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64F2C38B-28BA-4FE5-AABA-006996F5EC54}"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DHS04" sheetId="139" r:id="rId5"/>
    <sheet name="DHS09" sheetId="140" r:id="rId6"/>
    <sheet name="MIS11" sheetId="141" r:id="rId7"/>
    <sheet name="AIS13" sheetId="142" r:id="rId8"/>
    <sheet name="MIS16" sheetId="143" r:id="rId9"/>
    <sheet name="MICS18" sheetId="144" r:id="rId10"/>
    <sheet name="data_summary" sheetId="145" r:id="rId11"/>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<sst xmlns="http://schemas.openxmlformats.org/spreadsheetml/2006/main" count="53645" uniqueCount="840">
  <si>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</si>
  <si>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</si>
  <si>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</si>
  <si>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</si>
  <si>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</si>
  <si>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</si>
  <si>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</si>
  <si>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</si>
  <si>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</si>
  <si>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</si>
  <si>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</si>
  <si>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</si>
  <si>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</si>
  <si>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</si>
  <si>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</si>
  <si>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</si>
  <si>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</si>
  <si>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</si>
  <si>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</si>
  <si>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</si>
  <si>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</si>
  <si>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</si>
  <si>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</si>
  <si>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</si>
  <si>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</si>
  <si>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</si>
  <si>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</si>
  <si>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</si>
  <si>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</si>
  <si>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</si>
  <si>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</si>
  <si>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</si>
  <si>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</si>
  <si>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</si>
  <si>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</si>
  <si>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</si>
  <si>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</si>
  <si>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</si>
  <si>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</si>
  <si>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</si>
  <si>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</si>
  <si>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</si>
  <si>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</si>
  <si>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</si>
  <si>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</si>
  <si>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</si>
  <si>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</si>
  <si>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</si>
  <si>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</si>
  <si>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</si>
  <si>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</si>
  <si>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</si>
  <si>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</si>
  <si>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</si>
  <si>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</si>
  <si>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</si>
  <si>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</si>
  <si>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</si>
  <si>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</si>
  <si>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</si>
  <si>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</si>
  <si>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</si>
  <si>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</si>
  <si>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</si>
  <si>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</si>
  <si>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</si>
  <si>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</si>
  <si>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</si>
  <si>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</si>
  <si>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</si>
  <si>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</si>
  <si>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</si>
  <si>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</si>
  <si>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</si>
  <si>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</si>
  <si>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</si>
  <si>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</si>
  <si>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</si>
  <si>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</si>
  <si>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</si>
  <si>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</si>
  <si>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</si>
  <si>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</si>
  <si>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</si>
  <si>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</si>
  <si>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</si>
  <si>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</si>
  <si>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</si>
  <si>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</si>
  <si>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</si>
  <si>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</si>
  <si>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</si>
  <si>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</si>
  <si>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</si>
  <si>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</si>
  <si>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</si>
  <si>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</si>
  <si>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</si>
  <si>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</si>
  <si>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</si>
  <si>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</si>
  <si>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</si>
  <si>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</si>
  <si>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</si>
  <si>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</si>
  <si>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</si>
  <si>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</si>
  <si>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</si>
  <si>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</si>
  <si>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</si>
  <si>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</si>
  <si>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</si>
  <si>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</si>
  <si>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</si>
  <si>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</si>
  <si>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</si>
  <si>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</si>
  <si>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</si>
  <si>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</si>
  <si>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</si>
  <si>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</si>
  <si>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</si>
  <si>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</si>
  <si>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</si>
  <si>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</si>
  <si>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</si>
  <si>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</si>
  <si>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</si>
  <si>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</si>
  <si>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</si>
  <si>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</si>
  <si>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</si>
  <si>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</si>
  <si>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</si>
  <si>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</si>
  <si>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</si>
  <si>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</si>
  <si>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</si>
  <si>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</si>
  <si>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</si>
  <si>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</si>
  <si>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</si>
  <si>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</si>
  <si>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</si>
  <si>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</si>
  <si>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</si>
  <si>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</si>
  <si>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</si>
  <si>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</si>
  <si>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</si>
  <si>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</si>
  <si>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</si>
  <si>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</si>
  <si>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</si>
  <si>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</si>
  <si>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</si>
  <si>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springs based on:</t>
  </si>
  <si>
    <t>DHS09</t>
  </si>
  <si>
    <t xml:space="preserve">Time to source based on: </t>
  </si>
  <si>
    <t>Antananarivo</t>
  </si>
  <si>
    <t>Antsiranana</t>
  </si>
  <si>
    <t>Fianarantsoa</t>
  </si>
  <si>
    <t>Mahajanga</t>
  </si>
  <si>
    <t>Toamasina</t>
  </si>
  <si>
    <t>Toliary</t>
  </si>
  <si>
    <t>Improved Water source on premises</t>
  </si>
  <si>
    <t>Source of drinking water</t>
  </si>
  <si>
    <t>Piped into dwelling</t>
  </si>
  <si>
    <t>Piped into yard/plot</t>
  </si>
  <si>
    <t>Public tap</t>
  </si>
  <si>
    <t>Open well in dwelling</t>
  </si>
  <si>
    <t>Open well in yard/plot</t>
  </si>
  <si>
    <t>Open public well</t>
  </si>
  <si>
    <t>Protected well in dwelling</t>
  </si>
  <si>
    <t>Protected well in yard/plot</t>
  </si>
  <si>
    <t>Protected public well</t>
  </si>
  <si>
    <t>Spring</t>
  </si>
  <si>
    <t>River, stream</t>
  </si>
  <si>
    <t>Pond, lake</t>
  </si>
  <si>
    <t>Dam</t>
  </si>
  <si>
    <t>Rainwater</t>
  </si>
  <si>
    <t>Tanker truck</t>
  </si>
  <si>
    <t>Shared among Improved Sanitation</t>
  </si>
  <si>
    <t>Flush toilet</t>
  </si>
  <si>
    <t>Traditional pit toilet</t>
  </si>
  <si>
    <t>Ventilated improved pit latrine</t>
  </si>
  <si>
    <t>Pit latrine with drainage</t>
  </si>
  <si>
    <t>No facility, bush, field</t>
  </si>
  <si>
    <t>Total</t>
  </si>
  <si>
    <t>Place for hand washing</t>
  </si>
  <si>
    <t>Nowhere</t>
  </si>
  <si>
    <t>In dwelling/yard/plot</t>
  </si>
  <si>
    <t>Somewhere else</t>
  </si>
  <si>
    <t>DHS04</t>
  </si>
  <si>
    <t>Madagascar</t>
  </si>
  <si>
    <t>Count</t>
  </si>
  <si>
    <t>W_text_t</t>
  </si>
  <si>
    <t/>
  </si>
  <si>
    <t>W_text_i</t>
  </si>
  <si>
    <t>S_text_s</t>
  </si>
  <si>
    <t>Ratio of Shared improved based on:</t>
  </si>
  <si>
    <t>S_text_i</t>
  </si>
  <si>
    <t>Ratio of Improved latrines based on:</t>
  </si>
  <si>
    <t>Urban/Rural</t>
  </si>
  <si>
    <t>Urban</t>
  </si>
  <si>
    <t>Rural</t>
  </si>
  <si>
    <t>2004</t>
  </si>
  <si>
    <t>Component Matrix</t>
  </si>
  <si>
    <t>Component</t>
  </si>
  <si>
    <t>1</t>
  </si>
  <si>
    <t>Has electricity</t>
  </si>
  <si>
    <t>Has television</t>
  </si>
  <si>
    <t>Household fuel type: wood, straw</t>
  </si>
  <si>
    <t>Household fuel type: charcoal</t>
  </si>
  <si>
    <t>Has palm/bamboo floor</t>
  </si>
  <si>
    <t>Has telephone</t>
  </si>
  <si>
    <t>Has refrigerator</t>
  </si>
  <si>
    <t>Has radio</t>
  </si>
  <si>
    <t>Has cement floor</t>
  </si>
  <si>
    <t>Has car/truck</t>
  </si>
  <si>
    <t>Household fuel type: LPG, natural gas</t>
  </si>
  <si>
    <t>Has parquet/polished wood floor</t>
  </si>
  <si>
    <t>Has earth/sand floor</t>
  </si>
  <si>
    <t>Has bicycle</t>
  </si>
  <si>
    <t>Has ceramic tile floor</t>
  </si>
  <si>
    <t>Has motorcycle/scooter</t>
  </si>
  <si>
    <t>Has "Supermoustiquaire" bed net</t>
  </si>
  <si>
    <t>Household fuel type: kerosene</t>
  </si>
  <si>
    <t>Household fuel type: electricity</t>
  </si>
  <si>
    <t>Have bednet for sleeping</t>
  </si>
  <si>
    <t>Household fuel type: biogas</t>
  </si>
  <si>
    <t>Has dung floor</t>
  </si>
  <si>
    <t>Has carpet floor</t>
  </si>
  <si>
    <t>Household fuel type: coal/lignite</t>
  </si>
  <si>
    <t>Has wood floor</t>
  </si>
  <si>
    <t>Household fuel type: animal dung</t>
  </si>
  <si>
    <t>Has vinyl/asphalt strip floor</t>
  </si>
  <si>
    <t>Communalities</t>
  </si>
  <si>
    <t>Extraction</t>
  </si>
  <si>
    <t>Total Variance Explained</t>
  </si>
  <si>
    <t>Extraction Sums of Squared Loadings</t>
  </si>
  <si>
    <t>% of Variance</t>
  </si>
  <si>
    <t>Cumulative %</t>
  </si>
  <si>
    <t>Component Score Coefficient Matrix</t>
  </si>
  <si>
    <t>Component Score Covariance Matrix</t>
  </si>
  <si>
    <t>Alaotra Mangoro</t>
  </si>
  <si>
    <t>Analamanga</t>
  </si>
  <si>
    <t>Analanjirofo</t>
  </si>
  <si>
    <t>Anamoroni'i Mania</t>
  </si>
  <si>
    <t>Androy</t>
  </si>
  <si>
    <t>Anosy</t>
  </si>
  <si>
    <t>Atsimo Andrefana</t>
  </si>
  <si>
    <t>Atsimo Atsinanana</t>
  </si>
  <si>
    <t>Atsinanana</t>
  </si>
  <si>
    <t>Betsiboka</t>
  </si>
  <si>
    <t>Boeny</t>
  </si>
  <si>
    <t>Bongolava</t>
  </si>
  <si>
    <t>Diana</t>
  </si>
  <si>
    <t>Haute Matsiatra</t>
  </si>
  <si>
    <t>Ihorombe</t>
  </si>
  <si>
    <t>Itasy</t>
  </si>
  <si>
    <t>Melaky</t>
  </si>
  <si>
    <t>Menabe</t>
  </si>
  <si>
    <t>Sava</t>
  </si>
  <si>
    <t>Sofia</t>
  </si>
  <si>
    <t>Vakinankaratra</t>
  </si>
  <si>
    <t>Vatovavy Fitovinany</t>
  </si>
  <si>
    <t>Piped to yard/plot</t>
  </si>
  <si>
    <t>Public tap/standpipe</t>
  </si>
  <si>
    <t>Tube well or borehole</t>
  </si>
  <si>
    <t>Protected well</t>
  </si>
  <si>
    <t>Unprotected well</t>
  </si>
  <si>
    <t>Protected spring</t>
  </si>
  <si>
    <t>Unprotected spring</t>
  </si>
  <si>
    <t>River/dam/lake/ponds/stream/canal/irirgation channel</t>
  </si>
  <si>
    <t>Bottled water</t>
  </si>
  <si>
    <t>Flush to piped sewer system</t>
  </si>
  <si>
    <t>Flush to septic tank</t>
  </si>
  <si>
    <t>Flush to pit latrine</t>
  </si>
  <si>
    <t>Flush to somewhere else</t>
  </si>
  <si>
    <t>Ventilated improved pit latrine (LAA)</t>
  </si>
  <si>
    <t>Pit latrine with washable slab</t>
  </si>
  <si>
    <t>Pit latrine with slab that can not be washed</t>
  </si>
  <si>
    <t>Pit latrine without slab/open pit</t>
  </si>
  <si>
    <t>No facility/bush/field</t>
  </si>
  <si>
    <t>Composting toilet</t>
  </si>
  <si>
    <t>Bucket toilet</t>
  </si>
  <si>
    <t>Hanging toilet/latrine</t>
  </si>
  <si>
    <t>Usual place for handwashing</t>
  </si>
  <si>
    <t>Missing</t>
  </si>
  <si>
    <t>2009</t>
  </si>
  <si>
    <t>if household has electric</t>
  </si>
  <si>
    <t>if household has tv</t>
  </si>
  <si>
    <t>if household has mobile phone</t>
  </si>
  <si>
    <t>if uses wood for cooking fuel</t>
  </si>
  <si>
    <t>if roof made of metal +23other</t>
  </si>
  <si>
    <t>if uses charcoal for cooking (+17coal/lignite)</t>
  </si>
  <si>
    <t>if household has watch</t>
  </si>
  <si>
    <t>if has thatch/palm leaf roofing (+4 no roof)</t>
  </si>
  <si>
    <t>if floor is of cement</t>
  </si>
  <si>
    <t>if household has bank account</t>
  </si>
  <si>
    <t>if household has radio</t>
  </si>
  <si>
    <t>if household has fridge</t>
  </si>
  <si>
    <t>if floor is mat</t>
  </si>
  <si>
    <t>if wall made of cane/palm/trunks materials</t>
  </si>
  <si>
    <t>if wall made of brick</t>
  </si>
  <si>
    <t>if household has car or truck</t>
  </si>
  <si>
    <t>if wall made of cement</t>
  </si>
  <si>
    <t>if has sod roofing</t>
  </si>
  <si>
    <t>if household has bicycle</t>
  </si>
  <si>
    <t>if wall made of dirt +3 no wall</t>
  </si>
  <si>
    <t>if household has motorcycle or scooter</t>
  </si>
  <si>
    <t>if floor is earth/sand +29 dung</t>
  </si>
  <si>
    <t>if floor is parquet/polishd wood</t>
  </si>
  <si>
    <t>number of members per sleeping room</t>
  </si>
  <si>
    <t>if floor is palm</t>
  </si>
  <si>
    <t>if floor is tile</t>
  </si>
  <si>
    <t>if uses lpg for cooking +21ng +28bg + 5kero</t>
  </si>
  <si>
    <t>if roof is made of ceramic tiles</t>
  </si>
  <si>
    <t>Pigs own</t>
  </si>
  <si>
    <t>if wall made of bamboo/mud +12stone/mud</t>
  </si>
  <si>
    <t>Livestock, herds or farm animals</t>
  </si>
  <si>
    <t>if uses elec for cooking</t>
  </si>
  <si>
    <t>if has roof made of rustic mat, palm/bamboo +2cardbrd</t>
  </si>
  <si>
    <t>if floor is wood plank</t>
  </si>
  <si>
    <t>if wall made of cemt block</t>
  </si>
  <si>
    <t>Chickens own</t>
  </si>
  <si>
    <t>if wall made of stone with cement</t>
  </si>
  <si>
    <t>if wall made of wood planks/shingles</t>
  </si>
  <si>
    <t>if wall made of other materials</t>
  </si>
  <si>
    <t>if roof is made of cement or cemtfiber</t>
  </si>
  <si>
    <t>if uses straw/shrubs/grass for cooking fuel</t>
  </si>
  <si>
    <t>if doesn't cook +1oth</t>
  </si>
  <si>
    <t>if floor is of carpet</t>
  </si>
  <si>
    <t>Ducks own</t>
  </si>
  <si>
    <t>if wall made of uncov adobe, cardboard</t>
  </si>
  <si>
    <t>if has roof made of wood planks</t>
  </si>
  <si>
    <t>Sheep own</t>
  </si>
  <si>
    <t>if roof made of wood</t>
  </si>
  <si>
    <t>if floor is vinyl/asphlt strips</t>
  </si>
  <si>
    <t>Goats own</t>
  </si>
  <si>
    <t>Cattle own</t>
  </si>
  <si>
    <t>Horses, donkeys, mules own</t>
  </si>
  <si>
    <t>Cows, bulls own</t>
  </si>
  <si>
    <t>ALAOTRA MANGORO</t>
  </si>
  <si>
    <t>AMORON I MANIA</t>
  </si>
  <si>
    <t>ANALAMANGA</t>
  </si>
  <si>
    <t>ANALANJIROFO</t>
  </si>
  <si>
    <t>ANDROY</t>
  </si>
  <si>
    <t>ANOSY</t>
  </si>
  <si>
    <t>ATSIMO ANDREFANA</t>
  </si>
  <si>
    <t>ATSIMO ATSINANANA</t>
  </si>
  <si>
    <t>ATSINANANA</t>
  </si>
  <si>
    <t>BETSIBOKA</t>
  </si>
  <si>
    <t>BOENY</t>
  </si>
  <si>
    <t>BONGOLAVA</t>
  </si>
  <si>
    <t>DIANA</t>
  </si>
  <si>
    <t>HAUTE MATSIATRA</t>
  </si>
  <si>
    <t>IHOROMBE</t>
  </si>
  <si>
    <t>ITASY</t>
  </si>
  <si>
    <t>MELAKY</t>
  </si>
  <si>
    <t>MENABE</t>
  </si>
  <si>
    <t>SAVA</t>
  </si>
  <si>
    <t>SOFIA</t>
  </si>
  <si>
    <t>VAKINANKARATRA</t>
  </si>
  <si>
    <t>VATOVAVY FITOVINANY</t>
  </si>
  <si>
    <t>River/dam/lake/ponds/stream/canal/irrigation channel</t>
  </si>
  <si>
    <t>Flush, don't know where</t>
  </si>
  <si>
    <t>Ventilated Improved Pit latrine (VIP)</t>
  </si>
  <si>
    <t>Pit latrine with washable slab*</t>
  </si>
  <si>
    <t>Pit latrine with non-washable slab*</t>
  </si>
  <si>
    <t>Pit latrine without slab/open pit*</t>
  </si>
  <si>
    <t>MIS11</t>
  </si>
  <si>
    <t>Time to improved source based on:</t>
  </si>
  <si>
    <t>2011</t>
  </si>
  <si>
    <t>fuel7</t>
  </si>
  <si>
    <t>Has mobile telephone</t>
  </si>
  <si>
    <t>fuel8</t>
  </si>
  <si>
    <t>Has bank account</t>
  </si>
  <si>
    <t>floor34</t>
  </si>
  <si>
    <t>roof31</t>
  </si>
  <si>
    <t>floor23</t>
  </si>
  <si>
    <t>Has watch</t>
  </si>
  <si>
    <t>wall33</t>
  </si>
  <si>
    <t>roof13</t>
  </si>
  <si>
    <t>roof12</t>
  </si>
  <si>
    <t>wall12</t>
  </si>
  <si>
    <t>wall13</t>
  </si>
  <si>
    <t>Has telephone (land-line)</t>
  </si>
  <si>
    <t>wall34</t>
  </si>
  <si>
    <t>Persons per rooms</t>
  </si>
  <si>
    <t>roof34</t>
  </si>
  <si>
    <t>floor33</t>
  </si>
  <si>
    <t>wall31</t>
  </si>
  <si>
    <t>floor31</t>
  </si>
  <si>
    <t>floor11</t>
  </si>
  <si>
    <t>floor22</t>
  </si>
  <si>
    <t>wall36</t>
  </si>
  <si>
    <t>fuel2</t>
  </si>
  <si>
    <t>Has animal-drawn cart</t>
  </si>
  <si>
    <t>roof22</t>
  </si>
  <si>
    <t>wall25</t>
  </si>
  <si>
    <t>fuel4</t>
  </si>
  <si>
    <t>fuel1</t>
  </si>
  <si>
    <t>wall21</t>
  </si>
  <si>
    <t>wall32</t>
  </si>
  <si>
    <t>floor21</t>
  </si>
  <si>
    <t>fuel3</t>
  </si>
  <si>
    <t>wall35</t>
  </si>
  <si>
    <t>roof23</t>
  </si>
  <si>
    <t>roof35</t>
  </si>
  <si>
    <t>roof33</t>
  </si>
  <si>
    <t>floor35</t>
  </si>
  <si>
    <t>fuel9</t>
  </si>
  <si>
    <t>wall37</t>
  </si>
  <si>
    <t>floor32</t>
  </si>
  <si>
    <t>floor12</t>
  </si>
  <si>
    <t>fuel6</t>
  </si>
  <si>
    <t>roof32</t>
  </si>
  <si>
    <t>Has boat with a motor</t>
  </si>
  <si>
    <t>roof36</t>
  </si>
  <si>
    <t>roof11</t>
  </si>
  <si>
    <t>wall22</t>
  </si>
  <si>
    <t>fuel95</t>
  </si>
  <si>
    <t>roof24</t>
  </si>
  <si>
    <t>wall11</t>
  </si>
  <si>
    <t>wall96</t>
  </si>
  <si>
    <t>wall24</t>
  </si>
  <si>
    <t>fuel10</t>
  </si>
  <si>
    <t>wall23</t>
  </si>
  <si>
    <t>floor96</t>
  </si>
  <si>
    <t>fuel11</t>
  </si>
  <si>
    <t>roof21</t>
  </si>
  <si>
    <t>roof96</t>
  </si>
  <si>
    <t>MIS16</t>
  </si>
  <si>
    <t>Equatorial</t>
  </si>
  <si>
    <t>High plateaux</t>
  </si>
  <si>
    <t>Sub-desert</t>
  </si>
  <si>
    <t>Tropical</t>
  </si>
  <si>
    <t>AIS13</t>
  </si>
  <si>
    <t>2013</t>
  </si>
  <si>
    <t>Number of members per sleeping room</t>
  </si>
  <si>
    <t>Amoron I Mania</t>
  </si>
  <si>
    <t>Piped to neighbor</t>
  </si>
  <si>
    <t>Cart with small tank</t>
  </si>
  <si>
    <t>Pit latrine with slab</t>
  </si>
  <si>
    <t>2016</t>
  </si>
  <si>
    <t>Metal/ corrugated iron roof</t>
  </si>
  <si>
    <t>Wood for cooking</t>
  </si>
  <si>
    <t>Charcoal for cooking</t>
  </si>
  <si>
    <t>Concrete, cement floor</t>
  </si>
  <si>
    <t>Thatch, palm leaf roof</t>
  </si>
  <si>
    <t>Mud stones floor</t>
  </si>
  <si>
    <t>Cement walls</t>
  </si>
  <si>
    <t>Has a computer</t>
  </si>
  <si>
    <t>Dirt walls</t>
  </si>
  <si>
    <t>Brick walls</t>
  </si>
  <si>
    <t>Earth, sand floor</t>
  </si>
  <si>
    <t>Cane/palm/trunks walls</t>
  </si>
  <si>
    <t>Terrazo, ceramic tile floor</t>
  </si>
  <si>
    <t>Medium land</t>
  </si>
  <si>
    <t>Bamboo with mud walls</t>
  </si>
  <si>
    <t>Sheet metal walls</t>
  </si>
  <si>
    <t>Palm/bamboo floor</t>
  </si>
  <si>
    <t>Parquet, wood tile floor</t>
  </si>
  <si>
    <t>Palm/bamboo roof</t>
  </si>
  <si>
    <t>Coal, lignite for cooking</t>
  </si>
  <si>
    <t>Reused wood walls</t>
  </si>
  <si>
    <t>Electricity for cooking</t>
  </si>
  <si>
    <t>Small land</t>
  </si>
  <si>
    <t>Cement block walls</t>
  </si>
  <si>
    <t>Wood planks roof</t>
  </si>
  <si>
    <t>Rudimentary wood plank floor</t>
  </si>
  <si>
    <t>1-4 goats</t>
  </si>
  <si>
    <t>Uncovered adobe walls</t>
  </si>
  <si>
    <t>1-4 sheeps</t>
  </si>
  <si>
    <t>Concrete roof</t>
  </si>
  <si>
    <t>1-2 cattle</t>
  </si>
  <si>
    <t>Stone walls with lime/cement</t>
  </si>
  <si>
    <t>Biogas for cooking</t>
  </si>
  <si>
    <t>Rustic mat roof</t>
  </si>
  <si>
    <t>1-2 milk cows or bulls</t>
  </si>
  <si>
    <t>10+ chickens</t>
  </si>
  <si>
    <t>Wood planks, shingles walls</t>
  </si>
  <si>
    <t>Calamine, cement fiber roof</t>
  </si>
  <si>
    <t>Have net not being used for sleeping</t>
  </si>
  <si>
    <t>LPG for cooking</t>
  </si>
  <si>
    <t>6+ milk cows or bulls</t>
  </si>
  <si>
    <t>Natural gas for cooking</t>
  </si>
  <si>
    <t>5-9 goats</t>
  </si>
  <si>
    <t>1-3 chickens</t>
  </si>
  <si>
    <t>Tile roof</t>
  </si>
  <si>
    <t>Dung floor</t>
  </si>
  <si>
    <t>5-5 cattle</t>
  </si>
  <si>
    <t>3-5 milk cows or bulls</t>
  </si>
  <si>
    <t>Sod roof</t>
  </si>
  <si>
    <t>10+ more goats</t>
  </si>
  <si>
    <t>4-9 chickens</t>
  </si>
  <si>
    <t>Covered adobe walls</t>
  </si>
  <si>
    <t>Plywood walls</t>
  </si>
  <si>
    <t>10+ more sheeps</t>
  </si>
  <si>
    <t>Stone with mud walls</t>
  </si>
  <si>
    <t>5-9 sheeps</t>
  </si>
  <si>
    <t>Other type of walls</t>
  </si>
  <si>
    <t>Vinyl, asphalt strips floor</t>
  </si>
  <si>
    <t>Other type of roof</t>
  </si>
  <si>
    <t>No walls</t>
  </si>
  <si>
    <t>No roof</t>
  </si>
  <si>
    <t>6+ cattle</t>
  </si>
  <si>
    <t>Dung for cooking</t>
  </si>
  <si>
    <t>Roofing shingles roof</t>
  </si>
  <si>
    <t>Other type of flooring</t>
  </si>
  <si>
    <t>Finished wood roof</t>
  </si>
  <si>
    <t>Big land</t>
  </si>
  <si>
    <t>Kerosene for cooking</t>
  </si>
  <si>
    <t>Does not cook</t>
  </si>
  <si>
    <t>Rug or mat floor</t>
  </si>
  <si>
    <t>Carton walls</t>
  </si>
  <si>
    <t>Straw/shrubs/grass for cooking</t>
  </si>
  <si>
    <t>Agricultural crop for cooking</t>
  </si>
  <si>
    <t>2-3 horses, donkeys, mules</t>
  </si>
  <si>
    <t>4+ horses, donkeys, mules</t>
  </si>
  <si>
    <t>1 horse, donkey, mule</t>
  </si>
  <si>
    <t>missing</t>
  </si>
  <si>
    <t>AMORON'I MANIA</t>
  </si>
  <si>
    <t>Source principale d'eau de boisson</t>
  </si>
  <si>
    <t>ROBINET: DANS LE LOGEMENT</t>
  </si>
  <si>
    <t>ROBINET: DANS LA CONCESSION/JARDIN/ PARCELLE</t>
  </si>
  <si>
    <t>ROBINET: CHEZ LE VOISIN</t>
  </si>
  <si>
    <t>ROBINET: ROBINET PUBLIC/BORNE FONTAINE</t>
  </si>
  <si>
    <t>PUITS A POMPE/FORAGE</t>
  </si>
  <si>
    <t>PUITS CREUSE: PROTEGE</t>
  </si>
  <si>
    <t>PUITS CREUSE: PAS PROTEGE</t>
  </si>
  <si>
    <t>SOURCE: SOURCE PROTEGEE</t>
  </si>
  <si>
    <t>SOURCE: SOURCE NON PROTEGEE</t>
  </si>
  <si>
    <t>EAU DE PLUIE</t>
  </si>
  <si>
    <t>CAMION CITERNE</t>
  </si>
  <si>
    <t>CHARRETTE AVEC PETITE CITERNE</t>
  </si>
  <si>
    <t>EAU DE SURFACE (RIVIERE, BARRAGE, LAC, MARE, COURANT, CANAL, SYSTEME D’IRRIGATION)</t>
  </si>
  <si>
    <t>EAU CONDITIONNEE: EAU EN BOUTEILLE</t>
  </si>
  <si>
    <t>AUTRE</t>
  </si>
  <si>
    <t>NON REPONSE</t>
  </si>
  <si>
    <t>Type de toilettes</t>
  </si>
  <si>
    <t>CHASSE D’EAU:RELIE A UN SYSTEME D'EGOUT</t>
  </si>
  <si>
    <t>CHASSE D’EAU: RELIE A FOSSE SCEPTIQUE</t>
  </si>
  <si>
    <t>CHASSE D’EAU: RELIE AUX LATRINES</t>
  </si>
  <si>
    <t>CHASSE D’EAU: RELIE A L'AIR LIBRE</t>
  </si>
  <si>
    <t>CHASSE D’EAU: RELIE A LIEU INCONNU</t>
  </si>
  <si>
    <t>LATRINE A FOSSE:AMELIORE VENTILE</t>
  </si>
  <si>
    <t>LATRINE A FOSSE:  LATRINE A FOSSE AVEC DALLE LAVABLE</t>
  </si>
  <si>
    <t>LATRINE A FOSSE SANS DALLE/FOSSE OUVERTE</t>
  </si>
  <si>
    <t>LATRINE A FOSSE: LATRINE A FOSSE AVEC DALLE NON LAVABLE</t>
  </si>
  <si>
    <t>TOILETTE A COMPOSTAGE</t>
  </si>
  <si>
    <t>SEAU</t>
  </si>
  <si>
    <t>TOILETTES SUSPENDUES/LATRINES SUSPENDUES</t>
  </si>
  <si>
    <t>PAS DE TOILETTES/ NATURE/CHAMPS</t>
  </si>
  <si>
    <t>Lieu où les membres du ménage se lavent les mains la plupart du temps</t>
  </si>
  <si>
    <t>OBSERVE: LIEU FIXE OBSERVE (LAVABO/ROBINET) DANS LE LOGEMENT</t>
  </si>
  <si>
    <t>OBSERVE: DANS LE JARDIN/PARCELLE</t>
  </si>
  <si>
    <t>OBSERVE: USTENSILE MOBILE OBSERVE (SEAU/ JARRE/ BOUILLOIRE)</t>
  </si>
  <si>
    <t>PAS OBSERVE: PAS DE LIEU DE LAVAGE DES MAINS DANS LE LOGEMENT/JARDIN/PARCELLE</t>
  </si>
  <si>
    <t>PAS OBSERVE: PAS DE PERMISSION DE VOIR</t>
  </si>
  <si>
    <t>AUTRE RAISON</t>
  </si>
  <si>
    <t>Television</t>
  </si>
  <si>
    <t>Electricity</t>
  </si>
  <si>
    <t>Yes, interconnected grid</t>
  </si>
  <si>
    <t>No electricity</t>
  </si>
  <si>
    <t>Metal/tin roof</t>
  </si>
  <si>
    <t>Wood</t>
  </si>
  <si>
    <t>Lecteur</t>
  </si>
  <si>
    <t>Chaise</t>
  </si>
  <si>
    <t>Charcoal</t>
  </si>
  <si>
    <t>Fauteuil-canapé</t>
  </si>
  <si>
    <t>Three stone stove / open fire</t>
  </si>
  <si>
    <t>Table</t>
  </si>
  <si>
    <t>Mobile telephone</t>
  </si>
  <si>
    <t>Manufactured solid fuel stove</t>
  </si>
  <si>
    <t>Wristwatch</t>
  </si>
  <si>
    <t>Cement floor</t>
  </si>
  <si>
    <t>Internet at home</t>
  </si>
  <si>
    <t>Solar lantern</t>
  </si>
  <si>
    <t>Natte</t>
  </si>
  <si>
    <t>Yes, off-grid (generator/isolated system)</t>
  </si>
  <si>
    <t>Kerosene or paraffin lamp</t>
  </si>
  <si>
    <t>Household owns bank account</t>
  </si>
  <si>
    <t>Lit</t>
  </si>
  <si>
    <t>Refrigetaror</t>
  </si>
  <si>
    <t>Computer/tablet</t>
  </si>
  <si>
    <t>Radio</t>
  </si>
  <si>
    <t>Motorcycle/scooter</t>
  </si>
  <si>
    <t>Bicycle</t>
  </si>
  <si>
    <t>Ventilateur</t>
  </si>
  <si>
    <t>Thatch/palm leaf roof</t>
  </si>
  <si>
    <t>Machine à coudre</t>
  </si>
  <si>
    <t>Ceramic tiles floor</t>
  </si>
  <si>
    <t>In main house - no separate room</t>
  </si>
  <si>
    <t>Car/truck/van</t>
  </si>
  <si>
    <t>zebu0</t>
  </si>
  <si>
    <t>Persons per sleeping rooms</t>
  </si>
  <si>
    <t>Battery powered flashlight, torch or lantern</t>
  </si>
  <si>
    <t>Bamboo with mud wall</t>
  </si>
  <si>
    <t>Outdoors - open air</t>
  </si>
  <si>
    <t>zebu1</t>
  </si>
  <si>
    <t>Chauffe-eau</t>
  </si>
  <si>
    <t>Earth/sand floor</t>
  </si>
  <si>
    <t>Wood planks floor</t>
  </si>
  <si>
    <t>chicken0</t>
  </si>
  <si>
    <t>Outdoors - on veranda or covered porch</t>
  </si>
  <si>
    <t>One or more live-in servants</t>
  </si>
  <si>
    <t>Rechargeable flashlight, torch or lantern</t>
  </si>
  <si>
    <t>Charrue</t>
  </si>
  <si>
    <t>Animal drawn cart</t>
  </si>
  <si>
    <t>Parquet/polished wood floor</t>
  </si>
  <si>
    <t>chicken1</t>
  </si>
  <si>
    <t>No space heating in the household</t>
  </si>
  <si>
    <t>otheranimal0</t>
  </si>
  <si>
    <t>Wood planks/shingles walls</t>
  </si>
  <si>
    <t>Fixed telephone line</t>
  </si>
  <si>
    <t>In a separate building</t>
  </si>
  <si>
    <t>Tracteur - motoculteur</t>
  </si>
  <si>
    <t>Stone with lime/cement walls</t>
  </si>
  <si>
    <t>Electric stove</t>
  </si>
  <si>
    <t>zebu10</t>
  </si>
  <si>
    <t>sheep0</t>
  </si>
  <si>
    <t>chicken30</t>
  </si>
  <si>
    <t>Biogas stove</t>
  </si>
  <si>
    <t>Liquefied petroleum gas (lpg)/ cooking gas stove</t>
  </si>
  <si>
    <t>Coal/lignite</t>
  </si>
  <si>
    <t>chicken10</t>
  </si>
  <si>
    <t>zebu5</t>
  </si>
  <si>
    <t>Cement roof</t>
  </si>
  <si>
    <t>pig1</t>
  </si>
  <si>
    <t>Cement blocks walls</t>
  </si>
  <si>
    <t>otheranimal1</t>
  </si>
  <si>
    <t>sheep1</t>
  </si>
  <si>
    <t>No lighting</t>
  </si>
  <si>
    <t>Liquid fuel stove</t>
  </si>
  <si>
    <t>goat0</t>
  </si>
  <si>
    <t>cow0</t>
  </si>
  <si>
    <t>Traditional solid fuel stove</t>
  </si>
  <si>
    <t>pig0</t>
  </si>
  <si>
    <t>cow1</t>
  </si>
  <si>
    <t>Calamine/cement fibre roof</t>
  </si>
  <si>
    <t>Vinyl/asphalt strip floor</t>
  </si>
  <si>
    <t>Traditional space heater</t>
  </si>
  <si>
    <t>goat1</t>
  </si>
  <si>
    <t>Boat with motor</t>
  </si>
  <si>
    <t>sheep10</t>
  </si>
  <si>
    <t>Ceramic tiles roof</t>
  </si>
  <si>
    <t>Land area</t>
  </si>
  <si>
    <t>In main house - in a separate room</t>
  </si>
  <si>
    <t>Piped natural gas stove</t>
  </si>
  <si>
    <t>Carpet floor</t>
  </si>
  <si>
    <t>Crop residue/grass/straw/shrubs</t>
  </si>
  <si>
    <t>pig5</t>
  </si>
  <si>
    <t>otheranimal30</t>
  </si>
  <si>
    <t>Kerosene / paraffin</t>
  </si>
  <si>
    <t>Cardboard walls</t>
  </si>
  <si>
    <t>goat10</t>
  </si>
  <si>
    <t>pig10</t>
  </si>
  <si>
    <t>Liquefied petroleum gas (lpg)/cooking gas</t>
  </si>
  <si>
    <t>Processed biomass (pellets) or woodchips</t>
  </si>
  <si>
    <t>Traditional cookstove</t>
  </si>
  <si>
    <t>Central heating</t>
  </si>
  <si>
    <t>Wood roof</t>
  </si>
  <si>
    <t>Kerosene/paraffin</t>
  </si>
  <si>
    <t>Animal dung/waste</t>
  </si>
  <si>
    <t>No food cooked</t>
  </si>
  <si>
    <t>sheep30</t>
  </si>
  <si>
    <t>horse1</t>
  </si>
  <si>
    <t>horse0</t>
  </si>
  <si>
    <t>cow10</t>
  </si>
  <si>
    <t>Biogas lamp</t>
  </si>
  <si>
    <t>Manufactured space heater</t>
  </si>
  <si>
    <t>Gasoline lamp</t>
  </si>
  <si>
    <t>cow5</t>
  </si>
  <si>
    <t>Crop residue / grass /straw / shrubs</t>
  </si>
  <si>
    <t>Candle</t>
  </si>
  <si>
    <t>Coal / lignite</t>
  </si>
  <si>
    <t>horse10</t>
  </si>
  <si>
    <t>Sawdust</t>
  </si>
  <si>
    <t>goat30</t>
  </si>
  <si>
    <t>Solar cooker</t>
  </si>
  <si>
    <t>MICS18</t>
  </si>
  <si>
    <t>Milieu</t>
  </si>
  <si>
    <t>URBAIN</t>
  </si>
  <si>
    <t>National</t>
  </si>
  <si>
    <t>2018</t>
  </si>
  <si>
    <t>Input</t>
  </si>
  <si>
    <t>% Improved
&lt; = 30min</t>
  </si>
  <si>
    <t>iso3</t>
  </si>
  <si>
    <t>MDG</t>
  </si>
  <si>
    <t>year</t>
  </si>
  <si>
    <t>data_source</t>
  </si>
  <si>
    <t>MDG_2004_DHS</t>
  </si>
  <si>
    <t>MDG_2009_DHS</t>
  </si>
  <si>
    <t>MDG_2011_MIS</t>
  </si>
  <si>
    <t>MDG_2013_AIS</t>
  </si>
  <si>
    <t>MDG_2016_MIS</t>
  </si>
  <si>
    <t>MDG_2018_MICS</t>
  </si>
  <si>
    <t>row</t>
  </si>
  <si>
    <t>var1</t>
  </si>
  <si>
    <t>var2</t>
  </si>
  <si>
    <t>varname</t>
  </si>
  <si>
    <t>w_imp</t>
  </si>
  <si>
    <t>w_bas</t>
  </si>
  <si>
    <t>w_lim</t>
  </si>
  <si>
    <t>w_unimp</t>
  </si>
  <si>
    <t>w_sur</t>
  </si>
  <si>
    <t>w_pip</t>
  </si>
  <si>
    <t>w_pop</t>
  </si>
  <si>
    <t>w_30min</t>
  </si>
  <si>
    <t>s_imp</t>
  </si>
  <si>
    <t>s_bas</t>
  </si>
  <si>
    <t>s_lim</t>
  </si>
  <si>
    <t>s_unimp</t>
  </si>
  <si>
    <t>s_od</t>
  </si>
  <si>
    <t>h_bas</t>
  </si>
  <si>
    <t>h_lim</t>
  </si>
  <si>
    <t>h_nfac</t>
  </si>
  <si>
    <t>w_premises</t>
  </si>
  <si>
    <t>s_shared</t>
  </si>
  <si>
    <t>s_sew</t>
  </si>
  <si>
    <t>s_sep</t>
  </si>
  <si>
    <t>s_lat</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</si>
  <si>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</si>
  <si>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</si>
  <si>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</si>
  <si>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</si>
  <si>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</si>
  <si>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</si>
  <si>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</si>
  <si>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</si>
  <si>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</si>
  <si>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</si>
  <si>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</si>
  <si>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</si>
  <si>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</si>
  <si>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</si>
  <si>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</si>
  <si>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</si>
  <si>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</si>
  <si>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</si>
  <si>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</si>
  <si>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</si>
  <si>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</si>
  <si>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</si>
  <si>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</si>
  <si>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</si>
  <si>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</si>
  <si>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</si>
  <si>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</si>
  <si>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</si>
  <si>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</si>
  <si>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</si>
  <si>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</si>
  <si>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</si>
  <si>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</si>
  <si>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</si>
  <si>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</si>
  <si>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</si>
  <si>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</si>
  <si>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</si>
  <si>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</si>
  <si>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</si>
  <si>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</si>
  <si>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</si>
  <si>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</si>
  <si>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</si>
  <si>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</si>
  <si>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</si>
  <si>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</si>
  <si>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</si>
  <si>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</si>
  <si>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</si>
  <si>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</si>
  <si>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region_22_name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</si>
  <si>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</si>
  <si>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</si>
  <si>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</si>
  <si>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</si>
  <si>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</si>
  <si>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</si>
  <si>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</si>
  <si>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</si>
  <si>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</si>
  <si>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</si>
  <si>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</si>
  <si>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</si>
  <si>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</si>
  <si>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</si>
  <si>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</si>
  <si>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</si>
  <si>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</si>
  <si>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</si>
  <si>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</si>
  <si>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</si>
  <si>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</si>
  <si>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region_22</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</si>
  <si>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</si>
  <si>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</si>
  <si>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</si>
  <si>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</si>
  <si>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</si>
  <si>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</si>
  <si>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</si>
  <si>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</si>
  <si>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</si>
  <si>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</si>
  <si>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</si>
  <si>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</si>
  <si>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</si>
  <si>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</si>
  <si>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</si>
  <si>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</si>
  <si>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</si>
  <si>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</si>
  <si>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</si>
  <si>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</si>
  <si>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</si>
  <si>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</si>
  <si>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</si>
  <si>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</si>
  <si>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</si>
  <si>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</si>
  <si>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</si>
  <si>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</si>
  <si>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</si>
  <si>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</si>
  <si>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</si>
  <si>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</si>
  <si>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</si>
  <si>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</si>
  <si>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</si>
  <si>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</si>
  <si>
    <t>n_region_22</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</si>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</sst>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right/>
      <top/>
      <bottom style="thin">
        <color theme="0" tint="-0.1499069185461"/>
      </bottom>
      <diagonal/>
    </border>
    <border>
      <left/>
      <right/>
      <top style="thin">
        <color theme="0" tint="-0.1499069185461"/>
      </top>
      <bottom style="thin">
        <color theme="0" tint="-0.1499069185461"/>
      </bottom>
      <diagonal/>
    </border>
    <border>
      <left style="thin">
        <color theme="0" tint="-0.1499069185461"/>
      </left>
      <right/>
      <top style="thin">
        <color theme="0" tint="-0.1499069185461"/>
      </top>
      <bottom style="thin">
        <color indexed="64"/>
      </bottom>
      <diagonal/>
    </border>
    <border>
      <left/>
      <right/>
      <top style="thin">
        <color theme="0" tint="-0.1499069185461"/>
      </top>
      <bottom style="thin">
        <color indexed="64"/>
      </bottom>
      <diagonal/>
    </border>
  </borders>
  <cellStyleXfs count="578">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1140">
    <xf numFmtId="0" fontId="0" fillId="0" borderId="0" xfId="0"/>
    <xf numFmtId="168" fontId="39"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5" fontId="22" fillId="18" borderId="127" xfId="19" applyNumberFormat="true" applyFont="true" applyFill="true" applyBorder="true" applyAlignment="true">
      <alignment horizontal="right" vertical="top" wrapText="true"/>
    </xf>
    <xf numFmtId="165" fontId="22" fillId="18" borderId="126" xfId="20" applyNumberFormat="true" applyFont="true" applyFill="true" applyBorder="true" applyAlignment="true">
      <alignment horizontal="right" vertical="top" wrapText="true"/>
    </xf>
    <xf numFmtId="165" fontId="22" fillId="18" borderId="125" xfId="21" applyNumberFormat="true" applyFont="true" applyFill="true" applyBorder="true" applyAlignment="true">
      <alignment horizontal="right" vertical="top" wrapText="true"/>
    </xf>
    <xf numFmtId="0" fontId="22" fillId="3" borderId="49" xfId="23" applyFont="true" applyBorder="true" applyAlignment="true">
      <alignment horizontal="right" vertical="top" wrapText="true"/>
    </xf>
    <xf numFmtId="0" fontId="22" fillId="3" borderId="48" xfId="24" applyFont="true" applyBorder="true" applyAlignment="true">
      <alignment horizontal="right" vertical="top" wrapText="true"/>
    </xf>
    <xf numFmtId="0" fontId="22" fillId="3" borderId="124" xfId="25" applyFont="true" applyBorder="true" applyAlignment="true">
      <alignment horizontal="right" vertical="top" wrapText="true"/>
    </xf>
    <xf numFmtId="165" fontId="22" fillId="18" borderId="127" xfId="26" applyNumberFormat="true" applyFont="true" applyFill="true" applyBorder="true" applyAlignment="true">
      <alignment horizontal="right" vertical="top" wrapText="true"/>
    </xf>
    <xf numFmtId="165" fontId="22" fillId="18" borderId="126" xfId="27" applyNumberFormat="true" applyFont="true" applyFill="true" applyBorder="true" applyAlignment="true">
      <alignment horizontal="right" vertical="top" wrapText="true"/>
    </xf>
    <xf numFmtId="165" fontId="22" fillId="18" borderId="125" xfId="28" applyNumberFormat="true" applyFont="true" applyFill="true" applyBorder="true" applyAlignment="true">
      <alignment horizontal="right" vertical="top" wrapText="true"/>
    </xf>
    <xf numFmtId="0" fontId="22" fillId="3" borderId="49" xfId="33" applyFont="true" applyBorder="true" applyAlignment="true">
      <alignment horizontal="right" vertical="top" wrapText="true"/>
    </xf>
    <xf numFmtId="0" fontId="22" fillId="3" borderId="48" xfId="34" applyFont="true" applyBorder="true" applyAlignment="true">
      <alignment horizontal="right" vertical="top" wrapText="true"/>
    </xf>
    <xf numFmtId="0" fontId="22" fillId="3" borderId="124" xfId="35" applyFont="true" applyBorder="true" applyAlignment="true">
      <alignment horizontal="right" vertical="top" wrapText="true"/>
    </xf>
    <xf numFmtId="165" fontId="22" fillId="18" borderId="127" xfId="41" applyNumberFormat="true" applyFont="true" applyFill="true" applyBorder="true" applyAlignment="true">
      <alignment horizontal="right" vertical="top" wrapText="true"/>
    </xf>
    <xf numFmtId="165" fontId="22" fillId="18" borderId="126" xfId="42" applyNumberFormat="true" applyFont="true" applyFill="true" applyBorder="true" applyAlignment="true">
      <alignment horizontal="right" vertical="top" wrapText="true"/>
    </xf>
    <xf numFmtId="165" fontId="22" fillId="18" borderId="125" xfId="43" applyNumberFormat="true" applyFont="true" applyFill="true" applyBorder="true" applyAlignment="true">
      <alignment horizontal="right" vertical="top" wrapText="true"/>
    </xf>
    <xf numFmtId="0" fontId="22" fillId="3" borderId="49" xfId="45" applyFont="true" applyBorder="true" applyAlignment="true">
      <alignment horizontal="right" vertical="top" wrapText="true"/>
    </xf>
    <xf numFmtId="0" fontId="22" fillId="3" borderId="48" xfId="46" applyFont="true" applyBorder="true" applyAlignment="true">
      <alignment horizontal="right" vertical="top" wrapText="true"/>
    </xf>
    <xf numFmtId="0" fontId="22" fillId="3" borderId="124" xfId="47" applyFont="true" applyBorder="true" applyAlignment="true">
      <alignment horizontal="right" vertical="top" wrapText="true"/>
    </xf>
    <xf numFmtId="166" fontId="22" fillId="18" borderId="53" xfId="52" applyNumberFormat="true" applyFont="true" applyFill="true" applyBorder="true" applyAlignment="true">
      <alignment horizontal="right" vertical="top" wrapText="true"/>
    </xf>
    <xf numFmtId="166" fontId="22" fillId="18" borderId="53" xfId="53" applyNumberFormat="true" applyFont="true" applyFill="true" applyBorder="true" applyAlignment="true">
      <alignment horizontal="right" vertical="top" wrapText="true"/>
    </xf>
    <xf numFmtId="166" fontId="22" fillId="18" borderId="53" xfId="54" applyNumberFormat="true" applyFont="true" applyFill="true" applyBorder="true" applyAlignment="true">
      <alignment horizontal="right" vertical="top" wrapText="true"/>
    </xf>
    <xf numFmtId="0" fontId="22" fillId="3" borderId="51" xfId="55" applyFont="true" applyBorder="true" applyAlignment="true">
      <alignment horizontal="right" vertical="top" wrapText="true"/>
    </xf>
    <xf numFmtId="0" fontId="22" fillId="3" borderId="51" xfId="57" applyFont="true" applyBorder="true" applyAlignment="true">
      <alignment horizontal="right" vertical="top" wrapText="true"/>
    </xf>
    <xf numFmtId="165" fontId="22" fillId="18" borderId="54" xfId="59" applyNumberFormat="true" applyFont="true" applyFill="true" applyBorder="true" applyAlignment="true">
      <alignment horizontal="right" vertical="top" wrapText="true"/>
    </xf>
    <xf numFmtId="165" fontId="22" fillId="18" borderId="54" xfId="61" applyNumberFormat="true" applyFont="true" applyFill="true" applyBorder="true" applyAlignment="true">
      <alignment horizontal="right" vertical="top" wrapText="true"/>
    </xf>
    <xf numFmtId="0" fontId="22" fillId="3" borderId="51" xfId="63" applyFont="true" applyBorder="true" applyAlignment="true">
      <alignment horizontal="right" vertical="top" wrapText="true"/>
    </xf>
    <xf numFmtId="165" fontId="22" fillId="18" borderId="54" xfId="65" applyNumberFormat="true" applyFont="true" applyFill="true" applyBorder="true" applyAlignment="true">
      <alignment horizontal="right" vertical="top" wrapText="true"/>
    </xf>
    <xf numFmtId="165" fontId="22" fillId="18" borderId="53" xfId="67" applyNumberFormat="true" applyFont="true" applyFill="true" applyBorder="true" applyAlignment="true">
      <alignment horizontal="right" vertical="top" wrapText="true"/>
    </xf>
    <xf numFmtId="165" fontId="22" fillId="18" borderId="53" xfId="69" applyNumberFormat="true" applyFont="true" applyFill="true" applyBorder="true" applyAlignment="true">
      <alignment horizontal="right" vertical="top" wrapText="true"/>
    </xf>
    <xf numFmtId="165" fontId="22" fillId="18" borderId="53" xfId="71" applyNumberFormat="true" applyFont="true" applyFill="true" applyBorder="true" applyAlignment="true">
      <alignment horizontal="right" vertical="top" wrapText="true"/>
    </xf>
    <xf numFmtId="165" fontId="22" fillId="18" borderId="52" xfId="73" applyNumberFormat="true" applyFont="true" applyFill="true" applyBorder="true" applyAlignment="true">
      <alignment horizontal="right" vertical="top" wrapText="true"/>
    </xf>
    <xf numFmtId="165" fontId="22" fillId="18" borderId="52" xfId="75" applyNumberFormat="true" applyFont="true" applyFill="true" applyBorder="true" applyAlignment="true">
      <alignment horizontal="right" vertical="top" wrapText="true"/>
    </xf>
    <xf numFmtId="165" fontId="22" fillId="18" borderId="52" xfId="77" applyNumberFormat="true" applyFont="true" applyFill="true" applyBorder="true" applyAlignment="true">
      <alignment horizontal="right" vertical="top" wrapText="true"/>
    </xf>
    <xf numFmtId="0" fontId="22" fillId="3" borderId="51" xfId="79" applyFont="true" applyBorder="true" applyAlignment="true">
      <alignment horizontal="right" vertical="top" wrapText="true"/>
    </xf>
    <xf numFmtId="0" fontId="22" fillId="3" borderId="51" xfId="81" applyFont="true" applyBorder="true" applyAlignment="true">
      <alignment horizontal="right" vertical="top" wrapText="true"/>
    </xf>
    <xf numFmtId="0" fontId="22" fillId="3" borderId="51" xfId="83" applyFont="true" applyBorder="true" applyAlignment="true">
      <alignment horizontal="right" vertical="top" wrapText="true"/>
    </xf>
    <xf numFmtId="0" fontId="22" fillId="3" borderId="10" xfId="85" applyFont="true" applyAlignment="true">
      <alignment horizontal="right" vertical="top" wrapText="true"/>
    </xf>
    <xf numFmtId="0" fontId="22" fillId="3" borderId="10" xfId="87" applyFont="true" applyAlignment="true">
      <alignment horizontal="right" vertical="top" wrapText="true"/>
    </xf>
    <xf numFmtId="0" fontId="22" fillId="0" borderId="0" xfId="0" applyFont="true" applyAlignment="true">
      <alignment horizontal="right" vertical="top" wrapText="true"/>
    </xf>
    <xf numFmtId="0" fontId="22" fillId="3" borderId="10" xfId="89" applyFont="true" applyAlignment="true">
      <alignment horizontal="right" vertical="top" wrapText="true"/>
    </xf>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169" fontId="44" fillId="0" borderId="10"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7" fontId="12"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40" fillId="0" borderId="10" xfId="0" applyFont="true" applyFill="true" applyBorder="true" applyAlignment="true">
      <alignment horizontal="center" vertical="center"/>
    </xf>
    <xf numFmtId="168" fontId="12"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5" xfId="0" applyNumberFormat="true" applyFont="true" applyFill="true" applyBorder="true" applyAlignment="true">
      <alignment horizontal="center" vertical="center"/>
    </xf>
    <xf numFmtId="168" fontId="73" fillId="25" borderId="144"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3" xfId="0" applyNumberFormat="true" applyFont="true" applyFill="true" applyBorder="true" applyAlignment="true">
      <alignment horizontal="center" vertical="center"/>
    </xf>
    <xf numFmtId="169" fontId="44" fillId="17" borderId="142"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2" fillId="0" borderId="98" xfId="0" applyFont="true" applyFill="true" applyBorder="true" applyAlignment="true">
      <alignment vertical="center" wrapText="true"/>
    </xf>
    <xf numFmtId="0" fontId="2" fillId="0" borderId="102" xfId="0" applyFont="true" applyFill="true" applyBorder="true" applyAlignment="true">
      <alignment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41" xfId="0" applyFont="true" applyFill="true" applyBorder="true" applyAlignment="true">
      <alignment vertical="center"/>
    </xf>
    <xf numFmtId="168" fontId="39" fillId="25" borderId="10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96" xfId="0" applyNumberFormat="true" applyFont="true" applyFill="true" applyBorder="true" applyAlignment="true">
      <alignment horizontal="center" vertical="center" wrapText="true"/>
    </xf>
    <xf numFmtId="0" fontId="40" fillId="0" borderId="101" xfId="0" applyFont="true" applyFill="true" applyBorder="true" applyAlignment="true">
      <alignment horizontal="left" vertical="center" wrapText="true"/>
    </xf>
    <xf numFmtId="0" fontId="2" fillId="3" borderId="140" xfId="0" applyFont="true" applyFill="true" applyBorder="true" applyAlignment="true">
      <alignment vertical="center" wrapText="true"/>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2" xfId="0" applyFont="true" applyFill="true" applyBorder="true" applyAlignment="true">
      <alignment horizontal="left" vertical="center"/>
    </xf>
    <xf numFmtId="0" fontId="2" fillId="3" borderId="104" xfId="0" applyFont="true" applyFill="true" applyBorder="true" applyAlignment="true">
      <alignment vertical="center"/>
    </xf>
    <xf numFmtId="0" fontId="2" fillId="0" borderId="96" xfId="0" applyFont="true" applyFill="true" applyBorder="true" applyAlignment="true">
      <alignment horizontal="center" vertical="center" wrapText="true"/>
    </xf>
    <xf numFmtId="0" fontId="2" fillId="0" borderId="101"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137" xfId="0" applyFont="true" applyFill="true" applyBorder="true" applyAlignment="true">
      <alignment horizontal="center" vertical="center"/>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4" xfId="0" applyFont="true" applyFill="true" applyBorder="true" applyAlignment="true">
      <alignment vertical="center"/>
    </xf>
    <xf numFmtId="0" fontId="2" fillId="17" borderId="104" xfId="0" applyFont="true" applyFill="true" applyBorder="true" applyAlignment="true">
      <alignment vertical="center"/>
    </xf>
    <xf numFmtId="0" fontId="2" fillId="17" borderId="103" xfId="0" applyFont="true" applyFill="true" applyBorder="true" applyAlignment="true">
      <alignment vertical="center"/>
    </xf>
    <xf numFmtId="0" fontId="2" fillId="15" borderId="103" xfId="0" applyFont="true" applyFill="true" applyBorder="true" applyAlignment="true">
      <alignment vertical="center"/>
    </xf>
    <xf numFmtId="0" fontId="40" fillId="15" borderId="103" xfId="0" applyFont="true" applyFill="true" applyBorder="true" applyAlignment="true">
      <alignment horizontal="lef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2" fillId="3" borderId="101" xfId="0" applyFont="true" applyFill="true" applyBorder="true" applyAlignment="true">
      <alignment vertical="center" wrapText="true"/>
    </xf>
    <xf numFmtId="0" fontId="44" fillId="0" borderId="101" xfId="0" applyFont="true" applyFill="true" applyBorder="true" applyAlignment="true">
      <alignment horizontal="left" vertical="center" wrapText="true"/>
    </xf>
    <xf numFmtId="0" fontId="40" fillId="0" borderId="98" xfId="0" applyFont="true" applyFill="true" applyBorder="true" applyAlignment="true">
      <alignment horizontal="left" vertical="center" wrapText="true"/>
    </xf>
    <xf numFmtId="0" fontId="40" fillId="15" borderId="96" xfId="0" applyFont="true" applyFill="true" applyBorder="true" applyAlignment="true">
      <alignment horizontal="left"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17" borderId="101" xfId="0" applyFont="true" applyFill="true" applyBorder="true" applyAlignment="true">
      <alignment vertical="center" wrapText="true"/>
    </xf>
    <xf numFmtId="0" fontId="2" fillId="17" borderId="96" xfId="0" applyFont="true" applyFill="true" applyBorder="true" applyAlignment="true">
      <alignment vertical="center" wrapText="true"/>
    </xf>
    <xf numFmtId="0" fontId="2" fillId="15" borderId="96" xfId="0" applyFont="true" applyFill="true" applyBorder="true" applyAlignment="true">
      <alignment vertical="center" wrapText="true"/>
    </xf>
    <xf numFmtId="0" fontId="2" fillId="3" borderId="96" xfId="0" applyFont="true" applyFill="true" applyBorder="true" applyAlignment="true">
      <alignment vertical="center" wrapText="true"/>
    </xf>
    <xf numFmtId="0" fontId="2" fillId="0" borderId="96" xfId="0" applyFont="true" applyFill="true" applyBorder="true" applyAlignment="true">
      <alignment vertical="center" wrapText="true"/>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169" fontId="44" fillId="0" borderId="10" xfId="0" applyNumberFormat="true" applyFont="true" applyFill="true" applyBorder="true" applyAlignment="true">
      <alignment horizontal="right" vertical="center"/>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0" fontId="2" fillId="3" borderId="10" xfId="0" applyFont="true" applyFill="true" applyBorder="true" applyAlignment="true">
      <alignment horizontal="left" vertical="center" wrapText="true"/>
    </xf>
    <xf numFmtId="0" fontId="2" fillId="0" borderId="10" xfId="0" applyFont="true" applyFill="true" applyBorder="true"/>
    <xf numFmtId="0" fontId="2" fillId="0" borderId="10" xfId="0" applyFont="true" applyFill="true" applyBorder="true" applyAlignment="true">
      <alignment vertical="center"/>
    </xf>
    <xf numFmtId="0" fontId="40" fillId="0" borderId="10" xfId="0" applyFont="true" applyFill="true" applyBorder="true" applyAlignment="true">
      <alignment horizontal="center" vertical="center"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168" fontId="39" fillId="0" borderId="10" xfId="0" applyNumberFormat="true" applyFont="true" applyFill="true" applyBorder="true" applyAlignment="true">
      <alignment horizontal="right" vertical="center"/>
    </xf>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7" fontId="12" fillId="18" borderId="57"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0" fontId="12" fillId="18" borderId="50" xfId="0"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0" fontId="12" fillId="18" borderId="72" xfId="0"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0" fontId="12" fillId="18" borderId="87" xfId="0"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21"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9"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3"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123"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60" xfId="0" applyNumberFormat="true" applyFont="true" applyFill="true" applyBorder="true" applyAlignment="true">
      <alignment horizontal="center" vertical="center"/>
    </xf>
    <xf numFmtId="167" fontId="12" fillId="18" borderId="88"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167" fontId="39" fillId="15" borderId="10" xfId="0" applyNumberFormat="true" applyFont="true" applyFill="true" applyBorder="true" applyAlignment="true">
      <alignment horizontal="right" vertical="center" wrapText="true"/>
    </xf>
    <xf numFmtId="0" fontId="2" fillId="15" borderId="10" xfId="0" applyFont="true" applyFill="true" applyBorder="true" applyAlignment="true">
      <alignmen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15" borderId="10" xfId="0" applyFont="true" applyFill="true" applyBorder="true" applyAlignment="true">
      <alignment horizontal="left" vertical="center" wrapText="true"/>
    </xf>
    <xf numFmtId="0" fontId="40" fillId="15" borderId="10" xfId="0" applyFont="true" applyFill="true" applyBorder="true" applyAlignment="true">
      <alignment horizontal="left" vertical="center"/>
    </xf>
    <xf numFmtId="0" fontId="40" fillId="15" borderId="10" xfId="0" applyFont="true" applyFill="true" applyBorder="true" applyAlignment="true">
      <alignment horizontal="center"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2" fillId="3" borderId="10" xfId="0" applyFont="true" applyFill="true" applyBorder="true" applyAlignment="true">
      <alignment wrapText="true"/>
    </xf>
    <xf numFmtId="0" fontId="40" fillId="3" borderId="91" xfId="0" applyFont="true" applyFill="true" applyBorder="true" applyAlignment="true">
      <alignment horizontal="center"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40" fillId="16" borderId="96"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54" fillId="17" borderId="3" xfId="0" applyFont="true" applyFill="true" applyBorder="true" applyAlignment="true"/>
    <xf numFmtId="0" fontId="54" fillId="3" borderId="4"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3" xfId="0" applyFont="true" applyFill="true" applyBorder="true" applyAlignment="true">
      <alignment horizontal="left" vertical="center" wrapText="true"/>
    </xf>
    <xf numFmtId="0" fontId="40" fillId="16" borderId="52"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10" fillId="4" borderId="15" xfId="577" applyFont="true" applyFill="true" applyBorder="true" applyAlignment="true" applyProtection="true">
      <alignment horizontal="center" wrapText="true"/>
      <protection locked="fals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14" fillId="3" borderId="10" xfId="0" applyFont="true" applyFill="true" applyBorder="true" applyAlignment="true">
      <alignment wrapText="tru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50" fillId="3" borderId="10" xfId="0" applyFont="true" applyFill="true" applyBorder="true" applyAlignment="true">
      <alignment wrapText="true"/>
    </xf>
    <xf numFmtId="164" fontId="17" fillId="3" borderId="10" xfId="0" applyNumberFormat="true" applyFont="true" applyFill="true" applyBorder="true" applyAlignment="true" applyProtection="true">
      <alignment horizont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3" fillId="4" borderId="12" xfId="0" applyFont="true" applyFill="true" applyBorder="true" applyAlignment="true" applyProtection="true">
      <alignment horizontal="center" vertical="center"/>
      <protection locked="fals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11" fillId="4" borderId="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1" fontId="2"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vertical="center"/>
      <protection locked="false"/>
    </xf>
    <xf numFmtId="0" fontId="67"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84"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40" fillId="16" borderId="52" xfId="0" applyFont="true" applyFill="true" applyBorder="true" applyAlignment="true">
      <alignment horizontal="left" vertical="center" wrapText="true"/>
    </xf>
    <xf numFmtId="0" fontId="40" fillId="3" borderId="3"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1" xfId="0" applyFont="true" applyFill="true" applyBorder="true" applyAlignment="true"/>
    <xf numFmtId="0" fontId="25" fillId="3" borderId="2" xfId="0" applyFont="true" applyFill="true" applyBorder="true" applyAlignment="true"/>
    <xf numFmtId="0" fontId="40" fillId="15" borderId="96" xfId="0" applyFont="true" applyFill="true" applyBorder="true" applyAlignment="true">
      <alignment horizontal="left" vertical="center"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0" fontId="4" fillId="15" borderId="10" xfId="0" applyFont="true" applyFill="true" applyBorder="true" applyAlignment="true"/>
    <xf numFmtId="0" fontId="4" fillId="3" borderId="10" xfId="0" applyFont="true" applyFill="true" applyBorder="true" applyAlignment="true"/>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2" fillId="3" borderId="10" xfId="0" applyFont="true" applyFill="true" applyBorder="true"/>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2" fillId="15" borderId="10" xfId="0" applyFont="true" applyFill="true" applyBorder="true" applyAlignment="true">
      <alignment vertical="top" wrapText="true"/>
    </xf>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40" fillId="16" borderId="97" xfId="0" applyFont="true" applyFill="true" applyBorder="true" applyAlignment="true">
      <alignment horizontal="left" vertical="center" wrapText="true"/>
    </xf>
    <xf numFmtId="0" fontId="71" fillId="3" borderId="10" xfId="0" applyFont="true" applyFill="true" applyBorder="true" applyAlignment="true">
      <alignment horizontal="center"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2" xfId="426" applyFont="true" applyFill="true" applyBorder="true" applyAlignment="true">
      <alignment horizontal="left" vertical="center" wrapText="true"/>
    </xf>
    <xf numFmtId="0" fontId="40" fillId="16" borderId="53" xfId="414" applyFont="true" applyFill="true" applyBorder="true" applyAlignment="true">
      <alignment horizontal="left" vertical="center" wrapText="true"/>
    </xf>
    <xf numFmtId="0" fontId="40" fillId="16" borderId="54" xfId="402" applyFont="true" applyFill="true" applyBorder="true" applyAlignment="true">
      <alignment horizontal="left" vertical="center" wrapText="true"/>
    </xf>
    <xf numFmtId="0" fontId="40" fillId="16" borderId="53" xfId="294" applyFont="true" applyFill="true" applyBorder="true" applyAlignment="true">
      <alignment horizontal="left" vertical="center" wrapText="true"/>
    </xf>
    <xf numFmtId="0" fontId="40" fillId="16" borderId="54" xfId="282" applyFont="true" applyFill="true" applyBorder="true" applyAlignment="true">
      <alignment horizontal="left" vertical="center" wrapText="true"/>
    </xf>
    <xf numFmtId="0" fontId="40" fillId="16" borderId="53" xfId="234" applyFont="true" applyFill="true" applyBorder="true" applyAlignment="true">
      <alignment horizontal="left" vertical="center" wrapText="true"/>
    </xf>
    <xf numFmtId="0" fontId="40" fillId="16" borderId="54" xfId="222" applyFont="true" applyFill="true" applyBorder="true" applyAlignment="true">
      <alignment horizontal="left" vertical="center"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432" applyFont="true" applyFill="true" applyBorder="true" applyAlignment="true">
      <alignment horizontal="left" vertical="center" wrapText="true"/>
    </xf>
    <xf numFmtId="0" fontId="40" fillId="16" borderId="53" xfId="420" applyFont="true" applyFill="true" applyBorder="true" applyAlignment="true">
      <alignment horizontal="left" vertical="center" wrapText="true"/>
    </xf>
    <xf numFmtId="0" fontId="40" fillId="16" borderId="54" xfId="408" applyFont="true" applyFill="true" applyBorder="true" applyAlignment="true">
      <alignment horizontal="left" vertical="center" wrapText="true"/>
    </xf>
    <xf numFmtId="0" fontId="40" fillId="16" borderId="53" xfId="300" applyFont="true" applyFill="true" applyBorder="true" applyAlignment="true">
      <alignment horizontal="left" vertical="center" wrapText="true"/>
    </xf>
    <xf numFmtId="0" fontId="40" fillId="16" borderId="54" xfId="288" applyFont="true" applyFill="true" applyBorder="true" applyAlignment="true">
      <alignment horizontal="left" vertical="center" wrapText="true"/>
    </xf>
    <xf numFmtId="0" fontId="40" fillId="16" borderId="53" xfId="240" applyFont="true" applyFill="true" applyBorder="true" applyAlignment="true">
      <alignment horizontal="left" vertical="center" wrapText="true"/>
    </xf>
    <xf numFmtId="0" fontId="40" fillId="16" borderId="54" xfId="228" applyFont="true" applyFill="true" applyBorder="true" applyAlignment="true">
      <alignment horizontal="left" vertical="center" wrapText="true"/>
    </xf>
    <xf numFmtId="0" fontId="62" fillId="0" borderId="10" xfId="0" applyFont="true" applyFill="true" applyBorder="true" applyAlignment="true">
      <alignment vertical="top"/>
    </xf>
    <xf numFmtId="0" fontId="0" fillId="0" borderId="10" xfId="0" applyBorder="true" applyAlignment="true"/>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39" applyFont="true" applyAlignment="true">
      <alignment horizontal="right" vertical="top" wrapText="true"/>
    </xf>
    <xf numFmtId="0" fontId="22" fillId="3" borderId="46" xfId="38" applyFont="true" applyBorder="true" applyAlignment="true">
      <alignment horizontal="right" vertical="top" wrapText="true"/>
    </xf>
    <xf numFmtId="0" fontId="22" fillId="3" borderId="47" xfId="37" applyFont="true" applyBorder="true" applyAlignment="true">
      <alignment horizontal="right" vertical="top" wrapText="true"/>
    </xf>
    <xf numFmtId="0" fontId="22" fillId="3" borderId="10" xfId="32" applyFont="true" applyAlignment="true">
      <alignment horizontal="right" vertical="top" wrapText="true"/>
    </xf>
    <xf numFmtId="0" fontId="22" fillId="3" borderId="46" xfId="31" applyFont="true" applyBorder="true" applyAlignment="true">
      <alignment horizontal="right" vertical="top" wrapText="true"/>
    </xf>
    <xf numFmtId="0" fontId="22" fillId="3" borderId="47" xfId="30" applyFont="true" applyBorder="true" applyAlignment="true">
      <alignment horizontal="right" vertical="top" wrapText="true"/>
    </xf>
    <xf numFmtId="0" fontId="22" fillId="3" borderId="10" xfId="50" applyFont="true" applyAlignment="true">
      <alignment horizontal="right" vertical="top" wrapText="true"/>
    </xf>
    <xf numFmtId="0" fontId="22" fillId="3" borderId="46" xfId="49" applyFont="true" applyBorder="true" applyAlignment="true">
      <alignment horizontal="right" vertical="top" wrapText="true"/>
    </xf>
    <xf numFmtId="0" fontId="22" fillId="3" borderId="47" xfId="48"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0" applyFont="true" applyFill="true" applyBorder="true" applyAlignment="true">
      <alignment horizontal="right" vertical="top" wrapText="true"/>
    </xf>
  </cellXfs>
  <cellStyles count="578">
    <cellStyle name="Normal" xfId="0" builtinId="0"/>
    <cellStyle name="Normal 3" xfId="577" xr:uid="{43F3F2C1-2CE2-46EF-BAF3-B270D580DA84}"/>
    <cellStyle name="style1617988001290" xfId="95" xr:uid="{9BE043EA-7EA8-4419-8302-DAD0F38F69B9}"/>
    <cellStyle name="style1617988001306" xfId="96" xr:uid="{EB39D116-8363-4C43-ABE2-9A98FFEEAF7D}"/>
    <cellStyle name="style1617988001335" xfId="90" xr:uid="{537B8038-3A78-4927-B0AC-CED4EAD43C3E}"/>
    <cellStyle name="style1617988001351" xfId="84" xr:uid="{190515BB-B564-4705-8B96-B8DBE9FA6613}"/>
    <cellStyle name="style1617988001367" xfId="89" xr:uid="{79760874-A246-4C69-8E7B-568E337B29BD}"/>
    <cellStyle name="style1617988001420" xfId="83" xr:uid="{059EA09F-7139-45CC-9447-FB9867503FC2}"/>
    <cellStyle name="style1617988001436" xfId="78" xr:uid="{F5E0CC96-FD6F-40F4-B1AE-C660D2055E87}"/>
    <cellStyle name="style1617988001451" xfId="72" xr:uid="{8451BABB-85E2-495F-8B16-61AAF62E104E}"/>
    <cellStyle name="style1617988001483" xfId="66" xr:uid="{B70423EF-14CE-47B8-BF6D-CDE141CE66D9}"/>
    <cellStyle name="style1617988001514" xfId="77" xr:uid="{86CA8894-2BF5-4D3B-A6DE-874EACA47A8A}"/>
    <cellStyle name="style1617988001536" xfId="71" xr:uid="{F0F0112A-B0A4-42C7-8F98-8CB62471664D}"/>
    <cellStyle name="style1617988001552" xfId="65" xr:uid="{66DB87AD-5562-4D75-BD0F-F978235736AB}"/>
    <cellStyle name="style1617988001567" xfId="64" xr:uid="{BD178E96-0B51-4F48-8F81-103EB944D1D3}"/>
    <cellStyle name="style1617988001598" xfId="63" xr:uid="{930A2CEC-9755-4A9E-88CF-62651C5157BD}"/>
    <cellStyle name="style1617988001636" xfId="52" xr:uid="{957BBB40-21E2-40E3-801F-1415D7EA7EA5}"/>
    <cellStyle name="style1617988001652" xfId="51" xr:uid="{FD13ABCE-C76C-4206-B296-D26AF390AAAF}"/>
    <cellStyle name="style1617988001699" xfId="49" xr:uid="{9E33E04B-9154-4F12-829A-0369667234DB}"/>
    <cellStyle name="style1617988001721" xfId="48" xr:uid="{EAFE76B1-D064-48DE-A2AA-5663E3906B70}"/>
    <cellStyle name="style1617988001737" xfId="50" xr:uid="{83C39729-B3F0-481D-8470-23D050F6049B}"/>
    <cellStyle name="style1617988001758" xfId="47" xr:uid="{3E09160A-E660-4D31-822A-C476416A2EEC}"/>
    <cellStyle name="style1617988001774" xfId="46" xr:uid="{4C87D0D6-E86E-4384-9B2F-541E2BCA5FF6}"/>
    <cellStyle name="style1617988001805" xfId="45" xr:uid="{A7CAACF8-3A2D-4B60-AE7E-52607E415810}"/>
    <cellStyle name="style1617988001837" xfId="44" xr:uid="{7642E93D-0767-422D-ABF4-C65645A924DB}"/>
    <cellStyle name="style1617988001868" xfId="43" xr:uid="{F97F55C1-E0BC-41D8-8B61-72E5365A9A32}"/>
    <cellStyle name="style1617988001884" xfId="42" xr:uid="{2AB9906D-CA22-49D4-8967-9D493C510BBB}"/>
    <cellStyle name="style1617988001899" xfId="41" xr:uid="{6747EC79-DE5F-4045-BE31-160D2B865A2C}"/>
    <cellStyle name="style1617988002970" xfId="93" xr:uid="{DBA69D82-438A-4000-A1EF-566023C7D3CC}"/>
    <cellStyle name="style1617988002986" xfId="94" xr:uid="{A0D4DF69-DBC6-4DD9-B6CD-723734EAF261}"/>
    <cellStyle name="style1617988003017" xfId="88" xr:uid="{9543887F-7486-4D3B-9F10-2E21F822AE73}"/>
    <cellStyle name="style1617988003039" xfId="82" xr:uid="{DE4E02A3-4147-483F-9752-A24BFCB4D1E7}"/>
    <cellStyle name="style1617988003055" xfId="87" xr:uid="{613BE0F9-BACD-4476-A79E-DA4B4D46AA35}"/>
    <cellStyle name="style1617988003102" xfId="81" xr:uid="{7A26A7B0-306F-4025-88CB-42A60C37C425}"/>
    <cellStyle name="style1617988003117" xfId="76" xr:uid="{6C6112C5-3A7E-4026-A6EA-93D1B51D8CAE}"/>
    <cellStyle name="style1617988003139" xfId="70" xr:uid="{F3CFFE7A-93DC-4BAC-BA0F-8821B4B247D5}"/>
    <cellStyle name="style1617988003186" xfId="60" xr:uid="{068D4F6E-AE45-4565-AB07-202CCFD53197}"/>
    <cellStyle name="style1617988003202" xfId="75" xr:uid="{26802DF9-4ADB-47F9-A84A-887675063D05}"/>
    <cellStyle name="style1617988003224" xfId="69" xr:uid="{C8724FB3-2055-4428-8ECB-ACAC3D738B73}"/>
    <cellStyle name="style1617988003244" xfId="59" xr:uid="{0A82D8BB-7213-4AB9-BC1D-7A5C0D4FE865}"/>
    <cellStyle name="style1617988003275" xfId="56" xr:uid="{0C3FF6F9-E197-49CD-8949-B2AF45C43787}"/>
    <cellStyle name="style1617988003291" xfId="55" xr:uid="{CFD7B441-37F7-409E-867D-15ECC6CD814E}"/>
    <cellStyle name="style1617988003324" xfId="53" xr:uid="{F343C90B-6FB1-44DB-A341-5133C5853A91}"/>
    <cellStyle name="style1617988003348" xfId="36" xr:uid="{79FBCB63-08B4-4DCB-AB4A-1D1A94B03CD9}"/>
    <cellStyle name="style1617988003395" xfId="31" xr:uid="{2B1C2F05-3B8B-48B0-9C75-31C97C4B2B88}"/>
    <cellStyle name="style1617988003424" xfId="30" xr:uid="{A200AB76-864C-4B56-9B2A-2867DEE9490E}"/>
    <cellStyle name="style1617988003447" xfId="32" xr:uid="{079207C2-399D-4D3B-8A5F-59664DC1E48B}"/>
    <cellStyle name="style1617988003463" xfId="25" xr:uid="{65B8115E-2173-4081-B0C0-EC4E85288727}"/>
    <cellStyle name="style1617988003479" xfId="24" xr:uid="{1E36496A-DF69-41D1-9DA4-D6CF5A13E6AF}"/>
    <cellStyle name="style1617988003510" xfId="23" xr:uid="{0F025491-69B3-468E-9422-69E69136F28D}"/>
    <cellStyle name="style1617988003540" xfId="22" xr:uid="{C9B33BD0-7BF6-4A97-9E0A-85B807612C44}"/>
    <cellStyle name="style1617988003572" xfId="21" xr:uid="{4BCE0954-223C-436A-BC80-C065C5A59353}"/>
    <cellStyle name="style1617988003587" xfId="20" xr:uid="{26C1A96F-7C25-48AC-A3F9-A1B73A1DEE48}"/>
    <cellStyle name="style1617988003603" xfId="19" xr:uid="{0167EC45-525E-47E4-AF6D-F611B7FE671D}"/>
    <cellStyle name="style1617988005223" xfId="91" xr:uid="{7E9331CF-BB95-44F2-A56A-368B3CADAF1D}"/>
    <cellStyle name="style1617988005245" xfId="92" xr:uid="{20350713-7E74-40AA-A33B-2DA0DE5809EF}"/>
    <cellStyle name="style1617988005261" xfId="86" xr:uid="{DBDEEC9C-B17E-4164-B487-DF965506F744}"/>
    <cellStyle name="style1617988005292" xfId="80" xr:uid="{C6852F9E-0A3A-42B9-9501-08B29200CDAC}"/>
    <cellStyle name="style1617988005308" xfId="85" xr:uid="{733C2B46-AD73-4F33-A276-3CA6293A5AEC}"/>
    <cellStyle name="style1617988005359" xfId="79" xr:uid="{3DA13D94-F510-4543-8E04-0EF2F5930072}"/>
    <cellStyle name="style1617988005369" xfId="74" xr:uid="{54F97E51-2AC0-4F44-B2A6-D2F67A147375}"/>
    <cellStyle name="style1617988005401" xfId="68" xr:uid="{67344900-7661-403C-93DC-675996B26815}"/>
    <cellStyle name="style1617988005430" xfId="62" xr:uid="{92F66DFD-469D-4B87-A64E-A78E162BE022}"/>
    <cellStyle name="style1617988005461" xfId="73" xr:uid="{3F63737A-317F-40E4-80F9-4436BDE26E30}"/>
    <cellStyle name="style1617988005477" xfId="67" xr:uid="{98E35B30-256A-490B-9C35-6AF61EF09930}"/>
    <cellStyle name="style1617988005510" xfId="61" xr:uid="{F16B2DDB-1359-45AE-8F37-2B121434F71F}"/>
    <cellStyle name="style1617988005530" xfId="58" xr:uid="{05429C75-6D92-4FD1-97AB-661507B4A623}"/>
    <cellStyle name="style1617988005546" xfId="57" xr:uid="{FE5DC049-A856-4D55-803D-7A228A9AF391}"/>
    <cellStyle name="style1617988005577" xfId="54" xr:uid="{2B6181F8-4787-4AD4-BE83-D5A17112CFB3}"/>
    <cellStyle name="style1617988005609" xfId="40" xr:uid="{AFF135C8-EDD3-4BF9-83F5-55302818A465}"/>
    <cellStyle name="style1617988005646" xfId="38" xr:uid="{BF19C336-3E33-4B13-A37F-156AB68A9349}"/>
    <cellStyle name="style1617988005678" xfId="37" xr:uid="{E7659EF2-E201-414E-8490-6D3AAAB9393B}"/>
    <cellStyle name="style1617988005693" xfId="39" xr:uid="{9D92B70B-6A70-4685-9D84-AD0873FED597}"/>
    <cellStyle name="style1617988005725" xfId="35" xr:uid="{914F1644-D10E-4DCF-91F8-5DF285A04D32}"/>
    <cellStyle name="style1617988005731" xfId="34" xr:uid="{2CF5A1A8-9099-497F-BDD3-61781B4D2BF0}"/>
    <cellStyle name="style1617988005762" xfId="33" xr:uid="{E12FAD93-F05E-4FEF-8749-45433EC7F6A0}"/>
    <cellStyle name="style1617988005809" xfId="29" xr:uid="{389AA3F1-38DA-4494-9F44-E6C91204E7CF}"/>
    <cellStyle name="style1617988005825" xfId="28" xr:uid="{04002CF1-5C6E-4B6E-9C79-0F14F9F5AF7B}"/>
    <cellStyle name="style1617988005847" xfId="27" xr:uid="{73DDCCD6-E9D6-4F48-9502-8117436201FE}"/>
    <cellStyle name="style1617988005863" xfId="26" xr:uid="{25F403B0-FEEF-445D-A2F3-DF320ED75E3E}"/>
    <cellStyle name="style1620217240185" xfId="576" xr:uid="{4F354224-FD34-42DB-9968-0996775AA740}"/>
    <cellStyle name="style1620217240205" xfId="575" xr:uid="{7A5F1F01-D5DF-4F7C-A2F0-6D5FC517F57C}"/>
    <cellStyle name="style1620217240226" xfId="564" xr:uid="{3A5C7958-F157-4961-AAFC-6B3548E131C6}"/>
    <cellStyle name="style1620217240246" xfId="563" xr:uid="{67189DD1-6875-47C1-9F11-609DBF63C622}"/>
    <cellStyle name="style1620217240287" xfId="573" xr:uid="{8F332BA8-17DF-498E-9905-C225BECCCB77}"/>
    <cellStyle name="style1620217240307" xfId="572" xr:uid="{C75A5C2B-FE56-4396-9456-49224D65A777}"/>
    <cellStyle name="style1620217240327" xfId="574" xr:uid="{115888E0-DF14-4DB5-AED0-20C60FE15CB5}"/>
    <cellStyle name="style1620217240348" xfId="571" xr:uid="{75B00CB8-BCC5-482B-A54C-87D14D43E1DB}"/>
    <cellStyle name="style1620217240366" xfId="562" xr:uid="{8A6CB5E1-0016-4C8E-81D8-3BBAAEF576F0}"/>
    <cellStyle name="style1620217240381" xfId="561" xr:uid="{9141D196-0212-4CC3-B137-E524B381067B}"/>
    <cellStyle name="style1620217240413" xfId="560" xr:uid="{B1FC49F6-1FE9-499B-8D9B-AE2888F9A570}"/>
    <cellStyle name="style1620217240428" xfId="559" xr:uid="{E855D158-BEB0-44A7-8AC5-4785F557D907}"/>
    <cellStyle name="style1620217240444" xfId="552" xr:uid="{E2199D1E-E21B-418B-9AE8-EA8C72DB817E}"/>
    <cellStyle name="style1620217240466" xfId="540" xr:uid="{6FC776AC-7AC1-4C75-A67F-3DF82FBFF2A5}"/>
    <cellStyle name="style1620217240497" xfId="551" xr:uid="{75EB71A1-2114-48F4-ACD1-9E000424615A}"/>
    <cellStyle name="style1620217240513" xfId="539" xr:uid="{CDEB50B8-F7B1-41C6-8BFE-674B8EB555E6}"/>
    <cellStyle name="style1620217240529" xfId="528" xr:uid="{BDD4502A-6D9E-4F32-AC4F-E7B02326CF95}"/>
    <cellStyle name="style1620217240566" xfId="527" xr:uid="{017C97F6-3FEA-49BA-B77F-9BCEA5550524}"/>
    <cellStyle name="style1620217240582" xfId="550" xr:uid="{7DE0F136-7C5C-48DA-85D4-DF31CFA25918}"/>
    <cellStyle name="style1620217240598" xfId="549" xr:uid="{DA124D78-4EC7-462A-87F8-8541F89A55BB}"/>
    <cellStyle name="style1620217240629" xfId="548" xr:uid="{C1FBF46C-368F-4950-A223-C3CFDF763C9C}"/>
    <cellStyle name="style1620217240645" xfId="547" xr:uid="{F82FA3BE-A06B-4448-9E02-62146C2B80E3}"/>
    <cellStyle name="style1620217240667" xfId="538" xr:uid="{06ED7803-03DB-4453-BD49-E5718F0AFC03}"/>
    <cellStyle name="style1620217240682" xfId="537" xr:uid="{2C07B208-7969-45FF-BD3E-69A5D6406D82}"/>
    <cellStyle name="style1620217240698" xfId="536" xr:uid="{1CCA5B32-20B4-434C-9BFA-83A9FB024DBB}"/>
    <cellStyle name="style1620217240729" xfId="535" xr:uid="{EF9A54A7-E5C0-45FB-B981-77C025E3E412}"/>
    <cellStyle name="style1620217240745" xfId="526" xr:uid="{58A24FBF-1040-445F-A559-999A7C6D3313}"/>
    <cellStyle name="style1620217240779" xfId="525" xr:uid="{44327833-2178-4961-BB7B-A1BDC4DC3903}"/>
    <cellStyle name="style1620217240798" xfId="524" xr:uid="{B0629287-573D-4456-AB97-410422205FA1}"/>
    <cellStyle name="style1620217240820" xfId="523" xr:uid="{646D84A7-2AC2-4629-8A3D-18F45777E3B7}"/>
    <cellStyle name="style1620217241906" xfId="516" xr:uid="{B40736B2-0C19-4EC6-94D1-EDB90DD18A82}"/>
    <cellStyle name="style1620217241926" xfId="515" xr:uid="{ADBF8838-A710-44F1-9A4D-B8864EE71594}"/>
    <cellStyle name="style1620217241947" xfId="504" xr:uid="{0E86B869-DE31-4145-A53E-406D95040E66}"/>
    <cellStyle name="style1620217241967" xfId="503" xr:uid="{29B68990-C03D-497F-900C-27C12C789D70}"/>
    <cellStyle name="style1620217242008" xfId="513" xr:uid="{0FF796F2-0770-455C-BB07-69CCCFAC766E}"/>
    <cellStyle name="style1620217242028" xfId="512" xr:uid="{307600EA-FDC9-445F-96D9-E8B71FD24F1B}"/>
    <cellStyle name="style1620217242048" xfId="514" xr:uid="{221D7977-3B10-4413-B048-28BCD0068EE4}"/>
    <cellStyle name="style1620217242068" xfId="511" xr:uid="{C19C01D7-BF9B-4DA2-9793-6AF85226B37D}"/>
    <cellStyle name="style1620217242089" xfId="502" xr:uid="{5C2BD626-EA7A-45FD-B255-BD54E285EDF2}"/>
    <cellStyle name="style1620217242109" xfId="501" xr:uid="{2953333E-FDC1-41DC-9F9B-340106169AC8}"/>
    <cellStyle name="style1620217242129" xfId="500" xr:uid="{E42CA90D-2094-4968-8916-118331C0DB0D}"/>
    <cellStyle name="style1620217242158" xfId="499" xr:uid="{7E457E52-14AB-4919-8314-FFC111905394}"/>
    <cellStyle name="style1620217242170" xfId="492" xr:uid="{514AB835-95BA-428B-9608-11D7CF523809}"/>
    <cellStyle name="style1620217242199" xfId="480" xr:uid="{4F837EFC-F7FB-4FA3-BE6A-0B782B21A57B}"/>
    <cellStyle name="style1620217242219" xfId="491" xr:uid="{75942A7A-A3F2-4DC7-9AFE-1EBFD74E9A2A}"/>
    <cellStyle name="style1620217242239" xfId="479" xr:uid="{3FF05550-4621-42CD-A01A-133F8DC20C14}"/>
    <cellStyle name="style1620217242261" xfId="468" xr:uid="{ABADB007-1453-4A05-B841-AB03959AA1DF}"/>
    <cellStyle name="style1620217242282" xfId="467" xr:uid="{32625D1E-CC39-4B1C-8AC6-AB1E40FF2894}"/>
    <cellStyle name="style1620217242302" xfId="490" xr:uid="{DE2BA359-C00F-42F4-86FC-2FCFA0B13748}"/>
    <cellStyle name="style1620217242330" xfId="489" xr:uid="{E8C07E8A-87AA-4D32-BBC4-F2C3DA4C9EEF}"/>
    <cellStyle name="style1620217242353" xfId="488" xr:uid="{63C9B673-EDD4-45B0-BB78-3C5C958AA458}"/>
    <cellStyle name="style1620217242373" xfId="487" xr:uid="{4E71467F-E361-4396-9B1B-FE76E4A99E33}"/>
    <cellStyle name="style1620217242393" xfId="478" xr:uid="{0E786392-DA25-4B9E-91C1-CC7BF2B92263}"/>
    <cellStyle name="style1620217242414" xfId="477" xr:uid="{717B1369-CCE0-47EA-B448-2860AD2410DA}"/>
    <cellStyle name="style1620217242432" xfId="476" xr:uid="{F1C220ED-64B2-4276-98DE-E92FA5C160BE}"/>
    <cellStyle name="style1620217242455" xfId="475" xr:uid="{74FD91E0-AFBC-460B-8678-B34F525A0F2E}"/>
    <cellStyle name="style1620217242505" xfId="466" xr:uid="{5638143D-02C2-4CE1-BC44-1E2594A84150}"/>
    <cellStyle name="style1620217242526" xfId="465" xr:uid="{8E55AFB2-D23E-43DC-9CD2-8D3C702BC036}"/>
    <cellStyle name="style1620217242546" xfId="464" xr:uid="{A192E799-51F9-4A46-9538-A2668BBC0EF6}"/>
    <cellStyle name="style1620217242566" xfId="463" xr:uid="{A99A61ED-009F-4E76-A21D-94F43D6A8499}"/>
    <cellStyle name="style1620217243582" xfId="456" xr:uid="{EBCEB159-5818-4F20-B213-C9346171F70F}"/>
    <cellStyle name="style1620217243605" xfId="455" xr:uid="{4094C1E5-D93E-4D29-8458-AF583CA0E137}"/>
    <cellStyle name="style1620217243625" xfId="444" xr:uid="{32C71278-E3EF-4968-AB53-A4178BFC90DC}"/>
    <cellStyle name="style1620217243645" xfId="443" xr:uid="{0E705ED9-372F-4D5D-9EB9-4C581E204840}"/>
    <cellStyle name="style1620217243686" xfId="453" xr:uid="{94ACBD8C-AF9A-42B3-9F62-5476CF5F6296}"/>
    <cellStyle name="style1620217243706" xfId="452" xr:uid="{66D758C0-C50A-40E7-9CF9-9365FFFC62D2}"/>
    <cellStyle name="style1620217243726" xfId="454" xr:uid="{44B32EB3-1C04-4EF1-9256-E4ECF4ED7E90}"/>
    <cellStyle name="style1620217243754" xfId="451" xr:uid="{C464593C-C39C-46A7-8E5A-C73309161095}"/>
    <cellStyle name="style1620217243775" xfId="442" xr:uid="{2E710296-8035-4109-A257-F3EF510CDCDA}"/>
    <cellStyle name="style1620217243790" xfId="441" xr:uid="{2F008818-DBB9-4630-85F7-27A903CFE236}"/>
    <cellStyle name="style1620217243821" xfId="440" xr:uid="{0CAC0E71-BA5A-4EA0-B411-93797D7090BE}"/>
    <cellStyle name="style1620217243846" xfId="439" xr:uid="{C4D96CF0-3A68-40E5-9842-0758C6DBF5B4}"/>
    <cellStyle name="style1620217243862" xfId="432" xr:uid="{41B9249B-7D6F-4265-9DF6-5749534CE552}"/>
    <cellStyle name="style1620217243890" xfId="420" xr:uid="{B286BB2E-A46B-4997-826E-C44D313A9C1C}"/>
    <cellStyle name="style1620217243906" xfId="408" xr:uid="{7F2D9766-FD5A-401F-B1DE-3C4AEB2FF927}"/>
    <cellStyle name="style1620217243922" xfId="431" xr:uid="{7BAAB98B-6C8D-48A1-B2EE-5F436B1E9943}"/>
    <cellStyle name="style1620217243941" xfId="419" xr:uid="{DEE7D293-538A-4597-BFDE-69D9BB803C95}"/>
    <cellStyle name="style1620217243975" xfId="407" xr:uid="{78AD97F0-7326-45EC-83D2-03753D940EB4}"/>
    <cellStyle name="style1620217243995" xfId="430" xr:uid="{12E3B73B-FE6C-40D0-B1C1-F46DFA0C027C}"/>
    <cellStyle name="style1620217244016" xfId="429" xr:uid="{40689D90-07A8-47AB-A90E-D3067186DA45}"/>
    <cellStyle name="style1620217244036" xfId="428" xr:uid="{E4912C96-C450-4D47-8A5B-C7120CFF93CA}"/>
    <cellStyle name="style1620217244058" xfId="427" xr:uid="{B8CA05BD-5896-4D5E-9726-B988186B45A8}"/>
    <cellStyle name="style1620217244079" xfId="418" xr:uid="{91D03BA7-185D-4E5A-8D50-836840BF2D28}"/>
    <cellStyle name="style1620217244099" xfId="417" xr:uid="{9D1DCBD0-846E-49EF-A2C5-8EC3F2DE0668}"/>
    <cellStyle name="style1620217244119" xfId="416" xr:uid="{99F27453-AAC7-4F10-98F0-A5522281F585}"/>
    <cellStyle name="style1620217244140" xfId="415" xr:uid="{251E8591-130F-4309-8B2C-09CB119A5E0C}"/>
    <cellStyle name="style1620217244178" xfId="406" xr:uid="{CFC844E4-5A57-4BCA-AEA3-14CC3B5A1CEA}"/>
    <cellStyle name="style1620217244198" xfId="405" xr:uid="{928C067F-314B-4617-9020-D6427D14A36E}"/>
    <cellStyle name="style1620217244219" xfId="404" xr:uid="{F932C75A-D2D2-44AF-8D24-987A786891C5}"/>
    <cellStyle name="style1620217244239" xfId="403" xr:uid="{F7098989-6D1A-4705-B165-1D02A94356AF}"/>
    <cellStyle name="style1620217245272" xfId="570" xr:uid="{A5A1B88D-1106-46BF-AD74-9E012F71ACB7}"/>
    <cellStyle name="style1620217245303" xfId="569" xr:uid="{82DBE029-A158-43D9-AA2E-931DA0C50B94}"/>
    <cellStyle name="style1620217245319" xfId="558" xr:uid="{F7C1D66F-484B-4B6C-B23C-5DE1CC6292B7}"/>
    <cellStyle name="style1620217245343" xfId="557" xr:uid="{8E154966-D549-4BA6-AF38-E40BF381C46C}"/>
    <cellStyle name="style1620217245383" xfId="567" xr:uid="{A5F009D0-FF67-48E4-8B93-1235217BFA14}"/>
    <cellStyle name="style1620217245404" xfId="566" xr:uid="{1F052D7A-1629-40D9-A166-3B8E20C29832}"/>
    <cellStyle name="style1620217245424" xfId="568" xr:uid="{DE40795B-CF0B-472C-9E89-ECACBE6FC72C}"/>
    <cellStyle name="style1620217245444" xfId="565" xr:uid="{579D5A53-BD66-439E-AD34-63F970CF1EE5}"/>
    <cellStyle name="style1620217245464" xfId="556" xr:uid="{66782B39-A311-43A8-9D67-26635788B9ED}"/>
    <cellStyle name="style1620217245485" xfId="555" xr:uid="{8DE02A13-FAFC-4620-86E6-8C2DD7C0CDB0}"/>
    <cellStyle name="style1620217245505" xfId="554" xr:uid="{C176AEEB-4BB4-4592-B5FF-CAFFCF2F06E2}"/>
    <cellStyle name="style1620217245533" xfId="553" xr:uid="{59C49A87-D971-440D-9985-1B3FF8E19D42}"/>
    <cellStyle name="style1620217245554" xfId="546" xr:uid="{681A9064-4CF0-4B25-95F2-DEAA38249C7A}"/>
    <cellStyle name="style1620217245576" xfId="534" xr:uid="{2C3C92D0-6F03-4CC7-B0F7-63AB9FB15B53}"/>
    <cellStyle name="style1620217245596" xfId="545" xr:uid="{8DBCA3A8-9907-4C2A-893A-2E9CEBB91BB5}"/>
    <cellStyle name="style1620217245617" xfId="533" xr:uid="{04B791B3-0628-4CCE-B776-B532C71646F3}"/>
    <cellStyle name="style1620217245637" xfId="522" xr:uid="{D12C1C54-904B-4D05-8868-8D869CE96393}"/>
    <cellStyle name="style1620217245657" xfId="521" xr:uid="{9D62263B-DEBE-4E5B-9EE4-D628B184C68B}"/>
    <cellStyle name="style1620217245677" xfId="544" xr:uid="{803C7911-DF89-467C-B3B5-90DFA3964084}"/>
    <cellStyle name="style1620217245698" xfId="543" xr:uid="{4FB64C11-DA08-47D1-B9C5-D402722BE39A}"/>
    <cellStyle name="style1620217245726" xfId="542" xr:uid="{AFC614E6-B756-43D6-9636-FE544A28C32E}"/>
    <cellStyle name="style1620217245748" xfId="541" xr:uid="{BE205D39-AF63-42F6-BACE-2C9822106B55}"/>
    <cellStyle name="style1620217245769" xfId="532" xr:uid="{B2CE2A77-48A8-4518-88CC-E12C2DEFB20E}"/>
    <cellStyle name="style1620217245789" xfId="531" xr:uid="{E1036656-A1F6-4EEB-AB7F-30EB5BAE876A}"/>
    <cellStyle name="style1620217245809" xfId="530" xr:uid="{88B78515-28CD-40AE-A89F-7E86A88F2515}"/>
    <cellStyle name="style1620217245831" xfId="529" xr:uid="{A20FA483-33A4-4FDD-BAFD-FB8CB4C6E29E}"/>
    <cellStyle name="style1620217245860" xfId="520" xr:uid="{CFBCD192-306F-4A62-8D00-A7EEEDBF1CCB}"/>
    <cellStyle name="style1620217245880" xfId="519" xr:uid="{71A8E937-531A-4167-820A-D1A6788D3712}"/>
    <cellStyle name="style1620217245901" xfId="518" xr:uid="{9B091B87-4C5D-48D2-B917-BCCA5656E628}"/>
    <cellStyle name="style1620217245921" xfId="517" xr:uid="{45CFA983-1F3D-4498-8431-3B47AC6B9911}"/>
    <cellStyle name="style1620217247030" xfId="510" xr:uid="{0D7E4E13-C06F-4A13-8011-A1B40BC5EC0E}"/>
    <cellStyle name="style1620217247050" xfId="509" xr:uid="{92ADE7C5-8562-4EBB-A917-58D70C954925}"/>
    <cellStyle name="style1620217247070" xfId="498" xr:uid="{0335CA94-277F-4995-8F14-34004AC38C21}"/>
    <cellStyle name="style1620217247091" xfId="497" xr:uid="{5F7F399D-414C-4D6F-A823-0F6E6BD863BD}"/>
    <cellStyle name="style1620217247131" xfId="507" xr:uid="{A9EBB134-14E5-497B-9E7C-3706D86F1E9E}"/>
    <cellStyle name="style1620217247149" xfId="506" xr:uid="{2FF49A1F-178F-48EF-B5E3-8B4E7784F5A3}"/>
    <cellStyle name="style1620217247171" xfId="508" xr:uid="{4066B326-0456-43EB-87DB-BD4BCFCAB6AE}"/>
    <cellStyle name="style1620217247192" xfId="505" xr:uid="{95B6C0B5-2EB7-4042-ADEA-C3D752B8AFF3}"/>
    <cellStyle name="style1620217247212" xfId="496" xr:uid="{14A8C5C7-1236-4FAC-B206-B4077E7D9A78}"/>
    <cellStyle name="style1620217247242" xfId="495" xr:uid="{7A0754E4-FBAB-48DC-A6D2-1FC777EA4341}"/>
    <cellStyle name="style1620217247263" xfId="494" xr:uid="{D09C53FC-7056-4435-BDA9-70574853D704}"/>
    <cellStyle name="style1620217247283" xfId="493" xr:uid="{6A5A2AD7-51A3-49F9-AEBB-14364DAFA169}"/>
    <cellStyle name="style1620217247303" xfId="486" xr:uid="{570B5CA3-F459-4C2D-B6A6-AA79219122EB}"/>
    <cellStyle name="style1620217247323" xfId="474" xr:uid="{0EB8FE99-D369-4CC7-A3AD-23A06C0CC332}"/>
    <cellStyle name="style1620217247344" xfId="485" xr:uid="{BD38C9C2-05D7-47A9-885F-7F50D2FFD656}"/>
    <cellStyle name="style1620217247364" xfId="473" xr:uid="{9D1BF7BA-5439-429C-BF4A-EF143733B1D1}"/>
    <cellStyle name="style1620217247393" xfId="462" xr:uid="{FB32CDA5-E11B-4AB6-84E2-7E7E67864340}"/>
    <cellStyle name="style1620217247415" xfId="461" xr:uid="{3CD6F961-CE4E-45FF-95E8-6AC0B3DD98C0}"/>
    <cellStyle name="style1620217247435" xfId="484" xr:uid="{87B5541E-4751-4EE9-8CA8-9D318300F3CE}"/>
    <cellStyle name="style1620217247456" xfId="483" xr:uid="{3D335C6E-2AB9-40C4-B1B0-7AE22F7A2CE9}"/>
    <cellStyle name="style1620217247476" xfId="482" xr:uid="{BEE1F472-484F-4819-8D33-050BBD93AEA1}"/>
    <cellStyle name="style1620217247497" xfId="481" xr:uid="{B5EC6BF9-5695-4733-9B66-0AE182D29245}"/>
    <cellStyle name="style1620217247517" xfId="472" xr:uid="{CF8FC646-883F-4AD5-A08D-0A32290EEF05}"/>
    <cellStyle name="style1620217247537" xfId="471" xr:uid="{6099941E-1A56-4B66-B62C-875EEF0C27A2}"/>
    <cellStyle name="style1620217247558" xfId="470" xr:uid="{150DCF58-671D-4148-8973-3FDE282D67C1}"/>
    <cellStyle name="style1620217247578" xfId="469" xr:uid="{2A8A5B09-4E51-435C-BF29-E970E7F56F9C}"/>
    <cellStyle name="style1620217247629" xfId="460" xr:uid="{E8BABEFF-F224-45CE-B01D-C4AABD344182}"/>
    <cellStyle name="style1620217247649" xfId="459" xr:uid="{608BD45C-6999-43FD-8B60-BBF713F07AE9}"/>
    <cellStyle name="style1620217247669" xfId="458" xr:uid="{B5D82754-D200-46E7-8610-18B0CE3AC57B}"/>
    <cellStyle name="style1620217247690" xfId="457" xr:uid="{216F95EC-ECE3-4B8A-80D5-2C7BC6FD39BB}"/>
    <cellStyle name="style1620217248731" xfId="450" xr:uid="{13C3C5B6-755F-40C6-B993-A41548A969D0}"/>
    <cellStyle name="style1620217248746" xfId="449" xr:uid="{81AE89BE-868D-4023-A099-721405598B8B}"/>
    <cellStyle name="style1620217248762" xfId="438" xr:uid="{E84044DA-65BC-46EE-8920-52A594374E01}"/>
    <cellStyle name="style1620217248784" xfId="437" xr:uid="{D4F58E8B-5437-4F5F-BD12-44C4D428F59E}"/>
    <cellStyle name="style1620217248833" xfId="447" xr:uid="{EB231F78-4EC7-40B1-BF2D-DBA2A5F7967A}"/>
    <cellStyle name="style1620217248849" xfId="446" xr:uid="{72A75365-59CF-4156-8EB6-8821BE749724}"/>
    <cellStyle name="style1620217248880" xfId="448" xr:uid="{4FC114FF-4BE0-4492-855C-252158418545}"/>
    <cellStyle name="style1620217248897" xfId="445" xr:uid="{5AEBEBCF-87CC-4891-96F2-3F1C92889440}"/>
    <cellStyle name="style1620217248917" xfId="436" xr:uid="{25E2A01E-68EB-4C4A-A3CB-64D23986E513}"/>
    <cellStyle name="style1620217248937" xfId="435" xr:uid="{DE68C0B3-886F-40F3-9BE2-73F8F754985B}"/>
    <cellStyle name="style1620217248966" xfId="434" xr:uid="{B753AF9A-396A-465B-84FD-BF4C092670E8}"/>
    <cellStyle name="style1620217248988" xfId="433" xr:uid="{870B128F-694C-44EC-B7A3-415C41B7D132}"/>
    <cellStyle name="style1620217249008" xfId="426" xr:uid="{F02C7336-8CC2-46A6-811E-02F51167101F}"/>
    <cellStyle name="style1620217249029" xfId="414" xr:uid="{B4C7B1A8-FE72-4279-B5EA-D394E688BF63}"/>
    <cellStyle name="style1620217249049" xfId="402" xr:uid="{290C0785-6085-408C-B419-4EEF1A672073}"/>
    <cellStyle name="style1620217249069" xfId="425" xr:uid="{166B5D97-BEAF-4382-9E10-E3619CE1057C}"/>
    <cellStyle name="style1620217249090" xfId="413" xr:uid="{604A89D7-51A7-4ADB-AC7B-DD808667CA2D}"/>
    <cellStyle name="style1620217249110" xfId="401" xr:uid="{1FFCAB78-8A46-418B-A268-825201955076}"/>
    <cellStyle name="style1620217249130" xfId="424" xr:uid="{6F79876D-125B-4BA8-BB16-0153C68009F5}"/>
    <cellStyle name="style1620217249151" xfId="423" xr:uid="{D5F4F69D-C477-42BD-8A94-3992E524621B}"/>
    <cellStyle name="style1620217249181" xfId="422" xr:uid="{512A9FB7-997F-47B2-9360-FCBA649936CA}"/>
    <cellStyle name="style1620217249201" xfId="421" xr:uid="{BB65FC94-F291-4970-8460-96E35E39717A}"/>
    <cellStyle name="style1620217249222" xfId="412" xr:uid="{7D19073D-1D7F-44B1-A458-FD1D09D0711B}"/>
    <cellStyle name="style1620217249242" xfId="411" xr:uid="{CCCDFE73-DA4C-4170-B944-DCEB623E3F9A}"/>
    <cellStyle name="style1620217249262" xfId="410" xr:uid="{4B3F8050-096E-46F5-B810-6E63F2A82D9C}"/>
    <cellStyle name="style1620217249283" xfId="409" xr:uid="{8584B4F1-2F01-475F-9E42-BC60EBC58C2E}"/>
    <cellStyle name="style1620217249323" xfId="400" xr:uid="{356EC3FC-4C03-49F3-A63D-1CD4D113E563}"/>
    <cellStyle name="style1620217249343" xfId="399" xr:uid="{CBEF7045-D149-4D8D-9EDB-1DEA8661992E}"/>
    <cellStyle name="style1620217249362" xfId="398" xr:uid="{04E0FCE4-8DE5-49BC-AE33-2F8FBA24277E}"/>
    <cellStyle name="style1620217249384" xfId="397" xr:uid="{D65EB99E-7A46-4FA9-AF7F-674C74E78628}"/>
    <cellStyle name="style1620217250595" xfId="396" xr:uid="{82DEA79C-064B-4D02-971E-2B4E8C68C9CF}"/>
    <cellStyle name="style1620217250616" xfId="395" xr:uid="{3005873D-9A77-499A-A77B-0352BD49B749}"/>
    <cellStyle name="style1620217250636" xfId="384" xr:uid="{0B2F071C-DDDC-42EE-BBA1-1A48289267F1}"/>
    <cellStyle name="style1620217250656" xfId="383" xr:uid="{40FE517C-660B-4E62-A731-C6FDDDFD25B0}"/>
    <cellStyle name="style1620217250697" xfId="393" xr:uid="{9AE7CC49-BF1A-4BF3-82B3-9631F2078BFC}"/>
    <cellStyle name="style1620217250717" xfId="392" xr:uid="{319B2B93-1315-440A-A4CC-C3CF54FE3534}"/>
    <cellStyle name="style1620217250738" xfId="394" xr:uid="{A5F21547-9163-4905-9B48-D79CB88F1210}"/>
    <cellStyle name="style1620217250768" xfId="391" xr:uid="{28221F1E-F310-4017-B612-E7A8289E4D4E}"/>
    <cellStyle name="style1620217250788" xfId="382" xr:uid="{0CDAE7AA-BF46-490F-B1EB-0CDF83DDE6CF}"/>
    <cellStyle name="style1620217250808" xfId="381" xr:uid="{6C75FB4B-95FD-419D-ACD7-6B952B815E11}"/>
    <cellStyle name="style1620217250837" xfId="380" xr:uid="{69D79759-BD68-4C0A-BA92-DDD8C8962735}"/>
    <cellStyle name="style1620217250859" xfId="379" xr:uid="{66C09826-39FB-4F59-AF94-40362C933173}"/>
    <cellStyle name="style1620217250879" xfId="372" xr:uid="{9E66A966-0E38-4597-B90D-F1D5A6F3C630}"/>
    <cellStyle name="style1620217250900" xfId="360" xr:uid="{6943D319-D8C4-419B-8AC5-10750E6D6DDC}"/>
    <cellStyle name="style1620217250920" xfId="371" xr:uid="{6D9CFE62-1F37-4CED-9F5E-B21AB6A5B7E2}"/>
    <cellStyle name="style1620217250940" xfId="359" xr:uid="{FA37FF6E-1B48-4203-8F3A-E55351B7011F}"/>
    <cellStyle name="style1620217250961" xfId="348" xr:uid="{D9C48847-D1B1-4877-8293-C750B38D6B06}"/>
    <cellStyle name="style1620217250981" xfId="347" xr:uid="{4E06C789-DC23-4344-B064-A74FF4F84310}"/>
    <cellStyle name="style1620217251001" xfId="370" xr:uid="{DBAAC25B-FBB0-4F4E-858E-D36B903848A9}"/>
    <cellStyle name="style1620217251022" xfId="369" xr:uid="{58105071-6040-4CD4-ABE7-A608DA94C628}"/>
    <cellStyle name="style1620217251042" xfId="368" xr:uid="{CC2A58A9-4A39-4C4B-898B-53DCD76D5F55}"/>
    <cellStyle name="style1620217251062" xfId="367" xr:uid="{117A6B54-390E-4EAD-805D-B0128405161C}"/>
    <cellStyle name="style1620217251083" xfId="358" xr:uid="{5C083F7F-2392-46DE-B535-C71AB98191A2}"/>
    <cellStyle name="style1620217251103" xfId="357" xr:uid="{8633A6FF-8F41-4E79-8FD0-679B733781CC}"/>
    <cellStyle name="style1620217251123" xfId="356" xr:uid="{38ED2FB1-9969-413C-BB36-F7D2B0EDCE4F}"/>
    <cellStyle name="style1620217251144" xfId="355" xr:uid="{0E40C3CB-3CE4-498E-AD9C-FF64226013F5}"/>
    <cellStyle name="style1620217251174" xfId="346" xr:uid="{E1B01B66-6918-4FF1-BAE1-6C48CD8F8403}"/>
    <cellStyle name="style1620217251194" xfId="345" xr:uid="{0C486D03-65F8-4D8F-9C99-2DFADFA85B7B}"/>
    <cellStyle name="style1620217251215" xfId="344" xr:uid="{EF62CF59-E93D-4971-AC67-AED4FF2CC068}"/>
    <cellStyle name="style1620217251235" xfId="343" xr:uid="{5F93F351-7665-485E-9784-B09833D8961C}"/>
    <cellStyle name="style1620217252313" xfId="336" xr:uid="{18AC697E-F34C-4D15-8E4D-0CB97DFEB8E3}"/>
    <cellStyle name="style1620217252335" xfId="335" xr:uid="{ADC3DDBD-64B4-461B-9C8F-866934A89291}"/>
    <cellStyle name="style1620217252356" xfId="324" xr:uid="{64BDB8AC-F321-490C-AB39-D645EA4FEB9E}"/>
    <cellStyle name="style1620217252376" xfId="323" xr:uid="{DC0DEA3E-A031-48AA-89B5-33B2DB37BEDD}"/>
    <cellStyle name="style1620217252417" xfId="333" xr:uid="{41F92338-95C6-4A95-9CD2-8819869BC2D9}"/>
    <cellStyle name="style1620217252437" xfId="332" xr:uid="{EB37C5F7-E34D-49D0-BA04-E6880941A035}"/>
    <cellStyle name="style1620217252457" xfId="334" xr:uid="{0315AB1C-37D3-45C4-8A23-F41073EC64EF}"/>
    <cellStyle name="style1620217252478" xfId="331" xr:uid="{697C176B-5CE2-48F5-BE66-867ED64EE523}"/>
    <cellStyle name="style1620217252498" xfId="322" xr:uid="{21B0C561-4372-4A8E-9FA7-99E5E7D258FB}"/>
    <cellStyle name="style1620217252518" xfId="321" xr:uid="{6104FE56-5088-45D3-92E4-08123C0F049C}"/>
    <cellStyle name="style1620217252539" xfId="320" xr:uid="{DD10BAF5-EE02-46E8-8D3B-C8DCAFB3C87D}"/>
    <cellStyle name="style1620217252559" xfId="319" xr:uid="{BE3E5111-ED09-4430-B2BF-26CFAF0757A7}"/>
    <cellStyle name="style1620217252580" xfId="312" xr:uid="{F980EFAD-46F2-49FF-86E0-F5ADD1F34C52}"/>
    <cellStyle name="style1620217252600" xfId="300" xr:uid="{7F40C36B-B43D-4E38-A622-451ABF56341C}"/>
    <cellStyle name="style1620217252620" xfId="311" xr:uid="{DB385848-A6F9-42CD-882C-3F08CAEF3278}"/>
    <cellStyle name="style1620217252641" xfId="299" xr:uid="{FB5725C7-CDEE-424F-A33D-2380CE868EBA}"/>
    <cellStyle name="style1620217252669" xfId="288" xr:uid="{23BA0E47-FF11-4A0E-A0FF-DAD960E8664D}"/>
    <cellStyle name="style1620217252691" xfId="287" xr:uid="{093BA6B9-3F50-4E8A-9C6B-7BD54358AD02}"/>
    <cellStyle name="style1620217252712" xfId="310" xr:uid="{0EE84DB1-47F3-4A2C-90DF-DD83C74FDCC3}"/>
    <cellStyle name="style1620217252740" xfId="309" xr:uid="{1B1CCEE4-FF17-4ED7-A845-EC30B8110FEF}"/>
    <cellStyle name="style1620217252760" xfId="308" xr:uid="{2BBB6A2F-DA29-4932-9500-CD493C35909C}"/>
    <cellStyle name="style1620217252791" xfId="307" xr:uid="{9E75A3DB-BC2F-4F6A-9621-89D17A8BA597}"/>
    <cellStyle name="style1620217252811" xfId="298" xr:uid="{5BB42C5D-51AD-4595-8086-FDFE493C88C4}"/>
    <cellStyle name="style1620217252831" xfId="297" xr:uid="{D8B98CAF-9277-40B6-A08F-C376101BDAEB}"/>
    <cellStyle name="style1620217252852" xfId="296" xr:uid="{553BDEE9-E110-4C0F-875A-753857F88906}"/>
    <cellStyle name="style1620217252872" xfId="295" xr:uid="{6C315D6D-4E60-49F0-8B84-40C038B9EA27}"/>
    <cellStyle name="style1620217252933" xfId="286" xr:uid="{D723929E-57A0-40D4-AD4D-2BB524B18269}"/>
    <cellStyle name="style1620217252955" xfId="285" xr:uid="{A7E48CF1-DB4C-4527-BE66-B5155729AB31}"/>
    <cellStyle name="style1620217252975" xfId="284" xr:uid="{8A09B3F4-C760-41CE-8669-DE2CADD55086}"/>
    <cellStyle name="style1620217252996" xfId="283" xr:uid="{8E54D2D0-62A3-43A1-AEC7-5B9831B286C0}"/>
    <cellStyle name="style1620217253901" xfId="390" xr:uid="{0DD8B7B2-BB10-4B1C-9FD2-DC89F5CDD9ED}"/>
    <cellStyle name="style1620217253922" xfId="389" xr:uid="{C6C31CD0-7DE1-4786-B29B-7DD0AD3758B0}"/>
    <cellStyle name="style1620217253950" xfId="378" xr:uid="{F16929D0-7035-4CF1-9D63-15D7DC12B5AC}"/>
    <cellStyle name="style1620217253970" xfId="377" xr:uid="{BEA8EA19-ECA2-4E7C-A43C-C81627DFAD3D}"/>
    <cellStyle name="style1620217254013" xfId="387" xr:uid="{E9A7DF92-9B5C-449B-B680-D0CFE8C0D1B1}"/>
    <cellStyle name="style1620217254033" xfId="386" xr:uid="{A0738B7B-48AB-4417-94A9-B5F382E8DD27}"/>
    <cellStyle name="style1620217254052" xfId="388" xr:uid="{1A3189A9-F12D-4AAA-8493-1C98C1AC5A5F}"/>
    <cellStyle name="style1620217254074" xfId="385" xr:uid="{033169F4-F71F-4B38-8DE1-CD88C000DCBD}"/>
    <cellStyle name="style1620217254092" xfId="376" xr:uid="{3456EA48-AC02-49F2-BBFD-0926B682D21D}"/>
    <cellStyle name="style1620217254112" xfId="375" xr:uid="{0B7F1C00-FA1C-4D82-A8DD-BED314062D5C}"/>
    <cellStyle name="style1620217254135" xfId="374" xr:uid="{51CD4963-9E9F-4A1E-911E-327A08FB7E3B}"/>
    <cellStyle name="style1620217254163" xfId="373" xr:uid="{551CD345-A677-48FA-91AD-51A996CA153A}"/>
    <cellStyle name="style1620217254185" xfId="366" xr:uid="{5DBC4BA3-95D8-476F-B0BD-87F889340B1D}"/>
    <cellStyle name="style1620217254206" xfId="354" xr:uid="{C9095D62-D77A-4F90-ADD1-214347444DF2}"/>
    <cellStyle name="style1620217254226" xfId="365" xr:uid="{65572637-4324-4E62-A92C-91F1FEE4B02A}"/>
    <cellStyle name="style1620217254246" xfId="353" xr:uid="{7EAB1F5A-D2B6-470C-9F2D-48B09DBA4218}"/>
    <cellStyle name="style1620217254267" xfId="342" xr:uid="{D583DA1A-E862-4927-AFEC-BDFBF2F0531D}"/>
    <cellStyle name="style1620217254287" xfId="341" xr:uid="{BAAF0C2F-77D6-4D56-9C15-22164BF13742}"/>
    <cellStyle name="style1620217254307" xfId="364" xr:uid="{1B2EF335-89BF-4E56-8BBA-5284EE0E9C8F}"/>
    <cellStyle name="style1620217254328" xfId="363" xr:uid="{4D829CDF-9614-44F3-AF17-05711EF1B579}"/>
    <cellStyle name="style1620217254348" xfId="362" xr:uid="{71F0A1F7-6D2E-4841-8C9B-5EC73FDC90EF}"/>
    <cellStyle name="style1620217254368" xfId="361" xr:uid="{4B45D606-8DC3-48B7-82E1-B929E28675EB}"/>
    <cellStyle name="style1620217254389" xfId="352" xr:uid="{92CD0DF5-8861-4DC2-9B0A-A03E2995F9F3}"/>
    <cellStyle name="style1620217254409" xfId="351" xr:uid="{A28249FA-5601-4E15-9DCB-02779B2F18B5}"/>
    <cellStyle name="style1620217254429" xfId="350" xr:uid="{29ECE83D-ABAC-405E-8DC5-CD4E67B50118}"/>
    <cellStyle name="style1620217254450" xfId="349" xr:uid="{1C204A26-BBA0-4509-8BE2-E4767C0FCB83}"/>
    <cellStyle name="style1620217254480" xfId="340" xr:uid="{E2A21AF2-A0AB-4A8C-9A9C-25E59E6D824B}"/>
    <cellStyle name="style1620217254500" xfId="339" xr:uid="{FAD55450-12CD-43B1-88DD-EBEED7AAD2F1}"/>
    <cellStyle name="style1620217254521" xfId="338" xr:uid="{4E84FB30-392B-4CCA-838C-5A7D1A658C66}"/>
    <cellStyle name="style1620217254541" xfId="337" xr:uid="{BB7D1FE6-8BDC-41E6-AC49-0032890E4C8E}"/>
    <cellStyle name="style1620217255571" xfId="330" xr:uid="{6F19C0EB-9879-40AE-BAAF-A5606C875A7F}"/>
    <cellStyle name="style1620217255587" xfId="329" xr:uid="{B8654139-B1F2-4238-B701-B639AD926DA3}"/>
    <cellStyle name="style1620217255618" xfId="318" xr:uid="{351E73EB-EEB9-4D0A-9BEB-4E52E5C8B307}"/>
    <cellStyle name="style1620217255640" xfId="317" xr:uid="{345D0802-A483-438D-A17A-F25A65B61E07}"/>
    <cellStyle name="style1620217255687" xfId="327" xr:uid="{35F62D27-EBE7-4341-93D5-4C203A6CBA16}"/>
    <cellStyle name="style1620217255702" xfId="326" xr:uid="{A8BFA689-4126-4705-A53A-0EAE4BE37927}"/>
    <cellStyle name="style1620217255725" xfId="328" xr:uid="{C04081C4-C16A-42FE-9185-C8EE2D365694}"/>
    <cellStyle name="style1620217255740" xfId="325" xr:uid="{3D8F836E-0555-4F59-8FF7-F4ADE6E65AE2}"/>
    <cellStyle name="style1620217255771" xfId="316" xr:uid="{83757E5C-DDFD-45FA-9DFB-C1FDB6F357E8}"/>
    <cellStyle name="style1620217255787" xfId="315" xr:uid="{0DD00A12-B6E9-4082-9E79-2F36EC7A7619}"/>
    <cellStyle name="style1620217255803" xfId="314" xr:uid="{360C52C8-E178-4B8E-86C1-346E74608935}"/>
    <cellStyle name="style1620217255837" xfId="313" xr:uid="{3DB0D12D-854C-4182-92C0-6E0C2E40E5FF}"/>
    <cellStyle name="style1620217255858" xfId="306" xr:uid="{AEC5C005-CEFE-4CC8-B303-26DD226C27DB}"/>
    <cellStyle name="style1620217255878" xfId="294" xr:uid="{8117FC5E-46AB-4F9B-8A4C-4E875F2E09C4}"/>
    <cellStyle name="style1620217255898" xfId="305" xr:uid="{5BF614FD-E31C-49F9-B59D-0D5FC3474F23}"/>
    <cellStyle name="style1620217255919" xfId="293" xr:uid="{8C8037FC-2963-4A29-BE8B-8ADF518394B8}"/>
    <cellStyle name="style1620217255944" xfId="282" xr:uid="{6A1F732B-2FEC-4EE9-8BD3-BCFFC5681572}"/>
    <cellStyle name="style1620217255960" xfId="281" xr:uid="{4E97E85E-041E-4AF9-8BC4-97233C8C2C7F}"/>
    <cellStyle name="style1620217255980" xfId="304" xr:uid="{85B0586E-AF68-4448-89D5-BF9B2F174B42}"/>
    <cellStyle name="style1620217256009" xfId="303" xr:uid="{AF26EAD8-8F63-42AE-9E14-012D87F24F3E}"/>
    <cellStyle name="style1620217256031" xfId="302" xr:uid="{641B1919-09C3-4AFB-BC9A-768E49D16400}"/>
    <cellStyle name="style1620217256051" xfId="301" xr:uid="{593D17B7-A9BC-49AD-9168-5C2F02E716DB}"/>
    <cellStyle name="style1620217256072" xfId="292" xr:uid="{813A09A6-4A38-412B-84C9-3E0C0CB99CC5}"/>
    <cellStyle name="style1620217256092" xfId="291" xr:uid="{9F766AF3-7528-43AE-AEE9-A0C11724289D}"/>
    <cellStyle name="style1620217256112" xfId="290" xr:uid="{F4B2EF35-0F59-4506-9858-B71D5C3BC531}"/>
    <cellStyle name="style1620217256133" xfId="289" xr:uid="{53FAE710-20BC-43E0-AADD-AF527D8399F5}"/>
    <cellStyle name="style1620217256191" xfId="280" xr:uid="{035A930F-2DC7-4487-9171-7A3287E76BA2}"/>
    <cellStyle name="style1620217256213" xfId="279" xr:uid="{C6125009-4744-4749-AD7A-78A7E4021CA3}"/>
    <cellStyle name="style1620217256234" xfId="278" xr:uid="{135261CC-1EFF-47CA-82C0-E0D322FBD43C}"/>
    <cellStyle name="style1620217256254" xfId="277" xr:uid="{D93AE85C-6D55-43EF-B99C-65C52FCCCA44}"/>
    <cellStyle name="style1620217258084" xfId="276" xr:uid="{0A33A6C3-3673-4A30-80EE-836D4DCF87FC}"/>
    <cellStyle name="style1620217258106" xfId="275" xr:uid="{5474CA15-F753-409A-AD3F-DEE4EDE594DE}"/>
    <cellStyle name="style1620217258126" xfId="264" xr:uid="{AA7CE5C2-31A1-4344-8C8F-E1A1A9C3A8C4}"/>
    <cellStyle name="style1620217258147" xfId="263" xr:uid="{4F1202C2-A48C-49CC-B8F6-D06A59147B1F}"/>
    <cellStyle name="style1620217258185" xfId="273" xr:uid="{04A2570B-4810-4D61-ADDC-697E4DCEF208}"/>
    <cellStyle name="style1620217258208" xfId="272" xr:uid="{B57DA60A-C5D2-4E56-9B3B-0F01F175335C}"/>
    <cellStyle name="style1620217258228" xfId="274" xr:uid="{E6866EA6-1443-4EC4-8AF5-1AB469F0DB27}"/>
    <cellStyle name="style1620217258248" xfId="271" xr:uid="{B22EED31-C337-46C6-9C3E-1CC0A1E488D9}"/>
    <cellStyle name="style1620217258269" xfId="262" xr:uid="{00D323EE-6C5B-430C-B43D-78BF5503B9C8}"/>
    <cellStyle name="style1620217258289" xfId="261" xr:uid="{9E5C6133-6C3D-4BCA-B613-B8C9BDA9A5DE}"/>
    <cellStyle name="style1620217258309" xfId="260" xr:uid="{B865940D-4C3D-403F-9A8E-B6020EA9D8DB}"/>
    <cellStyle name="style1620217258330" xfId="259" xr:uid="{31570F6A-CD6B-4408-A068-F96C0418FCC5}"/>
    <cellStyle name="style1620217258350" xfId="252" xr:uid="{76C88223-9B2E-42EB-8E92-03A34836357C}"/>
    <cellStyle name="style1620217258378" xfId="240" xr:uid="{C74E9A66-3FB9-4C7F-B36E-D21DAC653BCC}"/>
    <cellStyle name="style1620217258398" xfId="251" xr:uid="{B1FFE44B-B52E-4540-A1DB-13A598A05BF5}"/>
    <cellStyle name="style1620217258419" xfId="239" xr:uid="{1ED00FC3-A481-49BE-A199-294AB137A33D}"/>
    <cellStyle name="style1620217258441" xfId="228" xr:uid="{CF87AD1E-B2F2-44FC-A108-DC2786CBC8C5}"/>
    <cellStyle name="style1620217258461" xfId="227" xr:uid="{3368BABB-7D8D-48C2-87A1-640708CB58F9}"/>
    <cellStyle name="style1620217258482" xfId="250" xr:uid="{AEF94C3B-B8BD-4E81-92A0-E9291BFB1E9E}"/>
    <cellStyle name="style1620217258502" xfId="249" xr:uid="{93CC8961-E08E-46A9-8F56-90F6986B637B}"/>
    <cellStyle name="style1620217258522" xfId="248" xr:uid="{FFA479D7-58AC-46C4-BB56-D9831F922B4B}"/>
    <cellStyle name="style1620217258543" xfId="247" xr:uid="{F0F1B1C8-FF37-4178-8391-F03566AFC86F}"/>
    <cellStyle name="style1620217258563" xfId="238" xr:uid="{5A272CA1-41E9-4A2A-95F3-E4D16BFFEEC3}"/>
    <cellStyle name="style1620217258583" xfId="237" xr:uid="{2891C838-7F51-4F42-929C-1CB016A3AA90}"/>
    <cellStyle name="style1620217258604" xfId="236" xr:uid="{3B33A3E0-2B72-4B5F-8999-0B725ED3E5D7}"/>
    <cellStyle name="style1620217258624" xfId="235" xr:uid="{E05ABA2B-923F-4AD1-A727-DBB6D7399499}"/>
    <cellStyle name="style1620217258663" xfId="226" xr:uid="{4875C904-9761-4E75-BCD5-AAB254C5E45F}"/>
    <cellStyle name="style1620217258689" xfId="225" xr:uid="{BC56019C-9E53-414B-A5A8-71B1C0662C1B}"/>
    <cellStyle name="style1620217258704" xfId="224" xr:uid="{760B7FAB-15B0-4989-B747-3F2DCBD2C5D0}"/>
    <cellStyle name="style1620217258720" xfId="223" xr:uid="{39389F07-9325-4210-A38F-4A2592A9F8EB}"/>
    <cellStyle name="style1620217259658" xfId="270" xr:uid="{1D320C2E-EB5C-4E45-9680-7315CBDBDE34}"/>
    <cellStyle name="style1620217259679" xfId="269" xr:uid="{C5D7CB82-18DB-4CDE-9DA3-ADCF3670BF7F}"/>
    <cellStyle name="style1620217259699" xfId="258" xr:uid="{559436F1-43C5-49FE-920C-7D73444F3229}"/>
    <cellStyle name="style1620217259719" xfId="257" xr:uid="{7327BF0F-9594-4134-A3E5-67331CE43607}"/>
    <cellStyle name="style1620217259752" xfId="267" xr:uid="{9056F417-4641-4F1E-8334-A5AD1E48804E}"/>
    <cellStyle name="style1620217259772" xfId="266" xr:uid="{61AA0703-4C41-4042-AA78-83C7C9B4917B}"/>
    <cellStyle name="style1620217259793" xfId="268" xr:uid="{EE83B60F-42F3-4110-9605-7BB36C4E7056}"/>
    <cellStyle name="style1620217259813" xfId="265" xr:uid="{B35DC5E3-0719-405F-B035-7D77E3472D36}"/>
    <cellStyle name="style1620217259838" xfId="256" xr:uid="{D415CA77-F8D0-41BC-96EE-5D5562F7F1AB}"/>
    <cellStyle name="style1620217259854" xfId="255" xr:uid="{C64B1A16-A85D-48CF-8C49-442B5869CEB0}"/>
    <cellStyle name="style1620217259874" xfId="254" xr:uid="{BFBF127A-0071-4397-BEE0-DBAFB8EBED6E}"/>
    <cellStyle name="style1620217259894" xfId="253" xr:uid="{C9523C09-0B85-498B-B848-16BE8B3D566D}"/>
    <cellStyle name="style1620217259915" xfId="246" xr:uid="{4394567D-2AA9-4069-8451-87063F7E0179}"/>
    <cellStyle name="style1620217259943" xfId="234" xr:uid="{B9ADAD0F-7ED1-43F2-B12D-3A6F66DE4BAD}"/>
    <cellStyle name="style1620217259955" xfId="245" xr:uid="{3C6D367B-6536-4A95-A1BC-2CE6F6E21ADC}"/>
    <cellStyle name="style1620217259983" xfId="233" xr:uid="{FBE24E00-1DA8-48F7-A04D-5D007AD09956}"/>
    <cellStyle name="style1620217260009" xfId="222" xr:uid="{51C453CA-2B7A-47B2-BD59-E1FAAA0B4A96}"/>
    <cellStyle name="style1620217260025" xfId="221" xr:uid="{AAA04AE3-8600-4F46-A72C-25884606EC88}"/>
    <cellStyle name="style1620217260040" xfId="244" xr:uid="{ED9DB747-FB03-40C0-A60F-BAFD395AEDA9}"/>
    <cellStyle name="style1620217260072" xfId="243" xr:uid="{316E97BD-9838-4E78-B98F-F1B4E5DBC813}"/>
    <cellStyle name="style1620217260096" xfId="242" xr:uid="{CD0809C8-3749-41D7-BE5F-E8C3697F2C4E}"/>
    <cellStyle name="style1620217260116" xfId="241" xr:uid="{2F92BDE6-DC30-42B5-A0CE-40E0B6076511}"/>
    <cellStyle name="style1620217260137" xfId="232" xr:uid="{29663338-BE15-4A3C-BFA3-5C247396FA92}"/>
    <cellStyle name="style1620217260157" xfId="231" xr:uid="{D8A4D1C6-B6F9-4B79-8CBF-863F5B88A97C}"/>
    <cellStyle name="style1620217260177" xfId="230" xr:uid="{14DD0B7A-BAA2-4B9E-A745-9447A82FBE69}"/>
    <cellStyle name="style1620217260197" xfId="229" xr:uid="{A2FB11BF-B2CB-4627-AEA6-BACE7D85C434}"/>
    <cellStyle name="style1620217260236" xfId="220" xr:uid="{C234AD4A-A0E8-43EE-A112-1EF5BA0BCF3B}"/>
    <cellStyle name="style1620217260258" xfId="219" xr:uid="{8E87363E-3BD9-488A-B399-0FE29CC7B929}"/>
    <cellStyle name="style1620217260278" xfId="218" xr:uid="{8F2B66D4-CA1B-41C3-8958-33587D314294}"/>
    <cellStyle name="style1620217260298" xfId="217" xr:uid="{61C0B0B3-092F-4C6D-AA3B-75165DB99DE5}"/>
    <cellStyle name="style1620217261882" xfId="17" xr:uid="{AF077006-59D9-48D5-B071-0EAC4BF5824B}"/>
    <cellStyle name="style1620217261902" xfId="16" xr:uid="{F4D1662F-F8A6-40A4-BE38-49914E297905}"/>
    <cellStyle name="style1620217261922" xfId="18" xr:uid="{4E9F2E81-DEE4-440E-ACD4-89B849AD756D}"/>
    <cellStyle name="style1620217261943" xfId="15" xr:uid="{21495945-D73F-4211-871C-1032146D8081}"/>
    <cellStyle name="style1620217261963" xfId="14" xr:uid="{86E08711-BBD2-41F0-8A10-29D22F04E8E9}"/>
    <cellStyle name="style1620217261991" xfId="13" xr:uid="{1DE49FF5-C1C3-4FA9-BC24-DE80D970563D}"/>
    <cellStyle name="style1620217262012" xfId="12" xr:uid="{251F4D41-45E6-47C3-A563-31C184F88263}"/>
    <cellStyle name="style1620217262034" xfId="11" xr:uid="{365721FC-F3CD-4AF9-BDDD-2BD21537E6A1}"/>
    <cellStyle name="style1620217262054" xfId="9" xr:uid="{ED363DBA-7343-4E47-9972-3B85E7F63222}"/>
    <cellStyle name="style1620217262075" xfId="8" xr:uid="{6E3E6A2D-ED56-4D67-A37B-1689CBD43E2C}"/>
    <cellStyle name="style1620217262095" xfId="6" xr:uid="{846561C2-31E6-4EBC-9D16-1882DD7196B1}"/>
    <cellStyle name="style1620217262115" xfId="5" xr:uid="{F1CDCD04-DEE3-409E-9492-6AC4315B3C43}"/>
    <cellStyle name="style1620217262136" xfId="10" xr:uid="{205CE1CC-E082-41D8-9491-9CAF41E508D3}"/>
    <cellStyle name="style1620217262156" xfId="7" xr:uid="{2E0AC027-2390-47D9-8839-F0C266EDCFDC}"/>
    <cellStyle name="style1620217262176" xfId="4" xr:uid="{BE652E4D-7EA1-4681-A18D-B27EF7D031E8}"/>
    <cellStyle name="style1620217262217" xfId="2" xr:uid="{8D6D2473-D233-4952-9BD2-B3C49713C02B}"/>
    <cellStyle name="style1620217262237" xfId="1" xr:uid="{7ED858EF-090C-4974-85B6-47B60580FCF3}"/>
    <cellStyle name="style1620217262256" xfId="3" xr:uid="{D3A45150-6C09-4FCE-A4DE-4D4307729F97}"/>
    <cellStyle name="style1620217263476" xfId="156" xr:uid="{BFF435F9-CA20-47B3-AAB1-3B2711BBEDB7}"/>
    <cellStyle name="style1620217263498" xfId="155" xr:uid="{F5FD6093-9A53-4422-8F08-A4E30A0C2510}"/>
    <cellStyle name="style1620217263518" xfId="144" xr:uid="{1759D9D2-E372-419C-A095-84269E1D8D90}"/>
    <cellStyle name="style1620217263539" xfId="143" xr:uid="{4ABC2D34-A3D5-4981-818F-85931E6F7A52}"/>
    <cellStyle name="style1620217263587" xfId="153" xr:uid="{231B6A10-EC16-413A-89AA-60E462E3FCD0}"/>
    <cellStyle name="style1620217263608" xfId="152" xr:uid="{E1797CF2-F2BF-47EC-92DC-DDFAB9017E80}"/>
    <cellStyle name="style1620217263628" xfId="154" xr:uid="{CF6C431F-BBEA-4BCD-AD0B-44AB69123304}"/>
    <cellStyle name="style1620217263651" xfId="151" xr:uid="{951C5A3E-2606-476C-ABEF-9B5B986EFE6E}"/>
    <cellStyle name="style1620217263671" xfId="142" xr:uid="{F0320B03-DED8-44EF-85F7-F917CA33FA04}"/>
    <cellStyle name="style1620217263691" xfId="141" xr:uid="{D0CA83EA-E9E0-4EE1-8388-5C0BF4347197}"/>
    <cellStyle name="style1620217263712" xfId="140" xr:uid="{1BFF7911-4F1B-4FD5-AE4A-0FCFB3919E5B}"/>
    <cellStyle name="style1620217263732" xfId="139" xr:uid="{0FF75C94-C258-4110-A8EC-E012D4451D38}"/>
    <cellStyle name="style1620217263752" xfId="132" xr:uid="{B5B48E7C-5330-49F0-94D4-D363F535A4AB}"/>
    <cellStyle name="style1620217263781" xfId="120" xr:uid="{F8C41569-CD74-4A54-8BB0-31E32A0EA141}"/>
    <cellStyle name="style1620217263801" xfId="131" xr:uid="{F8DCBF6A-32F6-487B-B702-F0587F4A643D}"/>
    <cellStyle name="style1620217263821" xfId="119" xr:uid="{FFD964C6-9ACB-4448-8029-EBC30E6FCBD5}"/>
    <cellStyle name="style1620217263842" xfId="108" xr:uid="{648B598B-A541-44EA-9D6A-A37B2C7C9112}"/>
    <cellStyle name="style1620217263862" xfId="107" xr:uid="{CC605A4B-046E-4363-A220-6D7748A3A617}"/>
    <cellStyle name="style1620217263884" xfId="130" xr:uid="{7EB39C59-084A-4ED2-89F5-525C50CD4379}"/>
    <cellStyle name="style1620217263905" xfId="129" xr:uid="{9BF9B5AC-19C4-4865-9DF9-25285F9F2DB7}"/>
    <cellStyle name="style1620217263925" xfId="128" xr:uid="{D6FED4BE-83E4-4D53-968D-2561F159E40F}"/>
    <cellStyle name="style1620217263945" xfId="127" xr:uid="{78F45ADB-DA8D-4C7B-8153-430789FBF6F3}"/>
    <cellStyle name="style1620217263966" xfId="118" xr:uid="{8555B2DF-56BA-4949-81F4-DED959A3A296}"/>
    <cellStyle name="style1620217263986" xfId="117" xr:uid="{84422943-0039-4481-AAA1-0D69A6256791}"/>
    <cellStyle name="style1620217264006" xfId="116" xr:uid="{076EC53F-DD95-4BBF-853E-FA6192C1E8E2}"/>
    <cellStyle name="style1620217264027" xfId="115" xr:uid="{BCBC39F9-D628-4D70-947C-3C02286380A5}"/>
    <cellStyle name="style1620217264060" xfId="106" xr:uid="{9C2DC024-21E5-4646-946C-A29BE8748C9C}"/>
    <cellStyle name="style1620217264092" xfId="105" xr:uid="{868B409E-1066-488B-A796-D737F23DE91C}"/>
    <cellStyle name="style1620217264107" xfId="104" xr:uid="{23E95A4B-0C2A-47F8-BD40-E11B01EA4399}"/>
    <cellStyle name="style1620217264123" xfId="103" xr:uid="{2FC0082B-DDA7-4584-B430-D225AA888D53}"/>
    <cellStyle name="style1620217265187" xfId="150" xr:uid="{828576AE-D85D-4B95-8FB0-76D38FD770F2}"/>
    <cellStyle name="style1620217265207" xfId="149" xr:uid="{828B27DE-89CF-432C-B494-D14C5EA91D21}"/>
    <cellStyle name="style1620217265228" xfId="138" xr:uid="{32A9CED0-F09F-42B9-A491-ABA04920683B}"/>
    <cellStyle name="style1620217265248" xfId="137" xr:uid="{043F2B18-8611-4AFC-AAD0-4FB1FA30D7EE}"/>
    <cellStyle name="style1620217265288" xfId="147" xr:uid="{F37FCDD1-E457-411E-80A4-34749B63E4AF}"/>
    <cellStyle name="style1620217265317" xfId="146" xr:uid="{879F2484-F1B5-490B-81DF-F7F3C6ED39BA}"/>
    <cellStyle name="style1620217265337" xfId="148" xr:uid="{2E77EC92-F126-4C55-96F5-720C3D966EEA}"/>
    <cellStyle name="style1620217265359" xfId="145" xr:uid="{41FBF360-37B8-41D1-852A-E77A531AB194}"/>
    <cellStyle name="style1620217265380" xfId="136" xr:uid="{67F8995F-A45F-417F-9875-7032715B331C}"/>
    <cellStyle name="style1620217265400" xfId="135" xr:uid="{41451F10-6929-4D78-A33F-A7C9932FB30D}"/>
    <cellStyle name="style1620217265420" xfId="134" xr:uid="{3A5367AA-9732-442D-85F6-904410E57AA0}"/>
    <cellStyle name="style1620217265441" xfId="133" xr:uid="{06019128-B83D-42D3-BFB7-9FA79D8A29DE}"/>
    <cellStyle name="style1620217265461" xfId="126" xr:uid="{81505681-7867-4317-9F09-E21DDAF4CBCE}"/>
    <cellStyle name="style1620217265481" xfId="114" xr:uid="{3D9D2BFF-188B-4B17-BAF0-F7ADEA0DB216}"/>
    <cellStyle name="style1620217265510" xfId="125" xr:uid="{B8433E0D-5E36-4386-9F2D-0FD872AABA95}"/>
    <cellStyle name="style1620217265525" xfId="113" xr:uid="{42EFF899-BEA7-4DA7-B5B3-F111D18A048C}"/>
    <cellStyle name="style1620217265541" xfId="102" xr:uid="{808A9434-173F-4EA1-BC50-19C2FF1DABC7}"/>
    <cellStyle name="style1620217265572" xfId="101" xr:uid="{B462A0AB-F9BA-4B85-8F4F-E5E3D7353ECF}"/>
    <cellStyle name="style1620217265588" xfId="124" xr:uid="{885669DB-7429-4943-9A64-E5A985FEFEA4}"/>
    <cellStyle name="style1620217265612" xfId="123" xr:uid="{61BA69CA-3F86-423B-A4F0-1900BC65BE4D}"/>
    <cellStyle name="style1620217265632" xfId="122" xr:uid="{2317FB8F-9C58-41DA-925A-5E4BFBD25B3B}"/>
    <cellStyle name="style1620217265653" xfId="121" xr:uid="{D77CCD20-8245-4FFA-BE47-DDE7408BFDD5}"/>
    <cellStyle name="style1620217265673" xfId="112" xr:uid="{76B0F7A5-9501-4E0C-B448-3C87FF01F669}"/>
    <cellStyle name="style1620217265693" xfId="111" xr:uid="{94048152-37C2-498B-B76E-591A2EDAA013}"/>
    <cellStyle name="style1620217265714" xfId="110" xr:uid="{A82CEB5F-4D6A-42DC-9732-0DF9B2EE8759}"/>
    <cellStyle name="style1620217265734" xfId="109" xr:uid="{005A1108-B1EC-4A6D-AA77-8A597CC5543C}"/>
    <cellStyle name="style1620217265773" xfId="100" xr:uid="{873E3125-D03D-48F6-9B5E-132276311325}"/>
    <cellStyle name="style1620217265793" xfId="99" xr:uid="{B377C280-DF26-4E93-99AB-76A4AFBA7180}"/>
    <cellStyle name="style1620217265813" xfId="98" xr:uid="{6270AE95-1796-455F-B6C5-B5D0B055F337}"/>
    <cellStyle name="style1620217265833" xfId="97" xr:uid="{7D3A94AA-B236-4A79-98E3-F59A81DB2F36}"/>
    <cellStyle name="style1620217270753" xfId="216" xr:uid="{2D955B88-98B6-4F7A-974D-D70D24A0350C}"/>
    <cellStyle name="style1620217270773" xfId="215" xr:uid="{34AC7BA9-F2F0-4469-ACFF-C0A664673549}"/>
    <cellStyle name="style1620217270794" xfId="204" xr:uid="{3A7256B4-6B13-4A84-8410-454D8D96336F}"/>
    <cellStyle name="style1620217270814" xfId="203" xr:uid="{9A28EC1D-F5DE-42B9-B491-89D51C0E9F4B}"/>
    <cellStyle name="style1620217270863" xfId="213" xr:uid="{D9326551-0BEB-4E77-BEDB-F92DFB8F9AF5}"/>
    <cellStyle name="style1620217270875" xfId="212" xr:uid="{E255094A-DA4E-4382-94F9-4B929A7B3236}"/>
    <cellStyle name="style1620217270895" xfId="214" xr:uid="{61189014-4222-4607-A000-21576D7159FD}"/>
    <cellStyle name="style1620217270924" xfId="211" xr:uid="{769AFBA1-784E-4DAF-9C6C-72B3757B4CB1}"/>
    <cellStyle name="style1620217270954" xfId="202" xr:uid="{0E5929D2-85BE-4B13-8122-2DB431A837A0}"/>
    <cellStyle name="style1620217270974" xfId="201" xr:uid="{1A90EE48-3D8A-4CD7-AC40-392D7CAA88F9}"/>
    <cellStyle name="style1620217270995" xfId="200" xr:uid="{70D0C260-65D7-4C5C-B651-CEC74E894D8B}"/>
    <cellStyle name="style1620217271017" xfId="199" xr:uid="{2D3EB4C4-ABCD-46A8-8FCA-717B17FA3FD4}"/>
    <cellStyle name="style1620217271037" xfId="192" xr:uid="{807F8784-B42C-4FDB-8D71-50F94E353A63}"/>
    <cellStyle name="style1620217271058" xfId="180" xr:uid="{9747FD67-F020-4B93-B162-16322FEE5CCF}"/>
    <cellStyle name="style1620217271078" xfId="191" xr:uid="{D8A852A3-DD97-428C-9122-3D00DF49C956}"/>
    <cellStyle name="style1620217271098" xfId="179" xr:uid="{64C8E7F8-2386-484E-BB83-289FA72AC3D0}"/>
    <cellStyle name="style1620217271118" xfId="168" xr:uid="{2930AB19-D6C2-48D5-BD85-A41DFAACE5FC}"/>
    <cellStyle name="style1620217271138" xfId="167" xr:uid="{A830364F-A265-4C88-9BFA-1AFA3A1232F3}"/>
    <cellStyle name="style1620217271159" xfId="190" xr:uid="{5EA430D4-2DFB-4D44-884C-A6B1B55A067F}"/>
    <cellStyle name="style1620217271187" xfId="189" xr:uid="{58DB8B57-846C-413C-AD05-1DC7A5E88DA6}"/>
    <cellStyle name="style1620217271207" xfId="188" xr:uid="{CFD88611-FE1C-4F2C-8C04-A9F8B36273A7}"/>
    <cellStyle name="style1620217271228" xfId="187" xr:uid="{62823411-D365-4236-9614-E1E685753D7F}"/>
    <cellStyle name="style1620217271248" xfId="178" xr:uid="{A144FA63-D0D1-4B59-82F1-2891A708CCD4}"/>
    <cellStyle name="style1620217271268" xfId="177" xr:uid="{F518BC02-EADB-43BE-B454-06B1855DC7B8}"/>
    <cellStyle name="style1620217271289" xfId="176" xr:uid="{1E60F3E8-D999-42D5-905C-6198BA4DCE15}"/>
    <cellStyle name="style1620217271309" xfId="175" xr:uid="{1CCC88DE-7356-4783-9566-769CB207144B}"/>
    <cellStyle name="style1620217271350" xfId="166" xr:uid="{8D48FC89-C6A1-48EB-8037-5169A9A03023}"/>
    <cellStyle name="style1620217271370" xfId="165" xr:uid="{D283040F-E8D3-4A37-8838-C7D938133768}"/>
    <cellStyle name="style1620217271390" xfId="164" xr:uid="{9E1704A9-C48A-4A4D-93F3-774EA3A983AE}"/>
    <cellStyle name="style1620217271412" xfId="163" xr:uid="{03D9A9BC-01E1-45D6-BEE7-0DEF9281738B}"/>
    <cellStyle name="style1620217273114" xfId="210" xr:uid="{09896E37-F85F-4970-88C8-2930FDA0206B}"/>
    <cellStyle name="style1620217273134" xfId="209" xr:uid="{B88848B9-374E-497F-8DBF-47801D3CDE88}"/>
    <cellStyle name="style1620217273154" xfId="198" xr:uid="{6BE892E6-5896-4D07-A784-48DF970AF8D4}"/>
    <cellStyle name="style1620217273175" xfId="197" xr:uid="{378C1CBF-922B-424E-9E11-9F979795850D}"/>
    <cellStyle name="style1620217273215" xfId="207" xr:uid="{CA3CD6C6-020A-40CD-8888-864347BC563D}"/>
    <cellStyle name="style1620217273236" xfId="206" xr:uid="{B40AA164-C385-43CE-91AC-1EA74CBABE29}"/>
    <cellStyle name="style1620217273256" xfId="208" xr:uid="{0B527067-7D85-4D00-B2C7-F68728FB9C57}"/>
    <cellStyle name="style1620217273276" xfId="205" xr:uid="{04B507A4-6B28-4B2A-BADE-A3FE03AE6FCE}"/>
    <cellStyle name="style1620217273297" xfId="196" xr:uid="{F072E84E-9573-47A6-B338-43D67847AAA0}"/>
    <cellStyle name="style1620217273317" xfId="195" xr:uid="{1F5B827E-AE34-4E41-9C9D-6AD72FAA0E56}"/>
    <cellStyle name="style1620217273337" xfId="194" xr:uid="{0C6E6C7A-41F7-4147-9BD7-3C18405B16C2}"/>
    <cellStyle name="style1620217273358" xfId="193" xr:uid="{CFFD6CB8-9246-47FE-8F59-BD809021A969}"/>
    <cellStyle name="style1620217273378" xfId="186" xr:uid="{157EF823-A775-4350-B1E5-C65315E133B5}"/>
    <cellStyle name="style1620217273398" xfId="174" xr:uid="{89B9D4D1-24CA-4647-B20B-63FE1CC5EA78}"/>
    <cellStyle name="style1620217273419" xfId="185" xr:uid="{7ECAC09B-D856-4879-95E7-42345581E340}"/>
    <cellStyle name="style1620217273439" xfId="173" xr:uid="{CF16671E-151A-4BC5-87DE-E283F19D83DB}"/>
    <cellStyle name="style1620217273459" xfId="162" xr:uid="{536E361A-1060-49B6-B1DE-7ACACA4CA900}"/>
    <cellStyle name="style1620217273488" xfId="161" xr:uid="{24404D92-05BD-4D4E-86D9-659344681D4B}"/>
    <cellStyle name="style1620217273503" xfId="184" xr:uid="{94148B6B-5BB7-42F0-B316-9C2B4F9F7C19}"/>
    <cellStyle name="style1620217273534" xfId="183" xr:uid="{A54E190F-7AA3-4A3F-8B2E-CBAADE02CA85}"/>
    <cellStyle name="style1620217273550" xfId="182" xr:uid="{1735FAAE-299A-40AD-9A3A-8BA558D246D2}"/>
    <cellStyle name="style1620217273566" xfId="181" xr:uid="{39BD8485-9B73-4F88-A817-D142E2687246}"/>
    <cellStyle name="style1620217273590" xfId="172" xr:uid="{0B21086D-65C0-4ACB-9B29-B03B583D0661}"/>
    <cellStyle name="style1620217273610" xfId="171" xr:uid="{CC0CC865-0075-459E-84C3-5964FEEF7338}"/>
    <cellStyle name="style1620217273631" xfId="170" xr:uid="{7A727568-1DF1-45A9-9A60-E56CDE4DB591}"/>
    <cellStyle name="style1620217273651" xfId="169" xr:uid="{597BB6FC-7AC7-4761-BCCC-49E348C19D84}"/>
    <cellStyle name="style1620217273689" xfId="160" xr:uid="{CBCD87A8-DC1D-418B-875B-41D304BF05A4}"/>
    <cellStyle name="style1620217273712" xfId="159" xr:uid="{1B32B074-7A5B-4165-ACBC-A1B94FC1ABFC}"/>
    <cellStyle name="style1620217273732" xfId="158" xr:uid="{500124D7-FD06-4C74-9BE6-F270CB50B15A}"/>
    <cellStyle name="style1620217273753" xfId="157" xr:uid="{882148AD-5244-4958-9B40-185E23F21AD6}"/>
  </cellStyles>
  <dxfs count="8">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tyles.xml" Type="http://schemas.openxmlformats.org/officeDocument/2006/relationships/styles" Id="rId13"/><Relationship Target="worksheets/sheet3.xml" Type="http://schemas.openxmlformats.org/officeDocument/2006/relationships/worksheet" Id="rId3"/><Relationship Target="worksheets/sheet7.xml" Type="http://schemas.openxmlformats.org/officeDocument/2006/relationships/worksheet" Id="rId7"/><Relationship Target="theme/theme1.xml" Type="http://schemas.openxmlformats.org/officeDocument/2006/relationships/theme"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haredStrings.xml" Type="http://schemas.openxmlformats.org/officeDocument/2006/relationships/sharedString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2004</c:v>
                </c:pt>
                <c:pt idx="1">
                  <c:v>2009</c:v>
                </c:pt>
                <c:pt idx="4">
                  <c:v>2016</c:v>
                </c:pt>
                <c:pt idx="5">
                  <c:v>2018</c:v>
                </c:pt>
              </c:numCache>
            </c:numRef>
          </c:xVal>
          <c:yVal>
            <c:numRef>
              <c:f>Water!$AB$105:$AB$116</c:f>
              <c:numCache>
                <c:formatCode>0.0</c:formatCode>
                <c:ptCount val="12"/>
                <c:pt idx="0">
                  <c:v>0.78876725352239574</c:v>
                </c:pt>
                <c:pt idx="1">
                  <c:v>1.9</c:v>
                </c:pt>
                <c:pt idx="2">
                  <c:v>7.1892223646299307</c:v>
                </c:pt>
                <c:pt idx="3">
                  <c:v>6.3572615906707171</c:v>
                </c:pt>
                <c:pt idx="4">
                  <c:v>2.3810460642458917</c:v>
                </c:pt>
                <c:pt idx="5">
                  <c:v>3.2207420378934404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2004</c:v>
                </c:pt>
                <c:pt idx="1">
                  <c:v>2009</c:v>
                </c:pt>
                <c:pt idx="4">
                  <c:v>2016</c:v>
                </c:pt>
                <c:pt idx="5">
                  <c:v>2018</c:v>
                </c:pt>
              </c:numCache>
            </c:numRef>
          </c:xVal>
          <c:yVal>
            <c:numRef>
              <c:f>Water!$W$105:$W$116</c:f>
              <c:numCache>
                <c:formatCode>0.0</c:formatCode>
                <c:ptCount val="12"/>
                <c:pt idx="0">
                  <c:v>25.4075217761206</c:v>
                </c:pt>
                <c:pt idx="1">
                  <c:v>16.7</c:v>
                </c:pt>
                <c:pt idx="2">
                  <c:v>31.449926997200855</c:v>
                </c:pt>
                <c:pt idx="3">
                  <c:v>27.802008321797516</c:v>
                </c:pt>
                <c:pt idx="4">
                  <c:v>17.167968389269543</c:v>
                </c:pt>
                <c:pt idx="5">
                  <c:v>18.007256118136368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2004</c:v>
                </c:pt>
                <c:pt idx="1">
                  <c:v>2009</c:v>
                </c:pt>
                <c:pt idx="4">
                  <c:v>2016</c:v>
                </c:pt>
                <c:pt idx="5">
                  <c:v>2018</c:v>
                </c:pt>
              </c:numCache>
            </c:numRef>
          </c:xVal>
          <c:yVal>
            <c:numRef>
              <c:f>Water!$R$105:$R$116</c:f>
              <c:numCache>
                <c:formatCode>0.0</c:formatCode>
                <c:ptCount val="12"/>
                <c:pt idx="0">
                  <c:v>34.62623560146551</c:v>
                </c:pt>
                <c:pt idx="1">
                  <c:v>23</c:v>
                </c:pt>
                <c:pt idx="2">
                  <c:v>34.310402430498328</c:v>
                </c:pt>
                <c:pt idx="3">
                  <c:v>31.546009724881586</c:v>
                </c:pt>
                <c:pt idx="4">
                  <c:v>19.866664666561665</c:v>
                </c:pt>
                <c:pt idx="5">
                  <c:v>26.017474998964811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2004</c:v>
                </c:pt>
                <c:pt idx="1">
                  <c:v>2009</c:v>
                </c:pt>
                <c:pt idx="4">
                  <c:v>2016</c:v>
                </c:pt>
                <c:pt idx="5">
                  <c:v>2018</c:v>
                </c:pt>
              </c:numCache>
            </c:numRef>
          </c:xVal>
          <c:yVal>
            <c:numRef>
              <c:f>Water!$M$105:$M$116</c:f>
              <c:numCache>
                <c:formatCode>0.0</c:formatCode>
                <c:ptCount val="12"/>
                <c:pt idx="0">
                  <c:v>56.539312401310816</c:v>
                </c:pt>
                <c:pt idx="1">
                  <c:v>30.5</c:v>
                </c:pt>
                <c:pt idx="2">
                  <c:v>42.366213020838167</c:v>
                </c:pt>
                <c:pt idx="3">
                  <c:v>30.240484924917833</c:v>
                </c:pt>
                <c:pt idx="4">
                  <c:v>24.873431455895304</c:v>
                </c:pt>
                <c:pt idx="5">
                  <c:v>28.889666842950191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2004</c:v>
                </c:pt>
                <c:pt idx="1">
                  <c:v>2009</c:v>
                </c:pt>
                <c:pt idx="4">
                  <c:v>2016</c:v>
                </c:pt>
                <c:pt idx="5">
                  <c:v>2018</c:v>
                </c:pt>
              </c:numCache>
            </c:numRef>
          </c:xVal>
          <c:yVal>
            <c:numRef>
              <c:f>Water!$H$105:$H$116</c:f>
              <c:numCache>
                <c:formatCode>0.0</c:formatCode>
                <c:ptCount val="12"/>
                <c:pt idx="0">
                  <c:v>60.085661213422227</c:v>
                </c:pt>
                <c:pt idx="1">
                  <c:v>37</c:v>
                </c:pt>
                <c:pt idx="2">
                  <c:v>41.69018561405872</c:v>
                </c:pt>
                <c:pt idx="3">
                  <c:v>39.266660204364975</c:v>
                </c:pt>
                <c:pt idx="4">
                  <c:v>31.24485342556801</c:v>
                </c:pt>
                <c:pt idx="5">
                  <c:v>30.332750046848599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2004</c:v>
                </c:pt>
                <c:pt idx="1">
                  <c:v>2009</c:v>
                </c:pt>
                <c:pt idx="4">
                  <c:v>2016</c:v>
                </c:pt>
                <c:pt idx="5">
                  <c:v>2018</c:v>
                </c:pt>
              </c:numCache>
            </c:numRef>
          </c:xVal>
          <c:yVal>
            <c:numRef>
              <c:f>Water!$X$105:$X$116</c:f>
              <c:numCache>
                <c:formatCode>0.0</c:formatCode>
                <c:ptCount val="12"/>
                <c:pt idx="0">
                  <c:v>88.784471987171585</c:v>
                </c:pt>
                <c:pt idx="1">
                  <c:v>86.4</c:v>
                </c:pt>
                <c:pt idx="2">
                  <c:v>75.988111669698384</c:v>
                </c:pt>
                <c:pt idx="3">
                  <c:v>72.341966092242586</c:v>
                </c:pt>
                <c:pt idx="4">
                  <c:v>83.522303145052589</c:v>
                </c:pt>
                <c:pt idx="5">
                  <c:v>87.126027319700228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2004</c:v>
                </c:pt>
                <c:pt idx="1">
                  <c:v>2009</c:v>
                </c:pt>
                <c:pt idx="4">
                  <c:v>2016</c:v>
                </c:pt>
                <c:pt idx="5">
                  <c:v>2018</c:v>
                </c:pt>
              </c:numCache>
            </c:numRef>
          </c:xVal>
          <c:yVal>
            <c:numRef>
              <c:f>Water!$S$105:$S$116</c:f>
              <c:numCache>
                <c:formatCode>0.0</c:formatCode>
                <c:ptCount val="12"/>
                <c:pt idx="0">
                  <c:v>41.35975656412036</c:v>
                </c:pt>
                <c:pt idx="1">
                  <c:v>48.5</c:v>
                </c:pt>
                <c:pt idx="2">
                  <c:v>33.48213158535232</c:v>
                </c:pt>
                <c:pt idx="3">
                  <c:v>31.457353097143816</c:v>
                </c:pt>
                <c:pt idx="4">
                  <c:v>49.697704108525649</c:v>
                </c:pt>
                <c:pt idx="5">
                  <c:v>52.666311480229552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2004</c:v>
                </c:pt>
                <c:pt idx="1">
                  <c:v>2009</c:v>
                </c:pt>
                <c:pt idx="4">
                  <c:v>2016</c:v>
                </c:pt>
                <c:pt idx="5">
                  <c:v>2018</c:v>
                </c:pt>
              </c:numCache>
            </c:numRef>
          </c:xVal>
          <c:yVal>
            <c:numRef>
              <c:f>Water!$N$105:$N$116</c:f>
              <c:numCache>
                <c:formatCode>0.0</c:formatCode>
                <c:ptCount val="12"/>
                <c:pt idx="0">
                  <c:v>18.081302143904271</c:v>
                </c:pt>
                <c:pt idx="1">
                  <c:v>29.2</c:v>
                </c:pt>
                <c:pt idx="2">
                  <c:v>27.582370359314005</c:v>
                </c:pt>
                <c:pt idx="3">
                  <c:v>27.917593202116624</c:v>
                </c:pt>
                <c:pt idx="4">
                  <c:v>34.972373920391846</c:v>
                </c:pt>
                <c:pt idx="5">
                  <c:v>31.307654431648956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2004</c:v>
                </c:pt>
                <c:pt idx="1">
                  <c:v>2009</c:v>
                </c:pt>
                <c:pt idx="4">
                  <c:v>2016</c:v>
                </c:pt>
                <c:pt idx="5">
                  <c:v>2018</c:v>
                </c:pt>
              </c:numCache>
            </c:numRef>
          </c:xVal>
          <c:yVal>
            <c:numRef>
              <c:f>Water!$I$105:$I$116</c:f>
              <c:numCache>
                <c:formatCode>0.0</c:formatCode>
                <c:ptCount val="12"/>
                <c:pt idx="0">
                  <c:v>12.678326397285035</c:v>
                </c:pt>
                <c:pt idx="1">
                  <c:v>21.1</c:v>
                </c:pt>
                <c:pt idx="2">
                  <c:v>19.595424684006332</c:v>
                </c:pt>
                <c:pt idx="3">
                  <c:v>22.578952148606763</c:v>
                </c:pt>
                <c:pt idx="4">
                  <c:v>27.694432805149745</c:v>
                </c:pt>
                <c:pt idx="5">
                  <c:v>24.181398555340731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2004</c:v>
                </c:pt>
                <c:pt idx="1">
                  <c:v>2009</c:v>
                </c:pt>
                <c:pt idx="4">
                  <c:v>2016</c:v>
                </c:pt>
                <c:pt idx="5">
                  <c:v>2018</c:v>
                </c:pt>
              </c:numCache>
            </c:numRef>
          </c:xVal>
          <c:yVal>
            <c:numRef>
              <c:f>Water!$D$105:$D$116</c:f>
              <c:numCache>
                <c:formatCode>0.0</c:formatCode>
                <c:ptCount val="12"/>
                <c:pt idx="0">
                  <c:v>10.997138644781</c:v>
                </c:pt>
                <c:pt idx="1">
                  <c:v>15.8</c:v>
                </c:pt>
                <c:pt idx="2">
                  <c:v>23.585722680659199</c:v>
                </c:pt>
                <c:pt idx="3">
                  <c:v>20.512782624794195</c:v>
                </c:pt>
                <c:pt idx="4">
                  <c:v>21.015347574663682</c:v>
                </c:pt>
                <c:pt idx="5">
                  <c:v>19.695999904154004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9.3693608940246946</c:v>
                </c:pt>
                <c:pt idx="1">
                  <c:v>20.325445037099787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0.96315406021550098</c:v>
                </c:pt>
                <c:pt idx="1">
                  <c:v>2.089420520203741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30.849967827106866</c:v>
                </c:pt>
                <c:pt idx="1">
                  <c:v>54.124603772708724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58.817517218652938</c:v>
                </c:pt>
                <c:pt idx="1">
                  <c:v>23.460530669987747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11.935805968399366</c:v>
                </c:pt>
                <c:pt idx="1">
                  <c:v>27.299352415815743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0.68100204471485726</c:v>
                </c:pt>
                <c:pt idx="1">
                  <c:v>1.5575751535993765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33.754724348895706</c:v>
                </c:pt>
                <c:pt idx="1">
                  <c:v>51.535278570350101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53.62846763799007</c:v>
                </c:pt>
                <c:pt idx="1">
                  <c:v>19.607793860234779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18.017058638324269</c:v>
                </c:pt>
                <c:pt idx="1">
                  <c:v>35.230085476202838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0.69163436236675779</c:v>
                </c:pt>
                <c:pt idx="1">
                  <c:v>1.3524037521102386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48.804754242555646</c:v>
                </c:pt>
                <c:pt idx="1">
                  <c:v>43.132112981097407</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32.486552756753326</c:v>
                </c:pt>
                <c:pt idx="1">
                  <c:v>20.285397790589514</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40.109346833548102</c:v>
                </c:pt>
                <c:pt idx="1">
                  <c:v>52.226383460452581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1.1886874716273033</c:v>
                </c:pt>
                <c:pt idx="1">
                  <c:v>1.547790044187854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34.90104061188822</c:v>
                </c:pt>
                <c:pt idx="1">
                  <c:v>30.696110973139525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23.800925082936374</c:v>
                </c:pt>
                <c:pt idx="1">
                  <c:v>15.529715522220044</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86.322553709288044</c:v>
                </c:pt>
                <c:pt idx="1">
                  <c:v>82.639272309595512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2.1811694541003264</c:v>
                </c:pt>
                <c:pt idx="1">
                  <c:v>2.0881015299640548</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10.901662756229484</c:v>
                </c:pt>
                <c:pt idx="1">
                  <c:v>11.949350987381365</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0.59461408038214358</c:v>
                </c:pt>
                <c:pt idx="1">
                  <c:v>3.3232751730590735</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2004</c:v>
                </c:pt>
                <c:pt idx="2">
                  <c:v>2011</c:v>
                </c:pt>
                <c:pt idx="3">
                  <c:v>2013</c:v>
                </c:pt>
                <c:pt idx="4">
                  <c:v>2016</c:v>
                </c:pt>
                <c:pt idx="5">
                  <c:v>2018</c:v>
                </c:pt>
              </c:numCache>
            </c:numRef>
          </c:xVal>
          <c:yVal>
            <c:numRef>
              <c:f>Water!$AB$205:$AB$216</c:f>
              <c:numCache>
                <c:formatCode>0.0</c:formatCode>
                <c:ptCount val="12"/>
                <c:pt idx="0">
                  <c:v>0.17701893597791105</c:v>
                </c:pt>
                <c:pt idx="1">
                  <c:v>0</c:v>
                </c:pt>
                <c:pt idx="2">
                  <c:v>0.26237187274549573</c:v>
                </c:pt>
                <c:pt idx="3">
                  <c:v>7.3535243631928052E-2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2004</c:v>
                </c:pt>
                <c:pt idx="2">
                  <c:v>2011</c:v>
                </c:pt>
                <c:pt idx="3">
                  <c:v>2013</c:v>
                </c:pt>
                <c:pt idx="4">
                  <c:v>2016</c:v>
                </c:pt>
                <c:pt idx="5">
                  <c:v>2018</c:v>
                </c:pt>
              </c:numCache>
            </c:numRef>
          </c:xVal>
          <c:yVal>
            <c:numRef>
              <c:f>Water!$W$205:$W$216</c:f>
              <c:numCache>
                <c:formatCode>0.0</c:formatCode>
                <c:ptCount val="12"/>
                <c:pt idx="0">
                  <c:v>0.73424028166929522</c:v>
                </c:pt>
                <c:pt idx="1">
                  <c:v>0</c:v>
                </c:pt>
                <c:pt idx="2">
                  <c:v>0</c:v>
                </c:pt>
                <c:pt idx="3">
                  <c:v>0</c:v>
                </c:pt>
                <c:pt idx="4">
                  <c:v>0</c:v>
                </c:pt>
                <c:pt idx="5">
                  <c:v>0.22471672566722814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2004</c:v>
                </c:pt>
                <c:pt idx="2">
                  <c:v>2011</c:v>
                </c:pt>
                <c:pt idx="3">
                  <c:v>2013</c:v>
                </c:pt>
                <c:pt idx="4">
                  <c:v>2016</c:v>
                </c:pt>
                <c:pt idx="5">
                  <c:v>2018</c:v>
                </c:pt>
              </c:numCache>
            </c:numRef>
          </c:xVal>
          <c:yVal>
            <c:numRef>
              <c:f>Water!$R$205:$R$216</c:f>
              <c:numCache>
                <c:formatCode>0.0</c:formatCode>
                <c:ptCount val="12"/>
                <c:pt idx="0">
                  <c:v>1.468438345966752</c:v>
                </c:pt>
                <c:pt idx="1">
                  <c:v>0.1</c:v>
                </c:pt>
                <c:pt idx="2">
                  <c:v>0.79188536456925651</c:v>
                </c:pt>
                <c:pt idx="3">
                  <c:v>0.21209978240612137</c:v>
                </c:pt>
                <c:pt idx="4">
                  <c:v>0</c:v>
                </c:pt>
                <c:pt idx="5">
                  <c:v>0.57086810170534652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2004</c:v>
                </c:pt>
                <c:pt idx="2">
                  <c:v>2011</c:v>
                </c:pt>
                <c:pt idx="3">
                  <c:v>2013</c:v>
                </c:pt>
                <c:pt idx="4">
                  <c:v>2016</c:v>
                </c:pt>
                <c:pt idx="5">
                  <c:v>2018</c:v>
                </c:pt>
              </c:numCache>
            </c:numRef>
          </c:xVal>
          <c:yVal>
            <c:numRef>
              <c:f>Water!$M$205:$M$216</c:f>
              <c:numCache>
                <c:formatCode>0.0</c:formatCode>
                <c:ptCount val="12"/>
                <c:pt idx="0">
                  <c:v>11.233278754945268</c:v>
                </c:pt>
                <c:pt idx="1">
                  <c:v>0.4</c:v>
                </c:pt>
                <c:pt idx="2">
                  <c:v>2.0625836820987078</c:v>
                </c:pt>
                <c:pt idx="3">
                  <c:v>3.7703343625560284</c:v>
                </c:pt>
                <c:pt idx="4">
                  <c:v>3.0149385848788541</c:v>
                </c:pt>
                <c:pt idx="5">
                  <c:v>6.7836270791785349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2004</c:v>
                </c:pt>
                <c:pt idx="2">
                  <c:v>2011</c:v>
                </c:pt>
                <c:pt idx="3">
                  <c:v>2013</c:v>
                </c:pt>
                <c:pt idx="4">
                  <c:v>2016</c:v>
                </c:pt>
                <c:pt idx="5">
                  <c:v>2018</c:v>
                </c:pt>
              </c:numCache>
            </c:numRef>
          </c:xVal>
          <c:yVal>
            <c:numRef>
              <c:f>Water!$H$205:$H$216</c:f>
              <c:numCache>
                <c:formatCode>0.0</c:formatCode>
                <c:ptCount val="12"/>
                <c:pt idx="0">
                  <c:v>20.417362896765813</c:v>
                </c:pt>
                <c:pt idx="1">
                  <c:v>5.0999999999999996</c:v>
                </c:pt>
                <c:pt idx="2">
                  <c:v>6.043632221530677</c:v>
                </c:pt>
                <c:pt idx="3">
                  <c:v>7.6809032107087365</c:v>
                </c:pt>
                <c:pt idx="4">
                  <c:v>11.400452066474845</c:v>
                </c:pt>
                <c:pt idx="5">
                  <c:v>32.761500963039275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2004</c:v>
                </c:pt>
                <c:pt idx="2">
                  <c:v>2011</c:v>
                </c:pt>
                <c:pt idx="3">
                  <c:v>2013</c:v>
                </c:pt>
                <c:pt idx="4">
                  <c:v>2016</c:v>
                </c:pt>
                <c:pt idx="5">
                  <c:v>2018</c:v>
                </c:pt>
              </c:numCache>
            </c:numRef>
          </c:xVal>
          <c:yVal>
            <c:numRef>
              <c:f>Water!$X$205:$X$216</c:f>
              <c:numCache>
                <c:formatCode>0.0</c:formatCode>
                <c:ptCount val="12"/>
                <c:pt idx="0">
                  <c:v>96.975952155419122</c:v>
                </c:pt>
                <c:pt idx="1">
                  <c:v>98.6</c:v>
                </c:pt>
                <c:pt idx="2">
                  <c:v>96.220290354465519</c:v>
                </c:pt>
                <c:pt idx="3">
                  <c:v>97.175864587785227</c:v>
                </c:pt>
                <c:pt idx="4">
                  <c:v>97.131072254456939</c:v>
                </c:pt>
                <c:pt idx="5">
                  <c:v>95.427072283905488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2004</c:v>
                </c:pt>
                <c:pt idx="2">
                  <c:v>2011</c:v>
                </c:pt>
                <c:pt idx="3">
                  <c:v>2013</c:v>
                </c:pt>
                <c:pt idx="4">
                  <c:v>2016</c:v>
                </c:pt>
                <c:pt idx="5">
                  <c:v>2018</c:v>
                </c:pt>
              </c:numCache>
            </c:numRef>
          </c:xVal>
          <c:yVal>
            <c:numRef>
              <c:f>Water!$S$205:$S$216</c:f>
              <c:numCache>
                <c:formatCode>0.0</c:formatCode>
                <c:ptCount val="12"/>
                <c:pt idx="0">
                  <c:v>94.837407789954355</c:v>
                </c:pt>
                <c:pt idx="1">
                  <c:v>97.4</c:v>
                </c:pt>
                <c:pt idx="2">
                  <c:v>94.385362945004758</c:v>
                </c:pt>
                <c:pt idx="3">
                  <c:v>92.6811570472629</c:v>
                </c:pt>
                <c:pt idx="4">
                  <c:v>96.955901413598937</c:v>
                </c:pt>
                <c:pt idx="5">
                  <c:v>91.981765883241778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2004</c:v>
                </c:pt>
                <c:pt idx="2">
                  <c:v>2011</c:v>
                </c:pt>
                <c:pt idx="3">
                  <c:v>2013</c:v>
                </c:pt>
                <c:pt idx="4">
                  <c:v>2016</c:v>
                </c:pt>
                <c:pt idx="5">
                  <c:v>2018</c:v>
                </c:pt>
              </c:numCache>
            </c:numRef>
          </c:xVal>
          <c:yVal>
            <c:numRef>
              <c:f>Water!$N$205:$N$216</c:f>
              <c:numCache>
                <c:formatCode>0.0</c:formatCode>
                <c:ptCount val="12"/>
                <c:pt idx="0">
                  <c:v>89.079535190195756</c:v>
                </c:pt>
                <c:pt idx="1">
                  <c:v>95.6</c:v>
                </c:pt>
                <c:pt idx="2">
                  <c:v>89.550226591276655</c:v>
                </c:pt>
                <c:pt idx="3">
                  <c:v>89.423917350488793</c:v>
                </c:pt>
                <c:pt idx="4">
                  <c:v>94.350724640155619</c:v>
                </c:pt>
                <c:pt idx="5">
                  <c:v>86.27484444823375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2004</c:v>
                </c:pt>
                <c:pt idx="2">
                  <c:v>2011</c:v>
                </c:pt>
                <c:pt idx="3">
                  <c:v>2013</c:v>
                </c:pt>
                <c:pt idx="4">
                  <c:v>2016</c:v>
                </c:pt>
                <c:pt idx="5">
                  <c:v>2018</c:v>
                </c:pt>
              </c:numCache>
            </c:numRef>
          </c:xVal>
          <c:yVal>
            <c:numRef>
              <c:f>Water!$I$205:$I$216</c:f>
              <c:numCache>
                <c:formatCode>0.0</c:formatCode>
                <c:ptCount val="12"/>
                <c:pt idx="0">
                  <c:v>60.006439965770312</c:v>
                </c:pt>
                <c:pt idx="1">
                  <c:v>83.6</c:v>
                </c:pt>
                <c:pt idx="2">
                  <c:v>88.462850760495158</c:v>
                </c:pt>
                <c:pt idx="3">
                  <c:v>73.718932408357546</c:v>
                </c:pt>
                <c:pt idx="4">
                  <c:v>82.356673293670383</c:v>
                </c:pt>
                <c:pt idx="5">
                  <c:v>66.739395791559701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2004</c:v>
                </c:pt>
                <c:pt idx="2">
                  <c:v>2011</c:v>
                </c:pt>
                <c:pt idx="3">
                  <c:v>2013</c:v>
                </c:pt>
                <c:pt idx="4">
                  <c:v>2016</c:v>
                </c:pt>
                <c:pt idx="5">
                  <c:v>2018</c:v>
                </c:pt>
              </c:numCache>
            </c:numRef>
          </c:xVal>
          <c:yVal>
            <c:numRef>
              <c:f>Water!$D$205:$D$216</c:f>
              <c:numCache>
                <c:formatCode>0.0</c:formatCode>
                <c:ptCount val="12"/>
                <c:pt idx="0">
                  <c:v>33.02033782709497</c:v>
                </c:pt>
                <c:pt idx="1">
                  <c:v>63</c:v>
                </c:pt>
                <c:pt idx="2">
                  <c:v>68.17338280679526</c:v>
                </c:pt>
                <c:pt idx="3">
                  <c:v>51.657839831860819</c:v>
                </c:pt>
                <c:pt idx="4">
                  <c:v>65.866583187284533</c:v>
                </c:pt>
                <c:pt idx="5">
                  <c:v>22.281919777089346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41.678216626207444</c:v>
                </c:pt>
                <c:pt idx="1">
                  <c:v>44.447199662729361</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4.7399902862810848</c:v>
                </c:pt>
                <c:pt idx="1">
                  <c:v>5.0549018578030287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42.282246959869951</c:v>
                </c:pt>
                <c:pt idx="1">
                  <c:v>31.650079794795147</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11.29954612764152</c:v>
                </c:pt>
                <c:pt idx="1">
                  <c:v>18.847818684672461</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64.12719171513028</c:v>
                </c:pt>
                <c:pt idx="1">
                  <c:v>76.931441091030251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2.4491147257592631</c:v>
                </c:pt>
                <c:pt idx="1">
                  <c:v>2.9381284321151515</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23.956152138803873</c:v>
                </c:pt>
                <c:pt idx="1">
                  <c:v>17.749677585043401</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9.4675414203065884</c:v>
                </c:pt>
                <c:pt idx="1">
                  <c:v>2.3807528918111984</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85.968449799633092</c:v>
                </c:pt>
                <c:pt idx="1">
                  <c:v>86.384188745659273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3.5173672328745442</c:v>
                </c:pt>
                <c:pt idx="1">
                  <c:v>3.5343770376295498</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9.0075573795675439</c:v>
                </c:pt>
                <c:pt idx="1">
                  <c:v>10.081434216711173</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1.506625587924816</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92.261443775398874</c:v>
                </c:pt>
                <c:pt idx="1">
                  <c:v>90.91473747432002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2.7078088160930021</c:v>
                </c:pt>
                <c:pt idx="1">
                  <c:v>2.6682839284961135</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4.4033269208311623</c:v>
                </c:pt>
                <c:pt idx="1">
                  <c:v>6.4169785971838706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0.62742048767695735</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95.821013209817863</c:v>
                </c:pt>
                <c:pt idx="1">
                  <c:v>94.770672912462416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1.3806444365791319</c:v>
                </c:pt>
                <c:pt idx="1">
                  <c:v>1.3655105276432777</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2.5351287404532599</c:v>
                </c:pt>
                <c:pt idx="1">
                  <c:v>3.8638165598943033</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0.26321361314974823</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2004</c:v>
                </c:pt>
                <c:pt idx="2">
                  <c:v>2011</c:v>
                </c:pt>
                <c:pt idx="3">
                  <c:v>2013</c:v>
                </c:pt>
                <c:pt idx="4">
                  <c:v>2016</c:v>
                </c:pt>
                <c:pt idx="5">
                  <c:v>2018</c:v>
                </c:pt>
              </c:numCache>
            </c:numRef>
          </c:xVal>
          <c:yVal>
            <c:numRef>
              <c:f>Water!$AB$305:$AB$316</c:f>
              <c:numCache>
                <c:formatCode>0.0</c:formatCode>
                <c:ptCount val="12"/>
                <c:pt idx="0">
                  <c:v>13.152955074319696</c:v>
                </c:pt>
                <c:pt idx="1">
                  <c:v>8.4</c:v>
                </c:pt>
                <c:pt idx="2">
                  <c:v>17.128331163292106</c:v>
                </c:pt>
                <c:pt idx="3">
                  <c:v>12.824180217515908</c:v>
                </c:pt>
                <c:pt idx="4">
                  <c:v>7.4039069433947207</c:v>
                </c:pt>
                <c:pt idx="5">
                  <c:v>16.60816515366071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2004</c:v>
                </c:pt>
                <c:pt idx="2">
                  <c:v>2011</c:v>
                </c:pt>
                <c:pt idx="3">
                  <c:v>2013</c:v>
                </c:pt>
                <c:pt idx="4">
                  <c:v>2016</c:v>
                </c:pt>
                <c:pt idx="5">
                  <c:v>2018</c:v>
                </c:pt>
              </c:numCache>
            </c:numRef>
          </c:xVal>
          <c:yVal>
            <c:numRef>
              <c:f>Water!$W$305:$W$316</c:f>
              <c:numCache>
                <c:formatCode>0.0</c:formatCode>
                <c:ptCount val="12"/>
                <c:pt idx="0">
                  <c:v>35.669820876014654</c:v>
                </c:pt>
                <c:pt idx="1">
                  <c:v>23.7</c:v>
                </c:pt>
                <c:pt idx="2">
                  <c:v>32.27427382540251</c:v>
                </c:pt>
                <c:pt idx="3">
                  <c:v>29.208718855818478</c:v>
                </c:pt>
                <c:pt idx="4">
                  <c:v>19.734967872635178</c:v>
                </c:pt>
                <c:pt idx="5">
                  <c:v>24.530661783768529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2004</c:v>
                </c:pt>
                <c:pt idx="2">
                  <c:v>2011</c:v>
                </c:pt>
                <c:pt idx="3">
                  <c:v>2013</c:v>
                </c:pt>
                <c:pt idx="4">
                  <c:v>2016</c:v>
                </c:pt>
                <c:pt idx="5">
                  <c:v>2018</c:v>
                </c:pt>
              </c:numCache>
            </c:numRef>
          </c:xVal>
          <c:yVal>
            <c:numRef>
              <c:f>Water!$R$305:$R$316</c:f>
              <c:numCache>
                <c:formatCode>0.0</c:formatCode>
                <c:ptCount val="12"/>
                <c:pt idx="0">
                  <c:v>42.287532230621039</c:v>
                </c:pt>
                <c:pt idx="1">
                  <c:v>23.5</c:v>
                </c:pt>
                <c:pt idx="2">
                  <c:v>36.785580455869535</c:v>
                </c:pt>
                <c:pt idx="3">
                  <c:v>32.600631136219427</c:v>
                </c:pt>
                <c:pt idx="4">
                  <c:v>19.752606463126682</c:v>
                </c:pt>
                <c:pt idx="5">
                  <c:v>26.199452746732753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2004</c:v>
                </c:pt>
                <c:pt idx="2">
                  <c:v>2011</c:v>
                </c:pt>
                <c:pt idx="3">
                  <c:v>2013</c:v>
                </c:pt>
                <c:pt idx="4">
                  <c:v>2016</c:v>
                </c:pt>
                <c:pt idx="5">
                  <c:v>2018</c:v>
                </c:pt>
              </c:numCache>
            </c:numRef>
          </c:xVal>
          <c:yVal>
            <c:numRef>
              <c:f>Water!$M$305:$M$316</c:f>
              <c:numCache>
                <c:formatCode>0.0</c:formatCode>
                <c:ptCount val="12"/>
                <c:pt idx="0">
                  <c:v>54.27508296894959</c:v>
                </c:pt>
                <c:pt idx="1">
                  <c:v>32.799999999999997</c:v>
                </c:pt>
                <c:pt idx="2">
                  <c:v>42.132892704238238</c:v>
                </c:pt>
                <c:pt idx="3">
                  <c:v>31.622976942826963</c:v>
                </c:pt>
                <c:pt idx="4">
                  <c:v>26.851021617308508</c:v>
                </c:pt>
                <c:pt idx="5">
                  <c:v>29.621825440197018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2004</c:v>
                </c:pt>
                <c:pt idx="2">
                  <c:v>2011</c:v>
                </c:pt>
                <c:pt idx="3">
                  <c:v>2013</c:v>
                </c:pt>
                <c:pt idx="4">
                  <c:v>2016</c:v>
                </c:pt>
                <c:pt idx="5">
                  <c:v>2018</c:v>
                </c:pt>
              </c:numCache>
            </c:numRef>
          </c:xVal>
          <c:yVal>
            <c:numRef>
              <c:f>Water!$H$305:$H$316</c:f>
              <c:numCache>
                <c:formatCode>0.0</c:formatCode>
                <c:ptCount val="12"/>
                <c:pt idx="0">
                  <c:v>63.61058365762095</c:v>
                </c:pt>
                <c:pt idx="1">
                  <c:v>37.700000000000003</c:v>
                </c:pt>
                <c:pt idx="2">
                  <c:v>42.595035863247446</c:v>
                </c:pt>
                <c:pt idx="3">
                  <c:v>40.207156908064213</c:v>
                </c:pt>
                <c:pt idx="4">
                  <c:v>31.445781753203772</c:v>
                </c:pt>
                <c:pt idx="5">
                  <c:v>29.408576529655122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2004</c:v>
                </c:pt>
                <c:pt idx="2">
                  <c:v>2011</c:v>
                </c:pt>
                <c:pt idx="3">
                  <c:v>2013</c:v>
                </c:pt>
                <c:pt idx="4">
                  <c:v>2016</c:v>
                </c:pt>
                <c:pt idx="5">
                  <c:v>2018</c:v>
                </c:pt>
              </c:numCache>
            </c:numRef>
          </c:xVal>
          <c:yVal>
            <c:numRef>
              <c:f>Water!$X$305:$X$316</c:f>
              <c:numCache>
                <c:formatCode>0.0</c:formatCode>
                <c:ptCount val="12"/>
                <c:pt idx="0">
                  <c:v>60.755986512090189</c:v>
                </c:pt>
                <c:pt idx="1">
                  <c:v>66.8</c:v>
                </c:pt>
                <c:pt idx="2">
                  <c:v>58.608019954068837</c:v>
                </c:pt>
                <c:pt idx="3">
                  <c:v>57.248368230706873</c:v>
                </c:pt>
                <c:pt idx="4">
                  <c:v>69.509411537803786</c:v>
                </c:pt>
                <c:pt idx="5">
                  <c:v>63.016512164561455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2004</c:v>
                </c:pt>
                <c:pt idx="2">
                  <c:v>2011</c:v>
                </c:pt>
                <c:pt idx="3">
                  <c:v>2013</c:v>
                </c:pt>
                <c:pt idx="4">
                  <c:v>2016</c:v>
                </c:pt>
                <c:pt idx="5">
                  <c:v>2018</c:v>
                </c:pt>
              </c:numCache>
            </c:numRef>
          </c:xVal>
          <c:yVal>
            <c:numRef>
              <c:f>Water!$S$305:$S$316</c:f>
              <c:numCache>
                <c:formatCode>0.0</c:formatCode>
                <c:ptCount val="12"/>
                <c:pt idx="0">
                  <c:v>23.20039563091516</c:v>
                </c:pt>
                <c:pt idx="1">
                  <c:v>34.1</c:v>
                </c:pt>
                <c:pt idx="2">
                  <c:v>30.930634741851843</c:v>
                </c:pt>
                <c:pt idx="3">
                  <c:v>30.694544977490771</c:v>
                </c:pt>
                <c:pt idx="4">
                  <c:v>42.46236898317381</c:v>
                </c:pt>
                <c:pt idx="5">
                  <c:v>37.368486140464263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2004</c:v>
                </c:pt>
                <c:pt idx="2">
                  <c:v>2011</c:v>
                </c:pt>
                <c:pt idx="3">
                  <c:v>2013</c:v>
                </c:pt>
                <c:pt idx="4">
                  <c:v>2016</c:v>
                </c:pt>
                <c:pt idx="5">
                  <c:v>2018</c:v>
                </c:pt>
              </c:numCache>
            </c:numRef>
          </c:xVal>
          <c:yVal>
            <c:numRef>
              <c:f>Water!$N$305:$N$316</c:f>
              <c:numCache>
                <c:formatCode>0.0</c:formatCode>
                <c:ptCount val="12"/>
                <c:pt idx="0">
                  <c:v>14.521520005661328</c:v>
                </c:pt>
                <c:pt idx="1">
                  <c:v>27</c:v>
                </c:pt>
                <c:pt idx="2">
                  <c:v>24.23798119178489</c:v>
                </c:pt>
                <c:pt idx="3">
                  <c:v>24.412819218440067</c:v>
                </c:pt>
                <c:pt idx="4">
                  <c:v>32.858367476143826</c:v>
                </c:pt>
                <c:pt idx="5">
                  <c:v>27.556044179413401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2004</c:v>
                </c:pt>
                <c:pt idx="2">
                  <c:v>2011</c:v>
                </c:pt>
                <c:pt idx="3">
                  <c:v>2013</c:v>
                </c:pt>
                <c:pt idx="4">
                  <c:v>2016</c:v>
                </c:pt>
                <c:pt idx="5">
                  <c:v>2018</c:v>
                </c:pt>
              </c:numCache>
            </c:numRef>
          </c:xVal>
          <c:yVal>
            <c:numRef>
              <c:f>Water!$I$305:$I$316</c:f>
              <c:numCache>
                <c:formatCode>0.0</c:formatCode>
                <c:ptCount val="12"/>
                <c:pt idx="0">
                  <c:v>12.043722250237717</c:v>
                </c:pt>
                <c:pt idx="1">
                  <c:v>18.899999999999999</c:v>
                </c:pt>
                <c:pt idx="2">
                  <c:v>19.035041473641019</c:v>
                </c:pt>
                <c:pt idx="3">
                  <c:v>22.12455798531256</c:v>
                </c:pt>
                <c:pt idx="4">
                  <c:v>25.357498435800419</c:v>
                </c:pt>
                <c:pt idx="5">
                  <c:v>22.595095093161337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2004</c:v>
                </c:pt>
                <c:pt idx="2">
                  <c:v>2011</c:v>
                </c:pt>
                <c:pt idx="3">
                  <c:v>2013</c:v>
                </c:pt>
                <c:pt idx="4">
                  <c:v>2016</c:v>
                </c:pt>
                <c:pt idx="5">
                  <c:v>2018</c:v>
                </c:pt>
              </c:numCache>
            </c:numRef>
          </c:xVal>
          <c:yVal>
            <c:numRef>
              <c:f>Water!$D$305:$D$316</c:f>
              <c:numCache>
                <c:formatCode>0.0</c:formatCode>
                <c:ptCount val="12"/>
                <c:pt idx="0">
                  <c:v>9.1970238474911667</c:v>
                </c:pt>
                <c:pt idx="1">
                  <c:v>15.1</c:v>
                </c:pt>
                <c:pt idx="2">
                  <c:v>23.310469020332139</c:v>
                </c:pt>
                <c:pt idx="3">
                  <c:v>19.524851532590485</c:v>
                </c:pt>
                <c:pt idx="4">
                  <c:v>20.567601459568465</c:v>
                </c:pt>
                <c:pt idx="5">
                  <c:v>19.990264464359679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9.738778498241965</c:v>
                </c:pt>
                <c:pt idx="1">
                  <c:v>21.984642344592896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0.98688607207833878</c:v>
                </c:pt>
                <c:pt idx="1">
                  <c:v>2.2278294278300921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21.914542570381627</c:v>
                </c:pt>
                <c:pt idx="1">
                  <c:v>53.265676378365924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67.359792859298068</c:v>
                </c:pt>
                <c:pt idx="1">
                  <c:v>22.521851849211089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10.443853845624046</c:v>
                </c:pt>
                <c:pt idx="1">
                  <c:v>25.413084866755433</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0.62273413499748931</c:v>
                </c:pt>
                <c:pt idx="1">
                  <c:v>1.5153022683046857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31.323424893302217</c:v>
                </c:pt>
                <c:pt idx="1">
                  <c:v>51.304518954699915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57.609987126076248</c:v>
                </c:pt>
                <c:pt idx="1">
                  <c:v>21.767093910239964</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12.591881971720188</c:v>
                </c:pt>
                <c:pt idx="1">
                  <c:v>32.036014708105853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0.47092272420711084</c:v>
                </c:pt>
                <c:pt idx="1">
                  <c:v>1.1981121926780018</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40.386307608263905</c:v>
                </c:pt>
                <c:pt idx="1">
                  <c:v>46.22105151949426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46.550887695808797</c:v>
                </c:pt>
                <c:pt idx="1">
                  <c:v>20.544821579721884</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19.669332538307266</c:v>
                </c:pt>
                <c:pt idx="1">
                  <c:v>40.855288656514361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0.62945283930397133</c:v>
                </c:pt>
                <c:pt idx="1">
                  <c:v>1.307440270041794</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40.869542758431635</c:v>
                </c:pt>
                <c:pt idx="1">
                  <c:v>37.261724015460459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38.831671863957126</c:v>
                </c:pt>
                <c:pt idx="1">
                  <c:v>20.575547057983385</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56.701079931849932</c:v>
                </c:pt>
                <c:pt idx="1">
                  <c:v>63.488789882580747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1.1268519154740135</c:v>
                </c:pt>
                <c:pt idx="1">
                  <c:v>1.2617478287239234</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28.117622234364802</c:v>
                </c:pt>
                <c:pt idx="1">
                  <c:v>22.287024807090134</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14.054445918311245</c:v>
                </c:pt>
                <c:pt idx="1">
                  <c:v>12.962437481605193</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9.738778498241965</c:v>
                </c:pt>
                <c:pt idx="1">
                  <c:v>21.984642344592896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0.98688607207833878</c:v>
                </c:pt>
                <c:pt idx="1">
                  <c:v>2.2278294278300921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21.914542570381627</c:v>
                </c:pt>
                <c:pt idx="1">
                  <c:v>53.265676378365924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67.359792859298068</c:v>
                </c:pt>
                <c:pt idx="1">
                  <c:v>22.521851849211089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10.443853845624046</c:v>
                </c:pt>
                <c:pt idx="1">
                  <c:v>25.413084866755433</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0.62273413499748931</c:v>
                </c:pt>
                <c:pt idx="1">
                  <c:v>1.5153022683046857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31.323424893302217</c:v>
                </c:pt>
                <c:pt idx="1">
                  <c:v>51.304518954699915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57.609987126076248</c:v>
                </c:pt>
                <c:pt idx="1">
                  <c:v>21.767093910239964</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12.591881971720188</c:v>
                </c:pt>
                <c:pt idx="1">
                  <c:v>32.036014708105853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0.47092272420711084</c:v>
                </c:pt>
                <c:pt idx="1">
                  <c:v>1.1981121926780018</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40.386307608263905</c:v>
                </c:pt>
                <c:pt idx="1">
                  <c:v>46.22105151949426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46.550887695808797</c:v>
                </c:pt>
                <c:pt idx="1">
                  <c:v>20.544821579721884</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19.669332538307266</c:v>
                </c:pt>
                <c:pt idx="1">
                  <c:v>40.855288656514361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0.62945283930397133</c:v>
                </c:pt>
                <c:pt idx="1">
                  <c:v>1.307440270041794</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40.869542758431635</c:v>
                </c:pt>
                <c:pt idx="1">
                  <c:v>37.261724015460459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38.831671863957126</c:v>
                </c:pt>
                <c:pt idx="1">
                  <c:v>20.575547057983385</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56.701079931849932</c:v>
                </c:pt>
                <c:pt idx="1">
                  <c:v>63.488789882580747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1.1268519154740135</c:v>
                </c:pt>
                <c:pt idx="1">
                  <c:v>1.2617478287239234</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28.117622234364802</c:v>
                </c:pt>
                <c:pt idx="1">
                  <c:v>22.287024807090134</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14.054445918311245</c:v>
                </c:pt>
                <c:pt idx="1">
                  <c:v>12.962437481605193</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9.3693608940246946</c:v>
                </c:pt>
                <c:pt idx="1">
                  <c:v>20.325445037099787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0.96315406021550098</c:v>
                </c:pt>
                <c:pt idx="1">
                  <c:v>2.089420520203741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30.849967827106866</c:v>
                </c:pt>
                <c:pt idx="1">
                  <c:v>54.124603772708724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58.817517218652938</c:v>
                </c:pt>
                <c:pt idx="1">
                  <c:v>23.460530669987747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11.935805968399366</c:v>
                </c:pt>
                <c:pt idx="1">
                  <c:v>27.299352415815743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0.68100204471485726</c:v>
                </c:pt>
                <c:pt idx="1">
                  <c:v>1.5575751535993765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33.754724348895706</c:v>
                </c:pt>
                <c:pt idx="1">
                  <c:v>51.535278570350101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53.62846763799007</c:v>
                </c:pt>
                <c:pt idx="1">
                  <c:v>19.607793860234779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18.017058638324269</c:v>
                </c:pt>
                <c:pt idx="1">
                  <c:v>35.230085476202838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0.69163436236675779</c:v>
                </c:pt>
                <c:pt idx="1">
                  <c:v>1.3524037521102386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48.804754242555646</c:v>
                </c:pt>
                <c:pt idx="1">
                  <c:v>43.132112981097407</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32.486552756753326</c:v>
                </c:pt>
                <c:pt idx="1">
                  <c:v>20.285397790589514</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40.109346833548102</c:v>
                </c:pt>
                <c:pt idx="1">
                  <c:v>52.226383460452581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1.1886874716273033</c:v>
                </c:pt>
                <c:pt idx="1">
                  <c:v>1.547790044187854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34.90104061188822</c:v>
                </c:pt>
                <c:pt idx="1">
                  <c:v>30.696110973139525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23.800925082936374</c:v>
                </c:pt>
                <c:pt idx="1">
                  <c:v>15.529715522220044</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86.322553709288044</c:v>
                </c:pt>
                <c:pt idx="1">
                  <c:v>82.639272309595512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2.1811694541003264</c:v>
                </c:pt>
                <c:pt idx="1">
                  <c:v>2.0881015299640548</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10.901662756229484</c:v>
                </c:pt>
                <c:pt idx="1">
                  <c:v>11.949350987381365</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0.59461408038214358</c:v>
                </c:pt>
                <c:pt idx="1">
                  <c:v>3.3232751730590735</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41.678216626207444</c:v>
                </c:pt>
                <c:pt idx="1">
                  <c:v>44.447199662729361</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4.7399902862810848</c:v>
                </c:pt>
                <c:pt idx="1">
                  <c:v>5.0549018578030287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42.282246959869951</c:v>
                </c:pt>
                <c:pt idx="1">
                  <c:v>31.650079794795147</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11.29954612764152</c:v>
                </c:pt>
                <c:pt idx="1">
                  <c:v>18.847818684672461</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64.12719171513028</c:v>
                </c:pt>
                <c:pt idx="1">
                  <c:v>76.931441091030251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2.4491147257592631</c:v>
                </c:pt>
                <c:pt idx="1">
                  <c:v>2.9381284321151515</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23.956152138803873</c:v>
                </c:pt>
                <c:pt idx="1">
                  <c:v>17.749677585043401</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9.4675414203065884</c:v>
                </c:pt>
                <c:pt idx="1">
                  <c:v>2.3807528918111984</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85.968449799633092</c:v>
                </c:pt>
                <c:pt idx="1">
                  <c:v>86.384188745659273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3.5173672328745442</c:v>
                </c:pt>
                <c:pt idx="1">
                  <c:v>3.5343770376295498</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9.0075573795675439</c:v>
                </c:pt>
                <c:pt idx="1">
                  <c:v>10.081434216711173</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1.506625587924816</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92.261443775398874</c:v>
                </c:pt>
                <c:pt idx="1">
                  <c:v>90.91473747432002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2.7078088160930021</c:v>
                </c:pt>
                <c:pt idx="1">
                  <c:v>2.6682839284961135</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4.4033269208311623</c:v>
                </c:pt>
                <c:pt idx="1">
                  <c:v>6.4169785971838706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0.62742048767695735</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95.821013209817863</c:v>
                </c:pt>
                <c:pt idx="1">
                  <c:v>94.770672912462416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1.3806444365791319</c:v>
                </c:pt>
                <c:pt idx="1">
                  <c:v>1.3655105276432777</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2.5351287404532599</c:v>
                </c:pt>
                <c:pt idx="1">
                  <c:v>3.8638165598943033</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0.26321361314974823</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1">
                  <c:v>2009</c:v>
                </c:pt>
                <c:pt idx="2">
                  <c:v>2011</c:v>
                </c:pt>
                <c:pt idx="3">
                  <c:v>2013</c:v>
                </c:pt>
                <c:pt idx="4">
                  <c:v>2016</c:v>
                </c:pt>
                <c:pt idx="5">
                  <c:v>2018</c:v>
                </c:pt>
              </c:numCache>
            </c:numRef>
          </c:xVal>
          <c:yVal>
            <c:numRef>
              <c:f>Sanitation!$AB$105:$AB$116</c:f>
              <c:numCache>
                <c:formatCode>0.0</c:formatCode>
                <c:ptCount val="12"/>
                <c:pt idx="0">
                  <c:v>3.0528250077228423</c:v>
                </c:pt>
                <c:pt idx="1">
                  <c:v>5.5901150650695914</c:v>
                </c:pt>
                <c:pt idx="2">
                  <c:v>15.74520694435698</c:v>
                </c:pt>
                <c:pt idx="3">
                  <c:v>14.966459320074781</c:v>
                </c:pt>
                <c:pt idx="4">
                  <c:v>10.63128362952015</c:v>
                </c:pt>
                <c:pt idx="5">
                  <c:v>4.9467910317807897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1">
                  <c:v>2009</c:v>
                </c:pt>
                <c:pt idx="2">
                  <c:v>2011</c:v>
                </c:pt>
                <c:pt idx="3">
                  <c:v>2013</c:v>
                </c:pt>
                <c:pt idx="4">
                  <c:v>2016</c:v>
                </c:pt>
                <c:pt idx="5">
                  <c:v>2018</c:v>
                </c:pt>
              </c:numCache>
            </c:numRef>
          </c:xVal>
          <c:yVal>
            <c:numRef>
              <c:f>Sanitation!$W$105:$W$116</c:f>
              <c:numCache>
                <c:formatCode>0.0</c:formatCode>
                <c:ptCount val="12"/>
                <c:pt idx="0">
                  <c:v>34.0336563744671</c:v>
                </c:pt>
                <c:pt idx="1">
                  <c:v>29.885714434319471</c:v>
                </c:pt>
                <c:pt idx="2">
                  <c:v>45.985240275978789</c:v>
                </c:pt>
                <c:pt idx="3">
                  <c:v>51.537720426392028</c:v>
                </c:pt>
                <c:pt idx="4">
                  <c:v>29.847129758705254</c:v>
                </c:pt>
                <c:pt idx="5">
                  <c:v>25.456355122102121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1">
                  <c:v>2009</c:v>
                </c:pt>
                <c:pt idx="2">
                  <c:v>2011</c:v>
                </c:pt>
                <c:pt idx="3">
                  <c:v>2013</c:v>
                </c:pt>
                <c:pt idx="4">
                  <c:v>2016</c:v>
                </c:pt>
                <c:pt idx="5">
                  <c:v>2018</c:v>
                </c:pt>
              </c:numCache>
            </c:numRef>
          </c:xVal>
          <c:yVal>
            <c:numRef>
              <c:f>Sanitation!$R$105:$R$116</c:f>
              <c:numCache>
                <c:formatCode>0.0</c:formatCode>
                <c:ptCount val="12"/>
                <c:pt idx="0">
                  <c:v>51.193585965184063</c:v>
                </c:pt>
                <c:pt idx="1">
                  <c:v>46.24427498739955</c:v>
                </c:pt>
                <c:pt idx="2">
                  <c:v>65.942574036300925</c:v>
                </c:pt>
                <c:pt idx="3">
                  <c:v>66.867708204083868</c:v>
                </c:pt>
                <c:pt idx="4">
                  <c:v>44.061889510756629</c:v>
                </c:pt>
                <c:pt idx="5">
                  <c:v>45.008119790446408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1">
                  <c:v>2009</c:v>
                </c:pt>
                <c:pt idx="2">
                  <c:v>2011</c:v>
                </c:pt>
                <c:pt idx="3">
                  <c:v>2013</c:v>
                </c:pt>
                <c:pt idx="4">
                  <c:v>2016</c:v>
                </c:pt>
                <c:pt idx="5">
                  <c:v>2018</c:v>
                </c:pt>
              </c:numCache>
            </c:numRef>
          </c:xVal>
          <c:yVal>
            <c:numRef>
              <c:f>Sanitation!$M$105:$M$116</c:f>
              <c:numCache>
                <c:formatCode>0.0</c:formatCode>
                <c:ptCount val="12"/>
                <c:pt idx="0">
                  <c:v>71.095099176031212</c:v>
                </c:pt>
                <c:pt idx="1">
                  <c:v>61.21883305417817</c:v>
                </c:pt>
                <c:pt idx="2">
                  <c:v>76.023524344909248</c:v>
                </c:pt>
                <c:pt idx="3">
                  <c:v>74.411550166097356</c:v>
                </c:pt>
                <c:pt idx="4">
                  <c:v>50.699429720173839</c:v>
                </c:pt>
                <c:pt idx="5">
                  <c:v>56.455930645546815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1">
                  <c:v>2009</c:v>
                </c:pt>
                <c:pt idx="2">
                  <c:v>2011</c:v>
                </c:pt>
                <c:pt idx="3">
                  <c:v>2013</c:v>
                </c:pt>
                <c:pt idx="4">
                  <c:v>2016</c:v>
                </c:pt>
                <c:pt idx="5">
                  <c:v>2018</c:v>
                </c:pt>
              </c:numCache>
            </c:numRef>
          </c:xVal>
          <c:yVal>
            <c:numRef>
              <c:f>Sanitation!$H$105:$H$116</c:f>
              <c:numCache>
                <c:formatCode>0.0</c:formatCode>
                <c:ptCount val="12"/>
                <c:pt idx="0">
                  <c:v>74.961522996557889</c:v>
                </c:pt>
                <c:pt idx="1">
                  <c:v>75.087162957233232</c:v>
                </c:pt>
                <c:pt idx="2">
                  <c:v>84.999841608101335</c:v>
                </c:pt>
                <c:pt idx="3">
                  <c:v>80.026393428788793</c:v>
                </c:pt>
                <c:pt idx="4">
                  <c:v>60.0202512524152</c:v>
                </c:pt>
                <c:pt idx="5">
                  <c:v>66.8509551120721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1">
                  <c:v>2009</c:v>
                </c:pt>
                <c:pt idx="2">
                  <c:v>2011</c:v>
                </c:pt>
                <c:pt idx="3">
                  <c:v>2013</c:v>
                </c:pt>
                <c:pt idx="4">
                  <c:v>2016</c:v>
                </c:pt>
                <c:pt idx="5">
                  <c:v>2018</c:v>
                </c:pt>
              </c:numCache>
            </c:numRef>
          </c:xVal>
          <c:yVal>
            <c:numRef>
              <c:f>Sanitation!$X$105:$X$116</c:f>
              <c:numCache>
                <c:formatCode>0.0</c:formatCode>
                <c:ptCount val="12"/>
                <c:pt idx="0">
                  <c:v>19.529088932626426</c:v>
                </c:pt>
                <c:pt idx="1">
                  <c:v>22.204416193267438</c:v>
                </c:pt>
                <c:pt idx="2">
                  <c:v>30.107161513316605</c:v>
                </c:pt>
                <c:pt idx="3">
                  <c:v>31.627258851610335</c:v>
                </c:pt>
                <c:pt idx="4">
                  <c:v>37.823731408928957</c:v>
                </c:pt>
                <c:pt idx="5">
                  <c:v>59.278500561477699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1">
                  <c:v>2009</c:v>
                </c:pt>
                <c:pt idx="2">
                  <c:v>2011</c:v>
                </c:pt>
                <c:pt idx="3">
                  <c:v>2013</c:v>
                </c:pt>
                <c:pt idx="4">
                  <c:v>2016</c:v>
                </c:pt>
                <c:pt idx="5">
                  <c:v>2018</c:v>
                </c:pt>
              </c:numCache>
            </c:numRef>
          </c:xVal>
          <c:yVal>
            <c:numRef>
              <c:f>Sanitation!$S$105:$S$116</c:f>
              <c:numCache>
                <c:formatCode>0.0</c:formatCode>
                <c:ptCount val="12"/>
                <c:pt idx="0">
                  <c:v>2.1973468373650178</c:v>
                </c:pt>
                <c:pt idx="1">
                  <c:v>3.2447503024481121</c:v>
                </c:pt>
                <c:pt idx="2">
                  <c:v>10.929744439571072</c:v>
                </c:pt>
                <c:pt idx="3">
                  <c:v>13.303716421200228</c:v>
                </c:pt>
                <c:pt idx="4">
                  <c:v>13.478319460267759</c:v>
                </c:pt>
                <c:pt idx="5">
                  <c:v>15.098097399134543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1">
                  <c:v>2009</c:v>
                </c:pt>
                <c:pt idx="2">
                  <c:v>2011</c:v>
                </c:pt>
                <c:pt idx="3">
                  <c:v>2013</c:v>
                </c:pt>
                <c:pt idx="4">
                  <c:v>2016</c:v>
                </c:pt>
                <c:pt idx="5">
                  <c:v>2018</c:v>
                </c:pt>
              </c:numCache>
            </c:numRef>
          </c:xVal>
          <c:yVal>
            <c:numRef>
              <c:f>Sanitation!$N$105:$N$116</c:f>
              <c:numCache>
                <c:formatCode>0.0</c:formatCode>
                <c:ptCount val="12"/>
                <c:pt idx="0">
                  <c:v>0.50907861732512827</c:v>
                </c:pt>
                <c:pt idx="1">
                  <c:v>1.4352141944564487</c:v>
                </c:pt>
                <c:pt idx="2">
                  <c:v>4.6271801248339202</c:v>
                </c:pt>
                <c:pt idx="3">
                  <c:v>8.9689290395482324</c:v>
                </c:pt>
                <c:pt idx="4">
                  <c:v>8.526018456581518</c:v>
                </c:pt>
                <c:pt idx="5">
                  <c:v>5.2119799029925087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1">
                  <c:v>2009</c:v>
                </c:pt>
                <c:pt idx="2">
                  <c:v>2011</c:v>
                </c:pt>
                <c:pt idx="3">
                  <c:v>2013</c:v>
                </c:pt>
                <c:pt idx="4">
                  <c:v>2016</c:v>
                </c:pt>
                <c:pt idx="5">
                  <c:v>2018</c:v>
                </c:pt>
              </c:numCache>
            </c:numRef>
          </c:xVal>
          <c:yVal>
            <c:numRef>
              <c:f>Sanitation!$I$105:$I$116</c:f>
              <c:numCache>
                <c:formatCode>0.0</c:formatCode>
                <c:ptCount val="12"/>
                <c:pt idx="0">
                  <c:v>0.18732079095327461</c:v>
                </c:pt>
                <c:pt idx="1">
                  <c:v>0.69527159095065805</c:v>
                </c:pt>
                <c:pt idx="2">
                  <c:v>3.7818995353412896</c:v>
                </c:pt>
                <c:pt idx="3">
                  <c:v>5.8512482487893474</c:v>
                </c:pt>
                <c:pt idx="4">
                  <c:v>8.1460429706011013</c:v>
                </c:pt>
                <c:pt idx="5">
                  <c:v>2.7766263256471544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1">
                  <c:v>2009</c:v>
                </c:pt>
                <c:pt idx="2">
                  <c:v>2011</c:v>
                </c:pt>
                <c:pt idx="3">
                  <c:v>2013</c:v>
                </c:pt>
                <c:pt idx="4">
                  <c:v>2016</c:v>
                </c:pt>
                <c:pt idx="5">
                  <c:v>2018</c:v>
                </c:pt>
              </c:numCache>
            </c:numRef>
          </c:xVal>
          <c:yVal>
            <c:numRef>
              <c:f>Sanitation!$D$105:$D$116</c:f>
              <c:numCache>
                <c:formatCode>0.0</c:formatCode>
                <c:ptCount val="12"/>
                <c:pt idx="0">
                  <c:v>0.25701524297851391</c:v>
                </c:pt>
                <c:pt idx="1">
                  <c:v>0.64206059307210828</c:v>
                </c:pt>
                <c:pt idx="2">
                  <c:v>2.4333243071414867</c:v>
                </c:pt>
                <c:pt idx="3">
                  <c:v>3.553222088350573</c:v>
                </c:pt>
                <c:pt idx="4">
                  <c:v>5.6144290973934652</c:v>
                </c:pt>
                <c:pt idx="5">
                  <c:v>1.0491025579904854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Sanitation!$E$99:$E$100</c:f>
              <c:numCache>
                <c:formatCode>0.0</c:formatCode>
                <c:ptCount val="2"/>
                <c:pt idx="0">
                  <c:v>0.43902747053377844</c:v>
                </c:pt>
                <c:pt idx="1">
                  <c:v>1.0915205375488879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Sanitation!$F$99:$F$100</c:f>
              <c:numCache>
                <c:formatCode>0.0</c:formatCode>
                <c:ptCount val="2"/>
                <c:pt idx="0">
                  <c:v>1.0961456852654354</c:v>
                </c:pt>
                <c:pt idx="1">
                  <c:v>2.7252634696369573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Sanitation!$G$99:$G$100</c:f>
              <c:numCache>
                <c:formatCode>0.0</c:formatCode>
                <c:ptCount val="2"/>
                <c:pt idx="0">
                  <c:v>12.697782968451236</c:v>
                </c:pt>
                <c:pt idx="1">
                  <c:v>35.542984468994462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Sanitation!$H$99:$H$100</c:f>
              <c:numCache>
                <c:formatCode>0.0</c:formatCode>
                <c:ptCount val="2"/>
                <c:pt idx="0">
                  <c:v>85.76704387574955</c:v>
                </c:pt>
                <c:pt idx="1">
                  <c:v>60.640231523819693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Sanitation!$J$99:$J$100</c:f>
              <c:numCache>
                <c:formatCode>0.0</c:formatCode>
                <c:ptCount val="2"/>
                <c:pt idx="0">
                  <c:v>0.57872384483849992</c:v>
                </c:pt>
                <c:pt idx="1">
                  <c:v>2.0228144757842133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Sanitation!$K$99:$K$100</c:f>
              <c:numCache>
                <c:formatCode>0.0</c:formatCode>
                <c:ptCount val="2"/>
                <c:pt idx="0">
                  <c:v>1.3285237075300171</c:v>
                </c:pt>
                <c:pt idx="1">
                  <c:v>4.6435912585633501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Sanitation!$L$99:$L$100</c:f>
              <c:numCache>
                <c:formatCode>0.0</c:formatCode>
                <c:ptCount val="2"/>
                <c:pt idx="0">
                  <c:v>23.49563321445612</c:v>
                </c:pt>
                <c:pt idx="1">
                  <c:v>40.74560837793365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Sanitation!$M$99:$M$100</c:f>
              <c:numCache>
                <c:formatCode>0.0</c:formatCode>
                <c:ptCount val="2"/>
                <c:pt idx="0">
                  <c:v>74.597119233175363</c:v>
                </c:pt>
                <c:pt idx="1">
                  <c:v>52.587985887718787</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Sanitation!$O$99:$O$100</c:f>
              <c:numCache>
                <c:formatCode>0.0</c:formatCode>
                <c:ptCount val="2"/>
                <c:pt idx="0">
                  <c:v>0.89078358505485522</c:v>
                </c:pt>
                <c:pt idx="1">
                  <c:v>2.8948116874300562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Sanitation!$P$99:$P$100</c:f>
              <c:numCache>
                <c:formatCode>0.0</c:formatCode>
                <c:ptCount val="2"/>
                <c:pt idx="0">
                  <c:v>1.8393202569917051</c:v>
                </c:pt>
                <c:pt idx="1">
                  <c:v>5.9773056735644241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Sanitation!$Q$99:$Q$100</c:f>
              <c:numCache>
                <c:formatCode>0.0</c:formatCode>
                <c:ptCount val="2"/>
                <c:pt idx="0">
                  <c:v>35.598569962014949</c:v>
                </c:pt>
                <c:pt idx="1">
                  <c:v>45.800832626164947</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Sanitation!$R$99:$R$100</c:f>
              <c:numCache>
                <c:formatCode>0.0</c:formatCode>
                <c:ptCount val="2"/>
                <c:pt idx="0">
                  <c:v>61.671326195938491</c:v>
                </c:pt>
                <c:pt idx="1">
                  <c:v>45.327050012840573</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Sanitation!$T$99:$T$100</c:f>
              <c:numCache>
                <c:formatCode>0.0</c:formatCode>
                <c:ptCount val="2"/>
                <c:pt idx="0">
                  <c:v>1.5567385656340846</c:v>
                </c:pt>
                <c:pt idx="1">
                  <c:v>6.9297309740354986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Sanitation!$U$99:$U$100</c:f>
              <c:numCache>
                <c:formatCode>0.0</c:formatCode>
                <c:ptCount val="2"/>
                <c:pt idx="0">
                  <c:v>2.5967309091465647</c:v>
                </c:pt>
                <c:pt idx="1">
                  <c:v>11.55919626428655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Sanitation!$V$99:$V$100</c:f>
              <c:numCache>
                <c:formatCode>0.0</c:formatCode>
                <c:ptCount val="2"/>
                <c:pt idx="0">
                  <c:v>51.150710562669246</c:v>
                </c:pt>
                <c:pt idx="1">
                  <c:v>53.37682209094919</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Sanitation!$W$99:$W$100</c:f>
              <c:numCache>
                <c:formatCode>0.0</c:formatCode>
                <c:ptCount val="2"/>
                <c:pt idx="0">
                  <c:v>44.695819962550104</c:v>
                </c:pt>
                <c:pt idx="1">
                  <c:v>28.134250670728761</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Sanitation!$Y$99:$Y$100</c:f>
              <c:numCache>
                <c:formatCode>0.0</c:formatCode>
                <c:ptCount val="2"/>
                <c:pt idx="0">
                  <c:v>6.024341833184585</c:v>
                </c:pt>
                <c:pt idx="1">
                  <c:v>26.506882474787961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Sanitation!$Z$99:$Z$100</c:f>
              <c:numCache>
                <c:formatCode>0.0</c:formatCode>
                <c:ptCount val="2"/>
                <c:pt idx="0">
                  <c:v>7.5173718035995671</c:v>
                </c:pt>
                <c:pt idx="1">
                  <c:v>33.076159427023192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Sanitation!$AA$99:$AA$100</c:f>
              <c:numCache>
                <c:formatCode>0.0</c:formatCode>
                <c:ptCount val="2"/>
                <c:pt idx="0">
                  <c:v>73.919907887118711</c:v>
                </c:pt>
                <c:pt idx="1">
                  <c:v>32.270969405400592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Sanitation!$AB$99:$AB$100</c:f>
              <c:numCache>
                <c:formatCode>0.0</c:formatCode>
                <c:ptCount val="2"/>
                <c:pt idx="0">
                  <c:v>12.538378476097137</c:v>
                </c:pt>
                <c:pt idx="1">
                  <c:v>8.1459886927882508</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1">
                  <c:v>2009</c:v>
                </c:pt>
                <c:pt idx="2">
                  <c:v>2011</c:v>
                </c:pt>
                <c:pt idx="3">
                  <c:v>2013</c:v>
                </c:pt>
                <c:pt idx="4">
                  <c:v>2016</c:v>
                </c:pt>
                <c:pt idx="5">
                  <c:v>2018</c:v>
                </c:pt>
              </c:numCache>
            </c:numRef>
          </c:xVal>
          <c:yVal>
            <c:numRef>
              <c:f>Sanitation!$AB$205:$AB$216</c:f>
              <c:numCache>
                <c:formatCode>0.0</c:formatCode>
                <c:ptCount val="12"/>
                <c:pt idx="0">
                  <c:v>0.95328899872583628</c:v>
                </c:pt>
                <c:pt idx="1">
                  <c:v>0.39867974312214666</c:v>
                </c:pt>
                <c:pt idx="2">
                  <c:v>0.69546960155960713</c:v>
                </c:pt>
                <c:pt idx="3">
                  <c:v>1.9290248173291946</c:v>
                </c:pt>
                <c:pt idx="4">
                  <c:v>4.2686743238762324</c:v>
                </c:pt>
                <c:pt idx="5">
                  <c:v>1.5388709536313943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1">
                  <c:v>2009</c:v>
                </c:pt>
                <c:pt idx="2">
                  <c:v>2011</c:v>
                </c:pt>
                <c:pt idx="3">
                  <c:v>2013</c:v>
                </c:pt>
                <c:pt idx="4">
                  <c:v>2016</c:v>
                </c:pt>
                <c:pt idx="5">
                  <c:v>2018</c:v>
                </c:pt>
              </c:numCache>
            </c:numRef>
          </c:xVal>
          <c:yVal>
            <c:numRef>
              <c:f>Sanitation!$W$205:$W$216</c:f>
              <c:numCache>
                <c:formatCode>0.0</c:formatCode>
                <c:ptCount val="12"/>
                <c:pt idx="0">
                  <c:v>3.8551861242139953</c:v>
                </c:pt>
                <c:pt idx="1">
                  <c:v>1.6261083214497909</c:v>
                </c:pt>
                <c:pt idx="2">
                  <c:v>8.2955745772726761</c:v>
                </c:pt>
                <c:pt idx="3">
                  <c:v>8.8770361574576935</c:v>
                </c:pt>
                <c:pt idx="4">
                  <c:v>10.994033155002198</c:v>
                </c:pt>
                <c:pt idx="5">
                  <c:v>4.3445991370643151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1">
                  <c:v>2009</c:v>
                </c:pt>
                <c:pt idx="2">
                  <c:v>2011</c:v>
                </c:pt>
                <c:pt idx="3">
                  <c:v>2013</c:v>
                </c:pt>
                <c:pt idx="4">
                  <c:v>2016</c:v>
                </c:pt>
                <c:pt idx="5">
                  <c:v>2018</c:v>
                </c:pt>
              </c:numCache>
            </c:numRef>
          </c:xVal>
          <c:yVal>
            <c:numRef>
              <c:f>Sanitation!$R$205:$R$216</c:f>
              <c:numCache>
                <c:formatCode>0.0</c:formatCode>
                <c:ptCount val="12"/>
                <c:pt idx="0">
                  <c:v>10.076477083412131</c:v>
                </c:pt>
                <c:pt idx="1">
                  <c:v>4.5801924992085175</c:v>
                </c:pt>
                <c:pt idx="2">
                  <c:v>17.299061733149383</c:v>
                </c:pt>
                <c:pt idx="3">
                  <c:v>14.065096341262997</c:v>
                </c:pt>
                <c:pt idx="4">
                  <c:v>16.840977587068235</c:v>
                </c:pt>
                <c:pt idx="5">
                  <c:v>9.58626619083104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1">
                  <c:v>2009</c:v>
                </c:pt>
                <c:pt idx="2">
                  <c:v>2011</c:v>
                </c:pt>
                <c:pt idx="3">
                  <c:v>2013</c:v>
                </c:pt>
                <c:pt idx="4">
                  <c:v>2016</c:v>
                </c:pt>
                <c:pt idx="5">
                  <c:v>2018</c:v>
                </c:pt>
              </c:numCache>
            </c:numRef>
          </c:xVal>
          <c:yVal>
            <c:numRef>
              <c:f>Sanitation!$M$205:$M$216</c:f>
              <c:numCache>
                <c:formatCode>0.0</c:formatCode>
                <c:ptCount val="12"/>
                <c:pt idx="0">
                  <c:v>32.112897863958644</c:v>
                </c:pt>
                <c:pt idx="1">
                  <c:v>11.494028830429512</c:v>
                </c:pt>
                <c:pt idx="2">
                  <c:v>24.762061021946568</c:v>
                </c:pt>
                <c:pt idx="3">
                  <c:v>28.371523212130551</c:v>
                </c:pt>
                <c:pt idx="4">
                  <c:v>19.281843278439549</c:v>
                </c:pt>
                <c:pt idx="5">
                  <c:v>27.273503645368823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1">
                  <c:v>2009</c:v>
                </c:pt>
                <c:pt idx="2">
                  <c:v>2011</c:v>
                </c:pt>
                <c:pt idx="3">
                  <c:v>2013</c:v>
                </c:pt>
                <c:pt idx="4">
                  <c:v>2016</c:v>
                </c:pt>
                <c:pt idx="5">
                  <c:v>2018</c:v>
                </c:pt>
              </c:numCache>
            </c:numRef>
          </c:xVal>
          <c:yVal>
            <c:numRef>
              <c:f>Sanitation!$H$205:$H$216</c:f>
              <c:numCache>
                <c:formatCode>0.0</c:formatCode>
                <c:ptCount val="12"/>
                <c:pt idx="0">
                  <c:v>52.528573135742796</c:v>
                </c:pt>
                <c:pt idx="1">
                  <c:v>34.352789028966605</c:v>
                </c:pt>
                <c:pt idx="2">
                  <c:v>52.402953085459771</c:v>
                </c:pt>
                <c:pt idx="3">
                  <c:v>71.458900556582179</c:v>
                </c:pt>
                <c:pt idx="4">
                  <c:v>46.334060860677631</c:v>
                </c:pt>
                <c:pt idx="5">
                  <c:v>65.592561752492202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1">
                  <c:v>2009</c:v>
                </c:pt>
                <c:pt idx="2">
                  <c:v>2011</c:v>
                </c:pt>
                <c:pt idx="3">
                  <c:v>2013</c:v>
                </c:pt>
                <c:pt idx="4">
                  <c:v>2016</c:v>
                </c:pt>
                <c:pt idx="5">
                  <c:v>2018</c:v>
                </c:pt>
              </c:numCache>
            </c:numRef>
          </c:xVal>
          <c:yVal>
            <c:numRef>
              <c:f>Sanitation!$X$205:$X$216</c:f>
              <c:numCache>
                <c:formatCode>0.0</c:formatCode>
                <c:ptCount val="12"/>
                <c:pt idx="0">
                  <c:v>45.1337584301519</c:v>
                </c:pt>
                <c:pt idx="1">
                  <c:v>54.693078145306806</c:v>
                </c:pt>
                <c:pt idx="2">
                  <c:v>64.504783066774664</c:v>
                </c:pt>
                <c:pt idx="3">
                  <c:v>63.419910067808452</c:v>
                </c:pt>
                <c:pt idx="4">
                  <c:v>62.995766527741523</c:v>
                </c:pt>
                <c:pt idx="5">
                  <c:v>80.566628384190267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1">
                  <c:v>2009</c:v>
                </c:pt>
                <c:pt idx="2">
                  <c:v>2011</c:v>
                </c:pt>
                <c:pt idx="3">
                  <c:v>2013</c:v>
                </c:pt>
                <c:pt idx="4">
                  <c:v>2016</c:v>
                </c:pt>
                <c:pt idx="5">
                  <c:v>2018</c:v>
                </c:pt>
              </c:numCache>
            </c:numRef>
          </c:xVal>
          <c:yVal>
            <c:numRef>
              <c:f>Sanitation!$S$205:$S$216</c:f>
              <c:numCache>
                <c:formatCode>0.0</c:formatCode>
                <c:ptCount val="12"/>
                <c:pt idx="0">
                  <c:v>16.725790502694288</c:v>
                </c:pt>
                <c:pt idx="1">
                  <c:v>23.405757111465654</c:v>
                </c:pt>
                <c:pt idx="2">
                  <c:v>41.263297874888053</c:v>
                </c:pt>
                <c:pt idx="3">
                  <c:v>42.156554337647364</c:v>
                </c:pt>
                <c:pt idx="4">
                  <c:v>35.007931602263817</c:v>
                </c:pt>
                <c:pt idx="5">
                  <c:v>57.829493423325133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1">
                  <c:v>2009</c:v>
                </c:pt>
                <c:pt idx="2">
                  <c:v>2011</c:v>
                </c:pt>
                <c:pt idx="3">
                  <c:v>2013</c:v>
                </c:pt>
                <c:pt idx="4">
                  <c:v>2016</c:v>
                </c:pt>
                <c:pt idx="5">
                  <c:v>2018</c:v>
                </c:pt>
              </c:numCache>
            </c:numRef>
          </c:xVal>
          <c:yVal>
            <c:numRef>
              <c:f>Sanitation!$N$205:$N$216</c:f>
              <c:numCache>
                <c:formatCode>0.0</c:formatCode>
                <c:ptCount val="12"/>
                <c:pt idx="0">
                  <c:v>14.966641711335004</c:v>
                </c:pt>
                <c:pt idx="1">
                  <c:v>21.799971750269709</c:v>
                </c:pt>
                <c:pt idx="2">
                  <c:v>30.202600506894704</c:v>
                </c:pt>
                <c:pt idx="3">
                  <c:v>36.723940593156826</c:v>
                </c:pt>
                <c:pt idx="4">
                  <c:v>25.324872720926621</c:v>
                </c:pt>
                <c:pt idx="5">
                  <c:v>43.897728109182616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1">
                  <c:v>2009</c:v>
                </c:pt>
                <c:pt idx="2">
                  <c:v>2011</c:v>
                </c:pt>
                <c:pt idx="3">
                  <c:v>2013</c:v>
                </c:pt>
                <c:pt idx="4">
                  <c:v>2016</c:v>
                </c:pt>
                <c:pt idx="5">
                  <c:v>2018</c:v>
                </c:pt>
              </c:numCache>
            </c:numRef>
          </c:xVal>
          <c:yVal>
            <c:numRef>
              <c:f>Sanitation!$I$205:$I$216</c:f>
              <c:numCache>
                <c:formatCode>0.0</c:formatCode>
                <c:ptCount val="12"/>
                <c:pt idx="0">
                  <c:v>7.4755397724737254</c:v>
                </c:pt>
                <c:pt idx="1">
                  <c:v>13.429988530599294</c:v>
                </c:pt>
                <c:pt idx="2">
                  <c:v>23.73362538767848</c:v>
                </c:pt>
                <c:pt idx="3">
                  <c:v>25.529888203870328</c:v>
                </c:pt>
                <c:pt idx="4">
                  <c:v>25.255395289740655</c:v>
                </c:pt>
                <c:pt idx="5">
                  <c:v>22.577915644902223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1">
                  <c:v>2009</c:v>
                </c:pt>
                <c:pt idx="2">
                  <c:v>2011</c:v>
                </c:pt>
                <c:pt idx="3">
                  <c:v>2013</c:v>
                </c:pt>
                <c:pt idx="4">
                  <c:v>2016</c:v>
                </c:pt>
                <c:pt idx="5">
                  <c:v>2018</c:v>
                </c:pt>
              </c:numCache>
            </c:numRef>
          </c:xVal>
          <c:yVal>
            <c:numRef>
              <c:f>Sanitation!$D$205:$D$216</c:f>
              <c:numCache>
                <c:formatCode>0.0</c:formatCode>
                <c:ptCount val="12"/>
                <c:pt idx="0">
                  <c:v>3.4831740328528786</c:v>
                </c:pt>
                <c:pt idx="1">
                  <c:v>6.6348579373478502</c:v>
                </c:pt>
                <c:pt idx="2">
                  <c:v>9.8237953498701369</c:v>
                </c:pt>
                <c:pt idx="3">
                  <c:v>8.2104024378692024</c:v>
                </c:pt>
                <c:pt idx="4">
                  <c:v>12.465989897708402</c:v>
                </c:pt>
                <c:pt idx="5">
                  <c:v>1.324947108757351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Sanitation!$E$199:$E$200</c:f>
              <c:numCache>
                <c:formatCode>0.0</c:formatCode>
                <c:ptCount val="2"/>
                <c:pt idx="0">
                  <c:v>1.8911237930299769</c:v>
                </c:pt>
                <c:pt idx="1">
                  <c:v>1.0638965963273381</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Sanitation!$F$199:$F$200</c:f>
              <c:numCache>
                <c:formatCode>0.0</c:formatCode>
                <c:ptCount val="2"/>
                <c:pt idx="0">
                  <c:v>7.9119501583742808</c:v>
                </c:pt>
                <c:pt idx="1">
                  <c:v>4.4510554384804957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Sanitation!$G$199:$G$200</c:f>
              <c:numCache>
                <c:formatCode>0.0</c:formatCode>
                <c:ptCount val="2"/>
                <c:pt idx="0">
                  <c:v>50.20673890983926</c:v>
                </c:pt>
                <c:pt idx="1">
                  <c:v>25.980039430336433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Sanitation!$H$199:$H$200</c:f>
              <c:numCache>
                <c:formatCode>0.0</c:formatCode>
                <c:ptCount val="2"/>
                <c:pt idx="0">
                  <c:v>39.990187138756482</c:v>
                </c:pt>
                <c:pt idx="1">
                  <c:v>68.505008534855733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Sanitation!$J$199:$J$200</c:f>
              <c:numCache>
                <c:formatCode>0.0</c:formatCode>
                <c:ptCount val="2"/>
                <c:pt idx="0">
                  <c:v>3.6129324472751705</c:v>
                </c:pt>
                <c:pt idx="1">
                  <c:v>5.8725416010377227</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Sanitation!$K$199:$K$200</c:f>
              <c:numCache>
                <c:formatCode>0.0</c:formatCode>
                <c:ptCount val="2"/>
                <c:pt idx="0">
                  <c:v>13.288480212412423</c:v>
                </c:pt>
                <c:pt idx="1">
                  <c:v>21.599394397980845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Sanitation!$L$199:$L$200</c:f>
              <c:numCache>
                <c:formatCode>0.0</c:formatCode>
                <c:ptCount val="2"/>
                <c:pt idx="0">
                  <c:v>67.38706321648101</c:v>
                </c:pt>
                <c:pt idx="1">
                  <c:v>43.56249575842935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Sanitation!$M$199:$M$200</c:f>
              <c:numCache>
                <c:formatCode>0.0</c:formatCode>
                <c:ptCount val="2"/>
                <c:pt idx="0">
                  <c:v>15.711524123831396</c:v>
                </c:pt>
                <c:pt idx="1">
                  <c:v>28.965568242552081</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Sanitation!$O$199:$O$200</c:f>
              <c:numCache>
                <c:formatCode>0.0</c:formatCode>
                <c:ptCount val="2"/>
                <c:pt idx="0">
                  <c:v>5.1408148079274589</c:v>
                </c:pt>
                <c:pt idx="1">
                  <c:v>10.110898287095251</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Sanitation!$P$199:$P$200</c:f>
              <c:numCache>
                <c:formatCode>0.0</c:formatCode>
                <c:ptCount val="2"/>
                <c:pt idx="0">
                  <c:v>16.262117675929598</c:v>
                </c:pt>
                <c:pt idx="1">
                  <c:v>31.984155021601808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Sanitation!$Q$199:$Q$200</c:f>
              <c:numCache>
                <c:formatCode>0.0</c:formatCode>
                <c:ptCount val="2"/>
                <c:pt idx="0">
                  <c:v>68.599348045732995</c:v>
                </c:pt>
                <c:pt idx="1">
                  <c:v>42.876634689858292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Sanitation!$R$199:$R$200</c:f>
              <c:numCache>
                <c:formatCode>0.0</c:formatCode>
                <c:ptCount val="2"/>
                <c:pt idx="0">
                  <c:v>9.9977194704099475</c:v>
                </c:pt>
                <c:pt idx="1">
                  <c:v>15.028312001444647</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Sanitation!$T$199:$T$200</c:f>
              <c:numCache>
                <c:formatCode>0.0</c:formatCode>
                <c:ptCount val="2"/>
                <c:pt idx="0">
                  <c:v>8.4320210253864989</c:v>
                </c:pt>
                <c:pt idx="1">
                  <c:v>20.642976200039399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Sanitation!$U$199:$U$200</c:f>
              <c:numCache>
                <c:formatCode>0.0</c:formatCode>
                <c:ptCount val="2"/>
                <c:pt idx="0">
                  <c:v>14.880264161772025</c:v>
                </c:pt>
                <c:pt idx="1">
                  <c:v>36.429337405225354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Sanitation!$V$199:$V$200</c:f>
              <c:numCache>
                <c:formatCode>0.0</c:formatCode>
                <c:ptCount val="2"/>
                <c:pt idx="0">
                  <c:v>72.020193075003931</c:v>
                </c:pt>
                <c:pt idx="1">
                  <c:v>33.872769201655046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Sanitation!$W$199:$W$200</c:f>
              <c:numCache>
                <c:formatCode>0.0</c:formatCode>
                <c:ptCount val="2"/>
                <c:pt idx="0">
                  <c:v>4.6675217378375464</c:v>
                </c:pt>
                <c:pt idx="1">
                  <c:v>9.0549171930802004</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Sanitation!$Y$199:$Y$200</c:f>
              <c:numCache>
                <c:formatCode>0.0</c:formatCode>
                <c:ptCount val="2"/>
                <c:pt idx="0">
                  <c:v>31.839247603806875</c:v>
                </c:pt>
                <c:pt idx="1">
                  <c:v>48.971512621389536</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Sanitation!$Z$199:$Z$200</c:f>
              <c:numCache>
                <c:formatCode>0.0</c:formatCode>
                <c:ptCount val="2"/>
                <c:pt idx="0">
                  <c:v>19.734650739799871</c:v>
                </c:pt>
                <c:pt idx="1">
                  <c:v>30.353597227193003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Sanitation!$AA$199:$AA$200</c:f>
              <c:numCache>
                <c:formatCode>0.0</c:formatCode>
                <c:ptCount val="2"/>
                <c:pt idx="0">
                  <c:v>48.342054825737137</c:v>
                </c:pt>
                <c:pt idx="1">
                  <c:v>17.174083673227187</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Sanitation!$AB$199:$AB$200</c:f>
              <c:numCache>
                <c:formatCode>0.0</c:formatCode>
                <c:ptCount val="2"/>
                <c:pt idx="0">
                  <c:v>8.4046830656120619E-2</c:v>
                </c:pt>
                <c:pt idx="1">
                  <c:v>3.5008064781902704</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Sanitation!$AB$305:$AB$316</c:f>
              <c:numCache>
                <c:formatCode>0.0</c:formatCode>
                <c:ptCount val="12"/>
                <c:pt idx="0">
                  <c:v>14.167734923991432</c:v>
                </c:pt>
                <c:pt idx="1">
                  <c:v>15.387193778938713</c:v>
                </c:pt>
                <c:pt idx="2">
                  <c:v>22.760016041123251</c:v>
                </c:pt>
                <c:pt idx="3">
                  <c:v>22.513765007782649</c:v>
                </c:pt>
                <c:pt idx="4">
                  <c:v>14.877105677266901</c:v>
                </c:pt>
                <c:pt idx="5">
                  <c:v>15.979383734790126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Sanitation!$W$305:$W$316</c:f>
              <c:numCache>
                <c:formatCode>0.0</c:formatCode>
                <c:ptCount val="12"/>
                <c:pt idx="0">
                  <c:v>41.404858385282253</c:v>
                </c:pt>
                <c:pt idx="1">
                  <c:v>39.158379101628967</c:v>
                </c:pt>
                <c:pt idx="2">
                  <c:v>51.39117553796185</c:v>
                </c:pt>
                <c:pt idx="3">
                  <c:v>57.091143403266933</c:v>
                </c:pt>
                <c:pt idx="4">
                  <c:v>33.545877362556276</c:v>
                </c:pt>
                <c:pt idx="5">
                  <c:v>34.771141401365199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Sanitation!$R$305:$R$316</c:f>
              <c:numCache>
                <c:formatCode>0.0</c:formatCode>
                <c:ptCount val="12"/>
                <c:pt idx="0">
                  <c:v>61.043049703809871</c:v>
                </c:pt>
                <c:pt idx="1">
                  <c:v>50.031777004408021</c:v>
                </c:pt>
                <c:pt idx="2">
                  <c:v>67.622816694585339</c:v>
                </c:pt>
                <c:pt idx="3">
                  <c:v>68.468128031184392</c:v>
                </c:pt>
                <c:pt idx="4">
                  <c:v>45.016838076301148</c:v>
                </c:pt>
                <c:pt idx="5">
                  <c:v>50.144018867494097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Sanitation!$M$305:$M$316</c:f>
              <c:numCache>
                <c:formatCode>0.0</c:formatCode>
                <c:ptCount val="12"/>
                <c:pt idx="0">
                  <c:v>72.437486664157063</c:v>
                </c:pt>
                <c:pt idx="1">
                  <c:v>64.817347315357608</c:v>
                </c:pt>
                <c:pt idx="2">
                  <c:v>78.959537815806243</c:v>
                </c:pt>
                <c:pt idx="3">
                  <c:v>73.639197180420396</c:v>
                </c:pt>
                <c:pt idx="4">
                  <c:v>52.295982939917415</c:v>
                </c:pt>
                <c:pt idx="5">
                  <c:v>57.702527069830879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Sanitation!$H$305:$H$316</c:f>
              <c:numCache>
                <c:formatCode>0.0</c:formatCode>
                <c:ptCount val="12"/>
                <c:pt idx="0">
                  <c:v>76.422881779534094</c:v>
                </c:pt>
                <c:pt idx="1">
                  <c:v>76.028483604668139</c:v>
                </c:pt>
                <c:pt idx="2">
                  <c:v>85.409141657989849</c:v>
                </c:pt>
                <c:pt idx="3">
                  <c:v>80.911167517449769</c:v>
                </c:pt>
                <c:pt idx="4">
                  <c:v>61.12742319721368</c:v>
                </c:pt>
                <c:pt idx="5">
                  <c:v>67.31390833655783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Sanitation!$X$305:$X$316</c:f>
              <c:numCache>
                <c:formatCode>0.0</c:formatCode>
                <c:ptCount val="12"/>
                <c:pt idx="0">
                  <c:v>6.4779973596928873</c:v>
                </c:pt>
                <c:pt idx="1">
                  <c:v>8.910449705523158</c:v>
                </c:pt>
                <c:pt idx="2">
                  <c:v>22.061703408620875</c:v>
                </c:pt>
                <c:pt idx="3">
                  <c:v>23.820765257284862</c:v>
                </c:pt>
                <c:pt idx="4">
                  <c:v>29.925805468529177</c:v>
                </c:pt>
                <c:pt idx="5">
                  <c:v>31.338531983114603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Sanitation!$S$305:$S$316</c:f>
              <c:numCache>
                <c:formatCode>0.0</c:formatCode>
                <c:ptCount val="12"/>
                <c:pt idx="0">
                  <c:v>1.0223650446649786</c:v>
                </c:pt>
                <c:pt idx="1">
                  <c:v>1.8677423366214629</c:v>
                </c:pt>
                <c:pt idx="2">
                  <c:v>8.2494641271203921</c:v>
                </c:pt>
                <c:pt idx="3">
                  <c:v>11.742139292951602</c:v>
                </c:pt>
                <c:pt idx="4">
                  <c:v>11.021702322373352</c:v>
                </c:pt>
                <c:pt idx="5">
                  <c:v>7.709714093066891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Sanitation!$N$305:$N$316</c:f>
              <c:numCache>
                <c:formatCode>0.0</c:formatCode>
                <c:ptCount val="12"/>
                <c:pt idx="0">
                  <c:v>0.23551260764117884</c:v>
                </c:pt>
                <c:pt idx="1">
                  <c:v>1.0300547793135972</c:v>
                </c:pt>
                <c:pt idx="2">
                  <c:v>4.999040129038308</c:v>
                </c:pt>
                <c:pt idx="3">
                  <c:v>8.813519265860128</c:v>
                </c:pt>
                <c:pt idx="4">
                  <c:v>10.018759855560806</c:v>
                </c:pt>
                <c:pt idx="5">
                  <c:v>3.6680710185041621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Sanitation!$I$305:$I$316</c:f>
              <c:numCache>
                <c:formatCode>0.0</c:formatCode>
                <c:ptCount val="12"/>
                <c:pt idx="0">
                  <c:v>0.13110898597494078</c:v>
                </c:pt>
                <c:pt idx="1">
                  <c:v>0.7368341907085123</c:v>
                </c:pt>
                <c:pt idx="2">
                  <c:v>3.3452177115863728</c:v>
                </c:pt>
                <c:pt idx="3">
                  <c:v>5.3847034973683163</c:v>
                </c:pt>
                <c:pt idx="4">
                  <c:v>6.748523279660418</c:v>
                </c:pt>
                <c:pt idx="5">
                  <c:v>2.8431185452783714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2004</c:v>
                </c:pt>
                <c:pt idx="1">
                  <c:v>2009</c:v>
                </c:pt>
                <c:pt idx="2">
                  <c:v>2011</c:v>
                </c:pt>
                <c:pt idx="3">
                  <c:v>2013</c:v>
                </c:pt>
                <c:pt idx="4">
                  <c:v>2016</c:v>
                </c:pt>
                <c:pt idx="5">
                  <c:v>2018</c:v>
                </c:pt>
              </c:numCache>
            </c:numRef>
          </c:xVal>
          <c:yVal>
            <c:numRef>
              <c:f>Sanitation!$D$305:$D$316</c:f>
              <c:numCache>
                <c:formatCode>0.0</c:formatCode>
                <c:ptCount val="12"/>
                <c:pt idx="0">
                  <c:v>0.14730178112435618</c:v>
                </c:pt>
                <c:pt idx="1">
                  <c:v>0.50804012423982237</c:v>
                </c:pt>
                <c:pt idx="2">
                  <c:v>2.1499970583957482</c:v>
                </c:pt>
                <c:pt idx="3">
                  <c:v>3.3340266075199012</c:v>
                </c:pt>
                <c:pt idx="4">
                  <c:v>5.4598420445666243</c:v>
                </c:pt>
                <c:pt idx="5">
                  <c:v>0.90401806619227543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1.3318783684804214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2.5438628545338808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16.080488095264627</c:v>
                </c:pt>
                <c:pt idx="1">
                  <c:v>29.382258330385866</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83.919511904735373</c:v>
                </c:pt>
                <c:pt idx="1">
                  <c:v>66.742000446599832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1.7684075429149886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4.3937425339840361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21.167922519645799</c:v>
                </c:pt>
                <c:pt idx="1">
                  <c:v>37.319788479009048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78.832077480354201</c:v>
                </c:pt>
                <c:pt idx="1">
                  <c:v>56.518061444091927</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0</c:v>
                </c:pt>
                <c:pt idx="1">
                  <c:v>3.1056514687734369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5.9200115767309782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35.222957061472243</c:v>
                </c:pt>
                <c:pt idx="1">
                  <c:v>40.33358768649191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64.777042938527757</c:v>
                </c:pt>
                <c:pt idx="1">
                  <c:v>50.640749268003674</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7.1653267728617256E-2</c:v>
                </c:pt>
                <c:pt idx="1">
                  <c:v>4.6998147689878422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0.1194823527962294</c:v>
                </c:pt>
                <c:pt idx="1">
                  <c:v>7.8369758157011731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52.471888901665579</c:v>
                </c:pt>
                <c:pt idx="1">
                  <c:v>48.259572889134233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47.336975477809574</c:v>
                </c:pt>
                <c:pt idx="1">
                  <c:v>39.203636526176751</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0.42994929796157294</c:v>
                </c:pt>
                <c:pt idx="1">
                  <c:v>16.839680944986377</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0.5047076171105096</c:v>
                </c:pt>
                <c:pt idx="1">
                  <c:v>19.767715130459273</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82.478348979556017</c:v>
                </c:pt>
                <c:pt idx="1">
                  <c:v>44.925300979014452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16.5869941053719</c:v>
                </c:pt>
                <c:pt idx="1">
                  <c:v>18.467302945539899</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1.3318783684804214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2.5438628545338808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16.080488095264627</c:v>
                </c:pt>
                <c:pt idx="1">
                  <c:v>29.382258330385866</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83.919511904735373</c:v>
                </c:pt>
                <c:pt idx="1">
                  <c:v>66.742000446599832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1.7684075429149886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4.3937425339840361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21.167922519645799</c:v>
                </c:pt>
                <c:pt idx="1">
                  <c:v>37.319788479009048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78.832077480354201</c:v>
                </c:pt>
                <c:pt idx="1">
                  <c:v>56.518061444091927</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0</c:v>
                </c:pt>
                <c:pt idx="1">
                  <c:v>3.1056514687734369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5.9200115767309782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35.222957061472243</c:v>
                </c:pt>
                <c:pt idx="1">
                  <c:v>40.33358768649191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64.777042938527757</c:v>
                </c:pt>
                <c:pt idx="1">
                  <c:v>50.640749268003674</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7.1653267728617256E-2</c:v>
                </c:pt>
                <c:pt idx="1">
                  <c:v>4.6998147689878422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0.1194823527962294</c:v>
                </c:pt>
                <c:pt idx="1">
                  <c:v>7.8369758157011731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52.471888901665579</c:v>
                </c:pt>
                <c:pt idx="1">
                  <c:v>48.259572889134233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47.336975477809574</c:v>
                </c:pt>
                <c:pt idx="1">
                  <c:v>39.203636526176751</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0.42994929796157294</c:v>
                </c:pt>
                <c:pt idx="1">
                  <c:v>16.839680944986377</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0.5047076171105096</c:v>
                </c:pt>
                <c:pt idx="1">
                  <c:v>19.767715130459273</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82.478348979556017</c:v>
                </c:pt>
                <c:pt idx="1">
                  <c:v>44.925300979014452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16.5869941053719</c:v>
                </c:pt>
                <c:pt idx="1">
                  <c:v>18.467302945539899</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Sanitation!$E$99:$E$100</c:f>
              <c:numCache>
                <c:formatCode>0.0</c:formatCode>
                <c:ptCount val="2"/>
                <c:pt idx="0">
                  <c:v>0.43902747053377844</c:v>
                </c:pt>
                <c:pt idx="1">
                  <c:v>1.0915205375488879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Sanitation!$F$99:$F$100</c:f>
              <c:numCache>
                <c:formatCode>0.0</c:formatCode>
                <c:ptCount val="2"/>
                <c:pt idx="0">
                  <c:v>1.0961456852654354</c:v>
                </c:pt>
                <c:pt idx="1">
                  <c:v>2.7252634696369573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Sanitation!$G$99:$G$100</c:f>
              <c:numCache>
                <c:formatCode>0.0</c:formatCode>
                <c:ptCount val="2"/>
                <c:pt idx="0">
                  <c:v>12.697782968451236</c:v>
                </c:pt>
                <c:pt idx="1">
                  <c:v>35.542984468994462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Sanitation!$H$99:$H$100</c:f>
              <c:numCache>
                <c:formatCode>0.0</c:formatCode>
                <c:ptCount val="2"/>
                <c:pt idx="0">
                  <c:v>85.76704387574955</c:v>
                </c:pt>
                <c:pt idx="1">
                  <c:v>60.640231523819693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Sanitation!$J$99:$J$100</c:f>
              <c:numCache>
                <c:formatCode>0.0</c:formatCode>
                <c:ptCount val="2"/>
                <c:pt idx="0">
                  <c:v>0.57872384483849992</c:v>
                </c:pt>
                <c:pt idx="1">
                  <c:v>2.0228144757842133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Sanitation!$K$99:$K$100</c:f>
              <c:numCache>
                <c:formatCode>0.0</c:formatCode>
                <c:ptCount val="2"/>
                <c:pt idx="0">
                  <c:v>1.3285237075300171</c:v>
                </c:pt>
                <c:pt idx="1">
                  <c:v>4.6435912585633501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Sanitation!$L$99:$L$100</c:f>
              <c:numCache>
                <c:formatCode>0.0</c:formatCode>
                <c:ptCount val="2"/>
                <c:pt idx="0">
                  <c:v>23.49563321445612</c:v>
                </c:pt>
                <c:pt idx="1">
                  <c:v>40.74560837793365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Sanitation!$M$99:$M$100</c:f>
              <c:numCache>
                <c:formatCode>0.0</c:formatCode>
                <c:ptCount val="2"/>
                <c:pt idx="0">
                  <c:v>74.597119233175363</c:v>
                </c:pt>
                <c:pt idx="1">
                  <c:v>52.587985887718787</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Sanitation!$O$99:$O$100</c:f>
              <c:numCache>
                <c:formatCode>0.0</c:formatCode>
                <c:ptCount val="2"/>
                <c:pt idx="0">
                  <c:v>0.89078358505485522</c:v>
                </c:pt>
                <c:pt idx="1">
                  <c:v>2.8948116874300562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Sanitation!$P$99:$P$100</c:f>
              <c:numCache>
                <c:formatCode>0.0</c:formatCode>
                <c:ptCount val="2"/>
                <c:pt idx="0">
                  <c:v>1.8393202569917051</c:v>
                </c:pt>
                <c:pt idx="1">
                  <c:v>5.9773056735644241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Sanitation!$Q$99:$Q$100</c:f>
              <c:numCache>
                <c:formatCode>0.0</c:formatCode>
                <c:ptCount val="2"/>
                <c:pt idx="0">
                  <c:v>35.598569962014949</c:v>
                </c:pt>
                <c:pt idx="1">
                  <c:v>45.800832626164947</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Sanitation!$R$99:$R$100</c:f>
              <c:numCache>
                <c:formatCode>0.0</c:formatCode>
                <c:ptCount val="2"/>
                <c:pt idx="0">
                  <c:v>61.671326195938491</c:v>
                </c:pt>
                <c:pt idx="1">
                  <c:v>45.327050012840573</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Sanitation!$T$99:$T$100</c:f>
              <c:numCache>
                <c:formatCode>0.0</c:formatCode>
                <c:ptCount val="2"/>
                <c:pt idx="0">
                  <c:v>1.5567385656340846</c:v>
                </c:pt>
                <c:pt idx="1">
                  <c:v>6.9297309740354986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Sanitation!$U$99:$U$100</c:f>
              <c:numCache>
                <c:formatCode>0.0</c:formatCode>
                <c:ptCount val="2"/>
                <c:pt idx="0">
                  <c:v>2.5967309091465647</c:v>
                </c:pt>
                <c:pt idx="1">
                  <c:v>11.55919626428655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Sanitation!$V$99:$V$100</c:f>
              <c:numCache>
                <c:formatCode>0.0</c:formatCode>
                <c:ptCount val="2"/>
                <c:pt idx="0">
                  <c:v>51.150710562669246</c:v>
                </c:pt>
                <c:pt idx="1">
                  <c:v>53.37682209094919</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Sanitation!$W$99:$W$100</c:f>
              <c:numCache>
                <c:formatCode>0.0</c:formatCode>
                <c:ptCount val="2"/>
                <c:pt idx="0">
                  <c:v>44.695819962550104</c:v>
                </c:pt>
                <c:pt idx="1">
                  <c:v>28.134250670728761</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2003</c:v>
                </c:pt>
                <c:pt idx="1">
                  <c:v>2020</c:v>
                </c:pt>
              </c:numCache>
            </c:numRef>
          </c:cat>
          <c:val>
            <c:numRef>
              <c:f>Sanitation!$Y$99:$Y$100</c:f>
              <c:numCache>
                <c:formatCode>0.0</c:formatCode>
                <c:ptCount val="2"/>
                <c:pt idx="0">
                  <c:v>6.024341833184585</c:v>
                </c:pt>
                <c:pt idx="1">
                  <c:v>26.506882474787961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2003</c:v>
                </c:pt>
                <c:pt idx="1">
                  <c:v>2020</c:v>
                </c:pt>
              </c:numCache>
            </c:numRef>
          </c:cat>
          <c:val>
            <c:numRef>
              <c:f>Sanitation!$Z$99:$Z$100</c:f>
              <c:numCache>
                <c:formatCode>0.0</c:formatCode>
                <c:ptCount val="2"/>
                <c:pt idx="0">
                  <c:v>7.5173718035995671</c:v>
                </c:pt>
                <c:pt idx="1">
                  <c:v>33.076159427023192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2003</c:v>
                </c:pt>
                <c:pt idx="1">
                  <c:v>2020</c:v>
                </c:pt>
              </c:numCache>
            </c:numRef>
          </c:cat>
          <c:val>
            <c:numRef>
              <c:f>Sanitation!$AA$99:$AA$100</c:f>
              <c:numCache>
                <c:formatCode>0.0</c:formatCode>
                <c:ptCount val="2"/>
                <c:pt idx="0">
                  <c:v>73.919907887118711</c:v>
                </c:pt>
                <c:pt idx="1">
                  <c:v>32.270969405400592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2003</c:v>
                </c:pt>
                <c:pt idx="1">
                  <c:v>2020</c:v>
                </c:pt>
              </c:numCache>
            </c:numRef>
          </c:cat>
          <c:val>
            <c:numRef>
              <c:f>Sanitation!$AB$99:$AB$100</c:f>
              <c:numCache>
                <c:formatCode>0.0</c:formatCode>
                <c:ptCount val="2"/>
                <c:pt idx="0">
                  <c:v>12.538378476097137</c:v>
                </c:pt>
                <c:pt idx="1">
                  <c:v>8.1459886927882508</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Sanitation!$E$199:$E$200</c:f>
              <c:numCache>
                <c:formatCode>0.0</c:formatCode>
                <c:ptCount val="2"/>
                <c:pt idx="0">
                  <c:v>1.8911237930299769</c:v>
                </c:pt>
                <c:pt idx="1">
                  <c:v>1.0638965963273381</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Sanitation!$F$199:$F$200</c:f>
              <c:numCache>
                <c:formatCode>0.0</c:formatCode>
                <c:ptCount val="2"/>
                <c:pt idx="0">
                  <c:v>7.9119501583742808</c:v>
                </c:pt>
                <c:pt idx="1">
                  <c:v>4.4510554384804957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Sanitation!$G$199:$G$200</c:f>
              <c:numCache>
                <c:formatCode>0.0</c:formatCode>
                <c:ptCount val="2"/>
                <c:pt idx="0">
                  <c:v>50.20673890983926</c:v>
                </c:pt>
                <c:pt idx="1">
                  <c:v>25.980039430336433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Sanitation!$H$199:$H$200</c:f>
              <c:numCache>
                <c:formatCode>0.0</c:formatCode>
                <c:ptCount val="2"/>
                <c:pt idx="0">
                  <c:v>39.990187138756482</c:v>
                </c:pt>
                <c:pt idx="1">
                  <c:v>68.505008534855733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Sanitation!$J$199:$J$200</c:f>
              <c:numCache>
                <c:formatCode>0.0</c:formatCode>
                <c:ptCount val="2"/>
                <c:pt idx="0">
                  <c:v>3.6129324472751705</c:v>
                </c:pt>
                <c:pt idx="1">
                  <c:v>5.8725416010377227</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Sanitation!$K$199:$K$200</c:f>
              <c:numCache>
                <c:formatCode>0.0</c:formatCode>
                <c:ptCount val="2"/>
                <c:pt idx="0">
                  <c:v>13.288480212412423</c:v>
                </c:pt>
                <c:pt idx="1">
                  <c:v>21.599394397980845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Sanitation!$L$199:$L$200</c:f>
              <c:numCache>
                <c:formatCode>0.0</c:formatCode>
                <c:ptCount val="2"/>
                <c:pt idx="0">
                  <c:v>67.38706321648101</c:v>
                </c:pt>
                <c:pt idx="1">
                  <c:v>43.56249575842935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Sanitation!$M$199:$M$200</c:f>
              <c:numCache>
                <c:formatCode>0.0</c:formatCode>
                <c:ptCount val="2"/>
                <c:pt idx="0">
                  <c:v>15.711524123831396</c:v>
                </c:pt>
                <c:pt idx="1">
                  <c:v>28.965568242552081</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Sanitation!$O$199:$O$200</c:f>
              <c:numCache>
                <c:formatCode>0.0</c:formatCode>
                <c:ptCount val="2"/>
                <c:pt idx="0">
                  <c:v>5.1408148079274589</c:v>
                </c:pt>
                <c:pt idx="1">
                  <c:v>10.110898287095251</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Sanitation!$P$199:$P$200</c:f>
              <c:numCache>
                <c:formatCode>0.0</c:formatCode>
                <c:ptCount val="2"/>
                <c:pt idx="0">
                  <c:v>16.262117675929598</c:v>
                </c:pt>
                <c:pt idx="1">
                  <c:v>31.984155021601808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Sanitation!$Q$199:$Q$200</c:f>
              <c:numCache>
                <c:formatCode>0.0</c:formatCode>
                <c:ptCount val="2"/>
                <c:pt idx="0">
                  <c:v>68.599348045732995</c:v>
                </c:pt>
                <c:pt idx="1">
                  <c:v>42.876634689858292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Sanitation!$R$199:$R$200</c:f>
              <c:numCache>
                <c:formatCode>0.0</c:formatCode>
                <c:ptCount val="2"/>
                <c:pt idx="0">
                  <c:v>9.9977194704099475</c:v>
                </c:pt>
                <c:pt idx="1">
                  <c:v>15.028312001444647</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Sanitation!$T$199:$T$200</c:f>
              <c:numCache>
                <c:formatCode>0.0</c:formatCode>
                <c:ptCount val="2"/>
                <c:pt idx="0">
                  <c:v>8.4320210253864989</c:v>
                </c:pt>
                <c:pt idx="1">
                  <c:v>20.642976200039399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Sanitation!$U$199:$U$200</c:f>
              <c:numCache>
                <c:formatCode>0.0</c:formatCode>
                <c:ptCount val="2"/>
                <c:pt idx="0">
                  <c:v>14.880264161772025</c:v>
                </c:pt>
                <c:pt idx="1">
                  <c:v>36.429337405225354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Sanitation!$V$199:$V$200</c:f>
              <c:numCache>
                <c:formatCode>0.0</c:formatCode>
                <c:ptCount val="2"/>
                <c:pt idx="0">
                  <c:v>72.020193075003931</c:v>
                </c:pt>
                <c:pt idx="1">
                  <c:v>33.872769201655046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Sanitation!$W$199:$W$200</c:f>
              <c:numCache>
                <c:formatCode>0.0</c:formatCode>
                <c:ptCount val="2"/>
                <c:pt idx="0">
                  <c:v>4.6675217378375464</c:v>
                </c:pt>
                <c:pt idx="1">
                  <c:v>9.0549171930802004</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2003</c:v>
                </c:pt>
                <c:pt idx="1">
                  <c:v>2020</c:v>
                </c:pt>
              </c:numCache>
            </c:numRef>
          </c:cat>
          <c:val>
            <c:numRef>
              <c:f>Sanitation!$Y$199:$Y$200</c:f>
              <c:numCache>
                <c:formatCode>0.0</c:formatCode>
                <c:ptCount val="2"/>
                <c:pt idx="0">
                  <c:v>31.839247603806875</c:v>
                </c:pt>
                <c:pt idx="1">
                  <c:v>48.971512621389536</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2003</c:v>
                </c:pt>
                <c:pt idx="1">
                  <c:v>2020</c:v>
                </c:pt>
              </c:numCache>
            </c:numRef>
          </c:cat>
          <c:val>
            <c:numRef>
              <c:f>Sanitation!$Z$199:$Z$200</c:f>
              <c:numCache>
                <c:formatCode>0.0</c:formatCode>
                <c:ptCount val="2"/>
                <c:pt idx="0">
                  <c:v>19.734650739799871</c:v>
                </c:pt>
                <c:pt idx="1">
                  <c:v>30.353597227193003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2003</c:v>
                </c:pt>
                <c:pt idx="1">
                  <c:v>2020</c:v>
                </c:pt>
              </c:numCache>
            </c:numRef>
          </c:cat>
          <c:val>
            <c:numRef>
              <c:f>Sanitation!$AA$199:$AA$200</c:f>
              <c:numCache>
                <c:formatCode>0.0</c:formatCode>
                <c:ptCount val="2"/>
                <c:pt idx="0">
                  <c:v>48.342054825737137</c:v>
                </c:pt>
                <c:pt idx="1">
                  <c:v>17.174083673227187</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2003</c:v>
                </c:pt>
                <c:pt idx="1">
                  <c:v>2020</c:v>
                </c:pt>
              </c:numCache>
            </c:numRef>
          </c:cat>
          <c:val>
            <c:numRef>
              <c:f>Sanitation!$AB$199:$AB$200</c:f>
              <c:numCache>
                <c:formatCode>0.0</c:formatCode>
                <c:ptCount val="2"/>
                <c:pt idx="0">
                  <c:v>8.4046830656120619E-2</c:v>
                </c:pt>
                <c:pt idx="1">
                  <c:v>3.5008064781902704</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4.8010500545431309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11.96308186729939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83.235868078157424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6.5024953550192413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16.124688747300379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77.372815897680397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12.311570679597112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19.283402271392475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68.405027049010414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15.589157132962514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18.021250324554561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66.389592542483157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31.61214114557006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18.963138709341461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49.424720145088422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4.718403988885651</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12.489732549180903</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82.791863461933289</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7.9216713729264647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16.916309841567969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75.162018785505396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13.611439315855012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18.469297649627006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67.919263034518025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22.084355909156727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19.392429942675868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58.523214148167483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43.215992410029372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19.196389236879281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37.587618353091287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8.170962509393636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14.641868261225923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77.187169229380345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21.92505968063994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22.62599243641283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55.448947882947166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32.847269345176414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17.847230414503425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49.305500240320178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39.203098839623713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20.56405310339871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40.232848056977595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58.563771118150086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17.838462116203186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23.597766765646718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'DHS04'!$M$18:$Q$18</c:f>
              <c:numCache>
                <c:formatCode>###0.0</c:formatCode>
                <c:ptCount val="5"/>
                <c:pt idx="0">
                  <c:v>8.7463696789640988</c:v>
                </c:pt>
                <c:pt idx="1">
                  <c:v>11.634235693729634</c:v>
                </c:pt>
                <c:pt idx="2">
                  <c:v>14.390826325610377</c:v>
                </c:pt>
                <c:pt idx="3">
                  <c:v>22.921990883344179</c:v>
                </c:pt>
                <c:pt idx="4">
                  <c:v>60.512962566041821</c:v>
                </c:pt>
              </c:numCache>
            </c:numRef>
          </c:val>
          <c:extLst>
            <c:ext xmlns:c16="http://schemas.microsoft.com/office/drawing/2014/chart" uri="{C3380CC4-5D6E-409C-BE32-E72D297353CC}">
              <c16:uniqueId val="{00000000-9DBA-4682-88AC-EEAAD0A1B684}"/>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'DHS04'!$M$19:$Q$19</c:f>
              <c:numCache>
                <c:formatCode>###0.0</c:formatCode>
                <c:ptCount val="5"/>
                <c:pt idx="0">
                  <c:v>0.45065416852706719</c:v>
                </c:pt>
                <c:pt idx="1">
                  <c:v>0.40948655650808241</c:v>
                </c:pt>
                <c:pt idx="2">
                  <c:v>0.13069368005095197</c:v>
                </c:pt>
                <c:pt idx="3">
                  <c:v>0.27840474757098194</c:v>
                </c:pt>
                <c:pt idx="4">
                  <c:v>0.24302394604836078</c:v>
                </c:pt>
              </c:numCache>
            </c:numRef>
          </c:val>
          <c:extLst>
            <c:ext xmlns:c16="http://schemas.microsoft.com/office/drawing/2014/chart" uri="{C3380CC4-5D6E-409C-BE32-E72D297353CC}">
              <c16:uniqueId val="{00000001-9DBA-4682-88AC-EEAAD0A1B684}"/>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'DHS04'!$M$20:$Q$20</c:f>
              <c:numCache>
                <c:formatCode>###0.0</c:formatCode>
                <c:ptCount val="5"/>
                <c:pt idx="0">
                  <c:v>27.192392494887883</c:v>
                </c:pt>
                <c:pt idx="1">
                  <c:v>33.681194780812689</c:v>
                </c:pt>
                <c:pt idx="2">
                  <c:v>43.190947763717631</c:v>
                </c:pt>
                <c:pt idx="3">
                  <c:v>41.129783493070185</c:v>
                </c:pt>
                <c:pt idx="4">
                  <c:v>26.091058413590119</c:v>
                </c:pt>
              </c:numCache>
            </c:numRef>
          </c:val>
          <c:extLst>
            <c:ext xmlns:c16="http://schemas.microsoft.com/office/drawing/2014/chart" uri="{C3380CC4-5D6E-409C-BE32-E72D297353CC}">
              <c16:uniqueId val="{00000002-9DBA-4682-88AC-EEAAD0A1B684}"/>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'DHS04'!$M$21:$Q$21</c:f>
              <c:numCache>
                <c:formatCode>###0.0</c:formatCode>
                <c:ptCount val="5"/>
                <c:pt idx="0">
                  <c:v>63.61058365762095</c:v>
                </c:pt>
                <c:pt idx="1">
                  <c:v>54.27508296894959</c:v>
                </c:pt>
                <c:pt idx="2">
                  <c:v>42.287532230621039</c:v>
                </c:pt>
                <c:pt idx="3">
                  <c:v>35.669820876014654</c:v>
                </c:pt>
                <c:pt idx="4">
                  <c:v>13.152955074319696</c:v>
                </c:pt>
              </c:numCache>
            </c:numRef>
          </c:val>
          <c:extLst>
            <c:ext xmlns:c16="http://schemas.microsoft.com/office/drawing/2014/chart" uri="{C3380CC4-5D6E-409C-BE32-E72D297353CC}">
              <c16:uniqueId val="{00000003-9DBA-4682-88AC-EEAAD0A1B684}"/>
            </c:ext>
          </c:extLst>
        </c:ser>
        <c:dLbls>
          <c:showLegendKey val="0"/>
          <c:showVal val="0"/>
          <c:showCatName val="0"/>
          <c:showSerName val="0"/>
          <c:showPercent val="0"/>
          <c:showBubbleSize val="0"/>
        </c:dLbls>
        <c:gapWidth val="50"/>
        <c:overlap val="100"/>
        <c:axId val="218681728"/>
        <c:axId val="218683264"/>
      </c:barChart>
      <c:catAx>
        <c:axId val="21868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83264"/>
        <c:crosses val="autoZero"/>
        <c:auto val="1"/>
        <c:lblAlgn val="ctr"/>
        <c:lblOffset val="100"/>
        <c:tickLblSkip val="1"/>
        <c:tickMarkSkip val="1"/>
        <c:noMultiLvlLbl val="0"/>
      </c:catAx>
      <c:valAx>
        <c:axId val="21868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8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'DHS04'!$R$15:$W$15</c:f>
              <c:strCache>
                <c:ptCount val="6"/>
                <c:pt idx="0">
                  <c:v>Antananarivo</c:v>
                </c:pt>
                <c:pt idx="1">
                  <c:v>Antsiranana</c:v>
                </c:pt>
                <c:pt idx="2">
                  <c:v>Fianarantsoa</c:v>
                </c:pt>
                <c:pt idx="3">
                  <c:v>Mahajanga</c:v>
                </c:pt>
                <c:pt idx="4">
                  <c:v>Toamasina</c:v>
                </c:pt>
                <c:pt idx="5">
                  <c:v>Toliary</c:v>
                </c:pt>
              </c:strCache>
            </c:strRef>
          </c:cat>
          <c:val>
            <c:numRef>
              <c:f>'DHS04'!$R$18:$W$18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B90-4A31-B9C3-099F22D66FD8}"/>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'DHS04'!$R$15:$W$15</c:f>
              <c:strCache>
                <c:ptCount val="6"/>
                <c:pt idx="0">
                  <c:v>Antananarivo</c:v>
                </c:pt>
                <c:pt idx="1">
                  <c:v>Antsiranana</c:v>
                </c:pt>
                <c:pt idx="2">
                  <c:v>Fianarantsoa</c:v>
                </c:pt>
                <c:pt idx="3">
                  <c:v>Mahajanga</c:v>
                </c:pt>
                <c:pt idx="4">
                  <c:v>Toamasina</c:v>
                </c:pt>
                <c:pt idx="5">
                  <c:v>Toliary</c:v>
                </c:pt>
              </c:strCache>
            </c:strRef>
          </c:cat>
          <c:val>
            <c:numRef>
              <c:f>'DHS04'!$R$19:$W$19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DB90-4A31-B9C3-099F22D66FD8}"/>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'DHS04'!$R$15:$W$15</c:f>
              <c:strCache>
                <c:ptCount val="6"/>
                <c:pt idx="0">
                  <c:v>Antananarivo</c:v>
                </c:pt>
                <c:pt idx="1">
                  <c:v>Antsiranana</c:v>
                </c:pt>
                <c:pt idx="2">
                  <c:v>Fianarantsoa</c:v>
                </c:pt>
                <c:pt idx="3">
                  <c:v>Mahajanga</c:v>
                </c:pt>
                <c:pt idx="4">
                  <c:v>Toamasina</c:v>
                </c:pt>
                <c:pt idx="5">
                  <c:v>Toliary</c:v>
                </c:pt>
              </c:strCache>
            </c:strRef>
          </c:cat>
          <c:val>
            <c:numRef>
              <c:f>'DHS04'!$R$20:$W$20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B90-4A31-B9C3-099F22D66FD8}"/>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'DHS04'!$R$15:$W$15</c:f>
              <c:strCache>
                <c:ptCount val="6"/>
                <c:pt idx="0">
                  <c:v>Antananarivo</c:v>
                </c:pt>
                <c:pt idx="1">
                  <c:v>Antsiranana</c:v>
                </c:pt>
                <c:pt idx="2">
                  <c:v>Fianarantsoa</c:v>
                </c:pt>
                <c:pt idx="3">
                  <c:v>Mahajanga</c:v>
                </c:pt>
                <c:pt idx="4">
                  <c:v>Toamasina</c:v>
                </c:pt>
                <c:pt idx="5">
                  <c:v>Toliary</c:v>
                </c:pt>
              </c:strCache>
            </c:strRef>
          </c:cat>
          <c:val>
            <c:numRef>
              <c:f>'DHS04'!$R$21:$W$21</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DB90-4A31-B9C3-099F22D66FD8}"/>
            </c:ext>
          </c:extLst>
        </c:ser>
        <c:dLbls>
          <c:showLegendKey val="0"/>
          <c:showVal val="0"/>
          <c:showCatName val="0"/>
          <c:showSerName val="0"/>
          <c:showPercent val="0"/>
          <c:showBubbleSize val="0"/>
        </c:dLbls>
        <c:gapWidth val="50"/>
        <c:overlap val="100"/>
        <c:axId val="219060096"/>
        <c:axId val="219061632"/>
      </c:barChart>
      <c:catAx>
        <c:axId val="219060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61632"/>
        <c:crosses val="autoZero"/>
        <c:auto val="1"/>
        <c:lblAlgn val="ctr"/>
        <c:lblOffset val="100"/>
        <c:tickLblSkip val="1"/>
        <c:tickMarkSkip val="1"/>
        <c:noMultiLvlLbl val="0"/>
      </c:catAx>
      <c:valAx>
        <c:axId val="219061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60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'DHS04'!$C$18:$G$18</c:f>
              <c:numCache>
                <c:formatCode>###0.0</c:formatCode>
                <c:ptCount val="5"/>
                <c:pt idx="0">
                  <c:v>10.535258821700197</c:v>
                </c:pt>
                <c:pt idx="1">
                  <c:v>12.285298278969201</c:v>
                </c:pt>
                <c:pt idx="2">
                  <c:v>17.918570424609133</c:v>
                </c:pt>
                <c:pt idx="3">
                  <c:v>40.946158998479156</c:v>
                </c:pt>
                <c:pt idx="4">
                  <c:v>87.18635149140249</c:v>
                </c:pt>
              </c:numCache>
            </c:numRef>
          </c:val>
          <c:extLst>
            <c:ext xmlns:c16="http://schemas.microsoft.com/office/drawing/2014/chart" uri="{C3380CC4-5D6E-409C-BE32-E72D297353CC}">
              <c16:uniqueId val="{00000000-9D2A-444D-B427-78A08F85A6C7}"/>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'DHS04'!$C$19:$G$19</c:f>
              <c:numCache>
                <c:formatCode>###0.0</c:formatCode>
                <c:ptCount val="5"/>
                <c:pt idx="0">
                  <c:v>0.461879823080802</c:v>
                </c:pt>
                <c:pt idx="1">
                  <c:v>0.39302811831583612</c:v>
                </c:pt>
                <c:pt idx="2">
                  <c:v>0.16273171929513844</c:v>
                </c:pt>
                <c:pt idx="3">
                  <c:v>0.41359756564120359</c:v>
                </c:pt>
                <c:pt idx="4">
                  <c:v>1.5981204957690887</c:v>
                </c:pt>
              </c:numCache>
            </c:numRef>
          </c:val>
          <c:extLst>
            <c:ext xmlns:c16="http://schemas.microsoft.com/office/drawing/2014/chart" uri="{C3380CC4-5D6E-409C-BE32-E72D297353CC}">
              <c16:uniqueId val="{00000001-9D2A-444D-B427-78A08F85A6C7}"/>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'DHS04'!$C$20:$G$20</c:f>
              <c:numCache>
                <c:formatCode>###0.0</c:formatCode>
                <c:ptCount val="5"/>
                <c:pt idx="0">
                  <c:v>28.917200141796769</c:v>
                </c:pt>
                <c:pt idx="1">
                  <c:v>30.782361201404143</c:v>
                </c:pt>
                <c:pt idx="2">
                  <c:v>47.292462254630223</c:v>
                </c:pt>
                <c:pt idx="3">
                  <c:v>33.232721659759036</c:v>
                </c:pt>
                <c:pt idx="4">
                  <c:v>10.426760759306021</c:v>
                </c:pt>
              </c:numCache>
            </c:numRef>
          </c:val>
          <c:extLst>
            <c:ext xmlns:c16="http://schemas.microsoft.com/office/drawing/2014/chart" uri="{C3380CC4-5D6E-409C-BE32-E72D297353CC}">
              <c16:uniqueId val="{00000002-9D2A-444D-B427-78A08F85A6C7}"/>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'DHS04'!$C$21:$G$21</c:f>
              <c:numCache>
                <c:formatCode>###0.0</c:formatCode>
                <c:ptCount val="5"/>
                <c:pt idx="0">
                  <c:v>60.085661213422227</c:v>
                </c:pt>
                <c:pt idx="1">
                  <c:v>56.539312401310816</c:v>
                </c:pt>
                <c:pt idx="2">
                  <c:v>34.62623560146551</c:v>
                </c:pt>
                <c:pt idx="3">
                  <c:v>25.4075217761206</c:v>
                </c:pt>
                <c:pt idx="4">
                  <c:v>0.78876725352239574</c:v>
                </c:pt>
              </c:numCache>
            </c:numRef>
          </c:val>
          <c:extLst>
            <c:ext xmlns:c16="http://schemas.microsoft.com/office/drawing/2014/chart" uri="{C3380CC4-5D6E-409C-BE32-E72D297353CC}">
              <c16:uniqueId val="{00000003-9D2A-444D-B427-78A08F85A6C7}"/>
            </c:ext>
          </c:extLst>
        </c:ser>
        <c:dLbls>
          <c:showLegendKey val="0"/>
          <c:showVal val="0"/>
          <c:showCatName val="0"/>
          <c:showSerName val="0"/>
          <c:showPercent val="0"/>
          <c:showBubbleSize val="0"/>
        </c:dLbls>
        <c:gapWidth val="50"/>
        <c:overlap val="100"/>
        <c:axId val="219185152"/>
        <c:axId val="219186688"/>
      </c:barChart>
      <c:catAx>
        <c:axId val="21918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6688"/>
        <c:crosses val="autoZero"/>
        <c:auto val="1"/>
        <c:lblAlgn val="ctr"/>
        <c:lblOffset val="100"/>
        <c:tickLblSkip val="1"/>
        <c:tickMarkSkip val="1"/>
        <c:noMultiLvlLbl val="0"/>
      </c:catAx>
      <c:valAx>
        <c:axId val="219186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'DHS04'!$R$121:$W$121</c:f>
              <c:strCache>
                <c:ptCount val="6"/>
                <c:pt idx="0">
                  <c:v>Antananarivo</c:v>
                </c:pt>
                <c:pt idx="1">
                  <c:v>Antsiranana</c:v>
                </c:pt>
                <c:pt idx="2">
                  <c:v>Fianarantsoa</c:v>
                </c:pt>
                <c:pt idx="3">
                  <c:v>Mahajanga</c:v>
                </c:pt>
                <c:pt idx="4">
                  <c:v>Toamasina</c:v>
                </c:pt>
                <c:pt idx="5">
                  <c:v>Toliary</c:v>
                </c:pt>
              </c:strCache>
            </c:strRef>
          </c:cat>
          <c:val>
            <c:numRef>
              <c:f>'DHS04'!$R$124:$W$124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F32-4CBE-B57B-768246868898}"/>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'DHS04'!$R$121:$W$121</c:f>
              <c:strCache>
                <c:ptCount val="6"/>
                <c:pt idx="0">
                  <c:v>Antananarivo</c:v>
                </c:pt>
                <c:pt idx="1">
                  <c:v>Antsiranana</c:v>
                </c:pt>
                <c:pt idx="2">
                  <c:v>Fianarantsoa</c:v>
                </c:pt>
                <c:pt idx="3">
                  <c:v>Mahajanga</c:v>
                </c:pt>
                <c:pt idx="4">
                  <c:v>Toamasina</c:v>
                </c:pt>
                <c:pt idx="5">
                  <c:v>Toliary</c:v>
                </c:pt>
              </c:strCache>
            </c:strRef>
          </c:cat>
          <c:val>
            <c:numRef>
              <c:f>'DHS04'!$R$125:$W$125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F32-4CBE-B57B-768246868898}"/>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'DHS04'!$R$121:$W$121</c:f>
              <c:strCache>
                <c:ptCount val="6"/>
                <c:pt idx="0">
                  <c:v>Antananarivo</c:v>
                </c:pt>
                <c:pt idx="1">
                  <c:v>Antsiranana</c:v>
                </c:pt>
                <c:pt idx="2">
                  <c:v>Fianarantsoa</c:v>
                </c:pt>
                <c:pt idx="3">
                  <c:v>Mahajanga</c:v>
                </c:pt>
                <c:pt idx="4">
                  <c:v>Toamasina</c:v>
                </c:pt>
                <c:pt idx="5">
                  <c:v>Toliary</c:v>
                </c:pt>
              </c:strCache>
            </c:strRef>
          </c:cat>
          <c:val>
            <c:numRef>
              <c:f>'DHS04'!$R$126:$W$126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1F32-4CBE-B57B-768246868898}"/>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'DHS04'!$R$121:$W$121</c:f>
              <c:strCache>
                <c:ptCount val="6"/>
                <c:pt idx="0">
                  <c:v>Antananarivo</c:v>
                </c:pt>
                <c:pt idx="1">
                  <c:v>Antsiranana</c:v>
                </c:pt>
                <c:pt idx="2">
                  <c:v>Fianarantsoa</c:v>
                </c:pt>
                <c:pt idx="3">
                  <c:v>Mahajanga</c:v>
                </c:pt>
                <c:pt idx="4">
                  <c:v>Toamasina</c:v>
                </c:pt>
                <c:pt idx="5">
                  <c:v>Toliary</c:v>
                </c:pt>
              </c:strCache>
            </c:strRef>
          </c:cat>
          <c:val>
            <c:numRef>
              <c:f>'DHS04'!$R$127:$W$127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1F32-4CBE-B57B-768246868898}"/>
            </c:ext>
          </c:extLst>
        </c:ser>
        <c:dLbls>
          <c:showLegendKey val="0"/>
          <c:showVal val="0"/>
          <c:showCatName val="0"/>
          <c:showSerName val="0"/>
          <c:showPercent val="0"/>
          <c:showBubbleSize val="0"/>
        </c:dLbls>
        <c:gapWidth val="50"/>
        <c:overlap val="100"/>
        <c:axId val="219388928"/>
        <c:axId val="219448064"/>
      </c:barChart>
      <c:catAx>
        <c:axId val="219388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48064"/>
        <c:crosses val="autoZero"/>
        <c:auto val="1"/>
        <c:lblAlgn val="ctr"/>
        <c:lblOffset val="100"/>
        <c:tickLblSkip val="1"/>
        <c:tickMarkSkip val="1"/>
        <c:noMultiLvlLbl val="0"/>
      </c:catAx>
      <c:valAx>
        <c:axId val="219448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88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'DHS04'!$M$222:$Q$222</c:f>
              <c:numCache>
                <c:formatCode>###0.0</c:formatCode>
                <c:ptCount val="5"/>
                <c:pt idx="0">
                  <c:v>3.199770195043631</c:v>
                </c:pt>
                <c:pt idx="1">
                  <c:v>4.862587541691985</c:v>
                </c:pt>
                <c:pt idx="2">
                  <c:v>7.5121398706692055</c:v>
                </c:pt>
                <c:pt idx="3">
                  <c:v>4.1235384477590866</c:v>
                </c:pt>
                <c:pt idx="4">
                  <c:v>13.076552801716169</c:v>
                </c:pt>
              </c:numCache>
            </c:numRef>
          </c:val>
          <c:extLst>
            <c:ext xmlns:c16="http://schemas.microsoft.com/office/drawing/2014/chart" uri="{C3380CC4-5D6E-409C-BE32-E72D297353CC}">
              <c16:uniqueId val="{00000000-85C8-4B24-85EC-7E728DE681D5}"/>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'DHS04'!$M$223:$Q$223</c:f>
              <c:numCache>
                <c:formatCode>###0.0</c:formatCode>
                <c:ptCount val="5"/>
                <c:pt idx="0">
                  <c:v>37.216193466966217</c:v>
                </c:pt>
                <c:pt idx="1">
                  <c:v>55.252496669539951</c:v>
                </c:pt>
                <c:pt idx="2">
                  <c:v>51.430917275599953</c:v>
                </c:pt>
                <c:pt idx="3">
                  <c:v>70.362498177197892</c:v>
                </c:pt>
                <c:pt idx="4">
                  <c:v>69.23727069388022</c:v>
                </c:pt>
              </c:numCache>
            </c:numRef>
          </c:val>
          <c:extLst>
            <c:ext xmlns:c16="http://schemas.microsoft.com/office/drawing/2014/chart" uri="{C3380CC4-5D6E-409C-BE32-E72D297353CC}">
              <c16:uniqueId val="{00000001-85C8-4B24-85EC-7E728DE681D5}"/>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'DHS04'!$M$224:$Q$224</c:f>
              <c:numCache>
                <c:formatCode>###0.0</c:formatCode>
                <c:ptCount val="5"/>
                <c:pt idx="0">
                  <c:v>59.58403633799022</c:v>
                </c:pt>
                <c:pt idx="1">
                  <c:v>39.884915788768055</c:v>
                </c:pt>
                <c:pt idx="2">
                  <c:v>41.05694285373103</c:v>
                </c:pt>
                <c:pt idx="3">
                  <c:v>25.513963375043108</c:v>
                </c:pt>
                <c:pt idx="4">
                  <c:v>17.686176504403665</c:v>
                </c:pt>
              </c:numCache>
            </c:numRef>
          </c:val>
          <c:extLst>
            <c:ext xmlns:c16="http://schemas.microsoft.com/office/drawing/2014/chart" uri="{C3380CC4-5D6E-409C-BE32-E72D297353CC}">
              <c16:uniqueId val="{00000002-85C8-4B24-85EC-7E728DE681D5}"/>
            </c:ext>
          </c:extLst>
        </c:ser>
        <c:dLbls>
          <c:showLegendKey val="0"/>
          <c:showVal val="0"/>
          <c:showCatName val="0"/>
          <c:showSerName val="0"/>
          <c:showPercent val="0"/>
          <c:showBubbleSize val="0"/>
        </c:dLbls>
        <c:gapWidth val="50"/>
        <c:overlap val="100"/>
        <c:axId val="219673728"/>
        <c:axId val="219675264"/>
      </c:barChart>
      <c:catAx>
        <c:axId val="21967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5264"/>
        <c:crosses val="autoZero"/>
        <c:auto val="1"/>
        <c:lblAlgn val="ctr"/>
        <c:lblOffset val="100"/>
        <c:tickLblSkip val="1"/>
        <c:tickMarkSkip val="1"/>
        <c:noMultiLvlLbl val="0"/>
      </c:catAx>
      <c:valAx>
        <c:axId val="21967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'DHS04'!$R$221:$W$221</c:f>
              <c:strCache>
                <c:ptCount val="6"/>
                <c:pt idx="0">
                  <c:v>Antananarivo</c:v>
                </c:pt>
                <c:pt idx="1">
                  <c:v>Antsiranana</c:v>
                </c:pt>
                <c:pt idx="2">
                  <c:v>Fianarantsoa</c:v>
                </c:pt>
                <c:pt idx="3">
                  <c:v>Mahajanga</c:v>
                </c:pt>
                <c:pt idx="4">
                  <c:v>Toamasina</c:v>
                </c:pt>
                <c:pt idx="5">
                  <c:v>Toliary</c:v>
                </c:pt>
              </c:strCache>
            </c:strRef>
          </c:cat>
          <c:val>
            <c:numRef>
              <c:f>'DHS04'!$R$222:$W$222</c:f>
              <c:numCache>
                <c:formatCode>###0.0</c:formatCode>
                <c:ptCount val="6"/>
                <c:pt idx="0">
                  <c:v>16.983473285600635</c:v>
                </c:pt>
                <c:pt idx="1">
                  <c:v>6.0104485500982321</c:v>
                </c:pt>
                <c:pt idx="2">
                  <c:v>5.2464853201250303</c:v>
                </c:pt>
                <c:pt idx="3">
                  <c:v>12.346332626037183</c:v>
                </c:pt>
                <c:pt idx="4">
                  <c:v>17.254373483176309</c:v>
                </c:pt>
                <c:pt idx="5">
                  <c:v>5.2476732575153369</c:v>
                </c:pt>
              </c:numCache>
            </c:numRef>
          </c:val>
          <c:extLst>
            <c:ext xmlns:c16="http://schemas.microsoft.com/office/drawing/2014/chart" uri="{C3380CC4-5D6E-409C-BE32-E72D297353CC}">
              <c16:uniqueId val="{00000000-5342-4E6C-BEC7-F2B9D2F267AC}"/>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'DHS04'!$R$221:$W$221</c:f>
              <c:strCache>
                <c:ptCount val="6"/>
                <c:pt idx="0">
                  <c:v>Antananarivo</c:v>
                </c:pt>
                <c:pt idx="1">
                  <c:v>Antsiranana</c:v>
                </c:pt>
                <c:pt idx="2">
                  <c:v>Fianarantsoa</c:v>
                </c:pt>
                <c:pt idx="3">
                  <c:v>Mahajanga</c:v>
                </c:pt>
                <c:pt idx="4">
                  <c:v>Toamasina</c:v>
                </c:pt>
                <c:pt idx="5">
                  <c:v>Toliary</c:v>
                </c:pt>
              </c:strCache>
            </c:strRef>
          </c:cat>
          <c:val>
            <c:numRef>
              <c:f>'DHS04'!$R$223:$W$223</c:f>
              <c:numCache>
                <c:formatCode>###0.0</c:formatCode>
                <c:ptCount val="6"/>
                <c:pt idx="0">
                  <c:v>68.308446528808716</c:v>
                </c:pt>
                <c:pt idx="1">
                  <c:v>81.320502701194997</c:v>
                </c:pt>
                <c:pt idx="2">
                  <c:v>40.190211924221082</c:v>
                </c:pt>
                <c:pt idx="3">
                  <c:v>67.05887551917364</c:v>
                </c:pt>
                <c:pt idx="4">
                  <c:v>29.955639030624116</c:v>
                </c:pt>
                <c:pt idx="5">
                  <c:v>40.883582820651235</c:v>
                </c:pt>
              </c:numCache>
            </c:numRef>
          </c:val>
          <c:extLst>
            <c:ext xmlns:c16="http://schemas.microsoft.com/office/drawing/2014/chart" uri="{C3380CC4-5D6E-409C-BE32-E72D297353CC}">
              <c16:uniqueId val="{00000001-5342-4E6C-BEC7-F2B9D2F267AC}"/>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'DHS04'!$R$221:$W$221</c:f>
              <c:strCache>
                <c:ptCount val="6"/>
                <c:pt idx="0">
                  <c:v>Antananarivo</c:v>
                </c:pt>
                <c:pt idx="1">
                  <c:v>Antsiranana</c:v>
                </c:pt>
                <c:pt idx="2">
                  <c:v>Fianarantsoa</c:v>
                </c:pt>
                <c:pt idx="3">
                  <c:v>Mahajanga</c:v>
                </c:pt>
                <c:pt idx="4">
                  <c:v>Toamasina</c:v>
                </c:pt>
                <c:pt idx="5">
                  <c:v>Toliary</c:v>
                </c:pt>
              </c:strCache>
            </c:strRef>
          </c:cat>
          <c:val>
            <c:numRef>
              <c:f>'DHS04'!$R$224:$W$224</c:f>
              <c:numCache>
                <c:formatCode>###0.0</c:formatCode>
                <c:ptCount val="6"/>
                <c:pt idx="0">
                  <c:v>14.708080185590749</c:v>
                </c:pt>
                <c:pt idx="1">
                  <c:v>12.669048748706595</c:v>
                </c:pt>
                <c:pt idx="2">
                  <c:v>54.563302755653886</c:v>
                </c:pt>
                <c:pt idx="3">
                  <c:v>20.594791854789083</c:v>
                </c:pt>
                <c:pt idx="4">
                  <c:v>52.789987486199323</c:v>
                </c:pt>
                <c:pt idx="5">
                  <c:v>53.868743921833669</c:v>
                </c:pt>
              </c:numCache>
            </c:numRef>
          </c:val>
          <c:extLst>
            <c:ext xmlns:c16="http://schemas.microsoft.com/office/drawing/2014/chart" uri="{C3380CC4-5D6E-409C-BE32-E72D297353CC}">
              <c16:uniqueId val="{00000002-5342-4E6C-BEC7-F2B9D2F267AC}"/>
            </c:ext>
          </c:extLst>
        </c:ser>
        <c:dLbls>
          <c:showLegendKey val="0"/>
          <c:showVal val="0"/>
          <c:showCatName val="0"/>
          <c:showSerName val="0"/>
          <c:showPercent val="0"/>
          <c:showBubbleSize val="0"/>
        </c:dLbls>
        <c:gapWidth val="50"/>
        <c:overlap val="100"/>
        <c:axId val="220866048"/>
        <c:axId val="220867584"/>
      </c:barChart>
      <c:catAx>
        <c:axId val="22086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7584"/>
        <c:crosses val="autoZero"/>
        <c:auto val="1"/>
        <c:lblAlgn val="ctr"/>
        <c:lblOffset val="100"/>
        <c:tickLblSkip val="1"/>
        <c:tickMarkSkip val="1"/>
        <c:noMultiLvlLbl val="0"/>
      </c:catAx>
      <c:valAx>
        <c:axId val="22086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'DHS04'!$C$222:$G$222</c:f>
              <c:numCache>
                <c:formatCode>###0.0</c:formatCode>
                <c:ptCount val="5"/>
                <c:pt idx="0">
                  <c:v>3.7256280305168734</c:v>
                </c:pt>
                <c:pt idx="1">
                  <c:v>5.2601897511228284</c:v>
                </c:pt>
                <c:pt idx="2">
                  <c:v>5.7100606142133667</c:v>
                </c:pt>
                <c:pt idx="3">
                  <c:v>8.1916090480910064</c:v>
                </c:pt>
                <c:pt idx="4">
                  <c:v>35.289551992155367</c:v>
                </c:pt>
              </c:numCache>
            </c:numRef>
          </c:val>
          <c:extLst>
            <c:ext xmlns:c16="http://schemas.microsoft.com/office/drawing/2014/chart" uri="{C3380CC4-5D6E-409C-BE32-E72D297353CC}">
              <c16:uniqueId val="{00000000-EE85-4A90-9D12-3994B98C0C0D}"/>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'DHS04'!$C$223:$G$223</c:f>
              <c:numCache>
                <c:formatCode>###0.0</c:formatCode>
                <c:ptCount val="5"/>
                <c:pt idx="0">
                  <c:v>38.118614750976135</c:v>
                </c:pt>
                <c:pt idx="1">
                  <c:v>55.749282150676827</c:v>
                </c:pt>
                <c:pt idx="2">
                  <c:v>59.621953686655672</c:v>
                </c:pt>
                <c:pt idx="3">
                  <c:v>65.388563965942964</c:v>
                </c:pt>
                <c:pt idx="4">
                  <c:v>54.078969877733506</c:v>
                </c:pt>
              </c:numCache>
            </c:numRef>
          </c:val>
          <c:extLst>
            <c:ext xmlns:c16="http://schemas.microsoft.com/office/drawing/2014/chart" uri="{C3380CC4-5D6E-409C-BE32-E72D297353CC}">
              <c16:uniqueId val="{00000001-EE85-4A90-9D12-3994B98C0C0D}"/>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'DHS04'!$C$224:$G$224</c:f>
              <c:numCache>
                <c:formatCode>###0.0</c:formatCode>
                <c:ptCount val="5"/>
                <c:pt idx="0">
                  <c:v>58.155757218506878</c:v>
                </c:pt>
                <c:pt idx="1">
                  <c:v>38.990528098200357</c:v>
                </c:pt>
                <c:pt idx="2">
                  <c:v>34.667985699130732</c:v>
                </c:pt>
                <c:pt idx="3">
                  <c:v>26.419826985965916</c:v>
                </c:pt>
                <c:pt idx="4">
                  <c:v>10.631478130110818</c:v>
                </c:pt>
              </c:numCache>
            </c:numRef>
          </c:val>
          <c:extLst>
            <c:ext xmlns:c16="http://schemas.microsoft.com/office/drawing/2014/chart" uri="{C3380CC4-5D6E-409C-BE32-E72D297353CC}">
              <c16:uniqueId val="{00000002-EE85-4A90-9D12-3994B98C0C0D}"/>
            </c:ext>
          </c:extLst>
        </c:ser>
        <c:dLbls>
          <c:showLegendKey val="0"/>
          <c:showVal val="0"/>
          <c:showCatName val="0"/>
          <c:showSerName val="0"/>
          <c:showPercent val="0"/>
          <c:showBubbleSize val="0"/>
        </c:dLbls>
        <c:gapWidth val="50"/>
        <c:overlap val="100"/>
        <c:axId val="220985216"/>
        <c:axId val="220986752"/>
      </c:barChart>
      <c:catAx>
        <c:axId val="22098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6752"/>
        <c:crosses val="autoZero"/>
        <c:auto val="1"/>
        <c:lblAlgn val="ctr"/>
        <c:lblOffset val="100"/>
        <c:tickLblSkip val="1"/>
        <c:tickMarkSkip val="1"/>
        <c:noMultiLvlLbl val="0"/>
      </c:catAx>
      <c:valAx>
        <c:axId val="220986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'DHS04'!$H$18:$L$18</c:f>
              <c:numCache>
                <c:formatCode>###0.0</c:formatCode>
                <c:ptCount val="5"/>
                <c:pt idx="0">
                  <c:v>32.492012421861453</c:v>
                </c:pt>
                <c:pt idx="1">
                  <c:v>58.806311166454904</c:v>
                </c:pt>
                <c:pt idx="2">
                  <c:v>86.496228669680079</c:v>
                </c:pt>
                <c:pt idx="3">
                  <c:v>91.707773332885864</c:v>
                </c:pt>
                <c:pt idx="4">
                  <c:v>94.551553351533641</c:v>
                </c:pt>
              </c:numCache>
            </c:numRef>
          </c:val>
          <c:extLst>
            <c:ext xmlns:c16="http://schemas.microsoft.com/office/drawing/2014/chart" uri="{C3380CC4-5D6E-409C-BE32-E72D297353CC}">
              <c16:uniqueId val="{00000000-BA1F-4848-A33B-33C842FB36DD}"/>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'DHS04'!$H$19:$L$19</c:f>
              <c:numCache>
                <c:formatCode>###0.0</c:formatCode>
                <c:ptCount val="5"/>
                <c:pt idx="0">
                  <c:v>0.52832540523351956</c:v>
                </c:pt>
                <c:pt idx="1">
                  <c:v>1.2001287993154062</c:v>
                </c:pt>
                <c:pt idx="2">
                  <c:v>2.5833065205156771</c:v>
                </c:pt>
                <c:pt idx="3">
                  <c:v>3.1296344570684935</c:v>
                </c:pt>
                <c:pt idx="4">
                  <c:v>2.4243988038854782</c:v>
                </c:pt>
              </c:numCache>
            </c:numRef>
          </c:val>
          <c:extLst>
            <c:ext xmlns:c16="http://schemas.microsoft.com/office/drawing/2014/chart" uri="{C3380CC4-5D6E-409C-BE32-E72D297353CC}">
              <c16:uniqueId val="{00000001-BA1F-4848-A33B-33C842FB36DD}"/>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'DHS04'!$H$20:$L$20</c:f>
              <c:numCache>
                <c:formatCode>###0.0</c:formatCode>
                <c:ptCount val="5"/>
                <c:pt idx="0">
                  <c:v>46.562299276139214</c:v>
                </c:pt>
                <c:pt idx="1">
                  <c:v>28.760281279284413</c:v>
                </c:pt>
                <c:pt idx="2">
                  <c:v>9.4520264638374982</c:v>
                </c:pt>
                <c:pt idx="3">
                  <c:v>4.4283519283763439</c:v>
                </c:pt>
                <c:pt idx="4">
                  <c:v>2.8470289086029652</c:v>
                </c:pt>
              </c:numCache>
            </c:numRef>
          </c:val>
          <c:extLst>
            <c:ext xmlns:c16="http://schemas.microsoft.com/office/drawing/2014/chart" uri="{C3380CC4-5D6E-409C-BE32-E72D297353CC}">
              <c16:uniqueId val="{00000002-BA1F-4848-A33B-33C842FB36DD}"/>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'DHS04'!$H$21:$L$21</c:f>
              <c:numCache>
                <c:formatCode>###0.0</c:formatCode>
                <c:ptCount val="5"/>
                <c:pt idx="0">
                  <c:v>20.417362896765813</c:v>
                </c:pt>
                <c:pt idx="1">
                  <c:v>11.233278754945268</c:v>
                </c:pt>
                <c:pt idx="2">
                  <c:v>1.468438345966752</c:v>
                </c:pt>
                <c:pt idx="3">
                  <c:v>0.73424028166929522</c:v>
                </c:pt>
                <c:pt idx="4">
                  <c:v>0.17701893597791105</c:v>
                </c:pt>
              </c:numCache>
            </c:numRef>
          </c:val>
          <c:extLst>
            <c:ext xmlns:c16="http://schemas.microsoft.com/office/drawing/2014/chart" uri="{C3380CC4-5D6E-409C-BE32-E72D297353CC}">
              <c16:uniqueId val="{00000003-BA1F-4848-A33B-33C842FB36DD}"/>
            </c:ext>
          </c:extLst>
        </c:ser>
        <c:dLbls>
          <c:showLegendKey val="0"/>
          <c:showVal val="0"/>
          <c:showCatName val="0"/>
          <c:showSerName val="0"/>
          <c:showPercent val="0"/>
          <c:showBubbleSize val="0"/>
        </c:dLbls>
        <c:gapWidth val="50"/>
        <c:overlap val="100"/>
        <c:axId val="221044096"/>
        <c:axId val="221045888"/>
      </c:barChart>
      <c:catAx>
        <c:axId val="22104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5888"/>
        <c:crosses val="autoZero"/>
        <c:auto val="1"/>
        <c:lblAlgn val="ctr"/>
        <c:lblOffset val="100"/>
        <c:tickLblSkip val="1"/>
        <c:tickMarkSkip val="1"/>
        <c:noMultiLvlLbl val="0"/>
      </c:catAx>
      <c:valAx>
        <c:axId val="221045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'DHS04'!$H$124:$L$124</c:f>
              <c:numCache>
                <c:formatCode>###0.0</c:formatCode>
                <c:ptCount val="5"/>
                <c:pt idx="0">
                  <c:v>1.0117020811185164</c:v>
                </c:pt>
                <c:pt idx="1">
                  <c:v>1.4884625812935652</c:v>
                </c:pt>
                <c:pt idx="2">
                  <c:v>5.1303726316781422</c:v>
                </c:pt>
                <c:pt idx="3">
                  <c:v>6.9338513628025042</c:v>
                </c:pt>
                <c:pt idx="4">
                  <c:v>32.024065394838999</c:v>
                </c:pt>
              </c:numCache>
            </c:numRef>
          </c:val>
          <c:extLst>
            <c:ext xmlns:c16="http://schemas.microsoft.com/office/drawing/2014/chart" uri="{C3380CC4-5D6E-409C-BE32-E72D297353CC}">
              <c16:uniqueId val="{00000000-C431-4205-B67E-E3B92E13A40F}"/>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'DHS04'!$H$125:$L$125</c:f>
              <c:numCache>
                <c:formatCode>###0.0</c:formatCode>
                <c:ptCount val="5"/>
                <c:pt idx="0">
                  <c:v>2.4714719517343626</c:v>
                </c:pt>
                <c:pt idx="1">
                  <c:v>5.9870771911801635</c:v>
                </c:pt>
                <c:pt idx="2">
                  <c:v>9.8362690796568568</c:v>
                </c:pt>
                <c:pt idx="3">
                  <c:v>9.7919391398917863</c:v>
                </c:pt>
                <c:pt idx="4">
                  <c:v>13.109693035312905</c:v>
                </c:pt>
              </c:numCache>
            </c:numRef>
          </c:val>
          <c:extLst>
            <c:ext xmlns:c16="http://schemas.microsoft.com/office/drawing/2014/chart" uri="{C3380CC4-5D6E-409C-BE32-E72D297353CC}">
              <c16:uniqueId val="{00000001-C431-4205-B67E-E3B92E13A40F}"/>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'DHS04'!$H$126:$L$126</c:f>
              <c:numCache>
                <c:formatCode>###0.0</c:formatCode>
                <c:ptCount val="5"/>
                <c:pt idx="0">
                  <c:v>43.988252831404324</c:v>
                </c:pt>
                <c:pt idx="1">
                  <c:v>60.411562363567626</c:v>
                </c:pt>
                <c:pt idx="2">
                  <c:v>74.95688120525287</c:v>
                </c:pt>
                <c:pt idx="3">
                  <c:v>79.419023373091704</c:v>
                </c:pt>
                <c:pt idx="4">
                  <c:v>53.912952571122261</c:v>
                </c:pt>
              </c:numCache>
            </c:numRef>
          </c:val>
          <c:extLst>
            <c:ext xmlns:c16="http://schemas.microsoft.com/office/drawing/2014/chart" uri="{C3380CC4-5D6E-409C-BE32-E72D297353CC}">
              <c16:uniqueId val="{00000002-C431-4205-B67E-E3B92E13A40F}"/>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'DHS04'!$H$127:$L$127</c:f>
              <c:numCache>
                <c:formatCode>###0.0</c:formatCode>
                <c:ptCount val="5"/>
                <c:pt idx="0">
                  <c:v>52.528573135742796</c:v>
                </c:pt>
                <c:pt idx="1">
                  <c:v>32.112897863958644</c:v>
                </c:pt>
                <c:pt idx="2">
                  <c:v>10.076477083412131</c:v>
                </c:pt>
                <c:pt idx="3">
                  <c:v>3.8551861242139953</c:v>
                </c:pt>
                <c:pt idx="4">
                  <c:v>0.95328899872583628</c:v>
                </c:pt>
              </c:numCache>
            </c:numRef>
          </c:val>
          <c:extLst>
            <c:ext xmlns:c16="http://schemas.microsoft.com/office/drawing/2014/chart" uri="{C3380CC4-5D6E-409C-BE32-E72D297353CC}">
              <c16:uniqueId val="{00000003-C431-4205-B67E-E3B92E13A40F}"/>
            </c:ext>
          </c:extLst>
        </c:ser>
        <c:dLbls>
          <c:showLegendKey val="0"/>
          <c:showVal val="0"/>
          <c:showCatName val="0"/>
          <c:showSerName val="0"/>
          <c:showPercent val="0"/>
          <c:showBubbleSize val="0"/>
        </c:dLbls>
        <c:gapWidth val="50"/>
        <c:overlap val="100"/>
        <c:axId val="221406336"/>
        <c:axId val="221407872"/>
      </c:barChart>
      <c:catAx>
        <c:axId val="221406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07872"/>
        <c:crosses val="autoZero"/>
        <c:auto val="1"/>
        <c:lblAlgn val="ctr"/>
        <c:lblOffset val="100"/>
        <c:tickLblSkip val="1"/>
        <c:tickMarkSkip val="1"/>
        <c:noMultiLvlLbl val="0"/>
      </c:catAx>
      <c:valAx>
        <c:axId val="221407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06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'DHS04'!$H$222:$L$222</c:f>
              <c:numCache>
                <c:formatCode>###0.0</c:formatCode>
                <c:ptCount val="5"/>
                <c:pt idx="0">
                  <c:v>7.8379199601738545</c:v>
                </c:pt>
                <c:pt idx="1">
                  <c:v>12.949306655387053</c:v>
                </c:pt>
                <c:pt idx="2">
                  <c:v>29.885006603699733</c:v>
                </c:pt>
                <c:pt idx="3">
                  <c:v>39.135116829077901</c:v>
                </c:pt>
                <c:pt idx="4">
                  <c:v>63.941852419485365</c:v>
                </c:pt>
              </c:numCache>
            </c:numRef>
          </c:val>
          <c:extLst>
            <c:ext xmlns:c16="http://schemas.microsoft.com/office/drawing/2014/chart" uri="{C3380CC4-5D6E-409C-BE32-E72D297353CC}">
              <c16:uniqueId val="{00000000-7C7E-4648-B565-C7F5E8B58ACB}"/>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'DHS04'!$H$223:$L$223</c:f>
              <c:numCache>
                <c:formatCode>###0.0</c:formatCode>
                <c:ptCount val="5"/>
                <c:pt idx="0">
                  <c:v>51.788006952924412</c:v>
                </c:pt>
                <c:pt idx="1">
                  <c:v>62.976307847173643</c:v>
                </c:pt>
                <c:pt idx="2">
                  <c:v>50.944646951976637</c:v>
                </c:pt>
                <c:pt idx="3">
                  <c:v>48.886763329412382</c:v>
                </c:pt>
                <c:pt idx="4">
                  <c:v>30.164299938603399</c:v>
                </c:pt>
              </c:numCache>
            </c:numRef>
          </c:val>
          <c:extLst>
            <c:ext xmlns:c16="http://schemas.microsoft.com/office/drawing/2014/chart" uri="{C3380CC4-5D6E-409C-BE32-E72D297353CC}">
              <c16:uniqueId val="{00000001-7C7E-4648-B565-C7F5E8B58ACB}"/>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'DHS04'!$H$224:$L$224</c:f>
              <c:numCache>
                <c:formatCode>###0.0</c:formatCode>
                <c:ptCount val="5"/>
                <c:pt idx="0">
                  <c:v>40.374073086901838</c:v>
                </c:pt>
                <c:pt idx="1">
                  <c:v>24.074385497439184</c:v>
                </c:pt>
                <c:pt idx="2">
                  <c:v>19.17034644432368</c:v>
                </c:pt>
                <c:pt idx="3">
                  <c:v>11.978119841509931</c:v>
                </c:pt>
                <c:pt idx="4">
                  <c:v>5.8938476419112762</c:v>
                </c:pt>
              </c:numCache>
            </c:numRef>
          </c:val>
          <c:extLst>
            <c:ext xmlns:c16="http://schemas.microsoft.com/office/drawing/2014/chart" uri="{C3380CC4-5D6E-409C-BE32-E72D297353CC}">
              <c16:uniqueId val="{00000002-7C7E-4648-B565-C7F5E8B58ACB}"/>
            </c:ext>
          </c:extLst>
        </c:ser>
        <c:dLbls>
          <c:showLegendKey val="0"/>
          <c:showVal val="0"/>
          <c:showCatName val="0"/>
          <c:showSerName val="0"/>
          <c:showPercent val="0"/>
          <c:showBubbleSize val="0"/>
        </c:dLbls>
        <c:gapWidth val="50"/>
        <c:overlap val="100"/>
        <c:axId val="221443584"/>
        <c:axId val="221445120"/>
      </c:barChart>
      <c:catAx>
        <c:axId val="221443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45120"/>
        <c:crosses val="autoZero"/>
        <c:auto val="1"/>
        <c:lblAlgn val="ctr"/>
        <c:lblOffset val="100"/>
        <c:tickLblSkip val="1"/>
        <c:tickMarkSkip val="1"/>
        <c:noMultiLvlLbl val="0"/>
      </c:catAx>
      <c:valAx>
        <c:axId val="22144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43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'DHS04'!$C$124:$G$124</c:f>
              <c:numCache>
                <c:formatCode>###0.0</c:formatCode>
                <c:ptCount val="5"/>
                <c:pt idx="0">
                  <c:v>3.1704400199058479E-2</c:v>
                </c:pt>
                <c:pt idx="1">
                  <c:v>6.9595400110605402E-2</c:v>
                </c:pt>
                <c:pt idx="2">
                  <c:v>0.17180897132332082</c:v>
                </c:pt>
                <c:pt idx="3">
                  <c:v>0.99544780580849546</c:v>
                </c:pt>
                <c:pt idx="4">
                  <c:v>10.501408840419993</c:v>
                </c:pt>
              </c:numCache>
            </c:numRef>
          </c:val>
          <c:extLst>
            <c:ext xmlns:c16="http://schemas.microsoft.com/office/drawing/2014/chart" uri="{C3380CC4-5D6E-409C-BE32-E72D297353CC}">
              <c16:uniqueId val="{00000000-DFE5-44D2-9341-48DB526F73F0}"/>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'DHS04'!$C$125:$G$125</c:f>
              <c:numCache>
                <c:formatCode>###0.0</c:formatCode>
                <c:ptCount val="5"/>
                <c:pt idx="0">
                  <c:v>0.22531084277945543</c:v>
                </c:pt>
                <c:pt idx="1">
                  <c:v>0.11772539084266921</c:v>
                </c:pt>
                <c:pt idx="2">
                  <c:v>0.33726964600180737</c:v>
                </c:pt>
                <c:pt idx="3">
                  <c:v>1.2018990315565217</c:v>
                </c:pt>
                <c:pt idx="4">
                  <c:v>9.0276800922064098</c:v>
                </c:pt>
              </c:numCache>
            </c:numRef>
          </c:val>
          <c:extLst>
            <c:ext xmlns:c16="http://schemas.microsoft.com/office/drawing/2014/chart" uri="{C3380CC4-5D6E-409C-BE32-E72D297353CC}">
              <c16:uniqueId val="{00000001-DFE5-44D2-9341-48DB526F73F0}"/>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'DHS04'!$C$126:$G$126</c:f>
              <c:numCache>
                <c:formatCode>###0.0</c:formatCode>
                <c:ptCount val="5"/>
                <c:pt idx="0">
                  <c:v>24.7814617604636</c:v>
                </c:pt>
                <c:pt idx="1">
                  <c:v>28.717580033015508</c:v>
                </c:pt>
                <c:pt idx="2">
                  <c:v>48.297335417490807</c:v>
                </c:pt>
                <c:pt idx="3">
                  <c:v>63.768996788167883</c:v>
                </c:pt>
                <c:pt idx="4">
                  <c:v>77.418086059650761</c:v>
                </c:pt>
              </c:numCache>
            </c:numRef>
          </c:val>
          <c:extLst>
            <c:ext xmlns:c16="http://schemas.microsoft.com/office/drawing/2014/chart" uri="{C3380CC4-5D6E-409C-BE32-E72D297353CC}">
              <c16:uniqueId val="{00000002-DFE5-44D2-9341-48DB526F73F0}"/>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'DHS04'!$C$127:$G$127</c:f>
              <c:numCache>
                <c:formatCode>###0.0</c:formatCode>
                <c:ptCount val="5"/>
                <c:pt idx="0">
                  <c:v>74.961522996557889</c:v>
                </c:pt>
                <c:pt idx="1">
                  <c:v>71.095099176031212</c:v>
                </c:pt>
                <c:pt idx="2">
                  <c:v>51.193585965184063</c:v>
                </c:pt>
                <c:pt idx="3">
                  <c:v>34.0336563744671</c:v>
                </c:pt>
                <c:pt idx="4">
                  <c:v>3.0528250077228423</c:v>
                </c:pt>
              </c:numCache>
            </c:numRef>
          </c:val>
          <c:extLst>
            <c:ext xmlns:c16="http://schemas.microsoft.com/office/drawing/2014/chart" uri="{C3380CC4-5D6E-409C-BE32-E72D297353CC}">
              <c16:uniqueId val="{00000003-DFE5-44D2-9341-48DB526F73F0}"/>
            </c:ext>
          </c:extLst>
        </c:ser>
        <c:dLbls>
          <c:showLegendKey val="0"/>
          <c:showVal val="0"/>
          <c:showCatName val="0"/>
          <c:showSerName val="0"/>
          <c:showPercent val="0"/>
          <c:showBubbleSize val="0"/>
        </c:dLbls>
        <c:gapWidth val="50"/>
        <c:overlap val="100"/>
        <c:axId val="219513600"/>
        <c:axId val="219515136"/>
      </c:barChart>
      <c:catAx>
        <c:axId val="219513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5136"/>
        <c:crosses val="autoZero"/>
        <c:auto val="1"/>
        <c:lblAlgn val="ctr"/>
        <c:lblOffset val="100"/>
        <c:tickLblSkip val="1"/>
        <c:tickMarkSkip val="1"/>
        <c:noMultiLvlLbl val="0"/>
      </c:catAx>
      <c:valAx>
        <c:axId val="219515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3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'DHS04'!$M$124:$Q$124</c:f>
              <c:numCache>
                <c:formatCode>###0.0</c:formatCode>
                <c:ptCount val="5"/>
                <c:pt idx="0">
                  <c:v>0</c:v>
                </c:pt>
                <c:pt idx="1">
                  <c:v>3.4001832279985149E-2</c:v>
                </c:pt>
                <c:pt idx="2">
                  <c:v>9.9712323442559203E-2</c:v>
                </c:pt>
                <c:pt idx="3">
                  <c:v>0.47335659085953963</c:v>
                </c:pt>
                <c:pt idx="4">
                  <c:v>3.6899360934458052</c:v>
                </c:pt>
              </c:numCache>
            </c:numRef>
          </c:val>
          <c:extLst>
            <c:ext xmlns:c16="http://schemas.microsoft.com/office/drawing/2014/chart" uri="{C3380CC4-5D6E-409C-BE32-E72D297353CC}">
              <c16:uniqueId val="{00000000-94F0-40EB-A90D-F6EC3B30888A}"/>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'DHS04'!$M$125:$Q$125</c:f>
              <c:numCache>
                <c:formatCode>###0.0</c:formatCode>
                <c:ptCount val="5"/>
                <c:pt idx="0">
                  <c:v>0.14730178112435618</c:v>
                </c:pt>
                <c:pt idx="1">
                  <c:v>9.7107153694955595E-2</c:v>
                </c:pt>
                <c:pt idx="2">
                  <c:v>0.13580028419861967</c:v>
                </c:pt>
                <c:pt idx="3">
                  <c:v>0.54900845380543872</c:v>
                </c:pt>
                <c:pt idx="4">
                  <c:v>2.7880612662470843</c:v>
                </c:pt>
              </c:numCache>
            </c:numRef>
          </c:val>
          <c:extLst>
            <c:ext xmlns:c16="http://schemas.microsoft.com/office/drawing/2014/chart" uri="{C3380CC4-5D6E-409C-BE32-E72D297353CC}">
              <c16:uniqueId val="{00000001-94F0-40EB-A90D-F6EC3B30888A}"/>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'DHS04'!$M$126:$Q$126</c:f>
              <c:numCache>
                <c:formatCode>###0.0</c:formatCode>
                <c:ptCount val="5"/>
                <c:pt idx="0">
                  <c:v>23.42981643934155</c:v>
                </c:pt>
                <c:pt idx="1">
                  <c:v>27.431404349867989</c:v>
                </c:pt>
                <c:pt idx="2">
                  <c:v>38.721437688548953</c:v>
                </c:pt>
                <c:pt idx="3">
                  <c:v>57.572776570052767</c:v>
                </c:pt>
                <c:pt idx="4">
                  <c:v>79.354267716315675</c:v>
                </c:pt>
              </c:numCache>
            </c:numRef>
          </c:val>
          <c:extLst>
            <c:ext xmlns:c16="http://schemas.microsoft.com/office/drawing/2014/chart" uri="{C3380CC4-5D6E-409C-BE32-E72D297353CC}">
              <c16:uniqueId val="{00000002-94F0-40EB-A90D-F6EC3B30888A}"/>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'DHS04'!$M$127:$Q$127</c:f>
              <c:numCache>
                <c:formatCode>###0.0</c:formatCode>
                <c:ptCount val="5"/>
                <c:pt idx="0">
                  <c:v>76.422881779534094</c:v>
                </c:pt>
                <c:pt idx="1">
                  <c:v>72.437486664157063</c:v>
                </c:pt>
                <c:pt idx="2">
                  <c:v>61.043049703809871</c:v>
                </c:pt>
                <c:pt idx="3">
                  <c:v>41.404858385282253</c:v>
                </c:pt>
                <c:pt idx="4">
                  <c:v>14.167734923991432</c:v>
                </c:pt>
              </c:numCache>
            </c:numRef>
          </c:val>
          <c:extLst>
            <c:ext xmlns:c16="http://schemas.microsoft.com/office/drawing/2014/chart" uri="{C3380CC4-5D6E-409C-BE32-E72D297353CC}">
              <c16:uniqueId val="{00000003-94F0-40EB-A90D-F6EC3B30888A}"/>
            </c:ext>
          </c:extLst>
        </c:ser>
        <c:dLbls>
          <c:showLegendKey val="0"/>
          <c:showVal val="0"/>
          <c:showCatName val="0"/>
          <c:showSerName val="0"/>
          <c:showPercent val="0"/>
          <c:showBubbleSize val="0"/>
        </c:dLbls>
        <c:gapWidth val="50"/>
        <c:overlap val="100"/>
        <c:axId val="219354624"/>
        <c:axId val="219356160"/>
      </c:barChart>
      <c:catAx>
        <c:axId val="219354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56160"/>
        <c:crosses val="autoZero"/>
        <c:auto val="1"/>
        <c:lblAlgn val="ctr"/>
        <c:lblOffset val="100"/>
        <c:tickLblSkip val="1"/>
        <c:tickMarkSkip val="1"/>
        <c:noMultiLvlLbl val="0"/>
      </c:catAx>
      <c:valAx>
        <c:axId val="21935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54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'DHS09'!$M$18:$Q$18</c:f>
              <c:numCache>
                <c:formatCode>###0.0</c:formatCode>
                <c:ptCount val="5"/>
                <c:pt idx="0">
                  <c:v>14.3</c:v>
                </c:pt>
                <c:pt idx="1">
                  <c:v>18.2</c:v>
                </c:pt>
                <c:pt idx="2">
                  <c:v>26.8</c:v>
                </c:pt>
                <c:pt idx="3">
                  <c:v>33.700000000000003</c:v>
                </c:pt>
                <c:pt idx="4">
                  <c:v>66.5</c:v>
                </c:pt>
              </c:numCache>
            </c:numRef>
          </c:val>
          <c:extLst>
            <c:ext xmlns:c16="http://schemas.microsoft.com/office/drawing/2014/chart" uri="{C3380CC4-5D6E-409C-BE32-E72D297353CC}">
              <c16:uniqueId val="{00000000-6931-43DF-B9F7-7D2DF92567C7}"/>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'DHS09'!$M$19:$Q$19</c:f>
              <c:numCache>
                <c:formatCode>###0.0</c:formatCode>
                <c:ptCount val="5"/>
                <c:pt idx="0">
                  <c:v>0.7</c:v>
                </c:pt>
                <c:pt idx="1">
                  <c:v>0.7</c:v>
                </c:pt>
                <c:pt idx="2">
                  <c:v>0.2</c:v>
                </c:pt>
                <c:pt idx="3">
                  <c:v>0.4</c:v>
                </c:pt>
                <c:pt idx="4">
                  <c:v>0.3</c:v>
                </c:pt>
              </c:numCache>
            </c:numRef>
          </c:val>
          <c:extLst>
            <c:ext xmlns:c16="http://schemas.microsoft.com/office/drawing/2014/chart" uri="{C3380CC4-5D6E-409C-BE32-E72D297353CC}">
              <c16:uniqueId val="{00000001-6931-43DF-B9F7-7D2DF92567C7}"/>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'DHS09'!$M$20:$Q$20</c:f>
              <c:numCache>
                <c:formatCode>###0.0</c:formatCode>
                <c:ptCount val="5"/>
                <c:pt idx="0">
                  <c:v>47.2</c:v>
                </c:pt>
                <c:pt idx="1">
                  <c:v>48.3</c:v>
                </c:pt>
                <c:pt idx="2">
                  <c:v>49.5</c:v>
                </c:pt>
                <c:pt idx="3">
                  <c:v>42.2</c:v>
                </c:pt>
                <c:pt idx="4">
                  <c:v>24.8</c:v>
                </c:pt>
              </c:numCache>
            </c:numRef>
          </c:val>
          <c:extLst>
            <c:ext xmlns:c16="http://schemas.microsoft.com/office/drawing/2014/chart" uri="{C3380CC4-5D6E-409C-BE32-E72D297353CC}">
              <c16:uniqueId val="{00000002-6931-43DF-B9F7-7D2DF92567C7}"/>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'DHS09'!$M$21:$Q$21</c:f>
              <c:numCache>
                <c:formatCode>###0.0</c:formatCode>
                <c:ptCount val="5"/>
                <c:pt idx="0">
                  <c:v>37.700000000000003</c:v>
                </c:pt>
                <c:pt idx="1">
                  <c:v>32.799999999999997</c:v>
                </c:pt>
                <c:pt idx="2">
                  <c:v>23.5</c:v>
                </c:pt>
                <c:pt idx="3">
                  <c:v>23.7</c:v>
                </c:pt>
                <c:pt idx="4">
                  <c:v>8.4</c:v>
                </c:pt>
              </c:numCache>
            </c:numRef>
          </c:val>
          <c:extLst>
            <c:ext xmlns:c16="http://schemas.microsoft.com/office/drawing/2014/chart" uri="{C3380CC4-5D6E-409C-BE32-E72D297353CC}">
              <c16:uniqueId val="{00000003-6931-43DF-B9F7-7D2DF92567C7}"/>
            </c:ext>
          </c:extLst>
        </c:ser>
        <c:dLbls>
          <c:showLegendKey val="0"/>
          <c:showVal val="0"/>
          <c:showCatName val="0"/>
          <c:showSerName val="0"/>
          <c:showPercent val="0"/>
          <c:showBubbleSize val="0"/>
        </c:dLbls>
        <c:gapWidth val="50"/>
        <c:overlap val="100"/>
        <c:axId val="216700416"/>
        <c:axId val="216701952"/>
      </c:barChart>
      <c:catAx>
        <c:axId val="21670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701952"/>
        <c:crosses val="autoZero"/>
        <c:auto val="1"/>
        <c:lblAlgn val="ctr"/>
        <c:lblOffset val="100"/>
        <c:tickLblSkip val="1"/>
        <c:tickMarkSkip val="1"/>
        <c:noMultiLvlLbl val="0"/>
      </c:catAx>
      <c:valAx>
        <c:axId val="216701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700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'DHS09'!$R$15:$AM$15</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'DHS09'!$R$18:$AM$18</c:f>
              <c:numCache>
                <c:formatCode>###0.0</c:formatCode>
                <c:ptCount val="22"/>
                <c:pt idx="0">
                  <c:v>53.6</c:v>
                </c:pt>
                <c:pt idx="1">
                  <c:v>75</c:v>
                </c:pt>
                <c:pt idx="2">
                  <c:v>16.3</c:v>
                </c:pt>
                <c:pt idx="3">
                  <c:v>29.1</c:v>
                </c:pt>
                <c:pt idx="4">
                  <c:v>17.2</c:v>
                </c:pt>
                <c:pt idx="5">
                  <c:v>26.8</c:v>
                </c:pt>
                <c:pt idx="6">
                  <c:v>29.3</c:v>
                </c:pt>
                <c:pt idx="7">
                  <c:v>7.8</c:v>
                </c:pt>
                <c:pt idx="8">
                  <c:v>36.5</c:v>
                </c:pt>
                <c:pt idx="9">
                  <c:v>28.4</c:v>
                </c:pt>
                <c:pt idx="10">
                  <c:v>38.4</c:v>
                </c:pt>
                <c:pt idx="11">
                  <c:v>69.2</c:v>
                </c:pt>
                <c:pt idx="12">
                  <c:v>37.700000000000003</c:v>
                </c:pt>
                <c:pt idx="13">
                  <c:v>35.1</c:v>
                </c:pt>
                <c:pt idx="14">
                  <c:v>43.9</c:v>
                </c:pt>
                <c:pt idx="15">
                  <c:v>54.3</c:v>
                </c:pt>
                <c:pt idx="16">
                  <c:v>7.9</c:v>
                </c:pt>
                <c:pt idx="17">
                  <c:v>41.5</c:v>
                </c:pt>
                <c:pt idx="18">
                  <c:v>34.799999999999997</c:v>
                </c:pt>
                <c:pt idx="19">
                  <c:v>28.6</c:v>
                </c:pt>
                <c:pt idx="20">
                  <c:v>35.5</c:v>
                </c:pt>
                <c:pt idx="21">
                  <c:v>18.899999999999999</c:v>
                </c:pt>
              </c:numCache>
            </c:numRef>
          </c:val>
          <c:extLst>
            <c:ext xmlns:c16="http://schemas.microsoft.com/office/drawing/2014/chart" uri="{C3380CC4-5D6E-409C-BE32-E72D297353CC}">
              <c16:uniqueId val="{00000000-67BC-4D30-AF2E-A7156F8787E3}"/>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'DHS09'!$R$15:$AM$15</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'DHS09'!$R$19:$AM$19</c:f>
              <c:numCache>
                <c:formatCode>###0.0</c:formatCode>
                <c:ptCount val="22"/>
                <c:pt idx="0">
                  <c:v>0.6</c:v>
                </c:pt>
                <c:pt idx="1">
                  <c:v>1.6</c:v>
                </c:pt>
                <c:pt idx="2">
                  <c:v>0.2</c:v>
                </c:pt>
                <c:pt idx="3">
                  <c:v>0.9</c:v>
                </c:pt>
                <c:pt idx="4">
                  <c:v>2.6</c:v>
                </c:pt>
                <c:pt idx="5">
                  <c:v>0.2</c:v>
                </c:pt>
                <c:pt idx="6">
                  <c:v>2.2999999999999998</c:v>
                </c:pt>
                <c:pt idx="7">
                  <c:v>0.3</c:v>
                </c:pt>
                <c:pt idx="8">
                  <c:v>0</c:v>
                </c:pt>
                <c:pt idx="9">
                  <c:v>0</c:v>
                </c:pt>
                <c:pt idx="10">
                  <c:v>0.4</c:v>
                </c:pt>
                <c:pt idx="11">
                  <c:v>0.1</c:v>
                </c:pt>
                <c:pt idx="12">
                  <c:v>0.5</c:v>
                </c:pt>
                <c:pt idx="13">
                  <c:v>1.1000000000000001</c:v>
                </c:pt>
                <c:pt idx="14">
                  <c:v>2.8</c:v>
                </c:pt>
                <c:pt idx="15">
                  <c:v>0</c:v>
                </c:pt>
                <c:pt idx="16">
                  <c:v>0.3</c:v>
                </c:pt>
                <c:pt idx="17">
                  <c:v>0.3</c:v>
                </c:pt>
                <c:pt idx="18">
                  <c:v>0</c:v>
                </c:pt>
                <c:pt idx="19">
                  <c:v>0.1</c:v>
                </c:pt>
                <c:pt idx="20">
                  <c:v>0.2</c:v>
                </c:pt>
                <c:pt idx="21">
                  <c:v>0</c:v>
                </c:pt>
              </c:numCache>
            </c:numRef>
          </c:val>
          <c:extLst>
            <c:ext xmlns:c16="http://schemas.microsoft.com/office/drawing/2014/chart" uri="{C3380CC4-5D6E-409C-BE32-E72D297353CC}">
              <c16:uniqueId val="{00000001-67BC-4D30-AF2E-A7156F8787E3}"/>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'DHS09'!$R$15:$AM$15</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'DHS09'!$R$20:$AM$20</c:f>
              <c:numCache>
                <c:formatCode>###0.0</c:formatCode>
                <c:ptCount val="22"/>
                <c:pt idx="0">
                  <c:v>24</c:v>
                </c:pt>
                <c:pt idx="1">
                  <c:v>19.399999999999999</c:v>
                </c:pt>
                <c:pt idx="2">
                  <c:v>31.8</c:v>
                </c:pt>
                <c:pt idx="3">
                  <c:v>60.3</c:v>
                </c:pt>
                <c:pt idx="4">
                  <c:v>50.7</c:v>
                </c:pt>
                <c:pt idx="5">
                  <c:v>22.2</c:v>
                </c:pt>
                <c:pt idx="6">
                  <c:v>55</c:v>
                </c:pt>
                <c:pt idx="7">
                  <c:v>62.2</c:v>
                </c:pt>
                <c:pt idx="8">
                  <c:v>17</c:v>
                </c:pt>
                <c:pt idx="9">
                  <c:v>29.9</c:v>
                </c:pt>
                <c:pt idx="10">
                  <c:v>47.6</c:v>
                </c:pt>
                <c:pt idx="11">
                  <c:v>29.4</c:v>
                </c:pt>
                <c:pt idx="12">
                  <c:v>34.299999999999997</c:v>
                </c:pt>
                <c:pt idx="13">
                  <c:v>55.8</c:v>
                </c:pt>
                <c:pt idx="14">
                  <c:v>37.6</c:v>
                </c:pt>
                <c:pt idx="15">
                  <c:v>42</c:v>
                </c:pt>
                <c:pt idx="16">
                  <c:v>59.7</c:v>
                </c:pt>
                <c:pt idx="17">
                  <c:v>37.1</c:v>
                </c:pt>
                <c:pt idx="18">
                  <c:v>30.6</c:v>
                </c:pt>
                <c:pt idx="19">
                  <c:v>27.5</c:v>
                </c:pt>
                <c:pt idx="20">
                  <c:v>60.4</c:v>
                </c:pt>
                <c:pt idx="21">
                  <c:v>41</c:v>
                </c:pt>
              </c:numCache>
            </c:numRef>
          </c:val>
          <c:extLst>
            <c:ext xmlns:c16="http://schemas.microsoft.com/office/drawing/2014/chart" uri="{C3380CC4-5D6E-409C-BE32-E72D297353CC}">
              <c16:uniqueId val="{00000002-67BC-4D30-AF2E-A7156F8787E3}"/>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'DHS09'!$R$15:$AM$15</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'DHS09'!$R$21:$AM$21</c:f>
              <c:numCache>
                <c:formatCode>###0.0</c:formatCode>
                <c:ptCount val="22"/>
                <c:pt idx="0">
                  <c:v>21.8</c:v>
                </c:pt>
                <c:pt idx="1">
                  <c:v>4.0999999999999996</c:v>
                </c:pt>
                <c:pt idx="2">
                  <c:v>51.8</c:v>
                </c:pt>
                <c:pt idx="3">
                  <c:v>9.6999999999999993</c:v>
                </c:pt>
                <c:pt idx="4">
                  <c:v>29.5</c:v>
                </c:pt>
                <c:pt idx="5">
                  <c:v>50.9</c:v>
                </c:pt>
                <c:pt idx="6">
                  <c:v>13.4</c:v>
                </c:pt>
                <c:pt idx="7">
                  <c:v>29.6</c:v>
                </c:pt>
                <c:pt idx="8">
                  <c:v>46.5</c:v>
                </c:pt>
                <c:pt idx="9">
                  <c:v>41.7</c:v>
                </c:pt>
                <c:pt idx="10">
                  <c:v>13.6</c:v>
                </c:pt>
                <c:pt idx="11">
                  <c:v>1.2</c:v>
                </c:pt>
                <c:pt idx="12">
                  <c:v>27.4</c:v>
                </c:pt>
                <c:pt idx="13">
                  <c:v>8</c:v>
                </c:pt>
                <c:pt idx="14">
                  <c:v>15.8</c:v>
                </c:pt>
                <c:pt idx="15">
                  <c:v>3.7</c:v>
                </c:pt>
                <c:pt idx="16">
                  <c:v>32.200000000000003</c:v>
                </c:pt>
                <c:pt idx="17">
                  <c:v>21.1</c:v>
                </c:pt>
                <c:pt idx="18">
                  <c:v>34.6</c:v>
                </c:pt>
                <c:pt idx="19">
                  <c:v>43.8</c:v>
                </c:pt>
                <c:pt idx="20">
                  <c:v>3.9</c:v>
                </c:pt>
                <c:pt idx="21">
                  <c:v>40.1</c:v>
                </c:pt>
              </c:numCache>
            </c:numRef>
          </c:val>
          <c:extLst>
            <c:ext xmlns:c16="http://schemas.microsoft.com/office/drawing/2014/chart" uri="{C3380CC4-5D6E-409C-BE32-E72D297353CC}">
              <c16:uniqueId val="{00000003-67BC-4D30-AF2E-A7156F8787E3}"/>
            </c:ext>
          </c:extLst>
        </c:ser>
        <c:dLbls>
          <c:showLegendKey val="0"/>
          <c:showVal val="0"/>
          <c:showCatName val="0"/>
          <c:showSerName val="0"/>
          <c:showPercent val="0"/>
          <c:showBubbleSize val="0"/>
        </c:dLbls>
        <c:gapWidth val="50"/>
        <c:overlap val="100"/>
        <c:axId val="217322240"/>
        <c:axId val="217323776"/>
      </c:barChart>
      <c:catAx>
        <c:axId val="217322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23776"/>
        <c:crosses val="autoZero"/>
        <c:auto val="1"/>
        <c:lblAlgn val="ctr"/>
        <c:lblOffset val="100"/>
        <c:tickLblSkip val="1"/>
        <c:tickMarkSkip val="1"/>
        <c:noMultiLvlLbl val="0"/>
      </c:catAx>
      <c:valAx>
        <c:axId val="217323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22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'DHS09'!$C$18:$G$18</c:f>
              <c:numCache>
                <c:formatCode>###0.0</c:formatCode>
                <c:ptCount val="5"/>
                <c:pt idx="0">
                  <c:v>15.1</c:v>
                </c:pt>
                <c:pt idx="1">
                  <c:v>20.5</c:v>
                </c:pt>
                <c:pt idx="2">
                  <c:v>29</c:v>
                </c:pt>
                <c:pt idx="3">
                  <c:v>48</c:v>
                </c:pt>
                <c:pt idx="4">
                  <c:v>84.9</c:v>
                </c:pt>
              </c:numCache>
            </c:numRef>
          </c:val>
          <c:extLst>
            <c:ext xmlns:c16="http://schemas.microsoft.com/office/drawing/2014/chart" uri="{C3380CC4-5D6E-409C-BE32-E72D297353CC}">
              <c16:uniqueId val="{00000000-99FC-446F-B0CA-D2A494CE85AB}"/>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'DHS09'!$C$19:$G$19</c:f>
              <c:numCache>
                <c:formatCode>###0.0</c:formatCode>
                <c:ptCount val="5"/>
                <c:pt idx="0">
                  <c:v>0.7</c:v>
                </c:pt>
                <c:pt idx="1">
                  <c:v>0.6</c:v>
                </c:pt>
                <c:pt idx="2">
                  <c:v>0.3</c:v>
                </c:pt>
                <c:pt idx="3">
                  <c:v>0.5</c:v>
                </c:pt>
                <c:pt idx="4">
                  <c:v>1.5</c:v>
                </c:pt>
              </c:numCache>
            </c:numRef>
          </c:val>
          <c:extLst>
            <c:ext xmlns:c16="http://schemas.microsoft.com/office/drawing/2014/chart" uri="{C3380CC4-5D6E-409C-BE32-E72D297353CC}">
              <c16:uniqueId val="{00000001-99FC-446F-B0CA-D2A494CE85AB}"/>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'DHS09'!$C$20:$G$20</c:f>
              <c:numCache>
                <c:formatCode>###0.0</c:formatCode>
                <c:ptCount val="5"/>
                <c:pt idx="0">
                  <c:v>47.2</c:v>
                </c:pt>
                <c:pt idx="1">
                  <c:v>48.4</c:v>
                </c:pt>
                <c:pt idx="2">
                  <c:v>47.8</c:v>
                </c:pt>
                <c:pt idx="3">
                  <c:v>34.799999999999997</c:v>
                </c:pt>
                <c:pt idx="4">
                  <c:v>11.7</c:v>
                </c:pt>
              </c:numCache>
            </c:numRef>
          </c:val>
          <c:extLst>
            <c:ext xmlns:c16="http://schemas.microsoft.com/office/drawing/2014/chart" uri="{C3380CC4-5D6E-409C-BE32-E72D297353CC}">
              <c16:uniqueId val="{00000002-99FC-446F-B0CA-D2A494CE85AB}"/>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'DHS09'!$C$21:$G$21</c:f>
              <c:numCache>
                <c:formatCode>###0.0</c:formatCode>
                <c:ptCount val="5"/>
                <c:pt idx="0">
                  <c:v>37</c:v>
                </c:pt>
                <c:pt idx="1">
                  <c:v>30.5</c:v>
                </c:pt>
                <c:pt idx="2">
                  <c:v>23</c:v>
                </c:pt>
                <c:pt idx="3">
                  <c:v>16.7</c:v>
                </c:pt>
                <c:pt idx="4">
                  <c:v>1.9</c:v>
                </c:pt>
              </c:numCache>
            </c:numRef>
          </c:val>
          <c:extLst>
            <c:ext xmlns:c16="http://schemas.microsoft.com/office/drawing/2014/chart" uri="{C3380CC4-5D6E-409C-BE32-E72D297353CC}">
              <c16:uniqueId val="{00000003-99FC-446F-B0CA-D2A494CE85AB}"/>
            </c:ext>
          </c:extLst>
        </c:ser>
        <c:dLbls>
          <c:showLegendKey val="0"/>
          <c:showVal val="0"/>
          <c:showCatName val="0"/>
          <c:showSerName val="0"/>
          <c:showPercent val="0"/>
          <c:showBubbleSize val="0"/>
        </c:dLbls>
        <c:gapWidth val="50"/>
        <c:overlap val="100"/>
        <c:axId val="217367296"/>
        <c:axId val="217368832"/>
      </c:barChart>
      <c:catAx>
        <c:axId val="217367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68832"/>
        <c:crosses val="autoZero"/>
        <c:auto val="1"/>
        <c:lblAlgn val="ctr"/>
        <c:lblOffset val="100"/>
        <c:tickLblSkip val="1"/>
        <c:tickMarkSkip val="1"/>
        <c:noMultiLvlLbl val="0"/>
      </c:catAx>
      <c:valAx>
        <c:axId val="217368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67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'DHS09'!$R$121:$AM$121</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'DHS09'!$R$124:$AM$124</c:f>
              <c:numCache>
                <c:formatCode>###0.0</c:formatCode>
                <c:ptCount val="22"/>
                <c:pt idx="0">
                  <c:v>1.1638060199244393</c:v>
                </c:pt>
                <c:pt idx="1">
                  <c:v>9.2917106282836386</c:v>
                </c:pt>
                <c:pt idx="2">
                  <c:v>1.8120100453277401</c:v>
                </c:pt>
                <c:pt idx="3">
                  <c:v>2.6764898326818023</c:v>
                </c:pt>
                <c:pt idx="4">
                  <c:v>0</c:v>
                </c:pt>
                <c:pt idx="5">
                  <c:v>0.25986321945749574</c:v>
                </c:pt>
                <c:pt idx="6">
                  <c:v>1.0196667373038657</c:v>
                </c:pt>
                <c:pt idx="7">
                  <c:v>0.50744106463856975</c:v>
                </c:pt>
                <c:pt idx="8">
                  <c:v>4.1180106603534758</c:v>
                </c:pt>
                <c:pt idx="9">
                  <c:v>0.27140450809508465</c:v>
                </c:pt>
                <c:pt idx="10">
                  <c:v>3.2703783039228078</c:v>
                </c:pt>
                <c:pt idx="11">
                  <c:v>0</c:v>
                </c:pt>
                <c:pt idx="12">
                  <c:v>4.165842736119072</c:v>
                </c:pt>
                <c:pt idx="13">
                  <c:v>3.0008425483111747</c:v>
                </c:pt>
                <c:pt idx="14">
                  <c:v>0.43048901559374786</c:v>
                </c:pt>
                <c:pt idx="15">
                  <c:v>3.8759445012315168</c:v>
                </c:pt>
                <c:pt idx="16">
                  <c:v>0.59228645503564492</c:v>
                </c:pt>
                <c:pt idx="17">
                  <c:v>0.74248844072942144</c:v>
                </c:pt>
                <c:pt idx="18">
                  <c:v>2.7564143334421449</c:v>
                </c:pt>
                <c:pt idx="19">
                  <c:v>0.82524775144455742</c:v>
                </c:pt>
                <c:pt idx="20">
                  <c:v>1.192843114939411</c:v>
                </c:pt>
                <c:pt idx="21">
                  <c:v>0.48584376943621804</c:v>
                </c:pt>
              </c:numCache>
            </c:numRef>
          </c:val>
          <c:extLst>
            <c:ext xmlns:c16="http://schemas.microsoft.com/office/drawing/2014/chart" uri="{C3380CC4-5D6E-409C-BE32-E72D297353CC}">
              <c16:uniqueId val="{00000000-79A9-4F1D-B927-75D990915249}"/>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'DHS09'!$R$121:$AM$121</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'DHS09'!$R$125:$AM$125</c:f>
              <c:numCache>
                <c:formatCode>###0.0</c:formatCode>
                <c:ptCount val="22"/>
                <c:pt idx="0">
                  <c:v>0.15067565063919694</c:v>
                </c:pt>
                <c:pt idx="1">
                  <c:v>8.8182918825272765</c:v>
                </c:pt>
                <c:pt idx="2">
                  <c:v>7.4875646279675467E-2</c:v>
                </c:pt>
                <c:pt idx="3">
                  <c:v>4.3937998942447516</c:v>
                </c:pt>
                <c:pt idx="4">
                  <c:v>0.21870428504456055</c:v>
                </c:pt>
                <c:pt idx="5">
                  <c:v>0.97059122882268345</c:v>
                </c:pt>
                <c:pt idx="6">
                  <c:v>1.7559601058427834</c:v>
                </c:pt>
                <c:pt idx="7">
                  <c:v>0.81022711434187755</c:v>
                </c:pt>
                <c:pt idx="8">
                  <c:v>3.8936552395888406</c:v>
                </c:pt>
                <c:pt idx="9">
                  <c:v>0</c:v>
                </c:pt>
                <c:pt idx="10">
                  <c:v>4.0037793253059899</c:v>
                </c:pt>
                <c:pt idx="11">
                  <c:v>0</c:v>
                </c:pt>
                <c:pt idx="12">
                  <c:v>4.172969885783103</c:v>
                </c:pt>
                <c:pt idx="13">
                  <c:v>6.4942825547109457</c:v>
                </c:pt>
                <c:pt idx="14">
                  <c:v>0</c:v>
                </c:pt>
                <c:pt idx="15">
                  <c:v>1.3429993367331452</c:v>
                </c:pt>
                <c:pt idx="16">
                  <c:v>1.9213752226388756E-2</c:v>
                </c:pt>
                <c:pt idx="17">
                  <c:v>1.1695644939273731</c:v>
                </c:pt>
                <c:pt idx="18">
                  <c:v>2.2645743112786918</c:v>
                </c:pt>
                <c:pt idx="19">
                  <c:v>1.0317962424708553</c:v>
                </c:pt>
                <c:pt idx="20">
                  <c:v>0.97016274963621396</c:v>
                </c:pt>
                <c:pt idx="21">
                  <c:v>5.9603183581841718E-2</c:v>
                </c:pt>
              </c:numCache>
            </c:numRef>
          </c:val>
          <c:extLst>
            <c:ext xmlns:c16="http://schemas.microsoft.com/office/drawing/2014/chart" uri="{C3380CC4-5D6E-409C-BE32-E72D297353CC}">
              <c16:uniqueId val="{00000001-79A9-4F1D-B927-75D990915249}"/>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'DHS09'!$R$121:$AM$121</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'DHS09'!$R$126:$AM$126</c:f>
              <c:numCache>
                <c:formatCode>###0.0</c:formatCode>
                <c:ptCount val="22"/>
                <c:pt idx="0">
                  <c:v>74.249934198478201</c:v>
                </c:pt>
                <c:pt idx="1">
                  <c:v>78.230013329416792</c:v>
                </c:pt>
                <c:pt idx="2">
                  <c:v>89.157194384776304</c:v>
                </c:pt>
                <c:pt idx="3">
                  <c:v>53.401316056880034</c:v>
                </c:pt>
                <c:pt idx="4">
                  <c:v>5.3659024135597377</c:v>
                </c:pt>
                <c:pt idx="5">
                  <c:v>14.283276656371783</c:v>
                </c:pt>
                <c:pt idx="6">
                  <c:v>11.262585374879521</c:v>
                </c:pt>
                <c:pt idx="7">
                  <c:v>4.0363949265423855</c:v>
                </c:pt>
                <c:pt idx="8">
                  <c:v>83.517524457596423</c:v>
                </c:pt>
                <c:pt idx="9">
                  <c:v>17.766231120800867</c:v>
                </c:pt>
                <c:pt idx="10">
                  <c:v>24.659765075314581</c:v>
                </c:pt>
                <c:pt idx="11">
                  <c:v>75.276775157652381</c:v>
                </c:pt>
                <c:pt idx="12">
                  <c:v>13.791353902567039</c:v>
                </c:pt>
                <c:pt idx="13">
                  <c:v>54.338387037265207</c:v>
                </c:pt>
                <c:pt idx="14">
                  <c:v>10.186811492400494</c:v>
                </c:pt>
                <c:pt idx="15">
                  <c:v>77.425538272404097</c:v>
                </c:pt>
                <c:pt idx="16">
                  <c:v>7.6678194253156846</c:v>
                </c:pt>
                <c:pt idx="17">
                  <c:v>18.694762528443292</c:v>
                </c:pt>
                <c:pt idx="18">
                  <c:v>54.035715377157217</c:v>
                </c:pt>
                <c:pt idx="19">
                  <c:v>15.024420156188384</c:v>
                </c:pt>
                <c:pt idx="20">
                  <c:v>81.822366931823595</c:v>
                </c:pt>
                <c:pt idx="21">
                  <c:v>13.932885308753541</c:v>
                </c:pt>
              </c:numCache>
            </c:numRef>
          </c:val>
          <c:extLst>
            <c:ext xmlns:c16="http://schemas.microsoft.com/office/drawing/2014/chart" uri="{C3380CC4-5D6E-409C-BE32-E72D297353CC}">
              <c16:uniqueId val="{00000002-79A9-4F1D-B927-75D990915249}"/>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'DHS09'!$R$121:$AM$121</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'DHS09'!$R$127:$AM$127</c:f>
              <c:numCache>
                <c:formatCode>###0.0</c:formatCode>
                <c:ptCount val="22"/>
                <c:pt idx="0">
                  <c:v>24.435584130958162</c:v>
                </c:pt>
                <c:pt idx="1">
                  <c:v>3.659984159772288</c:v>
                </c:pt>
                <c:pt idx="2">
                  <c:v>8.955919923616273</c:v>
                </c:pt>
                <c:pt idx="3">
                  <c:v>39.528394216193419</c:v>
                </c:pt>
                <c:pt idx="4">
                  <c:v>94.415393301395696</c:v>
                </c:pt>
                <c:pt idx="5">
                  <c:v>84.486268895348033</c:v>
                </c:pt>
                <c:pt idx="6">
                  <c:v>85.961787781973825</c:v>
                </c:pt>
                <c:pt idx="7">
                  <c:v>94.64593689447716</c:v>
                </c:pt>
                <c:pt idx="8">
                  <c:v>8.4708096424612673</c:v>
                </c:pt>
                <c:pt idx="9">
                  <c:v>81.962364371104044</c:v>
                </c:pt>
                <c:pt idx="10">
                  <c:v>68.066077295456623</c:v>
                </c:pt>
                <c:pt idx="11">
                  <c:v>24.723224842347623</c:v>
                </c:pt>
                <c:pt idx="12">
                  <c:v>77.869833475530783</c:v>
                </c:pt>
                <c:pt idx="13">
                  <c:v>36.166487859712674</c:v>
                </c:pt>
                <c:pt idx="14">
                  <c:v>89.382699492005756</c:v>
                </c:pt>
                <c:pt idx="15">
                  <c:v>17.355517889631241</c:v>
                </c:pt>
                <c:pt idx="16">
                  <c:v>91.720680367422275</c:v>
                </c:pt>
                <c:pt idx="17">
                  <c:v>79.393184536899923</c:v>
                </c:pt>
                <c:pt idx="18">
                  <c:v>40.943295978121938</c:v>
                </c:pt>
                <c:pt idx="19">
                  <c:v>83.11853584989619</c:v>
                </c:pt>
                <c:pt idx="20">
                  <c:v>16.014627203600785</c:v>
                </c:pt>
                <c:pt idx="21">
                  <c:v>85.521667738228402</c:v>
                </c:pt>
              </c:numCache>
            </c:numRef>
          </c:val>
          <c:extLst>
            <c:ext xmlns:c16="http://schemas.microsoft.com/office/drawing/2014/chart" uri="{C3380CC4-5D6E-409C-BE32-E72D297353CC}">
              <c16:uniqueId val="{00000003-79A9-4F1D-B927-75D990915249}"/>
            </c:ext>
          </c:extLst>
        </c:ser>
        <c:dLbls>
          <c:showLegendKey val="0"/>
          <c:showVal val="0"/>
          <c:showCatName val="0"/>
          <c:showSerName val="0"/>
          <c:showPercent val="0"/>
          <c:showBubbleSize val="0"/>
        </c:dLbls>
        <c:gapWidth val="50"/>
        <c:overlap val="100"/>
        <c:axId val="217495040"/>
        <c:axId val="217496576"/>
      </c:barChart>
      <c:catAx>
        <c:axId val="217495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6576"/>
        <c:crosses val="autoZero"/>
        <c:auto val="1"/>
        <c:lblAlgn val="ctr"/>
        <c:lblOffset val="100"/>
        <c:tickLblSkip val="1"/>
        <c:tickMarkSkip val="1"/>
        <c:noMultiLvlLbl val="0"/>
      </c:catAx>
      <c:valAx>
        <c:axId val="217496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5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'DHS09'!$M$222:$Q$222</c:f>
              <c:numCache>
                <c:formatCode>###0.0</c:formatCode>
                <c:ptCount val="5"/>
                <c:pt idx="0">
                  <c:v>11.2268074832278</c:v>
                </c:pt>
                <c:pt idx="1">
                  <c:v>17.870384652371072</c:v>
                </c:pt>
                <c:pt idx="2">
                  <c:v>26.052229763026581</c:v>
                </c:pt>
                <c:pt idx="3">
                  <c:v>35.245425475252091</c:v>
                </c:pt>
                <c:pt idx="4">
                  <c:v>62.864036389501408</c:v>
                </c:pt>
              </c:numCache>
            </c:numRef>
          </c:val>
          <c:extLst>
            <c:ext xmlns:c16="http://schemas.microsoft.com/office/drawing/2014/chart" uri="{C3380CC4-5D6E-409C-BE32-E72D297353CC}">
              <c16:uniqueId val="{00000000-C10C-4EE4-B89B-3020348C5F16}"/>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'DHS09'!$M$223:$Q$223</c:f>
              <c:numCache>
                <c:formatCode>###0.0</c:formatCode>
                <c:ptCount val="5"/>
                <c:pt idx="0">
                  <c:v>36.003779803571447</c:v>
                </c:pt>
                <c:pt idx="1">
                  <c:v>37.677637083079532</c:v>
                </c:pt>
                <c:pt idx="2">
                  <c:v>43.804619177637328</c:v>
                </c:pt>
                <c:pt idx="3">
                  <c:v>35.239070988897161</c:v>
                </c:pt>
                <c:pt idx="4">
                  <c:v>23.056112173458278</c:v>
                </c:pt>
              </c:numCache>
            </c:numRef>
          </c:val>
          <c:extLst>
            <c:ext xmlns:c16="http://schemas.microsoft.com/office/drawing/2014/chart" uri="{C3380CC4-5D6E-409C-BE32-E72D297353CC}">
              <c16:uniqueId val="{00000001-C10C-4EE4-B89B-3020348C5F16}"/>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'DHS09'!$M$224:$Q$224</c:f>
              <c:numCache>
                <c:formatCode>###0.0</c:formatCode>
                <c:ptCount val="5"/>
                <c:pt idx="0">
                  <c:v>52.769412713200872</c:v>
                </c:pt>
                <c:pt idx="1">
                  <c:v>44.45197826454951</c:v>
                </c:pt>
                <c:pt idx="2">
                  <c:v>30.143151059335803</c:v>
                </c:pt>
                <c:pt idx="3">
                  <c:v>29.51550353585068</c:v>
                </c:pt>
                <c:pt idx="4">
                  <c:v>14.079851437040675</c:v>
                </c:pt>
              </c:numCache>
            </c:numRef>
          </c:val>
          <c:extLst>
            <c:ext xmlns:c16="http://schemas.microsoft.com/office/drawing/2014/chart" uri="{C3380CC4-5D6E-409C-BE32-E72D297353CC}">
              <c16:uniqueId val="{00000002-C10C-4EE4-B89B-3020348C5F16}"/>
            </c:ext>
          </c:extLst>
        </c:ser>
        <c:dLbls>
          <c:showLegendKey val="0"/>
          <c:showVal val="0"/>
          <c:showCatName val="0"/>
          <c:showSerName val="0"/>
          <c:showPercent val="0"/>
          <c:showBubbleSize val="0"/>
        </c:dLbls>
        <c:gapWidth val="50"/>
        <c:overlap val="100"/>
        <c:axId val="217577344"/>
        <c:axId val="217578880"/>
      </c:barChart>
      <c:catAx>
        <c:axId val="217577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8880"/>
        <c:crosses val="autoZero"/>
        <c:auto val="1"/>
        <c:lblAlgn val="ctr"/>
        <c:lblOffset val="100"/>
        <c:tickLblSkip val="1"/>
        <c:tickMarkSkip val="1"/>
        <c:noMultiLvlLbl val="0"/>
      </c:catAx>
      <c:valAx>
        <c:axId val="217578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7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'DHS09'!$R$221:$AM$221</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'DHS09'!$R$222:$AM$222</c:f>
              <c:numCache>
                <c:formatCode>###0.0</c:formatCode>
                <c:ptCount val="22"/>
                <c:pt idx="0">
                  <c:v>41.712039927922575</c:v>
                </c:pt>
                <c:pt idx="1">
                  <c:v>68.831130743910123</c:v>
                </c:pt>
                <c:pt idx="2">
                  <c:v>30.510899443620698</c:v>
                </c:pt>
                <c:pt idx="3">
                  <c:v>23.129390170511552</c:v>
                </c:pt>
                <c:pt idx="4">
                  <c:v>9.2088174790208388</c:v>
                </c:pt>
                <c:pt idx="5">
                  <c:v>27.095410821525469</c:v>
                </c:pt>
                <c:pt idx="6">
                  <c:v>10.190271872705804</c:v>
                </c:pt>
                <c:pt idx="7">
                  <c:v>2.2845095282021779</c:v>
                </c:pt>
                <c:pt idx="8">
                  <c:v>47.343650767743874</c:v>
                </c:pt>
                <c:pt idx="9">
                  <c:v>35.466567831472709</c:v>
                </c:pt>
                <c:pt idx="10">
                  <c:v>49.256642731895674</c:v>
                </c:pt>
                <c:pt idx="11">
                  <c:v>27.588621803811325</c:v>
                </c:pt>
                <c:pt idx="12">
                  <c:v>25.390693576406388</c:v>
                </c:pt>
                <c:pt idx="13">
                  <c:v>21.265650445143049</c:v>
                </c:pt>
                <c:pt idx="14">
                  <c:v>9.8955932808386393</c:v>
                </c:pt>
                <c:pt idx="15">
                  <c:v>40.38130091684031</c:v>
                </c:pt>
                <c:pt idx="16">
                  <c:v>15.110311019079873</c:v>
                </c:pt>
                <c:pt idx="17">
                  <c:v>4.9637903046383647</c:v>
                </c:pt>
                <c:pt idx="18">
                  <c:v>20.237326815387217</c:v>
                </c:pt>
                <c:pt idx="19">
                  <c:v>43.12444490702358</c:v>
                </c:pt>
                <c:pt idx="20">
                  <c:v>50.02162145104564</c:v>
                </c:pt>
                <c:pt idx="21">
                  <c:v>4.2109062334910474</c:v>
                </c:pt>
              </c:numCache>
            </c:numRef>
          </c:val>
          <c:extLst>
            <c:ext xmlns:c16="http://schemas.microsoft.com/office/drawing/2014/chart" uri="{C3380CC4-5D6E-409C-BE32-E72D297353CC}">
              <c16:uniqueId val="{00000000-A4C0-4BD6-B6A9-925942124FFF}"/>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'DHS09'!$R$221:$AM$221</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'DHS09'!$R$223:$AM$223</c:f>
              <c:numCache>
                <c:formatCode>###0.0</c:formatCode>
                <c:ptCount val="22"/>
                <c:pt idx="0">
                  <c:v>53.859298810824328</c:v>
                </c:pt>
                <c:pt idx="1">
                  <c:v>22.328046134094929</c:v>
                </c:pt>
                <c:pt idx="2">
                  <c:v>18.103502739327528</c:v>
                </c:pt>
                <c:pt idx="3">
                  <c:v>38.226703039605525</c:v>
                </c:pt>
                <c:pt idx="4">
                  <c:v>86.131772481002258</c:v>
                </c:pt>
                <c:pt idx="5">
                  <c:v>54.289380019932075</c:v>
                </c:pt>
                <c:pt idx="6">
                  <c:v>9.8960798704190527</c:v>
                </c:pt>
                <c:pt idx="7">
                  <c:v>15.146748776743635</c:v>
                </c:pt>
                <c:pt idx="8">
                  <c:v>18.482029285921218</c:v>
                </c:pt>
                <c:pt idx="9">
                  <c:v>59.633643938892611</c:v>
                </c:pt>
                <c:pt idx="10">
                  <c:v>40.15771565939734</c:v>
                </c:pt>
                <c:pt idx="11">
                  <c:v>41.417070289316506</c:v>
                </c:pt>
                <c:pt idx="12">
                  <c:v>40.152846765158742</c:v>
                </c:pt>
                <c:pt idx="13">
                  <c:v>54.173721582009883</c:v>
                </c:pt>
                <c:pt idx="14">
                  <c:v>45.759973313195033</c:v>
                </c:pt>
                <c:pt idx="15">
                  <c:v>48.612717362922105</c:v>
                </c:pt>
                <c:pt idx="16">
                  <c:v>40.160152593076738</c:v>
                </c:pt>
                <c:pt idx="17">
                  <c:v>34.125729621064814</c:v>
                </c:pt>
                <c:pt idx="18">
                  <c:v>21.393260717616169</c:v>
                </c:pt>
                <c:pt idx="19">
                  <c:v>49.332105171147205</c:v>
                </c:pt>
                <c:pt idx="20">
                  <c:v>32.69964593161847</c:v>
                </c:pt>
                <c:pt idx="21">
                  <c:v>8.4712720362901432</c:v>
                </c:pt>
              </c:numCache>
            </c:numRef>
          </c:val>
          <c:extLst>
            <c:ext xmlns:c16="http://schemas.microsoft.com/office/drawing/2014/chart" uri="{C3380CC4-5D6E-409C-BE32-E72D297353CC}">
              <c16:uniqueId val="{00000001-A4C0-4BD6-B6A9-925942124FFF}"/>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'DHS09'!$R$221:$AM$221</c:f>
              <c:strCache>
                <c:ptCount val="22"/>
                <c:pt idx="0">
                  <c:v>Alaotra Mangoro</c:v>
                </c:pt>
                <c:pt idx="1">
                  <c:v>Analamanga</c:v>
                </c:pt>
                <c:pt idx="2">
                  <c:v>Analanjirofo</c:v>
                </c:pt>
                <c:pt idx="3">
                  <c:v>Anamoroni'i Mania</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'DHS09'!$R$224:$AM$224</c:f>
              <c:numCache>
                <c:formatCode>###0.0</c:formatCode>
                <c:ptCount val="22"/>
                <c:pt idx="0">
                  <c:v>4.4286612612531178</c:v>
                </c:pt>
                <c:pt idx="1">
                  <c:v>8.8408231219952551</c:v>
                </c:pt>
                <c:pt idx="2">
                  <c:v>51.38559781705181</c:v>
                </c:pt>
                <c:pt idx="3">
                  <c:v>38.643906789883225</c:v>
                </c:pt>
                <c:pt idx="4">
                  <c:v>4.6594100399768603</c:v>
                </c:pt>
                <c:pt idx="5">
                  <c:v>18.615209158542413</c:v>
                </c:pt>
                <c:pt idx="6">
                  <c:v>79.913648256875035</c:v>
                </c:pt>
                <c:pt idx="7">
                  <c:v>82.568741695053944</c:v>
                </c:pt>
                <c:pt idx="8">
                  <c:v>34.174319946335139</c:v>
                </c:pt>
                <c:pt idx="9">
                  <c:v>4.8997882296346589</c:v>
                </c:pt>
                <c:pt idx="10">
                  <c:v>10.585641608707199</c:v>
                </c:pt>
                <c:pt idx="11">
                  <c:v>30.994307906872255</c:v>
                </c:pt>
                <c:pt idx="12">
                  <c:v>34.456459658435087</c:v>
                </c:pt>
                <c:pt idx="13">
                  <c:v>24.560627972847023</c:v>
                </c:pt>
                <c:pt idx="14">
                  <c:v>44.344433405966363</c:v>
                </c:pt>
                <c:pt idx="15">
                  <c:v>11.005981720237386</c:v>
                </c:pt>
                <c:pt idx="16">
                  <c:v>44.729536387843261</c:v>
                </c:pt>
                <c:pt idx="17">
                  <c:v>60.910480074296736</c:v>
                </c:pt>
                <c:pt idx="18">
                  <c:v>58.369412466996607</c:v>
                </c:pt>
                <c:pt idx="19">
                  <c:v>7.5434499218292377</c:v>
                </c:pt>
                <c:pt idx="20">
                  <c:v>17.278732617336157</c:v>
                </c:pt>
                <c:pt idx="21">
                  <c:v>87.317821730218824</c:v>
                </c:pt>
              </c:numCache>
            </c:numRef>
          </c:val>
          <c:extLst>
            <c:ext xmlns:c16="http://schemas.microsoft.com/office/drawing/2014/chart" uri="{C3380CC4-5D6E-409C-BE32-E72D297353CC}">
              <c16:uniqueId val="{00000002-A4C0-4BD6-B6A9-925942124FFF}"/>
            </c:ext>
          </c:extLst>
        </c:ser>
        <c:dLbls>
          <c:showLegendKey val="0"/>
          <c:showVal val="0"/>
          <c:showCatName val="0"/>
          <c:showSerName val="0"/>
          <c:showPercent val="0"/>
          <c:showBubbleSize val="0"/>
        </c:dLbls>
        <c:gapWidth val="50"/>
        <c:overlap val="100"/>
        <c:axId val="217619840"/>
        <c:axId val="217629824"/>
      </c:barChart>
      <c:catAx>
        <c:axId val="217619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29824"/>
        <c:crosses val="autoZero"/>
        <c:auto val="1"/>
        <c:lblAlgn val="ctr"/>
        <c:lblOffset val="100"/>
        <c:tickLblSkip val="1"/>
        <c:tickMarkSkip val="1"/>
        <c:noMultiLvlLbl val="0"/>
      </c:catAx>
      <c:valAx>
        <c:axId val="21762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19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'DHS09'!$C$222:$G$222</c:f>
              <c:numCache>
                <c:formatCode>###0.0</c:formatCode>
                <c:ptCount val="5"/>
                <c:pt idx="0">
                  <c:v>11.684154983457704</c:v>
                </c:pt>
                <c:pt idx="1">
                  <c:v>20.137656218725354</c:v>
                </c:pt>
                <c:pt idx="2">
                  <c:v>28.663261713922054</c:v>
                </c:pt>
                <c:pt idx="3">
                  <c:v>43.066829338401092</c:v>
                </c:pt>
                <c:pt idx="4">
                  <c:v>69.407494186792746</c:v>
                </c:pt>
              </c:numCache>
            </c:numRef>
          </c:val>
          <c:extLst>
            <c:ext xmlns:c16="http://schemas.microsoft.com/office/drawing/2014/chart" uri="{C3380CC4-5D6E-409C-BE32-E72D297353CC}">
              <c16:uniqueId val="{00000000-5516-4836-808A-6E4889F397BE}"/>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'DHS09'!$C$223:$G$223</c:f>
              <c:numCache>
                <c:formatCode>###0.0</c:formatCode>
                <c:ptCount val="5"/>
                <c:pt idx="0">
                  <c:v>35.54299067107722</c:v>
                </c:pt>
                <c:pt idx="1">
                  <c:v>39.448210264696186</c:v>
                </c:pt>
                <c:pt idx="2">
                  <c:v>40.565099835942917</c:v>
                </c:pt>
                <c:pt idx="3">
                  <c:v>33.311080065620189</c:v>
                </c:pt>
                <c:pt idx="4">
                  <c:v>19.704939889396794</c:v>
                </c:pt>
              </c:numCache>
            </c:numRef>
          </c:val>
          <c:extLst>
            <c:ext xmlns:c16="http://schemas.microsoft.com/office/drawing/2014/chart" uri="{C3380CC4-5D6E-409C-BE32-E72D297353CC}">
              <c16:uniqueId val="{00000001-5516-4836-808A-6E4889F397BE}"/>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'DHS09'!$C$224:$G$224</c:f>
              <c:numCache>
                <c:formatCode>###0.0</c:formatCode>
                <c:ptCount val="5"/>
                <c:pt idx="0">
                  <c:v>52.772854345464978</c:v>
                </c:pt>
                <c:pt idx="1">
                  <c:v>40.414133516578438</c:v>
                </c:pt>
                <c:pt idx="2">
                  <c:v>30.771638450134709</c:v>
                </c:pt>
                <c:pt idx="3">
                  <c:v>23.622090595979031</c:v>
                </c:pt>
                <c:pt idx="4">
                  <c:v>10.887565923810861</c:v>
                </c:pt>
              </c:numCache>
            </c:numRef>
          </c:val>
          <c:extLst>
            <c:ext xmlns:c16="http://schemas.microsoft.com/office/drawing/2014/chart" uri="{C3380CC4-5D6E-409C-BE32-E72D297353CC}">
              <c16:uniqueId val="{00000002-5516-4836-808A-6E4889F397BE}"/>
            </c:ext>
          </c:extLst>
        </c:ser>
        <c:dLbls>
          <c:showLegendKey val="0"/>
          <c:showVal val="0"/>
          <c:showCatName val="0"/>
          <c:showSerName val="0"/>
          <c:showPercent val="0"/>
          <c:showBubbleSize val="0"/>
        </c:dLbls>
        <c:gapWidth val="50"/>
        <c:overlap val="100"/>
        <c:axId val="217713280"/>
        <c:axId val="217760128"/>
      </c:barChart>
      <c:catAx>
        <c:axId val="217713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60128"/>
        <c:crosses val="autoZero"/>
        <c:auto val="1"/>
        <c:lblAlgn val="ctr"/>
        <c:lblOffset val="100"/>
        <c:tickLblSkip val="1"/>
        <c:tickMarkSkip val="1"/>
        <c:noMultiLvlLbl val="0"/>
      </c:catAx>
      <c:valAx>
        <c:axId val="217760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13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'DHS09'!$H$18:$L$18</c:f>
              <c:numCache>
                <c:formatCode>###0.0</c:formatCode>
                <c:ptCount val="5"/>
                <c:pt idx="0">
                  <c:v>62</c:v>
                </c:pt>
                <c:pt idx="1">
                  <c:v>82</c:v>
                </c:pt>
                <c:pt idx="2">
                  <c:v>92.9</c:v>
                </c:pt>
                <c:pt idx="3">
                  <c:v>94.2</c:v>
                </c:pt>
                <c:pt idx="4">
                  <c:v>96.1</c:v>
                </c:pt>
              </c:numCache>
            </c:numRef>
          </c:val>
          <c:extLst>
            <c:ext xmlns:c16="http://schemas.microsoft.com/office/drawing/2014/chart" uri="{C3380CC4-5D6E-409C-BE32-E72D297353CC}">
              <c16:uniqueId val="{00000000-6280-41E9-A88C-4AD50A9B3A18}"/>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'DHS09'!$H$19:$L$19</c:f>
              <c:numCache>
                <c:formatCode>###0.0</c:formatCode>
                <c:ptCount val="5"/>
                <c:pt idx="0">
                  <c:v>1</c:v>
                </c:pt>
                <c:pt idx="1">
                  <c:v>1.6</c:v>
                </c:pt>
                <c:pt idx="2">
                  <c:v>2.8</c:v>
                </c:pt>
                <c:pt idx="3">
                  <c:v>3.2</c:v>
                </c:pt>
                <c:pt idx="4">
                  <c:v>2.4</c:v>
                </c:pt>
              </c:numCache>
            </c:numRef>
          </c:val>
          <c:extLst>
            <c:ext xmlns:c16="http://schemas.microsoft.com/office/drawing/2014/chart" uri="{C3380CC4-5D6E-409C-BE32-E72D297353CC}">
              <c16:uniqueId val="{00000001-6280-41E9-A88C-4AD50A9B3A18}"/>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'DHS09'!$H$20:$L$20</c:f>
              <c:numCache>
                <c:formatCode>###0.0</c:formatCode>
                <c:ptCount val="5"/>
                <c:pt idx="0">
                  <c:v>31.9</c:v>
                </c:pt>
                <c:pt idx="1">
                  <c:v>16</c:v>
                </c:pt>
                <c:pt idx="2">
                  <c:v>4.3</c:v>
                </c:pt>
                <c:pt idx="3">
                  <c:v>2.6</c:v>
                </c:pt>
                <c:pt idx="4">
                  <c:v>1.4</c:v>
                </c:pt>
              </c:numCache>
            </c:numRef>
          </c:val>
          <c:extLst>
            <c:ext xmlns:c16="http://schemas.microsoft.com/office/drawing/2014/chart" uri="{C3380CC4-5D6E-409C-BE32-E72D297353CC}">
              <c16:uniqueId val="{00000002-6280-41E9-A88C-4AD50A9B3A18}"/>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'DHS09'!$H$21:$L$21</c:f>
              <c:numCache>
                <c:formatCode>###0.0</c:formatCode>
                <c:ptCount val="5"/>
                <c:pt idx="0">
                  <c:v>5.0999999999999996</c:v>
                </c:pt>
                <c:pt idx="1">
                  <c:v>0.4</c:v>
                </c:pt>
                <c:pt idx="2">
                  <c:v>0.1</c:v>
                </c:pt>
                <c:pt idx="3">
                  <c:v>0</c:v>
                </c:pt>
                <c:pt idx="4">
                  <c:v>0</c:v>
                </c:pt>
              </c:numCache>
            </c:numRef>
          </c:val>
          <c:extLst>
            <c:ext xmlns:c16="http://schemas.microsoft.com/office/drawing/2014/chart" uri="{C3380CC4-5D6E-409C-BE32-E72D297353CC}">
              <c16:uniqueId val="{00000003-6280-41E9-A88C-4AD50A9B3A18}"/>
            </c:ext>
          </c:extLst>
        </c:ser>
        <c:dLbls>
          <c:showLegendKey val="0"/>
          <c:showVal val="0"/>
          <c:showCatName val="0"/>
          <c:showSerName val="0"/>
          <c:showPercent val="0"/>
          <c:showBubbleSize val="0"/>
        </c:dLbls>
        <c:gapWidth val="50"/>
        <c:overlap val="100"/>
        <c:axId val="217915776"/>
        <c:axId val="217917312"/>
      </c:barChart>
      <c:catAx>
        <c:axId val="217915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17312"/>
        <c:crosses val="autoZero"/>
        <c:auto val="1"/>
        <c:lblAlgn val="ctr"/>
        <c:lblOffset val="100"/>
        <c:tickLblSkip val="1"/>
        <c:tickMarkSkip val="1"/>
        <c:noMultiLvlLbl val="0"/>
      </c:catAx>
      <c:valAx>
        <c:axId val="217917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15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'DHS09'!$H$124:$L$124</c:f>
              <c:numCache>
                <c:formatCode>###0.0</c:formatCode>
                <c:ptCount val="5"/>
                <c:pt idx="0">
                  <c:v>1.9271215046474968</c:v>
                </c:pt>
                <c:pt idx="1">
                  <c:v>2.6740591319714047</c:v>
                </c:pt>
                <c:pt idx="2">
                  <c:v>7.472750440350068</c:v>
                </c:pt>
                <c:pt idx="3">
                  <c:v>9.7031013762020759</c:v>
                </c:pt>
                <c:pt idx="4">
                  <c:v>38.806755122796233</c:v>
                </c:pt>
              </c:numCache>
            </c:numRef>
          </c:val>
          <c:extLst>
            <c:ext xmlns:c16="http://schemas.microsoft.com/office/drawing/2014/chart" uri="{C3380CC4-5D6E-409C-BE32-E72D297353CC}">
              <c16:uniqueId val="{00000000-3567-47BD-8068-1BC7FD4079FF}"/>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'DHS09'!$H$125:$L$125</c:f>
              <c:numCache>
                <c:formatCode>###0.0</c:formatCode>
                <c:ptCount val="5"/>
                <c:pt idx="0">
                  <c:v>4.7077364327003552</c:v>
                </c:pt>
                <c:pt idx="1">
                  <c:v>10.755929398627895</c:v>
                </c:pt>
                <c:pt idx="2">
                  <c:v>14.327221309919633</c:v>
                </c:pt>
                <c:pt idx="3">
                  <c:v>13.702655735263582</c:v>
                </c:pt>
                <c:pt idx="4">
                  <c:v>15.886323022510581</c:v>
                </c:pt>
              </c:numCache>
            </c:numRef>
          </c:val>
          <c:extLst>
            <c:ext xmlns:c16="http://schemas.microsoft.com/office/drawing/2014/chart" uri="{C3380CC4-5D6E-409C-BE32-E72D297353CC}">
              <c16:uniqueId val="{00000001-3567-47BD-8068-1BC7FD4079FF}"/>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'DHS09'!$H$126:$L$126</c:f>
              <c:numCache>
                <c:formatCode>###0.0</c:formatCode>
                <c:ptCount val="5"/>
                <c:pt idx="0">
                  <c:v>59.012353033685535</c:v>
                </c:pt>
                <c:pt idx="1">
                  <c:v>75.075982638971183</c:v>
                </c:pt>
                <c:pt idx="2">
                  <c:v>73.619835750521773</c:v>
                </c:pt>
                <c:pt idx="3">
                  <c:v>74.968134567084562</c:v>
                </c:pt>
                <c:pt idx="4">
                  <c:v>44.908242111571042</c:v>
                </c:pt>
              </c:numCache>
            </c:numRef>
          </c:val>
          <c:extLst>
            <c:ext xmlns:c16="http://schemas.microsoft.com/office/drawing/2014/chart" uri="{C3380CC4-5D6E-409C-BE32-E72D297353CC}">
              <c16:uniqueId val="{00000002-3567-47BD-8068-1BC7FD4079FF}"/>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'DHS09'!$H$127:$L$127</c:f>
              <c:numCache>
                <c:formatCode>###0.0</c:formatCode>
                <c:ptCount val="5"/>
                <c:pt idx="0">
                  <c:v>34.352789028966605</c:v>
                </c:pt>
                <c:pt idx="1">
                  <c:v>11.494028830429512</c:v>
                </c:pt>
                <c:pt idx="2">
                  <c:v>4.5801924992085175</c:v>
                </c:pt>
                <c:pt idx="3">
                  <c:v>1.6261083214497909</c:v>
                </c:pt>
                <c:pt idx="4">
                  <c:v>0.39867974312214666</c:v>
                </c:pt>
              </c:numCache>
            </c:numRef>
          </c:val>
          <c:extLst>
            <c:ext xmlns:c16="http://schemas.microsoft.com/office/drawing/2014/chart" uri="{C3380CC4-5D6E-409C-BE32-E72D297353CC}">
              <c16:uniqueId val="{00000003-3567-47BD-8068-1BC7FD4079FF}"/>
            </c:ext>
          </c:extLst>
        </c:ser>
        <c:dLbls>
          <c:showLegendKey val="0"/>
          <c:showVal val="0"/>
          <c:showCatName val="0"/>
          <c:showSerName val="0"/>
          <c:showPercent val="0"/>
          <c:showBubbleSize val="0"/>
        </c:dLbls>
        <c:gapWidth val="50"/>
        <c:overlap val="100"/>
        <c:axId val="217966464"/>
        <c:axId val="217968000"/>
      </c:barChart>
      <c:catAx>
        <c:axId val="217966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8000"/>
        <c:crosses val="autoZero"/>
        <c:auto val="1"/>
        <c:lblAlgn val="ctr"/>
        <c:lblOffset val="100"/>
        <c:tickLblSkip val="1"/>
        <c:tickMarkSkip val="1"/>
        <c:noMultiLvlLbl val="0"/>
      </c:catAx>
      <c:valAx>
        <c:axId val="217968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6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'DHS09'!$H$222:$L$222</c:f>
              <c:numCache>
                <c:formatCode>###0.0</c:formatCode>
                <c:ptCount val="5"/>
                <c:pt idx="0">
                  <c:v>27.398818370568883</c:v>
                </c:pt>
                <c:pt idx="1">
                  <c:v>50.287173686534459</c:v>
                </c:pt>
                <c:pt idx="2">
                  <c:v>61.605720787581163</c:v>
                </c:pt>
                <c:pt idx="3">
                  <c:v>71.27972114666477</c:v>
                </c:pt>
                <c:pt idx="4">
                  <c:v>81.463020428121851</c:v>
                </c:pt>
              </c:numCache>
            </c:numRef>
          </c:val>
          <c:extLst>
            <c:ext xmlns:c16="http://schemas.microsoft.com/office/drawing/2014/chart" uri="{C3380CC4-5D6E-409C-BE32-E72D297353CC}">
              <c16:uniqueId val="{00000000-8F2F-442F-B433-CCA00F3A151E}"/>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'DHS09'!$H$223:$L$223</c:f>
              <c:numCache>
                <c:formatCode>###0.0</c:formatCode>
                <c:ptCount val="5"/>
                <c:pt idx="0">
                  <c:v>36.861993617037093</c:v>
                </c:pt>
                <c:pt idx="1">
                  <c:v>30.833226112833689</c:v>
                </c:pt>
                <c:pt idx="2">
                  <c:v>25.273955033756508</c:v>
                </c:pt>
                <c:pt idx="3">
                  <c:v>17.631726075097724</c:v>
                </c:pt>
                <c:pt idx="4">
                  <c:v>14.347407712370941</c:v>
                </c:pt>
              </c:numCache>
            </c:numRef>
          </c:val>
          <c:extLst>
            <c:ext xmlns:c16="http://schemas.microsoft.com/office/drawing/2014/chart" uri="{C3380CC4-5D6E-409C-BE32-E72D297353CC}">
              <c16:uniqueId val="{00000001-8F2F-442F-B433-CCA00F3A151E}"/>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'DHS09'!$H$224:$L$224</c:f>
              <c:numCache>
                <c:formatCode>###0.0</c:formatCode>
                <c:ptCount val="5"/>
                <c:pt idx="0">
                  <c:v>35.739188012394173</c:v>
                </c:pt>
                <c:pt idx="1">
                  <c:v>18.879600200631835</c:v>
                </c:pt>
                <c:pt idx="2">
                  <c:v>13.120324178662154</c:v>
                </c:pt>
                <c:pt idx="3">
                  <c:v>11.088552778237302</c:v>
                </c:pt>
                <c:pt idx="4">
                  <c:v>4.1895718595071223</c:v>
                </c:pt>
              </c:numCache>
            </c:numRef>
          </c:val>
          <c:extLst>
            <c:ext xmlns:c16="http://schemas.microsoft.com/office/drawing/2014/chart" uri="{C3380CC4-5D6E-409C-BE32-E72D297353CC}">
              <c16:uniqueId val="{00000002-8F2F-442F-B433-CCA00F3A151E}"/>
            </c:ext>
          </c:extLst>
        </c:ser>
        <c:dLbls>
          <c:showLegendKey val="0"/>
          <c:showVal val="0"/>
          <c:showCatName val="0"/>
          <c:showSerName val="0"/>
          <c:showPercent val="0"/>
          <c:showBubbleSize val="0"/>
        </c:dLbls>
        <c:gapWidth val="50"/>
        <c:overlap val="100"/>
        <c:axId val="218528000"/>
        <c:axId val="218558464"/>
      </c:barChart>
      <c:catAx>
        <c:axId val="218528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58464"/>
        <c:crosses val="autoZero"/>
        <c:auto val="1"/>
        <c:lblAlgn val="ctr"/>
        <c:lblOffset val="100"/>
        <c:tickLblSkip val="1"/>
        <c:tickMarkSkip val="1"/>
        <c:noMultiLvlLbl val="0"/>
      </c:catAx>
      <c:valAx>
        <c:axId val="218558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28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'DHS09'!$C$124:$G$124</c:f>
              <c:numCache>
                <c:formatCode>###0.0</c:formatCode>
                <c:ptCount val="5"/>
                <c:pt idx="0">
                  <c:v>7.9202096182694873E-2</c:v>
                </c:pt>
                <c:pt idx="1">
                  <c:v>0.25831465002631809</c:v>
                </c:pt>
                <c:pt idx="2">
                  <c:v>0.48437051957479565</c:v>
                </c:pt>
                <c:pt idx="3">
                  <c:v>1.4699452603675918</c:v>
                </c:pt>
                <c:pt idx="4">
                  <c:v>11.940016931295931</c:v>
                </c:pt>
              </c:numCache>
            </c:numRef>
          </c:val>
          <c:extLst>
            <c:ext xmlns:c16="http://schemas.microsoft.com/office/drawing/2014/chart" uri="{C3380CC4-5D6E-409C-BE32-E72D297353CC}">
              <c16:uniqueId val="{00000000-1686-4CBD-B476-60EB1876434F}"/>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'DHS09'!$C$125:$G$125</c:f>
              <c:numCache>
                <c:formatCode>###0.0</c:formatCode>
                <c:ptCount val="5"/>
                <c:pt idx="0">
                  <c:v>0.56285849688941336</c:v>
                </c:pt>
                <c:pt idx="1">
                  <c:v>0.43695694092433995</c:v>
                </c:pt>
                <c:pt idx="2">
                  <c:v>0.95084367488165267</c:v>
                </c:pt>
                <c:pt idx="3">
                  <c:v>1.7748050420805195</c:v>
                </c:pt>
                <c:pt idx="4">
                  <c:v>10.264399261971482</c:v>
                </c:pt>
              </c:numCache>
            </c:numRef>
          </c:val>
          <c:extLst>
            <c:ext xmlns:c16="http://schemas.microsoft.com/office/drawing/2014/chart" uri="{C3380CC4-5D6E-409C-BE32-E72D297353CC}">
              <c16:uniqueId val="{00000001-1686-4CBD-B476-60EB1876434F}"/>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'DHS09'!$C$126:$G$126</c:f>
              <c:numCache>
                <c:formatCode>###0.0</c:formatCode>
                <c:ptCount val="5"/>
                <c:pt idx="0">
                  <c:v>24.270776449694651</c:v>
                </c:pt>
                <c:pt idx="1">
                  <c:v>38.085895354871163</c:v>
                </c:pt>
                <c:pt idx="2">
                  <c:v>52.320510818144001</c:v>
                </c:pt>
                <c:pt idx="3">
                  <c:v>66.869535263232422</c:v>
                </c:pt>
                <c:pt idx="4">
                  <c:v>72.205468741662997</c:v>
                </c:pt>
              </c:numCache>
            </c:numRef>
          </c:val>
          <c:extLst>
            <c:ext xmlns:c16="http://schemas.microsoft.com/office/drawing/2014/chart" uri="{C3380CC4-5D6E-409C-BE32-E72D297353CC}">
              <c16:uniqueId val="{00000002-1686-4CBD-B476-60EB1876434F}"/>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'DHS09'!$C$127:$G$127</c:f>
              <c:numCache>
                <c:formatCode>###0.0</c:formatCode>
                <c:ptCount val="5"/>
                <c:pt idx="0">
                  <c:v>75.087162957233232</c:v>
                </c:pt>
                <c:pt idx="1">
                  <c:v>61.21883305417817</c:v>
                </c:pt>
                <c:pt idx="2">
                  <c:v>46.24427498739955</c:v>
                </c:pt>
                <c:pt idx="3">
                  <c:v>29.885714434319471</c:v>
                </c:pt>
                <c:pt idx="4">
                  <c:v>5.5901150650695914</c:v>
                </c:pt>
              </c:numCache>
            </c:numRef>
          </c:val>
          <c:extLst>
            <c:ext xmlns:c16="http://schemas.microsoft.com/office/drawing/2014/chart" uri="{C3380CC4-5D6E-409C-BE32-E72D297353CC}">
              <c16:uniqueId val="{00000003-1686-4CBD-B476-60EB1876434F}"/>
            </c:ext>
          </c:extLst>
        </c:ser>
        <c:dLbls>
          <c:showLegendKey val="0"/>
          <c:showVal val="0"/>
          <c:showCatName val="0"/>
          <c:showSerName val="0"/>
          <c:showPercent val="0"/>
          <c:showBubbleSize val="0"/>
        </c:dLbls>
        <c:gapWidth val="50"/>
        <c:overlap val="100"/>
        <c:axId val="217560576"/>
        <c:axId val="217562112"/>
      </c:barChart>
      <c:catAx>
        <c:axId val="217560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62112"/>
        <c:crosses val="autoZero"/>
        <c:auto val="1"/>
        <c:lblAlgn val="ctr"/>
        <c:lblOffset val="100"/>
        <c:tickLblSkip val="1"/>
        <c:tickMarkSkip val="1"/>
        <c:noMultiLvlLbl val="0"/>
      </c:catAx>
      <c:valAx>
        <c:axId val="217562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60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'DHS09'!$M$124:$Q$124</c:f>
              <c:numCache>
                <c:formatCode>###0.0</c:formatCode>
                <c:ptCount val="5"/>
                <c:pt idx="0">
                  <c:v>0</c:v>
                </c:pt>
                <c:pt idx="1">
                  <c:v>0.19109073557641587</c:v>
                </c:pt>
                <c:pt idx="2">
                  <c:v>0.43610894697814423</c:v>
                </c:pt>
                <c:pt idx="3">
                  <c:v>0.86476757952623673</c:v>
                </c:pt>
                <c:pt idx="4">
                  <c:v>5.0754867826624421</c:v>
                </c:pt>
              </c:numCache>
            </c:numRef>
          </c:val>
          <c:extLst>
            <c:ext xmlns:c16="http://schemas.microsoft.com/office/drawing/2014/chart" uri="{C3380CC4-5D6E-409C-BE32-E72D297353CC}">
              <c16:uniqueId val="{00000000-423C-4829-8BFF-60F1E2B376A0}"/>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'DHS09'!$M$125:$Q$125</c:f>
              <c:numCache>
                <c:formatCode>###0.0</c:formatCode>
                <c:ptCount val="5"/>
                <c:pt idx="0">
                  <c:v>0.50804012423982237</c:v>
                </c:pt>
                <c:pt idx="1">
                  <c:v>0.54574345513209632</c:v>
                </c:pt>
                <c:pt idx="2">
                  <c:v>0.59394583233545317</c:v>
                </c:pt>
                <c:pt idx="3">
                  <c:v>1.0029747570952259</c:v>
                </c:pt>
                <c:pt idx="4">
                  <c:v>3.8349629228607194</c:v>
                </c:pt>
              </c:numCache>
            </c:numRef>
          </c:val>
          <c:extLst>
            <c:ext xmlns:c16="http://schemas.microsoft.com/office/drawing/2014/chart" uri="{C3380CC4-5D6E-409C-BE32-E72D297353CC}">
              <c16:uniqueId val="{00000001-423C-4829-8BFF-60F1E2B376A0}"/>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'DHS09'!$M$126:$Q$126</c:f>
              <c:numCache>
                <c:formatCode>###0.0</c:formatCode>
                <c:ptCount val="5"/>
                <c:pt idx="0">
                  <c:v>23.463476271092034</c:v>
                </c:pt>
                <c:pt idx="1">
                  <c:v>34.445818493933885</c:v>
                </c:pt>
                <c:pt idx="2">
                  <c:v>48.938168216278392</c:v>
                </c:pt>
                <c:pt idx="3">
                  <c:v>58.973878561749572</c:v>
                </c:pt>
                <c:pt idx="4">
                  <c:v>75.702356515538128</c:v>
                </c:pt>
              </c:numCache>
            </c:numRef>
          </c:val>
          <c:extLst>
            <c:ext xmlns:c16="http://schemas.microsoft.com/office/drawing/2014/chart" uri="{C3380CC4-5D6E-409C-BE32-E72D297353CC}">
              <c16:uniqueId val="{00000002-423C-4829-8BFF-60F1E2B376A0}"/>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'DHS09'!$M$127:$Q$127</c:f>
              <c:numCache>
                <c:formatCode>###0.0</c:formatCode>
                <c:ptCount val="5"/>
                <c:pt idx="0">
                  <c:v>76.028483604668139</c:v>
                </c:pt>
                <c:pt idx="1">
                  <c:v>64.817347315357608</c:v>
                </c:pt>
                <c:pt idx="2">
                  <c:v>50.031777004408021</c:v>
                </c:pt>
                <c:pt idx="3">
                  <c:v>39.158379101628967</c:v>
                </c:pt>
                <c:pt idx="4">
                  <c:v>15.387193778938713</c:v>
                </c:pt>
              </c:numCache>
            </c:numRef>
          </c:val>
          <c:extLst>
            <c:ext xmlns:c16="http://schemas.microsoft.com/office/drawing/2014/chart" uri="{C3380CC4-5D6E-409C-BE32-E72D297353CC}">
              <c16:uniqueId val="{00000003-423C-4829-8BFF-60F1E2B376A0}"/>
            </c:ext>
          </c:extLst>
        </c:ser>
        <c:dLbls>
          <c:showLegendKey val="0"/>
          <c:showVal val="0"/>
          <c:showCatName val="0"/>
          <c:showSerName val="0"/>
          <c:showPercent val="0"/>
          <c:showBubbleSize val="0"/>
        </c:dLbls>
        <c:gapWidth val="50"/>
        <c:overlap val="100"/>
        <c:axId val="217426176"/>
        <c:axId val="217452544"/>
      </c:barChart>
      <c:catAx>
        <c:axId val="217426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52544"/>
        <c:crosses val="autoZero"/>
        <c:auto val="1"/>
        <c:lblAlgn val="ctr"/>
        <c:lblOffset val="100"/>
        <c:tickLblSkip val="1"/>
        <c:tickMarkSkip val="1"/>
        <c:noMultiLvlLbl val="0"/>
      </c:catAx>
      <c:valAx>
        <c:axId val="21745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26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'MIS11'!$M$18:$Q$18</c:f>
              <c:numCache>
                <c:formatCode>###0.0</c:formatCode>
                <c:ptCount val="5"/>
                <c:pt idx="0">
                  <c:v>22.168256038335862</c:v>
                </c:pt>
                <c:pt idx="1">
                  <c:v>18.387850063537222</c:v>
                </c:pt>
                <c:pt idx="2">
                  <c:v>24.019839361058825</c:v>
                </c:pt>
                <c:pt idx="3">
                  <c:v>30.55946712494962</c:v>
                </c:pt>
                <c:pt idx="4">
                  <c:v>58.373587874252564</c:v>
                </c:pt>
              </c:numCache>
            </c:numRef>
          </c:val>
          <c:extLst>
            <c:ext xmlns:c16="http://schemas.microsoft.com/office/drawing/2014/chart" uri="{C3380CC4-5D6E-409C-BE32-E72D297353CC}">
              <c16:uniqueId val="{00000000-88FF-4F77-B562-4A05B8EECF51}"/>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'MIS11'!$M$19:$Q$19</c:f>
              <c:numCache>
                <c:formatCode>###0.0</c:formatCode>
                <c:ptCount val="5"/>
                <c:pt idx="0">
                  <c:v>1.1422129819962747</c:v>
                </c:pt>
                <c:pt idx="1">
                  <c:v>0.64719141010379455</c:v>
                </c:pt>
                <c:pt idx="2">
                  <c:v>0.218141830726064</c:v>
                </c:pt>
                <c:pt idx="3">
                  <c:v>0.37116761690222211</c:v>
                </c:pt>
                <c:pt idx="4">
                  <c:v>0.23443207981627537</c:v>
                </c:pt>
              </c:numCache>
            </c:numRef>
          </c:val>
          <c:extLst>
            <c:ext xmlns:c16="http://schemas.microsoft.com/office/drawing/2014/chart" uri="{C3380CC4-5D6E-409C-BE32-E72D297353CC}">
              <c16:uniqueId val="{00000001-88FF-4F77-B562-4A05B8EECF51}"/>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'MIS11'!$M$20:$Q$20</c:f>
              <c:numCache>
                <c:formatCode>###0.0</c:formatCode>
                <c:ptCount val="5"/>
                <c:pt idx="0">
                  <c:v>34.094495116420404</c:v>
                </c:pt>
                <c:pt idx="1">
                  <c:v>38.832065822120732</c:v>
                </c:pt>
                <c:pt idx="2">
                  <c:v>38.976438352345568</c:v>
                </c:pt>
                <c:pt idx="3">
                  <c:v>36.795091432745643</c:v>
                </c:pt>
                <c:pt idx="4">
                  <c:v>24.263648882639057</c:v>
                </c:pt>
              </c:numCache>
            </c:numRef>
          </c:val>
          <c:extLst>
            <c:ext xmlns:c16="http://schemas.microsoft.com/office/drawing/2014/chart" uri="{C3380CC4-5D6E-409C-BE32-E72D297353CC}">
              <c16:uniqueId val="{00000002-88FF-4F77-B562-4A05B8EECF51}"/>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'MIS11'!$M$21:$Q$21</c:f>
              <c:numCache>
                <c:formatCode>###0.0</c:formatCode>
                <c:ptCount val="5"/>
                <c:pt idx="0">
                  <c:v>42.595035863247446</c:v>
                </c:pt>
                <c:pt idx="1">
                  <c:v>42.132892704238238</c:v>
                </c:pt>
                <c:pt idx="2">
                  <c:v>36.785580455869535</c:v>
                </c:pt>
                <c:pt idx="3">
                  <c:v>32.27427382540251</c:v>
                </c:pt>
                <c:pt idx="4">
                  <c:v>17.128331163292106</c:v>
                </c:pt>
              </c:numCache>
            </c:numRef>
          </c:val>
          <c:extLst>
            <c:ext xmlns:c16="http://schemas.microsoft.com/office/drawing/2014/chart" uri="{C3380CC4-5D6E-409C-BE32-E72D297353CC}">
              <c16:uniqueId val="{00000003-88FF-4F77-B562-4A05B8EECF51}"/>
            </c:ext>
          </c:extLst>
        </c:ser>
        <c:dLbls>
          <c:showLegendKey val="0"/>
          <c:showVal val="0"/>
          <c:showCatName val="0"/>
          <c:showSerName val="0"/>
          <c:showPercent val="0"/>
          <c:showBubbleSize val="0"/>
        </c:dLbls>
        <c:gapWidth val="50"/>
        <c:overlap val="100"/>
        <c:axId val="212269696"/>
        <c:axId val="212480384"/>
      </c:barChart>
      <c:catAx>
        <c:axId val="212269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80384"/>
        <c:crosses val="autoZero"/>
        <c:auto val="1"/>
        <c:lblAlgn val="ctr"/>
        <c:lblOffset val="100"/>
        <c:tickLblSkip val="1"/>
        <c:tickMarkSkip val="1"/>
        <c:noMultiLvlLbl val="0"/>
      </c:catAx>
      <c:valAx>
        <c:axId val="212480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69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'MIS11'!$R$15:$AM$15</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'MIS11'!$R$18:$AM$18</c:f>
              <c:numCache>
                <c:formatCode>###0.0</c:formatCode>
                <c:ptCount val="22"/>
                <c:pt idx="0">
                  <c:v>31.799389604678204</c:v>
                </c:pt>
                <c:pt idx="1">
                  <c:v>18.386988738125307</c:v>
                </c:pt>
                <c:pt idx="2">
                  <c:v>64.382206917534816</c:v>
                </c:pt>
                <c:pt idx="3">
                  <c:v>31.253374838946165</c:v>
                </c:pt>
                <c:pt idx="4">
                  <c:v>33.277193361818036</c:v>
                </c:pt>
                <c:pt idx="5">
                  <c:v>48.133870893955418</c:v>
                </c:pt>
                <c:pt idx="6">
                  <c:v>32.731027808137817</c:v>
                </c:pt>
                <c:pt idx="7">
                  <c:v>5.1432161067812361</c:v>
                </c:pt>
                <c:pt idx="8">
                  <c:v>27.052834068433661</c:v>
                </c:pt>
                <c:pt idx="9">
                  <c:v>15.150041524093005</c:v>
                </c:pt>
                <c:pt idx="10">
                  <c:v>35.025830673257786</c:v>
                </c:pt>
                <c:pt idx="11">
                  <c:v>75.769953991299829</c:v>
                </c:pt>
                <c:pt idx="12">
                  <c:v>42.103446543006342</c:v>
                </c:pt>
                <c:pt idx="13">
                  <c:v>36.717853498437741</c:v>
                </c:pt>
                <c:pt idx="14">
                  <c:v>53.89607798162001</c:v>
                </c:pt>
                <c:pt idx="15">
                  <c:v>51.862106378887084</c:v>
                </c:pt>
                <c:pt idx="16">
                  <c:v>34.109091128517719</c:v>
                </c:pt>
                <c:pt idx="17">
                  <c:v>15.572962255348449</c:v>
                </c:pt>
                <c:pt idx="18">
                  <c:v>32.522330573759447</c:v>
                </c:pt>
                <c:pt idx="19">
                  <c:v>25.333275635576705</c:v>
                </c:pt>
                <c:pt idx="20">
                  <c:v>26.833352076336091</c:v>
                </c:pt>
                <c:pt idx="21">
                  <c:v>22.021241669920936</c:v>
                </c:pt>
              </c:numCache>
            </c:numRef>
          </c:val>
          <c:extLst>
            <c:ext xmlns:c16="http://schemas.microsoft.com/office/drawing/2014/chart" uri="{C3380CC4-5D6E-409C-BE32-E72D297353CC}">
              <c16:uniqueId val="{00000000-CC93-403D-8B39-4E8757CACAAA}"/>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'MIS11'!$R$15:$AM$15</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'MIS11'!$R$19:$AM$19</c:f>
              <c:numCache>
                <c:formatCode>###0.0</c:formatCode>
                <c:ptCount val="22"/>
                <c:pt idx="0">
                  <c:v>0.38622740410540329</c:v>
                </c:pt>
                <c:pt idx="1">
                  <c:v>0.394409360061932</c:v>
                </c:pt>
                <c:pt idx="2">
                  <c:v>0.71608116895134788</c:v>
                </c:pt>
                <c:pt idx="3">
                  <c:v>0.93341696223423154</c:v>
                </c:pt>
                <c:pt idx="4">
                  <c:v>4.9724541805015452</c:v>
                </c:pt>
                <c:pt idx="5">
                  <c:v>0.33931228223332111</c:v>
                </c:pt>
                <c:pt idx="6">
                  <c:v>2.577524304200713</c:v>
                </c:pt>
                <c:pt idx="7">
                  <c:v>0.21430067111588486</c:v>
                </c:pt>
                <c:pt idx="8">
                  <c:v>0</c:v>
                </c:pt>
                <c:pt idx="9">
                  <c:v>1.5165206730823827E-2</c:v>
                </c:pt>
                <c:pt idx="10">
                  <c:v>0.31809533406591334</c:v>
                </c:pt>
                <c:pt idx="11">
                  <c:v>0.15184359517294557</c:v>
                </c:pt>
                <c:pt idx="12">
                  <c:v>0.59781769939359919</c:v>
                </c:pt>
                <c:pt idx="13">
                  <c:v>1.1746681717766458</c:v>
                </c:pt>
                <c:pt idx="14">
                  <c:v>3.4401751903161708</c:v>
                </c:pt>
                <c:pt idx="15">
                  <c:v>0</c:v>
                </c:pt>
                <c:pt idx="16">
                  <c:v>1.2005270169457583</c:v>
                </c:pt>
                <c:pt idx="17">
                  <c:v>0.10977919011826702</c:v>
                </c:pt>
                <c:pt idx="18">
                  <c:v>0</c:v>
                </c:pt>
                <c:pt idx="19">
                  <c:v>7.6228512444062299E-2</c:v>
                </c:pt>
                <c:pt idx="20">
                  <c:v>0.13484096520771904</c:v>
                </c:pt>
                <c:pt idx="21">
                  <c:v>0</c:v>
                </c:pt>
              </c:numCache>
            </c:numRef>
          </c:val>
          <c:extLst>
            <c:ext xmlns:c16="http://schemas.microsoft.com/office/drawing/2014/chart" uri="{C3380CC4-5D6E-409C-BE32-E72D297353CC}">
              <c16:uniqueId val="{00000001-CC93-403D-8B39-4E8757CACAAA}"/>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'MIS11'!$R$15:$AM$15</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'MIS11'!$R$20:$AM$20</c:f>
              <c:numCache>
                <c:formatCode>###0.0</c:formatCode>
                <c:ptCount val="22"/>
                <c:pt idx="0">
                  <c:v>43.610481592311189</c:v>
                </c:pt>
                <c:pt idx="1">
                  <c:v>65.189079566492836</c:v>
                </c:pt>
                <c:pt idx="2">
                  <c:v>21.746258270668861</c:v>
                </c:pt>
                <c:pt idx="3">
                  <c:v>24.612816212148019</c:v>
                </c:pt>
                <c:pt idx="4">
                  <c:v>19.545220377351534</c:v>
                </c:pt>
                <c:pt idx="5">
                  <c:v>15.015953970022757</c:v>
                </c:pt>
                <c:pt idx="6">
                  <c:v>31.384832005642032</c:v>
                </c:pt>
                <c:pt idx="7">
                  <c:v>68.740591682498447</c:v>
                </c:pt>
                <c:pt idx="8">
                  <c:v>28.27999551794403</c:v>
                </c:pt>
                <c:pt idx="9">
                  <c:v>14.17413013983456</c:v>
                </c:pt>
                <c:pt idx="10">
                  <c:v>34.393624116146427</c:v>
                </c:pt>
                <c:pt idx="11">
                  <c:v>21.258463591704807</c:v>
                </c:pt>
                <c:pt idx="12">
                  <c:v>26.034789992138613</c:v>
                </c:pt>
                <c:pt idx="13">
                  <c:v>53.885763475451022</c:v>
                </c:pt>
                <c:pt idx="14">
                  <c:v>26.075549168758656</c:v>
                </c:pt>
                <c:pt idx="15">
                  <c:v>48.137893621112916</c:v>
                </c:pt>
                <c:pt idx="16">
                  <c:v>64.690381854536525</c:v>
                </c:pt>
                <c:pt idx="17">
                  <c:v>20.72796293684965</c:v>
                </c:pt>
                <c:pt idx="18">
                  <c:v>22.704341963466604</c:v>
                </c:pt>
                <c:pt idx="19">
                  <c:v>10.90134236685342</c:v>
                </c:pt>
                <c:pt idx="20">
                  <c:v>37.790711435334551</c:v>
                </c:pt>
                <c:pt idx="21">
                  <c:v>36.395945857594185</c:v>
                </c:pt>
              </c:numCache>
            </c:numRef>
          </c:val>
          <c:extLst>
            <c:ext xmlns:c16="http://schemas.microsoft.com/office/drawing/2014/chart" uri="{C3380CC4-5D6E-409C-BE32-E72D297353CC}">
              <c16:uniqueId val="{00000002-CC93-403D-8B39-4E8757CACAAA}"/>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'MIS11'!$R$15:$AM$15</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'MIS11'!$R$21:$AM$21</c:f>
              <c:numCache>
                <c:formatCode>###0.0</c:formatCode>
                <c:ptCount val="22"/>
                <c:pt idx="0">
                  <c:v>24.203901398905213</c:v>
                </c:pt>
                <c:pt idx="1">
                  <c:v>16.029522335319928</c:v>
                </c:pt>
                <c:pt idx="2">
                  <c:v>13.155453642844975</c:v>
                </c:pt>
                <c:pt idx="3">
                  <c:v>43.200391986671576</c:v>
                </c:pt>
                <c:pt idx="4">
                  <c:v>42.205132080328887</c:v>
                </c:pt>
                <c:pt idx="5">
                  <c:v>36.510862853788502</c:v>
                </c:pt>
                <c:pt idx="6">
                  <c:v>33.30661588201945</c:v>
                </c:pt>
                <c:pt idx="7">
                  <c:v>25.901891539604431</c:v>
                </c:pt>
                <c:pt idx="8">
                  <c:v>44.667170413622301</c:v>
                </c:pt>
                <c:pt idx="9">
                  <c:v>70.6606631293416</c:v>
                </c:pt>
                <c:pt idx="10">
                  <c:v>30.262449876529868</c:v>
                </c:pt>
                <c:pt idx="11">
                  <c:v>2.8197388218224178</c:v>
                </c:pt>
                <c:pt idx="12">
                  <c:v>31.263945765461443</c:v>
                </c:pt>
                <c:pt idx="13">
                  <c:v>8.221714854334591</c:v>
                </c:pt>
                <c:pt idx="14">
                  <c:v>16.588197659305166</c:v>
                </c:pt>
                <c:pt idx="15">
                  <c:v>0</c:v>
                </c:pt>
                <c:pt idx="16">
                  <c:v>0</c:v>
                </c:pt>
                <c:pt idx="17">
                  <c:v>63.589295617683646</c:v>
                </c:pt>
                <c:pt idx="18">
                  <c:v>44.773327462773949</c:v>
                </c:pt>
                <c:pt idx="19">
                  <c:v>63.689153485125807</c:v>
                </c:pt>
                <c:pt idx="20">
                  <c:v>35.241095523121636</c:v>
                </c:pt>
                <c:pt idx="21">
                  <c:v>41.582812472484875</c:v>
                </c:pt>
              </c:numCache>
            </c:numRef>
          </c:val>
          <c:extLst>
            <c:ext xmlns:c16="http://schemas.microsoft.com/office/drawing/2014/chart" uri="{C3380CC4-5D6E-409C-BE32-E72D297353CC}">
              <c16:uniqueId val="{00000003-CC93-403D-8B39-4E8757CACAAA}"/>
            </c:ext>
          </c:extLst>
        </c:ser>
        <c:dLbls>
          <c:showLegendKey val="0"/>
          <c:showVal val="0"/>
          <c:showCatName val="0"/>
          <c:showSerName val="0"/>
          <c:showPercent val="0"/>
          <c:showBubbleSize val="0"/>
        </c:dLbls>
        <c:gapWidth val="50"/>
        <c:overlap val="100"/>
        <c:axId val="212531072"/>
        <c:axId val="212532608"/>
      </c:barChart>
      <c:catAx>
        <c:axId val="212531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32608"/>
        <c:crosses val="autoZero"/>
        <c:auto val="1"/>
        <c:lblAlgn val="ctr"/>
        <c:lblOffset val="100"/>
        <c:tickLblSkip val="1"/>
        <c:tickMarkSkip val="1"/>
        <c:noMultiLvlLbl val="0"/>
      </c:catAx>
      <c:valAx>
        <c:axId val="212532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31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'MIS11'!$C$18:$G$18</c:f>
              <c:numCache>
                <c:formatCode>###0.0</c:formatCode>
                <c:ptCount val="5"/>
                <c:pt idx="0">
                  <c:v>22.595122328071511</c:v>
                </c:pt>
                <c:pt idx="1">
                  <c:v>18.987966518802136</c:v>
                </c:pt>
                <c:pt idx="2">
                  <c:v>27.334129026080177</c:v>
                </c:pt>
                <c:pt idx="3">
                  <c:v>33.147310269498796</c:v>
                </c:pt>
                <c:pt idx="4">
                  <c:v>74.620325659643811</c:v>
                </c:pt>
              </c:numCache>
            </c:numRef>
          </c:val>
          <c:extLst>
            <c:ext xmlns:c16="http://schemas.microsoft.com/office/drawing/2014/chart" uri="{C3380CC4-5D6E-409C-BE32-E72D297353CC}">
              <c16:uniqueId val="{00000000-F78D-47BD-B31F-A571FB37CF5B}"/>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'MIS11'!$C$19:$G$19</c:f>
              <c:numCache>
                <c:formatCode>###0.0</c:formatCode>
                <c:ptCount val="5"/>
                <c:pt idx="0">
                  <c:v>0.99060035258768631</c:v>
                </c:pt>
                <c:pt idx="1">
                  <c:v>0.60745816520419627</c:v>
                </c:pt>
                <c:pt idx="2">
                  <c:v>0.24824133323382605</c:v>
                </c:pt>
                <c:pt idx="3">
                  <c:v>0.3348213158535232</c:v>
                </c:pt>
                <c:pt idx="4">
                  <c:v>1.3677860100545709</c:v>
                </c:pt>
              </c:numCache>
            </c:numRef>
          </c:val>
          <c:extLst>
            <c:ext xmlns:c16="http://schemas.microsoft.com/office/drawing/2014/chart" uri="{C3380CC4-5D6E-409C-BE32-E72D297353CC}">
              <c16:uniqueId val="{00000001-F78D-47BD-B31F-A571FB37CF5B}"/>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'MIS11'!$C$20:$G$20</c:f>
              <c:numCache>
                <c:formatCode>###0.0</c:formatCode>
                <c:ptCount val="5"/>
                <c:pt idx="0">
                  <c:v>34.724091705282078</c:v>
                </c:pt>
                <c:pt idx="1">
                  <c:v>38.038362295155501</c:v>
                </c:pt>
                <c:pt idx="2">
                  <c:v>38.107227210187673</c:v>
                </c:pt>
                <c:pt idx="3">
                  <c:v>35.067941417446825</c:v>
                </c:pt>
                <c:pt idx="4">
                  <c:v>16.822665965671689</c:v>
                </c:pt>
              </c:numCache>
            </c:numRef>
          </c:val>
          <c:extLst>
            <c:ext xmlns:c16="http://schemas.microsoft.com/office/drawing/2014/chart" uri="{C3380CC4-5D6E-409C-BE32-E72D297353CC}">
              <c16:uniqueId val="{00000002-F78D-47BD-B31F-A571FB37CF5B}"/>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'MIS11'!$C$21:$G$21</c:f>
              <c:numCache>
                <c:formatCode>###0.0</c:formatCode>
                <c:ptCount val="5"/>
                <c:pt idx="0">
                  <c:v>41.69018561405872</c:v>
                </c:pt>
                <c:pt idx="1">
                  <c:v>42.366213020838167</c:v>
                </c:pt>
                <c:pt idx="2">
                  <c:v>34.310402430498328</c:v>
                </c:pt>
                <c:pt idx="3">
                  <c:v>31.449926997200855</c:v>
                </c:pt>
                <c:pt idx="4">
                  <c:v>7.1892223646299307</c:v>
                </c:pt>
              </c:numCache>
            </c:numRef>
          </c:val>
          <c:extLst>
            <c:ext xmlns:c16="http://schemas.microsoft.com/office/drawing/2014/chart" uri="{C3380CC4-5D6E-409C-BE32-E72D297353CC}">
              <c16:uniqueId val="{00000003-F78D-47BD-B31F-A571FB37CF5B}"/>
            </c:ext>
          </c:extLst>
        </c:ser>
        <c:dLbls>
          <c:showLegendKey val="0"/>
          <c:showVal val="0"/>
          <c:showCatName val="0"/>
          <c:showSerName val="0"/>
          <c:showPercent val="0"/>
          <c:showBubbleSize val="0"/>
        </c:dLbls>
        <c:gapWidth val="50"/>
        <c:overlap val="100"/>
        <c:axId val="212694912"/>
        <c:axId val="212696448"/>
      </c:barChart>
      <c:catAx>
        <c:axId val="212694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96448"/>
        <c:crosses val="autoZero"/>
        <c:auto val="1"/>
        <c:lblAlgn val="ctr"/>
        <c:lblOffset val="100"/>
        <c:tickLblSkip val="1"/>
        <c:tickMarkSkip val="1"/>
        <c:noMultiLvlLbl val="0"/>
      </c:catAx>
      <c:valAx>
        <c:axId val="212696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94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'MIS11'!$R$121:$AM$121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'MIS11'!$R$124:$AM$124</c:f>
              <c:numCache>
                <c:formatCode>###0.0</c:formatCode>
                <c:ptCount val="22"/>
                <c:pt idx="0">
                  <c:v>3.5051286653465126</c:v>
                </c:pt>
                <c:pt idx="1">
                  <c:v>3.440877974798322</c:v>
                </c:pt>
                <c:pt idx="2">
                  <c:v>10.985537509245148</c:v>
                </c:pt>
                <c:pt idx="3">
                  <c:v>5.7724049127358619</c:v>
                </c:pt>
                <c:pt idx="4">
                  <c:v>0.63575018842299325</c:v>
                </c:pt>
                <c:pt idx="5">
                  <c:v>2.1894684210841935</c:v>
                </c:pt>
                <c:pt idx="6">
                  <c:v>4.3669407793650201</c:v>
                </c:pt>
                <c:pt idx="7">
                  <c:v>0.66899210656000763</c:v>
                </c:pt>
                <c:pt idx="8">
                  <c:v>6.2759699773612354</c:v>
                </c:pt>
                <c:pt idx="9">
                  <c:v>1.0639998174637015</c:v>
                </c:pt>
                <c:pt idx="10">
                  <c:v>2.2480677612904305</c:v>
                </c:pt>
                <c:pt idx="11">
                  <c:v>0</c:v>
                </c:pt>
                <c:pt idx="12">
                  <c:v>4.9485709078557383</c:v>
                </c:pt>
                <c:pt idx="13">
                  <c:v>1.7357542874283645</c:v>
                </c:pt>
                <c:pt idx="14">
                  <c:v>1.5477888736760681</c:v>
                </c:pt>
                <c:pt idx="15">
                  <c:v>2.4187851419151332</c:v>
                </c:pt>
                <c:pt idx="16">
                  <c:v>0</c:v>
                </c:pt>
                <c:pt idx="17">
                  <c:v>1.7660925458708872</c:v>
                </c:pt>
                <c:pt idx="18">
                  <c:v>5.6363590227329361</c:v>
                </c:pt>
                <c:pt idx="19">
                  <c:v>0.75919691022147051</c:v>
                </c:pt>
                <c:pt idx="20">
                  <c:v>9.9313361294320721</c:v>
                </c:pt>
                <c:pt idx="21">
                  <c:v>1.5435969050621423</c:v>
                </c:pt>
              </c:numCache>
            </c:numRef>
          </c:val>
          <c:extLst>
            <c:ext xmlns:c16="http://schemas.microsoft.com/office/drawing/2014/chart" uri="{C3380CC4-5D6E-409C-BE32-E72D297353CC}">
              <c16:uniqueId val="{00000000-AA6B-4C34-9A9F-028D8806BFDB}"/>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'MIS11'!$R$121:$AM$121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'MIS11'!$R$125:$AM$125</c:f>
              <c:numCache>
                <c:formatCode>###0.0</c:formatCode>
                <c:ptCount val="22"/>
                <c:pt idx="0">
                  <c:v>17.79919008718921</c:v>
                </c:pt>
                <c:pt idx="1">
                  <c:v>8.678972303838659</c:v>
                </c:pt>
                <c:pt idx="2">
                  <c:v>15.022457320527343</c:v>
                </c:pt>
                <c:pt idx="3">
                  <c:v>7.1313044437304338</c:v>
                </c:pt>
                <c:pt idx="4">
                  <c:v>1.3234571895675313</c:v>
                </c:pt>
                <c:pt idx="5">
                  <c:v>3.6645651623807085</c:v>
                </c:pt>
                <c:pt idx="6">
                  <c:v>5.5915036316848878</c:v>
                </c:pt>
                <c:pt idx="7">
                  <c:v>0.19440719328159864</c:v>
                </c:pt>
                <c:pt idx="8">
                  <c:v>12.195629231049914</c:v>
                </c:pt>
                <c:pt idx="9">
                  <c:v>0.32407213624645287</c:v>
                </c:pt>
                <c:pt idx="10">
                  <c:v>7.2407256160271798</c:v>
                </c:pt>
                <c:pt idx="11">
                  <c:v>1.1222243273675703</c:v>
                </c:pt>
                <c:pt idx="12">
                  <c:v>8.437868549729723</c:v>
                </c:pt>
                <c:pt idx="13">
                  <c:v>1.5094091955280424</c:v>
                </c:pt>
                <c:pt idx="14">
                  <c:v>2.6165002388333529</c:v>
                </c:pt>
                <c:pt idx="15">
                  <c:v>2.5189180149507386</c:v>
                </c:pt>
                <c:pt idx="16">
                  <c:v>0</c:v>
                </c:pt>
                <c:pt idx="17">
                  <c:v>2.3647062383262747</c:v>
                </c:pt>
                <c:pt idx="18">
                  <c:v>6.4112167067429047</c:v>
                </c:pt>
                <c:pt idx="19">
                  <c:v>3.9959428394155121</c:v>
                </c:pt>
                <c:pt idx="20">
                  <c:v>11.958108173171267</c:v>
                </c:pt>
                <c:pt idx="21">
                  <c:v>1.7560882794735446</c:v>
                </c:pt>
              </c:numCache>
            </c:numRef>
          </c:val>
          <c:extLst>
            <c:ext xmlns:c16="http://schemas.microsoft.com/office/drawing/2014/chart" uri="{C3380CC4-5D6E-409C-BE32-E72D297353CC}">
              <c16:uniqueId val="{00000001-AA6B-4C34-9A9F-028D8806BFDB}"/>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'MIS11'!$R$121:$AM$121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'MIS11'!$R$126:$AM$126</c:f>
              <c:numCache>
                <c:formatCode>###0.0</c:formatCode>
                <c:ptCount val="22"/>
                <c:pt idx="0">
                  <c:v>48.439511656562942</c:v>
                </c:pt>
                <c:pt idx="1">
                  <c:v>51.763718718487681</c:v>
                </c:pt>
                <c:pt idx="2">
                  <c:v>66.725071036220044</c:v>
                </c:pt>
                <c:pt idx="3">
                  <c:v>75.959326274360066</c:v>
                </c:pt>
                <c:pt idx="4">
                  <c:v>3.2133525391613773</c:v>
                </c:pt>
                <c:pt idx="5">
                  <c:v>9.2601658570138028</c:v>
                </c:pt>
                <c:pt idx="6">
                  <c:v>15.071669256501806</c:v>
                </c:pt>
                <c:pt idx="7">
                  <c:v>1.4980668749177681</c:v>
                </c:pt>
                <c:pt idx="8">
                  <c:v>58.033165192272136</c:v>
                </c:pt>
                <c:pt idx="9">
                  <c:v>2.1267233941173487</c:v>
                </c:pt>
                <c:pt idx="10">
                  <c:v>1.0260590106848895</c:v>
                </c:pt>
                <c:pt idx="11">
                  <c:v>66.586001170753974</c:v>
                </c:pt>
                <c:pt idx="12">
                  <c:v>11.974753009297373</c:v>
                </c:pt>
                <c:pt idx="13">
                  <c:v>26.694844838402119</c:v>
                </c:pt>
                <c:pt idx="14">
                  <c:v>6.5854750320718125</c:v>
                </c:pt>
                <c:pt idx="15">
                  <c:v>80.662436122241203</c:v>
                </c:pt>
                <c:pt idx="16">
                  <c:v>13.754271324093551</c:v>
                </c:pt>
                <c:pt idx="17">
                  <c:v>2.9412727957648173</c:v>
                </c:pt>
                <c:pt idx="18">
                  <c:v>41.562057580621989</c:v>
                </c:pt>
                <c:pt idx="19">
                  <c:v>10.703597617851273</c:v>
                </c:pt>
                <c:pt idx="20">
                  <c:v>46.238021311698326</c:v>
                </c:pt>
                <c:pt idx="21">
                  <c:v>17.723294554092291</c:v>
                </c:pt>
              </c:numCache>
            </c:numRef>
          </c:val>
          <c:extLst>
            <c:ext xmlns:c16="http://schemas.microsoft.com/office/drawing/2014/chart" uri="{C3380CC4-5D6E-409C-BE32-E72D297353CC}">
              <c16:uniqueId val="{00000002-AA6B-4C34-9A9F-028D8806BFDB}"/>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'MIS11'!$R$121:$AM$121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'MIS11'!$R$127:$AM$127</c:f>
              <c:numCache>
                <c:formatCode>###0.0</c:formatCode>
                <c:ptCount val="22"/>
                <c:pt idx="0">
                  <c:v>30.256169590901333</c:v>
                </c:pt>
                <c:pt idx="1">
                  <c:v>36.116431002875331</c:v>
                </c:pt>
                <c:pt idx="2">
                  <c:v>7.2669341340074673</c:v>
                </c:pt>
                <c:pt idx="3">
                  <c:v>11.136964369173636</c:v>
                </c:pt>
                <c:pt idx="4">
                  <c:v>94.827440082848099</c:v>
                </c:pt>
                <c:pt idx="5">
                  <c:v>84.885800559521286</c:v>
                </c:pt>
                <c:pt idx="6">
                  <c:v>74.969886332448283</c:v>
                </c:pt>
                <c:pt idx="7">
                  <c:v>97.638533825240629</c:v>
                </c:pt>
                <c:pt idx="8">
                  <c:v>23.495235599316732</c:v>
                </c:pt>
                <c:pt idx="9">
                  <c:v>96.485204652172499</c:v>
                </c:pt>
                <c:pt idx="10">
                  <c:v>89.485147611997505</c:v>
                </c:pt>
                <c:pt idx="11">
                  <c:v>32.291774501878443</c:v>
                </c:pt>
                <c:pt idx="12">
                  <c:v>74.638807533117159</c:v>
                </c:pt>
                <c:pt idx="13">
                  <c:v>70.059991678641481</c:v>
                </c:pt>
                <c:pt idx="14">
                  <c:v>89.250235855418765</c:v>
                </c:pt>
                <c:pt idx="15">
                  <c:v>14.399860720892912</c:v>
                </c:pt>
                <c:pt idx="16">
                  <c:v>86.245728675906449</c:v>
                </c:pt>
                <c:pt idx="17">
                  <c:v>92.927928420038015</c:v>
                </c:pt>
                <c:pt idx="18">
                  <c:v>46.390366689902173</c:v>
                </c:pt>
                <c:pt idx="19">
                  <c:v>84.541262632511746</c:v>
                </c:pt>
                <c:pt idx="20">
                  <c:v>31.872534385698337</c:v>
                </c:pt>
                <c:pt idx="21">
                  <c:v>78.977020261372019</c:v>
                </c:pt>
              </c:numCache>
            </c:numRef>
          </c:val>
          <c:extLst>
            <c:ext xmlns:c16="http://schemas.microsoft.com/office/drawing/2014/chart" uri="{C3380CC4-5D6E-409C-BE32-E72D297353CC}">
              <c16:uniqueId val="{00000003-AA6B-4C34-9A9F-028D8806BFDB}"/>
            </c:ext>
          </c:extLst>
        </c:ser>
        <c:dLbls>
          <c:showLegendKey val="0"/>
          <c:showVal val="0"/>
          <c:showCatName val="0"/>
          <c:showSerName val="0"/>
          <c:showPercent val="0"/>
          <c:showBubbleSize val="0"/>
        </c:dLbls>
        <c:gapWidth val="50"/>
        <c:overlap val="100"/>
        <c:axId val="212785792"/>
        <c:axId val="212873600"/>
      </c:barChart>
      <c:catAx>
        <c:axId val="21278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73600"/>
        <c:crosses val="autoZero"/>
        <c:auto val="1"/>
        <c:lblAlgn val="ctr"/>
        <c:lblOffset val="100"/>
        <c:tickLblSkip val="1"/>
        <c:tickMarkSkip val="1"/>
        <c:noMultiLvlLbl val="0"/>
      </c:catAx>
      <c:valAx>
        <c:axId val="212873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8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'MIS11'!$M$221:$Q$221</c:f>
              <c:strCache>
                <c:ptCount val="5"/>
                <c:pt idx="0">
                  <c:v>Poorest</c:v>
                </c:pt>
                <c:pt idx="1">
                  <c:v>Poor</c:v>
                </c:pt>
                <c:pt idx="2">
                  <c:v>Middle</c:v>
                </c:pt>
                <c:pt idx="3">
                  <c:v>Rich</c:v>
                </c:pt>
                <c:pt idx="4">
                  <c:v>Richest</c:v>
                </c:pt>
              </c:strCache>
            </c:strRef>
          </c:cat>
          <c:val>
            <c:numRef>
              <c:f>'MIS11'!$M$222:$Q$222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933-4381-9359-71BF6CA916DF}"/>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'MIS11'!$M$221:$Q$221</c:f>
              <c:strCache>
                <c:ptCount val="5"/>
                <c:pt idx="0">
                  <c:v>Poorest</c:v>
                </c:pt>
                <c:pt idx="1">
                  <c:v>Poor</c:v>
                </c:pt>
                <c:pt idx="2">
                  <c:v>Middle</c:v>
                </c:pt>
                <c:pt idx="3">
                  <c:v>Rich</c:v>
                </c:pt>
                <c:pt idx="4">
                  <c:v>Richest</c:v>
                </c:pt>
              </c:strCache>
            </c:strRef>
          </c:cat>
          <c:val>
            <c:numRef>
              <c:f>'MIS11'!$M$223:$Q$223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933-4381-9359-71BF6CA916DF}"/>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'MIS11'!$M$221:$Q$221</c:f>
              <c:strCache>
                <c:ptCount val="5"/>
                <c:pt idx="0">
                  <c:v>Poorest</c:v>
                </c:pt>
                <c:pt idx="1">
                  <c:v>Poor</c:v>
                </c:pt>
                <c:pt idx="2">
                  <c:v>Middle</c:v>
                </c:pt>
                <c:pt idx="3">
                  <c:v>Rich</c:v>
                </c:pt>
                <c:pt idx="4">
                  <c:v>Richest</c:v>
                </c:pt>
              </c:strCache>
            </c:strRef>
          </c:cat>
          <c:val>
            <c:numRef>
              <c:f>'MIS11'!$M$224:$Q$224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933-4381-9359-71BF6CA916DF}"/>
            </c:ext>
          </c:extLst>
        </c:ser>
        <c:dLbls>
          <c:showLegendKey val="0"/>
          <c:showVal val="0"/>
          <c:showCatName val="0"/>
          <c:showSerName val="0"/>
          <c:showPercent val="0"/>
          <c:showBubbleSize val="0"/>
        </c:dLbls>
        <c:gapWidth val="50"/>
        <c:overlap val="100"/>
        <c:axId val="212958208"/>
        <c:axId val="212984576"/>
      </c:barChart>
      <c:catAx>
        <c:axId val="21295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84576"/>
        <c:crosses val="autoZero"/>
        <c:auto val="1"/>
        <c:lblAlgn val="ctr"/>
        <c:lblOffset val="100"/>
        <c:tickLblSkip val="1"/>
        <c:tickMarkSkip val="1"/>
        <c:noMultiLvlLbl val="0"/>
      </c:catAx>
      <c:valAx>
        <c:axId val="212984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58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'MIS11'!$R$221:$AM$221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'MIS11'!$R$222:$AM$222</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FDF4-45A5-8613-9907F9117EE4}"/>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'MIS11'!$R$221:$AM$221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'MIS11'!$R$223:$AM$223</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1-FDF4-45A5-8613-9907F9117EE4}"/>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'MIS11'!$R$221:$AM$221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'MIS11'!$R$224:$AM$224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2-FDF4-45A5-8613-9907F9117EE4}"/>
            </c:ext>
          </c:extLst>
        </c:ser>
        <c:dLbls>
          <c:showLegendKey val="0"/>
          <c:showVal val="0"/>
          <c:showCatName val="0"/>
          <c:showSerName val="0"/>
          <c:showPercent val="0"/>
          <c:showBubbleSize val="0"/>
        </c:dLbls>
        <c:gapWidth val="50"/>
        <c:overlap val="100"/>
        <c:axId val="214954752"/>
        <c:axId val="214956288"/>
      </c:barChart>
      <c:catAx>
        <c:axId val="214954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956288"/>
        <c:crosses val="autoZero"/>
        <c:auto val="1"/>
        <c:lblAlgn val="ctr"/>
        <c:lblOffset val="100"/>
        <c:tickLblSkip val="1"/>
        <c:tickMarkSkip val="1"/>
        <c:noMultiLvlLbl val="0"/>
      </c:catAx>
      <c:valAx>
        <c:axId val="214956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954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'MIS11'!$C$221:$G$221</c:f>
              <c:strCache>
                <c:ptCount val="5"/>
                <c:pt idx="0">
                  <c:v>Poorest</c:v>
                </c:pt>
                <c:pt idx="1">
                  <c:v>Poor</c:v>
                </c:pt>
                <c:pt idx="2">
                  <c:v>Middle</c:v>
                </c:pt>
                <c:pt idx="3">
                  <c:v>Rich</c:v>
                </c:pt>
                <c:pt idx="4">
                  <c:v>Richest</c:v>
                </c:pt>
              </c:strCache>
            </c:strRef>
          </c:cat>
          <c:val>
            <c:numRef>
              <c:f>'MIS11'!$C$222:$G$222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F6B-440E-9688-796BB2555DBF}"/>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'MIS11'!$C$221:$G$221</c:f>
              <c:strCache>
                <c:ptCount val="5"/>
                <c:pt idx="0">
                  <c:v>Poorest</c:v>
                </c:pt>
                <c:pt idx="1">
                  <c:v>Poor</c:v>
                </c:pt>
                <c:pt idx="2">
                  <c:v>Middle</c:v>
                </c:pt>
                <c:pt idx="3">
                  <c:v>Rich</c:v>
                </c:pt>
                <c:pt idx="4">
                  <c:v>Richest</c:v>
                </c:pt>
              </c:strCache>
            </c:strRef>
          </c:cat>
          <c:val>
            <c:numRef>
              <c:f>'MIS11'!$C$223:$G$223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F6B-440E-9688-796BB2555DBF}"/>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'MIS11'!$C$221:$G$221</c:f>
              <c:strCache>
                <c:ptCount val="5"/>
                <c:pt idx="0">
                  <c:v>Poorest</c:v>
                </c:pt>
                <c:pt idx="1">
                  <c:v>Poor</c:v>
                </c:pt>
                <c:pt idx="2">
                  <c:v>Middle</c:v>
                </c:pt>
                <c:pt idx="3">
                  <c:v>Rich</c:v>
                </c:pt>
                <c:pt idx="4">
                  <c:v>Richest</c:v>
                </c:pt>
              </c:strCache>
            </c:strRef>
          </c:cat>
          <c:val>
            <c:numRef>
              <c:f>'MIS11'!$C$224:$G$224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F6B-440E-9688-796BB2555DBF}"/>
            </c:ext>
          </c:extLst>
        </c:ser>
        <c:dLbls>
          <c:showLegendKey val="0"/>
          <c:showVal val="0"/>
          <c:showCatName val="0"/>
          <c:showSerName val="0"/>
          <c:showPercent val="0"/>
          <c:showBubbleSize val="0"/>
        </c:dLbls>
        <c:gapWidth val="50"/>
        <c:overlap val="100"/>
        <c:axId val="215134208"/>
        <c:axId val="215135744"/>
      </c:barChart>
      <c:catAx>
        <c:axId val="215134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35744"/>
        <c:crosses val="autoZero"/>
        <c:auto val="1"/>
        <c:lblAlgn val="ctr"/>
        <c:lblOffset val="100"/>
        <c:tickLblSkip val="1"/>
        <c:tickMarkSkip val="1"/>
        <c:noMultiLvlLbl val="0"/>
      </c:catAx>
      <c:valAx>
        <c:axId val="215135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34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'MIS11'!$H$18:$L$18</c:f>
              <c:numCache>
                <c:formatCode>###0.0</c:formatCode>
                <c:ptCount val="5"/>
                <c:pt idx="0">
                  <c:v>67.082608681886541</c:v>
                </c:pt>
                <c:pt idx="1">
                  <c:v>86.693593745285256</c:v>
                </c:pt>
                <c:pt idx="2">
                  <c:v>86.953270020129622</c:v>
                </c:pt>
                <c:pt idx="3">
                  <c:v>91.270645967819604</c:v>
                </c:pt>
                <c:pt idx="4">
                  <c:v>93.814783095603886</c:v>
                </c:pt>
              </c:numCache>
            </c:numRef>
          </c:val>
          <c:extLst>
            <c:ext xmlns:c16="http://schemas.microsoft.com/office/drawing/2014/chart" uri="{C3380CC4-5D6E-409C-BE32-E72D297353CC}">
              <c16:uniqueId val="{00000000-C8B6-4953-A9D0-C91364869C70}"/>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'MIS11'!$H$19:$L$19</c:f>
              <c:numCache>
                <c:formatCode>###0.0</c:formatCode>
                <c:ptCount val="5"/>
                <c:pt idx="0">
                  <c:v>1.0907741249087242</c:v>
                </c:pt>
                <c:pt idx="1">
                  <c:v>1.7692570152099032</c:v>
                </c:pt>
                <c:pt idx="2">
                  <c:v>2.5969565711470226</c:v>
                </c:pt>
                <c:pt idx="3">
                  <c:v>3.1147169771851564</c:v>
                </c:pt>
                <c:pt idx="4">
                  <c:v>2.405507258861638</c:v>
                </c:pt>
              </c:numCache>
            </c:numRef>
          </c:val>
          <c:extLst>
            <c:ext xmlns:c16="http://schemas.microsoft.com/office/drawing/2014/chart" uri="{C3380CC4-5D6E-409C-BE32-E72D297353CC}">
              <c16:uniqueId val="{00000001-C8B6-4953-A9D0-C91364869C70}"/>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'MIS11'!$H$20:$L$20</c:f>
              <c:numCache>
                <c:formatCode>###0.0</c:formatCode>
                <c:ptCount val="5"/>
                <c:pt idx="0">
                  <c:v>25.782984971674061</c:v>
                </c:pt>
                <c:pt idx="1">
                  <c:v>9.4745655574061338</c:v>
                </c:pt>
                <c:pt idx="2">
                  <c:v>9.6578880441540988</c:v>
                </c:pt>
                <c:pt idx="3">
                  <c:v>5.6146370549952396</c:v>
                </c:pt>
                <c:pt idx="4">
                  <c:v>3.5173377727889803</c:v>
                </c:pt>
              </c:numCache>
            </c:numRef>
          </c:val>
          <c:extLst>
            <c:ext xmlns:c16="http://schemas.microsoft.com/office/drawing/2014/chart" uri="{C3380CC4-5D6E-409C-BE32-E72D297353CC}">
              <c16:uniqueId val="{00000002-C8B6-4953-A9D0-C91364869C70}"/>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'MIS11'!$H$21:$L$21</c:f>
              <c:numCache>
                <c:formatCode>###0.0</c:formatCode>
                <c:ptCount val="5"/>
                <c:pt idx="0">
                  <c:v>6.043632221530677</c:v>
                </c:pt>
                <c:pt idx="1">
                  <c:v>2.0625836820987078</c:v>
                </c:pt>
                <c:pt idx="2">
                  <c:v>0.79188536456925651</c:v>
                </c:pt>
                <c:pt idx="3">
                  <c:v>0</c:v>
                </c:pt>
                <c:pt idx="4">
                  <c:v>0.26237187274549573</c:v>
                </c:pt>
              </c:numCache>
            </c:numRef>
          </c:val>
          <c:extLst>
            <c:ext xmlns:c16="http://schemas.microsoft.com/office/drawing/2014/chart" uri="{C3380CC4-5D6E-409C-BE32-E72D297353CC}">
              <c16:uniqueId val="{00000003-C8B6-4953-A9D0-C91364869C70}"/>
            </c:ext>
          </c:extLst>
        </c:ser>
        <c:dLbls>
          <c:showLegendKey val="0"/>
          <c:showVal val="0"/>
          <c:showCatName val="0"/>
          <c:showSerName val="0"/>
          <c:showPercent val="0"/>
          <c:showBubbleSize val="0"/>
        </c:dLbls>
        <c:gapWidth val="50"/>
        <c:overlap val="100"/>
        <c:axId val="215188992"/>
        <c:axId val="215190528"/>
      </c:barChart>
      <c:catAx>
        <c:axId val="215188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90528"/>
        <c:crosses val="autoZero"/>
        <c:auto val="1"/>
        <c:lblAlgn val="ctr"/>
        <c:lblOffset val="100"/>
        <c:tickLblSkip val="1"/>
        <c:tickMarkSkip val="1"/>
        <c:noMultiLvlLbl val="0"/>
      </c:catAx>
      <c:valAx>
        <c:axId val="2151905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88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'MIS11'!$H$124:$L$124</c:f>
              <c:numCache>
                <c:formatCode>###0.0</c:formatCode>
                <c:ptCount val="5"/>
                <c:pt idx="0">
                  <c:v>1.3438400808335484</c:v>
                </c:pt>
                <c:pt idx="1">
                  <c:v>2.5715156493917539</c:v>
                </c:pt>
                <c:pt idx="2">
                  <c:v>6.7320136625413962</c:v>
                </c:pt>
                <c:pt idx="3">
                  <c:v>16.336795124849829</c:v>
                </c:pt>
                <c:pt idx="4">
                  <c:v>33.676818819978081</c:v>
                </c:pt>
              </c:numCache>
            </c:numRef>
          </c:val>
          <c:extLst>
            <c:ext xmlns:c16="http://schemas.microsoft.com/office/drawing/2014/chart" uri="{C3380CC4-5D6E-409C-BE32-E72D297353CC}">
              <c16:uniqueId val="{00000000-7C77-4A42-BA49-2562BE846454}"/>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'MIS11'!$H$125:$L$125</c:f>
              <c:numCache>
                <c:formatCode>###0.0</c:formatCode>
                <c:ptCount val="5"/>
                <c:pt idx="0">
                  <c:v>8.4799552690365889</c:v>
                </c:pt>
                <c:pt idx="1">
                  <c:v>21.162109738286734</c:v>
                </c:pt>
                <c:pt idx="2">
                  <c:v>23.470586844353321</c:v>
                </c:pt>
                <c:pt idx="3">
                  <c:v>24.926502750038235</c:v>
                </c:pt>
                <c:pt idx="4">
                  <c:v>30.827964246796569</c:v>
                </c:pt>
              </c:numCache>
            </c:numRef>
          </c:val>
          <c:extLst>
            <c:ext xmlns:c16="http://schemas.microsoft.com/office/drawing/2014/chart" uri="{C3380CC4-5D6E-409C-BE32-E72D297353CC}">
              <c16:uniqueId val="{00000001-7C77-4A42-BA49-2562BE846454}"/>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'MIS11'!$H$126:$L$126</c:f>
              <c:numCache>
                <c:formatCode>###0.0</c:formatCode>
                <c:ptCount val="5"/>
                <c:pt idx="0">
                  <c:v>37.77325156467009</c:v>
                </c:pt>
                <c:pt idx="1">
                  <c:v>51.504313590374949</c:v>
                </c:pt>
                <c:pt idx="2">
                  <c:v>52.498337759955902</c:v>
                </c:pt>
                <c:pt idx="3">
                  <c:v>50.441127547839258</c:v>
                </c:pt>
                <c:pt idx="4">
                  <c:v>34.799747331665742</c:v>
                </c:pt>
              </c:numCache>
            </c:numRef>
          </c:val>
          <c:extLst>
            <c:ext xmlns:c16="http://schemas.microsoft.com/office/drawing/2014/chart" uri="{C3380CC4-5D6E-409C-BE32-E72D297353CC}">
              <c16:uniqueId val="{00000002-7C77-4A42-BA49-2562BE846454}"/>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'MIS11'!$H$127:$L$127</c:f>
              <c:numCache>
                <c:formatCode>###0.0</c:formatCode>
                <c:ptCount val="5"/>
                <c:pt idx="0">
                  <c:v>52.402953085459771</c:v>
                </c:pt>
                <c:pt idx="1">
                  <c:v>24.762061021946568</c:v>
                </c:pt>
                <c:pt idx="2">
                  <c:v>17.299061733149383</c:v>
                </c:pt>
                <c:pt idx="3">
                  <c:v>8.2955745772726761</c:v>
                </c:pt>
                <c:pt idx="4">
                  <c:v>0.69546960155960713</c:v>
                </c:pt>
              </c:numCache>
            </c:numRef>
          </c:val>
          <c:extLst>
            <c:ext xmlns:c16="http://schemas.microsoft.com/office/drawing/2014/chart" uri="{C3380CC4-5D6E-409C-BE32-E72D297353CC}">
              <c16:uniqueId val="{00000003-7C77-4A42-BA49-2562BE846454}"/>
            </c:ext>
          </c:extLst>
        </c:ser>
        <c:dLbls>
          <c:showLegendKey val="0"/>
          <c:showVal val="0"/>
          <c:showCatName val="0"/>
          <c:showSerName val="0"/>
          <c:showPercent val="0"/>
          <c:showBubbleSize val="0"/>
        </c:dLbls>
        <c:gapWidth val="50"/>
        <c:overlap val="100"/>
        <c:axId val="215215104"/>
        <c:axId val="215257856"/>
      </c:barChart>
      <c:catAx>
        <c:axId val="215215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57856"/>
        <c:crosses val="autoZero"/>
        <c:auto val="1"/>
        <c:lblAlgn val="ctr"/>
        <c:lblOffset val="100"/>
        <c:tickLblSkip val="1"/>
        <c:tickMarkSkip val="1"/>
        <c:noMultiLvlLbl val="0"/>
      </c:catAx>
      <c:valAx>
        <c:axId val="215257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15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'MIS11'!$H$221:$L$221</c:f>
              <c:strCache>
                <c:ptCount val="5"/>
                <c:pt idx="0">
                  <c:v>Poorest</c:v>
                </c:pt>
                <c:pt idx="1">
                  <c:v>Poor</c:v>
                </c:pt>
                <c:pt idx="2">
                  <c:v>Middle</c:v>
                </c:pt>
                <c:pt idx="3">
                  <c:v>Rich</c:v>
                </c:pt>
                <c:pt idx="4">
                  <c:v>Richest</c:v>
                </c:pt>
              </c:strCache>
            </c:strRef>
          </c:cat>
          <c:val>
            <c:numRef>
              <c:f>'MIS11'!$H$222:$L$222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D0D-476B-9B2C-90425A7563BB}"/>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'MIS11'!$H$221:$L$221</c:f>
              <c:strCache>
                <c:ptCount val="5"/>
                <c:pt idx="0">
                  <c:v>Poorest</c:v>
                </c:pt>
                <c:pt idx="1">
                  <c:v>Poor</c:v>
                </c:pt>
                <c:pt idx="2">
                  <c:v>Middle</c:v>
                </c:pt>
                <c:pt idx="3">
                  <c:v>Rich</c:v>
                </c:pt>
                <c:pt idx="4">
                  <c:v>Richest</c:v>
                </c:pt>
              </c:strCache>
            </c:strRef>
          </c:cat>
          <c:val>
            <c:numRef>
              <c:f>'MIS11'!$H$223:$L$223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D0D-476B-9B2C-90425A7563BB}"/>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'MIS11'!$H$221:$L$221</c:f>
              <c:strCache>
                <c:ptCount val="5"/>
                <c:pt idx="0">
                  <c:v>Poorest</c:v>
                </c:pt>
                <c:pt idx="1">
                  <c:v>Poor</c:v>
                </c:pt>
                <c:pt idx="2">
                  <c:v>Middle</c:v>
                </c:pt>
                <c:pt idx="3">
                  <c:v>Rich</c:v>
                </c:pt>
                <c:pt idx="4">
                  <c:v>Richest</c:v>
                </c:pt>
              </c:strCache>
            </c:strRef>
          </c:cat>
          <c:val>
            <c:numRef>
              <c:f>'MIS11'!$H$224:$L$224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D0D-476B-9B2C-90425A7563BB}"/>
            </c:ext>
          </c:extLst>
        </c:ser>
        <c:dLbls>
          <c:showLegendKey val="0"/>
          <c:showVal val="0"/>
          <c:showCatName val="0"/>
          <c:showSerName val="0"/>
          <c:showPercent val="0"/>
          <c:showBubbleSize val="0"/>
        </c:dLbls>
        <c:gapWidth val="50"/>
        <c:overlap val="100"/>
        <c:axId val="215281024"/>
        <c:axId val="215291008"/>
      </c:barChart>
      <c:catAx>
        <c:axId val="215281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91008"/>
        <c:crosses val="autoZero"/>
        <c:auto val="1"/>
        <c:lblAlgn val="ctr"/>
        <c:lblOffset val="100"/>
        <c:tickLblSkip val="1"/>
        <c:tickMarkSkip val="1"/>
        <c:noMultiLvlLbl val="0"/>
      </c:catAx>
      <c:valAx>
        <c:axId val="215291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81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'MIS11'!$C$124:$G$124</c:f>
              <c:numCache>
                <c:formatCode>###0.0</c:formatCode>
                <c:ptCount val="5"/>
                <c:pt idx="0">
                  <c:v>0.88345632244905192</c:v>
                </c:pt>
                <c:pt idx="1">
                  <c:v>0.79941100482984562</c:v>
                </c:pt>
                <c:pt idx="2">
                  <c:v>1.3444321146123956</c:v>
                </c:pt>
                <c:pt idx="3">
                  <c:v>3.5818083715640925</c:v>
                </c:pt>
                <c:pt idx="4">
                  <c:v>12.659526040018669</c:v>
                </c:pt>
              </c:numCache>
            </c:numRef>
          </c:val>
          <c:extLst>
            <c:ext xmlns:c16="http://schemas.microsoft.com/office/drawing/2014/chart" uri="{C3380CC4-5D6E-409C-BE32-E72D297353CC}">
              <c16:uniqueId val="{00000000-18B1-4FD7-9D0D-D347F8F8B8E7}"/>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'MIS11'!$C$125:$G$125</c:f>
              <c:numCache>
                <c:formatCode>###0.0</c:formatCode>
                <c:ptCount val="5"/>
                <c:pt idx="0">
                  <c:v>1.5498679846924346</c:v>
                </c:pt>
                <c:pt idx="1">
                  <c:v>2.9824885305114428</c:v>
                </c:pt>
                <c:pt idx="2">
                  <c:v>3.2827480102215252</c:v>
                </c:pt>
                <c:pt idx="3">
                  <c:v>7.3479360680069865</c:v>
                </c:pt>
                <c:pt idx="4">
                  <c:v>17.447635473297943</c:v>
                </c:pt>
              </c:numCache>
            </c:numRef>
          </c:val>
          <c:extLst>
            <c:ext xmlns:c16="http://schemas.microsoft.com/office/drawing/2014/chart" uri="{C3380CC4-5D6E-409C-BE32-E72D297353CC}">
              <c16:uniqueId val="{00000001-18B1-4FD7-9D0D-D347F8F8B8E7}"/>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'MIS11'!$C$126:$G$126</c:f>
              <c:numCache>
                <c:formatCode>###0.0</c:formatCode>
                <c:ptCount val="5"/>
                <c:pt idx="0">
                  <c:v>12.566834084757176</c:v>
                </c:pt>
                <c:pt idx="1">
                  <c:v>20.194576119749456</c:v>
                </c:pt>
                <c:pt idx="2">
                  <c:v>29.430245838865147</c:v>
                </c:pt>
                <c:pt idx="3">
                  <c:v>43.08501528445013</c:v>
                </c:pt>
                <c:pt idx="4">
                  <c:v>54.147631542326408</c:v>
                </c:pt>
              </c:numCache>
            </c:numRef>
          </c:val>
          <c:extLst>
            <c:ext xmlns:c16="http://schemas.microsoft.com/office/drawing/2014/chart" uri="{C3380CC4-5D6E-409C-BE32-E72D297353CC}">
              <c16:uniqueId val="{00000002-18B1-4FD7-9D0D-D347F8F8B8E7}"/>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'MIS11'!$C$127:$G$127</c:f>
              <c:numCache>
                <c:formatCode>###0.0</c:formatCode>
                <c:ptCount val="5"/>
                <c:pt idx="0">
                  <c:v>84.999841608101335</c:v>
                </c:pt>
                <c:pt idx="1">
                  <c:v>76.023524344909248</c:v>
                </c:pt>
                <c:pt idx="2">
                  <c:v>65.942574036300925</c:v>
                </c:pt>
                <c:pt idx="3">
                  <c:v>45.985240275978789</c:v>
                </c:pt>
                <c:pt idx="4">
                  <c:v>15.74520694435698</c:v>
                </c:pt>
              </c:numCache>
            </c:numRef>
          </c:val>
          <c:extLst>
            <c:ext xmlns:c16="http://schemas.microsoft.com/office/drawing/2014/chart" uri="{C3380CC4-5D6E-409C-BE32-E72D297353CC}">
              <c16:uniqueId val="{00000003-18B1-4FD7-9D0D-D347F8F8B8E7}"/>
            </c:ext>
          </c:extLst>
        </c:ser>
        <c:dLbls>
          <c:showLegendKey val="0"/>
          <c:showVal val="0"/>
          <c:showCatName val="0"/>
          <c:showSerName val="0"/>
          <c:showPercent val="0"/>
          <c:showBubbleSize val="0"/>
        </c:dLbls>
        <c:gapWidth val="50"/>
        <c:overlap val="100"/>
        <c:axId val="212900480"/>
        <c:axId val="212914560"/>
      </c:barChart>
      <c:catAx>
        <c:axId val="21290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14560"/>
        <c:crosses val="autoZero"/>
        <c:auto val="1"/>
        <c:lblAlgn val="ctr"/>
        <c:lblOffset val="100"/>
        <c:tickLblSkip val="1"/>
        <c:tickMarkSkip val="1"/>
        <c:noMultiLvlLbl val="0"/>
      </c:catAx>
      <c:valAx>
        <c:axId val="21291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0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'MIS11'!$M$124:$Q$124</c:f>
              <c:numCache>
                <c:formatCode>###0.0</c:formatCode>
                <c:ptCount val="5"/>
                <c:pt idx="0">
                  <c:v>0.71329749461020697</c:v>
                </c:pt>
                <c:pt idx="1">
                  <c:v>1.0340763539598135</c:v>
                </c:pt>
                <c:pt idx="2">
                  <c:v>1.2557104724816914</c:v>
                </c:pt>
                <c:pt idx="3">
                  <c:v>2.51844033722017</c:v>
                </c:pt>
                <c:pt idx="4">
                  <c:v>9.8490694402105117</c:v>
                </c:pt>
              </c:numCache>
            </c:numRef>
          </c:val>
          <c:extLst>
            <c:ext xmlns:c16="http://schemas.microsoft.com/office/drawing/2014/chart" uri="{C3380CC4-5D6E-409C-BE32-E72D297353CC}">
              <c16:uniqueId val="{00000000-FDFD-4FAA-9DF4-113857B4DA8F}"/>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'MIS11'!$M$125:$Q$125</c:f>
              <c:numCache>
                <c:formatCode>###0.0</c:formatCode>
                <c:ptCount val="5"/>
                <c:pt idx="0">
                  <c:v>1.4366995637855413</c:v>
                </c:pt>
                <c:pt idx="1">
                  <c:v>2.31114135762656</c:v>
                </c:pt>
                <c:pt idx="2">
                  <c:v>3.7433296565566176</c:v>
                </c:pt>
                <c:pt idx="3">
                  <c:v>5.7310237899002239</c:v>
                </c:pt>
                <c:pt idx="4">
                  <c:v>12.21263396841036</c:v>
                </c:pt>
              </c:numCache>
            </c:numRef>
          </c:val>
          <c:extLst>
            <c:ext xmlns:c16="http://schemas.microsoft.com/office/drawing/2014/chart" uri="{C3380CC4-5D6E-409C-BE32-E72D297353CC}">
              <c16:uniqueId val="{00000001-FDFD-4FAA-9DF4-113857B4DA8F}"/>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'MIS11'!$M$126:$Q$126</c:f>
              <c:numCache>
                <c:formatCode>###0.0</c:formatCode>
                <c:ptCount val="5"/>
                <c:pt idx="0">
                  <c:v>12.44086128361441</c:v>
                </c:pt>
                <c:pt idx="1">
                  <c:v>17.695244472607385</c:v>
                </c:pt>
                <c:pt idx="2">
                  <c:v>27.378143176376355</c:v>
                </c:pt>
                <c:pt idx="3">
                  <c:v>40.35936033491776</c:v>
                </c:pt>
                <c:pt idx="4">
                  <c:v>55.178280550255877</c:v>
                </c:pt>
              </c:numCache>
            </c:numRef>
          </c:val>
          <c:extLst>
            <c:ext xmlns:c16="http://schemas.microsoft.com/office/drawing/2014/chart" uri="{C3380CC4-5D6E-409C-BE32-E72D297353CC}">
              <c16:uniqueId val="{00000002-FDFD-4FAA-9DF4-113857B4DA8F}"/>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'MIS11'!$M$127:$Q$127</c:f>
              <c:numCache>
                <c:formatCode>###0.0</c:formatCode>
                <c:ptCount val="5"/>
                <c:pt idx="0">
                  <c:v>85.409141657989849</c:v>
                </c:pt>
                <c:pt idx="1">
                  <c:v>78.959537815806243</c:v>
                </c:pt>
                <c:pt idx="2">
                  <c:v>67.622816694585339</c:v>
                </c:pt>
                <c:pt idx="3">
                  <c:v>51.39117553796185</c:v>
                </c:pt>
                <c:pt idx="4">
                  <c:v>22.760016041123251</c:v>
                </c:pt>
              </c:numCache>
            </c:numRef>
          </c:val>
          <c:extLst>
            <c:ext xmlns:c16="http://schemas.microsoft.com/office/drawing/2014/chart" uri="{C3380CC4-5D6E-409C-BE32-E72D297353CC}">
              <c16:uniqueId val="{00000003-FDFD-4FAA-9DF4-113857B4DA8F}"/>
            </c:ext>
          </c:extLst>
        </c:ser>
        <c:dLbls>
          <c:showLegendKey val="0"/>
          <c:showVal val="0"/>
          <c:showCatName val="0"/>
          <c:showSerName val="0"/>
          <c:showPercent val="0"/>
          <c:showBubbleSize val="0"/>
        </c:dLbls>
        <c:gapWidth val="50"/>
        <c:overlap val="100"/>
        <c:axId val="212749696"/>
        <c:axId val="212759680"/>
      </c:barChart>
      <c:catAx>
        <c:axId val="212749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59680"/>
        <c:crosses val="autoZero"/>
        <c:auto val="1"/>
        <c:lblAlgn val="ctr"/>
        <c:lblOffset val="100"/>
        <c:tickLblSkip val="1"/>
        <c:tickMarkSkip val="1"/>
        <c:noMultiLvlLbl val="0"/>
      </c:catAx>
      <c:valAx>
        <c:axId val="212759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49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'AIS13'!$M$15:$Q$15</c:f>
              <c:strCache>
                <c:ptCount val="5"/>
                <c:pt idx="0">
                  <c:v>Poorest</c:v>
                </c:pt>
                <c:pt idx="1">
                  <c:v>Poor</c:v>
                </c:pt>
                <c:pt idx="2">
                  <c:v>Middle</c:v>
                </c:pt>
                <c:pt idx="3">
                  <c:v>Rich</c:v>
                </c:pt>
                <c:pt idx="4">
                  <c:v>Richest</c:v>
                </c:pt>
              </c:strCache>
            </c:strRef>
          </c:cat>
          <c:val>
            <c:numRef>
              <c:f>'AIS13'!$M$18:$Q$18</c:f>
              <c:numCache>
                <c:formatCode>###0.0</c:formatCode>
                <c:ptCount val="5"/>
                <c:pt idx="0">
                  <c:v>17.444892002620737</c:v>
                </c:pt>
                <c:pt idx="1">
                  <c:v>21.159766649668789</c:v>
                </c:pt>
                <c:pt idx="2">
                  <c:v>23.49667577156201</c:v>
                </c:pt>
                <c:pt idx="3">
                  <c:v>29.574843583534712</c:v>
                </c:pt>
                <c:pt idx="4">
                  <c:v>55.991134095463558</c:v>
                </c:pt>
              </c:numCache>
            </c:numRef>
          </c:val>
          <c:extLst>
            <c:ext xmlns:c16="http://schemas.microsoft.com/office/drawing/2014/chart" uri="{C3380CC4-5D6E-409C-BE32-E72D297353CC}">
              <c16:uniqueId val="{00000000-8ACC-4150-9036-038F4ED76778}"/>
            </c:ext>
          </c:extLst>
        </c:ser>
        <c:ser>
          <c:idx val="1"/>
          <c:order val="1"/>
          <c:tx>
            <c:strRef>
              <c:f>'AIS13'!$B$19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'AIS13'!$M$15:$Q$15</c:f>
              <c:strCache>
                <c:ptCount val="5"/>
                <c:pt idx="0">
                  <c:v>Poorest</c:v>
                </c:pt>
                <c:pt idx="1">
                  <c:v>Poor</c:v>
                </c:pt>
                <c:pt idx="2">
                  <c:v>Middle</c:v>
                </c:pt>
                <c:pt idx="3">
                  <c:v>Rich</c:v>
                </c:pt>
                <c:pt idx="4">
                  <c:v>Richest</c:v>
                </c:pt>
              </c:strCache>
            </c:strRef>
          </c:cat>
          <c:val>
            <c:numRef>
              <c:f>'AIS13'!$M$19:$Q$19</c:f>
              <c:numCache>
                <c:formatCode>###0.0</c:formatCode>
                <c:ptCount val="5"/>
                <c:pt idx="0">
                  <c:v>2.0799595299697513</c:v>
                </c:pt>
                <c:pt idx="1">
                  <c:v>0.96479133564377773</c:v>
                </c:pt>
                <c:pt idx="2">
                  <c:v>0.91614344687806648</c:v>
                </c:pt>
                <c:pt idx="3">
                  <c:v>1.1197013939560707</c:v>
                </c:pt>
                <c:pt idx="4">
                  <c:v>1.257234135243317</c:v>
                </c:pt>
              </c:numCache>
            </c:numRef>
          </c:val>
          <c:extLst>
            <c:ext xmlns:c16="http://schemas.microsoft.com/office/drawing/2014/chart" uri="{C3380CC4-5D6E-409C-BE32-E72D297353CC}">
              <c16:uniqueId val="{00000001-8ACC-4150-9036-038F4ED76778}"/>
            </c:ext>
          </c:extLst>
        </c:ser>
        <c:ser>
          <c:idx val="2"/>
          <c:order val="2"/>
          <c:tx>
            <c:strRef>
              <c:f>'AIS13'!$B$20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'AIS13'!$M$15:$Q$15</c:f>
              <c:strCache>
                <c:ptCount val="5"/>
                <c:pt idx="0">
                  <c:v>Poorest</c:v>
                </c:pt>
                <c:pt idx="1">
                  <c:v>Poor</c:v>
                </c:pt>
                <c:pt idx="2">
                  <c:v>Middle</c:v>
                </c:pt>
                <c:pt idx="3">
                  <c:v>Rich</c:v>
                </c:pt>
                <c:pt idx="4">
                  <c:v>Richest</c:v>
                </c:pt>
              </c:strCache>
            </c:strRef>
          </c:cat>
          <c:val>
            <c:numRef>
              <c:f>'AIS13'!$M$20:$Q$20</c:f>
              <c:numCache>
                <c:formatCode>###0.0</c:formatCode>
                <c:ptCount val="5"/>
                <c:pt idx="0">
                  <c:v>40.267991559345298</c:v>
                </c:pt>
                <c:pt idx="1">
                  <c:v>46.252465071860456</c:v>
                </c:pt>
                <c:pt idx="2">
                  <c:v>42.986549645340496</c:v>
                </c:pt>
                <c:pt idx="3">
                  <c:v>40.096736166690732</c:v>
                </c:pt>
                <c:pt idx="4">
                  <c:v>29.927451551777217</c:v>
                </c:pt>
              </c:numCache>
            </c:numRef>
          </c:val>
          <c:extLst>
            <c:ext xmlns:c16="http://schemas.microsoft.com/office/drawing/2014/chart" uri="{C3380CC4-5D6E-409C-BE32-E72D297353CC}">
              <c16:uniqueId val="{00000002-8ACC-4150-9036-038F4ED76778}"/>
            </c:ext>
          </c:extLst>
        </c:ser>
        <c:ser>
          <c:idx val="3"/>
          <c:order val="3"/>
          <c:tx>
            <c:strRef>
              <c:f>'AIS13'!$B$21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'AIS13'!$M$15:$Q$15</c:f>
              <c:strCache>
                <c:ptCount val="5"/>
                <c:pt idx="0">
                  <c:v>Poorest</c:v>
                </c:pt>
                <c:pt idx="1">
                  <c:v>Poor</c:v>
                </c:pt>
                <c:pt idx="2">
                  <c:v>Middle</c:v>
                </c:pt>
                <c:pt idx="3">
                  <c:v>Rich</c:v>
                </c:pt>
                <c:pt idx="4">
                  <c:v>Richest</c:v>
                </c:pt>
              </c:strCache>
            </c:strRef>
          </c:cat>
          <c:val>
            <c:numRef>
              <c:f>'AIS13'!$M$21:$Q$21</c:f>
              <c:numCache>
                <c:formatCode>###0.0</c:formatCode>
                <c:ptCount val="5"/>
                <c:pt idx="0">
                  <c:v>40.207156908064213</c:v>
                </c:pt>
                <c:pt idx="1">
                  <c:v>31.622976942826963</c:v>
                </c:pt>
                <c:pt idx="2">
                  <c:v>32.600631136219427</c:v>
                </c:pt>
                <c:pt idx="3">
                  <c:v>29.208718855818478</c:v>
                </c:pt>
                <c:pt idx="4">
                  <c:v>12.824180217515908</c:v>
                </c:pt>
              </c:numCache>
            </c:numRef>
          </c:val>
          <c:extLst>
            <c:ext xmlns:c16="http://schemas.microsoft.com/office/drawing/2014/chart" uri="{C3380CC4-5D6E-409C-BE32-E72D297353CC}">
              <c16:uniqueId val="{00000003-8ACC-4150-9036-038F4ED76778}"/>
            </c:ext>
          </c:extLst>
        </c:ser>
        <c:dLbls>
          <c:showLegendKey val="0"/>
          <c:showVal val="0"/>
          <c:showCatName val="0"/>
          <c:showSerName val="0"/>
          <c:showPercent val="0"/>
          <c:showBubbleSize val="0"/>
        </c:dLbls>
        <c:gapWidth val="50"/>
        <c:overlap val="100"/>
        <c:axId val="210264064"/>
        <c:axId val="210265600"/>
      </c:barChart>
      <c:catAx>
        <c:axId val="210264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65600"/>
        <c:crosses val="autoZero"/>
        <c:auto val="1"/>
        <c:lblAlgn val="ctr"/>
        <c:lblOffset val="100"/>
        <c:tickLblSkip val="1"/>
        <c:tickMarkSkip val="1"/>
        <c:noMultiLvlLbl val="0"/>
      </c:catAx>
      <c:valAx>
        <c:axId val="210265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64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'AIS13'!$B$18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'AIS13'!$R$15:$U$15</c:f>
              <c:strCache>
                <c:ptCount val="4"/>
                <c:pt idx="0">
                  <c:v>Equatorial</c:v>
                </c:pt>
                <c:pt idx="1">
                  <c:v>High plateaux</c:v>
                </c:pt>
                <c:pt idx="2">
                  <c:v>Sub-desert</c:v>
                </c:pt>
                <c:pt idx="3">
                  <c:v>Tropical</c:v>
                </c:pt>
              </c:strCache>
            </c:strRef>
          </c:cat>
          <c:val>
            <c:numRef>
              <c:f>'AIS13'!$R$18:$U$18</c:f>
              <c:numCache>
                <c:formatCode>###0.0</c:formatCode>
                <c:ptCount val="4"/>
                <c:pt idx="0">
                  <c:v>28.292934123323388</c:v>
                </c:pt>
                <c:pt idx="1">
                  <c:v>43.202587869775073</c:v>
                </c:pt>
                <c:pt idx="2">
                  <c:v>29.92625512165888</c:v>
                </c:pt>
                <c:pt idx="3">
                  <c:v>35.811067823364631</c:v>
                </c:pt>
              </c:numCache>
            </c:numRef>
          </c:val>
          <c:extLst>
            <c:ext xmlns:c16="http://schemas.microsoft.com/office/drawing/2014/chart" uri="{C3380CC4-5D6E-409C-BE32-E72D297353CC}">
              <c16:uniqueId val="{00000000-9293-4666-84ED-AD05DDCE7854}"/>
            </c:ext>
          </c:extLst>
        </c:ser>
        <c:ser>
          <c:idx val="1"/>
          <c:order val="1"/>
          <c:tx>
            <c:strRef>
              <c:f>'AIS13'!$B$19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'AIS13'!$R$15:$U$15</c:f>
              <c:strCache>
                <c:ptCount val="4"/>
                <c:pt idx="0">
                  <c:v>Equatorial</c:v>
                </c:pt>
                <c:pt idx="1">
                  <c:v>High plateaux</c:v>
                </c:pt>
                <c:pt idx="2">
                  <c:v>Sub-desert</c:v>
                </c:pt>
                <c:pt idx="3">
                  <c:v>Tropical</c:v>
                </c:pt>
              </c:strCache>
            </c:strRef>
          </c:cat>
          <c:val>
            <c:numRef>
              <c:f>'AIS13'!$R$19:$U$19</c:f>
              <c:numCache>
                <c:formatCode>###0.0</c:formatCode>
                <c:ptCount val="4"/>
                <c:pt idx="0">
                  <c:v>0.24829521558495138</c:v>
                </c:pt>
                <c:pt idx="1">
                  <c:v>1.3775291288123139</c:v>
                </c:pt>
                <c:pt idx="2">
                  <c:v>0.21860010574870067</c:v>
                </c:pt>
                <c:pt idx="3">
                  <c:v>8.1914635327819965E-2</c:v>
                </c:pt>
              </c:numCache>
            </c:numRef>
          </c:val>
          <c:extLst>
            <c:ext xmlns:c16="http://schemas.microsoft.com/office/drawing/2014/chart" uri="{C3380CC4-5D6E-409C-BE32-E72D297353CC}">
              <c16:uniqueId val="{00000001-9293-4666-84ED-AD05DDCE7854}"/>
            </c:ext>
          </c:extLst>
        </c:ser>
        <c:ser>
          <c:idx val="2"/>
          <c:order val="2"/>
          <c:tx>
            <c:strRef>
              <c:f>'AIS13'!$B$20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'AIS13'!$R$15:$U$15</c:f>
              <c:strCache>
                <c:ptCount val="4"/>
                <c:pt idx="0">
                  <c:v>Equatorial</c:v>
                </c:pt>
                <c:pt idx="1">
                  <c:v>High plateaux</c:v>
                </c:pt>
                <c:pt idx="2">
                  <c:v>Sub-desert</c:v>
                </c:pt>
                <c:pt idx="3">
                  <c:v>Tropical</c:v>
                </c:pt>
              </c:strCache>
            </c:strRef>
          </c:cat>
          <c:val>
            <c:numRef>
              <c:f>'AIS13'!$R$20:$U$20</c:f>
              <c:numCache>
                <c:formatCode>###0.0</c:formatCode>
                <c:ptCount val="4"/>
                <c:pt idx="0">
                  <c:v>29.850120655717262</c:v>
                </c:pt>
                <c:pt idx="1">
                  <c:v>47.410803077349328</c:v>
                </c:pt>
                <c:pt idx="2">
                  <c:v>40.099824657186367</c:v>
                </c:pt>
                <c:pt idx="3">
                  <c:v>39.703286484967535</c:v>
                </c:pt>
              </c:numCache>
            </c:numRef>
          </c:val>
          <c:extLst>
            <c:ext xmlns:c16="http://schemas.microsoft.com/office/drawing/2014/chart" uri="{C3380CC4-5D6E-409C-BE32-E72D297353CC}">
              <c16:uniqueId val="{00000002-9293-4666-84ED-AD05DDCE7854}"/>
            </c:ext>
          </c:extLst>
        </c:ser>
        <c:ser>
          <c:idx val="3"/>
          <c:order val="3"/>
          <c:tx>
            <c:strRef>
              <c:f>'AIS13'!$B$21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'AIS13'!$R$15:$U$15</c:f>
              <c:strCache>
                <c:ptCount val="4"/>
                <c:pt idx="0">
                  <c:v>Equatorial</c:v>
                </c:pt>
                <c:pt idx="1">
                  <c:v>High plateaux</c:v>
                </c:pt>
                <c:pt idx="2">
                  <c:v>Sub-desert</c:v>
                </c:pt>
                <c:pt idx="3">
                  <c:v>Tropical</c:v>
                </c:pt>
              </c:strCache>
            </c:strRef>
          </c:cat>
          <c:val>
            <c:numRef>
              <c:f>'AIS13'!$R$21:$U$21</c:f>
              <c:numCache>
                <c:formatCode>###0.0</c:formatCode>
                <c:ptCount val="4"/>
                <c:pt idx="0">
                  <c:v>41.6086500053744</c:v>
                </c:pt>
                <c:pt idx="1">
                  <c:v>8.0090799240632879</c:v>
                </c:pt>
                <c:pt idx="2">
                  <c:v>29.755320115406043</c:v>
                </c:pt>
                <c:pt idx="3">
                  <c:v>24.403731056340021</c:v>
                </c:pt>
              </c:numCache>
            </c:numRef>
          </c:val>
          <c:extLst>
            <c:ext xmlns:c16="http://schemas.microsoft.com/office/drawing/2014/chart" uri="{C3380CC4-5D6E-409C-BE32-E72D297353CC}">
              <c16:uniqueId val="{00000003-9293-4666-84ED-AD05DDCE7854}"/>
            </c:ext>
          </c:extLst>
        </c:ser>
        <c:dLbls>
          <c:showLegendKey val="0"/>
          <c:showVal val="0"/>
          <c:showCatName val="0"/>
          <c:showSerName val="0"/>
          <c:showPercent val="0"/>
          <c:showBubbleSize val="0"/>
        </c:dLbls>
        <c:gapWidth val="50"/>
        <c:overlap val="100"/>
        <c:axId val="210437632"/>
        <c:axId val="210439168"/>
      </c:barChart>
      <c:catAx>
        <c:axId val="210437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39168"/>
        <c:crosses val="autoZero"/>
        <c:auto val="1"/>
        <c:lblAlgn val="ctr"/>
        <c:lblOffset val="100"/>
        <c:tickLblSkip val="1"/>
        <c:tickMarkSkip val="1"/>
        <c:noMultiLvlLbl val="0"/>
      </c:catAx>
      <c:valAx>
        <c:axId val="210439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37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'AIS13'!$C$15:$G$15</c:f>
              <c:strCache>
                <c:ptCount val="5"/>
                <c:pt idx="0">
                  <c:v>Poorest</c:v>
                </c:pt>
                <c:pt idx="1">
                  <c:v>Poor</c:v>
                </c:pt>
                <c:pt idx="2">
                  <c:v>Middle</c:v>
                </c:pt>
                <c:pt idx="3">
                  <c:v>Rich</c:v>
                </c:pt>
                <c:pt idx="4">
                  <c:v>Richest</c:v>
                </c:pt>
              </c:strCache>
            </c:strRef>
          </c:cat>
          <c:val>
            <c:numRef>
              <c:f>'AIS13'!$C$18:$G$18</c:f>
              <c:numCache>
                <c:formatCode>###0.0</c:formatCode>
                <c:ptCount val="5"/>
                <c:pt idx="0">
                  <c:v>18.152914610270965</c:v>
                </c:pt>
                <c:pt idx="1">
                  <c:v>21.533660767054979</c:v>
                </c:pt>
                <c:pt idx="2">
                  <c:v>26.76052224048021</c:v>
                </c:pt>
                <c:pt idx="3">
                  <c:v>30.317605293095916</c:v>
                </c:pt>
                <c:pt idx="4">
                  <c:v>71.028639448417493</c:v>
                </c:pt>
              </c:numCache>
            </c:numRef>
          </c:val>
          <c:extLst>
            <c:ext xmlns:c16="http://schemas.microsoft.com/office/drawing/2014/chart" uri="{C3380CC4-5D6E-409C-BE32-E72D297353CC}">
              <c16:uniqueId val="{00000000-6174-46C0-A7F1-14BD4AC03271}"/>
            </c:ext>
          </c:extLst>
        </c:ser>
        <c:ser>
          <c:idx val="1"/>
          <c:order val="1"/>
          <c:tx>
            <c:strRef>
              <c:f>'AIS13'!$B$19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'AIS13'!$C$15:$G$15</c:f>
              <c:strCache>
                <c:ptCount val="5"/>
                <c:pt idx="0">
                  <c:v>Poorest</c:v>
                </c:pt>
                <c:pt idx="1">
                  <c:v>Poor</c:v>
                </c:pt>
                <c:pt idx="2">
                  <c:v>Middle</c:v>
                </c:pt>
                <c:pt idx="3">
                  <c:v>Rich</c:v>
                </c:pt>
                <c:pt idx="4">
                  <c:v>Richest</c:v>
                </c:pt>
              </c:strCache>
            </c:strRef>
          </c:cat>
          <c:val>
            <c:numRef>
              <c:f>'AIS13'!$C$19:$G$19</c:f>
              <c:numCache>
                <c:formatCode>###0.0</c:formatCode>
                <c:ptCount val="5"/>
                <c:pt idx="0">
                  <c:v>2.359868014523228</c:v>
                </c:pt>
                <c:pt idx="1">
                  <c:v>1.0452913815517875</c:v>
                </c:pt>
                <c:pt idx="2">
                  <c:v>1.1570709616364234</c:v>
                </c:pt>
                <c:pt idx="3">
                  <c:v>1.1397478040479294</c:v>
                </c:pt>
                <c:pt idx="4">
                  <c:v>1.3133266438250775</c:v>
                </c:pt>
              </c:numCache>
            </c:numRef>
          </c:val>
          <c:extLst>
            <c:ext xmlns:c16="http://schemas.microsoft.com/office/drawing/2014/chart" uri="{C3380CC4-5D6E-409C-BE32-E72D297353CC}">
              <c16:uniqueId val="{00000001-6174-46C0-A7F1-14BD4AC03271}"/>
            </c:ext>
          </c:extLst>
        </c:ser>
        <c:ser>
          <c:idx val="2"/>
          <c:order val="2"/>
          <c:tx>
            <c:strRef>
              <c:f>'AIS13'!$B$20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'AIS13'!$C$15:$G$15</c:f>
              <c:strCache>
                <c:ptCount val="5"/>
                <c:pt idx="0">
                  <c:v>Poorest</c:v>
                </c:pt>
                <c:pt idx="1">
                  <c:v>Poor</c:v>
                </c:pt>
                <c:pt idx="2">
                  <c:v>Middle</c:v>
                </c:pt>
                <c:pt idx="3">
                  <c:v>Rich</c:v>
                </c:pt>
                <c:pt idx="4">
                  <c:v>Richest</c:v>
                </c:pt>
              </c:strCache>
            </c:strRef>
          </c:cat>
          <c:val>
            <c:numRef>
              <c:f>'AIS13'!$C$20:$G$20</c:f>
              <c:numCache>
                <c:formatCode>###0.0</c:formatCode>
                <c:ptCount val="5"/>
                <c:pt idx="0">
                  <c:v>40.220557170840827</c:v>
                </c:pt>
                <c:pt idx="1">
                  <c:v>47.180562926475389</c:v>
                </c:pt>
                <c:pt idx="2">
                  <c:v>40.53639707300178</c:v>
                </c:pt>
                <c:pt idx="3">
                  <c:v>40.740638581058647</c:v>
                </c:pt>
                <c:pt idx="4">
                  <c:v>21.300772317086711</c:v>
                </c:pt>
              </c:numCache>
            </c:numRef>
          </c:val>
          <c:extLst>
            <c:ext xmlns:c16="http://schemas.microsoft.com/office/drawing/2014/chart" uri="{C3380CC4-5D6E-409C-BE32-E72D297353CC}">
              <c16:uniqueId val="{00000002-6174-46C0-A7F1-14BD4AC03271}"/>
            </c:ext>
          </c:extLst>
        </c:ser>
        <c:ser>
          <c:idx val="3"/>
          <c:order val="3"/>
          <c:tx>
            <c:strRef>
              <c:f>'AIS13'!$B$21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'AIS13'!$C$15:$G$15</c:f>
              <c:strCache>
                <c:ptCount val="5"/>
                <c:pt idx="0">
                  <c:v>Poorest</c:v>
                </c:pt>
                <c:pt idx="1">
                  <c:v>Poor</c:v>
                </c:pt>
                <c:pt idx="2">
                  <c:v>Middle</c:v>
                </c:pt>
                <c:pt idx="3">
                  <c:v>Rich</c:v>
                </c:pt>
                <c:pt idx="4">
                  <c:v>Richest</c:v>
                </c:pt>
              </c:strCache>
            </c:strRef>
          </c:cat>
          <c:val>
            <c:numRef>
              <c:f>'AIS13'!$C$21:$G$21</c:f>
              <c:numCache>
                <c:formatCode>###0.0</c:formatCode>
                <c:ptCount val="5"/>
                <c:pt idx="0">
                  <c:v>39.266660204364975</c:v>
                </c:pt>
                <c:pt idx="1">
                  <c:v>30.240484924917833</c:v>
                </c:pt>
                <c:pt idx="2">
                  <c:v>31.546009724881586</c:v>
                </c:pt>
                <c:pt idx="3">
                  <c:v>27.802008321797516</c:v>
                </c:pt>
                <c:pt idx="4">
                  <c:v>6.3572615906707171</c:v>
                </c:pt>
              </c:numCache>
            </c:numRef>
          </c:val>
          <c:extLst>
            <c:ext xmlns:c16="http://schemas.microsoft.com/office/drawing/2014/chart" uri="{C3380CC4-5D6E-409C-BE32-E72D297353CC}">
              <c16:uniqueId val="{00000003-6174-46C0-A7F1-14BD4AC03271}"/>
            </c:ext>
          </c:extLst>
        </c:ser>
        <c:dLbls>
          <c:showLegendKey val="0"/>
          <c:showVal val="0"/>
          <c:showCatName val="0"/>
          <c:showSerName val="0"/>
          <c:showPercent val="0"/>
          <c:showBubbleSize val="0"/>
        </c:dLbls>
        <c:gapWidth val="50"/>
        <c:overlap val="100"/>
        <c:axId val="210467840"/>
        <c:axId val="210510592"/>
      </c:barChart>
      <c:catAx>
        <c:axId val="210467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10592"/>
        <c:crosses val="autoZero"/>
        <c:auto val="1"/>
        <c:lblAlgn val="ctr"/>
        <c:lblOffset val="100"/>
        <c:tickLblSkip val="1"/>
        <c:tickMarkSkip val="1"/>
        <c:noMultiLvlLbl val="0"/>
      </c:catAx>
      <c:valAx>
        <c:axId val="210510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67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'AIS13'!$R$121:$U$121</c:f>
              <c:strCache>
                <c:ptCount val="4"/>
                <c:pt idx="0">
                  <c:v>Equatorial</c:v>
                </c:pt>
                <c:pt idx="1">
                  <c:v>High plateaux</c:v>
                </c:pt>
                <c:pt idx="2">
                  <c:v>Sub-desert</c:v>
                </c:pt>
                <c:pt idx="3">
                  <c:v>Tropical</c:v>
                </c:pt>
              </c:strCache>
            </c:strRef>
          </c:cat>
          <c:val>
            <c:numRef>
              <c:f>'AIS13'!$R$124:$U$124</c:f>
              <c:numCache>
                <c:formatCode>###0.0</c:formatCode>
                <c:ptCount val="4"/>
                <c:pt idx="0">
                  <c:v>4.6441415174854788</c:v>
                </c:pt>
                <c:pt idx="1">
                  <c:v>8.4236528612892627</c:v>
                </c:pt>
                <c:pt idx="2">
                  <c:v>1.0326000596664207</c:v>
                </c:pt>
                <c:pt idx="3">
                  <c:v>3.8573736881874057</c:v>
                </c:pt>
              </c:numCache>
            </c:numRef>
          </c:val>
          <c:extLst>
            <c:ext xmlns:c16="http://schemas.microsoft.com/office/drawing/2014/chart" uri="{C3380CC4-5D6E-409C-BE32-E72D297353CC}">
              <c16:uniqueId val="{00000000-AA1B-4DB6-A0F4-F0774F0AA2D3}"/>
            </c:ext>
          </c:extLst>
        </c:ser>
        <c:ser>
          <c:idx val="1"/>
          <c:order val="1"/>
          <c:tx>
            <c:strRef>
              <c:f>'AIS13'!$B$125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'AIS13'!$R$121:$U$121</c:f>
              <c:strCache>
                <c:ptCount val="4"/>
                <c:pt idx="0">
                  <c:v>Equatorial</c:v>
                </c:pt>
                <c:pt idx="1">
                  <c:v>High plateaux</c:v>
                </c:pt>
                <c:pt idx="2">
                  <c:v>Sub-desert</c:v>
                </c:pt>
                <c:pt idx="3">
                  <c:v>Tropical</c:v>
                </c:pt>
              </c:strCache>
            </c:strRef>
          </c:cat>
          <c:val>
            <c:numRef>
              <c:f>'AIS13'!$R$125:$U$125</c:f>
              <c:numCache>
                <c:formatCode>###0.0</c:formatCode>
                <c:ptCount val="4"/>
                <c:pt idx="0">
                  <c:v>7.7393185142918437</c:v>
                </c:pt>
                <c:pt idx="1">
                  <c:v>10.634885869851443</c:v>
                </c:pt>
                <c:pt idx="2">
                  <c:v>1.7661961881604809</c:v>
                </c:pt>
                <c:pt idx="3">
                  <c:v>6.3483956644178452</c:v>
                </c:pt>
              </c:numCache>
            </c:numRef>
          </c:val>
          <c:extLst>
            <c:ext xmlns:c16="http://schemas.microsoft.com/office/drawing/2014/chart" uri="{C3380CC4-5D6E-409C-BE32-E72D297353CC}">
              <c16:uniqueId val="{00000001-AA1B-4DB6-A0F4-F0774F0AA2D3}"/>
            </c:ext>
          </c:extLst>
        </c:ser>
        <c:ser>
          <c:idx val="2"/>
          <c:order val="2"/>
          <c:tx>
            <c:strRef>
              <c:f>'AIS13'!$B$126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'AIS13'!$R$121:$U$121</c:f>
              <c:strCache>
                <c:ptCount val="4"/>
                <c:pt idx="0">
                  <c:v>Equatorial</c:v>
                </c:pt>
                <c:pt idx="1">
                  <c:v>High plateaux</c:v>
                </c:pt>
                <c:pt idx="2">
                  <c:v>Sub-desert</c:v>
                </c:pt>
                <c:pt idx="3">
                  <c:v>Tropical</c:v>
                </c:pt>
              </c:strCache>
            </c:strRef>
          </c:cat>
          <c:val>
            <c:numRef>
              <c:f>'AIS13'!$R$126:$U$126</c:f>
              <c:numCache>
                <c:formatCode>###0.0</c:formatCode>
                <c:ptCount val="4"/>
                <c:pt idx="0">
                  <c:v>31.009510338536259</c:v>
                </c:pt>
                <c:pt idx="1">
                  <c:v>50.708076367429427</c:v>
                </c:pt>
                <c:pt idx="2">
                  <c:v>4.3342906102066223</c:v>
                </c:pt>
                <c:pt idx="3">
                  <c:v>18.330392654785413</c:v>
                </c:pt>
              </c:numCache>
            </c:numRef>
          </c:val>
          <c:extLst>
            <c:ext xmlns:c16="http://schemas.microsoft.com/office/drawing/2014/chart" uri="{C3380CC4-5D6E-409C-BE32-E72D297353CC}">
              <c16:uniqueId val="{00000002-AA1B-4DB6-A0F4-F0774F0AA2D3}"/>
            </c:ext>
          </c:extLst>
        </c:ser>
        <c:ser>
          <c:idx val="3"/>
          <c:order val="3"/>
          <c:tx>
            <c:strRef>
              <c:f>'AIS13'!$B$127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'AIS13'!$R$121:$U$121</c:f>
              <c:strCache>
                <c:ptCount val="4"/>
                <c:pt idx="0">
                  <c:v>Equatorial</c:v>
                </c:pt>
                <c:pt idx="1">
                  <c:v>High plateaux</c:v>
                </c:pt>
                <c:pt idx="2">
                  <c:v>Sub-desert</c:v>
                </c:pt>
                <c:pt idx="3">
                  <c:v>Tropical</c:v>
                </c:pt>
              </c:strCache>
            </c:strRef>
          </c:cat>
          <c:val>
            <c:numRef>
              <c:f>'AIS13'!$R$127:$U$127</c:f>
              <c:numCache>
                <c:formatCode>###0.0</c:formatCode>
                <c:ptCount val="4"/>
                <c:pt idx="0">
                  <c:v>56.607029629686423</c:v>
                </c:pt>
                <c:pt idx="1">
                  <c:v>30.233384901429861</c:v>
                </c:pt>
                <c:pt idx="2">
                  <c:v>92.866913141966478</c:v>
                </c:pt>
                <c:pt idx="3">
                  <c:v>71.463837992609328</c:v>
                </c:pt>
              </c:numCache>
            </c:numRef>
          </c:val>
          <c:extLst>
            <c:ext xmlns:c16="http://schemas.microsoft.com/office/drawing/2014/chart" uri="{C3380CC4-5D6E-409C-BE32-E72D297353CC}">
              <c16:uniqueId val="{00000003-AA1B-4DB6-A0F4-F0774F0AA2D3}"/>
            </c:ext>
          </c:extLst>
        </c:ser>
        <c:dLbls>
          <c:showLegendKey val="0"/>
          <c:showVal val="0"/>
          <c:showCatName val="0"/>
          <c:showSerName val="0"/>
          <c:showPercent val="0"/>
          <c:showBubbleSize val="0"/>
        </c:dLbls>
        <c:gapWidth val="50"/>
        <c:overlap val="100"/>
        <c:axId val="211044608"/>
        <c:axId val="211050496"/>
      </c:barChart>
      <c:catAx>
        <c:axId val="2110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50496"/>
        <c:crosses val="autoZero"/>
        <c:auto val="1"/>
        <c:lblAlgn val="ctr"/>
        <c:lblOffset val="100"/>
        <c:tickLblSkip val="1"/>
        <c:tickMarkSkip val="1"/>
        <c:noMultiLvlLbl val="0"/>
      </c:catAx>
      <c:valAx>
        <c:axId val="211050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44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'AIS13'!$M$221:$Q$221</c:f>
              <c:strCache>
                <c:ptCount val="5"/>
                <c:pt idx="0">
                  <c:v>Poorest</c:v>
                </c:pt>
                <c:pt idx="1">
                  <c:v>Poor</c:v>
                </c:pt>
                <c:pt idx="2">
                  <c:v>Middle</c:v>
                </c:pt>
                <c:pt idx="3">
                  <c:v>Rich</c:v>
                </c:pt>
                <c:pt idx="4">
                  <c:v>Richest</c:v>
                </c:pt>
              </c:strCache>
            </c:strRef>
          </c:cat>
          <c:val>
            <c:numRef>
              <c:f>'AIS13'!$M$222:$Q$222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509-4608-A2D6-BB23F14578F6}"/>
            </c:ext>
          </c:extLst>
        </c:ser>
        <c:ser>
          <c:idx val="1"/>
          <c:order val="1"/>
          <c:tx>
            <c:strRef>
              <c:f>'AIS13'!$B$223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'AIS13'!$M$221:$Q$221</c:f>
              <c:strCache>
                <c:ptCount val="5"/>
                <c:pt idx="0">
                  <c:v>Poorest</c:v>
                </c:pt>
                <c:pt idx="1">
                  <c:v>Poor</c:v>
                </c:pt>
                <c:pt idx="2">
                  <c:v>Middle</c:v>
                </c:pt>
                <c:pt idx="3">
                  <c:v>Rich</c:v>
                </c:pt>
                <c:pt idx="4">
                  <c:v>Richest</c:v>
                </c:pt>
              </c:strCache>
            </c:strRef>
          </c:cat>
          <c:val>
            <c:numRef>
              <c:f>'AIS13'!$M$223:$Q$223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509-4608-A2D6-BB23F14578F6}"/>
            </c:ext>
          </c:extLst>
        </c:ser>
        <c:ser>
          <c:idx val="2"/>
          <c:order val="2"/>
          <c:tx>
            <c:strRef>
              <c:f>'AIS13'!$B$224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'AIS13'!$M$221:$Q$221</c:f>
              <c:strCache>
                <c:ptCount val="5"/>
                <c:pt idx="0">
                  <c:v>Poorest</c:v>
                </c:pt>
                <c:pt idx="1">
                  <c:v>Poor</c:v>
                </c:pt>
                <c:pt idx="2">
                  <c:v>Middle</c:v>
                </c:pt>
                <c:pt idx="3">
                  <c:v>Rich</c:v>
                </c:pt>
                <c:pt idx="4">
                  <c:v>Richest</c:v>
                </c:pt>
              </c:strCache>
            </c:strRef>
          </c:cat>
          <c:val>
            <c:numRef>
              <c:f>'AIS13'!$M$224:$Q$224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509-4608-A2D6-BB23F14578F6}"/>
            </c:ext>
          </c:extLst>
        </c:ser>
        <c:dLbls>
          <c:showLegendKey val="0"/>
          <c:showVal val="0"/>
          <c:showCatName val="0"/>
          <c:showSerName val="0"/>
          <c:showPercent val="0"/>
          <c:showBubbleSize val="0"/>
        </c:dLbls>
        <c:gapWidth val="50"/>
        <c:overlap val="100"/>
        <c:axId val="211157376"/>
        <c:axId val="211158912"/>
      </c:barChart>
      <c:catAx>
        <c:axId val="211157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8912"/>
        <c:crosses val="autoZero"/>
        <c:auto val="1"/>
        <c:lblAlgn val="ctr"/>
        <c:lblOffset val="100"/>
        <c:tickLblSkip val="1"/>
        <c:tickMarkSkip val="1"/>
        <c:noMultiLvlLbl val="0"/>
      </c:catAx>
      <c:valAx>
        <c:axId val="211158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7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'AIS13'!$R$221:$U$221</c:f>
              <c:strCache>
                <c:ptCount val="4"/>
                <c:pt idx="0">
                  <c:v>Equatorial</c:v>
                </c:pt>
                <c:pt idx="1">
                  <c:v>High plateaux</c:v>
                </c:pt>
                <c:pt idx="2">
                  <c:v>Sub-desert</c:v>
                </c:pt>
                <c:pt idx="3">
                  <c:v>Tropical</c:v>
                </c:pt>
              </c:strCache>
            </c:strRef>
          </c:cat>
          <c:val>
            <c:numRef>
              <c:f>'AIS13'!$R$222:$U$222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32E5-4F76-939D-AE2DCD7B27B3}"/>
            </c:ext>
          </c:extLst>
        </c:ser>
        <c:ser>
          <c:idx val="1"/>
          <c:order val="1"/>
          <c:tx>
            <c:strRef>
              <c:f>'AIS13'!$B$223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'AIS13'!$R$221:$U$221</c:f>
              <c:strCache>
                <c:ptCount val="4"/>
                <c:pt idx="0">
                  <c:v>Equatorial</c:v>
                </c:pt>
                <c:pt idx="1">
                  <c:v>High plateaux</c:v>
                </c:pt>
                <c:pt idx="2">
                  <c:v>Sub-desert</c:v>
                </c:pt>
                <c:pt idx="3">
                  <c:v>Tropical</c:v>
                </c:pt>
              </c:strCache>
            </c:strRef>
          </c:cat>
          <c:val>
            <c:numRef>
              <c:f>'AIS13'!$R$223:$U$223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32E5-4F76-939D-AE2DCD7B27B3}"/>
            </c:ext>
          </c:extLst>
        </c:ser>
        <c:ser>
          <c:idx val="2"/>
          <c:order val="2"/>
          <c:tx>
            <c:strRef>
              <c:f>'AIS13'!$B$224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'AIS13'!$R$221:$U$221</c:f>
              <c:strCache>
                <c:ptCount val="4"/>
                <c:pt idx="0">
                  <c:v>Equatorial</c:v>
                </c:pt>
                <c:pt idx="1">
                  <c:v>High plateaux</c:v>
                </c:pt>
                <c:pt idx="2">
                  <c:v>Sub-desert</c:v>
                </c:pt>
                <c:pt idx="3">
                  <c:v>Tropical</c:v>
                </c:pt>
              </c:strCache>
            </c:strRef>
          </c:cat>
          <c:val>
            <c:numRef>
              <c:f>'AIS13'!$R$224:$U$224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32E5-4F76-939D-AE2DCD7B27B3}"/>
            </c:ext>
          </c:extLst>
        </c:ser>
        <c:dLbls>
          <c:showLegendKey val="0"/>
          <c:showVal val="0"/>
          <c:showCatName val="0"/>
          <c:showSerName val="0"/>
          <c:showPercent val="0"/>
          <c:showBubbleSize val="0"/>
        </c:dLbls>
        <c:gapWidth val="50"/>
        <c:overlap val="100"/>
        <c:axId val="211206912"/>
        <c:axId val="211208448"/>
      </c:barChart>
      <c:catAx>
        <c:axId val="211206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8448"/>
        <c:crosses val="autoZero"/>
        <c:auto val="1"/>
        <c:lblAlgn val="ctr"/>
        <c:lblOffset val="100"/>
        <c:tickLblSkip val="1"/>
        <c:tickMarkSkip val="1"/>
        <c:noMultiLvlLbl val="0"/>
      </c:catAx>
      <c:valAx>
        <c:axId val="211208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6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'AIS13'!$C$221:$G$221</c:f>
              <c:strCache>
                <c:ptCount val="5"/>
                <c:pt idx="0">
                  <c:v>Poorest</c:v>
                </c:pt>
                <c:pt idx="1">
                  <c:v>Poor</c:v>
                </c:pt>
                <c:pt idx="2">
                  <c:v>Middle</c:v>
                </c:pt>
                <c:pt idx="3">
                  <c:v>Rich</c:v>
                </c:pt>
                <c:pt idx="4">
                  <c:v>Richest</c:v>
                </c:pt>
              </c:strCache>
            </c:strRef>
          </c:cat>
          <c:val>
            <c:numRef>
              <c:f>'AIS13'!$C$222:$G$222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CC5-42CC-9ADD-FDB55E44BF8C}"/>
            </c:ext>
          </c:extLst>
        </c:ser>
        <c:ser>
          <c:idx val="1"/>
          <c:order val="1"/>
          <c:tx>
            <c:strRef>
              <c:f>'AIS13'!$B$223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'AIS13'!$C$221:$G$221</c:f>
              <c:strCache>
                <c:ptCount val="5"/>
                <c:pt idx="0">
                  <c:v>Poorest</c:v>
                </c:pt>
                <c:pt idx="1">
                  <c:v>Poor</c:v>
                </c:pt>
                <c:pt idx="2">
                  <c:v>Middle</c:v>
                </c:pt>
                <c:pt idx="3">
                  <c:v>Rich</c:v>
                </c:pt>
                <c:pt idx="4">
                  <c:v>Richest</c:v>
                </c:pt>
              </c:strCache>
            </c:strRef>
          </c:cat>
          <c:val>
            <c:numRef>
              <c:f>'AIS13'!$C$223:$G$223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CC5-42CC-9ADD-FDB55E44BF8C}"/>
            </c:ext>
          </c:extLst>
        </c:ser>
        <c:ser>
          <c:idx val="2"/>
          <c:order val="2"/>
          <c:tx>
            <c:strRef>
              <c:f>'AIS13'!$B$224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'AIS13'!$C$221:$G$221</c:f>
              <c:strCache>
                <c:ptCount val="5"/>
                <c:pt idx="0">
                  <c:v>Poorest</c:v>
                </c:pt>
                <c:pt idx="1">
                  <c:v>Poor</c:v>
                </c:pt>
                <c:pt idx="2">
                  <c:v>Middle</c:v>
                </c:pt>
                <c:pt idx="3">
                  <c:v>Rich</c:v>
                </c:pt>
                <c:pt idx="4">
                  <c:v>Richest</c:v>
                </c:pt>
              </c:strCache>
            </c:strRef>
          </c:cat>
          <c:val>
            <c:numRef>
              <c:f>'AIS13'!$C$224:$G$224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CC5-42CC-9ADD-FDB55E44BF8C}"/>
            </c:ext>
          </c:extLst>
        </c:ser>
        <c:dLbls>
          <c:showLegendKey val="0"/>
          <c:showVal val="0"/>
          <c:showCatName val="0"/>
          <c:showSerName val="0"/>
          <c:showPercent val="0"/>
          <c:showBubbleSize val="0"/>
        </c:dLbls>
        <c:gapWidth val="50"/>
        <c:overlap val="100"/>
        <c:axId val="211891328"/>
        <c:axId val="211892864"/>
      </c:barChart>
      <c:catAx>
        <c:axId val="211891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92864"/>
        <c:crosses val="autoZero"/>
        <c:auto val="1"/>
        <c:lblAlgn val="ctr"/>
        <c:lblOffset val="100"/>
        <c:tickLblSkip val="1"/>
        <c:tickMarkSkip val="1"/>
        <c:noMultiLvlLbl val="0"/>
      </c:catAx>
      <c:valAx>
        <c:axId val="211892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91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'AIS13'!$H$15:$L$15</c:f>
              <c:strCache>
                <c:ptCount val="5"/>
                <c:pt idx="0">
                  <c:v>Poorest</c:v>
                </c:pt>
                <c:pt idx="1">
                  <c:v>Poor</c:v>
                </c:pt>
                <c:pt idx="2">
                  <c:v>Middle</c:v>
                </c:pt>
                <c:pt idx="3">
                  <c:v>Rich</c:v>
                </c:pt>
                <c:pt idx="4">
                  <c:v>Richest</c:v>
                </c:pt>
              </c:strCache>
            </c:strRef>
          </c:cat>
          <c:val>
            <c:numRef>
              <c:f>'AIS13'!$H$18:$L$18</c:f>
              <c:numCache>
                <c:formatCode>###0.0</c:formatCode>
                <c:ptCount val="5"/>
                <c:pt idx="0">
                  <c:v>44.341654008184399</c:v>
                </c:pt>
                <c:pt idx="1">
                  <c:v>70.90440828160888</c:v>
                </c:pt>
                <c:pt idx="2">
                  <c:v>87.009596263349778</c:v>
                </c:pt>
                <c:pt idx="3">
                  <c:v>92.027860432862838</c:v>
                </c:pt>
                <c:pt idx="4">
                  <c:v>97.175864587785242</c:v>
                </c:pt>
              </c:numCache>
            </c:numRef>
          </c:val>
          <c:extLst>
            <c:ext xmlns:c16="http://schemas.microsoft.com/office/drawing/2014/chart" uri="{C3380CC4-5D6E-409C-BE32-E72D297353CC}">
              <c16:uniqueId val="{00000000-F368-45C8-88A9-925AB0486CE3}"/>
            </c:ext>
          </c:extLst>
        </c:ser>
        <c:ser>
          <c:idx val="1"/>
          <c:order val="1"/>
          <c:tx>
            <c:strRef>
              <c:f>'AIS13'!$B$19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'AIS13'!$H$15:$L$15</c:f>
              <c:strCache>
                <c:ptCount val="5"/>
                <c:pt idx="0">
                  <c:v>Poorest</c:v>
                </c:pt>
                <c:pt idx="1">
                  <c:v>Poor</c:v>
                </c:pt>
                <c:pt idx="2">
                  <c:v>Middle</c:v>
                </c:pt>
                <c:pt idx="3">
                  <c:v>Rich</c:v>
                </c:pt>
                <c:pt idx="4">
                  <c:v>Richest</c:v>
                </c:pt>
              </c:strCache>
            </c:strRef>
          </c:cat>
          <c:val>
            <c:numRef>
              <c:f>'AIS13'!$H$19:$L$19</c:f>
              <c:numCache>
                <c:formatCode>###0.0</c:formatCode>
                <c:ptCount val="5"/>
                <c:pt idx="0">
                  <c:v>7.3161858236763972</c:v>
                </c:pt>
                <c:pt idx="1">
                  <c:v>2.8145241267486547</c:v>
                </c:pt>
                <c:pt idx="2">
                  <c:v>2.4143210871390224</c:v>
                </c:pt>
                <c:pt idx="3">
                  <c:v>0.65329661440006082</c:v>
                </c:pt>
                <c:pt idx="4">
                  <c:v>0</c:v>
                </c:pt>
              </c:numCache>
            </c:numRef>
          </c:val>
          <c:extLst>
            <c:ext xmlns:c16="http://schemas.microsoft.com/office/drawing/2014/chart" uri="{C3380CC4-5D6E-409C-BE32-E72D297353CC}">
              <c16:uniqueId val="{00000001-F368-45C8-88A9-925AB0486CE3}"/>
            </c:ext>
          </c:extLst>
        </c:ser>
        <c:ser>
          <c:idx val="2"/>
          <c:order val="2"/>
          <c:tx>
            <c:strRef>
              <c:f>'AIS13'!$B$20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'AIS13'!$H$15:$L$15</c:f>
              <c:strCache>
                <c:ptCount val="5"/>
                <c:pt idx="0">
                  <c:v>Poorest</c:v>
                </c:pt>
                <c:pt idx="1">
                  <c:v>Poor</c:v>
                </c:pt>
                <c:pt idx="2">
                  <c:v>Middle</c:v>
                </c:pt>
                <c:pt idx="3">
                  <c:v>Rich</c:v>
                </c:pt>
                <c:pt idx="4">
                  <c:v>Richest</c:v>
                </c:pt>
              </c:strCache>
            </c:strRef>
          </c:cat>
          <c:val>
            <c:numRef>
              <c:f>'AIS13'!$H$20:$L$20</c:f>
              <c:numCache>
                <c:formatCode>###0.0</c:formatCode>
                <c:ptCount val="5"/>
                <c:pt idx="0">
                  <c:v>40.661256957430467</c:v>
                </c:pt>
                <c:pt idx="1">
                  <c:v>22.510733229086437</c:v>
                </c:pt>
                <c:pt idx="2">
                  <c:v>10.363982867105079</c:v>
                </c:pt>
                <c:pt idx="3">
                  <c:v>7.3188429527371017</c:v>
                </c:pt>
                <c:pt idx="4">
                  <c:v>2.7506001685828303</c:v>
                </c:pt>
              </c:numCache>
            </c:numRef>
          </c:val>
          <c:extLst>
            <c:ext xmlns:c16="http://schemas.microsoft.com/office/drawing/2014/chart" uri="{C3380CC4-5D6E-409C-BE32-E72D297353CC}">
              <c16:uniqueId val="{00000002-F368-45C8-88A9-925AB0486CE3}"/>
            </c:ext>
          </c:extLst>
        </c:ser>
        <c:ser>
          <c:idx val="3"/>
          <c:order val="3"/>
          <c:tx>
            <c:strRef>
              <c:f>'AIS13'!$B$21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'AIS13'!$H$15:$L$15</c:f>
              <c:strCache>
                <c:ptCount val="5"/>
                <c:pt idx="0">
                  <c:v>Poorest</c:v>
                </c:pt>
                <c:pt idx="1">
                  <c:v>Poor</c:v>
                </c:pt>
                <c:pt idx="2">
                  <c:v>Middle</c:v>
                </c:pt>
                <c:pt idx="3">
                  <c:v>Rich</c:v>
                </c:pt>
                <c:pt idx="4">
                  <c:v>Richest</c:v>
                </c:pt>
              </c:strCache>
            </c:strRef>
          </c:cat>
          <c:val>
            <c:numRef>
              <c:f>'AIS13'!$H$21:$L$21</c:f>
              <c:numCache>
                <c:formatCode>###0.0</c:formatCode>
                <c:ptCount val="5"/>
                <c:pt idx="0">
                  <c:v>7.6809032107087365</c:v>
                </c:pt>
                <c:pt idx="1">
                  <c:v>3.7703343625560284</c:v>
                </c:pt>
                <c:pt idx="2">
                  <c:v>0.21209978240612137</c:v>
                </c:pt>
                <c:pt idx="3">
                  <c:v>0</c:v>
                </c:pt>
                <c:pt idx="4">
                  <c:v>7.3535243631928052E-2</c:v>
                </c:pt>
              </c:numCache>
            </c:numRef>
          </c:val>
          <c:extLst>
            <c:ext xmlns:c16="http://schemas.microsoft.com/office/drawing/2014/chart" uri="{C3380CC4-5D6E-409C-BE32-E72D297353CC}">
              <c16:uniqueId val="{00000003-F368-45C8-88A9-925AB0486CE3}"/>
            </c:ext>
          </c:extLst>
        </c:ser>
        <c:dLbls>
          <c:showLegendKey val="0"/>
          <c:showVal val="0"/>
          <c:showCatName val="0"/>
          <c:showSerName val="0"/>
          <c:showPercent val="0"/>
          <c:showBubbleSize val="0"/>
        </c:dLbls>
        <c:gapWidth val="50"/>
        <c:overlap val="100"/>
        <c:axId val="211937920"/>
        <c:axId val="212074880"/>
      </c:barChart>
      <c:catAx>
        <c:axId val="211937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74880"/>
        <c:crosses val="autoZero"/>
        <c:auto val="1"/>
        <c:lblAlgn val="ctr"/>
        <c:lblOffset val="100"/>
        <c:tickLblSkip val="1"/>
        <c:tickMarkSkip val="1"/>
        <c:noMultiLvlLbl val="0"/>
      </c:catAx>
      <c:valAx>
        <c:axId val="212074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37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'AIS13'!$H$121:$L$121</c:f>
              <c:strCache>
                <c:ptCount val="5"/>
                <c:pt idx="0">
                  <c:v>Poorest</c:v>
                </c:pt>
                <c:pt idx="1">
                  <c:v>Poor</c:v>
                </c:pt>
                <c:pt idx="2">
                  <c:v>Middle</c:v>
                </c:pt>
                <c:pt idx="3">
                  <c:v>Rich</c:v>
                </c:pt>
                <c:pt idx="4">
                  <c:v>Richest</c:v>
                </c:pt>
              </c:strCache>
            </c:strRef>
          </c:cat>
          <c:val>
            <c:numRef>
              <c:f>'AIS13'!$H$124:$L$124</c:f>
              <c:numCache>
                <c:formatCode>###0.0</c:formatCode>
                <c:ptCount val="5"/>
                <c:pt idx="0">
                  <c:v>1.0570763527865419</c:v>
                </c:pt>
                <c:pt idx="1">
                  <c:v>7.0522920985397342</c:v>
                </c:pt>
                <c:pt idx="2">
                  <c:v>7.7879839010783023</c:v>
                </c:pt>
                <c:pt idx="3">
                  <c:v>15.460702290883027</c:v>
                </c:pt>
                <c:pt idx="4">
                  <c:v>42.726342280936606</c:v>
                </c:pt>
              </c:numCache>
            </c:numRef>
          </c:val>
          <c:extLst>
            <c:ext xmlns:c16="http://schemas.microsoft.com/office/drawing/2014/chart" uri="{C3380CC4-5D6E-409C-BE32-E72D297353CC}">
              <c16:uniqueId val="{00000000-6F6C-4670-A6DC-0B7CE11DFC64}"/>
            </c:ext>
          </c:extLst>
        </c:ser>
        <c:ser>
          <c:idx val="1"/>
          <c:order val="1"/>
          <c:tx>
            <c:strRef>
              <c:f>'AIS13'!$B$125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'AIS13'!$H$121:$L$121</c:f>
              <c:strCache>
                <c:ptCount val="5"/>
                <c:pt idx="0">
                  <c:v>Poorest</c:v>
                </c:pt>
                <c:pt idx="1">
                  <c:v>Poor</c:v>
                </c:pt>
                <c:pt idx="2">
                  <c:v>Middle</c:v>
                </c:pt>
                <c:pt idx="3">
                  <c:v>Rich</c:v>
                </c:pt>
                <c:pt idx="4">
                  <c:v>Richest</c:v>
                </c:pt>
              </c:strCache>
            </c:strRef>
          </c:cat>
          <c:val>
            <c:numRef>
              <c:f>'AIS13'!$H$125:$L$125</c:f>
              <c:numCache>
                <c:formatCode>###0.0</c:formatCode>
                <c:ptCount val="5"/>
                <c:pt idx="0">
                  <c:v>7.1533260850826617</c:v>
                </c:pt>
                <c:pt idx="1">
                  <c:v>18.477596105330591</c:v>
                </c:pt>
                <c:pt idx="2">
                  <c:v>28.93595669207853</c:v>
                </c:pt>
                <c:pt idx="3">
                  <c:v>26.695852046764315</c:v>
                </c:pt>
                <c:pt idx="4">
                  <c:v>20.69356778687181</c:v>
                </c:pt>
              </c:numCache>
            </c:numRef>
          </c:val>
          <c:extLst>
            <c:ext xmlns:c16="http://schemas.microsoft.com/office/drawing/2014/chart" uri="{C3380CC4-5D6E-409C-BE32-E72D297353CC}">
              <c16:uniqueId val="{00000001-6F6C-4670-A6DC-0B7CE11DFC64}"/>
            </c:ext>
          </c:extLst>
        </c:ser>
        <c:ser>
          <c:idx val="2"/>
          <c:order val="2"/>
          <c:tx>
            <c:strRef>
              <c:f>'AIS13'!$B$126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'AIS13'!$H$121:$L$121</c:f>
              <c:strCache>
                <c:ptCount val="5"/>
                <c:pt idx="0">
                  <c:v>Poorest</c:v>
                </c:pt>
                <c:pt idx="1">
                  <c:v>Poor</c:v>
                </c:pt>
                <c:pt idx="2">
                  <c:v>Middle</c:v>
                </c:pt>
                <c:pt idx="3">
                  <c:v>Rich</c:v>
                </c:pt>
                <c:pt idx="4">
                  <c:v>Richest</c:v>
                </c:pt>
              </c:strCache>
            </c:strRef>
          </c:cat>
          <c:val>
            <c:numRef>
              <c:f>'AIS13'!$H$126:$L$126</c:f>
              <c:numCache>
                <c:formatCode>###0.0</c:formatCode>
                <c:ptCount val="5"/>
                <c:pt idx="0">
                  <c:v>20.330697005548615</c:v>
                </c:pt>
                <c:pt idx="1">
                  <c:v>46.098588583999117</c:v>
                </c:pt>
                <c:pt idx="2">
                  <c:v>49.21096306558016</c:v>
                </c:pt>
                <c:pt idx="3">
                  <c:v>48.966409504894955</c:v>
                </c:pt>
                <c:pt idx="4">
                  <c:v>34.651065114862391</c:v>
                </c:pt>
              </c:numCache>
            </c:numRef>
          </c:val>
          <c:extLst>
            <c:ext xmlns:c16="http://schemas.microsoft.com/office/drawing/2014/chart" uri="{C3380CC4-5D6E-409C-BE32-E72D297353CC}">
              <c16:uniqueId val="{00000002-6F6C-4670-A6DC-0B7CE11DFC64}"/>
            </c:ext>
          </c:extLst>
        </c:ser>
        <c:ser>
          <c:idx val="3"/>
          <c:order val="3"/>
          <c:tx>
            <c:strRef>
              <c:f>'AIS13'!$B$127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'AIS13'!$H$121:$L$121</c:f>
              <c:strCache>
                <c:ptCount val="5"/>
                <c:pt idx="0">
                  <c:v>Poorest</c:v>
                </c:pt>
                <c:pt idx="1">
                  <c:v>Poor</c:v>
                </c:pt>
                <c:pt idx="2">
                  <c:v>Middle</c:v>
                </c:pt>
                <c:pt idx="3">
                  <c:v>Rich</c:v>
                </c:pt>
                <c:pt idx="4">
                  <c:v>Richest</c:v>
                </c:pt>
              </c:strCache>
            </c:strRef>
          </c:cat>
          <c:val>
            <c:numRef>
              <c:f>'AIS13'!$H$127:$L$127</c:f>
              <c:numCache>
                <c:formatCode>###0.0</c:formatCode>
                <c:ptCount val="5"/>
                <c:pt idx="0">
                  <c:v>71.458900556582179</c:v>
                </c:pt>
                <c:pt idx="1">
                  <c:v>28.371523212130551</c:v>
                </c:pt>
                <c:pt idx="2">
                  <c:v>14.065096341262997</c:v>
                </c:pt>
                <c:pt idx="3">
                  <c:v>8.8770361574576935</c:v>
                </c:pt>
                <c:pt idx="4">
                  <c:v>1.9290248173291946</c:v>
                </c:pt>
              </c:numCache>
            </c:numRef>
          </c:val>
          <c:extLst>
            <c:ext xmlns:c16="http://schemas.microsoft.com/office/drawing/2014/chart" uri="{C3380CC4-5D6E-409C-BE32-E72D297353CC}">
              <c16:uniqueId val="{00000003-6F6C-4670-A6DC-0B7CE11DFC64}"/>
            </c:ext>
          </c:extLst>
        </c:ser>
        <c:dLbls>
          <c:showLegendKey val="0"/>
          <c:showVal val="0"/>
          <c:showCatName val="0"/>
          <c:showSerName val="0"/>
          <c:showPercent val="0"/>
          <c:showBubbleSize val="0"/>
        </c:dLbls>
        <c:gapWidth val="50"/>
        <c:overlap val="100"/>
        <c:axId val="212173184"/>
        <c:axId val="212174720"/>
      </c:barChart>
      <c:catAx>
        <c:axId val="212173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4720"/>
        <c:crosses val="autoZero"/>
        <c:auto val="1"/>
        <c:lblAlgn val="ctr"/>
        <c:lblOffset val="100"/>
        <c:tickLblSkip val="1"/>
        <c:tickMarkSkip val="1"/>
        <c:noMultiLvlLbl val="0"/>
      </c:catAx>
      <c:valAx>
        <c:axId val="212174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3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'AIS13'!$H$221:$L$221</c:f>
              <c:strCache>
                <c:ptCount val="5"/>
                <c:pt idx="0">
                  <c:v>Poorest</c:v>
                </c:pt>
                <c:pt idx="1">
                  <c:v>Poor</c:v>
                </c:pt>
                <c:pt idx="2">
                  <c:v>Middle</c:v>
                </c:pt>
                <c:pt idx="3">
                  <c:v>Rich</c:v>
                </c:pt>
                <c:pt idx="4">
                  <c:v>Richest</c:v>
                </c:pt>
              </c:strCache>
            </c:strRef>
          </c:cat>
          <c:val>
            <c:numRef>
              <c:f>'AIS13'!$H$222:$L$222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9D3-447F-AA50-F534FF92E067}"/>
            </c:ext>
          </c:extLst>
        </c:ser>
        <c:ser>
          <c:idx val="1"/>
          <c:order val="1"/>
          <c:tx>
            <c:strRef>
              <c:f>'AIS13'!$B$223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'AIS13'!$H$221:$L$221</c:f>
              <c:strCache>
                <c:ptCount val="5"/>
                <c:pt idx="0">
                  <c:v>Poorest</c:v>
                </c:pt>
                <c:pt idx="1">
                  <c:v>Poor</c:v>
                </c:pt>
                <c:pt idx="2">
                  <c:v>Middle</c:v>
                </c:pt>
                <c:pt idx="3">
                  <c:v>Rich</c:v>
                </c:pt>
                <c:pt idx="4">
                  <c:v>Richest</c:v>
                </c:pt>
              </c:strCache>
            </c:strRef>
          </c:cat>
          <c:val>
            <c:numRef>
              <c:f>'AIS13'!$H$223:$L$223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9D3-447F-AA50-F534FF92E067}"/>
            </c:ext>
          </c:extLst>
        </c:ser>
        <c:ser>
          <c:idx val="2"/>
          <c:order val="2"/>
          <c:tx>
            <c:strRef>
              <c:f>'AIS13'!$B$224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'AIS13'!$H$221:$L$221</c:f>
              <c:strCache>
                <c:ptCount val="5"/>
                <c:pt idx="0">
                  <c:v>Poorest</c:v>
                </c:pt>
                <c:pt idx="1">
                  <c:v>Poor</c:v>
                </c:pt>
                <c:pt idx="2">
                  <c:v>Middle</c:v>
                </c:pt>
                <c:pt idx="3">
                  <c:v>Rich</c:v>
                </c:pt>
                <c:pt idx="4">
                  <c:v>Richest</c:v>
                </c:pt>
              </c:strCache>
            </c:strRef>
          </c:cat>
          <c:val>
            <c:numRef>
              <c:f>'AIS13'!$H$224:$L$224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9D3-447F-AA50-F534FF92E067}"/>
            </c:ext>
          </c:extLst>
        </c:ser>
        <c:dLbls>
          <c:showLegendKey val="0"/>
          <c:showVal val="0"/>
          <c:showCatName val="0"/>
          <c:showSerName val="0"/>
          <c:showPercent val="0"/>
          <c:showBubbleSize val="0"/>
        </c:dLbls>
        <c:gapWidth val="50"/>
        <c:overlap val="100"/>
        <c:axId val="212214528"/>
        <c:axId val="212216064"/>
      </c:barChart>
      <c:catAx>
        <c:axId val="212214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6064"/>
        <c:crosses val="autoZero"/>
        <c:auto val="1"/>
        <c:lblAlgn val="ctr"/>
        <c:lblOffset val="100"/>
        <c:tickLblSkip val="1"/>
        <c:tickMarkSkip val="1"/>
        <c:noMultiLvlLbl val="0"/>
      </c:catAx>
      <c:valAx>
        <c:axId val="212216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4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'AIS13'!$C$121:$G$121</c:f>
              <c:strCache>
                <c:ptCount val="5"/>
                <c:pt idx="0">
                  <c:v>Poorest</c:v>
                </c:pt>
                <c:pt idx="1">
                  <c:v>Poor</c:v>
                </c:pt>
                <c:pt idx="2">
                  <c:v>Middle</c:v>
                </c:pt>
                <c:pt idx="3">
                  <c:v>Rich</c:v>
                </c:pt>
                <c:pt idx="4">
                  <c:v>Richest</c:v>
                </c:pt>
              </c:strCache>
            </c:strRef>
          </c:cat>
          <c:val>
            <c:numRef>
              <c:f>'AIS13'!$C$124:$G$124</c:f>
              <c:numCache>
                <c:formatCode>###0.0</c:formatCode>
                <c:ptCount val="5"/>
                <c:pt idx="0">
                  <c:v>1.0766492122639328</c:v>
                </c:pt>
                <c:pt idx="1">
                  <c:v>1.5747611196039473</c:v>
                </c:pt>
                <c:pt idx="2">
                  <c:v>2.4523513059256805</c:v>
                </c:pt>
                <c:pt idx="3">
                  <c:v>5.9331930824975805</c:v>
                </c:pt>
                <c:pt idx="4">
                  <c:v>14.265212450892566</c:v>
                </c:pt>
              </c:numCache>
            </c:numRef>
          </c:val>
          <c:extLst>
            <c:ext xmlns:c16="http://schemas.microsoft.com/office/drawing/2014/chart" uri="{C3380CC4-5D6E-409C-BE32-E72D297353CC}">
              <c16:uniqueId val="{00000000-831F-4171-AAD2-21A24FEA0704}"/>
            </c:ext>
          </c:extLst>
        </c:ser>
        <c:ser>
          <c:idx val="1"/>
          <c:order val="1"/>
          <c:tx>
            <c:strRef>
              <c:f>'AIS13'!$B$125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'AIS13'!$C$121:$G$121</c:f>
              <c:strCache>
                <c:ptCount val="5"/>
                <c:pt idx="0">
                  <c:v>Poorest</c:v>
                </c:pt>
                <c:pt idx="1">
                  <c:v>Poor</c:v>
                </c:pt>
                <c:pt idx="2">
                  <c:v>Middle</c:v>
                </c:pt>
                <c:pt idx="3">
                  <c:v>Rich</c:v>
                </c:pt>
                <c:pt idx="4">
                  <c:v>Richest</c:v>
                </c:pt>
              </c:strCache>
            </c:strRef>
          </c:cat>
          <c:val>
            <c:numRef>
              <c:f>'AIS13'!$C$125:$G$125</c:f>
              <c:numCache>
                <c:formatCode>###0.0</c:formatCode>
                <c:ptCount val="5"/>
                <c:pt idx="0">
                  <c:v>2.4765728760866406</c:v>
                </c:pt>
                <c:pt idx="1">
                  <c:v>4.2764871291854005</c:v>
                </c:pt>
                <c:pt idx="2">
                  <c:v>6.5165777336225528</c:v>
                </c:pt>
                <c:pt idx="3">
                  <c:v>7.3705233387026485</c:v>
                </c:pt>
                <c:pt idx="4">
                  <c:v>17.362046400717819</c:v>
                </c:pt>
              </c:numCache>
            </c:numRef>
          </c:val>
          <c:extLst>
            <c:ext xmlns:c16="http://schemas.microsoft.com/office/drawing/2014/chart" uri="{C3380CC4-5D6E-409C-BE32-E72D297353CC}">
              <c16:uniqueId val="{00000001-831F-4171-AAD2-21A24FEA0704}"/>
            </c:ext>
          </c:extLst>
        </c:ser>
        <c:ser>
          <c:idx val="2"/>
          <c:order val="2"/>
          <c:tx>
            <c:strRef>
              <c:f>'AIS13'!$B$126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'AIS13'!$C$121:$G$121</c:f>
              <c:strCache>
                <c:ptCount val="5"/>
                <c:pt idx="0">
                  <c:v>Poorest</c:v>
                </c:pt>
                <c:pt idx="1">
                  <c:v>Poor</c:v>
                </c:pt>
                <c:pt idx="2">
                  <c:v>Middle</c:v>
                </c:pt>
                <c:pt idx="3">
                  <c:v>Rich</c:v>
                </c:pt>
                <c:pt idx="4">
                  <c:v>Richest</c:v>
                </c:pt>
              </c:strCache>
            </c:strRef>
          </c:cat>
          <c:val>
            <c:numRef>
              <c:f>'AIS13'!$C$126:$G$126</c:f>
              <c:numCache>
                <c:formatCode>###0.0</c:formatCode>
                <c:ptCount val="5"/>
                <c:pt idx="0">
                  <c:v>16.420384482860641</c:v>
                </c:pt>
                <c:pt idx="1">
                  <c:v>19.737201585113297</c:v>
                </c:pt>
                <c:pt idx="2">
                  <c:v>24.163362756367903</c:v>
                </c:pt>
                <c:pt idx="3">
                  <c:v>35.158563152407737</c:v>
                </c:pt>
                <c:pt idx="4">
                  <c:v>53.406281828314839</c:v>
                </c:pt>
              </c:numCache>
            </c:numRef>
          </c:val>
          <c:extLst>
            <c:ext xmlns:c16="http://schemas.microsoft.com/office/drawing/2014/chart" uri="{C3380CC4-5D6E-409C-BE32-E72D297353CC}">
              <c16:uniqueId val="{00000002-831F-4171-AAD2-21A24FEA0704}"/>
            </c:ext>
          </c:extLst>
        </c:ser>
        <c:ser>
          <c:idx val="3"/>
          <c:order val="3"/>
          <c:tx>
            <c:strRef>
              <c:f>'AIS13'!$B$127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'AIS13'!$C$121:$G$121</c:f>
              <c:strCache>
                <c:ptCount val="5"/>
                <c:pt idx="0">
                  <c:v>Poorest</c:v>
                </c:pt>
                <c:pt idx="1">
                  <c:v>Poor</c:v>
                </c:pt>
                <c:pt idx="2">
                  <c:v>Middle</c:v>
                </c:pt>
                <c:pt idx="3">
                  <c:v>Rich</c:v>
                </c:pt>
                <c:pt idx="4">
                  <c:v>Richest</c:v>
                </c:pt>
              </c:strCache>
            </c:strRef>
          </c:cat>
          <c:val>
            <c:numRef>
              <c:f>'AIS13'!$C$127:$G$127</c:f>
              <c:numCache>
                <c:formatCode>###0.0</c:formatCode>
                <c:ptCount val="5"/>
                <c:pt idx="0">
                  <c:v>80.026393428788793</c:v>
                </c:pt>
                <c:pt idx="1">
                  <c:v>74.411550166097356</c:v>
                </c:pt>
                <c:pt idx="2">
                  <c:v>66.867708204083868</c:v>
                </c:pt>
                <c:pt idx="3">
                  <c:v>51.537720426392028</c:v>
                </c:pt>
                <c:pt idx="4">
                  <c:v>14.966459320074781</c:v>
                </c:pt>
              </c:numCache>
            </c:numRef>
          </c:val>
          <c:extLst>
            <c:ext xmlns:c16="http://schemas.microsoft.com/office/drawing/2014/chart" uri="{C3380CC4-5D6E-409C-BE32-E72D297353CC}">
              <c16:uniqueId val="{00000003-831F-4171-AAD2-21A24FEA0704}"/>
            </c:ext>
          </c:extLst>
        </c:ser>
        <c:dLbls>
          <c:showLegendKey val="0"/>
          <c:showVal val="0"/>
          <c:showCatName val="0"/>
          <c:showSerName val="0"/>
          <c:showPercent val="0"/>
          <c:showBubbleSize val="0"/>
        </c:dLbls>
        <c:gapWidth val="50"/>
        <c:overlap val="100"/>
        <c:axId val="211132416"/>
        <c:axId val="211133952"/>
      </c:barChart>
      <c:catAx>
        <c:axId val="2111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33952"/>
        <c:crosses val="autoZero"/>
        <c:auto val="1"/>
        <c:lblAlgn val="ctr"/>
        <c:lblOffset val="100"/>
        <c:tickLblSkip val="1"/>
        <c:tickMarkSkip val="1"/>
        <c:noMultiLvlLbl val="0"/>
      </c:catAx>
      <c:valAx>
        <c:axId val="21113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'AIS13'!$M$121:$Q$121</c:f>
              <c:strCache>
                <c:ptCount val="5"/>
                <c:pt idx="0">
                  <c:v>Poorest</c:v>
                </c:pt>
                <c:pt idx="1">
                  <c:v>Poor</c:v>
                </c:pt>
                <c:pt idx="2">
                  <c:v>Middle</c:v>
                </c:pt>
                <c:pt idx="3">
                  <c:v>Rich</c:v>
                </c:pt>
                <c:pt idx="4">
                  <c:v>Richest</c:v>
                </c:pt>
              </c:strCache>
            </c:strRef>
          </c:cat>
          <c:val>
            <c:numRef>
              <c:f>'AIS13'!$M$124:$Q$124</c:f>
              <c:numCache>
                <c:formatCode>###0.0</c:formatCode>
                <c:ptCount val="5"/>
                <c:pt idx="0">
                  <c:v>1.1100139967331077</c:v>
                </c:pt>
                <c:pt idx="1">
                  <c:v>1.2968812007231387</c:v>
                </c:pt>
                <c:pt idx="2">
                  <c:v>2.4975391049652087</c:v>
                </c:pt>
                <c:pt idx="3">
                  <c:v>5.0536261578653434</c:v>
                </c:pt>
                <c:pt idx="4">
                  <c:v>10.935830247529507</c:v>
                </c:pt>
              </c:numCache>
            </c:numRef>
          </c:val>
          <c:extLst>
            <c:ext xmlns:c16="http://schemas.microsoft.com/office/drawing/2014/chart" uri="{C3380CC4-5D6E-409C-BE32-E72D297353CC}">
              <c16:uniqueId val="{00000000-7E05-4EF3-8F7A-813AC3FFA009}"/>
            </c:ext>
          </c:extLst>
        </c:ser>
        <c:ser>
          <c:idx val="1"/>
          <c:order val="1"/>
          <c:tx>
            <c:strRef>
              <c:f>'AIS13'!$B$125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'AIS13'!$M$121:$Q$121</c:f>
              <c:strCache>
                <c:ptCount val="5"/>
                <c:pt idx="0">
                  <c:v>Poorest</c:v>
                </c:pt>
                <c:pt idx="1">
                  <c:v>Poor</c:v>
                </c:pt>
                <c:pt idx="2">
                  <c:v>Middle</c:v>
                </c:pt>
                <c:pt idx="3">
                  <c:v>Rich</c:v>
                </c:pt>
                <c:pt idx="4">
                  <c:v>Richest</c:v>
                </c:pt>
              </c:strCache>
            </c:strRef>
          </c:cat>
          <c:val>
            <c:numRef>
              <c:f>'AIS13'!$M$125:$Q$125</c:f>
              <c:numCache>
                <c:formatCode>###0.0</c:formatCode>
                <c:ptCount val="5"/>
                <c:pt idx="0">
                  <c:v>2.2240126107867941</c:v>
                </c:pt>
                <c:pt idx="1">
                  <c:v>4.0878222966451752</c:v>
                </c:pt>
                <c:pt idx="2">
                  <c:v>6.3159801608949211</c:v>
                </c:pt>
                <c:pt idx="3">
                  <c:v>6.6885131350862617</c:v>
                </c:pt>
                <c:pt idx="4">
                  <c:v>12.884935009755344</c:v>
                </c:pt>
              </c:numCache>
            </c:numRef>
          </c:val>
          <c:extLst>
            <c:ext xmlns:c16="http://schemas.microsoft.com/office/drawing/2014/chart" uri="{C3380CC4-5D6E-409C-BE32-E72D297353CC}">
              <c16:uniqueId val="{00000001-7E05-4EF3-8F7A-813AC3FFA009}"/>
            </c:ext>
          </c:extLst>
        </c:ser>
        <c:ser>
          <c:idx val="2"/>
          <c:order val="2"/>
          <c:tx>
            <c:strRef>
              <c:f>'AIS13'!$B$126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'AIS13'!$M$121:$Q$121</c:f>
              <c:strCache>
                <c:ptCount val="5"/>
                <c:pt idx="0">
                  <c:v>Poorest</c:v>
                </c:pt>
                <c:pt idx="1">
                  <c:v>Poor</c:v>
                </c:pt>
                <c:pt idx="2">
                  <c:v>Middle</c:v>
                </c:pt>
                <c:pt idx="3">
                  <c:v>Rich</c:v>
                </c:pt>
                <c:pt idx="4">
                  <c:v>Richest</c:v>
                </c:pt>
              </c:strCache>
            </c:strRef>
          </c:cat>
          <c:val>
            <c:numRef>
              <c:f>'AIS13'!$M$126:$Q$126</c:f>
              <c:numCache>
                <c:formatCode>###0.0</c:formatCode>
                <c:ptCount val="5"/>
                <c:pt idx="0">
                  <c:v>15.754805875030328</c:v>
                </c:pt>
                <c:pt idx="1">
                  <c:v>20.976099322211297</c:v>
                </c:pt>
                <c:pt idx="2">
                  <c:v>22.718352702955471</c:v>
                </c:pt>
                <c:pt idx="3">
                  <c:v>31.166717303781461</c:v>
                </c:pt>
                <c:pt idx="4">
                  <c:v>53.665469734932501</c:v>
                </c:pt>
              </c:numCache>
            </c:numRef>
          </c:val>
          <c:extLst>
            <c:ext xmlns:c16="http://schemas.microsoft.com/office/drawing/2014/chart" uri="{C3380CC4-5D6E-409C-BE32-E72D297353CC}">
              <c16:uniqueId val="{00000002-7E05-4EF3-8F7A-813AC3FFA009}"/>
            </c:ext>
          </c:extLst>
        </c:ser>
        <c:ser>
          <c:idx val="3"/>
          <c:order val="3"/>
          <c:tx>
            <c:strRef>
              <c:f>'AIS13'!$B$127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'AIS13'!$M$121:$Q$121</c:f>
              <c:strCache>
                <c:ptCount val="5"/>
                <c:pt idx="0">
                  <c:v>Poorest</c:v>
                </c:pt>
                <c:pt idx="1">
                  <c:v>Poor</c:v>
                </c:pt>
                <c:pt idx="2">
                  <c:v>Middle</c:v>
                </c:pt>
                <c:pt idx="3">
                  <c:v>Rich</c:v>
                </c:pt>
                <c:pt idx="4">
                  <c:v>Richest</c:v>
                </c:pt>
              </c:strCache>
            </c:strRef>
          </c:cat>
          <c:val>
            <c:numRef>
              <c:f>'AIS13'!$M$127:$Q$127</c:f>
              <c:numCache>
                <c:formatCode>###0.0</c:formatCode>
                <c:ptCount val="5"/>
                <c:pt idx="0">
                  <c:v>80.911167517449769</c:v>
                </c:pt>
                <c:pt idx="1">
                  <c:v>73.639197180420396</c:v>
                </c:pt>
                <c:pt idx="2">
                  <c:v>68.468128031184392</c:v>
                </c:pt>
                <c:pt idx="3">
                  <c:v>57.091143403266933</c:v>
                </c:pt>
                <c:pt idx="4">
                  <c:v>22.513765007782649</c:v>
                </c:pt>
              </c:numCache>
            </c:numRef>
          </c:val>
          <c:extLst>
            <c:ext xmlns:c16="http://schemas.microsoft.com/office/drawing/2014/chart" uri="{C3380CC4-5D6E-409C-BE32-E72D297353CC}">
              <c16:uniqueId val="{00000003-7E05-4EF3-8F7A-813AC3FFA009}"/>
            </c:ext>
          </c:extLst>
        </c:ser>
        <c:dLbls>
          <c:showLegendKey val="0"/>
          <c:showVal val="0"/>
          <c:showCatName val="0"/>
          <c:showSerName val="0"/>
          <c:showPercent val="0"/>
          <c:showBubbleSize val="0"/>
        </c:dLbls>
        <c:gapWidth val="50"/>
        <c:overlap val="100"/>
        <c:axId val="210543360"/>
        <c:axId val="210544896"/>
      </c:barChart>
      <c:catAx>
        <c:axId val="210543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44896"/>
        <c:crosses val="autoZero"/>
        <c:auto val="1"/>
        <c:lblAlgn val="ctr"/>
        <c:lblOffset val="100"/>
        <c:tickLblSkip val="1"/>
        <c:tickMarkSkip val="1"/>
        <c:noMultiLvlLbl val="0"/>
      </c:catAx>
      <c:valAx>
        <c:axId val="210544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43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'MIS16'!$M$15:$Q$15</c:f>
              <c:strCache>
                <c:ptCount val="5"/>
                <c:pt idx="0">
                  <c:v>Poorest</c:v>
                </c:pt>
                <c:pt idx="1">
                  <c:v>Poor</c:v>
                </c:pt>
                <c:pt idx="2">
                  <c:v>Middle</c:v>
                </c:pt>
                <c:pt idx="3">
                  <c:v>Rich</c:v>
                </c:pt>
                <c:pt idx="4">
                  <c:v>Richest</c:v>
                </c:pt>
              </c:strCache>
            </c:strRef>
          </c:cat>
          <c:val>
            <c:numRef>
              <c:f>'MIS16'!$M$18:$Q$18</c:f>
              <c:numCache>
                <c:formatCode>###0.0</c:formatCode>
                <c:ptCount val="5"/>
                <c:pt idx="0">
                  <c:v>18.376559003084637</c:v>
                </c:pt>
                <c:pt idx="1">
                  <c:v>24.251727427823603</c:v>
                </c:pt>
                <c:pt idx="2">
                  <c:v>31.625286701284278</c:v>
                </c:pt>
                <c:pt idx="3">
                  <c:v>40.913391020607413</c:v>
                </c:pt>
                <c:pt idx="4">
                  <c:v>67.982912047830055</c:v>
                </c:pt>
              </c:numCache>
            </c:numRef>
          </c:val>
          <c:extLst>
            <c:ext xmlns:c16="http://schemas.microsoft.com/office/drawing/2014/chart" uri="{C3380CC4-5D6E-409C-BE32-E72D297353CC}">
              <c16:uniqueId val="{00000000-396A-402F-98A2-5C9A35A18DF8}"/>
            </c:ext>
          </c:extLst>
        </c:ser>
        <c:ser>
          <c:idx val="1"/>
          <c:order val="1"/>
          <c:tx>
            <c:strRef>
              <c:f>'MIS16'!$B$19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'MIS16'!$M$15:$Q$15</c:f>
              <c:strCache>
                <c:ptCount val="5"/>
                <c:pt idx="0">
                  <c:v>Poorest</c:v>
                </c:pt>
                <c:pt idx="1">
                  <c:v>Poor</c:v>
                </c:pt>
                <c:pt idx="2">
                  <c:v>Middle</c:v>
                </c:pt>
                <c:pt idx="3">
                  <c:v>Rich</c:v>
                </c:pt>
                <c:pt idx="4">
                  <c:v>Richest</c:v>
                </c:pt>
              </c:strCache>
            </c:strRef>
          </c:cat>
          <c:val>
            <c:numRef>
              <c:f>'MIS16'!$M$19:$Q$19</c:f>
              <c:numCache>
                <c:formatCode>###0.0</c:formatCode>
                <c:ptCount val="5"/>
                <c:pt idx="0">
                  <c:v>2.1910424564838333</c:v>
                </c:pt>
                <c:pt idx="1">
                  <c:v>1.1057710079768301</c:v>
                </c:pt>
                <c:pt idx="2">
                  <c:v>1.2330807748595654</c:v>
                </c:pt>
                <c:pt idx="3">
                  <c:v>1.5489779625664117</c:v>
                </c:pt>
                <c:pt idx="4">
                  <c:v>1.5264994899737347</c:v>
                </c:pt>
              </c:numCache>
            </c:numRef>
          </c:val>
          <c:extLst>
            <c:ext xmlns:c16="http://schemas.microsoft.com/office/drawing/2014/chart" uri="{C3380CC4-5D6E-409C-BE32-E72D297353CC}">
              <c16:uniqueId val="{00000001-396A-402F-98A2-5C9A35A18DF8}"/>
            </c:ext>
          </c:extLst>
        </c:ser>
        <c:ser>
          <c:idx val="2"/>
          <c:order val="2"/>
          <c:tx>
            <c:strRef>
              <c:f>'MIS16'!$B$20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'MIS16'!$M$15:$Q$15</c:f>
              <c:strCache>
                <c:ptCount val="5"/>
                <c:pt idx="0">
                  <c:v>Poorest</c:v>
                </c:pt>
                <c:pt idx="1">
                  <c:v>Poor</c:v>
                </c:pt>
                <c:pt idx="2">
                  <c:v>Middle</c:v>
                </c:pt>
                <c:pt idx="3">
                  <c:v>Rich</c:v>
                </c:pt>
                <c:pt idx="4">
                  <c:v>Richest</c:v>
                </c:pt>
              </c:strCache>
            </c:strRef>
          </c:cat>
          <c:val>
            <c:numRef>
              <c:f>'MIS16'!$M$20:$Q$20</c:f>
              <c:numCache>
                <c:formatCode>###0.0</c:formatCode>
                <c:ptCount val="5"/>
                <c:pt idx="0">
                  <c:v>47.986616787227867</c:v>
                </c:pt>
                <c:pt idx="1">
                  <c:v>47.791479946891059</c:v>
                </c:pt>
                <c:pt idx="2">
                  <c:v>47.389026060729542</c:v>
                </c:pt>
                <c:pt idx="3">
                  <c:v>37.80266314419098</c:v>
                </c:pt>
                <c:pt idx="4">
                  <c:v>23.086681518801807</c:v>
                </c:pt>
              </c:numCache>
            </c:numRef>
          </c:val>
          <c:extLst>
            <c:ext xmlns:c16="http://schemas.microsoft.com/office/drawing/2014/chart" uri="{C3380CC4-5D6E-409C-BE32-E72D297353CC}">
              <c16:uniqueId val="{00000002-396A-402F-98A2-5C9A35A18DF8}"/>
            </c:ext>
          </c:extLst>
        </c:ser>
        <c:ser>
          <c:idx val="3"/>
          <c:order val="3"/>
          <c:tx>
            <c:strRef>
              <c:f>'MIS16'!$B$21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'MIS16'!$M$15:$Q$15</c:f>
              <c:strCache>
                <c:ptCount val="5"/>
                <c:pt idx="0">
                  <c:v>Poorest</c:v>
                </c:pt>
                <c:pt idx="1">
                  <c:v>Poor</c:v>
                </c:pt>
                <c:pt idx="2">
                  <c:v>Middle</c:v>
                </c:pt>
                <c:pt idx="3">
                  <c:v>Rich</c:v>
                </c:pt>
                <c:pt idx="4">
                  <c:v>Richest</c:v>
                </c:pt>
              </c:strCache>
            </c:strRef>
          </c:cat>
          <c:val>
            <c:numRef>
              <c:f>'MIS16'!$M$21:$Q$21</c:f>
              <c:numCache>
                <c:formatCode>###0.0</c:formatCode>
                <c:ptCount val="5"/>
                <c:pt idx="0">
                  <c:v>31.445781753203772</c:v>
                </c:pt>
                <c:pt idx="1">
                  <c:v>26.851021617308508</c:v>
                </c:pt>
                <c:pt idx="2">
                  <c:v>19.752606463126682</c:v>
                </c:pt>
                <c:pt idx="3">
                  <c:v>19.734967872635178</c:v>
                </c:pt>
                <c:pt idx="4">
                  <c:v>7.4039069433947207</c:v>
                </c:pt>
              </c:numCache>
            </c:numRef>
          </c:val>
          <c:extLst>
            <c:ext xmlns:c16="http://schemas.microsoft.com/office/drawing/2014/chart" uri="{C3380CC4-5D6E-409C-BE32-E72D297353CC}">
              <c16:uniqueId val="{00000003-396A-402F-98A2-5C9A35A18DF8}"/>
            </c:ext>
          </c:extLst>
        </c:ser>
        <c:dLbls>
          <c:showLegendKey val="0"/>
          <c:showVal val="0"/>
          <c:showCatName val="0"/>
          <c:showSerName val="0"/>
          <c:showPercent val="0"/>
          <c:showBubbleSize val="0"/>
        </c:dLbls>
        <c:gapWidth val="50"/>
        <c:overlap val="100"/>
        <c:axId val="218681728"/>
        <c:axId val="218683264"/>
      </c:barChart>
      <c:catAx>
        <c:axId val="21868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83264"/>
        <c:crosses val="autoZero"/>
        <c:auto val="1"/>
        <c:lblAlgn val="ctr"/>
        <c:lblOffset val="100"/>
        <c:tickLblSkip val="1"/>
        <c:tickMarkSkip val="1"/>
        <c:noMultiLvlLbl val="0"/>
      </c:catAx>
      <c:valAx>
        <c:axId val="21868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8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'MIS16'!$R$15:$AM$15</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'MIS16'!$R$18:$AM$18</c:f>
              <c:numCache>
                <c:formatCode>###0.0</c:formatCode>
                <c:ptCount val="22"/>
                <c:pt idx="0">
                  <c:v>51.196595933874669</c:v>
                </c:pt>
                <c:pt idx="1">
                  <c:v>32.209903989225616</c:v>
                </c:pt>
                <c:pt idx="2">
                  <c:v>71.510286152574452</c:v>
                </c:pt>
                <c:pt idx="3">
                  <c:v>40.562316418400087</c:v>
                </c:pt>
                <c:pt idx="4">
                  <c:v>21.276028147883988</c:v>
                </c:pt>
                <c:pt idx="5">
                  <c:v>15.350429224012585</c:v>
                </c:pt>
                <c:pt idx="6">
                  <c:v>28.538516944387233</c:v>
                </c:pt>
                <c:pt idx="7">
                  <c:v>26.30116355688099</c:v>
                </c:pt>
                <c:pt idx="8">
                  <c:v>41.811310464944683</c:v>
                </c:pt>
                <c:pt idx="9">
                  <c:v>40.241289338776618</c:v>
                </c:pt>
                <c:pt idx="10">
                  <c:v>53.493928276207036</c:v>
                </c:pt>
                <c:pt idx="11">
                  <c:v>69.82330235357604</c:v>
                </c:pt>
                <c:pt idx="12">
                  <c:v>54.790595982436528</c:v>
                </c:pt>
                <c:pt idx="13">
                  <c:v>27.204139207115841</c:v>
                </c:pt>
                <c:pt idx="14">
                  <c:v>59.606628152410792</c:v>
                </c:pt>
                <c:pt idx="15">
                  <c:v>65.40469129302393</c:v>
                </c:pt>
                <c:pt idx="16">
                  <c:v>32.398619780079009</c:v>
                </c:pt>
                <c:pt idx="17">
                  <c:v>56.721856445866514</c:v>
                </c:pt>
                <c:pt idx="18">
                  <c:v>24.676069414642235</c:v>
                </c:pt>
                <c:pt idx="19">
                  <c:v>27.896283359610468</c:v>
                </c:pt>
                <c:pt idx="20">
                  <c:v>62.622521075040474</c:v>
                </c:pt>
                <c:pt idx="21">
                  <c:v>16.557203293458425</c:v>
                </c:pt>
              </c:numCache>
            </c:numRef>
          </c:val>
          <c:extLst>
            <c:ext xmlns:c16="http://schemas.microsoft.com/office/drawing/2014/chart" uri="{C3380CC4-5D6E-409C-BE32-E72D297353CC}">
              <c16:uniqueId val="{00000000-484E-4E1C-B985-DC7D115E3F7A}"/>
            </c:ext>
          </c:extLst>
        </c:ser>
        <c:ser>
          <c:idx val="1"/>
          <c:order val="1"/>
          <c:tx>
            <c:strRef>
              <c:f>'MIS16'!$B$19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'MIS16'!$R$15:$AM$15</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'MIS16'!$R$19:$AM$19</c:f>
              <c:numCache>
                <c:formatCode>###0.0</c:formatCode>
                <c:ptCount val="22"/>
                <c:pt idx="0">
                  <c:v>0.44929485818644654</c:v>
                </c:pt>
                <c:pt idx="1">
                  <c:v>1.0270236846725553</c:v>
                </c:pt>
                <c:pt idx="2">
                  <c:v>0.52235590626102013</c:v>
                </c:pt>
                <c:pt idx="3">
                  <c:v>9.2782694273557939E-2</c:v>
                </c:pt>
                <c:pt idx="4">
                  <c:v>18.572322389524945</c:v>
                </c:pt>
                <c:pt idx="5">
                  <c:v>0.91793976276208011</c:v>
                </c:pt>
                <c:pt idx="6">
                  <c:v>2.3592594471833839</c:v>
                </c:pt>
                <c:pt idx="7">
                  <c:v>0.44394911369386819</c:v>
                </c:pt>
                <c:pt idx="8">
                  <c:v>0.32403840169362558</c:v>
                </c:pt>
                <c:pt idx="9">
                  <c:v>6.3744819167662978</c:v>
                </c:pt>
                <c:pt idx="10">
                  <c:v>0.67891062835456639</c:v>
                </c:pt>
                <c:pt idx="11">
                  <c:v>0.54743662671633442</c:v>
                </c:pt>
                <c:pt idx="12">
                  <c:v>1.333387296906025</c:v>
                </c:pt>
                <c:pt idx="13">
                  <c:v>1.2494187886410142</c:v>
                </c:pt>
                <c:pt idx="14">
                  <c:v>2.1510159283223644</c:v>
                </c:pt>
                <c:pt idx="15">
                  <c:v>0.82785901642954896</c:v>
                </c:pt>
                <c:pt idx="16">
                  <c:v>0.89698878752332412</c:v>
                </c:pt>
                <c:pt idx="17">
                  <c:v>2.633234930629492</c:v>
                </c:pt>
                <c:pt idx="18">
                  <c:v>0.89553545335707474</c:v>
                </c:pt>
                <c:pt idx="19">
                  <c:v>0.58511614144887458</c:v>
                </c:pt>
                <c:pt idx="20">
                  <c:v>1.7227672797426887</c:v>
                </c:pt>
                <c:pt idx="21">
                  <c:v>0.12807640591943897</c:v>
                </c:pt>
              </c:numCache>
            </c:numRef>
          </c:val>
          <c:extLst>
            <c:ext xmlns:c16="http://schemas.microsoft.com/office/drawing/2014/chart" uri="{C3380CC4-5D6E-409C-BE32-E72D297353CC}">
              <c16:uniqueId val="{00000001-484E-4E1C-B985-DC7D115E3F7A}"/>
            </c:ext>
          </c:extLst>
        </c:ser>
        <c:ser>
          <c:idx val="2"/>
          <c:order val="2"/>
          <c:tx>
            <c:strRef>
              <c:f>'MIS16'!$B$20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'MIS16'!$R$15:$AM$15</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'MIS16'!$R$20:$AM$20</c:f>
              <c:numCache>
                <c:formatCode>###0.0</c:formatCode>
                <c:ptCount val="22"/>
                <c:pt idx="0">
                  <c:v>18.350265629766973</c:v>
                </c:pt>
                <c:pt idx="1">
                  <c:v>58.56383338714901</c:v>
                </c:pt>
                <c:pt idx="2">
                  <c:v>25.45305106697624</c:v>
                </c:pt>
                <c:pt idx="3">
                  <c:v>20.425105182336726</c:v>
                </c:pt>
                <c:pt idx="4">
                  <c:v>54.698946331117448</c:v>
                </c:pt>
                <c:pt idx="5">
                  <c:v>46.745600203848383</c:v>
                </c:pt>
                <c:pt idx="6">
                  <c:v>42.695916282974558</c:v>
                </c:pt>
                <c:pt idx="7">
                  <c:v>49.05524318878151</c:v>
                </c:pt>
                <c:pt idx="8">
                  <c:v>10.818818375289789</c:v>
                </c:pt>
                <c:pt idx="9">
                  <c:v>30.074465990893501</c:v>
                </c:pt>
                <c:pt idx="10">
                  <c:v>37.836879123259294</c:v>
                </c:pt>
                <c:pt idx="11">
                  <c:v>24.758498641107622</c:v>
                </c:pt>
                <c:pt idx="12">
                  <c:v>37.240818565264654</c:v>
                </c:pt>
                <c:pt idx="13">
                  <c:v>69.66144927539014</c:v>
                </c:pt>
                <c:pt idx="14">
                  <c:v>31.321637201315188</c:v>
                </c:pt>
                <c:pt idx="15">
                  <c:v>30.407921731824967</c:v>
                </c:pt>
                <c:pt idx="16">
                  <c:v>36.42648040793074</c:v>
                </c:pt>
                <c:pt idx="17">
                  <c:v>26.2786962931151</c:v>
                </c:pt>
                <c:pt idx="18">
                  <c:v>51.505978722989518</c:v>
                </c:pt>
                <c:pt idx="19">
                  <c:v>45.113830181745783</c:v>
                </c:pt>
                <c:pt idx="20">
                  <c:v>34.843252250574039</c:v>
                </c:pt>
                <c:pt idx="21">
                  <c:v>51.020165606894096</c:v>
                </c:pt>
              </c:numCache>
            </c:numRef>
          </c:val>
          <c:extLst>
            <c:ext xmlns:c16="http://schemas.microsoft.com/office/drawing/2014/chart" uri="{C3380CC4-5D6E-409C-BE32-E72D297353CC}">
              <c16:uniqueId val="{00000002-484E-4E1C-B985-DC7D115E3F7A}"/>
            </c:ext>
          </c:extLst>
        </c:ser>
        <c:ser>
          <c:idx val="3"/>
          <c:order val="3"/>
          <c:tx>
            <c:strRef>
              <c:f>'MIS16'!$B$21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'MIS16'!$R$15:$AM$15</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'MIS16'!$R$21:$AM$21</c:f>
              <c:numCache>
                <c:formatCode>###0.0</c:formatCode>
                <c:ptCount val="22"/>
                <c:pt idx="0">
                  <c:v>30.003843578172006</c:v>
                </c:pt>
                <c:pt idx="1">
                  <c:v>8.199238938952794</c:v>
                </c:pt>
                <c:pt idx="2">
                  <c:v>2.5143068741882488</c:v>
                </c:pt>
                <c:pt idx="3">
                  <c:v>38.919795704989632</c:v>
                </c:pt>
                <c:pt idx="4">
                  <c:v>5.452703131473684</c:v>
                </c:pt>
                <c:pt idx="5">
                  <c:v>36.986030809376949</c:v>
                </c:pt>
                <c:pt idx="6">
                  <c:v>26.406307325454993</c:v>
                </c:pt>
                <c:pt idx="7">
                  <c:v>24.199644140643525</c:v>
                </c:pt>
                <c:pt idx="8">
                  <c:v>47.045832758072166</c:v>
                </c:pt>
                <c:pt idx="9">
                  <c:v>23.309762753563476</c:v>
                </c:pt>
                <c:pt idx="10">
                  <c:v>7.9902819721791474</c:v>
                </c:pt>
                <c:pt idx="11">
                  <c:v>4.8707623785999816</c:v>
                </c:pt>
                <c:pt idx="12">
                  <c:v>6.6351981553927253</c:v>
                </c:pt>
                <c:pt idx="13">
                  <c:v>1.8849927288532224</c:v>
                </c:pt>
                <c:pt idx="14">
                  <c:v>6.9207187179516554</c:v>
                </c:pt>
                <c:pt idx="15">
                  <c:v>3.3595279587215852</c:v>
                </c:pt>
                <c:pt idx="16">
                  <c:v>30.277911024467024</c:v>
                </c:pt>
                <c:pt idx="17">
                  <c:v>14.366212330388779</c:v>
                </c:pt>
                <c:pt idx="18">
                  <c:v>22.922416409011262</c:v>
                </c:pt>
                <c:pt idx="19">
                  <c:v>26.404770317195101</c:v>
                </c:pt>
                <c:pt idx="20">
                  <c:v>0.81145939464290584</c:v>
                </c:pt>
                <c:pt idx="21">
                  <c:v>32.294554693727903</c:v>
                </c:pt>
              </c:numCache>
            </c:numRef>
          </c:val>
          <c:extLst>
            <c:ext xmlns:c16="http://schemas.microsoft.com/office/drawing/2014/chart" uri="{C3380CC4-5D6E-409C-BE32-E72D297353CC}">
              <c16:uniqueId val="{00000003-484E-4E1C-B985-DC7D115E3F7A}"/>
            </c:ext>
          </c:extLst>
        </c:ser>
        <c:dLbls>
          <c:showLegendKey val="0"/>
          <c:showVal val="0"/>
          <c:showCatName val="0"/>
          <c:showSerName val="0"/>
          <c:showPercent val="0"/>
          <c:showBubbleSize val="0"/>
        </c:dLbls>
        <c:gapWidth val="50"/>
        <c:overlap val="100"/>
        <c:axId val="219060096"/>
        <c:axId val="219061632"/>
      </c:barChart>
      <c:catAx>
        <c:axId val="219060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61632"/>
        <c:crosses val="autoZero"/>
        <c:auto val="1"/>
        <c:lblAlgn val="ctr"/>
        <c:lblOffset val="100"/>
        <c:tickLblSkip val="1"/>
        <c:tickMarkSkip val="1"/>
        <c:noMultiLvlLbl val="0"/>
      </c:catAx>
      <c:valAx>
        <c:axId val="219061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60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'MIS16'!$C$15:$G$15</c:f>
              <c:strCache>
                <c:ptCount val="5"/>
                <c:pt idx="0">
                  <c:v>Poorest</c:v>
                </c:pt>
                <c:pt idx="1">
                  <c:v>Poor</c:v>
                </c:pt>
                <c:pt idx="2">
                  <c:v>Middle</c:v>
                </c:pt>
                <c:pt idx="3">
                  <c:v>Rich</c:v>
                </c:pt>
                <c:pt idx="4">
                  <c:v>Richest</c:v>
                </c:pt>
              </c:strCache>
            </c:strRef>
          </c:cat>
          <c:val>
            <c:numRef>
              <c:f>'MIS16'!$C$18:$G$18</c:f>
              <c:numCache>
                <c:formatCode>###0.0</c:formatCode>
                <c:ptCount val="5"/>
                <c:pt idx="0">
                  <c:v>18.59766258951726</c:v>
                </c:pt>
                <c:pt idx="1">
                  <c:v>26.412320520325476</c:v>
                </c:pt>
                <c:pt idx="2">
                  <c:v>33.522910922997504</c:v>
                </c:pt>
                <c:pt idx="3">
                  <c:v>47.897080612041535</c:v>
                </c:pt>
                <c:pt idx="4">
                  <c:v>82.006003934520123</c:v>
                </c:pt>
              </c:numCache>
            </c:numRef>
          </c:val>
          <c:extLst>
            <c:ext xmlns:c16="http://schemas.microsoft.com/office/drawing/2014/chart" uri="{C3380CC4-5D6E-409C-BE32-E72D297353CC}">
              <c16:uniqueId val="{00000000-079B-4395-AE20-7561D1330982}"/>
            </c:ext>
          </c:extLst>
        </c:ser>
        <c:ser>
          <c:idx val="1"/>
          <c:order val="1"/>
          <c:tx>
            <c:strRef>
              <c:f>'MIS16'!$B$19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'MIS16'!$C$15:$G$15</c:f>
              <c:strCache>
                <c:ptCount val="5"/>
                <c:pt idx="0">
                  <c:v>Poorest</c:v>
                </c:pt>
                <c:pt idx="1">
                  <c:v>Poor</c:v>
                </c:pt>
                <c:pt idx="2">
                  <c:v>Middle</c:v>
                </c:pt>
                <c:pt idx="3">
                  <c:v>Rich</c:v>
                </c:pt>
                <c:pt idx="4">
                  <c:v>Richest</c:v>
                </c:pt>
              </c:strCache>
            </c:strRef>
          </c:cat>
          <c:val>
            <c:numRef>
              <c:f>'MIS16'!$C$19:$G$19</c:f>
              <c:numCache>
                <c:formatCode>###0.0</c:formatCode>
                <c:ptCount val="5"/>
                <c:pt idx="0">
                  <c:v>2.4176849851464111</c:v>
                </c:pt>
                <c:pt idx="1">
                  <c:v>1.2821122848242721</c:v>
                </c:pt>
                <c:pt idx="2">
                  <c:v>1.44946299739436</c:v>
                </c:pt>
                <c:pt idx="3">
                  <c:v>1.8006234964841585</c:v>
                </c:pt>
                <c:pt idx="4">
                  <c:v>1.5162992105324493</c:v>
                </c:pt>
              </c:numCache>
            </c:numRef>
          </c:val>
          <c:extLst>
            <c:ext xmlns:c16="http://schemas.microsoft.com/office/drawing/2014/chart" uri="{C3380CC4-5D6E-409C-BE32-E72D297353CC}">
              <c16:uniqueId val="{00000001-079B-4395-AE20-7561D1330982}"/>
            </c:ext>
          </c:extLst>
        </c:ser>
        <c:ser>
          <c:idx val="2"/>
          <c:order val="2"/>
          <c:tx>
            <c:strRef>
              <c:f>'MIS16'!$B$20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'MIS16'!$C$15:$G$15</c:f>
              <c:strCache>
                <c:ptCount val="5"/>
                <c:pt idx="0">
                  <c:v>Poorest</c:v>
                </c:pt>
                <c:pt idx="1">
                  <c:v>Poor</c:v>
                </c:pt>
                <c:pt idx="2">
                  <c:v>Middle</c:v>
                </c:pt>
                <c:pt idx="3">
                  <c:v>Rich</c:v>
                </c:pt>
                <c:pt idx="4">
                  <c:v>Richest</c:v>
                </c:pt>
              </c:strCache>
            </c:strRef>
          </c:cat>
          <c:val>
            <c:numRef>
              <c:f>'MIS16'!$C$20:$G$20</c:f>
              <c:numCache>
                <c:formatCode>###0.0</c:formatCode>
                <c:ptCount val="5"/>
                <c:pt idx="0">
                  <c:v>47.73979899976861</c:v>
                </c:pt>
                <c:pt idx="1">
                  <c:v>47.432135738954784</c:v>
                </c:pt>
                <c:pt idx="2">
                  <c:v>45.160961413046358</c:v>
                </c:pt>
                <c:pt idx="3">
                  <c:v>33.13432750220516</c:v>
                </c:pt>
                <c:pt idx="4">
                  <c:v>14.096650790701551</c:v>
                </c:pt>
              </c:numCache>
            </c:numRef>
          </c:val>
          <c:extLst>
            <c:ext xmlns:c16="http://schemas.microsoft.com/office/drawing/2014/chart" uri="{C3380CC4-5D6E-409C-BE32-E72D297353CC}">
              <c16:uniqueId val="{00000002-079B-4395-AE20-7561D1330982}"/>
            </c:ext>
          </c:extLst>
        </c:ser>
        <c:ser>
          <c:idx val="3"/>
          <c:order val="3"/>
          <c:tx>
            <c:strRef>
              <c:f>'MIS16'!$B$21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'MIS16'!$C$15:$G$15</c:f>
              <c:strCache>
                <c:ptCount val="5"/>
                <c:pt idx="0">
                  <c:v>Poorest</c:v>
                </c:pt>
                <c:pt idx="1">
                  <c:v>Poor</c:v>
                </c:pt>
                <c:pt idx="2">
                  <c:v>Middle</c:v>
                </c:pt>
                <c:pt idx="3">
                  <c:v>Rich</c:v>
                </c:pt>
                <c:pt idx="4">
                  <c:v>Richest</c:v>
                </c:pt>
              </c:strCache>
            </c:strRef>
          </c:cat>
          <c:val>
            <c:numRef>
              <c:f>'MIS16'!$C$21:$G$21</c:f>
              <c:numCache>
                <c:formatCode>###0.0</c:formatCode>
                <c:ptCount val="5"/>
                <c:pt idx="0">
                  <c:v>31.24485342556801</c:v>
                </c:pt>
                <c:pt idx="1">
                  <c:v>24.873431455895304</c:v>
                </c:pt>
                <c:pt idx="2">
                  <c:v>19.866664666561665</c:v>
                </c:pt>
                <c:pt idx="3">
                  <c:v>17.167968389269543</c:v>
                </c:pt>
                <c:pt idx="4">
                  <c:v>2.3810460642458917</c:v>
                </c:pt>
              </c:numCache>
            </c:numRef>
          </c:val>
          <c:extLst>
            <c:ext xmlns:c16="http://schemas.microsoft.com/office/drawing/2014/chart" uri="{C3380CC4-5D6E-409C-BE32-E72D297353CC}">
              <c16:uniqueId val="{00000003-079B-4395-AE20-7561D1330982}"/>
            </c:ext>
          </c:extLst>
        </c:ser>
        <c:dLbls>
          <c:showLegendKey val="0"/>
          <c:showVal val="0"/>
          <c:showCatName val="0"/>
          <c:showSerName val="0"/>
          <c:showPercent val="0"/>
          <c:showBubbleSize val="0"/>
        </c:dLbls>
        <c:gapWidth val="50"/>
        <c:overlap val="100"/>
        <c:axId val="219185152"/>
        <c:axId val="219186688"/>
      </c:barChart>
      <c:catAx>
        <c:axId val="21918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6688"/>
        <c:crosses val="autoZero"/>
        <c:auto val="1"/>
        <c:lblAlgn val="ctr"/>
        <c:lblOffset val="100"/>
        <c:tickLblSkip val="1"/>
        <c:tickMarkSkip val="1"/>
        <c:noMultiLvlLbl val="0"/>
      </c:catAx>
      <c:valAx>
        <c:axId val="219186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'MIS16'!$R$121:$AM$121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'MIS16'!$R$124:$AM$124</c:f>
              <c:numCache>
                <c:formatCode>###0.0</c:formatCode>
                <c:ptCount val="22"/>
                <c:pt idx="0">
                  <c:v>3.2385401824035611</c:v>
                </c:pt>
                <c:pt idx="1">
                  <c:v>5.448430176049424</c:v>
                </c:pt>
                <c:pt idx="2">
                  <c:v>12.41036029506958</c:v>
                </c:pt>
                <c:pt idx="3">
                  <c:v>3.1186434979778035</c:v>
                </c:pt>
                <c:pt idx="4">
                  <c:v>6.8935942338465717</c:v>
                </c:pt>
                <c:pt idx="5">
                  <c:v>5.492138721893312</c:v>
                </c:pt>
                <c:pt idx="6">
                  <c:v>3.5532439047905857</c:v>
                </c:pt>
                <c:pt idx="7">
                  <c:v>2.7180716681834998</c:v>
                </c:pt>
                <c:pt idx="8">
                  <c:v>9.7054935869835219</c:v>
                </c:pt>
                <c:pt idx="9">
                  <c:v>1.0736984289049043</c:v>
                </c:pt>
                <c:pt idx="10">
                  <c:v>6.0929391063086795</c:v>
                </c:pt>
                <c:pt idx="11">
                  <c:v>0.91462579673579281</c:v>
                </c:pt>
                <c:pt idx="12">
                  <c:v>3.1320363429344313</c:v>
                </c:pt>
                <c:pt idx="13">
                  <c:v>11.62951605716248</c:v>
                </c:pt>
                <c:pt idx="14">
                  <c:v>4.4498371095464639</c:v>
                </c:pt>
                <c:pt idx="15">
                  <c:v>4.2258327346492885</c:v>
                </c:pt>
                <c:pt idx="16">
                  <c:v>3.7350633605748551</c:v>
                </c:pt>
                <c:pt idx="17">
                  <c:v>2.8684669400034299</c:v>
                </c:pt>
                <c:pt idx="18">
                  <c:v>4.4898375899790919</c:v>
                </c:pt>
                <c:pt idx="19">
                  <c:v>2.9616288953783112</c:v>
                </c:pt>
                <c:pt idx="20">
                  <c:v>5.1095401110151402</c:v>
                </c:pt>
                <c:pt idx="21">
                  <c:v>3.7362155369704131</c:v>
                </c:pt>
              </c:numCache>
            </c:numRef>
          </c:val>
          <c:extLst>
            <c:ext xmlns:c16="http://schemas.microsoft.com/office/drawing/2014/chart" uri="{C3380CC4-5D6E-409C-BE32-E72D297353CC}">
              <c16:uniqueId val="{00000000-C051-48C0-9A0C-D0C870DFE991}"/>
            </c:ext>
          </c:extLst>
        </c:ser>
        <c:ser>
          <c:idx val="1"/>
          <c:order val="1"/>
          <c:tx>
            <c:strRef>
              <c:f>'MIS16'!$B$125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'MIS16'!$R$121:$AM$121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'MIS16'!$R$125:$AM$125</c:f>
              <c:numCache>
                <c:formatCode>###0.0</c:formatCode>
                <c:ptCount val="22"/>
                <c:pt idx="0">
                  <c:v>2.2969123867776822</c:v>
                </c:pt>
                <c:pt idx="1">
                  <c:v>3.594249311804302</c:v>
                </c:pt>
                <c:pt idx="2">
                  <c:v>26.580043738622237</c:v>
                </c:pt>
                <c:pt idx="3">
                  <c:v>3.0010161943644138</c:v>
                </c:pt>
                <c:pt idx="4">
                  <c:v>3.6200722441343625</c:v>
                </c:pt>
                <c:pt idx="5">
                  <c:v>5.7708227710532665</c:v>
                </c:pt>
                <c:pt idx="6">
                  <c:v>3.0734971820324857</c:v>
                </c:pt>
                <c:pt idx="7">
                  <c:v>2.1511390037979314</c:v>
                </c:pt>
                <c:pt idx="8">
                  <c:v>11.286840744765929</c:v>
                </c:pt>
                <c:pt idx="9">
                  <c:v>2.78385088224623</c:v>
                </c:pt>
                <c:pt idx="10">
                  <c:v>11.970262688805645</c:v>
                </c:pt>
                <c:pt idx="11">
                  <c:v>2.3485927508158437</c:v>
                </c:pt>
                <c:pt idx="12">
                  <c:v>8.9989652660659392</c:v>
                </c:pt>
                <c:pt idx="13">
                  <c:v>20.187243677557547</c:v>
                </c:pt>
                <c:pt idx="14">
                  <c:v>4.3677483812149331</c:v>
                </c:pt>
                <c:pt idx="15">
                  <c:v>7.7214475576752859</c:v>
                </c:pt>
                <c:pt idx="16">
                  <c:v>7.8104910948517334</c:v>
                </c:pt>
                <c:pt idx="17">
                  <c:v>3.5309762021833961</c:v>
                </c:pt>
                <c:pt idx="18">
                  <c:v>10.540252665839153</c:v>
                </c:pt>
                <c:pt idx="19">
                  <c:v>11.871566742781805</c:v>
                </c:pt>
                <c:pt idx="20">
                  <c:v>4.0764173052536927</c:v>
                </c:pt>
                <c:pt idx="21">
                  <c:v>4.1315246938533523</c:v>
                </c:pt>
              </c:numCache>
            </c:numRef>
          </c:val>
          <c:extLst>
            <c:ext xmlns:c16="http://schemas.microsoft.com/office/drawing/2014/chart" uri="{C3380CC4-5D6E-409C-BE32-E72D297353CC}">
              <c16:uniqueId val="{00000001-C051-48C0-9A0C-D0C870DFE991}"/>
            </c:ext>
          </c:extLst>
        </c:ser>
        <c:ser>
          <c:idx val="2"/>
          <c:order val="2"/>
          <c:tx>
            <c:strRef>
              <c:f>'MIS16'!$B$126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'MIS16'!$R$121:$AM$121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'MIS16'!$R$126:$AM$126</c:f>
              <c:numCache>
                <c:formatCode>###0.0</c:formatCode>
                <c:ptCount val="22"/>
                <c:pt idx="0">
                  <c:v>69.536862928549084</c:v>
                </c:pt>
                <c:pt idx="1">
                  <c:v>65.938787260233582</c:v>
                </c:pt>
                <c:pt idx="2">
                  <c:v>57.181914012851429</c:v>
                </c:pt>
                <c:pt idx="3">
                  <c:v>83.537936573534893</c:v>
                </c:pt>
                <c:pt idx="4">
                  <c:v>32.782838468074495</c:v>
                </c:pt>
                <c:pt idx="5">
                  <c:v>50.262215572383539</c:v>
                </c:pt>
                <c:pt idx="6">
                  <c:v>14.820744446187234</c:v>
                </c:pt>
                <c:pt idx="7">
                  <c:v>42.429088698471645</c:v>
                </c:pt>
                <c:pt idx="8">
                  <c:v>52.249390979545751</c:v>
                </c:pt>
                <c:pt idx="9">
                  <c:v>21.540073177129042</c:v>
                </c:pt>
                <c:pt idx="10">
                  <c:v>10.854440295123114</c:v>
                </c:pt>
                <c:pt idx="11">
                  <c:v>88.117768157977466</c:v>
                </c:pt>
                <c:pt idx="12">
                  <c:v>27.493668969846258</c:v>
                </c:pt>
                <c:pt idx="13">
                  <c:v>32.361327823161481</c:v>
                </c:pt>
                <c:pt idx="14">
                  <c:v>13.879585223834736</c:v>
                </c:pt>
                <c:pt idx="15">
                  <c:v>83.681297434111428</c:v>
                </c:pt>
                <c:pt idx="16">
                  <c:v>20.43720829244776</c:v>
                </c:pt>
                <c:pt idx="17">
                  <c:v>27.687591757659941</c:v>
                </c:pt>
                <c:pt idx="18">
                  <c:v>38.372225095894215</c:v>
                </c:pt>
                <c:pt idx="19">
                  <c:v>47.811266113132916</c:v>
                </c:pt>
                <c:pt idx="20">
                  <c:v>85.454303689983306</c:v>
                </c:pt>
                <c:pt idx="21">
                  <c:v>27.004774607902849</c:v>
                </c:pt>
              </c:numCache>
            </c:numRef>
          </c:val>
          <c:extLst>
            <c:ext xmlns:c16="http://schemas.microsoft.com/office/drawing/2014/chart" uri="{C3380CC4-5D6E-409C-BE32-E72D297353CC}">
              <c16:uniqueId val="{00000002-C051-48C0-9A0C-D0C870DFE991}"/>
            </c:ext>
          </c:extLst>
        </c:ser>
        <c:ser>
          <c:idx val="3"/>
          <c:order val="3"/>
          <c:tx>
            <c:strRef>
              <c:f>'MIS16'!$B$127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'MIS16'!$R$121:$AM$121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'MIS16'!$R$127:$AM$127</c:f>
              <c:numCache>
                <c:formatCode>###0.0</c:formatCode>
                <c:ptCount val="22"/>
                <c:pt idx="0">
                  <c:v>24.927684502269738</c:v>
                </c:pt>
                <c:pt idx="1">
                  <c:v>25.018533251912604</c:v>
                </c:pt>
                <c:pt idx="2">
                  <c:v>3.8276819534567359</c:v>
                </c:pt>
                <c:pt idx="3">
                  <c:v>10.342403734123016</c:v>
                </c:pt>
                <c:pt idx="4">
                  <c:v>56.703495053944643</c:v>
                </c:pt>
                <c:pt idx="5">
                  <c:v>38.47482293466993</c:v>
                </c:pt>
                <c:pt idx="6">
                  <c:v>78.55251446698982</c:v>
                </c:pt>
                <c:pt idx="7">
                  <c:v>52.701700629546842</c:v>
                </c:pt>
                <c:pt idx="8">
                  <c:v>26.758274688705104</c:v>
                </c:pt>
                <c:pt idx="9">
                  <c:v>74.602377511719737</c:v>
                </c:pt>
                <c:pt idx="10">
                  <c:v>71.082357909762607</c:v>
                </c:pt>
                <c:pt idx="11">
                  <c:v>8.6190132944709461</c:v>
                </c:pt>
                <c:pt idx="12">
                  <c:v>60.375329421153268</c:v>
                </c:pt>
                <c:pt idx="13">
                  <c:v>35.821912442118609</c:v>
                </c:pt>
                <c:pt idx="14">
                  <c:v>77.302829285403845</c:v>
                </c:pt>
                <c:pt idx="15">
                  <c:v>4.3714222735640744</c:v>
                </c:pt>
                <c:pt idx="16">
                  <c:v>68.017237252125668</c:v>
                </c:pt>
                <c:pt idx="17">
                  <c:v>65.912965100153045</c:v>
                </c:pt>
                <c:pt idx="18">
                  <c:v>46.597684648287633</c:v>
                </c:pt>
                <c:pt idx="19">
                  <c:v>37.355538248707141</c:v>
                </c:pt>
                <c:pt idx="20">
                  <c:v>5.3597388937478749</c:v>
                </c:pt>
                <c:pt idx="21">
                  <c:v>65.127485161273242</c:v>
                </c:pt>
              </c:numCache>
            </c:numRef>
          </c:val>
          <c:extLst>
            <c:ext xmlns:c16="http://schemas.microsoft.com/office/drawing/2014/chart" uri="{C3380CC4-5D6E-409C-BE32-E72D297353CC}">
              <c16:uniqueId val="{00000003-C051-48C0-9A0C-D0C870DFE991}"/>
            </c:ext>
          </c:extLst>
        </c:ser>
        <c:dLbls>
          <c:showLegendKey val="0"/>
          <c:showVal val="0"/>
          <c:showCatName val="0"/>
          <c:showSerName val="0"/>
          <c:showPercent val="0"/>
          <c:showBubbleSize val="0"/>
        </c:dLbls>
        <c:gapWidth val="50"/>
        <c:overlap val="100"/>
        <c:axId val="219388928"/>
        <c:axId val="219448064"/>
      </c:barChart>
      <c:catAx>
        <c:axId val="219388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48064"/>
        <c:crosses val="autoZero"/>
        <c:auto val="1"/>
        <c:lblAlgn val="ctr"/>
        <c:lblOffset val="100"/>
        <c:tickLblSkip val="1"/>
        <c:tickMarkSkip val="1"/>
        <c:noMultiLvlLbl val="0"/>
      </c:catAx>
      <c:valAx>
        <c:axId val="219448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88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'MIS16'!$M$221:$Q$221</c:f>
              <c:strCache>
                <c:ptCount val="5"/>
                <c:pt idx="0">
                  <c:v>Poorest</c:v>
                </c:pt>
                <c:pt idx="1">
                  <c:v>Poor</c:v>
                </c:pt>
                <c:pt idx="2">
                  <c:v>Middle</c:v>
                </c:pt>
                <c:pt idx="3">
                  <c:v>Rich</c:v>
                </c:pt>
                <c:pt idx="4">
                  <c:v>Richest</c:v>
                </c:pt>
              </c:strCache>
            </c:strRef>
          </c:cat>
          <c:val>
            <c:numRef>
              <c:f>'MIS16'!$M$222:$Q$222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CAD-46D2-B789-5BF57B319BC6}"/>
            </c:ext>
          </c:extLst>
        </c:ser>
        <c:ser>
          <c:idx val="1"/>
          <c:order val="1"/>
          <c:tx>
            <c:strRef>
              <c:f>'MIS16'!$B$223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'MIS16'!$M$221:$Q$221</c:f>
              <c:strCache>
                <c:ptCount val="5"/>
                <c:pt idx="0">
                  <c:v>Poorest</c:v>
                </c:pt>
                <c:pt idx="1">
                  <c:v>Poor</c:v>
                </c:pt>
                <c:pt idx="2">
                  <c:v>Middle</c:v>
                </c:pt>
                <c:pt idx="3">
                  <c:v>Rich</c:v>
                </c:pt>
                <c:pt idx="4">
                  <c:v>Richest</c:v>
                </c:pt>
              </c:strCache>
            </c:strRef>
          </c:cat>
          <c:val>
            <c:numRef>
              <c:f>'MIS16'!$M$223:$Q$223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CAD-46D2-B789-5BF57B319BC6}"/>
            </c:ext>
          </c:extLst>
        </c:ser>
        <c:ser>
          <c:idx val="2"/>
          <c:order val="2"/>
          <c:tx>
            <c:strRef>
              <c:f>'MIS16'!$B$224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'MIS16'!$M$221:$Q$221</c:f>
              <c:strCache>
                <c:ptCount val="5"/>
                <c:pt idx="0">
                  <c:v>Poorest</c:v>
                </c:pt>
                <c:pt idx="1">
                  <c:v>Poor</c:v>
                </c:pt>
                <c:pt idx="2">
                  <c:v>Middle</c:v>
                </c:pt>
                <c:pt idx="3">
                  <c:v>Rich</c:v>
                </c:pt>
                <c:pt idx="4">
                  <c:v>Richest</c:v>
                </c:pt>
              </c:strCache>
            </c:strRef>
          </c:cat>
          <c:val>
            <c:numRef>
              <c:f>'MIS16'!$M$224:$Q$224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CAD-46D2-B789-5BF57B319BC6}"/>
            </c:ext>
          </c:extLst>
        </c:ser>
        <c:dLbls>
          <c:showLegendKey val="0"/>
          <c:showVal val="0"/>
          <c:showCatName val="0"/>
          <c:showSerName val="0"/>
          <c:showPercent val="0"/>
          <c:showBubbleSize val="0"/>
        </c:dLbls>
        <c:gapWidth val="50"/>
        <c:overlap val="100"/>
        <c:axId val="219673728"/>
        <c:axId val="219675264"/>
      </c:barChart>
      <c:catAx>
        <c:axId val="21967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5264"/>
        <c:crosses val="autoZero"/>
        <c:auto val="1"/>
        <c:lblAlgn val="ctr"/>
        <c:lblOffset val="100"/>
        <c:tickLblSkip val="1"/>
        <c:tickMarkSkip val="1"/>
        <c:noMultiLvlLbl val="0"/>
      </c:catAx>
      <c:valAx>
        <c:axId val="21967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'MIS16'!$R$221:$AM$221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'MIS16'!$R$222:$AM$222</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AC89-431A-B3DA-C8AB0D282D52}"/>
            </c:ext>
          </c:extLst>
        </c:ser>
        <c:ser>
          <c:idx val="1"/>
          <c:order val="1"/>
          <c:tx>
            <c:strRef>
              <c:f>'MIS16'!$B$223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'MIS16'!$R$221:$AM$221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'MIS16'!$R$223:$AM$223</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1-AC89-431A-B3DA-C8AB0D282D52}"/>
            </c:ext>
          </c:extLst>
        </c:ser>
        <c:ser>
          <c:idx val="2"/>
          <c:order val="2"/>
          <c:tx>
            <c:strRef>
              <c:f>'MIS16'!$B$224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'MIS16'!$R$221:$AM$221</c:f>
              <c:strCache>
                <c:ptCount val="22"/>
                <c:pt idx="0">
                  <c:v>Alaotra Mangoro</c:v>
                </c:pt>
                <c:pt idx="1">
                  <c:v>Amoron 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'MIS16'!$R$224:$AM$224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2-AC89-431A-B3DA-C8AB0D282D52}"/>
            </c:ext>
          </c:extLst>
        </c:ser>
        <c:dLbls>
          <c:showLegendKey val="0"/>
          <c:showVal val="0"/>
          <c:showCatName val="0"/>
          <c:showSerName val="0"/>
          <c:showPercent val="0"/>
          <c:showBubbleSize val="0"/>
        </c:dLbls>
        <c:gapWidth val="50"/>
        <c:overlap val="100"/>
        <c:axId val="220866048"/>
        <c:axId val="220867584"/>
      </c:barChart>
      <c:catAx>
        <c:axId val="22086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7584"/>
        <c:crosses val="autoZero"/>
        <c:auto val="1"/>
        <c:lblAlgn val="ctr"/>
        <c:lblOffset val="100"/>
        <c:tickLblSkip val="1"/>
        <c:tickMarkSkip val="1"/>
        <c:noMultiLvlLbl val="0"/>
      </c:catAx>
      <c:valAx>
        <c:axId val="22086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'MIS16'!$C$221:$G$221</c:f>
              <c:strCache>
                <c:ptCount val="5"/>
                <c:pt idx="0">
                  <c:v>Poorest</c:v>
                </c:pt>
                <c:pt idx="1">
                  <c:v>Poor</c:v>
                </c:pt>
                <c:pt idx="2">
                  <c:v>Middle</c:v>
                </c:pt>
                <c:pt idx="3">
                  <c:v>Rich</c:v>
                </c:pt>
                <c:pt idx="4">
                  <c:v>Richest</c:v>
                </c:pt>
              </c:strCache>
            </c:strRef>
          </c:cat>
          <c:val>
            <c:numRef>
              <c:f>'MIS16'!$C$222:$G$222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AD8-4E41-B253-B4099220B558}"/>
            </c:ext>
          </c:extLst>
        </c:ser>
        <c:ser>
          <c:idx val="1"/>
          <c:order val="1"/>
          <c:tx>
            <c:strRef>
              <c:f>'MIS16'!$B$223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'MIS16'!$C$221:$G$221</c:f>
              <c:strCache>
                <c:ptCount val="5"/>
                <c:pt idx="0">
                  <c:v>Poorest</c:v>
                </c:pt>
                <c:pt idx="1">
                  <c:v>Poor</c:v>
                </c:pt>
                <c:pt idx="2">
                  <c:v>Middle</c:v>
                </c:pt>
                <c:pt idx="3">
                  <c:v>Rich</c:v>
                </c:pt>
                <c:pt idx="4">
                  <c:v>Richest</c:v>
                </c:pt>
              </c:strCache>
            </c:strRef>
          </c:cat>
          <c:val>
            <c:numRef>
              <c:f>'MIS16'!$C$223:$G$223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AD8-4E41-B253-B4099220B558}"/>
            </c:ext>
          </c:extLst>
        </c:ser>
        <c:ser>
          <c:idx val="2"/>
          <c:order val="2"/>
          <c:tx>
            <c:strRef>
              <c:f>'MIS16'!$B$224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'MIS16'!$C$221:$G$221</c:f>
              <c:strCache>
                <c:ptCount val="5"/>
                <c:pt idx="0">
                  <c:v>Poorest</c:v>
                </c:pt>
                <c:pt idx="1">
                  <c:v>Poor</c:v>
                </c:pt>
                <c:pt idx="2">
                  <c:v>Middle</c:v>
                </c:pt>
                <c:pt idx="3">
                  <c:v>Rich</c:v>
                </c:pt>
                <c:pt idx="4">
                  <c:v>Richest</c:v>
                </c:pt>
              </c:strCache>
            </c:strRef>
          </c:cat>
          <c:val>
            <c:numRef>
              <c:f>'MIS16'!$C$224:$G$224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AD8-4E41-B253-B4099220B558}"/>
            </c:ext>
          </c:extLst>
        </c:ser>
        <c:dLbls>
          <c:showLegendKey val="0"/>
          <c:showVal val="0"/>
          <c:showCatName val="0"/>
          <c:showSerName val="0"/>
          <c:showPercent val="0"/>
          <c:showBubbleSize val="0"/>
        </c:dLbls>
        <c:gapWidth val="50"/>
        <c:overlap val="100"/>
        <c:axId val="220985216"/>
        <c:axId val="220986752"/>
      </c:barChart>
      <c:catAx>
        <c:axId val="22098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6752"/>
        <c:crosses val="autoZero"/>
        <c:auto val="1"/>
        <c:lblAlgn val="ctr"/>
        <c:lblOffset val="100"/>
        <c:tickLblSkip val="1"/>
        <c:tickMarkSkip val="1"/>
        <c:noMultiLvlLbl val="0"/>
      </c:catAx>
      <c:valAx>
        <c:axId val="220986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'MIS16'!$H$15:$L$15</c:f>
              <c:strCache>
                <c:ptCount val="5"/>
                <c:pt idx="0">
                  <c:v>Poorest</c:v>
                </c:pt>
                <c:pt idx="1">
                  <c:v>Poor</c:v>
                </c:pt>
                <c:pt idx="2">
                  <c:v>Middle</c:v>
                </c:pt>
                <c:pt idx="3">
                  <c:v>Rich</c:v>
                </c:pt>
                <c:pt idx="4">
                  <c:v>Richest</c:v>
                </c:pt>
              </c:strCache>
            </c:strRef>
          </c:cat>
          <c:val>
            <c:numRef>
              <c:f>'MIS16'!$H$18:$L$18</c:f>
              <c:numCache>
                <c:formatCode>###0.0</c:formatCode>
                <c:ptCount val="5"/>
                <c:pt idx="0">
                  <c:v>56.538044407163113</c:v>
                </c:pt>
                <c:pt idx="1">
                  <c:v>79.212367802378239</c:v>
                </c:pt>
                <c:pt idx="2">
                  <c:v>91.803386625508367</c:v>
                </c:pt>
                <c:pt idx="3">
                  <c:v>96.272472719378939</c:v>
                </c:pt>
                <c:pt idx="4">
                  <c:v>97.131072254456939</c:v>
                </c:pt>
              </c:numCache>
            </c:numRef>
          </c:val>
          <c:extLst>
            <c:ext xmlns:c16="http://schemas.microsoft.com/office/drawing/2014/chart" uri="{C3380CC4-5D6E-409C-BE32-E72D297353CC}">
              <c16:uniqueId val="{00000000-EEB2-4647-847D-E17A06EE5B54}"/>
            </c:ext>
          </c:extLst>
        </c:ser>
        <c:ser>
          <c:idx val="1"/>
          <c:order val="1"/>
          <c:tx>
            <c:strRef>
              <c:f>'MIS16'!$B$19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'MIS16'!$H$15:$L$15</c:f>
              <c:strCache>
                <c:ptCount val="5"/>
                <c:pt idx="0">
                  <c:v>Poorest</c:v>
                </c:pt>
                <c:pt idx="1">
                  <c:v>Poor</c:v>
                </c:pt>
                <c:pt idx="2">
                  <c:v>Middle</c:v>
                </c:pt>
                <c:pt idx="3">
                  <c:v>Rich</c:v>
                </c:pt>
                <c:pt idx="4">
                  <c:v>Richest</c:v>
                </c:pt>
              </c:strCache>
            </c:strRef>
          </c:cat>
          <c:val>
            <c:numRef>
              <c:f>'MIS16'!$H$19:$L$19</c:f>
              <c:numCache>
                <c:formatCode>###0.0</c:formatCode>
                <c:ptCount val="5"/>
                <c:pt idx="0">
                  <c:v>9.3285387801213933</c:v>
                </c:pt>
                <c:pt idx="1">
                  <c:v>3.1443054912921284</c:v>
                </c:pt>
                <c:pt idx="2">
                  <c:v>2.5473380146472633</c:v>
                </c:pt>
                <c:pt idx="3">
                  <c:v>0.68342869422000674</c:v>
                </c:pt>
                <c:pt idx="4">
                  <c:v>0</c:v>
                </c:pt>
              </c:numCache>
            </c:numRef>
          </c:val>
          <c:extLst>
            <c:ext xmlns:c16="http://schemas.microsoft.com/office/drawing/2014/chart" uri="{C3380CC4-5D6E-409C-BE32-E72D297353CC}">
              <c16:uniqueId val="{00000001-EEB2-4647-847D-E17A06EE5B54}"/>
            </c:ext>
          </c:extLst>
        </c:ser>
        <c:ser>
          <c:idx val="2"/>
          <c:order val="2"/>
          <c:tx>
            <c:strRef>
              <c:f>'MIS16'!$B$20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'MIS16'!$H$15:$L$15</c:f>
              <c:strCache>
                <c:ptCount val="5"/>
                <c:pt idx="0">
                  <c:v>Poorest</c:v>
                </c:pt>
                <c:pt idx="1">
                  <c:v>Poor</c:v>
                </c:pt>
                <c:pt idx="2">
                  <c:v>Middle</c:v>
                </c:pt>
                <c:pt idx="3">
                  <c:v>Rich</c:v>
                </c:pt>
                <c:pt idx="4">
                  <c:v>Richest</c:v>
                </c:pt>
              </c:strCache>
            </c:strRef>
          </c:cat>
          <c:val>
            <c:numRef>
              <c:f>'MIS16'!$H$20:$L$20</c:f>
              <c:numCache>
                <c:formatCode>###0.0</c:formatCode>
                <c:ptCount val="5"/>
                <c:pt idx="0">
                  <c:v>22.732964746240583</c:v>
                </c:pt>
                <c:pt idx="1">
                  <c:v>14.628388121450712</c:v>
                </c:pt>
                <c:pt idx="2">
                  <c:v>5.6492753598443626</c:v>
                </c:pt>
                <c:pt idx="3">
                  <c:v>3.0440985864010446</c:v>
                </c:pt>
                <c:pt idx="4">
                  <c:v>2.8689277455430915</c:v>
                </c:pt>
              </c:numCache>
            </c:numRef>
          </c:val>
          <c:extLst>
            <c:ext xmlns:c16="http://schemas.microsoft.com/office/drawing/2014/chart" uri="{C3380CC4-5D6E-409C-BE32-E72D297353CC}">
              <c16:uniqueId val="{00000002-EEB2-4647-847D-E17A06EE5B54}"/>
            </c:ext>
          </c:extLst>
        </c:ser>
        <c:ser>
          <c:idx val="3"/>
          <c:order val="3"/>
          <c:tx>
            <c:strRef>
              <c:f>'MIS16'!$B$21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'MIS16'!$H$15:$L$15</c:f>
              <c:strCache>
                <c:ptCount val="5"/>
                <c:pt idx="0">
                  <c:v>Poorest</c:v>
                </c:pt>
                <c:pt idx="1">
                  <c:v>Poor</c:v>
                </c:pt>
                <c:pt idx="2">
                  <c:v>Middle</c:v>
                </c:pt>
                <c:pt idx="3">
                  <c:v>Rich</c:v>
                </c:pt>
                <c:pt idx="4">
                  <c:v>Richest</c:v>
                </c:pt>
              </c:strCache>
            </c:strRef>
          </c:cat>
          <c:val>
            <c:numRef>
              <c:f>'MIS16'!$H$21:$L$21</c:f>
              <c:numCache>
                <c:formatCode>###0.0</c:formatCode>
                <c:ptCount val="5"/>
                <c:pt idx="0">
                  <c:v>11.400452066474845</c:v>
                </c:pt>
                <c:pt idx="1">
                  <c:v>3.0149385848788541</c:v>
                </c:pt>
                <c:pt idx="2">
                  <c:v>0</c:v>
                </c:pt>
                <c:pt idx="3">
                  <c:v>0</c:v>
                </c:pt>
                <c:pt idx="4">
                  <c:v>0</c:v>
                </c:pt>
              </c:numCache>
            </c:numRef>
          </c:val>
          <c:extLst>
            <c:ext xmlns:c16="http://schemas.microsoft.com/office/drawing/2014/chart" uri="{C3380CC4-5D6E-409C-BE32-E72D297353CC}">
              <c16:uniqueId val="{00000003-EEB2-4647-847D-E17A06EE5B54}"/>
            </c:ext>
          </c:extLst>
        </c:ser>
        <c:dLbls>
          <c:showLegendKey val="0"/>
          <c:showVal val="0"/>
          <c:showCatName val="0"/>
          <c:showSerName val="0"/>
          <c:showPercent val="0"/>
          <c:showBubbleSize val="0"/>
        </c:dLbls>
        <c:gapWidth val="50"/>
        <c:overlap val="100"/>
        <c:axId val="221044096"/>
        <c:axId val="221045888"/>
      </c:barChart>
      <c:catAx>
        <c:axId val="22104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5888"/>
        <c:crosses val="autoZero"/>
        <c:auto val="1"/>
        <c:lblAlgn val="ctr"/>
        <c:lblOffset val="100"/>
        <c:tickLblSkip val="1"/>
        <c:tickMarkSkip val="1"/>
        <c:noMultiLvlLbl val="0"/>
      </c:catAx>
      <c:valAx>
        <c:axId val="221045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'MIS16'!$H$121:$L$121</c:f>
              <c:strCache>
                <c:ptCount val="5"/>
                <c:pt idx="0">
                  <c:v>Poorest</c:v>
                </c:pt>
                <c:pt idx="1">
                  <c:v>Poor</c:v>
                </c:pt>
                <c:pt idx="2">
                  <c:v>Middle</c:v>
                </c:pt>
                <c:pt idx="3">
                  <c:v>Rich</c:v>
                </c:pt>
                <c:pt idx="4">
                  <c:v>Richest</c:v>
                </c:pt>
              </c:strCache>
            </c:strRef>
          </c:cat>
          <c:val>
            <c:numRef>
              <c:f>'MIS16'!$H$124:$L$124</c:f>
              <c:numCache>
                <c:formatCode>###0.0</c:formatCode>
                <c:ptCount val="5"/>
                <c:pt idx="0">
                  <c:v>1.6090312568741643</c:v>
                </c:pt>
                <c:pt idx="1">
                  <c:v>6.4719048623128783</c:v>
                </c:pt>
                <c:pt idx="2">
                  <c:v>4.9797993033721735</c:v>
                </c:pt>
                <c:pt idx="3">
                  <c:v>12.846358362072197</c:v>
                </c:pt>
                <c:pt idx="4">
                  <c:v>39.262314940214999</c:v>
                </c:pt>
              </c:numCache>
            </c:numRef>
          </c:val>
          <c:extLst>
            <c:ext xmlns:c16="http://schemas.microsoft.com/office/drawing/2014/chart" uri="{C3380CC4-5D6E-409C-BE32-E72D297353CC}">
              <c16:uniqueId val="{00000000-6CAD-4EFF-B504-4AC06F798E85}"/>
            </c:ext>
          </c:extLst>
        </c:ser>
        <c:ser>
          <c:idx val="1"/>
          <c:order val="1"/>
          <c:tx>
            <c:strRef>
              <c:f>'MIS16'!$B$125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'MIS16'!$H$121:$L$121</c:f>
              <c:strCache>
                <c:ptCount val="5"/>
                <c:pt idx="0">
                  <c:v>Poorest</c:v>
                </c:pt>
                <c:pt idx="1">
                  <c:v>Poor</c:v>
                </c:pt>
                <c:pt idx="2">
                  <c:v>Middle</c:v>
                </c:pt>
                <c:pt idx="3">
                  <c:v>Rich</c:v>
                </c:pt>
                <c:pt idx="4">
                  <c:v>Richest</c:v>
                </c:pt>
              </c:strCache>
            </c:strRef>
          </c:cat>
          <c:val>
            <c:numRef>
              <c:f>'MIS16'!$H$125:$L$125</c:f>
              <c:numCache>
                <c:formatCode>###0.0</c:formatCode>
                <c:ptCount val="5"/>
                <c:pt idx="0">
                  <c:v>10.856958640834243</c:v>
                </c:pt>
                <c:pt idx="1">
                  <c:v>18.783490427427775</c:v>
                </c:pt>
                <c:pt idx="2">
                  <c:v>20.345073417554453</c:v>
                </c:pt>
                <c:pt idx="3">
                  <c:v>22.161573240191643</c:v>
                </c:pt>
                <c:pt idx="4">
                  <c:v>23.733451587526552</c:v>
                </c:pt>
              </c:numCache>
            </c:numRef>
          </c:val>
          <c:extLst>
            <c:ext xmlns:c16="http://schemas.microsoft.com/office/drawing/2014/chart" uri="{C3380CC4-5D6E-409C-BE32-E72D297353CC}">
              <c16:uniqueId val="{00000001-6CAD-4EFF-B504-4AC06F798E85}"/>
            </c:ext>
          </c:extLst>
        </c:ser>
        <c:ser>
          <c:idx val="2"/>
          <c:order val="2"/>
          <c:tx>
            <c:strRef>
              <c:f>'MIS16'!$B$126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'MIS16'!$H$121:$L$121</c:f>
              <c:strCache>
                <c:ptCount val="5"/>
                <c:pt idx="0">
                  <c:v>Poorest</c:v>
                </c:pt>
                <c:pt idx="1">
                  <c:v>Poor</c:v>
                </c:pt>
                <c:pt idx="2">
                  <c:v>Middle</c:v>
                </c:pt>
                <c:pt idx="3">
                  <c:v>Rich</c:v>
                </c:pt>
                <c:pt idx="4">
                  <c:v>Richest</c:v>
                </c:pt>
              </c:strCache>
            </c:strRef>
          </c:cat>
          <c:val>
            <c:numRef>
              <c:f>'MIS16'!$H$126:$L$126</c:f>
              <c:numCache>
                <c:formatCode>###0.0</c:formatCode>
                <c:ptCount val="5"/>
                <c:pt idx="0">
                  <c:v>41.199949241613929</c:v>
                </c:pt>
                <c:pt idx="1">
                  <c:v>55.462761431819665</c:v>
                </c:pt>
                <c:pt idx="2">
                  <c:v>57.834149692005177</c:v>
                </c:pt>
                <c:pt idx="3">
                  <c:v>53.998035242733977</c:v>
                </c:pt>
                <c:pt idx="4">
                  <c:v>32.735559148382343</c:v>
                </c:pt>
              </c:numCache>
            </c:numRef>
          </c:val>
          <c:extLst>
            <c:ext xmlns:c16="http://schemas.microsoft.com/office/drawing/2014/chart" uri="{C3380CC4-5D6E-409C-BE32-E72D297353CC}">
              <c16:uniqueId val="{00000002-6CAD-4EFF-B504-4AC06F798E85}"/>
            </c:ext>
          </c:extLst>
        </c:ser>
        <c:ser>
          <c:idx val="3"/>
          <c:order val="3"/>
          <c:tx>
            <c:strRef>
              <c:f>'MIS16'!$B$127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'MIS16'!$H$121:$L$121</c:f>
              <c:strCache>
                <c:ptCount val="5"/>
                <c:pt idx="0">
                  <c:v>Poorest</c:v>
                </c:pt>
                <c:pt idx="1">
                  <c:v>Poor</c:v>
                </c:pt>
                <c:pt idx="2">
                  <c:v>Middle</c:v>
                </c:pt>
                <c:pt idx="3">
                  <c:v>Rich</c:v>
                </c:pt>
                <c:pt idx="4">
                  <c:v>Richest</c:v>
                </c:pt>
              </c:strCache>
            </c:strRef>
          </c:cat>
          <c:val>
            <c:numRef>
              <c:f>'MIS16'!$H$127:$L$127</c:f>
              <c:numCache>
                <c:formatCode>###0.0</c:formatCode>
                <c:ptCount val="5"/>
                <c:pt idx="0">
                  <c:v>46.334060860677631</c:v>
                </c:pt>
                <c:pt idx="1">
                  <c:v>19.281843278439549</c:v>
                </c:pt>
                <c:pt idx="2">
                  <c:v>16.840977587068235</c:v>
                </c:pt>
                <c:pt idx="3">
                  <c:v>10.994033155002198</c:v>
                </c:pt>
                <c:pt idx="4">
                  <c:v>4.2686743238762324</c:v>
                </c:pt>
              </c:numCache>
            </c:numRef>
          </c:val>
          <c:extLst>
            <c:ext xmlns:c16="http://schemas.microsoft.com/office/drawing/2014/chart" uri="{C3380CC4-5D6E-409C-BE32-E72D297353CC}">
              <c16:uniqueId val="{00000003-6CAD-4EFF-B504-4AC06F798E85}"/>
            </c:ext>
          </c:extLst>
        </c:ser>
        <c:dLbls>
          <c:showLegendKey val="0"/>
          <c:showVal val="0"/>
          <c:showCatName val="0"/>
          <c:showSerName val="0"/>
          <c:showPercent val="0"/>
          <c:showBubbleSize val="0"/>
        </c:dLbls>
        <c:gapWidth val="50"/>
        <c:overlap val="100"/>
        <c:axId val="221406336"/>
        <c:axId val="221407872"/>
      </c:barChart>
      <c:catAx>
        <c:axId val="221406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07872"/>
        <c:crosses val="autoZero"/>
        <c:auto val="1"/>
        <c:lblAlgn val="ctr"/>
        <c:lblOffset val="100"/>
        <c:tickLblSkip val="1"/>
        <c:tickMarkSkip val="1"/>
        <c:noMultiLvlLbl val="0"/>
      </c:catAx>
      <c:valAx>
        <c:axId val="221407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06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'MIS16'!$H$221:$L$221</c:f>
              <c:strCache>
                <c:ptCount val="5"/>
                <c:pt idx="0">
                  <c:v>Poorest</c:v>
                </c:pt>
                <c:pt idx="1">
                  <c:v>Poor</c:v>
                </c:pt>
                <c:pt idx="2">
                  <c:v>Middle</c:v>
                </c:pt>
                <c:pt idx="3">
                  <c:v>Rich</c:v>
                </c:pt>
                <c:pt idx="4">
                  <c:v>Richest</c:v>
                </c:pt>
              </c:strCache>
            </c:strRef>
          </c:cat>
          <c:val>
            <c:numRef>
              <c:f>'MIS16'!$H$222:$L$222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FFA-42EA-AC8A-DF1C82D3D694}"/>
            </c:ext>
          </c:extLst>
        </c:ser>
        <c:ser>
          <c:idx val="1"/>
          <c:order val="1"/>
          <c:tx>
            <c:strRef>
              <c:f>'MIS16'!$B$223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'MIS16'!$H$221:$L$221</c:f>
              <c:strCache>
                <c:ptCount val="5"/>
                <c:pt idx="0">
                  <c:v>Poorest</c:v>
                </c:pt>
                <c:pt idx="1">
                  <c:v>Poor</c:v>
                </c:pt>
                <c:pt idx="2">
                  <c:v>Middle</c:v>
                </c:pt>
                <c:pt idx="3">
                  <c:v>Rich</c:v>
                </c:pt>
                <c:pt idx="4">
                  <c:v>Richest</c:v>
                </c:pt>
              </c:strCache>
            </c:strRef>
          </c:cat>
          <c:val>
            <c:numRef>
              <c:f>'MIS16'!$H$223:$L$223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FFA-42EA-AC8A-DF1C82D3D694}"/>
            </c:ext>
          </c:extLst>
        </c:ser>
        <c:ser>
          <c:idx val="2"/>
          <c:order val="2"/>
          <c:tx>
            <c:strRef>
              <c:f>'MIS16'!$B$224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'MIS16'!$H$221:$L$221</c:f>
              <c:strCache>
                <c:ptCount val="5"/>
                <c:pt idx="0">
                  <c:v>Poorest</c:v>
                </c:pt>
                <c:pt idx="1">
                  <c:v>Poor</c:v>
                </c:pt>
                <c:pt idx="2">
                  <c:v>Middle</c:v>
                </c:pt>
                <c:pt idx="3">
                  <c:v>Rich</c:v>
                </c:pt>
                <c:pt idx="4">
                  <c:v>Richest</c:v>
                </c:pt>
              </c:strCache>
            </c:strRef>
          </c:cat>
          <c:val>
            <c:numRef>
              <c:f>'MIS16'!$H$224:$L$224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FFA-42EA-AC8A-DF1C82D3D694}"/>
            </c:ext>
          </c:extLst>
        </c:ser>
        <c:dLbls>
          <c:showLegendKey val="0"/>
          <c:showVal val="0"/>
          <c:showCatName val="0"/>
          <c:showSerName val="0"/>
          <c:showPercent val="0"/>
          <c:showBubbleSize val="0"/>
        </c:dLbls>
        <c:gapWidth val="50"/>
        <c:overlap val="100"/>
        <c:axId val="221443584"/>
        <c:axId val="221445120"/>
      </c:barChart>
      <c:catAx>
        <c:axId val="221443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45120"/>
        <c:crosses val="autoZero"/>
        <c:auto val="1"/>
        <c:lblAlgn val="ctr"/>
        <c:lblOffset val="100"/>
        <c:tickLblSkip val="1"/>
        <c:tickMarkSkip val="1"/>
        <c:noMultiLvlLbl val="0"/>
      </c:catAx>
      <c:valAx>
        <c:axId val="22144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43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'MIS16'!$C$121:$G$121</c:f>
              <c:strCache>
                <c:ptCount val="5"/>
                <c:pt idx="0">
                  <c:v>Poorest</c:v>
                </c:pt>
                <c:pt idx="1">
                  <c:v>Poor</c:v>
                </c:pt>
                <c:pt idx="2">
                  <c:v>Middle</c:v>
                </c:pt>
                <c:pt idx="3">
                  <c:v>Rich</c:v>
                </c:pt>
                <c:pt idx="4">
                  <c:v>Richest</c:v>
                </c:pt>
              </c:strCache>
            </c:strRef>
          </c:cat>
          <c:val>
            <c:numRef>
              <c:f>'MIS16'!$C$124:$G$124</c:f>
              <c:numCache>
                <c:formatCode>###0.0</c:formatCode>
                <c:ptCount val="5"/>
                <c:pt idx="0">
                  <c:v>1.9898376040732464</c:v>
                </c:pt>
                <c:pt idx="1">
                  <c:v>2.556510892994762</c:v>
                </c:pt>
                <c:pt idx="2">
                  <c:v>3.3637878508409207</c:v>
                </c:pt>
                <c:pt idx="3">
                  <c:v>4.5936163549142996</c:v>
                </c:pt>
                <c:pt idx="4">
                  <c:v>15.431708742692877</c:v>
                </c:pt>
              </c:numCache>
            </c:numRef>
          </c:val>
          <c:extLst>
            <c:ext xmlns:c16="http://schemas.microsoft.com/office/drawing/2014/chart" uri="{C3380CC4-5D6E-409C-BE32-E72D297353CC}">
              <c16:uniqueId val="{00000000-3B7F-40F1-8715-E8711407EB1D}"/>
            </c:ext>
          </c:extLst>
        </c:ser>
        <c:ser>
          <c:idx val="1"/>
          <c:order val="1"/>
          <c:tx>
            <c:strRef>
              <c:f>'MIS16'!$B$125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'MIS16'!$C$121:$G$121</c:f>
              <c:strCache>
                <c:ptCount val="5"/>
                <c:pt idx="0">
                  <c:v>Poorest</c:v>
                </c:pt>
                <c:pt idx="1">
                  <c:v>Poor</c:v>
                </c:pt>
                <c:pt idx="2">
                  <c:v>Middle</c:v>
                </c:pt>
                <c:pt idx="3">
                  <c:v>Rich</c:v>
                </c:pt>
                <c:pt idx="4">
                  <c:v>Richest</c:v>
                </c:pt>
              </c:strCache>
            </c:strRef>
          </c:cat>
          <c:val>
            <c:numRef>
              <c:f>'MIS16'!$C$125:$G$125</c:f>
              <c:numCache>
                <c:formatCode>###0.0</c:formatCode>
                <c:ptCount val="5"/>
                <c:pt idx="0">
                  <c:v>3.6245914933202199</c:v>
                </c:pt>
                <c:pt idx="1">
                  <c:v>5.589532077606334</c:v>
                </c:pt>
                <c:pt idx="2">
                  <c:v>5.1622306057405938</c:v>
                </c:pt>
                <c:pt idx="3">
                  <c:v>8.8847031053534717</c:v>
                </c:pt>
                <c:pt idx="4">
                  <c:v>22.392022666236176</c:v>
                </c:pt>
              </c:numCache>
            </c:numRef>
          </c:val>
          <c:extLst>
            <c:ext xmlns:c16="http://schemas.microsoft.com/office/drawing/2014/chart" uri="{C3380CC4-5D6E-409C-BE32-E72D297353CC}">
              <c16:uniqueId val="{00000001-3B7F-40F1-8715-E8711407EB1D}"/>
            </c:ext>
          </c:extLst>
        </c:ser>
        <c:ser>
          <c:idx val="2"/>
          <c:order val="2"/>
          <c:tx>
            <c:strRef>
              <c:f>'MIS16'!$B$126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'MIS16'!$C$121:$G$121</c:f>
              <c:strCache>
                <c:ptCount val="5"/>
                <c:pt idx="0">
                  <c:v>Poorest</c:v>
                </c:pt>
                <c:pt idx="1">
                  <c:v>Poor</c:v>
                </c:pt>
                <c:pt idx="2">
                  <c:v>Middle</c:v>
                </c:pt>
                <c:pt idx="3">
                  <c:v>Rich</c:v>
                </c:pt>
                <c:pt idx="4">
                  <c:v>Richest</c:v>
                </c:pt>
              </c:strCache>
            </c:strRef>
          </c:cat>
          <c:val>
            <c:numRef>
              <c:f>'MIS16'!$C$126:$G$126</c:f>
              <c:numCache>
                <c:formatCode>###0.0</c:formatCode>
                <c:ptCount val="5"/>
                <c:pt idx="0">
                  <c:v>34.365319650191452</c:v>
                </c:pt>
                <c:pt idx="1">
                  <c:v>41.154527309224967</c:v>
                </c:pt>
                <c:pt idx="2">
                  <c:v>47.412092032661782</c:v>
                </c:pt>
                <c:pt idx="3">
                  <c:v>56.674550781027222</c:v>
                </c:pt>
                <c:pt idx="4">
                  <c:v>51.544984961550746</c:v>
                </c:pt>
              </c:numCache>
            </c:numRef>
          </c:val>
          <c:extLst>
            <c:ext xmlns:c16="http://schemas.microsoft.com/office/drawing/2014/chart" uri="{C3380CC4-5D6E-409C-BE32-E72D297353CC}">
              <c16:uniqueId val="{00000002-3B7F-40F1-8715-E8711407EB1D}"/>
            </c:ext>
          </c:extLst>
        </c:ser>
        <c:ser>
          <c:idx val="3"/>
          <c:order val="3"/>
          <c:tx>
            <c:strRef>
              <c:f>'MIS16'!$B$127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'MIS16'!$C$121:$G$121</c:f>
              <c:strCache>
                <c:ptCount val="5"/>
                <c:pt idx="0">
                  <c:v>Poorest</c:v>
                </c:pt>
                <c:pt idx="1">
                  <c:v>Poor</c:v>
                </c:pt>
                <c:pt idx="2">
                  <c:v>Middle</c:v>
                </c:pt>
                <c:pt idx="3">
                  <c:v>Rich</c:v>
                </c:pt>
                <c:pt idx="4">
                  <c:v>Richest</c:v>
                </c:pt>
              </c:strCache>
            </c:strRef>
          </c:cat>
          <c:val>
            <c:numRef>
              <c:f>'MIS16'!$C$127:$G$127</c:f>
              <c:numCache>
                <c:formatCode>###0.0</c:formatCode>
                <c:ptCount val="5"/>
                <c:pt idx="0">
                  <c:v>60.0202512524152</c:v>
                </c:pt>
                <c:pt idx="1">
                  <c:v>50.699429720173839</c:v>
                </c:pt>
                <c:pt idx="2">
                  <c:v>44.061889510756629</c:v>
                </c:pt>
                <c:pt idx="3">
                  <c:v>29.847129758705254</c:v>
                </c:pt>
                <c:pt idx="4">
                  <c:v>10.63128362952015</c:v>
                </c:pt>
              </c:numCache>
            </c:numRef>
          </c:val>
          <c:extLst>
            <c:ext xmlns:c16="http://schemas.microsoft.com/office/drawing/2014/chart" uri="{C3380CC4-5D6E-409C-BE32-E72D297353CC}">
              <c16:uniqueId val="{00000003-3B7F-40F1-8715-E8711407EB1D}"/>
            </c:ext>
          </c:extLst>
        </c:ser>
        <c:dLbls>
          <c:showLegendKey val="0"/>
          <c:showVal val="0"/>
          <c:showCatName val="0"/>
          <c:showSerName val="0"/>
          <c:showPercent val="0"/>
          <c:showBubbleSize val="0"/>
        </c:dLbls>
        <c:gapWidth val="50"/>
        <c:overlap val="100"/>
        <c:axId val="219513600"/>
        <c:axId val="219515136"/>
      </c:barChart>
      <c:catAx>
        <c:axId val="219513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5136"/>
        <c:crosses val="autoZero"/>
        <c:auto val="1"/>
        <c:lblAlgn val="ctr"/>
        <c:lblOffset val="100"/>
        <c:tickLblSkip val="1"/>
        <c:tickMarkSkip val="1"/>
        <c:noMultiLvlLbl val="0"/>
      </c:catAx>
      <c:valAx>
        <c:axId val="219515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3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'MIS16'!$M$121:$Q$121</c:f>
              <c:strCache>
                <c:ptCount val="5"/>
                <c:pt idx="0">
                  <c:v>Poorest</c:v>
                </c:pt>
                <c:pt idx="1">
                  <c:v>Poor</c:v>
                </c:pt>
                <c:pt idx="2">
                  <c:v>Middle</c:v>
                </c:pt>
                <c:pt idx="3">
                  <c:v>Rich</c:v>
                </c:pt>
                <c:pt idx="4">
                  <c:v>Richest</c:v>
                </c:pt>
              </c:strCache>
            </c:strRef>
          </c:cat>
          <c:val>
            <c:numRef>
              <c:f>'MIS16'!$M$124:$Q$124</c:f>
              <c:numCache>
                <c:formatCode>###0.0</c:formatCode>
                <c:ptCount val="5"/>
                <c:pt idx="0">
                  <c:v>2.0086481832457785</c:v>
                </c:pt>
                <c:pt idx="1">
                  <c:v>2.1186815886896349</c:v>
                </c:pt>
                <c:pt idx="2">
                  <c:v>3.6207890596885588</c:v>
                </c:pt>
                <c:pt idx="3">
                  <c:v>3.8206874893325651</c:v>
                </c:pt>
                <c:pt idx="4">
                  <c:v>11.933758130687757</c:v>
                </c:pt>
              </c:numCache>
            </c:numRef>
          </c:val>
          <c:extLst>
            <c:ext xmlns:c16="http://schemas.microsoft.com/office/drawing/2014/chart" uri="{C3380CC4-5D6E-409C-BE32-E72D297353CC}">
              <c16:uniqueId val="{00000000-0452-4CAC-96E2-354D7B542C37}"/>
            </c:ext>
          </c:extLst>
        </c:ser>
        <c:ser>
          <c:idx val="1"/>
          <c:order val="1"/>
          <c:tx>
            <c:strRef>
              <c:f>'MIS16'!$B$125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'MIS16'!$M$121:$Q$121</c:f>
              <c:strCache>
                <c:ptCount val="5"/>
                <c:pt idx="0">
                  <c:v>Poorest</c:v>
                </c:pt>
                <c:pt idx="1">
                  <c:v>Poor</c:v>
                </c:pt>
                <c:pt idx="2">
                  <c:v>Middle</c:v>
                </c:pt>
                <c:pt idx="3">
                  <c:v>Rich</c:v>
                </c:pt>
                <c:pt idx="4">
                  <c:v>Richest</c:v>
                </c:pt>
              </c:strCache>
            </c:strRef>
          </c:cat>
          <c:val>
            <c:numRef>
              <c:f>'MIS16'!$M$125:$Q$125</c:f>
              <c:numCache>
                <c:formatCode>###0.0</c:formatCode>
                <c:ptCount val="5"/>
                <c:pt idx="0">
                  <c:v>3.4511938613208462</c:v>
                </c:pt>
                <c:pt idx="1">
                  <c:v>4.6298416909707818</c:v>
                </c:pt>
                <c:pt idx="2">
                  <c:v>6.3979707958722489</c:v>
                </c:pt>
                <c:pt idx="3">
                  <c:v>7.2010148330407766</c:v>
                </c:pt>
                <c:pt idx="4">
                  <c:v>17.992047337841424</c:v>
                </c:pt>
              </c:numCache>
            </c:numRef>
          </c:val>
          <c:extLst>
            <c:ext xmlns:c16="http://schemas.microsoft.com/office/drawing/2014/chart" uri="{C3380CC4-5D6E-409C-BE32-E72D297353CC}">
              <c16:uniqueId val="{00000001-0452-4CAC-96E2-354D7B542C37}"/>
            </c:ext>
          </c:extLst>
        </c:ser>
        <c:ser>
          <c:idx val="2"/>
          <c:order val="2"/>
          <c:tx>
            <c:strRef>
              <c:f>'MIS16'!$B$126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'MIS16'!$M$121:$Q$121</c:f>
              <c:strCache>
                <c:ptCount val="5"/>
                <c:pt idx="0">
                  <c:v>Poorest</c:v>
                </c:pt>
                <c:pt idx="1">
                  <c:v>Poor</c:v>
                </c:pt>
                <c:pt idx="2">
                  <c:v>Middle</c:v>
                </c:pt>
                <c:pt idx="3">
                  <c:v>Rich</c:v>
                </c:pt>
                <c:pt idx="4">
                  <c:v>Richest</c:v>
                </c:pt>
              </c:strCache>
            </c:strRef>
          </c:cat>
          <c:val>
            <c:numRef>
              <c:f>'MIS16'!$M$126:$Q$126</c:f>
              <c:numCache>
                <c:formatCode>###0.0</c:formatCode>
                <c:ptCount val="5"/>
                <c:pt idx="0">
                  <c:v>33.412734758219692</c:v>
                </c:pt>
                <c:pt idx="1">
                  <c:v>40.955493780422294</c:v>
                </c:pt>
                <c:pt idx="2">
                  <c:v>44.964402068138156</c:v>
                </c:pt>
                <c:pt idx="3">
                  <c:v>55.432420315070274</c:v>
                </c:pt>
                <c:pt idx="4">
                  <c:v>55.197088854204281</c:v>
                </c:pt>
              </c:numCache>
            </c:numRef>
          </c:val>
          <c:extLst>
            <c:ext xmlns:c16="http://schemas.microsoft.com/office/drawing/2014/chart" uri="{C3380CC4-5D6E-409C-BE32-E72D297353CC}">
              <c16:uniqueId val="{00000002-0452-4CAC-96E2-354D7B542C37}"/>
            </c:ext>
          </c:extLst>
        </c:ser>
        <c:ser>
          <c:idx val="3"/>
          <c:order val="3"/>
          <c:tx>
            <c:strRef>
              <c:f>'MIS16'!$B$127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'MIS16'!$M$121:$Q$121</c:f>
              <c:strCache>
                <c:ptCount val="5"/>
                <c:pt idx="0">
                  <c:v>Poorest</c:v>
                </c:pt>
                <c:pt idx="1">
                  <c:v>Poor</c:v>
                </c:pt>
                <c:pt idx="2">
                  <c:v>Middle</c:v>
                </c:pt>
                <c:pt idx="3">
                  <c:v>Rich</c:v>
                </c:pt>
                <c:pt idx="4">
                  <c:v>Richest</c:v>
                </c:pt>
              </c:strCache>
            </c:strRef>
          </c:cat>
          <c:val>
            <c:numRef>
              <c:f>'MIS16'!$M$127:$Q$127</c:f>
              <c:numCache>
                <c:formatCode>###0.0</c:formatCode>
                <c:ptCount val="5"/>
                <c:pt idx="0">
                  <c:v>61.12742319721368</c:v>
                </c:pt>
                <c:pt idx="1">
                  <c:v>52.295982939917415</c:v>
                </c:pt>
                <c:pt idx="2">
                  <c:v>45.016838076301148</c:v>
                </c:pt>
                <c:pt idx="3">
                  <c:v>33.545877362556276</c:v>
                </c:pt>
                <c:pt idx="4">
                  <c:v>14.877105677266901</c:v>
                </c:pt>
              </c:numCache>
            </c:numRef>
          </c:val>
          <c:extLst>
            <c:ext xmlns:c16="http://schemas.microsoft.com/office/drawing/2014/chart" uri="{C3380CC4-5D6E-409C-BE32-E72D297353CC}">
              <c16:uniqueId val="{00000003-0452-4CAC-96E2-354D7B542C37}"/>
            </c:ext>
          </c:extLst>
        </c:ser>
        <c:dLbls>
          <c:showLegendKey val="0"/>
          <c:showVal val="0"/>
          <c:showCatName val="0"/>
          <c:showSerName val="0"/>
          <c:showPercent val="0"/>
          <c:showBubbleSize val="0"/>
        </c:dLbls>
        <c:gapWidth val="50"/>
        <c:overlap val="100"/>
        <c:axId val="219354624"/>
        <c:axId val="219356160"/>
      </c:barChart>
      <c:catAx>
        <c:axId val="219354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56160"/>
        <c:crosses val="autoZero"/>
        <c:auto val="1"/>
        <c:lblAlgn val="ctr"/>
        <c:lblOffset val="100"/>
        <c:tickLblSkip val="1"/>
        <c:tickMarkSkip val="1"/>
        <c:noMultiLvlLbl val="0"/>
      </c:catAx>
      <c:valAx>
        <c:axId val="21935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54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17.581315319994395</c:v>
                </c:pt>
                <c:pt idx="1">
                  <c:v>20.534254959517419</c:v>
                </c:pt>
                <c:pt idx="2">
                  <c:v>25.857907590329127</c:v>
                </c:pt>
                <c:pt idx="3">
                  <c:v>35.635546767819555</c:v>
                </c:pt>
                <c:pt idx="4">
                  <c:v>60.968612525230249</c:v>
                </c:pt>
              </c:numCache>
            </c:numRef>
          </c:val>
          <c:extLst>
            <c:ext xmlns:c16="http://schemas.microsoft.com/office/drawing/2014/chart" uri="{C3380CC4-5D6E-409C-BE32-E72D297353CC}">
              <c16:uniqueId val="{00000000-EF08-4E1E-AD58-9FA519574C4D}"/>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2.4089491443652862</c:v>
                </c:pt>
                <c:pt idx="1">
                  <c:v>2.0608401336439193</c:v>
                </c:pt>
                <c:pt idx="2">
                  <c:v>1.6981365890842692</c:v>
                </c:pt>
                <c:pt idx="3">
                  <c:v>1.6615605191065446</c:v>
                </c:pt>
                <c:pt idx="4">
                  <c:v>2.0478996393312023</c:v>
                </c:pt>
              </c:numCache>
            </c:numRef>
          </c:val>
          <c:extLst>
            <c:ext xmlns:c16="http://schemas.microsoft.com/office/drawing/2014/chart" uri="{C3380CC4-5D6E-409C-BE32-E72D297353CC}">
              <c16:uniqueId val="{00000001-EF08-4E1E-AD58-9FA519574C4D}"/>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50.601159005985089</c:v>
                </c:pt>
                <c:pt idx="1">
                  <c:v>47.783079466641439</c:v>
                </c:pt>
                <c:pt idx="2">
                  <c:v>46.244503073853764</c:v>
                </c:pt>
                <c:pt idx="3">
                  <c:v>38.172230929305513</c:v>
                </c:pt>
                <c:pt idx="4">
                  <c:v>20.375322681777703</c:v>
                </c:pt>
              </c:numCache>
            </c:numRef>
          </c:val>
          <c:extLst>
            <c:ext xmlns:c16="http://schemas.microsoft.com/office/drawing/2014/chart" uri="{C3380CC4-5D6E-409C-BE32-E72D297353CC}">
              <c16:uniqueId val="{00000002-EF08-4E1E-AD58-9FA519574C4D}"/>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29.408576529655122</c:v>
                </c:pt>
                <c:pt idx="1">
                  <c:v>29.621825440197018</c:v>
                </c:pt>
                <c:pt idx="2">
                  <c:v>26.199452746732753</c:v>
                </c:pt>
                <c:pt idx="3">
                  <c:v>24.530661783768529</c:v>
                </c:pt>
                <c:pt idx="4">
                  <c:v>16.60816515366071</c:v>
                </c:pt>
              </c:numCache>
            </c:numRef>
          </c:val>
          <c:extLst>
            <c:ext xmlns:c16="http://schemas.microsoft.com/office/drawing/2014/chart" uri="{C3380CC4-5D6E-409C-BE32-E72D297353CC}">
              <c16:uniqueId val="{00000003-EF08-4E1E-AD58-9FA519574C4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MICS18!$R$15:$AM$15</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MICS18!$R$18:$AM$18</c:f>
              <c:numCache>
                <c:formatCode>###0.0</c:formatCode>
                <c:ptCount val="22"/>
                <c:pt idx="0">
                  <c:v>42.655302327630032</c:v>
                </c:pt>
                <c:pt idx="1">
                  <c:v>27.438396171172897</c:v>
                </c:pt>
                <c:pt idx="2">
                  <c:v>73.967186117846623</c:v>
                </c:pt>
                <c:pt idx="3">
                  <c:v>39.72300558161006</c:v>
                </c:pt>
                <c:pt idx="4">
                  <c:v>26.022990426397492</c:v>
                </c:pt>
                <c:pt idx="5">
                  <c:v>25.675317829793283</c:v>
                </c:pt>
                <c:pt idx="6">
                  <c:v>28.869192693070332</c:v>
                </c:pt>
                <c:pt idx="7">
                  <c:v>10.683917475897992</c:v>
                </c:pt>
                <c:pt idx="8">
                  <c:v>43.979121165688021</c:v>
                </c:pt>
                <c:pt idx="9">
                  <c:v>31.760203698607736</c:v>
                </c:pt>
                <c:pt idx="10">
                  <c:v>40.803615361917082</c:v>
                </c:pt>
                <c:pt idx="11">
                  <c:v>51.403077469418655</c:v>
                </c:pt>
                <c:pt idx="12">
                  <c:v>50.680995480332022</c:v>
                </c:pt>
                <c:pt idx="13">
                  <c:v>37.931228695923913</c:v>
                </c:pt>
                <c:pt idx="14">
                  <c:v>24.32285770878152</c:v>
                </c:pt>
                <c:pt idx="15">
                  <c:v>54.807640113058106</c:v>
                </c:pt>
                <c:pt idx="16">
                  <c:v>19.713912318110072</c:v>
                </c:pt>
                <c:pt idx="17">
                  <c:v>31.91633300912229</c:v>
                </c:pt>
                <c:pt idx="18">
                  <c:v>35.745212553635994</c:v>
                </c:pt>
                <c:pt idx="19">
                  <c:v>29.861985245590141</c:v>
                </c:pt>
                <c:pt idx="20">
                  <c:v>46.737578183500297</c:v>
                </c:pt>
                <c:pt idx="21">
                  <c:v>23.909904894231566</c:v>
                </c:pt>
              </c:numCache>
            </c:numRef>
          </c:val>
          <c:extLst>
            <c:ext xmlns:c16="http://schemas.microsoft.com/office/drawing/2014/chart" uri="{C3380CC4-5D6E-409C-BE32-E72D297353CC}">
              <c16:uniqueId val="{00000000-8198-4C12-90CB-970566DCD529}"/>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MICS18!$R$15:$AM$15</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MICS18!$R$19:$AM$19</c:f>
              <c:numCache>
                <c:formatCode>###0.0</c:formatCode>
                <c:ptCount val="22"/>
                <c:pt idx="0">
                  <c:v>0.51463488332959673</c:v>
                </c:pt>
                <c:pt idx="1">
                  <c:v>0.16042893547652859</c:v>
                </c:pt>
                <c:pt idx="2">
                  <c:v>4.9535632920348789</c:v>
                </c:pt>
                <c:pt idx="3">
                  <c:v>0.344536838055511</c:v>
                </c:pt>
                <c:pt idx="4">
                  <c:v>11.87865335041702</c:v>
                </c:pt>
                <c:pt idx="5">
                  <c:v>4.323204833106554</c:v>
                </c:pt>
                <c:pt idx="6">
                  <c:v>3.2263157134345963</c:v>
                </c:pt>
                <c:pt idx="7">
                  <c:v>1.5008088483515403</c:v>
                </c:pt>
                <c:pt idx="8">
                  <c:v>0.27185995743217822</c:v>
                </c:pt>
                <c:pt idx="9">
                  <c:v>2.2757299630407055</c:v>
                </c:pt>
                <c:pt idx="10">
                  <c:v>2.1991779441441985</c:v>
                </c:pt>
                <c:pt idx="11">
                  <c:v>3.0803259646212866</c:v>
                </c:pt>
                <c:pt idx="12">
                  <c:v>1.792223917344812</c:v>
                </c:pt>
                <c:pt idx="13">
                  <c:v>0.57092760837393197</c:v>
                </c:pt>
                <c:pt idx="14">
                  <c:v>0.6551210193298026</c:v>
                </c:pt>
                <c:pt idx="15">
                  <c:v>1.0955485298639911</c:v>
                </c:pt>
                <c:pt idx="16">
                  <c:v>1.0097642313766713</c:v>
                </c:pt>
                <c:pt idx="17">
                  <c:v>3.2278048956752938</c:v>
                </c:pt>
                <c:pt idx="18">
                  <c:v>0.59302459025830889</c:v>
                </c:pt>
                <c:pt idx="19">
                  <c:v>0.27645686942113429</c:v>
                </c:pt>
                <c:pt idx="20">
                  <c:v>1.47528776680907</c:v>
                </c:pt>
                <c:pt idx="21">
                  <c:v>0.6095129054808639</c:v>
                </c:pt>
              </c:numCache>
            </c:numRef>
          </c:val>
          <c:extLst>
            <c:ext xmlns:c16="http://schemas.microsoft.com/office/drawing/2014/chart" uri="{C3380CC4-5D6E-409C-BE32-E72D297353CC}">
              <c16:uniqueId val="{00000001-8198-4C12-90CB-970566DCD529}"/>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MICS18!$R$15:$AM$15</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MICS18!$R$20:$AM$20</c:f>
              <c:numCache>
                <c:formatCode>###0.0</c:formatCode>
                <c:ptCount val="22"/>
                <c:pt idx="0">
                  <c:v>24.58824235116688</c:v>
                </c:pt>
                <c:pt idx="1">
                  <c:v>65.491902779074977</c:v>
                </c:pt>
                <c:pt idx="2">
                  <c:v>18.167463475148004</c:v>
                </c:pt>
                <c:pt idx="3">
                  <c:v>19.084357666495009</c:v>
                </c:pt>
                <c:pt idx="4">
                  <c:v>41.686832947355498</c:v>
                </c:pt>
                <c:pt idx="5">
                  <c:v>21.46470895362226</c:v>
                </c:pt>
                <c:pt idx="6">
                  <c:v>40.616987540106017</c:v>
                </c:pt>
                <c:pt idx="7">
                  <c:v>64.631178150895124</c:v>
                </c:pt>
                <c:pt idx="8">
                  <c:v>20.961763648524926</c:v>
                </c:pt>
                <c:pt idx="9">
                  <c:v>36.943105298081498</c:v>
                </c:pt>
                <c:pt idx="10">
                  <c:v>34.699287334244957</c:v>
                </c:pt>
                <c:pt idx="11">
                  <c:v>37.226634217262713</c:v>
                </c:pt>
                <c:pt idx="12">
                  <c:v>26.604438097761406</c:v>
                </c:pt>
                <c:pt idx="13">
                  <c:v>52.412378067179347</c:v>
                </c:pt>
                <c:pt idx="14">
                  <c:v>37.986127247805776</c:v>
                </c:pt>
                <c:pt idx="15">
                  <c:v>42.595827145550899</c:v>
                </c:pt>
                <c:pt idx="16">
                  <c:v>53.230002695992297</c:v>
                </c:pt>
                <c:pt idx="17">
                  <c:v>39.682764961727194</c:v>
                </c:pt>
                <c:pt idx="18">
                  <c:v>35.641013487553892</c:v>
                </c:pt>
                <c:pt idx="19">
                  <c:v>31.997820458151317</c:v>
                </c:pt>
                <c:pt idx="20">
                  <c:v>48.425246511342721</c:v>
                </c:pt>
                <c:pt idx="21">
                  <c:v>36.073442731579213</c:v>
                </c:pt>
              </c:numCache>
            </c:numRef>
          </c:val>
          <c:extLst>
            <c:ext xmlns:c16="http://schemas.microsoft.com/office/drawing/2014/chart" uri="{C3380CC4-5D6E-409C-BE32-E72D297353CC}">
              <c16:uniqueId val="{00000002-8198-4C12-90CB-970566DCD529}"/>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MICS18!$R$15:$AM$15</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MICS18!$R$21:$AM$21</c:f>
              <c:numCache>
                <c:formatCode>###0.0</c:formatCode>
                <c:ptCount val="22"/>
                <c:pt idx="0">
                  <c:v>32.241820437873486</c:v>
                </c:pt>
                <c:pt idx="1">
                  <c:v>6.9092721142755718</c:v>
                </c:pt>
                <c:pt idx="2">
                  <c:v>2.9117871149703549</c:v>
                </c:pt>
                <c:pt idx="3">
                  <c:v>40.848099913839306</c:v>
                </c:pt>
                <c:pt idx="4">
                  <c:v>20.411523275829964</c:v>
                </c:pt>
                <c:pt idx="5">
                  <c:v>48.536768383477785</c:v>
                </c:pt>
                <c:pt idx="6">
                  <c:v>27.287504053388773</c:v>
                </c:pt>
                <c:pt idx="7">
                  <c:v>23.184095524855326</c:v>
                </c:pt>
                <c:pt idx="8">
                  <c:v>34.787255228354908</c:v>
                </c:pt>
                <c:pt idx="9">
                  <c:v>29.02096104027002</c:v>
                </c:pt>
                <c:pt idx="10">
                  <c:v>22.297919359693559</c:v>
                </c:pt>
                <c:pt idx="11">
                  <c:v>8.289962348697534</c:v>
                </c:pt>
                <c:pt idx="12">
                  <c:v>20.922342504561851</c:v>
                </c:pt>
                <c:pt idx="13">
                  <c:v>9.0854656285227033</c:v>
                </c:pt>
                <c:pt idx="14">
                  <c:v>37.035894024082992</c:v>
                </c:pt>
                <c:pt idx="15">
                  <c:v>1.5009842115268199</c:v>
                </c:pt>
                <c:pt idx="16">
                  <c:v>26.046320754521023</c:v>
                </c:pt>
                <c:pt idx="17">
                  <c:v>25.173097133475242</c:v>
                </c:pt>
                <c:pt idx="18">
                  <c:v>28.020749368551872</c:v>
                </c:pt>
                <c:pt idx="19">
                  <c:v>37.86373742683746</c:v>
                </c:pt>
                <c:pt idx="20">
                  <c:v>3.3618875383479159</c:v>
                </c:pt>
                <c:pt idx="21">
                  <c:v>39.407139468708408</c:v>
                </c:pt>
              </c:numCache>
            </c:numRef>
          </c:val>
          <c:extLst>
            <c:ext xmlns:c16="http://schemas.microsoft.com/office/drawing/2014/chart" uri="{C3380CC4-5D6E-409C-BE32-E72D297353CC}">
              <c16:uniqueId val="{00000003-8198-4C12-90CB-970566DCD52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17.28119662056778</c:v>
                </c:pt>
                <c:pt idx="1">
                  <c:v>22.134868968408878</c:v>
                </c:pt>
                <c:pt idx="2">
                  <c:v>29.414797229936422</c:v>
                </c:pt>
                <c:pt idx="3">
                  <c:v>50.50212418082819</c:v>
                </c:pt>
                <c:pt idx="4">
                  <c:v>83.83436991015941</c:v>
                </c:pt>
              </c:numCache>
            </c:numRef>
          </c:val>
          <c:extLst>
            <c:ext xmlns:c16="http://schemas.microsoft.com/office/drawing/2014/chart" uri="{C3380CC4-5D6E-409C-BE32-E72D297353CC}">
              <c16:uniqueId val="{00000000-CDA5-4694-A1C8-817FE225D721}"/>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2.4148032835862212</c:v>
                </c:pt>
                <c:pt idx="1">
                  <c:v>2.0465295869318565</c:v>
                </c:pt>
                <c:pt idx="2">
                  <c:v>1.8928572017125378</c:v>
                </c:pt>
                <c:pt idx="3">
                  <c:v>2.1107180058246704</c:v>
                </c:pt>
                <c:pt idx="4">
                  <c:v>3.2916574095408468</c:v>
                </c:pt>
              </c:numCache>
            </c:numRef>
          </c:val>
          <c:extLst>
            <c:ext xmlns:c16="http://schemas.microsoft.com/office/drawing/2014/chart" uri="{C3380CC4-5D6E-409C-BE32-E72D297353CC}">
              <c16:uniqueId val="{00000001-CDA5-4694-A1C8-817FE225D721}"/>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49.971250048997241</c:v>
                </c:pt>
                <c:pt idx="1">
                  <c:v>46.928934601708825</c:v>
                </c:pt>
                <c:pt idx="2">
                  <c:v>42.674870569386286</c:v>
                </c:pt>
                <c:pt idx="3">
                  <c:v>29.379901695210876</c:v>
                </c:pt>
                <c:pt idx="4">
                  <c:v>9.6532306424063137</c:v>
                </c:pt>
              </c:numCache>
            </c:numRef>
          </c:val>
          <c:extLst>
            <c:ext xmlns:c16="http://schemas.microsoft.com/office/drawing/2014/chart" uri="{C3380CC4-5D6E-409C-BE32-E72D297353CC}">
              <c16:uniqueId val="{00000002-CDA5-4694-A1C8-817FE225D721}"/>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30.332750046848599</c:v>
                </c:pt>
                <c:pt idx="1">
                  <c:v>28.889666842950191</c:v>
                </c:pt>
                <c:pt idx="2">
                  <c:v>26.017474998964811</c:v>
                </c:pt>
                <c:pt idx="3">
                  <c:v>18.007256118136368</c:v>
                </c:pt>
                <c:pt idx="4">
                  <c:v>3.2207420378934404</c:v>
                </c:pt>
              </c:numCache>
            </c:numRef>
          </c:val>
          <c:extLst>
            <c:ext xmlns:c16="http://schemas.microsoft.com/office/drawing/2014/chart" uri="{C3380CC4-5D6E-409C-BE32-E72D297353CC}">
              <c16:uniqueId val="{00000003-CDA5-4694-A1C8-817FE225D72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MICS18!$R$121:$AM$121</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MICS18!$R$124:$AM$124</c:f>
              <c:numCache>
                <c:formatCode>###0.0</c:formatCode>
                <c:ptCount val="22"/>
                <c:pt idx="0">
                  <c:v>3.9358280623870785</c:v>
                </c:pt>
                <c:pt idx="1">
                  <c:v>2.5914013008440961</c:v>
                </c:pt>
                <c:pt idx="2">
                  <c:v>17.917111331565135</c:v>
                </c:pt>
                <c:pt idx="3">
                  <c:v>4.4547429233705529</c:v>
                </c:pt>
                <c:pt idx="4">
                  <c:v>0.70466083326473594</c:v>
                </c:pt>
                <c:pt idx="5">
                  <c:v>3.004058961346602</c:v>
                </c:pt>
                <c:pt idx="6">
                  <c:v>0.76445867677181301</c:v>
                </c:pt>
                <c:pt idx="7">
                  <c:v>0.59435300063523722</c:v>
                </c:pt>
                <c:pt idx="8">
                  <c:v>9.7967920648808278</c:v>
                </c:pt>
                <c:pt idx="9">
                  <c:v>3.1759225110653522</c:v>
                </c:pt>
                <c:pt idx="10">
                  <c:v>8.4891247010931181</c:v>
                </c:pt>
                <c:pt idx="11">
                  <c:v>3.3941808326346883</c:v>
                </c:pt>
                <c:pt idx="12">
                  <c:v>9.0032425309929085</c:v>
                </c:pt>
                <c:pt idx="13">
                  <c:v>2.4580235322368647</c:v>
                </c:pt>
                <c:pt idx="14">
                  <c:v>2.8614914206983162</c:v>
                </c:pt>
                <c:pt idx="15">
                  <c:v>8.9331203193479531</c:v>
                </c:pt>
                <c:pt idx="16">
                  <c:v>3.0364050783283392</c:v>
                </c:pt>
                <c:pt idx="17">
                  <c:v>3.5761959854292029</c:v>
                </c:pt>
                <c:pt idx="18">
                  <c:v>4.162166838115879</c:v>
                </c:pt>
                <c:pt idx="19">
                  <c:v>6.7472850910043043</c:v>
                </c:pt>
                <c:pt idx="20">
                  <c:v>7.3066087510087137</c:v>
                </c:pt>
                <c:pt idx="21">
                  <c:v>2.8524522771884513</c:v>
                </c:pt>
              </c:numCache>
            </c:numRef>
          </c:val>
          <c:extLst>
            <c:ext xmlns:c16="http://schemas.microsoft.com/office/drawing/2014/chart" uri="{C3380CC4-5D6E-409C-BE32-E72D297353CC}">
              <c16:uniqueId val="{00000000-FF56-4EAC-9E41-6E77DF68E977}"/>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MICS18!$R$121:$AM$121</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MICS18!$R$125:$AM$125</c:f>
              <c:numCache>
                <c:formatCode>###0.0</c:formatCode>
                <c:ptCount val="22"/>
                <c:pt idx="0">
                  <c:v>4.0849864541406893</c:v>
                </c:pt>
                <c:pt idx="1">
                  <c:v>2.9050258438362055</c:v>
                </c:pt>
                <c:pt idx="2">
                  <c:v>31.746600215751926</c:v>
                </c:pt>
                <c:pt idx="3">
                  <c:v>5.7630718406988874</c:v>
                </c:pt>
                <c:pt idx="4">
                  <c:v>1.7682997876812985</c:v>
                </c:pt>
                <c:pt idx="5">
                  <c:v>9.4114254288913983</c:v>
                </c:pt>
                <c:pt idx="6">
                  <c:v>1.3791648716344636</c:v>
                </c:pt>
                <c:pt idx="7">
                  <c:v>0.60187365638461465</c:v>
                </c:pt>
                <c:pt idx="8">
                  <c:v>12.929469700113701</c:v>
                </c:pt>
                <c:pt idx="9">
                  <c:v>5.1622838948118064</c:v>
                </c:pt>
                <c:pt idx="10">
                  <c:v>13.78059148179848</c:v>
                </c:pt>
                <c:pt idx="11">
                  <c:v>6.8570221886162681</c:v>
                </c:pt>
                <c:pt idx="12">
                  <c:v>20.560107467900689</c:v>
                </c:pt>
                <c:pt idx="13">
                  <c:v>5.6116377710705878</c:v>
                </c:pt>
                <c:pt idx="14">
                  <c:v>3.7543471710021432</c:v>
                </c:pt>
                <c:pt idx="15">
                  <c:v>7.9608199376308946</c:v>
                </c:pt>
                <c:pt idx="16">
                  <c:v>13.272921442620413</c:v>
                </c:pt>
                <c:pt idx="17">
                  <c:v>2.3916992840264841</c:v>
                </c:pt>
                <c:pt idx="18">
                  <c:v>5.435305522799343</c:v>
                </c:pt>
                <c:pt idx="19">
                  <c:v>10.093653734195819</c:v>
                </c:pt>
                <c:pt idx="20">
                  <c:v>11.711346780776054</c:v>
                </c:pt>
                <c:pt idx="21">
                  <c:v>2.6355969707628253</c:v>
                </c:pt>
              </c:numCache>
            </c:numRef>
          </c:val>
          <c:extLst>
            <c:ext xmlns:c16="http://schemas.microsoft.com/office/drawing/2014/chart" uri="{C3380CC4-5D6E-409C-BE32-E72D297353CC}">
              <c16:uniqueId val="{00000001-FF56-4EAC-9E41-6E77DF68E977}"/>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MICS18!$R$121:$AM$121</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MICS18!$R$126:$AM$126</c:f>
              <c:numCache>
                <c:formatCode>###0.0</c:formatCode>
                <c:ptCount val="22"/>
                <c:pt idx="0">
                  <c:v>63.766880841847687</c:v>
                </c:pt>
                <c:pt idx="1">
                  <c:v>71.879968430187418</c:v>
                </c:pt>
                <c:pt idx="2">
                  <c:v>45.215060559989709</c:v>
                </c:pt>
                <c:pt idx="3">
                  <c:v>80.291805567327401</c:v>
                </c:pt>
                <c:pt idx="4">
                  <c:v>38.989606876269363</c:v>
                </c:pt>
                <c:pt idx="5">
                  <c:v>35.59051421515219</c:v>
                </c:pt>
                <c:pt idx="6">
                  <c:v>25.361669287815513</c:v>
                </c:pt>
                <c:pt idx="7">
                  <c:v>26.731829330784691</c:v>
                </c:pt>
                <c:pt idx="8">
                  <c:v>52.45642343666033</c:v>
                </c:pt>
                <c:pt idx="9">
                  <c:v>27.033627708731366</c:v>
                </c:pt>
                <c:pt idx="10">
                  <c:v>11.614573494626887</c:v>
                </c:pt>
                <c:pt idx="11">
                  <c:v>65.711603566059168</c:v>
                </c:pt>
                <c:pt idx="12">
                  <c:v>12.715920532523045</c:v>
                </c:pt>
                <c:pt idx="13">
                  <c:v>43.713955035844471</c:v>
                </c:pt>
                <c:pt idx="14">
                  <c:v>8.6119117510687051</c:v>
                </c:pt>
                <c:pt idx="15">
                  <c:v>73.905633137125221</c:v>
                </c:pt>
                <c:pt idx="16">
                  <c:v>11.21856740034691</c:v>
                </c:pt>
                <c:pt idx="17">
                  <c:v>10.713522603030887</c:v>
                </c:pt>
                <c:pt idx="18">
                  <c:v>44.493474507470744</c:v>
                </c:pt>
                <c:pt idx="19">
                  <c:v>39.720476214640229</c:v>
                </c:pt>
                <c:pt idx="20">
                  <c:v>68.006681865514665</c:v>
                </c:pt>
                <c:pt idx="21">
                  <c:v>30.287345174041601</c:v>
                </c:pt>
              </c:numCache>
            </c:numRef>
          </c:val>
          <c:extLst>
            <c:ext xmlns:c16="http://schemas.microsoft.com/office/drawing/2014/chart" uri="{C3380CC4-5D6E-409C-BE32-E72D297353CC}">
              <c16:uniqueId val="{00000002-FF56-4EAC-9E41-6E77DF68E977}"/>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MICS18!$R$121:$AM$121</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MICS18!$R$127:$AM$127</c:f>
              <c:numCache>
                <c:formatCode>###0.0</c:formatCode>
                <c:ptCount val="22"/>
                <c:pt idx="0">
                  <c:v>28.21230464162452</c:v>
                </c:pt>
                <c:pt idx="1">
                  <c:v>22.623604425132296</c:v>
                </c:pt>
                <c:pt idx="2">
                  <c:v>5.1212278926930725</c:v>
                </c:pt>
                <c:pt idx="3">
                  <c:v>9.4903796686031008</c:v>
                </c:pt>
                <c:pt idx="4">
                  <c:v>58.537432502784647</c:v>
                </c:pt>
                <c:pt idx="5">
                  <c:v>51.994001394609647</c:v>
                </c:pt>
                <c:pt idx="6">
                  <c:v>72.49470716377806</c:v>
                </c:pt>
                <c:pt idx="7">
                  <c:v>72.071944012195388</c:v>
                </c:pt>
                <c:pt idx="8">
                  <c:v>24.817314798345169</c:v>
                </c:pt>
                <c:pt idx="9">
                  <c:v>64.628165885391383</c:v>
                </c:pt>
                <c:pt idx="10">
                  <c:v>66.115710322481249</c:v>
                </c:pt>
                <c:pt idx="11">
                  <c:v>24.037193412690009</c:v>
                </c:pt>
                <c:pt idx="12">
                  <c:v>57.7207294685835</c:v>
                </c:pt>
                <c:pt idx="13">
                  <c:v>48.216383660848003</c:v>
                </c:pt>
                <c:pt idx="14">
                  <c:v>84.772249657230788</c:v>
                </c:pt>
                <c:pt idx="15">
                  <c:v>9.2004266058958084</c:v>
                </c:pt>
                <c:pt idx="16">
                  <c:v>72.472106078704343</c:v>
                </c:pt>
                <c:pt idx="17">
                  <c:v>83.318582127513451</c:v>
                </c:pt>
                <c:pt idx="18">
                  <c:v>45.909053131614151</c:v>
                </c:pt>
                <c:pt idx="19">
                  <c:v>43.438584960159723</c:v>
                </c:pt>
                <c:pt idx="20">
                  <c:v>12.975362602700539</c:v>
                </c:pt>
                <c:pt idx="21">
                  <c:v>64.224605578007257</c:v>
                </c:pt>
              </c:numCache>
            </c:numRef>
          </c:val>
          <c:extLst>
            <c:ext xmlns:c16="http://schemas.microsoft.com/office/drawing/2014/chart" uri="{C3380CC4-5D6E-409C-BE32-E72D297353CC}">
              <c16:uniqueId val="{00000003-FF56-4EAC-9E41-6E77DF68E977}"/>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4.8010500545431309</c:v>
                </c:pt>
                <c:pt idx="1">
                  <c:v>6.5024953550192413</c:v>
                </c:pt>
                <c:pt idx="2">
                  <c:v>12.311570679597112</c:v>
                </c:pt>
                <c:pt idx="3">
                  <c:v>15.589157132962514</c:v>
                </c:pt>
                <c:pt idx="4">
                  <c:v>31.61214114557006</c:v>
                </c:pt>
              </c:numCache>
            </c:numRef>
          </c:val>
          <c:extLst>
            <c:ext xmlns:c16="http://schemas.microsoft.com/office/drawing/2014/chart" uri="{C3380CC4-5D6E-409C-BE32-E72D297353CC}">
              <c16:uniqueId val="{00000000-2E4C-47D0-917C-C5793D4EA148}"/>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11.96308186729939</c:v>
                </c:pt>
                <c:pt idx="1">
                  <c:v>16.124688747300379</c:v>
                </c:pt>
                <c:pt idx="2">
                  <c:v>19.283402271392475</c:v>
                </c:pt>
                <c:pt idx="3">
                  <c:v>18.021250324554561</c:v>
                </c:pt>
                <c:pt idx="4">
                  <c:v>18.963138709341461</c:v>
                </c:pt>
              </c:numCache>
            </c:numRef>
          </c:val>
          <c:extLst>
            <c:ext xmlns:c16="http://schemas.microsoft.com/office/drawing/2014/chart" uri="{C3380CC4-5D6E-409C-BE32-E72D297353CC}">
              <c16:uniqueId val="{00000001-2E4C-47D0-917C-C5793D4EA148}"/>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83.235868078157424</c:v>
                </c:pt>
                <c:pt idx="1">
                  <c:v>77.372815897680397</c:v>
                </c:pt>
                <c:pt idx="2">
                  <c:v>68.405027049010414</c:v>
                </c:pt>
                <c:pt idx="3">
                  <c:v>66.389592542483157</c:v>
                </c:pt>
                <c:pt idx="4">
                  <c:v>49.424720145088422</c:v>
                </c:pt>
              </c:numCache>
            </c:numRef>
          </c:val>
          <c:extLst>
            <c:ext xmlns:c16="http://schemas.microsoft.com/office/drawing/2014/chart" uri="{C3380CC4-5D6E-409C-BE32-E72D297353CC}">
              <c16:uniqueId val="{00000002-2E4C-47D0-917C-C5793D4EA14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MICS18!$R$221:$AM$221</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MICS18!$R$222:$AM$222</c:f>
              <c:numCache>
                <c:formatCode>###0.0</c:formatCode>
                <c:ptCount val="22"/>
                <c:pt idx="0">
                  <c:v>19.837864193354065</c:v>
                </c:pt>
                <c:pt idx="1">
                  <c:v>13.539071695195592</c:v>
                </c:pt>
                <c:pt idx="2">
                  <c:v>29.547444327426671</c:v>
                </c:pt>
                <c:pt idx="3">
                  <c:v>31.359413549356436</c:v>
                </c:pt>
                <c:pt idx="4">
                  <c:v>4.4914554716901023</c:v>
                </c:pt>
                <c:pt idx="5">
                  <c:v>11.538713465074036</c:v>
                </c:pt>
                <c:pt idx="6">
                  <c:v>12.824930535336884</c:v>
                </c:pt>
                <c:pt idx="7">
                  <c:v>2.9538551247103668</c:v>
                </c:pt>
                <c:pt idx="8">
                  <c:v>18.905300877845313</c:v>
                </c:pt>
                <c:pt idx="9">
                  <c:v>18.490031017349963</c:v>
                </c:pt>
                <c:pt idx="10">
                  <c:v>23.122413356954077</c:v>
                </c:pt>
                <c:pt idx="11">
                  <c:v>10.497427186886094</c:v>
                </c:pt>
                <c:pt idx="12">
                  <c:v>33.130625809100323</c:v>
                </c:pt>
                <c:pt idx="13">
                  <c:v>10.666380272169604</c:v>
                </c:pt>
                <c:pt idx="14">
                  <c:v>6.6714473256062972</c:v>
                </c:pt>
                <c:pt idx="15">
                  <c:v>36.223989926011264</c:v>
                </c:pt>
                <c:pt idx="16">
                  <c:v>5.8313816379712398</c:v>
                </c:pt>
                <c:pt idx="17">
                  <c:v>13.51060710594359</c:v>
                </c:pt>
                <c:pt idx="18">
                  <c:v>24.010746707276713</c:v>
                </c:pt>
                <c:pt idx="19">
                  <c:v>10.879578965110476</c:v>
                </c:pt>
                <c:pt idx="20">
                  <c:v>26.545649879518557</c:v>
                </c:pt>
                <c:pt idx="21">
                  <c:v>4.8734879952165295</c:v>
                </c:pt>
              </c:numCache>
            </c:numRef>
          </c:val>
          <c:extLst>
            <c:ext xmlns:c16="http://schemas.microsoft.com/office/drawing/2014/chart" uri="{C3380CC4-5D6E-409C-BE32-E72D297353CC}">
              <c16:uniqueId val="{00000000-E775-44A9-AC95-D18731035736}"/>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MICS18!$R$221:$AM$221</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MICS18!$R$223:$AM$223</c:f>
              <c:numCache>
                <c:formatCode>###0.0</c:formatCode>
                <c:ptCount val="22"/>
                <c:pt idx="0">
                  <c:v>19.130018327289758</c:v>
                </c:pt>
                <c:pt idx="1">
                  <c:v>17.100963616865034</c:v>
                </c:pt>
                <c:pt idx="2">
                  <c:v>16.997984165687114</c:v>
                </c:pt>
                <c:pt idx="3">
                  <c:v>25.504113151775805</c:v>
                </c:pt>
                <c:pt idx="4">
                  <c:v>18.059586867998938</c:v>
                </c:pt>
                <c:pt idx="5">
                  <c:v>11.835398008951497</c:v>
                </c:pt>
                <c:pt idx="6">
                  <c:v>12.585800340649406</c:v>
                </c:pt>
                <c:pt idx="7">
                  <c:v>15.185337571237737</c:v>
                </c:pt>
                <c:pt idx="8">
                  <c:v>19.004675272024578</c:v>
                </c:pt>
                <c:pt idx="9">
                  <c:v>8.1864921303551181</c:v>
                </c:pt>
                <c:pt idx="10">
                  <c:v>18.530940712309022</c:v>
                </c:pt>
                <c:pt idx="11">
                  <c:v>19.960898188492376</c:v>
                </c:pt>
                <c:pt idx="12">
                  <c:v>29.200645458736211</c:v>
                </c:pt>
                <c:pt idx="13">
                  <c:v>22.982280317128474</c:v>
                </c:pt>
                <c:pt idx="14">
                  <c:v>6.7958922797090624</c:v>
                </c:pt>
                <c:pt idx="15">
                  <c:v>27.739263481542075</c:v>
                </c:pt>
                <c:pt idx="16">
                  <c:v>10.378525796026091</c:v>
                </c:pt>
                <c:pt idx="17">
                  <c:v>14.039994427920321</c:v>
                </c:pt>
                <c:pt idx="18">
                  <c:v>15.676731261091579</c:v>
                </c:pt>
                <c:pt idx="19">
                  <c:v>12.276161651652716</c:v>
                </c:pt>
                <c:pt idx="20">
                  <c:v>18.963073427640211</c:v>
                </c:pt>
                <c:pt idx="21">
                  <c:v>9.9459172467454415</c:v>
                </c:pt>
              </c:numCache>
            </c:numRef>
          </c:val>
          <c:extLst>
            <c:ext xmlns:c16="http://schemas.microsoft.com/office/drawing/2014/chart" uri="{C3380CC4-5D6E-409C-BE32-E72D297353CC}">
              <c16:uniqueId val="{00000001-E775-44A9-AC95-D18731035736}"/>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MICS18!$R$221:$AM$221</c:f>
              <c:strCache>
                <c:ptCount val="22"/>
                <c:pt idx="0">
                  <c:v>ALAOTRA MANGORO</c:v>
                </c:pt>
                <c:pt idx="1">
                  <c:v>AMORON'I MANIA</c:v>
                </c:pt>
                <c:pt idx="2">
                  <c:v>ANALAMANGA</c:v>
                </c:pt>
                <c:pt idx="3">
                  <c:v>ANALANJIROFO</c:v>
                </c:pt>
                <c:pt idx="4">
                  <c:v>ANDROY</c:v>
                </c:pt>
                <c:pt idx="5">
                  <c:v>ANOSY</c:v>
                </c:pt>
                <c:pt idx="6">
                  <c:v>ATSIMO ANDREFANA</c:v>
                </c:pt>
                <c:pt idx="7">
                  <c:v>ATSIMO ATSINANANA</c:v>
                </c:pt>
                <c:pt idx="8">
                  <c:v>ATSINANANA</c:v>
                </c:pt>
                <c:pt idx="9">
                  <c:v>BETSIBOKA</c:v>
                </c:pt>
                <c:pt idx="10">
                  <c:v>BOENY</c:v>
                </c:pt>
                <c:pt idx="11">
                  <c:v>BONGOLAVA</c:v>
                </c:pt>
                <c:pt idx="12">
                  <c:v>DIANA</c:v>
                </c:pt>
                <c:pt idx="13">
                  <c:v>HAUTE MATSIATRA</c:v>
                </c:pt>
                <c:pt idx="14">
                  <c:v>IHOROMBE</c:v>
                </c:pt>
                <c:pt idx="15">
                  <c:v>ITASY</c:v>
                </c:pt>
                <c:pt idx="16">
                  <c:v>MELAKY</c:v>
                </c:pt>
                <c:pt idx="17">
                  <c:v>MENABE</c:v>
                </c:pt>
                <c:pt idx="18">
                  <c:v>SAVA</c:v>
                </c:pt>
                <c:pt idx="19">
                  <c:v>SOFIA</c:v>
                </c:pt>
                <c:pt idx="20">
                  <c:v>VAKINANKARATRA</c:v>
                </c:pt>
                <c:pt idx="21">
                  <c:v>VATOVAVY FITOVINANY</c:v>
                </c:pt>
              </c:strCache>
            </c:strRef>
          </c:cat>
          <c:val>
            <c:numRef>
              <c:f>MICS18!$R$224:$AM$224</c:f>
              <c:numCache>
                <c:formatCode>###0.0</c:formatCode>
                <c:ptCount val="22"/>
                <c:pt idx="0">
                  <c:v>61.032117479356153</c:v>
                </c:pt>
                <c:pt idx="1">
                  <c:v>69.359964687939396</c:v>
                </c:pt>
                <c:pt idx="2">
                  <c:v>53.454571506886062</c:v>
                </c:pt>
                <c:pt idx="3">
                  <c:v>43.136473298867713</c:v>
                </c:pt>
                <c:pt idx="4">
                  <c:v>77.448957660311009</c:v>
                </c:pt>
                <c:pt idx="5">
                  <c:v>76.625888525974446</c:v>
                </c:pt>
                <c:pt idx="6">
                  <c:v>74.589269124013512</c:v>
                </c:pt>
                <c:pt idx="7">
                  <c:v>81.860807304051846</c:v>
                </c:pt>
                <c:pt idx="8">
                  <c:v>62.090023850130081</c:v>
                </c:pt>
                <c:pt idx="9">
                  <c:v>73.32347685229476</c:v>
                </c:pt>
                <c:pt idx="10">
                  <c:v>58.346645930736685</c:v>
                </c:pt>
                <c:pt idx="11">
                  <c:v>69.541674624621635</c:v>
                </c:pt>
                <c:pt idx="12">
                  <c:v>37.66872873216353</c:v>
                </c:pt>
                <c:pt idx="13">
                  <c:v>66.351339410701797</c:v>
                </c:pt>
                <c:pt idx="14">
                  <c:v>86.532660394684598</c:v>
                </c:pt>
                <c:pt idx="15">
                  <c:v>36.036746592446399</c:v>
                </c:pt>
                <c:pt idx="16">
                  <c:v>83.79009256600267</c:v>
                </c:pt>
                <c:pt idx="17">
                  <c:v>72.449398466136017</c:v>
                </c:pt>
                <c:pt idx="18">
                  <c:v>60.312522031631779</c:v>
                </c:pt>
                <c:pt idx="19">
                  <c:v>76.844259383236889</c:v>
                </c:pt>
                <c:pt idx="20">
                  <c:v>54.491276692841254</c:v>
                </c:pt>
                <c:pt idx="21">
                  <c:v>85.18059475803814</c:v>
                </c:pt>
              </c:numCache>
            </c:numRef>
          </c:val>
          <c:extLst>
            <c:ext xmlns:c16="http://schemas.microsoft.com/office/drawing/2014/chart" uri="{C3380CC4-5D6E-409C-BE32-E72D297353CC}">
              <c16:uniqueId val="{00000002-E775-44A9-AC95-D1873103573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4.718403988885651</c:v>
                </c:pt>
                <c:pt idx="1">
                  <c:v>7.9216713729264647</c:v>
                </c:pt>
                <c:pt idx="2">
                  <c:v>13.611439315855012</c:v>
                </c:pt>
                <c:pt idx="3">
                  <c:v>22.084355909156727</c:v>
                </c:pt>
                <c:pt idx="4">
                  <c:v>43.215992410029372</c:v>
                </c:pt>
              </c:numCache>
            </c:numRef>
          </c:val>
          <c:extLst>
            <c:ext xmlns:c16="http://schemas.microsoft.com/office/drawing/2014/chart" uri="{C3380CC4-5D6E-409C-BE32-E72D297353CC}">
              <c16:uniqueId val="{00000000-6EE4-4A72-8B63-C5E0DC74B630}"/>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12.489732549180903</c:v>
                </c:pt>
                <c:pt idx="1">
                  <c:v>16.916309841567969</c:v>
                </c:pt>
                <c:pt idx="2">
                  <c:v>18.469297649627006</c:v>
                </c:pt>
                <c:pt idx="3">
                  <c:v>19.392429942675868</c:v>
                </c:pt>
                <c:pt idx="4">
                  <c:v>19.196389236879281</c:v>
                </c:pt>
              </c:numCache>
            </c:numRef>
          </c:val>
          <c:extLst>
            <c:ext xmlns:c16="http://schemas.microsoft.com/office/drawing/2014/chart" uri="{C3380CC4-5D6E-409C-BE32-E72D297353CC}">
              <c16:uniqueId val="{00000001-6EE4-4A72-8B63-C5E0DC74B630}"/>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82.791863461933289</c:v>
                </c:pt>
                <c:pt idx="1">
                  <c:v>75.162018785505396</c:v>
                </c:pt>
                <c:pt idx="2">
                  <c:v>67.919263034518025</c:v>
                </c:pt>
                <c:pt idx="3">
                  <c:v>58.523214148167483</c:v>
                </c:pt>
                <c:pt idx="4">
                  <c:v>37.587618353091287</c:v>
                </c:pt>
              </c:numCache>
            </c:numRef>
          </c:val>
          <c:extLst>
            <c:ext xmlns:c16="http://schemas.microsoft.com/office/drawing/2014/chart" uri="{C3380CC4-5D6E-409C-BE32-E72D297353CC}">
              <c16:uniqueId val="{00000002-6EE4-4A72-8B63-C5E0DC74B63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18.968221965884329</c:v>
                </c:pt>
                <c:pt idx="1">
                  <c:v>63.222319446070188</c:v>
                </c:pt>
                <c:pt idx="2">
                  <c:v>80.932649272478869</c:v>
                </c:pt>
                <c:pt idx="3">
                  <c:v>87.797646367962514</c:v>
                </c:pt>
                <c:pt idx="4">
                  <c:v>93.746433979574803</c:v>
                </c:pt>
              </c:numCache>
            </c:numRef>
          </c:val>
          <c:extLst>
            <c:ext xmlns:c16="http://schemas.microsoft.com/office/drawing/2014/chart" uri="{C3380CC4-5D6E-409C-BE32-E72D297353CC}">
              <c16:uniqueId val="{00000000-1F5D-4A30-A410-E3A698A1E72A}"/>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3.3136978112050226</c:v>
                </c:pt>
                <c:pt idx="1">
                  <c:v>3.4805998486719019</c:v>
                </c:pt>
                <c:pt idx="2">
                  <c:v>5.3421951757548793</c:v>
                </c:pt>
                <c:pt idx="3">
                  <c:v>4.1841195152792769</c:v>
                </c:pt>
                <c:pt idx="4">
                  <c:v>1.6806383043306863</c:v>
                </c:pt>
              </c:numCache>
            </c:numRef>
          </c:val>
          <c:extLst>
            <c:ext xmlns:c16="http://schemas.microsoft.com/office/drawing/2014/chart" uri="{C3380CC4-5D6E-409C-BE32-E72D297353CC}">
              <c16:uniqueId val="{00000001-1F5D-4A30-A410-E3A698A1E72A}"/>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44.956579259871326</c:v>
                </c:pt>
                <c:pt idx="1">
                  <c:v>26.513453626079443</c:v>
                </c:pt>
                <c:pt idx="2">
                  <c:v>13.154287450060858</c:v>
                </c:pt>
                <c:pt idx="3">
                  <c:v>7.7935173910909485</c:v>
                </c:pt>
                <c:pt idx="4">
                  <c:v>4.5729277160945392</c:v>
                </c:pt>
              </c:numCache>
            </c:numRef>
          </c:val>
          <c:extLst>
            <c:ext xmlns:c16="http://schemas.microsoft.com/office/drawing/2014/chart" uri="{C3380CC4-5D6E-409C-BE32-E72D297353CC}">
              <c16:uniqueId val="{00000002-1F5D-4A30-A410-E3A698A1E72A}"/>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32.761500963039275</c:v>
                </c:pt>
                <c:pt idx="1">
                  <c:v>6.7836270791785349</c:v>
                </c:pt>
                <c:pt idx="2">
                  <c:v>0.57086810170534652</c:v>
                </c:pt>
                <c:pt idx="3">
                  <c:v>0.22471672566722814</c:v>
                </c:pt>
                <c:pt idx="4">
                  <c:v>0</c:v>
                </c:pt>
              </c:numCache>
            </c:numRef>
          </c:val>
          <c:extLst>
            <c:ext xmlns:c16="http://schemas.microsoft.com/office/drawing/2014/chart" uri="{C3380CC4-5D6E-409C-BE32-E72D297353CC}">
              <c16:uniqueId val="{00000003-1F5D-4A30-A410-E3A698A1E72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0.37030411415043135</c:v>
                </c:pt>
                <c:pt idx="1">
                  <c:v>5.1674183349614458</c:v>
                </c:pt>
                <c:pt idx="2">
                  <c:v>9.9460423309963897</c:v>
                </c:pt>
                <c:pt idx="3">
                  <c:v>15.285266468231709</c:v>
                </c:pt>
                <c:pt idx="4">
                  <c:v>44.962062175482757</c:v>
                </c:pt>
              </c:numCache>
            </c:numRef>
          </c:val>
          <c:extLst>
            <c:ext xmlns:c16="http://schemas.microsoft.com/office/drawing/2014/chart" uri="{C3380CC4-5D6E-409C-BE32-E72D297353CC}">
              <c16:uniqueId val="{00000000-3242-42CB-B29B-A734A1B3693D}"/>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0.9546429946069197</c:v>
                </c:pt>
                <c:pt idx="1">
                  <c:v>17.410497309940773</c:v>
                </c:pt>
                <c:pt idx="2">
                  <c:v>33.951685778186224</c:v>
                </c:pt>
                <c:pt idx="3">
                  <c:v>42.544226955093443</c:v>
                </c:pt>
                <c:pt idx="4">
                  <c:v>35.588875400751519</c:v>
                </c:pt>
              </c:numCache>
            </c:numRef>
          </c:val>
          <c:extLst>
            <c:ext xmlns:c16="http://schemas.microsoft.com/office/drawing/2014/chart" uri="{C3380CC4-5D6E-409C-BE32-E72D297353CC}">
              <c16:uniqueId val="{00000001-3242-42CB-B29B-A734A1B3693D}"/>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33.082491138750484</c:v>
                </c:pt>
                <c:pt idx="1">
                  <c:v>50.14858070972894</c:v>
                </c:pt>
                <c:pt idx="2">
                  <c:v>46.516005699986351</c:v>
                </c:pt>
                <c:pt idx="3">
                  <c:v>37.825907439610546</c:v>
                </c:pt>
                <c:pt idx="4">
                  <c:v>17.910191470134347</c:v>
                </c:pt>
              </c:numCache>
            </c:numRef>
          </c:val>
          <c:extLst>
            <c:ext xmlns:c16="http://schemas.microsoft.com/office/drawing/2014/chart" uri="{C3380CC4-5D6E-409C-BE32-E72D297353CC}">
              <c16:uniqueId val="{00000002-3242-42CB-B29B-A734A1B3693D}"/>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65.592561752492202</c:v>
                </c:pt>
                <c:pt idx="1">
                  <c:v>27.273503645368823</c:v>
                </c:pt>
                <c:pt idx="2">
                  <c:v>9.58626619083104</c:v>
                </c:pt>
                <c:pt idx="3">
                  <c:v>4.3445991370643151</c:v>
                </c:pt>
                <c:pt idx="4">
                  <c:v>1.5388709536313943</c:v>
                </c:pt>
              </c:numCache>
            </c:numRef>
          </c:val>
          <c:extLst>
            <c:ext xmlns:c16="http://schemas.microsoft.com/office/drawing/2014/chart" uri="{C3380CC4-5D6E-409C-BE32-E72D297353CC}">
              <c16:uniqueId val="{00000003-3242-42CB-B29B-A734A1B3693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8.170962509393636</c:v>
                </c:pt>
                <c:pt idx="1">
                  <c:v>21.92505968063994</c:v>
                </c:pt>
                <c:pt idx="2">
                  <c:v>32.847269345176414</c:v>
                </c:pt>
                <c:pt idx="3">
                  <c:v>39.203098839623713</c:v>
                </c:pt>
                <c:pt idx="4">
                  <c:v>58.563771118150086</c:v>
                </c:pt>
              </c:numCache>
            </c:numRef>
          </c:val>
          <c:extLst>
            <c:ext xmlns:c16="http://schemas.microsoft.com/office/drawing/2014/chart" uri="{C3380CC4-5D6E-409C-BE32-E72D297353CC}">
              <c16:uniqueId val="{00000000-07C4-4F8C-B12C-F85E00761B6B}"/>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14.641868261225923</c:v>
                </c:pt>
                <c:pt idx="1">
                  <c:v>22.62599243641283</c:v>
                </c:pt>
                <c:pt idx="2">
                  <c:v>17.847230414503425</c:v>
                </c:pt>
                <c:pt idx="3">
                  <c:v>20.56405310339871</c:v>
                </c:pt>
                <c:pt idx="4">
                  <c:v>17.838462116203186</c:v>
                </c:pt>
              </c:numCache>
            </c:numRef>
          </c:val>
          <c:extLst>
            <c:ext xmlns:c16="http://schemas.microsoft.com/office/drawing/2014/chart" uri="{C3380CC4-5D6E-409C-BE32-E72D297353CC}">
              <c16:uniqueId val="{00000001-07C4-4F8C-B12C-F85E00761B6B}"/>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77.187169229380345</c:v>
                </c:pt>
                <c:pt idx="1">
                  <c:v>55.448947882947166</c:v>
                </c:pt>
                <c:pt idx="2">
                  <c:v>49.305500240320178</c:v>
                </c:pt>
                <c:pt idx="3">
                  <c:v>40.232848056977595</c:v>
                </c:pt>
                <c:pt idx="4">
                  <c:v>23.597766765646718</c:v>
                </c:pt>
              </c:numCache>
            </c:numRef>
          </c:val>
          <c:extLst>
            <c:ext xmlns:c16="http://schemas.microsoft.com/office/drawing/2014/chart" uri="{C3380CC4-5D6E-409C-BE32-E72D297353CC}">
              <c16:uniqueId val="{00000002-07C4-4F8C-B12C-F85E00761B6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0.30009842075692172</c:v>
                </c:pt>
                <c:pt idx="1">
                  <c:v>0.97541299432723771</c:v>
                </c:pt>
                <c:pt idx="2">
                  <c:v>1.7481453049815405</c:v>
                </c:pt>
                <c:pt idx="3">
                  <c:v>4.6274456037964002</c:v>
                </c:pt>
                <c:pt idx="4">
                  <c:v>24.130307631323689</c:v>
                </c:pt>
              </c:numCache>
            </c:numRef>
          </c:val>
          <c:extLst>
            <c:ext xmlns:c16="http://schemas.microsoft.com/office/drawing/2014/chart" uri="{C3380CC4-5D6E-409C-BE32-E72D297353CC}">
              <c16:uniqueId val="{00000000-CAFD-493E-BF62-EEF38D05CEFE}"/>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0.74900413723356318</c:v>
                </c:pt>
                <c:pt idx="1">
                  <c:v>1.8012133313199163</c:v>
                </c:pt>
                <c:pt idx="2">
                  <c:v>3.4638345980109708</c:v>
                </c:pt>
                <c:pt idx="3">
                  <c:v>10.470651795338144</c:v>
                </c:pt>
                <c:pt idx="4">
                  <c:v>35.140589240475137</c:v>
                </c:pt>
              </c:numCache>
            </c:numRef>
          </c:val>
          <c:extLst>
            <c:ext xmlns:c16="http://schemas.microsoft.com/office/drawing/2014/chart" uri="{C3380CC4-5D6E-409C-BE32-E72D297353CC}">
              <c16:uniqueId val="{00000001-CAFD-493E-BF62-EEF38D05CEFE}"/>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32.099942329937349</c:v>
                </c:pt>
                <c:pt idx="1">
                  <c:v>40.767443028805786</c:v>
                </c:pt>
                <c:pt idx="2">
                  <c:v>49.779900306561146</c:v>
                </c:pt>
                <c:pt idx="3">
                  <c:v>59.44554747876348</c:v>
                </c:pt>
                <c:pt idx="4">
                  <c:v>35.782312096420341</c:v>
                </c:pt>
              </c:numCache>
            </c:numRef>
          </c:val>
          <c:extLst>
            <c:ext xmlns:c16="http://schemas.microsoft.com/office/drawing/2014/chart" uri="{C3380CC4-5D6E-409C-BE32-E72D297353CC}">
              <c16:uniqueId val="{00000002-CAFD-493E-BF62-EEF38D05CEFE}"/>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66.8509551120721</c:v>
                </c:pt>
                <c:pt idx="1">
                  <c:v>56.455930645546815</c:v>
                </c:pt>
                <c:pt idx="2">
                  <c:v>45.008119790446408</c:v>
                </c:pt>
                <c:pt idx="3">
                  <c:v>25.456355122102121</c:v>
                </c:pt>
                <c:pt idx="4">
                  <c:v>4.9467910317807897</c:v>
                </c:pt>
              </c:numCache>
            </c:numRef>
          </c:val>
          <c:extLst>
            <c:ext xmlns:c16="http://schemas.microsoft.com/office/drawing/2014/chart" uri="{C3380CC4-5D6E-409C-BE32-E72D297353CC}">
              <c16:uniqueId val="{00000003-CAFD-493E-BF62-EEF38D05CEFE}"/>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0.30915848674354085</c:v>
                </c:pt>
                <c:pt idx="1">
                  <c:v>0.88603239563372838</c:v>
                </c:pt>
                <c:pt idx="2">
                  <c:v>1.4712807056739476</c:v>
                </c:pt>
                <c:pt idx="3">
                  <c:v>2.5371676101454534</c:v>
                </c:pt>
                <c:pt idx="4">
                  <c:v>13.354235237570878</c:v>
                </c:pt>
              </c:numCache>
            </c:numRef>
          </c:val>
          <c:extLst>
            <c:ext xmlns:c16="http://schemas.microsoft.com/office/drawing/2014/chart" uri="{C3380CC4-5D6E-409C-BE32-E72D297353CC}">
              <c16:uniqueId val="{00000000-C50B-4E42-A7C0-45F4CDBF97E3}"/>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0.59485957944873469</c:v>
                </c:pt>
                <c:pt idx="1">
                  <c:v>1.9570861496446428</c:v>
                </c:pt>
                <c:pt idx="2">
                  <c:v>2.1967903128302151</c:v>
                </c:pt>
                <c:pt idx="3">
                  <c:v>5.1725464829214403</c:v>
                </c:pt>
                <c:pt idx="4">
                  <c:v>17.984296745543716</c:v>
                </c:pt>
              </c:numCache>
            </c:numRef>
          </c:val>
          <c:extLst>
            <c:ext xmlns:c16="http://schemas.microsoft.com/office/drawing/2014/chart" uri="{C3380CC4-5D6E-409C-BE32-E72D297353CC}">
              <c16:uniqueId val="{00000001-C50B-4E42-A7C0-45F4CDBF97E3}"/>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31.78207359724987</c:v>
                </c:pt>
                <c:pt idx="1">
                  <c:v>39.454354384890607</c:v>
                </c:pt>
                <c:pt idx="2">
                  <c:v>46.187910114001696</c:v>
                </c:pt>
                <c:pt idx="3">
                  <c:v>57.519144505568065</c:v>
                </c:pt>
                <c:pt idx="4">
                  <c:v>52.68208428209519</c:v>
                </c:pt>
              </c:numCache>
            </c:numRef>
          </c:val>
          <c:extLst>
            <c:ext xmlns:c16="http://schemas.microsoft.com/office/drawing/2014/chart" uri="{C3380CC4-5D6E-409C-BE32-E72D297353CC}">
              <c16:uniqueId val="{00000002-C50B-4E42-A7C0-45F4CDBF97E3}"/>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67.31390833655783</c:v>
                </c:pt>
                <c:pt idx="1">
                  <c:v>57.702527069830879</c:v>
                </c:pt>
                <c:pt idx="2">
                  <c:v>50.144018867494097</c:v>
                </c:pt>
                <c:pt idx="3">
                  <c:v>34.771141401365199</c:v>
                </c:pt>
                <c:pt idx="4">
                  <c:v>15.979383734790126</c:v>
                </c:pt>
              </c:numCache>
            </c:numRef>
          </c:val>
          <c:extLst>
            <c:ext xmlns:c16="http://schemas.microsoft.com/office/drawing/2014/chart" uri="{C3380CC4-5D6E-409C-BE32-E72D297353CC}">
              <c16:uniqueId val="{00000003-C50B-4E42-A7C0-45F4CDBF97E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6"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43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43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43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43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171450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8193"/>
            </a:ext>
            <a:ext xmlns:a16="http://schemas.microsoft.com/office/drawing/2014/main" uri="{FF2B5EF4-FFF2-40B4-BE49-F238E27FC236}">
              <a16:creationId xmlns:a16="http://schemas.microsoft.com/office/drawing/2014/main" id="{00000000-0008-0000-05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8194"/>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39</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39</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8195"/>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8196"/>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8197"/>
            </a:ext>
            <a:ext xmlns:a16="http://schemas.microsoft.com/office/drawing/2014/main" uri="{FF2B5EF4-FFF2-40B4-BE49-F238E27FC236}">
              <a16:creationId xmlns:a16="http://schemas.microsoft.com/office/drawing/2014/main" id="{00000000-0008-0000-05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8198"/>
            </a:ext>
            <a:ext xmlns:a16="http://schemas.microsoft.com/office/drawing/2014/main" uri="{FF2B5EF4-FFF2-40B4-BE49-F238E27FC236}">
              <a16:creationId xmlns:a16="http://schemas.microsoft.com/office/drawing/2014/main" id="{00000000-0008-0000-05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8199"/>
            </a:ext>
            <a:ext xmlns:a16="http://schemas.microsoft.com/office/drawing/2014/main" uri="{FF2B5EF4-FFF2-40B4-BE49-F238E27FC236}">
              <a16:creationId xmlns:a16="http://schemas.microsoft.com/office/drawing/2014/main" id="{00000000-0008-0000-0500-000015000000}"/>
            </a:ext>
          </a:extLst>
        </xdr:cNvPr>
        <xdr:cNvSpPr/>
      </xdr:nvSpPr>
      <xdr:spPr>
        <a:xfrm>
          <a:off x="942975" y="437530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8200"/>
            </a:ext>
            <a:ext xmlns:a16="http://schemas.microsoft.com/office/drawing/2014/main" uri="{FF2B5EF4-FFF2-40B4-BE49-F238E27FC236}">
              <a16:creationId xmlns:a16="http://schemas.microsoft.com/office/drawing/2014/main" id="{00000000-0008-0000-0500-000016000000}"/>
            </a:ext>
          </a:extLst>
        </xdr:cNvPr>
        <xdr:cNvSpPr/>
      </xdr:nvSpPr>
      <xdr:spPr>
        <a:xfrm>
          <a:off x="2205038" y="437530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8201"/>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8202"/>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8203"/>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8204"/>
            </a:ext>
            <a:ext xmlns:a16="http://schemas.microsoft.com/office/drawing/2014/main" uri="{FF2B5EF4-FFF2-40B4-BE49-F238E27FC236}">
              <a16:creationId xmlns:a16="http://schemas.microsoft.com/office/drawing/2014/main" id="{00000000-0008-0000-0500-00001F000000}"/>
            </a:ext>
          </a:extLst>
        </xdr:cNvPr>
        <xdr:cNvSpPr/>
      </xdr:nvSpPr>
      <xdr:spPr>
        <a:xfrm>
          <a:off x="2357438" y="818340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8205"/>
            </a:ext>
            <a:ext xmlns:a16="http://schemas.microsoft.com/office/drawing/2014/main" uri="{FF2B5EF4-FFF2-40B4-BE49-F238E27FC236}">
              <a16:creationId xmlns:a16="http://schemas.microsoft.com/office/drawing/2014/main" id="{00000000-0008-0000-0500-000023000000}"/>
            </a:ext>
          </a:extLst>
        </xdr:cNvPr>
        <xdr:cNvSpPr/>
      </xdr:nvSpPr>
      <xdr:spPr>
        <a:xfrm>
          <a:off x="9429750" y="43753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8206"/>
            </a:ext>
            <a:ext xmlns:a16="http://schemas.microsoft.com/office/drawing/2014/main" uri="{FF2B5EF4-FFF2-40B4-BE49-F238E27FC236}">
              <a16:creationId xmlns:a16="http://schemas.microsoft.com/office/drawing/2014/main" id="{00000000-0008-0000-05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8207"/>
            </a:ext>
            <a:ext xmlns:a16="http://schemas.microsoft.com/office/drawing/2014/main" uri="{FF2B5EF4-FFF2-40B4-BE49-F238E27FC236}">
              <a16:creationId xmlns:a16="http://schemas.microsoft.com/office/drawing/2014/main" id="{00000000-0008-0000-0500-000025000000}"/>
            </a:ext>
          </a:extLst>
        </xdr:cNvPr>
        <xdr:cNvSpPr/>
      </xdr:nvSpPr>
      <xdr:spPr>
        <a:xfrm>
          <a:off x="4533900" y="437530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8208"/>
            </a:ext>
            <a:ext xmlns:a16="http://schemas.microsoft.com/office/drawing/2014/main" uri="{FF2B5EF4-FFF2-40B4-BE49-F238E27FC236}">
              <a16:creationId xmlns:a16="http://schemas.microsoft.com/office/drawing/2014/main" id="{00000000-0008-0000-05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8209"/>
            </a:ext>
            <a:ext xmlns:a16="http://schemas.microsoft.com/office/drawing/2014/main" uri="{FF2B5EF4-FFF2-40B4-BE49-F238E27FC236}">
              <a16:creationId xmlns:a16="http://schemas.microsoft.com/office/drawing/2014/main" id="{00000000-0008-0000-0500-000027000000}"/>
            </a:ext>
          </a:extLst>
        </xdr:cNvPr>
        <xdr:cNvSpPr/>
      </xdr:nvSpPr>
      <xdr:spPr>
        <a:xfrm>
          <a:off x="16054388" y="43753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8210"/>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8211"/>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18340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600-000002000000}"/>
            </a:ext>
          </a:extLst>
        </xdr:cNvPr>
        <xdr:cNvSpPr/>
      </xdr:nvSpPr>
      <xdr:spPr>
        <a:xfrm>
          <a:off x="9496425" y="223170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14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438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600-000013000000}"/>
            </a:ext>
          </a:extLst>
        </xdr:cNvPr>
        <xdr:cNvSpPr/>
      </xdr:nvSpPr>
      <xdr:spPr>
        <a:xfrm>
          <a:off x="876300" y="223170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600-000014000000}"/>
            </a:ext>
          </a:extLst>
        </xdr:cNvPr>
        <xdr:cNvSpPr/>
      </xdr:nvSpPr>
      <xdr:spPr>
        <a:xfrm>
          <a:off x="2205038" y="223170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600-000015000000}"/>
            </a:ext>
          </a:extLst>
        </xdr:cNvPr>
        <xdr:cNvSpPr/>
      </xdr:nvSpPr>
      <xdr:spPr>
        <a:xfrm>
          <a:off x="942975" y="436102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600-000016000000}"/>
            </a:ext>
          </a:extLst>
        </xdr:cNvPr>
        <xdr:cNvSpPr/>
      </xdr:nvSpPr>
      <xdr:spPr>
        <a:xfrm>
          <a:off x="2205038" y="436102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14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14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438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438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438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600-00001F000000}"/>
            </a:ext>
          </a:extLst>
        </xdr:cNvPr>
        <xdr:cNvSpPr/>
      </xdr:nvSpPr>
      <xdr:spPr>
        <a:xfrm>
          <a:off x="2357438" y="814768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600-000023000000}"/>
            </a:ext>
          </a:extLst>
        </xdr:cNvPr>
        <xdr:cNvSpPr/>
      </xdr:nvSpPr>
      <xdr:spPr>
        <a:xfrm>
          <a:off x="9429750" y="436102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600-000024000000}"/>
            </a:ext>
          </a:extLst>
        </xdr:cNvPr>
        <xdr:cNvSpPr/>
      </xdr:nvSpPr>
      <xdr:spPr>
        <a:xfrm>
          <a:off x="4533900" y="223170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600-000025000000}"/>
            </a:ext>
          </a:extLst>
        </xdr:cNvPr>
        <xdr:cNvSpPr/>
      </xdr:nvSpPr>
      <xdr:spPr>
        <a:xfrm>
          <a:off x="4533900" y="436102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600-000026000000}"/>
            </a:ext>
          </a:extLst>
        </xdr:cNvPr>
        <xdr:cNvSpPr/>
      </xdr:nvSpPr>
      <xdr:spPr>
        <a:xfrm>
          <a:off x="16073438" y="223170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600-000027000000}"/>
            </a:ext>
          </a:extLst>
        </xdr:cNvPr>
        <xdr:cNvSpPr/>
      </xdr:nvSpPr>
      <xdr:spPr>
        <a:xfrm>
          <a:off x="16054388" y="436102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4768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700-000002000000}"/>
            </a:ext>
          </a:extLst>
        </xdr:cNvPr>
        <xdr:cNvSpPr/>
      </xdr:nvSpPr>
      <xdr:spPr>
        <a:xfrm>
          <a:off x="9496425" y="219979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700-000013000000}"/>
            </a:ext>
          </a:extLst>
        </xdr:cNvPr>
        <xdr:cNvSpPr/>
      </xdr:nvSpPr>
      <xdr:spPr>
        <a:xfrm>
          <a:off x="876300" y="219979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700-000014000000}"/>
            </a:ext>
          </a:extLst>
        </xdr:cNvPr>
        <xdr:cNvSpPr/>
      </xdr:nvSpPr>
      <xdr:spPr>
        <a:xfrm>
          <a:off x="2205038" y="219979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700-000015000000}"/>
            </a:ext>
          </a:extLst>
        </xdr:cNvPr>
        <xdr:cNvSpPr/>
      </xdr:nvSpPr>
      <xdr:spPr>
        <a:xfrm>
          <a:off x="942975" y="429958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700-000016000000}"/>
            </a:ext>
          </a:extLst>
        </xdr:cNvPr>
        <xdr:cNvSpPr/>
      </xdr:nvSpPr>
      <xdr:spPr>
        <a:xfrm>
          <a:off x="2205038" y="429958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700-00001F000000}"/>
            </a:ext>
          </a:extLst>
        </xdr:cNvPr>
        <xdr:cNvSpPr/>
      </xdr:nvSpPr>
      <xdr:spPr>
        <a:xfrm>
          <a:off x="2357438" y="806338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700-000023000000}"/>
            </a:ext>
          </a:extLst>
        </xdr:cNvPr>
        <xdr:cNvSpPr/>
      </xdr:nvSpPr>
      <xdr:spPr>
        <a:xfrm>
          <a:off x="9429750" y="429958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700-000024000000}"/>
            </a:ext>
          </a:extLst>
        </xdr:cNvPr>
        <xdr:cNvSpPr/>
      </xdr:nvSpPr>
      <xdr:spPr>
        <a:xfrm>
          <a:off x="4533900" y="219979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700-000025000000}"/>
            </a:ext>
          </a:extLst>
        </xdr:cNvPr>
        <xdr:cNvSpPr/>
      </xdr:nvSpPr>
      <xdr:spPr>
        <a:xfrm>
          <a:off x="4533900" y="429958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700-000026000000}"/>
            </a:ext>
          </a:extLst>
        </xdr:cNvPr>
        <xdr:cNvSpPr/>
      </xdr:nvSpPr>
      <xdr:spPr>
        <a:xfrm>
          <a:off x="16073438" y="219979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700-000027000000}"/>
            </a:ext>
          </a:extLst>
        </xdr:cNvPr>
        <xdr:cNvSpPr/>
      </xdr:nvSpPr>
      <xdr:spPr>
        <a:xfrm>
          <a:off x="16054388" y="429958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06338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399</xdr:row>
          <xdr:rowOff>295275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39</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287178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2871788"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2871788" y="4464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287178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2871788"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2871788"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2871788" y="4464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2871788" y="4464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2871788" y="4464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398</xdr:row>
          <xdr:rowOff>66675</xdr:rowOff>
        </xdr:from>
        <xdr:to>
          <xdr:col>1</xdr:col>
          <xdr:colOff>1847850</xdr:colOff>
          <xdr:row>400</xdr:row>
          <xdr:rowOff>66675</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9073" name="B_Com2" hidden="1">
              <a:extLst>
                <a:ext uri="{63B3BB69-23CF-44E3-9099-C40C66FF867C}">
                  <a14:compatExt spid="_x0000_s259073"/>
                </a:ext>
                <a:ext uri="{FF2B5EF4-FFF2-40B4-BE49-F238E27FC236}">
                  <a16:creationId xmlns:a16="http://schemas.microsoft.com/office/drawing/2014/main" id="{00000000-0008-0000-0900-00000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9074" name="B_Com1" hidden="1">
              <a:extLst>
                <a:ext uri="{63B3BB69-23CF-44E3-9099-C40C66FF867C}">
                  <a14:compatExt spid="_x0000_s259074"/>
                </a:ext>
                <a:ext uri="{FF2B5EF4-FFF2-40B4-BE49-F238E27FC236}">
                  <a16:creationId xmlns:a16="http://schemas.microsoft.com/office/drawing/2014/main" id="{00000000-0008-0000-0900-00000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39</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39</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9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9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9075" name="B_San1" hidden="1">
              <a:extLst>
                <a:ext uri="{63B3BB69-23CF-44E3-9099-C40C66FF867C}">
                  <a14:compatExt spid="_x0000_s259075"/>
                </a:ext>
                <a:ext uri="{FF2B5EF4-FFF2-40B4-BE49-F238E27FC236}">
                  <a16:creationId xmlns:a16="http://schemas.microsoft.com/office/drawing/2014/main" id="{00000000-0008-0000-0900-00000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9076" name="B_Hyg1" hidden="1">
              <a:extLst>
                <a:ext uri="{63B3BB69-23CF-44E3-9099-C40C66FF867C}">
                  <a14:compatExt spid="_x0000_s259076"/>
                </a:ext>
                <a:ext uri="{FF2B5EF4-FFF2-40B4-BE49-F238E27FC236}">
                  <a16:creationId xmlns:a16="http://schemas.microsoft.com/office/drawing/2014/main" id="{00000000-0008-0000-0900-00000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9077" name="B_Hyg2" hidden="1">
              <a:extLst>
                <a:ext uri="{63B3BB69-23CF-44E3-9099-C40C66FF867C}">
                  <a14:compatExt spid="_x0000_s259077"/>
                </a:ext>
                <a:ext uri="{FF2B5EF4-FFF2-40B4-BE49-F238E27FC236}">
                  <a16:creationId xmlns:a16="http://schemas.microsoft.com/office/drawing/2014/main" id="{00000000-0008-0000-0900-00000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9078" name="B_Wat2" hidden="1">
              <a:extLst>
                <a:ext uri="{63B3BB69-23CF-44E3-9099-C40C66FF867C}">
                  <a14:compatExt spid="_x0000_s259078"/>
                </a:ext>
                <a:ext uri="{FF2B5EF4-FFF2-40B4-BE49-F238E27FC236}">
                  <a16:creationId xmlns:a16="http://schemas.microsoft.com/office/drawing/2014/main" id="{00000000-0008-0000-0900-00000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9079" name="B_Wat3" hidden="1">
              <a:extLst>
                <a:ext uri="{63B3BB69-23CF-44E3-9099-C40C66FF867C}">
                  <a14:compatExt spid="_x0000_s259079"/>
                </a:ext>
                <a:ext uri="{FF2B5EF4-FFF2-40B4-BE49-F238E27FC236}">
                  <a16:creationId xmlns:a16="http://schemas.microsoft.com/office/drawing/2014/main" id="{00000000-0008-0000-0900-00000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9080" name="B_San3" hidden="1">
              <a:extLst>
                <a:ext uri="{63B3BB69-23CF-44E3-9099-C40C66FF867C}">
                  <a14:compatExt spid="_x0000_s259080"/>
                </a:ext>
                <a:ext uri="{FF2B5EF4-FFF2-40B4-BE49-F238E27FC236}">
                  <a16:creationId xmlns:a16="http://schemas.microsoft.com/office/drawing/2014/main" id="{00000000-0008-0000-0900-00000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9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9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9081" name="B_Sub1" hidden="1">
              <a:extLst>
                <a:ext uri="{63B3BB69-23CF-44E3-9099-C40C66FF867C}">
                  <a14:compatExt spid="_x0000_s259081"/>
                </a:ext>
                <a:ext uri="{FF2B5EF4-FFF2-40B4-BE49-F238E27FC236}">
                  <a16:creationId xmlns:a16="http://schemas.microsoft.com/office/drawing/2014/main" id="{00000000-0008-0000-0900-00000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9082" name="B_WQ1" hidden="1">
              <a:extLst>
                <a:ext uri="{63B3BB69-23CF-44E3-9099-C40C66FF867C}">
                  <a14:compatExt spid="_x0000_s259082"/>
                </a:ext>
                <a:ext uri="{FF2B5EF4-FFF2-40B4-BE49-F238E27FC236}">
                  <a16:creationId xmlns:a16="http://schemas.microsoft.com/office/drawing/2014/main" id="{00000000-0008-0000-0900-00000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9083" name="B_Matrix" hidden="1">
              <a:extLst>
                <a:ext uri="{63B3BB69-23CF-44E3-9099-C40C66FF867C}">
                  <a14:compatExt spid="_x0000_s259083"/>
                </a:ext>
                <a:ext uri="{FF2B5EF4-FFF2-40B4-BE49-F238E27FC236}">
                  <a16:creationId xmlns:a16="http://schemas.microsoft.com/office/drawing/2014/main" id="{00000000-0008-0000-0900-00000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9084" name="B_Com3" hidden="1">
              <a:extLst>
                <a:ext uri="{63B3BB69-23CF-44E3-9099-C40C66FF867C}">
                  <a14:compatExt spid="_x0000_s259084"/>
                </a:ext>
                <a:ext uri="{FF2B5EF4-FFF2-40B4-BE49-F238E27FC236}">
                  <a16:creationId xmlns:a16="http://schemas.microsoft.com/office/drawing/2014/main" id="{00000000-0008-0000-0900-00000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9085" name="B_Sub2" hidden="1">
              <a:extLst>
                <a:ext uri="{63B3BB69-23CF-44E3-9099-C40C66FF867C}">
                  <a14:compatExt spid="_x0000_s259085"/>
                </a:ext>
                <a:ext uri="{FF2B5EF4-FFF2-40B4-BE49-F238E27FC236}">
                  <a16:creationId xmlns:a16="http://schemas.microsoft.com/office/drawing/2014/main" id="{00000000-0008-0000-0900-00000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9086" name="B_Sub3" hidden="1">
              <a:extLst>
                <a:ext uri="{63B3BB69-23CF-44E3-9099-C40C66FF867C}">
                  <a14:compatExt spid="_x0000_s259086"/>
                </a:ext>
                <a:ext uri="{FF2B5EF4-FFF2-40B4-BE49-F238E27FC236}">
                  <a16:creationId xmlns:a16="http://schemas.microsoft.com/office/drawing/2014/main" id="{00000000-0008-0000-0900-00000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9087" name="B_WQ2" hidden="1">
              <a:extLst>
                <a:ext uri="{63B3BB69-23CF-44E3-9099-C40C66FF867C}">
                  <a14:compatExt spid="_x0000_s259087"/>
                </a:ext>
                <a:ext uri="{FF2B5EF4-FFF2-40B4-BE49-F238E27FC236}">
                  <a16:creationId xmlns:a16="http://schemas.microsoft.com/office/drawing/2014/main" id="{00000000-0008-0000-0900-00000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9088" name="B_WQ3" hidden="1">
              <a:extLst>
                <a:ext uri="{63B3BB69-23CF-44E3-9099-C40C66FF867C}">
                  <a14:compatExt spid="_x0000_s259088"/>
                </a:ext>
                <a:ext uri="{FF2B5EF4-FFF2-40B4-BE49-F238E27FC236}">
                  <a16:creationId xmlns:a16="http://schemas.microsoft.com/office/drawing/2014/main" id="{00000000-0008-0000-0900-00001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9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9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9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9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9089" name="Button 17" descr="   Go to MHH  " hidden="1">
              <a:extLst>
                <a:ext uri="{63B3BB69-23CF-44E3-9099-C40C66FF867C}">
                  <a14:compatExt spid="_x0000_s259089"/>
                </a:ext>
                <a:ext uri="{FF2B5EF4-FFF2-40B4-BE49-F238E27FC236}">
                  <a16:creationId xmlns:a16="http://schemas.microsoft.com/office/drawing/2014/main" id="{00000000-0008-0000-0900-00001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9090" name="Button 18" hidden="1">
              <a:extLst>
                <a:ext uri="{63B3BB69-23CF-44E3-9099-C40C66FF867C}">
                  <a14:compatExt spid="_x0000_s259090"/>
                </a:ext>
                <a:ext uri="{FF2B5EF4-FFF2-40B4-BE49-F238E27FC236}">
                  <a16:creationId xmlns:a16="http://schemas.microsoft.com/office/drawing/2014/main" id="{00000000-0008-0000-0900-00001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9091" name="Button 19" hidden="1">
              <a:extLst>
                <a:ext uri="{63B3BB69-23CF-44E3-9099-C40C66FF867C}">
                  <a14:compatExt spid="_x0000_s259091"/>
                </a:ext>
                <a:ext uri="{FF2B5EF4-FFF2-40B4-BE49-F238E27FC236}">
                  <a16:creationId xmlns:a16="http://schemas.microsoft.com/office/drawing/2014/main" id="{00000000-0008-0000-0900-00001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9092" name="Button 20" hidden="1">
              <a:extLst>
                <a:ext uri="{63B3BB69-23CF-44E3-9099-C40C66FF867C}">
                  <a14:compatExt spid="_x0000_s259092"/>
                </a:ext>
                <a:ext uri="{FF2B5EF4-FFF2-40B4-BE49-F238E27FC236}">
                  <a16:creationId xmlns:a16="http://schemas.microsoft.com/office/drawing/2014/main" id="{00000000-0008-0000-0900-00001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9093" name="Button 21" hidden="1">
              <a:extLst>
                <a:ext uri="{63B3BB69-23CF-44E3-9099-C40C66FF867C}">
                  <a14:compatExt spid="_x0000_s259093"/>
                </a:ext>
                <a:ext uri="{FF2B5EF4-FFF2-40B4-BE49-F238E27FC236}">
                  <a16:creationId xmlns:a16="http://schemas.microsoft.com/office/drawing/2014/main" id="{00000000-0008-0000-0900-00001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9094" name="Button 22" descr="   Go to MHH  " hidden="1">
              <a:extLst>
                <a:ext uri="{63B3BB69-23CF-44E3-9099-C40C66FF867C}">
                  <a14:compatExt spid="_x0000_s259094"/>
                </a:ext>
                <a:ext uri="{FF2B5EF4-FFF2-40B4-BE49-F238E27FC236}">
                  <a16:creationId xmlns:a16="http://schemas.microsoft.com/office/drawing/2014/main" id="{00000000-0008-0000-0900-00001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9095" name="Button 23" descr="   Go to MHH  " hidden="1">
              <a:extLst>
                <a:ext uri="{63B3BB69-23CF-44E3-9099-C40C66FF867C}">
                  <a14:compatExt spid="_x0000_s259095"/>
                </a:ext>
                <a:ext uri="{FF2B5EF4-FFF2-40B4-BE49-F238E27FC236}">
                  <a16:creationId xmlns:a16="http://schemas.microsoft.com/office/drawing/2014/main" id="{00000000-0008-0000-0900-00001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9096" name="Button 24" hidden="1">
              <a:extLst>
                <a:ext uri="{63B3BB69-23CF-44E3-9099-C40C66FF867C}">
                  <a14:compatExt spid="_x0000_s259096"/>
                </a:ext>
                <a:ext uri="{FF2B5EF4-FFF2-40B4-BE49-F238E27FC236}">
                  <a16:creationId xmlns:a16="http://schemas.microsoft.com/office/drawing/2014/main" id="{00000000-0008-0000-0900-00001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9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9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9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9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9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9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9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9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9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9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9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9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9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9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9097" name="Button 25" hidden="1">
              <a:extLst>
                <a:ext uri="{63B3BB69-23CF-44E3-9099-C40C66FF867C}">
                  <a14:compatExt spid="_x0000_s259097"/>
                </a:ext>
                <a:ext uri="{FF2B5EF4-FFF2-40B4-BE49-F238E27FC236}">
                  <a16:creationId xmlns:a16="http://schemas.microsoft.com/office/drawing/2014/main" id="{00000000-0008-0000-0900-00001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9098" name="Button 26" hidden="1">
              <a:extLst>
                <a:ext uri="{63B3BB69-23CF-44E3-9099-C40C66FF867C}">
                  <a14:compatExt spid="_x0000_s259098"/>
                </a:ext>
                <a:ext uri="{FF2B5EF4-FFF2-40B4-BE49-F238E27FC236}">
                  <a16:creationId xmlns:a16="http://schemas.microsoft.com/office/drawing/2014/main" id="{00000000-0008-0000-0900-00001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9099" name="Button 27" hidden="1">
              <a:extLst>
                <a:ext uri="{63B3BB69-23CF-44E3-9099-C40C66FF867C}">
                  <a14:compatExt spid="_x0000_s259099"/>
                </a:ext>
                <a:ext uri="{FF2B5EF4-FFF2-40B4-BE49-F238E27FC236}">
                  <a16:creationId xmlns:a16="http://schemas.microsoft.com/office/drawing/2014/main" id="{00000000-0008-0000-0900-00001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9100" name="Button 28" hidden="1">
              <a:extLst>
                <a:ext uri="{63B3BB69-23CF-44E3-9099-C40C66FF867C}">
                  <a14:compatExt spid="_x0000_s259100"/>
                </a:ext>
                <a:ext uri="{FF2B5EF4-FFF2-40B4-BE49-F238E27FC236}">
                  <a16:creationId xmlns:a16="http://schemas.microsoft.com/office/drawing/2014/main" id="{00000000-0008-0000-0900-00001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9101" name="Button 29" hidden="1">
              <a:extLst>
                <a:ext uri="{63B3BB69-23CF-44E3-9099-C40C66FF867C}">
                  <a14:compatExt spid="_x0000_s259101"/>
                </a:ext>
                <a:ext uri="{FF2B5EF4-FFF2-40B4-BE49-F238E27FC236}">
                  <a16:creationId xmlns:a16="http://schemas.microsoft.com/office/drawing/2014/main" id="{00000000-0008-0000-0900-00001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9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9102" name="Button 30" hidden="1">
              <a:extLst>
                <a:ext uri="{63B3BB69-23CF-44E3-9099-C40C66FF867C}">
                  <a14:compatExt spid="_x0000_s259102"/>
                </a:ext>
                <a:ext uri="{FF2B5EF4-FFF2-40B4-BE49-F238E27FC236}">
                  <a16:creationId xmlns:a16="http://schemas.microsoft.com/office/drawing/2014/main" id="{00000000-0008-0000-0900-00001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9103" name="Button 31" hidden="1">
              <a:extLst>
                <a:ext uri="{63B3BB69-23CF-44E3-9099-C40C66FF867C}">
                  <a14:compatExt spid="_x0000_s259103"/>
                </a:ext>
                <a:ext uri="{FF2B5EF4-FFF2-40B4-BE49-F238E27FC236}">
                  <a16:creationId xmlns:a16="http://schemas.microsoft.com/office/drawing/2014/main" id="{00000000-0008-0000-0900-00001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9104" name="Button 32" hidden="1">
              <a:extLst>
                <a:ext uri="{63B3BB69-23CF-44E3-9099-C40C66FF867C}">
                  <a14:compatExt spid="_x0000_s259104"/>
                </a:ext>
                <a:ext uri="{FF2B5EF4-FFF2-40B4-BE49-F238E27FC236}">
                  <a16:creationId xmlns:a16="http://schemas.microsoft.com/office/drawing/2014/main" id="{00000000-0008-0000-0900-000020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9105" name="Button 33" hidden="1">
              <a:extLst>
                <a:ext uri="{63B3BB69-23CF-44E3-9099-C40C66FF867C}">
                  <a14:compatExt spid="_x0000_s259105"/>
                </a:ext>
                <a:ext uri="{FF2B5EF4-FFF2-40B4-BE49-F238E27FC236}">
                  <a16:creationId xmlns:a16="http://schemas.microsoft.com/office/drawing/2014/main" id="{00000000-0008-0000-0900-00002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9106" name="Button 34" hidden="1">
              <a:extLst>
                <a:ext uri="{63B3BB69-23CF-44E3-9099-C40C66FF867C}">
                  <a14:compatExt spid="_x0000_s259106"/>
                </a:ext>
                <a:ext uri="{FF2B5EF4-FFF2-40B4-BE49-F238E27FC236}">
                  <a16:creationId xmlns:a16="http://schemas.microsoft.com/office/drawing/2014/main" id="{00000000-0008-0000-0900-000022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9107" name="Button 35" hidden="1">
              <a:extLst>
                <a:ext uri="{63B3BB69-23CF-44E3-9099-C40C66FF867C}">
                  <a14:compatExt spid="_x0000_s259107"/>
                </a:ext>
                <a:ext uri="{FF2B5EF4-FFF2-40B4-BE49-F238E27FC236}">
                  <a16:creationId xmlns:a16="http://schemas.microsoft.com/office/drawing/2014/main" id="{00000000-0008-0000-0900-00002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9108" name="Button 36" hidden="1">
              <a:extLst>
                <a:ext uri="{63B3BB69-23CF-44E3-9099-C40C66FF867C}">
                  <a14:compatExt spid="_x0000_s259108"/>
                </a:ext>
                <a:ext uri="{FF2B5EF4-FFF2-40B4-BE49-F238E27FC236}">
                  <a16:creationId xmlns:a16="http://schemas.microsoft.com/office/drawing/2014/main" id="{00000000-0008-0000-0900-00002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9109" name="Button 37" hidden="1">
              <a:extLst>
                <a:ext uri="{63B3BB69-23CF-44E3-9099-C40C66FF867C}">
                  <a14:compatExt spid="_x0000_s259109"/>
                </a:ext>
                <a:ext uri="{FF2B5EF4-FFF2-40B4-BE49-F238E27FC236}">
                  <a16:creationId xmlns:a16="http://schemas.microsoft.com/office/drawing/2014/main" id="{00000000-0008-0000-0900-000025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9110" name="Button 38" hidden="1">
              <a:extLst>
                <a:ext uri="{63B3BB69-23CF-44E3-9099-C40C66FF867C}">
                  <a14:compatExt spid="_x0000_s259110"/>
                </a:ext>
                <a:ext uri="{FF2B5EF4-FFF2-40B4-BE49-F238E27FC236}">
                  <a16:creationId xmlns:a16="http://schemas.microsoft.com/office/drawing/2014/main" id="{00000000-0008-0000-0900-00002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9111" name="Button 39" hidden="1">
              <a:extLst>
                <a:ext uri="{63B3BB69-23CF-44E3-9099-C40C66FF867C}">
                  <a14:compatExt spid="_x0000_s259111"/>
                </a:ext>
                <a:ext uri="{FF2B5EF4-FFF2-40B4-BE49-F238E27FC236}">
                  <a16:creationId xmlns:a16="http://schemas.microsoft.com/office/drawing/2014/main" id="{00000000-0008-0000-0900-00002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9112" name="Button 40" descr="   Go to MHH  " hidden="1">
              <a:extLst>
                <a:ext uri="{63B3BB69-23CF-44E3-9099-C40C66FF867C}">
                  <a14:compatExt spid="_x0000_s259112"/>
                </a:ext>
                <a:ext uri="{FF2B5EF4-FFF2-40B4-BE49-F238E27FC236}">
                  <a16:creationId xmlns:a16="http://schemas.microsoft.com/office/drawing/2014/main" id="{00000000-0008-0000-0900-00002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9113" name="Button 41" hidden="1">
              <a:extLst>
                <a:ext uri="{63B3BB69-23CF-44E3-9099-C40C66FF867C}">
                  <a14:compatExt spid="_x0000_s259113"/>
                </a:ext>
                <a:ext uri="{FF2B5EF4-FFF2-40B4-BE49-F238E27FC236}">
                  <a16:creationId xmlns:a16="http://schemas.microsoft.com/office/drawing/2014/main" id="{00000000-0008-0000-0900-00002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9114" name="Button 42" hidden="1">
              <a:extLst>
                <a:ext uri="{63B3BB69-23CF-44E3-9099-C40C66FF867C}">
                  <a14:compatExt spid="_x0000_s259114"/>
                </a:ext>
                <a:ext uri="{FF2B5EF4-FFF2-40B4-BE49-F238E27FC236}">
                  <a16:creationId xmlns:a16="http://schemas.microsoft.com/office/drawing/2014/main" id="{00000000-0008-0000-0900-00002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9115" name="Button 43" descr="   Go to MHH  " hidden="1">
              <a:extLst>
                <a:ext uri="{63B3BB69-23CF-44E3-9099-C40C66FF867C}">
                  <a14:compatExt spid="_x0000_s259115"/>
                </a:ext>
                <a:ext uri="{FF2B5EF4-FFF2-40B4-BE49-F238E27FC236}">
                  <a16:creationId xmlns:a16="http://schemas.microsoft.com/office/drawing/2014/main" id="{00000000-0008-0000-0900-00002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9116" name="Button 44" hidden="1">
              <a:extLst>
                <a:ext uri="{63B3BB69-23CF-44E3-9099-C40C66FF867C}">
                  <a14:compatExt spid="_x0000_s259116"/>
                </a:ext>
                <a:ext uri="{FF2B5EF4-FFF2-40B4-BE49-F238E27FC236}">
                  <a16:creationId xmlns:a16="http://schemas.microsoft.com/office/drawing/2014/main" id="{00000000-0008-0000-0900-00002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9117" name="Button 45" hidden="1">
              <a:extLst>
                <a:ext uri="{63B3BB69-23CF-44E3-9099-C40C66FF867C}">
                  <a14:compatExt spid="_x0000_s259117"/>
                </a:ext>
                <a:ext uri="{FF2B5EF4-FFF2-40B4-BE49-F238E27FC236}">
                  <a16:creationId xmlns:a16="http://schemas.microsoft.com/office/drawing/2014/main" id="{00000000-0008-0000-0900-00002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9118" name="Button 46" hidden="1">
              <a:extLst>
                <a:ext uri="{63B3BB69-23CF-44E3-9099-C40C66FF867C}">
                  <a14:compatExt spid="_x0000_s259118"/>
                </a:ext>
                <a:ext uri="{FF2B5EF4-FFF2-40B4-BE49-F238E27FC236}">
                  <a16:creationId xmlns:a16="http://schemas.microsoft.com/office/drawing/2014/main" id="{00000000-0008-0000-0900-00002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9119" name="Button 47" hidden="1">
              <a:extLst>
                <a:ext uri="{63B3BB69-23CF-44E3-9099-C40C66FF867C}">
                  <a14:compatExt spid="_x0000_s259119"/>
                </a:ext>
                <a:ext uri="{FF2B5EF4-FFF2-40B4-BE49-F238E27FC236}">
                  <a16:creationId xmlns:a16="http://schemas.microsoft.com/office/drawing/2014/main" id="{00000000-0008-0000-0900-00002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9120" name="Button 48" hidden="1">
              <a:extLst>
                <a:ext uri="{63B3BB69-23CF-44E3-9099-C40C66FF867C}">
                  <a14:compatExt spid="_x0000_s259120"/>
                </a:ext>
                <a:ext uri="{FF2B5EF4-FFF2-40B4-BE49-F238E27FC236}">
                  <a16:creationId xmlns:a16="http://schemas.microsoft.com/office/drawing/2014/main" id="{00000000-0008-0000-0900-00003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9121" name="Button 49" hidden="1">
              <a:extLst>
                <a:ext uri="{63B3BB69-23CF-44E3-9099-C40C66FF867C}">
                  <a14:compatExt spid="_x0000_s259121"/>
                </a:ext>
                <a:ext uri="{FF2B5EF4-FFF2-40B4-BE49-F238E27FC236}">
                  <a16:creationId xmlns:a16="http://schemas.microsoft.com/office/drawing/2014/main" id="{00000000-0008-0000-0900-00003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9122" name="Button 50" descr="   Go to MHH  " hidden="1">
              <a:extLst>
                <a:ext uri="{63B3BB69-23CF-44E3-9099-C40C66FF867C}">
                  <a14:compatExt spid="_x0000_s259122"/>
                </a:ext>
                <a:ext uri="{FF2B5EF4-FFF2-40B4-BE49-F238E27FC236}">
                  <a16:creationId xmlns:a16="http://schemas.microsoft.com/office/drawing/2014/main" id="{00000000-0008-0000-0900-00003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9123" name="Button 51" hidden="1">
              <a:extLst>
                <a:ext uri="{63B3BB69-23CF-44E3-9099-C40C66FF867C}">
                  <a14:compatExt spid="_x0000_s259123"/>
                </a:ext>
                <a:ext uri="{FF2B5EF4-FFF2-40B4-BE49-F238E27FC236}">
                  <a16:creationId xmlns:a16="http://schemas.microsoft.com/office/drawing/2014/main" id="{00000000-0008-0000-0900-00003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9124" name="Button 52" hidden="1">
              <a:extLst>
                <a:ext uri="{63B3BB69-23CF-44E3-9099-C40C66FF867C}">
                  <a14:compatExt spid="_x0000_s259124"/>
                </a:ext>
                <a:ext uri="{FF2B5EF4-FFF2-40B4-BE49-F238E27FC236}">
                  <a16:creationId xmlns:a16="http://schemas.microsoft.com/office/drawing/2014/main" id="{00000000-0008-0000-0900-00003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9125" name="Button 53" hidden="1">
              <a:extLst>
                <a:ext uri="{63B3BB69-23CF-44E3-9099-C40C66FF867C}">
                  <a14:compatExt spid="_x0000_s259125"/>
                </a:ext>
                <a:ext uri="{FF2B5EF4-FFF2-40B4-BE49-F238E27FC236}">
                  <a16:creationId xmlns:a16="http://schemas.microsoft.com/office/drawing/2014/main" id="{00000000-0008-0000-0900-00003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9126" name="Button 54" hidden="1">
              <a:extLst>
                <a:ext uri="{63B3BB69-23CF-44E3-9099-C40C66FF867C}">
                  <a14:compatExt spid="_x0000_s259126"/>
                </a:ext>
                <a:ext uri="{FF2B5EF4-FFF2-40B4-BE49-F238E27FC236}">
                  <a16:creationId xmlns:a16="http://schemas.microsoft.com/office/drawing/2014/main" id="{00000000-0008-0000-0900-00003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9127" name="Button 55" descr="   Go to MHH  " hidden="1">
              <a:extLst>
                <a:ext uri="{63B3BB69-23CF-44E3-9099-C40C66FF867C}">
                  <a14:compatExt spid="_x0000_s259127"/>
                </a:ext>
                <a:ext uri="{FF2B5EF4-FFF2-40B4-BE49-F238E27FC236}">
                  <a16:creationId xmlns:a16="http://schemas.microsoft.com/office/drawing/2014/main" id="{00000000-0008-0000-0900-00003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9128" name="Button 56" hidden="1">
              <a:extLst>
                <a:ext uri="{63B3BB69-23CF-44E3-9099-C40C66FF867C}">
                  <a14:compatExt spid="_x0000_s259128"/>
                </a:ext>
                <a:ext uri="{FF2B5EF4-FFF2-40B4-BE49-F238E27FC236}">
                  <a16:creationId xmlns:a16="http://schemas.microsoft.com/office/drawing/2014/main" id="{00000000-0008-0000-0900-00003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9129" name="Button 57" hidden="1">
              <a:extLst>
                <a:ext uri="{63B3BB69-23CF-44E3-9099-C40C66FF867C}">
                  <a14:compatExt spid="_x0000_s259129"/>
                </a:ext>
                <a:ext uri="{FF2B5EF4-FFF2-40B4-BE49-F238E27FC236}">
                  <a16:creationId xmlns:a16="http://schemas.microsoft.com/office/drawing/2014/main" id="{00000000-0008-0000-0900-00003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9130" name="Button 58" descr="   Go to MHH  " hidden="1">
              <a:extLst>
                <a:ext uri="{63B3BB69-23CF-44E3-9099-C40C66FF867C}">
                  <a14:compatExt spid="_x0000_s259130"/>
                </a:ext>
                <a:ext uri="{FF2B5EF4-FFF2-40B4-BE49-F238E27FC236}">
                  <a16:creationId xmlns:a16="http://schemas.microsoft.com/office/drawing/2014/main" id="{00000000-0008-0000-0900-00003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9131" name="Button 59" hidden="1">
              <a:extLst>
                <a:ext uri="{63B3BB69-23CF-44E3-9099-C40C66FF867C}">
                  <a14:compatExt spid="_x0000_s259131"/>
                </a:ext>
                <a:ext uri="{FF2B5EF4-FFF2-40B4-BE49-F238E27FC236}">
                  <a16:creationId xmlns:a16="http://schemas.microsoft.com/office/drawing/2014/main" id="{00000000-0008-0000-0900-00003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9132" name="Button 60" hidden="1">
              <a:extLst>
                <a:ext uri="{63B3BB69-23CF-44E3-9099-C40C66FF867C}">
                  <a14:compatExt spid="_x0000_s259132"/>
                </a:ext>
                <a:ext uri="{FF2B5EF4-FFF2-40B4-BE49-F238E27FC236}">
                  <a16:creationId xmlns:a16="http://schemas.microsoft.com/office/drawing/2014/main" id="{00000000-0008-0000-0900-00003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9133" name="Button 61" hidden="1">
              <a:extLst>
                <a:ext uri="{63B3BB69-23CF-44E3-9099-C40C66FF867C}">
                  <a14:compatExt spid="_x0000_s259133"/>
                </a:ext>
                <a:ext uri="{FF2B5EF4-FFF2-40B4-BE49-F238E27FC236}">
                  <a16:creationId xmlns:a16="http://schemas.microsoft.com/office/drawing/2014/main" id="{00000000-0008-0000-0900-00003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9134" name="Button 62" hidden="1">
              <a:extLst>
                <a:ext uri="{63B3BB69-23CF-44E3-9099-C40C66FF867C}">
                  <a14:compatExt spid="_x0000_s259134"/>
                </a:ext>
                <a:ext uri="{FF2B5EF4-FFF2-40B4-BE49-F238E27FC236}">
                  <a16:creationId xmlns:a16="http://schemas.microsoft.com/office/drawing/2014/main" id="{00000000-0008-0000-0900-00003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9135" name="Button 63" hidden="1">
              <a:extLst>
                <a:ext uri="{63B3BB69-23CF-44E3-9099-C40C66FF867C}">
                  <a14:compatExt spid="_x0000_s259135"/>
                </a:ext>
                <a:ext uri="{FF2B5EF4-FFF2-40B4-BE49-F238E27FC236}">
                  <a16:creationId xmlns:a16="http://schemas.microsoft.com/office/drawing/2014/main" id="{00000000-0008-0000-0900-00003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9136" name="Button 64" hidden="1">
              <a:extLst>
                <a:ext uri="{63B3BB69-23CF-44E3-9099-C40C66FF867C}">
                  <a14:compatExt spid="_x0000_s259136"/>
                </a:ext>
                <a:ext uri="{FF2B5EF4-FFF2-40B4-BE49-F238E27FC236}">
                  <a16:creationId xmlns:a16="http://schemas.microsoft.com/office/drawing/2014/main" id="{00000000-0008-0000-0900-00004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9137" name="Button 65" descr="   Go to MHH  " hidden="1">
              <a:extLst>
                <a:ext uri="{63B3BB69-23CF-44E3-9099-C40C66FF867C}">
                  <a14:compatExt spid="_x0000_s259137"/>
                </a:ext>
                <a:ext uri="{FF2B5EF4-FFF2-40B4-BE49-F238E27FC236}">
                  <a16:creationId xmlns:a16="http://schemas.microsoft.com/office/drawing/2014/main" id="{00000000-0008-0000-0900-00004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9138" name="Button 66" hidden="1">
              <a:extLst>
                <a:ext uri="{63B3BB69-23CF-44E3-9099-C40C66FF867C}">
                  <a14:compatExt spid="_x0000_s259138"/>
                </a:ext>
                <a:ext uri="{FF2B5EF4-FFF2-40B4-BE49-F238E27FC236}">
                  <a16:creationId xmlns:a16="http://schemas.microsoft.com/office/drawing/2014/main" id="{00000000-0008-0000-0900-00004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9139" name="Button 67" hidden="1">
              <a:extLst>
                <a:ext uri="{63B3BB69-23CF-44E3-9099-C40C66FF867C}">
                  <a14:compatExt spid="_x0000_s259139"/>
                </a:ext>
                <a:ext uri="{FF2B5EF4-FFF2-40B4-BE49-F238E27FC236}">
                  <a16:creationId xmlns:a16="http://schemas.microsoft.com/office/drawing/2014/main" id="{00000000-0008-0000-0900-00004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9140" name="Button 68" hidden="1">
              <a:extLst>
                <a:ext uri="{63B3BB69-23CF-44E3-9099-C40C66FF867C}">
                  <a14:compatExt spid="_x0000_s259140"/>
                </a:ext>
                <a:ext uri="{FF2B5EF4-FFF2-40B4-BE49-F238E27FC236}">
                  <a16:creationId xmlns:a16="http://schemas.microsoft.com/office/drawing/2014/main" id="{00000000-0008-0000-0900-00004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9141" name="Button 69" hidden="1">
              <a:extLst>
                <a:ext uri="{63B3BB69-23CF-44E3-9099-C40C66FF867C}">
                  <a14:compatExt spid="_x0000_s259141"/>
                </a:ext>
                <a:ext uri="{FF2B5EF4-FFF2-40B4-BE49-F238E27FC236}">
                  <a16:creationId xmlns:a16="http://schemas.microsoft.com/office/drawing/2014/main" id="{00000000-0008-0000-0900-00004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9142" name="Button 70" hidden="1">
              <a:extLst>
                <a:ext uri="{63B3BB69-23CF-44E3-9099-C40C66FF867C}">
                  <a14:compatExt spid="_x0000_s259142"/>
                </a:ext>
                <a:ext uri="{FF2B5EF4-FFF2-40B4-BE49-F238E27FC236}">
                  <a16:creationId xmlns:a16="http://schemas.microsoft.com/office/drawing/2014/main" id="{00000000-0008-0000-0900-000046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9143" name="Button 71" hidden="1">
              <a:extLst>
                <a:ext uri="{63B3BB69-23CF-44E3-9099-C40C66FF867C}">
                  <a14:compatExt spid="_x0000_s259143"/>
                </a:ext>
                <a:ext uri="{FF2B5EF4-FFF2-40B4-BE49-F238E27FC236}">
                  <a16:creationId xmlns:a16="http://schemas.microsoft.com/office/drawing/2014/main" id="{00000000-0008-0000-0900-000047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9144" name="Button 72" hidden="1">
              <a:extLst>
                <a:ext uri="{63B3BB69-23CF-44E3-9099-C40C66FF867C}">
                  <a14:compatExt spid="_x0000_s259144"/>
                </a:ext>
                <a:ext uri="{FF2B5EF4-FFF2-40B4-BE49-F238E27FC236}">
                  <a16:creationId xmlns:a16="http://schemas.microsoft.com/office/drawing/2014/main" id="{00000000-0008-0000-0900-000048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9145" name="Button 73" hidden="1">
              <a:extLst>
                <a:ext uri="{63B3BB69-23CF-44E3-9099-C40C66FF867C}">
                  <a14:compatExt spid="_x0000_s259145"/>
                </a:ext>
                <a:ext uri="{FF2B5EF4-FFF2-40B4-BE49-F238E27FC236}">
                  <a16:creationId xmlns:a16="http://schemas.microsoft.com/office/drawing/2014/main" id="{00000000-0008-0000-0900-00004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9146" name="Button 74" hidden="1">
              <a:extLst>
                <a:ext uri="{63B3BB69-23CF-44E3-9099-C40C66FF867C}">
                  <a14:compatExt spid="_x0000_s259146"/>
                </a:ext>
                <a:ext uri="{FF2B5EF4-FFF2-40B4-BE49-F238E27FC236}">
                  <a16:creationId xmlns:a16="http://schemas.microsoft.com/office/drawing/2014/main" id="{00000000-0008-0000-0900-00004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9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9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345.xml" Type="http://schemas.openxmlformats.org/officeDocument/2006/relationships/ctrlProp" Id="rId55"/><Relationship Target="../ctrlProps/ctrlProp353.xml" Type="http://schemas.openxmlformats.org/officeDocument/2006/relationships/ctrlProp" Id="rId63"/><Relationship Target="../ctrlProps/ctrlProp358.xml" Type="http://schemas.openxmlformats.org/officeDocument/2006/relationships/ctrlProp" Id="rId68"/><Relationship Target="../ctrlProps/ctrlProp366.xml" Type="http://schemas.openxmlformats.org/officeDocument/2006/relationships/ctrlProp" Id="rId76"/><Relationship Target="../ctrlProps/ctrlProp297.xml" Type="http://schemas.openxmlformats.org/officeDocument/2006/relationships/ctrlProp" Id="rId7"/><Relationship Target="../ctrlProps/ctrlProp361.xml" Type="http://schemas.openxmlformats.org/officeDocument/2006/relationships/ctrlProp" Id="rId71"/><Relationship Target="../drawings/drawing10.xml" Type="http://schemas.openxmlformats.org/officeDocument/2006/relationships/drawing" Id="rId2"/><Relationship Target="../ctrlProps/ctrlProp306.xml" Type="http://schemas.openxmlformats.org/officeDocument/2006/relationships/ctrlProp" Id="rId16"/><Relationship Target="../ctrlProps/ctrlProp319.xml" Type="http://schemas.openxmlformats.org/officeDocument/2006/relationships/ctrlProp" Id="rId29"/><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348.xml" Type="http://schemas.openxmlformats.org/officeDocument/2006/relationships/ctrlProp" Id="rId58"/><Relationship Target="../ctrlProps/ctrlProp356.xml" Type="http://schemas.openxmlformats.org/officeDocument/2006/relationships/ctrlProp" Id="rId66"/><Relationship Target="../ctrlProps/ctrlProp364.xml" Type="http://schemas.openxmlformats.org/officeDocument/2006/relationships/ctrlProp" Id="rId74"/><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47.xml" Type="http://schemas.openxmlformats.org/officeDocument/2006/relationships/ctrlProp" Id="rId57"/><Relationship Target="../ctrlProps/ctrlProp351.xml" Type="http://schemas.openxmlformats.org/officeDocument/2006/relationships/ctrlProp" Id="rId61"/><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350.xml" Type="http://schemas.openxmlformats.org/officeDocument/2006/relationships/ctrlProp" Id="rId60"/><Relationship Target="../ctrlProps/ctrlProp355.xml" Type="http://schemas.openxmlformats.org/officeDocument/2006/relationships/ctrlProp" Id="rId65"/><Relationship Target="../ctrlProps/ctrlProp363.xml" Type="http://schemas.openxmlformats.org/officeDocument/2006/relationships/ctrlProp" Id="rId73"/><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346.xml" Type="http://schemas.openxmlformats.org/officeDocument/2006/relationships/ctrlProp" Id="rId56"/><Relationship Target="../ctrlProps/ctrlProp354.xml" Type="http://schemas.openxmlformats.org/officeDocument/2006/relationships/ctrlProp" Id="rId64"/><Relationship Target="../ctrlProps/ctrlProp359.xml" Type="http://schemas.openxmlformats.org/officeDocument/2006/relationships/ctrlProp" Id="rId69"/><Relationship Target="../ctrlProps/ctrlProp367.xml" Type="http://schemas.openxmlformats.org/officeDocument/2006/relationships/ctrlProp" Id="rId77"/><Relationship Target="../ctrlProps/ctrlProp298.xml" Type="http://schemas.openxmlformats.org/officeDocument/2006/relationships/ctrlProp" Id="rId8"/><Relationship Target="../ctrlProps/ctrlProp341.xml" Type="http://schemas.openxmlformats.org/officeDocument/2006/relationships/ctrlProp" Id="rId51"/><Relationship Target="../ctrlProps/ctrlProp362.xml" Type="http://schemas.openxmlformats.org/officeDocument/2006/relationships/ctrlProp" Id="rId72"/><Relationship Target="../drawings/vmlDrawing9.vml" Type="http://schemas.openxmlformats.org/officeDocument/2006/relationships/vmlDrawing" Id="rId3"/><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ctrlProps/ctrlProp349.xml" Type="http://schemas.openxmlformats.org/officeDocument/2006/relationships/ctrlProp" Id="rId59"/><Relationship Target="../ctrlProps/ctrlProp357.xml" Type="http://schemas.openxmlformats.org/officeDocument/2006/relationships/ctrlProp" Id="rId67"/><Relationship Target="../ctrlProps/ctrlProp310.xml" Type="http://schemas.openxmlformats.org/officeDocument/2006/relationships/ctrlProp" Id="rId20"/><Relationship Target="../ctrlProps/ctrlProp331.xml" Type="http://schemas.openxmlformats.org/officeDocument/2006/relationships/ctrlProp" Id="rId41"/><Relationship Target="../ctrlProps/ctrlProp344.xml" Type="http://schemas.openxmlformats.org/officeDocument/2006/relationships/ctrlProp" Id="rId54"/><Relationship Target="../ctrlProps/ctrlProp352.xml" Type="http://schemas.openxmlformats.org/officeDocument/2006/relationships/ctrlProp" Id="rId62"/><Relationship Target="../ctrlProps/ctrlProp360.xml" Type="http://schemas.openxmlformats.org/officeDocument/2006/relationships/ctrlProp" Id="rId70"/><Relationship Target="../ctrlProps/ctrlProp365.xml" Type="http://schemas.openxmlformats.org/officeDocument/2006/relationships/ctrlProp" Id="rId75"/><Relationship Target="../printerSettings/printerSettings9.bin" Type="http://schemas.openxmlformats.org/officeDocument/2006/relationships/printerSettings" Id="rId1"/><Relationship Target="../ctrlProps/ctrlProp296.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43" customWidth="true"/>
    <col min="2" max="2" width="2.7109375" style="243" customWidth="true"/>
    <col min="3" max="3" width="66.28515625" style="243" customWidth="true"/>
    <col min="4" max="4" width="8.85546875" style="243" customWidth="true"/>
    <col min="5" max="16384" width="8.85546875" style="243"/>
  </cols>
  <sheetData>
    <row r="1" ht="44.1" customHeight="true" x14ac:dyDescent="0.25">
      <c r="A1" s="240"/>
      <c r="B1" s="241"/>
      <c r="C1" s="241"/>
      <c r="D1" s="241"/>
      <c r="E1" s="242"/>
      <c r="F1" s="242"/>
      <c r="G1" s="242"/>
      <c r="H1" s="242"/>
      <c r="I1" s="242"/>
      <c r="J1" s="242"/>
      <c r="K1" s="242"/>
      <c r="L1" s="242"/>
      <c r="M1" s="242"/>
      <c r="N1" s="242"/>
      <c r="O1" s="242"/>
      <c r="P1" s="242"/>
      <c r="Q1" s="242"/>
      <c r="R1" s="242"/>
    </row>
    <row r="2" s="346" customFormat="true" ht="22.5" customHeight="true" x14ac:dyDescent="0.35">
      <c r="A2" s="959"/>
      <c r="B2" s="960"/>
    </row>
    <row r="3" s="346" customFormat="true" ht="22.5" customHeight="true" x14ac:dyDescent="0.35">
      <c r="A3" s="359"/>
      <c r="B3" s="360"/>
    </row>
    <row r="4" s="346" customFormat="true" ht="22.5" customHeight="true" x14ac:dyDescent="0.35">
      <c r="A4" s="355"/>
      <c r="B4" s="356"/>
      <c r="C4" s="566" t="s">
        <v>27</v>
      </c>
    </row>
    <row r="5" s="346" customFormat="true" ht="22.5" customHeight="true" x14ac:dyDescent="0.35">
      <c r="A5" s="959"/>
      <c r="B5" s="960"/>
      <c r="C5" s="566"/>
    </row>
    <row r="6" s="346" customFormat="true" ht="29.25" customHeight="true" x14ac:dyDescent="0.2">
      <c r="A6" s="961"/>
      <c r="B6" s="962"/>
      <c r="C6" s="566" t="s">
        <v>28</v>
      </c>
    </row>
    <row r="7" s="346" customFormat="true" ht="25.9" customHeight="true" x14ac:dyDescent="0.4">
      <c r="A7" s="963"/>
      <c r="B7" s="964"/>
      <c r="C7" s="568" t="str">
        <f ca="true">+Water!B5</f>
        <v>Madagascar</v>
      </c>
    </row>
    <row r="8" s="346" customFormat="true" ht="15" customHeight="true" x14ac:dyDescent="0.2">
      <c r="A8" s="965"/>
      <c r="B8" s="966"/>
      <c r="C8" s="566"/>
    </row>
    <row r="9" s="346" customFormat="true" ht="15" customHeight="true" x14ac:dyDescent="0.2">
      <c r="A9" s="360"/>
      <c r="B9" s="363"/>
      <c r="C9" s="567" t="s">
        <v>155</v>
      </c>
    </row>
    <row r="10" ht="8.25" customHeight="true" x14ac:dyDescent="0.2">
      <c r="A10" s="241"/>
      <c r="B10" s="241"/>
      <c r="C10" s="244"/>
      <c r="D10" s="242"/>
      <c r="E10" s="242"/>
      <c r="F10" s="242"/>
      <c r="G10" s="242"/>
      <c r="H10" s="242"/>
      <c r="I10" s="242"/>
      <c r="J10" s="242"/>
      <c r="K10" s="242"/>
      <c r="L10" s="242"/>
      <c r="M10" s="242"/>
      <c r="N10" s="242"/>
      <c r="O10" s="242"/>
      <c r="P10" s="242"/>
      <c r="Q10" s="242"/>
      <c r="R10" s="242"/>
    </row>
    <row r="11" ht="15.95" customHeight="true" x14ac:dyDescent="0.2">
      <c r="A11" s="241"/>
      <c r="C11" s="245" t="s">
        <v>29</v>
      </c>
      <c r="D11" s="242"/>
      <c r="E11" s="241"/>
      <c r="F11" s="242"/>
      <c r="G11" s="242"/>
      <c r="H11" s="242"/>
      <c r="I11" s="242"/>
      <c r="J11" s="242"/>
      <c r="K11" s="242"/>
      <c r="L11" s="242"/>
      <c r="M11" s="242"/>
      <c r="N11" s="242"/>
      <c r="O11" s="242"/>
      <c r="P11" s="242"/>
      <c r="Q11" s="242"/>
      <c r="R11" s="242"/>
    </row>
    <row r="12" ht="9" customHeight="true" x14ac:dyDescent="0.2">
      <c r="A12" s="241"/>
      <c r="B12" s="242"/>
      <c r="C12" s="246"/>
      <c r="D12" s="242"/>
      <c r="E12" s="241"/>
      <c r="F12" s="242"/>
      <c r="G12" s="242"/>
      <c r="H12" s="242"/>
      <c r="I12" s="242"/>
      <c r="J12" s="242"/>
      <c r="K12" s="242"/>
      <c r="L12" s="242"/>
      <c r="M12" s="242"/>
      <c r="N12" s="242"/>
      <c r="O12" s="242"/>
      <c r="P12" s="242"/>
      <c r="Q12" s="242"/>
      <c r="R12" s="242"/>
    </row>
    <row r="13" ht="33" customHeight="true" x14ac:dyDescent="0.25">
      <c r="A13" s="241"/>
      <c r="B13" s="242"/>
      <c r="C13" s="247" t="s">
        <v>30</v>
      </c>
      <c r="D13" s="242"/>
      <c r="E13" s="241"/>
      <c r="F13" s="242"/>
      <c r="G13" s="242"/>
      <c r="H13" s="242"/>
      <c r="I13" s="242"/>
      <c r="J13" s="242"/>
      <c r="K13" s="242"/>
      <c r="L13" s="242"/>
      <c r="M13" s="242"/>
      <c r="N13" s="242"/>
      <c r="O13" s="242"/>
      <c r="P13" s="242"/>
      <c r="Q13" s="242"/>
      <c r="R13" s="242"/>
    </row>
    <row r="14" ht="33" customHeight="true" x14ac:dyDescent="0.2">
      <c r="A14" s="241"/>
      <c r="B14" s="242"/>
      <c r="C14" s="248" t="s">
        <v>31</v>
      </c>
      <c r="D14" s="242"/>
      <c r="E14" s="241"/>
      <c r="F14" s="242"/>
      <c r="G14" s="242"/>
      <c r="H14" s="242"/>
      <c r="I14" s="242"/>
      <c r="J14" s="242"/>
      <c r="K14" s="242"/>
      <c r="L14" s="242"/>
      <c r="M14" s="242"/>
      <c r="N14" s="242"/>
      <c r="O14" s="242"/>
      <c r="P14" s="242"/>
      <c r="Q14" s="242"/>
      <c r="R14" s="242"/>
    </row>
    <row r="15" ht="21.95" customHeight="true" x14ac:dyDescent="0.2">
      <c r="A15" s="241"/>
      <c r="B15" s="249"/>
      <c r="C15" s="250" t="s">
        <v>13</v>
      </c>
      <c r="D15" s="242"/>
      <c r="E15" s="241"/>
      <c r="F15" s="242"/>
      <c r="G15" s="242"/>
      <c r="H15" s="242"/>
      <c r="I15" s="242"/>
      <c r="J15" s="242"/>
      <c r="K15" s="242"/>
      <c r="L15" s="242"/>
      <c r="M15" s="242"/>
      <c r="N15" s="242"/>
      <c r="O15" s="242"/>
      <c r="P15" s="242"/>
      <c r="Q15" s="242"/>
      <c r="R15" s="242"/>
    </row>
    <row r="16" ht="15" x14ac:dyDescent="0.2">
      <c r="A16" s="241"/>
      <c r="B16" s="249"/>
      <c r="C16" s="250" t="s">
        <v>18</v>
      </c>
      <c r="D16" s="242"/>
      <c r="E16" s="241"/>
      <c r="F16" s="242"/>
      <c r="G16" s="242"/>
      <c r="H16" s="242"/>
      <c r="I16" s="242"/>
      <c r="J16" s="242"/>
      <c r="K16" s="242"/>
      <c r="L16" s="242"/>
      <c r="M16" s="242"/>
      <c r="N16" s="242"/>
      <c r="O16" s="242"/>
      <c r="P16" s="242"/>
      <c r="Q16" s="242"/>
      <c r="R16" s="242"/>
    </row>
    <row r="17" ht="15" x14ac:dyDescent="0.2">
      <c r="A17" s="241"/>
      <c r="B17" s="249"/>
      <c r="C17" s="250" t="s">
        <v>32</v>
      </c>
      <c r="D17" s="242"/>
      <c r="E17" s="241"/>
      <c r="F17" s="242"/>
      <c r="G17" s="242"/>
      <c r="H17" s="242"/>
      <c r="I17" s="242"/>
      <c r="J17" s="242"/>
      <c r="K17" s="242"/>
      <c r="L17" s="242"/>
      <c r="M17" s="242"/>
      <c r="N17" s="242"/>
      <c r="O17" s="242"/>
      <c r="P17" s="242"/>
      <c r="Q17" s="242"/>
      <c r="R17" s="242"/>
    </row>
    <row r="18" ht="21" customHeight="true" x14ac:dyDescent="0.2">
      <c r="A18" s="241"/>
      <c r="B18" s="241"/>
      <c r="C18" s="251"/>
      <c r="D18" s="242"/>
      <c r="E18" s="249"/>
      <c r="F18" s="242"/>
      <c r="G18" s="242"/>
      <c r="H18" s="242"/>
      <c r="I18" s="242"/>
      <c r="J18" s="242"/>
      <c r="K18" s="242"/>
      <c r="L18" s="242"/>
      <c r="M18" s="242"/>
      <c r="N18" s="242"/>
      <c r="O18" s="242"/>
      <c r="P18" s="242"/>
      <c r="Q18" s="242"/>
      <c r="R18" s="242"/>
    </row>
    <row r="19" ht="15.75" x14ac:dyDescent="0.25">
      <c r="A19" s="241"/>
      <c r="B19" s="241"/>
      <c r="C19" s="252" t="s">
        <v>33</v>
      </c>
      <c r="D19" s="242"/>
      <c r="E19" s="253"/>
      <c r="F19" s="242"/>
      <c r="G19" s="242"/>
      <c r="H19" s="242"/>
      <c r="I19" s="242"/>
      <c r="J19" s="242"/>
      <c r="K19" s="242"/>
      <c r="L19" s="242"/>
      <c r="M19" s="242"/>
      <c r="N19" s="242"/>
      <c r="O19" s="242"/>
      <c r="P19" s="242"/>
      <c r="Q19" s="242"/>
      <c r="R19" s="242"/>
    </row>
    <row r="20" ht="15.75" x14ac:dyDescent="0.25">
      <c r="A20" s="241"/>
      <c r="B20" s="241"/>
      <c r="C20" s="254" t="s">
        <v>34</v>
      </c>
      <c r="D20" s="242"/>
      <c r="E20" s="253"/>
      <c r="F20" s="242"/>
      <c r="G20" s="242"/>
      <c r="H20" s="242"/>
      <c r="I20" s="242"/>
      <c r="J20" s="242"/>
      <c r="K20" s="242"/>
      <c r="L20" s="242"/>
      <c r="M20" s="242"/>
      <c r="N20" s="242"/>
      <c r="O20" s="242"/>
      <c r="P20" s="242"/>
      <c r="Q20" s="242"/>
      <c r="R20" s="242"/>
    </row>
    <row r="21" ht="15" x14ac:dyDescent="0.2">
      <c r="A21" s="255"/>
      <c r="B21" s="255"/>
      <c r="C21" s="256" t="str">
        <f ca="true">IF(INDIRECT(CONCATENATE("Water","!B105"))=0,"",INDIRECT(CONCATENATE("Water","!B105")))</f>
        <v>DHS04</v>
      </c>
      <c r="D21" s="242"/>
      <c r="E21" s="257"/>
      <c r="F21" s="242"/>
      <c r="G21" s="242"/>
      <c r="H21" s="242"/>
      <c r="I21" s="242"/>
      <c r="J21" s="242"/>
      <c r="K21" s="242"/>
      <c r="L21" s="242"/>
      <c r="M21" s="242"/>
      <c r="N21" s="242"/>
      <c r="O21" s="242"/>
      <c r="P21" s="242"/>
      <c r="Q21" s="242"/>
      <c r="R21" s="242"/>
    </row>
    <row r="22" ht="15" x14ac:dyDescent="0.2">
      <c r="A22" s="255"/>
      <c r="B22" s="255"/>
      <c r="C22" s="256" t="str">
        <f ca="true">IF(INDIRECT(CONCATENATE("Water","!B106"))=0,"",INDIRECT(CONCATENATE("Water","!B106")))</f>
        <v>DHS09</v>
      </c>
      <c r="D22" s="242"/>
      <c r="E22" s="258"/>
      <c r="F22" s="242"/>
      <c r="G22" s="242"/>
      <c r="H22" s="242"/>
      <c r="I22" s="242"/>
      <c r="J22" s="242"/>
      <c r="K22" s="242"/>
      <c r="L22" s="242"/>
      <c r="M22" s="242"/>
      <c r="N22" s="242"/>
      <c r="O22" s="242"/>
      <c r="P22" s="242"/>
      <c r="Q22" s="242"/>
      <c r="R22" s="242"/>
    </row>
    <row r="23" ht="15" x14ac:dyDescent="0.2">
      <c r="A23" s="255"/>
      <c r="B23" s="255"/>
      <c r="C23" s="256" t="str">
        <f ca="true">IF(INDIRECT(CONCATENATE("Water","!B107"))=0,"",INDIRECT(CONCATENATE("Water","!B107")))</f>
        <v>MIS11</v>
      </c>
      <c r="D23" s="242"/>
      <c r="E23" s="259"/>
      <c r="F23" s="242"/>
      <c r="G23" s="242"/>
      <c r="H23" s="242"/>
      <c r="I23" s="242"/>
      <c r="J23" s="242"/>
      <c r="K23" s="242"/>
      <c r="L23" s="242"/>
      <c r="M23" s="242"/>
      <c r="N23" s="242"/>
      <c r="O23" s="242"/>
      <c r="P23" s="242"/>
      <c r="Q23" s="242"/>
      <c r="R23" s="242"/>
    </row>
    <row r="24" x14ac:dyDescent="0.2">
      <c r="A24" s="255"/>
      <c r="B24" s="255"/>
      <c r="C24" s="256" t="str">
        <f ca="true">IF(INDIRECT(CONCATENATE("Water","!B108"))=0,"",INDIRECT(CONCATENATE("Water","!B108")))</f>
        <v>AIS13</v>
      </c>
      <c r="D24" s="242"/>
      <c r="E24" s="242"/>
      <c r="F24" s="242"/>
      <c r="G24" s="242"/>
      <c r="H24" s="242"/>
      <c r="I24" s="242"/>
      <c r="J24" s="242"/>
      <c r="K24" s="242"/>
      <c r="L24" s="242"/>
      <c r="M24" s="242"/>
      <c r="N24" s="242"/>
      <c r="O24" s="242"/>
      <c r="P24" s="242"/>
      <c r="Q24" s="242"/>
      <c r="R24" s="242"/>
    </row>
    <row r="25" x14ac:dyDescent="0.2">
      <c r="A25" s="255"/>
      <c r="B25" s="255"/>
      <c r="C25" s="256" t="str">
        <f ca="true">IF(INDIRECT(CONCATENATE("Water","!B109"))=0,"",INDIRECT(CONCATENATE("Water","!B109")))</f>
        <v>MIS16</v>
      </c>
      <c r="D25" s="242"/>
      <c r="E25" s="242"/>
      <c r="F25" s="242"/>
      <c r="G25" s="242"/>
      <c r="H25" s="242"/>
      <c r="I25" s="242"/>
      <c r="J25" s="242"/>
      <c r="K25" s="242"/>
      <c r="L25" s="242"/>
      <c r="M25" s="242"/>
      <c r="N25" s="242"/>
      <c r="O25" s="242"/>
      <c r="P25" s="242"/>
      <c r="Q25" s="242"/>
      <c r="R25" s="242"/>
    </row>
    <row r="26" x14ac:dyDescent="0.2">
      <c r="A26" s="255"/>
      <c r="B26" s="255"/>
      <c r="C26" s="256" t="str">
        <f ca="true">IF(INDIRECT(CONCATENATE("Water","!B110"))=0,"",INDIRECT(CONCATENATE("Water","!B110")))</f>
        <v>MICS18</v>
      </c>
      <c r="D26" s="242"/>
      <c r="E26" s="242"/>
      <c r="F26" s="242"/>
      <c r="G26" s="242"/>
      <c r="H26" s="242"/>
      <c r="I26" s="242"/>
      <c r="J26" s="242"/>
      <c r="K26" s="242"/>
      <c r="L26" s="242"/>
      <c r="M26" s="242"/>
      <c r="N26" s="242"/>
      <c r="O26" s="242"/>
      <c r="P26" s="242"/>
      <c r="Q26" s="242"/>
      <c r="R26" s="242"/>
    </row>
    <row r="27" x14ac:dyDescent="0.2">
      <c r="A27" s="255"/>
      <c r="B27" s="255"/>
      <c r="C27" s="256" t="str">
        <f ca="true">IF(INDIRECT(CONCATENATE("Water","!B111"))=0,"",INDIRECT(CONCATENATE("Water","!B111")))</f>
        <v/>
      </c>
      <c r="D27" s="242"/>
      <c r="E27" s="242"/>
      <c r="F27" s="242"/>
      <c r="G27" s="242"/>
      <c r="H27" s="242"/>
      <c r="I27" s="242"/>
      <c r="J27" s="242"/>
      <c r="K27" s="242"/>
      <c r="L27" s="242"/>
      <c r="M27" s="242"/>
      <c r="N27" s="242"/>
      <c r="O27" s="242"/>
      <c r="P27" s="242"/>
      <c r="Q27" s="242"/>
      <c r="R27" s="242"/>
    </row>
    <row r="28" x14ac:dyDescent="0.2">
      <c r="A28" s="255"/>
      <c r="B28" s="255"/>
      <c r="C28" s="256" t="str">
        <f ca="true">IF(INDIRECT(CONCATENATE("Water","!B112"))=0,"",INDIRECT(CONCATENATE("Water","!B112")))</f>
        <v/>
      </c>
      <c r="D28" s="242"/>
      <c r="E28" s="242"/>
      <c r="F28" s="242"/>
      <c r="G28" s="242"/>
      <c r="H28" s="242"/>
      <c r="I28" s="242"/>
      <c r="J28" s="242"/>
      <c r="K28" s="242"/>
      <c r="L28" s="242"/>
      <c r="M28" s="242"/>
      <c r="N28" s="242"/>
      <c r="O28" s="242"/>
      <c r="P28" s="242"/>
      <c r="Q28" s="242"/>
      <c r="R28" s="242"/>
    </row>
    <row r="29" x14ac:dyDescent="0.2">
      <c r="A29" s="255"/>
      <c r="B29" s="255"/>
      <c r="C29" s="256" t="str">
        <f ca="true">IF(INDIRECT(CONCATENATE("Water","!B113"))=0,"",INDIRECT(CONCATENATE("Water","!B113")))</f>
        <v/>
      </c>
      <c r="D29" s="242"/>
      <c r="E29" s="242"/>
      <c r="F29" s="242"/>
      <c r="G29" s="242"/>
      <c r="H29" s="242"/>
      <c r="I29" s="242"/>
      <c r="J29" s="242"/>
      <c r="K29" s="242"/>
      <c r="L29" s="242"/>
      <c r="M29" s="242"/>
      <c r="N29" s="242"/>
      <c r="O29" s="242"/>
      <c r="P29" s="242"/>
      <c r="Q29" s="242"/>
      <c r="R29" s="242"/>
    </row>
    <row r="30" x14ac:dyDescent="0.2">
      <c r="A30" s="255"/>
      <c r="B30" s="255"/>
      <c r="C30" s="256" t="str">
        <f ca="true">IF(INDIRECT(CONCATENATE("Water","!B114"))=0,"",INDIRECT(CONCATENATE("Water","!B114")))</f>
        <v/>
      </c>
      <c r="D30" s="242"/>
      <c r="E30" s="242"/>
      <c r="F30" s="242"/>
      <c r="G30" s="242"/>
      <c r="H30" s="242"/>
      <c r="I30" s="242"/>
      <c r="J30" s="242"/>
      <c r="K30" s="242"/>
      <c r="L30" s="242"/>
      <c r="M30" s="242"/>
      <c r="N30" s="242"/>
      <c r="O30" s="242"/>
      <c r="P30" s="242"/>
      <c r="Q30" s="242"/>
      <c r="R30" s="242"/>
    </row>
    <row r="31" x14ac:dyDescent="0.2">
      <c r="A31" s="255"/>
      <c r="B31" s="255"/>
      <c r="C31" s="256" t="str">
        <f ca="true">IF(INDIRECT(CONCATENATE("Water","!B115"))=0,"",INDIRECT(CONCATENATE("Water","!B115")))</f>
        <v/>
      </c>
      <c r="D31" s="242"/>
      <c r="E31" s="242"/>
      <c r="F31" s="242"/>
      <c r="G31" s="242"/>
      <c r="H31" s="242"/>
      <c r="I31" s="242"/>
      <c r="J31" s="242"/>
      <c r="K31" s="242"/>
      <c r="L31" s="242"/>
      <c r="M31" s="242"/>
      <c r="N31" s="242"/>
      <c r="O31" s="242"/>
      <c r="P31" s="242"/>
      <c r="Q31" s="242"/>
      <c r="R31" s="242"/>
    </row>
    <row r="32" x14ac:dyDescent="0.2">
      <c r="A32" s="255"/>
      <c r="B32" s="255"/>
      <c r="C32" s="256" t="str">
        <f ca="true">IF(INDIRECT(CONCATENATE("Water","!B116"))=0,"",INDIRECT(CONCATENATE("Water","!B116")))</f>
        <v/>
      </c>
      <c r="D32" s="242"/>
      <c r="E32" s="242"/>
      <c r="F32" s="242"/>
      <c r="G32" s="242"/>
      <c r="H32" s="242"/>
      <c r="I32" s="242"/>
      <c r="J32" s="242"/>
      <c r="K32" s="242"/>
      <c r="L32" s="242"/>
      <c r="M32" s="242"/>
      <c r="N32" s="242"/>
      <c r="O32" s="242"/>
      <c r="P32" s="242"/>
      <c r="Q32" s="242"/>
      <c r="R32" s="242"/>
    </row>
    <row r="33" ht="3" customHeight="true" x14ac:dyDescent="0.2">
      <c r="A33" s="241"/>
      <c r="B33" s="241"/>
      <c r="C33" s="256"/>
      <c r="D33" s="242"/>
      <c r="E33" s="242"/>
      <c r="F33" s="242"/>
      <c r="G33" s="242"/>
      <c r="H33" s="242"/>
      <c r="I33" s="242"/>
      <c r="J33" s="242"/>
      <c r="K33" s="242"/>
      <c r="L33" s="242"/>
      <c r="M33" s="242"/>
      <c r="N33" s="242"/>
      <c r="O33" s="242"/>
      <c r="P33" s="242"/>
      <c r="Q33" s="242"/>
      <c r="R33" s="242"/>
    </row>
    <row r="34" ht="15.95" customHeight="true" x14ac:dyDescent="0.2">
      <c r="A34" s="260"/>
      <c r="B34" s="260"/>
      <c r="C34" s="261"/>
      <c r="D34" s="241"/>
      <c r="E34" s="242"/>
      <c r="F34" s="242"/>
      <c r="G34" s="242"/>
      <c r="H34" s="242"/>
      <c r="I34" s="242"/>
      <c r="J34" s="242"/>
      <c r="K34" s="242"/>
      <c r="L34" s="242"/>
      <c r="M34" s="242"/>
      <c r="N34" s="242"/>
      <c r="O34" s="242"/>
      <c r="P34" s="242"/>
      <c r="Q34" s="242"/>
      <c r="R34" s="242"/>
    </row>
    <row r="35" ht="23.25" x14ac:dyDescent="0.2">
      <c r="A35" s="260"/>
      <c r="B35" s="260"/>
      <c r="C35" s="260"/>
      <c r="D35" s="241"/>
      <c r="E35" s="242"/>
      <c r="F35" s="242"/>
      <c r="G35" s="242"/>
      <c r="H35" s="242"/>
      <c r="I35" s="242"/>
      <c r="J35" s="242"/>
      <c r="K35" s="242"/>
      <c r="L35" s="242"/>
      <c r="M35" s="242"/>
      <c r="N35" s="242"/>
      <c r="O35" s="242"/>
      <c r="P35" s="242"/>
      <c r="Q35" s="242"/>
      <c r="R35" s="242"/>
    </row>
    <row r="36" ht="15" x14ac:dyDescent="0.2">
      <c r="A36" s="262"/>
      <c r="B36" s="263"/>
      <c r="C36" s="264"/>
      <c r="D36" s="241"/>
      <c r="E36" s="242"/>
      <c r="F36" s="242"/>
      <c r="G36" s="242"/>
      <c r="H36" s="242"/>
      <c r="I36" s="242"/>
      <c r="J36" s="242"/>
      <c r="K36" s="242"/>
      <c r="L36" s="242"/>
      <c r="M36" s="242"/>
      <c r="N36" s="242"/>
      <c r="O36" s="242"/>
      <c r="P36" s="242"/>
      <c r="Q36" s="242"/>
      <c r="R36" s="242"/>
    </row>
    <row r="37" ht="15" x14ac:dyDescent="0.2">
      <c r="A37" s="262"/>
      <c r="B37" s="263"/>
      <c r="C37" s="265"/>
      <c r="D37" s="241"/>
      <c r="E37" s="242"/>
      <c r="F37" s="242"/>
      <c r="G37" s="242"/>
      <c r="H37" s="242"/>
      <c r="I37" s="242"/>
      <c r="J37" s="242"/>
      <c r="K37" s="242"/>
      <c r="L37" s="242"/>
      <c r="M37" s="242"/>
      <c r="N37" s="242"/>
      <c r="O37" s="242"/>
      <c r="P37" s="242"/>
      <c r="Q37" s="242"/>
      <c r="R37" s="242"/>
    </row>
    <row r="38" ht="15" x14ac:dyDescent="0.2">
      <c r="A38" s="262"/>
      <c r="B38" s="263"/>
      <c r="C38" s="266"/>
      <c r="D38" s="241"/>
      <c r="E38" s="242"/>
      <c r="F38" s="242"/>
      <c r="G38" s="242"/>
      <c r="H38" s="242"/>
      <c r="I38" s="242"/>
      <c r="J38" s="242"/>
      <c r="K38" s="242"/>
      <c r="L38" s="242"/>
      <c r="M38" s="242"/>
      <c r="N38" s="242"/>
      <c r="O38" s="242"/>
      <c r="P38" s="242"/>
      <c r="Q38" s="242"/>
      <c r="R38" s="242"/>
    </row>
    <row r="39" ht="15" x14ac:dyDescent="0.2">
      <c r="A39" s="262"/>
      <c r="B39" s="263"/>
      <c r="C39" s="266"/>
      <c r="D39" s="241"/>
      <c r="E39" s="242"/>
      <c r="F39" s="242"/>
      <c r="G39" s="242"/>
      <c r="H39" s="242"/>
      <c r="I39" s="242"/>
      <c r="J39" s="242"/>
      <c r="K39" s="242"/>
      <c r="L39" s="242"/>
      <c r="M39" s="242"/>
      <c r="N39" s="242"/>
      <c r="O39" s="242"/>
      <c r="P39" s="242"/>
      <c r="Q39" s="242"/>
      <c r="R39" s="242"/>
    </row>
    <row r="40" ht="15" x14ac:dyDescent="0.2">
      <c r="A40" s="262"/>
      <c r="B40" s="263"/>
      <c r="C40" s="266"/>
      <c r="D40" s="241"/>
      <c r="E40" s="242"/>
      <c r="F40" s="242"/>
      <c r="G40" s="242"/>
      <c r="H40" s="242"/>
      <c r="I40" s="242"/>
      <c r="J40" s="242"/>
      <c r="K40" s="242"/>
      <c r="L40" s="242"/>
      <c r="M40" s="242"/>
      <c r="N40" s="242"/>
      <c r="O40" s="242"/>
      <c r="P40" s="242"/>
      <c r="Q40" s="242"/>
      <c r="R40" s="242"/>
    </row>
    <row r="41" ht="15" x14ac:dyDescent="0.2">
      <c r="A41" s="262"/>
      <c r="B41" s="263"/>
      <c r="C41" s="266"/>
      <c r="D41" s="241"/>
      <c r="E41" s="242"/>
      <c r="F41" s="242"/>
      <c r="G41" s="242"/>
      <c r="H41" s="242"/>
      <c r="I41" s="242"/>
      <c r="J41" s="242"/>
      <c r="K41" s="242"/>
      <c r="L41" s="242"/>
      <c r="M41" s="242"/>
      <c r="N41" s="242"/>
      <c r="O41" s="242"/>
      <c r="P41" s="242"/>
      <c r="Q41" s="242"/>
      <c r="R41" s="242"/>
    </row>
    <row r="42" ht="15" x14ac:dyDescent="0.2">
      <c r="A42" s="262"/>
      <c r="B42" s="263"/>
      <c r="C42" s="266"/>
      <c r="D42" s="241"/>
      <c r="E42" s="242"/>
      <c r="F42" s="242"/>
      <c r="G42" s="242"/>
      <c r="H42" s="242"/>
      <c r="I42" s="242"/>
      <c r="J42" s="242"/>
      <c r="K42" s="242"/>
      <c r="L42" s="242"/>
      <c r="M42" s="242"/>
      <c r="N42" s="242"/>
      <c r="O42" s="242"/>
      <c r="P42" s="242"/>
      <c r="Q42" s="242"/>
      <c r="R42" s="242"/>
    </row>
    <row r="43" ht="15" x14ac:dyDescent="0.2">
      <c r="A43" s="262"/>
      <c r="B43" s="263"/>
      <c r="D43" s="241"/>
      <c r="E43" s="242"/>
      <c r="F43" s="242"/>
      <c r="G43" s="242"/>
      <c r="H43" s="242"/>
      <c r="I43" s="242"/>
      <c r="J43" s="242"/>
      <c r="K43" s="242"/>
      <c r="L43" s="242"/>
      <c r="M43" s="242"/>
      <c r="N43" s="242"/>
      <c r="O43" s="242"/>
      <c r="P43" s="242"/>
      <c r="Q43" s="242"/>
      <c r="R43" s="242"/>
    </row>
    <row r="44" ht="15" x14ac:dyDescent="0.2">
      <c r="A44" s="241"/>
      <c r="B44" s="241"/>
      <c r="C44" s="241"/>
      <c r="D44" s="241"/>
      <c r="E44" s="242"/>
      <c r="F44" s="242"/>
      <c r="G44" s="242"/>
      <c r="H44" s="242"/>
      <c r="I44" s="242"/>
      <c r="J44" s="242"/>
      <c r="K44" s="242"/>
      <c r="L44" s="242"/>
      <c r="M44" s="242"/>
      <c r="N44" s="242"/>
      <c r="O44" s="242"/>
      <c r="P44" s="242"/>
      <c r="Q44" s="242"/>
      <c r="R44" s="242"/>
    </row>
    <row r="45" ht="15" x14ac:dyDescent="0.2">
      <c r="A45" s="241"/>
      <c r="B45" s="241"/>
      <c r="C45" s="241"/>
      <c r="D45" s="241"/>
      <c r="E45" s="242"/>
      <c r="F45" s="242"/>
      <c r="G45" s="242"/>
      <c r="H45" s="242"/>
      <c r="I45" s="242"/>
      <c r="J45" s="242"/>
      <c r="K45" s="242"/>
      <c r="L45" s="242"/>
      <c r="M45" s="242"/>
      <c r="N45" s="242"/>
      <c r="O45" s="242"/>
      <c r="P45" s="242"/>
      <c r="Q45" s="242"/>
      <c r="R45" s="242"/>
    </row>
    <row r="46" ht="15" x14ac:dyDescent="0.2">
      <c r="A46" s="241"/>
      <c r="B46" s="241"/>
      <c r="C46" s="241"/>
      <c r="D46" s="241"/>
    </row>
    <row r="47" ht="15" x14ac:dyDescent="0.2">
      <c r="A47" s="241"/>
      <c r="B47" s="241"/>
      <c r="C47" s="241"/>
      <c r="D47" s="241"/>
    </row>
    <row r="48" ht="15" x14ac:dyDescent="0.2">
      <c r="A48" s="241"/>
      <c r="B48" s="241"/>
      <c r="C48" s="241"/>
      <c r="D48" s="241"/>
    </row>
    <row r="49" ht="15" x14ac:dyDescent="0.2">
      <c r="A49" s="241"/>
      <c r="B49" s="241"/>
      <c r="C49" s="241"/>
      <c r="D49" s="241"/>
    </row>
    <row r="55" x14ac:dyDescent="0.2">
      <c r="L55" s="267" t="str">
        <f>+IF(ISNUMBER(M48), "", "Insufficient data to estimate safely managed sanitation services at national level")</f>
        <v>Insufficient data to estimate safely managed sanitation services at national level</v>
      </c>
    </row>
    <row r="107" s="357" customFormat="true" x14ac:dyDescent="0.2"/>
    <row r="108" s="358" customFormat="true" ht="22.5" customHeight="true" x14ac:dyDescent="0.35">
      <c r="A108" s="959"/>
      <c r="B108" s="960"/>
      <c r="C108" s="364"/>
      <c r="D108" s="364"/>
      <c r="E108" s="364"/>
      <c r="F108" s="364"/>
      <c r="G108" s="364"/>
      <c r="H108" s="364"/>
      <c r="I108" s="364"/>
      <c r="J108" s="364"/>
      <c r="K108" s="364"/>
      <c r="L108" s="364"/>
      <c r="M108" s="364"/>
      <c r="N108" s="364"/>
      <c r="O108" s="364"/>
      <c r="P108" s="364"/>
      <c r="Q108" s="364"/>
      <c r="R108" s="364"/>
      <c r="S108" s="364"/>
      <c r="T108" s="364"/>
      <c r="U108" s="364"/>
    </row>
    <row r="109" s="358" customFormat="true" ht="22.5" customHeight="true" x14ac:dyDescent="0.35">
      <c r="A109" s="359"/>
      <c r="B109" s="360"/>
      <c r="C109" s="364"/>
      <c r="D109" s="364"/>
      <c r="E109" s="364"/>
      <c r="F109" s="364"/>
      <c r="G109" s="364"/>
      <c r="H109" s="364"/>
      <c r="I109" s="364"/>
      <c r="J109" s="364"/>
      <c r="K109" s="364"/>
      <c r="L109" s="364"/>
      <c r="M109" s="364"/>
      <c r="N109" s="364"/>
      <c r="O109" s="364"/>
      <c r="P109" s="364"/>
      <c r="Q109" s="364"/>
      <c r="R109" s="364"/>
      <c r="S109" s="364"/>
      <c r="T109" s="364"/>
      <c r="U109" s="364"/>
    </row>
    <row r="110" s="358" customFormat="true" ht="23.85" customHeight="true" x14ac:dyDescent="0.35">
      <c r="A110" s="355"/>
      <c r="B110" s="361"/>
      <c r="C110" s="364"/>
      <c r="D110" s="364"/>
      <c r="E110" s="364"/>
      <c r="F110" s="364"/>
      <c r="G110" s="364"/>
      <c r="H110" s="364"/>
      <c r="I110" s="364"/>
      <c r="J110" s="364"/>
      <c r="K110" s="364"/>
      <c r="L110" s="364"/>
      <c r="M110" s="364"/>
      <c r="N110" s="364"/>
      <c r="O110" s="364"/>
      <c r="P110" s="364"/>
      <c r="Q110" s="364"/>
      <c r="R110" s="364"/>
      <c r="S110" s="364"/>
      <c r="T110" s="364"/>
      <c r="U110" s="364"/>
    </row>
    <row r="111" s="358" customFormat="true" ht="23.85" customHeight="true" x14ac:dyDescent="0.35">
      <c r="A111" s="354"/>
      <c r="B111" s="360"/>
      <c r="C111" s="364"/>
      <c r="D111" s="364"/>
      <c r="E111" s="364"/>
      <c r="F111" s="364"/>
      <c r="G111" s="364"/>
      <c r="H111" s="364"/>
      <c r="I111" s="364"/>
      <c r="J111" s="364"/>
      <c r="K111" s="364"/>
      <c r="L111" s="364"/>
      <c r="M111" s="364"/>
      <c r="N111" s="364"/>
      <c r="O111" s="364"/>
      <c r="P111" s="364"/>
      <c r="Q111" s="364"/>
      <c r="R111" s="364"/>
      <c r="S111" s="364"/>
      <c r="T111" s="364"/>
      <c r="U111" s="364"/>
    </row>
    <row r="112" s="358" customFormat="true" ht="15" customHeight="true" x14ac:dyDescent="0.2">
      <c r="A112" s="362"/>
      <c r="B112" s="360"/>
      <c r="C112" s="364"/>
      <c r="D112" s="364"/>
      <c r="E112" s="364"/>
      <c r="F112" s="364"/>
      <c r="G112" s="364"/>
      <c r="H112" s="364"/>
      <c r="I112" s="364"/>
      <c r="J112" s="364"/>
      <c r="K112" s="364"/>
      <c r="L112" s="364"/>
      <c r="M112" s="364"/>
      <c r="N112" s="364"/>
      <c r="O112" s="364"/>
      <c r="P112" s="364"/>
      <c r="Q112" s="364"/>
      <c r="R112" s="364"/>
      <c r="S112" s="364"/>
      <c r="T112" s="364"/>
      <c r="U112" s="364"/>
    </row>
    <row r="113" s="358" customFormat="true" ht="15" customHeight="true" x14ac:dyDescent="0.2">
      <c r="A113" s="963"/>
      <c r="B113" s="964"/>
      <c r="C113" s="364"/>
      <c r="D113" s="364"/>
      <c r="E113" s="364"/>
      <c r="F113" s="364"/>
      <c r="G113" s="364"/>
      <c r="H113" s="364"/>
      <c r="I113" s="364"/>
      <c r="J113" s="364"/>
      <c r="K113" s="364"/>
      <c r="L113" s="364"/>
      <c r="M113" s="364"/>
      <c r="N113" s="364"/>
      <c r="O113" s="364"/>
      <c r="P113" s="364"/>
      <c r="Q113" s="364"/>
      <c r="R113" s="364"/>
      <c r="S113" s="364"/>
      <c r="T113" s="364"/>
      <c r="U113" s="364"/>
    </row>
    <row r="114" s="358" customFormat="true" ht="15" customHeight="true" x14ac:dyDescent="0.2">
      <c r="A114" s="965"/>
      <c r="B114" s="966"/>
      <c r="C114" s="364"/>
      <c r="D114" s="364"/>
      <c r="E114" s="364"/>
      <c r="F114" s="364"/>
      <c r="G114" s="364"/>
      <c r="H114" s="364"/>
      <c r="I114" s="364"/>
      <c r="J114" s="364"/>
      <c r="K114" s="364"/>
      <c r="L114" s="364"/>
      <c r="M114" s="364"/>
      <c r="N114" s="364"/>
      <c r="O114" s="364"/>
      <c r="P114" s="364"/>
      <c r="Q114" s="364"/>
      <c r="R114" s="364"/>
      <c r="S114" s="364"/>
      <c r="T114" s="364"/>
      <c r="U114" s="364"/>
    </row>
    <row r="115" s="358" customFormat="true" ht="15" customHeight="true" x14ac:dyDescent="0.2">
      <c r="A115" s="360"/>
      <c r="B115" s="363"/>
      <c r="C115" s="364"/>
      <c r="D115" s="364"/>
      <c r="E115" s="364"/>
      <c r="F115" s="364"/>
      <c r="G115" s="364"/>
      <c r="H115" s="364"/>
      <c r="I115" s="364"/>
      <c r="J115" s="364"/>
      <c r="K115" s="364"/>
      <c r="L115" s="364"/>
      <c r="M115" s="364"/>
      <c r="N115" s="364"/>
      <c r="O115" s="364"/>
      <c r="P115" s="364"/>
      <c r="Q115" s="364"/>
      <c r="R115" s="364"/>
      <c r="S115" s="364"/>
      <c r="T115" s="364"/>
      <c r="U115" s="364"/>
    </row>
    <row r="116" s="357" customFormat="true" x14ac:dyDescent="0.2"/>
    <row r="117" s="357" customFormat="true" x14ac:dyDescent="0.2"/>
    <row r="207" s="357" customFormat="true" x14ac:dyDescent="0.2"/>
    <row r="208" s="358" customFormat="true" ht="22.5" customHeight="true" x14ac:dyDescent="0.35">
      <c r="A208" s="959"/>
      <c r="B208" s="960"/>
    </row>
    <row r="209" s="358" customFormat="true" ht="22.5" customHeight="true" x14ac:dyDescent="0.35">
      <c r="A209" s="359"/>
      <c r="B209" s="360"/>
    </row>
    <row r="210" s="358" customFormat="true" ht="22.5" customHeight="true" x14ac:dyDescent="0.35">
      <c r="A210" s="355"/>
      <c r="B210" s="361"/>
    </row>
    <row r="211" s="358" customFormat="true" ht="22.5" customHeight="true" x14ac:dyDescent="0.35">
      <c r="A211" s="354"/>
      <c r="B211" s="360"/>
    </row>
    <row r="212" s="358" customFormat="true" ht="15" customHeight="true" x14ac:dyDescent="0.2">
      <c r="A212" s="362"/>
      <c r="B212" s="360"/>
    </row>
    <row r="213" s="358" customFormat="true" ht="15" customHeight="true" x14ac:dyDescent="0.2">
      <c r="A213" s="963"/>
      <c r="B213" s="964"/>
    </row>
    <row r="214" s="358" customFormat="true" ht="15" customHeight="true" x14ac:dyDescent="0.2">
      <c r="A214" s="961"/>
      <c r="B214" s="967"/>
    </row>
    <row r="215" s="358" customFormat="true" ht="15" customHeight="true" x14ac:dyDescent="0.2">
      <c r="A215" s="360"/>
      <c r="B215" s="363"/>
    </row>
    <row r="216" s="357" customFormat="true" x14ac:dyDescent="0.2"/>
    <row r="217" s="357"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71" customWidth="true"/>
    <col min="6" max="7" width="9" style="274" customWidth="true"/>
    <col min="8" max="38" width="9" style="271" customWidth="true"/>
    <col min="39" max="261" width="9.140625" style="271"/>
    <col min="262" max="262" width="5" style="271" customWidth="true"/>
    <col min="263" max="263" width="13.85546875" style="271" customWidth="true"/>
    <col min="264" max="265" width="6.28515625" style="271" customWidth="true"/>
    <col min="266" max="267" width="7" style="271" customWidth="true"/>
    <col min="268" max="274" width="6.28515625" style="271" customWidth="true"/>
    <col min="275" max="517" width="9.140625" style="271"/>
    <col min="518" max="518" width="5" style="271" customWidth="true"/>
    <col min="519" max="519" width="13.85546875" style="271" customWidth="true"/>
    <col min="520" max="521" width="6.28515625" style="271" customWidth="true"/>
    <col min="522" max="523" width="7" style="271" customWidth="true"/>
    <col min="524" max="530" width="6.28515625" style="271" customWidth="true"/>
    <col min="531" max="773" width="9.140625" style="271"/>
    <col min="774" max="774" width="5" style="271" customWidth="true"/>
    <col min="775" max="775" width="13.85546875" style="271" customWidth="true"/>
    <col min="776" max="777" width="6.28515625" style="271" customWidth="true"/>
    <col min="778" max="779" width="7" style="271" customWidth="true"/>
    <col min="780" max="786" width="6.28515625" style="271" customWidth="true"/>
    <col min="787" max="1029" width="9.140625" style="271"/>
    <col min="1030" max="1030" width="5" style="271" customWidth="true"/>
    <col min="1031" max="1031" width="13.85546875" style="271" customWidth="true"/>
    <col min="1032" max="1033" width="6.28515625" style="271" customWidth="true"/>
    <col min="1034" max="1035" width="7" style="271" customWidth="true"/>
    <col min="1036" max="1042" width="6.28515625" style="271" customWidth="true"/>
    <col min="1043" max="1285" width="9.140625" style="271"/>
    <col min="1286" max="1286" width="5" style="271" customWidth="true"/>
    <col min="1287" max="1287" width="13.85546875" style="271" customWidth="true"/>
    <col min="1288" max="1289" width="6.28515625" style="271" customWidth="true"/>
    <col min="1290" max="1291" width="7" style="271" customWidth="true"/>
    <col min="1292" max="1298" width="6.28515625" style="271" customWidth="true"/>
    <col min="1299" max="1541" width="9.140625" style="271"/>
    <col min="1542" max="1542" width="5" style="271" customWidth="true"/>
    <col min="1543" max="1543" width="13.85546875" style="271" customWidth="true"/>
    <col min="1544" max="1545" width="6.28515625" style="271" customWidth="true"/>
    <col min="1546" max="1547" width="7" style="271" customWidth="true"/>
    <col min="1548" max="1554" width="6.28515625" style="271" customWidth="true"/>
    <col min="1555" max="1797" width="9.140625" style="271"/>
    <col min="1798" max="1798" width="5" style="271" customWidth="true"/>
    <col min="1799" max="1799" width="13.85546875" style="271" customWidth="true"/>
    <col min="1800" max="1801" width="6.28515625" style="271" customWidth="true"/>
    <col min="1802" max="1803" width="7" style="271" customWidth="true"/>
    <col min="1804" max="1810" width="6.28515625" style="271" customWidth="true"/>
    <col min="1811" max="2053" width="9.140625" style="271"/>
    <col min="2054" max="2054" width="5" style="271" customWidth="true"/>
    <col min="2055" max="2055" width="13.85546875" style="271" customWidth="true"/>
    <col min="2056" max="2057" width="6.28515625" style="271" customWidth="true"/>
    <col min="2058" max="2059" width="7" style="271" customWidth="true"/>
    <col min="2060" max="2066" width="6.28515625" style="271" customWidth="true"/>
    <col min="2067" max="2309" width="9.140625" style="271"/>
    <col min="2310" max="2310" width="5" style="271" customWidth="true"/>
    <col min="2311" max="2311" width="13.85546875" style="271" customWidth="true"/>
    <col min="2312" max="2313" width="6.28515625" style="271" customWidth="true"/>
    <col min="2314" max="2315" width="7" style="271" customWidth="true"/>
    <col min="2316" max="2322" width="6.28515625" style="271" customWidth="true"/>
    <col min="2323" max="2565" width="9.140625" style="271"/>
    <col min="2566" max="2566" width="5" style="271" customWidth="true"/>
    <col min="2567" max="2567" width="13.85546875" style="271" customWidth="true"/>
    <col min="2568" max="2569" width="6.28515625" style="271" customWidth="true"/>
    <col min="2570" max="2571" width="7" style="271" customWidth="true"/>
    <col min="2572" max="2578" width="6.28515625" style="271" customWidth="true"/>
    <col min="2579" max="2821" width="9.140625" style="271"/>
    <col min="2822" max="2822" width="5" style="271" customWidth="true"/>
    <col min="2823" max="2823" width="13.85546875" style="271" customWidth="true"/>
    <col min="2824" max="2825" width="6.28515625" style="271" customWidth="true"/>
    <col min="2826" max="2827" width="7" style="271" customWidth="true"/>
    <col min="2828" max="2834" width="6.28515625" style="271" customWidth="true"/>
    <col min="2835" max="3077" width="9.140625" style="271"/>
    <col min="3078" max="3078" width="5" style="271" customWidth="true"/>
    <col min="3079" max="3079" width="13.85546875" style="271" customWidth="true"/>
    <col min="3080" max="3081" width="6.28515625" style="271" customWidth="true"/>
    <col min="3082" max="3083" width="7" style="271" customWidth="true"/>
    <col min="3084" max="3090" width="6.28515625" style="271" customWidth="true"/>
    <col min="3091" max="3333" width="9.140625" style="271"/>
    <col min="3334" max="3334" width="5" style="271" customWidth="true"/>
    <col min="3335" max="3335" width="13.85546875" style="271" customWidth="true"/>
    <col min="3336" max="3337" width="6.28515625" style="271" customWidth="true"/>
    <col min="3338" max="3339" width="7" style="271" customWidth="true"/>
    <col min="3340" max="3346" width="6.28515625" style="271" customWidth="true"/>
    <col min="3347" max="3589" width="9.140625" style="271"/>
    <col min="3590" max="3590" width="5" style="271" customWidth="true"/>
    <col min="3591" max="3591" width="13.85546875" style="271" customWidth="true"/>
    <col min="3592" max="3593" width="6.28515625" style="271" customWidth="true"/>
    <col min="3594" max="3595" width="7" style="271" customWidth="true"/>
    <col min="3596" max="3602" width="6.28515625" style="271" customWidth="true"/>
    <col min="3603" max="3845" width="9.140625" style="271"/>
    <col min="3846" max="3846" width="5" style="271" customWidth="true"/>
    <col min="3847" max="3847" width="13.85546875" style="271" customWidth="true"/>
    <col min="3848" max="3849" width="6.28515625" style="271" customWidth="true"/>
    <col min="3850" max="3851" width="7" style="271" customWidth="true"/>
    <col min="3852" max="3858" width="6.28515625" style="271" customWidth="true"/>
    <col min="3859" max="4101" width="9.140625" style="271"/>
    <col min="4102" max="4102" width="5" style="271" customWidth="true"/>
    <col min="4103" max="4103" width="13.85546875" style="271" customWidth="true"/>
    <col min="4104" max="4105" width="6.28515625" style="271" customWidth="true"/>
    <col min="4106" max="4107" width="7" style="271" customWidth="true"/>
    <col min="4108" max="4114" width="6.28515625" style="271" customWidth="true"/>
    <col min="4115" max="4357" width="9.140625" style="271"/>
    <col min="4358" max="4358" width="5" style="271" customWidth="true"/>
    <col min="4359" max="4359" width="13.85546875" style="271" customWidth="true"/>
    <col min="4360" max="4361" width="6.28515625" style="271" customWidth="true"/>
    <col min="4362" max="4363" width="7" style="271" customWidth="true"/>
    <col min="4364" max="4370" width="6.28515625" style="271" customWidth="true"/>
    <col min="4371" max="4613" width="9.140625" style="271"/>
    <col min="4614" max="4614" width="5" style="271" customWidth="true"/>
    <col min="4615" max="4615" width="13.85546875" style="271" customWidth="true"/>
    <col min="4616" max="4617" width="6.28515625" style="271" customWidth="true"/>
    <col min="4618" max="4619" width="7" style="271" customWidth="true"/>
    <col min="4620" max="4626" width="6.28515625" style="271" customWidth="true"/>
    <col min="4627" max="4869" width="9.140625" style="271"/>
    <col min="4870" max="4870" width="5" style="271" customWidth="true"/>
    <col min="4871" max="4871" width="13.85546875" style="271" customWidth="true"/>
    <col min="4872" max="4873" width="6.28515625" style="271" customWidth="true"/>
    <col min="4874" max="4875" width="7" style="271" customWidth="true"/>
    <col min="4876" max="4882" width="6.28515625" style="271" customWidth="true"/>
    <col min="4883" max="5125" width="9.140625" style="271"/>
    <col min="5126" max="5126" width="5" style="271" customWidth="true"/>
    <col min="5127" max="5127" width="13.85546875" style="271" customWidth="true"/>
    <col min="5128" max="5129" width="6.28515625" style="271" customWidth="true"/>
    <col min="5130" max="5131" width="7" style="271" customWidth="true"/>
    <col min="5132" max="5138" width="6.28515625" style="271" customWidth="true"/>
    <col min="5139" max="5381" width="9.140625" style="271"/>
    <col min="5382" max="5382" width="5" style="271" customWidth="true"/>
    <col min="5383" max="5383" width="13.85546875" style="271" customWidth="true"/>
    <col min="5384" max="5385" width="6.28515625" style="271" customWidth="true"/>
    <col min="5386" max="5387" width="7" style="271" customWidth="true"/>
    <col min="5388" max="5394" width="6.28515625" style="271" customWidth="true"/>
    <col min="5395" max="5637" width="9.140625" style="271"/>
    <col min="5638" max="5638" width="5" style="271" customWidth="true"/>
    <col min="5639" max="5639" width="13.85546875" style="271" customWidth="true"/>
    <col min="5640" max="5641" width="6.28515625" style="271" customWidth="true"/>
    <col min="5642" max="5643" width="7" style="271" customWidth="true"/>
    <col min="5644" max="5650" width="6.28515625" style="271" customWidth="true"/>
    <col min="5651" max="5893" width="9.140625" style="271"/>
    <col min="5894" max="5894" width="5" style="271" customWidth="true"/>
    <col min="5895" max="5895" width="13.85546875" style="271" customWidth="true"/>
    <col min="5896" max="5897" width="6.28515625" style="271" customWidth="true"/>
    <col min="5898" max="5899" width="7" style="271" customWidth="true"/>
    <col min="5900" max="5906" width="6.28515625" style="271" customWidth="true"/>
    <col min="5907" max="6149" width="9.140625" style="271"/>
    <col min="6150" max="6150" width="5" style="271" customWidth="true"/>
    <col min="6151" max="6151" width="13.85546875" style="271" customWidth="true"/>
    <col min="6152" max="6153" width="6.28515625" style="271" customWidth="true"/>
    <col min="6154" max="6155" width="7" style="271" customWidth="true"/>
    <col min="6156" max="6162" width="6.28515625" style="271" customWidth="true"/>
    <col min="6163" max="6405" width="9.140625" style="271"/>
    <col min="6406" max="6406" width="5" style="271" customWidth="true"/>
    <col min="6407" max="6407" width="13.85546875" style="271" customWidth="true"/>
    <col min="6408" max="6409" width="6.28515625" style="271" customWidth="true"/>
    <col min="6410" max="6411" width="7" style="271" customWidth="true"/>
    <col min="6412" max="6418" width="6.28515625" style="271" customWidth="true"/>
    <col min="6419" max="6661" width="9.140625" style="271"/>
    <col min="6662" max="6662" width="5" style="271" customWidth="true"/>
    <col min="6663" max="6663" width="13.85546875" style="271" customWidth="true"/>
    <col min="6664" max="6665" width="6.28515625" style="271" customWidth="true"/>
    <col min="6666" max="6667" width="7" style="271" customWidth="true"/>
    <col min="6668" max="6674" width="6.28515625" style="271" customWidth="true"/>
    <col min="6675" max="6917" width="9.140625" style="271"/>
    <col min="6918" max="6918" width="5" style="271" customWidth="true"/>
    <col min="6919" max="6919" width="13.85546875" style="271" customWidth="true"/>
    <col min="6920" max="6921" width="6.28515625" style="271" customWidth="true"/>
    <col min="6922" max="6923" width="7" style="271" customWidth="true"/>
    <col min="6924" max="6930" width="6.28515625" style="271" customWidth="true"/>
    <col min="6931" max="7173" width="9.140625" style="271"/>
    <col min="7174" max="7174" width="5" style="271" customWidth="true"/>
    <col min="7175" max="7175" width="13.85546875" style="271" customWidth="true"/>
    <col min="7176" max="7177" width="6.28515625" style="271" customWidth="true"/>
    <col min="7178" max="7179" width="7" style="271" customWidth="true"/>
    <col min="7180" max="7186" width="6.28515625" style="271" customWidth="true"/>
    <col min="7187" max="7429" width="9.140625" style="271"/>
    <col min="7430" max="7430" width="5" style="271" customWidth="true"/>
    <col min="7431" max="7431" width="13.85546875" style="271" customWidth="true"/>
    <col min="7432" max="7433" width="6.28515625" style="271" customWidth="true"/>
    <col min="7434" max="7435" width="7" style="271" customWidth="true"/>
    <col min="7436" max="7442" width="6.28515625" style="271" customWidth="true"/>
    <col min="7443" max="7685" width="9.140625" style="271"/>
    <col min="7686" max="7686" width="5" style="271" customWidth="true"/>
    <col min="7687" max="7687" width="13.85546875" style="271" customWidth="true"/>
    <col min="7688" max="7689" width="6.28515625" style="271" customWidth="true"/>
    <col min="7690" max="7691" width="7" style="271" customWidth="true"/>
    <col min="7692" max="7698" width="6.28515625" style="271" customWidth="true"/>
    <col min="7699" max="7941" width="9.140625" style="271"/>
    <col min="7942" max="7942" width="5" style="271" customWidth="true"/>
    <col min="7943" max="7943" width="13.85546875" style="271" customWidth="true"/>
    <col min="7944" max="7945" width="6.28515625" style="271" customWidth="true"/>
    <col min="7946" max="7947" width="7" style="271" customWidth="true"/>
    <col min="7948" max="7954" width="6.28515625" style="271" customWidth="true"/>
    <col min="7955" max="8197" width="9.140625" style="271"/>
    <col min="8198" max="8198" width="5" style="271" customWidth="true"/>
    <col min="8199" max="8199" width="13.85546875" style="271" customWidth="true"/>
    <col min="8200" max="8201" width="6.28515625" style="271" customWidth="true"/>
    <col min="8202" max="8203" width="7" style="271" customWidth="true"/>
    <col min="8204" max="8210" width="6.28515625" style="271" customWidth="true"/>
    <col min="8211" max="8453" width="9.140625" style="271"/>
    <col min="8454" max="8454" width="5" style="271" customWidth="true"/>
    <col min="8455" max="8455" width="13.85546875" style="271" customWidth="true"/>
    <col min="8456" max="8457" width="6.28515625" style="271" customWidth="true"/>
    <col min="8458" max="8459" width="7" style="271" customWidth="true"/>
    <col min="8460" max="8466" width="6.28515625" style="271" customWidth="true"/>
    <col min="8467" max="8709" width="9.140625" style="271"/>
    <col min="8710" max="8710" width="5" style="271" customWidth="true"/>
    <col min="8711" max="8711" width="13.85546875" style="271" customWidth="true"/>
    <col min="8712" max="8713" width="6.28515625" style="271" customWidth="true"/>
    <col min="8714" max="8715" width="7" style="271" customWidth="true"/>
    <col min="8716" max="8722" width="6.28515625" style="271" customWidth="true"/>
    <col min="8723" max="8965" width="9.140625" style="271"/>
    <col min="8966" max="8966" width="5" style="271" customWidth="true"/>
    <col min="8967" max="8967" width="13.85546875" style="271" customWidth="true"/>
    <col min="8968" max="8969" width="6.28515625" style="271" customWidth="true"/>
    <col min="8970" max="8971" width="7" style="271" customWidth="true"/>
    <col min="8972" max="8978" width="6.28515625" style="271" customWidth="true"/>
    <col min="8979" max="9221" width="9.140625" style="271"/>
    <col min="9222" max="9222" width="5" style="271" customWidth="true"/>
    <col min="9223" max="9223" width="13.85546875" style="271" customWidth="true"/>
    <col min="9224" max="9225" width="6.28515625" style="271" customWidth="true"/>
    <col min="9226" max="9227" width="7" style="271" customWidth="true"/>
    <col min="9228" max="9234" width="6.28515625" style="271" customWidth="true"/>
    <col min="9235" max="9477" width="9.140625" style="271"/>
    <col min="9478" max="9478" width="5" style="271" customWidth="true"/>
    <col min="9479" max="9479" width="13.85546875" style="271" customWidth="true"/>
    <col min="9480" max="9481" width="6.28515625" style="271" customWidth="true"/>
    <col min="9482" max="9483" width="7" style="271" customWidth="true"/>
    <col min="9484" max="9490" width="6.28515625" style="271" customWidth="true"/>
    <col min="9491" max="9733" width="9.140625" style="271"/>
    <col min="9734" max="9734" width="5" style="271" customWidth="true"/>
    <col min="9735" max="9735" width="13.85546875" style="271" customWidth="true"/>
    <col min="9736" max="9737" width="6.28515625" style="271" customWidth="true"/>
    <col min="9738" max="9739" width="7" style="271" customWidth="true"/>
    <col min="9740" max="9746" width="6.28515625" style="271" customWidth="true"/>
    <col min="9747" max="9989" width="9.140625" style="271"/>
    <col min="9990" max="9990" width="5" style="271" customWidth="true"/>
    <col min="9991" max="9991" width="13.85546875" style="271" customWidth="true"/>
    <col min="9992" max="9993" width="6.28515625" style="271" customWidth="true"/>
    <col min="9994" max="9995" width="7" style="271" customWidth="true"/>
    <col min="9996" max="10002" width="6.28515625" style="271" customWidth="true"/>
    <col min="10003" max="10245" width="9.140625" style="271"/>
    <col min="10246" max="10246" width="5" style="271" customWidth="true"/>
    <col min="10247" max="10247" width="13.85546875" style="271" customWidth="true"/>
    <col min="10248" max="10249" width="6.28515625" style="271" customWidth="true"/>
    <col min="10250" max="10251" width="7" style="271" customWidth="true"/>
    <col min="10252" max="10258" width="6.28515625" style="271" customWidth="true"/>
    <col min="10259" max="10501" width="9.140625" style="271"/>
    <col min="10502" max="10502" width="5" style="271" customWidth="true"/>
    <col min="10503" max="10503" width="13.85546875" style="271" customWidth="true"/>
    <col min="10504" max="10505" width="6.28515625" style="271" customWidth="true"/>
    <col min="10506" max="10507" width="7" style="271" customWidth="true"/>
    <col min="10508" max="10514" width="6.28515625" style="271" customWidth="true"/>
    <col min="10515" max="10757" width="9.140625" style="271"/>
    <col min="10758" max="10758" width="5" style="271" customWidth="true"/>
    <col min="10759" max="10759" width="13.85546875" style="271" customWidth="true"/>
    <col min="10760" max="10761" width="6.28515625" style="271" customWidth="true"/>
    <col min="10762" max="10763" width="7" style="271" customWidth="true"/>
    <col min="10764" max="10770" width="6.28515625" style="271" customWidth="true"/>
    <col min="10771" max="11013" width="9.140625" style="271"/>
    <col min="11014" max="11014" width="5" style="271" customWidth="true"/>
    <col min="11015" max="11015" width="13.85546875" style="271" customWidth="true"/>
    <col min="11016" max="11017" width="6.28515625" style="271" customWidth="true"/>
    <col min="11018" max="11019" width="7" style="271" customWidth="true"/>
    <col min="11020" max="11026" width="6.28515625" style="271" customWidth="true"/>
    <col min="11027" max="11269" width="9.140625" style="271"/>
    <col min="11270" max="11270" width="5" style="271" customWidth="true"/>
    <col min="11271" max="11271" width="13.85546875" style="271" customWidth="true"/>
    <col min="11272" max="11273" width="6.28515625" style="271" customWidth="true"/>
    <col min="11274" max="11275" width="7" style="271" customWidth="true"/>
    <col min="11276" max="11282" width="6.28515625" style="271" customWidth="true"/>
    <col min="11283" max="11525" width="9.140625" style="271"/>
    <col min="11526" max="11526" width="5" style="271" customWidth="true"/>
    <col min="11527" max="11527" width="13.85546875" style="271" customWidth="true"/>
    <col min="11528" max="11529" width="6.28515625" style="271" customWidth="true"/>
    <col min="11530" max="11531" width="7" style="271" customWidth="true"/>
    <col min="11532" max="11538" width="6.28515625" style="271" customWidth="true"/>
    <col min="11539" max="11781" width="9.140625" style="271"/>
    <col min="11782" max="11782" width="5" style="271" customWidth="true"/>
    <col min="11783" max="11783" width="13.85546875" style="271" customWidth="true"/>
    <col min="11784" max="11785" width="6.28515625" style="271" customWidth="true"/>
    <col min="11786" max="11787" width="7" style="271" customWidth="true"/>
    <col min="11788" max="11794" width="6.28515625" style="271" customWidth="true"/>
    <col min="11795" max="12037" width="9.140625" style="271"/>
    <col min="12038" max="12038" width="5" style="271" customWidth="true"/>
    <col min="12039" max="12039" width="13.85546875" style="271" customWidth="true"/>
    <col min="12040" max="12041" width="6.28515625" style="271" customWidth="true"/>
    <col min="12042" max="12043" width="7" style="271" customWidth="true"/>
    <col min="12044" max="12050" width="6.28515625" style="271" customWidth="true"/>
    <col min="12051" max="12293" width="9.140625" style="271"/>
    <col min="12294" max="12294" width="5" style="271" customWidth="true"/>
    <col min="12295" max="12295" width="13.85546875" style="271" customWidth="true"/>
    <col min="12296" max="12297" width="6.28515625" style="271" customWidth="true"/>
    <col min="12298" max="12299" width="7" style="271" customWidth="true"/>
    <col min="12300" max="12306" width="6.28515625" style="271" customWidth="true"/>
    <col min="12307" max="12549" width="9.140625" style="271"/>
    <col min="12550" max="12550" width="5" style="271" customWidth="true"/>
    <col min="12551" max="12551" width="13.85546875" style="271" customWidth="true"/>
    <col min="12552" max="12553" width="6.28515625" style="271" customWidth="true"/>
    <col min="12554" max="12555" width="7" style="271" customWidth="true"/>
    <col min="12556" max="12562" width="6.28515625" style="271" customWidth="true"/>
    <col min="12563" max="12805" width="9.140625" style="271"/>
    <col min="12806" max="12806" width="5" style="271" customWidth="true"/>
    <col min="12807" max="12807" width="13.85546875" style="271" customWidth="true"/>
    <col min="12808" max="12809" width="6.28515625" style="271" customWidth="true"/>
    <col min="12810" max="12811" width="7" style="271" customWidth="true"/>
    <col min="12812" max="12818" width="6.28515625" style="271" customWidth="true"/>
    <col min="12819" max="13061" width="9.140625" style="271"/>
    <col min="13062" max="13062" width="5" style="271" customWidth="true"/>
    <col min="13063" max="13063" width="13.85546875" style="271" customWidth="true"/>
    <col min="13064" max="13065" width="6.28515625" style="271" customWidth="true"/>
    <col min="13066" max="13067" width="7" style="271" customWidth="true"/>
    <col min="13068" max="13074" width="6.28515625" style="271" customWidth="true"/>
    <col min="13075" max="13317" width="9.140625" style="271"/>
    <col min="13318" max="13318" width="5" style="271" customWidth="true"/>
    <col min="13319" max="13319" width="13.85546875" style="271" customWidth="true"/>
    <col min="13320" max="13321" width="6.28515625" style="271" customWidth="true"/>
    <col min="13322" max="13323" width="7" style="271" customWidth="true"/>
    <col min="13324" max="13330" width="6.28515625" style="271" customWidth="true"/>
    <col min="13331" max="13573" width="9.140625" style="271"/>
    <col min="13574" max="13574" width="5" style="271" customWidth="true"/>
    <col min="13575" max="13575" width="13.85546875" style="271" customWidth="true"/>
    <col min="13576" max="13577" width="6.28515625" style="271" customWidth="true"/>
    <col min="13578" max="13579" width="7" style="271" customWidth="true"/>
    <col min="13580" max="13586" width="6.28515625" style="271" customWidth="true"/>
    <col min="13587" max="13829" width="9.140625" style="271"/>
    <col min="13830" max="13830" width="5" style="271" customWidth="true"/>
    <col min="13831" max="13831" width="13.85546875" style="271" customWidth="true"/>
    <col min="13832" max="13833" width="6.28515625" style="271" customWidth="true"/>
    <col min="13834" max="13835" width="7" style="271" customWidth="true"/>
    <col min="13836" max="13842" width="6.28515625" style="271" customWidth="true"/>
    <col min="13843" max="14085" width="9.140625" style="271"/>
    <col min="14086" max="14086" width="5" style="271" customWidth="true"/>
    <col min="14087" max="14087" width="13.85546875" style="271" customWidth="true"/>
    <col min="14088" max="14089" width="6.28515625" style="271" customWidth="true"/>
    <col min="14090" max="14091" width="7" style="271" customWidth="true"/>
    <col min="14092" max="14098" width="6.28515625" style="271" customWidth="true"/>
    <col min="14099" max="14341" width="9.140625" style="271"/>
    <col min="14342" max="14342" width="5" style="271" customWidth="true"/>
    <col min="14343" max="14343" width="13.85546875" style="271" customWidth="true"/>
    <col min="14344" max="14345" width="6.28515625" style="271" customWidth="true"/>
    <col min="14346" max="14347" width="7" style="271" customWidth="true"/>
    <col min="14348" max="14354" width="6.28515625" style="271" customWidth="true"/>
    <col min="14355" max="14597" width="9.140625" style="271"/>
    <col min="14598" max="14598" width="5" style="271" customWidth="true"/>
    <col min="14599" max="14599" width="13.85546875" style="271" customWidth="true"/>
    <col min="14600" max="14601" width="6.28515625" style="271" customWidth="true"/>
    <col min="14602" max="14603" width="7" style="271" customWidth="true"/>
    <col min="14604" max="14610" width="6.28515625" style="271" customWidth="true"/>
    <col min="14611" max="14853" width="9.140625" style="271"/>
    <col min="14854" max="14854" width="5" style="271" customWidth="true"/>
    <col min="14855" max="14855" width="13.85546875" style="271" customWidth="true"/>
    <col min="14856" max="14857" width="6.28515625" style="271" customWidth="true"/>
    <col min="14858" max="14859" width="7" style="271" customWidth="true"/>
    <col min="14860" max="14866" width="6.28515625" style="271" customWidth="true"/>
    <col min="14867" max="15109" width="9.140625" style="271"/>
    <col min="15110" max="15110" width="5" style="271" customWidth="true"/>
    <col min="15111" max="15111" width="13.85546875" style="271" customWidth="true"/>
    <col min="15112" max="15113" width="6.28515625" style="271" customWidth="true"/>
    <col min="15114" max="15115" width="7" style="271" customWidth="true"/>
    <col min="15116" max="15122" width="6.28515625" style="271" customWidth="true"/>
    <col min="15123" max="15365" width="9.140625" style="271"/>
    <col min="15366" max="15366" width="5" style="271" customWidth="true"/>
    <col min="15367" max="15367" width="13.85546875" style="271" customWidth="true"/>
    <col min="15368" max="15369" width="6.28515625" style="271" customWidth="true"/>
    <col min="15370" max="15371" width="7" style="271" customWidth="true"/>
    <col min="15372" max="15378" width="6.28515625" style="271" customWidth="true"/>
    <col min="15379" max="15621" width="9.140625" style="271"/>
    <col min="15622" max="15622" width="5" style="271" customWidth="true"/>
    <col min="15623" max="15623" width="13.85546875" style="271" customWidth="true"/>
    <col min="15624" max="15625" width="6.28515625" style="271" customWidth="true"/>
    <col min="15626" max="15627" width="7" style="271" customWidth="true"/>
    <col min="15628" max="15634" width="6.28515625" style="271" customWidth="true"/>
    <col min="15635" max="15877" width="9.140625" style="271"/>
    <col min="15878" max="15878" width="5" style="271" customWidth="true"/>
    <col min="15879" max="15879" width="13.85546875" style="271" customWidth="true"/>
    <col min="15880" max="15881" width="6.28515625" style="271" customWidth="true"/>
    <col min="15882" max="15883" width="7" style="271" customWidth="true"/>
    <col min="15884" max="15890" width="6.28515625" style="271" customWidth="true"/>
    <col min="15891" max="16133" width="9.140625" style="271"/>
    <col min="16134" max="16134" width="5" style="271" customWidth="true"/>
    <col min="16135" max="16135" width="13.85546875" style="271" customWidth="true"/>
    <col min="16136" max="16137" width="6.28515625" style="271" customWidth="true"/>
    <col min="16138" max="16139" width="7" style="271" customWidth="true"/>
    <col min="16140" max="16146" width="6.28515625" style="271" customWidth="true"/>
    <col min="16147" max="16384" width="9.140625" style="271"/>
  </cols>
  <sheetData>
    <row r="1" x14ac:dyDescent="0.2">
      <c r="A1" s="239" t="s">
        <v>63</v>
      </c>
    </row>
    <row r="4" ht="29.1" customHeight="true" x14ac:dyDescent="0.4">
      <c r="A4" s="270"/>
      <c r="B4" s="968" t="s">
        <v>124</v>
      </c>
      <c r="C4" s="968"/>
      <c r="D4" s="968"/>
      <c r="E4" s="968"/>
      <c r="F4" s="968"/>
      <c r="G4" s="968"/>
      <c r="H4" s="968"/>
      <c r="I4" s="968"/>
      <c r="J4" s="968"/>
      <c r="K4" s="968"/>
      <c r="L4" s="968"/>
      <c r="M4" s="968"/>
      <c r="N4" s="968"/>
      <c r="O4" s="968"/>
      <c r="P4" s="968"/>
      <c r="Q4" s="968"/>
      <c r="R4" s="968"/>
      <c r="S4" s="968"/>
      <c r="T4" s="968"/>
      <c r="U4" s="968"/>
      <c r="V4" s="968"/>
      <c r="W4" s="968"/>
      <c r="X4" s="968"/>
      <c r="Y4" s="968"/>
    </row>
    <row r="5" ht="29.1" customHeight="true" x14ac:dyDescent="0.4">
      <c r="A5" s="270"/>
      <c r="B5" s="994" t="str">
        <f ca="true">IF(ISERROR(INDIRECT(CONCATENATE($B105,"!A2"))),"",INDIRECT(CONCATENATE($B105,"!A2")))</f>
        <v>Madagascar</v>
      </c>
      <c r="C5" s="994"/>
      <c r="D5" s="994"/>
      <c r="E5" s="994"/>
      <c r="F5" s="994"/>
      <c r="G5" s="994"/>
      <c r="H5" s="994"/>
      <c r="I5" s="994"/>
      <c r="J5" s="994"/>
      <c r="K5" s="994"/>
      <c r="L5" s="994"/>
      <c r="M5" s="994"/>
      <c r="N5" s="994"/>
      <c r="O5" s="994"/>
      <c r="P5" s="994"/>
      <c r="Q5" s="994"/>
      <c r="R5" s="994"/>
      <c r="S5" s="994"/>
      <c r="T5" s="994"/>
      <c r="U5" s="994"/>
      <c r="V5" s="994"/>
      <c r="W5" s="994"/>
      <c r="X5" s="994"/>
      <c r="Y5" s="994"/>
    </row>
    <row r="6" x14ac:dyDescent="0.2">
      <c r="F6" s="271"/>
      <c r="G6" s="271"/>
      <c r="J6" s="272"/>
      <c r="K6" s="272"/>
      <c r="L6" s="272"/>
      <c r="M6" s="272"/>
      <c r="N6" s="272"/>
      <c r="O6" s="272"/>
      <c r="P6" s="272"/>
    </row>
    <row r="7" s="273" customFormat="true" ht="18" x14ac:dyDescent="0.25">
      <c r="B7" s="986" t="str">
        <f>B118</f>
        <v>National use of drinking water sources, 2000–2020</v>
      </c>
      <c r="C7" s="986"/>
      <c r="D7" s="986"/>
      <c r="E7" s="986"/>
      <c r="F7" s="986"/>
      <c r="G7" s="986"/>
      <c r="H7" s="986"/>
      <c r="I7" s="986"/>
      <c r="J7" s="986" t="str">
        <f>B218</f>
        <v>Urban use of drinking water sources,  2000–2020</v>
      </c>
      <c r="K7" s="986"/>
      <c r="L7" s="986"/>
      <c r="M7" s="986"/>
      <c r="N7" s="986"/>
      <c r="O7" s="986"/>
      <c r="P7" s="986"/>
      <c r="Q7" s="986"/>
      <c r="R7" s="986" t="str">
        <f>B318</f>
        <v>Rural use of drinking water sources, 2000–2020</v>
      </c>
      <c r="S7" s="986"/>
      <c r="T7" s="986"/>
      <c r="U7" s="986"/>
      <c r="V7" s="986"/>
      <c r="W7" s="986"/>
      <c r="X7" s="986"/>
      <c r="Y7" s="986"/>
    </row>
    <row r="8" s="273" customFormat="true" x14ac:dyDescent="0.2"/>
    <row r="17" x14ac:dyDescent="0.2">
      <c r="Q17" s="272"/>
      <c r="R17" s="272"/>
      <c r="S17" s="272"/>
      <c r="T17" s="272"/>
      <c r="U17" s="272"/>
      <c r="V17" s="272"/>
    </row>
    <row r="18" x14ac:dyDescent="0.2">
      <c r="Q18" s="272"/>
      <c r="R18" s="272"/>
      <c r="S18" s="272"/>
      <c r="T18" s="272"/>
      <c r="U18" s="272"/>
      <c r="V18" s="272"/>
    </row>
    <row r="19" x14ac:dyDescent="0.2">
      <c r="Q19" s="272"/>
      <c r="R19" s="272"/>
      <c r="S19" s="272"/>
      <c r="T19" s="272"/>
      <c r="U19" s="272"/>
      <c r="V19" s="272"/>
    </row>
    <row r="20" x14ac:dyDescent="0.2">
      <c r="Q20" s="272"/>
      <c r="R20" s="272"/>
      <c r="S20" s="272"/>
      <c r="T20" s="272"/>
      <c r="U20" s="272"/>
      <c r="V20" s="272"/>
    </row>
    <row r="21" x14ac:dyDescent="0.2">
      <c r="Q21" s="272"/>
      <c r="R21" s="272"/>
      <c r="S21" s="272"/>
      <c r="T21" s="272"/>
      <c r="U21" s="272"/>
      <c r="V21" s="272"/>
    </row>
    <row r="22" x14ac:dyDescent="0.2">
      <c r="Q22" s="272"/>
      <c r="R22" s="272"/>
      <c r="S22" s="272"/>
      <c r="T22" s="272"/>
      <c r="U22" s="272"/>
      <c r="V22" s="272"/>
    </row>
    <row r="23" x14ac:dyDescent="0.2">
      <c r="Q23" s="272"/>
      <c r="R23" s="272"/>
      <c r="S23" s="272"/>
      <c r="T23" s="272"/>
      <c r="U23" s="272"/>
      <c r="V23" s="272"/>
    </row>
    <row r="31" s="275" customFormat="true" x14ac:dyDescent="0.2">
      <c r="B31" s="998" t="str">
        <f ca="true">IF(ISERROR(INDIRECT(CONCATENATE($B105,"!A2"))),"",INDIRECT(CONCATENATE($B105,"!A2")))</f>
        <v>Madagascar</v>
      </c>
      <c r="C31" s="999"/>
      <c r="D31" s="999"/>
      <c r="E31" s="1000"/>
      <c r="F31" s="996" t="s">
        <v>0</v>
      </c>
      <c r="G31" s="996"/>
      <c r="H31" s="996"/>
      <c r="I31" s="997"/>
      <c r="J31" s="995" t="s">
        <v>1</v>
      </c>
      <c r="K31" s="996"/>
      <c r="L31" s="996"/>
      <c r="M31" s="997"/>
      <c r="N31" s="995" t="s">
        <v>2</v>
      </c>
      <c r="O31" s="996"/>
      <c r="P31" s="996"/>
      <c r="Q31" s="997"/>
      <c r="R31" s="995" t="s">
        <v>3</v>
      </c>
      <c r="S31" s="996"/>
      <c r="T31" s="996"/>
      <c r="U31" s="997"/>
      <c r="V31" s="995" t="s">
        <v>4</v>
      </c>
      <c r="W31" s="996"/>
      <c r="X31" s="996"/>
      <c r="Y31" s="997"/>
    </row>
    <row r="32" s="279" customFormat="true" ht="22.5" customHeight="true" x14ac:dyDescent="0.2">
      <c r="B32" s="1001"/>
      <c r="C32" s="1002"/>
      <c r="D32" s="1002"/>
      <c r="E32" s="1003"/>
      <c r="F32" s="276" t="s">
        <v>15</v>
      </c>
      <c r="G32" s="277" t="s">
        <v>16</v>
      </c>
      <c r="H32" s="277" t="s">
        <v>22</v>
      </c>
      <c r="I32" s="278" t="s">
        <v>24</v>
      </c>
      <c r="J32" s="276" t="s">
        <v>15</v>
      </c>
      <c r="K32" s="277" t="s">
        <v>16</v>
      </c>
      <c r="L32" s="277" t="s">
        <v>22</v>
      </c>
      <c r="M32" s="278" t="s">
        <v>23</v>
      </c>
      <c r="N32" s="276" t="s">
        <v>15</v>
      </c>
      <c r="O32" s="277" t="s">
        <v>16</v>
      </c>
      <c r="P32" s="277" t="s">
        <v>22</v>
      </c>
      <c r="Q32" s="278" t="s">
        <v>23</v>
      </c>
      <c r="R32" s="276" t="s">
        <v>15</v>
      </c>
      <c r="S32" s="277" t="s">
        <v>16</v>
      </c>
      <c r="T32" s="277" t="s">
        <v>22</v>
      </c>
      <c r="U32" s="278" t="s">
        <v>23</v>
      </c>
      <c r="V32" s="276" t="s">
        <v>15</v>
      </c>
      <c r="W32" s="277" t="s">
        <v>16</v>
      </c>
      <c r="X32" s="277" t="s">
        <v>22</v>
      </c>
      <c r="Y32" s="278" t="s">
        <v>23</v>
      </c>
    </row>
    <row r="33" x14ac:dyDescent="0.2">
      <c r="B33" s="990" t="s">
        <v>5</v>
      </c>
      <c r="C33" s="973"/>
      <c r="D33" s="988" t="s">
        <v>25</v>
      </c>
      <c r="E33" s="268">
        <f>C99</f>
        <v>2000</v>
      </c>
      <c r="F33" s="280">
        <f ca="true">E99</f>
        <v>9.3693608940246946</v>
      </c>
      <c r="G33" s="281">
        <f t="shared" ref="G33:I34" ca="true" si="0">F99</f>
        <v>0.96315406021550098</v>
      </c>
      <c r="H33" s="282">
        <f t="shared" ca="true" si="0"/>
        <v>30.849967827106866</v>
      </c>
      <c r="I33" s="283">
        <f t="shared" ca="true" si="0"/>
        <v>58.817517218652938</v>
      </c>
      <c r="J33" s="280">
        <f ca="true">J99</f>
        <v>11.935805968399366</v>
      </c>
      <c r="K33" s="281">
        <f t="shared" ref="K33:M34" ca="true" si="1">K99</f>
        <v>0.68100204471485726</v>
      </c>
      <c r="L33" s="282">
        <f t="shared" ca="true" si="1"/>
        <v>33.754724348895706</v>
      </c>
      <c r="M33" s="283">
        <f t="shared" ca="true" si="1"/>
        <v>53.62846763799007</v>
      </c>
      <c r="N33" s="280">
        <f ca="true">O99</f>
        <v>18.017058638324269</v>
      </c>
      <c r="O33" s="281">
        <f t="shared" ref="O33:Q34" ca="true" si="2">P99</f>
        <v>0.69163436236675779</v>
      </c>
      <c r="P33" s="282">
        <f t="shared" ca="true" si="2"/>
        <v>48.804754242555646</v>
      </c>
      <c r="Q33" s="283">
        <f t="shared" ca="true" si="2"/>
        <v>32.486552756753326</v>
      </c>
      <c r="R33" s="280">
        <f ca="true">T99</f>
        <v>40.109346833548102</v>
      </c>
      <c r="S33" s="281">
        <f t="shared" ref="S33:U34" ca="true" si="3">U99</f>
        <v>1.1886874716273033</v>
      </c>
      <c r="T33" s="282">
        <f t="shared" ca="true" si="3"/>
        <v>34.90104061188822</v>
      </c>
      <c r="U33" s="283">
        <f t="shared" ca="true" si="3"/>
        <v>23.800925082936374</v>
      </c>
      <c r="V33" s="280">
        <f ca="true">Y99</f>
        <v>86.322553709288044</v>
      </c>
      <c r="W33" s="281">
        <f t="shared" ref="W33:Y34" ca="true" si="4">Z99</f>
        <v>2.1811694541003264</v>
      </c>
      <c r="X33" s="282">
        <f t="shared" ca="true" si="4"/>
        <v>10.901662756229484</v>
      </c>
      <c r="Y33" s="283">
        <f t="shared" ca="true" si="4"/>
        <v>0.59461408038214358</v>
      </c>
    </row>
    <row r="34" x14ac:dyDescent="0.2">
      <c r="B34" s="991"/>
      <c r="C34" s="992"/>
      <c r="D34" s="989"/>
      <c r="E34" s="269">
        <f>C100</f>
        <v>2020</v>
      </c>
      <c r="F34" s="285">
        <f ca="true">E100</f>
        <v>20.325445037099787</v>
      </c>
      <c r="G34" s="286">
        <f t="shared" ca="true" si="0"/>
        <v>2.089420520203741</v>
      </c>
      <c r="H34" s="287">
        <f t="shared" ca="true" si="0"/>
        <v>54.124603772708724</v>
      </c>
      <c r="I34" s="288">
        <f t="shared" ca="true" si="0"/>
        <v>23.460530669987747</v>
      </c>
      <c r="J34" s="285">
        <f ca="true">J100</f>
        <v>27.299352415815743</v>
      </c>
      <c r="K34" s="286">
        <f t="shared" ca="true" si="1"/>
        <v>1.5575751535993765</v>
      </c>
      <c r="L34" s="287">
        <f t="shared" ca="true" si="1"/>
        <v>51.535278570350101</v>
      </c>
      <c r="M34" s="288">
        <f t="shared" ca="true" si="1"/>
        <v>19.607793860234779</v>
      </c>
      <c r="N34" s="285">
        <f ca="true">O100</f>
        <v>35.230085476202838</v>
      </c>
      <c r="O34" s="286">
        <f t="shared" ca="true" si="2"/>
        <v>1.3524037521102386</v>
      </c>
      <c r="P34" s="287">
        <f t="shared" ca="true" si="2"/>
        <v>43.132112981097407</v>
      </c>
      <c r="Q34" s="288">
        <f t="shared" ca="true" si="2"/>
        <v>20.285397790589514</v>
      </c>
      <c r="R34" s="285">
        <f ca="true">T100</f>
        <v>52.226383460452581</v>
      </c>
      <c r="S34" s="286">
        <f t="shared" ca="true" si="3"/>
        <v>1.547790044187854</v>
      </c>
      <c r="T34" s="287">
        <f t="shared" ca="true" si="3"/>
        <v>30.696110973139525</v>
      </c>
      <c r="U34" s="288">
        <f t="shared" ca="true" si="3"/>
        <v>15.529715522220044</v>
      </c>
      <c r="V34" s="285">
        <f ca="true">Y100</f>
        <v>82.639272309595512</v>
      </c>
      <c r="W34" s="286">
        <f t="shared" ca="true" si="4"/>
        <v>2.0881015299640548</v>
      </c>
      <c r="X34" s="287">
        <f t="shared" ca="true" si="4"/>
        <v>11.949350987381365</v>
      </c>
      <c r="Y34" s="288">
        <f t="shared" ca="true" si="4"/>
        <v>3.3232751730590735</v>
      </c>
    </row>
    <row r="35" x14ac:dyDescent="0.2">
      <c r="F35" s="271"/>
      <c r="H35" s="274"/>
    </row>
    <row r="36" x14ac:dyDescent="0.2">
      <c r="B36" s="990" t="s">
        <v>6</v>
      </c>
      <c r="C36" s="973"/>
      <c r="D36" s="988" t="s">
        <v>25</v>
      </c>
      <c r="E36" s="268">
        <f>C199</f>
        <v>2000</v>
      </c>
      <c r="F36" s="280">
        <f ca="true">E199</f>
        <v>41.678216626207444</v>
      </c>
      <c r="G36" s="281">
        <f t="shared" ref="G36:I37" ca="true" si="5">F199</f>
        <v>4.7399902862810848</v>
      </c>
      <c r="H36" s="282">
        <f t="shared" ca="true" si="5"/>
        <v>42.282246959869951</v>
      </c>
      <c r="I36" s="283">
        <f t="shared" ca="true" si="5"/>
        <v>11.29954612764152</v>
      </c>
      <c r="J36" s="280">
        <f ca="true">J199</f>
        <v>64.12719171513028</v>
      </c>
      <c r="K36" s="281">
        <f t="shared" ref="K36:M37" ca="true" si="6">K199</f>
        <v>2.4491147257592631</v>
      </c>
      <c r="L36" s="282">
        <f t="shared" ca="true" si="6"/>
        <v>23.956152138803873</v>
      </c>
      <c r="M36" s="283">
        <f t="shared" ca="true" si="6"/>
        <v>9.4675414203065884</v>
      </c>
      <c r="N36" s="280">
        <f ca="true">O199</f>
        <v>85.968449799633092</v>
      </c>
      <c r="O36" s="281">
        <f t="shared" ref="O36:Q37" ca="true" si="7">P199</f>
        <v>3.5173672328745442</v>
      </c>
      <c r="P36" s="282">
        <f t="shared" ca="true" si="7"/>
        <v>9.0075573795675439</v>
      </c>
      <c r="Q36" s="283">
        <f t="shared" ca="true" si="7"/>
        <v>1.506625587924816</v>
      </c>
      <c r="R36" s="280">
        <f ca="true">T199</f>
        <v>92.261443775398874</v>
      </c>
      <c r="S36" s="281">
        <f t="shared" ref="S36:U37" ca="true" si="8">U199</f>
        <v>2.7078088160930021</v>
      </c>
      <c r="T36" s="282">
        <f t="shared" ca="true" si="8"/>
        <v>4.4033269208311623</v>
      </c>
      <c r="U36" s="283">
        <f t="shared" ca="true" si="8"/>
        <v>0.62742048767695735</v>
      </c>
      <c r="V36" s="280">
        <f ca="true">Y199</f>
        <v>95.821013209817863</v>
      </c>
      <c r="W36" s="281">
        <f t="shared" ref="W36:Y37" ca="true" si="9">Z199</f>
        <v>1.3806444365791319</v>
      </c>
      <c r="X36" s="282">
        <f t="shared" ca="true" si="9"/>
        <v>2.5351287404532599</v>
      </c>
      <c r="Y36" s="283">
        <f t="shared" ca="true" si="9"/>
        <v>0.26321361314974823</v>
      </c>
    </row>
    <row r="37" x14ac:dyDescent="0.2">
      <c r="B37" s="991"/>
      <c r="C37" s="992"/>
      <c r="D37" s="989"/>
      <c r="E37" s="269">
        <f>C200</f>
        <v>2020</v>
      </c>
      <c r="F37" s="285">
        <f ca="true">E200</f>
        <v>44.447199662729361</v>
      </c>
      <c r="G37" s="286">
        <f t="shared" ca="true" si="5"/>
        <v>5.0549018578030287</v>
      </c>
      <c r="H37" s="287">
        <f t="shared" ca="true" si="5"/>
        <v>31.650079794795147</v>
      </c>
      <c r="I37" s="288">
        <f t="shared" ca="true" si="5"/>
        <v>18.847818684672461</v>
      </c>
      <c r="J37" s="285">
        <f ca="true">J200</f>
        <v>76.931441091030251</v>
      </c>
      <c r="K37" s="286">
        <f t="shared" ca="true" si="6"/>
        <v>2.9381284321151515</v>
      </c>
      <c r="L37" s="287">
        <f t="shared" ca="true" si="6"/>
        <v>17.749677585043401</v>
      </c>
      <c r="M37" s="288">
        <f t="shared" ca="true" si="6"/>
        <v>2.3807528918111984</v>
      </c>
      <c r="N37" s="285">
        <f ca="true">O200</f>
        <v>86.384188745659273</v>
      </c>
      <c r="O37" s="286">
        <f t="shared" ca="true" si="7"/>
        <v>3.5343770376295498</v>
      </c>
      <c r="P37" s="287">
        <f t="shared" ca="true" si="7"/>
        <v>10.081434216711173</v>
      </c>
      <c r="Q37" s="288">
        <f t="shared" ca="true" si="7"/>
        <v>0</v>
      </c>
      <c r="R37" s="285">
        <f ca="true">T200</f>
        <v>90.91473747432002</v>
      </c>
      <c r="S37" s="286">
        <f t="shared" ca="true" si="8"/>
        <v>2.6682839284961135</v>
      </c>
      <c r="T37" s="287">
        <f t="shared" ca="true" si="8"/>
        <v>6.4169785971838706</v>
      </c>
      <c r="U37" s="288">
        <f t="shared" ca="true" si="8"/>
        <v>0</v>
      </c>
      <c r="V37" s="285">
        <f ca="true">Y200</f>
        <v>94.770672912462416</v>
      </c>
      <c r="W37" s="286">
        <f t="shared" ca="true" si="9"/>
        <v>1.3655105276432777</v>
      </c>
      <c r="X37" s="287">
        <f t="shared" ca="true" si="9"/>
        <v>3.8638165598943033</v>
      </c>
      <c r="Y37" s="288">
        <f t="shared" ca="true" si="9"/>
        <v>0</v>
      </c>
    </row>
    <row r="38" x14ac:dyDescent="0.2">
      <c r="F38" s="271"/>
      <c r="G38" s="271"/>
      <c r="H38" s="274"/>
      <c r="I38" s="274"/>
    </row>
    <row r="39" x14ac:dyDescent="0.2">
      <c r="B39" s="990" t="s">
        <v>7</v>
      </c>
      <c r="C39" s="973"/>
      <c r="D39" s="988" t="s">
        <v>25</v>
      </c>
      <c r="E39" s="268">
        <f>C299</f>
        <v>2000</v>
      </c>
      <c r="F39" s="280">
        <f ca="true">E299</f>
        <v>9.738778498241965</v>
      </c>
      <c r="G39" s="281">
        <f t="shared" ref="G39:I40" ca="true" si="10">F299</f>
        <v>0.98688607207833878</v>
      </c>
      <c r="H39" s="282">
        <f t="shared" ca="true" si="10"/>
        <v>21.914542570381627</v>
      </c>
      <c r="I39" s="283">
        <f t="shared" ca="true" si="10"/>
        <v>67.359792859298068</v>
      </c>
      <c r="J39" s="280">
        <f ca="true">J299</f>
        <v>10.443853845624046</v>
      </c>
      <c r="K39" s="281">
        <f t="shared" ref="K39:M40" ca="true" si="11">K299</f>
        <v>0.62273413499748931</v>
      </c>
      <c r="L39" s="282">
        <f t="shared" ca="true" si="11"/>
        <v>31.323424893302217</v>
      </c>
      <c r="M39" s="283">
        <f t="shared" ca="true" si="11"/>
        <v>57.609987126076248</v>
      </c>
      <c r="N39" s="280">
        <f ca="true">O299</f>
        <v>12.591881971720188</v>
      </c>
      <c r="O39" s="281">
        <f t="shared" ref="O39:Q40" ca="true" si="12">P299</f>
        <v>0.47092272420711084</v>
      </c>
      <c r="P39" s="282">
        <f t="shared" ca="true" si="12"/>
        <v>40.386307608263905</v>
      </c>
      <c r="Q39" s="283">
        <f t="shared" ca="true" si="12"/>
        <v>46.550887695808797</v>
      </c>
      <c r="R39" s="280">
        <f ca="true">T299</f>
        <v>19.669332538307266</v>
      </c>
      <c r="S39" s="281">
        <f t="shared" ref="S39:U40" ca="true" si="13">U299</f>
        <v>0.62945283930397133</v>
      </c>
      <c r="T39" s="282">
        <f t="shared" ca="true" si="13"/>
        <v>40.869542758431635</v>
      </c>
      <c r="U39" s="283">
        <f t="shared" ca="true" si="13"/>
        <v>38.831671863957126</v>
      </c>
      <c r="V39" s="280">
        <f ca="true">Y299</f>
        <v>56.701079931849932</v>
      </c>
      <c r="W39" s="281">
        <f t="shared" ref="W39:Y40" ca="true" si="14">Z299</f>
        <v>1.1268519154740135</v>
      </c>
      <c r="X39" s="282">
        <f t="shared" ca="true" si="14"/>
        <v>28.117622234364802</v>
      </c>
      <c r="Y39" s="283">
        <f t="shared" ca="true" si="14"/>
        <v>14.054445918311245</v>
      </c>
    </row>
    <row r="40" x14ac:dyDescent="0.2">
      <c r="B40" s="991"/>
      <c r="C40" s="992"/>
      <c r="D40" s="989"/>
      <c r="E40" s="269">
        <f>C300</f>
        <v>2020</v>
      </c>
      <c r="F40" s="285">
        <f ca="true">E300</f>
        <v>21.984642344592896</v>
      </c>
      <c r="G40" s="286">
        <f t="shared" ca="true" si="10"/>
        <v>2.2278294278300921</v>
      </c>
      <c r="H40" s="287">
        <f t="shared" ca="true" si="10"/>
        <v>53.265676378365924</v>
      </c>
      <c r="I40" s="288">
        <f t="shared" ca="true" si="10"/>
        <v>22.521851849211089</v>
      </c>
      <c r="J40" s="285">
        <f ca="true">J300</f>
        <v>25.413084866755433</v>
      </c>
      <c r="K40" s="286">
        <f t="shared" ca="true" si="11"/>
        <v>1.5153022683046857</v>
      </c>
      <c r="L40" s="287">
        <f t="shared" ca="true" si="11"/>
        <v>51.304518954699915</v>
      </c>
      <c r="M40" s="288">
        <f t="shared" ca="true" si="11"/>
        <v>21.767093910239964</v>
      </c>
      <c r="N40" s="285">
        <f ca="true">O300</f>
        <v>32.036014708105853</v>
      </c>
      <c r="O40" s="286">
        <f t="shared" ca="true" si="12"/>
        <v>1.1981121926780018</v>
      </c>
      <c r="P40" s="287">
        <f t="shared" ca="true" si="12"/>
        <v>46.22105151949426</v>
      </c>
      <c r="Q40" s="288">
        <f t="shared" ca="true" si="12"/>
        <v>20.544821579721884</v>
      </c>
      <c r="R40" s="285">
        <f ca="true">T300</f>
        <v>40.855288656514361</v>
      </c>
      <c r="S40" s="286">
        <f t="shared" ca="true" si="13"/>
        <v>1.307440270041794</v>
      </c>
      <c r="T40" s="287">
        <f t="shared" ca="true" si="13"/>
        <v>37.261724015460459</v>
      </c>
      <c r="U40" s="288">
        <f t="shared" ca="true" si="13"/>
        <v>20.575547057983385</v>
      </c>
      <c r="V40" s="285">
        <f ca="true">Y300</f>
        <v>63.488789882580747</v>
      </c>
      <c r="W40" s="286">
        <f t="shared" ca="true" si="14"/>
        <v>1.2617478287239234</v>
      </c>
      <c r="X40" s="287">
        <f t="shared" ca="true" si="14"/>
        <v>22.287024807090134</v>
      </c>
      <c r="Y40" s="288">
        <f t="shared" ca="true" si="14"/>
        <v>12.962437481605193</v>
      </c>
    </row>
    <row r="97" s="275" customFormat="true" ht="16.5" customHeight="true" x14ac:dyDescent="0.2">
      <c r="A97" s="983" t="s">
        <v>5</v>
      </c>
      <c r="B97" s="983"/>
      <c r="C97" s="983"/>
      <c r="D97" s="972" t="s">
        <v>0</v>
      </c>
      <c r="E97" s="973"/>
      <c r="F97" s="973"/>
      <c r="G97" s="973"/>
      <c r="H97" s="974"/>
      <c r="I97" s="972" t="s">
        <v>1</v>
      </c>
      <c r="J97" s="973"/>
      <c r="K97" s="973"/>
      <c r="L97" s="973"/>
      <c r="M97" s="974"/>
      <c r="N97" s="972" t="s">
        <v>2</v>
      </c>
      <c r="O97" s="973"/>
      <c r="P97" s="973"/>
      <c r="Q97" s="973"/>
      <c r="R97" s="974"/>
      <c r="S97" s="972" t="s">
        <v>3</v>
      </c>
      <c r="T97" s="973"/>
      <c r="U97" s="973"/>
      <c r="V97" s="973"/>
      <c r="W97" s="974"/>
      <c r="X97" s="972" t="s">
        <v>4</v>
      </c>
      <c r="Y97" s="973"/>
      <c r="Z97" s="973"/>
      <c r="AA97" s="973"/>
      <c r="AB97" s="974"/>
    </row>
    <row r="98" s="279" customFormat="true" ht="22.5" customHeight="true" x14ac:dyDescent="0.2">
      <c r="A98" s="984"/>
      <c r="B98" s="984"/>
      <c r="C98" s="984"/>
      <c r="D98" s="289" t="s">
        <v>14</v>
      </c>
      <c r="E98" s="290" t="s">
        <v>15</v>
      </c>
      <c r="F98" s="277" t="s">
        <v>16</v>
      </c>
      <c r="G98" s="277" t="s">
        <v>22</v>
      </c>
      <c r="H98" s="278" t="s">
        <v>17</v>
      </c>
      <c r="I98" s="289" t="s">
        <v>14</v>
      </c>
      <c r="J98" s="290" t="s">
        <v>15</v>
      </c>
      <c r="K98" s="277" t="s">
        <v>16</v>
      </c>
      <c r="L98" s="277" t="s">
        <v>22</v>
      </c>
      <c r="M98" s="278" t="s">
        <v>17</v>
      </c>
      <c r="N98" s="289" t="s">
        <v>14</v>
      </c>
      <c r="O98" s="290" t="s">
        <v>15</v>
      </c>
      <c r="P98" s="277" t="s">
        <v>16</v>
      </c>
      <c r="Q98" s="277" t="s">
        <v>22</v>
      </c>
      <c r="R98" s="278" t="s">
        <v>17</v>
      </c>
      <c r="S98" s="289" t="s">
        <v>14</v>
      </c>
      <c r="T98" s="290" t="s">
        <v>15</v>
      </c>
      <c r="U98" s="277" t="s">
        <v>16</v>
      </c>
      <c r="V98" s="277" t="s">
        <v>22</v>
      </c>
      <c r="W98" s="278" t="s">
        <v>17</v>
      </c>
      <c r="X98" s="289" t="s">
        <v>14</v>
      </c>
      <c r="Y98" s="290" t="s">
        <v>15</v>
      </c>
      <c r="Z98" s="277" t="s">
        <v>16</v>
      </c>
      <c r="AA98" s="277" t="s">
        <v>22</v>
      </c>
      <c r="AB98" s="278" t="s">
        <v>17</v>
      </c>
    </row>
    <row r="99" s="299" customFormat="true" ht="15" customHeight="true" x14ac:dyDescent="0.2">
      <c r="A99" s="975" t="s">
        <v>10</v>
      </c>
      <c r="B99" s="976"/>
      <c r="C99" s="396">
        <v>2000</v>
      </c>
      <c r="D99" s="291">
        <f ca="true">IF((D101+H101)&gt;100,D101*100/(D101+H101),D101)</f>
        <v>10.332514954240196</v>
      </c>
      <c r="E99" s="292">
        <f ca="true">D99*AVERAGEIF(E105:E116,"&gt;0")/100</f>
        <v>9.3693608940246946</v>
      </c>
      <c r="F99" s="293">
        <f ca="true">D99*(100-AVERAGEIF(E105:E116,"&gt;0"))/100</f>
        <v>0.96315406021550098</v>
      </c>
      <c r="G99" s="294">
        <f ca="true">100-(E99+F99+H99)</f>
        <v>30.849967827106866</v>
      </c>
      <c r="H99" s="295">
        <f ca="true">IF((D101+H101)&gt;100,H101*100/(D101+H101),H101)</f>
        <v>58.817517218652938</v>
      </c>
      <c r="I99" s="291">
        <f ca="true">IF((I101+M101)&gt;100,I101*100/(I101+M101),I101)</f>
        <v>12.616808013114223</v>
      </c>
      <c r="J99" s="292">
        <f ca="true">I99*AVERAGEIF(J105:J116,"&gt;0")/100</f>
        <v>11.935805968399366</v>
      </c>
      <c r="K99" s="296">
        <f ca="true">I99*(100-AVERAGEIF(J105:J116,"&gt;0"))/100</f>
        <v>0.68100204471485726</v>
      </c>
      <c r="L99" s="297">
        <f ca="true">100-(J99+K99+M99)</f>
        <v>33.754724348895706</v>
      </c>
      <c r="M99" s="298">
        <f ca="true">IF((I101+M101)&gt;100,M101*100/(I101+M101),M101)</f>
        <v>53.62846763799007</v>
      </c>
      <c r="N99" s="291">
        <f ca="true">IF((N101+R101)&gt;100,N101*100/(N101+R101),N101)</f>
        <v>18.708693000691028</v>
      </c>
      <c r="O99" s="292">
        <f ca="true">N99*AVERAGEIF(O105:O116,"&gt;0")/100</f>
        <v>18.017058638324269</v>
      </c>
      <c r="P99" s="296">
        <f ca="true">N99*(100-AVERAGEIF(O105:O116,"&gt;0"))/100</f>
        <v>0.69163436236675779</v>
      </c>
      <c r="Q99" s="297">
        <f ca="true">100-(O99+P99+R99)</f>
        <v>48.804754242555646</v>
      </c>
      <c r="R99" s="298">
        <f ca="true">IF((N101+R101)&gt;100,R101*100/(N101+R101),R101)</f>
        <v>32.486552756753326</v>
      </c>
      <c r="S99" s="291">
        <f ca="true">IF((S101+W101)&gt;100,S101*100/(S101+W101),S101)</f>
        <v>41.298034305175406</v>
      </c>
      <c r="T99" s="292">
        <f ca="true">S99*AVERAGEIF(T105:T116,"&gt;0")/100</f>
        <v>40.109346833548102</v>
      </c>
      <c r="U99" s="296">
        <f ca="true">S99*(100-AVERAGEIF(T105:T116,"&gt;0"))/100</f>
        <v>1.1886874716273033</v>
      </c>
      <c r="V99" s="297">
        <f ca="true">100-(T99+U99+W99)</f>
        <v>34.90104061188822</v>
      </c>
      <c r="W99" s="298">
        <f ca="true">IF((S101+W101)&gt;100,W101*100/(S101+W101),W101)</f>
        <v>23.800925082936374</v>
      </c>
      <c r="X99" s="291">
        <f ca="true">IF((X101+AB101)&gt;100,X101*100/(X101+AB101),X101)</f>
        <v>88.503723163388372</v>
      </c>
      <c r="Y99" s="292">
        <f ca="true">X99*AVERAGEIF(Y105:Y116,"&gt;0")/100</f>
        <v>86.322553709288044</v>
      </c>
      <c r="Z99" s="296">
        <f ca="true">X99*(100-AVERAGEIF(Y105:Y116,"&gt;0"))/100</f>
        <v>2.1811694541003264</v>
      </c>
      <c r="AA99" s="297">
        <f ca="true">100-(Y99+Z99+AB99)</f>
        <v>10.901662756229484</v>
      </c>
      <c r="AB99" s="298">
        <f ca="true">IF((X101+AB101)&gt;100,AB101*100/(X101+AB101),AB101)</f>
        <v>0.59461408038214358</v>
      </c>
    </row>
    <row r="100" s="299" customFormat="true" ht="15" customHeight="true" x14ac:dyDescent="0.2">
      <c r="A100" s="977"/>
      <c r="B100" s="978"/>
      <c r="C100" s="397">
        <v>2020</v>
      </c>
      <c r="D100" s="300">
        <f ca="true">IF((D102+H102)&gt;100,D102*100/(D102+H102),D102)</f>
        <v>22.414865557303528</v>
      </c>
      <c r="E100" s="301">
        <f ca="true">D100*AVERAGEIF(E105:E116,"&gt;0")/100</f>
        <v>20.325445037099787</v>
      </c>
      <c r="F100" s="302">
        <f ca="true">D100*(100-AVERAGEIF(E105:E116,"&gt;0"))/100</f>
        <v>2.089420520203741</v>
      </c>
      <c r="G100" s="303">
        <f ca="true">100-(E100+F100+H100)</f>
        <v>54.124603772708724</v>
      </c>
      <c r="H100" s="304">
        <f ca="true">IF((D102+H102)&gt;100,H102*100/(D102+H102),H102)</f>
        <v>23.460530669987747</v>
      </c>
      <c r="I100" s="300">
        <f ca="true">IF((I102+M102)&gt;100,I102*100/(I102+M102),I102)</f>
        <v>28.85692756941512</v>
      </c>
      <c r="J100" s="301">
        <f ca="true">I100*AVERAGEIF(J105:J116,"&gt;0")/100</f>
        <v>27.299352415815743</v>
      </c>
      <c r="K100" s="302">
        <f ca="true">I100*(100-AVERAGEIF(J105:J116,"&gt;0"))/100</f>
        <v>1.5575751535993765</v>
      </c>
      <c r="L100" s="303">
        <f ca="true">100-(J100+K100+M100)</f>
        <v>51.535278570350101</v>
      </c>
      <c r="M100" s="304">
        <f ca="true">IF((I102+M102)&gt;100,M102*100/(I102+M102),M102)</f>
        <v>19.607793860234779</v>
      </c>
      <c r="N100" s="300">
        <f ca="true">IF((N102+R102)&gt;100,N102*100/(N102+R102),N102)</f>
        <v>36.582489228313079</v>
      </c>
      <c r="O100" s="301">
        <f ca="true">N100*AVERAGEIF(O105:O116,"&gt;0")/100</f>
        <v>35.230085476202838</v>
      </c>
      <c r="P100" s="302">
        <f ca="true">N100*(100-AVERAGEIF(O105:O116,"&gt;0"))/100</f>
        <v>1.3524037521102386</v>
      </c>
      <c r="Q100" s="303">
        <f ca="true">100-(O100+P100+R100)</f>
        <v>43.132112981097407</v>
      </c>
      <c r="R100" s="304">
        <f ca="true">IF((N102+R102)&gt;100,R102*100/(N102+R102),R102)</f>
        <v>20.285397790589514</v>
      </c>
      <c r="S100" s="300">
        <f ca="true">IF((S102+W102)&gt;100,S102*100/(S102+W102),S102)</f>
        <v>53.77417350464043</v>
      </c>
      <c r="T100" s="301">
        <f ca="true">S100*AVERAGEIF(T105:T116,"&gt;0")/100</f>
        <v>52.226383460452581</v>
      </c>
      <c r="U100" s="302">
        <f ca="true">S100*(100-AVERAGEIF(T105:T116,"&gt;0"))/100</f>
        <v>1.547790044187854</v>
      </c>
      <c r="V100" s="303">
        <f ca="true">100-(T100+U100+W100)</f>
        <v>30.696110973139525</v>
      </c>
      <c r="W100" s="304">
        <f ca="true">IF((S102+W102)&gt;100,W102*100/(S102+W102),W102)</f>
        <v>15.529715522220044</v>
      </c>
      <c r="X100" s="300">
        <f ca="true">IF((X102+AB102)&gt;100,X102*100/(X102+AB102),X102)</f>
        <v>84.727373839559561</v>
      </c>
      <c r="Y100" s="301">
        <f ca="true">X100*AVERAGEIF(Y105:Y116,"&gt;0")/100</f>
        <v>82.639272309595512</v>
      </c>
      <c r="Z100" s="302">
        <f ca="true">X100*(100-AVERAGEIF(Y105:Y116,"&gt;0"))/100</f>
        <v>2.0881015299640548</v>
      </c>
      <c r="AA100" s="303">
        <f ca="true">100-(Y100+Z100+AB100)</f>
        <v>11.949350987381365</v>
      </c>
      <c r="AB100" s="304">
        <f ca="true">IF((X102+AB102)&gt;100,AB102*100/(X102+AB102),AB102)</f>
        <v>3.3232751730590735</v>
      </c>
    </row>
    <row r="101" hidden="true" x14ac:dyDescent="0.2">
      <c r="A101" s="979" t="s">
        <v>12</v>
      </c>
      <c r="B101" s="980"/>
      <c r="C101" s="305">
        <f>MinRegYear(C99,C105:C116)</f>
        <v>2002</v>
      </c>
      <c r="D101" s="306">
        <f ca="true">IF(MAX(C105:C116)-MIN(C105:C116)&lt;5,AVERAGEIF(C105:C116,"&gt;0",D105:D116),
IF(FORECAST($C101,D$105:D$116,$C$105:$C$116)&lt;0,0,
IF(FORECAST($C101,D$105:D$116,$C$105:$C$116)&gt;100,100,
FORECAST($C101,D$105:D$116,$C$105:$C$116))))</f>
        <v>10.332514954240196</v>
      </c>
      <c r="E101" s="307"/>
      <c r="F101" s="308"/>
      <c r="G101" s="308"/>
      <c r="H101" s="309">
        <f ca="true">IF(MAX(C105:C116)-MIN(C105:C116)&lt;5,AVERAGEIF(C105:C116,"&gt;0",H105:H116),
IF(FORECAST($C101,H$105:H$116,$C$105:$C$116)&lt;0,0,
IF(FORECAST($C101,H$105:H$116,$C$105:$C$116)&gt;100,100,
FORECAST($C101,H$105:H$116,$C$105:$C$116))))</f>
        <v>58.817517218652938</v>
      </c>
      <c r="I101" s="306">
        <f ca="true">IF(MAX(C105:C116)-MIN(C105:C116)&lt;5,AVERAGEIF(C105:C116,"&gt;0",I105:I116),
IF(FORECAST($C101,I$105:I$116,$C$105:$C$116)&lt;0,0,
IF(FORECAST($C101,I$105:I$116,$C$105:$C$116)&gt;100,100,
FORECAST($C101,I$105:I$116,$C$105:$C$116))))</f>
        <v>12.616808013114223</v>
      </c>
      <c r="J101" s="307"/>
      <c r="K101" s="308"/>
      <c r="L101" s="308"/>
      <c r="M101" s="309">
        <f ca="true">IF(MAX(C105:C116)-MIN(C105:C116)&lt;5,AVERAGEIF(C105:C116,"&gt;0",M105:M116),
IF(FORECAST($C101,M$105:M$116,$C$105:$C$116)&lt;0,0,
IF(FORECAST($C101,M$105:M$116,$C$105:$C$116)&gt;100,100,
FORECAST($C101,M$105:M$116,$C$105:$C$116))))</f>
        <v>53.62846763799007</v>
      </c>
      <c r="N101" s="306">
        <f ca="true">IF(MAX(C105:C116)-MIN(C105:C116)&lt;5,AVERAGEIF(C105:C116,"&gt;0",N105:N116),
IF(FORECAST($C101,N$105:N$116,$C$105:$C$116)&lt;0,0,
IF(FORECAST($C101,N$105:N$116,$C$105:$C$116)&gt;100,100,
FORECAST($C101,N$105:N$116,$C$105:$C$116))))</f>
        <v>18.708693000691028</v>
      </c>
      <c r="O101" s="307"/>
      <c r="P101" s="308"/>
      <c r="Q101" s="308"/>
      <c r="R101" s="309">
        <f ca="true">IF(MAX(C105:C116)-MIN(C105:C116)&lt;5,AVERAGEIF(C105:C116,"&gt;0",R105:R116),
IF(FORECAST($C101,R$105:R$116,$C$105:$C$116)&lt;0,0,
IF(FORECAST($C101,R$105:R$116,$C$105:$C$116)&gt;100,100,
FORECAST($C101,R$105:R$116,$C$105:$C$116))))</f>
        <v>32.486552756753326</v>
      </c>
      <c r="S101" s="306">
        <f ca="true">IF(MAX(C105:C116)-MIN(C105:C116)&lt;5,AVERAGEIF(C105:C116,"&gt;0",S105:S116),
IF(FORECAST($C101,S$105:S$116,$C$105:$C$116)&lt;0,0,
IF(FORECAST($C101,S$105:S$116,$C$105:$C$116)&gt;100,100,
FORECAST($C101,S$105:S$116,$C$105:$C$116))))</f>
        <v>41.298034305175406</v>
      </c>
      <c r="T101" s="307"/>
      <c r="U101" s="308"/>
      <c r="V101" s="308"/>
      <c r="W101" s="309">
        <f ca="true">IF(MAX(C105:C116)-MIN(C105:C116)&lt;5,AVERAGEIF(C105:C116,"&gt;0",W105:W116),
IF(FORECAST($C101,W$105:W$116,$C$105:$C$116)&lt;0,0,
IF(FORECAST($C101,W$105:W$116,$C$105:$C$116)&gt;100,100,
FORECAST($C101,W$105:W$116,$C$105:$C$116))))</f>
        <v>23.800925082936374</v>
      </c>
      <c r="X101" s="306">
        <f ca="true">IF(MAX(C105:C116)-MIN(C105:C116)&lt;5,AVERAGEIF(C105:C116,"&gt;0",X105:X116),
IF(FORECAST($C101,X$105:X$116,$C$105:$C$116)&lt;0,0,
IF(FORECAST($C101,X$105:X$116,$C$105:$C$116)&gt;100,100,
FORECAST($C101,X$105:X$116,$C$105:$C$116))))</f>
        <v>88.503723163388372</v>
      </c>
      <c r="Y101" s="307"/>
      <c r="Z101" s="308"/>
      <c r="AA101" s="308"/>
      <c r="AB101" s="309">
        <f ca="true">IF(MAX(C105:C116)-MIN(C105:C116)&lt;5,AVERAGEIF(C105:C116,"&gt;0",AB105:AB116),
IF(FORECAST($C101,AB$105:AB$116,$C$105:$C$116)&lt;0,0,
IF(FORECAST($C101,AB$105:AB$116,$C$105:$C$116)&gt;100,100,
FORECAST($C101,AB$105:AB$116,$C$105:$C$116))))</f>
        <v>0.59461408038214358</v>
      </c>
    </row>
    <row r="102" hidden="true" x14ac:dyDescent="0.2">
      <c r="A102" s="981"/>
      <c r="B102" s="982"/>
      <c r="C102" s="284">
        <f>MaxRegYear(C100,C105:C116)</f>
        <v>2020</v>
      </c>
      <c r="D102" s="310">
        <f ca="true">IF(MAX(C105:C116)-MIN(C105:C116)&lt;5,AVERAGEIF(C105:C116,"&gt;0",D105:D116),
IF(FORECAST($C102,D$105:D$116,$C$105:$C$116)&lt;0,0,
IF(FORECAST($C102,D$105:D$116,$C$105:$C$116)&gt;100,100,
FORECAST($C102,D$105:D$116,$C$105:$C$116))))</f>
        <v>22.414865557303528</v>
      </c>
      <c r="E102" s="311"/>
      <c r="F102" s="312"/>
      <c r="G102" s="312"/>
      <c r="H102" s="313">
        <f ca="true">IF(MAX(C105:C116)-MIN(C105:C116)&lt;5,AVERAGEIF(C105:C116,"&gt;0",H105:H116),
IF(FORECAST($C102,H$105:H$116,$C$105:$C$116)&lt;0,0,
IF(FORECAST($C102,H$105:H$116,$C$105:$C$116)&gt;100,100,
FORECAST($C102,H$105:H$116,$C$105:$C$116))))</f>
        <v>23.460530669987747</v>
      </c>
      <c r="I102" s="310">
        <f ca="true">IF(MAX(C105:C116)-MIN(C105:C116)&lt;5,AVERAGEIF(C105:C116,"&gt;0",I105:I116),
IF(FORECAST($C102,I$105:I$116,$C$105:$C$116)&lt;0,0,
IF(FORECAST($C102,I$105:I$116,$C$105:$C$116)&gt;100,100,
FORECAST($C102,I$105:I$116,$C$105:$C$116))))</f>
        <v>28.85692756941512</v>
      </c>
      <c r="J102" s="311"/>
      <c r="K102" s="312"/>
      <c r="L102" s="312"/>
      <c r="M102" s="313">
        <f ca="true">IF(MAX(C105:C116)-MIN(C105:C116)&lt;5,AVERAGEIF(C105:C116,"&gt;0",M105:M116),
IF(FORECAST($C102,M$105:M$116,$C$105:$C$116)&lt;0,0,
IF(FORECAST($C102,M$105:M$116,$C$105:$C$116)&gt;100,100,
FORECAST($C102,M$105:M$116,$C$105:$C$116))))</f>
        <v>19.607793860234779</v>
      </c>
      <c r="N102" s="310">
        <f ca="true">IF(MAX(C105:C116)-MIN(C105:C116)&lt;5,AVERAGEIF(C105:C116,"&gt;0",N105:N116),
IF(FORECAST($C102,N$105:N$116,$C$105:$C$116)&lt;0,0,
IF(FORECAST($C102,N$105:N$116,$C$105:$C$116)&gt;100,100,
FORECAST($C102,N$105:N$116,$C$105:$C$116))))</f>
        <v>36.582489228313079</v>
      </c>
      <c r="O102" s="311"/>
      <c r="P102" s="312"/>
      <c r="Q102" s="312"/>
      <c r="R102" s="313">
        <f ca="true">IF(MAX(C105:C116)-MIN(C105:C116)&lt;5,AVERAGEIF(C105:C116,"&gt;0",R105:R116),
IF(FORECAST($C102,R$105:R$116,$C$105:$C$116)&lt;0,0,
IF(FORECAST($C102,R$105:R$116,$C$105:$C$116)&gt;100,100,
FORECAST($C102,R$105:R$116,$C$105:$C$116))))</f>
        <v>20.285397790589514</v>
      </c>
      <c r="S102" s="310">
        <f ca="true">IF(MAX(C105:C116)-MIN(C105:C116)&lt;5,AVERAGEIF(C105:C116,"&gt;0",S105:S116),
IF(FORECAST($C102,S$105:S$116,$C$105:$C$116)&lt;0,0,
IF(FORECAST($C102,S$105:S$116,$C$105:$C$116)&gt;100,100,
FORECAST($C102,S$105:S$116,$C$105:$C$116))))</f>
        <v>53.77417350464043</v>
      </c>
      <c r="T102" s="311"/>
      <c r="U102" s="312"/>
      <c r="V102" s="312"/>
      <c r="W102" s="313">
        <f ca="true">IF(MAX(C105:C116)-MIN(C105:C116)&lt;5,AVERAGEIF(C105:C116,"&gt;0",W105:W116),
IF(FORECAST($C102,W$105:W$116,$C$105:$C$116)&lt;0,0,
IF(FORECAST($C102,W$105:W$116,$C$105:$C$116)&gt;100,100,
FORECAST($C102,W$105:W$116,$C$105:$C$116))))</f>
        <v>15.529715522220044</v>
      </c>
      <c r="X102" s="310">
        <f ca="true">IF(MAX(C105:C116)-MIN(C105:C116)&lt;5,AVERAGEIF(C105:C116,"&gt;0",X105:X116),
IF(FORECAST($C102,X$105:X$116,$C$105:$C$116)&lt;0,0,
IF(FORECAST($C102,X$105:X$116,$C$105:$C$116)&gt;100,100,
FORECAST($C102,X$105:X$116,$C$105:$C$116))))</f>
        <v>84.727373839559561</v>
      </c>
      <c r="Y102" s="311"/>
      <c r="Z102" s="312"/>
      <c r="AA102" s="312"/>
      <c r="AB102" s="313">
        <f ca="true">IF(MAX(C105:C116)-MIN(C105:C116)&lt;5,AVERAGEIF(C105:C116,"&gt;0",AB105:AB116),
IF(FORECAST($C102,AB$105:AB$116,$C$105:$C$116)&lt;0,0,
IF(FORECAST($C102,AB$105:AB$116,$C$105:$C$116)&gt;100,100,
FORECAST($C102,AB$105:AB$116,$C$105:$C$116))))</f>
        <v>3.3232751730590735</v>
      </c>
    </row>
    <row r="103" ht="9" customHeight="true" x14ac:dyDescent="0.2">
      <c r="D103" s="314"/>
      <c r="I103" s="314"/>
      <c r="K103" s="274"/>
      <c r="L103" s="274"/>
      <c r="N103" s="314"/>
      <c r="P103" s="274"/>
      <c r="Q103" s="274"/>
      <c r="S103" s="314"/>
      <c r="U103" s="274"/>
      <c r="V103" s="274"/>
      <c r="X103" s="314"/>
      <c r="Z103" s="274"/>
      <c r="AA103" s="274"/>
      <c r="AB103" s="315"/>
    </row>
    <row r="104" s="343" customFormat="true" ht="22.5" customHeight="true" x14ac:dyDescent="0.2">
      <c r="B104" s="316" t="s">
        <v>8</v>
      </c>
      <c r="C104" s="317" t="s">
        <v>9</v>
      </c>
      <c r="D104" s="318" t="s">
        <v>14</v>
      </c>
      <c r="E104" s="958" t="s">
        <v>689</v>
      </c>
      <c r="F104" s="406"/>
      <c r="G104" s="406"/>
      <c r="H104" s="320" t="s">
        <v>17</v>
      </c>
      <c r="I104" s="317" t="s">
        <v>14</v>
      </c>
      <c r="J104" s="958" t="s">
        <v>689</v>
      </c>
      <c r="K104" s="406"/>
      <c r="L104" s="406"/>
      <c r="M104" s="320" t="s">
        <v>17</v>
      </c>
      <c r="N104" s="318" t="s">
        <v>14</v>
      </c>
      <c r="O104" s="958" t="s">
        <v>689</v>
      </c>
      <c r="P104" s="406"/>
      <c r="Q104" s="406"/>
      <c r="R104" s="320" t="s">
        <v>17</v>
      </c>
      <c r="S104" s="318" t="s">
        <v>14</v>
      </c>
      <c r="T104" s="958" t="s">
        <v>689</v>
      </c>
      <c r="U104" s="406"/>
      <c r="V104" s="406"/>
      <c r="W104" s="320" t="s">
        <v>17</v>
      </c>
      <c r="X104" s="318" t="s">
        <v>14</v>
      </c>
      <c r="Y104" s="958" t="s">
        <v>689</v>
      </c>
      <c r="Z104" s="406"/>
      <c r="AA104" s="406"/>
      <c r="AB104" s="320" t="s">
        <v>17</v>
      </c>
      <c r="AD104" s="407"/>
    </row>
    <row r="105" x14ac:dyDescent="0.2">
      <c r="A105" s="322"/>
      <c r="B105" s="660" t="s">
        <v>193</v>
      </c>
      <c r="C105" s="661">
        <v>2004</v>
      </c>
      <c r="D105" s="236">
        <f t="shared" ref="D105:D116" ca="true" si="15">IF(ISERROR(INDIRECT(CONCATENATE($B105,"!C16"))),"",INDIRECT(CONCATENATE($B105,"!C16")))</f>
        <v>10.997138644781</v>
      </c>
      <c r="E105" s="323" t="str">
        <f t="shared" ref="E105:E116" ca="true" si="16">IF(ISERROR(INDIRECT(CONCATENATE($B105,"!C23"))),"",INDIRECT(CONCATENATE($B105,"!C23")))</f>
        <v>N/A</v>
      </c>
      <c r="F105" s="324"/>
      <c r="G105" s="324"/>
      <c r="H105" s="325">
        <f t="shared" ref="H105:H116" ca="true" si="17">IF(ISERROR(INDIRECT(CONCATENATE($B105,"!C21"))),"",INDIRECT(CONCATENATE($B105,"!C21")))</f>
        <v>60.085661213422227</v>
      </c>
      <c r="I105" s="236">
        <f t="shared" ref="I105:I116" ca="true" si="18">IF(ISERROR(INDIRECT(CONCATENATE($B105,"!D16"))),"",INDIRECT(CONCATENATE($B105,"!D16")))</f>
        <v>12.678326397285035</v>
      </c>
      <c r="J105" s="323" t="str">
        <f t="shared" ref="J105:J116" ca="true" si="19">IF(ISERROR(INDIRECT(CONCATENATE($B105,"!D23"))),"",INDIRECT(CONCATENATE($B105,"!D23")))</f>
        <v>N/A</v>
      </c>
      <c r="K105" s="324"/>
      <c r="L105" s="324"/>
      <c r="M105" s="325">
        <f t="shared" ref="M105:M116" ca="true" si="20">IF(ISERROR(INDIRECT(CONCATENATE($B105,"!D21"))),"",INDIRECT(CONCATENATE($B105,"!D21")))</f>
        <v>56.539312401310816</v>
      </c>
      <c r="N105" s="236">
        <f t="shared" ref="N105:N116" ca="true" si="21">IF(ISERROR(INDIRECT(CONCATENATE($B105,"!E16"))),"",INDIRECT(CONCATENATE($B105,"!E16")))</f>
        <v>18.081302143904271</v>
      </c>
      <c r="O105" s="323" t="str">
        <f t="shared" ref="O105:O116" ca="true" si="22">IF(ISERROR(INDIRECT(CONCATENATE($B105,"!E23"))),"",INDIRECT(CONCATENATE($B105,"!E23")))</f>
        <v>N/A</v>
      </c>
      <c r="P105" s="324"/>
      <c r="Q105" s="324"/>
      <c r="R105" s="325">
        <f t="shared" ref="R105:R116" ca="true" si="23">IF(ISERROR(INDIRECT(CONCATENATE($B105,"!E21"))),"",INDIRECT(CONCATENATE($B105,"!E21")))</f>
        <v>34.62623560146551</v>
      </c>
      <c r="S105" s="236">
        <f t="shared" ref="S105:S116" ca="true" si="24">IF(ISERROR(INDIRECT(CONCATENATE($B105,"!F16"))),"",INDIRECT(CONCATENATE($B105,"!F16")))</f>
        <v>41.35975656412036</v>
      </c>
      <c r="T105" s="323" t="str">
        <f t="shared" ref="T105:T116" ca="true" si="25">IF(ISERROR(INDIRECT(CONCATENATE($B105,"!F23"))),"",INDIRECT(CONCATENATE($B105,"!F23")))</f>
        <v>N/A</v>
      </c>
      <c r="U105" s="324"/>
      <c r="V105" s="324"/>
      <c r="W105" s="325">
        <f t="shared" ref="W105:W116" ca="true" si="26">IF(ISERROR(INDIRECT(CONCATENATE($B105,"!F21"))),"",INDIRECT(CONCATENATE($B105,"!F21")))</f>
        <v>25.4075217761206</v>
      </c>
      <c r="X105" s="236">
        <f t="shared" ref="X105:X116" ca="true" si="27">IF(ISERROR(INDIRECT(CONCATENATE($B105,"!G16"))),"",INDIRECT(CONCATENATE($B105,"!G16")))</f>
        <v>88.784471987171585</v>
      </c>
      <c r="Y105" s="323" t="str">
        <f t="shared" ref="Y105:Y116" ca="true" si="28">IF(ISERROR(INDIRECT(CONCATENATE($B105,"!G23"))),"",INDIRECT(CONCATENATE($B105,"!G23")))</f>
        <v>N/A</v>
      </c>
      <c r="Z105" s="324"/>
      <c r="AA105" s="324"/>
      <c r="AB105" s="325">
        <f t="shared" ref="AB105:AB116" ca="true" si="29">IF(ISERROR(INDIRECT(CONCATENATE($B105,"!G221"))),"",INDIRECT(CONCATENATE($B105,"!G21")))</f>
        <v>0.78876725352239574</v>
      </c>
    </row>
    <row r="106" x14ac:dyDescent="0.2">
      <c r="A106" s="322"/>
      <c r="B106" s="662" t="s">
        <v>157</v>
      </c>
      <c r="C106" s="663">
        <v>2009</v>
      </c>
      <c r="D106" s="237">
        <f t="shared" ca="true" si="15"/>
        <v>15.8</v>
      </c>
      <c r="E106" s="326">
        <f t="shared" ca="true" si="16"/>
        <v>95.8</v>
      </c>
      <c r="F106" s="324"/>
      <c r="G106" s="324"/>
      <c r="H106" s="327">
        <f t="shared" ca="true" si="17"/>
        <v>37</v>
      </c>
      <c r="I106" s="237">
        <f t="shared" ca="true" si="18"/>
        <v>21.1</v>
      </c>
      <c r="J106" s="326">
        <f t="shared" ca="true" si="19"/>
        <v>96.9</v>
      </c>
      <c r="K106" s="324"/>
      <c r="L106" s="324"/>
      <c r="M106" s="327">
        <f t="shared" ca="true" si="20"/>
        <v>30.5</v>
      </c>
      <c r="N106" s="237">
        <f t="shared" ca="true" si="21"/>
        <v>29.2</v>
      </c>
      <c r="O106" s="326">
        <f t="shared" ca="true" si="22"/>
        <v>99.1</v>
      </c>
      <c r="P106" s="324"/>
      <c r="Q106" s="324"/>
      <c r="R106" s="327">
        <f t="shared" ca="true" si="23"/>
        <v>23</v>
      </c>
      <c r="S106" s="237">
        <f t="shared" ca="true" si="24"/>
        <v>48.5</v>
      </c>
      <c r="T106" s="326">
        <f t="shared" ca="true" si="25"/>
        <v>99</v>
      </c>
      <c r="U106" s="324"/>
      <c r="V106" s="324"/>
      <c r="W106" s="327">
        <f t="shared" ca="true" si="26"/>
        <v>16.7</v>
      </c>
      <c r="X106" s="237">
        <f t="shared" ca="true" si="27"/>
        <v>86.4</v>
      </c>
      <c r="Y106" s="326">
        <f t="shared" ca="true" si="28"/>
        <v>98.2</v>
      </c>
      <c r="Z106" s="324"/>
      <c r="AA106" s="324"/>
      <c r="AB106" s="327">
        <f t="shared" ca="true" si="29"/>
        <v>1.9</v>
      </c>
    </row>
    <row r="107" x14ac:dyDescent="0.2">
      <c r="A107" s="322"/>
      <c r="B107" s="662" t="s">
        <v>372</v>
      </c>
      <c r="C107" s="663"/>
      <c r="D107" s="237">
        <f t="shared" ca="true" si="15"/>
        <v>23.585722680659199</v>
      </c>
      <c r="E107" s="326" t="str">
        <f t="shared" ca="true" si="16"/>
        <v>N/A</v>
      </c>
      <c r="F107" s="324"/>
      <c r="G107" s="324"/>
      <c r="H107" s="327">
        <f t="shared" ca="true" si="17"/>
        <v>41.69018561405872</v>
      </c>
      <c r="I107" s="237">
        <f t="shared" ca="true" si="18"/>
        <v>19.595424684006332</v>
      </c>
      <c r="J107" s="326" t="str">
        <f t="shared" ca="true" si="19"/>
        <v>N/A</v>
      </c>
      <c r="K107" s="324"/>
      <c r="L107" s="324"/>
      <c r="M107" s="327">
        <f t="shared" ca="true" si="20"/>
        <v>42.366213020838167</v>
      </c>
      <c r="N107" s="237">
        <f t="shared" ca="true" si="21"/>
        <v>27.582370359314005</v>
      </c>
      <c r="O107" s="326" t="str">
        <f t="shared" ca="true" si="22"/>
        <v>N/A</v>
      </c>
      <c r="P107" s="324"/>
      <c r="Q107" s="324"/>
      <c r="R107" s="327">
        <f t="shared" ca="true" si="23"/>
        <v>34.310402430498328</v>
      </c>
      <c r="S107" s="237">
        <f t="shared" ca="true" si="24"/>
        <v>33.48213158535232</v>
      </c>
      <c r="T107" s="326" t="str">
        <f t="shared" ca="true" si="25"/>
        <v>N/A</v>
      </c>
      <c r="U107" s="324"/>
      <c r="V107" s="324"/>
      <c r="W107" s="327">
        <f t="shared" ca="true" si="26"/>
        <v>31.449926997200855</v>
      </c>
      <c r="X107" s="237">
        <f t="shared" ca="true" si="27"/>
        <v>75.988111669698384</v>
      </c>
      <c r="Y107" s="326" t="str">
        <f t="shared" ca="true" si="28"/>
        <v>N/A</v>
      </c>
      <c r="Z107" s="324"/>
      <c r="AA107" s="324"/>
      <c r="AB107" s="327">
        <f t="shared" ca="true" si="29"/>
        <v>7.1892223646299307</v>
      </c>
      <c r="AD107" s="328"/>
    </row>
    <row r="108" x14ac:dyDescent="0.2">
      <c r="A108" s="322"/>
      <c r="B108" s="662" t="s">
        <v>439</v>
      </c>
      <c r="C108" s="663"/>
      <c r="D108" s="237">
        <f t="shared" ca="true" si="15"/>
        <v>20.512782624794195</v>
      </c>
      <c r="E108" s="326" t="str">
        <f t="shared" ca="true" si="16"/>
        <v>N/A</v>
      </c>
      <c r="F108" s="324"/>
      <c r="G108" s="324"/>
      <c r="H108" s="327">
        <f t="shared" ca="true" si="17"/>
        <v>39.266660204364975</v>
      </c>
      <c r="I108" s="237">
        <f t="shared" ca="true" si="18"/>
        <v>22.578952148606763</v>
      </c>
      <c r="J108" s="326" t="str">
        <f t="shared" ca="true" si="19"/>
        <v>N/A</v>
      </c>
      <c r="K108" s="324"/>
      <c r="L108" s="324"/>
      <c r="M108" s="327">
        <f t="shared" ca="true" si="20"/>
        <v>30.240484924917833</v>
      </c>
      <c r="N108" s="237">
        <f t="shared" ca="true" si="21"/>
        <v>27.917593202116624</v>
      </c>
      <c r="O108" s="326" t="str">
        <f t="shared" ca="true" si="22"/>
        <v>N/A</v>
      </c>
      <c r="P108" s="324"/>
      <c r="Q108" s="324"/>
      <c r="R108" s="327">
        <f t="shared" ca="true" si="23"/>
        <v>31.546009724881586</v>
      </c>
      <c r="S108" s="237">
        <f t="shared" ca="true" si="24"/>
        <v>31.457353097143816</v>
      </c>
      <c r="T108" s="326" t="str">
        <f t="shared" ca="true" si="25"/>
        <v>N/A</v>
      </c>
      <c r="U108" s="324"/>
      <c r="V108" s="324"/>
      <c r="W108" s="327">
        <f t="shared" ca="true" si="26"/>
        <v>27.802008321797516</v>
      </c>
      <c r="X108" s="237">
        <f t="shared" ca="true" si="27"/>
        <v>72.341966092242586</v>
      </c>
      <c r="Y108" s="326" t="str">
        <f t="shared" ca="true" si="28"/>
        <v>N/A</v>
      </c>
      <c r="Z108" s="324"/>
      <c r="AA108" s="324"/>
      <c r="AB108" s="327">
        <f t="shared" ca="true" si="29"/>
        <v>6.3572615906707171</v>
      </c>
    </row>
    <row r="109" x14ac:dyDescent="0.2">
      <c r="A109" s="322"/>
      <c r="B109" s="662" t="s">
        <v>434</v>
      </c>
      <c r="C109" s="663">
        <v>2016</v>
      </c>
      <c r="D109" s="237">
        <f t="shared" ca="true" si="15"/>
        <v>21.015347574663682</v>
      </c>
      <c r="E109" s="326">
        <f t="shared" ca="true" si="16"/>
        <v>88.495622180138483</v>
      </c>
      <c r="F109" s="324"/>
      <c r="G109" s="324"/>
      <c r="H109" s="327">
        <f t="shared" ca="true" si="17"/>
        <v>31.24485342556801</v>
      </c>
      <c r="I109" s="237">
        <f t="shared" ca="true" si="18"/>
        <v>27.694432805149745</v>
      </c>
      <c r="J109" s="326">
        <f t="shared" ca="true" si="19"/>
        <v>95.370505350859318</v>
      </c>
      <c r="K109" s="324"/>
      <c r="L109" s="324"/>
      <c r="M109" s="327">
        <f t="shared" ca="true" si="20"/>
        <v>24.873431455895304</v>
      </c>
      <c r="N109" s="237">
        <f t="shared" ca="true" si="21"/>
        <v>34.972373920391846</v>
      </c>
      <c r="O109" s="326">
        <f t="shared" ca="true" si="22"/>
        <v>95.85540575342759</v>
      </c>
      <c r="P109" s="324"/>
      <c r="Q109" s="324"/>
      <c r="R109" s="327">
        <f t="shared" ca="true" si="23"/>
        <v>19.866664666561665</v>
      </c>
      <c r="S109" s="237">
        <f t="shared" ca="true" si="24"/>
        <v>49.697704108525649</v>
      </c>
      <c r="T109" s="326">
        <f t="shared" ca="true" si="25"/>
        <v>96.376847726100067</v>
      </c>
      <c r="U109" s="324"/>
      <c r="V109" s="324"/>
      <c r="W109" s="327">
        <f t="shared" ca="true" si="26"/>
        <v>17.167968389269543</v>
      </c>
      <c r="X109" s="237">
        <f t="shared" ca="true" si="27"/>
        <v>83.522303145052589</v>
      </c>
      <c r="Y109" s="326">
        <f t="shared" ca="true" si="28"/>
        <v>98.184557712807404</v>
      </c>
      <c r="Z109" s="324"/>
      <c r="AA109" s="324"/>
      <c r="AB109" s="327">
        <f t="shared" ca="true" si="29"/>
        <v>2.3810460642458917</v>
      </c>
    </row>
    <row r="110" x14ac:dyDescent="0.2">
      <c r="A110" s="322"/>
      <c r="B110" s="662" t="s">
        <v>683</v>
      </c>
      <c r="C110" s="663">
        <v>2018</v>
      </c>
      <c r="D110" s="237">
        <f t="shared" ca="true" si="15"/>
        <v>19.695999904154004</v>
      </c>
      <c r="E110" s="326">
        <f t="shared" ca="true" si="16"/>
        <v>87.739625836020991</v>
      </c>
      <c r="F110" s="324"/>
      <c r="G110" s="324"/>
      <c r="H110" s="327">
        <f t="shared" ca="true" si="17"/>
        <v>30.332750046848599</v>
      </c>
      <c r="I110" s="237">
        <f t="shared" ca="true" si="18"/>
        <v>24.181398555340731</v>
      </c>
      <c r="J110" s="326">
        <f t="shared" ca="true" si="19"/>
        <v>91.536760860840047</v>
      </c>
      <c r="K110" s="324"/>
      <c r="L110" s="324"/>
      <c r="M110" s="327">
        <f t="shared" ca="true" si="20"/>
        <v>28.889666842950191</v>
      </c>
      <c r="N110" s="237">
        <f t="shared" ca="true" si="21"/>
        <v>31.307654431648956</v>
      </c>
      <c r="O110" s="326">
        <f t="shared" ca="true" si="22"/>
        <v>93.954011451592365</v>
      </c>
      <c r="P110" s="324"/>
      <c r="Q110" s="324"/>
      <c r="R110" s="327">
        <f t="shared" ca="true" si="23"/>
        <v>26.017474998964811</v>
      </c>
      <c r="S110" s="237">
        <f t="shared" ca="true" si="24"/>
        <v>52.666311480229552</v>
      </c>
      <c r="T110" s="326">
        <f t="shared" ca="true" si="25"/>
        <v>95.988207597041509</v>
      </c>
      <c r="U110" s="324"/>
      <c r="V110" s="324"/>
      <c r="W110" s="327">
        <f t="shared" ca="true" si="26"/>
        <v>18.007256118136368</v>
      </c>
      <c r="X110" s="237">
        <f t="shared" ca="true" si="27"/>
        <v>87.126027319700228</v>
      </c>
      <c r="Y110" s="326">
        <f t="shared" ca="true" si="28"/>
        <v>96.221958568749614</v>
      </c>
      <c r="Z110" s="324"/>
      <c r="AA110" s="324"/>
      <c r="AB110" s="327">
        <f t="shared" ca="true" si="29"/>
        <v>3.2207420378934404</v>
      </c>
    </row>
    <row r="111" x14ac:dyDescent="0.2">
      <c r="A111" s="322"/>
      <c r="B111" s="662"/>
      <c r="C111" s="663"/>
      <c r="D111" s="237" t="str">
        <f ca="true">IF(ISERROR(INDIRECT(CONCATENATE($B111,"!C16"))),"",INDIRECT(CONCATENATE($B111,"!C16")))</f>
        <v/>
      </c>
      <c r="E111" s="326" t="str">
        <f ca="true">IF(ISERROR(INDIRECT(CONCATENATE($B111,"!C23"))),"",INDIRECT(CONCATENATE($B111,"!C23")))</f>
        <v/>
      </c>
      <c r="F111" s="324"/>
      <c r="G111" s="324"/>
      <c r="H111" s="327" t="str">
        <f ca="true">IF(ISERROR(INDIRECT(CONCATENATE($B111,"!C21"))),"",INDIRECT(CONCATENATE($B111,"!C21")))</f>
        <v/>
      </c>
      <c r="I111" s="237" t="str">
        <f ca="true">IF(ISERROR(INDIRECT(CONCATENATE($B111,"!D16"))),"",INDIRECT(CONCATENATE($B111,"!D16")))</f>
        <v/>
      </c>
      <c r="J111" s="326" t="str">
        <f ca="true">IF(ISERROR(INDIRECT(CONCATENATE($B111,"!D23"))),"",INDIRECT(CONCATENATE($B111,"!D23")))</f>
        <v/>
      </c>
      <c r="K111" s="324"/>
      <c r="L111" s="324"/>
      <c r="M111" s="327" t="str">
        <f ca="true">IF(ISERROR(INDIRECT(CONCATENATE($B111,"!D21"))),"",INDIRECT(CONCATENATE($B111,"!D21")))</f>
        <v/>
      </c>
      <c r="N111" s="237" t="str">
        <f ca="true">IF(ISERROR(INDIRECT(CONCATENATE($B111,"!E16"))),"",INDIRECT(CONCATENATE($B111,"!E16")))</f>
        <v/>
      </c>
      <c r="O111" s="326" t="str">
        <f ca="true">IF(ISERROR(INDIRECT(CONCATENATE($B111,"!E23"))),"",INDIRECT(CONCATENATE($B111,"!E23")))</f>
        <v/>
      </c>
      <c r="P111" s="324"/>
      <c r="Q111" s="324"/>
      <c r="R111" s="327" t="str">
        <f ca="true">IF(ISERROR(INDIRECT(CONCATENATE($B111,"!E21"))),"",INDIRECT(CONCATENATE($B111,"!E21")))</f>
        <v/>
      </c>
      <c r="S111" s="237" t="str">
        <f ca="true">IF(ISERROR(INDIRECT(CONCATENATE($B111,"!F16"))),"",INDIRECT(CONCATENATE($B111,"!F16")))</f>
        <v/>
      </c>
      <c r="T111" s="326" t="str">
        <f ca="true">IF(ISERROR(INDIRECT(CONCATENATE($B111,"!F23"))),"",INDIRECT(CONCATENATE($B111,"!F23")))</f>
        <v/>
      </c>
      <c r="U111" s="324"/>
      <c r="V111" s="324"/>
      <c r="W111" s="327" t="str">
        <f ca="true">IF(ISERROR(INDIRECT(CONCATENATE($B111,"!F21"))),"",INDIRECT(CONCATENATE($B111,"!F21")))</f>
        <v/>
      </c>
      <c r="X111" s="237" t="str">
        <f ca="true">IF(ISERROR(INDIRECT(CONCATENATE($B111,"!G16"))),"",INDIRECT(CONCATENATE($B111,"!G16")))</f>
        <v/>
      </c>
      <c r="Y111" s="326" t="str">
        <f ca="true">IF(ISERROR(INDIRECT(CONCATENATE($B111,"!G23"))),"",INDIRECT(CONCATENATE($B111,"!G23")))</f>
        <v/>
      </c>
      <c r="Z111" s="324"/>
      <c r="AA111" s="324"/>
      <c r="AB111" s="327" t="str">
        <f ca="true">IF(ISERROR(INDIRECT(CONCATENATE($B111,"!G221"))),"",INDIRECT(CONCATENATE($B111,"!G21")))</f>
        <v/>
      </c>
    </row>
    <row r="112" x14ac:dyDescent="0.2">
      <c r="A112" s="322"/>
      <c r="B112" s="662"/>
      <c r="C112" s="663"/>
      <c r="D112" s="237" t="str">
        <f ca="true">IF(ISERROR(INDIRECT(CONCATENATE($B112,"!C16"))),"",INDIRECT(CONCATENATE($B112,"!C16")))</f>
        <v/>
      </c>
      <c r="E112" s="326" t="str">
        <f ca="true">IF(ISERROR(INDIRECT(CONCATENATE($B112,"!C23"))),"",INDIRECT(CONCATENATE($B112,"!C23")))</f>
        <v/>
      </c>
      <c r="F112" s="324"/>
      <c r="G112" s="324"/>
      <c r="H112" s="327" t="str">
        <f ca="true">IF(ISERROR(INDIRECT(CONCATENATE($B112,"!C21"))),"",INDIRECT(CONCATENATE($B112,"!C21")))</f>
        <v/>
      </c>
      <c r="I112" s="237" t="str">
        <f ca="true">IF(ISERROR(INDIRECT(CONCATENATE($B112,"!D16"))),"",INDIRECT(CONCATENATE($B112,"!D16")))</f>
        <v/>
      </c>
      <c r="J112" s="326" t="str">
        <f ca="true">IF(ISERROR(INDIRECT(CONCATENATE($B112,"!D23"))),"",INDIRECT(CONCATENATE($B112,"!D23")))</f>
        <v/>
      </c>
      <c r="K112" s="324"/>
      <c r="L112" s="324"/>
      <c r="M112" s="327" t="str">
        <f ca="true">IF(ISERROR(INDIRECT(CONCATENATE($B112,"!D21"))),"",INDIRECT(CONCATENATE($B112,"!D21")))</f>
        <v/>
      </c>
      <c r="N112" s="237" t="str">
        <f ca="true">IF(ISERROR(INDIRECT(CONCATENATE($B112,"!E16"))),"",INDIRECT(CONCATENATE($B112,"!E16")))</f>
        <v/>
      </c>
      <c r="O112" s="326" t="str">
        <f ca="true">IF(ISERROR(INDIRECT(CONCATENATE($B112,"!E23"))),"",INDIRECT(CONCATENATE($B112,"!E23")))</f>
        <v/>
      </c>
      <c r="P112" s="324"/>
      <c r="Q112" s="324"/>
      <c r="R112" s="327" t="str">
        <f ca="true">IF(ISERROR(INDIRECT(CONCATENATE($B112,"!E21"))),"",INDIRECT(CONCATENATE($B112,"!E21")))</f>
        <v/>
      </c>
      <c r="S112" s="237" t="str">
        <f ca="true">IF(ISERROR(INDIRECT(CONCATENATE($B112,"!F16"))),"",INDIRECT(CONCATENATE($B112,"!F16")))</f>
        <v/>
      </c>
      <c r="T112" s="326" t="str">
        <f ca="true">IF(ISERROR(INDIRECT(CONCATENATE($B112,"!F23"))),"",INDIRECT(CONCATENATE($B112,"!F23")))</f>
        <v/>
      </c>
      <c r="U112" s="324"/>
      <c r="V112" s="324"/>
      <c r="W112" s="327" t="str">
        <f ca="true">IF(ISERROR(INDIRECT(CONCATENATE($B112,"!F21"))),"",INDIRECT(CONCATENATE($B112,"!F21")))</f>
        <v/>
      </c>
      <c r="X112" s="237" t="str">
        <f ca="true">IF(ISERROR(INDIRECT(CONCATENATE($B112,"!G16"))),"",INDIRECT(CONCATENATE($B112,"!G16")))</f>
        <v/>
      </c>
      <c r="Y112" s="326" t="str">
        <f ca="true">IF(ISERROR(INDIRECT(CONCATENATE($B112,"!G23"))),"",INDIRECT(CONCATENATE($B112,"!G23")))</f>
        <v/>
      </c>
      <c r="Z112" s="324"/>
      <c r="AA112" s="324"/>
      <c r="AB112" s="327" t="str">
        <f ca="true">IF(ISERROR(INDIRECT(CONCATENATE($B112,"!G221"))),"",INDIRECT(CONCATENATE($B112,"!G21")))</f>
        <v/>
      </c>
    </row>
    <row r="113" x14ac:dyDescent="0.2">
      <c r="A113" s="322"/>
      <c r="B113" s="662"/>
      <c r="C113" s="663"/>
      <c r="D113" s="237" t="str">
        <f t="shared" ca="true" si="15"/>
        <v/>
      </c>
      <c r="E113" s="326" t="str">
        <f t="shared" ca="true" si="16"/>
        <v/>
      </c>
      <c r="F113" s="324"/>
      <c r="G113" s="324"/>
      <c r="H113" s="327" t="str">
        <f t="shared" ca="true" si="17"/>
        <v/>
      </c>
      <c r="I113" s="237" t="str">
        <f t="shared" ca="true" si="18"/>
        <v/>
      </c>
      <c r="J113" s="326" t="str">
        <f t="shared" ca="true" si="19"/>
        <v/>
      </c>
      <c r="K113" s="324"/>
      <c r="L113" s="324"/>
      <c r="M113" s="327" t="str">
        <f t="shared" ca="true" si="20"/>
        <v/>
      </c>
      <c r="N113" s="237" t="str">
        <f t="shared" ca="true" si="21"/>
        <v/>
      </c>
      <c r="O113" s="326" t="str">
        <f t="shared" ca="true" si="22"/>
        <v/>
      </c>
      <c r="P113" s="324"/>
      <c r="Q113" s="324"/>
      <c r="R113" s="327" t="str">
        <f t="shared" ca="true" si="23"/>
        <v/>
      </c>
      <c r="S113" s="237" t="str">
        <f t="shared" ca="true" si="24"/>
        <v/>
      </c>
      <c r="T113" s="326" t="str">
        <f t="shared" ca="true" si="25"/>
        <v/>
      </c>
      <c r="U113" s="324"/>
      <c r="V113" s="324"/>
      <c r="W113" s="327" t="str">
        <f t="shared" ca="true" si="26"/>
        <v/>
      </c>
      <c r="X113" s="237" t="str">
        <f t="shared" ca="true" si="27"/>
        <v/>
      </c>
      <c r="Y113" s="326" t="str">
        <f t="shared" ca="true" si="28"/>
        <v/>
      </c>
      <c r="Z113" s="324"/>
      <c r="AA113" s="324"/>
      <c r="AB113" s="327" t="str">
        <f t="shared" ca="true" si="29"/>
        <v/>
      </c>
    </row>
    <row r="114" x14ac:dyDescent="0.2">
      <c r="A114" s="322"/>
      <c r="B114" s="662"/>
      <c r="C114" s="663"/>
      <c r="D114" s="237" t="str">
        <f t="shared" ca="true" si="15"/>
        <v/>
      </c>
      <c r="E114" s="326" t="str">
        <f t="shared" ca="true" si="16"/>
        <v/>
      </c>
      <c r="F114" s="324"/>
      <c r="G114" s="324"/>
      <c r="H114" s="327" t="str">
        <f t="shared" ca="true" si="17"/>
        <v/>
      </c>
      <c r="I114" s="237" t="str">
        <f t="shared" ca="true" si="18"/>
        <v/>
      </c>
      <c r="J114" s="326" t="str">
        <f t="shared" ca="true" si="19"/>
        <v/>
      </c>
      <c r="K114" s="324"/>
      <c r="L114" s="324"/>
      <c r="M114" s="327" t="str">
        <f t="shared" ca="true" si="20"/>
        <v/>
      </c>
      <c r="N114" s="237" t="str">
        <f t="shared" ca="true" si="21"/>
        <v/>
      </c>
      <c r="O114" s="326" t="str">
        <f t="shared" ca="true" si="22"/>
        <v/>
      </c>
      <c r="P114" s="324"/>
      <c r="Q114" s="324"/>
      <c r="R114" s="327" t="str">
        <f t="shared" ca="true" si="23"/>
        <v/>
      </c>
      <c r="S114" s="237" t="str">
        <f t="shared" ca="true" si="24"/>
        <v/>
      </c>
      <c r="T114" s="326" t="str">
        <f t="shared" ca="true" si="25"/>
        <v/>
      </c>
      <c r="U114" s="324"/>
      <c r="V114" s="324"/>
      <c r="W114" s="327" t="str">
        <f t="shared" ca="true" si="26"/>
        <v/>
      </c>
      <c r="X114" s="237" t="str">
        <f t="shared" ca="true" si="27"/>
        <v/>
      </c>
      <c r="Y114" s="326" t="str">
        <f t="shared" ca="true" si="28"/>
        <v/>
      </c>
      <c r="Z114" s="324"/>
      <c r="AA114" s="324"/>
      <c r="AB114" s="327" t="str">
        <f t="shared" ca="true" si="29"/>
        <v/>
      </c>
    </row>
    <row r="115" x14ac:dyDescent="0.2">
      <c r="A115" s="322"/>
      <c r="B115" s="662"/>
      <c r="C115" s="663"/>
      <c r="D115" s="237" t="str">
        <f t="shared" ca="true" si="15"/>
        <v/>
      </c>
      <c r="E115" s="326" t="str">
        <f t="shared" ca="true" si="16"/>
        <v/>
      </c>
      <c r="F115" s="324"/>
      <c r="G115" s="324"/>
      <c r="H115" s="327" t="str">
        <f t="shared" ca="true" si="17"/>
        <v/>
      </c>
      <c r="I115" s="237" t="str">
        <f t="shared" ca="true" si="18"/>
        <v/>
      </c>
      <c r="J115" s="326" t="str">
        <f t="shared" ca="true" si="19"/>
        <v/>
      </c>
      <c r="K115" s="324"/>
      <c r="L115" s="324"/>
      <c r="M115" s="327" t="str">
        <f t="shared" ca="true" si="20"/>
        <v/>
      </c>
      <c r="N115" s="237" t="str">
        <f t="shared" ca="true" si="21"/>
        <v/>
      </c>
      <c r="O115" s="326" t="str">
        <f t="shared" ca="true" si="22"/>
        <v/>
      </c>
      <c r="P115" s="324"/>
      <c r="Q115" s="324"/>
      <c r="R115" s="327" t="str">
        <f t="shared" ca="true" si="23"/>
        <v/>
      </c>
      <c r="S115" s="237" t="str">
        <f t="shared" ca="true" si="24"/>
        <v/>
      </c>
      <c r="T115" s="326" t="str">
        <f t="shared" ca="true" si="25"/>
        <v/>
      </c>
      <c r="U115" s="324"/>
      <c r="V115" s="324"/>
      <c r="W115" s="327" t="str">
        <f t="shared" ca="true" si="26"/>
        <v/>
      </c>
      <c r="X115" s="237" t="str">
        <f t="shared" ca="true" si="27"/>
        <v/>
      </c>
      <c r="Y115" s="326" t="str">
        <f t="shared" ca="true" si="28"/>
        <v/>
      </c>
      <c r="Z115" s="324"/>
      <c r="AA115" s="324"/>
      <c r="AB115" s="327" t="str">
        <f t="shared" ca="true" si="29"/>
        <v/>
      </c>
    </row>
    <row r="116" x14ac:dyDescent="0.2">
      <c r="A116" s="322"/>
      <c r="B116" s="664"/>
      <c r="C116" s="665"/>
      <c r="D116" s="238" t="str">
        <f t="shared" ca="true" si="15"/>
        <v/>
      </c>
      <c r="E116" s="329" t="str">
        <f t="shared" ca="true" si="16"/>
        <v/>
      </c>
      <c r="F116" s="330"/>
      <c r="G116" s="331"/>
      <c r="H116" s="332" t="str">
        <f t="shared" ca="true" si="17"/>
        <v/>
      </c>
      <c r="I116" s="238" t="str">
        <f t="shared" ca="true" si="18"/>
        <v/>
      </c>
      <c r="J116" s="329" t="str">
        <f t="shared" ca="true" si="19"/>
        <v/>
      </c>
      <c r="K116" s="330"/>
      <c r="L116" s="331"/>
      <c r="M116" s="332" t="str">
        <f t="shared" ca="true" si="20"/>
        <v/>
      </c>
      <c r="N116" s="238" t="str">
        <f t="shared" ca="true" si="21"/>
        <v/>
      </c>
      <c r="O116" s="329" t="str">
        <f t="shared" ca="true" si="22"/>
        <v/>
      </c>
      <c r="P116" s="330"/>
      <c r="Q116" s="331"/>
      <c r="R116" s="332" t="str">
        <f t="shared" ca="true" si="23"/>
        <v/>
      </c>
      <c r="S116" s="238" t="str">
        <f t="shared" ca="true" si="24"/>
        <v/>
      </c>
      <c r="T116" s="329" t="str">
        <f t="shared" ca="true" si="25"/>
        <v/>
      </c>
      <c r="U116" s="330"/>
      <c r="V116" s="331"/>
      <c r="W116" s="332" t="str">
        <f t="shared" ca="true" si="26"/>
        <v/>
      </c>
      <c r="X116" s="238" t="str">
        <f t="shared" ca="true" si="27"/>
        <v/>
      </c>
      <c r="Y116" s="329" t="str">
        <f t="shared" ca="true" si="28"/>
        <v/>
      </c>
      <c r="Z116" s="330"/>
      <c r="AA116" s="331"/>
      <c r="AB116" s="332" t="str">
        <f t="shared" ca="true" si="29"/>
        <v/>
      </c>
    </row>
    <row r="117" ht="11.25" customHeight="true" x14ac:dyDescent="0.2"/>
    <row r="118" ht="22.5" customHeight="true" x14ac:dyDescent="0.25">
      <c r="B118" s="986" t="str">
        <f>CONCATENATE("National use of drinking water sources, ",C99,"–",C100)</f>
        <v>National use of drinking water sources, 2000–2020</v>
      </c>
      <c r="C118" s="987"/>
      <c r="D118" s="987"/>
      <c r="E118" s="987"/>
      <c r="F118" s="987"/>
      <c r="G118" s="987"/>
      <c r="H118" s="987"/>
      <c r="I118" s="987"/>
      <c r="J118" s="987"/>
      <c r="K118" s="987"/>
      <c r="L118" s="987"/>
      <c r="N118" s="333"/>
      <c r="O118" s="333"/>
      <c r="P118" s="333"/>
      <c r="Q118" s="333"/>
      <c r="R118" s="333"/>
      <c r="S118" s="969" t="s">
        <v>11</v>
      </c>
      <c r="T118" s="970"/>
      <c r="U118" s="970"/>
      <c r="V118" s="970"/>
      <c r="W118" s="971"/>
      <c r="X118" s="333"/>
      <c r="Y118" s="333"/>
      <c r="Z118" s="333"/>
      <c r="AA118" s="333"/>
      <c r="AB118" s="33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35"/>
      <c r="D153" s="335"/>
      <c r="E153" s="336" t="str">
        <f t="shared" ref="E153:E158" ca="true" si="30">IF(ISERROR(INDIRECT(CONCATENATE($B153,"!M18"))),"",INDIRECT(CONCATENATE($B153,"!M18")))</f>
        <v/>
      </c>
      <c r="F153" s="336" t="str">
        <f t="shared" ref="F153:F158" ca="true" si="31">IF(ISERROR(INDIRECT(CONCATENATE($B153,"!M19"))),"",INDIRECT(CONCATENATE($B153,"!M19")))</f>
        <v/>
      </c>
      <c r="G153" s="336" t="str">
        <f t="shared" ref="G153:G158" ca="true" si="32">IF(ISERROR(INDIRECT(CONCATENATE($B153,"!M20"))),"",INDIRECT(CONCATENATE($B153,"!M20")))</f>
        <v/>
      </c>
      <c r="H153" s="336" t="str">
        <f t="shared" ref="H153:H158" ca="true" si="33">IF(ISERROR(INDIRECT(CONCATENATE($B153,"!M21"))),"",INDIRECT(CONCATENATE($B153,"!M21")))</f>
        <v/>
      </c>
      <c r="I153" s="336"/>
      <c r="J153" s="336" t="str">
        <f t="shared" ref="J153:J158" ca="true" si="34">IF(ISERROR(INDIRECT(CONCATENATE($B153,"!N18"))),"",INDIRECT(CONCATENATE($B153,"!N18")))</f>
        <v/>
      </c>
      <c r="K153" s="336" t="str">
        <f t="shared" ref="K153:K158" ca="true" si="35">IF(ISERROR(INDIRECT(CONCATENATE($B153,"!N19"))),"",INDIRECT(CONCATENATE($B153,"!N19")))</f>
        <v/>
      </c>
      <c r="L153" s="336" t="str">
        <f t="shared" ref="L153:L158" ca="true" si="36">IF(ISERROR(INDIRECT(CONCATENATE($B153,"!N20"))),"",INDIRECT(CONCATENATE($B153,"!N20")))</f>
        <v/>
      </c>
      <c r="M153" s="336" t="str">
        <f t="shared" ref="M153:M158" ca="true" si="37">IF(ISERROR(INDIRECT(CONCATENATE($B153,"!N21"))),"",INDIRECT(CONCATENATE($B153,"!N21")))</f>
        <v/>
      </c>
      <c r="N153" s="336"/>
      <c r="O153" s="336" t="str">
        <f t="shared" ref="O153:O158" ca="true" si="38">IF(ISERROR(INDIRECT(CONCATENATE($B153,"!O18"))),"",INDIRECT(CONCATENATE($B153,"!O18")))</f>
        <v/>
      </c>
      <c r="P153" s="336" t="str">
        <f t="shared" ref="P153:P158" ca="true" si="39">IF(ISERROR(INDIRECT(CONCATENATE($B153,"!O19"))),"",INDIRECT(CONCATENATE($B153,"!O19")))</f>
        <v/>
      </c>
      <c r="Q153" s="336" t="str">
        <f t="shared" ref="Q153:Q158" ca="true" si="40">IF(ISERROR(INDIRECT(CONCATENATE($B153,"!O20"))),"",INDIRECT(CONCATENATE($B153,"!O20")))</f>
        <v/>
      </c>
      <c r="R153" s="336" t="str">
        <f t="shared" ref="R153:R158" ca="true" si="41">IF(ISERROR(INDIRECT(CONCATENATE($B153,"!O21"))),"",INDIRECT(CONCATENATE($B153,"!O21")))</f>
        <v/>
      </c>
      <c r="S153" s="336"/>
      <c r="T153" s="336" t="str">
        <f t="shared" ref="T153:T158" ca="true" si="42">IF(ISERROR(INDIRECT(CONCATENATE($B153,"!P18"))),"",INDIRECT(CONCATENATE($B153,"!P18")))</f>
        <v/>
      </c>
      <c r="U153" s="336" t="str">
        <f t="shared" ref="U153:U158" ca="true" si="43">IF(ISERROR(INDIRECT(CONCATENATE($B153,"!P19"))),"",INDIRECT(CONCATENATE($B153,"!P19")))</f>
        <v/>
      </c>
      <c r="V153" s="336" t="str">
        <f t="shared" ref="V153:V158" ca="true" si="44">IF(ISERROR(INDIRECT(CONCATENATE($B153,"!P20"))),"",INDIRECT(CONCATENATE($B153,"!P20")))</f>
        <v/>
      </c>
      <c r="W153" s="336" t="str">
        <f t="shared" ref="W153:W158" ca="true" si="45">IF(ISERROR(INDIRECT(CONCATENATE($B153,"!P21"))),"",INDIRECT(CONCATENATE($B153,"!P21")))</f>
        <v/>
      </c>
      <c r="X153" s="336"/>
      <c r="Y153" s="336" t="str">
        <f t="shared" ref="Y153:Y158" ca="true" si="46">IF(ISERROR(INDIRECT(CONCATENATE($B153,"!Q18"))),"",INDIRECT(CONCATENATE($B153,"!Q18")))</f>
        <v/>
      </c>
      <c r="Z153" s="336" t="str">
        <f t="shared" ref="Z153:Z158" ca="true" si="47">IF(ISERROR(INDIRECT(CONCATENATE($B153,"!Q19"))),"",INDIRECT(CONCATENATE($B153,"!Q19")))</f>
        <v/>
      </c>
      <c r="AA153" s="336" t="str">
        <f t="shared" ref="AA153:AA158" ca="true" si="48">IF(ISERROR(INDIRECT(CONCATENATE($B153,"!Q20"))),"",INDIRECT(CONCATENATE($B153,"!Q20")))</f>
        <v/>
      </c>
      <c r="AB153" s="336" t="str">
        <f t="shared" ref="AB153:AB158" ca="true" si="49">IF(ISERROR(INDIRECT(CONCATENATE($B153,"!Q21"))),"",INDIRECT(CONCATENATE($B153,"!Q1")))</f>
        <v/>
      </c>
    </row>
    <row r="154" x14ac:dyDescent="0.2">
      <c r="C154" s="335"/>
      <c r="D154" s="335"/>
      <c r="E154" s="336" t="str">
        <f t="shared" ca="true" si="30"/>
        <v/>
      </c>
      <c r="F154" s="336" t="str">
        <f t="shared" ca="true" si="31"/>
        <v/>
      </c>
      <c r="G154" s="336" t="str">
        <f t="shared" ca="true" si="32"/>
        <v/>
      </c>
      <c r="H154" s="336" t="str">
        <f t="shared" ca="true" si="33"/>
        <v/>
      </c>
      <c r="I154" s="336"/>
      <c r="J154" s="336" t="str">
        <f t="shared" ca="true" si="34"/>
        <v/>
      </c>
      <c r="K154" s="336" t="str">
        <f t="shared" ca="true" si="35"/>
        <v/>
      </c>
      <c r="L154" s="336" t="str">
        <f t="shared" ca="true" si="36"/>
        <v/>
      </c>
      <c r="M154" s="336" t="str">
        <f t="shared" ca="true" si="37"/>
        <v/>
      </c>
      <c r="N154" s="336"/>
      <c r="O154" s="336" t="str">
        <f t="shared" ca="true" si="38"/>
        <v/>
      </c>
      <c r="P154" s="336" t="str">
        <f t="shared" ca="true" si="39"/>
        <v/>
      </c>
      <c r="Q154" s="336" t="str">
        <f t="shared" ca="true" si="40"/>
        <v/>
      </c>
      <c r="R154" s="336" t="str">
        <f t="shared" ca="true" si="41"/>
        <v/>
      </c>
      <c r="S154" s="336"/>
      <c r="T154" s="336" t="str">
        <f t="shared" ca="true" si="42"/>
        <v/>
      </c>
      <c r="U154" s="336" t="str">
        <f t="shared" ca="true" si="43"/>
        <v/>
      </c>
      <c r="V154" s="336" t="str">
        <f t="shared" ca="true" si="44"/>
        <v/>
      </c>
      <c r="W154" s="336" t="str">
        <f t="shared" ca="true" si="45"/>
        <v/>
      </c>
      <c r="X154" s="336"/>
      <c r="Y154" s="336" t="str">
        <f t="shared" ca="true" si="46"/>
        <v/>
      </c>
      <c r="Z154" s="336" t="str">
        <f t="shared" ca="true" si="47"/>
        <v/>
      </c>
      <c r="AA154" s="336" t="str">
        <f t="shared" ca="true" si="48"/>
        <v/>
      </c>
      <c r="AB154" s="336" t="str">
        <f t="shared" ca="true" si="49"/>
        <v/>
      </c>
    </row>
    <row r="155" x14ac:dyDescent="0.2">
      <c r="C155" s="335"/>
      <c r="D155" s="335"/>
      <c r="E155" s="336" t="str">
        <f t="shared" ca="true" si="30"/>
        <v/>
      </c>
      <c r="F155" s="336" t="str">
        <f t="shared" ca="true" si="31"/>
        <v/>
      </c>
      <c r="G155" s="336" t="str">
        <f t="shared" ca="true" si="32"/>
        <v/>
      </c>
      <c r="H155" s="336" t="str">
        <f t="shared" ca="true" si="33"/>
        <v/>
      </c>
      <c r="I155" s="336"/>
      <c r="J155" s="336" t="str">
        <f t="shared" ca="true" si="34"/>
        <v/>
      </c>
      <c r="K155" s="336" t="str">
        <f t="shared" ca="true" si="35"/>
        <v/>
      </c>
      <c r="L155" s="336" t="str">
        <f t="shared" ca="true" si="36"/>
        <v/>
      </c>
      <c r="M155" s="336" t="str">
        <f t="shared" ca="true" si="37"/>
        <v/>
      </c>
      <c r="N155" s="336"/>
      <c r="O155" s="336" t="str">
        <f t="shared" ca="true" si="38"/>
        <v/>
      </c>
      <c r="P155" s="336" t="str">
        <f t="shared" ca="true" si="39"/>
        <v/>
      </c>
      <c r="Q155" s="336" t="str">
        <f t="shared" ca="true" si="40"/>
        <v/>
      </c>
      <c r="R155" s="336" t="str">
        <f t="shared" ca="true" si="41"/>
        <v/>
      </c>
      <c r="S155" s="336"/>
      <c r="T155" s="336" t="str">
        <f t="shared" ca="true" si="42"/>
        <v/>
      </c>
      <c r="U155" s="336" t="str">
        <f t="shared" ca="true" si="43"/>
        <v/>
      </c>
      <c r="V155" s="336" t="str">
        <f t="shared" ca="true" si="44"/>
        <v/>
      </c>
      <c r="W155" s="336" t="str">
        <f t="shared" ca="true" si="45"/>
        <v/>
      </c>
      <c r="X155" s="336"/>
      <c r="Y155" s="336" t="str">
        <f t="shared" ca="true" si="46"/>
        <v/>
      </c>
      <c r="Z155" s="336" t="str">
        <f t="shared" ca="true" si="47"/>
        <v/>
      </c>
      <c r="AA155" s="336" t="str">
        <f t="shared" ca="true" si="48"/>
        <v/>
      </c>
      <c r="AB155" s="336" t="str">
        <f t="shared" ca="true" si="49"/>
        <v/>
      </c>
    </row>
    <row r="156" x14ac:dyDescent="0.2">
      <c r="C156" s="335"/>
      <c r="D156" s="335"/>
      <c r="E156" s="336" t="str">
        <f t="shared" ca="true" si="30"/>
        <v/>
      </c>
      <c r="F156" s="336" t="str">
        <f t="shared" ca="true" si="31"/>
        <v/>
      </c>
      <c r="G156" s="336" t="str">
        <f t="shared" ca="true" si="32"/>
        <v/>
      </c>
      <c r="H156" s="336" t="str">
        <f t="shared" ca="true" si="33"/>
        <v/>
      </c>
      <c r="I156" s="336"/>
      <c r="J156" s="336" t="str">
        <f t="shared" ca="true" si="34"/>
        <v/>
      </c>
      <c r="K156" s="336" t="str">
        <f t="shared" ca="true" si="35"/>
        <v/>
      </c>
      <c r="L156" s="336" t="str">
        <f t="shared" ca="true" si="36"/>
        <v/>
      </c>
      <c r="M156" s="336" t="str">
        <f t="shared" ca="true" si="37"/>
        <v/>
      </c>
      <c r="N156" s="336"/>
      <c r="O156" s="336" t="str">
        <f t="shared" ca="true" si="38"/>
        <v/>
      </c>
      <c r="P156" s="336" t="str">
        <f t="shared" ca="true" si="39"/>
        <v/>
      </c>
      <c r="Q156" s="336" t="str">
        <f t="shared" ca="true" si="40"/>
        <v/>
      </c>
      <c r="R156" s="336" t="str">
        <f t="shared" ca="true" si="41"/>
        <v/>
      </c>
      <c r="S156" s="336"/>
      <c r="T156" s="336" t="str">
        <f t="shared" ca="true" si="42"/>
        <v/>
      </c>
      <c r="U156" s="336" t="str">
        <f t="shared" ca="true" si="43"/>
        <v/>
      </c>
      <c r="V156" s="336" t="str">
        <f t="shared" ca="true" si="44"/>
        <v/>
      </c>
      <c r="W156" s="336" t="str">
        <f t="shared" ca="true" si="45"/>
        <v/>
      </c>
      <c r="X156" s="336"/>
      <c r="Y156" s="336" t="str">
        <f t="shared" ca="true" si="46"/>
        <v/>
      </c>
      <c r="Z156" s="336" t="str">
        <f t="shared" ca="true" si="47"/>
        <v/>
      </c>
      <c r="AA156" s="336" t="str">
        <f t="shared" ca="true" si="48"/>
        <v/>
      </c>
      <c r="AB156" s="336" t="str">
        <f t="shared" ca="true" si="49"/>
        <v/>
      </c>
    </row>
    <row r="157" x14ac:dyDescent="0.2">
      <c r="B157" s="336"/>
      <c r="C157" s="335"/>
      <c r="D157" s="335"/>
      <c r="E157" s="336" t="str">
        <f t="shared" ca="true" si="30"/>
        <v/>
      </c>
      <c r="F157" s="336" t="str">
        <f t="shared" ca="true" si="31"/>
        <v/>
      </c>
      <c r="G157" s="336" t="str">
        <f t="shared" ca="true" si="32"/>
        <v/>
      </c>
      <c r="H157" s="336" t="str">
        <f t="shared" ca="true" si="33"/>
        <v/>
      </c>
      <c r="I157" s="336"/>
      <c r="J157" s="336" t="str">
        <f t="shared" ca="true" si="34"/>
        <v/>
      </c>
      <c r="K157" s="336" t="str">
        <f t="shared" ca="true" si="35"/>
        <v/>
      </c>
      <c r="L157" s="336" t="str">
        <f t="shared" ca="true" si="36"/>
        <v/>
      </c>
      <c r="M157" s="336" t="str">
        <f t="shared" ca="true" si="37"/>
        <v/>
      </c>
      <c r="N157" s="336"/>
      <c r="O157" s="336" t="str">
        <f t="shared" ca="true" si="38"/>
        <v/>
      </c>
      <c r="P157" s="336" t="str">
        <f t="shared" ca="true" si="39"/>
        <v/>
      </c>
      <c r="Q157" s="336" t="str">
        <f t="shared" ca="true" si="40"/>
        <v/>
      </c>
      <c r="R157" s="336" t="str">
        <f t="shared" ca="true" si="41"/>
        <v/>
      </c>
      <c r="S157" s="336"/>
      <c r="T157" s="336" t="str">
        <f t="shared" ca="true" si="42"/>
        <v/>
      </c>
      <c r="U157" s="336" t="str">
        <f t="shared" ca="true" si="43"/>
        <v/>
      </c>
      <c r="V157" s="336" t="str">
        <f t="shared" ca="true" si="44"/>
        <v/>
      </c>
      <c r="W157" s="336" t="str">
        <f t="shared" ca="true" si="45"/>
        <v/>
      </c>
      <c r="X157" s="336"/>
      <c r="Y157" s="336" t="str">
        <f t="shared" ca="true" si="46"/>
        <v/>
      </c>
      <c r="Z157" s="336" t="str">
        <f t="shared" ca="true" si="47"/>
        <v/>
      </c>
      <c r="AA157" s="336" t="str">
        <f t="shared" ca="true" si="48"/>
        <v/>
      </c>
      <c r="AB157" s="336" t="str">
        <f t="shared" ca="true" si="49"/>
        <v/>
      </c>
    </row>
    <row r="158" x14ac:dyDescent="0.2">
      <c r="B158" s="336"/>
      <c r="C158" s="335"/>
      <c r="D158" s="335"/>
      <c r="E158" s="336" t="str">
        <f t="shared" ca="true" si="30"/>
        <v/>
      </c>
      <c r="F158" s="336" t="str">
        <f t="shared" ca="true" si="31"/>
        <v/>
      </c>
      <c r="G158" s="336" t="str">
        <f t="shared" ca="true" si="32"/>
        <v/>
      </c>
      <c r="H158" s="336" t="str">
        <f t="shared" ca="true" si="33"/>
        <v/>
      </c>
      <c r="I158" s="336"/>
      <c r="J158" s="336" t="str">
        <f t="shared" ca="true" si="34"/>
        <v/>
      </c>
      <c r="K158" s="336" t="str">
        <f t="shared" ca="true" si="35"/>
        <v/>
      </c>
      <c r="L158" s="336" t="str">
        <f t="shared" ca="true" si="36"/>
        <v/>
      </c>
      <c r="M158" s="336" t="str">
        <f t="shared" ca="true" si="37"/>
        <v/>
      </c>
      <c r="N158" s="336"/>
      <c r="O158" s="336" t="str">
        <f t="shared" ca="true" si="38"/>
        <v/>
      </c>
      <c r="P158" s="336" t="str">
        <f t="shared" ca="true" si="39"/>
        <v/>
      </c>
      <c r="Q158" s="336" t="str">
        <f t="shared" ca="true" si="40"/>
        <v/>
      </c>
      <c r="R158" s="336" t="str">
        <f t="shared" ca="true" si="41"/>
        <v/>
      </c>
      <c r="S158" s="336"/>
      <c r="T158" s="336" t="str">
        <f t="shared" ca="true" si="42"/>
        <v/>
      </c>
      <c r="U158" s="336" t="str">
        <f t="shared" ca="true" si="43"/>
        <v/>
      </c>
      <c r="V158" s="336" t="str">
        <f t="shared" ca="true" si="44"/>
        <v/>
      </c>
      <c r="W158" s="336" t="str">
        <f t="shared" ca="true" si="45"/>
        <v/>
      </c>
      <c r="X158" s="336"/>
      <c r="Y158" s="336" t="str">
        <f t="shared" ca="true" si="46"/>
        <v/>
      </c>
      <c r="Z158" s="336" t="str">
        <f t="shared" ca="true" si="47"/>
        <v/>
      </c>
      <c r="AA158" s="336" t="str">
        <f t="shared" ca="true" si="48"/>
        <v/>
      </c>
      <c r="AB158" s="336" t="str">
        <f t="shared" ca="true" si="49"/>
        <v/>
      </c>
    </row>
    <row r="197" s="275" customFormat="true" ht="16.5" customHeight="true" x14ac:dyDescent="0.2">
      <c r="A197" s="983" t="s">
        <v>6</v>
      </c>
      <c r="B197" s="983"/>
      <c r="C197" s="983"/>
      <c r="D197" s="972" t="s">
        <v>0</v>
      </c>
      <c r="E197" s="973"/>
      <c r="F197" s="973"/>
      <c r="G197" s="973"/>
      <c r="H197" s="974"/>
      <c r="I197" s="972" t="s">
        <v>1</v>
      </c>
      <c r="J197" s="973"/>
      <c r="K197" s="973"/>
      <c r="L197" s="973"/>
      <c r="M197" s="974"/>
      <c r="N197" s="972" t="s">
        <v>2</v>
      </c>
      <c r="O197" s="973"/>
      <c r="P197" s="973"/>
      <c r="Q197" s="973"/>
      <c r="R197" s="974"/>
      <c r="S197" s="972" t="s">
        <v>3</v>
      </c>
      <c r="T197" s="973"/>
      <c r="U197" s="973"/>
      <c r="V197" s="973"/>
      <c r="W197" s="974"/>
      <c r="X197" s="972" t="s">
        <v>4</v>
      </c>
      <c r="Y197" s="973"/>
      <c r="Z197" s="973"/>
      <c r="AA197" s="973"/>
      <c r="AB197" s="974"/>
    </row>
    <row r="198" s="279" customFormat="true" ht="22.5" customHeight="true" x14ac:dyDescent="0.2">
      <c r="A198" s="985"/>
      <c r="B198" s="985"/>
      <c r="C198" s="985"/>
      <c r="D198" s="289" t="s">
        <v>14</v>
      </c>
      <c r="E198" s="290" t="s">
        <v>15</v>
      </c>
      <c r="F198" s="277" t="s">
        <v>16</v>
      </c>
      <c r="G198" s="277" t="s">
        <v>22</v>
      </c>
      <c r="H198" s="278" t="s">
        <v>17</v>
      </c>
      <c r="I198" s="289" t="s">
        <v>14</v>
      </c>
      <c r="J198" s="290" t="s">
        <v>15</v>
      </c>
      <c r="K198" s="277" t="s">
        <v>16</v>
      </c>
      <c r="L198" s="277" t="s">
        <v>22</v>
      </c>
      <c r="M198" s="278" t="s">
        <v>17</v>
      </c>
      <c r="N198" s="289" t="s">
        <v>14</v>
      </c>
      <c r="O198" s="290" t="s">
        <v>15</v>
      </c>
      <c r="P198" s="277" t="s">
        <v>16</v>
      </c>
      <c r="Q198" s="277" t="s">
        <v>22</v>
      </c>
      <c r="R198" s="278" t="s">
        <v>17</v>
      </c>
      <c r="S198" s="289" t="s">
        <v>14</v>
      </c>
      <c r="T198" s="290" t="s">
        <v>15</v>
      </c>
      <c r="U198" s="277" t="s">
        <v>16</v>
      </c>
      <c r="V198" s="277" t="s">
        <v>22</v>
      </c>
      <c r="W198" s="278" t="s">
        <v>17</v>
      </c>
      <c r="X198" s="289" t="s">
        <v>14</v>
      </c>
      <c r="Y198" s="290" t="s">
        <v>15</v>
      </c>
      <c r="Z198" s="277" t="s">
        <v>16</v>
      </c>
      <c r="AA198" s="277" t="s">
        <v>22</v>
      </c>
      <c r="AB198" s="278" t="s">
        <v>17</v>
      </c>
    </row>
    <row r="199" s="299" customFormat="true" ht="15" customHeight="true" x14ac:dyDescent="0.2">
      <c r="A199" s="975" t="s">
        <v>10</v>
      </c>
      <c r="B199" s="976"/>
      <c r="C199" s="396">
        <f>MinBase(C205:C216)</f>
        <v>2000</v>
      </c>
      <c r="D199" s="291">
        <f ca="true">IF((D201+H201)&gt;100,D201*100/(D201+H201),D201)</f>
        <v>46.418206912488529</v>
      </c>
      <c r="E199" s="292">
        <f ca="true">D199*AVERAGEIF(E205:E216,"&gt;0")/100</f>
        <v>41.678216626207444</v>
      </c>
      <c r="F199" s="293">
        <f ca="true">D199*(100-AVERAGEIF(E205:E216,"&gt;0"))/100</f>
        <v>4.7399902862810848</v>
      </c>
      <c r="G199" s="294">
        <f ca="true">100-(E199+F199+H199)</f>
        <v>42.282246959869951</v>
      </c>
      <c r="H199" s="295">
        <f ca="true">IF((D201+H201)&gt;100,H201*100/(D201+H201),H201)</f>
        <v>11.29954612764152</v>
      </c>
      <c r="I199" s="291">
        <f ca="true">IF((I201+M201)&gt;100,I201*100/(I201+M201),I201)</f>
        <v>66.576306440889539</v>
      </c>
      <c r="J199" s="292">
        <f ca="true">I199*AVERAGEIF(J205:J216,"&gt;0")/100</f>
        <v>64.12719171513028</v>
      </c>
      <c r="K199" s="296">
        <f ca="true">I199*(100-AVERAGEIF(J205:J216,"&gt;0"))/100</f>
        <v>2.4491147257592631</v>
      </c>
      <c r="L199" s="297">
        <f ca="true">100-(J199+K199+M199)</f>
        <v>23.956152138803873</v>
      </c>
      <c r="M199" s="298">
        <f ca="true">IF((I201+M201)&gt;100,M201*100/(I201+M201),M201)</f>
        <v>9.4675414203065884</v>
      </c>
      <c r="N199" s="291">
        <f ca="true">IF((N201+R201)&gt;100,N201*100/(N201+R201),N201)</f>
        <v>89.48581703250764</v>
      </c>
      <c r="O199" s="292">
        <f ca="true">N199*AVERAGEIF(O205:O216,"&gt;0")/100</f>
        <v>85.968449799633092</v>
      </c>
      <c r="P199" s="296">
        <f ca="true">N199*(100-AVERAGEIF(O205:O216,"&gt;0"))/100</f>
        <v>3.5173672328745442</v>
      </c>
      <c r="Q199" s="297">
        <f ca="true">100-(O199+P199+R199)</f>
        <v>9.0075573795675439</v>
      </c>
      <c r="R199" s="298">
        <f ca="true">IF((N201+R201)&gt;100,R201*100/(N201+R201),R201)</f>
        <v>1.506625587924816</v>
      </c>
      <c r="S199" s="291">
        <f ca="true">IF((S201+W201)&gt;100,S201*100/(S201+W201),S201)</f>
        <v>94.96925259149188</v>
      </c>
      <c r="T199" s="292">
        <f ca="true">S199*AVERAGEIF(T205:T216,"&gt;0")/100</f>
        <v>92.261443775398874</v>
      </c>
      <c r="U199" s="296">
        <f ca="true">S199*(100-AVERAGEIF(T205:T216,"&gt;0"))/100</f>
        <v>2.7078088160930021</v>
      </c>
      <c r="V199" s="297">
        <f ca="true">100-(T199+U199+W199)</f>
        <v>4.4033269208311623</v>
      </c>
      <c r="W199" s="298">
        <f ca="true">IF((S201+W201)&gt;100,W201*100/(S201+W201),W201)</f>
        <v>0.62742048767695735</v>
      </c>
      <c r="X199" s="291">
        <f ca="true">IF((X201+AB201)&gt;100,X201*100/(X201+AB201),X201)</f>
        <v>97.201657646396995</v>
      </c>
      <c r="Y199" s="292">
        <f ca="true">X199*AVERAGEIF(Y205:Y216,"&gt;0")/100</f>
        <v>95.821013209817863</v>
      </c>
      <c r="Z199" s="296">
        <f ca="true">X199*(100-AVERAGEIF(Y205:Y216,"&gt;0"))/100</f>
        <v>1.3806444365791319</v>
      </c>
      <c r="AA199" s="297">
        <f ca="true">100-(Y199+Z199+AB199)</f>
        <v>2.5351287404532599</v>
      </c>
      <c r="AB199" s="298">
        <f ca="true">IF((X201+AB201)&gt;100,AB201*100/(X201+AB201),AB201)</f>
        <v>0.26321361314974823</v>
      </c>
    </row>
    <row r="200" s="299" customFormat="true" ht="15" customHeight="true" x14ac:dyDescent="0.2">
      <c r="A200" s="977"/>
      <c r="B200" s="978"/>
      <c r="C200" s="397">
        <f>MaxTarget(C205:C216)</f>
        <v>2020</v>
      </c>
      <c r="D200" s="300">
        <f ca="true">IF((D202+H202)&gt;100,D202*100/(D202+H202),D202)</f>
        <v>49.502101520532392</v>
      </c>
      <c r="E200" s="301">
        <f ca="true">D200*AVERAGEIF(E205:E216,"&gt;0")/100</f>
        <v>44.447199662729361</v>
      </c>
      <c r="F200" s="302">
        <f ca="true">D200*(100-AVERAGEIF(E205:E216,"&gt;0"))/100</f>
        <v>5.0549018578030287</v>
      </c>
      <c r="G200" s="303">
        <f ca="true">100-(E200+F200+H200)</f>
        <v>31.650079794795147</v>
      </c>
      <c r="H200" s="304">
        <f ca="true">IF((D202+H202)&gt;100,H202*100/(D202+H202),H202)</f>
        <v>18.847818684672461</v>
      </c>
      <c r="I200" s="300">
        <f ca="true">IF((I202+M202)&gt;100,I202*100/(I202+M202),I202)</f>
        <v>79.869569523145401</v>
      </c>
      <c r="J200" s="301">
        <f ca="true">I200*AVERAGEIF(J205:J216,"&gt;0")/100</f>
        <v>76.931441091030251</v>
      </c>
      <c r="K200" s="302">
        <f ca="true">I200*(100-AVERAGEIF(J205:J216,"&gt;0"))/100</f>
        <v>2.9381284321151515</v>
      </c>
      <c r="L200" s="303">
        <f ca="true">100-(J200+K200+M200)</f>
        <v>17.749677585043401</v>
      </c>
      <c r="M200" s="304">
        <f ca="true">IF((I202+M202)&gt;100,M202*100/(I202+M202),M202)</f>
        <v>2.3807528918111984</v>
      </c>
      <c r="N200" s="300">
        <f ca="true">IF((N202+R202)&gt;100,N202*100/(N202+R202),N202)</f>
        <v>89.918565783288813</v>
      </c>
      <c r="O200" s="301">
        <f ca="true">N200*AVERAGEIF(O205:O216,"&gt;0")/100</f>
        <v>86.384188745659273</v>
      </c>
      <c r="P200" s="302">
        <f ca="true">N200*(100-AVERAGEIF(O205:O216,"&gt;0"))/100</f>
        <v>3.5343770376295498</v>
      </c>
      <c r="Q200" s="303">
        <f ca="true">100-(O200+P200+R200)</f>
        <v>10.081434216711173</v>
      </c>
      <c r="R200" s="304">
        <f ca="true">IF((N202+R202)&gt;100,R202*100/(N202+R202),R202)</f>
        <v>0</v>
      </c>
      <c r="S200" s="300">
        <f ca="true">IF((S202+W202)&gt;100,S202*100/(S202+W202),S202)</f>
        <v>93.583021402816144</v>
      </c>
      <c r="T200" s="301">
        <f ca="true">S200*AVERAGEIF(T205:T216,"&gt;0")/100</f>
        <v>90.91473747432002</v>
      </c>
      <c r="U200" s="302">
        <f ca="true">S200*(100-AVERAGEIF(T205:T216,"&gt;0"))/100</f>
        <v>2.6682839284961135</v>
      </c>
      <c r="V200" s="303">
        <f ca="true">100-(T200+U200+W200)</f>
        <v>6.4169785971838706</v>
      </c>
      <c r="W200" s="304">
        <f ca="true">IF((S202+W202)&gt;100,W202*100/(S202+W202),W202)</f>
        <v>0</v>
      </c>
      <c r="X200" s="300">
        <f ca="true">IF((X202+AB202)&gt;100,X202*100/(X202+AB202),X202)</f>
        <v>96.136183440105697</v>
      </c>
      <c r="Y200" s="301">
        <f ca="true">X200*AVERAGEIF(Y205:Y216,"&gt;0")/100</f>
        <v>94.770672912462416</v>
      </c>
      <c r="Z200" s="302">
        <f ca="true">X200*(100-AVERAGEIF(Y205:Y216,"&gt;0"))/100</f>
        <v>1.3655105276432777</v>
      </c>
      <c r="AA200" s="303">
        <f ca="true">100-(Y200+Z200+AB200)</f>
        <v>3.8638165598943033</v>
      </c>
      <c r="AB200" s="304">
        <f ca="true">IF((X202+AB202)&gt;100,AB202*100/(X202+AB202),AB202)</f>
        <v>0</v>
      </c>
    </row>
    <row r="201" hidden="true" x14ac:dyDescent="0.2">
      <c r="A201" s="979" t="s">
        <v>12</v>
      </c>
      <c r="B201" s="980"/>
      <c r="C201" s="305">
        <f>MinRegYear(C199,C205:C216)</f>
        <v>2002</v>
      </c>
      <c r="D201" s="306">
        <f ca="true">IF(MAX(C205:C216)-MIN(C205:C216)&lt;5,AVERAGEIF(C205:C216,"&gt;0",D205:D216),
IF(FORECAST($C201,D$205:D$216,$C$205:$C$216)&lt;0,0,
IF(FORECAST($C201,D$205:D$216,$C$205:$C$216)&gt;100,100,
FORECAST($C201,D$205:D$216,$C$205:$C$216))))</f>
        <v>46.418206912488529</v>
      </c>
      <c r="E201" s="307"/>
      <c r="F201" s="308"/>
      <c r="G201" s="308"/>
      <c r="H201" s="309">
        <f ca="true">IF(MAX(C205:C216)-MIN(C205:C216)&lt;5,AVERAGEIF(C205:C216,"&gt;0",H205:H216),
IF(FORECAST($C201,H$205:H$216,$C$205:$C$216)&lt;0,0,
IF(FORECAST($C201,H$205:H$216,$C$205:$C$216)&gt;100,100,
FORECAST($C201,H$205:H$216,$C$205:$C$216))))</f>
        <v>11.29954612764152</v>
      </c>
      <c r="I201" s="306">
        <f ca="true">IF(MAX(C205:C216)-MIN(C205:C216)&lt;5,AVERAGEIF(C205:C216,"&gt;0",I205:I216),
IF(FORECAST($C201,I$205:I$216,$C$205:$C$216)&lt;0,0,
IF(FORECAST($C201,I$205:I$216,$C$205:$C$216)&gt;100,100,
FORECAST($C201,I$205:I$216,$C$205:$C$216))))</f>
        <v>66.576306440889539</v>
      </c>
      <c r="J201" s="307"/>
      <c r="K201" s="308"/>
      <c r="L201" s="308"/>
      <c r="M201" s="309">
        <f ca="true">IF(MAX(C205:C216)-MIN(C205:C216)&lt;5,AVERAGEIF(C205:C216,"&gt;0",M205:M216),
IF(FORECAST($C201,M$205:M$216,$C$205:$C$216)&lt;0,0,
IF(FORECAST($C201,M$205:M$216,$C$205:$C$216)&gt;100,100,
FORECAST($C201,M$205:M$216,$C$205:$C$216))))</f>
        <v>9.4675414203065884</v>
      </c>
      <c r="N201" s="306">
        <f ca="true">IF(MAX(C205:C216)-MIN(C205:C216)&lt;5,AVERAGEIF(C205:C216,"&gt;0",N205:N216),
IF(FORECAST($C201,N$205:N$216,$C$205:$C$216)&lt;0,0,
IF(FORECAST($C201,N$205:N$216,$C$205:$C$216)&gt;100,100,
FORECAST($C201,N$205:N$216,$C$205:$C$216))))</f>
        <v>89.48581703250764</v>
      </c>
      <c r="O201" s="307"/>
      <c r="P201" s="308"/>
      <c r="Q201" s="308"/>
      <c r="R201" s="309">
        <f ca="true">IF(MAX(C205:C216)-MIN(C205:C216)&lt;5,AVERAGEIF(C205:C216,"&gt;0",R205:R216),
IF(FORECAST($C201,R$205:R$216,$C$205:$C$216)&lt;0,0,
IF(FORECAST($C201,R$205:R$216,$C$205:$C$216)&gt;100,100,
FORECAST($C201,R$205:R$216,$C$205:$C$216))))</f>
        <v>1.506625587924816</v>
      </c>
      <c r="S201" s="306">
        <f ca="true">IF(MAX(C205:C216)-MIN(C205:C216)&lt;5,AVERAGEIF(C205:C216,"&gt;0",S205:S216),
IF(FORECAST($C201,S$205:S$216,$C$205:$C$216)&lt;0,0,
IF(FORECAST($C201,S$205:S$216,$C$205:$C$216)&gt;100,100,
FORECAST($C201,S$205:S$216,$C$205:$C$216))))</f>
        <v>94.96925259149188</v>
      </c>
      <c r="T201" s="307"/>
      <c r="U201" s="308"/>
      <c r="V201" s="308"/>
      <c r="W201" s="309">
        <f ca="true">IF(MAX(C205:C216)-MIN(C205:C216)&lt;5,AVERAGEIF(C205:C216,"&gt;0",W205:W216),
IF(FORECAST($C201,W$205:W$216,$C$205:$C$216)&lt;0,0,
IF(FORECAST($C201,W$205:W$216,$C$205:$C$216)&gt;100,100,
FORECAST($C201,W$205:W$216,$C$205:$C$216))))</f>
        <v>0.62742048767695735</v>
      </c>
      <c r="X201" s="306">
        <f ca="true">IF(MAX(C205:C216)-MIN(C205:C216)&lt;5,AVERAGEIF(C205:C216,"&gt;0",X205:X216),
IF(FORECAST($C201,X$205:X$216,$C$205:$C$216)&lt;0,0,
IF(FORECAST($C201,X$205:X$216,$C$205:$C$216)&gt;100,100,
FORECAST($C201,X$205:X$216,$C$205:$C$216))))</f>
        <v>97.201657646396995</v>
      </c>
      <c r="Y201" s="307"/>
      <c r="Z201" s="308"/>
      <c r="AA201" s="308"/>
      <c r="AB201" s="309">
        <f ca="true">IF(MAX(C205:C216)-MIN(C205:C216)&lt;5,AVERAGEIF(C205:C216,"&gt;0",AB205:AB216),
IF(FORECAST($C201,AB$205:AB$216,$C$205:$C$216)&lt;0,0,
IF(FORECAST($C201,AB$205:AB$216,$C$205:$C$216)&gt;100,100,
FORECAST($C201,AB$205:AB$216,$C$205:$C$216))))</f>
        <v>0.26321361314974823</v>
      </c>
    </row>
    <row r="202" hidden="true" x14ac:dyDescent="0.2">
      <c r="A202" s="981"/>
      <c r="B202" s="982"/>
      <c r="C202" s="284">
        <f>MaxRegYear(C200,C205:C216)</f>
        <v>2020</v>
      </c>
      <c r="D202" s="310">
        <f ca="true">IF(MAX(C205:C216)-MIN(C205:C216)&lt;5,AVERAGEIF(C205:C216,"&gt;0",D205:D216),
IF(FORECAST($C202,D$205:D$216,$C$205:$C$216)&lt;0,0,
IF(FORECAST($C202,D$205:D$216,$C$205:$C$216)&gt;100,100,
FORECAST($C202,D$205:D$216,$C$205:$C$216))))</f>
        <v>49.502101520532392</v>
      </c>
      <c r="E202" s="311"/>
      <c r="F202" s="312"/>
      <c r="G202" s="312"/>
      <c r="H202" s="313">
        <f ca="true">IF(MAX(C205:C216)-MIN(C205:C216)&lt;5,AVERAGEIF(C205:C216,"&gt;0",H205:H216),
IF(FORECAST($C202,H$205:H$216,$C$205:$C$216)&lt;0,0,
IF(FORECAST($C202,H$205:H$216,$C$205:$C$216)&gt;100,100,
FORECAST($C202,H$205:H$216,$C$205:$C$216))))</f>
        <v>18.847818684672461</v>
      </c>
      <c r="I202" s="310">
        <f ca="true">IF(MAX(C205:C216)-MIN(C205:C216)&lt;5,AVERAGEIF(C205:C216,"&gt;0",I205:I216),
IF(FORECAST($C202,I$205:I$216,$C$205:$C$216)&lt;0,0,
IF(FORECAST($C202,I$205:I$216,$C$205:$C$216)&gt;100,100,
FORECAST($C202,I$205:I$216,$C$205:$C$216))))</f>
        <v>79.869569523145401</v>
      </c>
      <c r="J202" s="311"/>
      <c r="K202" s="312"/>
      <c r="L202" s="312"/>
      <c r="M202" s="313">
        <f ca="true">IF(MAX(C205:C216)-MIN(C205:C216)&lt;5,AVERAGEIF(C205:C216,"&gt;0",M205:M216),
IF(FORECAST($C202,M$205:M$216,$C$205:$C$216)&lt;0,0,
IF(FORECAST($C202,M$205:M$216,$C$205:$C$216)&gt;100,100,
FORECAST($C202,M$205:M$216,$C$205:$C$216))))</f>
        <v>2.3807528918111984</v>
      </c>
      <c r="N202" s="310">
        <f ca="true">IF(MAX(C205:C216)-MIN(C205:C216)&lt;5,AVERAGEIF(C205:C216,"&gt;0",N205:N216),
IF(FORECAST($C202,N$205:N$216,$C$205:$C$216)&lt;0,0,
IF(FORECAST($C202,N$205:N$216,$C$205:$C$216)&gt;100,100,
FORECAST($C202,N$205:N$216,$C$205:$C$216))))</f>
        <v>89.918565783288813</v>
      </c>
      <c r="O202" s="311"/>
      <c r="P202" s="312"/>
      <c r="Q202" s="312"/>
      <c r="R202" s="313">
        <f ca="true">IF(MAX(C205:C216)-MIN(C205:C216)&lt;5,AVERAGEIF(C205:C216,"&gt;0",R205:R216),
IF(FORECAST($C202,R$205:R$216,$C$205:$C$216)&lt;0,0,
IF(FORECAST($C202,R$205:R$216,$C$205:$C$216)&gt;100,100,
FORECAST($C202,R$205:R$216,$C$205:$C$216))))</f>
        <v>0</v>
      </c>
      <c r="S202" s="310">
        <f ca="true">IF(MAX(C205:C216)-MIN(C205:C216)&lt;5,AVERAGEIF(C205:C216,"&gt;0",S205:S216),
IF(FORECAST($C202,S$205:S$216,$C$205:$C$216)&lt;0,0,
IF(FORECAST($C202,S$205:S$216,$C$205:$C$216)&gt;100,100,
FORECAST($C202,S$205:S$216,$C$205:$C$216))))</f>
        <v>93.583021402816144</v>
      </c>
      <c r="T202" s="311"/>
      <c r="U202" s="312"/>
      <c r="V202" s="312"/>
      <c r="W202" s="313">
        <f ca="true">IF(MAX(C205:C216)-MIN(C205:C216)&lt;5,AVERAGEIF(C205:C216,"&gt;0",W205:W216),
IF(FORECAST($C202,W$205:W$216,$C$205:$C$216)&lt;0,0,
IF(FORECAST($C202,W$205:W$216,$C$205:$C$216)&gt;100,100,
FORECAST($C202,W$205:W$216,$C$205:$C$216))))</f>
        <v>0</v>
      </c>
      <c r="X202" s="310">
        <f ca="true">IF(MAX(C205:C216)-MIN(C205:C216)&lt;5,AVERAGEIF(C205:C216,"&gt;0",X205:X216),
IF(FORECAST($C202,X$205:X$216,$C$205:$C$216)&lt;0,0,
IF(FORECAST($C202,X$205:X$216,$C$205:$C$216)&gt;100,100,
FORECAST($C202,X$205:X$216,$C$205:$C$216))))</f>
        <v>96.136183440105697</v>
      </c>
      <c r="Y202" s="311"/>
      <c r="Z202" s="312"/>
      <c r="AA202" s="312"/>
      <c r="AB202" s="313">
        <f ca="true">IF(MAX(C205:C216)-MIN(C205:C216)&lt;5,AVERAGEIF(C205:C216,"&gt;0",AB205:AB216),
IF(FORECAST($C202,AB$205:AB$216,$C$205:$C$216)&lt;0,0,
IF(FORECAST($C202,AB$205:AB$216,$C$205:$C$216)&gt;100,100,
FORECAST($C202,AB$205:AB$216,$C$205:$C$216))))</f>
        <v>0</v>
      </c>
    </row>
    <row r="203" ht="9" customHeight="true" x14ac:dyDescent="0.2">
      <c r="D203" s="314"/>
      <c r="I203" s="314"/>
      <c r="K203" s="274"/>
      <c r="L203" s="274"/>
      <c r="N203" s="314"/>
      <c r="P203" s="274"/>
      <c r="Q203" s="274"/>
      <c r="S203" s="314"/>
      <c r="U203" s="274"/>
      <c r="V203" s="274"/>
      <c r="X203" s="314"/>
      <c r="Z203" s="274"/>
      <c r="AA203" s="274"/>
      <c r="AB203" s="315"/>
    </row>
    <row r="204" s="343" customFormat="true" ht="22.5" customHeight="true" x14ac:dyDescent="0.2">
      <c r="B204" s="316" t="s">
        <v>8</v>
      </c>
      <c r="C204" s="317" t="s">
        <v>9</v>
      </c>
      <c r="D204" s="318" t="s">
        <v>14</v>
      </c>
      <c r="E204" s="958" t="s">
        <v>689</v>
      </c>
      <c r="F204" s="406"/>
      <c r="G204" s="406"/>
      <c r="H204" s="320" t="s">
        <v>17</v>
      </c>
      <c r="I204" s="318" t="s">
        <v>14</v>
      </c>
      <c r="J204" s="958" t="s">
        <v>689</v>
      </c>
      <c r="K204" s="406"/>
      <c r="L204" s="406"/>
      <c r="M204" s="320" t="s">
        <v>17</v>
      </c>
      <c r="N204" s="318" t="s">
        <v>14</v>
      </c>
      <c r="O204" s="958" t="s">
        <v>689</v>
      </c>
      <c r="P204" s="406"/>
      <c r="Q204" s="406"/>
      <c r="R204" s="320" t="s">
        <v>17</v>
      </c>
      <c r="S204" s="318" t="s">
        <v>14</v>
      </c>
      <c r="T204" s="958" t="s">
        <v>689</v>
      </c>
      <c r="U204" s="406"/>
      <c r="V204" s="406"/>
      <c r="W204" s="320" t="s">
        <v>17</v>
      </c>
      <c r="X204" s="318" t="s">
        <v>14</v>
      </c>
      <c r="Y204" s="958" t="s">
        <v>689</v>
      </c>
      <c r="Z204" s="406"/>
      <c r="AA204" s="406"/>
      <c r="AB204" s="320" t="s">
        <v>17</v>
      </c>
      <c r="AD204" s="407"/>
    </row>
    <row r="205" x14ac:dyDescent="0.2">
      <c r="A205" s="322"/>
      <c r="B205" s="660" t="s">
        <v>193</v>
      </c>
      <c r="C205" s="661">
        <v>2004</v>
      </c>
      <c r="D205" s="236">
        <f t="shared" ref="D205:D216" ca="true" si="50">IF(ISERROR(INDIRECT(CONCATENATE($B205,"!H16"))),"",INDIRECT(CONCATENATE($B205,"!H16")))</f>
        <v>33.02033782709497</v>
      </c>
      <c r="E205" s="326" t="str">
        <f t="shared" ref="E205:E216" ca="true" si="51">IF(ISERROR(INDIRECT(CONCATENATE($B205,"!H23"))),"",INDIRECT(CONCATENATE($B205,"!H23")))</f>
        <v>N/A</v>
      </c>
      <c r="F205" s="324"/>
      <c r="G205" s="324"/>
      <c r="H205" s="325">
        <f t="shared" ref="H205:H216" ca="true" si="52">IF(ISERROR(INDIRECT(CONCATENATE($B205,"!H21"))),"",INDIRECT(CONCATENATE($B205,"!H21")))</f>
        <v>20.417362896765813</v>
      </c>
      <c r="I205" s="236">
        <f t="shared" ref="I205:I216" ca="true" si="53">IF(ISERROR(INDIRECT(CONCATENATE($B205,"!I16"))),"",INDIRECT(CONCATENATE($B205,"!I16")))</f>
        <v>60.006439965770312</v>
      </c>
      <c r="J205" s="326" t="str">
        <f t="shared" ref="J205:J216" ca="true" si="54">IF(ISERROR(INDIRECT(CONCATENATE($B205,"!I23"))),"",INDIRECT(CONCATENATE($B205,"!I23")))</f>
        <v>N/A</v>
      </c>
      <c r="K205" s="324"/>
      <c r="L205" s="324"/>
      <c r="M205" s="325">
        <f t="shared" ref="M205:M216" ca="true" si="55">IF(ISERROR(INDIRECT(CONCATENATE($B205,"!I21"))),"",INDIRECT(CONCATENATE($B205,"!I21")))</f>
        <v>11.233278754945268</v>
      </c>
      <c r="N205" s="236">
        <f t="shared" ref="N205:N216" ca="true" si="56">IF(ISERROR(INDIRECT(CONCATENATE($B205,"!J16"))),"",INDIRECT(CONCATENATE($B205,"!J16")))</f>
        <v>89.079535190195756</v>
      </c>
      <c r="O205" s="326" t="str">
        <f t="shared" ref="O205:O216" ca="true" si="57">IF(ISERROR(INDIRECT(CONCATENATE($B205,"!J23"))),"",INDIRECT(CONCATENATE($B205,"!J23")))</f>
        <v>N/A</v>
      </c>
      <c r="P205" s="324"/>
      <c r="Q205" s="324"/>
      <c r="R205" s="325">
        <f t="shared" ref="R205:R216" ca="true" si="58">IF(ISERROR(INDIRECT(CONCATENATE($B205,"!J21"))),"",INDIRECT(CONCATENATE($B205,"!J21")))</f>
        <v>1.468438345966752</v>
      </c>
      <c r="S205" s="236">
        <f t="shared" ref="S205:S216" ca="true" si="59">IF(ISERROR(INDIRECT(CONCATENATE($B205,"!K16"))),"",INDIRECT(CONCATENATE($B205,"!K16")))</f>
        <v>94.837407789954355</v>
      </c>
      <c r="T205" s="326" t="str">
        <f t="shared" ref="T205:T216" ca="true" si="60">IF(ISERROR(INDIRECT(CONCATENATE($B205,"!K23"))),"",INDIRECT(CONCATENATE($B205,"!K23")))</f>
        <v>N/A</v>
      </c>
      <c r="U205" s="324"/>
      <c r="V205" s="324"/>
      <c r="W205" s="325">
        <f t="shared" ref="W205:W216" ca="true" si="61">IF(ISERROR(INDIRECT(CONCATENATE($B205,"!K21"))),"",INDIRECT(CONCATENATE($B205,"!K21")))</f>
        <v>0.73424028166929522</v>
      </c>
      <c r="X205" s="236">
        <f t="shared" ref="X205:X216" ca="true" si="62">IF(ISERROR(INDIRECT(CONCATENATE($B205,"!L16"))),"",INDIRECT(CONCATENATE($B205,"!L16")))</f>
        <v>96.975952155419122</v>
      </c>
      <c r="Y205" s="326" t="str">
        <f t="shared" ref="Y205:Y216" ca="true" si="63">IF(ISERROR(INDIRECT(CONCATENATE($B205,"!L23"))),"",INDIRECT(CONCATENATE($B205,"!L23")))</f>
        <v>N/A</v>
      </c>
      <c r="Z205" s="324"/>
      <c r="AA205" s="324"/>
      <c r="AB205" s="325">
        <f t="shared" ref="AB205:AB216" ca="true" si="64">IF(ISERROR(INDIRECT(CONCATENATE($B205,"!L221"))),"",INDIRECT(CONCATENATE($B205,"!L21")))</f>
        <v>0.17701893597791105</v>
      </c>
    </row>
    <row r="206" x14ac:dyDescent="0.2">
      <c r="A206" s="322"/>
      <c r="B206" s="662" t="s">
        <v>157</v>
      </c>
      <c r="C206" s="663"/>
      <c r="D206" s="237">
        <f t="shared" ca="true" si="50"/>
        <v>63</v>
      </c>
      <c r="E206" s="326">
        <f t="shared" ca="true" si="51"/>
        <v>98.4</v>
      </c>
      <c r="F206" s="324"/>
      <c r="G206" s="324"/>
      <c r="H206" s="327">
        <f t="shared" ca="true" si="52"/>
        <v>5.0999999999999996</v>
      </c>
      <c r="I206" s="237">
        <f t="shared" ca="true" si="53"/>
        <v>83.6</v>
      </c>
      <c r="J206" s="326">
        <f t="shared" ca="true" si="54"/>
        <v>98</v>
      </c>
      <c r="K206" s="324"/>
      <c r="L206" s="324"/>
      <c r="M206" s="327">
        <f t="shared" ca="true" si="55"/>
        <v>0.4</v>
      </c>
      <c r="N206" s="237">
        <f t="shared" ca="true" si="56"/>
        <v>95.6</v>
      </c>
      <c r="O206" s="326">
        <f t="shared" ca="true" si="57"/>
        <v>97.1</v>
      </c>
      <c r="P206" s="324"/>
      <c r="Q206" s="324"/>
      <c r="R206" s="327">
        <f t="shared" ca="true" si="58"/>
        <v>0.1</v>
      </c>
      <c r="S206" s="237">
        <f t="shared" ca="true" si="59"/>
        <v>97.4</v>
      </c>
      <c r="T206" s="326">
        <f t="shared" ca="true" si="60"/>
        <v>96.7</v>
      </c>
      <c r="U206" s="324"/>
      <c r="V206" s="324"/>
      <c r="W206" s="327">
        <f t="shared" ca="true" si="61"/>
        <v>0</v>
      </c>
      <c r="X206" s="237">
        <f t="shared" ca="true" si="62"/>
        <v>98.6</v>
      </c>
      <c r="Y206" s="326">
        <f t="shared" ca="true" si="63"/>
        <v>97.5</v>
      </c>
      <c r="Z206" s="324"/>
      <c r="AA206" s="324"/>
      <c r="AB206" s="327">
        <f t="shared" ca="true" si="64"/>
        <v>0</v>
      </c>
    </row>
    <row r="207" x14ac:dyDescent="0.2">
      <c r="A207" s="322"/>
      <c r="B207" s="662" t="s">
        <v>372</v>
      </c>
      <c r="C207" s="663">
        <v>2011</v>
      </c>
      <c r="D207" s="237">
        <f t="shared" ca="true" si="50"/>
        <v>68.17338280679526</v>
      </c>
      <c r="E207" s="326" t="str">
        <f t="shared" ca="true" si="51"/>
        <v>N/A</v>
      </c>
      <c r="F207" s="324"/>
      <c r="G207" s="324"/>
      <c r="H207" s="327">
        <f t="shared" ca="true" si="52"/>
        <v>6.043632221530677</v>
      </c>
      <c r="I207" s="237">
        <f t="shared" ca="true" si="53"/>
        <v>88.462850760495158</v>
      </c>
      <c r="J207" s="326" t="str">
        <f t="shared" ca="true" si="54"/>
        <v>N/A</v>
      </c>
      <c r="K207" s="324"/>
      <c r="L207" s="324"/>
      <c r="M207" s="327">
        <f t="shared" ca="true" si="55"/>
        <v>2.0625836820987078</v>
      </c>
      <c r="N207" s="237">
        <f t="shared" ca="true" si="56"/>
        <v>89.550226591276655</v>
      </c>
      <c r="O207" s="326" t="str">
        <f t="shared" ca="true" si="57"/>
        <v>N/A</v>
      </c>
      <c r="P207" s="324"/>
      <c r="Q207" s="324"/>
      <c r="R207" s="327">
        <f t="shared" ca="true" si="58"/>
        <v>0.79188536456925651</v>
      </c>
      <c r="S207" s="237">
        <f t="shared" ca="true" si="59"/>
        <v>94.385362945004758</v>
      </c>
      <c r="T207" s="326" t="str">
        <f t="shared" ca="true" si="60"/>
        <v>N/A</v>
      </c>
      <c r="U207" s="324"/>
      <c r="V207" s="324"/>
      <c r="W207" s="327">
        <f t="shared" ca="true" si="61"/>
        <v>0</v>
      </c>
      <c r="X207" s="237">
        <f t="shared" ca="true" si="62"/>
        <v>96.220290354465519</v>
      </c>
      <c r="Y207" s="326" t="str">
        <f t="shared" ca="true" si="63"/>
        <v>N/A</v>
      </c>
      <c r="Z207" s="324"/>
      <c r="AA207" s="324"/>
      <c r="AB207" s="327">
        <f t="shared" ca="true" si="64"/>
        <v>0.26237187274549573</v>
      </c>
      <c r="AD207" s="328"/>
    </row>
    <row r="208" x14ac:dyDescent="0.2">
      <c r="A208" s="322"/>
      <c r="B208" s="662" t="s">
        <v>439</v>
      </c>
      <c r="C208" s="663">
        <v>2013</v>
      </c>
      <c r="D208" s="237">
        <f t="shared" ca="true" si="50"/>
        <v>51.657839831860819</v>
      </c>
      <c r="E208" s="326" t="str">
        <f t="shared" ca="true" si="51"/>
        <v>N/A</v>
      </c>
      <c r="F208" s="324"/>
      <c r="G208" s="324"/>
      <c r="H208" s="327">
        <f t="shared" ca="true" si="52"/>
        <v>7.6809032107087365</v>
      </c>
      <c r="I208" s="237">
        <f t="shared" ca="true" si="53"/>
        <v>73.718932408357546</v>
      </c>
      <c r="J208" s="326" t="str">
        <f t="shared" ca="true" si="54"/>
        <v>N/A</v>
      </c>
      <c r="K208" s="324"/>
      <c r="L208" s="324"/>
      <c r="M208" s="327">
        <f t="shared" ca="true" si="55"/>
        <v>3.7703343625560284</v>
      </c>
      <c r="N208" s="237">
        <f t="shared" ca="true" si="56"/>
        <v>89.423917350488793</v>
      </c>
      <c r="O208" s="326" t="str">
        <f t="shared" ca="true" si="57"/>
        <v>N/A</v>
      </c>
      <c r="P208" s="324"/>
      <c r="Q208" s="324"/>
      <c r="R208" s="327">
        <f t="shared" ca="true" si="58"/>
        <v>0.21209978240612137</v>
      </c>
      <c r="S208" s="237">
        <f t="shared" ca="true" si="59"/>
        <v>92.6811570472629</v>
      </c>
      <c r="T208" s="326" t="str">
        <f t="shared" ca="true" si="60"/>
        <v>N/A</v>
      </c>
      <c r="U208" s="324"/>
      <c r="V208" s="324"/>
      <c r="W208" s="327">
        <f t="shared" ca="true" si="61"/>
        <v>0</v>
      </c>
      <c r="X208" s="237">
        <f t="shared" ca="true" si="62"/>
        <v>97.175864587785227</v>
      </c>
      <c r="Y208" s="326" t="str">
        <f t="shared" ca="true" si="63"/>
        <v>N/A</v>
      </c>
      <c r="Z208" s="324"/>
      <c r="AA208" s="324"/>
      <c r="AB208" s="327">
        <f t="shared" ca="true" si="64"/>
        <v>7.3535243631928052E-2</v>
      </c>
    </row>
    <row r="209" x14ac:dyDescent="0.2">
      <c r="A209" s="322"/>
      <c r="B209" s="662" t="s">
        <v>434</v>
      </c>
      <c r="C209" s="663">
        <v>2016</v>
      </c>
      <c r="D209" s="237">
        <f t="shared" ca="true" si="50"/>
        <v>65.866583187284533</v>
      </c>
      <c r="E209" s="326">
        <f t="shared" ca="true" si="51"/>
        <v>85.837220744247915</v>
      </c>
      <c r="F209" s="324"/>
      <c r="G209" s="324"/>
      <c r="H209" s="327">
        <f t="shared" ca="true" si="52"/>
        <v>11.400452066474845</v>
      </c>
      <c r="I209" s="237">
        <f t="shared" ca="true" si="53"/>
        <v>82.356673293670383</v>
      </c>
      <c r="J209" s="326">
        <f t="shared" ca="true" si="54"/>
        <v>96.182087782880615</v>
      </c>
      <c r="K209" s="324"/>
      <c r="L209" s="324"/>
      <c r="M209" s="327">
        <f t="shared" ca="true" si="55"/>
        <v>3.0149385848788541</v>
      </c>
      <c r="N209" s="237">
        <f t="shared" ca="true" si="56"/>
        <v>94.350724640155619</v>
      </c>
      <c r="O209" s="326">
        <f t="shared" ca="true" si="57"/>
        <v>97.300139427267197</v>
      </c>
      <c r="P209" s="324"/>
      <c r="Q209" s="324"/>
      <c r="R209" s="327">
        <f t="shared" ca="true" si="58"/>
        <v>0</v>
      </c>
      <c r="S209" s="237">
        <f t="shared" ca="true" si="59"/>
        <v>96.955901413598937</v>
      </c>
      <c r="T209" s="326">
        <f t="shared" ca="true" si="60"/>
        <v>99.295113877282617</v>
      </c>
      <c r="U209" s="324"/>
      <c r="V209" s="324"/>
      <c r="W209" s="327">
        <f t="shared" ca="true" si="61"/>
        <v>0</v>
      </c>
      <c r="X209" s="237">
        <f t="shared" ca="true" si="62"/>
        <v>97.131072254456939</v>
      </c>
      <c r="Y209" s="326">
        <f t="shared" ca="true" si="63"/>
        <v>100</v>
      </c>
      <c r="Z209" s="324"/>
      <c r="AA209" s="324"/>
      <c r="AB209" s="327">
        <f t="shared" ca="true" si="64"/>
        <v>0</v>
      </c>
    </row>
    <row r="210" x14ac:dyDescent="0.2">
      <c r="A210" s="322"/>
      <c r="B210" s="662" t="s">
        <v>683</v>
      </c>
      <c r="C210" s="663">
        <v>2018</v>
      </c>
      <c r="D210" s="237">
        <f t="shared" ca="true" si="50"/>
        <v>22.281919777089346</v>
      </c>
      <c r="E210" s="326">
        <f t="shared" ca="true" si="51"/>
        <v>85.128311005714068</v>
      </c>
      <c r="F210" s="324"/>
      <c r="G210" s="324"/>
      <c r="H210" s="327">
        <f t="shared" ca="true" si="52"/>
        <v>32.761500963039275</v>
      </c>
      <c r="I210" s="237">
        <f t="shared" ca="true" si="53"/>
        <v>66.739395791559701</v>
      </c>
      <c r="J210" s="326">
        <f t="shared" ca="true" si="54"/>
        <v>94.781937754040356</v>
      </c>
      <c r="K210" s="324"/>
      <c r="L210" s="324"/>
      <c r="M210" s="327">
        <f t="shared" ca="true" si="55"/>
        <v>6.7836270791785349</v>
      </c>
      <c r="N210" s="237">
        <f t="shared" ca="true" si="56"/>
        <v>86.27484444823375</v>
      </c>
      <c r="O210" s="326">
        <f t="shared" ca="true" si="57"/>
        <v>93.807934155175104</v>
      </c>
      <c r="P210" s="324"/>
      <c r="Q210" s="324"/>
      <c r="R210" s="327">
        <f t="shared" ca="true" si="58"/>
        <v>0.57086810170534652</v>
      </c>
      <c r="S210" s="237">
        <f t="shared" ca="true" si="59"/>
        <v>91.981765883241778</v>
      </c>
      <c r="T210" s="326">
        <f t="shared" ca="true" si="60"/>
        <v>95.451142435566609</v>
      </c>
      <c r="U210" s="324"/>
      <c r="V210" s="324"/>
      <c r="W210" s="327">
        <f t="shared" ca="true" si="61"/>
        <v>0.22471672566722814</v>
      </c>
      <c r="X210" s="237">
        <f t="shared" ca="true" si="62"/>
        <v>95.427072283905488</v>
      </c>
      <c r="Y210" s="326">
        <f t="shared" ca="true" si="63"/>
        <v>98.23882440893648</v>
      </c>
      <c r="Z210" s="324"/>
      <c r="AA210" s="324"/>
      <c r="AB210" s="327">
        <f t="shared" ca="true" si="64"/>
        <v>0</v>
      </c>
    </row>
    <row r="211" x14ac:dyDescent="0.2">
      <c r="A211" s="322"/>
      <c r="B211" s="662"/>
      <c r="C211" s="663"/>
      <c r="D211" s="237" t="str">
        <f t="shared" ca="true" si="50"/>
        <v/>
      </c>
      <c r="E211" s="326" t="str">
        <f t="shared" ca="true" si="51"/>
        <v/>
      </c>
      <c r="F211" s="324"/>
      <c r="G211" s="324"/>
      <c r="H211" s="327" t="str">
        <f t="shared" ca="true" si="52"/>
        <v/>
      </c>
      <c r="I211" s="237" t="str">
        <f t="shared" ca="true" si="53"/>
        <v/>
      </c>
      <c r="J211" s="326" t="str">
        <f t="shared" ca="true" si="54"/>
        <v/>
      </c>
      <c r="K211" s="324"/>
      <c r="L211" s="324"/>
      <c r="M211" s="327" t="str">
        <f t="shared" ca="true" si="55"/>
        <v/>
      </c>
      <c r="N211" s="237" t="str">
        <f t="shared" ca="true" si="56"/>
        <v/>
      </c>
      <c r="O211" s="326" t="str">
        <f t="shared" ca="true" si="57"/>
        <v/>
      </c>
      <c r="P211" s="324"/>
      <c r="Q211" s="324"/>
      <c r="R211" s="327" t="str">
        <f t="shared" ca="true" si="58"/>
        <v/>
      </c>
      <c r="S211" s="237" t="str">
        <f t="shared" ca="true" si="59"/>
        <v/>
      </c>
      <c r="T211" s="326" t="str">
        <f t="shared" ca="true" si="60"/>
        <v/>
      </c>
      <c r="U211" s="324"/>
      <c r="V211" s="324"/>
      <c r="W211" s="327" t="str">
        <f t="shared" ca="true" si="61"/>
        <v/>
      </c>
      <c r="X211" s="237" t="str">
        <f t="shared" ca="true" si="62"/>
        <v/>
      </c>
      <c r="Y211" s="326" t="str">
        <f t="shared" ca="true" si="63"/>
        <v/>
      </c>
      <c r="Z211" s="324"/>
      <c r="AA211" s="324"/>
      <c r="AB211" s="327" t="str">
        <f t="shared" ca="true" si="64"/>
        <v/>
      </c>
    </row>
    <row r="212" x14ac:dyDescent="0.2">
      <c r="A212" s="322"/>
      <c r="B212" s="662"/>
      <c r="C212" s="663"/>
      <c r="D212" s="237" t="str">
        <f t="shared" ca="true" si="50"/>
        <v/>
      </c>
      <c r="E212" s="326" t="str">
        <f t="shared" ca="true" si="51"/>
        <v/>
      </c>
      <c r="F212" s="324"/>
      <c r="G212" s="324"/>
      <c r="H212" s="327" t="str">
        <f t="shared" ca="true" si="52"/>
        <v/>
      </c>
      <c r="I212" s="237" t="str">
        <f t="shared" ca="true" si="53"/>
        <v/>
      </c>
      <c r="J212" s="326" t="str">
        <f t="shared" ca="true" si="54"/>
        <v/>
      </c>
      <c r="K212" s="324"/>
      <c r="L212" s="324"/>
      <c r="M212" s="327" t="str">
        <f t="shared" ca="true" si="55"/>
        <v/>
      </c>
      <c r="N212" s="237" t="str">
        <f t="shared" ca="true" si="56"/>
        <v/>
      </c>
      <c r="O212" s="326" t="str">
        <f t="shared" ca="true" si="57"/>
        <v/>
      </c>
      <c r="P212" s="324"/>
      <c r="Q212" s="324"/>
      <c r="R212" s="327" t="str">
        <f t="shared" ca="true" si="58"/>
        <v/>
      </c>
      <c r="S212" s="237" t="str">
        <f t="shared" ca="true" si="59"/>
        <v/>
      </c>
      <c r="T212" s="326" t="str">
        <f t="shared" ca="true" si="60"/>
        <v/>
      </c>
      <c r="U212" s="324"/>
      <c r="V212" s="324"/>
      <c r="W212" s="327" t="str">
        <f t="shared" ca="true" si="61"/>
        <v/>
      </c>
      <c r="X212" s="237" t="str">
        <f t="shared" ca="true" si="62"/>
        <v/>
      </c>
      <c r="Y212" s="326" t="str">
        <f t="shared" ca="true" si="63"/>
        <v/>
      </c>
      <c r="Z212" s="324"/>
      <c r="AA212" s="324"/>
      <c r="AB212" s="327" t="str">
        <f t="shared" ca="true" si="64"/>
        <v/>
      </c>
    </row>
    <row r="213" x14ac:dyDescent="0.2">
      <c r="A213" s="322"/>
      <c r="B213" s="662"/>
      <c r="C213" s="663"/>
      <c r="D213" s="237" t="str">
        <f t="shared" ca="true" si="50"/>
        <v/>
      </c>
      <c r="E213" s="326" t="str">
        <f t="shared" ca="true" si="51"/>
        <v/>
      </c>
      <c r="F213" s="324"/>
      <c r="G213" s="324"/>
      <c r="H213" s="327" t="str">
        <f t="shared" ca="true" si="52"/>
        <v/>
      </c>
      <c r="I213" s="237" t="str">
        <f t="shared" ca="true" si="53"/>
        <v/>
      </c>
      <c r="J213" s="326" t="str">
        <f t="shared" ca="true" si="54"/>
        <v/>
      </c>
      <c r="K213" s="324"/>
      <c r="L213" s="324"/>
      <c r="M213" s="327" t="str">
        <f t="shared" ca="true" si="55"/>
        <v/>
      </c>
      <c r="N213" s="237" t="str">
        <f t="shared" ca="true" si="56"/>
        <v/>
      </c>
      <c r="O213" s="326" t="str">
        <f t="shared" ca="true" si="57"/>
        <v/>
      </c>
      <c r="P213" s="324"/>
      <c r="Q213" s="324"/>
      <c r="R213" s="327" t="str">
        <f t="shared" ca="true" si="58"/>
        <v/>
      </c>
      <c r="S213" s="237" t="str">
        <f t="shared" ca="true" si="59"/>
        <v/>
      </c>
      <c r="T213" s="326" t="str">
        <f t="shared" ca="true" si="60"/>
        <v/>
      </c>
      <c r="U213" s="324"/>
      <c r="V213" s="324"/>
      <c r="W213" s="327" t="str">
        <f t="shared" ca="true" si="61"/>
        <v/>
      </c>
      <c r="X213" s="237" t="str">
        <f t="shared" ca="true" si="62"/>
        <v/>
      </c>
      <c r="Y213" s="326" t="str">
        <f t="shared" ca="true" si="63"/>
        <v/>
      </c>
      <c r="Z213" s="324"/>
      <c r="AA213" s="324"/>
      <c r="AB213" s="327" t="str">
        <f t="shared" ca="true" si="64"/>
        <v/>
      </c>
    </row>
    <row r="214" x14ac:dyDescent="0.2">
      <c r="A214" s="322"/>
      <c r="B214" s="662"/>
      <c r="C214" s="663"/>
      <c r="D214" s="237" t="str">
        <f t="shared" ca="true" si="50"/>
        <v/>
      </c>
      <c r="E214" s="326" t="str">
        <f t="shared" ca="true" si="51"/>
        <v/>
      </c>
      <c r="F214" s="324"/>
      <c r="G214" s="324"/>
      <c r="H214" s="327" t="str">
        <f t="shared" ca="true" si="52"/>
        <v/>
      </c>
      <c r="I214" s="237" t="str">
        <f t="shared" ca="true" si="53"/>
        <v/>
      </c>
      <c r="J214" s="326" t="str">
        <f t="shared" ca="true" si="54"/>
        <v/>
      </c>
      <c r="K214" s="324"/>
      <c r="L214" s="324"/>
      <c r="M214" s="327" t="str">
        <f t="shared" ca="true" si="55"/>
        <v/>
      </c>
      <c r="N214" s="237" t="str">
        <f t="shared" ca="true" si="56"/>
        <v/>
      </c>
      <c r="O214" s="326" t="str">
        <f t="shared" ca="true" si="57"/>
        <v/>
      </c>
      <c r="P214" s="324"/>
      <c r="Q214" s="324"/>
      <c r="R214" s="327" t="str">
        <f t="shared" ca="true" si="58"/>
        <v/>
      </c>
      <c r="S214" s="237" t="str">
        <f t="shared" ca="true" si="59"/>
        <v/>
      </c>
      <c r="T214" s="326" t="str">
        <f t="shared" ca="true" si="60"/>
        <v/>
      </c>
      <c r="U214" s="324"/>
      <c r="V214" s="324"/>
      <c r="W214" s="327" t="str">
        <f t="shared" ca="true" si="61"/>
        <v/>
      </c>
      <c r="X214" s="237" t="str">
        <f t="shared" ca="true" si="62"/>
        <v/>
      </c>
      <c r="Y214" s="326" t="str">
        <f t="shared" ca="true" si="63"/>
        <v/>
      </c>
      <c r="Z214" s="324"/>
      <c r="AA214" s="324"/>
      <c r="AB214" s="327" t="str">
        <f t="shared" ca="true" si="64"/>
        <v/>
      </c>
    </row>
    <row r="215" x14ac:dyDescent="0.2">
      <c r="A215" s="322"/>
      <c r="B215" s="662"/>
      <c r="C215" s="663"/>
      <c r="D215" s="237" t="str">
        <f t="shared" ca="true" si="50"/>
        <v/>
      </c>
      <c r="E215" s="326" t="str">
        <f t="shared" ca="true" si="51"/>
        <v/>
      </c>
      <c r="F215" s="324"/>
      <c r="G215" s="324"/>
      <c r="H215" s="327" t="str">
        <f t="shared" ca="true" si="52"/>
        <v/>
      </c>
      <c r="I215" s="237" t="str">
        <f t="shared" ca="true" si="53"/>
        <v/>
      </c>
      <c r="J215" s="326" t="str">
        <f t="shared" ca="true" si="54"/>
        <v/>
      </c>
      <c r="K215" s="324"/>
      <c r="L215" s="324"/>
      <c r="M215" s="327" t="str">
        <f t="shared" ca="true" si="55"/>
        <v/>
      </c>
      <c r="N215" s="237" t="str">
        <f t="shared" ca="true" si="56"/>
        <v/>
      </c>
      <c r="O215" s="326" t="str">
        <f t="shared" ca="true" si="57"/>
        <v/>
      </c>
      <c r="P215" s="324"/>
      <c r="Q215" s="324"/>
      <c r="R215" s="327" t="str">
        <f t="shared" ca="true" si="58"/>
        <v/>
      </c>
      <c r="S215" s="237" t="str">
        <f t="shared" ca="true" si="59"/>
        <v/>
      </c>
      <c r="T215" s="326" t="str">
        <f t="shared" ca="true" si="60"/>
        <v/>
      </c>
      <c r="U215" s="324"/>
      <c r="V215" s="324"/>
      <c r="W215" s="327" t="str">
        <f t="shared" ca="true" si="61"/>
        <v/>
      </c>
      <c r="X215" s="237" t="str">
        <f t="shared" ca="true" si="62"/>
        <v/>
      </c>
      <c r="Y215" s="326" t="str">
        <f t="shared" ca="true" si="63"/>
        <v/>
      </c>
      <c r="Z215" s="324"/>
      <c r="AA215" s="324"/>
      <c r="AB215" s="327" t="str">
        <f t="shared" ca="true" si="64"/>
        <v/>
      </c>
    </row>
    <row r="216" x14ac:dyDescent="0.2">
      <c r="A216" s="322"/>
      <c r="B216" s="664"/>
      <c r="C216" s="665"/>
      <c r="D216" s="238" t="str">
        <f t="shared" ca="true" si="50"/>
        <v/>
      </c>
      <c r="E216" s="329" t="str">
        <f t="shared" ca="true" si="51"/>
        <v/>
      </c>
      <c r="F216" s="330"/>
      <c r="G216" s="331"/>
      <c r="H216" s="332" t="str">
        <f t="shared" ca="true" si="52"/>
        <v/>
      </c>
      <c r="I216" s="238" t="str">
        <f t="shared" ca="true" si="53"/>
        <v/>
      </c>
      <c r="J216" s="329" t="str">
        <f t="shared" ca="true" si="54"/>
        <v/>
      </c>
      <c r="K216" s="330"/>
      <c r="L216" s="331"/>
      <c r="M216" s="332" t="str">
        <f t="shared" ca="true" si="55"/>
        <v/>
      </c>
      <c r="N216" s="238" t="str">
        <f t="shared" ca="true" si="56"/>
        <v/>
      </c>
      <c r="O216" s="329" t="str">
        <f t="shared" ca="true" si="57"/>
        <v/>
      </c>
      <c r="P216" s="330"/>
      <c r="Q216" s="331"/>
      <c r="R216" s="332" t="str">
        <f t="shared" ca="true" si="58"/>
        <v/>
      </c>
      <c r="S216" s="238" t="str">
        <f t="shared" ca="true" si="59"/>
        <v/>
      </c>
      <c r="T216" s="329" t="str">
        <f t="shared" ca="true" si="60"/>
        <v/>
      </c>
      <c r="U216" s="330"/>
      <c r="V216" s="331"/>
      <c r="W216" s="332" t="str">
        <f t="shared" ca="true" si="61"/>
        <v/>
      </c>
      <c r="X216" s="238" t="str">
        <f t="shared" ca="true" si="62"/>
        <v/>
      </c>
      <c r="Y216" s="329" t="str">
        <f t="shared" ca="true" si="63"/>
        <v/>
      </c>
      <c r="Z216" s="330"/>
      <c r="AA216" s="331"/>
      <c r="AB216" s="332" t="str">
        <f t="shared" ca="true" si="64"/>
        <v/>
      </c>
    </row>
    <row r="217" ht="11.25" customHeight="true" x14ac:dyDescent="0.2"/>
    <row r="218" ht="22.5" customHeight="true" x14ac:dyDescent="0.25">
      <c r="B218" s="986" t="str">
        <f>CONCATENATE("Urban use of drinking water sources,  ",C199,"–",C200)</f>
        <v>Urban use of drinking water sources,  2000–2020</v>
      </c>
      <c r="C218" s="987"/>
      <c r="D218" s="987"/>
      <c r="E218" s="987"/>
      <c r="F218" s="987"/>
      <c r="G218" s="987"/>
      <c r="H218" s="987"/>
      <c r="I218" s="987"/>
      <c r="J218" s="987"/>
      <c r="K218" s="987"/>
      <c r="L218" s="987"/>
      <c r="N218" s="333"/>
      <c r="O218" s="333"/>
      <c r="P218" s="333"/>
      <c r="Q218" s="333"/>
      <c r="R218" s="333"/>
      <c r="S218" s="969" t="s">
        <v>11</v>
      </c>
      <c r="T218" s="970"/>
      <c r="U218" s="970"/>
      <c r="V218" s="970"/>
      <c r="W218" s="971"/>
      <c r="X218" s="333"/>
      <c r="Y218" s="333"/>
      <c r="Z218" s="333"/>
      <c r="AA218" s="333"/>
      <c r="AB218" s="33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35"/>
      <c r="D253" s="335"/>
      <c r="E253" s="336" t="str">
        <f ca="true">IF(ISERROR(INDIRECT(CONCATENATE($B253,"!M18"))),"",INDIRECT(CONCATENATE($B253,"!M18")))</f>
        <v/>
      </c>
      <c r="F253" s="336" t="str">
        <f ca="true">IF(ISERROR(INDIRECT(CONCATENATE($B253,"!M19"))),"",INDIRECT(CONCATENATE($B253,"!M19")))</f>
        <v/>
      </c>
      <c r="G253" s="336" t="str">
        <f ca="true">IF(ISERROR(INDIRECT(CONCATENATE($B253,"!M20"))),"",INDIRECT(CONCATENATE($B253,"!M20")))</f>
        <v/>
      </c>
      <c r="H253" s="336" t="str">
        <f ca="true">IF(ISERROR(INDIRECT(CONCATENATE($B253,"!M21"))),"",INDIRECT(CONCATENATE($B253,"!M21")))</f>
        <v/>
      </c>
      <c r="I253" s="336"/>
      <c r="J253" s="336" t="str">
        <f ca="true">IF(ISERROR(INDIRECT(CONCATENATE($B253,"!N18"))),"",INDIRECT(CONCATENATE($B253,"!N18")))</f>
        <v/>
      </c>
      <c r="K253" s="336" t="str">
        <f ca="true">IF(ISERROR(INDIRECT(CONCATENATE($B253,"!N19"))),"",INDIRECT(CONCATENATE($B253,"!N19")))</f>
        <v/>
      </c>
      <c r="L253" s="336" t="str">
        <f ca="true">IF(ISERROR(INDIRECT(CONCATENATE($B253,"!N20"))),"",INDIRECT(CONCATENATE($B253,"!N20")))</f>
        <v/>
      </c>
      <c r="M253" s="336" t="str">
        <f ca="true">IF(ISERROR(INDIRECT(CONCATENATE($B253,"!N21"))),"",INDIRECT(CONCATENATE($B253,"!N21")))</f>
        <v/>
      </c>
      <c r="N253" s="336"/>
      <c r="O253" s="336" t="str">
        <f ca="true">IF(ISERROR(INDIRECT(CONCATENATE($B253,"!O18"))),"",INDIRECT(CONCATENATE($B253,"!O18")))</f>
        <v/>
      </c>
      <c r="P253" s="336" t="str">
        <f ca="true">IF(ISERROR(INDIRECT(CONCATENATE($B253,"!O19"))),"",INDIRECT(CONCATENATE($B253,"!O19")))</f>
        <v/>
      </c>
      <c r="Q253" s="336" t="str">
        <f ca="true">IF(ISERROR(INDIRECT(CONCATENATE($B253,"!O20"))),"",INDIRECT(CONCATENATE($B253,"!O20")))</f>
        <v/>
      </c>
      <c r="R253" s="336" t="str">
        <f ca="true">IF(ISERROR(INDIRECT(CONCATENATE($B253,"!O21"))),"",INDIRECT(CONCATENATE($B253,"!O21")))</f>
        <v/>
      </c>
      <c r="S253" s="336"/>
      <c r="T253" s="336" t="str">
        <f ca="true">IF(ISERROR(INDIRECT(CONCATENATE($B253,"!P18"))),"",INDIRECT(CONCATENATE($B253,"!P18")))</f>
        <v/>
      </c>
      <c r="U253" s="336" t="str">
        <f ca="true">IF(ISERROR(INDIRECT(CONCATENATE($B253,"!P19"))),"",INDIRECT(CONCATENATE($B253,"!P19")))</f>
        <v/>
      </c>
      <c r="V253" s="336" t="str">
        <f ca="true">IF(ISERROR(INDIRECT(CONCATENATE($B253,"!P20"))),"",INDIRECT(CONCATENATE($B253,"!P20")))</f>
        <v/>
      </c>
      <c r="W253" s="336" t="str">
        <f ca="true">IF(ISERROR(INDIRECT(CONCATENATE($B253,"!P21"))),"",INDIRECT(CONCATENATE($B253,"!P21")))</f>
        <v/>
      </c>
      <c r="X253" s="336"/>
      <c r="Y253" s="336" t="str">
        <f ca="true">IF(ISERROR(INDIRECT(CONCATENATE($B253,"!Q18"))),"",INDIRECT(CONCATENATE($B253,"!Q18")))</f>
        <v/>
      </c>
      <c r="Z253" s="336" t="str">
        <f ca="true">IF(ISERROR(INDIRECT(CONCATENATE($B253,"!Q19"))),"",INDIRECT(CONCATENATE($B253,"!Q19")))</f>
        <v/>
      </c>
      <c r="AA253" s="336" t="str">
        <f ca="true">IF(ISERROR(INDIRECT(CONCATENATE($B253,"!Q20"))),"",INDIRECT(CONCATENATE($B253,"!Q20")))</f>
        <v/>
      </c>
      <c r="AB253" s="336" t="str">
        <f ca="true">IF(ISERROR(INDIRECT(CONCATENATE($B253,"!Q21"))),"",INDIRECT(CONCATENATE($B253,"!Q1")))</f>
        <v/>
      </c>
    </row>
    <row r="254" x14ac:dyDescent="0.2">
      <c r="C254" s="335"/>
      <c r="D254" s="335"/>
      <c r="E254" s="336" t="str">
        <f ca="true">IF(ISERROR(INDIRECT(CONCATENATE($B254,"!M18"))),"",INDIRECT(CONCATENATE($B254,"!M18")))</f>
        <v/>
      </c>
      <c r="F254" s="336" t="str">
        <f ca="true">IF(ISERROR(INDIRECT(CONCATENATE($B254,"!M19"))),"",INDIRECT(CONCATENATE($B254,"!M19")))</f>
        <v/>
      </c>
      <c r="G254" s="336" t="str">
        <f ca="true">IF(ISERROR(INDIRECT(CONCATENATE($B254,"!M20"))),"",INDIRECT(CONCATENATE($B254,"!M20")))</f>
        <v/>
      </c>
      <c r="H254" s="336" t="str">
        <f ca="true">IF(ISERROR(INDIRECT(CONCATENATE($B254,"!M21"))),"",INDIRECT(CONCATENATE($B254,"!M21")))</f>
        <v/>
      </c>
      <c r="I254" s="336"/>
      <c r="J254" s="336" t="str">
        <f ca="true">IF(ISERROR(INDIRECT(CONCATENATE($B254,"!N18"))),"",INDIRECT(CONCATENATE($B254,"!N18")))</f>
        <v/>
      </c>
      <c r="K254" s="336" t="str">
        <f ca="true">IF(ISERROR(INDIRECT(CONCATENATE($B254,"!N19"))),"",INDIRECT(CONCATENATE($B254,"!N19")))</f>
        <v/>
      </c>
      <c r="L254" s="336" t="str">
        <f ca="true">IF(ISERROR(INDIRECT(CONCATENATE($B254,"!N20"))),"",INDIRECT(CONCATENATE($B254,"!N20")))</f>
        <v/>
      </c>
      <c r="M254" s="336" t="str">
        <f ca="true">IF(ISERROR(INDIRECT(CONCATENATE($B254,"!N21"))),"",INDIRECT(CONCATENATE($B254,"!N21")))</f>
        <v/>
      </c>
      <c r="N254" s="336"/>
      <c r="O254" s="336" t="str">
        <f ca="true">IF(ISERROR(INDIRECT(CONCATENATE($B254,"!O18"))),"",INDIRECT(CONCATENATE($B254,"!O18")))</f>
        <v/>
      </c>
      <c r="P254" s="336" t="str">
        <f ca="true">IF(ISERROR(INDIRECT(CONCATENATE($B254,"!O19"))),"",INDIRECT(CONCATENATE($B254,"!O19")))</f>
        <v/>
      </c>
      <c r="Q254" s="336" t="str">
        <f ca="true">IF(ISERROR(INDIRECT(CONCATENATE($B254,"!O20"))),"",INDIRECT(CONCATENATE($B254,"!O20")))</f>
        <v/>
      </c>
      <c r="R254" s="336" t="str">
        <f ca="true">IF(ISERROR(INDIRECT(CONCATENATE($B254,"!O21"))),"",INDIRECT(CONCATENATE($B254,"!O21")))</f>
        <v/>
      </c>
      <c r="S254" s="336"/>
      <c r="T254" s="336" t="str">
        <f ca="true">IF(ISERROR(INDIRECT(CONCATENATE($B254,"!P18"))),"",INDIRECT(CONCATENATE($B254,"!P18")))</f>
        <v/>
      </c>
      <c r="U254" s="336" t="str">
        <f ca="true">IF(ISERROR(INDIRECT(CONCATENATE($B254,"!P19"))),"",INDIRECT(CONCATENATE($B254,"!P19")))</f>
        <v/>
      </c>
      <c r="V254" s="336" t="str">
        <f ca="true">IF(ISERROR(INDIRECT(CONCATENATE($B254,"!P20"))),"",INDIRECT(CONCATENATE($B254,"!P20")))</f>
        <v/>
      </c>
      <c r="W254" s="336" t="str">
        <f ca="true">IF(ISERROR(INDIRECT(CONCATENATE($B254,"!P21"))),"",INDIRECT(CONCATENATE($B254,"!P21")))</f>
        <v/>
      </c>
      <c r="X254" s="336"/>
      <c r="Y254" s="336" t="str">
        <f ca="true">IF(ISERROR(INDIRECT(CONCATENATE($B254,"!Q18"))),"",INDIRECT(CONCATENATE($B254,"!Q18")))</f>
        <v/>
      </c>
      <c r="Z254" s="336" t="str">
        <f ca="true">IF(ISERROR(INDIRECT(CONCATENATE($B254,"!Q19"))),"",INDIRECT(CONCATENATE($B254,"!Q19")))</f>
        <v/>
      </c>
      <c r="AA254" s="336" t="str">
        <f ca="true">IF(ISERROR(INDIRECT(CONCATENATE($B254,"!Q20"))),"",INDIRECT(CONCATENATE($B254,"!Q20")))</f>
        <v/>
      </c>
      <c r="AB254" s="336" t="str">
        <f ca="true">IF(ISERROR(INDIRECT(CONCATENATE($B254,"!Q21"))),"",INDIRECT(CONCATENATE($B254,"!Q1")))</f>
        <v/>
      </c>
    </row>
    <row r="255" x14ac:dyDescent="0.2">
      <c r="C255" s="335"/>
      <c r="D255" s="335"/>
      <c r="E255" s="336" t="str">
        <f ca="true">IF(ISERROR(INDIRECT(CONCATENATE($B255,"!M18"))),"",INDIRECT(CONCATENATE($B255,"!M18")))</f>
        <v/>
      </c>
      <c r="F255" s="336" t="str">
        <f ca="true">IF(ISERROR(INDIRECT(CONCATENATE($B255,"!M19"))),"",INDIRECT(CONCATENATE($B255,"!M19")))</f>
        <v/>
      </c>
      <c r="G255" s="336" t="str">
        <f ca="true">IF(ISERROR(INDIRECT(CONCATENATE($B255,"!M20"))),"",INDIRECT(CONCATENATE($B255,"!M20")))</f>
        <v/>
      </c>
      <c r="H255" s="336" t="str">
        <f ca="true">IF(ISERROR(INDIRECT(CONCATENATE($B255,"!M21"))),"",INDIRECT(CONCATENATE($B255,"!M21")))</f>
        <v/>
      </c>
      <c r="I255" s="336"/>
      <c r="J255" s="336" t="str">
        <f ca="true">IF(ISERROR(INDIRECT(CONCATENATE($B255,"!N18"))),"",INDIRECT(CONCATENATE($B255,"!N18")))</f>
        <v/>
      </c>
      <c r="K255" s="336" t="str">
        <f ca="true">IF(ISERROR(INDIRECT(CONCATENATE($B255,"!N19"))),"",INDIRECT(CONCATENATE($B255,"!N19")))</f>
        <v/>
      </c>
      <c r="L255" s="336" t="str">
        <f ca="true">IF(ISERROR(INDIRECT(CONCATENATE($B255,"!N20"))),"",INDIRECT(CONCATENATE($B255,"!N20")))</f>
        <v/>
      </c>
      <c r="M255" s="336" t="str">
        <f ca="true">IF(ISERROR(INDIRECT(CONCATENATE($B255,"!N21"))),"",INDIRECT(CONCATENATE($B255,"!N21")))</f>
        <v/>
      </c>
      <c r="N255" s="336"/>
      <c r="O255" s="336" t="str">
        <f ca="true">IF(ISERROR(INDIRECT(CONCATENATE($B255,"!O18"))),"",INDIRECT(CONCATENATE($B255,"!O18")))</f>
        <v/>
      </c>
      <c r="P255" s="336" t="str">
        <f ca="true">IF(ISERROR(INDIRECT(CONCATENATE($B255,"!O19"))),"",INDIRECT(CONCATENATE($B255,"!O19")))</f>
        <v/>
      </c>
      <c r="Q255" s="336" t="str">
        <f ca="true">IF(ISERROR(INDIRECT(CONCATENATE($B255,"!O20"))),"",INDIRECT(CONCATENATE($B255,"!O20")))</f>
        <v/>
      </c>
      <c r="R255" s="336" t="str">
        <f ca="true">IF(ISERROR(INDIRECT(CONCATENATE($B255,"!O21"))),"",INDIRECT(CONCATENATE($B255,"!O21")))</f>
        <v/>
      </c>
      <c r="S255" s="336"/>
      <c r="T255" s="336" t="str">
        <f ca="true">IF(ISERROR(INDIRECT(CONCATENATE($B255,"!P18"))),"",INDIRECT(CONCATENATE($B255,"!P18")))</f>
        <v/>
      </c>
      <c r="U255" s="336" t="str">
        <f ca="true">IF(ISERROR(INDIRECT(CONCATENATE($B255,"!P19"))),"",INDIRECT(CONCATENATE($B255,"!P19")))</f>
        <v/>
      </c>
      <c r="V255" s="336" t="str">
        <f ca="true">IF(ISERROR(INDIRECT(CONCATENATE($B255,"!P20"))),"",INDIRECT(CONCATENATE($B255,"!P20")))</f>
        <v/>
      </c>
      <c r="W255" s="336" t="str">
        <f ca="true">IF(ISERROR(INDIRECT(CONCATENATE($B255,"!P21"))),"",INDIRECT(CONCATENATE($B255,"!P21")))</f>
        <v/>
      </c>
      <c r="X255" s="336"/>
      <c r="Y255" s="336" t="str">
        <f ca="true">IF(ISERROR(INDIRECT(CONCATENATE($B255,"!Q18"))),"",INDIRECT(CONCATENATE($B255,"!Q18")))</f>
        <v/>
      </c>
      <c r="Z255" s="336" t="str">
        <f ca="true">IF(ISERROR(INDIRECT(CONCATENATE($B255,"!Q19"))),"",INDIRECT(CONCATENATE($B255,"!Q19")))</f>
        <v/>
      </c>
      <c r="AA255" s="336" t="str">
        <f ca="true">IF(ISERROR(INDIRECT(CONCATENATE($B255,"!Q20"))),"",INDIRECT(CONCATENATE($B255,"!Q20")))</f>
        <v/>
      </c>
      <c r="AB255" s="336" t="str">
        <f ca="true">IF(ISERROR(INDIRECT(CONCATENATE($B255,"!Q21"))),"",INDIRECT(CONCATENATE($B255,"!Q1")))</f>
        <v/>
      </c>
    </row>
    <row r="256" x14ac:dyDescent="0.2">
      <c r="B256" s="336"/>
      <c r="C256" s="335"/>
      <c r="D256" s="335"/>
      <c r="E256" s="336" t="str">
        <f ca="true">IF(ISERROR(INDIRECT(CONCATENATE($B256,"!M18"))),"",INDIRECT(CONCATENATE($B256,"!M18")))</f>
        <v/>
      </c>
      <c r="F256" s="336" t="str">
        <f ca="true">IF(ISERROR(INDIRECT(CONCATENATE($B256,"!M19"))),"",INDIRECT(CONCATENATE($B256,"!M19")))</f>
        <v/>
      </c>
      <c r="G256" s="336" t="str">
        <f ca="true">IF(ISERROR(INDIRECT(CONCATENATE($B256,"!M20"))),"",INDIRECT(CONCATENATE($B256,"!M20")))</f>
        <v/>
      </c>
      <c r="H256" s="336" t="str">
        <f ca="true">IF(ISERROR(INDIRECT(CONCATENATE($B256,"!M21"))),"",INDIRECT(CONCATENATE($B256,"!M21")))</f>
        <v/>
      </c>
      <c r="I256" s="336"/>
      <c r="J256" s="336" t="str">
        <f ca="true">IF(ISERROR(INDIRECT(CONCATENATE($B256,"!N18"))),"",INDIRECT(CONCATENATE($B256,"!N18")))</f>
        <v/>
      </c>
      <c r="K256" s="336" t="str">
        <f ca="true">IF(ISERROR(INDIRECT(CONCATENATE($B256,"!N19"))),"",INDIRECT(CONCATENATE($B256,"!N19")))</f>
        <v/>
      </c>
      <c r="L256" s="336" t="str">
        <f ca="true">IF(ISERROR(INDIRECT(CONCATENATE($B256,"!N20"))),"",INDIRECT(CONCATENATE($B256,"!N20")))</f>
        <v/>
      </c>
      <c r="M256" s="336" t="str">
        <f ca="true">IF(ISERROR(INDIRECT(CONCATENATE($B256,"!N21"))),"",INDIRECT(CONCATENATE($B256,"!N21")))</f>
        <v/>
      </c>
      <c r="N256" s="336"/>
      <c r="O256" s="336" t="str">
        <f ca="true">IF(ISERROR(INDIRECT(CONCATENATE($B256,"!O18"))),"",INDIRECT(CONCATENATE($B256,"!O18")))</f>
        <v/>
      </c>
      <c r="P256" s="336" t="str">
        <f ca="true">IF(ISERROR(INDIRECT(CONCATENATE($B256,"!O19"))),"",INDIRECT(CONCATENATE($B256,"!O19")))</f>
        <v/>
      </c>
      <c r="Q256" s="336" t="str">
        <f ca="true">IF(ISERROR(INDIRECT(CONCATENATE($B256,"!O20"))),"",INDIRECT(CONCATENATE($B256,"!O20")))</f>
        <v/>
      </c>
      <c r="R256" s="336" t="str">
        <f ca="true">IF(ISERROR(INDIRECT(CONCATENATE($B256,"!O21"))),"",INDIRECT(CONCATENATE($B256,"!O21")))</f>
        <v/>
      </c>
      <c r="S256" s="336"/>
      <c r="T256" s="336" t="str">
        <f ca="true">IF(ISERROR(INDIRECT(CONCATENATE($B256,"!P18"))),"",INDIRECT(CONCATENATE($B256,"!P18")))</f>
        <v/>
      </c>
      <c r="U256" s="336" t="str">
        <f ca="true">IF(ISERROR(INDIRECT(CONCATENATE($B256,"!P19"))),"",INDIRECT(CONCATENATE($B256,"!P19")))</f>
        <v/>
      </c>
      <c r="V256" s="336" t="str">
        <f ca="true">IF(ISERROR(INDIRECT(CONCATENATE($B256,"!P20"))),"",INDIRECT(CONCATENATE($B256,"!P20")))</f>
        <v/>
      </c>
      <c r="W256" s="336" t="str">
        <f ca="true">IF(ISERROR(INDIRECT(CONCATENATE($B256,"!P21"))),"",INDIRECT(CONCATENATE($B256,"!P21")))</f>
        <v/>
      </c>
      <c r="X256" s="336"/>
      <c r="Y256" s="336" t="str">
        <f ca="true">IF(ISERROR(INDIRECT(CONCATENATE($B256,"!Q18"))),"",INDIRECT(CONCATENATE($B256,"!Q18")))</f>
        <v/>
      </c>
      <c r="Z256" s="336" t="str">
        <f ca="true">IF(ISERROR(INDIRECT(CONCATENATE($B256,"!Q19"))),"",INDIRECT(CONCATENATE($B256,"!Q19")))</f>
        <v/>
      </c>
      <c r="AA256" s="336" t="str">
        <f ca="true">IF(ISERROR(INDIRECT(CONCATENATE($B256,"!Q20"))),"",INDIRECT(CONCATENATE($B256,"!Q20")))</f>
        <v/>
      </c>
      <c r="AB256" s="336" t="str">
        <f ca="true">IF(ISERROR(INDIRECT(CONCATENATE($B256,"!Q21"))),"",INDIRECT(CONCATENATE($B256,"!Q1")))</f>
        <v/>
      </c>
    </row>
    <row r="257" x14ac:dyDescent="0.2">
      <c r="B257" s="336"/>
      <c r="C257" s="335"/>
      <c r="D257" s="335"/>
      <c r="E257" s="336" t="str">
        <f ca="true">IF(ISERROR(INDIRECT(CONCATENATE($B257,"!M18"))),"",INDIRECT(CONCATENATE($B257,"!M18")))</f>
        <v/>
      </c>
      <c r="F257" s="336" t="str">
        <f ca="true">IF(ISERROR(INDIRECT(CONCATENATE($B257,"!M19"))),"",INDIRECT(CONCATENATE($B257,"!M19")))</f>
        <v/>
      </c>
      <c r="G257" s="336" t="str">
        <f ca="true">IF(ISERROR(INDIRECT(CONCATENATE($B257,"!M20"))),"",INDIRECT(CONCATENATE($B257,"!M20")))</f>
        <v/>
      </c>
      <c r="H257" s="336" t="str">
        <f ca="true">IF(ISERROR(INDIRECT(CONCATENATE($B257,"!M21"))),"",INDIRECT(CONCATENATE($B257,"!M21")))</f>
        <v/>
      </c>
      <c r="I257" s="336"/>
      <c r="J257" s="336" t="str">
        <f ca="true">IF(ISERROR(INDIRECT(CONCATENATE($B257,"!N18"))),"",INDIRECT(CONCATENATE($B257,"!N18")))</f>
        <v/>
      </c>
      <c r="K257" s="336" t="str">
        <f ca="true">IF(ISERROR(INDIRECT(CONCATENATE($B257,"!N19"))),"",INDIRECT(CONCATENATE($B257,"!N19")))</f>
        <v/>
      </c>
      <c r="L257" s="336" t="str">
        <f ca="true">IF(ISERROR(INDIRECT(CONCATENATE($B257,"!N20"))),"",INDIRECT(CONCATENATE($B257,"!N20")))</f>
        <v/>
      </c>
      <c r="M257" s="336" t="str">
        <f ca="true">IF(ISERROR(INDIRECT(CONCATENATE($B257,"!N21"))),"",INDIRECT(CONCATENATE($B257,"!N21")))</f>
        <v/>
      </c>
      <c r="N257" s="336"/>
      <c r="O257" s="336" t="str">
        <f ca="true">IF(ISERROR(INDIRECT(CONCATENATE($B257,"!O18"))),"",INDIRECT(CONCATENATE($B257,"!O18")))</f>
        <v/>
      </c>
      <c r="P257" s="336" t="str">
        <f ca="true">IF(ISERROR(INDIRECT(CONCATENATE($B257,"!O19"))),"",INDIRECT(CONCATENATE($B257,"!O19")))</f>
        <v/>
      </c>
      <c r="Q257" s="336" t="str">
        <f ca="true">IF(ISERROR(INDIRECT(CONCATENATE($B257,"!O20"))),"",INDIRECT(CONCATENATE($B257,"!O20")))</f>
        <v/>
      </c>
      <c r="R257" s="336" t="str">
        <f ca="true">IF(ISERROR(INDIRECT(CONCATENATE($B257,"!O21"))),"",INDIRECT(CONCATENATE($B257,"!O21")))</f>
        <v/>
      </c>
      <c r="S257" s="336"/>
      <c r="T257" s="336" t="str">
        <f ca="true">IF(ISERROR(INDIRECT(CONCATENATE($B257,"!P18"))),"",INDIRECT(CONCATENATE($B257,"!P18")))</f>
        <v/>
      </c>
      <c r="U257" s="336" t="str">
        <f ca="true">IF(ISERROR(INDIRECT(CONCATENATE($B257,"!P19"))),"",INDIRECT(CONCATENATE($B257,"!P19")))</f>
        <v/>
      </c>
      <c r="V257" s="336" t="str">
        <f ca="true">IF(ISERROR(INDIRECT(CONCATENATE($B257,"!P20"))),"",INDIRECT(CONCATENATE($B257,"!P20")))</f>
        <v/>
      </c>
      <c r="W257" s="336" t="str">
        <f ca="true">IF(ISERROR(INDIRECT(CONCATENATE($B257,"!P21"))),"",INDIRECT(CONCATENATE($B257,"!P21")))</f>
        <v/>
      </c>
      <c r="X257" s="336"/>
      <c r="Y257" s="336" t="str">
        <f ca="true">IF(ISERROR(INDIRECT(CONCATENATE($B257,"!Q18"))),"",INDIRECT(CONCATENATE($B257,"!Q18")))</f>
        <v/>
      </c>
      <c r="Z257" s="336" t="str">
        <f ca="true">IF(ISERROR(INDIRECT(CONCATENATE($B257,"!Q19"))),"",INDIRECT(CONCATENATE($B257,"!Q19")))</f>
        <v/>
      </c>
      <c r="AA257" s="336" t="str">
        <f ca="true">IF(ISERROR(INDIRECT(CONCATENATE($B257,"!Q20"))),"",INDIRECT(CONCATENATE($B257,"!Q20")))</f>
        <v/>
      </c>
      <c r="AB257" s="336" t="str">
        <f ca="true">IF(ISERROR(INDIRECT(CONCATENATE($B257,"!Q21"))),"",INDIRECT(CONCATENATE($B257,"!Q1")))</f>
        <v/>
      </c>
    </row>
    <row r="297" s="275" customFormat="true" ht="16.5" customHeight="true" x14ac:dyDescent="0.2">
      <c r="A297" s="983" t="s">
        <v>7</v>
      </c>
      <c r="B297" s="983"/>
      <c r="C297" s="983"/>
      <c r="D297" s="972" t="s">
        <v>0</v>
      </c>
      <c r="E297" s="973"/>
      <c r="F297" s="973"/>
      <c r="G297" s="973"/>
      <c r="H297" s="974"/>
      <c r="I297" s="972" t="s">
        <v>1</v>
      </c>
      <c r="J297" s="973"/>
      <c r="K297" s="973"/>
      <c r="L297" s="973"/>
      <c r="M297" s="974"/>
      <c r="N297" s="972" t="s">
        <v>2</v>
      </c>
      <c r="O297" s="973"/>
      <c r="P297" s="973"/>
      <c r="Q297" s="973"/>
      <c r="R297" s="974"/>
      <c r="S297" s="972" t="s">
        <v>3</v>
      </c>
      <c r="T297" s="973"/>
      <c r="U297" s="973"/>
      <c r="V297" s="973"/>
      <c r="W297" s="974"/>
      <c r="X297" s="972" t="s">
        <v>4</v>
      </c>
      <c r="Y297" s="973"/>
      <c r="Z297" s="973"/>
      <c r="AA297" s="973"/>
      <c r="AB297" s="974"/>
    </row>
    <row r="298" s="279" customFormat="true" ht="22.5" customHeight="true" x14ac:dyDescent="0.2">
      <c r="A298" s="984"/>
      <c r="B298" s="984"/>
      <c r="C298" s="984"/>
      <c r="D298" s="289" t="s">
        <v>14</v>
      </c>
      <c r="E298" s="290" t="s">
        <v>15</v>
      </c>
      <c r="F298" s="277" t="s">
        <v>16</v>
      </c>
      <c r="G298" s="277" t="s">
        <v>22</v>
      </c>
      <c r="H298" s="278" t="s">
        <v>17</v>
      </c>
      <c r="I298" s="289" t="s">
        <v>14</v>
      </c>
      <c r="J298" s="290" t="s">
        <v>15</v>
      </c>
      <c r="K298" s="277" t="s">
        <v>16</v>
      </c>
      <c r="L298" s="277" t="s">
        <v>22</v>
      </c>
      <c r="M298" s="278" t="s">
        <v>17</v>
      </c>
      <c r="N298" s="289" t="s">
        <v>14</v>
      </c>
      <c r="O298" s="290" t="s">
        <v>15</v>
      </c>
      <c r="P298" s="277" t="s">
        <v>16</v>
      </c>
      <c r="Q298" s="277" t="s">
        <v>22</v>
      </c>
      <c r="R298" s="278" t="s">
        <v>17</v>
      </c>
      <c r="S298" s="289" t="s">
        <v>14</v>
      </c>
      <c r="T298" s="290" t="s">
        <v>15</v>
      </c>
      <c r="U298" s="277" t="s">
        <v>16</v>
      </c>
      <c r="V298" s="277" t="s">
        <v>22</v>
      </c>
      <c r="W298" s="278" t="s">
        <v>17</v>
      </c>
      <c r="X298" s="289" t="s">
        <v>14</v>
      </c>
      <c r="Y298" s="290" t="s">
        <v>15</v>
      </c>
      <c r="Z298" s="277" t="s">
        <v>16</v>
      </c>
      <c r="AA298" s="277" t="s">
        <v>22</v>
      </c>
      <c r="AB298" s="278" t="s">
        <v>17</v>
      </c>
    </row>
    <row r="299" s="299" customFormat="true" ht="15" customHeight="true" x14ac:dyDescent="0.2">
      <c r="A299" s="975" t="s">
        <v>10</v>
      </c>
      <c r="B299" s="976"/>
      <c r="C299" s="396">
        <f>MinBase(C305:C316)</f>
        <v>2000</v>
      </c>
      <c r="D299" s="291">
        <f ca="true">IF((D301+H301)&gt;100,D301*100/(D301+H301),D301)</f>
        <v>10.725664570320305</v>
      </c>
      <c r="E299" s="292">
        <f ca="true">D299*AVERAGEIF(E305:E316,"&gt;0")/100</f>
        <v>9.738778498241965</v>
      </c>
      <c r="F299" s="293">
        <f ca="true">D299*(100-AVERAGEIF(E305:E316,"&gt;0"))/100</f>
        <v>0.98688607207833878</v>
      </c>
      <c r="G299" s="294">
        <f ca="true">100-(E299+F299+H299)</f>
        <v>21.914542570381627</v>
      </c>
      <c r="H299" s="295">
        <f ca="true">IF((D301+H301)&gt;100,H301*100/(D301+H301),H301)</f>
        <v>67.359792859298068</v>
      </c>
      <c r="I299" s="291">
        <f ca="true">IF((I301+M301)&gt;100,I301*100/(I301+M301),I301)</f>
        <v>11.066587980621534</v>
      </c>
      <c r="J299" s="292">
        <f ca="true">I299*AVERAGEIF(J305:J316,"&gt;0")/100</f>
        <v>10.443853845624046</v>
      </c>
      <c r="K299" s="296">
        <f ca="true">I299*(100-AVERAGEIF(J305:J316,"&gt;0"))/100</f>
        <v>0.62273413499748931</v>
      </c>
      <c r="L299" s="297">
        <f ca="true">100-(J299+K299+M299)</f>
        <v>31.323424893302217</v>
      </c>
      <c r="M299" s="298">
        <f ca="true">IF((I301+M301)&gt;100,M301*100/(I301+M301),M301)</f>
        <v>57.609987126076248</v>
      </c>
      <c r="N299" s="291">
        <f ca="true">IF((N301+R301)&gt;100,N301*100/(N301+R301),N301)</f>
        <v>13.062804695927298</v>
      </c>
      <c r="O299" s="292">
        <f ca="true">N299*AVERAGEIF(O305:O316,"&gt;0")/100</f>
        <v>12.591881971720188</v>
      </c>
      <c r="P299" s="296">
        <f ca="true">N299*(100-AVERAGEIF(O305:O316,"&gt;0"))/100</f>
        <v>0.47092272420711084</v>
      </c>
      <c r="Q299" s="297">
        <f ca="true">100-(O299+P299+R299)</f>
        <v>40.386307608263905</v>
      </c>
      <c r="R299" s="298">
        <f ca="true">IF((N301+R301)&gt;100,R301*100/(N301+R301),R301)</f>
        <v>46.550887695808797</v>
      </c>
      <c r="S299" s="291">
        <f ca="true">IF((S301+W301)&gt;100,S301*100/(S301+W301),S301)</f>
        <v>20.298785377611239</v>
      </c>
      <c r="T299" s="292">
        <f ca="true">S299*AVERAGEIF(T305:T316,"&gt;0")/100</f>
        <v>19.669332538307266</v>
      </c>
      <c r="U299" s="296">
        <f ca="true">S299*(100-AVERAGEIF(T305:T316,"&gt;0"))/100</f>
        <v>0.62945283930397133</v>
      </c>
      <c r="V299" s="297">
        <f ca="true">100-(T299+U299+W299)</f>
        <v>40.869542758431635</v>
      </c>
      <c r="W299" s="298">
        <f ca="true">IF((S301+W301)&gt;100,W301*100/(S301+W301),W301)</f>
        <v>38.831671863957126</v>
      </c>
      <c r="X299" s="291">
        <f ca="true">IF((X301+AB301)&gt;100,X301*100/(X301+AB301),X301)</f>
        <v>57.827931847323953</v>
      </c>
      <c r="Y299" s="292">
        <f ca="true">X299*AVERAGEIF(Y305:Y316,"&gt;0")/100</f>
        <v>56.701079931849932</v>
      </c>
      <c r="Z299" s="296">
        <f ca="true">X299*(100-AVERAGEIF(Y305:Y316,"&gt;0"))/100</f>
        <v>1.1268519154740135</v>
      </c>
      <c r="AA299" s="297">
        <f ca="true">100-(Y299+Z299+AB299)</f>
        <v>28.117622234364802</v>
      </c>
      <c r="AB299" s="298">
        <f ca="true">IF((X301+AB301)&gt;100,AB301*100/(X301+AB301),AB301)</f>
        <v>14.054445918311245</v>
      </c>
    </row>
    <row r="300" s="299" customFormat="true" ht="15" customHeight="true" x14ac:dyDescent="0.2">
      <c r="A300" s="977"/>
      <c r="B300" s="978"/>
      <c r="C300" s="397">
        <f>MaxTarget(C305:C316)</f>
        <v>2020</v>
      </c>
      <c r="D300" s="300">
        <f ca="true">IF((D302+H302)&gt;100,D302*100/(D302+H302),D302)</f>
        <v>24.212471772422987</v>
      </c>
      <c r="E300" s="301">
        <f ca="true">D300*AVERAGEIF(E305:E316,"&gt;0")/100</f>
        <v>21.984642344592896</v>
      </c>
      <c r="F300" s="302">
        <f ca="true">D300*(100-AVERAGEIF(E305:E316,"&gt;0"))/100</f>
        <v>2.2278294278300921</v>
      </c>
      <c r="G300" s="303">
        <f ca="true">100-(E300+F300+H300)</f>
        <v>53.265676378365924</v>
      </c>
      <c r="H300" s="304">
        <f ca="true">IF((D302+H302)&gt;100,H302*100/(D302+H302),H302)</f>
        <v>22.521851849211089</v>
      </c>
      <c r="I300" s="300">
        <f ca="true">IF((I302+M302)&gt;100,I302*100/(I302+M302),I302)</f>
        <v>26.92838713506012</v>
      </c>
      <c r="J300" s="301">
        <f ca="true">I300*AVERAGEIF(J305:J316,"&gt;0")/100</f>
        <v>25.413084866755433</v>
      </c>
      <c r="K300" s="302">
        <f ca="true">I300*(100-AVERAGEIF(J305:J316,"&gt;0"))/100</f>
        <v>1.5153022683046857</v>
      </c>
      <c r="L300" s="303">
        <f ca="true">100-(J300+K300+M300)</f>
        <v>51.304518954699915</v>
      </c>
      <c r="M300" s="304">
        <f ca="true">IF((I302+M302)&gt;100,M302*100/(I302+M302),M302)</f>
        <v>21.767093910239964</v>
      </c>
      <c r="N300" s="300">
        <f ca="true">IF((N302+R302)&gt;100,N302*100/(N302+R302),N302)</f>
        <v>33.234126900783849</v>
      </c>
      <c r="O300" s="301">
        <f ca="true">N300*AVERAGEIF(O305:O316,"&gt;0")/100</f>
        <v>32.036014708105853</v>
      </c>
      <c r="P300" s="302">
        <f ca="true">N300*(100-AVERAGEIF(O305:O316,"&gt;0"))/100</f>
        <v>1.1981121926780018</v>
      </c>
      <c r="Q300" s="303">
        <f ca="true">100-(O300+P300+R300)</f>
        <v>46.22105151949426</v>
      </c>
      <c r="R300" s="304">
        <f ca="true">IF((N302+R302)&gt;100,R302*100/(N302+R302),R302)</f>
        <v>20.544821579721884</v>
      </c>
      <c r="S300" s="300">
        <f ca="true">IF((S302+W302)&gt;100,S302*100/(S302+W302),S302)</f>
        <v>42.162728926556156</v>
      </c>
      <c r="T300" s="301">
        <f ca="true">S300*AVERAGEIF(T305:T316,"&gt;0")/100</f>
        <v>40.855288656514361</v>
      </c>
      <c r="U300" s="302">
        <f ca="true">S300*(100-AVERAGEIF(T305:T316,"&gt;0"))/100</f>
        <v>1.307440270041794</v>
      </c>
      <c r="V300" s="303">
        <f ca="true">100-(T300+U300+W300)</f>
        <v>37.261724015460459</v>
      </c>
      <c r="W300" s="304">
        <f ca="true">IF((S302+W302)&gt;100,W302*100/(S302+W302),W302)</f>
        <v>20.575547057983385</v>
      </c>
      <c r="X300" s="300">
        <f ca="true">IF((X302+AB302)&gt;100,X302*100/(X302+AB302),X302)</f>
        <v>64.750537711304673</v>
      </c>
      <c r="Y300" s="301">
        <f ca="true">X300*AVERAGEIF(Y305:Y316,"&gt;0")/100</f>
        <v>63.488789882580747</v>
      </c>
      <c r="Z300" s="302">
        <f ca="true">X300*(100-AVERAGEIF(Y305:Y316,"&gt;0"))/100</f>
        <v>1.2617478287239234</v>
      </c>
      <c r="AA300" s="303">
        <f ca="true">100-(Y300+Z300+AB300)</f>
        <v>22.287024807090134</v>
      </c>
      <c r="AB300" s="304">
        <f ca="true">IF((X302+AB302)&gt;100,AB302*100/(X302+AB302),AB302)</f>
        <v>12.962437481605193</v>
      </c>
    </row>
    <row r="301" hidden="true" x14ac:dyDescent="0.2">
      <c r="A301" s="979" t="s">
        <v>12</v>
      </c>
      <c r="B301" s="980"/>
      <c r="C301" s="305">
        <f>MinRegYear(C299,C305:C316)</f>
        <v>2002</v>
      </c>
      <c r="D301" s="306">
        <f ca="true">IF(MAX(C305:C316)-MIN(C305:C316)&lt;5,AVERAGEIF(C305:C316,"&gt;0",D305:D316),
IF(FORECAST($C301,D$305:D$316,$C$305:$C$316)&lt;0,0,
IF(FORECAST($C301,D$305:D$316,$C$305:$C$316)&gt;100,100,
FORECAST($C301,D$305:D$316,$C$305:$C$316))))</f>
        <v>10.725664570320305</v>
      </c>
      <c r="E301" s="307"/>
      <c r="F301" s="308"/>
      <c r="G301" s="308"/>
      <c r="H301" s="309">
        <f ca="true">IF(MAX(C305:C316)-MIN(C305:C316)&lt;5,AVERAGEIF(C305:C316,"&gt;0",H305:H316),
IF(FORECAST($C301,H$305:H$316,$C$305:$C$316)&lt;0,0,
IF(FORECAST($C301,H$305:H$316,$C$305:$C$316)&gt;100,100,
FORECAST($C301,H$305:H$316,$C$305:$C$316))))</f>
        <v>67.359792859298068</v>
      </c>
      <c r="I301" s="306">
        <f ca="true">IF(MAX(C305:C316)-MIN(C305:C316)&lt;5,AVERAGEIF(C305:C316,"&gt;0",I305:I316),
IF(FORECAST($C301,I$305:I$316,$C$305:$C$316)&lt;0,0,
IF(FORECAST($C301,I$305:I$316,$C$305:$C$316)&gt;100,100,
FORECAST($C301,I$305:I$316,$C$305:$C$316))))</f>
        <v>11.066587980621534</v>
      </c>
      <c r="J301" s="307"/>
      <c r="K301" s="308"/>
      <c r="L301" s="308"/>
      <c r="M301" s="309">
        <f ca="true">IF(MAX(C305:C316)-MIN(C305:C316)&lt;5,AVERAGEIF(C305:C316,"&gt;0",M305:M316),
IF(FORECAST($C301,M$305:M$316,$C$305:$C$316)&lt;0,0,
IF(FORECAST($C301,M$305:M$316,$C$305:$C$316)&gt;100,100,
FORECAST($C301,M$305:M$316,$C$305:$C$316))))</f>
        <v>57.609987126076248</v>
      </c>
      <c r="N301" s="306">
        <f ca="true">IF(MAX(C305:C316)-MIN(C305:C316)&lt;5,AVERAGEIF(C305:C316,"&gt;0",N305:N316),
IF(FORECAST($C301,N$305:N$316,$C$305:$C$316)&lt;0,0,
IF(FORECAST($C301,N$305:N$316,$C$305:$C$316)&gt;100,100,
FORECAST($C301,N$305:N$316,$C$305:$C$316))))</f>
        <v>13.062804695927298</v>
      </c>
      <c r="O301" s="307"/>
      <c r="P301" s="308"/>
      <c r="Q301" s="308"/>
      <c r="R301" s="309">
        <f ca="true">IF(MAX(C305:C316)-MIN(C305:C316)&lt;5,AVERAGEIF(C305:C316,"&gt;0",R305:R316),
IF(FORECAST($C301,R$305:R$316,$C$305:$C$316)&lt;0,0,
IF(FORECAST($C301,R$305:R$316,$C$305:$C$316)&gt;100,100,
FORECAST($C301,R$305:R$316,$C$305:$C$316))))</f>
        <v>46.550887695808797</v>
      </c>
      <c r="S301" s="306">
        <f ca="true">IF(MAX(C305:C316)-MIN(C305:C316)&lt;5,AVERAGEIF(C305:C316,"&gt;0",S305:S316),
IF(FORECAST($C301,S$305:S$316,$C$305:$C$316)&lt;0,0,
IF(FORECAST($C301,S$305:S$316,$C$305:$C$316)&gt;100,100,
FORECAST($C301,S$305:S$316,$C$305:$C$316))))</f>
        <v>20.298785377611239</v>
      </c>
      <c r="T301" s="307"/>
      <c r="U301" s="308"/>
      <c r="V301" s="308"/>
      <c r="W301" s="309">
        <f ca="true">IF(MAX(C305:C316)-MIN(C305:C316)&lt;5,AVERAGEIF(C305:C316,"&gt;0",W305:W316),
IF(FORECAST($C301,W$305:W$316,$C$305:$C$316)&lt;0,0,
IF(FORECAST($C301,W$305:W$316,$C$305:$C$316)&gt;100,100,
FORECAST($C301,W$305:W$316,$C$305:$C$316))))</f>
        <v>38.831671863957126</v>
      </c>
      <c r="X301" s="306">
        <f ca="true">IF(MAX(C305:C316)-MIN(C305:C316)&lt;5,AVERAGEIF(C305:C316,"&gt;0",X305:X316),
IF(FORECAST($C301,X$305:X$316,$C$305:$C$316)&lt;0,0,
IF(FORECAST($C301,X$305:X$316,$C$305:$C$316)&gt;100,100,
FORECAST($C301,X$305:X$316,$C$305:$C$316))))</f>
        <v>57.827931847323953</v>
      </c>
      <c r="Y301" s="307"/>
      <c r="Z301" s="308"/>
      <c r="AA301" s="308"/>
      <c r="AB301" s="309">
        <f ca="true">IF(MAX(C305:C316)-MIN(C305:C316)&lt;5,AVERAGEIF(C305:C316,"&gt;0",AB305:AB316),
IF(FORECAST($C301,AB$305:AB$316,$C$305:$C$316)&lt;0,0,
IF(FORECAST($C301,AB$305:AB$316,$C$305:$C$316)&gt;100,100,
FORECAST($C301,AB$305:AB$316,$C$305:$C$316))))</f>
        <v>14.054445918311245</v>
      </c>
    </row>
    <row r="302" hidden="true" x14ac:dyDescent="0.2">
      <c r="A302" s="981"/>
      <c r="B302" s="982"/>
      <c r="C302" s="284">
        <f>MaxRegYear(C300,C305:C316)</f>
        <v>2020</v>
      </c>
      <c r="D302" s="310">
        <f ca="true">IF(MAX(C305:C316)-MIN(C305:C316)&lt;5,AVERAGEIF(C305:C316,"&gt;0",D305:D316),
IF(FORECAST($C302,D$305:D$316,$C$305:$C$316)&lt;0,0,
IF(FORECAST($C302,D$305:D$316,$C$305:$C$316)&gt;100,100,
FORECAST($C302,D$305:D$316,$C$305:$C$316))))</f>
        <v>24.212471772422987</v>
      </c>
      <c r="E302" s="311"/>
      <c r="F302" s="312"/>
      <c r="G302" s="312"/>
      <c r="H302" s="313">
        <f ca="true">IF(MAX(C305:C316)-MIN(C305:C316)&lt;5,AVERAGEIF(C305:C316,"&gt;0",H305:H316),
IF(FORECAST($C302,H$305:H$316,$C$305:$C$316)&lt;0,0,
IF(FORECAST($C302,H$305:H$316,$C$305:$C$316)&gt;100,100,
FORECAST($C302,H$305:H$316,$C$305:$C$316))))</f>
        <v>22.521851849211089</v>
      </c>
      <c r="I302" s="310">
        <f ca="true">IF(MAX(C305:C316)-MIN(C305:C316)&lt;5,AVERAGEIF(C305:C316,"&gt;0",I305:I316),
IF(FORECAST($C302,I$305:I$316,$C$305:$C$316)&lt;0,0,
IF(FORECAST($C302,I$305:I$316,$C$305:$C$316)&gt;100,100,
FORECAST($C302,I$305:I$316,$C$305:$C$316))))</f>
        <v>26.92838713506012</v>
      </c>
      <c r="J302" s="311"/>
      <c r="K302" s="312"/>
      <c r="L302" s="312"/>
      <c r="M302" s="313">
        <f ca="true">IF(MAX(C305:C316)-MIN(C305:C316)&lt;5,AVERAGEIF(C305:C316,"&gt;0",M305:M316),
IF(FORECAST($C302,M$305:M$316,$C$305:$C$316)&lt;0,0,
IF(FORECAST($C302,M$305:M$316,$C$305:$C$316)&gt;100,100,
FORECAST($C302,M$305:M$316,$C$305:$C$316))))</f>
        <v>21.767093910239964</v>
      </c>
      <c r="N302" s="310">
        <f ca="true">IF(MAX(C305:C316)-MIN(C305:C316)&lt;5,AVERAGEIF(C305:C316,"&gt;0",N305:N316),
IF(FORECAST($C302,N$305:N$316,$C$305:$C$316)&lt;0,0,
IF(FORECAST($C302,N$305:N$316,$C$305:$C$316)&gt;100,100,
FORECAST($C302,N$305:N$316,$C$305:$C$316))))</f>
        <v>33.234126900783849</v>
      </c>
      <c r="O302" s="311"/>
      <c r="P302" s="312"/>
      <c r="Q302" s="312"/>
      <c r="R302" s="313">
        <f ca="true">IF(MAX(C305:C316)-MIN(C305:C316)&lt;5,AVERAGEIF(C305:C316,"&gt;0",R305:R316),
IF(FORECAST($C302,R$305:R$316,$C$305:$C$316)&lt;0,0,
IF(FORECAST($C302,R$305:R$316,$C$305:$C$316)&gt;100,100,
FORECAST($C302,R$305:R$316,$C$305:$C$316))))</f>
        <v>20.544821579721884</v>
      </c>
      <c r="S302" s="310">
        <f ca="true">IF(MAX(C305:C316)-MIN(C305:C316)&lt;5,AVERAGEIF(C305:C316,"&gt;0",S305:S316),
IF(FORECAST($C302,S$305:S$316,$C$305:$C$316)&lt;0,0,
IF(FORECAST($C302,S$305:S$316,$C$305:$C$316)&gt;100,100,
FORECAST($C302,S$305:S$316,$C$305:$C$316))))</f>
        <v>42.162728926556156</v>
      </c>
      <c r="T302" s="311"/>
      <c r="U302" s="312"/>
      <c r="V302" s="312"/>
      <c r="W302" s="313">
        <f ca="true">IF(MAX(C305:C316)-MIN(C305:C316)&lt;5,AVERAGEIF(C305:C316,"&gt;0",W305:W316),
IF(FORECAST($C302,W$305:W$316,$C$305:$C$316)&lt;0,0,
IF(FORECAST($C302,W$305:W$316,$C$305:$C$316)&gt;100,100,
FORECAST($C302,W$305:W$316,$C$305:$C$316))))</f>
        <v>20.575547057983385</v>
      </c>
      <c r="X302" s="310">
        <f ca="true">IF(MAX(C305:C316)-MIN(C305:C316)&lt;5,AVERAGEIF(C305:C316,"&gt;0",X305:X316),
IF(FORECAST($C302,X$305:X$316,$C$305:$C$316)&lt;0,0,
IF(FORECAST($C302,X$305:X$316,$C$305:$C$316)&gt;100,100,
FORECAST($C302,X$305:X$316,$C$305:$C$316))))</f>
        <v>64.750537711304673</v>
      </c>
      <c r="Y302" s="311"/>
      <c r="Z302" s="312"/>
      <c r="AA302" s="312"/>
      <c r="AB302" s="313">
        <f ca="true">IF(MAX(C305:C316)-MIN(C305:C316)&lt;5,AVERAGEIF(C305:C316,"&gt;0",AB305:AB316),
IF(FORECAST($C302,AB$305:AB$316,$C$305:$C$316)&lt;0,0,
IF(FORECAST($C302,AB$305:AB$316,$C$305:$C$316)&gt;100,100,
FORECAST($C302,AB$305:AB$316,$C$305:$C$316))))</f>
        <v>12.962437481605193</v>
      </c>
    </row>
    <row r="303" ht="9" customHeight="true" x14ac:dyDescent="0.2">
      <c r="D303" s="314"/>
      <c r="I303" s="314"/>
      <c r="K303" s="274"/>
      <c r="L303" s="274"/>
      <c r="N303" s="314"/>
      <c r="P303" s="274"/>
      <c r="Q303" s="274"/>
      <c r="S303" s="314"/>
      <c r="U303" s="274"/>
      <c r="V303" s="274"/>
      <c r="X303" s="314"/>
      <c r="Z303" s="274"/>
      <c r="AA303" s="274"/>
      <c r="AB303" s="315"/>
    </row>
    <row r="304" s="343" customFormat="true" ht="22.5" customHeight="true" x14ac:dyDescent="0.2">
      <c r="B304" s="337" t="s">
        <v>8</v>
      </c>
      <c r="C304" s="317" t="s">
        <v>9</v>
      </c>
      <c r="D304" s="318" t="s">
        <v>14</v>
      </c>
      <c r="E304" s="958" t="s">
        <v>689</v>
      </c>
      <c r="F304" s="406"/>
      <c r="G304" s="406"/>
      <c r="H304" s="320" t="s">
        <v>17</v>
      </c>
      <c r="I304" s="318" t="s">
        <v>14</v>
      </c>
      <c r="J304" s="958" t="s">
        <v>689</v>
      </c>
      <c r="K304" s="406"/>
      <c r="L304" s="406"/>
      <c r="M304" s="320" t="s">
        <v>17</v>
      </c>
      <c r="N304" s="318" t="s">
        <v>14</v>
      </c>
      <c r="O304" s="958" t="s">
        <v>689</v>
      </c>
      <c r="P304" s="406"/>
      <c r="Q304" s="406"/>
      <c r="R304" s="320" t="s">
        <v>17</v>
      </c>
      <c r="S304" s="318" t="s">
        <v>14</v>
      </c>
      <c r="T304" s="958" t="s">
        <v>689</v>
      </c>
      <c r="U304" s="406"/>
      <c r="V304" s="406"/>
      <c r="W304" s="320" t="s">
        <v>17</v>
      </c>
      <c r="X304" s="318" t="s">
        <v>14</v>
      </c>
      <c r="Y304" s="958" t="s">
        <v>689</v>
      </c>
      <c r="Z304" s="406"/>
      <c r="AA304" s="406"/>
      <c r="AB304" s="320" t="s">
        <v>17</v>
      </c>
      <c r="AD304" s="407"/>
    </row>
    <row r="305" x14ac:dyDescent="0.2">
      <c r="A305" s="322"/>
      <c r="B305" s="660" t="s">
        <v>193</v>
      </c>
      <c r="C305" s="661">
        <v>2004</v>
      </c>
      <c r="D305" s="236">
        <f t="shared" ref="D305:D316" ca="true" si="65">IF(ISERROR(INDIRECT(CONCATENATE($B305,"!M16"))),"",INDIRECT(CONCATENATE($B305,"!M16")))</f>
        <v>9.1970238474911667</v>
      </c>
      <c r="E305" s="326" t="str">
        <f t="shared" ref="E305:E316" ca="true" si="66">IF(ISERROR(INDIRECT(CONCATENATE($B305,"!M23"))),"",INDIRECT(CONCATENATE($B305,"!M23")))</f>
        <v>N/A</v>
      </c>
      <c r="F305" s="324"/>
      <c r="G305" s="324"/>
      <c r="H305" s="325">
        <f t="shared" ref="H305:H316" ca="true" si="67">IF(ISERROR(INDIRECT(CONCATENATE($B305,"!M21"))),"",INDIRECT(CONCATENATE($B305,"!M21")))</f>
        <v>63.61058365762095</v>
      </c>
      <c r="I305" s="236">
        <f t="shared" ref="I305:I316" ca="true" si="68">IF(ISERROR(INDIRECT(CONCATENATE($B305,"!N16"))),"",INDIRECT(CONCATENATE($B305,"!N16")))</f>
        <v>12.043722250237717</v>
      </c>
      <c r="J305" s="323" t="str">
        <f t="shared" ref="J305:J316" ca="true" si="69">IF(ISERROR(INDIRECT(CONCATENATE($B305,"!N23"))),"",INDIRECT(CONCATENATE($B305,"!N23")))</f>
        <v>N/A</v>
      </c>
      <c r="K305" s="324"/>
      <c r="L305" s="324"/>
      <c r="M305" s="325">
        <f t="shared" ref="M305:M316" ca="true" si="70">IF(ISERROR(INDIRECT(CONCATENATE($B305,"!N21"))),"",INDIRECT(CONCATENATE($B305,"!N21")))</f>
        <v>54.27508296894959</v>
      </c>
      <c r="N305" s="236">
        <f t="shared" ref="N305:N316" ca="true" si="71">IF(ISERROR(INDIRECT(CONCATENATE($B305,"!O16"))),"",INDIRECT(CONCATENATE($B305,"!O16")))</f>
        <v>14.521520005661328</v>
      </c>
      <c r="O305" s="323" t="str">
        <f t="shared" ref="O305:O316" ca="true" si="72">IF(ISERROR(INDIRECT(CONCATENATE($B305,"!O23"))),"",INDIRECT(CONCATENATE($B305,"!O23")))</f>
        <v>N/A</v>
      </c>
      <c r="P305" s="324"/>
      <c r="Q305" s="324"/>
      <c r="R305" s="325">
        <f t="shared" ref="R305:R316" ca="true" si="73">IF(ISERROR(INDIRECT(CONCATENATE($B305,"!O21"))),"",INDIRECT(CONCATENATE($B305,"!O21")))</f>
        <v>42.287532230621039</v>
      </c>
      <c r="S305" s="236">
        <f t="shared" ref="S305:S316" ca="true" si="74">IF(ISERROR(INDIRECT(CONCATENATE($B305,"!P16"))),"",INDIRECT(CONCATENATE($B305,"!P16")))</f>
        <v>23.20039563091516</v>
      </c>
      <c r="T305" s="323" t="str">
        <f t="shared" ref="T305:T316" ca="true" si="75">IF(ISERROR(INDIRECT(CONCATENATE($B305,"!P23"))),"",INDIRECT(CONCATENATE($B305,"!P23")))</f>
        <v>N/A</v>
      </c>
      <c r="U305" s="324"/>
      <c r="V305" s="324"/>
      <c r="W305" s="325">
        <f t="shared" ref="W305:W316" ca="true" si="76">IF(ISERROR(INDIRECT(CONCATENATE($B305,"!P21"))),"",INDIRECT(CONCATENATE($B305,"!P21")))</f>
        <v>35.669820876014654</v>
      </c>
      <c r="X305" s="236">
        <f t="shared" ref="X305:X316" ca="true" si="77">IF(ISERROR(INDIRECT(CONCATENATE($B305,"!Q16"))),"",INDIRECT(CONCATENATE($B305,"!Q16")))</f>
        <v>60.755986512090189</v>
      </c>
      <c r="Y305" s="323" t="str">
        <f t="shared" ref="Y305:Y316" ca="true" si="78">IF(ISERROR(INDIRECT(CONCATENATE($B305,"!Q23"))),"",INDIRECT(CONCATENATE($B305,"!Q23")))</f>
        <v>N/A</v>
      </c>
      <c r="Z305" s="324"/>
      <c r="AA305" s="324"/>
      <c r="AB305" s="325">
        <f t="shared" ref="AB305:AB316" ca="true" si="79">IF(ISERROR(INDIRECT(CONCATENATE($B305,"!Q221"))),"",INDIRECT(CONCATENATE($B305,"!Q21")))</f>
        <v>13.152955074319696</v>
      </c>
    </row>
    <row r="306" x14ac:dyDescent="0.2">
      <c r="A306" s="322"/>
      <c r="B306" s="662" t="s">
        <v>157</v>
      </c>
      <c r="C306" s="663"/>
      <c r="D306" s="237">
        <f t="shared" ca="true" si="65"/>
        <v>15.1</v>
      </c>
      <c r="E306" s="326">
        <f t="shared" ca="true" si="66"/>
        <v>95.1</v>
      </c>
      <c r="F306" s="324"/>
      <c r="G306" s="324"/>
      <c r="H306" s="327">
        <f t="shared" ca="true" si="67"/>
        <v>37.700000000000003</v>
      </c>
      <c r="I306" s="237">
        <f t="shared" ca="true" si="68"/>
        <v>18.899999999999999</v>
      </c>
      <c r="J306" s="326">
        <f t="shared" ca="true" si="69"/>
        <v>96.6</v>
      </c>
      <c r="K306" s="324"/>
      <c r="L306" s="324"/>
      <c r="M306" s="327">
        <f t="shared" ca="true" si="70"/>
        <v>32.799999999999997</v>
      </c>
      <c r="N306" s="237">
        <f t="shared" ca="true" si="71"/>
        <v>27</v>
      </c>
      <c r="O306" s="326">
        <f t="shared" ca="true" si="72"/>
        <v>99.1</v>
      </c>
      <c r="P306" s="324"/>
      <c r="Q306" s="324"/>
      <c r="R306" s="327">
        <f t="shared" ca="true" si="73"/>
        <v>23.5</v>
      </c>
      <c r="S306" s="237">
        <f t="shared" ca="true" si="74"/>
        <v>34.1</v>
      </c>
      <c r="T306" s="326">
        <f t="shared" ca="true" si="75"/>
        <v>98.8</v>
      </c>
      <c r="U306" s="324"/>
      <c r="V306" s="324"/>
      <c r="W306" s="327">
        <f t="shared" ca="true" si="76"/>
        <v>23.7</v>
      </c>
      <c r="X306" s="237">
        <f t="shared" ca="true" si="77"/>
        <v>66.8</v>
      </c>
      <c r="Y306" s="326">
        <f t="shared" ca="true" si="78"/>
        <v>99.6</v>
      </c>
      <c r="Z306" s="324"/>
      <c r="AA306" s="324"/>
      <c r="AB306" s="327">
        <f t="shared" ca="true" si="79"/>
        <v>8.4</v>
      </c>
    </row>
    <row r="307" x14ac:dyDescent="0.2">
      <c r="A307" s="322"/>
      <c r="B307" s="662" t="s">
        <v>372</v>
      </c>
      <c r="C307" s="663">
        <v>2011</v>
      </c>
      <c r="D307" s="237">
        <f t="shared" ca="true" si="65"/>
        <v>23.310469020332139</v>
      </c>
      <c r="E307" s="326" t="str">
        <f t="shared" ca="true" si="66"/>
        <v>N/A</v>
      </c>
      <c r="F307" s="324"/>
      <c r="G307" s="324"/>
      <c r="H307" s="327">
        <f t="shared" ca="true" si="67"/>
        <v>42.595035863247446</v>
      </c>
      <c r="I307" s="237">
        <f t="shared" ca="true" si="68"/>
        <v>19.035041473641019</v>
      </c>
      <c r="J307" s="326" t="str">
        <f t="shared" ca="true" si="69"/>
        <v>N/A</v>
      </c>
      <c r="K307" s="324"/>
      <c r="L307" s="324"/>
      <c r="M307" s="327">
        <f t="shared" ca="true" si="70"/>
        <v>42.132892704238238</v>
      </c>
      <c r="N307" s="237">
        <f t="shared" ca="true" si="71"/>
        <v>24.23798119178489</v>
      </c>
      <c r="O307" s="326" t="str">
        <f t="shared" ca="true" si="72"/>
        <v>N/A</v>
      </c>
      <c r="P307" s="324"/>
      <c r="Q307" s="324"/>
      <c r="R307" s="327">
        <f t="shared" ca="true" si="73"/>
        <v>36.785580455869535</v>
      </c>
      <c r="S307" s="237">
        <f t="shared" ca="true" si="74"/>
        <v>30.930634741851843</v>
      </c>
      <c r="T307" s="326" t="str">
        <f t="shared" ca="true" si="75"/>
        <v>N/A</v>
      </c>
      <c r="U307" s="324"/>
      <c r="V307" s="324"/>
      <c r="W307" s="327">
        <f t="shared" ca="true" si="76"/>
        <v>32.27427382540251</v>
      </c>
      <c r="X307" s="237">
        <f t="shared" ca="true" si="77"/>
        <v>58.608019954068837</v>
      </c>
      <c r="Y307" s="326" t="str">
        <f t="shared" ca="true" si="78"/>
        <v>N/A</v>
      </c>
      <c r="Z307" s="324"/>
      <c r="AA307" s="324"/>
      <c r="AB307" s="327">
        <f t="shared" ca="true" si="79"/>
        <v>17.128331163292106</v>
      </c>
      <c r="AD307" s="328"/>
    </row>
    <row r="308" x14ac:dyDescent="0.2">
      <c r="A308" s="322"/>
      <c r="B308" s="662" t="s">
        <v>439</v>
      </c>
      <c r="C308" s="663">
        <v>2013</v>
      </c>
      <c r="D308" s="237">
        <f t="shared" ca="true" si="65"/>
        <v>19.524851532590485</v>
      </c>
      <c r="E308" s="326" t="str">
        <f t="shared" ca="true" si="66"/>
        <v>N/A</v>
      </c>
      <c r="F308" s="324"/>
      <c r="G308" s="324"/>
      <c r="H308" s="327">
        <f t="shared" ca="true" si="67"/>
        <v>40.207156908064213</v>
      </c>
      <c r="I308" s="237">
        <f t="shared" ca="true" si="68"/>
        <v>22.12455798531256</v>
      </c>
      <c r="J308" s="326" t="str">
        <f t="shared" ca="true" si="69"/>
        <v>N/A</v>
      </c>
      <c r="K308" s="324"/>
      <c r="L308" s="324"/>
      <c r="M308" s="327">
        <f t="shared" ca="true" si="70"/>
        <v>31.622976942826963</v>
      </c>
      <c r="N308" s="237">
        <f t="shared" ca="true" si="71"/>
        <v>24.412819218440067</v>
      </c>
      <c r="O308" s="326" t="str">
        <f t="shared" ca="true" si="72"/>
        <v>N/A</v>
      </c>
      <c r="P308" s="324"/>
      <c r="Q308" s="324"/>
      <c r="R308" s="327">
        <f t="shared" ca="true" si="73"/>
        <v>32.600631136219427</v>
      </c>
      <c r="S308" s="237">
        <f t="shared" ca="true" si="74"/>
        <v>30.694544977490771</v>
      </c>
      <c r="T308" s="326" t="str">
        <f t="shared" ca="true" si="75"/>
        <v>N/A</v>
      </c>
      <c r="U308" s="324"/>
      <c r="V308" s="324"/>
      <c r="W308" s="327">
        <f t="shared" ca="true" si="76"/>
        <v>29.208718855818478</v>
      </c>
      <c r="X308" s="237">
        <f t="shared" ca="true" si="77"/>
        <v>57.248368230706873</v>
      </c>
      <c r="Y308" s="326" t="str">
        <f t="shared" ca="true" si="78"/>
        <v>N/A</v>
      </c>
      <c r="Z308" s="324"/>
      <c r="AA308" s="324"/>
      <c r="AB308" s="327">
        <f t="shared" ca="true" si="79"/>
        <v>12.824180217515908</v>
      </c>
    </row>
    <row r="309" x14ac:dyDescent="0.2">
      <c r="A309" s="322"/>
      <c r="B309" s="662" t="s">
        <v>434</v>
      </c>
      <c r="C309" s="663">
        <v>2016</v>
      </c>
      <c r="D309" s="237">
        <f t="shared" ca="true" si="65"/>
        <v>20.567601459568465</v>
      </c>
      <c r="E309" s="326">
        <f t="shared" ca="true" si="66"/>
        <v>89.34711730587081</v>
      </c>
      <c r="F309" s="324"/>
      <c r="G309" s="324"/>
      <c r="H309" s="327">
        <f t="shared" ca="true" si="67"/>
        <v>31.445781753203772</v>
      </c>
      <c r="I309" s="237">
        <f t="shared" ca="true" si="68"/>
        <v>25.357498435800419</v>
      </c>
      <c r="J309" s="326">
        <f t="shared" ca="true" si="69"/>
        <v>95.639274075964593</v>
      </c>
      <c r="K309" s="324"/>
      <c r="L309" s="324"/>
      <c r="M309" s="327">
        <f t="shared" ca="true" si="70"/>
        <v>26.851021617308508</v>
      </c>
      <c r="N309" s="237">
        <f t="shared" ca="true" si="71"/>
        <v>32.858367476143826</v>
      </c>
      <c r="O309" s="326">
        <f t="shared" ca="true" si="72"/>
        <v>96.24728533529607</v>
      </c>
      <c r="P309" s="324"/>
      <c r="Q309" s="324"/>
      <c r="R309" s="327">
        <f t="shared" ca="true" si="73"/>
        <v>19.752606463126682</v>
      </c>
      <c r="S309" s="237">
        <f t="shared" ca="true" si="74"/>
        <v>42.46236898317381</v>
      </c>
      <c r="T309" s="326">
        <f t="shared" ca="true" si="75"/>
        <v>96.352116003748648</v>
      </c>
      <c r="U309" s="324"/>
      <c r="V309" s="324"/>
      <c r="W309" s="327">
        <f t="shared" ca="true" si="76"/>
        <v>19.734967872635178</v>
      </c>
      <c r="X309" s="237">
        <f t="shared" ca="true" si="77"/>
        <v>69.509411537803786</v>
      </c>
      <c r="Y309" s="326">
        <f t="shared" ca="true" si="78"/>
        <v>97.803895247849255</v>
      </c>
      <c r="Z309" s="324"/>
      <c r="AA309" s="324"/>
      <c r="AB309" s="327">
        <f t="shared" ca="true" si="79"/>
        <v>7.4039069433947207</v>
      </c>
    </row>
    <row r="310" x14ac:dyDescent="0.2">
      <c r="A310" s="322"/>
      <c r="B310" s="662" t="s">
        <v>683</v>
      </c>
      <c r="C310" s="663">
        <v>2018</v>
      </c>
      <c r="D310" s="237">
        <f t="shared" ca="true" si="65"/>
        <v>19.990264464359679</v>
      </c>
      <c r="E310" s="326">
        <f t="shared" ca="true" si="66"/>
        <v>87.949388320198764</v>
      </c>
      <c r="F310" s="324"/>
      <c r="G310" s="324"/>
      <c r="H310" s="327">
        <f t="shared" ca="true" si="67"/>
        <v>29.408576529655122</v>
      </c>
      <c r="I310" s="237">
        <f t="shared" ca="true" si="68"/>
        <v>22.595095093161337</v>
      </c>
      <c r="J310" s="326">
        <f t="shared" ca="true" si="69"/>
        <v>90.879258860620368</v>
      </c>
      <c r="K310" s="324"/>
      <c r="L310" s="324"/>
      <c r="M310" s="327">
        <f t="shared" ca="true" si="70"/>
        <v>29.621825440197018</v>
      </c>
      <c r="N310" s="237">
        <f t="shared" ca="true" si="71"/>
        <v>27.556044179413401</v>
      </c>
      <c r="O310" s="326">
        <f t="shared" ca="true" si="72"/>
        <v>93.837516814721468</v>
      </c>
      <c r="P310" s="324"/>
      <c r="Q310" s="324"/>
      <c r="R310" s="327">
        <f t="shared" ca="true" si="73"/>
        <v>26.199452746732753</v>
      </c>
      <c r="S310" s="237">
        <f t="shared" ca="true" si="74"/>
        <v>37.368486140464263</v>
      </c>
      <c r="T310" s="326">
        <f t="shared" ca="true" si="75"/>
        <v>95.545068666252845</v>
      </c>
      <c r="U310" s="324"/>
      <c r="V310" s="324"/>
      <c r="W310" s="327">
        <f t="shared" ca="true" si="76"/>
        <v>24.530661783768529</v>
      </c>
      <c r="X310" s="237">
        <f t="shared" ca="true" si="77"/>
        <v>63.016512164561455</v>
      </c>
      <c r="Y310" s="326">
        <f t="shared" ca="true" si="78"/>
        <v>96.750217412884865</v>
      </c>
      <c r="Z310" s="324"/>
      <c r="AA310" s="324"/>
      <c r="AB310" s="327">
        <f t="shared" ca="true" si="79"/>
        <v>16.60816515366071</v>
      </c>
    </row>
    <row r="311" x14ac:dyDescent="0.2">
      <c r="A311" s="322"/>
      <c r="B311" s="662"/>
      <c r="C311" s="663"/>
      <c r="D311" s="237" t="str">
        <f t="shared" ca="true" si="65"/>
        <v/>
      </c>
      <c r="E311" s="326" t="str">
        <f t="shared" ca="true" si="66"/>
        <v/>
      </c>
      <c r="F311" s="324"/>
      <c r="G311" s="324"/>
      <c r="H311" s="327" t="str">
        <f t="shared" ca="true" si="67"/>
        <v/>
      </c>
      <c r="I311" s="237" t="str">
        <f t="shared" ca="true" si="68"/>
        <v/>
      </c>
      <c r="J311" s="326" t="str">
        <f t="shared" ca="true" si="69"/>
        <v/>
      </c>
      <c r="K311" s="324"/>
      <c r="L311" s="324"/>
      <c r="M311" s="327" t="str">
        <f t="shared" ca="true" si="70"/>
        <v/>
      </c>
      <c r="N311" s="237" t="str">
        <f t="shared" ca="true" si="71"/>
        <v/>
      </c>
      <c r="O311" s="326" t="str">
        <f t="shared" ca="true" si="72"/>
        <v/>
      </c>
      <c r="P311" s="324"/>
      <c r="Q311" s="324"/>
      <c r="R311" s="327" t="str">
        <f t="shared" ca="true" si="73"/>
        <v/>
      </c>
      <c r="S311" s="237" t="str">
        <f t="shared" ca="true" si="74"/>
        <v/>
      </c>
      <c r="T311" s="326" t="str">
        <f t="shared" ca="true" si="75"/>
        <v/>
      </c>
      <c r="U311" s="324"/>
      <c r="V311" s="324"/>
      <c r="W311" s="327" t="str">
        <f t="shared" ca="true" si="76"/>
        <v/>
      </c>
      <c r="X311" s="237" t="str">
        <f t="shared" ca="true" si="77"/>
        <v/>
      </c>
      <c r="Y311" s="326" t="str">
        <f t="shared" ca="true" si="78"/>
        <v/>
      </c>
      <c r="Z311" s="324"/>
      <c r="AA311" s="324"/>
      <c r="AB311" s="327" t="str">
        <f t="shared" ca="true" si="79"/>
        <v/>
      </c>
    </row>
    <row r="312" x14ac:dyDescent="0.2">
      <c r="A312" s="322"/>
      <c r="B312" s="662"/>
      <c r="C312" s="663"/>
      <c r="D312" s="237" t="str">
        <f t="shared" ca="true" si="65"/>
        <v/>
      </c>
      <c r="E312" s="326" t="str">
        <f t="shared" ca="true" si="66"/>
        <v/>
      </c>
      <c r="F312" s="324"/>
      <c r="G312" s="324"/>
      <c r="H312" s="327" t="str">
        <f t="shared" ca="true" si="67"/>
        <v/>
      </c>
      <c r="I312" s="237" t="str">
        <f t="shared" ca="true" si="68"/>
        <v/>
      </c>
      <c r="J312" s="326" t="str">
        <f t="shared" ca="true" si="69"/>
        <v/>
      </c>
      <c r="K312" s="324"/>
      <c r="L312" s="324"/>
      <c r="M312" s="327" t="str">
        <f t="shared" ca="true" si="70"/>
        <v/>
      </c>
      <c r="N312" s="237" t="str">
        <f t="shared" ca="true" si="71"/>
        <v/>
      </c>
      <c r="O312" s="326" t="str">
        <f t="shared" ca="true" si="72"/>
        <v/>
      </c>
      <c r="P312" s="324"/>
      <c r="Q312" s="324"/>
      <c r="R312" s="327" t="str">
        <f t="shared" ca="true" si="73"/>
        <v/>
      </c>
      <c r="S312" s="237" t="str">
        <f t="shared" ca="true" si="74"/>
        <v/>
      </c>
      <c r="T312" s="326" t="str">
        <f t="shared" ca="true" si="75"/>
        <v/>
      </c>
      <c r="U312" s="324"/>
      <c r="V312" s="324"/>
      <c r="W312" s="327" t="str">
        <f t="shared" ca="true" si="76"/>
        <v/>
      </c>
      <c r="X312" s="237" t="str">
        <f t="shared" ca="true" si="77"/>
        <v/>
      </c>
      <c r="Y312" s="326" t="str">
        <f t="shared" ca="true" si="78"/>
        <v/>
      </c>
      <c r="Z312" s="324"/>
      <c r="AA312" s="324"/>
      <c r="AB312" s="327" t="str">
        <f t="shared" ca="true" si="79"/>
        <v/>
      </c>
    </row>
    <row r="313" x14ac:dyDescent="0.2">
      <c r="A313" s="322"/>
      <c r="B313" s="662"/>
      <c r="C313" s="663"/>
      <c r="D313" s="237" t="str">
        <f t="shared" ca="true" si="65"/>
        <v/>
      </c>
      <c r="E313" s="326" t="str">
        <f t="shared" ca="true" si="66"/>
        <v/>
      </c>
      <c r="F313" s="324"/>
      <c r="G313" s="324"/>
      <c r="H313" s="327" t="str">
        <f t="shared" ca="true" si="67"/>
        <v/>
      </c>
      <c r="I313" s="237" t="str">
        <f t="shared" ca="true" si="68"/>
        <v/>
      </c>
      <c r="J313" s="326" t="str">
        <f t="shared" ca="true" si="69"/>
        <v/>
      </c>
      <c r="K313" s="324"/>
      <c r="L313" s="324"/>
      <c r="M313" s="327" t="str">
        <f t="shared" ca="true" si="70"/>
        <v/>
      </c>
      <c r="N313" s="237" t="str">
        <f t="shared" ca="true" si="71"/>
        <v/>
      </c>
      <c r="O313" s="326" t="str">
        <f t="shared" ca="true" si="72"/>
        <v/>
      </c>
      <c r="P313" s="324"/>
      <c r="Q313" s="324"/>
      <c r="R313" s="327" t="str">
        <f t="shared" ca="true" si="73"/>
        <v/>
      </c>
      <c r="S313" s="237" t="str">
        <f t="shared" ca="true" si="74"/>
        <v/>
      </c>
      <c r="T313" s="326" t="str">
        <f t="shared" ca="true" si="75"/>
        <v/>
      </c>
      <c r="U313" s="324"/>
      <c r="V313" s="324"/>
      <c r="W313" s="327" t="str">
        <f t="shared" ca="true" si="76"/>
        <v/>
      </c>
      <c r="X313" s="237" t="str">
        <f t="shared" ca="true" si="77"/>
        <v/>
      </c>
      <c r="Y313" s="326" t="str">
        <f t="shared" ca="true" si="78"/>
        <v/>
      </c>
      <c r="Z313" s="324"/>
      <c r="AA313" s="324"/>
      <c r="AB313" s="327" t="str">
        <f t="shared" ca="true" si="79"/>
        <v/>
      </c>
    </row>
    <row r="314" x14ac:dyDescent="0.2">
      <c r="A314" s="322"/>
      <c r="B314" s="662"/>
      <c r="C314" s="663"/>
      <c r="D314" s="237" t="str">
        <f t="shared" ca="true" si="65"/>
        <v/>
      </c>
      <c r="E314" s="326" t="str">
        <f t="shared" ca="true" si="66"/>
        <v/>
      </c>
      <c r="F314" s="324"/>
      <c r="G314" s="324"/>
      <c r="H314" s="327" t="str">
        <f t="shared" ca="true" si="67"/>
        <v/>
      </c>
      <c r="I314" s="237" t="str">
        <f t="shared" ca="true" si="68"/>
        <v/>
      </c>
      <c r="J314" s="326" t="str">
        <f t="shared" ca="true" si="69"/>
        <v/>
      </c>
      <c r="K314" s="324"/>
      <c r="L314" s="324"/>
      <c r="M314" s="327" t="str">
        <f t="shared" ca="true" si="70"/>
        <v/>
      </c>
      <c r="N314" s="237" t="str">
        <f t="shared" ca="true" si="71"/>
        <v/>
      </c>
      <c r="O314" s="326" t="str">
        <f t="shared" ca="true" si="72"/>
        <v/>
      </c>
      <c r="P314" s="324"/>
      <c r="Q314" s="324"/>
      <c r="R314" s="327" t="str">
        <f t="shared" ca="true" si="73"/>
        <v/>
      </c>
      <c r="S314" s="237" t="str">
        <f t="shared" ca="true" si="74"/>
        <v/>
      </c>
      <c r="T314" s="326" t="str">
        <f t="shared" ca="true" si="75"/>
        <v/>
      </c>
      <c r="U314" s="324"/>
      <c r="V314" s="324"/>
      <c r="W314" s="327" t="str">
        <f t="shared" ca="true" si="76"/>
        <v/>
      </c>
      <c r="X314" s="237" t="str">
        <f t="shared" ca="true" si="77"/>
        <v/>
      </c>
      <c r="Y314" s="326" t="str">
        <f t="shared" ca="true" si="78"/>
        <v/>
      </c>
      <c r="Z314" s="324"/>
      <c r="AA314" s="324"/>
      <c r="AB314" s="327" t="str">
        <f t="shared" ca="true" si="79"/>
        <v/>
      </c>
    </row>
    <row r="315" x14ac:dyDescent="0.2">
      <c r="A315" s="322"/>
      <c r="B315" s="662"/>
      <c r="C315" s="663"/>
      <c r="D315" s="237" t="str">
        <f t="shared" ca="true" si="65"/>
        <v/>
      </c>
      <c r="E315" s="326" t="str">
        <f t="shared" ca="true" si="66"/>
        <v/>
      </c>
      <c r="F315" s="324"/>
      <c r="G315" s="324"/>
      <c r="H315" s="327" t="str">
        <f t="shared" ca="true" si="67"/>
        <v/>
      </c>
      <c r="I315" s="237" t="str">
        <f t="shared" ca="true" si="68"/>
        <v/>
      </c>
      <c r="J315" s="326" t="str">
        <f t="shared" ca="true" si="69"/>
        <v/>
      </c>
      <c r="K315" s="324"/>
      <c r="L315" s="324"/>
      <c r="M315" s="327" t="str">
        <f t="shared" ca="true" si="70"/>
        <v/>
      </c>
      <c r="N315" s="237" t="str">
        <f t="shared" ca="true" si="71"/>
        <v/>
      </c>
      <c r="O315" s="326" t="str">
        <f t="shared" ca="true" si="72"/>
        <v/>
      </c>
      <c r="P315" s="324"/>
      <c r="Q315" s="324"/>
      <c r="R315" s="327" t="str">
        <f t="shared" ca="true" si="73"/>
        <v/>
      </c>
      <c r="S315" s="237" t="str">
        <f t="shared" ca="true" si="74"/>
        <v/>
      </c>
      <c r="T315" s="326" t="str">
        <f t="shared" ca="true" si="75"/>
        <v/>
      </c>
      <c r="U315" s="324"/>
      <c r="V315" s="324"/>
      <c r="W315" s="327" t="str">
        <f t="shared" ca="true" si="76"/>
        <v/>
      </c>
      <c r="X315" s="237" t="str">
        <f t="shared" ca="true" si="77"/>
        <v/>
      </c>
      <c r="Y315" s="326" t="str">
        <f t="shared" ca="true" si="78"/>
        <v/>
      </c>
      <c r="Z315" s="324"/>
      <c r="AA315" s="324"/>
      <c r="AB315" s="327" t="str">
        <f t="shared" ca="true" si="79"/>
        <v/>
      </c>
    </row>
    <row r="316" x14ac:dyDescent="0.2">
      <c r="A316" s="322"/>
      <c r="B316" s="664"/>
      <c r="C316" s="665"/>
      <c r="D316" s="238" t="str">
        <f t="shared" ca="true" si="65"/>
        <v/>
      </c>
      <c r="E316" s="329" t="str">
        <f t="shared" ca="true" si="66"/>
        <v/>
      </c>
      <c r="F316" s="330"/>
      <c r="G316" s="331"/>
      <c r="H316" s="332" t="str">
        <f t="shared" ca="true" si="67"/>
        <v/>
      </c>
      <c r="I316" s="238" t="str">
        <f t="shared" ca="true" si="68"/>
        <v/>
      </c>
      <c r="J316" s="329" t="str">
        <f t="shared" ca="true" si="69"/>
        <v/>
      </c>
      <c r="K316" s="330"/>
      <c r="L316" s="331"/>
      <c r="M316" s="332" t="str">
        <f t="shared" ca="true" si="70"/>
        <v/>
      </c>
      <c r="N316" s="238" t="str">
        <f t="shared" ca="true" si="71"/>
        <v/>
      </c>
      <c r="O316" s="329" t="str">
        <f t="shared" ca="true" si="72"/>
        <v/>
      </c>
      <c r="P316" s="330"/>
      <c r="Q316" s="331"/>
      <c r="R316" s="332" t="str">
        <f t="shared" ca="true" si="73"/>
        <v/>
      </c>
      <c r="S316" s="238" t="str">
        <f t="shared" ca="true" si="74"/>
        <v/>
      </c>
      <c r="T316" s="329" t="str">
        <f t="shared" ca="true" si="75"/>
        <v/>
      </c>
      <c r="U316" s="330"/>
      <c r="V316" s="331"/>
      <c r="W316" s="332" t="str">
        <f t="shared" ca="true" si="76"/>
        <v/>
      </c>
      <c r="X316" s="238" t="str">
        <f t="shared" ca="true" si="77"/>
        <v/>
      </c>
      <c r="Y316" s="329" t="str">
        <f t="shared" ca="true" si="78"/>
        <v/>
      </c>
      <c r="Z316" s="330"/>
      <c r="AA316" s="331"/>
      <c r="AB316" s="332" t="str">
        <f t="shared" ca="true" si="79"/>
        <v/>
      </c>
    </row>
    <row r="317" ht="11.25" customHeight="true" x14ac:dyDescent="0.2"/>
    <row r="318" ht="22.5" customHeight="true" x14ac:dyDescent="0.25">
      <c r="B318" s="986" t="str">
        <f>CONCATENATE("Rural use of drinking water sources, ",C299,"–",C300)</f>
        <v>Rural use of drinking water sources, 2000–2020</v>
      </c>
      <c r="C318" s="987"/>
      <c r="D318" s="987"/>
      <c r="E318" s="987"/>
      <c r="F318" s="987"/>
      <c r="G318" s="987"/>
      <c r="H318" s="987"/>
      <c r="I318" s="987"/>
      <c r="J318" s="987"/>
      <c r="K318" s="987"/>
      <c r="L318" s="993"/>
      <c r="N318" s="333"/>
      <c r="O318" s="333"/>
      <c r="P318" s="333"/>
      <c r="Q318" s="333"/>
      <c r="R318" s="333"/>
      <c r="S318" s="969" t="s">
        <v>11</v>
      </c>
      <c r="T318" s="970"/>
      <c r="U318" s="970"/>
      <c r="V318" s="970"/>
      <c r="W318" s="971"/>
      <c r="X318" s="333"/>
      <c r="Y318" s="333"/>
      <c r="Z318" s="333"/>
      <c r="AA318" s="333"/>
      <c r="AB318" s="33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71" customWidth="true"/>
    <col min="6" max="7" width="9" style="274" customWidth="true"/>
    <col min="8" max="38" width="9" style="271" customWidth="true"/>
    <col min="39" max="261" width="9.140625" style="271"/>
    <col min="262" max="262" width="5" style="271" customWidth="true"/>
    <col min="263" max="263" width="13.85546875" style="271" customWidth="true"/>
    <col min="264" max="265" width="6.28515625" style="271" customWidth="true"/>
    <col min="266" max="267" width="7" style="271" customWidth="true"/>
    <col min="268" max="274" width="6.28515625" style="271" customWidth="true"/>
    <col min="275" max="517" width="9.140625" style="271"/>
    <col min="518" max="518" width="5" style="271" customWidth="true"/>
    <col min="519" max="519" width="13.85546875" style="271" customWidth="true"/>
    <col min="520" max="521" width="6.28515625" style="271" customWidth="true"/>
    <col min="522" max="523" width="7" style="271" customWidth="true"/>
    <col min="524" max="530" width="6.28515625" style="271" customWidth="true"/>
    <col min="531" max="773" width="9.140625" style="271"/>
    <col min="774" max="774" width="5" style="271" customWidth="true"/>
    <col min="775" max="775" width="13.85546875" style="271" customWidth="true"/>
    <col min="776" max="777" width="6.28515625" style="271" customWidth="true"/>
    <col min="778" max="779" width="7" style="271" customWidth="true"/>
    <col min="780" max="786" width="6.28515625" style="271" customWidth="true"/>
    <col min="787" max="1029" width="9.140625" style="271"/>
    <col min="1030" max="1030" width="5" style="271" customWidth="true"/>
    <col min="1031" max="1031" width="13.85546875" style="271" customWidth="true"/>
    <col min="1032" max="1033" width="6.28515625" style="271" customWidth="true"/>
    <col min="1034" max="1035" width="7" style="271" customWidth="true"/>
    <col min="1036" max="1042" width="6.28515625" style="271" customWidth="true"/>
    <col min="1043" max="1285" width="9.140625" style="271"/>
    <col min="1286" max="1286" width="5" style="271" customWidth="true"/>
    <col min="1287" max="1287" width="13.85546875" style="271" customWidth="true"/>
    <col min="1288" max="1289" width="6.28515625" style="271" customWidth="true"/>
    <col min="1290" max="1291" width="7" style="271" customWidth="true"/>
    <col min="1292" max="1298" width="6.28515625" style="271" customWidth="true"/>
    <col min="1299" max="1541" width="9.140625" style="271"/>
    <col min="1542" max="1542" width="5" style="271" customWidth="true"/>
    <col min="1543" max="1543" width="13.85546875" style="271" customWidth="true"/>
    <col min="1544" max="1545" width="6.28515625" style="271" customWidth="true"/>
    <col min="1546" max="1547" width="7" style="271" customWidth="true"/>
    <col min="1548" max="1554" width="6.28515625" style="271" customWidth="true"/>
    <col min="1555" max="1797" width="9.140625" style="271"/>
    <col min="1798" max="1798" width="5" style="271" customWidth="true"/>
    <col min="1799" max="1799" width="13.85546875" style="271" customWidth="true"/>
    <col min="1800" max="1801" width="6.28515625" style="271" customWidth="true"/>
    <col min="1802" max="1803" width="7" style="271" customWidth="true"/>
    <col min="1804" max="1810" width="6.28515625" style="271" customWidth="true"/>
    <col min="1811" max="2053" width="9.140625" style="271"/>
    <col min="2054" max="2054" width="5" style="271" customWidth="true"/>
    <col min="2055" max="2055" width="13.85546875" style="271" customWidth="true"/>
    <col min="2056" max="2057" width="6.28515625" style="271" customWidth="true"/>
    <col min="2058" max="2059" width="7" style="271" customWidth="true"/>
    <col min="2060" max="2066" width="6.28515625" style="271" customWidth="true"/>
    <col min="2067" max="2309" width="9.140625" style="271"/>
    <col min="2310" max="2310" width="5" style="271" customWidth="true"/>
    <col min="2311" max="2311" width="13.85546875" style="271" customWidth="true"/>
    <col min="2312" max="2313" width="6.28515625" style="271" customWidth="true"/>
    <col min="2314" max="2315" width="7" style="271" customWidth="true"/>
    <col min="2316" max="2322" width="6.28515625" style="271" customWidth="true"/>
    <col min="2323" max="2565" width="9.140625" style="271"/>
    <col min="2566" max="2566" width="5" style="271" customWidth="true"/>
    <col min="2567" max="2567" width="13.85546875" style="271" customWidth="true"/>
    <col min="2568" max="2569" width="6.28515625" style="271" customWidth="true"/>
    <col min="2570" max="2571" width="7" style="271" customWidth="true"/>
    <col min="2572" max="2578" width="6.28515625" style="271" customWidth="true"/>
    <col min="2579" max="2821" width="9.140625" style="271"/>
    <col min="2822" max="2822" width="5" style="271" customWidth="true"/>
    <col min="2823" max="2823" width="13.85546875" style="271" customWidth="true"/>
    <col min="2824" max="2825" width="6.28515625" style="271" customWidth="true"/>
    <col min="2826" max="2827" width="7" style="271" customWidth="true"/>
    <col min="2828" max="2834" width="6.28515625" style="271" customWidth="true"/>
    <col min="2835" max="3077" width="9.140625" style="271"/>
    <col min="3078" max="3078" width="5" style="271" customWidth="true"/>
    <col min="3079" max="3079" width="13.85546875" style="271" customWidth="true"/>
    <col min="3080" max="3081" width="6.28515625" style="271" customWidth="true"/>
    <col min="3082" max="3083" width="7" style="271" customWidth="true"/>
    <col min="3084" max="3090" width="6.28515625" style="271" customWidth="true"/>
    <col min="3091" max="3333" width="9.140625" style="271"/>
    <col min="3334" max="3334" width="5" style="271" customWidth="true"/>
    <col min="3335" max="3335" width="13.85546875" style="271" customWidth="true"/>
    <col min="3336" max="3337" width="6.28515625" style="271" customWidth="true"/>
    <col min="3338" max="3339" width="7" style="271" customWidth="true"/>
    <col min="3340" max="3346" width="6.28515625" style="271" customWidth="true"/>
    <col min="3347" max="3589" width="9.140625" style="271"/>
    <col min="3590" max="3590" width="5" style="271" customWidth="true"/>
    <col min="3591" max="3591" width="13.85546875" style="271" customWidth="true"/>
    <col min="3592" max="3593" width="6.28515625" style="271" customWidth="true"/>
    <col min="3594" max="3595" width="7" style="271" customWidth="true"/>
    <col min="3596" max="3602" width="6.28515625" style="271" customWidth="true"/>
    <col min="3603" max="3845" width="9.140625" style="271"/>
    <col min="3846" max="3846" width="5" style="271" customWidth="true"/>
    <col min="3847" max="3847" width="13.85546875" style="271" customWidth="true"/>
    <col min="3848" max="3849" width="6.28515625" style="271" customWidth="true"/>
    <col min="3850" max="3851" width="7" style="271" customWidth="true"/>
    <col min="3852" max="3858" width="6.28515625" style="271" customWidth="true"/>
    <col min="3859" max="4101" width="9.140625" style="271"/>
    <col min="4102" max="4102" width="5" style="271" customWidth="true"/>
    <col min="4103" max="4103" width="13.85546875" style="271" customWidth="true"/>
    <col min="4104" max="4105" width="6.28515625" style="271" customWidth="true"/>
    <col min="4106" max="4107" width="7" style="271" customWidth="true"/>
    <col min="4108" max="4114" width="6.28515625" style="271" customWidth="true"/>
    <col min="4115" max="4357" width="9.140625" style="271"/>
    <col min="4358" max="4358" width="5" style="271" customWidth="true"/>
    <col min="4359" max="4359" width="13.85546875" style="271" customWidth="true"/>
    <col min="4360" max="4361" width="6.28515625" style="271" customWidth="true"/>
    <col min="4362" max="4363" width="7" style="271" customWidth="true"/>
    <col min="4364" max="4370" width="6.28515625" style="271" customWidth="true"/>
    <col min="4371" max="4613" width="9.140625" style="271"/>
    <col min="4614" max="4614" width="5" style="271" customWidth="true"/>
    <col min="4615" max="4615" width="13.85546875" style="271" customWidth="true"/>
    <col min="4616" max="4617" width="6.28515625" style="271" customWidth="true"/>
    <col min="4618" max="4619" width="7" style="271" customWidth="true"/>
    <col min="4620" max="4626" width="6.28515625" style="271" customWidth="true"/>
    <col min="4627" max="4869" width="9.140625" style="271"/>
    <col min="4870" max="4870" width="5" style="271" customWidth="true"/>
    <col min="4871" max="4871" width="13.85546875" style="271" customWidth="true"/>
    <col min="4872" max="4873" width="6.28515625" style="271" customWidth="true"/>
    <col min="4874" max="4875" width="7" style="271" customWidth="true"/>
    <col min="4876" max="4882" width="6.28515625" style="271" customWidth="true"/>
    <col min="4883" max="5125" width="9.140625" style="271"/>
    <col min="5126" max="5126" width="5" style="271" customWidth="true"/>
    <col min="5127" max="5127" width="13.85546875" style="271" customWidth="true"/>
    <col min="5128" max="5129" width="6.28515625" style="271" customWidth="true"/>
    <col min="5130" max="5131" width="7" style="271" customWidth="true"/>
    <col min="5132" max="5138" width="6.28515625" style="271" customWidth="true"/>
    <col min="5139" max="5381" width="9.140625" style="271"/>
    <col min="5382" max="5382" width="5" style="271" customWidth="true"/>
    <col min="5383" max="5383" width="13.85546875" style="271" customWidth="true"/>
    <col min="5384" max="5385" width="6.28515625" style="271" customWidth="true"/>
    <col min="5386" max="5387" width="7" style="271" customWidth="true"/>
    <col min="5388" max="5394" width="6.28515625" style="271" customWidth="true"/>
    <col min="5395" max="5637" width="9.140625" style="271"/>
    <col min="5638" max="5638" width="5" style="271" customWidth="true"/>
    <col min="5639" max="5639" width="13.85546875" style="271" customWidth="true"/>
    <col min="5640" max="5641" width="6.28515625" style="271" customWidth="true"/>
    <col min="5642" max="5643" width="7" style="271" customWidth="true"/>
    <col min="5644" max="5650" width="6.28515625" style="271" customWidth="true"/>
    <col min="5651" max="5893" width="9.140625" style="271"/>
    <col min="5894" max="5894" width="5" style="271" customWidth="true"/>
    <col min="5895" max="5895" width="13.85546875" style="271" customWidth="true"/>
    <col min="5896" max="5897" width="6.28515625" style="271" customWidth="true"/>
    <col min="5898" max="5899" width="7" style="271" customWidth="true"/>
    <col min="5900" max="5906" width="6.28515625" style="271" customWidth="true"/>
    <col min="5907" max="6149" width="9.140625" style="271"/>
    <col min="6150" max="6150" width="5" style="271" customWidth="true"/>
    <col min="6151" max="6151" width="13.85546875" style="271" customWidth="true"/>
    <col min="6152" max="6153" width="6.28515625" style="271" customWidth="true"/>
    <col min="6154" max="6155" width="7" style="271" customWidth="true"/>
    <col min="6156" max="6162" width="6.28515625" style="271" customWidth="true"/>
    <col min="6163" max="6405" width="9.140625" style="271"/>
    <col min="6406" max="6406" width="5" style="271" customWidth="true"/>
    <col min="6407" max="6407" width="13.85546875" style="271" customWidth="true"/>
    <col min="6408" max="6409" width="6.28515625" style="271" customWidth="true"/>
    <col min="6410" max="6411" width="7" style="271" customWidth="true"/>
    <col min="6412" max="6418" width="6.28515625" style="271" customWidth="true"/>
    <col min="6419" max="6661" width="9.140625" style="271"/>
    <col min="6662" max="6662" width="5" style="271" customWidth="true"/>
    <col min="6663" max="6663" width="13.85546875" style="271" customWidth="true"/>
    <col min="6664" max="6665" width="6.28515625" style="271" customWidth="true"/>
    <col min="6666" max="6667" width="7" style="271" customWidth="true"/>
    <col min="6668" max="6674" width="6.28515625" style="271" customWidth="true"/>
    <col min="6675" max="6917" width="9.140625" style="271"/>
    <col min="6918" max="6918" width="5" style="271" customWidth="true"/>
    <col min="6919" max="6919" width="13.85546875" style="271" customWidth="true"/>
    <col min="6920" max="6921" width="6.28515625" style="271" customWidth="true"/>
    <col min="6922" max="6923" width="7" style="271" customWidth="true"/>
    <col min="6924" max="6930" width="6.28515625" style="271" customWidth="true"/>
    <col min="6931" max="7173" width="9.140625" style="271"/>
    <col min="7174" max="7174" width="5" style="271" customWidth="true"/>
    <col min="7175" max="7175" width="13.85546875" style="271" customWidth="true"/>
    <col min="7176" max="7177" width="6.28515625" style="271" customWidth="true"/>
    <col min="7178" max="7179" width="7" style="271" customWidth="true"/>
    <col min="7180" max="7186" width="6.28515625" style="271" customWidth="true"/>
    <col min="7187" max="7429" width="9.140625" style="271"/>
    <col min="7430" max="7430" width="5" style="271" customWidth="true"/>
    <col min="7431" max="7431" width="13.85546875" style="271" customWidth="true"/>
    <col min="7432" max="7433" width="6.28515625" style="271" customWidth="true"/>
    <col min="7434" max="7435" width="7" style="271" customWidth="true"/>
    <col min="7436" max="7442" width="6.28515625" style="271" customWidth="true"/>
    <col min="7443" max="7685" width="9.140625" style="271"/>
    <col min="7686" max="7686" width="5" style="271" customWidth="true"/>
    <col min="7687" max="7687" width="13.85546875" style="271" customWidth="true"/>
    <col min="7688" max="7689" width="6.28515625" style="271" customWidth="true"/>
    <col min="7690" max="7691" width="7" style="271" customWidth="true"/>
    <col min="7692" max="7698" width="6.28515625" style="271" customWidth="true"/>
    <col min="7699" max="7941" width="9.140625" style="271"/>
    <col min="7942" max="7942" width="5" style="271" customWidth="true"/>
    <col min="7943" max="7943" width="13.85546875" style="271" customWidth="true"/>
    <col min="7944" max="7945" width="6.28515625" style="271" customWidth="true"/>
    <col min="7946" max="7947" width="7" style="271" customWidth="true"/>
    <col min="7948" max="7954" width="6.28515625" style="271" customWidth="true"/>
    <col min="7955" max="8197" width="9.140625" style="271"/>
    <col min="8198" max="8198" width="5" style="271" customWidth="true"/>
    <col min="8199" max="8199" width="13.85546875" style="271" customWidth="true"/>
    <col min="8200" max="8201" width="6.28515625" style="271" customWidth="true"/>
    <col min="8202" max="8203" width="7" style="271" customWidth="true"/>
    <col min="8204" max="8210" width="6.28515625" style="271" customWidth="true"/>
    <col min="8211" max="8453" width="9.140625" style="271"/>
    <col min="8454" max="8454" width="5" style="271" customWidth="true"/>
    <col min="8455" max="8455" width="13.85546875" style="271" customWidth="true"/>
    <col min="8456" max="8457" width="6.28515625" style="271" customWidth="true"/>
    <col min="8458" max="8459" width="7" style="271" customWidth="true"/>
    <col min="8460" max="8466" width="6.28515625" style="271" customWidth="true"/>
    <col min="8467" max="8709" width="9.140625" style="271"/>
    <col min="8710" max="8710" width="5" style="271" customWidth="true"/>
    <col min="8711" max="8711" width="13.85546875" style="271" customWidth="true"/>
    <col min="8712" max="8713" width="6.28515625" style="271" customWidth="true"/>
    <col min="8714" max="8715" width="7" style="271" customWidth="true"/>
    <col min="8716" max="8722" width="6.28515625" style="271" customWidth="true"/>
    <col min="8723" max="8965" width="9.140625" style="271"/>
    <col min="8966" max="8966" width="5" style="271" customWidth="true"/>
    <col min="8967" max="8967" width="13.85546875" style="271" customWidth="true"/>
    <col min="8968" max="8969" width="6.28515625" style="271" customWidth="true"/>
    <col min="8970" max="8971" width="7" style="271" customWidth="true"/>
    <col min="8972" max="8978" width="6.28515625" style="271" customWidth="true"/>
    <col min="8979" max="9221" width="9.140625" style="271"/>
    <col min="9222" max="9222" width="5" style="271" customWidth="true"/>
    <col min="9223" max="9223" width="13.85546875" style="271" customWidth="true"/>
    <col min="9224" max="9225" width="6.28515625" style="271" customWidth="true"/>
    <col min="9226" max="9227" width="7" style="271" customWidth="true"/>
    <col min="9228" max="9234" width="6.28515625" style="271" customWidth="true"/>
    <col min="9235" max="9477" width="9.140625" style="271"/>
    <col min="9478" max="9478" width="5" style="271" customWidth="true"/>
    <col min="9479" max="9479" width="13.85546875" style="271" customWidth="true"/>
    <col min="9480" max="9481" width="6.28515625" style="271" customWidth="true"/>
    <col min="9482" max="9483" width="7" style="271" customWidth="true"/>
    <col min="9484" max="9490" width="6.28515625" style="271" customWidth="true"/>
    <col min="9491" max="9733" width="9.140625" style="271"/>
    <col min="9734" max="9734" width="5" style="271" customWidth="true"/>
    <col min="9735" max="9735" width="13.85546875" style="271" customWidth="true"/>
    <col min="9736" max="9737" width="6.28515625" style="271" customWidth="true"/>
    <col min="9738" max="9739" width="7" style="271" customWidth="true"/>
    <col min="9740" max="9746" width="6.28515625" style="271" customWidth="true"/>
    <col min="9747" max="9989" width="9.140625" style="271"/>
    <col min="9990" max="9990" width="5" style="271" customWidth="true"/>
    <col min="9991" max="9991" width="13.85546875" style="271" customWidth="true"/>
    <col min="9992" max="9993" width="6.28515625" style="271" customWidth="true"/>
    <col min="9994" max="9995" width="7" style="271" customWidth="true"/>
    <col min="9996" max="10002" width="6.28515625" style="271" customWidth="true"/>
    <col min="10003" max="10245" width="9.140625" style="271"/>
    <col min="10246" max="10246" width="5" style="271" customWidth="true"/>
    <col min="10247" max="10247" width="13.85546875" style="271" customWidth="true"/>
    <col min="10248" max="10249" width="6.28515625" style="271" customWidth="true"/>
    <col min="10250" max="10251" width="7" style="271" customWidth="true"/>
    <col min="10252" max="10258" width="6.28515625" style="271" customWidth="true"/>
    <col min="10259" max="10501" width="9.140625" style="271"/>
    <col min="10502" max="10502" width="5" style="271" customWidth="true"/>
    <col min="10503" max="10503" width="13.85546875" style="271" customWidth="true"/>
    <col min="10504" max="10505" width="6.28515625" style="271" customWidth="true"/>
    <col min="10506" max="10507" width="7" style="271" customWidth="true"/>
    <col min="10508" max="10514" width="6.28515625" style="271" customWidth="true"/>
    <col min="10515" max="10757" width="9.140625" style="271"/>
    <col min="10758" max="10758" width="5" style="271" customWidth="true"/>
    <col min="10759" max="10759" width="13.85546875" style="271" customWidth="true"/>
    <col min="10760" max="10761" width="6.28515625" style="271" customWidth="true"/>
    <col min="10762" max="10763" width="7" style="271" customWidth="true"/>
    <col min="10764" max="10770" width="6.28515625" style="271" customWidth="true"/>
    <col min="10771" max="11013" width="9.140625" style="271"/>
    <col min="11014" max="11014" width="5" style="271" customWidth="true"/>
    <col min="11015" max="11015" width="13.85546875" style="271" customWidth="true"/>
    <col min="11016" max="11017" width="6.28515625" style="271" customWidth="true"/>
    <col min="11018" max="11019" width="7" style="271" customWidth="true"/>
    <col min="11020" max="11026" width="6.28515625" style="271" customWidth="true"/>
    <col min="11027" max="11269" width="9.140625" style="271"/>
    <col min="11270" max="11270" width="5" style="271" customWidth="true"/>
    <col min="11271" max="11271" width="13.85546875" style="271" customWidth="true"/>
    <col min="11272" max="11273" width="6.28515625" style="271" customWidth="true"/>
    <col min="11274" max="11275" width="7" style="271" customWidth="true"/>
    <col min="11276" max="11282" width="6.28515625" style="271" customWidth="true"/>
    <col min="11283" max="11525" width="9.140625" style="271"/>
    <col min="11526" max="11526" width="5" style="271" customWidth="true"/>
    <col min="11527" max="11527" width="13.85546875" style="271" customWidth="true"/>
    <col min="11528" max="11529" width="6.28515625" style="271" customWidth="true"/>
    <col min="11530" max="11531" width="7" style="271" customWidth="true"/>
    <col min="11532" max="11538" width="6.28515625" style="271" customWidth="true"/>
    <col min="11539" max="11781" width="9.140625" style="271"/>
    <col min="11782" max="11782" width="5" style="271" customWidth="true"/>
    <col min="11783" max="11783" width="13.85546875" style="271" customWidth="true"/>
    <col min="11784" max="11785" width="6.28515625" style="271" customWidth="true"/>
    <col min="11786" max="11787" width="7" style="271" customWidth="true"/>
    <col min="11788" max="11794" width="6.28515625" style="271" customWidth="true"/>
    <col min="11795" max="12037" width="9.140625" style="271"/>
    <col min="12038" max="12038" width="5" style="271" customWidth="true"/>
    <col min="12039" max="12039" width="13.85546875" style="271" customWidth="true"/>
    <col min="12040" max="12041" width="6.28515625" style="271" customWidth="true"/>
    <col min="12042" max="12043" width="7" style="271" customWidth="true"/>
    <col min="12044" max="12050" width="6.28515625" style="271" customWidth="true"/>
    <col min="12051" max="12293" width="9.140625" style="271"/>
    <col min="12294" max="12294" width="5" style="271" customWidth="true"/>
    <col min="12295" max="12295" width="13.85546875" style="271" customWidth="true"/>
    <col min="12296" max="12297" width="6.28515625" style="271" customWidth="true"/>
    <col min="12298" max="12299" width="7" style="271" customWidth="true"/>
    <col min="12300" max="12306" width="6.28515625" style="271" customWidth="true"/>
    <col min="12307" max="12549" width="9.140625" style="271"/>
    <col min="12550" max="12550" width="5" style="271" customWidth="true"/>
    <col min="12551" max="12551" width="13.85546875" style="271" customWidth="true"/>
    <col min="12552" max="12553" width="6.28515625" style="271" customWidth="true"/>
    <col min="12554" max="12555" width="7" style="271" customWidth="true"/>
    <col min="12556" max="12562" width="6.28515625" style="271" customWidth="true"/>
    <col min="12563" max="12805" width="9.140625" style="271"/>
    <col min="12806" max="12806" width="5" style="271" customWidth="true"/>
    <col min="12807" max="12807" width="13.85546875" style="271" customWidth="true"/>
    <col min="12808" max="12809" width="6.28515625" style="271" customWidth="true"/>
    <col min="12810" max="12811" width="7" style="271" customWidth="true"/>
    <col min="12812" max="12818" width="6.28515625" style="271" customWidth="true"/>
    <col min="12819" max="13061" width="9.140625" style="271"/>
    <col min="13062" max="13062" width="5" style="271" customWidth="true"/>
    <col min="13063" max="13063" width="13.85546875" style="271" customWidth="true"/>
    <col min="13064" max="13065" width="6.28515625" style="271" customWidth="true"/>
    <col min="13066" max="13067" width="7" style="271" customWidth="true"/>
    <col min="13068" max="13074" width="6.28515625" style="271" customWidth="true"/>
    <col min="13075" max="13317" width="9.140625" style="271"/>
    <col min="13318" max="13318" width="5" style="271" customWidth="true"/>
    <col min="13319" max="13319" width="13.85546875" style="271" customWidth="true"/>
    <col min="13320" max="13321" width="6.28515625" style="271" customWidth="true"/>
    <col min="13322" max="13323" width="7" style="271" customWidth="true"/>
    <col min="13324" max="13330" width="6.28515625" style="271" customWidth="true"/>
    <col min="13331" max="13573" width="9.140625" style="271"/>
    <col min="13574" max="13574" width="5" style="271" customWidth="true"/>
    <col min="13575" max="13575" width="13.85546875" style="271" customWidth="true"/>
    <col min="13576" max="13577" width="6.28515625" style="271" customWidth="true"/>
    <col min="13578" max="13579" width="7" style="271" customWidth="true"/>
    <col min="13580" max="13586" width="6.28515625" style="271" customWidth="true"/>
    <col min="13587" max="13829" width="9.140625" style="271"/>
    <col min="13830" max="13830" width="5" style="271" customWidth="true"/>
    <col min="13831" max="13831" width="13.85546875" style="271" customWidth="true"/>
    <col min="13832" max="13833" width="6.28515625" style="271" customWidth="true"/>
    <col min="13834" max="13835" width="7" style="271" customWidth="true"/>
    <col min="13836" max="13842" width="6.28515625" style="271" customWidth="true"/>
    <col min="13843" max="14085" width="9.140625" style="271"/>
    <col min="14086" max="14086" width="5" style="271" customWidth="true"/>
    <col min="14087" max="14087" width="13.85546875" style="271" customWidth="true"/>
    <col min="14088" max="14089" width="6.28515625" style="271" customWidth="true"/>
    <col min="14090" max="14091" width="7" style="271" customWidth="true"/>
    <col min="14092" max="14098" width="6.28515625" style="271" customWidth="true"/>
    <col min="14099" max="14341" width="9.140625" style="271"/>
    <col min="14342" max="14342" width="5" style="271" customWidth="true"/>
    <col min="14343" max="14343" width="13.85546875" style="271" customWidth="true"/>
    <col min="14344" max="14345" width="6.28515625" style="271" customWidth="true"/>
    <col min="14346" max="14347" width="7" style="271" customWidth="true"/>
    <col min="14348" max="14354" width="6.28515625" style="271" customWidth="true"/>
    <col min="14355" max="14597" width="9.140625" style="271"/>
    <col min="14598" max="14598" width="5" style="271" customWidth="true"/>
    <col min="14599" max="14599" width="13.85546875" style="271" customWidth="true"/>
    <col min="14600" max="14601" width="6.28515625" style="271" customWidth="true"/>
    <col min="14602" max="14603" width="7" style="271" customWidth="true"/>
    <col min="14604" max="14610" width="6.28515625" style="271" customWidth="true"/>
    <col min="14611" max="14853" width="9.140625" style="271"/>
    <col min="14854" max="14854" width="5" style="271" customWidth="true"/>
    <col min="14855" max="14855" width="13.85546875" style="271" customWidth="true"/>
    <col min="14856" max="14857" width="6.28515625" style="271" customWidth="true"/>
    <col min="14858" max="14859" width="7" style="271" customWidth="true"/>
    <col min="14860" max="14866" width="6.28515625" style="271" customWidth="true"/>
    <col min="14867" max="15109" width="9.140625" style="271"/>
    <col min="15110" max="15110" width="5" style="271" customWidth="true"/>
    <col min="15111" max="15111" width="13.85546875" style="271" customWidth="true"/>
    <col min="15112" max="15113" width="6.28515625" style="271" customWidth="true"/>
    <col min="15114" max="15115" width="7" style="271" customWidth="true"/>
    <col min="15116" max="15122" width="6.28515625" style="271" customWidth="true"/>
    <col min="15123" max="15365" width="9.140625" style="271"/>
    <col min="15366" max="15366" width="5" style="271" customWidth="true"/>
    <col min="15367" max="15367" width="13.85546875" style="271" customWidth="true"/>
    <col min="15368" max="15369" width="6.28515625" style="271" customWidth="true"/>
    <col min="15370" max="15371" width="7" style="271" customWidth="true"/>
    <col min="15372" max="15378" width="6.28515625" style="271" customWidth="true"/>
    <col min="15379" max="15621" width="9.140625" style="271"/>
    <col min="15622" max="15622" width="5" style="271" customWidth="true"/>
    <col min="15623" max="15623" width="13.85546875" style="271" customWidth="true"/>
    <col min="15624" max="15625" width="6.28515625" style="271" customWidth="true"/>
    <col min="15626" max="15627" width="7" style="271" customWidth="true"/>
    <col min="15628" max="15634" width="6.28515625" style="271" customWidth="true"/>
    <col min="15635" max="15877" width="9.140625" style="271"/>
    <col min="15878" max="15878" width="5" style="271" customWidth="true"/>
    <col min="15879" max="15879" width="13.85546875" style="271" customWidth="true"/>
    <col min="15880" max="15881" width="6.28515625" style="271" customWidth="true"/>
    <col min="15882" max="15883" width="7" style="271" customWidth="true"/>
    <col min="15884" max="15890" width="6.28515625" style="271" customWidth="true"/>
    <col min="15891" max="16133" width="9.140625" style="271"/>
    <col min="16134" max="16134" width="5" style="271" customWidth="true"/>
    <col min="16135" max="16135" width="13.85546875" style="271" customWidth="true"/>
    <col min="16136" max="16137" width="6.28515625" style="271" customWidth="true"/>
    <col min="16138" max="16139" width="7" style="271" customWidth="true"/>
    <col min="16140" max="16146" width="6.28515625" style="271" customWidth="true"/>
    <col min="16147" max="16384" width="9.140625" style="271"/>
  </cols>
  <sheetData>
    <row r="4" ht="28.5" customHeight="true" x14ac:dyDescent="0.2">
      <c r="B4" s="1006" t="s">
        <v>125</v>
      </c>
      <c r="C4" s="1007"/>
      <c r="D4" s="1007"/>
      <c r="E4" s="1007"/>
      <c r="F4" s="1007"/>
      <c r="G4" s="1007"/>
      <c r="H4" s="1007"/>
      <c r="I4" s="1007"/>
      <c r="J4" s="1007"/>
      <c r="K4" s="1007"/>
      <c r="L4" s="1007"/>
      <c r="M4" s="1007"/>
      <c r="N4" s="1007"/>
      <c r="O4" s="1007"/>
      <c r="P4" s="1007"/>
      <c r="Q4" s="1007"/>
      <c r="R4" s="1007"/>
      <c r="S4" s="1007"/>
      <c r="T4" s="1007"/>
      <c r="U4" s="1007"/>
      <c r="V4" s="1007"/>
      <c r="W4" s="1007"/>
      <c r="X4" s="1007"/>
      <c r="Y4" s="1007"/>
    </row>
    <row r="5" ht="28.5" customHeight="true" x14ac:dyDescent="0.2">
      <c r="B5" s="994" t="str">
        <f ca="true">IF(ISERROR(INDIRECT(CONCATENATE($B105,"!A2"))),"",INDIRECT(CONCATENATE($B105,"!A2")))</f>
        <v>Madagascar</v>
      </c>
      <c r="C5" s="1004"/>
      <c r="D5" s="1004"/>
      <c r="E5" s="1004"/>
      <c r="F5" s="1004"/>
      <c r="G5" s="1004"/>
      <c r="H5" s="1004"/>
      <c r="I5" s="1004"/>
      <c r="J5" s="1004"/>
      <c r="K5" s="1005"/>
      <c r="L5" s="1005"/>
      <c r="M5" s="1005"/>
      <c r="N5" s="1005"/>
      <c r="O5" s="1005"/>
      <c r="P5" s="1005"/>
      <c r="Q5" s="1005"/>
      <c r="R5" s="1005"/>
      <c r="S5" s="1005"/>
      <c r="T5" s="1005"/>
      <c r="U5" s="1005"/>
      <c r="V5" s="1005"/>
      <c r="W5" s="1005"/>
      <c r="X5" s="1005"/>
      <c r="Y5" s="1005"/>
    </row>
    <row r="6" x14ac:dyDescent="0.2">
      <c r="F6" s="271"/>
      <c r="G6" s="271"/>
      <c r="J6" s="272"/>
      <c r="K6" s="272"/>
      <c r="L6" s="272"/>
      <c r="M6" s="272"/>
      <c r="N6" s="272"/>
      <c r="O6" s="272"/>
      <c r="P6" s="272"/>
    </row>
    <row r="7" s="273" customFormat="true" ht="18" x14ac:dyDescent="0.25">
      <c r="B7" s="986" t="str">
        <f>B118</f>
        <v>National use of sanitation facilities, 2003–2020</v>
      </c>
      <c r="C7" s="1008"/>
      <c r="D7" s="1008"/>
      <c r="E7" s="1008"/>
      <c r="F7" s="1008"/>
      <c r="G7" s="1008"/>
      <c r="H7" s="1008"/>
      <c r="I7" s="1008"/>
      <c r="J7" s="986" t="str">
        <f>B218</f>
        <v>Urban use of sanitation facilities, 2003–2020</v>
      </c>
      <c r="K7" s="1008"/>
      <c r="L7" s="1008"/>
      <c r="M7" s="1008"/>
      <c r="N7" s="1008"/>
      <c r="O7" s="1008"/>
      <c r="P7" s="1008"/>
      <c r="Q7" s="1008"/>
      <c r="R7" s="986" t="str">
        <f>B318</f>
        <v>Rural use of sanitation facilities, 2000–2020</v>
      </c>
      <c r="S7" s="1008"/>
      <c r="T7" s="1008"/>
      <c r="U7" s="1008"/>
      <c r="V7" s="1008"/>
      <c r="W7" s="1008"/>
      <c r="X7" s="1008"/>
      <c r="Y7" s="1008"/>
    </row>
    <row r="8" s="273" customFormat="true" x14ac:dyDescent="0.2"/>
    <row r="17" x14ac:dyDescent="0.2">
      <c r="Q17" s="272"/>
      <c r="R17" s="272"/>
      <c r="S17" s="272"/>
      <c r="T17" s="272"/>
      <c r="U17" s="272"/>
      <c r="V17" s="272"/>
    </row>
    <row r="18" x14ac:dyDescent="0.2">
      <c r="Q18" s="272"/>
      <c r="R18" s="272"/>
      <c r="S18" s="272"/>
      <c r="T18" s="272"/>
      <c r="U18" s="272"/>
      <c r="V18" s="272"/>
    </row>
    <row r="19" x14ac:dyDescent="0.2">
      <c r="Q19" s="272"/>
      <c r="R19" s="272"/>
      <c r="S19" s="272"/>
      <c r="T19" s="272"/>
      <c r="U19" s="272"/>
      <c r="V19" s="272"/>
    </row>
    <row r="20" x14ac:dyDescent="0.2">
      <c r="Q20" s="272"/>
      <c r="R20" s="272"/>
      <c r="S20" s="272"/>
      <c r="T20" s="272"/>
      <c r="U20" s="272"/>
      <c r="V20" s="272"/>
    </row>
    <row r="21" x14ac:dyDescent="0.2">
      <c r="Q21" s="272"/>
      <c r="R21" s="272"/>
      <c r="S21" s="272"/>
      <c r="T21" s="272"/>
      <c r="U21" s="272"/>
      <c r="V21" s="272"/>
    </row>
    <row r="22" x14ac:dyDescent="0.2">
      <c r="Q22" s="272"/>
      <c r="R22" s="272"/>
      <c r="S22" s="272"/>
      <c r="T22" s="272"/>
      <c r="U22" s="272"/>
      <c r="V22" s="272"/>
    </row>
    <row r="23" x14ac:dyDescent="0.2">
      <c r="Q23" s="272"/>
      <c r="R23" s="272"/>
      <c r="S23" s="272"/>
      <c r="T23" s="272"/>
      <c r="U23" s="272"/>
      <c r="V23" s="272"/>
    </row>
    <row r="31" s="275" customFormat="true" x14ac:dyDescent="0.2">
      <c r="B31" s="998" t="str">
        <f ca="true">IF(ISERROR(INDIRECT(CONCATENATE($B105,"!A2"))),"",INDIRECT(CONCATENATE($B105,"!A2")))</f>
        <v>Madagascar</v>
      </c>
      <c r="C31" s="999"/>
      <c r="D31" s="999"/>
      <c r="E31" s="1000"/>
      <c r="F31" s="996" t="s">
        <v>0</v>
      </c>
      <c r="G31" s="996"/>
      <c r="H31" s="996"/>
      <c r="I31" s="997"/>
      <c r="J31" s="995" t="s">
        <v>1</v>
      </c>
      <c r="K31" s="996"/>
      <c r="L31" s="996"/>
      <c r="M31" s="997"/>
      <c r="N31" s="995" t="s">
        <v>2</v>
      </c>
      <c r="O31" s="996"/>
      <c r="P31" s="996"/>
      <c r="Q31" s="997"/>
      <c r="R31" s="995" t="s">
        <v>3</v>
      </c>
      <c r="S31" s="996"/>
      <c r="T31" s="996"/>
      <c r="U31" s="997"/>
      <c r="V31" s="995" t="s">
        <v>4</v>
      </c>
      <c r="W31" s="996"/>
      <c r="X31" s="996"/>
      <c r="Y31" s="997"/>
    </row>
    <row r="32" s="279" customFormat="true" ht="22.5" customHeight="true" x14ac:dyDescent="0.2">
      <c r="B32" s="1001"/>
      <c r="C32" s="1002"/>
      <c r="D32" s="1002"/>
      <c r="E32" s="1003"/>
      <c r="F32" s="276" t="s">
        <v>15</v>
      </c>
      <c r="G32" s="277" t="s">
        <v>16</v>
      </c>
      <c r="H32" s="277" t="s">
        <v>22</v>
      </c>
      <c r="I32" s="278" t="s">
        <v>19</v>
      </c>
      <c r="J32" s="276" t="s">
        <v>15</v>
      </c>
      <c r="K32" s="277" t="s">
        <v>16</v>
      </c>
      <c r="L32" s="277" t="s">
        <v>22</v>
      </c>
      <c r="M32" s="278" t="s">
        <v>19</v>
      </c>
      <c r="N32" s="276" t="s">
        <v>15</v>
      </c>
      <c r="O32" s="277" t="s">
        <v>16</v>
      </c>
      <c r="P32" s="277" t="s">
        <v>22</v>
      </c>
      <c r="Q32" s="278" t="s">
        <v>19</v>
      </c>
      <c r="R32" s="276" t="s">
        <v>15</v>
      </c>
      <c r="S32" s="277" t="s">
        <v>16</v>
      </c>
      <c r="T32" s="277" t="s">
        <v>22</v>
      </c>
      <c r="U32" s="278" t="s">
        <v>19</v>
      </c>
      <c r="V32" s="276" t="s">
        <v>15</v>
      </c>
      <c r="W32" s="277" t="s">
        <v>16</v>
      </c>
      <c r="X32" s="277" t="s">
        <v>22</v>
      </c>
      <c r="Y32" s="278" t="s">
        <v>19</v>
      </c>
    </row>
    <row r="33" x14ac:dyDescent="0.2">
      <c r="B33" s="990" t="s">
        <v>5</v>
      </c>
      <c r="C33" s="973"/>
      <c r="D33" s="988" t="s">
        <v>25</v>
      </c>
      <c r="E33" s="268">
        <f>C99</f>
        <v>2003</v>
      </c>
      <c r="F33" s="338">
        <f ca="true">E99</f>
        <v>0.43902747053377844</v>
      </c>
      <c r="G33" s="281">
        <f t="shared" ref="G33:I34" ca="true" si="0">F99</f>
        <v>1.0961456852654354</v>
      </c>
      <c r="H33" s="282">
        <f t="shared" ca="true" si="0"/>
        <v>12.697782968451236</v>
      </c>
      <c r="I33" s="283">
        <f t="shared" ca="true" si="0"/>
        <v>85.76704387574955</v>
      </c>
      <c r="J33" s="338">
        <f ca="true">J99</f>
        <v>0.57872384483849992</v>
      </c>
      <c r="K33" s="281">
        <f t="shared" ref="K33:M34" ca="true" si="1">K99</f>
        <v>1.3285237075300171</v>
      </c>
      <c r="L33" s="282">
        <f t="shared" ca="true" si="1"/>
        <v>23.49563321445612</v>
      </c>
      <c r="M33" s="283">
        <f t="shared" ca="true" si="1"/>
        <v>74.597119233175363</v>
      </c>
      <c r="N33" s="338">
        <f ca="true">O99</f>
        <v>0.89078358505485522</v>
      </c>
      <c r="O33" s="281">
        <f t="shared" ref="O33:Q34" ca="true" si="2">P99</f>
        <v>1.8393202569917051</v>
      </c>
      <c r="P33" s="282">
        <f t="shared" ca="true" si="2"/>
        <v>35.598569962014949</v>
      </c>
      <c r="Q33" s="283">
        <f t="shared" ca="true" si="2"/>
        <v>61.671326195938491</v>
      </c>
      <c r="R33" s="338">
        <f ca="true">T99</f>
        <v>1.5567385656340846</v>
      </c>
      <c r="S33" s="281">
        <f t="shared" ref="S33:U34" ca="true" si="3">U99</f>
        <v>2.5967309091465647</v>
      </c>
      <c r="T33" s="282">
        <f t="shared" ca="true" si="3"/>
        <v>51.150710562669246</v>
      </c>
      <c r="U33" s="283">
        <f t="shared" ca="true" si="3"/>
        <v>44.695819962550104</v>
      </c>
      <c r="V33" s="338">
        <f ca="true">Y99</f>
        <v>6.024341833184585</v>
      </c>
      <c r="W33" s="281">
        <f t="shared" ref="W33:Y34" ca="true" si="4">Z99</f>
        <v>7.5173718035995671</v>
      </c>
      <c r="X33" s="282">
        <f t="shared" ca="true" si="4"/>
        <v>73.919907887118711</v>
      </c>
      <c r="Y33" s="283">
        <f t="shared" ca="true" si="4"/>
        <v>12.538378476097137</v>
      </c>
    </row>
    <row r="34" x14ac:dyDescent="0.2">
      <c r="B34" s="991"/>
      <c r="C34" s="992"/>
      <c r="D34" s="989"/>
      <c r="E34" s="269">
        <f>C100</f>
        <v>2020</v>
      </c>
      <c r="F34" s="339">
        <f ca="true">E100</f>
        <v>1.0915205375488879</v>
      </c>
      <c r="G34" s="286">
        <f t="shared" ca="true" si="0"/>
        <v>2.7252634696369573</v>
      </c>
      <c r="H34" s="287">
        <f t="shared" ca="true" si="0"/>
        <v>35.542984468994462</v>
      </c>
      <c r="I34" s="288">
        <f t="shared" ca="true" si="0"/>
        <v>60.640231523819693</v>
      </c>
      <c r="J34" s="339">
        <f ca="true">J100</f>
        <v>2.0228144757842133</v>
      </c>
      <c r="K34" s="286">
        <f t="shared" ca="true" si="1"/>
        <v>4.6435912585633501</v>
      </c>
      <c r="L34" s="287">
        <f t="shared" ca="true" si="1"/>
        <v>40.74560837793365</v>
      </c>
      <c r="M34" s="288">
        <f t="shared" ca="true" si="1"/>
        <v>52.587985887718787</v>
      </c>
      <c r="N34" s="339">
        <f ca="true">O100</f>
        <v>2.8948116874300562</v>
      </c>
      <c r="O34" s="286">
        <f t="shared" ca="true" si="2"/>
        <v>5.9773056735644241</v>
      </c>
      <c r="P34" s="287">
        <f t="shared" ca="true" si="2"/>
        <v>45.800832626164947</v>
      </c>
      <c r="Q34" s="288">
        <f t="shared" ca="true" si="2"/>
        <v>45.327050012840573</v>
      </c>
      <c r="R34" s="339">
        <f ca="true">T100</f>
        <v>6.9297309740354986</v>
      </c>
      <c r="S34" s="286">
        <f t="shared" ca="true" si="3"/>
        <v>11.55919626428655</v>
      </c>
      <c r="T34" s="287">
        <f t="shared" ca="true" si="3"/>
        <v>53.37682209094919</v>
      </c>
      <c r="U34" s="288">
        <f t="shared" ca="true" si="3"/>
        <v>28.134250670728761</v>
      </c>
      <c r="V34" s="339">
        <f ca="true">Y100</f>
        <v>26.506882474787961</v>
      </c>
      <c r="W34" s="286">
        <f t="shared" ca="true" si="4"/>
        <v>33.076159427023192</v>
      </c>
      <c r="X34" s="287">
        <f t="shared" ca="true" si="4"/>
        <v>32.270969405400592</v>
      </c>
      <c r="Y34" s="288">
        <f t="shared" ca="true" si="4"/>
        <v>8.1459886927882508</v>
      </c>
    </row>
    <row r="35" x14ac:dyDescent="0.2">
      <c r="F35" s="271"/>
      <c r="H35" s="274"/>
    </row>
    <row r="36" x14ac:dyDescent="0.2">
      <c r="B36" s="990" t="s">
        <v>6</v>
      </c>
      <c r="C36" s="973"/>
      <c r="D36" s="988" t="s">
        <v>25</v>
      </c>
      <c r="E36" s="268">
        <f>C199</f>
        <v>2003</v>
      </c>
      <c r="F36" s="338">
        <f ca="true">E199</f>
        <v>1.8911237930299769</v>
      </c>
      <c r="G36" s="281">
        <f t="shared" ref="G36:I37" ca="true" si="5">F199</f>
        <v>7.9119501583742808</v>
      </c>
      <c r="H36" s="282">
        <f t="shared" ca="true" si="5"/>
        <v>50.20673890983926</v>
      </c>
      <c r="I36" s="283">
        <f t="shared" ca="true" si="5"/>
        <v>39.990187138756482</v>
      </c>
      <c r="J36" s="338">
        <f ca="true">J199</f>
        <v>3.6129324472751705</v>
      </c>
      <c r="K36" s="281">
        <f t="shared" ref="K36:M37" ca="true" si="6">K199</f>
        <v>13.288480212412423</v>
      </c>
      <c r="L36" s="282">
        <f t="shared" ca="true" si="6"/>
        <v>67.38706321648101</v>
      </c>
      <c r="M36" s="283">
        <f t="shared" ca="true" si="6"/>
        <v>15.711524123831396</v>
      </c>
      <c r="N36" s="338">
        <f ca="true">O199</f>
        <v>5.1408148079274589</v>
      </c>
      <c r="O36" s="281">
        <f t="shared" ref="O36:Q37" ca="true" si="7">P199</f>
        <v>16.262117675929598</v>
      </c>
      <c r="P36" s="282">
        <f t="shared" ca="true" si="7"/>
        <v>68.599348045732995</v>
      </c>
      <c r="Q36" s="283">
        <f t="shared" ca="true" si="7"/>
        <v>9.9977194704099475</v>
      </c>
      <c r="R36" s="338">
        <f ca="true">T199</f>
        <v>8.4320210253864989</v>
      </c>
      <c r="S36" s="281">
        <f t="shared" ref="S36:U37" ca="true" si="8">U199</f>
        <v>14.880264161772025</v>
      </c>
      <c r="T36" s="282">
        <f t="shared" ca="true" si="8"/>
        <v>72.020193075003931</v>
      </c>
      <c r="U36" s="283">
        <f t="shared" ca="true" si="8"/>
        <v>4.6675217378375464</v>
      </c>
      <c r="V36" s="338">
        <f ca="true">Y199</f>
        <v>31.839247603806875</v>
      </c>
      <c r="W36" s="281">
        <f t="shared" ref="W36:Y37" ca="true" si="9">Z199</f>
        <v>19.734650739799871</v>
      </c>
      <c r="X36" s="282">
        <f t="shared" ca="true" si="9"/>
        <v>48.342054825737137</v>
      </c>
      <c r="Y36" s="283">
        <f t="shared" ca="true" si="9"/>
        <v>8.4046830656120619E-2</v>
      </c>
    </row>
    <row r="37" x14ac:dyDescent="0.2">
      <c r="B37" s="991"/>
      <c r="C37" s="992"/>
      <c r="D37" s="989"/>
      <c r="E37" s="269">
        <f>C200</f>
        <v>2020</v>
      </c>
      <c r="F37" s="339">
        <f ca="true">E200</f>
        <v>1.0638965963273381</v>
      </c>
      <c r="G37" s="286">
        <f t="shared" ca="true" si="5"/>
        <v>4.4510554384804957</v>
      </c>
      <c r="H37" s="287">
        <f t="shared" ca="true" si="5"/>
        <v>25.980039430336433</v>
      </c>
      <c r="I37" s="288">
        <f t="shared" ca="true" si="5"/>
        <v>68.505008534855733</v>
      </c>
      <c r="J37" s="339">
        <f ca="true">J200</f>
        <v>5.8725416010377227</v>
      </c>
      <c r="K37" s="286">
        <f t="shared" ca="true" si="6"/>
        <v>21.599394397980845</v>
      </c>
      <c r="L37" s="287">
        <f t="shared" ca="true" si="6"/>
        <v>43.56249575842935</v>
      </c>
      <c r="M37" s="288">
        <f t="shared" ca="true" si="6"/>
        <v>28.965568242552081</v>
      </c>
      <c r="N37" s="339">
        <f ca="true">O200</f>
        <v>10.110898287095251</v>
      </c>
      <c r="O37" s="286">
        <f t="shared" ca="true" si="7"/>
        <v>31.984155021601808</v>
      </c>
      <c r="P37" s="287">
        <f t="shared" ca="true" si="7"/>
        <v>42.876634689858292</v>
      </c>
      <c r="Q37" s="288">
        <f t="shared" ca="true" si="7"/>
        <v>15.028312001444647</v>
      </c>
      <c r="R37" s="339">
        <f ca="true">T200</f>
        <v>20.642976200039399</v>
      </c>
      <c r="S37" s="286">
        <f t="shared" ca="true" si="8"/>
        <v>36.429337405225354</v>
      </c>
      <c r="T37" s="287">
        <f t="shared" ca="true" si="8"/>
        <v>33.872769201655046</v>
      </c>
      <c r="U37" s="288">
        <f t="shared" ca="true" si="8"/>
        <v>9.0549171930802004</v>
      </c>
      <c r="V37" s="339">
        <f ca="true">Y200</f>
        <v>48.971512621389536</v>
      </c>
      <c r="W37" s="286">
        <f t="shared" ca="true" si="9"/>
        <v>30.353597227193003</v>
      </c>
      <c r="X37" s="287">
        <f t="shared" ca="true" si="9"/>
        <v>17.174083673227187</v>
      </c>
      <c r="Y37" s="288">
        <f t="shared" ca="true" si="9"/>
        <v>3.5008064781902704</v>
      </c>
    </row>
    <row r="38" x14ac:dyDescent="0.2">
      <c r="F38" s="271"/>
      <c r="G38" s="271"/>
      <c r="H38" s="274"/>
      <c r="I38" s="274"/>
    </row>
    <row r="39" x14ac:dyDescent="0.2">
      <c r="B39" s="990" t="s">
        <v>7</v>
      </c>
      <c r="C39" s="973"/>
      <c r="D39" s="988" t="s">
        <v>25</v>
      </c>
      <c r="E39" s="268">
        <f>C299</f>
        <v>2000</v>
      </c>
      <c r="F39" s="338">
        <f ca="true">E299</f>
        <v>0</v>
      </c>
      <c r="G39" s="281">
        <f t="shared" ref="G39:I40" ca="true" si="10">F299</f>
        <v>0</v>
      </c>
      <c r="H39" s="282">
        <f t="shared" ca="true" si="10"/>
        <v>16.080488095264627</v>
      </c>
      <c r="I39" s="283">
        <f t="shared" ca="true" si="10"/>
        <v>83.919511904735373</v>
      </c>
      <c r="J39" s="338">
        <f ca="true">J299</f>
        <v>0</v>
      </c>
      <c r="K39" s="281">
        <f t="shared" ref="K39:M40" ca="true" si="11">K299</f>
        <v>0</v>
      </c>
      <c r="L39" s="282">
        <f t="shared" ca="true" si="11"/>
        <v>21.167922519645799</v>
      </c>
      <c r="M39" s="283">
        <f t="shared" ca="true" si="11"/>
        <v>78.832077480354201</v>
      </c>
      <c r="N39" s="338">
        <f ca="true">O299</f>
        <v>0</v>
      </c>
      <c r="O39" s="281">
        <f t="shared" ref="O39:Q40" ca="true" si="12">P299</f>
        <v>0</v>
      </c>
      <c r="P39" s="282">
        <f t="shared" ca="true" si="12"/>
        <v>35.222957061472243</v>
      </c>
      <c r="Q39" s="283">
        <f t="shared" ca="true" si="12"/>
        <v>64.777042938527757</v>
      </c>
      <c r="R39" s="338">
        <f ca="true">T299</f>
        <v>7.1653267728617256E-2</v>
      </c>
      <c r="S39" s="281">
        <f t="shared" ref="S39:U40" ca="true" si="13">U299</f>
        <v>0.1194823527962294</v>
      </c>
      <c r="T39" s="282">
        <f t="shared" ca="true" si="13"/>
        <v>52.471888901665579</v>
      </c>
      <c r="U39" s="283">
        <f t="shared" ca="true" si="13"/>
        <v>47.336975477809574</v>
      </c>
      <c r="V39" s="338">
        <f ca="true">Y299</f>
        <v>0.42994929796157294</v>
      </c>
      <c r="W39" s="281">
        <f t="shared" ref="W39:Y40" ca="true" si="14">Z299</f>
        <v>0.5047076171105096</v>
      </c>
      <c r="X39" s="282">
        <f t="shared" ca="true" si="14"/>
        <v>82.478348979556017</v>
      </c>
      <c r="Y39" s="283">
        <f t="shared" ca="true" si="14"/>
        <v>16.5869941053719</v>
      </c>
    </row>
    <row r="40" x14ac:dyDescent="0.2">
      <c r="B40" s="991"/>
      <c r="C40" s="992"/>
      <c r="D40" s="989"/>
      <c r="E40" s="269">
        <f>C300</f>
        <v>2020</v>
      </c>
      <c r="F40" s="339">
        <f ca="true">E300</f>
        <v>1.3318783684804214</v>
      </c>
      <c r="G40" s="286">
        <f t="shared" ca="true" si="10"/>
        <v>2.5438628545338808</v>
      </c>
      <c r="H40" s="287">
        <f t="shared" ca="true" si="10"/>
        <v>29.382258330385866</v>
      </c>
      <c r="I40" s="288">
        <f t="shared" ca="true" si="10"/>
        <v>66.742000446599832</v>
      </c>
      <c r="J40" s="339">
        <f ca="true">J300</f>
        <v>1.7684075429149886</v>
      </c>
      <c r="K40" s="286">
        <f t="shared" ca="true" si="11"/>
        <v>4.3937425339840361</v>
      </c>
      <c r="L40" s="287">
        <f t="shared" ca="true" si="11"/>
        <v>37.319788479009048</v>
      </c>
      <c r="M40" s="288">
        <f t="shared" ca="true" si="11"/>
        <v>56.518061444091927</v>
      </c>
      <c r="N40" s="339">
        <f ca="true">O300</f>
        <v>3.1056514687734369</v>
      </c>
      <c r="O40" s="286">
        <f t="shared" ca="true" si="12"/>
        <v>5.9200115767309782</v>
      </c>
      <c r="P40" s="287">
        <f t="shared" ca="true" si="12"/>
        <v>40.33358768649191</v>
      </c>
      <c r="Q40" s="288">
        <f t="shared" ca="true" si="12"/>
        <v>50.640749268003674</v>
      </c>
      <c r="R40" s="339">
        <f ca="true">T300</f>
        <v>4.6998147689878422</v>
      </c>
      <c r="S40" s="286">
        <f t="shared" ca="true" si="13"/>
        <v>7.8369758157011731</v>
      </c>
      <c r="T40" s="287">
        <f t="shared" ca="true" si="13"/>
        <v>48.259572889134233</v>
      </c>
      <c r="U40" s="288">
        <f t="shared" ca="true" si="13"/>
        <v>39.203636526176751</v>
      </c>
      <c r="V40" s="339">
        <f ca="true">Y300</f>
        <v>16.839680944986377</v>
      </c>
      <c r="W40" s="286">
        <f t="shared" ca="true" si="14"/>
        <v>19.767715130459273</v>
      </c>
      <c r="X40" s="287">
        <f t="shared" ca="true" si="14"/>
        <v>44.925300979014452</v>
      </c>
      <c r="Y40" s="288">
        <f t="shared" ca="true" si="14"/>
        <v>18.467302945539899</v>
      </c>
    </row>
    <row r="97" s="275" customFormat="true" ht="16.5" customHeight="true" x14ac:dyDescent="0.2">
      <c r="A97" s="983" t="s">
        <v>5</v>
      </c>
      <c r="B97" s="983"/>
      <c r="C97" s="983"/>
      <c r="D97" s="972" t="s">
        <v>0</v>
      </c>
      <c r="E97" s="973"/>
      <c r="F97" s="973"/>
      <c r="G97" s="973"/>
      <c r="H97" s="974"/>
      <c r="I97" s="972" t="s">
        <v>1</v>
      </c>
      <c r="J97" s="973"/>
      <c r="K97" s="973"/>
      <c r="L97" s="973"/>
      <c r="M97" s="974"/>
      <c r="N97" s="972" t="s">
        <v>2</v>
      </c>
      <c r="O97" s="973"/>
      <c r="P97" s="973"/>
      <c r="Q97" s="973"/>
      <c r="R97" s="974"/>
      <c r="S97" s="972" t="s">
        <v>3</v>
      </c>
      <c r="T97" s="973"/>
      <c r="U97" s="973"/>
      <c r="V97" s="973"/>
      <c r="W97" s="974"/>
      <c r="X97" s="972" t="s">
        <v>4</v>
      </c>
      <c r="Y97" s="973"/>
      <c r="Z97" s="973"/>
      <c r="AA97" s="973"/>
      <c r="AB97" s="974"/>
    </row>
    <row r="98" s="279" customFormat="true" ht="22.5" customHeight="true" x14ac:dyDescent="0.2">
      <c r="A98" s="984"/>
      <c r="B98" s="984"/>
      <c r="C98" s="984"/>
      <c r="D98" s="289" t="s">
        <v>14</v>
      </c>
      <c r="E98" s="290" t="s">
        <v>15</v>
      </c>
      <c r="F98" s="277" t="s">
        <v>16</v>
      </c>
      <c r="G98" s="277" t="s">
        <v>22</v>
      </c>
      <c r="H98" s="278" t="s">
        <v>19</v>
      </c>
      <c r="I98" s="289" t="s">
        <v>14</v>
      </c>
      <c r="J98" s="290" t="s">
        <v>15</v>
      </c>
      <c r="K98" s="277" t="s">
        <v>16</v>
      </c>
      <c r="L98" s="277" t="s">
        <v>22</v>
      </c>
      <c r="M98" s="278" t="s">
        <v>19</v>
      </c>
      <c r="N98" s="289" t="s">
        <v>14</v>
      </c>
      <c r="O98" s="290" t="s">
        <v>15</v>
      </c>
      <c r="P98" s="277" t="s">
        <v>16</v>
      </c>
      <c r="Q98" s="277" t="s">
        <v>22</v>
      </c>
      <c r="R98" s="278" t="s">
        <v>19</v>
      </c>
      <c r="S98" s="289" t="s">
        <v>14</v>
      </c>
      <c r="T98" s="290" t="s">
        <v>15</v>
      </c>
      <c r="U98" s="277" t="s">
        <v>16</v>
      </c>
      <c r="V98" s="277" t="s">
        <v>22</v>
      </c>
      <c r="W98" s="278" t="s">
        <v>19</v>
      </c>
      <c r="X98" s="289" t="s">
        <v>14</v>
      </c>
      <c r="Y98" s="290" t="s">
        <v>15</v>
      </c>
      <c r="Z98" s="277" t="s">
        <v>16</v>
      </c>
      <c r="AA98" s="277" t="s">
        <v>22</v>
      </c>
      <c r="AB98" s="278" t="s">
        <v>19</v>
      </c>
    </row>
    <row r="99" s="299" customFormat="true" ht="15" customHeight="true" x14ac:dyDescent="0.2">
      <c r="A99" s="975" t="s">
        <v>10</v>
      </c>
      <c r="B99" s="976"/>
      <c r="C99" s="396">
        <f>MinBase(C105:C116)</f>
        <v>2003</v>
      </c>
      <c r="D99" s="291">
        <f ca="true">IF((D101+H101)&gt;100,D101*100/(D101+H101),D101)</f>
        <v>1.5351731557992139</v>
      </c>
      <c r="E99" s="340">
        <f ca="true">D99*AVERAGEIF(E105:E116,"&gt;0")/100</f>
        <v>0.43902747053377844</v>
      </c>
      <c r="F99" s="293">
        <f ca="true">D99*(100-AVERAGEIF(E105:E116,"&gt;0"))/100</f>
        <v>1.0961456852654354</v>
      </c>
      <c r="G99" s="294">
        <f ca="true">100-(E99+F99+H99)</f>
        <v>12.697782968451236</v>
      </c>
      <c r="H99" s="295">
        <f ca="true">IF((D101+H101)&gt;100,H101*100/(D101+H101),H101)</f>
        <v>85.76704387574955</v>
      </c>
      <c r="I99" s="291">
        <f ca="true">IF((I101+M101)&gt;100,I101*100/(I101+M101),I101)</f>
        <v>1.9072475523685171</v>
      </c>
      <c r="J99" s="340">
        <f ca="true">I99*AVERAGEIF(J105:J116,"&gt;0")/100</f>
        <v>0.57872384483849992</v>
      </c>
      <c r="K99" s="296">
        <f ca="true">I99*(100-AVERAGEIF(J105:J116,"&gt;0"))/100</f>
        <v>1.3285237075300171</v>
      </c>
      <c r="L99" s="297">
        <f ca="true">100-(J99+K99+M99)</f>
        <v>23.49563321445612</v>
      </c>
      <c r="M99" s="298">
        <f ca="true">IF((I101+M101)&gt;100,M101*100/(I101+M101),M101)</f>
        <v>74.597119233175363</v>
      </c>
      <c r="N99" s="291">
        <f ca="true">IF((N101+R101)&gt;100,N101*100/(N101+R101),N101)</f>
        <v>2.7301038420465602</v>
      </c>
      <c r="O99" s="340">
        <f ca="true">N99*AVERAGEIF(O105:O116,"&gt;0")/100</f>
        <v>0.89078358505485522</v>
      </c>
      <c r="P99" s="296">
        <f ca="true">N99*(100-AVERAGEIF(O105:O116,"&gt;0"))/100</f>
        <v>1.8393202569917051</v>
      </c>
      <c r="Q99" s="297">
        <f ca="true">100-(O99+P99+R99)</f>
        <v>35.598569962014949</v>
      </c>
      <c r="R99" s="298">
        <f ca="true">IF((N101+R101)&gt;100,R101*100/(N101+R101),R101)</f>
        <v>61.671326195938491</v>
      </c>
      <c r="S99" s="291">
        <f ca="true">IF((S101+W101)&gt;100,S101*100/(S101+W101),S101)</f>
        <v>4.1534694747806498</v>
      </c>
      <c r="T99" s="340">
        <f ca="true">S99*AVERAGEIF(T105:T116,"&gt;0")/100</f>
        <v>1.5567385656340846</v>
      </c>
      <c r="U99" s="296">
        <f ca="true">S99*(100-AVERAGEIF(T105:T116,"&gt;0"))/100</f>
        <v>2.5967309091465647</v>
      </c>
      <c r="V99" s="297">
        <f ca="true">100-(T99+U99+W99)</f>
        <v>51.150710562669246</v>
      </c>
      <c r="W99" s="298">
        <f ca="true">IF((S101+W101)&gt;100,W101*100/(S101+W101),W101)</f>
        <v>44.695819962550104</v>
      </c>
      <c r="X99" s="291">
        <f ca="true">IF((X101+AB101)&gt;100,X101*100/(X101+AB101),X101)</f>
        <v>13.541713636784152</v>
      </c>
      <c r="Y99" s="340">
        <f ca="true">X99*AVERAGEIF(Y105:Y116,"&gt;0")/100</f>
        <v>6.024341833184585</v>
      </c>
      <c r="Z99" s="296">
        <f ca="true">X99*(100-AVERAGEIF(Y105:Y116,"&gt;0"))/100</f>
        <v>7.5173718035995671</v>
      </c>
      <c r="AA99" s="297">
        <f ca="true">100-(Y99+Z99+AB99)</f>
        <v>73.919907887118711</v>
      </c>
      <c r="AB99" s="298">
        <f ca="true">IF((X101+AB101)&gt;100,AB101*100/(X101+AB101),AB101)</f>
        <v>12.538378476097137</v>
      </c>
    </row>
    <row r="100" s="299" customFormat="true" ht="15" customHeight="true" x14ac:dyDescent="0.2">
      <c r="A100" s="977"/>
      <c r="B100" s="978"/>
      <c r="C100" s="397">
        <f>MaxTarget(C105:C116)</f>
        <v>2020</v>
      </c>
      <c r="D100" s="300">
        <f ca="true">IF((D102+H102)&gt;100,D102*100/(D102+H102),D102)</f>
        <v>3.816784007185845</v>
      </c>
      <c r="E100" s="341">
        <f ca="true">D100*AVERAGEIF(E105:E116,"&gt;0")/100</f>
        <v>1.0915205375488879</v>
      </c>
      <c r="F100" s="302">
        <f ca="true">D100*(100-AVERAGEIF(E105:E116,"&gt;0"))/100</f>
        <v>2.7252634696369573</v>
      </c>
      <c r="G100" s="303">
        <f ca="true">100-(E100+F100+H100)</f>
        <v>35.542984468994462</v>
      </c>
      <c r="H100" s="304">
        <f ca="true">IF((D102+H102)&gt;100,H102*100/(D102+H102),H102)</f>
        <v>60.640231523819693</v>
      </c>
      <c r="I100" s="300">
        <f ca="true">IF((I102+M102)&gt;100,I102*100/(I102+M102),I102)</f>
        <v>6.6664057343475633</v>
      </c>
      <c r="J100" s="341">
        <f ca="true">I100*AVERAGEIF(J105:J116,"&gt;0")/100</f>
        <v>2.0228144757842133</v>
      </c>
      <c r="K100" s="302">
        <f ca="true">I100*(100-AVERAGEIF(J105:J116,"&gt;0"))/100</f>
        <v>4.6435912585633501</v>
      </c>
      <c r="L100" s="303">
        <f ca="true">100-(J100+K100+M100)</f>
        <v>40.74560837793365</v>
      </c>
      <c r="M100" s="304">
        <f ca="true">IF((I102+M102)&gt;100,M102*100/(I102+M102),M102)</f>
        <v>52.587985887718787</v>
      </c>
      <c r="N100" s="300">
        <f ca="true">IF((N102+R102)&gt;100,N102*100/(N102+R102),N102)</f>
        <v>8.8721173609944799</v>
      </c>
      <c r="O100" s="341">
        <f ca="true">N100*AVERAGEIF(O105:O116,"&gt;0")/100</f>
        <v>2.8948116874300562</v>
      </c>
      <c r="P100" s="302">
        <f ca="true">N100*(100-AVERAGEIF(O105:O116,"&gt;0"))/100</f>
        <v>5.9773056735644241</v>
      </c>
      <c r="Q100" s="303">
        <f ca="true">100-(O100+P100+R100)</f>
        <v>45.800832626164947</v>
      </c>
      <c r="R100" s="304">
        <f ca="true">IF((N102+R102)&gt;100,R102*100/(N102+R102),R102)</f>
        <v>45.327050012840573</v>
      </c>
      <c r="S100" s="300">
        <f ca="true">IF((S102+W102)&gt;100,S102*100/(S102+W102),S102)</f>
        <v>18.488927238322049</v>
      </c>
      <c r="T100" s="341">
        <f ca="true">S100*AVERAGEIF(T105:T116,"&gt;0")/100</f>
        <v>6.9297309740354986</v>
      </c>
      <c r="U100" s="302">
        <f ca="true">S100*(100-AVERAGEIF(T105:T116,"&gt;0"))/100</f>
        <v>11.55919626428655</v>
      </c>
      <c r="V100" s="303">
        <f ca="true">100-(T100+U100+W100)</f>
        <v>53.37682209094919</v>
      </c>
      <c r="W100" s="304">
        <f ca="true">IF((S102+W102)&gt;100,W102*100/(S102+W102),W102)</f>
        <v>28.134250670728761</v>
      </c>
      <c r="X100" s="300">
        <f ca="true">IF((X102+AB102)&gt;100,X102*100/(X102+AB102),X102)</f>
        <v>59.583041901811157</v>
      </c>
      <c r="Y100" s="341">
        <f ca="true">X100*AVERAGEIF(Y105:Y116,"&gt;0")/100</f>
        <v>26.506882474787961</v>
      </c>
      <c r="Z100" s="302">
        <f ca="true">X100*(100-AVERAGEIF(Y105:Y116,"&gt;0"))/100</f>
        <v>33.076159427023192</v>
      </c>
      <c r="AA100" s="303">
        <f ca="true">100-(Y100+Z100+AB100)</f>
        <v>32.270969405400592</v>
      </c>
      <c r="AB100" s="304">
        <f ca="true">IF((X102+AB102)&gt;100,AB102*100/(X102+AB102),AB102)</f>
        <v>8.1459886927882508</v>
      </c>
    </row>
    <row r="101" hidden="true" x14ac:dyDescent="0.2">
      <c r="A101" s="979" t="s">
        <v>12</v>
      </c>
      <c r="B101" s="980"/>
      <c r="C101" s="305">
        <f>MinRegYear(C99,C105:C116)</f>
        <v>2007</v>
      </c>
      <c r="D101" s="306">
        <f ca="true">IF(MAX(C105:C116)-MIN(C105:C116)&lt;5,AVERAGEIF(C105:C116,"&gt;0",D105:D116),
IF(FORECAST($C101,D$105:D$116,$C$105:$C$116)&lt;0,0,
IF(FORECAST($C101,D$105:D$116,$C$105:$C$116)&gt;100,100,
FORECAST($C101,D$105:D$116,$C$105:$C$116))))</f>
        <v>1.5351731557992139</v>
      </c>
      <c r="E101" s="307"/>
      <c r="F101" s="308"/>
      <c r="G101" s="308"/>
      <c r="H101" s="309">
        <f ca="true">IF(MAX(C105:C116)-MIN(C105:C116)&lt;5,AVERAGEIF(C105:C116,"&gt;0",H105:H116),
IF(FORECAST($C101,H$105:H$116,$C$105:$C$116)&lt;0,0,
IF(FORECAST($C101,H$105:H$116,$C$105:$C$116)&gt;100,100,
FORECAST($C101,H$105:H$116,$C$105:$C$116))))</f>
        <v>85.76704387574955</v>
      </c>
      <c r="I101" s="306">
        <f ca="true">IF(MAX(C105:C116)-MIN(C105:C116)&lt;5,AVERAGEIF(C105:C116,"&gt;0",I105:I116),
IF(FORECAST($C101,I$105:I$116,$C$105:$C$116)&lt;0,0,
IF(FORECAST($C101,I$105:I$116,$C$105:$C$116)&gt;100,100,
FORECAST($C101,I$105:I$116,$C$105:$C$116))))</f>
        <v>1.9072475523685171</v>
      </c>
      <c r="J101" s="307"/>
      <c r="K101" s="308"/>
      <c r="L101" s="308"/>
      <c r="M101" s="309">
        <f ca="true">IF(MAX(C105:C116)-MIN(C105:C116)&lt;5,AVERAGEIF(C105:C116,"&gt;0",M105:M116),
IF(FORECAST($C101,M$105:M$116,$C$105:$C$116)&lt;0,0,
IF(FORECAST($C101,M$105:M$116,$C$105:$C$116)&gt;100,100,
FORECAST($C101,M$105:M$116,$C$105:$C$116))))</f>
        <v>74.597119233175363</v>
      </c>
      <c r="N101" s="306">
        <f ca="true">IF(MAX(C105:C116)-MIN(C105:C116)&lt;5,AVERAGEIF(C105:C116,"&gt;0",N105:N116),
IF(FORECAST($C101,N$105:N$116,$C$105:$C$116)&lt;0,0,
IF(FORECAST($C101,N$105:N$116,$C$105:$C$116)&gt;100,100,
FORECAST($C101,N$105:N$116,$C$105:$C$116))))</f>
        <v>2.7301038420465602</v>
      </c>
      <c r="O101" s="307"/>
      <c r="P101" s="308"/>
      <c r="Q101" s="308"/>
      <c r="R101" s="309">
        <f ca="true">IF(MAX(C105:C116)-MIN(C105:C116)&lt;5,AVERAGEIF(C105:C116,"&gt;0",R105:R116),
IF(FORECAST($C101,R$105:R$116,$C$105:$C$116)&lt;0,0,
IF(FORECAST($C101,R$105:R$116,$C$105:$C$116)&gt;100,100,
FORECAST($C101,R$105:R$116,$C$105:$C$116))))</f>
        <v>61.671326195938491</v>
      </c>
      <c r="S101" s="306">
        <f ca="true">IF(MAX(C105:C116)-MIN(C105:C116)&lt;5,AVERAGEIF(C105:C116,"&gt;0",S105:S116),
IF(FORECAST($C101,S$105:S$116,$C$105:$C$116)&lt;0,0,
IF(FORECAST($C101,S$105:S$116,$C$105:$C$116)&gt;100,100,
FORECAST($C101,S$105:S$116,$C$105:$C$116))))</f>
        <v>4.1534694747806498</v>
      </c>
      <c r="T101" s="307"/>
      <c r="U101" s="308"/>
      <c r="V101" s="308"/>
      <c r="W101" s="309">
        <f ca="true">IF(MAX(C105:C116)-MIN(C105:C116)&lt;5,AVERAGEIF(C105:C116,"&gt;0",W105:W116),
IF(FORECAST($C101,W$105:W$116,$C$105:$C$116)&lt;0,0,
IF(FORECAST($C101,W$105:W$116,$C$105:$C$116)&gt;100,100,
FORECAST($C101,W$105:W$116,$C$105:$C$116))))</f>
        <v>44.695819962550104</v>
      </c>
      <c r="X101" s="306">
        <f ca="true">IF(MAX(C105:C116)-MIN(C105:C116)&lt;5,AVERAGEIF(C105:C116,"&gt;0",X105:X116),
IF(FORECAST($C101,X$105:X$116,$C$105:$C$116)&lt;0,0,
IF(FORECAST($C101,X$105:X$116,$C$105:$C$116)&gt;100,100,
FORECAST($C101,X$105:X$116,$C$105:$C$116))))</f>
        <v>13.541713636784152</v>
      </c>
      <c r="Y101" s="307"/>
      <c r="Z101" s="308"/>
      <c r="AA101" s="308"/>
      <c r="AB101" s="309">
        <f ca="true">IF(MAX(C105:C116)-MIN(C105:C116)&lt;5,AVERAGEIF(C105:C116,"&gt;0",AB105:AB116),
IF(FORECAST($C101,AB$105:AB$116,$C$105:$C$116)&lt;0,0,
IF(FORECAST($C101,AB$105:AB$116,$C$105:$C$116)&gt;100,100,
FORECAST($C101,AB$105:AB$116,$C$105:$C$116))))</f>
        <v>12.538378476097137</v>
      </c>
    </row>
    <row r="102" hidden="true" x14ac:dyDescent="0.2">
      <c r="A102" s="981"/>
      <c r="B102" s="982"/>
      <c r="C102" s="284">
        <f>MaxRegYear(C100,C105:C116)</f>
        <v>2020</v>
      </c>
      <c r="D102" s="310">
        <f ca="true">IF(MAX(C105:C116)-MIN(C105:C116)&lt;5,AVERAGEIF(C105:C116,"&gt;0",D105:D116),
IF(FORECAST($C102,D$105:D$116,$C$105:$C$116)&lt;0,0,
IF(FORECAST($C102,D$105:D$116,$C$105:$C$116)&gt;100,100,
FORECAST($C102,D$105:D$116,$C$105:$C$116))))</f>
        <v>3.816784007185845</v>
      </c>
      <c r="E102" s="311"/>
      <c r="F102" s="312"/>
      <c r="G102" s="312"/>
      <c r="H102" s="313">
        <f ca="true">IF(MAX(C105:C116)-MIN(C105:C116)&lt;5,AVERAGEIF(C105:C116,"&gt;0",H105:H116),
IF(FORECAST($C102,H$105:H$116,$C$105:$C$116)&lt;0,0,
IF(FORECAST($C102,H$105:H$116,$C$105:$C$116)&gt;100,100,
FORECAST($C102,H$105:H$116,$C$105:$C$116))))</f>
        <v>60.640231523819693</v>
      </c>
      <c r="I102" s="310">
        <f ca="true">IF(MAX(C105:C116)-MIN(C105:C116)&lt;5,AVERAGEIF(C105:C116,"&gt;0",I105:I116),
IF(FORECAST($C102,I$105:I$116,$C$105:$C$116)&lt;0,0,
IF(FORECAST($C102,I$105:I$116,$C$105:$C$116)&gt;100,100,
FORECAST($C102,I$105:I$116,$C$105:$C$116))))</f>
        <v>6.6664057343475633</v>
      </c>
      <c r="J102" s="311"/>
      <c r="K102" s="312"/>
      <c r="L102" s="312"/>
      <c r="M102" s="313">
        <f ca="true">IF(MAX(C105:C116)-MIN(C105:C116)&lt;5,AVERAGEIF(C105:C116,"&gt;0",M105:M116),
IF(FORECAST($C102,M$105:M$116,$C$105:$C$116)&lt;0,0,
IF(FORECAST($C102,M$105:M$116,$C$105:$C$116)&gt;100,100,
FORECAST($C102,M$105:M$116,$C$105:$C$116))))</f>
        <v>52.587985887718787</v>
      </c>
      <c r="N102" s="310">
        <f ca="true">IF(MAX(C105:C116)-MIN(C105:C116)&lt;5,AVERAGEIF(C105:C116,"&gt;0",N105:N116),
IF(FORECAST($C102,N$105:N$116,$C$105:$C$116)&lt;0,0,
IF(FORECAST($C102,N$105:N$116,$C$105:$C$116)&gt;100,100,
FORECAST($C102,N$105:N$116,$C$105:$C$116))))</f>
        <v>8.8721173609944799</v>
      </c>
      <c r="O102" s="311"/>
      <c r="P102" s="312"/>
      <c r="Q102" s="312"/>
      <c r="R102" s="313">
        <f ca="true">IF(MAX(C105:C116)-MIN(C105:C116)&lt;5,AVERAGEIF(C105:C116,"&gt;0",R105:R116),
IF(FORECAST($C102,R$105:R$116,$C$105:$C$116)&lt;0,0,
IF(FORECAST($C102,R$105:R$116,$C$105:$C$116)&gt;100,100,
FORECAST($C102,R$105:R$116,$C$105:$C$116))))</f>
        <v>45.327050012840573</v>
      </c>
      <c r="S102" s="310">
        <f ca="true">IF(MAX(C105:C116)-MIN(C105:C116)&lt;5,AVERAGEIF(C105:C116,"&gt;0",S105:S116),
IF(FORECAST($C102,S$105:S$116,$C$105:$C$116)&lt;0,0,
IF(FORECAST($C102,S$105:S$116,$C$105:$C$116)&gt;100,100,
FORECAST($C102,S$105:S$116,$C$105:$C$116))))</f>
        <v>18.488927238322049</v>
      </c>
      <c r="T102" s="311"/>
      <c r="U102" s="312"/>
      <c r="V102" s="312"/>
      <c r="W102" s="313">
        <f ca="true">IF(MAX(C105:C116)-MIN(C105:C116)&lt;5,AVERAGEIF(C105:C116,"&gt;0",W105:W116),
IF(FORECAST($C102,W$105:W$116,$C$105:$C$116)&lt;0,0,
IF(FORECAST($C102,W$105:W$116,$C$105:$C$116)&gt;100,100,
FORECAST($C102,W$105:W$116,$C$105:$C$116))))</f>
        <v>28.134250670728761</v>
      </c>
      <c r="X102" s="310">
        <f ca="true">IF(MAX(C105:C116)-MIN(C105:C116)&lt;5,AVERAGEIF(C105:C116,"&gt;0",X105:X116),
IF(FORECAST($C102,X$105:X$116,$C$105:$C$116)&lt;0,0,
IF(FORECAST($C102,X$105:X$116,$C$105:$C$116)&gt;100,100,
FORECAST($C102,X$105:X$116,$C$105:$C$116))))</f>
        <v>59.583041901811157</v>
      </c>
      <c r="Y102" s="311"/>
      <c r="Z102" s="312"/>
      <c r="AA102" s="312"/>
      <c r="AB102" s="313">
        <f ca="true">IF(MAX(C105:C116)-MIN(C105:C116)&lt;5,AVERAGEIF(C105:C116,"&gt;0",AB105:AB116),
IF(FORECAST($C102,AB$105:AB$116,$C$105:$C$116)&lt;0,0,
IF(FORECAST($C102,AB$105:AB$116,$C$105:$C$116)&gt;100,100,
FORECAST($C102,AB$105:AB$116,$C$105:$C$116))))</f>
        <v>8.1459886927882508</v>
      </c>
    </row>
    <row r="103" ht="9" customHeight="true" x14ac:dyDescent="0.2">
      <c r="D103" s="314"/>
      <c r="I103" s="314"/>
      <c r="K103" s="274"/>
      <c r="L103" s="274"/>
      <c r="N103" s="314"/>
      <c r="P103" s="274"/>
      <c r="Q103" s="274"/>
      <c r="S103" s="314"/>
      <c r="U103" s="274"/>
      <c r="V103" s="274"/>
      <c r="X103" s="314"/>
      <c r="Z103" s="274"/>
      <c r="AA103" s="274"/>
      <c r="AB103" s="315"/>
    </row>
    <row r="104" ht="22.5" customHeight="true" x14ac:dyDescent="0.2">
      <c r="B104" s="337" t="s">
        <v>8</v>
      </c>
      <c r="C104" s="317" t="s">
        <v>9</v>
      </c>
      <c r="D104" s="318" t="s">
        <v>14</v>
      </c>
      <c r="E104" s="278" t="s">
        <v>26</v>
      </c>
      <c r="F104" s="319"/>
      <c r="G104" s="319"/>
      <c r="H104" s="320" t="s">
        <v>19</v>
      </c>
      <c r="I104" s="318" t="s">
        <v>14</v>
      </c>
      <c r="J104" s="278" t="s">
        <v>26</v>
      </c>
      <c r="K104" s="319"/>
      <c r="L104" s="319"/>
      <c r="M104" s="320" t="s">
        <v>19</v>
      </c>
      <c r="N104" s="318" t="s">
        <v>14</v>
      </c>
      <c r="O104" s="278" t="s">
        <v>26</v>
      </c>
      <c r="P104" s="319"/>
      <c r="Q104" s="319"/>
      <c r="R104" s="320" t="s">
        <v>19</v>
      </c>
      <c r="S104" s="318" t="s">
        <v>14</v>
      </c>
      <c r="T104" s="278" t="s">
        <v>26</v>
      </c>
      <c r="U104" s="319"/>
      <c r="V104" s="319"/>
      <c r="W104" s="320" t="s">
        <v>19</v>
      </c>
      <c r="X104" s="318" t="s">
        <v>14</v>
      </c>
      <c r="Y104" s="278" t="s">
        <v>26</v>
      </c>
      <c r="Z104" s="319"/>
      <c r="AA104" s="319"/>
      <c r="AB104" s="320" t="s">
        <v>19</v>
      </c>
      <c r="AD104" s="321"/>
    </row>
    <row r="105" x14ac:dyDescent="0.2">
      <c r="A105" s="322"/>
      <c r="B105" s="660" t="s">
        <v>193</v>
      </c>
      <c r="C105" s="661"/>
      <c r="D105" s="236">
        <f t="shared" ref="D105:D116" ca="true" si="15">IF(ISERROR(INDIRECT(CONCATENATE($B105,"!C122"))),"",INDIRECT(CONCATENATE($B105,"!C122")))</f>
        <v>0.25701524297851391</v>
      </c>
      <c r="E105" s="323" t="str">
        <f t="shared" ref="E105:E116" ca="true" si="16">IF(ISERROR(INDIRECT(CONCATENATE($B105,"!C129"))),"",INDIRECT(CONCATENATE($B105,"!C129")))</f>
        <v>N/A</v>
      </c>
      <c r="F105" s="324"/>
      <c r="G105" s="324"/>
      <c r="H105" s="325">
        <f t="shared" ref="H105:H116" ca="true" si="17">IF(ISERROR(INDIRECT(CONCATENATE($B105,"!C127"))),"",INDIRECT(CONCATENATE($B105,"!C127")))</f>
        <v>74.961522996557889</v>
      </c>
      <c r="I105" s="236">
        <f t="shared" ref="I105:I116" ca="true" si="18">IF(ISERROR(INDIRECT(CONCATENATE($B105,"!D122"))),"",INDIRECT(CONCATENATE($B105,"!D122")))</f>
        <v>0.18732079095327461</v>
      </c>
      <c r="J105" s="323" t="str">
        <f t="shared" ref="J105:J116" ca="true" si="19">IF(ISERROR(INDIRECT(CONCATENATE($B105,"!D129"))),"",INDIRECT(CONCATENATE($B105,"!D129")))</f>
        <v>N/A</v>
      </c>
      <c r="K105" s="324"/>
      <c r="L105" s="324"/>
      <c r="M105" s="325">
        <f t="shared" ref="M105:M116" ca="true" si="20">IF(ISERROR(INDIRECT(CONCATENATE($B105,"!D127"))),"",INDIRECT(CONCATENATE($B105,"!D127")))</f>
        <v>71.095099176031212</v>
      </c>
      <c r="N105" s="236">
        <f t="shared" ref="N105:N116" ca="true" si="21">IF(ISERROR(INDIRECT(CONCATENATE($B105,"!E122"))),"",INDIRECT(CONCATENATE($B105,"!E122")))</f>
        <v>0.50907861732512827</v>
      </c>
      <c r="O105" s="323" t="str">
        <f t="shared" ref="O105:O116" ca="true" si="22">IF(ISERROR(INDIRECT(CONCATENATE($B105,"!E129"))),"",INDIRECT(CONCATENATE($B105,"!E129")))</f>
        <v>N/A</v>
      </c>
      <c r="P105" s="324"/>
      <c r="Q105" s="324"/>
      <c r="R105" s="325">
        <f t="shared" ref="R105:R116" ca="true" si="23">IF(ISERROR(INDIRECT(CONCATENATE($B105,"!E127"))),"",INDIRECT(CONCATENATE($B105,"!E127")))</f>
        <v>51.193585965184063</v>
      </c>
      <c r="S105" s="236">
        <f t="shared" ref="S105:S116" ca="true" si="24">IF(ISERROR(INDIRECT(CONCATENATE($B105,"!F122"))),"",INDIRECT(CONCATENATE($B105,"!F122")))</f>
        <v>2.1973468373650178</v>
      </c>
      <c r="T105" s="323" t="str">
        <f t="shared" ref="T105:T116" ca="true" si="25">IF(ISERROR(INDIRECT(CONCATENATE($B105,"!F129"))),"",INDIRECT(CONCATENATE($B105,"!F129")))</f>
        <v>N/A</v>
      </c>
      <c r="U105" s="324"/>
      <c r="V105" s="324"/>
      <c r="W105" s="325">
        <f t="shared" ref="W105:W116" ca="true" si="26">IF(ISERROR(INDIRECT(CONCATENATE($B105,"!F127"))),"",INDIRECT(CONCATENATE($B105,"!F127")))</f>
        <v>34.0336563744671</v>
      </c>
      <c r="X105" s="236">
        <f t="shared" ref="X105:X116" ca="true" si="27">IF(ISERROR(INDIRECT(CONCATENATE($B105,"!G122"))),"",INDIRECT(CONCATENATE($B105,"!G122")))</f>
        <v>19.529088932626426</v>
      </c>
      <c r="Y105" s="323" t="str">
        <f t="shared" ref="Y105:Y116" ca="true" si="28">IF(ISERROR(INDIRECT(CONCATENATE($B105,"!G129"))),"",INDIRECT(CONCATENATE($B105,"!G129")))</f>
        <v>N/A</v>
      </c>
      <c r="Z105" s="324"/>
      <c r="AA105" s="324"/>
      <c r="AB105" s="325">
        <f t="shared" ref="AB105:AB116" ca="true" si="29">IF(ISERROR(INDIRECT(CONCATENATE($B105,"!G2127"))),"",INDIRECT(CONCATENATE($B105,"!G127")))</f>
        <v>3.0528250077228423</v>
      </c>
    </row>
    <row r="106" x14ac:dyDescent="0.2">
      <c r="A106" s="322"/>
      <c r="B106" s="662" t="s">
        <v>157</v>
      </c>
      <c r="C106" s="663">
        <v>2009</v>
      </c>
      <c r="D106" s="237">
        <f t="shared" ca="true" si="15"/>
        <v>0.64206059307210828</v>
      </c>
      <c r="E106" s="326">
        <f t="shared" ca="true" si="16"/>
        <v>12.335610850018307</v>
      </c>
      <c r="F106" s="324"/>
      <c r="G106" s="324"/>
      <c r="H106" s="327">
        <f t="shared" ca="true" si="17"/>
        <v>75.087162957233232</v>
      </c>
      <c r="I106" s="237">
        <f t="shared" ca="true" si="18"/>
        <v>0.69527159095065805</v>
      </c>
      <c r="J106" s="326">
        <f t="shared" ca="true" si="19"/>
        <v>37.153056933207864</v>
      </c>
      <c r="K106" s="324"/>
      <c r="L106" s="324"/>
      <c r="M106" s="327">
        <f t="shared" ca="true" si="20"/>
        <v>61.21883305417817</v>
      </c>
      <c r="N106" s="237">
        <f t="shared" ca="true" si="21"/>
        <v>1.4352141944564487</v>
      </c>
      <c r="O106" s="326">
        <f t="shared" ca="true" si="22"/>
        <v>33.749005649866696</v>
      </c>
      <c r="P106" s="324"/>
      <c r="Q106" s="324"/>
      <c r="R106" s="327">
        <f t="shared" ca="true" si="23"/>
        <v>46.24427498739955</v>
      </c>
      <c r="S106" s="237">
        <f t="shared" ca="true" si="24"/>
        <v>3.2447503024481121</v>
      </c>
      <c r="T106" s="326">
        <f t="shared" ca="true" si="25"/>
        <v>45.302261294452812</v>
      </c>
      <c r="U106" s="324"/>
      <c r="V106" s="324"/>
      <c r="W106" s="327">
        <f t="shared" ca="true" si="26"/>
        <v>29.885714434319471</v>
      </c>
      <c r="X106" s="237">
        <f t="shared" ca="true" si="27"/>
        <v>22.204416193267438</v>
      </c>
      <c r="Y106" s="326">
        <f t="shared" ca="true" si="28"/>
        <v>53.773163083279996</v>
      </c>
      <c r="Z106" s="324"/>
      <c r="AA106" s="324"/>
      <c r="AB106" s="327">
        <f t="shared" ca="true" si="29"/>
        <v>5.5901150650695914</v>
      </c>
    </row>
    <row r="107" x14ac:dyDescent="0.2">
      <c r="A107" s="322"/>
      <c r="B107" s="662" t="s">
        <v>372</v>
      </c>
      <c r="C107" s="663">
        <v>2011</v>
      </c>
      <c r="D107" s="237">
        <f t="shared" ca="true" si="15"/>
        <v>2.4333243071414867</v>
      </c>
      <c r="E107" s="326">
        <f t="shared" ca="true" si="16"/>
        <v>36.306558885563419</v>
      </c>
      <c r="F107" s="324"/>
      <c r="G107" s="324"/>
      <c r="H107" s="327">
        <f t="shared" ca="true" si="17"/>
        <v>84.999841608101335</v>
      </c>
      <c r="I107" s="237">
        <f t="shared" ca="true" si="18"/>
        <v>3.7818995353412896</v>
      </c>
      <c r="J107" s="326">
        <f t="shared" ca="true" si="19"/>
        <v>21.137817050914983</v>
      </c>
      <c r="K107" s="324"/>
      <c r="L107" s="324"/>
      <c r="M107" s="327">
        <f t="shared" ca="true" si="20"/>
        <v>76.023524344909248</v>
      </c>
      <c r="N107" s="237">
        <f t="shared" ca="true" si="21"/>
        <v>4.6271801248339202</v>
      </c>
      <c r="O107" s="326">
        <f t="shared" ca="true" si="22"/>
        <v>29.055106530149406</v>
      </c>
      <c r="P107" s="324"/>
      <c r="Q107" s="324"/>
      <c r="R107" s="327">
        <f t="shared" ca="true" si="23"/>
        <v>65.942574036300925</v>
      </c>
      <c r="S107" s="237">
        <f t="shared" ca="true" si="24"/>
        <v>10.929744439571072</v>
      </c>
      <c r="T107" s="326">
        <f t="shared" ca="true" si="25"/>
        <v>32.771199650342943</v>
      </c>
      <c r="U107" s="324"/>
      <c r="V107" s="324"/>
      <c r="W107" s="327">
        <f t="shared" ca="true" si="26"/>
        <v>45.985240275978789</v>
      </c>
      <c r="X107" s="237">
        <f t="shared" ca="true" si="27"/>
        <v>30.107161513316605</v>
      </c>
      <c r="Y107" s="326">
        <f t="shared" ca="true" si="28"/>
        <v>42.048221764178173</v>
      </c>
      <c r="Z107" s="324"/>
      <c r="AA107" s="324"/>
      <c r="AB107" s="327">
        <f t="shared" ca="true" si="29"/>
        <v>15.74520694435698</v>
      </c>
      <c r="AD107" s="328"/>
    </row>
    <row r="108" x14ac:dyDescent="0.2">
      <c r="A108" s="322"/>
      <c r="B108" s="662" t="s">
        <v>439</v>
      </c>
      <c r="C108" s="663">
        <v>2013</v>
      </c>
      <c r="D108" s="237">
        <f t="shared" ca="true" si="15"/>
        <v>3.553222088350573</v>
      </c>
      <c r="E108" s="326">
        <f t="shared" ca="true" si="16"/>
        <v>30.300645034088479</v>
      </c>
      <c r="F108" s="324"/>
      <c r="G108" s="324"/>
      <c r="H108" s="327">
        <f t="shared" ca="true" si="17"/>
        <v>80.026393428788793</v>
      </c>
      <c r="I108" s="237">
        <f t="shared" ca="true" si="18"/>
        <v>5.8512482487893474</v>
      </c>
      <c r="J108" s="326">
        <f t="shared" ca="true" si="19"/>
        <v>26.913250859417442</v>
      </c>
      <c r="K108" s="324"/>
      <c r="L108" s="324"/>
      <c r="M108" s="327">
        <f t="shared" ca="true" si="20"/>
        <v>74.411550166097356</v>
      </c>
      <c r="N108" s="237">
        <f t="shared" ca="true" si="21"/>
        <v>8.9689290395482324</v>
      </c>
      <c r="O108" s="326">
        <f t="shared" ca="true" si="22"/>
        <v>27.342743989969243</v>
      </c>
      <c r="P108" s="324"/>
      <c r="Q108" s="324"/>
      <c r="R108" s="327">
        <f t="shared" ca="true" si="23"/>
        <v>66.867708204083868</v>
      </c>
      <c r="S108" s="237">
        <f t="shared" ca="true" si="24"/>
        <v>13.303716421200228</v>
      </c>
      <c r="T108" s="326">
        <f t="shared" ca="true" si="25"/>
        <v>44.598012274545326</v>
      </c>
      <c r="U108" s="324"/>
      <c r="V108" s="324"/>
      <c r="W108" s="327">
        <f t="shared" ca="true" si="26"/>
        <v>51.537720426392028</v>
      </c>
      <c r="X108" s="237">
        <f t="shared" ca="true" si="27"/>
        <v>31.627258851610335</v>
      </c>
      <c r="Y108" s="326">
        <f t="shared" ca="true" si="28"/>
        <v>45.104169532435584</v>
      </c>
      <c r="Z108" s="324"/>
      <c r="AA108" s="324"/>
      <c r="AB108" s="327">
        <f t="shared" ca="true" si="29"/>
        <v>14.966459320074781</v>
      </c>
    </row>
    <row r="109" x14ac:dyDescent="0.2">
      <c r="A109" s="322"/>
      <c r="B109" s="662" t="s">
        <v>434</v>
      </c>
      <c r="C109" s="663">
        <v>2016</v>
      </c>
      <c r="D109" s="237">
        <f t="shared" ca="true" si="15"/>
        <v>5.6144290973934652</v>
      </c>
      <c r="E109" s="326">
        <f t="shared" ca="true" si="16"/>
        <v>35.441494933065265</v>
      </c>
      <c r="F109" s="324"/>
      <c r="G109" s="324"/>
      <c r="H109" s="327">
        <f t="shared" ca="true" si="17"/>
        <v>60.0202512524152</v>
      </c>
      <c r="I109" s="237">
        <f t="shared" ca="true" si="18"/>
        <v>8.1460429706011013</v>
      </c>
      <c r="J109" s="326">
        <f t="shared" ca="true" si="19"/>
        <v>31.383469277306254</v>
      </c>
      <c r="K109" s="324"/>
      <c r="L109" s="324"/>
      <c r="M109" s="327">
        <f t="shared" ca="true" si="20"/>
        <v>50.699429720173839</v>
      </c>
      <c r="N109" s="237">
        <f t="shared" ca="true" si="21"/>
        <v>8.526018456581518</v>
      </c>
      <c r="O109" s="326">
        <f t="shared" ca="true" si="22"/>
        <v>39.453208645640466</v>
      </c>
      <c r="P109" s="324"/>
      <c r="Q109" s="324"/>
      <c r="R109" s="327">
        <f t="shared" ca="true" si="23"/>
        <v>44.061889510756629</v>
      </c>
      <c r="S109" s="237">
        <f t="shared" ca="true" si="24"/>
        <v>13.478319460267759</v>
      </c>
      <c r="T109" s="326">
        <f t="shared" ca="true" si="25"/>
        <v>34.081521575858567</v>
      </c>
      <c r="U109" s="324"/>
      <c r="V109" s="324"/>
      <c r="W109" s="327">
        <f t="shared" ca="true" si="26"/>
        <v>29.847129758705254</v>
      </c>
      <c r="X109" s="237">
        <f t="shared" ca="true" si="27"/>
        <v>37.823731408928957</v>
      </c>
      <c r="Y109" s="326">
        <f t="shared" ca="true" si="28"/>
        <v>40.799012069575852</v>
      </c>
      <c r="Z109" s="324"/>
      <c r="AA109" s="324"/>
      <c r="AB109" s="327">
        <f t="shared" ca="true" si="29"/>
        <v>10.63128362952015</v>
      </c>
    </row>
    <row r="110" x14ac:dyDescent="0.2">
      <c r="A110" s="322"/>
      <c r="B110" s="662" t="s">
        <v>683</v>
      </c>
      <c r="C110" s="663">
        <v>2018</v>
      </c>
      <c r="D110" s="237">
        <f t="shared" ca="true" si="15"/>
        <v>1.0491025579904854</v>
      </c>
      <c r="E110" s="326">
        <f t="shared" ca="true" si="16"/>
        <v>28.605251075905148</v>
      </c>
      <c r="F110" s="324"/>
      <c r="G110" s="324"/>
      <c r="H110" s="327">
        <f t="shared" ca="true" si="17"/>
        <v>66.8509551120721</v>
      </c>
      <c r="I110" s="237">
        <f t="shared" ca="true" si="18"/>
        <v>2.7766263256471544</v>
      </c>
      <c r="J110" s="326">
        <f t="shared" ca="true" si="19"/>
        <v>35.12942974420212</v>
      </c>
      <c r="K110" s="324"/>
      <c r="L110" s="324"/>
      <c r="M110" s="327">
        <f t="shared" ca="true" si="20"/>
        <v>56.455930645546815</v>
      </c>
      <c r="N110" s="237">
        <f t="shared" ca="true" si="21"/>
        <v>5.2119799029925087</v>
      </c>
      <c r="O110" s="326">
        <f t="shared" ca="true" si="22"/>
        <v>33.540906479279137</v>
      </c>
      <c r="P110" s="324"/>
      <c r="Q110" s="324"/>
      <c r="R110" s="327">
        <f t="shared" ca="true" si="23"/>
        <v>45.008119790446408</v>
      </c>
      <c r="S110" s="237">
        <f t="shared" ca="true" si="24"/>
        <v>15.098097399134543</v>
      </c>
      <c r="T110" s="326">
        <f t="shared" ca="true" si="25"/>
        <v>30.649196925048685</v>
      </c>
      <c r="U110" s="324"/>
      <c r="V110" s="324"/>
      <c r="W110" s="327">
        <f t="shared" ca="true" si="26"/>
        <v>25.456355122102121</v>
      </c>
      <c r="X110" s="237">
        <f t="shared" ca="true" si="27"/>
        <v>59.278500561477699</v>
      </c>
      <c r="Y110" s="326">
        <f t="shared" ca="true" si="28"/>
        <v>40.711898933327738</v>
      </c>
      <c r="Z110" s="324"/>
      <c r="AA110" s="324"/>
      <c r="AB110" s="327">
        <f t="shared" ca="true" si="29"/>
        <v>4.9467910317807897</v>
      </c>
    </row>
    <row r="111" x14ac:dyDescent="0.2">
      <c r="A111" s="322"/>
      <c r="B111" s="662"/>
      <c r="C111" s="663"/>
      <c r="D111" s="237" t="str">
        <f t="shared" ca="true" si="15"/>
        <v/>
      </c>
      <c r="E111" s="326" t="str">
        <f t="shared" ca="true" si="16"/>
        <v/>
      </c>
      <c r="F111" s="324"/>
      <c r="G111" s="324"/>
      <c r="H111" s="327" t="str">
        <f t="shared" ca="true" si="17"/>
        <v/>
      </c>
      <c r="I111" s="237" t="str">
        <f t="shared" ca="true" si="18"/>
        <v/>
      </c>
      <c r="J111" s="326" t="str">
        <f t="shared" ca="true" si="19"/>
        <v/>
      </c>
      <c r="K111" s="324"/>
      <c r="L111" s="324"/>
      <c r="M111" s="327" t="str">
        <f t="shared" ca="true" si="20"/>
        <v/>
      </c>
      <c r="N111" s="237" t="str">
        <f t="shared" ca="true" si="21"/>
        <v/>
      </c>
      <c r="O111" s="326" t="str">
        <f t="shared" ca="true" si="22"/>
        <v/>
      </c>
      <c r="P111" s="324"/>
      <c r="Q111" s="324"/>
      <c r="R111" s="327" t="str">
        <f t="shared" ca="true" si="23"/>
        <v/>
      </c>
      <c r="S111" s="237" t="str">
        <f t="shared" ca="true" si="24"/>
        <v/>
      </c>
      <c r="T111" s="326" t="str">
        <f t="shared" ca="true" si="25"/>
        <v/>
      </c>
      <c r="U111" s="324"/>
      <c r="V111" s="324"/>
      <c r="W111" s="327" t="str">
        <f t="shared" ca="true" si="26"/>
        <v/>
      </c>
      <c r="X111" s="237" t="str">
        <f t="shared" ca="true" si="27"/>
        <v/>
      </c>
      <c r="Y111" s="326" t="str">
        <f t="shared" ca="true" si="28"/>
        <v/>
      </c>
      <c r="Z111" s="324"/>
      <c r="AA111" s="324"/>
      <c r="AB111" s="327" t="str">
        <f t="shared" ca="true" si="29"/>
        <v/>
      </c>
    </row>
    <row r="112" x14ac:dyDescent="0.2">
      <c r="A112" s="322"/>
      <c r="B112" s="662"/>
      <c r="C112" s="663"/>
      <c r="D112" s="237" t="str">
        <f t="shared" ca="true" si="15"/>
        <v/>
      </c>
      <c r="E112" s="326" t="str">
        <f t="shared" ca="true" si="16"/>
        <v/>
      </c>
      <c r="F112" s="324"/>
      <c r="G112" s="324"/>
      <c r="H112" s="327" t="str">
        <f t="shared" ca="true" si="17"/>
        <v/>
      </c>
      <c r="I112" s="237" t="str">
        <f t="shared" ca="true" si="18"/>
        <v/>
      </c>
      <c r="J112" s="326" t="str">
        <f t="shared" ca="true" si="19"/>
        <v/>
      </c>
      <c r="K112" s="324"/>
      <c r="L112" s="324"/>
      <c r="M112" s="327" t="str">
        <f t="shared" ca="true" si="20"/>
        <v/>
      </c>
      <c r="N112" s="237" t="str">
        <f t="shared" ca="true" si="21"/>
        <v/>
      </c>
      <c r="O112" s="326" t="str">
        <f t="shared" ca="true" si="22"/>
        <v/>
      </c>
      <c r="P112" s="324"/>
      <c r="Q112" s="324"/>
      <c r="R112" s="327" t="str">
        <f t="shared" ca="true" si="23"/>
        <v/>
      </c>
      <c r="S112" s="237" t="str">
        <f t="shared" ca="true" si="24"/>
        <v/>
      </c>
      <c r="T112" s="326" t="str">
        <f t="shared" ca="true" si="25"/>
        <v/>
      </c>
      <c r="U112" s="324"/>
      <c r="V112" s="324"/>
      <c r="W112" s="327" t="str">
        <f t="shared" ca="true" si="26"/>
        <v/>
      </c>
      <c r="X112" s="237" t="str">
        <f t="shared" ca="true" si="27"/>
        <v/>
      </c>
      <c r="Y112" s="326" t="str">
        <f t="shared" ca="true" si="28"/>
        <v/>
      </c>
      <c r="Z112" s="324"/>
      <c r="AA112" s="324"/>
      <c r="AB112" s="327" t="str">
        <f t="shared" ca="true" si="29"/>
        <v/>
      </c>
    </row>
    <row r="113" x14ac:dyDescent="0.2">
      <c r="A113" s="322"/>
      <c r="B113" s="662"/>
      <c r="C113" s="663"/>
      <c r="D113" s="237" t="str">
        <f t="shared" ca="true" si="15"/>
        <v/>
      </c>
      <c r="E113" s="326" t="str">
        <f t="shared" ca="true" si="16"/>
        <v/>
      </c>
      <c r="F113" s="324"/>
      <c r="G113" s="324"/>
      <c r="H113" s="327" t="str">
        <f t="shared" ca="true" si="17"/>
        <v/>
      </c>
      <c r="I113" s="237" t="str">
        <f t="shared" ca="true" si="18"/>
        <v/>
      </c>
      <c r="J113" s="326" t="str">
        <f t="shared" ca="true" si="19"/>
        <v/>
      </c>
      <c r="K113" s="324"/>
      <c r="L113" s="324"/>
      <c r="M113" s="327" t="str">
        <f t="shared" ca="true" si="20"/>
        <v/>
      </c>
      <c r="N113" s="237" t="str">
        <f t="shared" ca="true" si="21"/>
        <v/>
      </c>
      <c r="O113" s="326" t="str">
        <f t="shared" ca="true" si="22"/>
        <v/>
      </c>
      <c r="P113" s="324"/>
      <c r="Q113" s="324"/>
      <c r="R113" s="327" t="str">
        <f t="shared" ca="true" si="23"/>
        <v/>
      </c>
      <c r="S113" s="237" t="str">
        <f t="shared" ca="true" si="24"/>
        <v/>
      </c>
      <c r="T113" s="326" t="str">
        <f t="shared" ca="true" si="25"/>
        <v/>
      </c>
      <c r="U113" s="324"/>
      <c r="V113" s="324"/>
      <c r="W113" s="327" t="str">
        <f t="shared" ca="true" si="26"/>
        <v/>
      </c>
      <c r="X113" s="237" t="str">
        <f t="shared" ca="true" si="27"/>
        <v/>
      </c>
      <c r="Y113" s="326" t="str">
        <f t="shared" ca="true" si="28"/>
        <v/>
      </c>
      <c r="Z113" s="324"/>
      <c r="AA113" s="324"/>
      <c r="AB113" s="327" t="str">
        <f t="shared" ca="true" si="29"/>
        <v/>
      </c>
    </row>
    <row r="114" x14ac:dyDescent="0.2">
      <c r="A114" s="322"/>
      <c r="B114" s="662"/>
      <c r="C114" s="663"/>
      <c r="D114" s="237" t="str">
        <f t="shared" ca="true" si="15"/>
        <v/>
      </c>
      <c r="E114" s="326" t="str">
        <f t="shared" ca="true" si="16"/>
        <v/>
      </c>
      <c r="F114" s="324"/>
      <c r="G114" s="324"/>
      <c r="H114" s="327" t="str">
        <f t="shared" ca="true" si="17"/>
        <v/>
      </c>
      <c r="I114" s="237" t="str">
        <f t="shared" ca="true" si="18"/>
        <v/>
      </c>
      <c r="J114" s="326" t="str">
        <f t="shared" ca="true" si="19"/>
        <v/>
      </c>
      <c r="K114" s="324"/>
      <c r="L114" s="324"/>
      <c r="M114" s="327" t="str">
        <f t="shared" ca="true" si="20"/>
        <v/>
      </c>
      <c r="N114" s="237" t="str">
        <f t="shared" ca="true" si="21"/>
        <v/>
      </c>
      <c r="O114" s="326" t="str">
        <f t="shared" ca="true" si="22"/>
        <v/>
      </c>
      <c r="P114" s="324"/>
      <c r="Q114" s="324"/>
      <c r="R114" s="327" t="str">
        <f t="shared" ca="true" si="23"/>
        <v/>
      </c>
      <c r="S114" s="237" t="str">
        <f t="shared" ca="true" si="24"/>
        <v/>
      </c>
      <c r="T114" s="326" t="str">
        <f t="shared" ca="true" si="25"/>
        <v/>
      </c>
      <c r="U114" s="324"/>
      <c r="V114" s="324"/>
      <c r="W114" s="327" t="str">
        <f t="shared" ca="true" si="26"/>
        <v/>
      </c>
      <c r="X114" s="237" t="str">
        <f t="shared" ca="true" si="27"/>
        <v/>
      </c>
      <c r="Y114" s="326" t="str">
        <f t="shared" ca="true" si="28"/>
        <v/>
      </c>
      <c r="Z114" s="324"/>
      <c r="AA114" s="324"/>
      <c r="AB114" s="327" t="str">
        <f t="shared" ca="true" si="29"/>
        <v/>
      </c>
    </row>
    <row r="115" x14ac:dyDescent="0.2">
      <c r="A115" s="322"/>
      <c r="B115" s="662"/>
      <c r="C115" s="663"/>
      <c r="D115" s="237" t="str">
        <f t="shared" ca="true" si="15"/>
        <v/>
      </c>
      <c r="E115" s="326" t="str">
        <f t="shared" ca="true" si="16"/>
        <v/>
      </c>
      <c r="F115" s="324"/>
      <c r="G115" s="324"/>
      <c r="H115" s="327" t="str">
        <f t="shared" ca="true" si="17"/>
        <v/>
      </c>
      <c r="I115" s="237" t="str">
        <f t="shared" ca="true" si="18"/>
        <v/>
      </c>
      <c r="J115" s="326" t="str">
        <f t="shared" ca="true" si="19"/>
        <v/>
      </c>
      <c r="K115" s="324"/>
      <c r="L115" s="324"/>
      <c r="M115" s="327" t="str">
        <f t="shared" ca="true" si="20"/>
        <v/>
      </c>
      <c r="N115" s="237" t="str">
        <f t="shared" ca="true" si="21"/>
        <v/>
      </c>
      <c r="O115" s="326" t="str">
        <f t="shared" ca="true" si="22"/>
        <v/>
      </c>
      <c r="P115" s="324"/>
      <c r="Q115" s="324"/>
      <c r="R115" s="327" t="str">
        <f t="shared" ca="true" si="23"/>
        <v/>
      </c>
      <c r="S115" s="237" t="str">
        <f t="shared" ca="true" si="24"/>
        <v/>
      </c>
      <c r="T115" s="326" t="str">
        <f t="shared" ca="true" si="25"/>
        <v/>
      </c>
      <c r="U115" s="324"/>
      <c r="V115" s="324"/>
      <c r="W115" s="327" t="str">
        <f t="shared" ca="true" si="26"/>
        <v/>
      </c>
      <c r="X115" s="237" t="str">
        <f t="shared" ca="true" si="27"/>
        <v/>
      </c>
      <c r="Y115" s="326" t="str">
        <f t="shared" ca="true" si="28"/>
        <v/>
      </c>
      <c r="Z115" s="324"/>
      <c r="AA115" s="324"/>
      <c r="AB115" s="327" t="str">
        <f t="shared" ca="true" si="29"/>
        <v/>
      </c>
    </row>
    <row r="116" x14ac:dyDescent="0.2">
      <c r="A116" s="322"/>
      <c r="B116" s="664"/>
      <c r="C116" s="665"/>
      <c r="D116" s="238" t="str">
        <f t="shared" ca="true" si="15"/>
        <v/>
      </c>
      <c r="E116" s="329" t="str">
        <f t="shared" ca="true" si="16"/>
        <v/>
      </c>
      <c r="F116" s="330"/>
      <c r="G116" s="331"/>
      <c r="H116" s="332" t="str">
        <f t="shared" ca="true" si="17"/>
        <v/>
      </c>
      <c r="I116" s="238" t="str">
        <f t="shared" ca="true" si="18"/>
        <v/>
      </c>
      <c r="J116" s="329" t="str">
        <f t="shared" ca="true" si="19"/>
        <v/>
      </c>
      <c r="K116" s="330"/>
      <c r="L116" s="331"/>
      <c r="M116" s="332" t="str">
        <f t="shared" ca="true" si="20"/>
        <v/>
      </c>
      <c r="N116" s="238" t="str">
        <f t="shared" ca="true" si="21"/>
        <v/>
      </c>
      <c r="O116" s="329" t="str">
        <f t="shared" ca="true" si="22"/>
        <v/>
      </c>
      <c r="P116" s="330"/>
      <c r="Q116" s="331"/>
      <c r="R116" s="332" t="str">
        <f t="shared" ca="true" si="23"/>
        <v/>
      </c>
      <c r="S116" s="238" t="str">
        <f t="shared" ca="true" si="24"/>
        <v/>
      </c>
      <c r="T116" s="329" t="str">
        <f t="shared" ca="true" si="25"/>
        <v/>
      </c>
      <c r="U116" s="330"/>
      <c r="V116" s="331"/>
      <c r="W116" s="332" t="str">
        <f t="shared" ca="true" si="26"/>
        <v/>
      </c>
      <c r="X116" s="238" t="str">
        <f t="shared" ca="true" si="27"/>
        <v/>
      </c>
      <c r="Y116" s="329" t="str">
        <f t="shared" ca="true" si="28"/>
        <v/>
      </c>
      <c r="Z116" s="330"/>
      <c r="AA116" s="331"/>
      <c r="AB116" s="332" t="str">
        <f t="shared" ca="true" si="29"/>
        <v/>
      </c>
    </row>
    <row r="117" ht="11.25" customHeight="true" x14ac:dyDescent="0.2"/>
    <row r="118" ht="22.5" customHeight="true" x14ac:dyDescent="0.25">
      <c r="B118" s="986" t="str">
        <f>CONCATENATE("National use of sanitation facilities, ",C99,"–",C100)</f>
        <v>National use of sanitation facilities, 2003–2020</v>
      </c>
      <c r="C118" s="987"/>
      <c r="D118" s="987"/>
      <c r="E118" s="987"/>
      <c r="F118" s="987"/>
      <c r="G118" s="987"/>
      <c r="H118" s="987"/>
      <c r="I118" s="987"/>
      <c r="J118" s="987"/>
      <c r="K118" s="987"/>
      <c r="L118" s="987"/>
      <c r="N118" s="333"/>
      <c r="O118" s="333"/>
      <c r="P118" s="333"/>
      <c r="Q118" s="333"/>
      <c r="R118" s="333"/>
      <c r="S118" s="969" t="s">
        <v>11</v>
      </c>
      <c r="T118" s="970"/>
      <c r="U118" s="970"/>
      <c r="V118" s="970"/>
      <c r="W118" s="971"/>
      <c r="X118" s="333"/>
      <c r="Y118" s="333"/>
      <c r="Z118" s="333"/>
      <c r="AA118" s="333"/>
      <c r="AB118" s="33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35"/>
      <c r="D153" s="335"/>
      <c r="E153" s="336"/>
      <c r="F153" s="336"/>
      <c r="G153" s="336"/>
      <c r="H153" s="336"/>
      <c r="I153" s="336"/>
      <c r="J153" s="336"/>
      <c r="K153" s="336"/>
      <c r="L153" s="336"/>
      <c r="M153" s="336"/>
      <c r="N153" s="336"/>
      <c r="O153" s="336"/>
      <c r="P153" s="336"/>
      <c r="Q153" s="336"/>
      <c r="R153" s="336"/>
      <c r="S153" s="336"/>
      <c r="T153" s="336"/>
      <c r="U153" s="336"/>
      <c r="V153" s="336"/>
      <c r="W153" s="336"/>
      <c r="X153" s="336"/>
      <c r="Y153" s="336"/>
      <c r="Z153" s="336"/>
      <c r="AA153" s="336"/>
      <c r="AB153" s="336"/>
    </row>
    <row r="154" x14ac:dyDescent="0.2">
      <c r="C154" s="335"/>
      <c r="D154" s="335"/>
      <c r="E154" s="336"/>
      <c r="F154" s="336"/>
      <c r="G154" s="336"/>
      <c r="H154" s="336"/>
      <c r="I154" s="336"/>
      <c r="J154" s="336"/>
      <c r="K154" s="336"/>
      <c r="L154" s="336"/>
      <c r="M154" s="336"/>
      <c r="N154" s="336"/>
      <c r="O154" s="336"/>
      <c r="P154" s="336"/>
      <c r="Q154" s="336"/>
      <c r="R154" s="336"/>
      <c r="S154" s="336"/>
      <c r="T154" s="336"/>
      <c r="U154" s="336"/>
      <c r="V154" s="336"/>
      <c r="W154" s="336"/>
      <c r="X154" s="336"/>
      <c r="Y154" s="336"/>
      <c r="Z154" s="336"/>
      <c r="AA154" s="336"/>
      <c r="AB154" s="336"/>
    </row>
    <row r="155" x14ac:dyDescent="0.2">
      <c r="C155" s="335"/>
      <c r="D155" s="335"/>
      <c r="E155" s="336"/>
      <c r="F155" s="336"/>
      <c r="G155" s="336"/>
      <c r="H155" s="336"/>
      <c r="I155" s="336"/>
      <c r="J155" s="336"/>
      <c r="K155" s="336"/>
      <c r="L155" s="336"/>
      <c r="M155" s="336"/>
      <c r="N155" s="336"/>
      <c r="O155" s="336"/>
      <c r="P155" s="336"/>
      <c r="Q155" s="336"/>
      <c r="R155" s="336"/>
      <c r="S155" s="336"/>
      <c r="T155" s="336"/>
      <c r="U155" s="336"/>
      <c r="V155" s="336"/>
      <c r="W155" s="336"/>
      <c r="X155" s="336"/>
      <c r="Y155" s="336"/>
      <c r="Z155" s="336"/>
      <c r="AA155" s="336"/>
      <c r="AB155" s="336"/>
    </row>
    <row r="156" x14ac:dyDescent="0.2">
      <c r="C156" s="335"/>
      <c r="D156" s="335"/>
      <c r="E156" s="336"/>
      <c r="F156" s="336"/>
      <c r="G156" s="336"/>
      <c r="H156" s="336"/>
      <c r="I156" s="336"/>
      <c r="J156" s="336"/>
      <c r="K156" s="336"/>
      <c r="L156" s="336"/>
      <c r="M156" s="336"/>
      <c r="N156" s="336"/>
      <c r="O156" s="336"/>
      <c r="P156" s="336"/>
      <c r="Q156" s="336"/>
      <c r="R156" s="336"/>
      <c r="S156" s="336"/>
      <c r="T156" s="336"/>
      <c r="U156" s="336"/>
      <c r="V156" s="336"/>
      <c r="W156" s="336"/>
      <c r="X156" s="336"/>
      <c r="Y156" s="336"/>
      <c r="Z156" s="336"/>
      <c r="AA156" s="336"/>
      <c r="AB156" s="336"/>
    </row>
    <row r="157" x14ac:dyDescent="0.2">
      <c r="B157" s="336"/>
      <c r="C157" s="335"/>
      <c r="D157" s="335"/>
      <c r="E157" s="336"/>
      <c r="F157" s="336"/>
      <c r="G157" s="336"/>
      <c r="H157" s="336"/>
      <c r="I157" s="336"/>
      <c r="J157" s="336"/>
      <c r="K157" s="336"/>
      <c r="L157" s="336"/>
      <c r="M157" s="336"/>
      <c r="N157" s="336"/>
      <c r="O157" s="336"/>
      <c r="P157" s="336"/>
      <c r="Q157" s="336"/>
      <c r="R157" s="336"/>
      <c r="S157" s="336"/>
      <c r="T157" s="336"/>
      <c r="U157" s="336"/>
      <c r="V157" s="336"/>
      <c r="W157" s="336"/>
      <c r="X157" s="336"/>
      <c r="Y157" s="336"/>
      <c r="Z157" s="336"/>
      <c r="AA157" s="336"/>
      <c r="AB157" s="336"/>
    </row>
    <row r="158" x14ac:dyDescent="0.2">
      <c r="B158" s="336"/>
      <c r="C158" s="335"/>
      <c r="D158" s="335"/>
      <c r="E158" s="336"/>
      <c r="F158" s="336"/>
      <c r="G158" s="336"/>
      <c r="H158" s="336"/>
      <c r="I158" s="336"/>
      <c r="J158" s="336"/>
      <c r="K158" s="336"/>
      <c r="L158" s="336"/>
      <c r="M158" s="336"/>
      <c r="N158" s="336"/>
      <c r="O158" s="336"/>
      <c r="P158" s="336"/>
      <c r="Q158" s="336"/>
      <c r="R158" s="336"/>
      <c r="S158" s="336"/>
      <c r="T158" s="336"/>
      <c r="U158" s="336"/>
      <c r="V158" s="336"/>
      <c r="W158" s="336"/>
      <c r="X158" s="336"/>
      <c r="Y158" s="336"/>
      <c r="Z158" s="336"/>
      <c r="AA158" s="336"/>
      <c r="AB158" s="336"/>
    </row>
    <row r="197" s="275" customFormat="true" ht="16.5" customHeight="true" x14ac:dyDescent="0.2">
      <c r="A197" s="983" t="s">
        <v>6</v>
      </c>
      <c r="B197" s="983"/>
      <c r="C197" s="983"/>
      <c r="D197" s="972" t="s">
        <v>0</v>
      </c>
      <c r="E197" s="973"/>
      <c r="F197" s="973"/>
      <c r="G197" s="973"/>
      <c r="H197" s="974"/>
      <c r="I197" s="972" t="s">
        <v>1</v>
      </c>
      <c r="J197" s="973"/>
      <c r="K197" s="973"/>
      <c r="L197" s="973"/>
      <c r="M197" s="974"/>
      <c r="N197" s="972" t="s">
        <v>2</v>
      </c>
      <c r="O197" s="973"/>
      <c r="P197" s="973"/>
      <c r="Q197" s="973"/>
      <c r="R197" s="974"/>
      <c r="S197" s="972" t="s">
        <v>3</v>
      </c>
      <c r="T197" s="973"/>
      <c r="U197" s="973"/>
      <c r="V197" s="973"/>
      <c r="W197" s="974"/>
      <c r="X197" s="972" t="s">
        <v>4</v>
      </c>
      <c r="Y197" s="973"/>
      <c r="Z197" s="973"/>
      <c r="AA197" s="973"/>
      <c r="AB197" s="974"/>
    </row>
    <row r="198" s="279" customFormat="true" ht="22.5" customHeight="true" x14ac:dyDescent="0.2">
      <c r="A198" s="985"/>
      <c r="B198" s="985"/>
      <c r="C198" s="985"/>
      <c r="D198" s="289" t="s">
        <v>14</v>
      </c>
      <c r="E198" s="290" t="s">
        <v>15</v>
      </c>
      <c r="F198" s="277" t="s">
        <v>16</v>
      </c>
      <c r="G198" s="277" t="s">
        <v>22</v>
      </c>
      <c r="H198" s="278" t="s">
        <v>19</v>
      </c>
      <c r="I198" s="289" t="s">
        <v>14</v>
      </c>
      <c r="J198" s="290" t="s">
        <v>15</v>
      </c>
      <c r="K198" s="277" t="s">
        <v>16</v>
      </c>
      <c r="L198" s="277" t="s">
        <v>22</v>
      </c>
      <c r="M198" s="278" t="s">
        <v>19</v>
      </c>
      <c r="N198" s="289" t="s">
        <v>14</v>
      </c>
      <c r="O198" s="290" t="s">
        <v>15</v>
      </c>
      <c r="P198" s="277" t="s">
        <v>16</v>
      </c>
      <c r="Q198" s="277" t="s">
        <v>22</v>
      </c>
      <c r="R198" s="278" t="s">
        <v>19</v>
      </c>
      <c r="S198" s="289" t="s">
        <v>14</v>
      </c>
      <c r="T198" s="290" t="s">
        <v>15</v>
      </c>
      <c r="U198" s="277" t="s">
        <v>16</v>
      </c>
      <c r="V198" s="277" t="s">
        <v>22</v>
      </c>
      <c r="W198" s="278" t="s">
        <v>19</v>
      </c>
      <c r="X198" s="289" t="s">
        <v>14</v>
      </c>
      <c r="Y198" s="290" t="s">
        <v>15</v>
      </c>
      <c r="Z198" s="277" t="s">
        <v>16</v>
      </c>
      <c r="AA198" s="277" t="s">
        <v>22</v>
      </c>
      <c r="AB198" s="278" t="s">
        <v>19</v>
      </c>
    </row>
    <row r="199" s="299" customFormat="true" ht="15" customHeight="true" x14ac:dyDescent="0.2">
      <c r="A199" s="975" t="s">
        <v>10</v>
      </c>
      <c r="B199" s="976"/>
      <c r="C199" s="396">
        <f>MinBase(C205:C216)</f>
        <v>2003</v>
      </c>
      <c r="D199" s="291">
        <f ca="true">IF((D201+H201)&gt;100,D201*100/(D201+H201),D201)</f>
        <v>9.803073951404258</v>
      </c>
      <c r="E199" s="340">
        <f ca="true">D199*AVERAGEIF(E205:E216,"&gt;0")/100</f>
        <v>1.8911237930299769</v>
      </c>
      <c r="F199" s="293">
        <f ca="true">D199*(100-AVERAGEIF(E205:E216,"&gt;0"))/100</f>
        <v>7.9119501583742808</v>
      </c>
      <c r="G199" s="294">
        <f ca="true">100-(E199+F199+H199)</f>
        <v>50.20673890983926</v>
      </c>
      <c r="H199" s="295">
        <f ca="true">IF((D201+H201)&gt;100,H201*100/(D201+H201),H201)</f>
        <v>39.990187138756482</v>
      </c>
      <c r="I199" s="291">
        <f ca="true">IF((I201+M201)&gt;100,I201*100/(I201+M201),I201)</f>
        <v>16.901412659687594</v>
      </c>
      <c r="J199" s="340">
        <f ca="true">I199*AVERAGEIF(J205:J216,"&gt;0")/100</f>
        <v>3.6129324472751705</v>
      </c>
      <c r="K199" s="296">
        <f ca="true">I199*(100-AVERAGEIF(J205:J216,"&gt;0"))/100</f>
        <v>13.288480212412423</v>
      </c>
      <c r="L199" s="297">
        <f ca="true">100-(J199+K199+M199)</f>
        <v>67.38706321648101</v>
      </c>
      <c r="M199" s="298">
        <f ca="true">IF((I201+M201)&gt;100,M201*100/(I201+M201),M201)</f>
        <v>15.711524123831396</v>
      </c>
      <c r="N199" s="291">
        <f ca="true">IF((N201+R201)&gt;100,N201*100/(N201+R201),N201)</f>
        <v>21.402932483857057</v>
      </c>
      <c r="O199" s="340">
        <f ca="true">N199*AVERAGEIF(O205:O216,"&gt;0")/100</f>
        <v>5.1408148079274589</v>
      </c>
      <c r="P199" s="296">
        <f ca="true">N199*(100-AVERAGEIF(O205:O216,"&gt;0"))/100</f>
        <v>16.262117675929598</v>
      </c>
      <c r="Q199" s="297">
        <f ca="true">100-(O199+P199+R199)</f>
        <v>68.599348045732995</v>
      </c>
      <c r="R199" s="298">
        <f ca="true">IF((N201+R201)&gt;100,R201*100/(N201+R201),R201)</f>
        <v>9.9977194704099475</v>
      </c>
      <c r="S199" s="291">
        <f ca="true">IF((S201+W201)&gt;100,S201*100/(S201+W201),S201)</f>
        <v>23.312285187158523</v>
      </c>
      <c r="T199" s="340">
        <f ca="true">S199*AVERAGEIF(T205:T216,"&gt;0")/100</f>
        <v>8.4320210253864989</v>
      </c>
      <c r="U199" s="296">
        <f ca="true">S199*(100-AVERAGEIF(T205:T216,"&gt;0"))/100</f>
        <v>14.880264161772025</v>
      </c>
      <c r="V199" s="297">
        <f ca="true">100-(T199+U199+W199)</f>
        <v>72.020193075003931</v>
      </c>
      <c r="W199" s="298">
        <f ca="true">IF((S201+W201)&gt;100,W201*100/(S201+W201),W201)</f>
        <v>4.6675217378375464</v>
      </c>
      <c r="X199" s="291">
        <f ca="true">IF((X201+AB201)&gt;100,X201*100/(X201+AB201),X201)</f>
        <v>51.573898343606743</v>
      </c>
      <c r="Y199" s="340">
        <f ca="true">X199*AVERAGEIF(Y205:Y216,"&gt;0")/100</f>
        <v>31.839247603806875</v>
      </c>
      <c r="Z199" s="296">
        <f ca="true">X199*(100-AVERAGEIF(Y205:Y216,"&gt;0"))/100</f>
        <v>19.734650739799871</v>
      </c>
      <c r="AA199" s="297">
        <f ca="true">100-(Y199+Z199+AB199)</f>
        <v>48.342054825737137</v>
      </c>
      <c r="AB199" s="298">
        <f ca="true">IF((X201+AB201)&gt;100,AB201*100/(X201+AB201),AB201)</f>
        <v>8.4046830656120619E-2</v>
      </c>
    </row>
    <row r="200" s="299" customFormat="true" ht="15" customHeight="true" x14ac:dyDescent="0.2">
      <c r="A200" s="977"/>
      <c r="B200" s="978"/>
      <c r="C200" s="397">
        <f>MaxTarget(C205:C216)</f>
        <v>2020</v>
      </c>
      <c r="D200" s="300">
        <f ca="true">IF((D202+H202)&gt;100,D202*100/(D202+H202),D202)</f>
        <v>5.514952034807834</v>
      </c>
      <c r="E200" s="341">
        <f ca="true">D200*AVERAGEIF(E205:E216,"&gt;0")/100</f>
        <v>1.0638965963273381</v>
      </c>
      <c r="F200" s="302">
        <f ca="true">D200*(100-AVERAGEIF(E205:E216,"&gt;0"))/100</f>
        <v>4.4510554384804957</v>
      </c>
      <c r="G200" s="303">
        <f ca="true">100-(E200+F200+H200)</f>
        <v>25.980039430336433</v>
      </c>
      <c r="H200" s="304">
        <f ca="true">IF((D202+H202)&gt;100,H202*100/(D202+H202),H202)</f>
        <v>68.505008534855733</v>
      </c>
      <c r="I200" s="300">
        <f ca="true">IF((I202+M202)&gt;100,I202*100/(I202+M202),I202)</f>
        <v>27.471935999018569</v>
      </c>
      <c r="J200" s="341">
        <f ca="true">I200*AVERAGEIF(J205:J216,"&gt;0")/100</f>
        <v>5.8725416010377227</v>
      </c>
      <c r="K200" s="302">
        <f ca="true">I200*(100-AVERAGEIF(J205:J216,"&gt;0"))/100</f>
        <v>21.599394397980845</v>
      </c>
      <c r="L200" s="303">
        <f ca="true">100-(J200+K200+M200)</f>
        <v>43.56249575842935</v>
      </c>
      <c r="M200" s="304">
        <f ca="true">IF((I202+M202)&gt;100,M202*100/(I202+M202),M202)</f>
        <v>28.965568242552081</v>
      </c>
      <c r="N200" s="300">
        <f ca="true">IF((N202+R202)&gt;100,N202*100/(N202+R202),N202)</f>
        <v>42.095053308697061</v>
      </c>
      <c r="O200" s="341">
        <f ca="true">N200*AVERAGEIF(O205:O216,"&gt;0")/100</f>
        <v>10.110898287095251</v>
      </c>
      <c r="P200" s="302">
        <f ca="true">N200*(100-AVERAGEIF(O205:O216,"&gt;0"))/100</f>
        <v>31.984155021601808</v>
      </c>
      <c r="Q200" s="303">
        <f ca="true">100-(O200+P200+R200)</f>
        <v>42.876634689858292</v>
      </c>
      <c r="R200" s="304">
        <f ca="true">IF((N202+R202)&gt;100,R202*100/(N202+R202),R202)</f>
        <v>15.028312001444647</v>
      </c>
      <c r="S200" s="300">
        <f ca="true">IF((S202+W202)&gt;100,S202*100/(S202+W202),S202)</f>
        <v>57.072313605264753</v>
      </c>
      <c r="T200" s="341">
        <f ca="true">S200*AVERAGEIF(T205:T216,"&gt;0")/100</f>
        <v>20.642976200039399</v>
      </c>
      <c r="U200" s="302">
        <f ca="true">S200*(100-AVERAGEIF(T205:T216,"&gt;0"))/100</f>
        <v>36.429337405225354</v>
      </c>
      <c r="V200" s="303">
        <f ca="true">100-(T200+U200+W200)</f>
        <v>33.872769201655046</v>
      </c>
      <c r="W200" s="304">
        <f ca="true">IF((S202+W202)&gt;100,W202*100/(S202+W202),W202)</f>
        <v>9.0549171930802004</v>
      </c>
      <c r="X200" s="300">
        <f ca="true">IF((X202+AB202)&gt;100,X202*100/(X202+AB202),X202)</f>
        <v>79.325109848582542</v>
      </c>
      <c r="Y200" s="341">
        <f ca="true">X200*AVERAGEIF(Y205:Y216,"&gt;0")/100</f>
        <v>48.971512621389536</v>
      </c>
      <c r="Z200" s="302">
        <f ca="true">X200*(100-AVERAGEIF(Y205:Y216,"&gt;0"))/100</f>
        <v>30.353597227193003</v>
      </c>
      <c r="AA200" s="303">
        <f ca="true">100-(Y200+Z200+AB200)</f>
        <v>17.174083673227187</v>
      </c>
      <c r="AB200" s="304">
        <f ca="true">IF((X202+AB202)&gt;100,AB202*100/(X202+AB202),AB202)</f>
        <v>3.5008064781902704</v>
      </c>
    </row>
    <row r="201" hidden="true" x14ac:dyDescent="0.2">
      <c r="A201" s="979" t="s">
        <v>12</v>
      </c>
      <c r="B201" s="980"/>
      <c r="C201" s="305">
        <f>MinRegYear(C199,C205:C216)</f>
        <v>2007</v>
      </c>
      <c r="D201" s="306">
        <f ca="true">IF(MAX(C205:C216)-MIN(C205:C216)&lt;5,AVERAGEIF(C205:C216,"&gt;0",D205:D216),
IF(FORECAST($C201,D$205:D$216,$C$205:$C$216)&lt;0,0,
IF(FORECAST($C201,D$205:D$216,$C$205:$C$216)&gt;100,100,
FORECAST($C201,D$205:D$216,$C$205:$C$216))))</f>
        <v>9.803073951404258</v>
      </c>
      <c r="E201" s="307"/>
      <c r="F201" s="308"/>
      <c r="G201" s="308"/>
      <c r="H201" s="309">
        <f ca="true">IF(MAX(C205:C216)-MIN(C205:C216)&lt;5,AVERAGEIF(C205:C216,"&gt;0",H205:H216),
IF(FORECAST($C201,H$205:H$216,$C$205:$C$216)&lt;0,0,
IF(FORECAST($C201,H$205:H$216,$C$205:$C$216)&gt;100,100,
FORECAST($C201,H$205:H$216,$C$205:$C$216))))</f>
        <v>39.990187138756482</v>
      </c>
      <c r="I201" s="306">
        <f ca="true">IF(MAX(C205:C216)-MIN(C205:C216)&lt;5,AVERAGEIF(C205:C216,"&gt;0",I205:I216),
IF(FORECAST($C201,I$205:I$216,$C$205:$C$216)&lt;0,0,
IF(FORECAST($C201,I$205:I$216,$C$205:$C$216)&gt;100,100,
FORECAST($C201,I$205:I$216,$C$205:$C$216))))</f>
        <v>16.901412659687594</v>
      </c>
      <c r="J201" s="307"/>
      <c r="K201" s="308"/>
      <c r="L201" s="308"/>
      <c r="M201" s="309">
        <f ca="true">IF(MAX(C205:C216)-MIN(C205:C216)&lt;5,AVERAGEIF(C205:C216,"&gt;0",M205:M216),
IF(FORECAST($C201,M$205:M$216,$C$205:$C$216)&lt;0,0,
IF(FORECAST($C201,M$205:M$216,$C$205:$C$216)&gt;100,100,
FORECAST($C201,M$205:M$216,$C$205:$C$216))))</f>
        <v>15.711524123831396</v>
      </c>
      <c r="N201" s="306">
        <f ca="true">IF(MAX(C205:C216)-MIN(C205:C216)&lt;5,AVERAGEIF(C205:C216,"&gt;0",N205:N216),
IF(FORECAST($C201,N$205:N$216,$C$205:$C$216)&lt;0,0,
IF(FORECAST($C201,N$205:N$216,$C$205:$C$216)&gt;100,100,
FORECAST($C201,N$205:N$216,$C$205:$C$216))))</f>
        <v>21.402932483857057</v>
      </c>
      <c r="O201" s="307"/>
      <c r="P201" s="308"/>
      <c r="Q201" s="308"/>
      <c r="R201" s="309">
        <f ca="true">IF(MAX(C205:C216)-MIN(C205:C216)&lt;5,AVERAGEIF(C205:C216,"&gt;0",R205:R216),
IF(FORECAST($C201,R$205:R$216,$C$205:$C$216)&lt;0,0,
IF(FORECAST($C201,R$205:R$216,$C$205:$C$216)&gt;100,100,
FORECAST($C201,R$205:R$216,$C$205:$C$216))))</f>
        <v>9.9977194704099475</v>
      </c>
      <c r="S201" s="306">
        <f ca="true">IF(MAX(C205:C216)-MIN(C205:C216)&lt;5,AVERAGEIF(C205:C216,"&gt;0",S205:S216),
IF(FORECAST($C201,S$205:S$216,$C$205:$C$216)&lt;0,0,
IF(FORECAST($C201,S$205:S$216,$C$205:$C$216)&gt;100,100,
FORECAST($C201,S$205:S$216,$C$205:$C$216))))</f>
        <v>23.312285187158523</v>
      </c>
      <c r="T201" s="307"/>
      <c r="U201" s="308"/>
      <c r="V201" s="308"/>
      <c r="W201" s="309">
        <f ca="true">IF(MAX(C205:C216)-MIN(C205:C216)&lt;5,AVERAGEIF(C205:C216,"&gt;0",W205:W216),
IF(FORECAST($C201,W$205:W$216,$C$205:$C$216)&lt;0,0,
IF(FORECAST($C201,W$205:W$216,$C$205:$C$216)&gt;100,100,
FORECAST($C201,W$205:W$216,$C$205:$C$216))))</f>
        <v>4.6675217378375464</v>
      </c>
      <c r="X201" s="306">
        <f ca="true">IF(MAX(C205:C216)-MIN(C205:C216)&lt;5,AVERAGEIF(C205:C216,"&gt;0",X205:X216),
IF(FORECAST($C201,X$205:X$216,$C$205:$C$216)&lt;0,0,
IF(FORECAST($C201,X$205:X$216,$C$205:$C$216)&gt;100,100,
FORECAST($C201,X$205:X$216,$C$205:$C$216))))</f>
        <v>51.573898343606743</v>
      </c>
      <c r="Y201" s="307"/>
      <c r="Z201" s="308"/>
      <c r="AA201" s="308"/>
      <c r="AB201" s="309">
        <f ca="true">IF(MAX(C205:C216)-MIN(C205:C216)&lt;5,AVERAGEIF(C205:C216,"&gt;0",AB205:AB216),
IF(FORECAST($C201,AB$205:AB$216,$C$205:$C$216)&lt;0,0,
IF(FORECAST($C201,AB$205:AB$216,$C$205:$C$216)&gt;100,100,
FORECAST($C201,AB$205:AB$216,$C$205:$C$216))))</f>
        <v>8.4046830656120619E-2</v>
      </c>
    </row>
    <row r="202" hidden="true" x14ac:dyDescent="0.2">
      <c r="A202" s="981"/>
      <c r="B202" s="982"/>
      <c r="C202" s="284">
        <f>MaxRegYear(C200,C205:C216)</f>
        <v>2020</v>
      </c>
      <c r="D202" s="310">
        <f ca="true">IF(MAX(C205:C216)-MIN(C205:C216)&lt;5,AVERAGEIF(C205:C216,"&gt;0",D205:D216),
IF(FORECAST($C202,D$205:D$216,$C$205:$C$216)&lt;0,0,
IF(FORECAST($C202,D$205:D$216,$C$205:$C$216)&gt;100,100,
FORECAST($C202,D$205:D$216,$C$205:$C$216))))</f>
        <v>5.514952034807834</v>
      </c>
      <c r="E202" s="311"/>
      <c r="F202" s="312"/>
      <c r="G202" s="312"/>
      <c r="H202" s="313">
        <f ca="true">IF(MAX(C205:C216)-MIN(C205:C216)&lt;5,AVERAGEIF(C205:C216,"&gt;0",H205:H216),
IF(FORECAST($C202,H$205:H$216,$C$205:$C$216)&lt;0,0,
IF(FORECAST($C202,H$205:H$216,$C$205:$C$216)&gt;100,100,
FORECAST($C202,H$205:H$216,$C$205:$C$216))))</f>
        <v>68.505008534855733</v>
      </c>
      <c r="I202" s="310">
        <f ca="true">IF(MAX(C205:C216)-MIN(C205:C216)&lt;5,AVERAGEIF(C205:C216,"&gt;0",I205:I216),
IF(FORECAST($C202,I$205:I$216,$C$205:$C$216)&lt;0,0,
IF(FORECAST($C202,I$205:I$216,$C$205:$C$216)&gt;100,100,
FORECAST($C202,I$205:I$216,$C$205:$C$216))))</f>
        <v>27.471935999018569</v>
      </c>
      <c r="J202" s="311"/>
      <c r="K202" s="312"/>
      <c r="L202" s="312"/>
      <c r="M202" s="313">
        <f ca="true">IF(MAX(C205:C216)-MIN(C205:C216)&lt;5,AVERAGEIF(C205:C216,"&gt;0",M205:M216),
IF(FORECAST($C202,M$205:M$216,$C$205:$C$216)&lt;0,0,
IF(FORECAST($C202,M$205:M$216,$C$205:$C$216)&gt;100,100,
FORECAST($C202,M$205:M$216,$C$205:$C$216))))</f>
        <v>28.965568242552081</v>
      </c>
      <c r="N202" s="310">
        <f ca="true">IF(MAX(C205:C216)-MIN(C205:C216)&lt;5,AVERAGEIF(C205:C216,"&gt;0",N205:N216),
IF(FORECAST($C202,N$205:N$216,$C$205:$C$216)&lt;0,0,
IF(FORECAST($C202,N$205:N$216,$C$205:$C$216)&gt;100,100,
FORECAST($C202,N$205:N$216,$C$205:$C$216))))</f>
        <v>42.095053308697061</v>
      </c>
      <c r="O202" s="311"/>
      <c r="P202" s="312"/>
      <c r="Q202" s="312"/>
      <c r="R202" s="313">
        <f ca="true">IF(MAX(C205:C216)-MIN(C205:C216)&lt;5,AVERAGEIF(C205:C216,"&gt;0",R205:R216),
IF(FORECAST($C202,R$205:R$216,$C$205:$C$216)&lt;0,0,
IF(FORECAST($C202,R$205:R$216,$C$205:$C$216)&gt;100,100,
FORECAST($C202,R$205:R$216,$C$205:$C$216))))</f>
        <v>15.028312001444647</v>
      </c>
      <c r="S202" s="310">
        <f ca="true">IF(MAX(C205:C216)-MIN(C205:C216)&lt;5,AVERAGEIF(C205:C216,"&gt;0",S205:S216),
IF(FORECAST($C202,S$205:S$216,$C$205:$C$216)&lt;0,0,
IF(FORECAST($C202,S$205:S$216,$C$205:$C$216)&gt;100,100,
FORECAST($C202,S$205:S$216,$C$205:$C$216))))</f>
        <v>57.072313605264753</v>
      </c>
      <c r="T202" s="311"/>
      <c r="U202" s="312"/>
      <c r="V202" s="312"/>
      <c r="W202" s="313">
        <f ca="true">IF(MAX(C205:C216)-MIN(C205:C216)&lt;5,AVERAGEIF(C205:C216,"&gt;0",W205:W216),
IF(FORECAST($C202,W$205:W$216,$C$205:$C$216)&lt;0,0,
IF(FORECAST($C202,W$205:W$216,$C$205:$C$216)&gt;100,100,
FORECAST($C202,W$205:W$216,$C$205:$C$216))))</f>
        <v>9.0549171930802004</v>
      </c>
      <c r="X202" s="310">
        <f ca="true">IF(MAX(C205:C216)-MIN(C205:C216)&lt;5,AVERAGEIF(C205:C216,"&gt;0",X205:X216),
IF(FORECAST($C202,X$205:X$216,$C$205:$C$216)&lt;0,0,
IF(FORECAST($C202,X$205:X$216,$C$205:$C$216)&gt;100,100,
FORECAST($C202,X$205:X$216,$C$205:$C$216))))</f>
        <v>79.325109848582542</v>
      </c>
      <c r="Y202" s="311"/>
      <c r="Z202" s="312"/>
      <c r="AA202" s="312"/>
      <c r="AB202" s="313">
        <f ca="true">IF(MAX(C205:C216)-MIN(C205:C216)&lt;5,AVERAGEIF(C205:C216,"&gt;0",AB205:AB216),
IF(FORECAST($C202,AB$205:AB$216,$C$205:$C$216)&lt;0,0,
IF(FORECAST($C202,AB$205:AB$216,$C$205:$C$216)&gt;100,100,
FORECAST($C202,AB$205:AB$216,$C$205:$C$216))))</f>
        <v>3.5008064781902704</v>
      </c>
    </row>
    <row r="203" ht="9" customHeight="true" x14ac:dyDescent="0.2">
      <c r="D203" s="314"/>
      <c r="I203" s="314"/>
      <c r="K203" s="274"/>
      <c r="L203" s="274"/>
      <c r="N203" s="314"/>
      <c r="P203" s="274"/>
      <c r="Q203" s="274"/>
      <c r="S203" s="314"/>
      <c r="U203" s="274"/>
      <c r="V203" s="274"/>
      <c r="X203" s="314"/>
      <c r="Z203" s="274"/>
      <c r="AA203" s="274"/>
      <c r="AB203" s="315"/>
    </row>
    <row r="204" ht="22.5" customHeight="true" x14ac:dyDescent="0.2">
      <c r="B204" s="337" t="s">
        <v>8</v>
      </c>
      <c r="C204" s="317" t="s">
        <v>9</v>
      </c>
      <c r="D204" s="318" t="s">
        <v>14</v>
      </c>
      <c r="E204" s="278" t="s">
        <v>26</v>
      </c>
      <c r="F204" s="319"/>
      <c r="G204" s="319"/>
      <c r="H204" s="320" t="s">
        <v>19</v>
      </c>
      <c r="I204" s="318" t="s">
        <v>14</v>
      </c>
      <c r="J204" s="278" t="s">
        <v>26</v>
      </c>
      <c r="K204" s="319"/>
      <c r="L204" s="319"/>
      <c r="M204" s="320" t="s">
        <v>19</v>
      </c>
      <c r="N204" s="318" t="s">
        <v>14</v>
      </c>
      <c r="O204" s="278" t="s">
        <v>26</v>
      </c>
      <c r="P204" s="319"/>
      <c r="Q204" s="319"/>
      <c r="R204" s="320" t="s">
        <v>19</v>
      </c>
      <c r="S204" s="318" t="s">
        <v>14</v>
      </c>
      <c r="T204" s="278" t="s">
        <v>26</v>
      </c>
      <c r="U204" s="319"/>
      <c r="V204" s="319"/>
      <c r="W204" s="320" t="s">
        <v>19</v>
      </c>
      <c r="X204" s="318" t="s">
        <v>14</v>
      </c>
      <c r="Y204" s="278" t="s">
        <v>26</v>
      </c>
      <c r="Z204" s="319"/>
      <c r="AA204" s="319"/>
      <c r="AB204" s="320" t="s">
        <v>19</v>
      </c>
      <c r="AD204" s="321"/>
    </row>
    <row r="205" x14ac:dyDescent="0.2">
      <c r="A205" s="322"/>
      <c r="B205" s="660" t="s">
        <v>193</v>
      </c>
      <c r="C205" s="661"/>
      <c r="D205" s="236">
        <f t="shared" ref="D205:D216" ca="true" si="30">IF(ISERROR(INDIRECT(CONCATENATE($B205,"!H122"))),"",INDIRECT(CONCATENATE($B205,"!H122")))</f>
        <v>3.4831740328528786</v>
      </c>
      <c r="E205" s="326" t="str">
        <f t="shared" ref="E205:E216" ca="true" si="31">IF(ISERROR(INDIRECT(CONCATENATE($B205,"!H129"))),"",INDIRECT(CONCATENATE($B205,"!H129")))</f>
        <v>N/A</v>
      </c>
      <c r="F205" s="324"/>
      <c r="G205" s="324"/>
      <c r="H205" s="325">
        <f t="shared" ref="H205:H216" ca="true" si="32">IF(ISERROR(INDIRECT(CONCATENATE($B205,"!H127"))),"",INDIRECT(CONCATENATE($B205,"!H127")))</f>
        <v>52.528573135742796</v>
      </c>
      <c r="I205" s="236">
        <f t="shared" ref="I205:I216" ca="true" si="33">IF(ISERROR(INDIRECT(CONCATENATE($B205,"!I122"))),"",INDIRECT(CONCATENATE($B205,"!I122")))</f>
        <v>7.4755397724737254</v>
      </c>
      <c r="J205" s="326" t="str">
        <f t="shared" ref="J205:J216" ca="true" si="34">IF(ISERROR(INDIRECT(CONCATENATE($B205,"!I129"))),"",INDIRECT(CONCATENATE($B205,"!I129")))</f>
        <v>N/A</v>
      </c>
      <c r="K205" s="324"/>
      <c r="L205" s="324"/>
      <c r="M205" s="325">
        <f t="shared" ref="M205:M216" ca="true" si="35">IF(ISERROR(INDIRECT(CONCATENATE($B205,"!I127"))),"",INDIRECT(CONCATENATE($B205,"!I127")))</f>
        <v>32.112897863958644</v>
      </c>
      <c r="N205" s="236">
        <f t="shared" ref="N205:N216" ca="true" si="36">IF(ISERROR(INDIRECT(CONCATENATE($B205,"!J122"))),"",INDIRECT(CONCATENATE($B205,"!J122")))</f>
        <v>14.966641711335004</v>
      </c>
      <c r="O205" s="326" t="str">
        <f t="shared" ref="O205:O216" ca="true" si="37">IF(ISERROR(INDIRECT(CONCATENATE($B205,"!J129"))),"",INDIRECT(CONCATENATE($B205,"!J129")))</f>
        <v>N/A</v>
      </c>
      <c r="P205" s="324"/>
      <c r="Q205" s="324"/>
      <c r="R205" s="325">
        <f t="shared" ref="R205:R216" ca="true" si="38">IF(ISERROR(INDIRECT(CONCATENATE($B205,"!J127"))),"",INDIRECT(CONCATENATE($B205,"!J127")))</f>
        <v>10.076477083412131</v>
      </c>
      <c r="S205" s="236">
        <f t="shared" ref="S205:S216" ca="true" si="39">IF(ISERROR(INDIRECT(CONCATENATE($B205,"!K122"))),"",INDIRECT(CONCATENATE($B205,"!K122")))</f>
        <v>16.725790502694288</v>
      </c>
      <c r="T205" s="326" t="str">
        <f t="shared" ref="T205:T216" ca="true" si="40">IF(ISERROR(INDIRECT(CONCATENATE($B205,"!K129"))),"",INDIRECT(CONCATENATE($B205,"!K129")))</f>
        <v>N/A</v>
      </c>
      <c r="U205" s="324"/>
      <c r="V205" s="324"/>
      <c r="W205" s="325">
        <f t="shared" ref="W205:W216" ca="true" si="41">IF(ISERROR(INDIRECT(CONCATENATE($B205,"!K127"))),"",INDIRECT(CONCATENATE($B205,"!K127")))</f>
        <v>3.8551861242139953</v>
      </c>
      <c r="X205" s="236">
        <f t="shared" ref="X205:X216" ca="true" si="42">IF(ISERROR(INDIRECT(CONCATENATE($B205,"!L122"))),"",INDIRECT(CONCATENATE($B205,"!L122")))</f>
        <v>45.1337584301519</v>
      </c>
      <c r="Y205" s="326" t="str">
        <f t="shared" ref="Y205:Y216" ca="true" si="43">IF(ISERROR(INDIRECT(CONCATENATE($B205,"!L129"))),"",INDIRECT(CONCATENATE($B205,"!L129")))</f>
        <v>N/A</v>
      </c>
      <c r="Z205" s="324"/>
      <c r="AA205" s="324"/>
      <c r="AB205" s="325">
        <f t="shared" ref="AB205:AB216" ca="true" si="44">IF(ISERROR(INDIRECT(CONCATENATE($B205,"!L2127"))),"",INDIRECT(CONCATENATE($B205,"!L127")))</f>
        <v>0.95328899872583628</v>
      </c>
    </row>
    <row r="206" x14ac:dyDescent="0.2">
      <c r="A206" s="322"/>
      <c r="B206" s="662" t="s">
        <v>157</v>
      </c>
      <c r="C206" s="663">
        <v>2009</v>
      </c>
      <c r="D206" s="237">
        <f t="shared" ca="true" si="30"/>
        <v>6.6348579373478502</v>
      </c>
      <c r="E206" s="326">
        <f t="shared" ca="true" si="31"/>
        <v>29.045407194020861</v>
      </c>
      <c r="F206" s="324"/>
      <c r="G206" s="324"/>
      <c r="H206" s="327">
        <f t="shared" ca="true" si="32"/>
        <v>34.352789028966605</v>
      </c>
      <c r="I206" s="237">
        <f t="shared" ca="true" si="33"/>
        <v>13.429988530599294</v>
      </c>
      <c r="J206" s="326">
        <f t="shared" ca="true" si="34"/>
        <v>19.911105105404573</v>
      </c>
      <c r="K206" s="324"/>
      <c r="L206" s="324"/>
      <c r="M206" s="327">
        <f t="shared" ca="true" si="35"/>
        <v>11.494028830429512</v>
      </c>
      <c r="N206" s="237">
        <f t="shared" ca="true" si="36"/>
        <v>21.799971750269709</v>
      </c>
      <c r="O206" s="326">
        <f t="shared" ca="true" si="37"/>
        <v>34.278716165114368</v>
      </c>
      <c r="P206" s="324"/>
      <c r="Q206" s="324"/>
      <c r="R206" s="327">
        <f t="shared" ca="true" si="38"/>
        <v>4.5801924992085175</v>
      </c>
      <c r="S206" s="237">
        <f t="shared" ca="true" si="39"/>
        <v>23.405757111465654</v>
      </c>
      <c r="T206" s="326">
        <f t="shared" ca="true" si="40"/>
        <v>41.45604574973936</v>
      </c>
      <c r="U206" s="324"/>
      <c r="V206" s="324"/>
      <c r="W206" s="327">
        <f t="shared" ca="true" si="41"/>
        <v>1.6261083214497909</v>
      </c>
      <c r="X206" s="237">
        <f t="shared" ca="true" si="42"/>
        <v>54.693078145306806</v>
      </c>
      <c r="Y206" s="326">
        <f t="shared" ca="true" si="43"/>
        <v>70.953686350758488</v>
      </c>
      <c r="Z206" s="324"/>
      <c r="AA206" s="324"/>
      <c r="AB206" s="327">
        <f t="shared" ca="true" si="44"/>
        <v>0.39867974312214666</v>
      </c>
    </row>
    <row r="207" x14ac:dyDescent="0.2">
      <c r="A207" s="322"/>
      <c r="B207" s="662" t="s">
        <v>372</v>
      </c>
      <c r="C207" s="663">
        <v>2011</v>
      </c>
      <c r="D207" s="237">
        <f t="shared" ca="true" si="30"/>
        <v>9.8237953498701369</v>
      </c>
      <c r="E207" s="326">
        <f t="shared" ca="true" si="31"/>
        <v>13.67943888256297</v>
      </c>
      <c r="F207" s="324"/>
      <c r="G207" s="324"/>
      <c r="H207" s="327">
        <f t="shared" ca="true" si="32"/>
        <v>52.402953085459771</v>
      </c>
      <c r="I207" s="237">
        <f t="shared" ca="true" si="33"/>
        <v>23.73362538767848</v>
      </c>
      <c r="J207" s="326">
        <f t="shared" ca="true" si="34"/>
        <v>10.834904517903022</v>
      </c>
      <c r="K207" s="324"/>
      <c r="L207" s="324"/>
      <c r="M207" s="327">
        <f t="shared" ca="true" si="35"/>
        <v>24.762061021946568</v>
      </c>
      <c r="N207" s="237">
        <f t="shared" ca="true" si="36"/>
        <v>30.202600506894704</v>
      </c>
      <c r="O207" s="326">
        <f t="shared" ca="true" si="37"/>
        <v>22.289516629551816</v>
      </c>
      <c r="P207" s="324"/>
      <c r="Q207" s="324"/>
      <c r="R207" s="327">
        <f t="shared" ca="true" si="38"/>
        <v>17.299061733149383</v>
      </c>
      <c r="S207" s="237">
        <f t="shared" ca="true" si="39"/>
        <v>41.263297874888053</v>
      </c>
      <c r="T207" s="326">
        <f t="shared" ca="true" si="40"/>
        <v>39.591588569540988</v>
      </c>
      <c r="U207" s="324"/>
      <c r="V207" s="324"/>
      <c r="W207" s="327">
        <f t="shared" ca="true" si="41"/>
        <v>8.2955745772726761</v>
      </c>
      <c r="X207" s="237">
        <f t="shared" ca="true" si="42"/>
        <v>64.504783066774664</v>
      </c>
      <c r="Y207" s="326">
        <f t="shared" ca="true" si="43"/>
        <v>52.208250642616996</v>
      </c>
      <c r="Z207" s="324"/>
      <c r="AA207" s="324"/>
      <c r="AB207" s="327">
        <f t="shared" ca="true" si="44"/>
        <v>0.69546960155960713</v>
      </c>
      <c r="AD207" s="328"/>
    </row>
    <row r="208" x14ac:dyDescent="0.2">
      <c r="A208" s="322"/>
      <c r="B208" s="662" t="s">
        <v>439</v>
      </c>
      <c r="C208" s="663">
        <v>2013</v>
      </c>
      <c r="D208" s="237">
        <f t="shared" ca="true" si="30"/>
        <v>8.2104024378692024</v>
      </c>
      <c r="E208" s="326">
        <f t="shared" ca="true" si="31"/>
        <v>12.874842138199485</v>
      </c>
      <c r="F208" s="324"/>
      <c r="G208" s="324"/>
      <c r="H208" s="327">
        <f t="shared" ca="true" si="32"/>
        <v>71.458900556582179</v>
      </c>
      <c r="I208" s="237">
        <f t="shared" ca="true" si="33"/>
        <v>25.529888203870328</v>
      </c>
      <c r="J208" s="326">
        <f t="shared" ca="true" si="34"/>
        <v>27.623670116466108</v>
      </c>
      <c r="K208" s="324"/>
      <c r="L208" s="324"/>
      <c r="M208" s="327">
        <f t="shared" ca="true" si="35"/>
        <v>28.371523212130551</v>
      </c>
      <c r="N208" s="237">
        <f t="shared" ca="true" si="36"/>
        <v>36.723940593156826</v>
      </c>
      <c r="O208" s="326">
        <f t="shared" ca="true" si="37"/>
        <v>21.20683068126279</v>
      </c>
      <c r="P208" s="324"/>
      <c r="Q208" s="324"/>
      <c r="R208" s="327">
        <f t="shared" ca="true" si="38"/>
        <v>14.065096341262997</v>
      </c>
      <c r="S208" s="237">
        <f t="shared" ca="true" si="39"/>
        <v>42.156554337647364</v>
      </c>
      <c r="T208" s="326">
        <f t="shared" ca="true" si="40"/>
        <v>36.674492338848594</v>
      </c>
      <c r="U208" s="324"/>
      <c r="V208" s="324"/>
      <c r="W208" s="327">
        <f t="shared" ca="true" si="41"/>
        <v>8.8770361574576935</v>
      </c>
      <c r="X208" s="237">
        <f t="shared" ca="true" si="42"/>
        <v>63.419910067808452</v>
      </c>
      <c r="Y208" s="326">
        <f t="shared" ca="true" si="43"/>
        <v>67.370550092634446</v>
      </c>
      <c r="Z208" s="324"/>
      <c r="AA208" s="324"/>
      <c r="AB208" s="327">
        <f t="shared" ca="true" si="44"/>
        <v>1.9290248173291946</v>
      </c>
    </row>
    <row r="209" x14ac:dyDescent="0.2">
      <c r="A209" s="322"/>
      <c r="B209" s="662" t="s">
        <v>434</v>
      </c>
      <c r="C209" s="663">
        <v>2016</v>
      </c>
      <c r="D209" s="237">
        <f t="shared" ca="true" si="30"/>
        <v>12.465989897708402</v>
      </c>
      <c r="E209" s="326">
        <f t="shared" ca="true" si="31"/>
        <v>12.907368528912006</v>
      </c>
      <c r="F209" s="324"/>
      <c r="G209" s="324"/>
      <c r="H209" s="327">
        <f t="shared" ca="true" si="32"/>
        <v>46.334060860677631</v>
      </c>
      <c r="I209" s="237">
        <f t="shared" ca="true" si="33"/>
        <v>25.255395289740655</v>
      </c>
      <c r="J209" s="326">
        <f t="shared" ca="true" si="34"/>
        <v>25.625830790072492</v>
      </c>
      <c r="K209" s="324"/>
      <c r="L209" s="324"/>
      <c r="M209" s="327">
        <f t="shared" ca="true" si="35"/>
        <v>19.281843278439549</v>
      </c>
      <c r="N209" s="237">
        <f t="shared" ca="true" si="36"/>
        <v>25.324872720926621</v>
      </c>
      <c r="O209" s="326">
        <f t="shared" ca="true" si="37"/>
        <v>19.663669619382652</v>
      </c>
      <c r="P209" s="324"/>
      <c r="Q209" s="324"/>
      <c r="R209" s="327">
        <f t="shared" ca="true" si="38"/>
        <v>16.840977587068235</v>
      </c>
      <c r="S209" s="237">
        <f t="shared" ca="true" si="39"/>
        <v>35.007931602263817</v>
      </c>
      <c r="T209" s="326">
        <f t="shared" ca="true" si="40"/>
        <v>36.69556518798008</v>
      </c>
      <c r="U209" s="324"/>
      <c r="V209" s="324"/>
      <c r="W209" s="327">
        <f t="shared" ca="true" si="41"/>
        <v>10.994033155002198</v>
      </c>
      <c r="X209" s="237">
        <f t="shared" ca="true" si="42"/>
        <v>62.995766527741523</v>
      </c>
      <c r="Y209" s="326">
        <f t="shared" ca="true" si="43"/>
        <v>62.325322961067556</v>
      </c>
      <c r="Z209" s="324"/>
      <c r="AA209" s="324"/>
      <c r="AB209" s="327">
        <f t="shared" ca="true" si="44"/>
        <v>4.2686743238762324</v>
      </c>
    </row>
    <row r="210" x14ac:dyDescent="0.2">
      <c r="A210" s="322"/>
      <c r="B210" s="662" t="s">
        <v>683</v>
      </c>
      <c r="C210" s="663">
        <v>2018</v>
      </c>
      <c r="D210" s="237">
        <f t="shared" ca="true" si="30"/>
        <v>1.324947108757351</v>
      </c>
      <c r="E210" s="326">
        <f t="shared" ca="true" si="31"/>
        <v>27.948595963029373</v>
      </c>
      <c r="F210" s="324"/>
      <c r="G210" s="324"/>
      <c r="H210" s="327">
        <f t="shared" ca="true" si="32"/>
        <v>65.592561752492202</v>
      </c>
      <c r="I210" s="237">
        <f t="shared" ca="true" si="33"/>
        <v>22.577915644902223</v>
      </c>
      <c r="J210" s="326">
        <f t="shared" ca="true" si="34"/>
        <v>22.887047751585417</v>
      </c>
      <c r="K210" s="324"/>
      <c r="L210" s="324"/>
      <c r="M210" s="327">
        <f t="shared" ca="true" si="35"/>
        <v>27.273503645368823</v>
      </c>
      <c r="N210" s="237">
        <f t="shared" ca="true" si="36"/>
        <v>43.897728109182616</v>
      </c>
      <c r="O210" s="326">
        <f t="shared" ca="true" si="37"/>
        <v>22.657305421953843</v>
      </c>
      <c r="P210" s="324"/>
      <c r="Q210" s="324"/>
      <c r="R210" s="327">
        <f t="shared" ca="true" si="38"/>
        <v>9.58626619083104</v>
      </c>
      <c r="S210" s="237">
        <f t="shared" ca="true" si="39"/>
        <v>57.829493423325133</v>
      </c>
      <c r="T210" s="326">
        <f t="shared" ca="true" si="40"/>
        <v>26.431610521537962</v>
      </c>
      <c r="U210" s="324"/>
      <c r="V210" s="324"/>
      <c r="W210" s="327">
        <f t="shared" ca="true" si="41"/>
        <v>4.3445991370643151</v>
      </c>
      <c r="X210" s="237">
        <f t="shared" ca="true" si="42"/>
        <v>80.566628384190267</v>
      </c>
      <c r="Y210" s="326">
        <f t="shared" ca="true" si="43"/>
        <v>55.8181736034173</v>
      </c>
      <c r="Z210" s="324"/>
      <c r="AA210" s="324"/>
      <c r="AB210" s="327">
        <f t="shared" ca="true" si="44"/>
        <v>1.5388709536313943</v>
      </c>
    </row>
    <row r="211" x14ac:dyDescent="0.2">
      <c r="A211" s="322"/>
      <c r="B211" s="662"/>
      <c r="C211" s="663"/>
      <c r="D211" s="237" t="str">
        <f t="shared" ca="true" si="30"/>
        <v/>
      </c>
      <c r="E211" s="326" t="str">
        <f t="shared" ca="true" si="31"/>
        <v/>
      </c>
      <c r="F211" s="324"/>
      <c r="G211" s="324"/>
      <c r="H211" s="327" t="str">
        <f t="shared" ca="true" si="32"/>
        <v/>
      </c>
      <c r="I211" s="237" t="str">
        <f t="shared" ca="true" si="33"/>
        <v/>
      </c>
      <c r="J211" s="326" t="str">
        <f t="shared" ca="true" si="34"/>
        <v/>
      </c>
      <c r="K211" s="324"/>
      <c r="L211" s="324"/>
      <c r="M211" s="327" t="str">
        <f t="shared" ca="true" si="35"/>
        <v/>
      </c>
      <c r="N211" s="237" t="str">
        <f t="shared" ca="true" si="36"/>
        <v/>
      </c>
      <c r="O211" s="326" t="str">
        <f t="shared" ca="true" si="37"/>
        <v/>
      </c>
      <c r="P211" s="324"/>
      <c r="Q211" s="324"/>
      <c r="R211" s="327" t="str">
        <f t="shared" ca="true" si="38"/>
        <v/>
      </c>
      <c r="S211" s="237" t="str">
        <f t="shared" ca="true" si="39"/>
        <v/>
      </c>
      <c r="T211" s="326" t="str">
        <f t="shared" ca="true" si="40"/>
        <v/>
      </c>
      <c r="U211" s="324"/>
      <c r="V211" s="324"/>
      <c r="W211" s="327" t="str">
        <f t="shared" ca="true" si="41"/>
        <v/>
      </c>
      <c r="X211" s="237" t="str">
        <f t="shared" ca="true" si="42"/>
        <v/>
      </c>
      <c r="Y211" s="326" t="str">
        <f t="shared" ca="true" si="43"/>
        <v/>
      </c>
      <c r="Z211" s="324"/>
      <c r="AA211" s="324"/>
      <c r="AB211" s="327" t="str">
        <f t="shared" ca="true" si="44"/>
        <v/>
      </c>
    </row>
    <row r="212" x14ac:dyDescent="0.2">
      <c r="A212" s="322"/>
      <c r="B212" s="662"/>
      <c r="C212" s="663"/>
      <c r="D212" s="237" t="str">
        <f t="shared" ca="true" si="30"/>
        <v/>
      </c>
      <c r="E212" s="326" t="str">
        <f t="shared" ca="true" si="31"/>
        <v/>
      </c>
      <c r="F212" s="324"/>
      <c r="G212" s="324"/>
      <c r="H212" s="327" t="str">
        <f t="shared" ca="true" si="32"/>
        <v/>
      </c>
      <c r="I212" s="237" t="str">
        <f t="shared" ca="true" si="33"/>
        <v/>
      </c>
      <c r="J212" s="326" t="str">
        <f t="shared" ca="true" si="34"/>
        <v/>
      </c>
      <c r="K212" s="324"/>
      <c r="L212" s="324"/>
      <c r="M212" s="327" t="str">
        <f t="shared" ca="true" si="35"/>
        <v/>
      </c>
      <c r="N212" s="237" t="str">
        <f t="shared" ca="true" si="36"/>
        <v/>
      </c>
      <c r="O212" s="326" t="str">
        <f t="shared" ca="true" si="37"/>
        <v/>
      </c>
      <c r="P212" s="324"/>
      <c r="Q212" s="324"/>
      <c r="R212" s="327" t="str">
        <f t="shared" ca="true" si="38"/>
        <v/>
      </c>
      <c r="S212" s="237" t="str">
        <f t="shared" ca="true" si="39"/>
        <v/>
      </c>
      <c r="T212" s="326" t="str">
        <f t="shared" ca="true" si="40"/>
        <v/>
      </c>
      <c r="U212" s="324"/>
      <c r="V212" s="324"/>
      <c r="W212" s="327" t="str">
        <f t="shared" ca="true" si="41"/>
        <v/>
      </c>
      <c r="X212" s="237" t="str">
        <f t="shared" ca="true" si="42"/>
        <v/>
      </c>
      <c r="Y212" s="326" t="str">
        <f t="shared" ca="true" si="43"/>
        <v/>
      </c>
      <c r="Z212" s="324"/>
      <c r="AA212" s="324"/>
      <c r="AB212" s="327" t="str">
        <f t="shared" ca="true" si="44"/>
        <v/>
      </c>
    </row>
    <row r="213" x14ac:dyDescent="0.2">
      <c r="A213" s="322"/>
      <c r="B213" s="662"/>
      <c r="C213" s="663"/>
      <c r="D213" s="237" t="str">
        <f t="shared" ca="true" si="30"/>
        <v/>
      </c>
      <c r="E213" s="326" t="str">
        <f t="shared" ca="true" si="31"/>
        <v/>
      </c>
      <c r="F213" s="324"/>
      <c r="G213" s="324"/>
      <c r="H213" s="327" t="str">
        <f t="shared" ca="true" si="32"/>
        <v/>
      </c>
      <c r="I213" s="237" t="str">
        <f t="shared" ca="true" si="33"/>
        <v/>
      </c>
      <c r="J213" s="326" t="str">
        <f t="shared" ca="true" si="34"/>
        <v/>
      </c>
      <c r="K213" s="324"/>
      <c r="L213" s="324"/>
      <c r="M213" s="327" t="str">
        <f t="shared" ca="true" si="35"/>
        <v/>
      </c>
      <c r="N213" s="237" t="str">
        <f t="shared" ca="true" si="36"/>
        <v/>
      </c>
      <c r="O213" s="326" t="str">
        <f t="shared" ca="true" si="37"/>
        <v/>
      </c>
      <c r="P213" s="324"/>
      <c r="Q213" s="324"/>
      <c r="R213" s="327" t="str">
        <f t="shared" ca="true" si="38"/>
        <v/>
      </c>
      <c r="S213" s="237" t="str">
        <f t="shared" ca="true" si="39"/>
        <v/>
      </c>
      <c r="T213" s="326" t="str">
        <f t="shared" ca="true" si="40"/>
        <v/>
      </c>
      <c r="U213" s="324"/>
      <c r="V213" s="324"/>
      <c r="W213" s="327" t="str">
        <f t="shared" ca="true" si="41"/>
        <v/>
      </c>
      <c r="X213" s="237" t="str">
        <f t="shared" ca="true" si="42"/>
        <v/>
      </c>
      <c r="Y213" s="326" t="str">
        <f t="shared" ca="true" si="43"/>
        <v/>
      </c>
      <c r="Z213" s="324"/>
      <c r="AA213" s="324"/>
      <c r="AB213" s="327" t="str">
        <f t="shared" ca="true" si="44"/>
        <v/>
      </c>
    </row>
    <row r="214" x14ac:dyDescent="0.2">
      <c r="A214" s="322"/>
      <c r="B214" s="662"/>
      <c r="C214" s="663"/>
      <c r="D214" s="237" t="str">
        <f t="shared" ca="true" si="30"/>
        <v/>
      </c>
      <c r="E214" s="326" t="str">
        <f t="shared" ca="true" si="31"/>
        <v/>
      </c>
      <c r="F214" s="324"/>
      <c r="G214" s="324"/>
      <c r="H214" s="327" t="str">
        <f t="shared" ca="true" si="32"/>
        <v/>
      </c>
      <c r="I214" s="237" t="str">
        <f t="shared" ca="true" si="33"/>
        <v/>
      </c>
      <c r="J214" s="326" t="str">
        <f t="shared" ca="true" si="34"/>
        <v/>
      </c>
      <c r="K214" s="324"/>
      <c r="L214" s="324"/>
      <c r="M214" s="327" t="str">
        <f t="shared" ca="true" si="35"/>
        <v/>
      </c>
      <c r="N214" s="237" t="str">
        <f t="shared" ca="true" si="36"/>
        <v/>
      </c>
      <c r="O214" s="326" t="str">
        <f t="shared" ca="true" si="37"/>
        <v/>
      </c>
      <c r="P214" s="324"/>
      <c r="Q214" s="324"/>
      <c r="R214" s="327" t="str">
        <f t="shared" ca="true" si="38"/>
        <v/>
      </c>
      <c r="S214" s="237" t="str">
        <f t="shared" ca="true" si="39"/>
        <v/>
      </c>
      <c r="T214" s="326" t="str">
        <f t="shared" ca="true" si="40"/>
        <v/>
      </c>
      <c r="U214" s="324"/>
      <c r="V214" s="324"/>
      <c r="W214" s="327" t="str">
        <f t="shared" ca="true" si="41"/>
        <v/>
      </c>
      <c r="X214" s="237" t="str">
        <f t="shared" ca="true" si="42"/>
        <v/>
      </c>
      <c r="Y214" s="326" t="str">
        <f t="shared" ca="true" si="43"/>
        <v/>
      </c>
      <c r="Z214" s="324"/>
      <c r="AA214" s="324"/>
      <c r="AB214" s="327" t="str">
        <f t="shared" ca="true" si="44"/>
        <v/>
      </c>
    </row>
    <row r="215" x14ac:dyDescent="0.2">
      <c r="A215" s="322"/>
      <c r="B215" s="662"/>
      <c r="C215" s="663"/>
      <c r="D215" s="237" t="str">
        <f t="shared" ca="true" si="30"/>
        <v/>
      </c>
      <c r="E215" s="326" t="str">
        <f t="shared" ca="true" si="31"/>
        <v/>
      </c>
      <c r="F215" s="324"/>
      <c r="G215" s="324"/>
      <c r="H215" s="327" t="str">
        <f t="shared" ca="true" si="32"/>
        <v/>
      </c>
      <c r="I215" s="237" t="str">
        <f t="shared" ca="true" si="33"/>
        <v/>
      </c>
      <c r="J215" s="326" t="str">
        <f t="shared" ca="true" si="34"/>
        <v/>
      </c>
      <c r="K215" s="324"/>
      <c r="L215" s="324"/>
      <c r="M215" s="327" t="str">
        <f t="shared" ca="true" si="35"/>
        <v/>
      </c>
      <c r="N215" s="237" t="str">
        <f t="shared" ca="true" si="36"/>
        <v/>
      </c>
      <c r="O215" s="326" t="str">
        <f t="shared" ca="true" si="37"/>
        <v/>
      </c>
      <c r="P215" s="324"/>
      <c r="Q215" s="324"/>
      <c r="R215" s="327" t="str">
        <f t="shared" ca="true" si="38"/>
        <v/>
      </c>
      <c r="S215" s="237" t="str">
        <f t="shared" ca="true" si="39"/>
        <v/>
      </c>
      <c r="T215" s="326" t="str">
        <f t="shared" ca="true" si="40"/>
        <v/>
      </c>
      <c r="U215" s="324"/>
      <c r="V215" s="324"/>
      <c r="W215" s="327" t="str">
        <f t="shared" ca="true" si="41"/>
        <v/>
      </c>
      <c r="X215" s="237" t="str">
        <f t="shared" ca="true" si="42"/>
        <v/>
      </c>
      <c r="Y215" s="326" t="str">
        <f t="shared" ca="true" si="43"/>
        <v/>
      </c>
      <c r="Z215" s="324"/>
      <c r="AA215" s="324"/>
      <c r="AB215" s="327" t="str">
        <f t="shared" ca="true" si="44"/>
        <v/>
      </c>
    </row>
    <row r="216" x14ac:dyDescent="0.2">
      <c r="A216" s="322"/>
      <c r="B216" s="664"/>
      <c r="C216" s="665"/>
      <c r="D216" s="238" t="str">
        <f t="shared" ca="true" si="30"/>
        <v/>
      </c>
      <c r="E216" s="329" t="str">
        <f t="shared" ca="true" si="31"/>
        <v/>
      </c>
      <c r="F216" s="330"/>
      <c r="G216" s="331"/>
      <c r="H216" s="332" t="str">
        <f t="shared" ca="true" si="32"/>
        <v/>
      </c>
      <c r="I216" s="238" t="str">
        <f t="shared" ca="true" si="33"/>
        <v/>
      </c>
      <c r="J216" s="329" t="str">
        <f t="shared" ca="true" si="34"/>
        <v/>
      </c>
      <c r="K216" s="330"/>
      <c r="L216" s="331"/>
      <c r="M216" s="332" t="str">
        <f t="shared" ca="true" si="35"/>
        <v/>
      </c>
      <c r="N216" s="238" t="str">
        <f t="shared" ca="true" si="36"/>
        <v/>
      </c>
      <c r="O216" s="329" t="str">
        <f t="shared" ca="true" si="37"/>
        <v/>
      </c>
      <c r="P216" s="330"/>
      <c r="Q216" s="331"/>
      <c r="R216" s="332" t="str">
        <f t="shared" ca="true" si="38"/>
        <v/>
      </c>
      <c r="S216" s="238" t="str">
        <f t="shared" ca="true" si="39"/>
        <v/>
      </c>
      <c r="T216" s="329" t="str">
        <f t="shared" ca="true" si="40"/>
        <v/>
      </c>
      <c r="U216" s="330"/>
      <c r="V216" s="331"/>
      <c r="W216" s="332" t="str">
        <f t="shared" ca="true" si="41"/>
        <v/>
      </c>
      <c r="X216" s="238" t="str">
        <f t="shared" ca="true" si="42"/>
        <v/>
      </c>
      <c r="Y216" s="329" t="str">
        <f t="shared" ca="true" si="43"/>
        <v/>
      </c>
      <c r="Z216" s="330"/>
      <c r="AA216" s="331"/>
      <c r="AB216" s="332" t="str">
        <f t="shared" ca="true" si="44"/>
        <v/>
      </c>
    </row>
    <row r="217" ht="11.25" customHeight="true" x14ac:dyDescent="0.2"/>
    <row r="218" ht="22.5" customHeight="true" x14ac:dyDescent="0.25">
      <c r="B218" s="986" t="str">
        <f>CONCATENATE("Urban use of sanitation facilities, ",C199,"–",C200)</f>
        <v>Urban use of sanitation facilities, 2003–2020</v>
      </c>
      <c r="C218" s="987"/>
      <c r="D218" s="987"/>
      <c r="E218" s="987"/>
      <c r="F218" s="987"/>
      <c r="G218" s="987"/>
      <c r="H218" s="987"/>
      <c r="I218" s="987"/>
      <c r="J218" s="987"/>
      <c r="K218" s="987"/>
      <c r="L218" s="987"/>
      <c r="N218" s="333"/>
      <c r="O218" s="333"/>
      <c r="P218" s="333"/>
      <c r="Q218" s="333"/>
      <c r="R218" s="333"/>
      <c r="S218" s="969" t="s">
        <v>11</v>
      </c>
      <c r="T218" s="970"/>
      <c r="U218" s="970"/>
      <c r="V218" s="970"/>
      <c r="W218" s="971"/>
      <c r="X218" s="333"/>
      <c r="Y218" s="333"/>
      <c r="Z218" s="333"/>
      <c r="AA218" s="333"/>
      <c r="AB218" s="33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35"/>
      <c r="D253" s="335"/>
      <c r="E253" s="336"/>
      <c r="F253" s="336"/>
      <c r="G253" s="336"/>
      <c r="H253" s="336"/>
      <c r="I253" s="336"/>
      <c r="J253" s="336"/>
      <c r="K253" s="336"/>
      <c r="L253" s="336"/>
      <c r="M253" s="336"/>
      <c r="N253" s="336"/>
      <c r="O253" s="336"/>
      <c r="P253" s="336"/>
      <c r="Q253" s="336"/>
      <c r="R253" s="336"/>
      <c r="S253" s="336"/>
      <c r="T253" s="336"/>
      <c r="U253" s="336"/>
      <c r="V253" s="336"/>
      <c r="W253" s="336"/>
      <c r="X253" s="336"/>
      <c r="Y253" s="336"/>
      <c r="Z253" s="336"/>
      <c r="AA253" s="336"/>
      <c r="AB253" s="336"/>
    </row>
    <row r="254" x14ac:dyDescent="0.2">
      <c r="C254" s="335"/>
      <c r="D254" s="335"/>
      <c r="E254" s="336"/>
      <c r="F254" s="336"/>
      <c r="G254" s="336"/>
      <c r="H254" s="336"/>
      <c r="I254" s="336"/>
      <c r="J254" s="336"/>
      <c r="K254" s="336"/>
      <c r="L254" s="336"/>
      <c r="M254" s="336"/>
      <c r="N254" s="336"/>
      <c r="O254" s="336"/>
      <c r="P254" s="336"/>
      <c r="Q254" s="336"/>
      <c r="R254" s="336"/>
      <c r="S254" s="336"/>
      <c r="T254" s="336"/>
      <c r="U254" s="336"/>
      <c r="V254" s="336"/>
      <c r="W254" s="336"/>
      <c r="X254" s="336"/>
      <c r="Y254" s="336"/>
      <c r="Z254" s="336"/>
      <c r="AA254" s="336"/>
      <c r="AB254" s="336"/>
    </row>
    <row r="255" x14ac:dyDescent="0.2">
      <c r="C255" s="335"/>
      <c r="D255" s="335"/>
      <c r="E255" s="336"/>
      <c r="F255" s="336"/>
      <c r="G255" s="336"/>
      <c r="H255" s="336"/>
      <c r="I255" s="336"/>
      <c r="J255" s="336"/>
      <c r="K255" s="336"/>
      <c r="L255" s="336"/>
      <c r="M255" s="336"/>
      <c r="N255" s="336"/>
      <c r="O255" s="336"/>
      <c r="P255" s="336"/>
      <c r="Q255" s="336"/>
      <c r="R255" s="336"/>
      <c r="S255" s="336"/>
      <c r="T255" s="336"/>
      <c r="U255" s="336"/>
      <c r="V255" s="336"/>
      <c r="W255" s="336"/>
      <c r="X255" s="336"/>
      <c r="Y255" s="336"/>
      <c r="Z255" s="336"/>
      <c r="AA255" s="336"/>
      <c r="AB255" s="336"/>
    </row>
    <row r="256" x14ac:dyDescent="0.2">
      <c r="B256" s="336"/>
      <c r="C256" s="335"/>
      <c r="D256" s="335"/>
      <c r="E256" s="336"/>
      <c r="F256" s="336"/>
      <c r="G256" s="336"/>
      <c r="H256" s="336"/>
      <c r="I256" s="336"/>
      <c r="J256" s="336"/>
      <c r="K256" s="336"/>
      <c r="L256" s="336"/>
      <c r="M256" s="336"/>
      <c r="N256" s="336"/>
      <c r="O256" s="336"/>
      <c r="P256" s="336"/>
      <c r="Q256" s="336"/>
      <c r="R256" s="336"/>
      <c r="S256" s="336"/>
      <c r="T256" s="336"/>
      <c r="U256" s="336"/>
      <c r="V256" s="336"/>
      <c r="W256" s="336"/>
      <c r="X256" s="336"/>
      <c r="Y256" s="336"/>
      <c r="Z256" s="336"/>
      <c r="AA256" s="336"/>
      <c r="AB256" s="336"/>
    </row>
    <row r="257" x14ac:dyDescent="0.2">
      <c r="B257" s="336"/>
      <c r="C257" s="335"/>
      <c r="D257" s="335"/>
      <c r="E257" s="336"/>
      <c r="F257" s="336"/>
      <c r="G257" s="336"/>
      <c r="H257" s="336"/>
      <c r="I257" s="336"/>
      <c r="J257" s="336"/>
      <c r="K257" s="336"/>
      <c r="L257" s="336"/>
      <c r="M257" s="336"/>
      <c r="N257" s="336"/>
      <c r="O257" s="336"/>
      <c r="P257" s="336"/>
      <c r="Q257" s="336"/>
      <c r="R257" s="336"/>
      <c r="S257" s="336"/>
      <c r="T257" s="336"/>
      <c r="U257" s="336"/>
      <c r="V257" s="336"/>
      <c r="W257" s="336"/>
      <c r="X257" s="336"/>
      <c r="Y257" s="336"/>
      <c r="Z257" s="336"/>
      <c r="AA257" s="336"/>
      <c r="AB257" s="336"/>
    </row>
    <row r="297" s="275" customFormat="true" ht="16.5" customHeight="true" x14ac:dyDescent="0.2">
      <c r="A297" s="983" t="s">
        <v>7</v>
      </c>
      <c r="B297" s="983"/>
      <c r="C297" s="983"/>
      <c r="D297" s="972" t="s">
        <v>0</v>
      </c>
      <c r="E297" s="973"/>
      <c r="F297" s="973"/>
      <c r="G297" s="973"/>
      <c r="H297" s="974"/>
      <c r="I297" s="972" t="s">
        <v>1</v>
      </c>
      <c r="J297" s="973"/>
      <c r="K297" s="973"/>
      <c r="L297" s="973"/>
      <c r="M297" s="974"/>
      <c r="N297" s="972" t="s">
        <v>2</v>
      </c>
      <c r="O297" s="973"/>
      <c r="P297" s="973"/>
      <c r="Q297" s="973"/>
      <c r="R297" s="974"/>
      <c r="S297" s="972" t="s">
        <v>3</v>
      </c>
      <c r="T297" s="973"/>
      <c r="U297" s="973"/>
      <c r="V297" s="973"/>
      <c r="W297" s="974"/>
      <c r="X297" s="972" t="s">
        <v>4</v>
      </c>
      <c r="Y297" s="973"/>
      <c r="Z297" s="973"/>
      <c r="AA297" s="973"/>
      <c r="AB297" s="974"/>
    </row>
    <row r="298" s="279" customFormat="true" ht="22.5" customHeight="true" x14ac:dyDescent="0.2">
      <c r="A298" s="984"/>
      <c r="B298" s="984"/>
      <c r="C298" s="984"/>
      <c r="D298" s="289" t="s">
        <v>14</v>
      </c>
      <c r="E298" s="290" t="s">
        <v>15</v>
      </c>
      <c r="F298" s="277" t="s">
        <v>16</v>
      </c>
      <c r="G298" s="277" t="s">
        <v>22</v>
      </c>
      <c r="H298" s="278" t="s">
        <v>19</v>
      </c>
      <c r="I298" s="289" t="s">
        <v>14</v>
      </c>
      <c r="J298" s="290" t="s">
        <v>15</v>
      </c>
      <c r="K298" s="277" t="s">
        <v>16</v>
      </c>
      <c r="L298" s="277" t="s">
        <v>22</v>
      </c>
      <c r="M298" s="278" t="s">
        <v>19</v>
      </c>
      <c r="N298" s="289" t="s">
        <v>14</v>
      </c>
      <c r="O298" s="290" t="s">
        <v>15</v>
      </c>
      <c r="P298" s="277" t="s">
        <v>16</v>
      </c>
      <c r="Q298" s="277" t="s">
        <v>22</v>
      </c>
      <c r="R298" s="278" t="s">
        <v>19</v>
      </c>
      <c r="S298" s="289" t="s">
        <v>14</v>
      </c>
      <c r="T298" s="290" t="s">
        <v>15</v>
      </c>
      <c r="U298" s="277" t="s">
        <v>16</v>
      </c>
      <c r="V298" s="277" t="s">
        <v>22</v>
      </c>
      <c r="W298" s="278" t="s">
        <v>19</v>
      </c>
      <c r="X298" s="289" t="s">
        <v>14</v>
      </c>
      <c r="Y298" s="290" t="s">
        <v>15</v>
      </c>
      <c r="Z298" s="277" t="s">
        <v>16</v>
      </c>
      <c r="AA298" s="277" t="s">
        <v>22</v>
      </c>
      <c r="AB298" s="278" t="s">
        <v>19</v>
      </c>
    </row>
    <row r="299" s="299" customFormat="true" ht="15" customHeight="true" x14ac:dyDescent="0.2">
      <c r="A299" s="975" t="s">
        <v>10</v>
      </c>
      <c r="B299" s="976"/>
      <c r="C299" s="396">
        <v>2000</v>
      </c>
      <c r="D299" s="291">
        <f ca="true">IF((D301+H301)&gt;100,D301*100/(D301+H301),D301)</f>
        <v>0</v>
      </c>
      <c r="E299" s="340">
        <f ca="true">D299*AVERAGEIF(E305:E316,"&gt;0")/100</f>
        <v>0</v>
      </c>
      <c r="F299" s="293">
        <f ca="true">D299*(100-AVERAGEIF(E305:E316,"&gt;0"))/100</f>
        <v>0</v>
      </c>
      <c r="G299" s="294">
        <f ca="true">100-(E299+F299+H299)</f>
        <v>16.080488095264627</v>
      </c>
      <c r="H299" s="295">
        <f ca="true">IF((D301+H301)&gt;100,H301*100/(D301+H301),H301)</f>
        <v>83.919511904735373</v>
      </c>
      <c r="I299" s="291">
        <f ca="true">IF((I301+M301)&gt;100,I301*100/(I301+M301),I301)</f>
        <v>0</v>
      </c>
      <c r="J299" s="340">
        <f ca="true">I299*AVERAGEIF(J305:J316,"&gt;0")/100</f>
        <v>0</v>
      </c>
      <c r="K299" s="296">
        <f ca="true">I299*(100-AVERAGEIF(J305:J316,"&gt;0"))/100</f>
        <v>0</v>
      </c>
      <c r="L299" s="297">
        <f ca="true">100-(J299+K299+M299)</f>
        <v>21.167922519645799</v>
      </c>
      <c r="M299" s="298">
        <f ca="true">IF((I301+M301)&gt;100,M301*100/(I301+M301),M301)</f>
        <v>78.832077480354201</v>
      </c>
      <c r="N299" s="291">
        <f ca="true">IF((N301+R301)&gt;100,N301*100/(N301+R301),N301)</f>
        <v>0</v>
      </c>
      <c r="O299" s="340">
        <f ca="true">N299*AVERAGEIF(O305:O316,"&gt;0")/100</f>
        <v>0</v>
      </c>
      <c r="P299" s="296">
        <f ca="true">N299*(100-AVERAGEIF(O305:O316,"&gt;0"))/100</f>
        <v>0</v>
      </c>
      <c r="Q299" s="297">
        <f ca="true">100-(O299+P299+R299)</f>
        <v>35.222957061472243</v>
      </c>
      <c r="R299" s="298">
        <f ca="true">IF((N301+R301)&gt;100,R301*100/(N301+R301),R301)</f>
        <v>64.777042938527757</v>
      </c>
      <c r="S299" s="291">
        <f ca="true">IF((S301+W301)&gt;100,S301*100/(S301+W301),S301)</f>
        <v>0.19113562052484667</v>
      </c>
      <c r="T299" s="340">
        <f ca="true">S299*AVERAGEIF(T305:T316,"&gt;0")/100</f>
        <v>7.1653267728617256E-2</v>
      </c>
      <c r="U299" s="296">
        <f ca="true">S299*(100-AVERAGEIF(T305:T316,"&gt;0"))/100</f>
        <v>0.1194823527962294</v>
      </c>
      <c r="V299" s="297">
        <f ca="true">100-(T299+U299+W299)</f>
        <v>52.471888901665579</v>
      </c>
      <c r="W299" s="298">
        <f ca="true">IF((S301+W301)&gt;100,W301*100/(S301+W301),W301)</f>
        <v>47.336975477809574</v>
      </c>
      <c r="X299" s="291">
        <f ca="true">IF((X301+AB301)&gt;100,X301*100/(X301+AB301),X301)</f>
        <v>0.93465691507208248</v>
      </c>
      <c r="Y299" s="340">
        <f ca="true">X299*AVERAGEIF(Y305:Y316,"&gt;0")/100</f>
        <v>0.42994929796157294</v>
      </c>
      <c r="Z299" s="296">
        <f ca="true">X299*(100-AVERAGEIF(Y305:Y316,"&gt;0"))/100</f>
        <v>0.5047076171105096</v>
      </c>
      <c r="AA299" s="297">
        <f ca="true">100-(Y299+Z299+AB299)</f>
        <v>82.478348979556017</v>
      </c>
      <c r="AB299" s="298">
        <f ca="true">IF((X301+AB301)&gt;100,AB301*100/(X301+AB301),AB301)</f>
        <v>16.5869941053719</v>
      </c>
    </row>
    <row r="300" s="299" customFormat="true" ht="15" customHeight="true" x14ac:dyDescent="0.2">
      <c r="A300" s="977"/>
      <c r="B300" s="978"/>
      <c r="C300" s="397">
        <v>2020</v>
      </c>
      <c r="D300" s="300">
        <f ca="true">IF((D302+H302)&gt;100,D302*100/(D302+H302),D302)</f>
        <v>3.8757412230143018</v>
      </c>
      <c r="E300" s="341">
        <f ca="true">D300*AVERAGEIF(E305:E316,"&gt;0")/100</f>
        <v>1.3318783684804214</v>
      </c>
      <c r="F300" s="302">
        <f ca="true">D300*(100-AVERAGEIF(E305:E316,"&gt;0"))/100</f>
        <v>2.5438628545338808</v>
      </c>
      <c r="G300" s="303">
        <f ca="true">100-(E300+F300+H300)</f>
        <v>29.382258330385866</v>
      </c>
      <c r="H300" s="304">
        <f ca="true">IF((D302+H302)&gt;100,H302*100/(D302+H302),H302)</f>
        <v>66.742000446599832</v>
      </c>
      <c r="I300" s="300">
        <f ca="true">IF((I302+M302)&gt;100,I302*100/(I302+M302),I302)</f>
        <v>6.1621500768990245</v>
      </c>
      <c r="J300" s="341">
        <f ca="true">I300*AVERAGEIF(J305:J316,"&gt;0")/100</f>
        <v>1.7684075429149886</v>
      </c>
      <c r="K300" s="302">
        <f ca="true">I300*(100-AVERAGEIF(J305:J316,"&gt;0"))/100</f>
        <v>4.3937425339840361</v>
      </c>
      <c r="L300" s="303">
        <f ca="true">100-(J300+K300+M300)</f>
        <v>37.319788479009048</v>
      </c>
      <c r="M300" s="304">
        <f ca="true">IF((I302+M302)&gt;100,M302*100/(I302+M302),M302)</f>
        <v>56.518061444091927</v>
      </c>
      <c r="N300" s="300">
        <f ca="true">IF((N302+R302)&gt;100,N302*100/(N302+R302),N302)</f>
        <v>9.025663045504416</v>
      </c>
      <c r="O300" s="341">
        <f ca="true">N300*AVERAGEIF(O305:O316,"&gt;0")/100</f>
        <v>3.1056514687734369</v>
      </c>
      <c r="P300" s="302">
        <f ca="true">N300*(100-AVERAGEIF(O305:O316,"&gt;0"))/100</f>
        <v>5.9200115767309782</v>
      </c>
      <c r="Q300" s="303">
        <f ca="true">100-(O300+P300+R300)</f>
        <v>40.33358768649191</v>
      </c>
      <c r="R300" s="304">
        <f ca="true">IF((N302+R302)&gt;100,R302*100/(N302+R302),R302)</f>
        <v>50.640749268003674</v>
      </c>
      <c r="S300" s="300">
        <f ca="true">IF((S302+W302)&gt;100,S302*100/(S302+W302),S302)</f>
        <v>12.536790584689015</v>
      </c>
      <c r="T300" s="341">
        <f ca="true">S300*AVERAGEIF(T305:T316,"&gt;0")/100</f>
        <v>4.6998147689878422</v>
      </c>
      <c r="U300" s="302">
        <f ca="true">S300*(100-AVERAGEIF(T305:T316,"&gt;0"))/100</f>
        <v>7.8369758157011731</v>
      </c>
      <c r="V300" s="303">
        <f ca="true">100-(T300+U300+W300)</f>
        <v>48.259572889134233</v>
      </c>
      <c r="W300" s="304">
        <f ca="true">IF((S302+W302)&gt;100,W302*100/(S302+W302),W302)</f>
        <v>39.203636526176751</v>
      </c>
      <c r="X300" s="300">
        <f ca="true">IF((X302+AB302)&gt;100,X302*100/(X302+AB302),X302)</f>
        <v>36.607396075445649</v>
      </c>
      <c r="Y300" s="341">
        <f ca="true">X300*AVERAGEIF(Y305:Y316,"&gt;0")/100</f>
        <v>16.839680944986377</v>
      </c>
      <c r="Z300" s="302">
        <f ca="true">X300*(100-AVERAGEIF(Y305:Y316,"&gt;0"))/100</f>
        <v>19.767715130459273</v>
      </c>
      <c r="AA300" s="303">
        <f ca="true">100-(Y300+Z300+AB300)</f>
        <v>44.925300979014452</v>
      </c>
      <c r="AB300" s="304">
        <f ca="true">IF((X302+AB302)&gt;100,AB302*100/(X302+AB302),AB302)</f>
        <v>18.467302945539899</v>
      </c>
    </row>
    <row r="301" hidden="true" x14ac:dyDescent="0.2">
      <c r="A301" s="979" t="s">
        <v>12</v>
      </c>
      <c r="B301" s="980"/>
      <c r="C301" s="305">
        <f>MinRegYear(C299,C305:C316)</f>
        <v>2002</v>
      </c>
      <c r="D301" s="306">
        <f ca="true">IF(MAX(C305:C316)-MIN(C305:C316)&lt;5,AVERAGEIF(C305:C316,"&gt;0",D305:D316),
IF(FORECAST($C301,D$305:D$316,$C$305:$C$316)&lt;0,0,
IF(FORECAST($C301,D$305:D$316,$C$305:$C$316)&gt;100,100,
FORECAST($C301,D$305:D$316,$C$305:$C$316))))</f>
        <v>0</v>
      </c>
      <c r="E301" s="307"/>
      <c r="F301" s="308"/>
      <c r="G301" s="308"/>
      <c r="H301" s="309">
        <f ca="true">IF(MAX(C305:C316)-MIN(C305:C316)&lt;5,AVERAGEIF(C305:C316,"&gt;0",H305:H316),
IF(FORECAST($C301,H$305:H$316,$C$305:$C$316)&lt;0,0,
IF(FORECAST($C301,H$305:H$316,$C$305:$C$316)&gt;100,100,
FORECAST($C301,H$305:H$316,$C$305:$C$316))))</f>
        <v>83.919511904735373</v>
      </c>
      <c r="I301" s="306">
        <f ca="true">IF(MAX(C305:C316)-MIN(C305:C316)&lt;5,AVERAGEIF(C305:C316,"&gt;0",I305:I316),
IF(FORECAST($C301,I$305:I$316,$C$305:$C$316)&lt;0,0,
IF(FORECAST($C301,I$305:I$316,$C$305:$C$316)&gt;100,100,
FORECAST($C301,I$305:I$316,$C$305:$C$316))))</f>
        <v>0</v>
      </c>
      <c r="J301" s="307"/>
      <c r="K301" s="308"/>
      <c r="L301" s="308"/>
      <c r="M301" s="309">
        <f ca="true">IF(MAX(C305:C316)-MIN(C305:C316)&lt;5,AVERAGEIF(C305:C316,"&gt;0",M305:M316),
IF(FORECAST($C301,M$305:M$316,$C$305:$C$316)&lt;0,0,
IF(FORECAST($C301,M$305:M$316,$C$305:$C$316)&gt;100,100,
FORECAST($C301,M$305:M$316,$C$305:$C$316))))</f>
        <v>78.832077480354201</v>
      </c>
      <c r="N301" s="306">
        <f ca="true">IF(MAX(C305:C316)-MIN(C305:C316)&lt;5,AVERAGEIF(C305:C316,"&gt;0",N305:N316),
IF(FORECAST($C301,N$305:N$316,$C$305:$C$316)&lt;0,0,
IF(FORECAST($C301,N$305:N$316,$C$305:$C$316)&gt;100,100,
FORECAST($C301,N$305:N$316,$C$305:$C$316))))</f>
        <v>0</v>
      </c>
      <c r="O301" s="307"/>
      <c r="P301" s="308"/>
      <c r="Q301" s="308"/>
      <c r="R301" s="309">
        <f ca="true">IF(MAX(C305:C316)-MIN(C305:C316)&lt;5,AVERAGEIF(C305:C316,"&gt;0",R305:R316),
IF(FORECAST($C301,R$305:R$316,$C$305:$C$316)&lt;0,0,
IF(FORECAST($C301,R$305:R$316,$C$305:$C$316)&gt;100,100,
FORECAST($C301,R$305:R$316,$C$305:$C$316))))</f>
        <v>64.777042938527757</v>
      </c>
      <c r="S301" s="306">
        <f ca="true">IF(MAX(C305:C316)-MIN(C305:C316)&lt;5,AVERAGEIF(C305:C316,"&gt;0",S305:S316),
IF(FORECAST($C301,S$305:S$316,$C$305:$C$316)&lt;0,0,
IF(FORECAST($C301,S$305:S$316,$C$305:$C$316)&gt;100,100,
FORECAST($C301,S$305:S$316,$C$305:$C$316))))</f>
        <v>0.19113562052484667</v>
      </c>
      <c r="T301" s="307"/>
      <c r="U301" s="308"/>
      <c r="V301" s="308"/>
      <c r="W301" s="309">
        <f ca="true">IF(MAX(C305:C316)-MIN(C305:C316)&lt;5,AVERAGEIF(C305:C316,"&gt;0",W305:W316),
IF(FORECAST($C301,W$305:W$316,$C$305:$C$316)&lt;0,0,
IF(FORECAST($C301,W$305:W$316,$C$305:$C$316)&gt;100,100,
FORECAST($C301,W$305:W$316,$C$305:$C$316))))</f>
        <v>47.336975477809574</v>
      </c>
      <c r="X301" s="306">
        <f ca="true">IF(MAX(C305:C316)-MIN(C305:C316)&lt;5,AVERAGEIF(C305:C316,"&gt;0",X305:X316),
IF(FORECAST($C301,X$305:X$316,$C$305:$C$316)&lt;0,0,
IF(FORECAST($C301,X$305:X$316,$C$305:$C$316)&gt;100,100,
FORECAST($C301,X$305:X$316,$C$305:$C$316))))</f>
        <v>0.93465691507208248</v>
      </c>
      <c r="Y301" s="307"/>
      <c r="Z301" s="308"/>
      <c r="AA301" s="308"/>
      <c r="AB301" s="309">
        <f ca="true">IF(MAX(C305:C316)-MIN(C305:C316)&lt;5,AVERAGEIF(C305:C316,"&gt;0",AB305:AB316),
IF(FORECAST($C301,AB$305:AB$316,$C$305:$C$316)&lt;0,0,
IF(FORECAST($C301,AB$305:AB$316,$C$305:$C$316)&gt;100,100,
FORECAST($C301,AB$305:AB$316,$C$305:$C$316))))</f>
        <v>16.5869941053719</v>
      </c>
    </row>
    <row r="302" hidden="true" x14ac:dyDescent="0.2">
      <c r="A302" s="981"/>
      <c r="B302" s="982"/>
      <c r="C302" s="284">
        <f>MaxRegYear(C300,C305:C316)</f>
        <v>2020</v>
      </c>
      <c r="D302" s="310">
        <f ca="true">IF(MAX(C305:C316)-MIN(C305:C316)&lt;5,AVERAGEIF(C305:C316,"&gt;0",D305:D316),
IF(FORECAST($C302,D$305:D$316,$C$305:$C$316)&lt;0,0,
IF(FORECAST($C302,D$305:D$316,$C$305:$C$316)&gt;100,100,
FORECAST($C302,D$305:D$316,$C$305:$C$316))))</f>
        <v>3.8757412230143018</v>
      </c>
      <c r="E302" s="311"/>
      <c r="F302" s="312"/>
      <c r="G302" s="312"/>
      <c r="H302" s="313">
        <f ca="true">IF(MAX(C305:C316)-MIN(C305:C316)&lt;5,AVERAGEIF(C305:C316,"&gt;0",H305:H316),
IF(FORECAST($C302,H$305:H$316,$C$305:$C$316)&lt;0,0,
IF(FORECAST($C302,H$305:H$316,$C$305:$C$316)&gt;100,100,
FORECAST($C302,H$305:H$316,$C$305:$C$316))))</f>
        <v>66.742000446599832</v>
      </c>
      <c r="I302" s="310">
        <f ca="true">IF(MAX(C305:C316)-MIN(C305:C316)&lt;5,AVERAGEIF(C305:C316,"&gt;0",I305:I316),
IF(FORECAST($C302,I$305:I$316,$C$305:$C$316)&lt;0,0,
IF(FORECAST($C302,I$305:I$316,$C$305:$C$316)&gt;100,100,
FORECAST($C302,I$305:I$316,$C$305:$C$316))))</f>
        <v>6.1621500768990245</v>
      </c>
      <c r="J302" s="311"/>
      <c r="K302" s="312"/>
      <c r="L302" s="312"/>
      <c r="M302" s="313">
        <f ca="true">IF(MAX(C305:C316)-MIN(C305:C316)&lt;5,AVERAGEIF(C305:C316,"&gt;0",M305:M316),
IF(FORECAST($C302,M$305:M$316,$C$305:$C$316)&lt;0,0,
IF(FORECAST($C302,M$305:M$316,$C$305:$C$316)&gt;100,100,
FORECAST($C302,M$305:M$316,$C$305:$C$316))))</f>
        <v>56.518061444091927</v>
      </c>
      <c r="N302" s="310">
        <f ca="true">IF(MAX(C305:C316)-MIN(C305:C316)&lt;5,AVERAGEIF(C305:C316,"&gt;0",N305:N316),
IF(FORECAST($C302,N$305:N$316,$C$305:$C$316)&lt;0,0,
IF(FORECAST($C302,N$305:N$316,$C$305:$C$316)&gt;100,100,
FORECAST($C302,N$305:N$316,$C$305:$C$316))))</f>
        <v>9.025663045504416</v>
      </c>
      <c r="O302" s="311"/>
      <c r="P302" s="312"/>
      <c r="Q302" s="312"/>
      <c r="R302" s="313">
        <f ca="true">IF(MAX(C305:C316)-MIN(C305:C316)&lt;5,AVERAGEIF(C305:C316,"&gt;0",R305:R316),
IF(FORECAST($C302,R$305:R$316,$C$305:$C$316)&lt;0,0,
IF(FORECAST($C302,R$305:R$316,$C$305:$C$316)&gt;100,100,
FORECAST($C302,R$305:R$316,$C$305:$C$316))))</f>
        <v>50.640749268003674</v>
      </c>
      <c r="S302" s="310">
        <f ca="true">IF(MAX(C305:C316)-MIN(C305:C316)&lt;5,AVERAGEIF(C305:C316,"&gt;0",S305:S316),
IF(FORECAST($C302,S$305:S$316,$C$305:$C$316)&lt;0,0,
IF(FORECAST($C302,S$305:S$316,$C$305:$C$316)&gt;100,100,
FORECAST($C302,S$305:S$316,$C$305:$C$316))))</f>
        <v>12.536790584689015</v>
      </c>
      <c r="T302" s="311"/>
      <c r="U302" s="312"/>
      <c r="V302" s="312"/>
      <c r="W302" s="313">
        <f ca="true">IF(MAX(C305:C316)-MIN(C305:C316)&lt;5,AVERAGEIF(C305:C316,"&gt;0",W305:W316),
IF(FORECAST($C302,W$305:W$316,$C$305:$C$316)&lt;0,0,
IF(FORECAST($C302,W$305:W$316,$C$305:$C$316)&gt;100,100,
FORECAST($C302,W$305:W$316,$C$305:$C$316))))</f>
        <v>39.203636526176751</v>
      </c>
      <c r="X302" s="310">
        <f ca="true">IF(MAX(C305:C316)-MIN(C305:C316)&lt;5,AVERAGEIF(C305:C316,"&gt;0",X305:X316),
IF(FORECAST($C302,X$305:X$316,$C$305:$C$316)&lt;0,0,
IF(FORECAST($C302,X$305:X$316,$C$305:$C$316)&gt;100,100,
FORECAST($C302,X$305:X$316,$C$305:$C$316))))</f>
        <v>36.607396075445649</v>
      </c>
      <c r="Y302" s="311"/>
      <c r="Z302" s="312"/>
      <c r="AA302" s="312"/>
      <c r="AB302" s="313">
        <f ca="true">IF(MAX(C305:C316)-MIN(C305:C316)&lt;5,AVERAGEIF(C305:C316,"&gt;0",AB305:AB316),
IF(FORECAST($C302,AB$305:AB$316,$C$305:$C$316)&lt;0,0,
IF(FORECAST($C302,AB$305:AB$316,$C$305:$C$316)&gt;100,100,
FORECAST($C302,AB$305:AB$316,$C$305:$C$316))))</f>
        <v>18.467302945539899</v>
      </c>
    </row>
    <row r="303" ht="9" customHeight="true" x14ac:dyDescent="0.2">
      <c r="D303" s="314"/>
      <c r="I303" s="314"/>
      <c r="K303" s="274"/>
      <c r="L303" s="274"/>
      <c r="N303" s="314"/>
      <c r="P303" s="274"/>
      <c r="Q303" s="274"/>
      <c r="S303" s="314"/>
      <c r="U303" s="274"/>
      <c r="V303" s="274"/>
      <c r="X303" s="314"/>
      <c r="Z303" s="274"/>
      <c r="AA303" s="274"/>
      <c r="AB303" s="315"/>
    </row>
    <row r="304" ht="22.5" customHeight="true" x14ac:dyDescent="0.2">
      <c r="B304" s="337" t="s">
        <v>8</v>
      </c>
      <c r="C304" s="317" t="s">
        <v>9</v>
      </c>
      <c r="D304" s="318" t="s">
        <v>14</v>
      </c>
      <c r="E304" s="278" t="s">
        <v>26</v>
      </c>
      <c r="F304" s="319"/>
      <c r="G304" s="319"/>
      <c r="H304" s="320" t="s">
        <v>19</v>
      </c>
      <c r="I304" s="318" t="s">
        <v>14</v>
      </c>
      <c r="J304" s="278" t="s">
        <v>26</v>
      </c>
      <c r="K304" s="319"/>
      <c r="L304" s="319"/>
      <c r="M304" s="320" t="s">
        <v>19</v>
      </c>
      <c r="N304" s="318" t="s">
        <v>14</v>
      </c>
      <c r="O304" s="278" t="s">
        <v>26</v>
      </c>
      <c r="P304" s="319"/>
      <c r="Q304" s="319"/>
      <c r="R304" s="320" t="s">
        <v>19</v>
      </c>
      <c r="S304" s="318" t="s">
        <v>14</v>
      </c>
      <c r="T304" s="278" t="s">
        <v>26</v>
      </c>
      <c r="U304" s="319"/>
      <c r="V304" s="319"/>
      <c r="W304" s="320" t="s">
        <v>19</v>
      </c>
      <c r="X304" s="318" t="s">
        <v>14</v>
      </c>
      <c r="Y304" s="278" t="s">
        <v>26</v>
      </c>
      <c r="Z304" s="319"/>
      <c r="AA304" s="319"/>
      <c r="AB304" s="320" t="s">
        <v>19</v>
      </c>
      <c r="AD304" s="321"/>
    </row>
    <row r="305" x14ac:dyDescent="0.2">
      <c r="A305" s="322"/>
      <c r="B305" s="660" t="s">
        <v>193</v>
      </c>
      <c r="C305" s="661">
        <v>2004</v>
      </c>
      <c r="D305" s="236">
        <f t="shared" ref="D305:D316" ca="true" si="45">IF(ISERROR(INDIRECT(CONCATENATE($B305,"!M122"))),"",INDIRECT(CONCATENATE($B305,"!M122")))</f>
        <v>0.14730178112435618</v>
      </c>
      <c r="E305" s="326" t="str">
        <f t="shared" ref="E305:E316" ca="true" si="46">IF(ISERROR(INDIRECT(CONCATENATE($B305,"!M129"))),"",INDIRECT(CONCATENATE($B305,"!M129")))</f>
        <v>N/A</v>
      </c>
      <c r="F305" s="324"/>
      <c r="G305" s="324"/>
      <c r="H305" s="325">
        <f t="shared" ref="H305:H316" ca="true" si="47">IF(ISERROR(INDIRECT(CONCATENATE($B305,"!M127"))),"",INDIRECT(CONCATENATE($B305,"!M127")))</f>
        <v>76.422881779534094</v>
      </c>
      <c r="I305" s="236">
        <f t="shared" ref="I305:I316" ca="true" si="48">IF(ISERROR(INDIRECT(CONCATENATE($B305,"!N122"))),"",INDIRECT(CONCATENATE($B305,"!N122")))</f>
        <v>0.13110898597494078</v>
      </c>
      <c r="J305" s="323" t="str">
        <f t="shared" ref="J305:J316" ca="true" si="49">IF(ISERROR(INDIRECT(CONCATENATE($B305,"!N129"))),"",INDIRECT(CONCATENATE($B305,"!N129")))</f>
        <v>N/A</v>
      </c>
      <c r="K305" s="324"/>
      <c r="L305" s="324"/>
      <c r="M305" s="325">
        <f t="shared" ref="M305:M316" ca="true" si="50">IF(ISERROR(INDIRECT(CONCATENATE($B305,"!N127"))),"",INDIRECT(CONCATENATE($B305,"!N127")))</f>
        <v>72.437486664157063</v>
      </c>
      <c r="N305" s="236">
        <f t="shared" ref="N305:N316" ca="true" si="51">IF(ISERROR(INDIRECT(CONCATENATE($B305,"!O122"))),"",INDIRECT(CONCATENATE($B305,"!O122")))</f>
        <v>0.23551260764117884</v>
      </c>
      <c r="O305" s="323" t="str">
        <f t="shared" ref="O305:O316" ca="true" si="52">IF(ISERROR(INDIRECT(CONCATENATE($B305,"!O129"))),"",INDIRECT(CONCATENATE($B305,"!O129")))</f>
        <v>N/A</v>
      </c>
      <c r="P305" s="324"/>
      <c r="Q305" s="324"/>
      <c r="R305" s="325">
        <f t="shared" ref="R305:R316" ca="true" si="53">IF(ISERROR(INDIRECT(CONCATENATE($B305,"!O127"))),"",INDIRECT(CONCATENATE($B305,"!O127")))</f>
        <v>61.043049703809871</v>
      </c>
      <c r="S305" s="236">
        <f t="shared" ref="S305:S316" ca="true" si="54">IF(ISERROR(INDIRECT(CONCATENATE($B305,"!P122"))),"",INDIRECT(CONCATENATE($B305,"!P122")))</f>
        <v>1.0223650446649786</v>
      </c>
      <c r="T305" s="323" t="str">
        <f t="shared" ref="T305:T316" ca="true" si="55">IF(ISERROR(INDIRECT(CONCATENATE($B305,"!P129"))),"",INDIRECT(CONCATENATE($B305,"!P129")))</f>
        <v>N/A</v>
      </c>
      <c r="U305" s="324"/>
      <c r="V305" s="324"/>
      <c r="W305" s="325">
        <f t="shared" ref="W305:W316" ca="true" si="56">IF(ISERROR(INDIRECT(CONCATENATE($B305,"!P127"))),"",INDIRECT(CONCATENATE($B305,"!P127")))</f>
        <v>41.404858385282253</v>
      </c>
      <c r="X305" s="236">
        <f t="shared" ref="X305:X316" ca="true" si="57">IF(ISERROR(INDIRECT(CONCATENATE($B305,"!Q122"))),"",INDIRECT(CONCATENATE($B305,"!Q122")))</f>
        <v>6.4779973596928873</v>
      </c>
      <c r="Y305" s="323" t="str">
        <f t="shared" ref="Y305:Y316" ca="true" si="58">IF(ISERROR(INDIRECT(CONCATENATE($B305,"!Q129"))),"",INDIRECT(CONCATENATE($B305,"!Q129")))</f>
        <v>N/A</v>
      </c>
      <c r="Z305" s="324"/>
      <c r="AA305" s="324"/>
      <c r="AB305" s="325">
        <f t="shared" ref="AB305:AB316" ca="true" si="59">IF(ISERROR(INDIRECT(CONCATENATE($B305,"!Q2127"))),"",INDIRECT(CONCATENATE($B305,"!Q127")))</f>
        <v>14.167734923991432</v>
      </c>
    </row>
    <row r="306" x14ac:dyDescent="0.2">
      <c r="A306" s="322"/>
      <c r="B306" s="662" t="s">
        <v>157</v>
      </c>
      <c r="C306" s="663">
        <v>2009</v>
      </c>
      <c r="D306" s="237">
        <f t="shared" ca="true" si="45"/>
        <v>0.50804012423982237</v>
      </c>
      <c r="E306" s="326">
        <f t="shared" ca="true" si="46"/>
        <v>0</v>
      </c>
      <c r="F306" s="324"/>
      <c r="G306" s="324"/>
      <c r="H306" s="327">
        <f t="shared" ca="true" si="47"/>
        <v>76.028483604668139</v>
      </c>
      <c r="I306" s="237">
        <f t="shared" ca="true" si="48"/>
        <v>0.7368341907085123</v>
      </c>
      <c r="J306" s="326">
        <f t="shared" ca="true" si="49"/>
        <v>25.934021247394906</v>
      </c>
      <c r="K306" s="324"/>
      <c r="L306" s="324"/>
      <c r="M306" s="327">
        <f t="shared" ca="true" si="50"/>
        <v>64.817347315357608</v>
      </c>
      <c r="N306" s="237">
        <f t="shared" ca="true" si="51"/>
        <v>1.0300547793135972</v>
      </c>
      <c r="O306" s="326">
        <f t="shared" ca="true" si="52"/>
        <v>42.338422745706431</v>
      </c>
      <c r="P306" s="324"/>
      <c r="Q306" s="324"/>
      <c r="R306" s="327">
        <f t="shared" ca="true" si="53"/>
        <v>50.031777004408021</v>
      </c>
      <c r="S306" s="237">
        <f t="shared" ca="true" si="54"/>
        <v>1.8677423366214629</v>
      </c>
      <c r="T306" s="326">
        <f t="shared" ca="true" si="55"/>
        <v>46.300154072135271</v>
      </c>
      <c r="U306" s="324"/>
      <c r="V306" s="324"/>
      <c r="W306" s="327">
        <f t="shared" ca="true" si="56"/>
        <v>39.158379101628967</v>
      </c>
      <c r="X306" s="237">
        <f t="shared" ca="true" si="57"/>
        <v>8.910449705523158</v>
      </c>
      <c r="Y306" s="326">
        <f t="shared" ca="true" si="58"/>
        <v>56.961062015942844</v>
      </c>
      <c r="Z306" s="324"/>
      <c r="AA306" s="324"/>
      <c r="AB306" s="327">
        <f t="shared" ca="true" si="59"/>
        <v>15.387193778938713</v>
      </c>
    </row>
    <row r="307" x14ac:dyDescent="0.2">
      <c r="A307" s="322"/>
      <c r="B307" s="662" t="s">
        <v>372</v>
      </c>
      <c r="C307" s="663">
        <v>2011</v>
      </c>
      <c r="D307" s="237">
        <f t="shared" ca="true" si="45"/>
        <v>2.1499970583957482</v>
      </c>
      <c r="E307" s="326">
        <f t="shared" ca="true" si="46"/>
        <v>33.176673048215441</v>
      </c>
      <c r="F307" s="324"/>
      <c r="G307" s="324"/>
      <c r="H307" s="327">
        <f t="shared" ca="true" si="47"/>
        <v>85.409141657989849</v>
      </c>
      <c r="I307" s="237">
        <f t="shared" ca="true" si="48"/>
        <v>3.3452177115863728</v>
      </c>
      <c r="J307" s="326">
        <f t="shared" ca="true" si="49"/>
        <v>30.912079365663548</v>
      </c>
      <c r="K307" s="324"/>
      <c r="L307" s="324"/>
      <c r="M307" s="327">
        <f t="shared" ca="true" si="50"/>
        <v>78.959537815806243</v>
      </c>
      <c r="N307" s="237">
        <f t="shared" ca="true" si="51"/>
        <v>4.999040129038308</v>
      </c>
      <c r="O307" s="326">
        <f t="shared" ca="true" si="52"/>
        <v>25.119031655448204</v>
      </c>
      <c r="P307" s="324"/>
      <c r="Q307" s="324"/>
      <c r="R307" s="327">
        <f t="shared" ca="true" si="53"/>
        <v>67.622816694585339</v>
      </c>
      <c r="S307" s="237">
        <f t="shared" ca="true" si="54"/>
        <v>8.2494641271203921</v>
      </c>
      <c r="T307" s="326">
        <f t="shared" ca="true" si="55"/>
        <v>30.528532501168314</v>
      </c>
      <c r="U307" s="324"/>
      <c r="V307" s="324"/>
      <c r="W307" s="327">
        <f t="shared" ca="true" si="56"/>
        <v>51.39117553796185</v>
      </c>
      <c r="X307" s="237">
        <f t="shared" ca="true" si="57"/>
        <v>22.061703408620875</v>
      </c>
      <c r="Y307" s="326">
        <f t="shared" ca="true" si="58"/>
        <v>44.643286412607061</v>
      </c>
      <c r="Z307" s="324"/>
      <c r="AA307" s="324"/>
      <c r="AB307" s="327">
        <f t="shared" ca="true" si="59"/>
        <v>22.760016041123251</v>
      </c>
      <c r="AD307" s="328"/>
    </row>
    <row r="308" x14ac:dyDescent="0.2">
      <c r="A308" s="322"/>
      <c r="B308" s="662" t="s">
        <v>439</v>
      </c>
      <c r="C308" s="663">
        <v>2013</v>
      </c>
      <c r="D308" s="237">
        <f t="shared" ca="true" si="45"/>
        <v>3.3340266075199012</v>
      </c>
      <c r="E308" s="326">
        <f t="shared" ca="true" si="46"/>
        <v>33.293495445701296</v>
      </c>
      <c r="F308" s="324"/>
      <c r="G308" s="324"/>
      <c r="H308" s="327">
        <f t="shared" ca="true" si="47"/>
        <v>80.911167517449769</v>
      </c>
      <c r="I308" s="237">
        <f t="shared" ca="true" si="48"/>
        <v>5.3847034973683163</v>
      </c>
      <c r="J308" s="326">
        <f t="shared" ca="true" si="49"/>
        <v>24.084542470295116</v>
      </c>
      <c r="K308" s="324"/>
      <c r="L308" s="324"/>
      <c r="M308" s="327">
        <f t="shared" ca="true" si="50"/>
        <v>73.639197180420396</v>
      </c>
      <c r="N308" s="237">
        <f t="shared" ca="true" si="51"/>
        <v>8.813519265860128</v>
      </c>
      <c r="O308" s="326">
        <f t="shared" ca="true" si="52"/>
        <v>28.337591711402123</v>
      </c>
      <c r="P308" s="324"/>
      <c r="Q308" s="324"/>
      <c r="R308" s="327">
        <f t="shared" ca="true" si="53"/>
        <v>68.468128031184392</v>
      </c>
      <c r="S308" s="237">
        <f t="shared" ca="true" si="54"/>
        <v>11.742139292951602</v>
      </c>
      <c r="T308" s="326">
        <f t="shared" ca="true" si="55"/>
        <v>43.038376839038683</v>
      </c>
      <c r="U308" s="324"/>
      <c r="V308" s="324"/>
      <c r="W308" s="327">
        <f t="shared" ca="true" si="56"/>
        <v>57.091143403266933</v>
      </c>
      <c r="X308" s="237">
        <f t="shared" ca="true" si="57"/>
        <v>23.820765257284862</v>
      </c>
      <c r="Y308" s="326">
        <f t="shared" ca="true" si="58"/>
        <v>45.908811616306551</v>
      </c>
      <c r="Z308" s="324"/>
      <c r="AA308" s="324"/>
      <c r="AB308" s="327">
        <f t="shared" ca="true" si="59"/>
        <v>22.513765007782649</v>
      </c>
    </row>
    <row r="309" x14ac:dyDescent="0.2">
      <c r="A309" s="322"/>
      <c r="B309" s="662" t="s">
        <v>434</v>
      </c>
      <c r="C309" s="663">
        <v>2016</v>
      </c>
      <c r="D309" s="237">
        <f t="shared" ca="true" si="45"/>
        <v>5.4598420445666243</v>
      </c>
      <c r="E309" s="326">
        <f t="shared" ca="true" si="46"/>
        <v>36.789492568648392</v>
      </c>
      <c r="F309" s="324"/>
      <c r="G309" s="324"/>
      <c r="H309" s="327">
        <f t="shared" ca="true" si="47"/>
        <v>61.12742319721368</v>
      </c>
      <c r="I309" s="237">
        <f t="shared" ca="true" si="48"/>
        <v>6.748523279660418</v>
      </c>
      <c r="J309" s="326">
        <f t="shared" ca="true" si="49"/>
        <v>31.394743722307282</v>
      </c>
      <c r="K309" s="324"/>
      <c r="L309" s="324"/>
      <c r="M309" s="327">
        <f t="shared" ca="true" si="50"/>
        <v>52.295982939917415</v>
      </c>
      <c r="N309" s="237">
        <f t="shared" ca="true" si="51"/>
        <v>10.018759855560806</v>
      </c>
      <c r="O309" s="326">
        <f t="shared" ca="true" si="52"/>
        <v>36.140092305724622</v>
      </c>
      <c r="P309" s="324"/>
      <c r="Q309" s="324"/>
      <c r="R309" s="327">
        <f t="shared" ca="true" si="53"/>
        <v>45.016838076301148</v>
      </c>
      <c r="S309" s="237">
        <f t="shared" ca="true" si="54"/>
        <v>11.021702322373352</v>
      </c>
      <c r="T309" s="326">
        <f t="shared" ca="true" si="55"/>
        <v>34.665130463347879</v>
      </c>
      <c r="U309" s="324"/>
      <c r="V309" s="324"/>
      <c r="W309" s="327">
        <f t="shared" ca="true" si="56"/>
        <v>33.545877362556276</v>
      </c>
      <c r="X309" s="237">
        <f t="shared" ca="true" si="57"/>
        <v>29.925805468529177</v>
      </c>
      <c r="Y309" s="326">
        <f t="shared" ca="true" si="58"/>
        <v>39.8778176354773</v>
      </c>
      <c r="Z309" s="324"/>
      <c r="AA309" s="324"/>
      <c r="AB309" s="327">
        <f t="shared" ca="true" si="59"/>
        <v>14.877105677266901</v>
      </c>
    </row>
    <row r="310" x14ac:dyDescent="0.2">
      <c r="A310" s="322"/>
      <c r="B310" s="662" t="s">
        <v>683</v>
      </c>
      <c r="C310" s="663">
        <v>2018</v>
      </c>
      <c r="D310" s="237">
        <f t="shared" ca="true" si="45"/>
        <v>0.90401806619227543</v>
      </c>
      <c r="E310" s="326">
        <f t="shared" ca="true" si="46"/>
        <v>34.198264205683024</v>
      </c>
      <c r="F310" s="324"/>
      <c r="G310" s="324"/>
      <c r="H310" s="327">
        <f t="shared" ca="true" si="47"/>
        <v>67.31390833655783</v>
      </c>
      <c r="I310" s="237">
        <f t="shared" ca="true" si="48"/>
        <v>2.8431185452783714</v>
      </c>
      <c r="J310" s="326">
        <f t="shared" ca="true" si="49"/>
        <v>31.164103132638687</v>
      </c>
      <c r="K310" s="324"/>
      <c r="L310" s="324"/>
      <c r="M310" s="327">
        <f t="shared" ca="true" si="50"/>
        <v>57.702527069830879</v>
      </c>
      <c r="N310" s="237">
        <f t="shared" ca="true" si="51"/>
        <v>3.6680710185041621</v>
      </c>
      <c r="O310" s="326">
        <f t="shared" ca="true" si="52"/>
        <v>40.110474913158463</v>
      </c>
      <c r="P310" s="324"/>
      <c r="Q310" s="324"/>
      <c r="R310" s="327">
        <f t="shared" ca="true" si="53"/>
        <v>50.144018867494097</v>
      </c>
      <c r="S310" s="237">
        <f t="shared" ca="true" si="54"/>
        <v>7.709714093066891</v>
      </c>
      <c r="T310" s="326">
        <f t="shared" ca="true" si="55"/>
        <v>32.908712041955624</v>
      </c>
      <c r="U310" s="324"/>
      <c r="V310" s="324"/>
      <c r="W310" s="327">
        <f t="shared" ca="true" si="56"/>
        <v>34.771141401365199</v>
      </c>
      <c r="X310" s="237">
        <f t="shared" ca="true" si="57"/>
        <v>31.338531983114603</v>
      </c>
      <c r="Y310" s="326">
        <f t="shared" ca="true" si="58"/>
        <v>42.612829614246841</v>
      </c>
      <c r="Z310" s="324"/>
      <c r="AA310" s="324"/>
      <c r="AB310" s="327">
        <f t="shared" ca="true" si="59"/>
        <v>15.979383734790126</v>
      </c>
    </row>
    <row r="311" x14ac:dyDescent="0.2">
      <c r="A311" s="322"/>
      <c r="B311" s="662"/>
      <c r="C311" s="663"/>
      <c r="D311" s="237" t="str">
        <f t="shared" ca="true" si="45"/>
        <v/>
      </c>
      <c r="E311" s="326" t="str">
        <f t="shared" ca="true" si="46"/>
        <v/>
      </c>
      <c r="F311" s="324"/>
      <c r="G311" s="324"/>
      <c r="H311" s="327" t="str">
        <f t="shared" ca="true" si="47"/>
        <v/>
      </c>
      <c r="I311" s="237" t="str">
        <f t="shared" ca="true" si="48"/>
        <v/>
      </c>
      <c r="J311" s="326" t="str">
        <f t="shared" ca="true" si="49"/>
        <v/>
      </c>
      <c r="K311" s="324"/>
      <c r="L311" s="324"/>
      <c r="M311" s="327" t="str">
        <f t="shared" ca="true" si="50"/>
        <v/>
      </c>
      <c r="N311" s="237" t="str">
        <f t="shared" ca="true" si="51"/>
        <v/>
      </c>
      <c r="O311" s="326" t="str">
        <f t="shared" ca="true" si="52"/>
        <v/>
      </c>
      <c r="P311" s="324"/>
      <c r="Q311" s="324"/>
      <c r="R311" s="327" t="str">
        <f t="shared" ca="true" si="53"/>
        <v/>
      </c>
      <c r="S311" s="237" t="str">
        <f t="shared" ca="true" si="54"/>
        <v/>
      </c>
      <c r="T311" s="326" t="str">
        <f t="shared" ca="true" si="55"/>
        <v/>
      </c>
      <c r="U311" s="324"/>
      <c r="V311" s="324"/>
      <c r="W311" s="327" t="str">
        <f t="shared" ca="true" si="56"/>
        <v/>
      </c>
      <c r="X311" s="237" t="str">
        <f t="shared" ca="true" si="57"/>
        <v/>
      </c>
      <c r="Y311" s="326" t="str">
        <f t="shared" ca="true" si="58"/>
        <v/>
      </c>
      <c r="Z311" s="324"/>
      <c r="AA311" s="324"/>
      <c r="AB311" s="327" t="str">
        <f t="shared" ca="true" si="59"/>
        <v/>
      </c>
    </row>
    <row r="312" x14ac:dyDescent="0.2">
      <c r="A312" s="322"/>
      <c r="B312" s="662"/>
      <c r="C312" s="663"/>
      <c r="D312" s="237" t="str">
        <f t="shared" ca="true" si="45"/>
        <v/>
      </c>
      <c r="E312" s="326" t="str">
        <f t="shared" ca="true" si="46"/>
        <v/>
      </c>
      <c r="F312" s="324"/>
      <c r="G312" s="324"/>
      <c r="H312" s="327" t="str">
        <f t="shared" ca="true" si="47"/>
        <v/>
      </c>
      <c r="I312" s="237" t="str">
        <f t="shared" ca="true" si="48"/>
        <v/>
      </c>
      <c r="J312" s="326" t="str">
        <f t="shared" ca="true" si="49"/>
        <v/>
      </c>
      <c r="K312" s="324"/>
      <c r="L312" s="324"/>
      <c r="M312" s="327" t="str">
        <f t="shared" ca="true" si="50"/>
        <v/>
      </c>
      <c r="N312" s="237" t="str">
        <f t="shared" ca="true" si="51"/>
        <v/>
      </c>
      <c r="O312" s="326" t="str">
        <f t="shared" ca="true" si="52"/>
        <v/>
      </c>
      <c r="P312" s="324"/>
      <c r="Q312" s="324"/>
      <c r="R312" s="327" t="str">
        <f t="shared" ca="true" si="53"/>
        <v/>
      </c>
      <c r="S312" s="237" t="str">
        <f t="shared" ca="true" si="54"/>
        <v/>
      </c>
      <c r="T312" s="326" t="str">
        <f t="shared" ca="true" si="55"/>
        <v/>
      </c>
      <c r="U312" s="324"/>
      <c r="V312" s="324"/>
      <c r="W312" s="327" t="str">
        <f t="shared" ca="true" si="56"/>
        <v/>
      </c>
      <c r="X312" s="237" t="str">
        <f t="shared" ca="true" si="57"/>
        <v/>
      </c>
      <c r="Y312" s="326" t="str">
        <f t="shared" ca="true" si="58"/>
        <v/>
      </c>
      <c r="Z312" s="324"/>
      <c r="AA312" s="324"/>
      <c r="AB312" s="327" t="str">
        <f t="shared" ca="true" si="59"/>
        <v/>
      </c>
    </row>
    <row r="313" x14ac:dyDescent="0.2">
      <c r="A313" s="322"/>
      <c r="B313" s="662"/>
      <c r="C313" s="663"/>
      <c r="D313" s="237" t="str">
        <f t="shared" ca="true" si="45"/>
        <v/>
      </c>
      <c r="E313" s="326" t="str">
        <f t="shared" ca="true" si="46"/>
        <v/>
      </c>
      <c r="F313" s="324"/>
      <c r="G313" s="324"/>
      <c r="H313" s="327" t="str">
        <f t="shared" ca="true" si="47"/>
        <v/>
      </c>
      <c r="I313" s="237" t="str">
        <f t="shared" ca="true" si="48"/>
        <v/>
      </c>
      <c r="J313" s="326" t="str">
        <f t="shared" ca="true" si="49"/>
        <v/>
      </c>
      <c r="K313" s="324"/>
      <c r="L313" s="324"/>
      <c r="M313" s="327" t="str">
        <f t="shared" ca="true" si="50"/>
        <v/>
      </c>
      <c r="N313" s="237" t="str">
        <f t="shared" ca="true" si="51"/>
        <v/>
      </c>
      <c r="O313" s="326" t="str">
        <f t="shared" ca="true" si="52"/>
        <v/>
      </c>
      <c r="P313" s="324"/>
      <c r="Q313" s="324"/>
      <c r="R313" s="327" t="str">
        <f t="shared" ca="true" si="53"/>
        <v/>
      </c>
      <c r="S313" s="237" t="str">
        <f t="shared" ca="true" si="54"/>
        <v/>
      </c>
      <c r="T313" s="326" t="str">
        <f t="shared" ca="true" si="55"/>
        <v/>
      </c>
      <c r="U313" s="324"/>
      <c r="V313" s="324"/>
      <c r="W313" s="327" t="str">
        <f t="shared" ca="true" si="56"/>
        <v/>
      </c>
      <c r="X313" s="237" t="str">
        <f t="shared" ca="true" si="57"/>
        <v/>
      </c>
      <c r="Y313" s="326" t="str">
        <f t="shared" ca="true" si="58"/>
        <v/>
      </c>
      <c r="Z313" s="324"/>
      <c r="AA313" s="324"/>
      <c r="AB313" s="327" t="str">
        <f t="shared" ca="true" si="59"/>
        <v/>
      </c>
    </row>
    <row r="314" x14ac:dyDescent="0.2">
      <c r="A314" s="322"/>
      <c r="B314" s="662"/>
      <c r="C314" s="663"/>
      <c r="D314" s="237" t="str">
        <f t="shared" ca="true" si="45"/>
        <v/>
      </c>
      <c r="E314" s="326" t="str">
        <f t="shared" ca="true" si="46"/>
        <v/>
      </c>
      <c r="F314" s="324"/>
      <c r="G314" s="324"/>
      <c r="H314" s="327" t="str">
        <f t="shared" ca="true" si="47"/>
        <v/>
      </c>
      <c r="I314" s="237" t="str">
        <f t="shared" ca="true" si="48"/>
        <v/>
      </c>
      <c r="J314" s="326" t="str">
        <f t="shared" ca="true" si="49"/>
        <v/>
      </c>
      <c r="K314" s="324"/>
      <c r="L314" s="324"/>
      <c r="M314" s="327" t="str">
        <f t="shared" ca="true" si="50"/>
        <v/>
      </c>
      <c r="N314" s="237" t="str">
        <f t="shared" ca="true" si="51"/>
        <v/>
      </c>
      <c r="O314" s="326" t="str">
        <f t="shared" ca="true" si="52"/>
        <v/>
      </c>
      <c r="P314" s="324"/>
      <c r="Q314" s="324"/>
      <c r="R314" s="327" t="str">
        <f t="shared" ca="true" si="53"/>
        <v/>
      </c>
      <c r="S314" s="237" t="str">
        <f t="shared" ca="true" si="54"/>
        <v/>
      </c>
      <c r="T314" s="326" t="str">
        <f t="shared" ca="true" si="55"/>
        <v/>
      </c>
      <c r="U314" s="324"/>
      <c r="V314" s="324"/>
      <c r="W314" s="327" t="str">
        <f t="shared" ca="true" si="56"/>
        <v/>
      </c>
      <c r="X314" s="237" t="str">
        <f t="shared" ca="true" si="57"/>
        <v/>
      </c>
      <c r="Y314" s="326" t="str">
        <f t="shared" ca="true" si="58"/>
        <v/>
      </c>
      <c r="Z314" s="324"/>
      <c r="AA314" s="324"/>
      <c r="AB314" s="327" t="str">
        <f t="shared" ca="true" si="59"/>
        <v/>
      </c>
    </row>
    <row r="315" x14ac:dyDescent="0.2">
      <c r="A315" s="322"/>
      <c r="B315" s="662"/>
      <c r="C315" s="663"/>
      <c r="D315" s="237" t="str">
        <f t="shared" ca="true" si="45"/>
        <v/>
      </c>
      <c r="E315" s="326" t="str">
        <f t="shared" ca="true" si="46"/>
        <v/>
      </c>
      <c r="F315" s="324"/>
      <c r="G315" s="324"/>
      <c r="H315" s="327" t="str">
        <f t="shared" ca="true" si="47"/>
        <v/>
      </c>
      <c r="I315" s="237" t="str">
        <f t="shared" ca="true" si="48"/>
        <v/>
      </c>
      <c r="J315" s="326" t="str">
        <f t="shared" ca="true" si="49"/>
        <v/>
      </c>
      <c r="K315" s="324"/>
      <c r="L315" s="324"/>
      <c r="M315" s="327" t="str">
        <f t="shared" ca="true" si="50"/>
        <v/>
      </c>
      <c r="N315" s="237" t="str">
        <f t="shared" ca="true" si="51"/>
        <v/>
      </c>
      <c r="O315" s="326" t="str">
        <f t="shared" ca="true" si="52"/>
        <v/>
      </c>
      <c r="P315" s="324"/>
      <c r="Q315" s="324"/>
      <c r="R315" s="327" t="str">
        <f t="shared" ca="true" si="53"/>
        <v/>
      </c>
      <c r="S315" s="237" t="str">
        <f t="shared" ca="true" si="54"/>
        <v/>
      </c>
      <c r="T315" s="326" t="str">
        <f t="shared" ca="true" si="55"/>
        <v/>
      </c>
      <c r="U315" s="324"/>
      <c r="V315" s="324"/>
      <c r="W315" s="327" t="str">
        <f t="shared" ca="true" si="56"/>
        <v/>
      </c>
      <c r="X315" s="237" t="str">
        <f t="shared" ca="true" si="57"/>
        <v/>
      </c>
      <c r="Y315" s="326" t="str">
        <f t="shared" ca="true" si="58"/>
        <v/>
      </c>
      <c r="Z315" s="324"/>
      <c r="AA315" s="324"/>
      <c r="AB315" s="327" t="str">
        <f t="shared" ca="true" si="59"/>
        <v/>
      </c>
    </row>
    <row r="316" x14ac:dyDescent="0.2">
      <c r="A316" s="322"/>
      <c r="B316" s="664"/>
      <c r="C316" s="665"/>
      <c r="D316" s="238" t="str">
        <f t="shared" ca="true" si="45"/>
        <v/>
      </c>
      <c r="E316" s="329" t="str">
        <f t="shared" ca="true" si="46"/>
        <v/>
      </c>
      <c r="F316" s="330"/>
      <c r="G316" s="331"/>
      <c r="H316" s="332" t="str">
        <f t="shared" ca="true" si="47"/>
        <v/>
      </c>
      <c r="I316" s="238" t="str">
        <f t="shared" ca="true" si="48"/>
        <v/>
      </c>
      <c r="J316" s="329" t="str">
        <f t="shared" ca="true" si="49"/>
        <v/>
      </c>
      <c r="K316" s="330"/>
      <c r="L316" s="331"/>
      <c r="M316" s="332" t="str">
        <f t="shared" ca="true" si="50"/>
        <v/>
      </c>
      <c r="N316" s="238" t="str">
        <f t="shared" ca="true" si="51"/>
        <v/>
      </c>
      <c r="O316" s="329" t="str">
        <f t="shared" ca="true" si="52"/>
        <v/>
      </c>
      <c r="P316" s="330"/>
      <c r="Q316" s="331"/>
      <c r="R316" s="332" t="str">
        <f t="shared" ca="true" si="53"/>
        <v/>
      </c>
      <c r="S316" s="238" t="str">
        <f t="shared" ca="true" si="54"/>
        <v/>
      </c>
      <c r="T316" s="329" t="str">
        <f t="shared" ca="true" si="55"/>
        <v/>
      </c>
      <c r="U316" s="330"/>
      <c r="V316" s="331"/>
      <c r="W316" s="332" t="str">
        <f t="shared" ca="true" si="56"/>
        <v/>
      </c>
      <c r="X316" s="238" t="str">
        <f t="shared" ca="true" si="57"/>
        <v/>
      </c>
      <c r="Y316" s="329" t="str">
        <f t="shared" ca="true" si="58"/>
        <v/>
      </c>
      <c r="Z316" s="330"/>
      <c r="AA316" s="331"/>
      <c r="AB316" s="332" t="str">
        <f t="shared" ca="true" si="59"/>
        <v/>
      </c>
    </row>
    <row r="317" ht="11.25" customHeight="true" x14ac:dyDescent="0.2"/>
    <row r="318" ht="22.5" customHeight="true" x14ac:dyDescent="0.25">
      <c r="B318" s="986" t="str">
        <f>CONCATENATE("Rural use of sanitation facilities, ",C299,"–",C300)</f>
        <v>Rural use of sanitation facilities, 2000–2020</v>
      </c>
      <c r="C318" s="987"/>
      <c r="D318" s="987"/>
      <c r="E318" s="987"/>
      <c r="F318" s="987"/>
      <c r="G318" s="987"/>
      <c r="H318" s="987"/>
      <c r="I318" s="987"/>
      <c r="J318" s="987"/>
      <c r="K318" s="987"/>
      <c r="L318" s="987"/>
      <c r="N318" s="333"/>
      <c r="O318" s="333"/>
      <c r="P318" s="333"/>
      <c r="Q318" s="333"/>
      <c r="R318" s="333"/>
      <c r="S318" s="969" t="s">
        <v>11</v>
      </c>
      <c r="T318" s="970"/>
      <c r="U318" s="970"/>
      <c r="V318" s="970"/>
      <c r="W318" s="971"/>
      <c r="X318" s="333"/>
      <c r="Y318" s="333"/>
      <c r="Z318" s="333"/>
      <c r="AA318" s="333"/>
      <c r="AB318" s="33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71" customWidth="true"/>
    <col min="6" max="7" width="9" style="274" customWidth="true"/>
    <col min="8" max="38" width="9" style="271" customWidth="true"/>
    <col min="39" max="261" width="9.140625" style="271"/>
    <col min="262" max="262" width="5" style="271" customWidth="true"/>
    <col min="263" max="263" width="13.85546875" style="271" customWidth="true"/>
    <col min="264" max="265" width="6.28515625" style="271" customWidth="true"/>
    <col min="266" max="267" width="7" style="271" customWidth="true"/>
    <col min="268" max="274" width="6.28515625" style="271" customWidth="true"/>
    <col min="275" max="517" width="9.140625" style="271"/>
    <col min="518" max="518" width="5" style="271" customWidth="true"/>
    <col min="519" max="519" width="13.85546875" style="271" customWidth="true"/>
    <col min="520" max="521" width="6.28515625" style="271" customWidth="true"/>
    <col min="522" max="523" width="7" style="271" customWidth="true"/>
    <col min="524" max="530" width="6.28515625" style="271" customWidth="true"/>
    <col min="531" max="773" width="9.140625" style="271"/>
    <col min="774" max="774" width="5" style="271" customWidth="true"/>
    <col min="775" max="775" width="13.85546875" style="271" customWidth="true"/>
    <col min="776" max="777" width="6.28515625" style="271" customWidth="true"/>
    <col min="778" max="779" width="7" style="271" customWidth="true"/>
    <col min="780" max="786" width="6.28515625" style="271" customWidth="true"/>
    <col min="787" max="1029" width="9.140625" style="271"/>
    <col min="1030" max="1030" width="5" style="271" customWidth="true"/>
    <col min="1031" max="1031" width="13.85546875" style="271" customWidth="true"/>
    <col min="1032" max="1033" width="6.28515625" style="271" customWidth="true"/>
    <col min="1034" max="1035" width="7" style="271" customWidth="true"/>
    <col min="1036" max="1042" width="6.28515625" style="271" customWidth="true"/>
    <col min="1043" max="1285" width="9.140625" style="271"/>
    <col min="1286" max="1286" width="5" style="271" customWidth="true"/>
    <col min="1287" max="1287" width="13.85546875" style="271" customWidth="true"/>
    <col min="1288" max="1289" width="6.28515625" style="271" customWidth="true"/>
    <col min="1290" max="1291" width="7" style="271" customWidth="true"/>
    <col min="1292" max="1298" width="6.28515625" style="271" customWidth="true"/>
    <col min="1299" max="1541" width="9.140625" style="271"/>
    <col min="1542" max="1542" width="5" style="271" customWidth="true"/>
    <col min="1543" max="1543" width="13.85546875" style="271" customWidth="true"/>
    <col min="1544" max="1545" width="6.28515625" style="271" customWidth="true"/>
    <col min="1546" max="1547" width="7" style="271" customWidth="true"/>
    <col min="1548" max="1554" width="6.28515625" style="271" customWidth="true"/>
    <col min="1555" max="1797" width="9.140625" style="271"/>
    <col min="1798" max="1798" width="5" style="271" customWidth="true"/>
    <col min="1799" max="1799" width="13.85546875" style="271" customWidth="true"/>
    <col min="1800" max="1801" width="6.28515625" style="271" customWidth="true"/>
    <col min="1802" max="1803" width="7" style="271" customWidth="true"/>
    <col min="1804" max="1810" width="6.28515625" style="271" customWidth="true"/>
    <col min="1811" max="2053" width="9.140625" style="271"/>
    <col min="2054" max="2054" width="5" style="271" customWidth="true"/>
    <col min="2055" max="2055" width="13.85546875" style="271" customWidth="true"/>
    <col min="2056" max="2057" width="6.28515625" style="271" customWidth="true"/>
    <col min="2058" max="2059" width="7" style="271" customWidth="true"/>
    <col min="2060" max="2066" width="6.28515625" style="271" customWidth="true"/>
    <col min="2067" max="2309" width="9.140625" style="271"/>
    <col min="2310" max="2310" width="5" style="271" customWidth="true"/>
    <col min="2311" max="2311" width="13.85546875" style="271" customWidth="true"/>
    <col min="2312" max="2313" width="6.28515625" style="271" customWidth="true"/>
    <col min="2314" max="2315" width="7" style="271" customWidth="true"/>
    <col min="2316" max="2322" width="6.28515625" style="271" customWidth="true"/>
    <col min="2323" max="2565" width="9.140625" style="271"/>
    <col min="2566" max="2566" width="5" style="271" customWidth="true"/>
    <col min="2567" max="2567" width="13.85546875" style="271" customWidth="true"/>
    <col min="2568" max="2569" width="6.28515625" style="271" customWidth="true"/>
    <col min="2570" max="2571" width="7" style="271" customWidth="true"/>
    <col min="2572" max="2578" width="6.28515625" style="271" customWidth="true"/>
    <col min="2579" max="2821" width="9.140625" style="271"/>
    <col min="2822" max="2822" width="5" style="271" customWidth="true"/>
    <col min="2823" max="2823" width="13.85546875" style="271" customWidth="true"/>
    <col min="2824" max="2825" width="6.28515625" style="271" customWidth="true"/>
    <col min="2826" max="2827" width="7" style="271" customWidth="true"/>
    <col min="2828" max="2834" width="6.28515625" style="271" customWidth="true"/>
    <col min="2835" max="3077" width="9.140625" style="271"/>
    <col min="3078" max="3078" width="5" style="271" customWidth="true"/>
    <col min="3079" max="3079" width="13.85546875" style="271" customWidth="true"/>
    <col min="3080" max="3081" width="6.28515625" style="271" customWidth="true"/>
    <col min="3082" max="3083" width="7" style="271" customWidth="true"/>
    <col min="3084" max="3090" width="6.28515625" style="271" customWidth="true"/>
    <col min="3091" max="3333" width="9.140625" style="271"/>
    <col min="3334" max="3334" width="5" style="271" customWidth="true"/>
    <col min="3335" max="3335" width="13.85546875" style="271" customWidth="true"/>
    <col min="3336" max="3337" width="6.28515625" style="271" customWidth="true"/>
    <col min="3338" max="3339" width="7" style="271" customWidth="true"/>
    <col min="3340" max="3346" width="6.28515625" style="271" customWidth="true"/>
    <col min="3347" max="3589" width="9.140625" style="271"/>
    <col min="3590" max="3590" width="5" style="271" customWidth="true"/>
    <col min="3591" max="3591" width="13.85546875" style="271" customWidth="true"/>
    <col min="3592" max="3593" width="6.28515625" style="271" customWidth="true"/>
    <col min="3594" max="3595" width="7" style="271" customWidth="true"/>
    <col min="3596" max="3602" width="6.28515625" style="271" customWidth="true"/>
    <col min="3603" max="3845" width="9.140625" style="271"/>
    <col min="3846" max="3846" width="5" style="271" customWidth="true"/>
    <col min="3847" max="3847" width="13.85546875" style="271" customWidth="true"/>
    <col min="3848" max="3849" width="6.28515625" style="271" customWidth="true"/>
    <col min="3850" max="3851" width="7" style="271" customWidth="true"/>
    <col min="3852" max="3858" width="6.28515625" style="271" customWidth="true"/>
    <col min="3859" max="4101" width="9.140625" style="271"/>
    <col min="4102" max="4102" width="5" style="271" customWidth="true"/>
    <col min="4103" max="4103" width="13.85546875" style="271" customWidth="true"/>
    <col min="4104" max="4105" width="6.28515625" style="271" customWidth="true"/>
    <col min="4106" max="4107" width="7" style="271" customWidth="true"/>
    <col min="4108" max="4114" width="6.28515625" style="271" customWidth="true"/>
    <col min="4115" max="4357" width="9.140625" style="271"/>
    <col min="4358" max="4358" width="5" style="271" customWidth="true"/>
    <col min="4359" max="4359" width="13.85546875" style="271" customWidth="true"/>
    <col min="4360" max="4361" width="6.28515625" style="271" customWidth="true"/>
    <col min="4362" max="4363" width="7" style="271" customWidth="true"/>
    <col min="4364" max="4370" width="6.28515625" style="271" customWidth="true"/>
    <col min="4371" max="4613" width="9.140625" style="271"/>
    <col min="4614" max="4614" width="5" style="271" customWidth="true"/>
    <col min="4615" max="4615" width="13.85546875" style="271" customWidth="true"/>
    <col min="4616" max="4617" width="6.28515625" style="271" customWidth="true"/>
    <col min="4618" max="4619" width="7" style="271" customWidth="true"/>
    <col min="4620" max="4626" width="6.28515625" style="271" customWidth="true"/>
    <col min="4627" max="4869" width="9.140625" style="271"/>
    <col min="4870" max="4870" width="5" style="271" customWidth="true"/>
    <col min="4871" max="4871" width="13.85546875" style="271" customWidth="true"/>
    <col min="4872" max="4873" width="6.28515625" style="271" customWidth="true"/>
    <col min="4874" max="4875" width="7" style="271" customWidth="true"/>
    <col min="4876" max="4882" width="6.28515625" style="271" customWidth="true"/>
    <col min="4883" max="5125" width="9.140625" style="271"/>
    <col min="5126" max="5126" width="5" style="271" customWidth="true"/>
    <col min="5127" max="5127" width="13.85546875" style="271" customWidth="true"/>
    <col min="5128" max="5129" width="6.28515625" style="271" customWidth="true"/>
    <col min="5130" max="5131" width="7" style="271" customWidth="true"/>
    <col min="5132" max="5138" width="6.28515625" style="271" customWidth="true"/>
    <col min="5139" max="5381" width="9.140625" style="271"/>
    <col min="5382" max="5382" width="5" style="271" customWidth="true"/>
    <col min="5383" max="5383" width="13.85546875" style="271" customWidth="true"/>
    <col min="5384" max="5385" width="6.28515625" style="271" customWidth="true"/>
    <col min="5386" max="5387" width="7" style="271" customWidth="true"/>
    <col min="5388" max="5394" width="6.28515625" style="271" customWidth="true"/>
    <col min="5395" max="5637" width="9.140625" style="271"/>
    <col min="5638" max="5638" width="5" style="271" customWidth="true"/>
    <col min="5639" max="5639" width="13.85546875" style="271" customWidth="true"/>
    <col min="5640" max="5641" width="6.28515625" style="271" customWidth="true"/>
    <col min="5642" max="5643" width="7" style="271" customWidth="true"/>
    <col min="5644" max="5650" width="6.28515625" style="271" customWidth="true"/>
    <col min="5651" max="5893" width="9.140625" style="271"/>
    <col min="5894" max="5894" width="5" style="271" customWidth="true"/>
    <col min="5895" max="5895" width="13.85546875" style="271" customWidth="true"/>
    <col min="5896" max="5897" width="6.28515625" style="271" customWidth="true"/>
    <col min="5898" max="5899" width="7" style="271" customWidth="true"/>
    <col min="5900" max="5906" width="6.28515625" style="271" customWidth="true"/>
    <col min="5907" max="6149" width="9.140625" style="271"/>
    <col min="6150" max="6150" width="5" style="271" customWidth="true"/>
    <col min="6151" max="6151" width="13.85546875" style="271" customWidth="true"/>
    <col min="6152" max="6153" width="6.28515625" style="271" customWidth="true"/>
    <col min="6154" max="6155" width="7" style="271" customWidth="true"/>
    <col min="6156" max="6162" width="6.28515625" style="271" customWidth="true"/>
    <col min="6163" max="6405" width="9.140625" style="271"/>
    <col min="6406" max="6406" width="5" style="271" customWidth="true"/>
    <col min="6407" max="6407" width="13.85546875" style="271" customWidth="true"/>
    <col min="6408" max="6409" width="6.28515625" style="271" customWidth="true"/>
    <col min="6410" max="6411" width="7" style="271" customWidth="true"/>
    <col min="6412" max="6418" width="6.28515625" style="271" customWidth="true"/>
    <col min="6419" max="6661" width="9.140625" style="271"/>
    <col min="6662" max="6662" width="5" style="271" customWidth="true"/>
    <col min="6663" max="6663" width="13.85546875" style="271" customWidth="true"/>
    <col min="6664" max="6665" width="6.28515625" style="271" customWidth="true"/>
    <col min="6666" max="6667" width="7" style="271" customWidth="true"/>
    <col min="6668" max="6674" width="6.28515625" style="271" customWidth="true"/>
    <col min="6675" max="6917" width="9.140625" style="271"/>
    <col min="6918" max="6918" width="5" style="271" customWidth="true"/>
    <col min="6919" max="6919" width="13.85546875" style="271" customWidth="true"/>
    <col min="6920" max="6921" width="6.28515625" style="271" customWidth="true"/>
    <col min="6922" max="6923" width="7" style="271" customWidth="true"/>
    <col min="6924" max="6930" width="6.28515625" style="271" customWidth="true"/>
    <col min="6931" max="7173" width="9.140625" style="271"/>
    <col min="7174" max="7174" width="5" style="271" customWidth="true"/>
    <col min="7175" max="7175" width="13.85546875" style="271" customWidth="true"/>
    <col min="7176" max="7177" width="6.28515625" style="271" customWidth="true"/>
    <col min="7178" max="7179" width="7" style="271" customWidth="true"/>
    <col min="7180" max="7186" width="6.28515625" style="271" customWidth="true"/>
    <col min="7187" max="7429" width="9.140625" style="271"/>
    <col min="7430" max="7430" width="5" style="271" customWidth="true"/>
    <col min="7431" max="7431" width="13.85546875" style="271" customWidth="true"/>
    <col min="7432" max="7433" width="6.28515625" style="271" customWidth="true"/>
    <col min="7434" max="7435" width="7" style="271" customWidth="true"/>
    <col min="7436" max="7442" width="6.28515625" style="271" customWidth="true"/>
    <col min="7443" max="7685" width="9.140625" style="271"/>
    <col min="7686" max="7686" width="5" style="271" customWidth="true"/>
    <col min="7687" max="7687" width="13.85546875" style="271" customWidth="true"/>
    <col min="7688" max="7689" width="6.28515625" style="271" customWidth="true"/>
    <col min="7690" max="7691" width="7" style="271" customWidth="true"/>
    <col min="7692" max="7698" width="6.28515625" style="271" customWidth="true"/>
    <col min="7699" max="7941" width="9.140625" style="271"/>
    <col min="7942" max="7942" width="5" style="271" customWidth="true"/>
    <col min="7943" max="7943" width="13.85546875" style="271" customWidth="true"/>
    <col min="7944" max="7945" width="6.28515625" style="271" customWidth="true"/>
    <col min="7946" max="7947" width="7" style="271" customWidth="true"/>
    <col min="7948" max="7954" width="6.28515625" style="271" customWidth="true"/>
    <col min="7955" max="8197" width="9.140625" style="271"/>
    <col min="8198" max="8198" width="5" style="271" customWidth="true"/>
    <col min="8199" max="8199" width="13.85546875" style="271" customWidth="true"/>
    <col min="8200" max="8201" width="6.28515625" style="271" customWidth="true"/>
    <col min="8202" max="8203" width="7" style="271" customWidth="true"/>
    <col min="8204" max="8210" width="6.28515625" style="271" customWidth="true"/>
    <col min="8211" max="8453" width="9.140625" style="271"/>
    <col min="8454" max="8454" width="5" style="271" customWidth="true"/>
    <col min="8455" max="8455" width="13.85546875" style="271" customWidth="true"/>
    <col min="8456" max="8457" width="6.28515625" style="271" customWidth="true"/>
    <col min="8458" max="8459" width="7" style="271" customWidth="true"/>
    <col min="8460" max="8466" width="6.28515625" style="271" customWidth="true"/>
    <col min="8467" max="8709" width="9.140625" style="271"/>
    <col min="8710" max="8710" width="5" style="271" customWidth="true"/>
    <col min="8711" max="8711" width="13.85546875" style="271" customWidth="true"/>
    <col min="8712" max="8713" width="6.28515625" style="271" customWidth="true"/>
    <col min="8714" max="8715" width="7" style="271" customWidth="true"/>
    <col min="8716" max="8722" width="6.28515625" style="271" customWidth="true"/>
    <col min="8723" max="8965" width="9.140625" style="271"/>
    <col min="8966" max="8966" width="5" style="271" customWidth="true"/>
    <col min="8967" max="8967" width="13.85546875" style="271" customWidth="true"/>
    <col min="8968" max="8969" width="6.28515625" style="271" customWidth="true"/>
    <col min="8970" max="8971" width="7" style="271" customWidth="true"/>
    <col min="8972" max="8978" width="6.28515625" style="271" customWidth="true"/>
    <col min="8979" max="9221" width="9.140625" style="271"/>
    <col min="9222" max="9222" width="5" style="271" customWidth="true"/>
    <col min="9223" max="9223" width="13.85546875" style="271" customWidth="true"/>
    <col min="9224" max="9225" width="6.28515625" style="271" customWidth="true"/>
    <col min="9226" max="9227" width="7" style="271" customWidth="true"/>
    <col min="9228" max="9234" width="6.28515625" style="271" customWidth="true"/>
    <col min="9235" max="9477" width="9.140625" style="271"/>
    <col min="9478" max="9478" width="5" style="271" customWidth="true"/>
    <col min="9479" max="9479" width="13.85546875" style="271" customWidth="true"/>
    <col min="9480" max="9481" width="6.28515625" style="271" customWidth="true"/>
    <col min="9482" max="9483" width="7" style="271" customWidth="true"/>
    <col min="9484" max="9490" width="6.28515625" style="271" customWidth="true"/>
    <col min="9491" max="9733" width="9.140625" style="271"/>
    <col min="9734" max="9734" width="5" style="271" customWidth="true"/>
    <col min="9735" max="9735" width="13.85546875" style="271" customWidth="true"/>
    <col min="9736" max="9737" width="6.28515625" style="271" customWidth="true"/>
    <col min="9738" max="9739" width="7" style="271" customWidth="true"/>
    <col min="9740" max="9746" width="6.28515625" style="271" customWidth="true"/>
    <col min="9747" max="9989" width="9.140625" style="271"/>
    <col min="9990" max="9990" width="5" style="271" customWidth="true"/>
    <col min="9991" max="9991" width="13.85546875" style="271" customWidth="true"/>
    <col min="9992" max="9993" width="6.28515625" style="271" customWidth="true"/>
    <col min="9994" max="9995" width="7" style="271" customWidth="true"/>
    <col min="9996" max="10002" width="6.28515625" style="271" customWidth="true"/>
    <col min="10003" max="10245" width="9.140625" style="271"/>
    <col min="10246" max="10246" width="5" style="271" customWidth="true"/>
    <col min="10247" max="10247" width="13.85546875" style="271" customWidth="true"/>
    <col min="10248" max="10249" width="6.28515625" style="271" customWidth="true"/>
    <col min="10250" max="10251" width="7" style="271" customWidth="true"/>
    <col min="10252" max="10258" width="6.28515625" style="271" customWidth="true"/>
    <col min="10259" max="10501" width="9.140625" style="271"/>
    <col min="10502" max="10502" width="5" style="271" customWidth="true"/>
    <col min="10503" max="10503" width="13.85546875" style="271" customWidth="true"/>
    <col min="10504" max="10505" width="6.28515625" style="271" customWidth="true"/>
    <col min="10506" max="10507" width="7" style="271" customWidth="true"/>
    <col min="10508" max="10514" width="6.28515625" style="271" customWidth="true"/>
    <col min="10515" max="10757" width="9.140625" style="271"/>
    <col min="10758" max="10758" width="5" style="271" customWidth="true"/>
    <col min="10759" max="10759" width="13.85546875" style="271" customWidth="true"/>
    <col min="10760" max="10761" width="6.28515625" style="271" customWidth="true"/>
    <col min="10762" max="10763" width="7" style="271" customWidth="true"/>
    <col min="10764" max="10770" width="6.28515625" style="271" customWidth="true"/>
    <col min="10771" max="11013" width="9.140625" style="271"/>
    <col min="11014" max="11014" width="5" style="271" customWidth="true"/>
    <col min="11015" max="11015" width="13.85546875" style="271" customWidth="true"/>
    <col min="11016" max="11017" width="6.28515625" style="271" customWidth="true"/>
    <col min="11018" max="11019" width="7" style="271" customWidth="true"/>
    <col min="11020" max="11026" width="6.28515625" style="271" customWidth="true"/>
    <col min="11027" max="11269" width="9.140625" style="271"/>
    <col min="11270" max="11270" width="5" style="271" customWidth="true"/>
    <col min="11271" max="11271" width="13.85546875" style="271" customWidth="true"/>
    <col min="11272" max="11273" width="6.28515625" style="271" customWidth="true"/>
    <col min="11274" max="11275" width="7" style="271" customWidth="true"/>
    <col min="11276" max="11282" width="6.28515625" style="271" customWidth="true"/>
    <col min="11283" max="11525" width="9.140625" style="271"/>
    <col min="11526" max="11526" width="5" style="271" customWidth="true"/>
    <col min="11527" max="11527" width="13.85546875" style="271" customWidth="true"/>
    <col min="11528" max="11529" width="6.28515625" style="271" customWidth="true"/>
    <col min="11530" max="11531" width="7" style="271" customWidth="true"/>
    <col min="11532" max="11538" width="6.28515625" style="271" customWidth="true"/>
    <col min="11539" max="11781" width="9.140625" style="271"/>
    <col min="11782" max="11782" width="5" style="271" customWidth="true"/>
    <col min="11783" max="11783" width="13.85546875" style="271" customWidth="true"/>
    <col min="11784" max="11785" width="6.28515625" style="271" customWidth="true"/>
    <col min="11786" max="11787" width="7" style="271" customWidth="true"/>
    <col min="11788" max="11794" width="6.28515625" style="271" customWidth="true"/>
    <col min="11795" max="12037" width="9.140625" style="271"/>
    <col min="12038" max="12038" width="5" style="271" customWidth="true"/>
    <col min="12039" max="12039" width="13.85546875" style="271" customWidth="true"/>
    <col min="12040" max="12041" width="6.28515625" style="271" customWidth="true"/>
    <col min="12042" max="12043" width="7" style="271" customWidth="true"/>
    <col min="12044" max="12050" width="6.28515625" style="271" customWidth="true"/>
    <col min="12051" max="12293" width="9.140625" style="271"/>
    <col min="12294" max="12294" width="5" style="271" customWidth="true"/>
    <col min="12295" max="12295" width="13.85546875" style="271" customWidth="true"/>
    <col min="12296" max="12297" width="6.28515625" style="271" customWidth="true"/>
    <col min="12298" max="12299" width="7" style="271" customWidth="true"/>
    <col min="12300" max="12306" width="6.28515625" style="271" customWidth="true"/>
    <col min="12307" max="12549" width="9.140625" style="271"/>
    <col min="12550" max="12550" width="5" style="271" customWidth="true"/>
    <col min="12551" max="12551" width="13.85546875" style="271" customWidth="true"/>
    <col min="12552" max="12553" width="6.28515625" style="271" customWidth="true"/>
    <col min="12554" max="12555" width="7" style="271" customWidth="true"/>
    <col min="12556" max="12562" width="6.28515625" style="271" customWidth="true"/>
    <col min="12563" max="12805" width="9.140625" style="271"/>
    <col min="12806" max="12806" width="5" style="271" customWidth="true"/>
    <col min="12807" max="12807" width="13.85546875" style="271" customWidth="true"/>
    <col min="12808" max="12809" width="6.28515625" style="271" customWidth="true"/>
    <col min="12810" max="12811" width="7" style="271" customWidth="true"/>
    <col min="12812" max="12818" width="6.28515625" style="271" customWidth="true"/>
    <col min="12819" max="13061" width="9.140625" style="271"/>
    <col min="13062" max="13062" width="5" style="271" customWidth="true"/>
    <col min="13063" max="13063" width="13.85546875" style="271" customWidth="true"/>
    <col min="13064" max="13065" width="6.28515625" style="271" customWidth="true"/>
    <col min="13066" max="13067" width="7" style="271" customWidth="true"/>
    <col min="13068" max="13074" width="6.28515625" style="271" customWidth="true"/>
    <col min="13075" max="13317" width="9.140625" style="271"/>
    <col min="13318" max="13318" width="5" style="271" customWidth="true"/>
    <col min="13319" max="13319" width="13.85546875" style="271" customWidth="true"/>
    <col min="13320" max="13321" width="6.28515625" style="271" customWidth="true"/>
    <col min="13322" max="13323" width="7" style="271" customWidth="true"/>
    <col min="13324" max="13330" width="6.28515625" style="271" customWidth="true"/>
    <col min="13331" max="13573" width="9.140625" style="271"/>
    <col min="13574" max="13574" width="5" style="271" customWidth="true"/>
    <col min="13575" max="13575" width="13.85546875" style="271" customWidth="true"/>
    <col min="13576" max="13577" width="6.28515625" style="271" customWidth="true"/>
    <col min="13578" max="13579" width="7" style="271" customWidth="true"/>
    <col min="13580" max="13586" width="6.28515625" style="271" customWidth="true"/>
    <col min="13587" max="13829" width="9.140625" style="271"/>
    <col min="13830" max="13830" width="5" style="271" customWidth="true"/>
    <col min="13831" max="13831" width="13.85546875" style="271" customWidth="true"/>
    <col min="13832" max="13833" width="6.28515625" style="271" customWidth="true"/>
    <col min="13834" max="13835" width="7" style="271" customWidth="true"/>
    <col min="13836" max="13842" width="6.28515625" style="271" customWidth="true"/>
    <col min="13843" max="14085" width="9.140625" style="271"/>
    <col min="14086" max="14086" width="5" style="271" customWidth="true"/>
    <col min="14087" max="14087" width="13.85546875" style="271" customWidth="true"/>
    <col min="14088" max="14089" width="6.28515625" style="271" customWidth="true"/>
    <col min="14090" max="14091" width="7" style="271" customWidth="true"/>
    <col min="14092" max="14098" width="6.28515625" style="271" customWidth="true"/>
    <col min="14099" max="14341" width="9.140625" style="271"/>
    <col min="14342" max="14342" width="5" style="271" customWidth="true"/>
    <col min="14343" max="14343" width="13.85546875" style="271" customWidth="true"/>
    <col min="14344" max="14345" width="6.28515625" style="271" customWidth="true"/>
    <col min="14346" max="14347" width="7" style="271" customWidth="true"/>
    <col min="14348" max="14354" width="6.28515625" style="271" customWidth="true"/>
    <col min="14355" max="14597" width="9.140625" style="271"/>
    <col min="14598" max="14598" width="5" style="271" customWidth="true"/>
    <col min="14599" max="14599" width="13.85546875" style="271" customWidth="true"/>
    <col min="14600" max="14601" width="6.28515625" style="271" customWidth="true"/>
    <col min="14602" max="14603" width="7" style="271" customWidth="true"/>
    <col min="14604" max="14610" width="6.28515625" style="271" customWidth="true"/>
    <col min="14611" max="14853" width="9.140625" style="271"/>
    <col min="14854" max="14854" width="5" style="271" customWidth="true"/>
    <col min="14855" max="14855" width="13.85546875" style="271" customWidth="true"/>
    <col min="14856" max="14857" width="6.28515625" style="271" customWidth="true"/>
    <col min="14858" max="14859" width="7" style="271" customWidth="true"/>
    <col min="14860" max="14866" width="6.28515625" style="271" customWidth="true"/>
    <col min="14867" max="15109" width="9.140625" style="271"/>
    <col min="15110" max="15110" width="5" style="271" customWidth="true"/>
    <col min="15111" max="15111" width="13.85546875" style="271" customWidth="true"/>
    <col min="15112" max="15113" width="6.28515625" style="271" customWidth="true"/>
    <col min="15114" max="15115" width="7" style="271" customWidth="true"/>
    <col min="15116" max="15122" width="6.28515625" style="271" customWidth="true"/>
    <col min="15123" max="15365" width="9.140625" style="271"/>
    <col min="15366" max="15366" width="5" style="271" customWidth="true"/>
    <col min="15367" max="15367" width="13.85546875" style="271" customWidth="true"/>
    <col min="15368" max="15369" width="6.28515625" style="271" customWidth="true"/>
    <col min="15370" max="15371" width="7" style="271" customWidth="true"/>
    <col min="15372" max="15378" width="6.28515625" style="271" customWidth="true"/>
    <col min="15379" max="15621" width="9.140625" style="271"/>
    <col min="15622" max="15622" width="5" style="271" customWidth="true"/>
    <col min="15623" max="15623" width="13.85546875" style="271" customWidth="true"/>
    <col min="15624" max="15625" width="6.28515625" style="271" customWidth="true"/>
    <col min="15626" max="15627" width="7" style="271" customWidth="true"/>
    <col min="15628" max="15634" width="6.28515625" style="271" customWidth="true"/>
    <col min="15635" max="15877" width="9.140625" style="271"/>
    <col min="15878" max="15878" width="5" style="271" customWidth="true"/>
    <col min="15879" max="15879" width="13.85546875" style="271" customWidth="true"/>
    <col min="15880" max="15881" width="6.28515625" style="271" customWidth="true"/>
    <col min="15882" max="15883" width="7" style="271" customWidth="true"/>
    <col min="15884" max="15890" width="6.28515625" style="271" customWidth="true"/>
    <col min="15891" max="16133" width="9.140625" style="271"/>
    <col min="16134" max="16134" width="5" style="271" customWidth="true"/>
    <col min="16135" max="16135" width="13.85546875" style="271" customWidth="true"/>
    <col min="16136" max="16137" width="6.28515625" style="271" customWidth="true"/>
    <col min="16138" max="16139" width="7" style="271" customWidth="true"/>
    <col min="16140" max="16146" width="6.28515625" style="271" customWidth="true"/>
    <col min="16147" max="16384" width="9.140625" style="271"/>
  </cols>
  <sheetData>
    <row r="4" ht="27" customHeight="true" x14ac:dyDescent="0.4">
      <c r="B4" s="1023" t="s">
        <v>135</v>
      </c>
      <c r="C4" s="1024"/>
      <c r="D4" s="1024"/>
      <c r="E4" s="1024"/>
      <c r="F4" s="1024"/>
      <c r="G4" s="1024"/>
      <c r="H4" s="1024"/>
      <c r="I4" s="1024"/>
      <c r="J4" s="1024"/>
      <c r="K4" s="1024"/>
      <c r="L4" s="1024"/>
      <c r="M4" s="1024"/>
      <c r="N4" s="1024"/>
      <c r="O4" s="1024"/>
      <c r="P4" s="1024"/>
      <c r="Q4" s="1024"/>
      <c r="R4" s="1024"/>
      <c r="S4" s="1024"/>
      <c r="T4" s="1024"/>
      <c r="U4" s="1024"/>
      <c r="V4" s="1024"/>
      <c r="W4" s="1024"/>
      <c r="X4" s="1024"/>
      <c r="Y4" s="1024"/>
    </row>
    <row r="5" ht="28.5" customHeight="true" x14ac:dyDescent="0.4">
      <c r="B5" s="968" t="str">
        <f ca="true">IF(ISERROR(INDIRECT(CONCATENATE($E$32,"!A2"))),"",INDIRECT(CONCATENATE($E$32,"!A2")))</f>
        <v>Madagascar</v>
      </c>
      <c r="C5" s="1025"/>
      <c r="D5" s="1025"/>
      <c r="E5" s="1025"/>
      <c r="F5" s="1025"/>
      <c r="G5" s="1025"/>
      <c r="H5" s="1025"/>
      <c r="I5" s="1025"/>
      <c r="J5" s="1025"/>
      <c r="K5" s="1024"/>
      <c r="L5" s="1024"/>
      <c r="M5" s="1024"/>
      <c r="N5" s="1024"/>
      <c r="O5" s="1024"/>
      <c r="P5" s="1024"/>
      <c r="Q5" s="1024"/>
      <c r="R5" s="1024"/>
      <c r="S5" s="1024"/>
      <c r="T5" s="1024"/>
      <c r="U5" s="1024"/>
      <c r="V5" s="1024"/>
      <c r="W5" s="1024"/>
      <c r="X5" s="1024"/>
      <c r="Y5" s="1024"/>
    </row>
    <row r="6" x14ac:dyDescent="0.2">
      <c r="F6" s="271"/>
      <c r="G6" s="271"/>
      <c r="J6" s="272"/>
      <c r="K6" s="272"/>
      <c r="L6" s="272"/>
      <c r="M6" s="272"/>
      <c r="N6" s="272"/>
      <c r="O6" s="272"/>
      <c r="P6" s="272"/>
    </row>
    <row r="7" s="273" customFormat="true" ht="16.5" customHeight="true" x14ac:dyDescent="0.25">
      <c r="B7" s="1021" t="str">
        <f ca="true">CONCATENATE("National ",IF(ISERROR(INDIRECT(CONCATENATE($E$32,"!A2"))),"",INDIRECT(CONCATENATE($E$32,"!A210"))))</f>
        <v>National Access to hygiene facilities </v>
      </c>
      <c r="C7" s="1022"/>
      <c r="D7" s="1022"/>
      <c r="E7" s="1022"/>
      <c r="F7" s="1022"/>
      <c r="G7" s="1022"/>
      <c r="H7" s="1022"/>
      <c r="K7" s="1039" t="str">
        <f ca="true">CONCATENATE("Urban ",IF(ISERROR(INDIRECT(CONCATENATE($E$32,"!A2"))),"",INDIRECT(CONCATENATE($E$32,"!A210"))))</f>
        <v>Urban Access to hygiene facilities </v>
      </c>
      <c r="L7" s="1040"/>
      <c r="M7" s="1040"/>
      <c r="N7" s="1040"/>
      <c r="O7" s="1040"/>
      <c r="P7" s="1040"/>
      <c r="S7" s="1039" t="str">
        <f ca="true">CONCATENATE("Rural ",IF(ISERROR(INDIRECT(CONCATENATE($E$32,"!A2"))),"",INDIRECT(CONCATENATE($E$32,"!A210"))))</f>
        <v>Rural Access to hygiene facilities </v>
      </c>
      <c r="T7" s="1040"/>
      <c r="U7" s="1040"/>
      <c r="V7" s="1040"/>
      <c r="W7" s="1040"/>
      <c r="X7" s="1040"/>
    </row>
    <row r="8" s="273" customFormat="true" x14ac:dyDescent="0.2"/>
    <row r="17" x14ac:dyDescent="0.2">
      <c r="Q17" s="272"/>
      <c r="R17" s="272"/>
      <c r="S17" s="272"/>
      <c r="T17" s="272"/>
      <c r="U17" s="272"/>
      <c r="V17" s="272"/>
    </row>
    <row r="18" x14ac:dyDescent="0.2">
      <c r="Q18" s="272"/>
      <c r="R18" s="272"/>
      <c r="S18" s="272"/>
      <c r="T18" s="272"/>
      <c r="U18" s="272"/>
      <c r="V18" s="272"/>
    </row>
    <row r="19" x14ac:dyDescent="0.2">
      <c r="Q19" s="272"/>
      <c r="R19" s="272"/>
      <c r="S19" s="272"/>
      <c r="T19" s="272"/>
      <c r="U19" s="272"/>
      <c r="V19" s="272"/>
    </row>
    <row r="20" x14ac:dyDescent="0.2">
      <c r="Q20" s="272"/>
      <c r="R20" s="272"/>
      <c r="S20" s="272"/>
      <c r="T20" s="272"/>
      <c r="U20" s="272"/>
      <c r="V20" s="272"/>
    </row>
    <row r="21" x14ac:dyDescent="0.2">
      <c r="Q21" s="272"/>
      <c r="R21" s="272"/>
      <c r="S21" s="272"/>
      <c r="T21" s="272"/>
      <c r="U21" s="272"/>
      <c r="V21" s="272"/>
    </row>
    <row r="22" x14ac:dyDescent="0.2">
      <c r="Q22" s="272"/>
      <c r="R22" s="272"/>
      <c r="S22" s="272"/>
      <c r="T22" s="272"/>
      <c r="U22" s="272"/>
      <c r="V22" s="272"/>
    </row>
    <row r="23" x14ac:dyDescent="0.2">
      <c r="Q23" s="272"/>
      <c r="R23" s="272"/>
      <c r="S23" s="272"/>
      <c r="T23" s="272"/>
      <c r="U23" s="272"/>
      <c r="V23" s="272"/>
    </row>
    <row r="32" s="275" customFormat="true" x14ac:dyDescent="0.2">
      <c r="E32" s="1015" t="str">
        <f>INDEX(B88:B100,A88)</f>
        <v>MICS18</v>
      </c>
      <c r="F32" s="1016"/>
      <c r="G32" s="1030" t="str">
        <f ca="true">IF(ISERROR(INDIRECT(CONCATENATE($E$32,"!A2"))),"",INDIRECT(CONCATENATE($E$32,"!A2")))</f>
        <v>Madagascar</v>
      </c>
      <c r="H32" s="1031"/>
      <c r="I32" s="1031"/>
      <c r="J32" s="1032"/>
      <c r="K32" s="1036" t="s">
        <v>0</v>
      </c>
      <c r="L32" s="1037"/>
      <c r="M32" s="1038"/>
      <c r="N32" s="1036" t="s">
        <v>1</v>
      </c>
      <c r="O32" s="1037"/>
      <c r="P32" s="1038"/>
      <c r="Q32" s="1036" t="s">
        <v>2</v>
      </c>
      <c r="R32" s="1037"/>
      <c r="S32" s="1038"/>
      <c r="T32" s="1036" t="s">
        <v>3</v>
      </c>
      <c r="U32" s="1037"/>
      <c r="V32" s="1038"/>
      <c r="W32" s="1036" t="s">
        <v>4</v>
      </c>
      <c r="X32" s="1037"/>
      <c r="Y32" s="1038"/>
    </row>
    <row r="33" s="279" customFormat="true" ht="22.5" customHeight="true" x14ac:dyDescent="0.2">
      <c r="E33" s="1017"/>
      <c r="F33" s="1018"/>
      <c r="G33" s="1033"/>
      <c r="H33" s="1034"/>
      <c r="I33" s="1034"/>
      <c r="J33" s="1035"/>
      <c r="K33" s="276" t="s">
        <v>15</v>
      </c>
      <c r="L33" s="277" t="s">
        <v>16</v>
      </c>
      <c r="M33" s="278" t="s">
        <v>20</v>
      </c>
      <c r="N33" s="276" t="s">
        <v>15</v>
      </c>
      <c r="O33" s="277" t="s">
        <v>16</v>
      </c>
      <c r="P33" s="278" t="s">
        <v>20</v>
      </c>
      <c r="Q33" s="276" t="s">
        <v>15</v>
      </c>
      <c r="R33" s="277" t="s">
        <v>16</v>
      </c>
      <c r="S33" s="278" t="s">
        <v>20</v>
      </c>
      <c r="T33" s="276" t="s">
        <v>15</v>
      </c>
      <c r="U33" s="277" t="s">
        <v>16</v>
      </c>
      <c r="V33" s="278" t="s">
        <v>20</v>
      </c>
      <c r="W33" s="276" t="s">
        <v>15</v>
      </c>
      <c r="X33" s="277" t="s">
        <v>16</v>
      </c>
      <c r="Y33" s="278" t="s">
        <v>20</v>
      </c>
    </row>
    <row r="34" ht="15" x14ac:dyDescent="0.2">
      <c r="B34" s="1026" t="s">
        <v>21</v>
      </c>
      <c r="C34" s="1027"/>
      <c r="D34" s="1027"/>
      <c r="E34" s="342"/>
      <c r="F34" s="271"/>
      <c r="G34" s="990" t="s">
        <v>5</v>
      </c>
      <c r="H34" s="973"/>
      <c r="I34" s="988"/>
      <c r="J34" s="1019" t="str">
        <f ca="true">IF(ISERROR(INDIRECT(CONCATENATE(#REF!,"!A2"))),"",INDIRECT(CONCATENATE(#REF!,"!A210")))</f>
        <v/>
      </c>
      <c r="K34" s="1009">
        <f ca="true">IF(ISERROR(INDIRECT(CONCATENATE($E$32,"!C222"))),"",INDIRECT(CONCATENATE($E$32,"!C222")))</f>
        <v>4.718403988885651</v>
      </c>
      <c r="L34" s="1011">
        <f ca="true">IF(ISERROR(INDIRECT(CONCATENATE($E$32,"!C223"))),"",INDIRECT(CONCATENATE($E$32,"!C223")))</f>
        <v>12.489732549180903</v>
      </c>
      <c r="M34" s="1013">
        <f ca="true">IF(ISERROR(INDIRECT(CONCATENATE($E$32,"!C224"))),"",INDIRECT(CONCATENATE($E$32,"!C224")))</f>
        <v>82.791863461933289</v>
      </c>
      <c r="N34" s="1009">
        <f ca="true">IF(ISERROR(INDIRECT(CONCATENATE($E$32,"!D222"))),"",INDIRECT(CONCATENATE($E$32,"!D222")))</f>
        <v>7.9216713729264647</v>
      </c>
      <c r="O34" s="1011">
        <f ca="true">IF(ISERROR(INDIRECT(CONCATENATE($E$32,"!D223"))),"",INDIRECT(CONCATENATE($E$32,"!D223")))</f>
        <v>16.916309841567969</v>
      </c>
      <c r="P34" s="1013">
        <f ca="true">IF(ISERROR(INDIRECT(CONCATENATE($E$32,"!D224"))),"",INDIRECT(CONCATENATE($E$32,"!D224")))</f>
        <v>75.162018785505396</v>
      </c>
      <c r="Q34" s="1009">
        <f ca="true">IF(ISERROR(INDIRECT(CONCATENATE($E$32,"!E222"))),"",INDIRECT(CONCATENATE($E$32,"!E222")))</f>
        <v>13.611439315855012</v>
      </c>
      <c r="R34" s="1011">
        <f ca="true">IF(ISERROR(INDIRECT(CONCATENATE($E$32,"!E223"))),"",INDIRECT(CONCATENATE($E$32,"!E223")))</f>
        <v>18.469297649627006</v>
      </c>
      <c r="S34" s="1013">
        <f ca="true">IF(ISERROR(INDIRECT(CONCATENATE($E$32,"!E224"))),"",INDIRECT(CONCATENATE($E$32,"!E224")))</f>
        <v>67.919263034518025</v>
      </c>
      <c r="T34" s="1009">
        <f ca="true">IF(ISERROR(INDIRECT(CONCATENATE($E$32,"!F222"))),"",INDIRECT(CONCATENATE($E$32,"!F222")))</f>
        <v>22.084355909156727</v>
      </c>
      <c r="U34" s="1011">
        <f ca="true">IF(ISERROR(INDIRECT(CONCATENATE($E$32,"!F223"))),"",INDIRECT(CONCATENATE($E$32,"!F223")))</f>
        <v>19.392429942675868</v>
      </c>
      <c r="V34" s="1013">
        <f ca="true">IF(ISERROR(INDIRECT(CONCATENATE($E$32,"!F224"))),"",INDIRECT(CONCATENATE($E$32,"!F224")))</f>
        <v>58.523214148167483</v>
      </c>
      <c r="W34" s="1009">
        <f ca="true">IF(ISERROR(INDIRECT(CONCATENATE($E$32,"!G222"))),"",INDIRECT(CONCATENATE($E$32,"!G222")))</f>
        <v>43.215992410029372</v>
      </c>
      <c r="X34" s="1011">
        <f ca="true">IF(ISERROR(INDIRECT(CONCATENATE($E$32,"!G223"))),"",INDIRECT(CONCATENATE($E$32,"!G223")))</f>
        <v>19.196389236879281</v>
      </c>
      <c r="Y34" s="1013">
        <f ca="true">IF(ISERROR(INDIRECT(CONCATENATE($E$32,"!G224"))),"",INDIRECT(CONCATENATE($E$32,"!G224")))</f>
        <v>37.587618353091287</v>
      </c>
      <c r="Z34" s="343"/>
    </row>
    <row r="35" ht="15" x14ac:dyDescent="0.2">
      <c r="B35" s="1028"/>
      <c r="C35" s="1029"/>
      <c r="D35" s="1029"/>
      <c r="E35" s="342"/>
      <c r="F35" s="271"/>
      <c r="G35" s="991"/>
      <c r="H35" s="992"/>
      <c r="I35" s="989"/>
      <c r="J35" s="1041"/>
      <c r="K35" s="1010"/>
      <c r="L35" s="1012"/>
      <c r="M35" s="1014"/>
      <c r="N35" s="1010"/>
      <c r="O35" s="1012"/>
      <c r="P35" s="1014"/>
      <c r="Q35" s="1010"/>
      <c r="R35" s="1012"/>
      <c r="S35" s="1014"/>
      <c r="T35" s="1010"/>
      <c r="U35" s="1012"/>
      <c r="V35" s="1014"/>
      <c r="W35" s="1010"/>
      <c r="X35" s="1012"/>
      <c r="Y35" s="1014"/>
      <c r="Z35" s="343"/>
    </row>
    <row r="36" ht="12.75" customHeight="true" x14ac:dyDescent="0.2">
      <c r="E36" s="344"/>
      <c r="F36" s="271"/>
      <c r="G36" s="343"/>
      <c r="H36" s="343"/>
      <c r="I36" s="343"/>
      <c r="J36" s="343"/>
      <c r="K36" s="343"/>
      <c r="L36" s="345"/>
      <c r="M36" s="345"/>
      <c r="N36" s="343"/>
      <c r="O36" s="343"/>
      <c r="P36" s="343"/>
      <c r="Q36" s="343"/>
      <c r="R36" s="343"/>
      <c r="S36" s="343"/>
      <c r="T36" s="343"/>
      <c r="U36" s="343"/>
      <c r="V36" s="343"/>
      <c r="W36" s="343"/>
      <c r="X36" s="343"/>
      <c r="Y36" s="343"/>
      <c r="Z36" s="343"/>
    </row>
    <row r="37" x14ac:dyDescent="0.2">
      <c r="E37" s="344"/>
      <c r="F37" s="271"/>
      <c r="G37" s="990" t="s">
        <v>6</v>
      </c>
      <c r="H37" s="973"/>
      <c r="I37" s="988"/>
      <c r="J37" s="1019" t="str">
        <f ca="true">IF(ISERROR(INDIRECT(CONCATENATE(#REF!,"!A2"))),"",INDIRECT(CONCATENATE(#REF!,"!A210")))</f>
        <v/>
      </c>
      <c r="K37" s="1009">
        <f ca="true">IF(ISERROR(INDIRECT(CONCATENATE($E$32,"!H222"))),"",INDIRECT(CONCATENATE($E$32,"!H222")))</f>
        <v>8.170962509393636</v>
      </c>
      <c r="L37" s="1011">
        <f ca="true">IF(ISERROR(INDIRECT(CONCATENATE($E$32,"!H223"))),"",INDIRECT(CONCATENATE($E$32,"!H223")))</f>
        <v>14.641868261225923</v>
      </c>
      <c r="M37" s="1013">
        <f ca="true">IF(ISERROR(INDIRECT(CONCATENATE($E$32,"!H224"))),"",INDIRECT(CONCATENATE($E$32,"!H224")))</f>
        <v>77.187169229380345</v>
      </c>
      <c r="N37" s="1009">
        <f ca="true">IF(ISERROR(INDIRECT(CONCATENATE($E$32,"!I222"))),"",INDIRECT(CONCATENATE($E$32,"!I222")))</f>
        <v>21.92505968063994</v>
      </c>
      <c r="O37" s="1011">
        <f ca="true">IF(ISERROR(INDIRECT(CONCATENATE($E$32,"!I223"))),"",INDIRECT(CONCATENATE($E$32,"!I223")))</f>
        <v>22.62599243641283</v>
      </c>
      <c r="P37" s="1013">
        <f ca="true">IF(ISERROR(INDIRECT(CONCATENATE($E$32,"!I224"))),"",INDIRECT(CONCATENATE($E$32,"!I224")))</f>
        <v>55.448947882947166</v>
      </c>
      <c r="Q37" s="1009">
        <f ca="true">IF(ISERROR(INDIRECT(CONCATENATE($E$32,"!J222"))),"",INDIRECT(CONCATENATE($E$32,"!J222")))</f>
        <v>32.847269345176414</v>
      </c>
      <c r="R37" s="1011">
        <f ca="true">IF(ISERROR(INDIRECT(CONCATENATE($E$32,"!J223"))),"",INDIRECT(CONCATENATE($E$32,"!J223")))</f>
        <v>17.847230414503425</v>
      </c>
      <c r="S37" s="1013">
        <f ca="true">IF(ISERROR(INDIRECT(CONCATENATE($E$32,"!J224"))),"",INDIRECT(CONCATENATE($E$32,"!J224")))</f>
        <v>49.305500240320178</v>
      </c>
      <c r="T37" s="1009">
        <f ca="true">IF(ISERROR(INDIRECT(CONCATENATE($E$32,"!K222"))),"",INDIRECT(CONCATENATE($E$32,"!K222")))</f>
        <v>39.203098839623713</v>
      </c>
      <c r="U37" s="1011">
        <f ca="true">IF(ISERROR(INDIRECT(CONCATENATE($E$32,"!K223"))),"",INDIRECT(CONCATENATE($E$32,"!K223")))</f>
        <v>20.56405310339871</v>
      </c>
      <c r="V37" s="1013">
        <f ca="true">IF(ISERROR(INDIRECT(CONCATENATE($E$32,"!K224"))),"",INDIRECT(CONCATENATE($E$32,"!K224")))</f>
        <v>40.232848056977595</v>
      </c>
      <c r="W37" s="1009">
        <f ca="true">IF(ISERROR(INDIRECT(CONCATENATE($E$32,"!L222"))),"",INDIRECT(CONCATENATE($E$32,"!L222")))</f>
        <v>58.563771118150086</v>
      </c>
      <c r="X37" s="1011">
        <f ca="true">IF(ISERROR(INDIRECT(CONCATENATE($E$32,"!L223"))),"",INDIRECT(CONCATENATE($E$32,"!L223")))</f>
        <v>17.838462116203186</v>
      </c>
      <c r="Y37" s="1013">
        <f ca="true">IF(ISERROR(INDIRECT(CONCATENATE($E$32,"!L224"))),"",INDIRECT(CONCATENATE($E$32,"!L224")))</f>
        <v>23.597766765646718</v>
      </c>
      <c r="Z37" s="343"/>
    </row>
    <row r="38" x14ac:dyDescent="0.2">
      <c r="F38" s="271"/>
      <c r="G38" s="991"/>
      <c r="H38" s="992"/>
      <c r="I38" s="989"/>
      <c r="J38" s="1020"/>
      <c r="K38" s="1010"/>
      <c r="L38" s="1012"/>
      <c r="M38" s="1014"/>
      <c r="N38" s="1010"/>
      <c r="O38" s="1012"/>
      <c r="P38" s="1014"/>
      <c r="Q38" s="1010"/>
      <c r="R38" s="1012"/>
      <c r="S38" s="1014"/>
      <c r="T38" s="1010"/>
      <c r="U38" s="1012"/>
      <c r="V38" s="1014"/>
      <c r="W38" s="1010"/>
      <c r="X38" s="1012"/>
      <c r="Y38" s="1014"/>
      <c r="Z38" s="343"/>
    </row>
    <row r="39" x14ac:dyDescent="0.2">
      <c r="F39" s="271"/>
      <c r="G39" s="343"/>
      <c r="H39" s="343"/>
      <c r="I39" s="343"/>
      <c r="J39" s="343"/>
      <c r="K39" s="343"/>
      <c r="L39" s="343"/>
      <c r="M39" s="345"/>
      <c r="N39" s="345"/>
      <c r="O39" s="343"/>
      <c r="P39" s="343"/>
      <c r="Q39" s="343"/>
      <c r="R39" s="343"/>
      <c r="S39" s="343"/>
      <c r="T39" s="343"/>
      <c r="U39" s="343"/>
      <c r="V39" s="343"/>
      <c r="W39" s="343"/>
      <c r="X39" s="343"/>
      <c r="Y39" s="343"/>
      <c r="Z39" s="343"/>
    </row>
    <row r="40" x14ac:dyDescent="0.2">
      <c r="F40" s="271"/>
      <c r="G40" s="990" t="s">
        <v>7</v>
      </c>
      <c r="H40" s="973"/>
      <c r="I40" s="988"/>
      <c r="J40" s="1019" t="str">
        <f ca="true">IF(ISERROR(INDIRECT(CONCATENATE(#REF!,"!A2"))),"",INDIRECT(CONCATENATE(#REF!,"!A210")))</f>
        <v/>
      </c>
      <c r="K40" s="1009">
        <f ca="true">IF(ISERROR(INDIRECT(CONCATENATE($E$32,"!M222"))),"",INDIRECT(CONCATENATE($E$32,"!M222")))</f>
        <v>4.8010500545431309</v>
      </c>
      <c r="L40" s="1011">
        <f ca="true">IF(ISERROR(INDIRECT(CONCATENATE($E$32,"!M223"))),"",INDIRECT(CONCATENATE($E$32,"!M223")))</f>
        <v>11.96308186729939</v>
      </c>
      <c r="M40" s="1013">
        <f ca="true">IF(ISERROR(INDIRECT(CONCATENATE($E$32,"!M224"))),"",INDIRECT(CONCATENATE($E$32,"!M224")))</f>
        <v>83.235868078157424</v>
      </c>
      <c r="N40" s="1009">
        <f ca="true">IF(ISERROR(INDIRECT(CONCATENATE($E$32,"!N222"))),"",INDIRECT(CONCATENATE($E$32,"!N222")))</f>
        <v>6.5024953550192413</v>
      </c>
      <c r="O40" s="1011">
        <f ca="true">IF(ISERROR(INDIRECT(CONCATENATE($E$32,"!N223"))),"",INDIRECT(CONCATENATE($E$32,"!N223")))</f>
        <v>16.124688747300379</v>
      </c>
      <c r="P40" s="1013">
        <f ca="true">IF(ISERROR(INDIRECT(CONCATENATE($E$32,"!N224"))),"",INDIRECT(CONCATENATE($E$32,"!N224")))</f>
        <v>77.372815897680397</v>
      </c>
      <c r="Q40" s="1009">
        <f ca="true">IF(ISERROR(INDIRECT(CONCATENATE($E$32,"!O222"))),"",INDIRECT(CONCATENATE($E$32,"!O222")))</f>
        <v>12.311570679597112</v>
      </c>
      <c r="R40" s="1011">
        <f ca="true">IF(ISERROR(INDIRECT(CONCATENATE($E$32,"!O223"))),"",INDIRECT(CONCATENATE($E$32,"!O223")))</f>
        <v>19.283402271392475</v>
      </c>
      <c r="S40" s="1013">
        <f ca="true">IF(ISERROR(INDIRECT(CONCATENATE($E$32,"!O224"))),"",INDIRECT(CONCATENATE($E$32,"!O224")))</f>
        <v>68.405027049010414</v>
      </c>
      <c r="T40" s="1009">
        <f ca="true">IF(ISERROR(INDIRECT(CONCATENATE($E$32,"!P222"))),"",INDIRECT(CONCATENATE($E$32,"!P222")))</f>
        <v>15.589157132962514</v>
      </c>
      <c r="U40" s="1011">
        <f ca="true">IF(ISERROR(INDIRECT(CONCATENATE($E$32,"!P223"))),"",INDIRECT(CONCATENATE($E$32,"!P223")))</f>
        <v>18.021250324554561</v>
      </c>
      <c r="V40" s="1013">
        <f ca="true">IF(ISERROR(INDIRECT(CONCATENATE($E$32,"!P224"))),"",INDIRECT(CONCATENATE($E$32,"!P224")))</f>
        <v>66.389592542483157</v>
      </c>
      <c r="W40" s="1009">
        <f ca="true">IF(ISERROR(INDIRECT(CONCATENATE($E$32,"!Q222"))),"",INDIRECT(CONCATENATE($E$32,"!Q222")))</f>
        <v>31.61214114557006</v>
      </c>
      <c r="X40" s="1011">
        <f ca="true">IF(ISERROR(INDIRECT(CONCATENATE($E$32,"!Q223"))),"",INDIRECT(CONCATENATE($E$32,"!Q223")))</f>
        <v>18.963138709341461</v>
      </c>
      <c r="Y40" s="1013">
        <f ca="true">IF(ISERROR(INDIRECT(CONCATENATE($E$32,"!Q224"))),"",INDIRECT(CONCATENATE($E$32,"!Q224")))</f>
        <v>49.424720145088422</v>
      </c>
      <c r="Z40" s="343"/>
    </row>
    <row r="41" x14ac:dyDescent="0.2">
      <c r="F41" s="271"/>
      <c r="G41" s="991"/>
      <c r="H41" s="992"/>
      <c r="I41" s="989"/>
      <c r="J41" s="1020"/>
      <c r="K41" s="1010"/>
      <c r="L41" s="1012"/>
      <c r="M41" s="1014"/>
      <c r="N41" s="1010"/>
      <c r="O41" s="1012"/>
      <c r="P41" s="1014"/>
      <c r="Q41" s="1010"/>
      <c r="R41" s="1012"/>
      <c r="S41" s="1014"/>
      <c r="T41" s="1010"/>
      <c r="U41" s="1012"/>
      <c r="V41" s="1014"/>
      <c r="W41" s="1010"/>
      <c r="X41" s="1012"/>
      <c r="Y41" s="1014"/>
      <c r="Z41" s="343"/>
    </row>
    <row r="43" x14ac:dyDescent="0.2">
      <c r="F43" s="271"/>
      <c r="G43" s="271"/>
    </row>
    <row r="44" x14ac:dyDescent="0.2">
      <c r="F44" s="271"/>
      <c r="G44" s="271"/>
    </row>
    <row r="45" x14ac:dyDescent="0.2">
      <c r="F45" s="271"/>
      <c r="G45" s="271"/>
    </row>
    <row r="46" x14ac:dyDescent="0.2">
      <c r="F46" s="271"/>
      <c r="G46" s="271"/>
    </row>
    <row r="48" ht="15" x14ac:dyDescent="0.2">
      <c r="H48" s="342"/>
    </row>
    <row r="88" hidden="true" x14ac:dyDescent="0.2">
      <c r="A88" s="239">
        <v>6</v>
      </c>
      <c r="B88" s="239" t="s">
        <v>193</v>
      </c>
    </row>
    <row r="89" hidden="true" x14ac:dyDescent="0.2">
      <c r="B89" s="239" t="s">
        <v>157</v>
      </c>
    </row>
    <row r="90" hidden="true" x14ac:dyDescent="0.2">
      <c r="B90" s="239" t="s">
        <v>372</v>
      </c>
    </row>
    <row r="91" hidden="true" x14ac:dyDescent="0.2">
      <c r="B91" s="239" t="s">
        <v>439</v>
      </c>
    </row>
    <row r="92" hidden="true" x14ac:dyDescent="0.2">
      <c r="B92" s="239" t="s">
        <v>434</v>
      </c>
    </row>
    <row r="93" hidden="true" x14ac:dyDescent="0.2">
      <c r="B93" s="239" t="s">
        <v>683</v>
      </c>
    </row>
    <row r="94" hidden="true" x14ac:dyDescent="0.2">
      <c r="B94" s="239" t="s">
        <v>688</v>
      </c>
    </row>
    <row r="95" hidden="true" x14ac:dyDescent="0.2">
      <c r="B95" s="239" t="s">
        <v>138</v>
      </c>
    </row>
    <row r="96" hidden="true" x14ac:dyDescent="0.2">
      <c r="B96" s="239"/>
    </row>
    <row r="97" hidden="true" x14ac:dyDescent="0.2">
      <c r="B97" s="239"/>
    </row>
    <row r="98" hidden="true" x14ac:dyDescent="0.2">
      <c r="B98" s="239"/>
    </row>
    <row r="99" hidden="true" x14ac:dyDescent="0.2">
      <c r="B99" s="239"/>
    </row>
    <row r="100" hidden="true" x14ac:dyDescent="0.2">
      <c r="B100" s="239"/>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B07CB-5F68-4D9F-9504-6FAC5BF321C2}">
  <sheetPr codeName="Feuil4"/>
  <dimension ref="A1:CZ1200"/>
  <sheetViews>
    <sheetView showGridLines="false" workbookViewId="0"/>
  </sheetViews>
  <sheetFormatPr defaultColWidth="9.140625" defaultRowHeight="15" customHeight="true" x14ac:dyDescent="0.2"/>
  <cols>
    <col min="1" max="1" width="31.5703125" style="569" customWidth="true"/>
    <col min="2" max="2" width="41.5703125" style="569" customWidth="true"/>
    <col min="3" max="17" width="10.7109375" style="569" customWidth="true"/>
    <col min="18" max="23" width="12.5703125" style="569" customWidth="true"/>
    <col min="24" max="52" width="12.5703125" style="398" customWidth="true"/>
    <col min="53" max="53" width="31.5703125" style="570" customWidth="true"/>
    <col min="54" max="54" width="41.5703125" style="426" customWidth="true"/>
    <col min="55" max="69" width="9.140625" style="570"/>
    <col min="70" max="75" width="12.5703125" style="570" customWidth="true"/>
    <col min="76" max="104" width="12.5703125" style="398" customWidth="true"/>
    <col min="105" max="16384" width="9.140625" style="569"/>
  </cols>
  <sheetData>
    <row r="1" s="346" customFormat="true" ht="18" customHeight="true" x14ac:dyDescent="0.2">
      <c r="X1" s="398"/>
      <c r="Y1" s="398"/>
      <c r="Z1" s="398"/>
      <c r="AA1" s="398"/>
      <c r="AB1" s="398"/>
      <c r="AC1" s="398"/>
      <c r="AD1" s="398"/>
      <c r="AE1" s="398"/>
      <c r="AF1" s="398"/>
      <c r="AG1" s="398"/>
      <c r="AH1" s="398"/>
      <c r="AI1" s="398"/>
      <c r="AJ1" s="398"/>
      <c r="AK1" s="398"/>
      <c r="AL1" s="398"/>
      <c r="AM1" s="398"/>
      <c r="AN1" s="398"/>
      <c r="AO1" s="398"/>
      <c r="AP1" s="398"/>
      <c r="AQ1" s="398"/>
      <c r="AR1" s="398"/>
      <c r="AS1" s="398"/>
      <c r="AT1" s="398"/>
      <c r="AU1" s="398"/>
      <c r="AV1" s="398"/>
      <c r="AW1" s="398"/>
      <c r="AX1" s="398"/>
      <c r="AY1" s="398"/>
      <c r="AZ1" s="398"/>
      <c r="BB1" s="369"/>
      <c r="BX1" s="398"/>
      <c r="BY1" s="398"/>
      <c r="BZ1" s="398"/>
      <c r="CA1" s="398"/>
      <c r="CB1" s="398"/>
      <c r="CC1" s="398"/>
      <c r="CD1" s="398"/>
      <c r="CE1" s="398"/>
      <c r="CF1" s="398"/>
      <c r="CG1" s="398"/>
      <c r="CH1" s="398"/>
      <c r="CI1" s="398"/>
      <c r="CJ1" s="398"/>
      <c r="CK1" s="398"/>
      <c r="CL1" s="398"/>
      <c r="CM1" s="398"/>
      <c r="CN1" s="398"/>
      <c r="CO1" s="398"/>
      <c r="CP1" s="398"/>
      <c r="CQ1" s="398"/>
      <c r="CR1" s="398"/>
      <c r="CS1" s="398"/>
      <c r="CT1" s="398"/>
      <c r="CU1" s="398"/>
      <c r="CV1" s="398"/>
      <c r="CW1" s="398"/>
      <c r="CX1" s="398"/>
      <c r="CY1" s="398"/>
      <c r="CZ1" s="398"/>
    </row>
    <row r="2" s="346" customFormat="true" ht="22.5" customHeight="true" x14ac:dyDescent="0.35">
      <c r="A2" s="416" t="str">
        <f>A1026</f>
        <v>Madagascar</v>
      </c>
      <c r="B2" s="417"/>
      <c r="X2" s="398"/>
      <c r="Y2" s="398"/>
      <c r="Z2" s="398"/>
      <c r="AA2" s="398"/>
      <c r="AB2" s="398"/>
      <c r="AC2" s="398"/>
      <c r="AD2" s="398"/>
      <c r="AE2" s="398"/>
      <c r="AF2" s="398"/>
      <c r="AG2" s="398"/>
      <c r="AH2" s="398"/>
      <c r="AI2" s="398"/>
      <c r="AJ2" s="398"/>
      <c r="AK2" s="398"/>
      <c r="AL2" s="398"/>
      <c r="AM2" s="398"/>
      <c r="AN2" s="398"/>
      <c r="AO2" s="398"/>
      <c r="AP2" s="398"/>
      <c r="AQ2" s="398"/>
      <c r="AR2" s="398"/>
      <c r="AS2" s="398"/>
      <c r="AT2" s="398"/>
      <c r="AU2" s="398"/>
      <c r="AV2" s="398"/>
      <c r="AW2" s="398"/>
      <c r="AX2" s="398"/>
      <c r="AY2" s="398"/>
      <c r="AZ2" s="398"/>
      <c r="BB2" s="369"/>
      <c r="BX2" s="398"/>
      <c r="BY2" s="398"/>
      <c r="BZ2" s="398"/>
      <c r="CA2" s="398"/>
      <c r="CB2" s="398"/>
      <c r="CC2" s="398"/>
      <c r="CD2" s="398"/>
      <c r="CE2" s="398"/>
      <c r="CF2" s="398"/>
      <c r="CG2" s="398"/>
      <c r="CH2" s="398"/>
      <c r="CI2" s="398"/>
      <c r="CJ2" s="398"/>
      <c r="CK2" s="398"/>
      <c r="CL2" s="398"/>
      <c r="CM2" s="398"/>
      <c r="CN2" s="398"/>
      <c r="CO2" s="398"/>
      <c r="CP2" s="398"/>
      <c r="CQ2" s="398"/>
      <c r="CR2" s="398"/>
      <c r="CS2" s="398"/>
      <c r="CT2" s="398"/>
      <c r="CU2" s="398"/>
      <c r="CV2" s="398"/>
      <c r="CW2" s="398"/>
      <c r="CX2" s="398"/>
      <c r="CY2" s="398"/>
      <c r="CZ2" s="398"/>
    </row>
    <row r="3" s="346" customFormat="true" ht="22.5" customHeight="true" x14ac:dyDescent="0.35">
      <c r="A3" s="373" t="str">
        <f>A1034</f>
        <v>2004</v>
      </c>
      <c r="B3" s="419"/>
      <c r="X3" s="398"/>
      <c r="Y3" s="398"/>
      <c r="Z3" s="398"/>
      <c r="AA3" s="398"/>
      <c r="AB3" s="398"/>
      <c r="AC3" s="398"/>
      <c r="AD3" s="398"/>
      <c r="AE3" s="398"/>
      <c r="AF3" s="398"/>
      <c r="AG3" s="398"/>
      <c r="AH3" s="398"/>
      <c r="AI3" s="398"/>
      <c r="AJ3" s="398"/>
      <c r="AK3" s="398"/>
      <c r="AL3" s="398"/>
      <c r="AM3" s="398"/>
      <c r="AN3" s="398"/>
      <c r="AO3" s="398"/>
      <c r="AP3" s="398"/>
      <c r="AQ3" s="398"/>
      <c r="AR3" s="398"/>
      <c r="AS3" s="398"/>
      <c r="AT3" s="398"/>
      <c r="AU3" s="398"/>
      <c r="AV3" s="398"/>
      <c r="AW3" s="398"/>
      <c r="AX3" s="398"/>
      <c r="AY3" s="398"/>
      <c r="AZ3" s="398"/>
      <c r="BB3" s="369"/>
      <c r="BX3" s="398"/>
      <c r="BY3" s="398"/>
      <c r="BZ3" s="398"/>
      <c r="CA3" s="398"/>
      <c r="CB3" s="398"/>
      <c r="CC3" s="398"/>
      <c r="CD3" s="398"/>
      <c r="CE3" s="398"/>
      <c r="CF3" s="398"/>
      <c r="CG3" s="398"/>
      <c r="CH3" s="398"/>
      <c r="CI3" s="398"/>
      <c r="CJ3" s="398"/>
      <c r="CK3" s="398"/>
      <c r="CL3" s="398"/>
      <c r="CM3" s="398"/>
      <c r="CN3" s="398"/>
      <c r="CO3" s="398"/>
      <c r="CP3" s="398"/>
      <c r="CQ3" s="398"/>
      <c r="CR3" s="398"/>
      <c r="CS3" s="398"/>
      <c r="CT3" s="398"/>
      <c r="CU3" s="398"/>
      <c r="CV3" s="398"/>
      <c r="CW3" s="398"/>
      <c r="CX3" s="398"/>
      <c r="CY3" s="398"/>
      <c r="CZ3" s="398"/>
    </row>
    <row r="4" s="346" customFormat="true" ht="22.5" customHeight="true" x14ac:dyDescent="0.35">
      <c r="A4" s="418" t="s">
        <v>96</v>
      </c>
      <c r="B4" s="419"/>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B4" s="369"/>
      <c r="BX4" s="398"/>
      <c r="BY4" s="398"/>
      <c r="BZ4" s="398"/>
      <c r="CA4" s="398"/>
      <c r="CB4" s="398"/>
      <c r="CC4" s="398"/>
      <c r="CD4" s="398"/>
      <c r="CE4" s="398"/>
      <c r="CF4" s="398"/>
      <c r="CG4" s="398"/>
      <c r="CH4" s="398"/>
      <c r="CI4" s="398"/>
      <c r="CJ4" s="398"/>
      <c r="CK4" s="398"/>
      <c r="CL4" s="398"/>
      <c r="CM4" s="398"/>
      <c r="CN4" s="398"/>
      <c r="CO4" s="398"/>
      <c r="CP4" s="398"/>
      <c r="CQ4" s="398"/>
      <c r="CR4" s="398"/>
      <c r="CS4" s="398"/>
      <c r="CT4" s="398"/>
      <c r="CU4" s="398"/>
      <c r="CV4" s="398"/>
      <c r="CW4" s="398"/>
      <c r="CX4" s="398"/>
      <c r="CY4" s="398"/>
      <c r="CZ4" s="398"/>
    </row>
    <row r="5" s="346" customFormat="true" ht="20.1" customHeight="true" x14ac:dyDescent="0.35">
      <c r="A5" s="418" t="s">
        <v>97</v>
      </c>
      <c r="B5" s="419"/>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B5" s="369"/>
      <c r="BX5" s="398"/>
      <c r="BY5" s="398"/>
      <c r="BZ5" s="398"/>
      <c r="CA5" s="398"/>
      <c r="CB5" s="398"/>
      <c r="CC5" s="398"/>
      <c r="CD5" s="398"/>
      <c r="CE5" s="398"/>
      <c r="CF5" s="398"/>
      <c r="CG5" s="398"/>
      <c r="CH5" s="398"/>
      <c r="CI5" s="398"/>
      <c r="CJ5" s="398"/>
      <c r="CK5" s="398"/>
      <c r="CL5" s="398"/>
      <c r="CM5" s="398"/>
      <c r="CN5" s="398"/>
      <c r="CO5" s="398"/>
      <c r="CP5" s="398"/>
      <c r="CQ5" s="398"/>
      <c r="CR5" s="398"/>
      <c r="CS5" s="398"/>
      <c r="CT5" s="398"/>
      <c r="CU5" s="398"/>
      <c r="CV5" s="398"/>
      <c r="CW5" s="398"/>
      <c r="CX5" s="398"/>
      <c r="CY5" s="398"/>
      <c r="CZ5" s="398"/>
    </row>
    <row r="6" s="346" customFormat="true" ht="15" customHeight="true" x14ac:dyDescent="0.2">
      <c r="A6" s="420" t="s">
        <v>98</v>
      </c>
      <c r="B6" s="421"/>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B6" s="369"/>
      <c r="BX6" s="398"/>
      <c r="BY6" s="398"/>
      <c r="BZ6" s="398"/>
      <c r="CA6" s="398"/>
      <c r="CB6" s="398"/>
      <c r="CC6" s="398"/>
      <c r="CD6" s="398"/>
      <c r="CE6" s="398"/>
      <c r="CF6" s="398"/>
      <c r="CG6" s="398"/>
      <c r="CH6" s="398"/>
      <c r="CI6" s="398"/>
      <c r="CJ6" s="398"/>
      <c r="CK6" s="398"/>
      <c r="CL6" s="398"/>
      <c r="CM6" s="398"/>
      <c r="CN6" s="398"/>
      <c r="CO6" s="398"/>
      <c r="CP6" s="398"/>
      <c r="CQ6" s="398"/>
      <c r="CR6" s="398"/>
      <c r="CS6" s="398"/>
      <c r="CT6" s="398"/>
      <c r="CU6" s="398"/>
      <c r="CV6" s="398"/>
      <c r="CW6" s="398"/>
      <c r="CX6" s="398"/>
      <c r="CY6" s="398"/>
      <c r="CZ6" s="398"/>
    </row>
    <row r="7" s="346" customFormat="true" ht="15" customHeight="true" x14ac:dyDescent="0.2">
      <c r="A7" s="422" t="s">
        <v>40</v>
      </c>
      <c r="B7" s="423"/>
      <c r="X7" s="398"/>
      <c r="Y7" s="398"/>
      <c r="Z7" s="398"/>
      <c r="AA7" s="398"/>
      <c r="AB7" s="398"/>
      <c r="AC7" s="398"/>
      <c r="AD7" s="398"/>
      <c r="AE7" s="398"/>
      <c r="AF7" s="398"/>
      <c r="AG7" s="398"/>
      <c r="AH7" s="398"/>
      <c r="AI7" s="398"/>
      <c r="AJ7" s="398"/>
      <c r="AK7" s="398"/>
      <c r="AL7" s="398"/>
      <c r="AM7" s="398"/>
      <c r="AN7" s="398"/>
      <c r="AO7" s="398"/>
      <c r="AP7" s="398"/>
      <c r="AQ7" s="398"/>
      <c r="AR7" s="398"/>
      <c r="AS7" s="398"/>
      <c r="AT7" s="398"/>
      <c r="AU7" s="398"/>
      <c r="AV7" s="398"/>
      <c r="AW7" s="398"/>
      <c r="AX7" s="398"/>
      <c r="AY7" s="398"/>
      <c r="AZ7" s="398"/>
      <c r="BB7" s="369"/>
      <c r="BX7" s="398"/>
      <c r="BY7" s="398"/>
      <c r="BZ7" s="398"/>
      <c r="CA7" s="398"/>
      <c r="CB7" s="398"/>
      <c r="CC7" s="398"/>
      <c r="CD7" s="398"/>
      <c r="CE7" s="398"/>
      <c r="CF7" s="398"/>
      <c r="CG7" s="398"/>
      <c r="CH7" s="398"/>
      <c r="CI7" s="398"/>
      <c r="CJ7" s="398"/>
      <c r="CK7" s="398"/>
      <c r="CL7" s="398"/>
      <c r="CM7" s="398"/>
      <c r="CN7" s="398"/>
      <c r="CO7" s="398"/>
      <c r="CP7" s="398"/>
      <c r="CQ7" s="398"/>
      <c r="CR7" s="398"/>
      <c r="CS7" s="398"/>
      <c r="CT7" s="398"/>
      <c r="CU7" s="398"/>
      <c r="CV7" s="398"/>
      <c r="CW7" s="398"/>
      <c r="CX7" s="398"/>
      <c r="CY7" s="398"/>
      <c r="CZ7" s="398"/>
    </row>
    <row r="8" s="346" customFormat="true" ht="15" customHeight="true" x14ac:dyDescent="0.2">
      <c r="A8" s="422" t="s">
        <v>39</v>
      </c>
      <c r="B8" s="423"/>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B8" s="369"/>
      <c r="BX8" s="398"/>
      <c r="BY8" s="398"/>
      <c r="BZ8" s="398"/>
      <c r="CA8" s="398"/>
      <c r="CB8" s="398"/>
      <c r="CC8" s="398"/>
      <c r="CD8" s="398"/>
      <c r="CE8" s="398"/>
      <c r="CF8" s="398"/>
      <c r="CG8" s="398"/>
      <c r="CH8" s="398"/>
      <c r="CI8" s="398"/>
      <c r="CJ8" s="398"/>
      <c r="CK8" s="398"/>
      <c r="CL8" s="398"/>
      <c r="CM8" s="398"/>
      <c r="CN8" s="398"/>
      <c r="CO8" s="398"/>
      <c r="CP8" s="398"/>
      <c r="CQ8" s="398"/>
      <c r="CR8" s="398"/>
      <c r="CS8" s="398"/>
      <c r="CT8" s="398"/>
      <c r="CU8" s="398"/>
      <c r="CV8" s="398"/>
      <c r="CW8" s="398"/>
      <c r="CX8" s="398"/>
      <c r="CY8" s="398"/>
      <c r="CZ8" s="398"/>
    </row>
    <row r="9" s="346" customFormat="true" ht="15" customHeight="true" x14ac:dyDescent="0.2">
      <c r="A9" s="422" t="s">
        <v>136</v>
      </c>
      <c r="B9" s="424" t="str">
        <f>A1025</f>
        <v>DHS04</v>
      </c>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B9" s="369"/>
      <c r="BX9" s="398"/>
      <c r="BY9" s="398"/>
      <c r="BZ9" s="398"/>
      <c r="CA9" s="398"/>
      <c r="CB9" s="398"/>
      <c r="CC9" s="398"/>
      <c r="CD9" s="398"/>
      <c r="CE9" s="398"/>
      <c r="CF9" s="398"/>
      <c r="CG9" s="398"/>
      <c r="CH9" s="398"/>
      <c r="CI9" s="398"/>
      <c r="CJ9" s="398"/>
      <c r="CK9" s="398"/>
      <c r="CL9" s="398"/>
      <c r="CM9" s="398"/>
      <c r="CN9" s="398"/>
      <c r="CO9" s="398"/>
      <c r="CP9" s="398"/>
      <c r="CQ9" s="398"/>
      <c r="CR9" s="398"/>
      <c r="CS9" s="398"/>
      <c r="CT9" s="398"/>
      <c r="CU9" s="398"/>
      <c r="CV9" s="398"/>
      <c r="CW9" s="398"/>
      <c r="CX9" s="398"/>
      <c r="CY9" s="398"/>
      <c r="CZ9" s="398"/>
    </row>
    <row r="10" s="346" customFormat="true" ht="15" customHeight="true" x14ac:dyDescent="0.2">
      <c r="A10" s="231" t="s">
        <v>156</v>
      </c>
      <c r="B10" s="230" t="s">
        <v>157</v>
      </c>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B10" s="369"/>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c r="CT10" s="398"/>
      <c r="CU10" s="398"/>
      <c r="CV10" s="398"/>
      <c r="CW10" s="398"/>
      <c r="CX10" s="398"/>
      <c r="CY10" s="398"/>
      <c r="CZ10" s="398"/>
    </row>
    <row r="11" s="346" customFormat="true" ht="15" customHeight="true" x14ac:dyDescent="0.2">
      <c r="A11" s="231" t="s">
        <v>158</v>
      </c>
      <c r="B11" s="229" t="s">
        <v>157</v>
      </c>
      <c r="X11" s="398"/>
      <c r="Y11" s="398"/>
      <c r="Z11" s="398"/>
      <c r="AA11" s="398"/>
      <c r="AB11" s="398"/>
      <c r="AC11" s="398"/>
      <c r="AD11" s="398"/>
      <c r="AE11" s="398"/>
      <c r="AF11" s="398"/>
      <c r="AG11" s="398"/>
      <c r="AH11" s="398"/>
      <c r="AI11" s="398"/>
      <c r="AJ11" s="398"/>
      <c r="AK11" s="398"/>
      <c r="AL11" s="398"/>
      <c r="AM11" s="398"/>
      <c r="AN11" s="398"/>
      <c r="AO11" s="398"/>
      <c r="AP11" s="398"/>
      <c r="AQ11" s="398"/>
      <c r="AR11" s="398"/>
      <c r="AS11" s="398"/>
      <c r="AT11" s="398"/>
      <c r="AU11" s="398"/>
      <c r="AV11" s="398"/>
      <c r="AW11" s="398"/>
      <c r="AX11" s="398"/>
      <c r="AY11" s="398"/>
      <c r="AZ11" s="398"/>
      <c r="BB11" s="369"/>
      <c r="BX11" s="398"/>
      <c r="BY11" s="398"/>
      <c r="BZ11" s="398"/>
      <c r="CA11" s="398"/>
      <c r="CB11" s="398"/>
      <c r="CC11" s="398"/>
      <c r="CD11" s="398"/>
      <c r="CE11" s="398"/>
      <c r="CF11" s="398"/>
      <c r="CG11" s="398"/>
      <c r="CH11" s="398"/>
      <c r="CI11" s="398"/>
      <c r="CJ11" s="398"/>
      <c r="CK11" s="398"/>
      <c r="CL11" s="398"/>
      <c r="CM11" s="398"/>
      <c r="CN11" s="398"/>
      <c r="CO11" s="398"/>
      <c r="CP11" s="398"/>
      <c r="CQ11" s="398"/>
      <c r="CR11" s="398"/>
      <c r="CS11" s="398"/>
      <c r="CT11" s="398"/>
      <c r="CU11" s="398"/>
      <c r="CV11" s="398"/>
      <c r="CW11" s="398"/>
      <c r="CX11" s="398"/>
      <c r="CY11" s="398"/>
      <c r="CZ11" s="398"/>
    </row>
    <row r="12" s="346" customFormat="true" ht="18" customHeight="true" x14ac:dyDescent="0.2">
      <c r="A12" s="228"/>
      <c r="B12" s="230"/>
      <c r="X12" s="398"/>
      <c r="Y12" s="398"/>
      <c r="Z12" s="398"/>
      <c r="AA12" s="398"/>
      <c r="AB12" s="398"/>
      <c r="AC12" s="398"/>
      <c r="AD12" s="398"/>
      <c r="AE12" s="398"/>
      <c r="AF12" s="398"/>
      <c r="AG12" s="398"/>
      <c r="AH12" s="398"/>
      <c r="AI12" s="398"/>
      <c r="AJ12" s="398"/>
      <c r="AK12" s="398"/>
      <c r="AL12" s="398"/>
      <c r="AM12" s="398"/>
      <c r="AN12" s="398"/>
      <c r="AO12" s="398"/>
      <c r="AP12" s="398"/>
      <c r="AQ12" s="398"/>
      <c r="AR12" s="398"/>
      <c r="AS12" s="398"/>
      <c r="AT12" s="398"/>
      <c r="AU12" s="398"/>
      <c r="AV12" s="398"/>
      <c r="AW12" s="398"/>
      <c r="AX12" s="398"/>
      <c r="AY12" s="398"/>
      <c r="AZ12" s="398"/>
      <c r="BB12" s="369"/>
      <c r="BX12" s="398"/>
      <c r="BY12" s="398"/>
      <c r="BZ12" s="398"/>
      <c r="CA12" s="398"/>
      <c r="CB12" s="398"/>
      <c r="CC12" s="398"/>
      <c r="CD12" s="398"/>
      <c r="CE12" s="398"/>
      <c r="CF12" s="398"/>
      <c r="CG12" s="398"/>
      <c r="CH12" s="398"/>
      <c r="CI12" s="398"/>
      <c r="CJ12" s="398"/>
      <c r="CK12" s="398"/>
      <c r="CL12" s="398"/>
      <c r="CM12" s="398"/>
      <c r="CN12" s="398"/>
      <c r="CO12" s="398"/>
      <c r="CP12" s="398"/>
      <c r="CQ12" s="398"/>
      <c r="CR12" s="398"/>
      <c r="CS12" s="398"/>
      <c r="CT12" s="398"/>
      <c r="CU12" s="398"/>
      <c r="CV12" s="398"/>
      <c r="CW12" s="398"/>
      <c r="CX12" s="398"/>
      <c r="CY12" s="398"/>
      <c r="CZ12" s="398"/>
    </row>
    <row r="13" s="346" customFormat="true" ht="18" customHeight="true" x14ac:dyDescent="0.2">
      <c r="A13" s="227"/>
      <c r="B13" s="226"/>
      <c r="X13" s="398"/>
      <c r="Y13" s="398"/>
      <c r="Z13" s="398"/>
      <c r="AA13" s="398"/>
      <c r="AB13" s="398"/>
      <c r="AC13" s="398"/>
      <c r="AD13" s="398"/>
      <c r="AE13" s="398"/>
      <c r="AF13" s="398"/>
      <c r="AG13" s="398"/>
      <c r="AH13" s="398"/>
      <c r="AI13" s="398"/>
      <c r="AJ13" s="398"/>
      <c r="AK13" s="398"/>
      <c r="AL13" s="398"/>
      <c r="AM13" s="398"/>
      <c r="AN13" s="398"/>
      <c r="AO13" s="398"/>
      <c r="AP13" s="398"/>
      <c r="AQ13" s="398"/>
      <c r="AR13" s="398"/>
      <c r="AS13" s="398"/>
      <c r="AT13" s="398"/>
      <c r="AU13" s="398"/>
      <c r="AV13" s="398"/>
      <c r="AW13" s="398"/>
      <c r="AX13" s="398"/>
      <c r="AY13" s="398"/>
      <c r="AZ13" s="398"/>
      <c r="BB13" s="369"/>
      <c r="BX13" s="398"/>
      <c r="BY13" s="398"/>
      <c r="BZ13" s="398"/>
      <c r="CA13" s="398"/>
      <c r="CB13" s="398"/>
      <c r="CC13" s="398"/>
      <c r="CD13" s="398"/>
      <c r="CE13" s="398"/>
      <c r="CF13" s="398"/>
      <c r="CG13" s="398"/>
      <c r="CH13" s="398"/>
      <c r="CI13" s="398"/>
      <c r="CJ13" s="398"/>
      <c r="CK13" s="398"/>
      <c r="CL13" s="398"/>
      <c r="CM13" s="398"/>
      <c r="CN13" s="398"/>
      <c r="CO13" s="398"/>
      <c r="CP13" s="398"/>
      <c r="CQ13" s="398"/>
      <c r="CR13" s="398"/>
      <c r="CS13" s="398"/>
      <c r="CT13" s="398"/>
      <c r="CU13" s="398"/>
      <c r="CV13" s="398"/>
      <c r="CW13" s="398"/>
      <c r="CX13" s="398"/>
      <c r="CY13" s="398"/>
      <c r="CZ13" s="398"/>
    </row>
    <row r="14" s="370" customFormat="true" ht="15" customHeight="true" x14ac:dyDescent="0.2">
      <c r="A14" s="350" t="s">
        <v>96</v>
      </c>
      <c r="B14" s="395"/>
      <c r="C14" s="1061" t="s">
        <v>115</v>
      </c>
      <c r="D14" s="1062"/>
      <c r="E14" s="1062"/>
      <c r="F14" s="1062"/>
      <c r="G14" s="1063"/>
      <c r="H14" s="1064" t="s">
        <v>38</v>
      </c>
      <c r="I14" s="1052"/>
      <c r="J14" s="1052"/>
      <c r="K14" s="1052"/>
      <c r="L14" s="1054"/>
      <c r="M14" s="1046" t="s">
        <v>37</v>
      </c>
      <c r="N14" s="1047"/>
      <c r="O14" s="1047"/>
      <c r="P14" s="1047"/>
      <c r="Q14" s="1049"/>
      <c r="R14" s="81" t="s">
        <v>141</v>
      </c>
      <c r="S14" s="484"/>
      <c r="T14" s="484"/>
      <c r="U14" s="484"/>
      <c r="V14" s="484"/>
      <c r="W14" s="484"/>
      <c r="X14" s="495"/>
      <c r="Y14" s="495"/>
      <c r="Z14" s="495"/>
      <c r="AA14" s="495"/>
      <c r="AB14" s="495"/>
      <c r="AC14" s="495"/>
      <c r="AD14" s="495"/>
      <c r="AE14" s="495"/>
      <c r="AF14" s="495"/>
      <c r="AG14" s="495"/>
      <c r="AH14" s="495"/>
      <c r="AI14" s="495"/>
      <c r="AJ14" s="495"/>
      <c r="AK14" s="495"/>
      <c r="AL14" s="495"/>
      <c r="AM14" s="495"/>
      <c r="AN14" s="495"/>
      <c r="AO14" s="495"/>
      <c r="AP14" s="495"/>
      <c r="AQ14" s="495"/>
      <c r="AR14" s="495"/>
      <c r="AS14" s="495"/>
      <c r="AT14" s="495"/>
      <c r="AU14" s="495"/>
      <c r="AV14" s="495"/>
      <c r="AW14" s="495"/>
      <c r="AX14" s="495"/>
      <c r="AY14" s="495"/>
      <c r="AZ14" s="234"/>
      <c r="BA14" s="404" t="s">
        <v>131</v>
      </c>
      <c r="BB14" s="350" t="s">
        <v>96</v>
      </c>
      <c r="BC14" s="1046" t="s">
        <v>115</v>
      </c>
      <c r="BD14" s="1047"/>
      <c r="BE14" s="1047"/>
      <c r="BF14" s="1047"/>
      <c r="BG14" s="1048"/>
      <c r="BH14" s="1046" t="s">
        <v>38</v>
      </c>
      <c r="BI14" s="1047"/>
      <c r="BJ14" s="1047"/>
      <c r="BK14" s="1047"/>
      <c r="BL14" s="1048"/>
      <c r="BM14" s="1046" t="s">
        <v>37</v>
      </c>
      <c r="BN14" s="1047"/>
      <c r="BO14" s="1047"/>
      <c r="BP14" s="1047"/>
      <c r="BQ14" s="1049"/>
      <c r="BR14" s="80" t="s">
        <v>141</v>
      </c>
      <c r="BS14" s="484"/>
      <c r="BT14" s="484"/>
      <c r="BU14" s="484"/>
      <c r="BV14" s="484"/>
      <c r="BW14" s="484"/>
      <c r="BX14" s="69"/>
      <c r="BY14" s="69"/>
      <c r="BZ14" s="402"/>
      <c r="CA14" s="402"/>
      <c r="CB14" s="402"/>
      <c r="CC14" s="402"/>
      <c r="CD14" s="402"/>
      <c r="CE14" s="402"/>
      <c r="CF14" s="402"/>
      <c r="CG14" s="402"/>
      <c r="CH14" s="402"/>
      <c r="CI14" s="402"/>
      <c r="CJ14" s="402"/>
      <c r="CK14" s="402"/>
      <c r="CL14" s="402"/>
      <c r="CM14" s="402"/>
      <c r="CN14" s="402"/>
      <c r="CO14" s="402"/>
      <c r="CP14" s="402"/>
      <c r="CQ14" s="402"/>
      <c r="CR14" s="402"/>
      <c r="CS14" s="402"/>
      <c r="CT14" s="402"/>
      <c r="CU14" s="402"/>
      <c r="CV14" s="402"/>
      <c r="CW14" s="402"/>
      <c r="CX14" s="402"/>
      <c r="CY14" s="402"/>
      <c r="CZ14" s="402"/>
    </row>
    <row r="15" s="370" customFormat="true" ht="12.75" x14ac:dyDescent="0.2">
      <c r="A15" s="390" t="s">
        <v>87</v>
      </c>
      <c r="B15" s="433"/>
      <c r="C15" s="475" t="s">
        <v>0</v>
      </c>
      <c r="D15" s="669" t="s">
        <v>1</v>
      </c>
      <c r="E15" s="669" t="s">
        <v>2</v>
      </c>
      <c r="F15" s="669" t="s">
        <v>3</v>
      </c>
      <c r="G15" s="670" t="s">
        <v>4</v>
      </c>
      <c r="H15" s="438" t="s">
        <v>0</v>
      </c>
      <c r="I15" s="673" t="s">
        <v>1</v>
      </c>
      <c r="J15" s="673" t="s">
        <v>2</v>
      </c>
      <c r="K15" s="673" t="s">
        <v>3</v>
      </c>
      <c r="L15" s="674" t="s">
        <v>4</v>
      </c>
      <c r="M15" s="439" t="s">
        <v>0</v>
      </c>
      <c r="N15" s="673" t="s">
        <v>1</v>
      </c>
      <c r="O15" s="673" t="s">
        <v>2</v>
      </c>
      <c r="P15" s="673" t="s">
        <v>3</v>
      </c>
      <c r="Q15" s="667" t="s">
        <v>4</v>
      </c>
      <c r="R15" s="438" t="s">
        <v>159</v>
      </c>
      <c r="S15" s="673" t="s">
        <v>160</v>
      </c>
      <c r="T15" s="673" t="s">
        <v>161</v>
      </c>
      <c r="U15" s="673" t="s">
        <v>162</v>
      </c>
      <c r="V15" s="673" t="s">
        <v>163</v>
      </c>
      <c r="W15" s="674" t="s">
        <v>164</v>
      </c>
      <c r="X15" s="495"/>
      <c r="Y15" s="495"/>
      <c r="Z15" s="495"/>
      <c r="AA15" s="495"/>
      <c r="AB15" s="495"/>
      <c r="AC15" s="495"/>
      <c r="AD15" s="495"/>
      <c r="AE15" s="495"/>
      <c r="AF15" s="495"/>
      <c r="AG15" s="495"/>
      <c r="AH15" s="495"/>
      <c r="AI15" s="495"/>
      <c r="AJ15" s="495"/>
      <c r="AK15" s="495"/>
      <c r="AL15" s="495"/>
      <c r="AM15" s="495"/>
      <c r="AN15" s="495"/>
      <c r="AO15" s="495"/>
      <c r="AP15" s="495"/>
      <c r="AQ15" s="495"/>
      <c r="AR15" s="495"/>
      <c r="AS15" s="495"/>
      <c r="AT15" s="495"/>
      <c r="AU15" s="495"/>
      <c r="AV15" s="495"/>
      <c r="AW15" s="495"/>
      <c r="AX15" s="495"/>
      <c r="AY15" s="495"/>
      <c r="AZ15" s="234"/>
      <c r="BA15" s="390" t="s">
        <v>120</v>
      </c>
      <c r="BB15" s="389"/>
      <c r="BC15" s="515" t="s">
        <v>0</v>
      </c>
      <c r="BD15" s="628" t="s">
        <v>1</v>
      </c>
      <c r="BE15" s="628" t="s">
        <v>2</v>
      </c>
      <c r="BF15" s="628" t="s">
        <v>3</v>
      </c>
      <c r="BG15" s="516" t="s">
        <v>4</v>
      </c>
      <c r="BH15" s="515" t="s">
        <v>0</v>
      </c>
      <c r="BI15" s="628" t="s">
        <v>1</v>
      </c>
      <c r="BJ15" s="628" t="s">
        <v>2</v>
      </c>
      <c r="BK15" s="628" t="s">
        <v>3</v>
      </c>
      <c r="BL15" s="516" t="s">
        <v>4</v>
      </c>
      <c r="BM15" s="515" t="s">
        <v>0</v>
      </c>
      <c r="BN15" s="628" t="s">
        <v>1</v>
      </c>
      <c r="BO15" s="628" t="s">
        <v>2</v>
      </c>
      <c r="BP15" s="628" t="s">
        <v>3</v>
      </c>
      <c r="BQ15" s="516" t="s">
        <v>4</v>
      </c>
      <c r="BR15" s="515" t="s">
        <v>159</v>
      </c>
      <c r="BS15" s="628" t="s">
        <v>160</v>
      </c>
      <c r="BT15" s="628" t="s">
        <v>161</v>
      </c>
      <c r="BU15" s="628" t="s">
        <v>162</v>
      </c>
      <c r="BV15" s="628" t="s">
        <v>163</v>
      </c>
      <c r="BW15" s="629" t="s">
        <v>164</v>
      </c>
      <c r="BX15" s="235"/>
      <c r="BY15" s="235"/>
      <c r="BZ15" s="235"/>
      <c r="CA15" s="235"/>
      <c r="CB15" s="235"/>
      <c r="CC15" s="235"/>
      <c r="CD15" s="235"/>
      <c r="CE15" s="235"/>
      <c r="CF15" s="235"/>
      <c r="CG15" s="235"/>
      <c r="CH15" s="235"/>
      <c r="CI15" s="235"/>
      <c r="CJ15" s="235"/>
      <c r="CK15" s="235"/>
      <c r="CL15" s="235"/>
      <c r="CM15" s="235"/>
      <c r="CN15" s="235"/>
      <c r="CO15" s="235"/>
      <c r="CP15" s="235"/>
      <c r="CQ15" s="235"/>
      <c r="CR15" s="235"/>
      <c r="CS15" s="235"/>
      <c r="CT15" s="235"/>
      <c r="CU15" s="235"/>
      <c r="CV15" s="235"/>
      <c r="CW15" s="235"/>
      <c r="CX15" s="235"/>
      <c r="CY15" s="235"/>
      <c r="CZ15" s="235"/>
    </row>
    <row r="16" s="370" customFormat="true" ht="15" customHeight="true" x14ac:dyDescent="0.2">
      <c r="A16" s="1055" t="s">
        <v>13</v>
      </c>
      <c r="B16" s="435" t="s">
        <v>14</v>
      </c>
      <c r="C16" s="183">
        <f>C58+C59+C60+C64+C65+C66+C71+C72+C67*'DHS09'!C25/100</f>
        <v>10.997138644781</v>
      </c>
      <c r="D16" s="182">
        <f>D58+D59+D60+D64+D65+D66+D71+D72+D67*'DHS09'!D25/100</f>
        <v>12.678326397285035</v>
      </c>
      <c r="E16" s="182">
        <f>E58+E59+E60+E64+E65+E66+E71+E72+E67*'DHS09'!E25/100</f>
        <v>18.081302143904271</v>
      </c>
      <c r="F16" s="182">
        <f>F58+F59+F60+F64+F65+F66+F71+F72+F67*'DHS09'!F25/100</f>
        <v>41.35975656412036</v>
      </c>
      <c r="G16" s="181">
        <f>G58+G59+G60+G64+G65+G66+G71+G72+G67*'DHS09'!G25/100</f>
        <v>88.784471987171585</v>
      </c>
      <c r="H16" s="180">
        <f>H58+H59+H60+H64+H65+H66+H71+H72+H67*'DHS09'!H25/100</f>
        <v>33.02033782709497</v>
      </c>
      <c r="I16" s="182">
        <f>I58+I59+I60+I64+I65+I66+I71+I72+I67*'DHS09'!I25/100</f>
        <v>60.006439965770312</v>
      </c>
      <c r="J16" s="182">
        <f>J58+J59+J60+J64+J65+J66+J71+J72+J67*'DHS09'!J25/100</f>
        <v>89.079535190195756</v>
      </c>
      <c r="K16" s="182">
        <f>K58+K59+K60+K64+K65+K66+K71+K72+K67*'DHS09'!K25/100</f>
        <v>94.837407789954355</v>
      </c>
      <c r="L16" s="179">
        <f>L58+L59+L60+L64+L65+L66+L71+L72+L67*'DHS09'!L25/100</f>
        <v>96.975952155419122</v>
      </c>
      <c r="M16" s="183">
        <f>M58+M59+M60+M64+M65+M66+M71+M72+M67*'DHS09'!M25/100</f>
        <v>9.1970238474911667</v>
      </c>
      <c r="N16" s="182">
        <f>N58+N59+N60+N64+N65+N66+N71+N72+N67*'DHS09'!N25/100</f>
        <v>12.043722250237717</v>
      </c>
      <c r="O16" s="182">
        <f>O58+O59+O60+O64+O65+O66+O71+O72+O67*'DHS09'!O25/100</f>
        <v>14.521520005661328</v>
      </c>
      <c r="P16" s="182">
        <f>P58+P59+P60+P64+P65+P66+P71+P72+P67*'DHS09'!P25/100</f>
        <v>23.20039563091516</v>
      </c>
      <c r="Q16" s="181">
        <f>Q58+Q59+Q60+Q64+Q65+Q66+Q71+Q72+Q67*'DHS09'!Q25/100</f>
        <v>60.755986512090189</v>
      </c>
      <c r="R16" s="180">
        <f>R58+R59+R60+R64+R65+R66+R71+R72+R67*'DHS09'!R25/100</f>
        <v>64.144186496053266</v>
      </c>
      <c r="S16" s="182">
        <f>S58+S59+S60+S64+S65+S66+S71+S72+S67*'DHS09'!S25/100</f>
        <v>31.768131247364387</v>
      </c>
      <c r="T16" s="182">
        <f>T58+T59+T60+T64+T65+T66+T71+T72+T67*'DHS09'!T25/100</f>
        <v>19.532131094431978</v>
      </c>
      <c r="U16" s="182">
        <f>U58+U59+U60+U64+U65+U66+U71+U72+U67*'DHS09'!U25/100</f>
        <v>28.634417051875243</v>
      </c>
      <c r="V16" s="182">
        <f>V58+V59+V60+V64+V65+V66+V71+V72+V67*'DHS09'!V25/100</f>
        <v>20.623353005682905</v>
      </c>
      <c r="W16" s="179">
        <f>W58+W59+W60+W64+W65+W66+W71+W72+W67*'DHS09'!W25/100</f>
        <v>29.376159209398828</v>
      </c>
      <c r="X16" s="495"/>
      <c r="Y16" s="495"/>
      <c r="Z16" s="495"/>
      <c r="AA16" s="495"/>
      <c r="AB16" s="495"/>
      <c r="AC16" s="495"/>
      <c r="AD16" s="495"/>
      <c r="AE16" s="495"/>
      <c r="AF16" s="495"/>
      <c r="AG16" s="495"/>
      <c r="AH16" s="495"/>
      <c r="AI16" s="495"/>
      <c r="AJ16" s="495"/>
      <c r="AK16" s="495"/>
      <c r="AL16" s="495"/>
      <c r="AM16" s="495"/>
      <c r="AN16" s="495"/>
      <c r="AO16" s="495"/>
      <c r="AP16" s="495"/>
      <c r="AQ16" s="495"/>
      <c r="AR16" s="495"/>
      <c r="AS16" s="495"/>
      <c r="AT16" s="495"/>
      <c r="AU16" s="495"/>
      <c r="AV16" s="495"/>
      <c r="AW16" s="495"/>
      <c r="AX16" s="495"/>
      <c r="AY16" s="495"/>
      <c r="AZ16" s="234"/>
      <c r="BA16" s="1050" t="s">
        <v>13</v>
      </c>
      <c r="BB16" s="680" t="s">
        <v>14</v>
      </c>
      <c r="BC16" s="112" t="s">
        <v>35</v>
      </c>
      <c r="BD16" s="108" t="s">
        <v>35</v>
      </c>
      <c r="BE16" s="108" t="s">
        <v>35</v>
      </c>
      <c r="BF16" s="108" t="s">
        <v>35</v>
      </c>
      <c r="BG16" s="103" t="s">
        <v>35</v>
      </c>
      <c r="BH16" s="112" t="s">
        <v>35</v>
      </c>
      <c r="BI16" s="108" t="s">
        <v>35</v>
      </c>
      <c r="BJ16" s="108" t="s">
        <v>35</v>
      </c>
      <c r="BK16" s="108" t="s">
        <v>35</v>
      </c>
      <c r="BL16" s="103" t="s">
        <v>35</v>
      </c>
      <c r="BM16" s="112" t="s">
        <v>35</v>
      </c>
      <c r="BN16" s="108" t="s">
        <v>35</v>
      </c>
      <c r="BO16" s="108" t="s">
        <v>35</v>
      </c>
      <c r="BP16" s="108" t="s">
        <v>35</v>
      </c>
      <c r="BQ16" s="103" t="s">
        <v>35</v>
      </c>
      <c r="BR16" s="112" t="s">
        <v>35</v>
      </c>
      <c r="BS16" s="108" t="s">
        <v>35</v>
      </c>
      <c r="BT16" s="108" t="s">
        <v>35</v>
      </c>
      <c r="BU16" s="108" t="s">
        <v>35</v>
      </c>
      <c r="BV16" s="108" t="s">
        <v>35</v>
      </c>
      <c r="BW16" s="97" t="s">
        <v>35</v>
      </c>
      <c r="BX16" s="68"/>
      <c r="BY16" s="68"/>
      <c r="BZ16" s="68"/>
      <c r="CA16" s="68"/>
      <c r="CB16" s="68"/>
      <c r="CC16" s="68"/>
      <c r="CD16" s="68"/>
      <c r="CE16" s="68"/>
      <c r="CF16" s="68"/>
      <c r="CG16" s="68"/>
      <c r="CH16" s="68"/>
      <c r="CI16" s="68"/>
      <c r="CJ16" s="68"/>
      <c r="CK16" s="68"/>
      <c r="CL16" s="68"/>
      <c r="CM16" s="68"/>
      <c r="CN16" s="68"/>
      <c r="CO16" s="68"/>
      <c r="CP16" s="68"/>
      <c r="CQ16" s="68"/>
      <c r="CR16" s="68"/>
      <c r="CS16" s="68"/>
      <c r="CT16" s="68"/>
      <c r="CU16" s="68"/>
      <c r="CV16" s="68"/>
      <c r="CW16" s="68"/>
      <c r="CX16" s="68"/>
      <c r="CY16" s="68"/>
      <c r="CZ16" s="68"/>
    </row>
    <row r="17" s="370" customFormat="true" ht="15" customHeight="true" x14ac:dyDescent="0.2">
      <c r="A17" s="1056"/>
      <c r="B17" s="436" t="s">
        <v>51</v>
      </c>
      <c r="C17" s="178">
        <f>100-C16</f>
        <v>89.002861355218997</v>
      </c>
      <c r="D17" s="177">
        <f t="shared" ref="D17:W17" si="0">100-D16</f>
        <v>87.321673602714966</v>
      </c>
      <c r="E17" s="177">
        <f t="shared" si="0"/>
        <v>81.918697856095733</v>
      </c>
      <c r="F17" s="177">
        <f t="shared" si="0"/>
        <v>58.64024343587964</v>
      </c>
      <c r="G17" s="176">
        <f t="shared" si="0"/>
        <v>11.215528012828415</v>
      </c>
      <c r="H17" s="175">
        <f t="shared" si="0"/>
        <v>66.979662172905023</v>
      </c>
      <c r="I17" s="177">
        <f t="shared" si="0"/>
        <v>39.993560034229688</v>
      </c>
      <c r="J17" s="177">
        <f t="shared" si="0"/>
        <v>10.920464809804244</v>
      </c>
      <c r="K17" s="177">
        <f t="shared" si="0"/>
        <v>5.1625922100456449</v>
      </c>
      <c r="L17" s="174">
        <f t="shared" si="0"/>
        <v>3.0240478445808776</v>
      </c>
      <c r="M17" s="178">
        <f t="shared" si="0"/>
        <v>90.802976152508833</v>
      </c>
      <c r="N17" s="177">
        <f t="shared" si="0"/>
        <v>87.956277749762279</v>
      </c>
      <c r="O17" s="177">
        <f t="shared" si="0"/>
        <v>85.47847999433867</v>
      </c>
      <c r="P17" s="177">
        <f t="shared" si="0"/>
        <v>76.799604369084847</v>
      </c>
      <c r="Q17" s="176">
        <f t="shared" si="0"/>
        <v>39.244013487909811</v>
      </c>
      <c r="R17" s="175">
        <f t="shared" si="0"/>
        <v>35.855813503946734</v>
      </c>
      <c r="S17" s="177">
        <f t="shared" si="0"/>
        <v>68.23186875263562</v>
      </c>
      <c r="T17" s="177">
        <f t="shared" si="0"/>
        <v>80.467868905568025</v>
      </c>
      <c r="U17" s="177">
        <f t="shared" si="0"/>
        <v>71.365582948124754</v>
      </c>
      <c r="V17" s="177">
        <f t="shared" si="0"/>
        <v>79.376646994317099</v>
      </c>
      <c r="W17" s="174">
        <f t="shared" si="0"/>
        <v>70.623840790601179</v>
      </c>
      <c r="X17" s="495"/>
      <c r="Y17" s="495"/>
      <c r="Z17" s="495"/>
      <c r="AA17" s="495"/>
      <c r="AB17" s="495"/>
      <c r="AC17" s="495"/>
      <c r="AD17" s="495"/>
      <c r="AE17" s="495"/>
      <c r="AF17" s="495"/>
      <c r="AG17" s="495"/>
      <c r="AH17" s="495"/>
      <c r="AI17" s="495"/>
      <c r="AJ17" s="495"/>
      <c r="AK17" s="495"/>
      <c r="AL17" s="495"/>
      <c r="AM17" s="495"/>
      <c r="AN17" s="495"/>
      <c r="AO17" s="495"/>
      <c r="AP17" s="495"/>
      <c r="AQ17" s="495"/>
      <c r="AR17" s="495"/>
      <c r="AS17" s="495"/>
      <c r="AT17" s="495"/>
      <c r="AU17" s="495"/>
      <c r="AV17" s="495"/>
      <c r="AW17" s="495"/>
      <c r="AX17" s="495"/>
      <c r="AY17" s="495"/>
      <c r="AZ17" s="234"/>
      <c r="BA17" s="1043"/>
      <c r="BB17" s="678" t="s">
        <v>51</v>
      </c>
      <c r="BC17" s="111" t="s">
        <v>35</v>
      </c>
      <c r="BD17" s="107" t="s">
        <v>35</v>
      </c>
      <c r="BE17" s="107" t="s">
        <v>35</v>
      </c>
      <c r="BF17" s="107" t="s">
        <v>35</v>
      </c>
      <c r="BG17" s="102" t="s">
        <v>35</v>
      </c>
      <c r="BH17" s="111" t="s">
        <v>35</v>
      </c>
      <c r="BI17" s="107" t="s">
        <v>35</v>
      </c>
      <c r="BJ17" s="107" t="s">
        <v>35</v>
      </c>
      <c r="BK17" s="107" t="s">
        <v>35</v>
      </c>
      <c r="BL17" s="102" t="s">
        <v>35</v>
      </c>
      <c r="BM17" s="111" t="s">
        <v>35</v>
      </c>
      <c r="BN17" s="107" t="s">
        <v>35</v>
      </c>
      <c r="BO17" s="107" t="s">
        <v>35</v>
      </c>
      <c r="BP17" s="107" t="s">
        <v>35</v>
      </c>
      <c r="BQ17" s="102" t="s">
        <v>35</v>
      </c>
      <c r="BR17" s="111" t="s">
        <v>35</v>
      </c>
      <c r="BS17" s="107" t="s">
        <v>35</v>
      </c>
      <c r="BT17" s="107" t="s">
        <v>35</v>
      </c>
      <c r="BU17" s="107" t="s">
        <v>35</v>
      </c>
      <c r="BV17" s="107" t="s">
        <v>35</v>
      </c>
      <c r="BW17" s="96" t="s">
        <v>35</v>
      </c>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row>
    <row r="18" s="370" customFormat="true" ht="15" customHeight="true" x14ac:dyDescent="0.2">
      <c r="A18" s="1056" t="s">
        <v>60</v>
      </c>
      <c r="B18" s="436" t="s">
        <v>15</v>
      </c>
      <c r="C18" s="178">
        <f>C16*'DHS09'!C23/100</f>
        <v>10.535258821700197</v>
      </c>
      <c r="D18" s="177">
        <f>D16*'DHS09'!D23/100</f>
        <v>12.285298278969201</v>
      </c>
      <c r="E18" s="177">
        <f>E16*'DHS09'!E23/100</f>
        <v>17.918570424609133</v>
      </c>
      <c r="F18" s="177">
        <f>F16*'DHS09'!F23/100</f>
        <v>40.946158998479156</v>
      </c>
      <c r="G18" s="176">
        <f>G16*'DHS09'!G23/100</f>
        <v>87.18635149140249</v>
      </c>
      <c r="H18" s="175">
        <f>H16*'DHS09'!H23/100</f>
        <v>32.492012421861453</v>
      </c>
      <c r="I18" s="177">
        <f>I16*'DHS09'!I23/100</f>
        <v>58.806311166454904</v>
      </c>
      <c r="J18" s="177">
        <f>J16*'DHS09'!J23/100</f>
        <v>86.496228669680079</v>
      </c>
      <c r="K18" s="177">
        <f>K16*'DHS09'!K23/100</f>
        <v>91.707773332885864</v>
      </c>
      <c r="L18" s="174">
        <f>L16*'DHS09'!L23/100</f>
        <v>94.551553351533641</v>
      </c>
      <c r="M18" s="178">
        <f>M16*'DHS09'!M23/100</f>
        <v>8.7463696789640988</v>
      </c>
      <c r="N18" s="177">
        <f>N16*'DHS09'!N23/100</f>
        <v>11.634235693729634</v>
      </c>
      <c r="O18" s="177">
        <f>O16*'DHS09'!O23/100</f>
        <v>14.390826325610377</v>
      </c>
      <c r="P18" s="177">
        <f>P16*'DHS09'!P23/100</f>
        <v>22.921990883344179</v>
      </c>
      <c r="Q18" s="176">
        <f>Q16*'DHS09'!Q23/100</f>
        <v>60.512962566041821</v>
      </c>
      <c r="R18" s="118" t="s">
        <v>35</v>
      </c>
      <c r="S18" s="124" t="s">
        <v>35</v>
      </c>
      <c r="T18" s="124" t="s">
        <v>35</v>
      </c>
      <c r="U18" s="124" t="s">
        <v>35</v>
      </c>
      <c r="V18" s="124" t="s">
        <v>35</v>
      </c>
      <c r="W18" s="115" t="s">
        <v>35</v>
      </c>
      <c r="X18" s="495"/>
      <c r="Y18" s="495"/>
      <c r="Z18" s="495"/>
      <c r="AA18" s="495"/>
      <c r="AB18" s="495"/>
      <c r="AC18" s="495"/>
      <c r="AD18" s="495"/>
      <c r="AE18" s="495"/>
      <c r="AF18" s="495"/>
      <c r="AG18" s="495"/>
      <c r="AH18" s="495"/>
      <c r="AI18" s="495"/>
      <c r="AJ18" s="495"/>
      <c r="AK18" s="495"/>
      <c r="AL18" s="495"/>
      <c r="AM18" s="495"/>
      <c r="AN18" s="495"/>
      <c r="AO18" s="495"/>
      <c r="AP18" s="495"/>
      <c r="AQ18" s="495"/>
      <c r="AR18" s="495"/>
      <c r="AS18" s="495"/>
      <c r="AT18" s="495"/>
      <c r="AU18" s="495"/>
      <c r="AV18" s="495"/>
      <c r="AW18" s="495"/>
      <c r="AX18" s="495"/>
      <c r="AY18" s="495"/>
      <c r="AZ18" s="234"/>
      <c r="BA18" s="1043" t="s">
        <v>60</v>
      </c>
      <c r="BB18" s="678" t="s">
        <v>15</v>
      </c>
      <c r="BC18" s="111" t="s">
        <v>35</v>
      </c>
      <c r="BD18" s="107" t="s">
        <v>35</v>
      </c>
      <c r="BE18" s="107" t="s">
        <v>35</v>
      </c>
      <c r="BF18" s="107" t="s">
        <v>35</v>
      </c>
      <c r="BG18" s="102" t="s">
        <v>35</v>
      </c>
      <c r="BH18" s="111" t="s">
        <v>35</v>
      </c>
      <c r="BI18" s="107" t="s">
        <v>35</v>
      </c>
      <c r="BJ18" s="107" t="s">
        <v>35</v>
      </c>
      <c r="BK18" s="107" t="s">
        <v>35</v>
      </c>
      <c r="BL18" s="102" t="s">
        <v>35</v>
      </c>
      <c r="BM18" s="111" t="s">
        <v>35</v>
      </c>
      <c r="BN18" s="107" t="s">
        <v>35</v>
      </c>
      <c r="BO18" s="107" t="s">
        <v>35</v>
      </c>
      <c r="BP18" s="107" t="s">
        <v>35</v>
      </c>
      <c r="BQ18" s="102" t="s">
        <v>35</v>
      </c>
      <c r="BR18" s="111" t="s">
        <v>35</v>
      </c>
      <c r="BS18" s="107" t="s">
        <v>35</v>
      </c>
      <c r="BT18" s="107" t="s">
        <v>35</v>
      </c>
      <c r="BU18" s="107" t="s">
        <v>35</v>
      </c>
      <c r="BV18" s="107" t="s">
        <v>35</v>
      </c>
      <c r="BW18" s="96" t="s">
        <v>35</v>
      </c>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68"/>
    </row>
    <row r="19" s="370" customFormat="true" ht="15" customHeight="true" x14ac:dyDescent="0.2">
      <c r="A19" s="1056"/>
      <c r="B19" s="436" t="s">
        <v>16</v>
      </c>
      <c r="C19" s="178">
        <f>C16*'DHS09'!C22/100</f>
        <v>0.461879823080802</v>
      </c>
      <c r="D19" s="177">
        <f>D16*'DHS09'!D22/100</f>
        <v>0.39302811831583612</v>
      </c>
      <c r="E19" s="177">
        <f>E16*'DHS09'!E22/100</f>
        <v>0.16273171929513844</v>
      </c>
      <c r="F19" s="177">
        <f>F16*'DHS09'!F22/100</f>
        <v>0.41359756564120359</v>
      </c>
      <c r="G19" s="176">
        <f>G16*'DHS09'!G22/100</f>
        <v>1.5981204957690887</v>
      </c>
      <c r="H19" s="175">
        <f>H16*'DHS09'!H22/100</f>
        <v>0.52832540523351956</v>
      </c>
      <c r="I19" s="177">
        <f>I16*'DHS09'!I22/100</f>
        <v>1.2001287993154062</v>
      </c>
      <c r="J19" s="177">
        <f>J16*'DHS09'!J22/100</f>
        <v>2.5833065205156771</v>
      </c>
      <c r="K19" s="177">
        <f>K16*'DHS09'!K22/100</f>
        <v>3.1296344570684935</v>
      </c>
      <c r="L19" s="174">
        <f>L16*'DHS09'!L22/100</f>
        <v>2.4243988038854782</v>
      </c>
      <c r="M19" s="178">
        <f>M16*'DHS09'!M22/100</f>
        <v>0.45065416852706719</v>
      </c>
      <c r="N19" s="177">
        <f>N16*'DHS09'!N22/100</f>
        <v>0.40948655650808241</v>
      </c>
      <c r="O19" s="177">
        <f>O16*'DHS09'!O22/100</f>
        <v>0.13069368005095197</v>
      </c>
      <c r="P19" s="177">
        <f>P16*'DHS09'!P22/100</f>
        <v>0.27840474757098194</v>
      </c>
      <c r="Q19" s="176">
        <f>Q16*'DHS09'!Q22/100</f>
        <v>0.24302394604836078</v>
      </c>
      <c r="R19" s="118" t="s">
        <v>35</v>
      </c>
      <c r="S19" s="124" t="s">
        <v>35</v>
      </c>
      <c r="T19" s="124" t="s">
        <v>35</v>
      </c>
      <c r="U19" s="124" t="s">
        <v>35</v>
      </c>
      <c r="V19" s="124" t="s">
        <v>35</v>
      </c>
      <c r="W19" s="115" t="s">
        <v>35</v>
      </c>
      <c r="X19" s="495"/>
      <c r="Y19" s="495"/>
      <c r="Z19" s="495"/>
      <c r="AA19" s="495"/>
      <c r="AB19" s="495"/>
      <c r="AC19" s="495"/>
      <c r="AD19" s="495"/>
      <c r="AE19" s="495"/>
      <c r="AF19" s="495"/>
      <c r="AG19" s="495"/>
      <c r="AH19" s="495"/>
      <c r="AI19" s="495"/>
      <c r="AJ19" s="495"/>
      <c r="AK19" s="495"/>
      <c r="AL19" s="495"/>
      <c r="AM19" s="495"/>
      <c r="AN19" s="495"/>
      <c r="AO19" s="495"/>
      <c r="AP19" s="495"/>
      <c r="AQ19" s="495"/>
      <c r="AR19" s="495"/>
      <c r="AS19" s="495"/>
      <c r="AT19" s="495"/>
      <c r="AU19" s="495"/>
      <c r="AV19" s="495"/>
      <c r="AW19" s="495"/>
      <c r="AX19" s="495"/>
      <c r="AY19" s="495"/>
      <c r="AZ19" s="234"/>
      <c r="BA19" s="1043"/>
      <c r="BB19" s="678" t="s">
        <v>16</v>
      </c>
      <c r="BC19" s="111" t="s">
        <v>35</v>
      </c>
      <c r="BD19" s="107" t="s">
        <v>35</v>
      </c>
      <c r="BE19" s="107" t="s">
        <v>35</v>
      </c>
      <c r="BF19" s="107" t="s">
        <v>35</v>
      </c>
      <c r="BG19" s="102" t="s">
        <v>35</v>
      </c>
      <c r="BH19" s="111" t="s">
        <v>35</v>
      </c>
      <c r="BI19" s="107" t="s">
        <v>35</v>
      </c>
      <c r="BJ19" s="107" t="s">
        <v>35</v>
      </c>
      <c r="BK19" s="107" t="s">
        <v>35</v>
      </c>
      <c r="BL19" s="102" t="s">
        <v>35</v>
      </c>
      <c r="BM19" s="111" t="s">
        <v>35</v>
      </c>
      <c r="BN19" s="107" t="s">
        <v>35</v>
      </c>
      <c r="BO19" s="107" t="s">
        <v>35</v>
      </c>
      <c r="BP19" s="107" t="s">
        <v>35</v>
      </c>
      <c r="BQ19" s="102" t="s">
        <v>35</v>
      </c>
      <c r="BR19" s="111" t="s">
        <v>35</v>
      </c>
      <c r="BS19" s="107" t="s">
        <v>35</v>
      </c>
      <c r="BT19" s="107" t="s">
        <v>35</v>
      </c>
      <c r="BU19" s="107" t="s">
        <v>35</v>
      </c>
      <c r="BV19" s="107" t="s">
        <v>35</v>
      </c>
      <c r="BW19" s="96" t="s">
        <v>35</v>
      </c>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68"/>
    </row>
    <row r="20" s="370" customFormat="true" ht="15" customHeight="true" x14ac:dyDescent="0.2">
      <c r="A20" s="1056"/>
      <c r="B20" s="436" t="s">
        <v>22</v>
      </c>
      <c r="C20" s="178">
        <f>100-(C18+C19+C21)</f>
        <v>28.917200141796769</v>
      </c>
      <c r="D20" s="177">
        <f t="shared" ref="D20:Q20" si="1">100-(D18+D19+D21)</f>
        <v>30.782361201404143</v>
      </c>
      <c r="E20" s="177">
        <f t="shared" si="1"/>
        <v>47.292462254630223</v>
      </c>
      <c r="F20" s="177">
        <f t="shared" si="1"/>
        <v>33.232721659759036</v>
      </c>
      <c r="G20" s="176">
        <f t="shared" si="1"/>
        <v>10.426760759306021</v>
      </c>
      <c r="H20" s="175">
        <f t="shared" si="1"/>
        <v>46.562299276139214</v>
      </c>
      <c r="I20" s="177">
        <f t="shared" si="1"/>
        <v>28.760281279284413</v>
      </c>
      <c r="J20" s="177">
        <f t="shared" si="1"/>
        <v>9.4520264638374982</v>
      </c>
      <c r="K20" s="177">
        <f t="shared" si="1"/>
        <v>4.4283519283763439</v>
      </c>
      <c r="L20" s="174">
        <f t="shared" si="1"/>
        <v>2.8470289086029652</v>
      </c>
      <c r="M20" s="178">
        <f t="shared" si="1"/>
        <v>27.192392494887883</v>
      </c>
      <c r="N20" s="177">
        <f t="shared" si="1"/>
        <v>33.681194780812689</v>
      </c>
      <c r="O20" s="177">
        <f t="shared" si="1"/>
        <v>43.190947763717631</v>
      </c>
      <c r="P20" s="177">
        <f t="shared" si="1"/>
        <v>41.129783493070185</v>
      </c>
      <c r="Q20" s="176">
        <f t="shared" si="1"/>
        <v>26.091058413590119</v>
      </c>
      <c r="R20" s="118" t="s">
        <v>35</v>
      </c>
      <c r="S20" s="124" t="s">
        <v>35</v>
      </c>
      <c r="T20" s="124" t="s">
        <v>35</v>
      </c>
      <c r="U20" s="124" t="s">
        <v>35</v>
      </c>
      <c r="V20" s="124" t="s">
        <v>35</v>
      </c>
      <c r="W20" s="115" t="s">
        <v>35</v>
      </c>
      <c r="X20" s="495"/>
      <c r="Y20" s="495"/>
      <c r="Z20" s="495"/>
      <c r="AA20" s="495"/>
      <c r="AB20" s="495"/>
      <c r="AC20" s="495"/>
      <c r="AD20" s="495"/>
      <c r="AE20" s="495"/>
      <c r="AF20" s="495"/>
      <c r="AG20" s="495"/>
      <c r="AH20" s="495"/>
      <c r="AI20" s="495"/>
      <c r="AJ20" s="495"/>
      <c r="AK20" s="495"/>
      <c r="AL20" s="495"/>
      <c r="AM20" s="495"/>
      <c r="AN20" s="495"/>
      <c r="AO20" s="495"/>
      <c r="AP20" s="495"/>
      <c r="AQ20" s="495"/>
      <c r="AR20" s="495"/>
      <c r="AS20" s="495"/>
      <c r="AT20" s="495"/>
      <c r="AU20" s="495"/>
      <c r="AV20" s="495"/>
      <c r="AW20" s="495"/>
      <c r="AX20" s="495"/>
      <c r="AY20" s="495"/>
      <c r="AZ20" s="234"/>
      <c r="BA20" s="1043"/>
      <c r="BB20" s="678" t="s">
        <v>22</v>
      </c>
      <c r="BC20" s="111" t="s">
        <v>35</v>
      </c>
      <c r="BD20" s="107" t="s">
        <v>35</v>
      </c>
      <c r="BE20" s="107" t="s">
        <v>35</v>
      </c>
      <c r="BF20" s="107" t="s">
        <v>35</v>
      </c>
      <c r="BG20" s="102" t="s">
        <v>35</v>
      </c>
      <c r="BH20" s="111" t="s">
        <v>35</v>
      </c>
      <c r="BI20" s="107" t="s">
        <v>35</v>
      </c>
      <c r="BJ20" s="107" t="s">
        <v>35</v>
      </c>
      <c r="BK20" s="107" t="s">
        <v>35</v>
      </c>
      <c r="BL20" s="102" t="s">
        <v>35</v>
      </c>
      <c r="BM20" s="111" t="s">
        <v>35</v>
      </c>
      <c r="BN20" s="107" t="s">
        <v>35</v>
      </c>
      <c r="BO20" s="107" t="s">
        <v>35</v>
      </c>
      <c r="BP20" s="107" t="s">
        <v>35</v>
      </c>
      <c r="BQ20" s="102" t="s">
        <v>35</v>
      </c>
      <c r="BR20" s="111" t="s">
        <v>35</v>
      </c>
      <c r="BS20" s="107" t="s">
        <v>35</v>
      </c>
      <c r="BT20" s="107" t="s">
        <v>35</v>
      </c>
      <c r="BU20" s="107" t="s">
        <v>35</v>
      </c>
      <c r="BV20" s="107" t="s">
        <v>35</v>
      </c>
      <c r="BW20" s="96" t="s">
        <v>35</v>
      </c>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8"/>
      <c r="CX20" s="68"/>
      <c r="CY20" s="68"/>
      <c r="CZ20" s="68"/>
    </row>
    <row r="21" s="370" customFormat="true" ht="15" customHeight="true" x14ac:dyDescent="0.2">
      <c r="A21" s="1056"/>
      <c r="B21" s="436" t="s">
        <v>17</v>
      </c>
      <c r="C21" s="178">
        <f t="shared" ref="C21:Q21" si="2">C68+C69+C70</f>
        <v>60.085661213422227</v>
      </c>
      <c r="D21" s="177">
        <f t="shared" si="2"/>
        <v>56.539312401310816</v>
      </c>
      <c r="E21" s="177">
        <f t="shared" si="2"/>
        <v>34.62623560146551</v>
      </c>
      <c r="F21" s="177">
        <f t="shared" si="2"/>
        <v>25.4075217761206</v>
      </c>
      <c r="G21" s="176">
        <f t="shared" si="2"/>
        <v>0.78876725352239574</v>
      </c>
      <c r="H21" s="175">
        <f t="shared" si="2"/>
        <v>20.417362896765813</v>
      </c>
      <c r="I21" s="177">
        <f t="shared" si="2"/>
        <v>11.233278754945268</v>
      </c>
      <c r="J21" s="177">
        <f t="shared" si="2"/>
        <v>1.468438345966752</v>
      </c>
      <c r="K21" s="177">
        <f t="shared" si="2"/>
        <v>0.73424028166929522</v>
      </c>
      <c r="L21" s="174">
        <f t="shared" si="2"/>
        <v>0.17701893597791105</v>
      </c>
      <c r="M21" s="178">
        <f t="shared" si="2"/>
        <v>63.61058365762095</v>
      </c>
      <c r="N21" s="177">
        <f t="shared" si="2"/>
        <v>54.27508296894959</v>
      </c>
      <c r="O21" s="177">
        <f t="shared" si="2"/>
        <v>42.287532230621039</v>
      </c>
      <c r="P21" s="177">
        <f t="shared" si="2"/>
        <v>35.669820876014654</v>
      </c>
      <c r="Q21" s="176">
        <f t="shared" si="2"/>
        <v>13.152955074319696</v>
      </c>
      <c r="R21" s="118" t="s">
        <v>35</v>
      </c>
      <c r="S21" s="124" t="s">
        <v>35</v>
      </c>
      <c r="T21" s="124" t="s">
        <v>35</v>
      </c>
      <c r="U21" s="124" t="s">
        <v>35</v>
      </c>
      <c r="V21" s="124" t="s">
        <v>35</v>
      </c>
      <c r="W21" s="115" t="s">
        <v>35</v>
      </c>
      <c r="X21" s="495"/>
      <c r="Y21" s="495"/>
      <c r="Z21" s="495"/>
      <c r="AA21" s="495"/>
      <c r="AB21" s="495"/>
      <c r="AC21" s="495"/>
      <c r="AD21" s="495"/>
      <c r="AE21" s="495"/>
      <c r="AF21" s="495"/>
      <c r="AG21" s="495"/>
      <c r="AH21" s="495"/>
      <c r="AI21" s="495"/>
      <c r="AJ21" s="495"/>
      <c r="AK21" s="495"/>
      <c r="AL21" s="495"/>
      <c r="AM21" s="495"/>
      <c r="AN21" s="495"/>
      <c r="AO21" s="495"/>
      <c r="AP21" s="495"/>
      <c r="AQ21" s="495"/>
      <c r="AR21" s="495"/>
      <c r="AS21" s="495"/>
      <c r="AT21" s="495"/>
      <c r="AU21" s="495"/>
      <c r="AV21" s="495"/>
      <c r="AW21" s="495"/>
      <c r="AX21" s="495"/>
      <c r="AY21" s="495"/>
      <c r="AZ21" s="234"/>
      <c r="BA21" s="1043"/>
      <c r="BB21" s="678" t="s">
        <v>17</v>
      </c>
      <c r="BC21" s="111" t="s">
        <v>35</v>
      </c>
      <c r="BD21" s="107" t="s">
        <v>35</v>
      </c>
      <c r="BE21" s="107" t="s">
        <v>35</v>
      </c>
      <c r="BF21" s="107" t="s">
        <v>35</v>
      </c>
      <c r="BG21" s="102" t="s">
        <v>35</v>
      </c>
      <c r="BH21" s="111" t="s">
        <v>35</v>
      </c>
      <c r="BI21" s="107" t="s">
        <v>35</v>
      </c>
      <c r="BJ21" s="107" t="s">
        <v>35</v>
      </c>
      <c r="BK21" s="107" t="s">
        <v>35</v>
      </c>
      <c r="BL21" s="102" t="s">
        <v>35</v>
      </c>
      <c r="BM21" s="111" t="s">
        <v>35</v>
      </c>
      <c r="BN21" s="107" t="s">
        <v>35</v>
      </c>
      <c r="BO21" s="107" t="s">
        <v>35</v>
      </c>
      <c r="BP21" s="107" t="s">
        <v>35</v>
      </c>
      <c r="BQ21" s="102" t="s">
        <v>35</v>
      </c>
      <c r="BR21" s="111" t="s">
        <v>35</v>
      </c>
      <c r="BS21" s="107" t="s">
        <v>35</v>
      </c>
      <c r="BT21" s="107" t="s">
        <v>35</v>
      </c>
      <c r="BU21" s="107" t="s">
        <v>35</v>
      </c>
      <c r="BV21" s="107" t="s">
        <v>35</v>
      </c>
      <c r="BW21" s="96" t="s">
        <v>35</v>
      </c>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68"/>
      <c r="CZ21" s="68"/>
    </row>
    <row r="22" s="370" customFormat="true" ht="15" customHeight="true" x14ac:dyDescent="0.2">
      <c r="A22" s="1056" t="s">
        <v>54</v>
      </c>
      <c r="B22" s="436" t="s">
        <v>49</v>
      </c>
      <c r="C22" s="127" t="s">
        <v>35</v>
      </c>
      <c r="D22" s="124" t="s">
        <v>35</v>
      </c>
      <c r="E22" s="124" t="s">
        <v>35</v>
      </c>
      <c r="F22" s="124" t="s">
        <v>35</v>
      </c>
      <c r="G22" s="121" t="s">
        <v>35</v>
      </c>
      <c r="H22" s="118" t="s">
        <v>35</v>
      </c>
      <c r="I22" s="124" t="s">
        <v>35</v>
      </c>
      <c r="J22" s="124" t="s">
        <v>35</v>
      </c>
      <c r="K22" s="124" t="s">
        <v>35</v>
      </c>
      <c r="L22" s="115" t="s">
        <v>35</v>
      </c>
      <c r="M22" s="127" t="s">
        <v>35</v>
      </c>
      <c r="N22" s="124" t="s">
        <v>35</v>
      </c>
      <c r="O22" s="124" t="s">
        <v>35</v>
      </c>
      <c r="P22" s="124" t="s">
        <v>35</v>
      </c>
      <c r="Q22" s="121" t="s">
        <v>35</v>
      </c>
      <c r="R22" s="118" t="s">
        <v>35</v>
      </c>
      <c r="S22" s="124" t="s">
        <v>35</v>
      </c>
      <c r="T22" s="124" t="s">
        <v>35</v>
      </c>
      <c r="U22" s="124" t="s">
        <v>35</v>
      </c>
      <c r="V22" s="124" t="s">
        <v>35</v>
      </c>
      <c r="W22" s="115" t="s">
        <v>35</v>
      </c>
      <c r="X22" s="495"/>
      <c r="Y22" s="495"/>
      <c r="Z22" s="495"/>
      <c r="AA22" s="495"/>
      <c r="AB22" s="495"/>
      <c r="AC22" s="495"/>
      <c r="AD22" s="495"/>
      <c r="AE22" s="495"/>
      <c r="AF22" s="495"/>
      <c r="AG22" s="495"/>
      <c r="AH22" s="495"/>
      <c r="AI22" s="495"/>
      <c r="AJ22" s="495"/>
      <c r="AK22" s="495"/>
      <c r="AL22" s="495"/>
      <c r="AM22" s="495"/>
      <c r="AN22" s="495"/>
      <c r="AO22" s="495"/>
      <c r="AP22" s="495"/>
      <c r="AQ22" s="495"/>
      <c r="AR22" s="495"/>
      <c r="AS22" s="495"/>
      <c r="AT22" s="495"/>
      <c r="AU22" s="495"/>
      <c r="AV22" s="495"/>
      <c r="AW22" s="495"/>
      <c r="AX22" s="495"/>
      <c r="AY22" s="495"/>
      <c r="AZ22" s="234"/>
      <c r="BA22" s="1043" t="s">
        <v>54</v>
      </c>
      <c r="BB22" s="678" t="s">
        <v>49</v>
      </c>
      <c r="BC22" s="111" t="s">
        <v>35</v>
      </c>
      <c r="BD22" s="107" t="s">
        <v>35</v>
      </c>
      <c r="BE22" s="107" t="s">
        <v>35</v>
      </c>
      <c r="BF22" s="107" t="s">
        <v>35</v>
      </c>
      <c r="BG22" s="102" t="s">
        <v>35</v>
      </c>
      <c r="BH22" s="111" t="s">
        <v>35</v>
      </c>
      <c r="BI22" s="107" t="s">
        <v>35</v>
      </c>
      <c r="BJ22" s="107" t="s">
        <v>35</v>
      </c>
      <c r="BK22" s="107" t="s">
        <v>35</v>
      </c>
      <c r="BL22" s="102" t="s">
        <v>35</v>
      </c>
      <c r="BM22" s="111" t="s">
        <v>35</v>
      </c>
      <c r="BN22" s="107" t="s">
        <v>35</v>
      </c>
      <c r="BO22" s="107" t="s">
        <v>35</v>
      </c>
      <c r="BP22" s="107" t="s">
        <v>35</v>
      </c>
      <c r="BQ22" s="102" t="s">
        <v>35</v>
      </c>
      <c r="BR22" s="111" t="s">
        <v>35</v>
      </c>
      <c r="BS22" s="107" t="s">
        <v>35</v>
      </c>
      <c r="BT22" s="107" t="s">
        <v>35</v>
      </c>
      <c r="BU22" s="107" t="s">
        <v>35</v>
      </c>
      <c r="BV22" s="107" t="s">
        <v>35</v>
      </c>
      <c r="BW22" s="96" t="s">
        <v>35</v>
      </c>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row>
    <row r="23" s="370" customFormat="true" ht="15" customHeight="true" x14ac:dyDescent="0.2">
      <c r="A23" s="1057"/>
      <c r="B23" s="437" t="s">
        <v>48</v>
      </c>
      <c r="C23" s="126" t="s">
        <v>35</v>
      </c>
      <c r="D23" s="123" t="s">
        <v>35</v>
      </c>
      <c r="E23" s="123" t="s">
        <v>35</v>
      </c>
      <c r="F23" s="123" t="s">
        <v>35</v>
      </c>
      <c r="G23" s="120" t="s">
        <v>35</v>
      </c>
      <c r="H23" s="117" t="s">
        <v>35</v>
      </c>
      <c r="I23" s="123" t="s">
        <v>35</v>
      </c>
      <c r="J23" s="123" t="s">
        <v>35</v>
      </c>
      <c r="K23" s="123" t="s">
        <v>35</v>
      </c>
      <c r="L23" s="114" t="s">
        <v>35</v>
      </c>
      <c r="M23" s="126" t="s">
        <v>35</v>
      </c>
      <c r="N23" s="123" t="s">
        <v>35</v>
      </c>
      <c r="O23" s="123" t="s">
        <v>35</v>
      </c>
      <c r="P23" s="123" t="s">
        <v>35</v>
      </c>
      <c r="Q23" s="120" t="s">
        <v>35</v>
      </c>
      <c r="R23" s="117" t="s">
        <v>35</v>
      </c>
      <c r="S23" s="123" t="s">
        <v>35</v>
      </c>
      <c r="T23" s="123" t="s">
        <v>35</v>
      </c>
      <c r="U23" s="123" t="s">
        <v>35</v>
      </c>
      <c r="V23" s="123" t="s">
        <v>35</v>
      </c>
      <c r="W23" s="114" t="s">
        <v>35</v>
      </c>
      <c r="X23" s="495"/>
      <c r="Y23" s="495"/>
      <c r="Z23" s="495"/>
      <c r="AA23" s="495"/>
      <c r="AB23" s="495"/>
      <c r="AC23" s="495"/>
      <c r="AD23" s="495"/>
      <c r="AE23" s="495"/>
      <c r="AF23" s="495"/>
      <c r="AG23" s="495"/>
      <c r="AH23" s="495"/>
      <c r="AI23" s="495"/>
      <c r="AJ23" s="495"/>
      <c r="AK23" s="495"/>
      <c r="AL23" s="495"/>
      <c r="AM23" s="495"/>
      <c r="AN23" s="495"/>
      <c r="AO23" s="495"/>
      <c r="AP23" s="495"/>
      <c r="AQ23" s="495"/>
      <c r="AR23" s="495"/>
      <c r="AS23" s="495"/>
      <c r="AT23" s="495"/>
      <c r="AU23" s="495"/>
      <c r="AV23" s="495"/>
      <c r="AW23" s="495"/>
      <c r="AX23" s="495"/>
      <c r="AY23" s="495"/>
      <c r="AZ23" s="234"/>
      <c r="BA23" s="1045"/>
      <c r="BB23" s="681" t="s">
        <v>48</v>
      </c>
      <c r="BC23" s="110" t="s">
        <v>35</v>
      </c>
      <c r="BD23" s="106" t="s">
        <v>35</v>
      </c>
      <c r="BE23" s="106" t="s">
        <v>35</v>
      </c>
      <c r="BF23" s="106" t="s">
        <v>35</v>
      </c>
      <c r="BG23" s="101" t="s">
        <v>35</v>
      </c>
      <c r="BH23" s="110" t="s">
        <v>35</v>
      </c>
      <c r="BI23" s="106" t="s">
        <v>35</v>
      </c>
      <c r="BJ23" s="106" t="s">
        <v>35</v>
      </c>
      <c r="BK23" s="106" t="s">
        <v>35</v>
      </c>
      <c r="BL23" s="101" t="s">
        <v>35</v>
      </c>
      <c r="BM23" s="110" t="s">
        <v>35</v>
      </c>
      <c r="BN23" s="106" t="s">
        <v>35</v>
      </c>
      <c r="BO23" s="106" t="s">
        <v>35</v>
      </c>
      <c r="BP23" s="106" t="s">
        <v>35</v>
      </c>
      <c r="BQ23" s="101" t="s">
        <v>35</v>
      </c>
      <c r="BR23" s="110" t="s">
        <v>35</v>
      </c>
      <c r="BS23" s="106" t="s">
        <v>35</v>
      </c>
      <c r="BT23" s="106" t="s">
        <v>35</v>
      </c>
      <c r="BU23" s="106" t="s">
        <v>35</v>
      </c>
      <c r="BV23" s="106" t="s">
        <v>35</v>
      </c>
      <c r="BW23" s="95" t="s">
        <v>35</v>
      </c>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68"/>
    </row>
    <row r="24" s="366" customFormat="true" ht="15" hidden="true" customHeight="true" x14ac:dyDescent="0.2">
      <c r="A24" s="1058" t="s">
        <v>47</v>
      </c>
      <c r="B24" s="434" t="s">
        <v>59</v>
      </c>
      <c r="C24" s="440"/>
      <c r="D24" s="441"/>
      <c r="E24" s="441"/>
      <c r="F24" s="441"/>
      <c r="G24" s="442"/>
      <c r="H24" s="443"/>
      <c r="I24" s="441"/>
      <c r="J24" s="441"/>
      <c r="K24" s="441"/>
      <c r="L24" s="444"/>
      <c r="M24" s="440"/>
      <c r="N24" s="441"/>
      <c r="O24" s="441"/>
      <c r="P24" s="441"/>
      <c r="Q24" s="442"/>
      <c r="R24" s="443"/>
      <c r="S24" s="441"/>
      <c r="T24" s="441"/>
      <c r="U24" s="441"/>
      <c r="V24" s="441"/>
      <c r="W24" s="444"/>
      <c r="X24" s="918"/>
      <c r="Y24" s="918"/>
      <c r="Z24" s="918"/>
      <c r="AA24" s="918"/>
      <c r="AB24" s="918"/>
      <c r="AC24" s="918"/>
      <c r="AD24" s="918"/>
      <c r="AE24" s="918"/>
      <c r="AF24" s="918"/>
      <c r="AG24" s="918"/>
      <c r="AH24" s="918"/>
      <c r="AI24" s="918"/>
      <c r="AJ24" s="918"/>
      <c r="AK24" s="918"/>
      <c r="AL24" s="918"/>
      <c r="AM24" s="918"/>
      <c r="AN24" s="918"/>
      <c r="AO24" s="918"/>
      <c r="AP24" s="918"/>
      <c r="AQ24" s="918"/>
      <c r="AR24" s="918"/>
      <c r="AS24" s="918"/>
      <c r="AT24" s="918"/>
      <c r="AU24" s="918"/>
      <c r="AV24" s="918"/>
      <c r="AW24" s="918"/>
      <c r="AX24" s="918"/>
      <c r="AY24" s="918"/>
      <c r="AZ24" s="403"/>
      <c r="BB24" s="368"/>
      <c r="BX24" s="403"/>
      <c r="BY24" s="403"/>
      <c r="BZ24" s="403"/>
      <c r="CA24" s="403"/>
      <c r="CB24" s="403"/>
      <c r="CC24" s="403"/>
      <c r="CD24" s="403"/>
      <c r="CE24" s="403"/>
      <c r="CF24" s="403"/>
      <c r="CG24" s="403"/>
      <c r="CH24" s="403"/>
      <c r="CI24" s="403"/>
      <c r="CJ24" s="403"/>
      <c r="CK24" s="403"/>
      <c r="CL24" s="403"/>
      <c r="CM24" s="403"/>
      <c r="CN24" s="403"/>
      <c r="CO24" s="403"/>
      <c r="CP24" s="403"/>
      <c r="CQ24" s="403"/>
      <c r="CR24" s="403"/>
      <c r="CS24" s="403"/>
      <c r="CT24" s="403"/>
      <c r="CU24" s="403"/>
      <c r="CV24" s="403"/>
      <c r="CW24" s="403"/>
      <c r="CX24" s="403"/>
      <c r="CY24" s="403"/>
      <c r="CZ24" s="403"/>
    </row>
    <row r="25" s="366" customFormat="true" ht="15" hidden="true" customHeight="true" x14ac:dyDescent="0.2">
      <c r="A25" s="1059"/>
      <c r="B25" s="431" t="s">
        <v>58</v>
      </c>
      <c r="C25" s="445"/>
      <c r="D25" s="446"/>
      <c r="E25" s="446"/>
      <c r="F25" s="446"/>
      <c r="G25" s="447"/>
      <c r="H25" s="448"/>
      <c r="I25" s="446"/>
      <c r="J25" s="446"/>
      <c r="K25" s="446"/>
      <c r="L25" s="449"/>
      <c r="M25" s="445"/>
      <c r="N25" s="446"/>
      <c r="O25" s="446"/>
      <c r="P25" s="446"/>
      <c r="Q25" s="447"/>
      <c r="R25" s="448"/>
      <c r="S25" s="446"/>
      <c r="T25" s="446"/>
      <c r="U25" s="446"/>
      <c r="V25" s="446"/>
      <c r="W25" s="449"/>
      <c r="X25" s="918"/>
      <c r="Y25" s="918"/>
      <c r="Z25" s="918"/>
      <c r="AA25" s="918"/>
      <c r="AB25" s="918"/>
      <c r="AC25" s="918"/>
      <c r="AD25" s="918"/>
      <c r="AE25" s="918"/>
      <c r="AF25" s="918"/>
      <c r="AG25" s="918"/>
      <c r="AH25" s="918"/>
      <c r="AI25" s="918"/>
      <c r="AJ25" s="918"/>
      <c r="AK25" s="918"/>
      <c r="AL25" s="918"/>
      <c r="AM25" s="918"/>
      <c r="AN25" s="918"/>
      <c r="AO25" s="918"/>
      <c r="AP25" s="918"/>
      <c r="AQ25" s="918"/>
      <c r="AR25" s="918"/>
      <c r="AS25" s="918"/>
      <c r="AT25" s="918"/>
      <c r="AU25" s="918"/>
      <c r="AV25" s="918"/>
      <c r="AW25" s="918"/>
      <c r="AX25" s="918"/>
      <c r="AY25" s="918"/>
      <c r="AZ25" s="403"/>
      <c r="BB25" s="368"/>
      <c r="BX25" s="403"/>
      <c r="BY25" s="403"/>
      <c r="BZ25" s="403"/>
      <c r="CA25" s="403"/>
      <c r="CB25" s="403"/>
      <c r="CC25" s="403"/>
      <c r="CD25" s="403"/>
      <c r="CE25" s="403"/>
      <c r="CF25" s="403"/>
      <c r="CG25" s="403"/>
      <c r="CH25" s="403"/>
      <c r="CI25" s="403"/>
      <c r="CJ25" s="403"/>
      <c r="CK25" s="403"/>
      <c r="CL25" s="403"/>
      <c r="CM25" s="403"/>
      <c r="CN25" s="403"/>
      <c r="CO25" s="403"/>
      <c r="CP25" s="403"/>
      <c r="CQ25" s="403"/>
      <c r="CR25" s="403"/>
      <c r="CS25" s="403"/>
      <c r="CT25" s="403"/>
      <c r="CU25" s="403"/>
      <c r="CV25" s="403"/>
      <c r="CW25" s="403"/>
      <c r="CX25" s="403"/>
      <c r="CY25" s="403"/>
      <c r="CZ25" s="403"/>
    </row>
    <row r="26" s="366" customFormat="true" ht="15" hidden="true" customHeight="true" x14ac:dyDescent="0.2">
      <c r="A26" s="1060"/>
      <c r="B26" s="432" t="s">
        <v>46</v>
      </c>
      <c r="C26" s="450"/>
      <c r="D26" s="451"/>
      <c r="E26" s="451"/>
      <c r="F26" s="451"/>
      <c r="G26" s="452"/>
      <c r="H26" s="453"/>
      <c r="I26" s="451"/>
      <c r="J26" s="451"/>
      <c r="K26" s="451"/>
      <c r="L26" s="454"/>
      <c r="M26" s="450"/>
      <c r="N26" s="451"/>
      <c r="O26" s="451"/>
      <c r="P26" s="451"/>
      <c r="Q26" s="452"/>
      <c r="R26" s="79"/>
      <c r="S26" s="78"/>
      <c r="T26" s="78"/>
      <c r="U26" s="78"/>
      <c r="V26" s="78"/>
      <c r="W26" s="73"/>
      <c r="X26" s="918"/>
      <c r="Y26" s="918"/>
      <c r="Z26" s="918"/>
      <c r="AA26" s="918"/>
      <c r="AB26" s="918"/>
      <c r="AC26" s="918"/>
      <c r="AD26" s="918"/>
      <c r="AE26" s="918"/>
      <c r="AF26" s="918"/>
      <c r="AG26" s="918"/>
      <c r="AH26" s="918"/>
      <c r="AI26" s="918"/>
      <c r="AJ26" s="918"/>
      <c r="AK26" s="918"/>
      <c r="AL26" s="918"/>
      <c r="AM26" s="918"/>
      <c r="AN26" s="918"/>
      <c r="AO26" s="918"/>
      <c r="AP26" s="918"/>
      <c r="AQ26" s="918"/>
      <c r="AR26" s="918"/>
      <c r="AS26" s="918"/>
      <c r="AT26" s="918"/>
      <c r="AU26" s="918"/>
      <c r="AV26" s="918"/>
      <c r="AW26" s="918"/>
      <c r="AX26" s="918"/>
      <c r="AY26" s="918"/>
      <c r="AZ26" s="403"/>
      <c r="BB26" s="368"/>
      <c r="BX26" s="403"/>
      <c r="BY26" s="403"/>
      <c r="BZ26" s="403"/>
      <c r="CA26" s="403"/>
      <c r="CB26" s="403"/>
      <c r="CC26" s="403"/>
      <c r="CD26" s="403"/>
      <c r="CE26" s="403"/>
      <c r="CF26" s="403"/>
      <c r="CG26" s="403"/>
      <c r="CH26" s="403"/>
      <c r="CI26" s="403"/>
      <c r="CJ26" s="403"/>
      <c r="CK26" s="403"/>
      <c r="CL26" s="403"/>
      <c r="CM26" s="403"/>
      <c r="CN26" s="403"/>
      <c r="CO26" s="403"/>
      <c r="CP26" s="403"/>
      <c r="CQ26" s="403"/>
      <c r="CR26" s="403"/>
      <c r="CS26" s="403"/>
      <c r="CT26" s="403"/>
      <c r="CU26" s="403"/>
      <c r="CV26" s="403"/>
      <c r="CW26" s="403"/>
      <c r="CX26" s="403"/>
      <c r="CY26" s="403"/>
      <c r="CZ26" s="403"/>
    </row>
    <row r="27" s="370" customFormat="true" ht="15" customHeight="true" x14ac:dyDescent="0.2">
      <c r="A27" s="365"/>
      <c r="B27" s="433"/>
      <c r="C27" s="1065" t="s">
        <v>115</v>
      </c>
      <c r="D27" s="1066"/>
      <c r="E27" s="1066"/>
      <c r="F27" s="1066"/>
      <c r="G27" s="1067"/>
      <c r="H27" s="1064" t="s">
        <v>38</v>
      </c>
      <c r="I27" s="1052"/>
      <c r="J27" s="1052"/>
      <c r="K27" s="1052"/>
      <c r="L27" s="1054"/>
      <c r="M27" s="1051" t="s">
        <v>37</v>
      </c>
      <c r="N27" s="1052"/>
      <c r="O27" s="1052"/>
      <c r="P27" s="1052"/>
      <c r="Q27" s="1054"/>
      <c r="R27" s="81" t="s">
        <v>141</v>
      </c>
      <c r="S27" s="484"/>
      <c r="T27" s="484"/>
      <c r="U27" s="484"/>
      <c r="V27" s="484"/>
      <c r="W27" s="484"/>
      <c r="X27" s="495"/>
      <c r="Y27" s="495"/>
      <c r="Z27" s="495"/>
      <c r="AA27" s="495"/>
      <c r="AB27" s="495"/>
      <c r="AC27" s="495"/>
      <c r="AD27" s="495"/>
      <c r="AE27" s="495"/>
      <c r="AF27" s="495"/>
      <c r="AG27" s="495"/>
      <c r="AH27" s="495"/>
      <c r="AI27" s="495"/>
      <c r="AJ27" s="495"/>
      <c r="AK27" s="495"/>
      <c r="AL27" s="495"/>
      <c r="AM27" s="495"/>
      <c r="AN27" s="495"/>
      <c r="AO27" s="495"/>
      <c r="AP27" s="495"/>
      <c r="AQ27" s="495"/>
      <c r="AR27" s="495"/>
      <c r="AS27" s="495"/>
      <c r="AT27" s="495"/>
      <c r="AU27" s="495"/>
      <c r="AV27" s="495"/>
      <c r="AW27" s="495"/>
      <c r="AX27" s="495"/>
      <c r="AY27" s="495"/>
      <c r="AZ27" s="234"/>
      <c r="BA27" s="404" t="s">
        <v>131</v>
      </c>
      <c r="BB27" s="350" t="s">
        <v>96</v>
      </c>
      <c r="BC27" s="1046" t="s">
        <v>115</v>
      </c>
      <c r="BD27" s="1047"/>
      <c r="BE27" s="1047"/>
      <c r="BF27" s="1047"/>
      <c r="BG27" s="1048"/>
      <c r="BH27" s="1046" t="s">
        <v>38</v>
      </c>
      <c r="BI27" s="1047"/>
      <c r="BJ27" s="1047"/>
      <c r="BK27" s="1047"/>
      <c r="BL27" s="1048"/>
      <c r="BM27" s="1046" t="s">
        <v>37</v>
      </c>
      <c r="BN27" s="1047"/>
      <c r="BO27" s="1047"/>
      <c r="BP27" s="1047"/>
      <c r="BQ27" s="1049"/>
      <c r="BR27" s="80" t="s">
        <v>141</v>
      </c>
      <c r="BS27" s="484"/>
      <c r="BT27" s="484"/>
      <c r="BU27" s="484"/>
      <c r="BV27" s="484"/>
      <c r="BW27" s="484"/>
      <c r="BX27" s="69"/>
      <c r="BY27" s="69"/>
      <c r="BZ27" s="402"/>
      <c r="CA27" s="402"/>
      <c r="CB27" s="402"/>
      <c r="CC27" s="402"/>
      <c r="CD27" s="402"/>
      <c r="CE27" s="402"/>
      <c r="CF27" s="402"/>
      <c r="CG27" s="402"/>
      <c r="CH27" s="402"/>
      <c r="CI27" s="402"/>
      <c r="CJ27" s="402"/>
      <c r="CK27" s="402"/>
      <c r="CL27" s="402"/>
      <c r="CM27" s="402"/>
      <c r="CN27" s="402"/>
      <c r="CO27" s="402"/>
      <c r="CP27" s="402"/>
      <c r="CQ27" s="402"/>
      <c r="CR27" s="402"/>
      <c r="CS27" s="402"/>
      <c r="CT27" s="402"/>
      <c r="CU27" s="402"/>
      <c r="CV27" s="402"/>
      <c r="CW27" s="402"/>
      <c r="CX27" s="402"/>
      <c r="CY27" s="402"/>
      <c r="CZ27" s="402"/>
    </row>
    <row r="28" s="370" customFormat="true" ht="12.75" x14ac:dyDescent="0.2">
      <c r="A28" s="390" t="s">
        <v>69</v>
      </c>
      <c r="B28" s="433"/>
      <c r="C28" s="475" t="s">
        <v>0</v>
      </c>
      <c r="D28" s="669" t="s">
        <v>1</v>
      </c>
      <c r="E28" s="669" t="s">
        <v>2</v>
      </c>
      <c r="F28" s="669" t="s">
        <v>3</v>
      </c>
      <c r="G28" s="670" t="s">
        <v>4</v>
      </c>
      <c r="H28" s="438" t="s">
        <v>0</v>
      </c>
      <c r="I28" s="673" t="s">
        <v>1</v>
      </c>
      <c r="J28" s="673" t="s">
        <v>2</v>
      </c>
      <c r="K28" s="673" t="s">
        <v>3</v>
      </c>
      <c r="L28" s="674" t="s">
        <v>4</v>
      </c>
      <c r="M28" s="439" t="s">
        <v>0</v>
      </c>
      <c r="N28" s="673" t="s">
        <v>1</v>
      </c>
      <c r="O28" s="673" t="s">
        <v>2</v>
      </c>
      <c r="P28" s="673" t="s">
        <v>3</v>
      </c>
      <c r="Q28" s="667" t="s">
        <v>4</v>
      </c>
      <c r="R28" s="438" t="s">
        <v>159</v>
      </c>
      <c r="S28" s="673" t="s">
        <v>160</v>
      </c>
      <c r="T28" s="673" t="s">
        <v>161</v>
      </c>
      <c r="U28" s="673" t="s">
        <v>162</v>
      </c>
      <c r="V28" s="673" t="s">
        <v>163</v>
      </c>
      <c r="W28" s="674" t="s">
        <v>164</v>
      </c>
      <c r="X28" s="495"/>
      <c r="Y28" s="495"/>
      <c r="Z28" s="495"/>
      <c r="AA28" s="495"/>
      <c r="AB28" s="495"/>
      <c r="AC28" s="495"/>
      <c r="AD28" s="495"/>
      <c r="AE28" s="495"/>
      <c r="AF28" s="495"/>
      <c r="AG28" s="495"/>
      <c r="AH28" s="495"/>
      <c r="AI28" s="495"/>
      <c r="AJ28" s="495"/>
      <c r="AK28" s="495"/>
      <c r="AL28" s="495"/>
      <c r="AM28" s="495"/>
      <c r="AN28" s="495"/>
      <c r="AO28" s="495"/>
      <c r="AP28" s="495"/>
      <c r="AQ28" s="495"/>
      <c r="AR28" s="495"/>
      <c r="AS28" s="495"/>
      <c r="AT28" s="495"/>
      <c r="AU28" s="495"/>
      <c r="AV28" s="495"/>
      <c r="AW28" s="495"/>
      <c r="AX28" s="495"/>
      <c r="AY28" s="495"/>
      <c r="AZ28" s="234"/>
      <c r="BA28" s="390" t="s">
        <v>120</v>
      </c>
      <c r="BB28" s="389"/>
      <c r="BC28" s="515" t="s">
        <v>0</v>
      </c>
      <c r="BD28" s="628" t="s">
        <v>1</v>
      </c>
      <c r="BE28" s="628" t="s">
        <v>2</v>
      </c>
      <c r="BF28" s="628" t="s">
        <v>3</v>
      </c>
      <c r="BG28" s="516" t="s">
        <v>4</v>
      </c>
      <c r="BH28" s="515" t="s">
        <v>0</v>
      </c>
      <c r="BI28" s="628" t="s">
        <v>1</v>
      </c>
      <c r="BJ28" s="628" t="s">
        <v>2</v>
      </c>
      <c r="BK28" s="628" t="s">
        <v>3</v>
      </c>
      <c r="BL28" s="516" t="s">
        <v>4</v>
      </c>
      <c r="BM28" s="515" t="s">
        <v>0</v>
      </c>
      <c r="BN28" s="628" t="s">
        <v>1</v>
      </c>
      <c r="BO28" s="628" t="s">
        <v>2</v>
      </c>
      <c r="BP28" s="628" t="s">
        <v>3</v>
      </c>
      <c r="BQ28" s="516" t="s">
        <v>4</v>
      </c>
      <c r="BR28" s="515" t="s">
        <v>159</v>
      </c>
      <c r="BS28" s="628" t="s">
        <v>160</v>
      </c>
      <c r="BT28" s="628" t="s">
        <v>161</v>
      </c>
      <c r="BU28" s="628" t="s">
        <v>162</v>
      </c>
      <c r="BV28" s="628" t="s">
        <v>163</v>
      </c>
      <c r="BW28" s="629" t="s">
        <v>164</v>
      </c>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c r="CT28" s="235"/>
      <c r="CU28" s="235"/>
      <c r="CV28" s="235"/>
      <c r="CW28" s="235"/>
      <c r="CX28" s="235"/>
      <c r="CY28" s="235"/>
      <c r="CZ28" s="235"/>
    </row>
    <row r="29" s="370" customFormat="true" ht="15" customHeight="true" x14ac:dyDescent="0.2">
      <c r="A29" s="1055" t="s">
        <v>57</v>
      </c>
      <c r="B29" s="435" t="s">
        <v>49</v>
      </c>
      <c r="C29" s="183">
        <v>2.4936830711953775</v>
      </c>
      <c r="D29" s="182">
        <v>8.2191382565209796</v>
      </c>
      <c r="E29" s="182">
        <v>7.4549189043804471</v>
      </c>
      <c r="F29" s="182">
        <v>26.344866087457845</v>
      </c>
      <c r="G29" s="181">
        <v>73.894578587020092</v>
      </c>
      <c r="H29" s="180">
        <v>18.741370292451887</v>
      </c>
      <c r="I29" s="182">
        <v>47.037025498099844</v>
      </c>
      <c r="J29" s="182">
        <v>77.288631408592764</v>
      </c>
      <c r="K29" s="182">
        <v>87.004104091921263</v>
      </c>
      <c r="L29" s="179">
        <v>90.199831031097006</v>
      </c>
      <c r="M29" s="183">
        <v>0.88067709494184987</v>
      </c>
      <c r="N29" s="182">
        <v>7.69237444732466</v>
      </c>
      <c r="O29" s="182">
        <v>5.192665167613626</v>
      </c>
      <c r="P29" s="182">
        <v>11.105199396764757</v>
      </c>
      <c r="Q29" s="181">
        <v>39.020837061496735</v>
      </c>
      <c r="R29" s="180">
        <v>39.003079737360551</v>
      </c>
      <c r="S29" s="182">
        <v>20.871353628188931</v>
      </c>
      <c r="T29" s="182">
        <v>12.728942230707846</v>
      </c>
      <c r="U29" s="182">
        <v>27.561256031357772</v>
      </c>
      <c r="V29" s="182">
        <v>14.16188276643372</v>
      </c>
      <c r="W29" s="179">
        <v>13.021418406130064</v>
      </c>
      <c r="X29" s="495"/>
      <c r="Y29" s="495"/>
      <c r="Z29" s="495"/>
      <c r="AA29" s="495"/>
      <c r="AB29" s="495"/>
      <c r="AC29" s="495"/>
      <c r="AD29" s="495"/>
      <c r="AE29" s="495"/>
      <c r="AF29" s="495"/>
      <c r="AG29" s="495"/>
      <c r="AH29" s="495"/>
      <c r="AI29" s="495"/>
      <c r="AJ29" s="495"/>
      <c r="AK29" s="495"/>
      <c r="AL29" s="495"/>
      <c r="AM29" s="495"/>
      <c r="AN29" s="495"/>
      <c r="AO29" s="495"/>
      <c r="AP29" s="495"/>
      <c r="AQ29" s="495"/>
      <c r="AR29" s="495"/>
      <c r="AS29" s="495"/>
      <c r="AT29" s="495"/>
      <c r="AU29" s="495"/>
      <c r="AV29" s="495"/>
      <c r="AW29" s="495"/>
      <c r="AX29" s="495"/>
      <c r="AY29" s="495"/>
      <c r="AZ29" s="234"/>
      <c r="BA29" s="1050" t="s">
        <v>57</v>
      </c>
      <c r="BB29" s="680" t="s">
        <v>49</v>
      </c>
      <c r="BC29" s="112" t="s">
        <v>35</v>
      </c>
      <c r="BD29" s="108" t="s">
        <v>35</v>
      </c>
      <c r="BE29" s="108" t="s">
        <v>35</v>
      </c>
      <c r="BF29" s="108" t="s">
        <v>35</v>
      </c>
      <c r="BG29" s="103" t="s">
        <v>35</v>
      </c>
      <c r="BH29" s="112" t="s">
        <v>35</v>
      </c>
      <c r="BI29" s="108" t="s">
        <v>35</v>
      </c>
      <c r="BJ29" s="108" t="s">
        <v>35</v>
      </c>
      <c r="BK29" s="108" t="s">
        <v>35</v>
      </c>
      <c r="BL29" s="103" t="s">
        <v>35</v>
      </c>
      <c r="BM29" s="112" t="s">
        <v>35</v>
      </c>
      <c r="BN29" s="108" t="s">
        <v>35</v>
      </c>
      <c r="BO29" s="108" t="s">
        <v>35</v>
      </c>
      <c r="BP29" s="108" t="s">
        <v>35</v>
      </c>
      <c r="BQ29" s="103" t="s">
        <v>35</v>
      </c>
      <c r="BR29" s="112" t="s">
        <v>35</v>
      </c>
      <c r="BS29" s="108" t="s">
        <v>35</v>
      </c>
      <c r="BT29" s="108" t="s">
        <v>35</v>
      </c>
      <c r="BU29" s="108" t="s">
        <v>35</v>
      </c>
      <c r="BV29" s="108" t="s">
        <v>35</v>
      </c>
      <c r="BW29" s="97" t="s">
        <v>35</v>
      </c>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68"/>
    </row>
    <row r="30" s="370" customFormat="true" ht="15" customHeight="true" x14ac:dyDescent="0.2">
      <c r="A30" s="1056"/>
      <c r="B30" s="436" t="s">
        <v>48</v>
      </c>
      <c r="C30" s="178">
        <v>97.506316928804608</v>
      </c>
      <c r="D30" s="177">
        <v>91.780861743479051</v>
      </c>
      <c r="E30" s="177">
        <v>92.545081095619608</v>
      </c>
      <c r="F30" s="177">
        <v>73.655133912542041</v>
      </c>
      <c r="G30" s="176">
        <v>26.105421412979851</v>
      </c>
      <c r="H30" s="175">
        <v>81.258629707548096</v>
      </c>
      <c r="I30" s="177">
        <v>52.962974501900021</v>
      </c>
      <c r="J30" s="177">
        <v>22.711368591407219</v>
      </c>
      <c r="K30" s="177">
        <v>12.995895908078733</v>
      </c>
      <c r="L30" s="174">
        <v>9.800168968903014</v>
      </c>
      <c r="M30" s="178">
        <v>99.119322905058155</v>
      </c>
      <c r="N30" s="177">
        <v>92.307625552675304</v>
      </c>
      <c r="O30" s="177">
        <v>94.807334832386431</v>
      </c>
      <c r="P30" s="177">
        <v>88.89480060323524</v>
      </c>
      <c r="Q30" s="176">
        <v>60.979162938503286</v>
      </c>
      <c r="R30" s="175">
        <v>60.996920262639534</v>
      </c>
      <c r="S30" s="177">
        <v>79.128646371810945</v>
      </c>
      <c r="T30" s="177">
        <v>87.271057769292071</v>
      </c>
      <c r="U30" s="177">
        <v>72.438743968642186</v>
      </c>
      <c r="V30" s="177">
        <v>85.838117233566223</v>
      </c>
      <c r="W30" s="174">
        <v>86.978581593870018</v>
      </c>
      <c r="X30" s="495"/>
      <c r="Y30" s="495"/>
      <c r="Z30" s="495"/>
      <c r="AA30" s="495"/>
      <c r="AB30" s="495"/>
      <c r="AC30" s="495"/>
      <c r="AD30" s="495"/>
      <c r="AE30" s="495"/>
      <c r="AF30" s="495"/>
      <c r="AG30" s="495"/>
      <c r="AH30" s="495"/>
      <c r="AI30" s="495"/>
      <c r="AJ30" s="495"/>
      <c r="AK30" s="495"/>
      <c r="AL30" s="495"/>
      <c r="AM30" s="495"/>
      <c r="AN30" s="495"/>
      <c r="AO30" s="495"/>
      <c r="AP30" s="495"/>
      <c r="AQ30" s="495"/>
      <c r="AR30" s="495"/>
      <c r="AS30" s="495"/>
      <c r="AT30" s="495"/>
      <c r="AU30" s="495"/>
      <c r="AV30" s="495"/>
      <c r="AW30" s="495"/>
      <c r="AX30" s="495"/>
      <c r="AY30" s="495"/>
      <c r="AZ30" s="234"/>
      <c r="BA30" s="1043"/>
      <c r="BB30" s="678" t="s">
        <v>48</v>
      </c>
      <c r="BC30" s="111" t="s">
        <v>35</v>
      </c>
      <c r="BD30" s="107" t="s">
        <v>35</v>
      </c>
      <c r="BE30" s="107" t="s">
        <v>35</v>
      </c>
      <c r="BF30" s="107" t="s">
        <v>35</v>
      </c>
      <c r="BG30" s="102" t="s">
        <v>35</v>
      </c>
      <c r="BH30" s="111" t="s">
        <v>35</v>
      </c>
      <c r="BI30" s="107" t="s">
        <v>35</v>
      </c>
      <c r="BJ30" s="107" t="s">
        <v>35</v>
      </c>
      <c r="BK30" s="107" t="s">
        <v>35</v>
      </c>
      <c r="BL30" s="102" t="s">
        <v>35</v>
      </c>
      <c r="BM30" s="111" t="s">
        <v>35</v>
      </c>
      <c r="BN30" s="107" t="s">
        <v>35</v>
      </c>
      <c r="BO30" s="107" t="s">
        <v>35</v>
      </c>
      <c r="BP30" s="107" t="s">
        <v>35</v>
      </c>
      <c r="BQ30" s="102" t="s">
        <v>35</v>
      </c>
      <c r="BR30" s="111" t="s">
        <v>35</v>
      </c>
      <c r="BS30" s="107" t="s">
        <v>35</v>
      </c>
      <c r="BT30" s="107" t="s">
        <v>35</v>
      </c>
      <c r="BU30" s="107" t="s">
        <v>35</v>
      </c>
      <c r="BV30" s="107" t="s">
        <v>35</v>
      </c>
      <c r="BW30" s="96" t="s">
        <v>35</v>
      </c>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68"/>
    </row>
    <row r="31" s="365" customFormat="true" ht="15" customHeight="true" x14ac:dyDescent="0.2">
      <c r="A31" s="1056" t="s">
        <v>104</v>
      </c>
      <c r="B31" s="436" t="s">
        <v>49</v>
      </c>
      <c r="C31" s="178">
        <v>9.1950317201108904E-3</v>
      </c>
      <c r="D31" s="177">
        <v>0.27609968176746785</v>
      </c>
      <c r="E31" s="177">
        <v>5.6932083527606217E-2</v>
      </c>
      <c r="F31" s="177">
        <v>1.8014038177830864</v>
      </c>
      <c r="G31" s="176">
        <v>24.691776126066316</v>
      </c>
      <c r="H31" s="175">
        <v>0.1590830609067389</v>
      </c>
      <c r="I31" s="177">
        <v>3.0713063647911798</v>
      </c>
      <c r="J31" s="177">
        <v>8.4738524404483577</v>
      </c>
      <c r="K31" s="177">
        <v>21.270178539313321</v>
      </c>
      <c r="L31" s="174">
        <v>54.371892931083224</v>
      </c>
      <c r="M31" s="178">
        <v>0</v>
      </c>
      <c r="N31" s="177">
        <v>0</v>
      </c>
      <c r="O31" s="177">
        <v>0.27911298235128279</v>
      </c>
      <c r="P31" s="177">
        <v>0.47191589808200601</v>
      </c>
      <c r="Q31" s="176">
        <v>9.7440431142855513</v>
      </c>
      <c r="R31" s="175">
        <v>10.557934973912388</v>
      </c>
      <c r="S31" s="177">
        <v>3.675264336800617</v>
      </c>
      <c r="T31" s="177">
        <v>2.2963164818636961</v>
      </c>
      <c r="U31" s="177">
        <v>4.0669352808324657</v>
      </c>
      <c r="V31" s="177">
        <v>2.5390851928169345</v>
      </c>
      <c r="W31" s="174">
        <v>3.8175796392776129</v>
      </c>
      <c r="X31" s="495"/>
      <c r="Y31" s="495"/>
      <c r="Z31" s="495"/>
      <c r="AA31" s="495"/>
      <c r="AB31" s="495"/>
      <c r="AC31" s="495"/>
      <c r="AD31" s="495"/>
      <c r="AE31" s="495"/>
      <c r="AF31" s="495"/>
      <c r="AG31" s="495"/>
      <c r="AH31" s="495"/>
      <c r="AI31" s="495"/>
      <c r="AJ31" s="495"/>
      <c r="AK31" s="495"/>
      <c r="AL31" s="495"/>
      <c r="AM31" s="495"/>
      <c r="AN31" s="495"/>
      <c r="AO31" s="495"/>
      <c r="AP31" s="495"/>
      <c r="AQ31" s="495"/>
      <c r="AR31" s="495"/>
      <c r="AS31" s="495"/>
      <c r="AT31" s="495"/>
      <c r="AU31" s="495"/>
      <c r="AV31" s="495"/>
      <c r="AW31" s="495"/>
      <c r="AX31" s="495"/>
      <c r="AY31" s="495"/>
      <c r="AZ31" s="234"/>
      <c r="BA31" s="1043" t="s">
        <v>104</v>
      </c>
      <c r="BB31" s="678" t="s">
        <v>49</v>
      </c>
      <c r="BC31" s="111" t="s">
        <v>35</v>
      </c>
      <c r="BD31" s="107" t="s">
        <v>35</v>
      </c>
      <c r="BE31" s="107" t="s">
        <v>35</v>
      </c>
      <c r="BF31" s="107" t="s">
        <v>35</v>
      </c>
      <c r="BG31" s="102" t="s">
        <v>35</v>
      </c>
      <c r="BH31" s="111" t="s">
        <v>35</v>
      </c>
      <c r="BI31" s="107" t="s">
        <v>35</v>
      </c>
      <c r="BJ31" s="107" t="s">
        <v>35</v>
      </c>
      <c r="BK31" s="107" t="s">
        <v>35</v>
      </c>
      <c r="BL31" s="102" t="s">
        <v>35</v>
      </c>
      <c r="BM31" s="111" t="s">
        <v>35</v>
      </c>
      <c r="BN31" s="107" t="s">
        <v>35</v>
      </c>
      <c r="BO31" s="107" t="s">
        <v>35</v>
      </c>
      <c r="BP31" s="107" t="s">
        <v>35</v>
      </c>
      <c r="BQ31" s="102" t="s">
        <v>35</v>
      </c>
      <c r="BR31" s="111" t="s">
        <v>35</v>
      </c>
      <c r="BS31" s="107" t="s">
        <v>35</v>
      </c>
      <c r="BT31" s="107" t="s">
        <v>35</v>
      </c>
      <c r="BU31" s="107" t="s">
        <v>35</v>
      </c>
      <c r="BV31" s="107" t="s">
        <v>35</v>
      </c>
      <c r="BW31" s="96" t="s">
        <v>35</v>
      </c>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68"/>
    </row>
    <row r="32" s="365" customFormat="true" ht="15" customHeight="true" x14ac:dyDescent="0.2">
      <c r="A32" s="1056"/>
      <c r="B32" s="436" t="s">
        <v>48</v>
      </c>
      <c r="C32" s="178">
        <v>99.990804968279903</v>
      </c>
      <c r="D32" s="177">
        <v>99.723900318232523</v>
      </c>
      <c r="E32" s="177">
        <v>99.943067916472373</v>
      </c>
      <c r="F32" s="177">
        <v>98.198596182216932</v>
      </c>
      <c r="G32" s="176">
        <v>75.308223873933485</v>
      </c>
      <c r="H32" s="175">
        <v>99.840916939093262</v>
      </c>
      <c r="I32" s="177">
        <v>96.92869363520883</v>
      </c>
      <c r="J32" s="177">
        <v>91.526147559551731</v>
      </c>
      <c r="K32" s="177">
        <v>78.729821460686807</v>
      </c>
      <c r="L32" s="174">
        <v>45.628107068916776</v>
      </c>
      <c r="M32" s="178">
        <v>100</v>
      </c>
      <c r="N32" s="177">
        <v>100</v>
      </c>
      <c r="O32" s="177">
        <v>99.720887017648721</v>
      </c>
      <c r="P32" s="177">
        <v>99.528084101918012</v>
      </c>
      <c r="Q32" s="176">
        <v>90.255956885714511</v>
      </c>
      <c r="R32" s="175">
        <v>89.442065026087576</v>
      </c>
      <c r="S32" s="177">
        <v>96.324735663199306</v>
      </c>
      <c r="T32" s="177">
        <v>97.70368351813633</v>
      </c>
      <c r="U32" s="177">
        <v>95.933064719167447</v>
      </c>
      <c r="V32" s="177">
        <v>97.460914807183102</v>
      </c>
      <c r="W32" s="174">
        <v>96.182420360722389</v>
      </c>
      <c r="X32" s="495"/>
      <c r="Y32" s="495"/>
      <c r="Z32" s="495"/>
      <c r="AA32" s="495"/>
      <c r="AB32" s="495"/>
      <c r="AC32" s="495"/>
      <c r="AD32" s="495"/>
      <c r="AE32" s="495"/>
      <c r="AF32" s="495"/>
      <c r="AG32" s="495"/>
      <c r="AH32" s="495"/>
      <c r="AI32" s="495"/>
      <c r="AJ32" s="495"/>
      <c r="AK32" s="495"/>
      <c r="AL32" s="495"/>
      <c r="AM32" s="495"/>
      <c r="AN32" s="495"/>
      <c r="AO32" s="495"/>
      <c r="AP32" s="495"/>
      <c r="AQ32" s="495"/>
      <c r="AR32" s="495"/>
      <c r="AS32" s="495"/>
      <c r="AT32" s="495"/>
      <c r="AU32" s="495"/>
      <c r="AV32" s="495"/>
      <c r="AW32" s="495"/>
      <c r="AX32" s="495"/>
      <c r="AY32" s="495"/>
      <c r="AZ32" s="234"/>
      <c r="BA32" s="1043"/>
      <c r="BB32" s="678" t="s">
        <v>48</v>
      </c>
      <c r="BC32" s="111" t="s">
        <v>35</v>
      </c>
      <c r="BD32" s="107" t="s">
        <v>35</v>
      </c>
      <c r="BE32" s="107" t="s">
        <v>35</v>
      </c>
      <c r="BF32" s="107" t="s">
        <v>35</v>
      </c>
      <c r="BG32" s="102" t="s">
        <v>35</v>
      </c>
      <c r="BH32" s="111" t="s">
        <v>35</v>
      </c>
      <c r="BI32" s="107" t="s">
        <v>35</v>
      </c>
      <c r="BJ32" s="107" t="s">
        <v>35</v>
      </c>
      <c r="BK32" s="107" t="s">
        <v>35</v>
      </c>
      <c r="BL32" s="102" t="s">
        <v>35</v>
      </c>
      <c r="BM32" s="111" t="s">
        <v>35</v>
      </c>
      <c r="BN32" s="107" t="s">
        <v>35</v>
      </c>
      <c r="BO32" s="107" t="s">
        <v>35</v>
      </c>
      <c r="BP32" s="107" t="s">
        <v>35</v>
      </c>
      <c r="BQ32" s="102" t="s">
        <v>35</v>
      </c>
      <c r="BR32" s="111" t="s">
        <v>35</v>
      </c>
      <c r="BS32" s="107" t="s">
        <v>35</v>
      </c>
      <c r="BT32" s="107" t="s">
        <v>35</v>
      </c>
      <c r="BU32" s="107" t="s">
        <v>35</v>
      </c>
      <c r="BV32" s="107" t="s">
        <v>35</v>
      </c>
      <c r="BW32" s="96" t="s">
        <v>35</v>
      </c>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68"/>
    </row>
    <row r="33" s="365" customFormat="true" ht="15" customHeight="true" x14ac:dyDescent="0.2">
      <c r="A33" s="1056" t="s">
        <v>105</v>
      </c>
      <c r="B33" s="436" t="s">
        <v>49</v>
      </c>
      <c r="C33" s="127" t="s">
        <v>35</v>
      </c>
      <c r="D33" s="124" t="s">
        <v>35</v>
      </c>
      <c r="E33" s="124" t="s">
        <v>35</v>
      </c>
      <c r="F33" s="124" t="s">
        <v>35</v>
      </c>
      <c r="G33" s="121" t="s">
        <v>35</v>
      </c>
      <c r="H33" s="118" t="s">
        <v>35</v>
      </c>
      <c r="I33" s="124" t="s">
        <v>35</v>
      </c>
      <c r="J33" s="124" t="s">
        <v>35</v>
      </c>
      <c r="K33" s="124" t="s">
        <v>35</v>
      </c>
      <c r="L33" s="115" t="s">
        <v>35</v>
      </c>
      <c r="M33" s="127" t="s">
        <v>35</v>
      </c>
      <c r="N33" s="124" t="s">
        <v>35</v>
      </c>
      <c r="O33" s="124" t="s">
        <v>35</v>
      </c>
      <c r="P33" s="124" t="s">
        <v>35</v>
      </c>
      <c r="Q33" s="121" t="s">
        <v>35</v>
      </c>
      <c r="R33" s="118" t="s">
        <v>35</v>
      </c>
      <c r="S33" s="124" t="s">
        <v>35</v>
      </c>
      <c r="T33" s="124" t="s">
        <v>35</v>
      </c>
      <c r="U33" s="124" t="s">
        <v>35</v>
      </c>
      <c r="V33" s="124" t="s">
        <v>35</v>
      </c>
      <c r="W33" s="115" t="s">
        <v>35</v>
      </c>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402"/>
      <c r="BA33" s="1043" t="s">
        <v>105</v>
      </c>
      <c r="BB33" s="678" t="s">
        <v>49</v>
      </c>
      <c r="BC33" s="111" t="s">
        <v>35</v>
      </c>
      <c r="BD33" s="107" t="s">
        <v>35</v>
      </c>
      <c r="BE33" s="107" t="s">
        <v>35</v>
      </c>
      <c r="BF33" s="107" t="s">
        <v>35</v>
      </c>
      <c r="BG33" s="102" t="s">
        <v>35</v>
      </c>
      <c r="BH33" s="111" t="s">
        <v>35</v>
      </c>
      <c r="BI33" s="107" t="s">
        <v>35</v>
      </c>
      <c r="BJ33" s="107" t="s">
        <v>35</v>
      </c>
      <c r="BK33" s="107" t="s">
        <v>35</v>
      </c>
      <c r="BL33" s="102" t="s">
        <v>35</v>
      </c>
      <c r="BM33" s="111" t="s">
        <v>35</v>
      </c>
      <c r="BN33" s="107" t="s">
        <v>35</v>
      </c>
      <c r="BO33" s="107" t="s">
        <v>35</v>
      </c>
      <c r="BP33" s="107" t="s">
        <v>35</v>
      </c>
      <c r="BQ33" s="102" t="s">
        <v>35</v>
      </c>
      <c r="BR33" s="111" t="s">
        <v>35</v>
      </c>
      <c r="BS33" s="107" t="s">
        <v>35</v>
      </c>
      <c r="BT33" s="107" t="s">
        <v>35</v>
      </c>
      <c r="BU33" s="107" t="s">
        <v>35</v>
      </c>
      <c r="BV33" s="107" t="s">
        <v>35</v>
      </c>
      <c r="BW33" s="96" t="s">
        <v>35</v>
      </c>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68"/>
    </row>
    <row r="34" s="365" customFormat="true" ht="15" customHeight="true" x14ac:dyDescent="0.2">
      <c r="A34" s="1056"/>
      <c r="B34" s="436" t="s">
        <v>48</v>
      </c>
      <c r="C34" s="127" t="s">
        <v>35</v>
      </c>
      <c r="D34" s="124" t="s">
        <v>35</v>
      </c>
      <c r="E34" s="124" t="s">
        <v>35</v>
      </c>
      <c r="F34" s="124" t="s">
        <v>35</v>
      </c>
      <c r="G34" s="121" t="s">
        <v>35</v>
      </c>
      <c r="H34" s="118" t="s">
        <v>35</v>
      </c>
      <c r="I34" s="124" t="s">
        <v>35</v>
      </c>
      <c r="J34" s="124" t="s">
        <v>35</v>
      </c>
      <c r="K34" s="124" t="s">
        <v>35</v>
      </c>
      <c r="L34" s="115" t="s">
        <v>35</v>
      </c>
      <c r="M34" s="127" t="s">
        <v>35</v>
      </c>
      <c r="N34" s="124" t="s">
        <v>35</v>
      </c>
      <c r="O34" s="124" t="s">
        <v>35</v>
      </c>
      <c r="P34" s="124" t="s">
        <v>35</v>
      </c>
      <c r="Q34" s="121" t="s">
        <v>35</v>
      </c>
      <c r="R34" s="118" t="s">
        <v>35</v>
      </c>
      <c r="S34" s="124" t="s">
        <v>35</v>
      </c>
      <c r="T34" s="124" t="s">
        <v>35</v>
      </c>
      <c r="U34" s="124" t="s">
        <v>35</v>
      </c>
      <c r="V34" s="124" t="s">
        <v>35</v>
      </c>
      <c r="W34" s="115" t="s">
        <v>35</v>
      </c>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402"/>
      <c r="BA34" s="1043"/>
      <c r="BB34" s="678" t="s">
        <v>48</v>
      </c>
      <c r="BC34" s="111" t="s">
        <v>35</v>
      </c>
      <c r="BD34" s="107" t="s">
        <v>35</v>
      </c>
      <c r="BE34" s="107" t="s">
        <v>35</v>
      </c>
      <c r="BF34" s="107" t="s">
        <v>35</v>
      </c>
      <c r="BG34" s="102" t="s">
        <v>35</v>
      </c>
      <c r="BH34" s="111" t="s">
        <v>35</v>
      </c>
      <c r="BI34" s="107" t="s">
        <v>35</v>
      </c>
      <c r="BJ34" s="107" t="s">
        <v>35</v>
      </c>
      <c r="BK34" s="107" t="s">
        <v>35</v>
      </c>
      <c r="BL34" s="102" t="s">
        <v>35</v>
      </c>
      <c r="BM34" s="111" t="s">
        <v>35</v>
      </c>
      <c r="BN34" s="107" t="s">
        <v>35</v>
      </c>
      <c r="BO34" s="107" t="s">
        <v>35</v>
      </c>
      <c r="BP34" s="107" t="s">
        <v>35</v>
      </c>
      <c r="BQ34" s="102" t="s">
        <v>35</v>
      </c>
      <c r="BR34" s="111" t="s">
        <v>35</v>
      </c>
      <c r="BS34" s="107" t="s">
        <v>35</v>
      </c>
      <c r="BT34" s="107" t="s">
        <v>35</v>
      </c>
      <c r="BU34" s="107" t="s">
        <v>35</v>
      </c>
      <c r="BV34" s="107" t="s">
        <v>35</v>
      </c>
      <c r="BW34" s="96" t="s">
        <v>35</v>
      </c>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68"/>
    </row>
    <row r="35" s="370" customFormat="true" ht="15" customHeight="true" x14ac:dyDescent="0.2">
      <c r="A35" s="1056" t="s">
        <v>55</v>
      </c>
      <c r="B35" s="436" t="s">
        <v>49</v>
      </c>
      <c r="C35" s="178">
        <v>5.2651322731673729E-2</v>
      </c>
      <c r="D35" s="177">
        <v>0.39204360512163267</v>
      </c>
      <c r="E35" s="177">
        <v>0.17342239398718878</v>
      </c>
      <c r="F35" s="177">
        <v>2.0684180263203054</v>
      </c>
      <c r="G35" s="176">
        <v>24.971514189376112</v>
      </c>
      <c r="H35" s="175">
        <v>0.215805880549024</v>
      </c>
      <c r="I35" s="177">
        <v>3.5792782482277472</v>
      </c>
      <c r="J35" s="177">
        <v>8.9585760635386222</v>
      </c>
      <c r="K35" s="177">
        <v>21.796620091952171</v>
      </c>
      <c r="L35" s="174">
        <v>54.960533904823748</v>
      </c>
      <c r="M35" s="178">
        <v>3.6277536887468029E-2</v>
      </c>
      <c r="N35" s="177">
        <v>0.13177000652089391</v>
      </c>
      <c r="O35" s="177">
        <v>0.36918254274379331</v>
      </c>
      <c r="P35" s="177">
        <v>0.47191589808200601</v>
      </c>
      <c r="Q35" s="176">
        <v>9.9552547596608481</v>
      </c>
      <c r="R35" s="175">
        <v>10.837583089463635</v>
      </c>
      <c r="S35" s="177">
        <v>4.1962747670232901</v>
      </c>
      <c r="T35" s="177">
        <v>2.3455200124746081</v>
      </c>
      <c r="U35" s="177">
        <v>4.1800806246210858</v>
      </c>
      <c r="V35" s="177">
        <v>2.5390851928169345</v>
      </c>
      <c r="W35" s="174">
        <v>3.9152692100843338</v>
      </c>
      <c r="X35" s="495"/>
      <c r="Y35" s="495"/>
      <c r="Z35" s="495"/>
      <c r="AA35" s="495"/>
      <c r="AB35" s="495"/>
      <c r="AC35" s="495"/>
      <c r="AD35" s="495"/>
      <c r="AE35" s="495"/>
      <c r="AF35" s="495"/>
      <c r="AG35" s="495"/>
      <c r="AH35" s="495"/>
      <c r="AI35" s="495"/>
      <c r="AJ35" s="495"/>
      <c r="AK35" s="495"/>
      <c r="AL35" s="495"/>
      <c r="AM35" s="495"/>
      <c r="AN35" s="495"/>
      <c r="AO35" s="495"/>
      <c r="AP35" s="495"/>
      <c r="AQ35" s="495"/>
      <c r="AR35" s="495"/>
      <c r="AS35" s="495"/>
      <c r="AT35" s="495"/>
      <c r="AU35" s="495"/>
      <c r="AV35" s="495"/>
      <c r="AW35" s="495"/>
      <c r="AX35" s="495"/>
      <c r="AY35" s="495"/>
      <c r="AZ35" s="234"/>
      <c r="BA35" s="1043" t="s">
        <v>55</v>
      </c>
      <c r="BB35" s="678" t="s">
        <v>49</v>
      </c>
      <c r="BC35" s="111" t="s">
        <v>35</v>
      </c>
      <c r="BD35" s="107" t="s">
        <v>35</v>
      </c>
      <c r="BE35" s="107" t="s">
        <v>35</v>
      </c>
      <c r="BF35" s="107" t="s">
        <v>35</v>
      </c>
      <c r="BG35" s="102" t="s">
        <v>35</v>
      </c>
      <c r="BH35" s="111" t="s">
        <v>35</v>
      </c>
      <c r="BI35" s="107" t="s">
        <v>35</v>
      </c>
      <c r="BJ35" s="107" t="s">
        <v>35</v>
      </c>
      <c r="BK35" s="107" t="s">
        <v>35</v>
      </c>
      <c r="BL35" s="102" t="s">
        <v>35</v>
      </c>
      <c r="BM35" s="111" t="s">
        <v>35</v>
      </c>
      <c r="BN35" s="107" t="s">
        <v>35</v>
      </c>
      <c r="BO35" s="107" t="s">
        <v>35</v>
      </c>
      <c r="BP35" s="107" t="s">
        <v>35</v>
      </c>
      <c r="BQ35" s="102" t="s">
        <v>35</v>
      </c>
      <c r="BR35" s="111" t="s">
        <v>35</v>
      </c>
      <c r="BS35" s="107" t="s">
        <v>35</v>
      </c>
      <c r="BT35" s="107" t="s">
        <v>35</v>
      </c>
      <c r="BU35" s="107" t="s">
        <v>35</v>
      </c>
      <c r="BV35" s="107" t="s">
        <v>35</v>
      </c>
      <c r="BW35" s="96" t="s">
        <v>35</v>
      </c>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68"/>
    </row>
    <row r="36" s="370" customFormat="true" ht="15" customHeight="true" x14ac:dyDescent="0.2">
      <c r="A36" s="1056"/>
      <c r="B36" s="436" t="s">
        <v>48</v>
      </c>
      <c r="C36" s="178">
        <v>99.947348677268323</v>
      </c>
      <c r="D36" s="177">
        <v>99.607956394878343</v>
      </c>
      <c r="E36" s="177">
        <v>99.826577606012805</v>
      </c>
      <c r="F36" s="177">
        <v>97.931581973679712</v>
      </c>
      <c r="G36" s="176">
        <v>75.028485810623692</v>
      </c>
      <c r="H36" s="175">
        <v>99.784194119450973</v>
      </c>
      <c r="I36" s="177">
        <v>96.420721751772263</v>
      </c>
      <c r="J36" s="177">
        <v>91.041423936461456</v>
      </c>
      <c r="K36" s="177">
        <v>78.203379908047964</v>
      </c>
      <c r="L36" s="174">
        <v>45.039466095176259</v>
      </c>
      <c r="M36" s="178">
        <v>99.963722463112532</v>
      </c>
      <c r="N36" s="177">
        <v>99.86822999347909</v>
      </c>
      <c r="O36" s="177">
        <v>99.630817457256214</v>
      </c>
      <c r="P36" s="177">
        <v>99.528084101918012</v>
      </c>
      <c r="Q36" s="176">
        <v>90.044745240339211</v>
      </c>
      <c r="R36" s="175">
        <v>89.162416910536322</v>
      </c>
      <c r="S36" s="177">
        <v>95.803725232976632</v>
      </c>
      <c r="T36" s="177">
        <v>97.654479987525434</v>
      </c>
      <c r="U36" s="177">
        <v>95.819919375378831</v>
      </c>
      <c r="V36" s="177">
        <v>97.460914807183102</v>
      </c>
      <c r="W36" s="174">
        <v>96.084730789915668</v>
      </c>
      <c r="X36" s="495"/>
      <c r="Y36" s="495"/>
      <c r="Z36" s="495"/>
      <c r="AA36" s="495"/>
      <c r="AB36" s="495"/>
      <c r="AC36" s="495"/>
      <c r="AD36" s="495"/>
      <c r="AE36" s="495"/>
      <c r="AF36" s="495"/>
      <c r="AG36" s="495"/>
      <c r="AH36" s="495"/>
      <c r="AI36" s="495"/>
      <c r="AJ36" s="495"/>
      <c r="AK36" s="495"/>
      <c r="AL36" s="495"/>
      <c r="AM36" s="495"/>
      <c r="AN36" s="495"/>
      <c r="AO36" s="495"/>
      <c r="AP36" s="495"/>
      <c r="AQ36" s="495"/>
      <c r="AR36" s="495"/>
      <c r="AS36" s="495"/>
      <c r="AT36" s="495"/>
      <c r="AU36" s="495"/>
      <c r="AV36" s="495"/>
      <c r="AW36" s="495"/>
      <c r="AX36" s="495"/>
      <c r="AY36" s="495"/>
      <c r="AZ36" s="234"/>
      <c r="BA36" s="1043"/>
      <c r="BB36" s="678" t="s">
        <v>48</v>
      </c>
      <c r="BC36" s="111" t="s">
        <v>35</v>
      </c>
      <c r="BD36" s="107" t="s">
        <v>35</v>
      </c>
      <c r="BE36" s="107" t="s">
        <v>35</v>
      </c>
      <c r="BF36" s="107" t="s">
        <v>35</v>
      </c>
      <c r="BG36" s="102" t="s">
        <v>35</v>
      </c>
      <c r="BH36" s="111" t="s">
        <v>35</v>
      </c>
      <c r="BI36" s="107" t="s">
        <v>35</v>
      </c>
      <c r="BJ36" s="107" t="s">
        <v>35</v>
      </c>
      <c r="BK36" s="107" t="s">
        <v>35</v>
      </c>
      <c r="BL36" s="102" t="s">
        <v>35</v>
      </c>
      <c r="BM36" s="111" t="s">
        <v>35</v>
      </c>
      <c r="BN36" s="107" t="s">
        <v>35</v>
      </c>
      <c r="BO36" s="107" t="s">
        <v>35</v>
      </c>
      <c r="BP36" s="107" t="s">
        <v>35</v>
      </c>
      <c r="BQ36" s="102" t="s">
        <v>35</v>
      </c>
      <c r="BR36" s="111" t="s">
        <v>35</v>
      </c>
      <c r="BS36" s="107" t="s">
        <v>35</v>
      </c>
      <c r="BT36" s="107" t="s">
        <v>35</v>
      </c>
      <c r="BU36" s="107" t="s">
        <v>35</v>
      </c>
      <c r="BV36" s="107" t="s">
        <v>35</v>
      </c>
      <c r="BW36" s="96" t="s">
        <v>35</v>
      </c>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8"/>
    </row>
    <row r="37" s="370" customFormat="true" ht="15" customHeight="true" x14ac:dyDescent="0.2">
      <c r="A37" s="1056" t="s">
        <v>165</v>
      </c>
      <c r="B37" s="436" t="s">
        <v>49</v>
      </c>
      <c r="C37" s="127" t="s">
        <v>35</v>
      </c>
      <c r="D37" s="124" t="s">
        <v>35</v>
      </c>
      <c r="E37" s="124" t="s">
        <v>35</v>
      </c>
      <c r="F37" s="124" t="s">
        <v>35</v>
      </c>
      <c r="G37" s="121" t="s">
        <v>35</v>
      </c>
      <c r="H37" s="118" t="s">
        <v>35</v>
      </c>
      <c r="I37" s="124" t="s">
        <v>35</v>
      </c>
      <c r="J37" s="124" t="s">
        <v>35</v>
      </c>
      <c r="K37" s="124" t="s">
        <v>35</v>
      </c>
      <c r="L37" s="115" t="s">
        <v>35</v>
      </c>
      <c r="M37" s="127" t="s">
        <v>35</v>
      </c>
      <c r="N37" s="124" t="s">
        <v>35</v>
      </c>
      <c r="O37" s="124" t="s">
        <v>35</v>
      </c>
      <c r="P37" s="124" t="s">
        <v>35</v>
      </c>
      <c r="Q37" s="121" t="s">
        <v>35</v>
      </c>
      <c r="R37" s="118" t="s">
        <v>35</v>
      </c>
      <c r="S37" s="124" t="s">
        <v>35</v>
      </c>
      <c r="T37" s="124" t="s">
        <v>35</v>
      </c>
      <c r="U37" s="124" t="s">
        <v>35</v>
      </c>
      <c r="V37" s="124" t="s">
        <v>35</v>
      </c>
      <c r="W37" s="115" t="s">
        <v>35</v>
      </c>
      <c r="X37" s="495"/>
      <c r="Y37" s="495"/>
      <c r="Z37" s="495"/>
      <c r="AA37" s="495"/>
      <c r="AB37" s="495"/>
      <c r="AC37" s="495"/>
      <c r="AD37" s="495"/>
      <c r="AE37" s="495"/>
      <c r="AF37" s="495"/>
      <c r="AG37" s="495"/>
      <c r="AH37" s="495"/>
      <c r="AI37" s="495"/>
      <c r="AJ37" s="495"/>
      <c r="AK37" s="495"/>
      <c r="AL37" s="495"/>
      <c r="AM37" s="495"/>
      <c r="AN37" s="495"/>
      <c r="AO37" s="495"/>
      <c r="AP37" s="495"/>
      <c r="AQ37" s="495"/>
      <c r="AR37" s="495"/>
      <c r="AS37" s="495"/>
      <c r="AT37" s="495"/>
      <c r="AU37" s="495"/>
      <c r="AV37" s="495"/>
      <c r="AW37" s="495"/>
      <c r="AX37" s="495"/>
      <c r="AY37" s="495"/>
      <c r="AZ37" s="234"/>
      <c r="BA37" s="1043" t="s">
        <v>126</v>
      </c>
      <c r="BB37" s="678" t="s">
        <v>49</v>
      </c>
      <c r="BC37" s="111" t="s">
        <v>35</v>
      </c>
      <c r="BD37" s="107" t="s">
        <v>35</v>
      </c>
      <c r="BE37" s="107" t="s">
        <v>35</v>
      </c>
      <c r="BF37" s="107" t="s">
        <v>35</v>
      </c>
      <c r="BG37" s="102" t="s">
        <v>35</v>
      </c>
      <c r="BH37" s="111" t="s">
        <v>35</v>
      </c>
      <c r="BI37" s="107" t="s">
        <v>35</v>
      </c>
      <c r="BJ37" s="107" t="s">
        <v>35</v>
      </c>
      <c r="BK37" s="107" t="s">
        <v>35</v>
      </c>
      <c r="BL37" s="102" t="s">
        <v>35</v>
      </c>
      <c r="BM37" s="111" t="s">
        <v>35</v>
      </c>
      <c r="BN37" s="107" t="s">
        <v>35</v>
      </c>
      <c r="BO37" s="107" t="s">
        <v>35</v>
      </c>
      <c r="BP37" s="107" t="s">
        <v>35</v>
      </c>
      <c r="BQ37" s="102" t="s">
        <v>35</v>
      </c>
      <c r="BR37" s="111" t="s">
        <v>35</v>
      </c>
      <c r="BS37" s="107" t="s">
        <v>35</v>
      </c>
      <c r="BT37" s="107" t="s">
        <v>35</v>
      </c>
      <c r="BU37" s="107" t="s">
        <v>35</v>
      </c>
      <c r="BV37" s="107" t="s">
        <v>35</v>
      </c>
      <c r="BW37" s="96" t="s">
        <v>35</v>
      </c>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68"/>
    </row>
    <row r="38" s="370" customFormat="true" ht="15" customHeight="true" x14ac:dyDescent="0.2">
      <c r="A38" s="1056"/>
      <c r="B38" s="436" t="s">
        <v>48</v>
      </c>
      <c r="C38" s="127" t="s">
        <v>35</v>
      </c>
      <c r="D38" s="124" t="s">
        <v>35</v>
      </c>
      <c r="E38" s="124" t="s">
        <v>35</v>
      </c>
      <c r="F38" s="124" t="s">
        <v>35</v>
      </c>
      <c r="G38" s="121" t="s">
        <v>35</v>
      </c>
      <c r="H38" s="118" t="s">
        <v>35</v>
      </c>
      <c r="I38" s="124" t="s">
        <v>35</v>
      </c>
      <c r="J38" s="124" t="s">
        <v>35</v>
      </c>
      <c r="K38" s="124" t="s">
        <v>35</v>
      </c>
      <c r="L38" s="115" t="s">
        <v>35</v>
      </c>
      <c r="M38" s="127" t="s">
        <v>35</v>
      </c>
      <c r="N38" s="124" t="s">
        <v>35</v>
      </c>
      <c r="O38" s="124" t="s">
        <v>35</v>
      </c>
      <c r="P38" s="124" t="s">
        <v>35</v>
      </c>
      <c r="Q38" s="121" t="s">
        <v>35</v>
      </c>
      <c r="R38" s="118" t="s">
        <v>35</v>
      </c>
      <c r="S38" s="124" t="s">
        <v>35</v>
      </c>
      <c r="T38" s="124" t="s">
        <v>35</v>
      </c>
      <c r="U38" s="124" t="s">
        <v>35</v>
      </c>
      <c r="V38" s="124" t="s">
        <v>35</v>
      </c>
      <c r="W38" s="115" t="s">
        <v>35</v>
      </c>
      <c r="X38" s="495"/>
      <c r="Y38" s="495"/>
      <c r="Z38" s="495"/>
      <c r="AA38" s="495"/>
      <c r="AB38" s="495"/>
      <c r="AC38" s="495"/>
      <c r="AD38" s="495"/>
      <c r="AE38" s="495"/>
      <c r="AF38" s="495"/>
      <c r="AG38" s="495"/>
      <c r="AH38" s="495"/>
      <c r="AI38" s="495"/>
      <c r="AJ38" s="495"/>
      <c r="AK38" s="495"/>
      <c r="AL38" s="495"/>
      <c r="AM38" s="495"/>
      <c r="AN38" s="495"/>
      <c r="AO38" s="495"/>
      <c r="AP38" s="495"/>
      <c r="AQ38" s="495"/>
      <c r="AR38" s="495"/>
      <c r="AS38" s="495"/>
      <c r="AT38" s="495"/>
      <c r="AU38" s="495"/>
      <c r="AV38" s="495"/>
      <c r="AW38" s="495"/>
      <c r="AX38" s="495"/>
      <c r="AY38" s="495"/>
      <c r="AZ38" s="234"/>
      <c r="BA38" s="1043"/>
      <c r="BB38" s="678" t="s">
        <v>48</v>
      </c>
      <c r="BC38" s="111" t="s">
        <v>35</v>
      </c>
      <c r="BD38" s="107" t="s">
        <v>35</v>
      </c>
      <c r="BE38" s="107" t="s">
        <v>35</v>
      </c>
      <c r="BF38" s="107" t="s">
        <v>35</v>
      </c>
      <c r="BG38" s="102" t="s">
        <v>35</v>
      </c>
      <c r="BH38" s="111" t="s">
        <v>35</v>
      </c>
      <c r="BI38" s="107" t="s">
        <v>35</v>
      </c>
      <c r="BJ38" s="107" t="s">
        <v>35</v>
      </c>
      <c r="BK38" s="107" t="s">
        <v>35</v>
      </c>
      <c r="BL38" s="102" t="s">
        <v>35</v>
      </c>
      <c r="BM38" s="111" t="s">
        <v>35</v>
      </c>
      <c r="BN38" s="107" t="s">
        <v>35</v>
      </c>
      <c r="BO38" s="107" t="s">
        <v>35</v>
      </c>
      <c r="BP38" s="107" t="s">
        <v>35</v>
      </c>
      <c r="BQ38" s="102" t="s">
        <v>35</v>
      </c>
      <c r="BR38" s="111" t="s">
        <v>35</v>
      </c>
      <c r="BS38" s="107" t="s">
        <v>35</v>
      </c>
      <c r="BT38" s="107" t="s">
        <v>35</v>
      </c>
      <c r="BU38" s="107" t="s">
        <v>35</v>
      </c>
      <c r="BV38" s="107" t="s">
        <v>35</v>
      </c>
      <c r="BW38" s="96" t="s">
        <v>35</v>
      </c>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68"/>
    </row>
    <row r="39" s="365" customFormat="true" ht="15" customHeight="true" x14ac:dyDescent="0.2">
      <c r="A39" s="1056" t="s">
        <v>123</v>
      </c>
      <c r="B39" s="436" t="s">
        <v>49</v>
      </c>
      <c r="C39" s="127" t="s">
        <v>35</v>
      </c>
      <c r="D39" s="124" t="s">
        <v>35</v>
      </c>
      <c r="E39" s="124" t="s">
        <v>35</v>
      </c>
      <c r="F39" s="124" t="s">
        <v>35</v>
      </c>
      <c r="G39" s="121" t="s">
        <v>35</v>
      </c>
      <c r="H39" s="118" t="s">
        <v>35</v>
      </c>
      <c r="I39" s="124" t="s">
        <v>35</v>
      </c>
      <c r="J39" s="124" t="s">
        <v>35</v>
      </c>
      <c r="K39" s="124" t="s">
        <v>35</v>
      </c>
      <c r="L39" s="115" t="s">
        <v>35</v>
      </c>
      <c r="M39" s="127" t="s">
        <v>35</v>
      </c>
      <c r="N39" s="124" t="s">
        <v>35</v>
      </c>
      <c r="O39" s="124" t="s">
        <v>35</v>
      </c>
      <c r="P39" s="124" t="s">
        <v>35</v>
      </c>
      <c r="Q39" s="121" t="s">
        <v>35</v>
      </c>
      <c r="R39" s="118" t="s">
        <v>35</v>
      </c>
      <c r="S39" s="124" t="s">
        <v>35</v>
      </c>
      <c r="T39" s="124" t="s">
        <v>35</v>
      </c>
      <c r="U39" s="124" t="s">
        <v>35</v>
      </c>
      <c r="V39" s="124" t="s">
        <v>35</v>
      </c>
      <c r="W39" s="115" t="s">
        <v>35</v>
      </c>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402"/>
      <c r="BA39" s="1043" t="s">
        <v>123</v>
      </c>
      <c r="BB39" s="678" t="s">
        <v>49</v>
      </c>
      <c r="BC39" s="111" t="s">
        <v>35</v>
      </c>
      <c r="BD39" s="107" t="s">
        <v>35</v>
      </c>
      <c r="BE39" s="107" t="s">
        <v>35</v>
      </c>
      <c r="BF39" s="107" t="s">
        <v>35</v>
      </c>
      <c r="BG39" s="102" t="s">
        <v>35</v>
      </c>
      <c r="BH39" s="111" t="s">
        <v>35</v>
      </c>
      <c r="BI39" s="107" t="s">
        <v>35</v>
      </c>
      <c r="BJ39" s="107" t="s">
        <v>35</v>
      </c>
      <c r="BK39" s="107" t="s">
        <v>35</v>
      </c>
      <c r="BL39" s="102" t="s">
        <v>35</v>
      </c>
      <c r="BM39" s="111" t="s">
        <v>35</v>
      </c>
      <c r="BN39" s="107" t="s">
        <v>35</v>
      </c>
      <c r="BO39" s="107" t="s">
        <v>35</v>
      </c>
      <c r="BP39" s="107" t="s">
        <v>35</v>
      </c>
      <c r="BQ39" s="102" t="s">
        <v>35</v>
      </c>
      <c r="BR39" s="111" t="s">
        <v>35</v>
      </c>
      <c r="BS39" s="107" t="s">
        <v>35</v>
      </c>
      <c r="BT39" s="107" t="s">
        <v>35</v>
      </c>
      <c r="BU39" s="107" t="s">
        <v>35</v>
      </c>
      <c r="BV39" s="107" t="s">
        <v>35</v>
      </c>
      <c r="BW39" s="96" t="s">
        <v>35</v>
      </c>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68"/>
    </row>
    <row r="40" s="365" customFormat="true" ht="15" customHeight="true" x14ac:dyDescent="0.2">
      <c r="A40" s="1056"/>
      <c r="B40" s="436" t="s">
        <v>48</v>
      </c>
      <c r="C40" s="127" t="s">
        <v>35</v>
      </c>
      <c r="D40" s="124" t="s">
        <v>35</v>
      </c>
      <c r="E40" s="124" t="s">
        <v>35</v>
      </c>
      <c r="F40" s="124" t="s">
        <v>35</v>
      </c>
      <c r="G40" s="121" t="s">
        <v>35</v>
      </c>
      <c r="H40" s="118" t="s">
        <v>35</v>
      </c>
      <c r="I40" s="124" t="s">
        <v>35</v>
      </c>
      <c r="J40" s="124" t="s">
        <v>35</v>
      </c>
      <c r="K40" s="124" t="s">
        <v>35</v>
      </c>
      <c r="L40" s="115" t="s">
        <v>35</v>
      </c>
      <c r="M40" s="127" t="s">
        <v>35</v>
      </c>
      <c r="N40" s="124" t="s">
        <v>35</v>
      </c>
      <c r="O40" s="124" t="s">
        <v>35</v>
      </c>
      <c r="P40" s="124" t="s">
        <v>35</v>
      </c>
      <c r="Q40" s="121" t="s">
        <v>35</v>
      </c>
      <c r="R40" s="118" t="s">
        <v>35</v>
      </c>
      <c r="S40" s="124" t="s">
        <v>35</v>
      </c>
      <c r="T40" s="124" t="s">
        <v>35</v>
      </c>
      <c r="U40" s="124" t="s">
        <v>35</v>
      </c>
      <c r="V40" s="124" t="s">
        <v>35</v>
      </c>
      <c r="W40" s="115" t="s">
        <v>35</v>
      </c>
      <c r="X40" s="71"/>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402"/>
      <c r="BA40" s="1043"/>
      <c r="BB40" s="678" t="s">
        <v>48</v>
      </c>
      <c r="BC40" s="111" t="s">
        <v>35</v>
      </c>
      <c r="BD40" s="107" t="s">
        <v>35</v>
      </c>
      <c r="BE40" s="107" t="s">
        <v>35</v>
      </c>
      <c r="BF40" s="107" t="s">
        <v>35</v>
      </c>
      <c r="BG40" s="102" t="s">
        <v>35</v>
      </c>
      <c r="BH40" s="111" t="s">
        <v>35</v>
      </c>
      <c r="BI40" s="107" t="s">
        <v>35</v>
      </c>
      <c r="BJ40" s="107" t="s">
        <v>35</v>
      </c>
      <c r="BK40" s="107" t="s">
        <v>35</v>
      </c>
      <c r="BL40" s="102" t="s">
        <v>35</v>
      </c>
      <c r="BM40" s="111" t="s">
        <v>35</v>
      </c>
      <c r="BN40" s="107" t="s">
        <v>35</v>
      </c>
      <c r="BO40" s="107" t="s">
        <v>35</v>
      </c>
      <c r="BP40" s="107" t="s">
        <v>35</v>
      </c>
      <c r="BQ40" s="102" t="s">
        <v>35</v>
      </c>
      <c r="BR40" s="111" t="s">
        <v>35</v>
      </c>
      <c r="BS40" s="107" t="s">
        <v>35</v>
      </c>
      <c r="BT40" s="107" t="s">
        <v>35</v>
      </c>
      <c r="BU40" s="107" t="s">
        <v>35</v>
      </c>
      <c r="BV40" s="107" t="s">
        <v>35</v>
      </c>
      <c r="BW40" s="96" t="s">
        <v>35</v>
      </c>
      <c r="BX40" s="68"/>
      <c r="BY40" s="68"/>
      <c r="BZ40" s="68"/>
      <c r="CA40" s="68"/>
      <c r="CB40" s="68"/>
      <c r="CC40" s="68"/>
      <c r="CD40" s="68"/>
      <c r="CE40" s="68"/>
      <c r="CF40" s="68"/>
      <c r="CG40" s="68"/>
      <c r="CH40" s="68"/>
      <c r="CI40" s="68"/>
      <c r="CJ40" s="68"/>
      <c r="CK40" s="68"/>
      <c r="CL40" s="68"/>
      <c r="CM40" s="68"/>
      <c r="CN40" s="68"/>
      <c r="CO40" s="68"/>
      <c r="CP40" s="68"/>
      <c r="CQ40" s="68"/>
      <c r="CR40" s="68"/>
      <c r="CS40" s="68"/>
      <c r="CT40" s="68"/>
      <c r="CU40" s="68"/>
      <c r="CV40" s="68"/>
      <c r="CW40" s="68"/>
      <c r="CX40" s="68"/>
      <c r="CY40" s="68"/>
      <c r="CZ40" s="68"/>
    </row>
    <row r="41" s="370" customFormat="true" ht="15" customHeight="true" x14ac:dyDescent="0.2">
      <c r="A41" s="1056" t="s">
        <v>56</v>
      </c>
      <c r="B41" s="436" t="s">
        <v>49</v>
      </c>
      <c r="C41" s="178">
        <v>7.8620739013130265</v>
      </c>
      <c r="D41" s="177">
        <v>4.4057358524074397</v>
      </c>
      <c r="E41" s="177">
        <v>3.7248395895632913</v>
      </c>
      <c r="F41" s="177">
        <v>5.5490328357866217</v>
      </c>
      <c r="G41" s="176">
        <v>2.2278642609819275</v>
      </c>
      <c r="H41" s="175">
        <v>9.3787698199889533</v>
      </c>
      <c r="I41" s="177">
        <v>4.984294601894522</v>
      </c>
      <c r="J41" s="177">
        <v>5.3254926084434846</v>
      </c>
      <c r="K41" s="177">
        <v>2.771099362942711</v>
      </c>
      <c r="L41" s="174">
        <v>1.6313668472158656</v>
      </c>
      <c r="M41" s="178">
        <v>7.3485908903222121</v>
      </c>
      <c r="N41" s="177">
        <v>5.0183700806150835</v>
      </c>
      <c r="O41" s="177">
        <v>3.9928842441822008</v>
      </c>
      <c r="P41" s="177">
        <v>4.4292243907016831</v>
      </c>
      <c r="Q41" s="176">
        <v>2.3967381601739208</v>
      </c>
      <c r="R41" s="175">
        <v>1.6678887658197017</v>
      </c>
      <c r="S41" s="177">
        <v>2.2348834743187656</v>
      </c>
      <c r="T41" s="177">
        <v>2.6334866229155205</v>
      </c>
      <c r="U41" s="177">
        <v>1.7297888095251082</v>
      </c>
      <c r="V41" s="177">
        <v>1.166139448984866</v>
      </c>
      <c r="W41" s="174">
        <v>22.880059595187991</v>
      </c>
      <c r="X41" s="495"/>
      <c r="Y41" s="495"/>
      <c r="Z41" s="495"/>
      <c r="AA41" s="495"/>
      <c r="AB41" s="495"/>
      <c r="AC41" s="495"/>
      <c r="AD41" s="495"/>
      <c r="AE41" s="495"/>
      <c r="AF41" s="495"/>
      <c r="AG41" s="495"/>
      <c r="AH41" s="495"/>
      <c r="AI41" s="495"/>
      <c r="AJ41" s="495"/>
      <c r="AK41" s="495"/>
      <c r="AL41" s="495"/>
      <c r="AM41" s="495"/>
      <c r="AN41" s="495"/>
      <c r="AO41" s="495"/>
      <c r="AP41" s="495"/>
      <c r="AQ41" s="495"/>
      <c r="AR41" s="495"/>
      <c r="AS41" s="495"/>
      <c r="AT41" s="495"/>
      <c r="AU41" s="495"/>
      <c r="AV41" s="495"/>
      <c r="AW41" s="495"/>
      <c r="AX41" s="495"/>
      <c r="AY41" s="495"/>
      <c r="AZ41" s="234"/>
      <c r="BA41" s="1043" t="s">
        <v>56</v>
      </c>
      <c r="BB41" s="678" t="s">
        <v>49</v>
      </c>
      <c r="BC41" s="111" t="s">
        <v>35</v>
      </c>
      <c r="BD41" s="107" t="s">
        <v>35</v>
      </c>
      <c r="BE41" s="107" t="s">
        <v>35</v>
      </c>
      <c r="BF41" s="107" t="s">
        <v>35</v>
      </c>
      <c r="BG41" s="102" t="s">
        <v>35</v>
      </c>
      <c r="BH41" s="111" t="s">
        <v>35</v>
      </c>
      <c r="BI41" s="107" t="s">
        <v>35</v>
      </c>
      <c r="BJ41" s="107" t="s">
        <v>35</v>
      </c>
      <c r="BK41" s="107" t="s">
        <v>35</v>
      </c>
      <c r="BL41" s="102" t="s">
        <v>35</v>
      </c>
      <c r="BM41" s="111" t="s">
        <v>35</v>
      </c>
      <c r="BN41" s="107" t="s">
        <v>35</v>
      </c>
      <c r="BO41" s="107" t="s">
        <v>35</v>
      </c>
      <c r="BP41" s="107" t="s">
        <v>35</v>
      </c>
      <c r="BQ41" s="102" t="s">
        <v>35</v>
      </c>
      <c r="BR41" s="111" t="s">
        <v>35</v>
      </c>
      <c r="BS41" s="107" t="s">
        <v>35</v>
      </c>
      <c r="BT41" s="107" t="s">
        <v>35</v>
      </c>
      <c r="BU41" s="107" t="s">
        <v>35</v>
      </c>
      <c r="BV41" s="107" t="s">
        <v>35</v>
      </c>
      <c r="BW41" s="96" t="s">
        <v>35</v>
      </c>
      <c r="BX41" s="68"/>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68"/>
    </row>
    <row r="42" s="370" customFormat="true" ht="15" customHeight="true" x14ac:dyDescent="0.2">
      <c r="A42" s="1056"/>
      <c r="B42" s="436" t="s">
        <v>48</v>
      </c>
      <c r="C42" s="178">
        <v>92.13792609868689</v>
      </c>
      <c r="D42" s="177">
        <v>95.594264147592526</v>
      </c>
      <c r="E42" s="177">
        <v>96.275160410436683</v>
      </c>
      <c r="F42" s="177">
        <v>94.450967164213324</v>
      </c>
      <c r="G42" s="176">
        <v>97.772135739018083</v>
      </c>
      <c r="H42" s="175">
        <v>90.62123018001104</v>
      </c>
      <c r="I42" s="177">
        <v>95.015705398105482</v>
      </c>
      <c r="J42" s="177">
        <v>94.674507391556546</v>
      </c>
      <c r="K42" s="177">
        <v>97.228900637057308</v>
      </c>
      <c r="L42" s="174">
        <v>98.368633152784142</v>
      </c>
      <c r="M42" s="178">
        <v>92.651409109677871</v>
      </c>
      <c r="N42" s="177">
        <v>94.981629919384872</v>
      </c>
      <c r="O42" s="177">
        <v>96.007115755817821</v>
      </c>
      <c r="P42" s="177">
        <v>95.570775609298295</v>
      </c>
      <c r="Q42" s="176">
        <v>97.603261839826132</v>
      </c>
      <c r="R42" s="175">
        <v>98.33211123418036</v>
      </c>
      <c r="S42" s="177">
        <v>97.765116525681222</v>
      </c>
      <c r="T42" s="177">
        <v>97.366513377084502</v>
      </c>
      <c r="U42" s="177">
        <v>98.270211190474839</v>
      </c>
      <c r="V42" s="177">
        <v>98.833860551015135</v>
      </c>
      <c r="W42" s="174">
        <v>77.119940404812198</v>
      </c>
      <c r="X42" s="495"/>
      <c r="Y42" s="495"/>
      <c r="Z42" s="495"/>
      <c r="AA42" s="495"/>
      <c r="AB42" s="495"/>
      <c r="AC42" s="495"/>
      <c r="AD42" s="495"/>
      <c r="AE42" s="495"/>
      <c r="AF42" s="495"/>
      <c r="AG42" s="495"/>
      <c r="AH42" s="495"/>
      <c r="AI42" s="495"/>
      <c r="AJ42" s="495"/>
      <c r="AK42" s="495"/>
      <c r="AL42" s="495"/>
      <c r="AM42" s="495"/>
      <c r="AN42" s="495"/>
      <c r="AO42" s="495"/>
      <c r="AP42" s="495"/>
      <c r="AQ42" s="495"/>
      <c r="AR42" s="495"/>
      <c r="AS42" s="495"/>
      <c r="AT42" s="495"/>
      <c r="AU42" s="495"/>
      <c r="AV42" s="495"/>
      <c r="AW42" s="495"/>
      <c r="AX42" s="495"/>
      <c r="AY42" s="495"/>
      <c r="AZ42" s="234"/>
      <c r="BA42" s="1043"/>
      <c r="BB42" s="678" t="s">
        <v>48</v>
      </c>
      <c r="BC42" s="111" t="s">
        <v>35</v>
      </c>
      <c r="BD42" s="107" t="s">
        <v>35</v>
      </c>
      <c r="BE42" s="107" t="s">
        <v>35</v>
      </c>
      <c r="BF42" s="107" t="s">
        <v>35</v>
      </c>
      <c r="BG42" s="102" t="s">
        <v>35</v>
      </c>
      <c r="BH42" s="111" t="s">
        <v>35</v>
      </c>
      <c r="BI42" s="107" t="s">
        <v>35</v>
      </c>
      <c r="BJ42" s="107" t="s">
        <v>35</v>
      </c>
      <c r="BK42" s="107" t="s">
        <v>35</v>
      </c>
      <c r="BL42" s="102" t="s">
        <v>35</v>
      </c>
      <c r="BM42" s="111" t="s">
        <v>35</v>
      </c>
      <c r="BN42" s="107" t="s">
        <v>35</v>
      </c>
      <c r="BO42" s="107" t="s">
        <v>35</v>
      </c>
      <c r="BP42" s="107" t="s">
        <v>35</v>
      </c>
      <c r="BQ42" s="102" t="s">
        <v>35</v>
      </c>
      <c r="BR42" s="111" t="s">
        <v>35</v>
      </c>
      <c r="BS42" s="107" t="s">
        <v>35</v>
      </c>
      <c r="BT42" s="107" t="s">
        <v>35</v>
      </c>
      <c r="BU42" s="107" t="s">
        <v>35</v>
      </c>
      <c r="BV42" s="107" t="s">
        <v>35</v>
      </c>
      <c r="BW42" s="96" t="s">
        <v>35</v>
      </c>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68"/>
    </row>
    <row r="43" s="370" customFormat="true" ht="15" customHeight="true" x14ac:dyDescent="0.2">
      <c r="A43" s="1056" t="s">
        <v>53</v>
      </c>
      <c r="B43" s="436" t="s">
        <v>49</v>
      </c>
      <c r="C43" s="127" t="s">
        <v>35</v>
      </c>
      <c r="D43" s="124" t="s">
        <v>35</v>
      </c>
      <c r="E43" s="124" t="s">
        <v>35</v>
      </c>
      <c r="F43" s="124" t="s">
        <v>35</v>
      </c>
      <c r="G43" s="121" t="s">
        <v>35</v>
      </c>
      <c r="H43" s="118" t="s">
        <v>35</v>
      </c>
      <c r="I43" s="124" t="s">
        <v>35</v>
      </c>
      <c r="J43" s="124" t="s">
        <v>35</v>
      </c>
      <c r="K43" s="124" t="s">
        <v>35</v>
      </c>
      <c r="L43" s="115" t="s">
        <v>35</v>
      </c>
      <c r="M43" s="127" t="s">
        <v>35</v>
      </c>
      <c r="N43" s="124" t="s">
        <v>35</v>
      </c>
      <c r="O43" s="124" t="s">
        <v>35</v>
      </c>
      <c r="P43" s="124" t="s">
        <v>35</v>
      </c>
      <c r="Q43" s="121" t="s">
        <v>35</v>
      </c>
      <c r="R43" s="118" t="s">
        <v>35</v>
      </c>
      <c r="S43" s="124" t="s">
        <v>35</v>
      </c>
      <c r="T43" s="124" t="s">
        <v>35</v>
      </c>
      <c r="U43" s="124" t="s">
        <v>35</v>
      </c>
      <c r="V43" s="124" t="s">
        <v>35</v>
      </c>
      <c r="W43" s="115" t="s">
        <v>35</v>
      </c>
      <c r="X43" s="495"/>
      <c r="Y43" s="495"/>
      <c r="Z43" s="495"/>
      <c r="AA43" s="495"/>
      <c r="AB43" s="495"/>
      <c r="AC43" s="495"/>
      <c r="AD43" s="495"/>
      <c r="AE43" s="495"/>
      <c r="AF43" s="495"/>
      <c r="AG43" s="495"/>
      <c r="AH43" s="495"/>
      <c r="AI43" s="495"/>
      <c r="AJ43" s="495"/>
      <c r="AK43" s="495"/>
      <c r="AL43" s="495"/>
      <c r="AM43" s="495"/>
      <c r="AN43" s="495"/>
      <c r="AO43" s="495"/>
      <c r="AP43" s="495"/>
      <c r="AQ43" s="495"/>
      <c r="AR43" s="495"/>
      <c r="AS43" s="495"/>
      <c r="AT43" s="495"/>
      <c r="AU43" s="495"/>
      <c r="AV43" s="495"/>
      <c r="AW43" s="495"/>
      <c r="AX43" s="495"/>
      <c r="AY43" s="495"/>
      <c r="AZ43" s="234"/>
      <c r="BA43" s="1043" t="s">
        <v>53</v>
      </c>
      <c r="BB43" s="678" t="s">
        <v>49</v>
      </c>
      <c r="BC43" s="111" t="s">
        <v>35</v>
      </c>
      <c r="BD43" s="107" t="s">
        <v>35</v>
      </c>
      <c r="BE43" s="107" t="s">
        <v>35</v>
      </c>
      <c r="BF43" s="107" t="s">
        <v>35</v>
      </c>
      <c r="BG43" s="102" t="s">
        <v>35</v>
      </c>
      <c r="BH43" s="111" t="s">
        <v>35</v>
      </c>
      <c r="BI43" s="107" t="s">
        <v>35</v>
      </c>
      <c r="BJ43" s="107" t="s">
        <v>35</v>
      </c>
      <c r="BK43" s="107" t="s">
        <v>35</v>
      </c>
      <c r="BL43" s="102" t="s">
        <v>35</v>
      </c>
      <c r="BM43" s="111" t="s">
        <v>35</v>
      </c>
      <c r="BN43" s="107" t="s">
        <v>35</v>
      </c>
      <c r="BO43" s="107" t="s">
        <v>35</v>
      </c>
      <c r="BP43" s="107" t="s">
        <v>35</v>
      </c>
      <c r="BQ43" s="102" t="s">
        <v>35</v>
      </c>
      <c r="BR43" s="111" t="s">
        <v>35</v>
      </c>
      <c r="BS43" s="107" t="s">
        <v>35</v>
      </c>
      <c r="BT43" s="107" t="s">
        <v>35</v>
      </c>
      <c r="BU43" s="107" t="s">
        <v>35</v>
      </c>
      <c r="BV43" s="107" t="s">
        <v>35</v>
      </c>
      <c r="BW43" s="96" t="s">
        <v>35</v>
      </c>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8"/>
    </row>
    <row r="44" s="370" customFormat="true" ht="15" customHeight="true" x14ac:dyDescent="0.2">
      <c r="A44" s="1056"/>
      <c r="B44" s="436" t="s">
        <v>48</v>
      </c>
      <c r="C44" s="127" t="s">
        <v>35</v>
      </c>
      <c r="D44" s="124" t="s">
        <v>35</v>
      </c>
      <c r="E44" s="124" t="s">
        <v>35</v>
      </c>
      <c r="F44" s="124" t="s">
        <v>35</v>
      </c>
      <c r="G44" s="121" t="s">
        <v>35</v>
      </c>
      <c r="H44" s="118" t="s">
        <v>35</v>
      </c>
      <c r="I44" s="124" t="s">
        <v>35</v>
      </c>
      <c r="J44" s="124" t="s">
        <v>35</v>
      </c>
      <c r="K44" s="124" t="s">
        <v>35</v>
      </c>
      <c r="L44" s="115" t="s">
        <v>35</v>
      </c>
      <c r="M44" s="127" t="s">
        <v>35</v>
      </c>
      <c r="N44" s="124" t="s">
        <v>35</v>
      </c>
      <c r="O44" s="124" t="s">
        <v>35</v>
      </c>
      <c r="P44" s="124" t="s">
        <v>35</v>
      </c>
      <c r="Q44" s="121" t="s">
        <v>35</v>
      </c>
      <c r="R44" s="118" t="s">
        <v>35</v>
      </c>
      <c r="S44" s="124" t="s">
        <v>35</v>
      </c>
      <c r="T44" s="124" t="s">
        <v>35</v>
      </c>
      <c r="U44" s="124" t="s">
        <v>35</v>
      </c>
      <c r="V44" s="124" t="s">
        <v>35</v>
      </c>
      <c r="W44" s="115" t="s">
        <v>35</v>
      </c>
      <c r="X44" s="495"/>
      <c r="Y44" s="495"/>
      <c r="Z44" s="495"/>
      <c r="AA44" s="495"/>
      <c r="AB44" s="495"/>
      <c r="AC44" s="495"/>
      <c r="AD44" s="495"/>
      <c r="AE44" s="495"/>
      <c r="AF44" s="495"/>
      <c r="AG44" s="495"/>
      <c r="AH44" s="495"/>
      <c r="AI44" s="495"/>
      <c r="AJ44" s="495"/>
      <c r="AK44" s="495"/>
      <c r="AL44" s="495"/>
      <c r="AM44" s="495"/>
      <c r="AN44" s="495"/>
      <c r="AO44" s="495"/>
      <c r="AP44" s="495"/>
      <c r="AQ44" s="495"/>
      <c r="AR44" s="495"/>
      <c r="AS44" s="495"/>
      <c r="AT44" s="495"/>
      <c r="AU44" s="495"/>
      <c r="AV44" s="495"/>
      <c r="AW44" s="495"/>
      <c r="AX44" s="495"/>
      <c r="AY44" s="495"/>
      <c r="AZ44" s="234"/>
      <c r="BA44" s="1043"/>
      <c r="BB44" s="678" t="s">
        <v>48</v>
      </c>
      <c r="BC44" s="111" t="s">
        <v>35</v>
      </c>
      <c r="BD44" s="107" t="s">
        <v>35</v>
      </c>
      <c r="BE44" s="107" t="s">
        <v>35</v>
      </c>
      <c r="BF44" s="107" t="s">
        <v>35</v>
      </c>
      <c r="BG44" s="102" t="s">
        <v>35</v>
      </c>
      <c r="BH44" s="111" t="s">
        <v>35</v>
      </c>
      <c r="BI44" s="107" t="s">
        <v>35</v>
      </c>
      <c r="BJ44" s="107" t="s">
        <v>35</v>
      </c>
      <c r="BK44" s="107" t="s">
        <v>35</v>
      </c>
      <c r="BL44" s="102" t="s">
        <v>35</v>
      </c>
      <c r="BM44" s="111" t="s">
        <v>35</v>
      </c>
      <c r="BN44" s="107" t="s">
        <v>35</v>
      </c>
      <c r="BO44" s="107" t="s">
        <v>35</v>
      </c>
      <c r="BP44" s="107" t="s">
        <v>35</v>
      </c>
      <c r="BQ44" s="102" t="s">
        <v>35</v>
      </c>
      <c r="BR44" s="111" t="s">
        <v>35</v>
      </c>
      <c r="BS44" s="107" t="s">
        <v>35</v>
      </c>
      <c r="BT44" s="107" t="s">
        <v>35</v>
      </c>
      <c r="BU44" s="107" t="s">
        <v>35</v>
      </c>
      <c r="BV44" s="107" t="s">
        <v>35</v>
      </c>
      <c r="BW44" s="96" t="s">
        <v>35</v>
      </c>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68"/>
    </row>
    <row r="45" s="370" customFormat="true" ht="15" customHeight="true" x14ac:dyDescent="0.2">
      <c r="A45" s="1056" t="s">
        <v>52</v>
      </c>
      <c r="B45" s="436" t="s">
        <v>49</v>
      </c>
      <c r="C45" s="127" t="s">
        <v>35</v>
      </c>
      <c r="D45" s="124" t="s">
        <v>35</v>
      </c>
      <c r="E45" s="124" t="s">
        <v>35</v>
      </c>
      <c r="F45" s="124" t="s">
        <v>35</v>
      </c>
      <c r="G45" s="121" t="s">
        <v>35</v>
      </c>
      <c r="H45" s="118" t="s">
        <v>35</v>
      </c>
      <c r="I45" s="124" t="s">
        <v>35</v>
      </c>
      <c r="J45" s="124" t="s">
        <v>35</v>
      </c>
      <c r="K45" s="124" t="s">
        <v>35</v>
      </c>
      <c r="L45" s="115" t="s">
        <v>35</v>
      </c>
      <c r="M45" s="127" t="s">
        <v>35</v>
      </c>
      <c r="N45" s="124" t="s">
        <v>35</v>
      </c>
      <c r="O45" s="124" t="s">
        <v>35</v>
      </c>
      <c r="P45" s="124" t="s">
        <v>35</v>
      </c>
      <c r="Q45" s="121" t="s">
        <v>35</v>
      </c>
      <c r="R45" s="118" t="s">
        <v>35</v>
      </c>
      <c r="S45" s="124" t="s">
        <v>35</v>
      </c>
      <c r="T45" s="124" t="s">
        <v>35</v>
      </c>
      <c r="U45" s="124" t="s">
        <v>35</v>
      </c>
      <c r="V45" s="124" t="s">
        <v>35</v>
      </c>
      <c r="W45" s="115" t="s">
        <v>35</v>
      </c>
      <c r="X45" s="495"/>
      <c r="Y45" s="495"/>
      <c r="Z45" s="495"/>
      <c r="AA45" s="495"/>
      <c r="AB45" s="495"/>
      <c r="AC45" s="495"/>
      <c r="AD45" s="495"/>
      <c r="AE45" s="495"/>
      <c r="AF45" s="495"/>
      <c r="AG45" s="495"/>
      <c r="AH45" s="495"/>
      <c r="AI45" s="495"/>
      <c r="AJ45" s="495"/>
      <c r="AK45" s="495"/>
      <c r="AL45" s="495"/>
      <c r="AM45" s="495"/>
      <c r="AN45" s="495"/>
      <c r="AO45" s="495"/>
      <c r="AP45" s="495"/>
      <c r="AQ45" s="495"/>
      <c r="AR45" s="495"/>
      <c r="AS45" s="495"/>
      <c r="AT45" s="495"/>
      <c r="AU45" s="495"/>
      <c r="AV45" s="495"/>
      <c r="AW45" s="495"/>
      <c r="AX45" s="495"/>
      <c r="AY45" s="495"/>
      <c r="AZ45" s="234"/>
      <c r="BA45" s="1043" t="s">
        <v>52</v>
      </c>
      <c r="BB45" s="678" t="s">
        <v>49</v>
      </c>
      <c r="BC45" s="111" t="s">
        <v>35</v>
      </c>
      <c r="BD45" s="107" t="s">
        <v>35</v>
      </c>
      <c r="BE45" s="107" t="s">
        <v>35</v>
      </c>
      <c r="BF45" s="107" t="s">
        <v>35</v>
      </c>
      <c r="BG45" s="102" t="s">
        <v>35</v>
      </c>
      <c r="BH45" s="111" t="s">
        <v>35</v>
      </c>
      <c r="BI45" s="107" t="s">
        <v>35</v>
      </c>
      <c r="BJ45" s="107" t="s">
        <v>35</v>
      </c>
      <c r="BK45" s="107" t="s">
        <v>35</v>
      </c>
      <c r="BL45" s="102" t="s">
        <v>35</v>
      </c>
      <c r="BM45" s="111" t="s">
        <v>35</v>
      </c>
      <c r="BN45" s="107" t="s">
        <v>35</v>
      </c>
      <c r="BO45" s="107" t="s">
        <v>35</v>
      </c>
      <c r="BP45" s="107" t="s">
        <v>35</v>
      </c>
      <c r="BQ45" s="102" t="s">
        <v>35</v>
      </c>
      <c r="BR45" s="111" t="s">
        <v>35</v>
      </c>
      <c r="BS45" s="107" t="s">
        <v>35</v>
      </c>
      <c r="BT45" s="107" t="s">
        <v>35</v>
      </c>
      <c r="BU45" s="107" t="s">
        <v>35</v>
      </c>
      <c r="BV45" s="107" t="s">
        <v>35</v>
      </c>
      <c r="BW45" s="96" t="s">
        <v>35</v>
      </c>
      <c r="BX45" s="68"/>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8"/>
      <c r="CY45" s="68"/>
      <c r="CZ45" s="68"/>
    </row>
    <row r="46" s="370" customFormat="true" ht="15" customHeight="true" x14ac:dyDescent="0.2">
      <c r="A46" s="1056"/>
      <c r="B46" s="436" t="s">
        <v>48</v>
      </c>
      <c r="C46" s="127" t="s">
        <v>35</v>
      </c>
      <c r="D46" s="124" t="s">
        <v>35</v>
      </c>
      <c r="E46" s="124" t="s">
        <v>35</v>
      </c>
      <c r="F46" s="124" t="s">
        <v>35</v>
      </c>
      <c r="G46" s="121" t="s">
        <v>35</v>
      </c>
      <c r="H46" s="118" t="s">
        <v>35</v>
      </c>
      <c r="I46" s="124" t="s">
        <v>35</v>
      </c>
      <c r="J46" s="124" t="s">
        <v>35</v>
      </c>
      <c r="K46" s="124" t="s">
        <v>35</v>
      </c>
      <c r="L46" s="115" t="s">
        <v>35</v>
      </c>
      <c r="M46" s="127" t="s">
        <v>35</v>
      </c>
      <c r="N46" s="124" t="s">
        <v>35</v>
      </c>
      <c r="O46" s="124" t="s">
        <v>35</v>
      </c>
      <c r="P46" s="124" t="s">
        <v>35</v>
      </c>
      <c r="Q46" s="121" t="s">
        <v>35</v>
      </c>
      <c r="R46" s="118" t="s">
        <v>35</v>
      </c>
      <c r="S46" s="124" t="s">
        <v>35</v>
      </c>
      <c r="T46" s="124" t="s">
        <v>35</v>
      </c>
      <c r="U46" s="124" t="s">
        <v>35</v>
      </c>
      <c r="V46" s="124" t="s">
        <v>35</v>
      </c>
      <c r="W46" s="115" t="s">
        <v>35</v>
      </c>
      <c r="X46" s="495"/>
      <c r="Y46" s="495"/>
      <c r="Z46" s="495"/>
      <c r="AA46" s="495"/>
      <c r="AB46" s="495"/>
      <c r="AC46" s="495"/>
      <c r="AD46" s="495"/>
      <c r="AE46" s="495"/>
      <c r="AF46" s="495"/>
      <c r="AG46" s="495"/>
      <c r="AH46" s="495"/>
      <c r="AI46" s="495"/>
      <c r="AJ46" s="495"/>
      <c r="AK46" s="495"/>
      <c r="AL46" s="495"/>
      <c r="AM46" s="495"/>
      <c r="AN46" s="495"/>
      <c r="AO46" s="495"/>
      <c r="AP46" s="495"/>
      <c r="AQ46" s="495"/>
      <c r="AR46" s="495"/>
      <c r="AS46" s="495"/>
      <c r="AT46" s="495"/>
      <c r="AU46" s="495"/>
      <c r="AV46" s="495"/>
      <c r="AW46" s="495"/>
      <c r="AX46" s="495"/>
      <c r="AY46" s="495"/>
      <c r="AZ46" s="234"/>
      <c r="BA46" s="1043"/>
      <c r="BB46" s="678" t="s">
        <v>48</v>
      </c>
      <c r="BC46" s="111" t="s">
        <v>35</v>
      </c>
      <c r="BD46" s="107" t="s">
        <v>35</v>
      </c>
      <c r="BE46" s="107" t="s">
        <v>35</v>
      </c>
      <c r="BF46" s="107" t="s">
        <v>35</v>
      </c>
      <c r="BG46" s="102" t="s">
        <v>35</v>
      </c>
      <c r="BH46" s="111" t="s">
        <v>35</v>
      </c>
      <c r="BI46" s="107" t="s">
        <v>35</v>
      </c>
      <c r="BJ46" s="107" t="s">
        <v>35</v>
      </c>
      <c r="BK46" s="107" t="s">
        <v>35</v>
      </c>
      <c r="BL46" s="102" t="s">
        <v>35</v>
      </c>
      <c r="BM46" s="111" t="s">
        <v>35</v>
      </c>
      <c r="BN46" s="107" t="s">
        <v>35</v>
      </c>
      <c r="BO46" s="107" t="s">
        <v>35</v>
      </c>
      <c r="BP46" s="107" t="s">
        <v>35</v>
      </c>
      <c r="BQ46" s="102" t="s">
        <v>35</v>
      </c>
      <c r="BR46" s="111" t="s">
        <v>35</v>
      </c>
      <c r="BS46" s="107" t="s">
        <v>35</v>
      </c>
      <c r="BT46" s="107" t="s">
        <v>35</v>
      </c>
      <c r="BU46" s="107" t="s">
        <v>35</v>
      </c>
      <c r="BV46" s="107" t="s">
        <v>35</v>
      </c>
      <c r="BW46" s="96" t="s">
        <v>35</v>
      </c>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68"/>
    </row>
    <row r="47" s="365" customFormat="true" ht="15" customHeight="true" x14ac:dyDescent="0.2">
      <c r="A47" s="1056" t="s">
        <v>102</v>
      </c>
      <c r="B47" s="436" t="s">
        <v>101</v>
      </c>
      <c r="C47" s="127" t="s">
        <v>35</v>
      </c>
      <c r="D47" s="124" t="s">
        <v>35</v>
      </c>
      <c r="E47" s="124" t="s">
        <v>35</v>
      </c>
      <c r="F47" s="124" t="s">
        <v>35</v>
      </c>
      <c r="G47" s="121" t="s">
        <v>35</v>
      </c>
      <c r="H47" s="118" t="s">
        <v>35</v>
      </c>
      <c r="I47" s="124" t="s">
        <v>35</v>
      </c>
      <c r="J47" s="124" t="s">
        <v>35</v>
      </c>
      <c r="K47" s="124" t="s">
        <v>35</v>
      </c>
      <c r="L47" s="115" t="s">
        <v>35</v>
      </c>
      <c r="M47" s="127" t="s">
        <v>35</v>
      </c>
      <c r="N47" s="124" t="s">
        <v>35</v>
      </c>
      <c r="O47" s="124" t="s">
        <v>35</v>
      </c>
      <c r="P47" s="124" t="s">
        <v>35</v>
      </c>
      <c r="Q47" s="121" t="s">
        <v>35</v>
      </c>
      <c r="R47" s="118" t="s">
        <v>35</v>
      </c>
      <c r="S47" s="124" t="s">
        <v>35</v>
      </c>
      <c r="T47" s="124" t="s">
        <v>35</v>
      </c>
      <c r="U47" s="124" t="s">
        <v>35</v>
      </c>
      <c r="V47" s="124" t="s">
        <v>35</v>
      </c>
      <c r="W47" s="115" t="s">
        <v>35</v>
      </c>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402"/>
      <c r="BA47" s="1043" t="s">
        <v>102</v>
      </c>
      <c r="BB47" s="678" t="s">
        <v>101</v>
      </c>
      <c r="BC47" s="111" t="s">
        <v>35</v>
      </c>
      <c r="BD47" s="107" t="s">
        <v>35</v>
      </c>
      <c r="BE47" s="107" t="s">
        <v>35</v>
      </c>
      <c r="BF47" s="107" t="s">
        <v>35</v>
      </c>
      <c r="BG47" s="102" t="s">
        <v>35</v>
      </c>
      <c r="BH47" s="111" t="s">
        <v>35</v>
      </c>
      <c r="BI47" s="107" t="s">
        <v>35</v>
      </c>
      <c r="BJ47" s="107" t="s">
        <v>35</v>
      </c>
      <c r="BK47" s="107" t="s">
        <v>35</v>
      </c>
      <c r="BL47" s="102" t="s">
        <v>35</v>
      </c>
      <c r="BM47" s="111" t="s">
        <v>35</v>
      </c>
      <c r="BN47" s="107" t="s">
        <v>35</v>
      </c>
      <c r="BO47" s="107" t="s">
        <v>35</v>
      </c>
      <c r="BP47" s="107" t="s">
        <v>35</v>
      </c>
      <c r="BQ47" s="102" t="s">
        <v>35</v>
      </c>
      <c r="BR47" s="111" t="s">
        <v>35</v>
      </c>
      <c r="BS47" s="107" t="s">
        <v>35</v>
      </c>
      <c r="BT47" s="107" t="s">
        <v>35</v>
      </c>
      <c r="BU47" s="107" t="s">
        <v>35</v>
      </c>
      <c r="BV47" s="107" t="s">
        <v>35</v>
      </c>
      <c r="BW47" s="96" t="s">
        <v>35</v>
      </c>
      <c r="BX47" s="68"/>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68"/>
    </row>
    <row r="48" s="365" customFormat="true" ht="15" customHeight="true" x14ac:dyDescent="0.2">
      <c r="A48" s="1056"/>
      <c r="B48" s="436" t="s">
        <v>100</v>
      </c>
      <c r="C48" s="127" t="s">
        <v>35</v>
      </c>
      <c r="D48" s="124" t="s">
        <v>35</v>
      </c>
      <c r="E48" s="124" t="s">
        <v>35</v>
      </c>
      <c r="F48" s="124" t="s">
        <v>35</v>
      </c>
      <c r="G48" s="121" t="s">
        <v>35</v>
      </c>
      <c r="H48" s="118" t="s">
        <v>35</v>
      </c>
      <c r="I48" s="124" t="s">
        <v>35</v>
      </c>
      <c r="J48" s="124" t="s">
        <v>35</v>
      </c>
      <c r="K48" s="124" t="s">
        <v>35</v>
      </c>
      <c r="L48" s="115" t="s">
        <v>35</v>
      </c>
      <c r="M48" s="127" t="s">
        <v>35</v>
      </c>
      <c r="N48" s="124" t="s">
        <v>35</v>
      </c>
      <c r="O48" s="124" t="s">
        <v>35</v>
      </c>
      <c r="P48" s="124" t="s">
        <v>35</v>
      </c>
      <c r="Q48" s="121" t="s">
        <v>35</v>
      </c>
      <c r="R48" s="118" t="s">
        <v>35</v>
      </c>
      <c r="S48" s="124" t="s">
        <v>35</v>
      </c>
      <c r="T48" s="124" t="s">
        <v>35</v>
      </c>
      <c r="U48" s="124" t="s">
        <v>35</v>
      </c>
      <c r="V48" s="124" t="s">
        <v>35</v>
      </c>
      <c r="W48" s="115" t="s">
        <v>35</v>
      </c>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402"/>
      <c r="BA48" s="1043"/>
      <c r="BB48" s="678" t="s">
        <v>100</v>
      </c>
      <c r="BC48" s="111" t="s">
        <v>35</v>
      </c>
      <c r="BD48" s="107" t="s">
        <v>35</v>
      </c>
      <c r="BE48" s="107" t="s">
        <v>35</v>
      </c>
      <c r="BF48" s="107" t="s">
        <v>35</v>
      </c>
      <c r="BG48" s="102" t="s">
        <v>35</v>
      </c>
      <c r="BH48" s="111" t="s">
        <v>35</v>
      </c>
      <c r="BI48" s="107" t="s">
        <v>35</v>
      </c>
      <c r="BJ48" s="107" t="s">
        <v>35</v>
      </c>
      <c r="BK48" s="107" t="s">
        <v>35</v>
      </c>
      <c r="BL48" s="102" t="s">
        <v>35</v>
      </c>
      <c r="BM48" s="111" t="s">
        <v>35</v>
      </c>
      <c r="BN48" s="107" t="s">
        <v>35</v>
      </c>
      <c r="BO48" s="107" t="s">
        <v>35</v>
      </c>
      <c r="BP48" s="107" t="s">
        <v>35</v>
      </c>
      <c r="BQ48" s="102" t="s">
        <v>35</v>
      </c>
      <c r="BR48" s="111" t="s">
        <v>35</v>
      </c>
      <c r="BS48" s="107" t="s">
        <v>35</v>
      </c>
      <c r="BT48" s="107" t="s">
        <v>35</v>
      </c>
      <c r="BU48" s="107" t="s">
        <v>35</v>
      </c>
      <c r="BV48" s="107" t="s">
        <v>35</v>
      </c>
      <c r="BW48" s="96" t="s">
        <v>35</v>
      </c>
      <c r="BX48" s="68"/>
      <c r="BY48" s="68"/>
      <c r="BZ48" s="68"/>
      <c r="CA48" s="68"/>
      <c r="CB48" s="68"/>
      <c r="CC48" s="68"/>
      <c r="CD48" s="68"/>
      <c r="CE48" s="68"/>
      <c r="CF48" s="68"/>
      <c r="CG48" s="68"/>
      <c r="CH48" s="68"/>
      <c r="CI48" s="68"/>
      <c r="CJ48" s="68"/>
      <c r="CK48" s="68"/>
      <c r="CL48" s="68"/>
      <c r="CM48" s="68"/>
      <c r="CN48" s="68"/>
      <c r="CO48" s="68"/>
      <c r="CP48" s="68"/>
      <c r="CQ48" s="68"/>
      <c r="CR48" s="68"/>
      <c r="CS48" s="68"/>
      <c r="CT48" s="68"/>
      <c r="CU48" s="68"/>
      <c r="CV48" s="68"/>
      <c r="CW48" s="68"/>
      <c r="CX48" s="68"/>
      <c r="CY48" s="68"/>
      <c r="CZ48" s="68"/>
    </row>
    <row r="49" s="365" customFormat="true" ht="15" customHeight="true" x14ac:dyDescent="0.2">
      <c r="A49" s="1056"/>
      <c r="B49" s="436" t="s">
        <v>68</v>
      </c>
      <c r="C49" s="127" t="s">
        <v>35</v>
      </c>
      <c r="D49" s="124" t="s">
        <v>35</v>
      </c>
      <c r="E49" s="124" t="s">
        <v>35</v>
      </c>
      <c r="F49" s="124" t="s">
        <v>35</v>
      </c>
      <c r="G49" s="121" t="s">
        <v>35</v>
      </c>
      <c r="H49" s="118" t="s">
        <v>35</v>
      </c>
      <c r="I49" s="124" t="s">
        <v>35</v>
      </c>
      <c r="J49" s="124" t="s">
        <v>35</v>
      </c>
      <c r="K49" s="124" t="s">
        <v>35</v>
      </c>
      <c r="L49" s="115" t="s">
        <v>35</v>
      </c>
      <c r="M49" s="127" t="s">
        <v>35</v>
      </c>
      <c r="N49" s="124" t="s">
        <v>35</v>
      </c>
      <c r="O49" s="124" t="s">
        <v>35</v>
      </c>
      <c r="P49" s="124" t="s">
        <v>35</v>
      </c>
      <c r="Q49" s="121" t="s">
        <v>35</v>
      </c>
      <c r="R49" s="118" t="s">
        <v>35</v>
      </c>
      <c r="S49" s="124" t="s">
        <v>35</v>
      </c>
      <c r="T49" s="124" t="s">
        <v>35</v>
      </c>
      <c r="U49" s="124" t="s">
        <v>35</v>
      </c>
      <c r="V49" s="124" t="s">
        <v>35</v>
      </c>
      <c r="W49" s="115" t="s">
        <v>35</v>
      </c>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402"/>
      <c r="BA49" s="1043"/>
      <c r="BB49" s="678" t="s">
        <v>68</v>
      </c>
      <c r="BC49" s="111" t="s">
        <v>35</v>
      </c>
      <c r="BD49" s="107" t="s">
        <v>35</v>
      </c>
      <c r="BE49" s="107" t="s">
        <v>35</v>
      </c>
      <c r="BF49" s="107" t="s">
        <v>35</v>
      </c>
      <c r="BG49" s="102" t="s">
        <v>35</v>
      </c>
      <c r="BH49" s="111" t="s">
        <v>35</v>
      </c>
      <c r="BI49" s="107" t="s">
        <v>35</v>
      </c>
      <c r="BJ49" s="107" t="s">
        <v>35</v>
      </c>
      <c r="BK49" s="107" t="s">
        <v>35</v>
      </c>
      <c r="BL49" s="102" t="s">
        <v>35</v>
      </c>
      <c r="BM49" s="111" t="s">
        <v>35</v>
      </c>
      <c r="BN49" s="107" t="s">
        <v>35</v>
      </c>
      <c r="BO49" s="107" t="s">
        <v>35</v>
      </c>
      <c r="BP49" s="107" t="s">
        <v>35</v>
      </c>
      <c r="BQ49" s="102" t="s">
        <v>35</v>
      </c>
      <c r="BR49" s="111" t="s">
        <v>35</v>
      </c>
      <c r="BS49" s="107" t="s">
        <v>35</v>
      </c>
      <c r="BT49" s="107" t="s">
        <v>35</v>
      </c>
      <c r="BU49" s="107" t="s">
        <v>35</v>
      </c>
      <c r="BV49" s="107" t="s">
        <v>35</v>
      </c>
      <c r="BW49" s="96" t="s">
        <v>35</v>
      </c>
      <c r="BX49" s="68"/>
      <c r="BY49" s="68"/>
      <c r="BZ49" s="68"/>
      <c r="CA49" s="68"/>
      <c r="CB49" s="68"/>
      <c r="CC49" s="68"/>
      <c r="CD49" s="68"/>
      <c r="CE49" s="68"/>
      <c r="CF49" s="68"/>
      <c r="CG49" s="68"/>
      <c r="CH49" s="68"/>
      <c r="CI49" s="68"/>
      <c r="CJ49" s="68"/>
      <c r="CK49" s="68"/>
      <c r="CL49" s="68"/>
      <c r="CM49" s="68"/>
      <c r="CN49" s="68"/>
      <c r="CO49" s="68"/>
      <c r="CP49" s="68"/>
      <c r="CQ49" s="68"/>
      <c r="CR49" s="68"/>
      <c r="CS49" s="68"/>
      <c r="CT49" s="68"/>
      <c r="CU49" s="68"/>
      <c r="CV49" s="68"/>
      <c r="CW49" s="68"/>
      <c r="CX49" s="68"/>
      <c r="CY49" s="68"/>
      <c r="CZ49" s="68"/>
    </row>
    <row r="50" s="365" customFormat="true" ht="15" customHeight="true" x14ac:dyDescent="0.2">
      <c r="A50" s="1056" t="s">
        <v>103</v>
      </c>
      <c r="B50" s="436" t="s">
        <v>101</v>
      </c>
      <c r="C50" s="127" t="s">
        <v>35</v>
      </c>
      <c r="D50" s="124" t="s">
        <v>35</v>
      </c>
      <c r="E50" s="124" t="s">
        <v>35</v>
      </c>
      <c r="F50" s="124" t="s">
        <v>35</v>
      </c>
      <c r="G50" s="121" t="s">
        <v>35</v>
      </c>
      <c r="H50" s="118" t="s">
        <v>35</v>
      </c>
      <c r="I50" s="124" t="s">
        <v>35</v>
      </c>
      <c r="J50" s="124" t="s">
        <v>35</v>
      </c>
      <c r="K50" s="124" t="s">
        <v>35</v>
      </c>
      <c r="L50" s="115" t="s">
        <v>35</v>
      </c>
      <c r="M50" s="127" t="s">
        <v>35</v>
      </c>
      <c r="N50" s="124" t="s">
        <v>35</v>
      </c>
      <c r="O50" s="124" t="s">
        <v>35</v>
      </c>
      <c r="P50" s="124" t="s">
        <v>35</v>
      </c>
      <c r="Q50" s="121" t="s">
        <v>35</v>
      </c>
      <c r="R50" s="118" t="s">
        <v>35</v>
      </c>
      <c r="S50" s="124" t="s">
        <v>35</v>
      </c>
      <c r="T50" s="124" t="s">
        <v>35</v>
      </c>
      <c r="U50" s="124" t="s">
        <v>35</v>
      </c>
      <c r="V50" s="124" t="s">
        <v>35</v>
      </c>
      <c r="W50" s="115" t="s">
        <v>35</v>
      </c>
      <c r="X50" s="71"/>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402"/>
      <c r="BA50" s="1043" t="s">
        <v>103</v>
      </c>
      <c r="BB50" s="678" t="s">
        <v>101</v>
      </c>
      <c r="BC50" s="111" t="s">
        <v>35</v>
      </c>
      <c r="BD50" s="107" t="s">
        <v>35</v>
      </c>
      <c r="BE50" s="107" t="s">
        <v>35</v>
      </c>
      <c r="BF50" s="107" t="s">
        <v>35</v>
      </c>
      <c r="BG50" s="102" t="s">
        <v>35</v>
      </c>
      <c r="BH50" s="111" t="s">
        <v>35</v>
      </c>
      <c r="BI50" s="107" t="s">
        <v>35</v>
      </c>
      <c r="BJ50" s="107" t="s">
        <v>35</v>
      </c>
      <c r="BK50" s="107" t="s">
        <v>35</v>
      </c>
      <c r="BL50" s="102" t="s">
        <v>35</v>
      </c>
      <c r="BM50" s="111" t="s">
        <v>35</v>
      </c>
      <c r="BN50" s="107" t="s">
        <v>35</v>
      </c>
      <c r="BO50" s="107" t="s">
        <v>35</v>
      </c>
      <c r="BP50" s="107" t="s">
        <v>35</v>
      </c>
      <c r="BQ50" s="102" t="s">
        <v>35</v>
      </c>
      <c r="BR50" s="111" t="s">
        <v>35</v>
      </c>
      <c r="BS50" s="107" t="s">
        <v>35</v>
      </c>
      <c r="BT50" s="107" t="s">
        <v>35</v>
      </c>
      <c r="BU50" s="107" t="s">
        <v>35</v>
      </c>
      <c r="BV50" s="107" t="s">
        <v>35</v>
      </c>
      <c r="BW50" s="96" t="s">
        <v>35</v>
      </c>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8"/>
      <c r="CX50" s="68"/>
      <c r="CY50" s="68"/>
      <c r="CZ50" s="68"/>
    </row>
    <row r="51" s="365" customFormat="true" ht="15" customHeight="true" x14ac:dyDescent="0.2">
      <c r="A51" s="1056"/>
      <c r="B51" s="436" t="s">
        <v>100</v>
      </c>
      <c r="C51" s="127" t="s">
        <v>35</v>
      </c>
      <c r="D51" s="124" t="s">
        <v>35</v>
      </c>
      <c r="E51" s="124" t="s">
        <v>35</v>
      </c>
      <c r="F51" s="124" t="s">
        <v>35</v>
      </c>
      <c r="G51" s="121" t="s">
        <v>35</v>
      </c>
      <c r="H51" s="118" t="s">
        <v>35</v>
      </c>
      <c r="I51" s="124" t="s">
        <v>35</v>
      </c>
      <c r="J51" s="124" t="s">
        <v>35</v>
      </c>
      <c r="K51" s="124" t="s">
        <v>35</v>
      </c>
      <c r="L51" s="115" t="s">
        <v>35</v>
      </c>
      <c r="M51" s="127" t="s">
        <v>35</v>
      </c>
      <c r="N51" s="124" t="s">
        <v>35</v>
      </c>
      <c r="O51" s="124" t="s">
        <v>35</v>
      </c>
      <c r="P51" s="124" t="s">
        <v>35</v>
      </c>
      <c r="Q51" s="121" t="s">
        <v>35</v>
      </c>
      <c r="R51" s="118" t="s">
        <v>35</v>
      </c>
      <c r="S51" s="124" t="s">
        <v>35</v>
      </c>
      <c r="T51" s="124" t="s">
        <v>35</v>
      </c>
      <c r="U51" s="124" t="s">
        <v>35</v>
      </c>
      <c r="V51" s="124" t="s">
        <v>35</v>
      </c>
      <c r="W51" s="115" t="s">
        <v>35</v>
      </c>
      <c r="X51" s="71"/>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402"/>
      <c r="BA51" s="1043"/>
      <c r="BB51" s="678" t="s">
        <v>100</v>
      </c>
      <c r="BC51" s="111" t="s">
        <v>35</v>
      </c>
      <c r="BD51" s="107" t="s">
        <v>35</v>
      </c>
      <c r="BE51" s="107" t="s">
        <v>35</v>
      </c>
      <c r="BF51" s="107" t="s">
        <v>35</v>
      </c>
      <c r="BG51" s="102" t="s">
        <v>35</v>
      </c>
      <c r="BH51" s="111" t="s">
        <v>35</v>
      </c>
      <c r="BI51" s="107" t="s">
        <v>35</v>
      </c>
      <c r="BJ51" s="107" t="s">
        <v>35</v>
      </c>
      <c r="BK51" s="107" t="s">
        <v>35</v>
      </c>
      <c r="BL51" s="102" t="s">
        <v>35</v>
      </c>
      <c r="BM51" s="111" t="s">
        <v>35</v>
      </c>
      <c r="BN51" s="107" t="s">
        <v>35</v>
      </c>
      <c r="BO51" s="107" t="s">
        <v>35</v>
      </c>
      <c r="BP51" s="107" t="s">
        <v>35</v>
      </c>
      <c r="BQ51" s="102" t="s">
        <v>35</v>
      </c>
      <c r="BR51" s="111" t="s">
        <v>35</v>
      </c>
      <c r="BS51" s="107" t="s">
        <v>35</v>
      </c>
      <c r="BT51" s="107" t="s">
        <v>35</v>
      </c>
      <c r="BU51" s="107" t="s">
        <v>35</v>
      </c>
      <c r="BV51" s="107" t="s">
        <v>35</v>
      </c>
      <c r="BW51" s="96" t="s">
        <v>35</v>
      </c>
      <c r="BX51" s="68"/>
      <c r="BY51" s="68"/>
      <c r="BZ51" s="68"/>
      <c r="CA51" s="68"/>
      <c r="CB51" s="68"/>
      <c r="CC51" s="68"/>
      <c r="CD51" s="68"/>
      <c r="CE51" s="68"/>
      <c r="CF51" s="68"/>
      <c r="CG51" s="68"/>
      <c r="CH51" s="68"/>
      <c r="CI51" s="68"/>
      <c r="CJ51" s="68"/>
      <c r="CK51" s="68"/>
      <c r="CL51" s="68"/>
      <c r="CM51" s="68"/>
      <c r="CN51" s="68"/>
      <c r="CO51" s="68"/>
      <c r="CP51" s="68"/>
      <c r="CQ51" s="68"/>
      <c r="CR51" s="68"/>
      <c r="CS51" s="68"/>
      <c r="CT51" s="68"/>
      <c r="CU51" s="68"/>
      <c r="CV51" s="68"/>
      <c r="CW51" s="68"/>
      <c r="CX51" s="68"/>
      <c r="CY51" s="68"/>
      <c r="CZ51" s="68"/>
    </row>
    <row r="52" s="365" customFormat="true" ht="15" customHeight="true" x14ac:dyDescent="0.2">
      <c r="A52" s="1056"/>
      <c r="B52" s="436" t="s">
        <v>68</v>
      </c>
      <c r="C52" s="127" t="s">
        <v>35</v>
      </c>
      <c r="D52" s="124" t="s">
        <v>35</v>
      </c>
      <c r="E52" s="124" t="s">
        <v>35</v>
      </c>
      <c r="F52" s="124" t="s">
        <v>35</v>
      </c>
      <c r="G52" s="121" t="s">
        <v>35</v>
      </c>
      <c r="H52" s="118" t="s">
        <v>35</v>
      </c>
      <c r="I52" s="124" t="s">
        <v>35</v>
      </c>
      <c r="J52" s="124" t="s">
        <v>35</v>
      </c>
      <c r="K52" s="124" t="s">
        <v>35</v>
      </c>
      <c r="L52" s="115" t="s">
        <v>35</v>
      </c>
      <c r="M52" s="127" t="s">
        <v>35</v>
      </c>
      <c r="N52" s="124" t="s">
        <v>35</v>
      </c>
      <c r="O52" s="124" t="s">
        <v>35</v>
      </c>
      <c r="P52" s="124" t="s">
        <v>35</v>
      </c>
      <c r="Q52" s="121" t="s">
        <v>35</v>
      </c>
      <c r="R52" s="118" t="s">
        <v>35</v>
      </c>
      <c r="S52" s="124" t="s">
        <v>35</v>
      </c>
      <c r="T52" s="124" t="s">
        <v>35</v>
      </c>
      <c r="U52" s="124" t="s">
        <v>35</v>
      </c>
      <c r="V52" s="124" t="s">
        <v>35</v>
      </c>
      <c r="W52" s="115" t="s">
        <v>35</v>
      </c>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402"/>
      <c r="BA52" s="1043"/>
      <c r="BB52" s="678" t="s">
        <v>68</v>
      </c>
      <c r="BC52" s="111" t="s">
        <v>35</v>
      </c>
      <c r="BD52" s="107" t="s">
        <v>35</v>
      </c>
      <c r="BE52" s="107" t="s">
        <v>35</v>
      </c>
      <c r="BF52" s="107" t="s">
        <v>35</v>
      </c>
      <c r="BG52" s="102" t="s">
        <v>35</v>
      </c>
      <c r="BH52" s="111" t="s">
        <v>35</v>
      </c>
      <c r="BI52" s="107" t="s">
        <v>35</v>
      </c>
      <c r="BJ52" s="107" t="s">
        <v>35</v>
      </c>
      <c r="BK52" s="107" t="s">
        <v>35</v>
      </c>
      <c r="BL52" s="102" t="s">
        <v>35</v>
      </c>
      <c r="BM52" s="111" t="s">
        <v>35</v>
      </c>
      <c r="BN52" s="107" t="s">
        <v>35</v>
      </c>
      <c r="BO52" s="107" t="s">
        <v>35</v>
      </c>
      <c r="BP52" s="107" t="s">
        <v>35</v>
      </c>
      <c r="BQ52" s="102" t="s">
        <v>35</v>
      </c>
      <c r="BR52" s="111" t="s">
        <v>35</v>
      </c>
      <c r="BS52" s="107" t="s">
        <v>35</v>
      </c>
      <c r="BT52" s="107" t="s">
        <v>35</v>
      </c>
      <c r="BU52" s="107" t="s">
        <v>35</v>
      </c>
      <c r="BV52" s="107" t="s">
        <v>35</v>
      </c>
      <c r="BW52" s="96" t="s">
        <v>35</v>
      </c>
      <c r="BX52" s="68"/>
      <c r="BY52" s="68"/>
      <c r="BZ52" s="68"/>
      <c r="CA52" s="68"/>
      <c r="CB52" s="68"/>
      <c r="CC52" s="68"/>
      <c r="CD52" s="68"/>
      <c r="CE52" s="68"/>
      <c r="CF52" s="68"/>
      <c r="CG52" s="68"/>
      <c r="CH52" s="68"/>
      <c r="CI52" s="68"/>
      <c r="CJ52" s="68"/>
      <c r="CK52" s="68"/>
      <c r="CL52" s="68"/>
      <c r="CM52" s="68"/>
      <c r="CN52" s="68"/>
      <c r="CO52" s="68"/>
      <c r="CP52" s="68"/>
      <c r="CQ52" s="68"/>
      <c r="CR52" s="68"/>
      <c r="CS52" s="68"/>
      <c r="CT52" s="68"/>
      <c r="CU52" s="68"/>
      <c r="CV52" s="68"/>
      <c r="CW52" s="68"/>
      <c r="CX52" s="68"/>
      <c r="CY52" s="68"/>
      <c r="CZ52" s="68"/>
    </row>
    <row r="53" s="365" customFormat="true" ht="15" customHeight="true" x14ac:dyDescent="0.2">
      <c r="A53" s="1056" t="s">
        <v>106</v>
      </c>
      <c r="B53" s="436" t="s">
        <v>101</v>
      </c>
      <c r="C53" s="127" t="s">
        <v>35</v>
      </c>
      <c r="D53" s="124" t="s">
        <v>35</v>
      </c>
      <c r="E53" s="124" t="s">
        <v>35</v>
      </c>
      <c r="F53" s="124" t="s">
        <v>35</v>
      </c>
      <c r="G53" s="121" t="s">
        <v>35</v>
      </c>
      <c r="H53" s="118" t="s">
        <v>35</v>
      </c>
      <c r="I53" s="124" t="s">
        <v>35</v>
      </c>
      <c r="J53" s="124" t="s">
        <v>35</v>
      </c>
      <c r="K53" s="124" t="s">
        <v>35</v>
      </c>
      <c r="L53" s="115" t="s">
        <v>35</v>
      </c>
      <c r="M53" s="127" t="s">
        <v>35</v>
      </c>
      <c r="N53" s="124" t="s">
        <v>35</v>
      </c>
      <c r="O53" s="124" t="s">
        <v>35</v>
      </c>
      <c r="P53" s="124" t="s">
        <v>35</v>
      </c>
      <c r="Q53" s="121" t="s">
        <v>35</v>
      </c>
      <c r="R53" s="118" t="s">
        <v>35</v>
      </c>
      <c r="S53" s="124" t="s">
        <v>35</v>
      </c>
      <c r="T53" s="124" t="s">
        <v>35</v>
      </c>
      <c r="U53" s="124" t="s">
        <v>35</v>
      </c>
      <c r="V53" s="124" t="s">
        <v>35</v>
      </c>
      <c r="W53" s="115" t="s">
        <v>35</v>
      </c>
      <c r="X53" s="71"/>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402"/>
      <c r="BA53" s="1043" t="s">
        <v>106</v>
      </c>
      <c r="BB53" s="678" t="s">
        <v>101</v>
      </c>
      <c r="BC53" s="111" t="s">
        <v>35</v>
      </c>
      <c r="BD53" s="107" t="s">
        <v>35</v>
      </c>
      <c r="BE53" s="107" t="s">
        <v>35</v>
      </c>
      <c r="BF53" s="107" t="s">
        <v>35</v>
      </c>
      <c r="BG53" s="102" t="s">
        <v>35</v>
      </c>
      <c r="BH53" s="111" t="s">
        <v>35</v>
      </c>
      <c r="BI53" s="107" t="s">
        <v>35</v>
      </c>
      <c r="BJ53" s="107" t="s">
        <v>35</v>
      </c>
      <c r="BK53" s="107" t="s">
        <v>35</v>
      </c>
      <c r="BL53" s="102" t="s">
        <v>35</v>
      </c>
      <c r="BM53" s="111" t="s">
        <v>35</v>
      </c>
      <c r="BN53" s="107" t="s">
        <v>35</v>
      </c>
      <c r="BO53" s="107" t="s">
        <v>35</v>
      </c>
      <c r="BP53" s="107" t="s">
        <v>35</v>
      </c>
      <c r="BQ53" s="102" t="s">
        <v>35</v>
      </c>
      <c r="BR53" s="111" t="s">
        <v>35</v>
      </c>
      <c r="BS53" s="107" t="s">
        <v>35</v>
      </c>
      <c r="BT53" s="107" t="s">
        <v>35</v>
      </c>
      <c r="BU53" s="107" t="s">
        <v>35</v>
      </c>
      <c r="BV53" s="107" t="s">
        <v>35</v>
      </c>
      <c r="BW53" s="96" t="s">
        <v>35</v>
      </c>
      <c r="BX53" s="68"/>
      <c r="BY53" s="68"/>
      <c r="BZ53" s="68"/>
      <c r="CA53" s="68"/>
      <c r="CB53" s="68"/>
      <c r="CC53" s="68"/>
      <c r="CD53" s="68"/>
      <c r="CE53" s="68"/>
      <c r="CF53" s="68"/>
      <c r="CG53" s="68"/>
      <c r="CH53" s="68"/>
      <c r="CI53" s="68"/>
      <c r="CJ53" s="68"/>
      <c r="CK53" s="68"/>
      <c r="CL53" s="68"/>
      <c r="CM53" s="68"/>
      <c r="CN53" s="68"/>
      <c r="CO53" s="68"/>
      <c r="CP53" s="68"/>
      <c r="CQ53" s="68"/>
      <c r="CR53" s="68"/>
      <c r="CS53" s="68"/>
      <c r="CT53" s="68"/>
      <c r="CU53" s="68"/>
      <c r="CV53" s="68"/>
      <c r="CW53" s="68"/>
      <c r="CX53" s="68"/>
      <c r="CY53" s="68"/>
      <c r="CZ53" s="68"/>
    </row>
    <row r="54" s="365" customFormat="true" ht="15" customHeight="true" x14ac:dyDescent="0.2">
      <c r="A54" s="1056"/>
      <c r="B54" s="436" t="s">
        <v>100</v>
      </c>
      <c r="C54" s="127" t="s">
        <v>35</v>
      </c>
      <c r="D54" s="124" t="s">
        <v>35</v>
      </c>
      <c r="E54" s="124" t="s">
        <v>35</v>
      </c>
      <c r="F54" s="124" t="s">
        <v>35</v>
      </c>
      <c r="G54" s="121" t="s">
        <v>35</v>
      </c>
      <c r="H54" s="118" t="s">
        <v>35</v>
      </c>
      <c r="I54" s="124" t="s">
        <v>35</v>
      </c>
      <c r="J54" s="124" t="s">
        <v>35</v>
      </c>
      <c r="K54" s="124" t="s">
        <v>35</v>
      </c>
      <c r="L54" s="115" t="s">
        <v>35</v>
      </c>
      <c r="M54" s="127" t="s">
        <v>35</v>
      </c>
      <c r="N54" s="124" t="s">
        <v>35</v>
      </c>
      <c r="O54" s="124" t="s">
        <v>35</v>
      </c>
      <c r="P54" s="124" t="s">
        <v>35</v>
      </c>
      <c r="Q54" s="121" t="s">
        <v>35</v>
      </c>
      <c r="R54" s="118" t="s">
        <v>35</v>
      </c>
      <c r="S54" s="124" t="s">
        <v>35</v>
      </c>
      <c r="T54" s="124" t="s">
        <v>35</v>
      </c>
      <c r="U54" s="124" t="s">
        <v>35</v>
      </c>
      <c r="V54" s="124" t="s">
        <v>35</v>
      </c>
      <c r="W54" s="115" t="s">
        <v>35</v>
      </c>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402"/>
      <c r="BA54" s="1043"/>
      <c r="BB54" s="678" t="s">
        <v>100</v>
      </c>
      <c r="BC54" s="111" t="s">
        <v>35</v>
      </c>
      <c r="BD54" s="107" t="s">
        <v>35</v>
      </c>
      <c r="BE54" s="107" t="s">
        <v>35</v>
      </c>
      <c r="BF54" s="107" t="s">
        <v>35</v>
      </c>
      <c r="BG54" s="102" t="s">
        <v>35</v>
      </c>
      <c r="BH54" s="111" t="s">
        <v>35</v>
      </c>
      <c r="BI54" s="107" t="s">
        <v>35</v>
      </c>
      <c r="BJ54" s="107" t="s">
        <v>35</v>
      </c>
      <c r="BK54" s="107" t="s">
        <v>35</v>
      </c>
      <c r="BL54" s="102" t="s">
        <v>35</v>
      </c>
      <c r="BM54" s="111" t="s">
        <v>35</v>
      </c>
      <c r="BN54" s="107" t="s">
        <v>35</v>
      </c>
      <c r="BO54" s="107" t="s">
        <v>35</v>
      </c>
      <c r="BP54" s="107" t="s">
        <v>35</v>
      </c>
      <c r="BQ54" s="102" t="s">
        <v>35</v>
      </c>
      <c r="BR54" s="111" t="s">
        <v>35</v>
      </c>
      <c r="BS54" s="107" t="s">
        <v>35</v>
      </c>
      <c r="BT54" s="107" t="s">
        <v>35</v>
      </c>
      <c r="BU54" s="107" t="s">
        <v>35</v>
      </c>
      <c r="BV54" s="107" t="s">
        <v>35</v>
      </c>
      <c r="BW54" s="96" t="s">
        <v>35</v>
      </c>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8"/>
      <c r="CX54" s="68"/>
      <c r="CY54" s="68"/>
      <c r="CZ54" s="68"/>
    </row>
    <row r="55" s="365" customFormat="true" ht="15" customHeight="true" x14ac:dyDescent="0.2">
      <c r="A55" s="1057"/>
      <c r="B55" s="437" t="s">
        <v>68</v>
      </c>
      <c r="C55" s="126" t="s">
        <v>35</v>
      </c>
      <c r="D55" s="123" t="s">
        <v>35</v>
      </c>
      <c r="E55" s="123" t="s">
        <v>35</v>
      </c>
      <c r="F55" s="123" t="s">
        <v>35</v>
      </c>
      <c r="G55" s="120" t="s">
        <v>35</v>
      </c>
      <c r="H55" s="117" t="s">
        <v>35</v>
      </c>
      <c r="I55" s="123" t="s">
        <v>35</v>
      </c>
      <c r="J55" s="123" t="s">
        <v>35</v>
      </c>
      <c r="K55" s="123" t="s">
        <v>35</v>
      </c>
      <c r="L55" s="114" t="s">
        <v>35</v>
      </c>
      <c r="M55" s="126" t="s">
        <v>35</v>
      </c>
      <c r="N55" s="123" t="s">
        <v>35</v>
      </c>
      <c r="O55" s="123" t="s">
        <v>35</v>
      </c>
      <c r="P55" s="123" t="s">
        <v>35</v>
      </c>
      <c r="Q55" s="120" t="s">
        <v>35</v>
      </c>
      <c r="R55" s="77" t="s">
        <v>35</v>
      </c>
      <c r="S55" s="76" t="s">
        <v>35</v>
      </c>
      <c r="T55" s="76" t="s">
        <v>35</v>
      </c>
      <c r="U55" s="76" t="s">
        <v>35</v>
      </c>
      <c r="V55" s="76" t="s">
        <v>35</v>
      </c>
      <c r="W55" s="72" t="s">
        <v>35</v>
      </c>
      <c r="X55" s="71"/>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402"/>
      <c r="BA55" s="1045"/>
      <c r="BB55" s="681" t="s">
        <v>68</v>
      </c>
      <c r="BC55" s="109" t="s">
        <v>35</v>
      </c>
      <c r="BD55" s="105" t="s">
        <v>35</v>
      </c>
      <c r="BE55" s="105" t="s">
        <v>35</v>
      </c>
      <c r="BF55" s="105" t="s">
        <v>35</v>
      </c>
      <c r="BG55" s="100" t="s">
        <v>35</v>
      </c>
      <c r="BH55" s="109" t="s">
        <v>35</v>
      </c>
      <c r="BI55" s="105" t="s">
        <v>35</v>
      </c>
      <c r="BJ55" s="105" t="s">
        <v>35</v>
      </c>
      <c r="BK55" s="105" t="s">
        <v>35</v>
      </c>
      <c r="BL55" s="100" t="s">
        <v>35</v>
      </c>
      <c r="BM55" s="109" t="s">
        <v>35</v>
      </c>
      <c r="BN55" s="105" t="s">
        <v>35</v>
      </c>
      <c r="BO55" s="105" t="s">
        <v>35</v>
      </c>
      <c r="BP55" s="105" t="s">
        <v>35</v>
      </c>
      <c r="BQ55" s="100" t="s">
        <v>35</v>
      </c>
      <c r="BR55" s="75" t="s">
        <v>35</v>
      </c>
      <c r="BS55" s="74" t="s">
        <v>35</v>
      </c>
      <c r="BT55" s="74" t="s">
        <v>35</v>
      </c>
      <c r="BU55" s="74" t="s">
        <v>35</v>
      </c>
      <c r="BV55" s="74" t="s">
        <v>35</v>
      </c>
      <c r="BW55" s="74" t="s">
        <v>35</v>
      </c>
      <c r="BX55" s="68"/>
      <c r="BY55" s="68"/>
      <c r="BZ55" s="68"/>
      <c r="CA55" s="68"/>
      <c r="CB55" s="68"/>
      <c r="CC55" s="68"/>
      <c r="CD55" s="68"/>
      <c r="CE55" s="68"/>
      <c r="CF55" s="68"/>
      <c r="CG55" s="68"/>
      <c r="CH55" s="68"/>
      <c r="CI55" s="68"/>
      <c r="CJ55" s="68"/>
      <c r="CK55" s="68"/>
      <c r="CL55" s="68"/>
      <c r="CM55" s="68"/>
      <c r="CN55" s="68"/>
      <c r="CO55" s="68"/>
      <c r="CP55" s="68"/>
      <c r="CQ55" s="68"/>
      <c r="CR55" s="68"/>
      <c r="CS55" s="68"/>
      <c r="CT55" s="68"/>
      <c r="CU55" s="68"/>
      <c r="CV55" s="68"/>
      <c r="CW55" s="68"/>
      <c r="CX55" s="68"/>
      <c r="CY55" s="68"/>
      <c r="CZ55" s="68"/>
    </row>
    <row r="56" s="370" customFormat="true" ht="15" customHeight="true" x14ac:dyDescent="0.2">
      <c r="A56" s="367"/>
      <c r="B56" s="433"/>
      <c r="C56" s="1065" t="s">
        <v>115</v>
      </c>
      <c r="D56" s="1066"/>
      <c r="E56" s="1066"/>
      <c r="F56" s="1066"/>
      <c r="G56" s="1067"/>
      <c r="H56" s="1064" t="s">
        <v>38</v>
      </c>
      <c r="I56" s="1052"/>
      <c r="J56" s="1052"/>
      <c r="K56" s="1052"/>
      <c r="L56" s="1054"/>
      <c r="M56" s="1051" t="s">
        <v>37</v>
      </c>
      <c r="N56" s="1052"/>
      <c r="O56" s="1052"/>
      <c r="P56" s="1052"/>
      <c r="Q56" s="1054"/>
      <c r="R56" s="81" t="s">
        <v>141</v>
      </c>
      <c r="S56" s="484"/>
      <c r="T56" s="484"/>
      <c r="U56" s="484"/>
      <c r="V56" s="484"/>
      <c r="W56" s="484"/>
      <c r="X56" s="495"/>
      <c r="Y56" s="495"/>
      <c r="Z56" s="495"/>
      <c r="AA56" s="495"/>
      <c r="AB56" s="495"/>
      <c r="AC56" s="495"/>
      <c r="AD56" s="495"/>
      <c r="AE56" s="495"/>
      <c r="AF56" s="495"/>
      <c r="AG56" s="495"/>
      <c r="AH56" s="495"/>
      <c r="AI56" s="495"/>
      <c r="AJ56" s="495"/>
      <c r="AK56" s="495"/>
      <c r="AL56" s="495"/>
      <c r="AM56" s="495"/>
      <c r="AN56" s="495"/>
      <c r="AO56" s="495"/>
      <c r="AP56" s="495"/>
      <c r="AQ56" s="495"/>
      <c r="AR56" s="495"/>
      <c r="AS56" s="495"/>
      <c r="AT56" s="495"/>
      <c r="AU56" s="495"/>
      <c r="AV56" s="495"/>
      <c r="AW56" s="495"/>
      <c r="AX56" s="495"/>
      <c r="AY56" s="495"/>
      <c r="AZ56" s="234"/>
      <c r="BA56" s="404" t="s">
        <v>131</v>
      </c>
      <c r="BB56" s="350" t="s">
        <v>96</v>
      </c>
      <c r="BC56" s="1051" t="s">
        <v>115</v>
      </c>
      <c r="BD56" s="1052"/>
      <c r="BE56" s="1052"/>
      <c r="BF56" s="1052"/>
      <c r="BG56" s="1053"/>
      <c r="BH56" s="1051" t="s">
        <v>38</v>
      </c>
      <c r="BI56" s="1052"/>
      <c r="BJ56" s="1052"/>
      <c r="BK56" s="1052"/>
      <c r="BL56" s="1053"/>
      <c r="BM56" s="1051" t="s">
        <v>37</v>
      </c>
      <c r="BN56" s="1052"/>
      <c r="BO56" s="1052"/>
      <c r="BP56" s="1052"/>
      <c r="BQ56" s="1054"/>
      <c r="BR56" s="80" t="s">
        <v>141</v>
      </c>
      <c r="BS56" s="484"/>
      <c r="BT56" s="484"/>
      <c r="BU56" s="484"/>
      <c r="BV56" s="484"/>
      <c r="BW56" s="484"/>
      <c r="BX56" s="69"/>
      <c r="BY56" s="69"/>
      <c r="BZ56" s="402"/>
      <c r="CA56" s="402"/>
      <c r="CB56" s="402"/>
      <c r="CC56" s="402"/>
      <c r="CD56" s="402"/>
      <c r="CE56" s="402"/>
      <c r="CF56" s="402"/>
      <c r="CG56" s="402"/>
      <c r="CH56" s="402"/>
      <c r="CI56" s="402"/>
      <c r="CJ56" s="402"/>
      <c r="CK56" s="402"/>
      <c r="CL56" s="402"/>
      <c r="CM56" s="402"/>
      <c r="CN56" s="402"/>
      <c r="CO56" s="402"/>
      <c r="CP56" s="402"/>
      <c r="CQ56" s="402"/>
      <c r="CR56" s="402"/>
      <c r="CS56" s="402"/>
      <c r="CT56" s="402"/>
      <c r="CU56" s="402"/>
      <c r="CV56" s="402"/>
      <c r="CW56" s="402"/>
      <c r="CX56" s="402"/>
      <c r="CY56" s="402"/>
      <c r="CZ56" s="402"/>
    </row>
    <row r="57" s="370" customFormat="true" ht="12.75" x14ac:dyDescent="0.2">
      <c r="A57" s="390" t="s">
        <v>69</v>
      </c>
      <c r="B57" s="433"/>
      <c r="C57" s="475" t="s">
        <v>0</v>
      </c>
      <c r="D57" s="669" t="s">
        <v>1</v>
      </c>
      <c r="E57" s="669" t="s">
        <v>2</v>
      </c>
      <c r="F57" s="669" t="s">
        <v>3</v>
      </c>
      <c r="G57" s="670" t="s">
        <v>4</v>
      </c>
      <c r="H57" s="438" t="s">
        <v>0</v>
      </c>
      <c r="I57" s="673" t="s">
        <v>1</v>
      </c>
      <c r="J57" s="673" t="s">
        <v>2</v>
      </c>
      <c r="K57" s="673" t="s">
        <v>3</v>
      </c>
      <c r="L57" s="674" t="s">
        <v>4</v>
      </c>
      <c r="M57" s="439" t="s">
        <v>0</v>
      </c>
      <c r="N57" s="673" t="s">
        <v>1</v>
      </c>
      <c r="O57" s="673" t="s">
        <v>2</v>
      </c>
      <c r="P57" s="673" t="s">
        <v>3</v>
      </c>
      <c r="Q57" s="667" t="s">
        <v>4</v>
      </c>
      <c r="R57" s="438" t="s">
        <v>159</v>
      </c>
      <c r="S57" s="673" t="s">
        <v>160</v>
      </c>
      <c r="T57" s="673" t="s">
        <v>161</v>
      </c>
      <c r="U57" s="673" t="s">
        <v>162</v>
      </c>
      <c r="V57" s="673" t="s">
        <v>163</v>
      </c>
      <c r="W57" s="674" t="s">
        <v>164</v>
      </c>
      <c r="X57" s="495"/>
      <c r="Y57" s="495"/>
      <c r="Z57" s="495"/>
      <c r="AA57" s="495"/>
      <c r="AB57" s="495"/>
      <c r="AC57" s="495"/>
      <c r="AD57" s="495"/>
      <c r="AE57" s="495"/>
      <c r="AF57" s="495"/>
      <c r="AG57" s="495"/>
      <c r="AH57" s="495"/>
      <c r="AI57" s="495"/>
      <c r="AJ57" s="495"/>
      <c r="AK57" s="495"/>
      <c r="AL57" s="495"/>
      <c r="AM57" s="495"/>
      <c r="AN57" s="495"/>
      <c r="AO57" s="495"/>
      <c r="AP57" s="495"/>
      <c r="AQ57" s="495"/>
      <c r="AR57" s="495"/>
      <c r="AS57" s="495"/>
      <c r="AT57" s="495"/>
      <c r="AU57" s="495"/>
      <c r="AV57" s="495"/>
      <c r="AW57" s="495"/>
      <c r="AX57" s="495"/>
      <c r="AY57" s="495"/>
      <c r="AZ57" s="234"/>
      <c r="BA57" s="390" t="s">
        <v>120</v>
      </c>
      <c r="BB57" s="389"/>
      <c r="BC57" s="515" t="s">
        <v>0</v>
      </c>
      <c r="BD57" s="628" t="s">
        <v>1</v>
      </c>
      <c r="BE57" s="628" t="s">
        <v>2</v>
      </c>
      <c r="BF57" s="628" t="s">
        <v>3</v>
      </c>
      <c r="BG57" s="516" t="s">
        <v>4</v>
      </c>
      <c r="BH57" s="515" t="s">
        <v>0</v>
      </c>
      <c r="BI57" s="628" t="s">
        <v>1</v>
      </c>
      <c r="BJ57" s="628" t="s">
        <v>2</v>
      </c>
      <c r="BK57" s="628" t="s">
        <v>3</v>
      </c>
      <c r="BL57" s="516" t="s">
        <v>4</v>
      </c>
      <c r="BM57" s="515" t="s">
        <v>0</v>
      </c>
      <c r="BN57" s="628" t="s">
        <v>1</v>
      </c>
      <c r="BO57" s="628" t="s">
        <v>2</v>
      </c>
      <c r="BP57" s="628" t="s">
        <v>3</v>
      </c>
      <c r="BQ57" s="516" t="s">
        <v>4</v>
      </c>
      <c r="BR57" s="515" t="s">
        <v>159</v>
      </c>
      <c r="BS57" s="628" t="s">
        <v>160</v>
      </c>
      <c r="BT57" s="628" t="s">
        <v>161</v>
      </c>
      <c r="BU57" s="628" t="s">
        <v>162</v>
      </c>
      <c r="BV57" s="628" t="s">
        <v>163</v>
      </c>
      <c r="BW57" s="629" t="s">
        <v>164</v>
      </c>
      <c r="BX57" s="235"/>
      <c r="BY57" s="235"/>
      <c r="BZ57" s="235"/>
      <c r="CA57" s="235"/>
      <c r="CB57" s="235"/>
      <c r="CC57" s="235"/>
      <c r="CD57" s="235"/>
      <c r="CE57" s="235"/>
      <c r="CF57" s="235"/>
      <c r="CG57" s="235"/>
      <c r="CH57" s="235"/>
      <c r="CI57" s="235"/>
      <c r="CJ57" s="235"/>
      <c r="CK57" s="235"/>
      <c r="CL57" s="235"/>
      <c r="CM57" s="235"/>
      <c r="CN57" s="235"/>
      <c r="CO57" s="235"/>
      <c r="CP57" s="235"/>
      <c r="CQ57" s="235"/>
      <c r="CR57" s="235"/>
      <c r="CS57" s="235"/>
      <c r="CT57" s="235"/>
      <c r="CU57" s="235"/>
      <c r="CV57" s="235"/>
      <c r="CW57" s="235"/>
      <c r="CX57" s="235"/>
      <c r="CY57" s="235"/>
      <c r="CZ57" s="235"/>
    </row>
    <row r="58" s="370" customFormat="true" ht="15" customHeight="true" x14ac:dyDescent="0.2">
      <c r="A58" s="1055" t="s">
        <v>166</v>
      </c>
      <c r="B58" s="435" t="s">
        <v>167</v>
      </c>
      <c r="C58" s="183">
        <v>0</v>
      </c>
      <c r="D58" s="182">
        <v>0</v>
      </c>
      <c r="E58" s="182">
        <v>7.3014089845040361E-3</v>
      </c>
      <c r="F58" s="182">
        <v>0.11371770474632255</v>
      </c>
      <c r="G58" s="181">
        <v>13.262225658021215</v>
      </c>
      <c r="H58" s="180">
        <v>0</v>
      </c>
      <c r="I58" s="182">
        <v>0.55460473635721419</v>
      </c>
      <c r="J58" s="182">
        <v>2.9013122509446512</v>
      </c>
      <c r="K58" s="182">
        <v>7.6002377390800735</v>
      </c>
      <c r="L58" s="179">
        <v>37.433300200954783</v>
      </c>
      <c r="M58" s="183">
        <v>0</v>
      </c>
      <c r="N58" s="182">
        <v>0</v>
      </c>
      <c r="O58" s="182">
        <v>0</v>
      </c>
      <c r="P58" s="182">
        <v>0</v>
      </c>
      <c r="Q58" s="181">
        <v>4.0502213888718099</v>
      </c>
      <c r="R58" s="180">
        <v>5.808033932763105</v>
      </c>
      <c r="S58" s="182">
        <v>1.4927366276454901</v>
      </c>
      <c r="T58" s="182">
        <v>0.97177829014958128</v>
      </c>
      <c r="U58" s="182">
        <v>1.3651719985579709</v>
      </c>
      <c r="V58" s="182">
        <v>1.9097340647351975</v>
      </c>
      <c r="W58" s="179">
        <v>1.1745284379137366</v>
      </c>
      <c r="X58" s="495"/>
      <c r="Y58" s="495"/>
      <c r="Z58" s="495"/>
      <c r="AA58" s="495"/>
      <c r="AB58" s="495"/>
      <c r="AC58" s="495"/>
      <c r="AD58" s="495"/>
      <c r="AE58" s="495"/>
      <c r="AF58" s="495"/>
      <c r="AG58" s="495"/>
      <c r="AH58" s="495"/>
      <c r="AI58" s="495"/>
      <c r="AJ58" s="495"/>
      <c r="AK58" s="495"/>
      <c r="AL58" s="495"/>
      <c r="AM58" s="495"/>
      <c r="AN58" s="495"/>
      <c r="AO58" s="495"/>
      <c r="AP58" s="495"/>
      <c r="AQ58" s="495"/>
      <c r="AR58" s="495"/>
      <c r="AS58" s="495"/>
      <c r="AT58" s="495"/>
      <c r="AU58" s="495"/>
      <c r="AV58" s="495"/>
      <c r="AW58" s="495"/>
      <c r="AX58" s="495"/>
      <c r="AY58" s="495"/>
      <c r="AZ58" s="234"/>
      <c r="BA58" s="677"/>
      <c r="BB58" s="680"/>
      <c r="BC58" s="504"/>
      <c r="BD58" s="488"/>
      <c r="BE58" s="488"/>
      <c r="BF58" s="488"/>
      <c r="BG58" s="505"/>
      <c r="BH58" s="504"/>
      <c r="BI58" s="488"/>
      <c r="BJ58" s="488"/>
      <c r="BK58" s="488"/>
      <c r="BL58" s="505"/>
      <c r="BM58" s="504"/>
      <c r="BN58" s="488"/>
      <c r="BO58" s="488"/>
      <c r="BP58" s="488"/>
      <c r="BQ58" s="505"/>
      <c r="BR58" s="504"/>
      <c r="BS58" s="488"/>
      <c r="BT58" s="488"/>
      <c r="BU58" s="488"/>
      <c r="BV58" s="488"/>
      <c r="BW58" s="489"/>
      <c r="BX58" s="67"/>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row>
    <row r="59" s="370" customFormat="true" ht="15" customHeight="true" x14ac:dyDescent="0.2">
      <c r="A59" s="1056"/>
      <c r="B59" s="436" t="s">
        <v>168</v>
      </c>
      <c r="C59" s="178">
        <v>9.1950317201108904E-3</v>
      </c>
      <c r="D59" s="177">
        <v>0.27609968176746785</v>
      </c>
      <c r="E59" s="177">
        <v>4.9630674543102174E-2</v>
      </c>
      <c r="F59" s="177">
        <v>1.687971901614111</v>
      </c>
      <c r="G59" s="176">
        <v>11.429550468045138</v>
      </c>
      <c r="H59" s="175">
        <v>0.1590830609067389</v>
      </c>
      <c r="I59" s="177">
        <v>2.5190293951699716</v>
      </c>
      <c r="J59" s="177">
        <v>5.5725401895037061</v>
      </c>
      <c r="K59" s="177">
        <v>13.66994080023326</v>
      </c>
      <c r="L59" s="174">
        <v>16.93859273012842</v>
      </c>
      <c r="M59" s="178">
        <v>0</v>
      </c>
      <c r="N59" s="177">
        <v>0</v>
      </c>
      <c r="O59" s="177">
        <v>0.27911298235128279</v>
      </c>
      <c r="P59" s="177">
        <v>0.47191589808200601</v>
      </c>
      <c r="Q59" s="176">
        <v>5.693821725413744</v>
      </c>
      <c r="R59" s="175">
        <v>4.7499010411492764</v>
      </c>
      <c r="S59" s="177">
        <v>2.1825277091551261</v>
      </c>
      <c r="T59" s="177">
        <v>1.3245381917141152</v>
      </c>
      <c r="U59" s="177">
        <v>2.7017632822744919</v>
      </c>
      <c r="V59" s="177">
        <v>0.62990075468996576</v>
      </c>
      <c r="W59" s="174">
        <v>2.6430512013638765</v>
      </c>
      <c r="X59" s="495"/>
      <c r="Y59" s="495"/>
      <c r="Z59" s="495"/>
      <c r="AA59" s="495"/>
      <c r="AB59" s="495"/>
      <c r="AC59" s="495"/>
      <c r="AD59" s="495"/>
      <c r="AE59" s="495"/>
      <c r="AF59" s="495"/>
      <c r="AG59" s="495"/>
      <c r="AH59" s="495"/>
      <c r="AI59" s="495"/>
      <c r="AJ59" s="495"/>
      <c r="AK59" s="495"/>
      <c r="AL59" s="495"/>
      <c r="AM59" s="495"/>
      <c r="AN59" s="495"/>
      <c r="AO59" s="495"/>
      <c r="AP59" s="495"/>
      <c r="AQ59" s="495"/>
      <c r="AR59" s="495"/>
      <c r="AS59" s="495"/>
      <c r="AT59" s="495"/>
      <c r="AU59" s="495"/>
      <c r="AV59" s="495"/>
      <c r="AW59" s="495"/>
      <c r="AX59" s="495"/>
      <c r="AY59" s="495"/>
      <c r="AZ59" s="234"/>
      <c r="BA59" s="679"/>
      <c r="BB59" s="678"/>
      <c r="BC59" s="507"/>
      <c r="BD59" s="492"/>
      <c r="BE59" s="492"/>
      <c r="BF59" s="492"/>
      <c r="BG59" s="511"/>
      <c r="BH59" s="507"/>
      <c r="BI59" s="492"/>
      <c r="BJ59" s="492"/>
      <c r="BK59" s="492"/>
      <c r="BL59" s="511"/>
      <c r="BM59" s="507"/>
      <c r="BN59" s="492"/>
      <c r="BO59" s="492"/>
      <c r="BP59" s="492"/>
      <c r="BQ59" s="511"/>
      <c r="BR59" s="507"/>
      <c r="BS59" s="492"/>
      <c r="BT59" s="492"/>
      <c r="BU59" s="492"/>
      <c r="BV59" s="492"/>
      <c r="BW59" s="493"/>
      <c r="BX59" s="67"/>
      <c r="BY59" s="67"/>
      <c r="BZ59" s="67"/>
      <c r="CA59" s="67"/>
      <c r="CB59" s="67"/>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row>
    <row r="60" s="370" customFormat="true" ht="15" customHeight="true" x14ac:dyDescent="0.2">
      <c r="A60" s="1056"/>
      <c r="B60" s="436" t="s">
        <v>169</v>
      </c>
      <c r="C60" s="178">
        <v>2.4844880394752669</v>
      </c>
      <c r="D60" s="177">
        <v>7.943038574753511</v>
      </c>
      <c r="E60" s="177">
        <v>7.3979868208528403</v>
      </c>
      <c r="F60" s="177">
        <v>24.547356033580446</v>
      </c>
      <c r="G60" s="176">
        <v>49.202802460953535</v>
      </c>
      <c r="H60" s="175">
        <v>18.582287231545148</v>
      </c>
      <c r="I60" s="177">
        <v>43.999041090276648</v>
      </c>
      <c r="J60" s="177">
        <v>68.814778968144509</v>
      </c>
      <c r="K60" s="177">
        <v>65.733925552608085</v>
      </c>
      <c r="L60" s="174">
        <v>35.827938100013746</v>
      </c>
      <c r="M60" s="178">
        <v>0.88067709494184987</v>
      </c>
      <c r="N60" s="177">
        <v>7.69237444732466</v>
      </c>
      <c r="O60" s="177">
        <v>4.9135521852623443</v>
      </c>
      <c r="P60" s="177">
        <v>10.633283498682751</v>
      </c>
      <c r="Q60" s="176">
        <v>29.276793947211221</v>
      </c>
      <c r="R60" s="175">
        <v>28.445144763448145</v>
      </c>
      <c r="S60" s="177">
        <v>17.196089291388294</v>
      </c>
      <c r="T60" s="177">
        <v>10.432625748844144</v>
      </c>
      <c r="U60" s="177">
        <v>23.494320750525304</v>
      </c>
      <c r="V60" s="177">
        <v>11.625313518661319</v>
      </c>
      <c r="W60" s="174">
        <v>9.203838766852444</v>
      </c>
      <c r="X60" s="495"/>
      <c r="Y60" s="495"/>
      <c r="Z60" s="495"/>
      <c r="AA60" s="495"/>
      <c r="AB60" s="495"/>
      <c r="AC60" s="495"/>
      <c r="AD60" s="495"/>
      <c r="AE60" s="495"/>
      <c r="AF60" s="495"/>
      <c r="AG60" s="495"/>
      <c r="AH60" s="495"/>
      <c r="AI60" s="495"/>
      <c r="AJ60" s="495"/>
      <c r="AK60" s="495"/>
      <c r="AL60" s="495"/>
      <c r="AM60" s="495"/>
      <c r="AN60" s="495"/>
      <c r="AO60" s="495"/>
      <c r="AP60" s="495"/>
      <c r="AQ60" s="495"/>
      <c r="AR60" s="495"/>
      <c r="AS60" s="495"/>
      <c r="AT60" s="495"/>
      <c r="AU60" s="495"/>
      <c r="AV60" s="495"/>
      <c r="AW60" s="495"/>
      <c r="AX60" s="495"/>
      <c r="AY60" s="495"/>
      <c r="AZ60" s="234"/>
      <c r="BA60" s="679"/>
      <c r="BB60" s="678"/>
      <c r="BC60" s="507"/>
      <c r="BD60" s="492"/>
      <c r="BE60" s="492"/>
      <c r="BF60" s="492"/>
      <c r="BG60" s="511"/>
      <c r="BH60" s="507"/>
      <c r="BI60" s="492"/>
      <c r="BJ60" s="492"/>
      <c r="BK60" s="492"/>
      <c r="BL60" s="511"/>
      <c r="BM60" s="507"/>
      <c r="BN60" s="492"/>
      <c r="BO60" s="492"/>
      <c r="BP60" s="492"/>
      <c r="BQ60" s="511"/>
      <c r="BR60" s="507"/>
      <c r="BS60" s="492"/>
      <c r="BT60" s="492"/>
      <c r="BU60" s="492"/>
      <c r="BV60" s="492"/>
      <c r="BW60" s="493"/>
      <c r="BX60" s="67"/>
      <c r="BY60" s="67"/>
      <c r="BZ60" s="67"/>
      <c r="CA60" s="67"/>
      <c r="CB60" s="67"/>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row>
    <row r="61" s="370" customFormat="true" ht="15" customHeight="true" x14ac:dyDescent="0.2">
      <c r="A61" s="1056"/>
      <c r="B61" s="436" t="s">
        <v>170</v>
      </c>
      <c r="C61" s="178">
        <v>0</v>
      </c>
      <c r="D61" s="177">
        <v>0.24519007991014063</v>
      </c>
      <c r="E61" s="177">
        <v>0.48387283126242336</v>
      </c>
      <c r="F61" s="177">
        <v>1.1216038306455129</v>
      </c>
      <c r="G61" s="176">
        <v>0.94362543337461624</v>
      </c>
      <c r="H61" s="175">
        <v>0</v>
      </c>
      <c r="I61" s="177">
        <v>0.32935518846881812</v>
      </c>
      <c r="J61" s="177">
        <v>0.48842219209428067</v>
      </c>
      <c r="K61" s="177">
        <v>8.1134114960287676E-2</v>
      </c>
      <c r="L61" s="174">
        <v>0.32278697266394585</v>
      </c>
      <c r="M61" s="178">
        <v>0</v>
      </c>
      <c r="N61" s="177">
        <v>0.27865797097383777</v>
      </c>
      <c r="O61" s="177">
        <v>0</v>
      </c>
      <c r="P61" s="177">
        <v>0.90736134692715398</v>
      </c>
      <c r="Q61" s="176">
        <v>2.1210222431006365</v>
      </c>
      <c r="R61" s="175">
        <v>1.3486925215935026</v>
      </c>
      <c r="S61" s="177">
        <v>0.28156438425858571</v>
      </c>
      <c r="T61" s="177">
        <v>0</v>
      </c>
      <c r="U61" s="177">
        <v>5.1235820037687577E-2</v>
      </c>
      <c r="V61" s="177">
        <v>0.85790210934458522</v>
      </c>
      <c r="W61" s="174">
        <v>0</v>
      </c>
      <c r="X61" s="495"/>
      <c r="Y61" s="495"/>
      <c r="Z61" s="495"/>
      <c r="AA61" s="495"/>
      <c r="AB61" s="495"/>
      <c r="AC61" s="495"/>
      <c r="AD61" s="495"/>
      <c r="AE61" s="495"/>
      <c r="AF61" s="495"/>
      <c r="AG61" s="495"/>
      <c r="AH61" s="495"/>
      <c r="AI61" s="495"/>
      <c r="AJ61" s="495"/>
      <c r="AK61" s="495"/>
      <c r="AL61" s="495"/>
      <c r="AM61" s="495"/>
      <c r="AN61" s="495"/>
      <c r="AO61" s="495"/>
      <c r="AP61" s="495"/>
      <c r="AQ61" s="495"/>
      <c r="AR61" s="495"/>
      <c r="AS61" s="495"/>
      <c r="AT61" s="495"/>
      <c r="AU61" s="495"/>
      <c r="AV61" s="495"/>
      <c r="AW61" s="495"/>
      <c r="AX61" s="495"/>
      <c r="AY61" s="495"/>
      <c r="AZ61" s="234"/>
      <c r="BA61" s="679"/>
      <c r="BB61" s="678"/>
      <c r="BC61" s="507"/>
      <c r="BD61" s="492"/>
      <c r="BE61" s="492"/>
      <c r="BF61" s="492"/>
      <c r="BG61" s="511"/>
      <c r="BH61" s="507"/>
      <c r="BI61" s="492"/>
      <c r="BJ61" s="492"/>
      <c r="BK61" s="492"/>
      <c r="BL61" s="511"/>
      <c r="BM61" s="507"/>
      <c r="BN61" s="492"/>
      <c r="BO61" s="492"/>
      <c r="BP61" s="492"/>
      <c r="BQ61" s="511"/>
      <c r="BR61" s="507"/>
      <c r="BS61" s="492"/>
      <c r="BT61" s="492"/>
      <c r="BU61" s="492"/>
      <c r="BV61" s="492"/>
      <c r="BW61" s="493"/>
      <c r="BX61" s="67"/>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row>
    <row r="62" s="370" customFormat="true" ht="15" customHeight="true" x14ac:dyDescent="0.2">
      <c r="A62" s="1056"/>
      <c r="B62" s="436" t="s">
        <v>171</v>
      </c>
      <c r="C62" s="178">
        <v>0.44312396181523322</v>
      </c>
      <c r="D62" s="177">
        <v>0.3406722639337319</v>
      </c>
      <c r="E62" s="177">
        <v>0.72999330104738147</v>
      </c>
      <c r="F62" s="177">
        <v>5.6211869611241996</v>
      </c>
      <c r="G62" s="176">
        <v>4.3888749577235178</v>
      </c>
      <c r="H62" s="175">
        <v>0.98171009964753086</v>
      </c>
      <c r="I62" s="177">
        <v>2.8081882629234376</v>
      </c>
      <c r="J62" s="177">
        <v>1.8468414606254511</v>
      </c>
      <c r="K62" s="177">
        <v>1.3015150975190968</v>
      </c>
      <c r="L62" s="174">
        <v>1.0912737810271551</v>
      </c>
      <c r="M62" s="178">
        <v>0.34925859817599797</v>
      </c>
      <c r="N62" s="177">
        <v>0.36359526133967168</v>
      </c>
      <c r="O62" s="177">
        <v>0.39843375944674181</v>
      </c>
      <c r="P62" s="177">
        <v>3.7471712268752335</v>
      </c>
      <c r="Q62" s="176">
        <v>7.8917859986433081</v>
      </c>
      <c r="R62" s="175">
        <v>6.2755491500606944</v>
      </c>
      <c r="S62" s="177">
        <v>1.5054325527724308</v>
      </c>
      <c r="T62" s="177">
        <v>0.47504020387346724</v>
      </c>
      <c r="U62" s="177">
        <v>0.49270020561749672</v>
      </c>
      <c r="V62" s="177">
        <v>1.200740073308348</v>
      </c>
      <c r="W62" s="174">
        <v>6.1988610756582664E-2</v>
      </c>
      <c r="X62" s="495"/>
      <c r="Y62" s="495"/>
      <c r="Z62" s="495"/>
      <c r="AA62" s="495"/>
      <c r="AB62" s="495"/>
      <c r="AC62" s="495"/>
      <c r="AD62" s="495"/>
      <c r="AE62" s="495"/>
      <c r="AF62" s="495"/>
      <c r="AG62" s="495"/>
      <c r="AH62" s="495"/>
      <c r="AI62" s="495"/>
      <c r="AJ62" s="495"/>
      <c r="AK62" s="495"/>
      <c r="AL62" s="495"/>
      <c r="AM62" s="495"/>
      <c r="AN62" s="495"/>
      <c r="AO62" s="495"/>
      <c r="AP62" s="495"/>
      <c r="AQ62" s="495"/>
      <c r="AR62" s="495"/>
      <c r="AS62" s="495"/>
      <c r="AT62" s="495"/>
      <c r="AU62" s="495"/>
      <c r="AV62" s="495"/>
      <c r="AW62" s="495"/>
      <c r="AX62" s="495"/>
      <c r="AY62" s="495"/>
      <c r="AZ62" s="234"/>
      <c r="BA62" s="679"/>
      <c r="BB62" s="678"/>
      <c r="BC62" s="507"/>
      <c r="BD62" s="492"/>
      <c r="BE62" s="492"/>
      <c r="BF62" s="492"/>
      <c r="BG62" s="511"/>
      <c r="BH62" s="507"/>
      <c r="BI62" s="492"/>
      <c r="BJ62" s="492"/>
      <c r="BK62" s="492"/>
      <c r="BL62" s="511"/>
      <c r="BM62" s="507"/>
      <c r="BN62" s="492"/>
      <c r="BO62" s="492"/>
      <c r="BP62" s="492"/>
      <c r="BQ62" s="511"/>
      <c r="BR62" s="507"/>
      <c r="BS62" s="492"/>
      <c r="BT62" s="492"/>
      <c r="BU62" s="492"/>
      <c r="BV62" s="492"/>
      <c r="BW62" s="493"/>
      <c r="BX62" s="67"/>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row>
    <row r="63" s="370" customFormat="true" ht="15" customHeight="true" x14ac:dyDescent="0.2">
      <c r="A63" s="1056"/>
      <c r="B63" s="436" t="s">
        <v>172</v>
      </c>
      <c r="C63" s="178">
        <v>9.9443294886719649</v>
      </c>
      <c r="D63" s="177">
        <v>8.5279810833227874</v>
      </c>
      <c r="E63" s="177">
        <v>14.231573371056546</v>
      </c>
      <c r="F63" s="177">
        <v>11.945047990725621</v>
      </c>
      <c r="G63" s="176">
        <v>4.3538005479416571</v>
      </c>
      <c r="H63" s="175">
        <v>19.702004492540734</v>
      </c>
      <c r="I63" s="177">
        <v>13.579058710125929</v>
      </c>
      <c r="J63" s="177">
        <v>6.0672153140648097</v>
      </c>
      <c r="K63" s="177">
        <v>2.8405607038222191</v>
      </c>
      <c r="L63" s="174">
        <v>0.95612788741917987</v>
      </c>
      <c r="M63" s="178">
        <v>8.5446166170002478</v>
      </c>
      <c r="N63" s="177">
        <v>8.9944673100921353</v>
      </c>
      <c r="O63" s="177">
        <v>16.505791722103265</v>
      </c>
      <c r="P63" s="177">
        <v>9.7112437052510252</v>
      </c>
      <c r="Q63" s="176">
        <v>9.1331239612568815</v>
      </c>
      <c r="R63" s="175">
        <v>4.6363685837259121</v>
      </c>
      <c r="S63" s="177">
        <v>8.3999473038156651</v>
      </c>
      <c r="T63" s="177">
        <v>8.9551241425083159</v>
      </c>
      <c r="U63" s="177">
        <v>21.224247888747019</v>
      </c>
      <c r="V63" s="177">
        <v>0.95842221797501481</v>
      </c>
      <c r="W63" s="174">
        <v>22.438505683545259</v>
      </c>
      <c r="X63" s="495"/>
      <c r="Y63" s="495"/>
      <c r="Z63" s="495"/>
      <c r="AA63" s="495"/>
      <c r="AB63" s="495"/>
      <c r="AC63" s="495"/>
      <c r="AD63" s="495"/>
      <c r="AE63" s="495"/>
      <c r="AF63" s="495"/>
      <c r="AG63" s="495"/>
      <c r="AH63" s="495"/>
      <c r="AI63" s="495"/>
      <c r="AJ63" s="495"/>
      <c r="AK63" s="495"/>
      <c r="AL63" s="495"/>
      <c r="AM63" s="495"/>
      <c r="AN63" s="495"/>
      <c r="AO63" s="495"/>
      <c r="AP63" s="495"/>
      <c r="AQ63" s="495"/>
      <c r="AR63" s="495"/>
      <c r="AS63" s="495"/>
      <c r="AT63" s="495"/>
      <c r="AU63" s="495"/>
      <c r="AV63" s="495"/>
      <c r="AW63" s="495"/>
      <c r="AX63" s="495"/>
      <c r="AY63" s="495"/>
      <c r="AZ63" s="234"/>
      <c r="BA63" s="679"/>
      <c r="BB63" s="678"/>
      <c r="BC63" s="507"/>
      <c r="BD63" s="492"/>
      <c r="BE63" s="492"/>
      <c r="BF63" s="492"/>
      <c r="BG63" s="511"/>
      <c r="BH63" s="507"/>
      <c r="BI63" s="492"/>
      <c r="BJ63" s="492"/>
      <c r="BK63" s="492"/>
      <c r="BL63" s="511"/>
      <c r="BM63" s="507"/>
      <c r="BN63" s="492"/>
      <c r="BO63" s="492"/>
      <c r="BP63" s="492"/>
      <c r="BQ63" s="511"/>
      <c r="BR63" s="507"/>
      <c r="BS63" s="492"/>
      <c r="BT63" s="492"/>
      <c r="BU63" s="492"/>
      <c r="BV63" s="492"/>
      <c r="BW63" s="493"/>
      <c r="BX63" s="67"/>
      <c r="BY63" s="67"/>
      <c r="BZ63" s="67"/>
      <c r="CA63" s="67"/>
      <c r="CB63" s="67"/>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row>
    <row r="64" s="370" customFormat="true" ht="15" customHeight="true" x14ac:dyDescent="0.2">
      <c r="A64" s="1056"/>
      <c r="B64" s="436" t="s">
        <v>173</v>
      </c>
      <c r="C64" s="178">
        <v>0.21913572785359012</v>
      </c>
      <c r="D64" s="177">
        <v>0</v>
      </c>
      <c r="E64" s="177">
        <v>0.16598554067555582</v>
      </c>
      <c r="F64" s="177">
        <v>0.49279841670411439</v>
      </c>
      <c r="G64" s="176">
        <v>1.3718643341038472</v>
      </c>
      <c r="H64" s="175">
        <v>0.58901759704153367</v>
      </c>
      <c r="I64" s="177">
        <v>0.7075466758752238</v>
      </c>
      <c r="J64" s="177">
        <v>0.78439280309338533</v>
      </c>
      <c r="K64" s="177">
        <v>0.93404867844428341</v>
      </c>
      <c r="L64" s="174">
        <v>5.9598616313648607E-2</v>
      </c>
      <c r="M64" s="178">
        <v>0.12530211219628329</v>
      </c>
      <c r="N64" s="177">
        <v>0</v>
      </c>
      <c r="O64" s="177">
        <v>0.1164732125365711</v>
      </c>
      <c r="P64" s="177">
        <v>0.44777762932610327</v>
      </c>
      <c r="Q64" s="176">
        <v>1.3795380172052334</v>
      </c>
      <c r="R64" s="175">
        <v>1.0961272616699973</v>
      </c>
      <c r="S64" s="177">
        <v>0.17740901876882975</v>
      </c>
      <c r="T64" s="177">
        <v>1.675469090336202E-2</v>
      </c>
      <c r="U64" s="177">
        <v>6.831442671691676E-2</v>
      </c>
      <c r="V64" s="177">
        <v>0.53678762439324457</v>
      </c>
      <c r="W64" s="174">
        <v>0.21801140398236218</v>
      </c>
      <c r="X64" s="495"/>
      <c r="Y64" s="495"/>
      <c r="Z64" s="495"/>
      <c r="AA64" s="495"/>
      <c r="AB64" s="495"/>
      <c r="AC64" s="495"/>
      <c r="AD64" s="495"/>
      <c r="AE64" s="495"/>
      <c r="AF64" s="495"/>
      <c r="AG64" s="495"/>
      <c r="AH64" s="495"/>
      <c r="AI64" s="495"/>
      <c r="AJ64" s="495"/>
      <c r="AK64" s="495"/>
      <c r="AL64" s="495"/>
      <c r="AM64" s="495"/>
      <c r="AN64" s="495"/>
      <c r="AO64" s="495"/>
      <c r="AP64" s="495"/>
      <c r="AQ64" s="495"/>
      <c r="AR64" s="495"/>
      <c r="AS64" s="495"/>
      <c r="AT64" s="495"/>
      <c r="AU64" s="495"/>
      <c r="AV64" s="495"/>
      <c r="AW64" s="495"/>
      <c r="AX64" s="495"/>
      <c r="AY64" s="495"/>
      <c r="AZ64" s="234"/>
      <c r="BA64" s="679"/>
      <c r="BB64" s="678"/>
      <c r="BC64" s="507"/>
      <c r="BD64" s="492"/>
      <c r="BE64" s="492"/>
      <c r="BF64" s="492"/>
      <c r="BG64" s="511"/>
      <c r="BH64" s="507"/>
      <c r="BI64" s="492"/>
      <c r="BJ64" s="492"/>
      <c r="BK64" s="492"/>
      <c r="BL64" s="511"/>
      <c r="BM64" s="507"/>
      <c r="BN64" s="492"/>
      <c r="BO64" s="492"/>
      <c r="BP64" s="492"/>
      <c r="BQ64" s="511"/>
      <c r="BR64" s="507"/>
      <c r="BS64" s="492"/>
      <c r="BT64" s="492"/>
      <c r="BU64" s="492"/>
      <c r="BV64" s="492"/>
      <c r="BW64" s="493"/>
      <c r="BX64" s="67"/>
      <c r="BY64" s="67"/>
      <c r="BZ64" s="67"/>
      <c r="CA64" s="67"/>
      <c r="CB64" s="67"/>
      <c r="CC64" s="67"/>
      <c r="CD64" s="67"/>
      <c r="CE64" s="67"/>
      <c r="CF64" s="67"/>
      <c r="CG64" s="67"/>
      <c r="CH64" s="67"/>
      <c r="CI64" s="67"/>
      <c r="CJ64" s="67"/>
      <c r="CK64" s="67"/>
      <c r="CL64" s="67"/>
      <c r="CM64" s="67"/>
      <c r="CN64" s="67"/>
      <c r="CO64" s="67"/>
      <c r="CP64" s="67"/>
      <c r="CQ64" s="67"/>
      <c r="CR64" s="67"/>
      <c r="CS64" s="67"/>
      <c r="CT64" s="67"/>
      <c r="CU64" s="67"/>
      <c r="CV64" s="67"/>
      <c r="CW64" s="67"/>
      <c r="CX64" s="67"/>
      <c r="CY64" s="67"/>
      <c r="CZ64" s="67"/>
    </row>
    <row r="65" s="370" customFormat="true" ht="15" customHeight="true" x14ac:dyDescent="0.2">
      <c r="A65" s="1056"/>
      <c r="B65" s="436" t="s">
        <v>174</v>
      </c>
      <c r="C65" s="178">
        <v>0.12608839566007163</v>
      </c>
      <c r="D65" s="177">
        <v>0.76529001897690774</v>
      </c>
      <c r="E65" s="177">
        <v>2.0061681966722089</v>
      </c>
      <c r="F65" s="177">
        <v>5.5519723323608536</v>
      </c>
      <c r="G65" s="176">
        <v>10.520448224162729</v>
      </c>
      <c r="H65" s="175">
        <v>0.6801700163582044</v>
      </c>
      <c r="I65" s="177">
        <v>5.2343461201913142</v>
      </c>
      <c r="J65" s="177">
        <v>6.8010180708762453</v>
      </c>
      <c r="K65" s="177">
        <v>5.4779287755223489</v>
      </c>
      <c r="L65" s="174">
        <v>5.758572390136619</v>
      </c>
      <c r="M65" s="178">
        <v>6.1029352714613766E-2</v>
      </c>
      <c r="N65" s="177">
        <v>0.86975037478184314</v>
      </c>
      <c r="O65" s="177">
        <v>1.2928916294382788</v>
      </c>
      <c r="P65" s="177">
        <v>3.3266684351710389</v>
      </c>
      <c r="Q65" s="176">
        <v>12.586559929156021</v>
      </c>
      <c r="R65" s="175">
        <v>9.2263277227148937</v>
      </c>
      <c r="S65" s="177">
        <v>3.8509278055751612</v>
      </c>
      <c r="T65" s="177">
        <v>0.4902562750176781</v>
      </c>
      <c r="U65" s="177">
        <v>0.1531618664902866</v>
      </c>
      <c r="V65" s="177">
        <v>4.3631782941909476</v>
      </c>
      <c r="W65" s="174">
        <v>0</v>
      </c>
      <c r="X65" s="495"/>
      <c r="Y65" s="495"/>
      <c r="Z65" s="495"/>
      <c r="AA65" s="495"/>
      <c r="AB65" s="495"/>
      <c r="AC65" s="495"/>
      <c r="AD65" s="495"/>
      <c r="AE65" s="495"/>
      <c r="AF65" s="495"/>
      <c r="AG65" s="495"/>
      <c r="AH65" s="495"/>
      <c r="AI65" s="495"/>
      <c r="AJ65" s="495"/>
      <c r="AK65" s="495"/>
      <c r="AL65" s="495"/>
      <c r="AM65" s="495"/>
      <c r="AN65" s="495"/>
      <c r="AO65" s="495"/>
      <c r="AP65" s="495"/>
      <c r="AQ65" s="495"/>
      <c r="AR65" s="495"/>
      <c r="AS65" s="495"/>
      <c r="AT65" s="495"/>
      <c r="AU65" s="495"/>
      <c r="AV65" s="495"/>
      <c r="AW65" s="495"/>
      <c r="AX65" s="495"/>
      <c r="AY65" s="495"/>
      <c r="AZ65" s="234"/>
      <c r="BA65" s="679"/>
      <c r="BB65" s="678"/>
      <c r="BC65" s="507"/>
      <c r="BD65" s="492"/>
      <c r="BE65" s="492"/>
      <c r="BF65" s="492"/>
      <c r="BG65" s="511"/>
      <c r="BH65" s="507"/>
      <c r="BI65" s="492"/>
      <c r="BJ65" s="492"/>
      <c r="BK65" s="492"/>
      <c r="BL65" s="511"/>
      <c r="BM65" s="507"/>
      <c r="BN65" s="492"/>
      <c r="BO65" s="492"/>
      <c r="BP65" s="492"/>
      <c r="BQ65" s="511"/>
      <c r="BR65" s="507"/>
      <c r="BS65" s="492"/>
      <c r="BT65" s="492"/>
      <c r="BU65" s="492"/>
      <c r="BV65" s="492"/>
      <c r="BW65" s="493"/>
      <c r="BX65" s="67"/>
      <c r="BY65" s="67"/>
      <c r="BZ65" s="67"/>
      <c r="CA65" s="67"/>
      <c r="CB65" s="67"/>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row>
    <row r="66" s="370" customFormat="true" ht="15" customHeight="true" x14ac:dyDescent="0.2">
      <c r="A66" s="1056"/>
      <c r="B66" s="436" t="s">
        <v>175</v>
      </c>
      <c r="C66" s="178">
        <v>6.7989064032191378</v>
      </c>
      <c r="D66" s="177">
        <v>1.4622567563341131</v>
      </c>
      <c r="E66" s="177">
        <v>4.3657186615822612</v>
      </c>
      <c r="F66" s="177">
        <v>5.8975496866182064</v>
      </c>
      <c r="G66" s="176">
        <v>2.6503783602482298</v>
      </c>
      <c r="H66" s="175">
        <v>7.0813106963009282</v>
      </c>
      <c r="I66" s="177">
        <v>4.6311683804784014</v>
      </c>
      <c r="J66" s="177">
        <v>3.1157347731837195</v>
      </c>
      <c r="K66" s="177">
        <v>1.0382356327930877</v>
      </c>
      <c r="L66" s="174">
        <v>0.83874005099874205</v>
      </c>
      <c r="M66" s="178">
        <v>6.833269968603731</v>
      </c>
      <c r="N66" s="177">
        <v>1.2883514671954439</v>
      </c>
      <c r="O66" s="177">
        <v>4.2130234481078919</v>
      </c>
      <c r="P66" s="177">
        <v>4.5411002959180529</v>
      </c>
      <c r="Q66" s="176">
        <v>5.6677760118669305</v>
      </c>
      <c r="R66" s="175">
        <v>3.5052127849276755</v>
      </c>
      <c r="S66" s="177">
        <v>6.2152199768234349</v>
      </c>
      <c r="T66" s="177">
        <v>4.281892264619553</v>
      </c>
      <c r="U66" s="177">
        <v>0.4516426911434529</v>
      </c>
      <c r="V66" s="177">
        <v>0.3792695820445921</v>
      </c>
      <c r="W66" s="174">
        <v>14.793097181657927</v>
      </c>
      <c r="X66" s="495"/>
      <c r="Y66" s="495"/>
      <c r="Z66" s="495"/>
      <c r="AA66" s="495"/>
      <c r="AB66" s="495"/>
      <c r="AC66" s="495"/>
      <c r="AD66" s="495"/>
      <c r="AE66" s="495"/>
      <c r="AF66" s="495"/>
      <c r="AG66" s="495"/>
      <c r="AH66" s="495"/>
      <c r="AI66" s="495"/>
      <c r="AJ66" s="495"/>
      <c r="AK66" s="495"/>
      <c r="AL66" s="495"/>
      <c r="AM66" s="495"/>
      <c r="AN66" s="495"/>
      <c r="AO66" s="495"/>
      <c r="AP66" s="495"/>
      <c r="AQ66" s="495"/>
      <c r="AR66" s="495"/>
      <c r="AS66" s="495"/>
      <c r="AT66" s="495"/>
      <c r="AU66" s="495"/>
      <c r="AV66" s="495"/>
      <c r="AW66" s="495"/>
      <c r="AX66" s="495"/>
      <c r="AY66" s="495"/>
      <c r="AZ66" s="234"/>
      <c r="BA66" s="679"/>
      <c r="BB66" s="678"/>
      <c r="BC66" s="507"/>
      <c r="BD66" s="492"/>
      <c r="BE66" s="492"/>
      <c r="BF66" s="492"/>
      <c r="BG66" s="511"/>
      <c r="BH66" s="507"/>
      <c r="BI66" s="492"/>
      <c r="BJ66" s="492"/>
      <c r="BK66" s="492"/>
      <c r="BL66" s="511"/>
      <c r="BM66" s="507"/>
      <c r="BN66" s="492"/>
      <c r="BO66" s="492"/>
      <c r="BP66" s="492"/>
      <c r="BQ66" s="511"/>
      <c r="BR66" s="507"/>
      <c r="BS66" s="492"/>
      <c r="BT66" s="492"/>
      <c r="BU66" s="492"/>
      <c r="BV66" s="492"/>
      <c r="BW66" s="493"/>
      <c r="BX66" s="67"/>
      <c r="BY66" s="67"/>
      <c r="BZ66" s="67"/>
      <c r="CA66" s="67"/>
      <c r="CB66" s="67"/>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row>
    <row r="67" s="370" customFormat="true" ht="15" customHeight="true" x14ac:dyDescent="0.2">
      <c r="A67" s="1056"/>
      <c r="B67" s="436" t="s">
        <v>176</v>
      </c>
      <c r="C67" s="178">
        <v>19.889071738162336</v>
      </c>
      <c r="D67" s="177">
        <v>23.900159139690565</v>
      </c>
      <c r="E67" s="177">
        <v>35.815182135606427</v>
      </c>
      <c r="F67" s="177">
        <v>17.577645917863734</v>
      </c>
      <c r="G67" s="176">
        <v>1.0602038335626687</v>
      </c>
      <c r="H67" s="175">
        <v>31.760081203030737</v>
      </c>
      <c r="I67" s="177">
        <v>14.37883081974941</v>
      </c>
      <c r="J67" s="177">
        <v>2.037356906044089</v>
      </c>
      <c r="K67" s="177">
        <v>0.56414053320597501</v>
      </c>
      <c r="L67" s="174">
        <v>0.59605033436581178</v>
      </c>
      <c r="M67" s="178">
        <v>19.595262598746412</v>
      </c>
      <c r="N67" s="177">
        <v>26.23772019934276</v>
      </c>
      <c r="O67" s="177">
        <v>29.812989905385461</v>
      </c>
      <c r="P67" s="177">
        <v>30.543657087752102</v>
      </c>
      <c r="Q67" s="176">
        <v>9.0069605543579971</v>
      </c>
      <c r="R67" s="175">
        <v>32.271474081382159</v>
      </c>
      <c r="S67" s="177">
        <v>2.3951429993628532</v>
      </c>
      <c r="T67" s="177">
        <v>26.659662792135151</v>
      </c>
      <c r="U67" s="177">
        <v>2.6359797858379608</v>
      </c>
      <c r="V67" s="177">
        <v>21.814629588901298</v>
      </c>
      <c r="W67" s="174">
        <v>7.6277162794106204</v>
      </c>
      <c r="X67" s="495"/>
      <c r="Y67" s="495"/>
      <c r="Z67" s="495"/>
      <c r="AA67" s="495"/>
      <c r="AB67" s="495"/>
      <c r="AC67" s="495"/>
      <c r="AD67" s="495"/>
      <c r="AE67" s="495"/>
      <c r="AF67" s="495"/>
      <c r="AG67" s="495"/>
      <c r="AH67" s="495"/>
      <c r="AI67" s="495"/>
      <c r="AJ67" s="495"/>
      <c r="AK67" s="495"/>
      <c r="AL67" s="495"/>
      <c r="AM67" s="495"/>
      <c r="AN67" s="495"/>
      <c r="AO67" s="495"/>
      <c r="AP67" s="495"/>
      <c r="AQ67" s="495"/>
      <c r="AR67" s="495"/>
      <c r="AS67" s="495"/>
      <c r="AT67" s="495"/>
      <c r="AU67" s="495"/>
      <c r="AV67" s="495"/>
      <c r="AW67" s="495"/>
      <c r="AX67" s="495"/>
      <c r="AY67" s="495"/>
      <c r="AZ67" s="234"/>
      <c r="BA67" s="679"/>
      <c r="BB67" s="678"/>
      <c r="BC67" s="507"/>
      <c r="BD67" s="492"/>
      <c r="BE67" s="492"/>
      <c r="BF67" s="492"/>
      <c r="BG67" s="511"/>
      <c r="BH67" s="507"/>
      <c r="BI67" s="492"/>
      <c r="BJ67" s="492"/>
      <c r="BK67" s="492"/>
      <c r="BL67" s="511"/>
      <c r="BM67" s="507"/>
      <c r="BN67" s="492"/>
      <c r="BO67" s="492"/>
      <c r="BP67" s="492"/>
      <c r="BQ67" s="511"/>
      <c r="BR67" s="507"/>
      <c r="BS67" s="492"/>
      <c r="BT67" s="492"/>
      <c r="BU67" s="492"/>
      <c r="BV67" s="492"/>
      <c r="BW67" s="493"/>
      <c r="BX67" s="67"/>
      <c r="BY67" s="67"/>
      <c r="BZ67" s="67"/>
      <c r="CA67" s="67"/>
      <c r="CB67" s="67"/>
      <c r="CC67" s="67"/>
      <c r="CD67" s="67"/>
      <c r="CE67" s="67"/>
      <c r="CF67" s="67"/>
      <c r="CG67" s="67"/>
      <c r="CH67" s="67"/>
      <c r="CI67" s="67"/>
      <c r="CJ67" s="67"/>
      <c r="CK67" s="67"/>
      <c r="CL67" s="67"/>
      <c r="CM67" s="67"/>
      <c r="CN67" s="67"/>
      <c r="CO67" s="67"/>
      <c r="CP67" s="67"/>
      <c r="CQ67" s="67"/>
      <c r="CR67" s="67"/>
      <c r="CS67" s="67"/>
      <c r="CT67" s="67"/>
      <c r="CU67" s="67"/>
      <c r="CV67" s="67"/>
      <c r="CW67" s="67"/>
      <c r="CX67" s="67"/>
      <c r="CY67" s="67"/>
      <c r="CZ67" s="67"/>
    </row>
    <row r="68" s="370" customFormat="true" ht="15" customHeight="true" x14ac:dyDescent="0.2">
      <c r="A68" s="1056"/>
      <c r="B68" s="436" t="s">
        <v>177</v>
      </c>
      <c r="C68" s="178">
        <v>55.311676072624472</v>
      </c>
      <c r="D68" s="177">
        <v>53.04721378476949</v>
      </c>
      <c r="E68" s="177">
        <v>31.848717584011439</v>
      </c>
      <c r="F68" s="177">
        <v>24.001258324879814</v>
      </c>
      <c r="G68" s="176">
        <v>0.76461566436588935</v>
      </c>
      <c r="H68" s="175">
        <v>19.333235203588789</v>
      </c>
      <c r="I68" s="177">
        <v>10.461153332555787</v>
      </c>
      <c r="J68" s="177">
        <v>1.468438345966752</v>
      </c>
      <c r="K68" s="177">
        <v>0.64005970064292017</v>
      </c>
      <c r="L68" s="174">
        <v>0.16403609915373277</v>
      </c>
      <c r="M68" s="178">
        <v>58.367102548600627</v>
      </c>
      <c r="N68" s="177">
        <v>50.910497410277145</v>
      </c>
      <c r="O68" s="177">
        <v>37.917353389998389</v>
      </c>
      <c r="P68" s="177">
        <v>34.384113660123191</v>
      </c>
      <c r="Q68" s="176">
        <v>12.464362566682899</v>
      </c>
      <c r="R68" s="175">
        <v>2.2922884718545626</v>
      </c>
      <c r="S68" s="177">
        <v>56.288895245853155</v>
      </c>
      <c r="T68" s="177">
        <v>45.386443449443924</v>
      </c>
      <c r="U68" s="177">
        <v>43.651467392356622</v>
      </c>
      <c r="V68" s="177">
        <v>53.758885652058538</v>
      </c>
      <c r="W68" s="174">
        <v>31.286654897247917</v>
      </c>
      <c r="X68" s="495"/>
      <c r="Y68" s="495"/>
      <c r="Z68" s="495"/>
      <c r="AA68" s="495"/>
      <c r="AB68" s="495"/>
      <c r="AC68" s="495"/>
      <c r="AD68" s="495"/>
      <c r="AE68" s="495"/>
      <c r="AF68" s="495"/>
      <c r="AG68" s="495"/>
      <c r="AH68" s="495"/>
      <c r="AI68" s="495"/>
      <c r="AJ68" s="495"/>
      <c r="AK68" s="495"/>
      <c r="AL68" s="495"/>
      <c r="AM68" s="495"/>
      <c r="AN68" s="495"/>
      <c r="AO68" s="495"/>
      <c r="AP68" s="495"/>
      <c r="AQ68" s="495"/>
      <c r="AR68" s="495"/>
      <c r="AS68" s="495"/>
      <c r="AT68" s="495"/>
      <c r="AU68" s="495"/>
      <c r="AV68" s="495"/>
      <c r="AW68" s="495"/>
      <c r="AX68" s="495"/>
      <c r="AY68" s="495"/>
      <c r="AZ68" s="234"/>
      <c r="BA68" s="679"/>
      <c r="BB68" s="678"/>
      <c r="BC68" s="507"/>
      <c r="BD68" s="492"/>
      <c r="BE68" s="492"/>
      <c r="BF68" s="492"/>
      <c r="BG68" s="511"/>
      <c r="BH68" s="507"/>
      <c r="BI68" s="492"/>
      <c r="BJ68" s="492"/>
      <c r="BK68" s="492"/>
      <c r="BL68" s="511"/>
      <c r="BM68" s="507"/>
      <c r="BN68" s="492"/>
      <c r="BO68" s="492"/>
      <c r="BP68" s="492"/>
      <c r="BQ68" s="511"/>
      <c r="BR68" s="507"/>
      <c r="BS68" s="492"/>
      <c r="BT68" s="492"/>
      <c r="BU68" s="492"/>
      <c r="BV68" s="492"/>
      <c r="BW68" s="493"/>
      <c r="BX68" s="67"/>
      <c r="BY68" s="67"/>
      <c r="BZ68" s="67"/>
      <c r="CA68" s="67"/>
      <c r="CB68" s="67"/>
      <c r="CC68" s="67"/>
      <c r="CD68" s="67"/>
      <c r="CE68" s="67"/>
      <c r="CF68" s="67"/>
      <c r="CG68" s="67"/>
      <c r="CH68" s="67"/>
      <c r="CI68" s="67"/>
      <c r="CJ68" s="67"/>
      <c r="CK68" s="67"/>
      <c r="CL68" s="67"/>
      <c r="CM68" s="67"/>
      <c r="CN68" s="67"/>
      <c r="CO68" s="67"/>
      <c r="CP68" s="67"/>
      <c r="CQ68" s="67"/>
      <c r="CR68" s="67"/>
      <c r="CS68" s="67"/>
      <c r="CT68" s="67"/>
      <c r="CU68" s="67"/>
      <c r="CV68" s="67"/>
      <c r="CW68" s="67"/>
      <c r="CX68" s="67"/>
      <c r="CY68" s="67"/>
      <c r="CZ68" s="67"/>
    </row>
    <row r="69" s="370" customFormat="true" ht="15" customHeight="true" x14ac:dyDescent="0.2">
      <c r="A69" s="1056"/>
      <c r="B69" s="436" t="s">
        <v>178</v>
      </c>
      <c r="C69" s="178">
        <v>4.7739851407977589</v>
      </c>
      <c r="D69" s="177">
        <v>3.4920986165413246</v>
      </c>
      <c r="E69" s="177">
        <v>2.6069535953124263</v>
      </c>
      <c r="F69" s="177">
        <v>1.39113537075177</v>
      </c>
      <c r="G69" s="176">
        <v>2.415158915650641E-2</v>
      </c>
      <c r="H69" s="175">
        <v>1.0371831202300237</v>
      </c>
      <c r="I69" s="177">
        <v>0.7721254223894799</v>
      </c>
      <c r="J69" s="177">
        <v>0</v>
      </c>
      <c r="K69" s="177">
        <v>9.418058102637504E-2</v>
      </c>
      <c r="L69" s="174">
        <v>1.298283682417827E-2</v>
      </c>
      <c r="M69" s="178">
        <v>5.2434811090203244</v>
      </c>
      <c r="N69" s="177">
        <v>3.3645855586724469</v>
      </c>
      <c r="O69" s="177">
        <v>4.1084699174164214</v>
      </c>
      <c r="P69" s="177">
        <v>1.2857072158914653</v>
      </c>
      <c r="Q69" s="176">
        <v>0.66888670960833052</v>
      </c>
      <c r="R69" s="175">
        <v>0.32645662381375723</v>
      </c>
      <c r="S69" s="177">
        <v>0</v>
      </c>
      <c r="T69" s="177">
        <v>1.0058839507906991</v>
      </c>
      <c r="U69" s="177">
        <v>3.4190946257049659</v>
      </c>
      <c r="V69" s="177">
        <v>1.9513565440869531</v>
      </c>
      <c r="W69" s="174">
        <v>10.325226482481712</v>
      </c>
      <c r="X69" s="495"/>
      <c r="Y69" s="495"/>
      <c r="Z69" s="495"/>
      <c r="AA69" s="495"/>
      <c r="AB69" s="495"/>
      <c r="AC69" s="495"/>
      <c r="AD69" s="495"/>
      <c r="AE69" s="495"/>
      <c r="AF69" s="495"/>
      <c r="AG69" s="495"/>
      <c r="AH69" s="495"/>
      <c r="AI69" s="495"/>
      <c r="AJ69" s="495"/>
      <c r="AK69" s="495"/>
      <c r="AL69" s="495"/>
      <c r="AM69" s="495"/>
      <c r="AN69" s="495"/>
      <c r="AO69" s="495"/>
      <c r="AP69" s="495"/>
      <c r="AQ69" s="495"/>
      <c r="AR69" s="495"/>
      <c r="AS69" s="495"/>
      <c r="AT69" s="495"/>
      <c r="AU69" s="495"/>
      <c r="AV69" s="495"/>
      <c r="AW69" s="495"/>
      <c r="AX69" s="495"/>
      <c r="AY69" s="495"/>
      <c r="AZ69" s="234"/>
      <c r="BA69" s="679"/>
      <c r="BB69" s="678"/>
      <c r="BC69" s="507"/>
      <c r="BD69" s="492"/>
      <c r="BE69" s="492"/>
      <c r="BF69" s="492"/>
      <c r="BG69" s="511"/>
      <c r="BH69" s="507"/>
      <c r="BI69" s="492"/>
      <c r="BJ69" s="492"/>
      <c r="BK69" s="492"/>
      <c r="BL69" s="511"/>
      <c r="BM69" s="507"/>
      <c r="BN69" s="492"/>
      <c r="BO69" s="492"/>
      <c r="BP69" s="492"/>
      <c r="BQ69" s="511"/>
      <c r="BR69" s="507"/>
      <c r="BS69" s="492"/>
      <c r="BT69" s="492"/>
      <c r="BU69" s="492"/>
      <c r="BV69" s="492"/>
      <c r="BW69" s="493"/>
      <c r="BX69" s="67"/>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row>
    <row r="70" s="370" customFormat="true" ht="15" customHeight="true" x14ac:dyDescent="0.2">
      <c r="A70" s="1056"/>
      <c r="B70" s="436" t="s">
        <v>179</v>
      </c>
      <c r="C70" s="178">
        <v>0</v>
      </c>
      <c r="D70" s="177">
        <v>0</v>
      </c>
      <c r="E70" s="177">
        <v>0.17056442214164225</v>
      </c>
      <c r="F70" s="177">
        <v>1.5128080489016409E-2</v>
      </c>
      <c r="G70" s="176">
        <v>0</v>
      </c>
      <c r="H70" s="175">
        <v>4.6944572947000641E-2</v>
      </c>
      <c r="I70" s="177">
        <v>0</v>
      </c>
      <c r="J70" s="177">
        <v>0</v>
      </c>
      <c r="K70" s="177">
        <v>0</v>
      </c>
      <c r="L70" s="174">
        <v>0</v>
      </c>
      <c r="M70" s="178">
        <v>0</v>
      </c>
      <c r="N70" s="177">
        <v>0</v>
      </c>
      <c r="O70" s="177">
        <v>0.26170892320623179</v>
      </c>
      <c r="P70" s="177">
        <v>0</v>
      </c>
      <c r="Q70" s="176">
        <v>1.9705798028466958E-2</v>
      </c>
      <c r="R70" s="175">
        <v>0</v>
      </c>
      <c r="S70" s="177">
        <v>0</v>
      </c>
      <c r="T70" s="177">
        <v>0</v>
      </c>
      <c r="U70" s="177">
        <v>0.27618317858317321</v>
      </c>
      <c r="V70" s="177">
        <v>1.3879975609778841E-2</v>
      </c>
      <c r="W70" s="174">
        <v>0</v>
      </c>
      <c r="X70" s="495"/>
      <c r="Y70" s="495"/>
      <c r="Z70" s="495"/>
      <c r="AA70" s="495"/>
      <c r="AB70" s="495"/>
      <c r="AC70" s="495"/>
      <c r="AD70" s="495"/>
      <c r="AE70" s="495"/>
      <c r="AF70" s="495"/>
      <c r="AG70" s="495"/>
      <c r="AH70" s="495"/>
      <c r="AI70" s="495"/>
      <c r="AJ70" s="495"/>
      <c r="AK70" s="495"/>
      <c r="AL70" s="495"/>
      <c r="AM70" s="495"/>
      <c r="AN70" s="495"/>
      <c r="AO70" s="495"/>
      <c r="AP70" s="495"/>
      <c r="AQ70" s="495"/>
      <c r="AR70" s="495"/>
      <c r="AS70" s="495"/>
      <c r="AT70" s="495"/>
      <c r="AU70" s="495"/>
      <c r="AV70" s="495"/>
      <c r="AW70" s="495"/>
      <c r="AX70" s="495"/>
      <c r="AY70" s="495"/>
      <c r="AZ70" s="234"/>
      <c r="BA70" s="679"/>
      <c r="BB70" s="678"/>
      <c r="BC70" s="507"/>
      <c r="BD70" s="492"/>
      <c r="BE70" s="492"/>
      <c r="BF70" s="492"/>
      <c r="BG70" s="511"/>
      <c r="BH70" s="507"/>
      <c r="BI70" s="492"/>
      <c r="BJ70" s="492"/>
      <c r="BK70" s="492"/>
      <c r="BL70" s="511"/>
      <c r="BM70" s="507"/>
      <c r="BN70" s="492"/>
      <c r="BO70" s="492"/>
      <c r="BP70" s="492"/>
      <c r="BQ70" s="511"/>
      <c r="BR70" s="507"/>
      <c r="BS70" s="492"/>
      <c r="BT70" s="492"/>
      <c r="BU70" s="492"/>
      <c r="BV70" s="492"/>
      <c r="BW70" s="493"/>
      <c r="BX70" s="67"/>
      <c r="BY70" s="67"/>
      <c r="BZ70" s="67"/>
      <c r="CA70" s="67"/>
      <c r="CB70" s="67"/>
      <c r="CC70" s="67"/>
      <c r="CD70" s="67"/>
      <c r="CE70" s="67"/>
      <c r="CF70" s="67"/>
      <c r="CG70" s="67"/>
      <c r="CH70" s="67"/>
      <c r="CI70" s="67"/>
      <c r="CJ70" s="67"/>
      <c r="CK70" s="67"/>
      <c r="CL70" s="67"/>
      <c r="CM70" s="67"/>
      <c r="CN70" s="67"/>
      <c r="CO70" s="67"/>
      <c r="CP70" s="67"/>
      <c r="CQ70" s="67"/>
      <c r="CR70" s="67"/>
      <c r="CS70" s="67"/>
      <c r="CT70" s="67"/>
      <c r="CU70" s="67"/>
      <c r="CV70" s="67"/>
      <c r="CW70" s="67"/>
      <c r="CX70" s="67"/>
      <c r="CY70" s="67"/>
      <c r="CZ70" s="67"/>
    </row>
    <row r="71" s="370" customFormat="true" ht="15" customHeight="true" x14ac:dyDescent="0.2">
      <c r="A71" s="1056"/>
      <c r="B71" s="436" t="s">
        <v>180</v>
      </c>
      <c r="C71" s="178">
        <v>0</v>
      </c>
      <c r="D71" s="177">
        <v>0</v>
      </c>
      <c r="E71" s="177">
        <v>0.12035145625104168</v>
      </c>
      <c r="F71" s="177">
        <v>3.0278848371709716E-2</v>
      </c>
      <c r="G71" s="176">
        <v>0</v>
      </c>
      <c r="H71" s="175">
        <v>4.6972705862653195E-2</v>
      </c>
      <c r="I71" s="177">
        <v>0</v>
      </c>
      <c r="J71" s="177">
        <v>0</v>
      </c>
      <c r="K71" s="177">
        <v>0</v>
      </c>
      <c r="L71" s="174">
        <v>0</v>
      </c>
      <c r="M71" s="178">
        <v>0</v>
      </c>
      <c r="N71" s="177">
        <v>0</v>
      </c>
      <c r="O71" s="177">
        <v>0.18019892474732294</v>
      </c>
      <c r="P71" s="177">
        <v>0</v>
      </c>
      <c r="Q71" s="176">
        <v>3.9441148596525033E-2</v>
      </c>
      <c r="R71" s="175">
        <v>0</v>
      </c>
      <c r="S71" s="177">
        <v>0</v>
      </c>
      <c r="T71" s="177">
        <v>0</v>
      </c>
      <c r="U71" s="177">
        <v>1.4716087406451552E-2</v>
      </c>
      <c r="V71" s="177">
        <v>0</v>
      </c>
      <c r="W71" s="174">
        <v>0.22738105478790055</v>
      </c>
      <c r="X71" s="495"/>
      <c r="Y71" s="495"/>
      <c r="Z71" s="495"/>
      <c r="AA71" s="495"/>
      <c r="AB71" s="495"/>
      <c r="AC71" s="495"/>
      <c r="AD71" s="495"/>
      <c r="AE71" s="495"/>
      <c r="AF71" s="495"/>
      <c r="AG71" s="495"/>
      <c r="AH71" s="495"/>
      <c r="AI71" s="495"/>
      <c r="AJ71" s="495"/>
      <c r="AK71" s="495"/>
      <c r="AL71" s="495"/>
      <c r="AM71" s="495"/>
      <c r="AN71" s="495"/>
      <c r="AO71" s="495"/>
      <c r="AP71" s="495"/>
      <c r="AQ71" s="495"/>
      <c r="AR71" s="495"/>
      <c r="AS71" s="495"/>
      <c r="AT71" s="495"/>
      <c r="AU71" s="495"/>
      <c r="AV71" s="495"/>
      <c r="AW71" s="495"/>
      <c r="AX71" s="495"/>
      <c r="AY71" s="495"/>
      <c r="AZ71" s="234"/>
      <c r="BA71" s="679"/>
      <c r="BB71" s="678"/>
      <c r="BC71" s="507"/>
      <c r="BD71" s="492"/>
      <c r="BE71" s="492"/>
      <c r="BF71" s="492"/>
      <c r="BG71" s="511"/>
      <c r="BH71" s="507"/>
      <c r="BI71" s="492"/>
      <c r="BJ71" s="492"/>
      <c r="BK71" s="492"/>
      <c r="BL71" s="511"/>
      <c r="BM71" s="507"/>
      <c r="BN71" s="492"/>
      <c r="BO71" s="492"/>
      <c r="BP71" s="492"/>
      <c r="BQ71" s="511"/>
      <c r="BR71" s="507"/>
      <c r="BS71" s="492"/>
      <c r="BT71" s="492"/>
      <c r="BU71" s="492"/>
      <c r="BV71" s="492"/>
      <c r="BW71" s="493"/>
      <c r="BX71" s="67"/>
      <c r="BY71" s="67"/>
      <c r="BZ71" s="67"/>
      <c r="CA71" s="67"/>
      <c r="CB71" s="67"/>
      <c r="CC71" s="67"/>
      <c r="CD71" s="67"/>
      <c r="CE71" s="67"/>
      <c r="CF71" s="67"/>
      <c r="CG71" s="67"/>
      <c r="CH71" s="67"/>
      <c r="CI71" s="67"/>
      <c r="CJ71" s="67"/>
      <c r="CK71" s="67"/>
      <c r="CL71" s="67"/>
      <c r="CM71" s="67"/>
      <c r="CN71" s="67"/>
      <c r="CO71" s="67"/>
      <c r="CP71" s="67"/>
      <c r="CQ71" s="67"/>
      <c r="CR71" s="67"/>
      <c r="CS71" s="67"/>
      <c r="CT71" s="67"/>
      <c r="CU71" s="67"/>
      <c r="CV71" s="67"/>
      <c r="CW71" s="67"/>
      <c r="CX71" s="67"/>
      <c r="CY71" s="67"/>
      <c r="CZ71" s="67"/>
    </row>
    <row r="72" s="370" customFormat="true" ht="15" customHeight="true" x14ac:dyDescent="0.2">
      <c r="A72" s="1056"/>
      <c r="B72" s="436" t="s">
        <v>181</v>
      </c>
      <c r="C72" s="178">
        <v>0</v>
      </c>
      <c r="D72" s="177">
        <v>0</v>
      </c>
      <c r="E72" s="177">
        <v>0</v>
      </c>
      <c r="F72" s="177">
        <v>0</v>
      </c>
      <c r="G72" s="176">
        <v>2.7458468340214138E-2</v>
      </c>
      <c r="H72" s="175">
        <v>0</v>
      </c>
      <c r="I72" s="177">
        <v>0</v>
      </c>
      <c r="J72" s="177">
        <v>0.10194872545848574</v>
      </c>
      <c r="K72" s="177">
        <v>2.4092090142141951E-2</v>
      </c>
      <c r="L72" s="174">
        <v>0</v>
      </c>
      <c r="M72" s="178">
        <v>0</v>
      </c>
      <c r="N72" s="177">
        <v>0</v>
      </c>
      <c r="O72" s="177">
        <v>0</v>
      </c>
      <c r="P72" s="177">
        <v>0</v>
      </c>
      <c r="Q72" s="176">
        <v>0</v>
      </c>
      <c r="R72" s="175">
        <v>1.8423060896409132E-2</v>
      </c>
      <c r="S72" s="177">
        <v>0</v>
      </c>
      <c r="T72" s="177">
        <v>0</v>
      </c>
      <c r="U72" s="177">
        <v>0</v>
      </c>
      <c r="V72" s="177">
        <v>0</v>
      </c>
      <c r="W72" s="174">
        <v>0</v>
      </c>
      <c r="X72" s="495"/>
      <c r="Y72" s="495"/>
      <c r="Z72" s="495"/>
      <c r="AA72" s="495"/>
      <c r="AB72" s="495"/>
      <c r="AC72" s="495"/>
      <c r="AD72" s="495"/>
      <c r="AE72" s="495"/>
      <c r="AF72" s="495"/>
      <c r="AG72" s="495"/>
      <c r="AH72" s="495"/>
      <c r="AI72" s="495"/>
      <c r="AJ72" s="495"/>
      <c r="AK72" s="495"/>
      <c r="AL72" s="495"/>
      <c r="AM72" s="495"/>
      <c r="AN72" s="495"/>
      <c r="AO72" s="495"/>
      <c r="AP72" s="495"/>
      <c r="AQ72" s="495"/>
      <c r="AR72" s="495"/>
      <c r="AS72" s="495"/>
      <c r="AT72" s="495"/>
      <c r="AU72" s="495"/>
      <c r="AV72" s="495"/>
      <c r="AW72" s="495"/>
      <c r="AX72" s="495"/>
      <c r="AY72" s="495"/>
      <c r="AZ72" s="234"/>
      <c r="BA72" s="679"/>
      <c r="BB72" s="678"/>
      <c r="BC72" s="507"/>
      <c r="BD72" s="492"/>
      <c r="BE72" s="492"/>
      <c r="BF72" s="492"/>
      <c r="BG72" s="511"/>
      <c r="BH72" s="507"/>
      <c r="BI72" s="492"/>
      <c r="BJ72" s="492"/>
      <c r="BK72" s="492"/>
      <c r="BL72" s="511"/>
      <c r="BM72" s="507"/>
      <c r="BN72" s="492"/>
      <c r="BO72" s="492"/>
      <c r="BP72" s="492"/>
      <c r="BQ72" s="511"/>
      <c r="BR72" s="507"/>
      <c r="BS72" s="492"/>
      <c r="BT72" s="492"/>
      <c r="BU72" s="492"/>
      <c r="BV72" s="492"/>
      <c r="BW72" s="493"/>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row>
    <row r="73" s="370" customFormat="true" ht="15" customHeight="true" x14ac:dyDescent="0.2">
      <c r="A73" s="1056"/>
      <c r="B73" s="436" t="s">
        <v>46</v>
      </c>
      <c r="C73" s="178">
        <v>0</v>
      </c>
      <c r="D73" s="177">
        <v>0</v>
      </c>
      <c r="E73" s="177">
        <v>0</v>
      </c>
      <c r="F73" s="177">
        <v>5.3485995244981471E-3</v>
      </c>
      <c r="G73" s="176">
        <v>0</v>
      </c>
      <c r="H73" s="175">
        <v>0</v>
      </c>
      <c r="I73" s="177">
        <v>2.5551865438246738E-2</v>
      </c>
      <c r="J73" s="177">
        <v>0</v>
      </c>
      <c r="K73" s="177">
        <v>0</v>
      </c>
      <c r="L73" s="174">
        <v>0</v>
      </c>
      <c r="M73" s="178">
        <v>0</v>
      </c>
      <c r="N73" s="177">
        <v>0</v>
      </c>
      <c r="O73" s="177">
        <v>0</v>
      </c>
      <c r="P73" s="177">
        <v>0</v>
      </c>
      <c r="Q73" s="176">
        <v>0</v>
      </c>
      <c r="R73" s="175">
        <v>0</v>
      </c>
      <c r="S73" s="177">
        <v>1.4107084580870066E-2</v>
      </c>
      <c r="T73" s="177">
        <v>0</v>
      </c>
      <c r="U73" s="177">
        <v>0</v>
      </c>
      <c r="V73" s="177">
        <v>0</v>
      </c>
      <c r="W73" s="174">
        <v>0</v>
      </c>
      <c r="X73" s="495"/>
      <c r="Y73" s="495"/>
      <c r="Z73" s="495"/>
      <c r="AA73" s="495"/>
      <c r="AB73" s="495"/>
      <c r="AC73" s="495"/>
      <c r="AD73" s="495"/>
      <c r="AE73" s="495"/>
      <c r="AF73" s="495"/>
      <c r="AG73" s="495"/>
      <c r="AH73" s="495"/>
      <c r="AI73" s="495"/>
      <c r="AJ73" s="495"/>
      <c r="AK73" s="495"/>
      <c r="AL73" s="495"/>
      <c r="AM73" s="495"/>
      <c r="AN73" s="495"/>
      <c r="AO73" s="495"/>
      <c r="AP73" s="495"/>
      <c r="AQ73" s="495"/>
      <c r="AR73" s="495"/>
      <c r="AS73" s="495"/>
      <c r="AT73" s="495"/>
      <c r="AU73" s="495"/>
      <c r="AV73" s="495"/>
      <c r="AW73" s="495"/>
      <c r="AX73" s="495"/>
      <c r="AY73" s="495"/>
      <c r="AZ73" s="234"/>
      <c r="BA73" s="679"/>
      <c r="BB73" s="678"/>
      <c r="BC73" s="507"/>
      <c r="BD73" s="492"/>
      <c r="BE73" s="492"/>
      <c r="BF73" s="492"/>
      <c r="BG73" s="511"/>
      <c r="BH73" s="507"/>
      <c r="BI73" s="492"/>
      <c r="BJ73" s="492"/>
      <c r="BK73" s="492"/>
      <c r="BL73" s="511"/>
      <c r="BM73" s="507"/>
      <c r="BN73" s="492"/>
      <c r="BO73" s="492"/>
      <c r="BP73" s="492"/>
      <c r="BQ73" s="511"/>
      <c r="BR73" s="507"/>
      <c r="BS73" s="492"/>
      <c r="BT73" s="492"/>
      <c r="BU73" s="492"/>
      <c r="BV73" s="492"/>
      <c r="BW73" s="493"/>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row>
    <row r="74" s="370" customFormat="true" ht="15" customHeight="true" x14ac:dyDescent="0.2">
      <c r="A74" s="199"/>
      <c r="B74" s="193"/>
      <c r="C74" s="178"/>
      <c r="D74" s="177"/>
      <c r="E74" s="177"/>
      <c r="F74" s="177"/>
      <c r="G74" s="176"/>
      <c r="H74" s="175"/>
      <c r="I74" s="177"/>
      <c r="J74" s="177"/>
      <c r="K74" s="177"/>
      <c r="L74" s="174"/>
      <c r="M74" s="178"/>
      <c r="N74" s="177"/>
      <c r="O74" s="177"/>
      <c r="P74" s="177"/>
      <c r="Q74" s="176"/>
      <c r="R74" s="175"/>
      <c r="S74" s="177"/>
      <c r="T74" s="177"/>
      <c r="U74" s="177"/>
      <c r="V74" s="177"/>
      <c r="W74" s="174"/>
      <c r="X74" s="495"/>
      <c r="Y74" s="495"/>
      <c r="Z74" s="495"/>
      <c r="AA74" s="495"/>
      <c r="AB74" s="495"/>
      <c r="AC74" s="495"/>
      <c r="AD74" s="495"/>
      <c r="AE74" s="495"/>
      <c r="AF74" s="495"/>
      <c r="AG74" s="495"/>
      <c r="AH74" s="495"/>
      <c r="AI74" s="495"/>
      <c r="AJ74" s="495"/>
      <c r="AK74" s="495"/>
      <c r="AL74" s="495"/>
      <c r="AM74" s="495"/>
      <c r="AN74" s="495"/>
      <c r="AO74" s="495"/>
      <c r="AP74" s="495"/>
      <c r="AQ74" s="495"/>
      <c r="AR74" s="495"/>
      <c r="AS74" s="495"/>
      <c r="AT74" s="495"/>
      <c r="AU74" s="495"/>
      <c r="AV74" s="495"/>
      <c r="AW74" s="495"/>
      <c r="AX74" s="495"/>
      <c r="AY74" s="495"/>
      <c r="AZ74" s="234"/>
      <c r="BA74" s="679"/>
      <c r="BB74" s="678"/>
      <c r="BC74" s="507"/>
      <c r="BD74" s="492"/>
      <c r="BE74" s="492"/>
      <c r="BF74" s="492"/>
      <c r="BG74" s="511"/>
      <c r="BH74" s="507"/>
      <c r="BI74" s="492"/>
      <c r="BJ74" s="492"/>
      <c r="BK74" s="492"/>
      <c r="BL74" s="511"/>
      <c r="BM74" s="507"/>
      <c r="BN74" s="492"/>
      <c r="BO74" s="492"/>
      <c r="BP74" s="492"/>
      <c r="BQ74" s="511"/>
      <c r="BR74" s="507"/>
      <c r="BS74" s="492"/>
      <c r="BT74" s="492"/>
      <c r="BU74" s="492"/>
      <c r="BV74" s="492"/>
      <c r="BW74" s="493"/>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row>
    <row r="75" s="370" customFormat="true" ht="15" customHeight="true" x14ac:dyDescent="0.2">
      <c r="A75" s="199"/>
      <c r="B75" s="193"/>
      <c r="C75" s="178"/>
      <c r="D75" s="177"/>
      <c r="E75" s="177"/>
      <c r="F75" s="177"/>
      <c r="G75" s="176"/>
      <c r="H75" s="175"/>
      <c r="I75" s="177"/>
      <c r="J75" s="177"/>
      <c r="K75" s="177"/>
      <c r="L75" s="174"/>
      <c r="M75" s="178"/>
      <c r="N75" s="177"/>
      <c r="O75" s="177"/>
      <c r="P75" s="177"/>
      <c r="Q75" s="176"/>
      <c r="R75" s="175"/>
      <c r="S75" s="177"/>
      <c r="T75" s="177"/>
      <c r="U75" s="177"/>
      <c r="V75" s="177"/>
      <c r="W75" s="174"/>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234"/>
      <c r="BA75" s="679"/>
      <c r="BB75" s="678"/>
      <c r="BC75" s="507"/>
      <c r="BD75" s="492"/>
      <c r="BE75" s="492"/>
      <c r="BF75" s="492"/>
      <c r="BG75" s="511"/>
      <c r="BH75" s="507"/>
      <c r="BI75" s="492"/>
      <c r="BJ75" s="492"/>
      <c r="BK75" s="492"/>
      <c r="BL75" s="511"/>
      <c r="BM75" s="507"/>
      <c r="BN75" s="492"/>
      <c r="BO75" s="492"/>
      <c r="BP75" s="492"/>
      <c r="BQ75" s="511"/>
      <c r="BR75" s="507"/>
      <c r="BS75" s="492"/>
      <c r="BT75" s="492"/>
      <c r="BU75" s="492"/>
      <c r="BV75" s="492"/>
      <c r="BW75" s="493"/>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row>
    <row r="76" s="370" customFormat="true" ht="15" customHeight="true" x14ac:dyDescent="0.2">
      <c r="A76" s="199"/>
      <c r="B76" s="193"/>
      <c r="C76" s="178"/>
      <c r="D76" s="177"/>
      <c r="E76" s="177"/>
      <c r="F76" s="177"/>
      <c r="G76" s="176"/>
      <c r="H76" s="175"/>
      <c r="I76" s="177"/>
      <c r="J76" s="177"/>
      <c r="K76" s="177"/>
      <c r="L76" s="174"/>
      <c r="M76" s="178"/>
      <c r="N76" s="177"/>
      <c r="O76" s="177"/>
      <c r="P76" s="177"/>
      <c r="Q76" s="176"/>
      <c r="R76" s="175"/>
      <c r="S76" s="177"/>
      <c r="T76" s="177"/>
      <c r="U76" s="177"/>
      <c r="V76" s="177"/>
      <c r="W76" s="174"/>
      <c r="X76" s="495"/>
      <c r="Y76" s="495"/>
      <c r="Z76" s="495"/>
      <c r="AA76" s="495"/>
      <c r="AB76" s="495"/>
      <c r="AC76" s="495"/>
      <c r="AD76" s="495"/>
      <c r="AE76" s="495"/>
      <c r="AF76" s="495"/>
      <c r="AG76" s="495"/>
      <c r="AH76" s="495"/>
      <c r="AI76" s="495"/>
      <c r="AJ76" s="495"/>
      <c r="AK76" s="495"/>
      <c r="AL76" s="495"/>
      <c r="AM76" s="495"/>
      <c r="AN76" s="495"/>
      <c r="AO76" s="495"/>
      <c r="AP76" s="495"/>
      <c r="AQ76" s="495"/>
      <c r="AR76" s="495"/>
      <c r="AS76" s="495"/>
      <c r="AT76" s="495"/>
      <c r="AU76" s="495"/>
      <c r="AV76" s="495"/>
      <c r="AW76" s="495"/>
      <c r="AX76" s="495"/>
      <c r="AY76" s="495"/>
      <c r="AZ76" s="234"/>
      <c r="BA76" s="679"/>
      <c r="BB76" s="678"/>
      <c r="BC76" s="507"/>
      <c r="BD76" s="492"/>
      <c r="BE76" s="492"/>
      <c r="BF76" s="492"/>
      <c r="BG76" s="511"/>
      <c r="BH76" s="507"/>
      <c r="BI76" s="492"/>
      <c r="BJ76" s="492"/>
      <c r="BK76" s="492"/>
      <c r="BL76" s="511"/>
      <c r="BM76" s="507"/>
      <c r="BN76" s="492"/>
      <c r="BO76" s="492"/>
      <c r="BP76" s="492"/>
      <c r="BQ76" s="511"/>
      <c r="BR76" s="507"/>
      <c r="BS76" s="492"/>
      <c r="BT76" s="492"/>
      <c r="BU76" s="492"/>
      <c r="BV76" s="492"/>
      <c r="BW76" s="493"/>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row>
    <row r="77" s="370" customFormat="true" ht="15" customHeight="true" x14ac:dyDescent="0.2">
      <c r="A77" s="199"/>
      <c r="B77" s="193"/>
      <c r="C77" s="178"/>
      <c r="D77" s="177"/>
      <c r="E77" s="177"/>
      <c r="F77" s="177"/>
      <c r="G77" s="176"/>
      <c r="H77" s="175"/>
      <c r="I77" s="177"/>
      <c r="J77" s="177"/>
      <c r="K77" s="177"/>
      <c r="L77" s="174"/>
      <c r="M77" s="178"/>
      <c r="N77" s="177"/>
      <c r="O77" s="177"/>
      <c r="P77" s="177"/>
      <c r="Q77" s="176"/>
      <c r="R77" s="175"/>
      <c r="S77" s="177"/>
      <c r="T77" s="177"/>
      <c r="U77" s="177"/>
      <c r="V77" s="177"/>
      <c r="W77" s="174"/>
      <c r="X77" s="495"/>
      <c r="Y77" s="495"/>
      <c r="Z77" s="495"/>
      <c r="AA77" s="495"/>
      <c r="AB77" s="495"/>
      <c r="AC77" s="495"/>
      <c r="AD77" s="495"/>
      <c r="AE77" s="495"/>
      <c r="AF77" s="495"/>
      <c r="AG77" s="495"/>
      <c r="AH77" s="495"/>
      <c r="AI77" s="495"/>
      <c r="AJ77" s="495"/>
      <c r="AK77" s="495"/>
      <c r="AL77" s="495"/>
      <c r="AM77" s="495"/>
      <c r="AN77" s="495"/>
      <c r="AO77" s="495"/>
      <c r="AP77" s="495"/>
      <c r="AQ77" s="495"/>
      <c r="AR77" s="495"/>
      <c r="AS77" s="495"/>
      <c r="AT77" s="495"/>
      <c r="AU77" s="495"/>
      <c r="AV77" s="495"/>
      <c r="AW77" s="495"/>
      <c r="AX77" s="495"/>
      <c r="AY77" s="495"/>
      <c r="AZ77" s="234"/>
      <c r="BA77" s="679"/>
      <c r="BB77" s="678"/>
      <c r="BC77" s="507"/>
      <c r="BD77" s="492"/>
      <c r="BE77" s="492"/>
      <c r="BF77" s="492"/>
      <c r="BG77" s="511"/>
      <c r="BH77" s="507"/>
      <c r="BI77" s="492"/>
      <c r="BJ77" s="492"/>
      <c r="BK77" s="492"/>
      <c r="BL77" s="511"/>
      <c r="BM77" s="507"/>
      <c r="BN77" s="492"/>
      <c r="BO77" s="492"/>
      <c r="BP77" s="492"/>
      <c r="BQ77" s="511"/>
      <c r="BR77" s="507"/>
      <c r="BS77" s="492"/>
      <c r="BT77" s="492"/>
      <c r="BU77" s="492"/>
      <c r="BV77" s="492"/>
      <c r="BW77" s="493"/>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row>
    <row r="78" s="370" customFormat="true" ht="15" customHeight="true" x14ac:dyDescent="0.2">
      <c r="A78" s="199"/>
      <c r="B78" s="193"/>
      <c r="C78" s="178"/>
      <c r="D78" s="177"/>
      <c r="E78" s="177"/>
      <c r="F78" s="177"/>
      <c r="G78" s="176"/>
      <c r="H78" s="175"/>
      <c r="I78" s="177"/>
      <c r="J78" s="177"/>
      <c r="K78" s="177"/>
      <c r="L78" s="174"/>
      <c r="M78" s="178"/>
      <c r="N78" s="177"/>
      <c r="O78" s="177"/>
      <c r="P78" s="177"/>
      <c r="Q78" s="176"/>
      <c r="R78" s="175"/>
      <c r="S78" s="177"/>
      <c r="T78" s="177"/>
      <c r="U78" s="177"/>
      <c r="V78" s="177"/>
      <c r="W78" s="174"/>
      <c r="X78" s="495"/>
      <c r="Y78" s="495"/>
      <c r="Z78" s="495"/>
      <c r="AA78" s="495"/>
      <c r="AB78" s="495"/>
      <c r="AC78" s="495"/>
      <c r="AD78" s="495"/>
      <c r="AE78" s="495"/>
      <c r="AF78" s="495"/>
      <c r="AG78" s="495"/>
      <c r="AH78" s="495"/>
      <c r="AI78" s="495"/>
      <c r="AJ78" s="495"/>
      <c r="AK78" s="495"/>
      <c r="AL78" s="495"/>
      <c r="AM78" s="495"/>
      <c r="AN78" s="495"/>
      <c r="AO78" s="495"/>
      <c r="AP78" s="495"/>
      <c r="AQ78" s="495"/>
      <c r="AR78" s="495"/>
      <c r="AS78" s="495"/>
      <c r="AT78" s="495"/>
      <c r="AU78" s="495"/>
      <c r="AV78" s="495"/>
      <c r="AW78" s="495"/>
      <c r="AX78" s="495"/>
      <c r="AY78" s="495"/>
      <c r="AZ78" s="234"/>
      <c r="BA78" s="679"/>
      <c r="BB78" s="678"/>
      <c r="BC78" s="507"/>
      <c r="BD78" s="492"/>
      <c r="BE78" s="492"/>
      <c r="BF78" s="492"/>
      <c r="BG78" s="511"/>
      <c r="BH78" s="507"/>
      <c r="BI78" s="492"/>
      <c r="BJ78" s="492"/>
      <c r="BK78" s="492"/>
      <c r="BL78" s="511"/>
      <c r="BM78" s="507"/>
      <c r="BN78" s="492"/>
      <c r="BO78" s="492"/>
      <c r="BP78" s="492"/>
      <c r="BQ78" s="511"/>
      <c r="BR78" s="507"/>
      <c r="BS78" s="492"/>
      <c r="BT78" s="492"/>
      <c r="BU78" s="492"/>
      <c r="BV78" s="492"/>
      <c r="BW78" s="493"/>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row>
    <row r="79" s="370" customFormat="true" ht="15" customHeight="true" x14ac:dyDescent="0.2">
      <c r="A79" s="199"/>
      <c r="B79" s="193"/>
      <c r="C79" s="178"/>
      <c r="D79" s="177"/>
      <c r="E79" s="177"/>
      <c r="F79" s="177"/>
      <c r="G79" s="176"/>
      <c r="H79" s="175"/>
      <c r="I79" s="177"/>
      <c r="J79" s="177"/>
      <c r="K79" s="177"/>
      <c r="L79" s="174"/>
      <c r="M79" s="178"/>
      <c r="N79" s="177"/>
      <c r="O79" s="177"/>
      <c r="P79" s="177"/>
      <c r="Q79" s="176"/>
      <c r="R79" s="175"/>
      <c r="S79" s="177"/>
      <c r="T79" s="177"/>
      <c r="U79" s="177"/>
      <c r="V79" s="177"/>
      <c r="W79" s="174"/>
      <c r="X79" s="495"/>
      <c r="Y79" s="495"/>
      <c r="Z79" s="495"/>
      <c r="AA79" s="495"/>
      <c r="AB79" s="495"/>
      <c r="AC79" s="495"/>
      <c r="AD79" s="495"/>
      <c r="AE79" s="495"/>
      <c r="AF79" s="495"/>
      <c r="AG79" s="495"/>
      <c r="AH79" s="495"/>
      <c r="AI79" s="495"/>
      <c r="AJ79" s="495"/>
      <c r="AK79" s="495"/>
      <c r="AL79" s="495"/>
      <c r="AM79" s="495"/>
      <c r="AN79" s="495"/>
      <c r="AO79" s="495"/>
      <c r="AP79" s="495"/>
      <c r="AQ79" s="495"/>
      <c r="AR79" s="495"/>
      <c r="AS79" s="495"/>
      <c r="AT79" s="495"/>
      <c r="AU79" s="495"/>
      <c r="AV79" s="495"/>
      <c r="AW79" s="495"/>
      <c r="AX79" s="495"/>
      <c r="AY79" s="495"/>
      <c r="AZ79" s="234"/>
      <c r="BA79" s="679"/>
      <c r="BB79" s="678"/>
      <c r="BC79" s="507"/>
      <c r="BD79" s="492"/>
      <c r="BE79" s="492"/>
      <c r="BF79" s="492"/>
      <c r="BG79" s="511"/>
      <c r="BH79" s="507"/>
      <c r="BI79" s="492"/>
      <c r="BJ79" s="492"/>
      <c r="BK79" s="492"/>
      <c r="BL79" s="511"/>
      <c r="BM79" s="507"/>
      <c r="BN79" s="492"/>
      <c r="BO79" s="492"/>
      <c r="BP79" s="492"/>
      <c r="BQ79" s="511"/>
      <c r="BR79" s="507"/>
      <c r="BS79" s="492"/>
      <c r="BT79" s="492"/>
      <c r="BU79" s="492"/>
      <c r="BV79" s="492"/>
      <c r="BW79" s="493"/>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row>
    <row r="80" s="370" customFormat="true" ht="15" customHeight="true" x14ac:dyDescent="0.2">
      <c r="A80" s="199"/>
      <c r="B80" s="193"/>
      <c r="C80" s="178"/>
      <c r="D80" s="177"/>
      <c r="E80" s="177"/>
      <c r="F80" s="177"/>
      <c r="G80" s="176"/>
      <c r="H80" s="175"/>
      <c r="I80" s="177"/>
      <c r="J80" s="177"/>
      <c r="K80" s="177"/>
      <c r="L80" s="174"/>
      <c r="M80" s="178"/>
      <c r="N80" s="177"/>
      <c r="O80" s="177"/>
      <c r="P80" s="177"/>
      <c r="Q80" s="176"/>
      <c r="R80" s="175"/>
      <c r="S80" s="177"/>
      <c r="T80" s="177"/>
      <c r="U80" s="177"/>
      <c r="V80" s="177"/>
      <c r="W80" s="174"/>
      <c r="X80" s="495"/>
      <c r="Y80" s="495"/>
      <c r="Z80" s="495"/>
      <c r="AA80" s="495"/>
      <c r="AB80" s="495"/>
      <c r="AC80" s="495"/>
      <c r="AD80" s="495"/>
      <c r="AE80" s="495"/>
      <c r="AF80" s="495"/>
      <c r="AG80" s="495"/>
      <c r="AH80" s="495"/>
      <c r="AI80" s="495"/>
      <c r="AJ80" s="495"/>
      <c r="AK80" s="495"/>
      <c r="AL80" s="495"/>
      <c r="AM80" s="495"/>
      <c r="AN80" s="495"/>
      <c r="AO80" s="495"/>
      <c r="AP80" s="495"/>
      <c r="AQ80" s="495"/>
      <c r="AR80" s="495"/>
      <c r="AS80" s="495"/>
      <c r="AT80" s="495"/>
      <c r="AU80" s="495"/>
      <c r="AV80" s="495"/>
      <c r="AW80" s="495"/>
      <c r="AX80" s="495"/>
      <c r="AY80" s="495"/>
      <c r="AZ80" s="234"/>
      <c r="BA80" s="679"/>
      <c r="BB80" s="678"/>
      <c r="BC80" s="507"/>
      <c r="BD80" s="492"/>
      <c r="BE80" s="492"/>
      <c r="BF80" s="492"/>
      <c r="BG80" s="511"/>
      <c r="BH80" s="507"/>
      <c r="BI80" s="492"/>
      <c r="BJ80" s="492"/>
      <c r="BK80" s="492"/>
      <c r="BL80" s="511"/>
      <c r="BM80" s="507"/>
      <c r="BN80" s="492"/>
      <c r="BO80" s="492"/>
      <c r="BP80" s="492"/>
      <c r="BQ80" s="511"/>
      <c r="BR80" s="507"/>
      <c r="BS80" s="492"/>
      <c r="BT80" s="492"/>
      <c r="BU80" s="492"/>
      <c r="BV80" s="492"/>
      <c r="BW80" s="493"/>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row>
    <row r="81" s="370" customFormat="true" ht="15" customHeight="true" x14ac:dyDescent="0.2">
      <c r="A81" s="199"/>
      <c r="B81" s="193"/>
      <c r="C81" s="178"/>
      <c r="D81" s="177"/>
      <c r="E81" s="177"/>
      <c r="F81" s="177"/>
      <c r="G81" s="176"/>
      <c r="H81" s="175"/>
      <c r="I81" s="177"/>
      <c r="J81" s="177"/>
      <c r="K81" s="177"/>
      <c r="L81" s="174"/>
      <c r="M81" s="178"/>
      <c r="N81" s="177"/>
      <c r="O81" s="177"/>
      <c r="P81" s="177"/>
      <c r="Q81" s="176"/>
      <c r="R81" s="175"/>
      <c r="S81" s="177"/>
      <c r="T81" s="177"/>
      <c r="U81" s="177"/>
      <c r="V81" s="177"/>
      <c r="W81" s="174"/>
      <c r="X81" s="495"/>
      <c r="Y81" s="495"/>
      <c r="Z81" s="495"/>
      <c r="AA81" s="495"/>
      <c r="AB81" s="495"/>
      <c r="AC81" s="495"/>
      <c r="AD81" s="495"/>
      <c r="AE81" s="495"/>
      <c r="AF81" s="495"/>
      <c r="AG81" s="495"/>
      <c r="AH81" s="495"/>
      <c r="AI81" s="495"/>
      <c r="AJ81" s="495"/>
      <c r="AK81" s="495"/>
      <c r="AL81" s="495"/>
      <c r="AM81" s="495"/>
      <c r="AN81" s="495"/>
      <c r="AO81" s="495"/>
      <c r="AP81" s="495"/>
      <c r="AQ81" s="495"/>
      <c r="AR81" s="495"/>
      <c r="AS81" s="495"/>
      <c r="AT81" s="495"/>
      <c r="AU81" s="495"/>
      <c r="AV81" s="495"/>
      <c r="AW81" s="495"/>
      <c r="AX81" s="495"/>
      <c r="AY81" s="495"/>
      <c r="AZ81" s="234"/>
      <c r="BA81" s="679"/>
      <c r="BB81" s="678"/>
      <c r="BC81" s="507"/>
      <c r="BD81" s="492"/>
      <c r="BE81" s="492"/>
      <c r="BF81" s="492"/>
      <c r="BG81" s="511"/>
      <c r="BH81" s="507"/>
      <c r="BI81" s="492"/>
      <c r="BJ81" s="492"/>
      <c r="BK81" s="492"/>
      <c r="BL81" s="511"/>
      <c r="BM81" s="507"/>
      <c r="BN81" s="492"/>
      <c r="BO81" s="492"/>
      <c r="BP81" s="492"/>
      <c r="BQ81" s="511"/>
      <c r="BR81" s="507"/>
      <c r="BS81" s="492"/>
      <c r="BT81" s="492"/>
      <c r="BU81" s="492"/>
      <c r="BV81" s="492"/>
      <c r="BW81" s="493"/>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row>
    <row r="82" s="370" customFormat="true" ht="15" customHeight="true" x14ac:dyDescent="0.2">
      <c r="A82" s="199"/>
      <c r="B82" s="193"/>
      <c r="C82" s="178"/>
      <c r="D82" s="177"/>
      <c r="E82" s="177"/>
      <c r="F82" s="177"/>
      <c r="G82" s="176"/>
      <c r="H82" s="175"/>
      <c r="I82" s="177"/>
      <c r="J82" s="177"/>
      <c r="K82" s="177"/>
      <c r="L82" s="174"/>
      <c r="M82" s="178"/>
      <c r="N82" s="177"/>
      <c r="O82" s="177"/>
      <c r="P82" s="177"/>
      <c r="Q82" s="176"/>
      <c r="R82" s="175"/>
      <c r="S82" s="177"/>
      <c r="T82" s="177"/>
      <c r="U82" s="177"/>
      <c r="V82" s="177"/>
      <c r="W82" s="174"/>
      <c r="X82" s="495"/>
      <c r="Y82" s="495"/>
      <c r="Z82" s="495"/>
      <c r="AA82" s="495"/>
      <c r="AB82" s="495"/>
      <c r="AC82" s="495"/>
      <c r="AD82" s="495"/>
      <c r="AE82" s="495"/>
      <c r="AF82" s="495"/>
      <c r="AG82" s="495"/>
      <c r="AH82" s="495"/>
      <c r="AI82" s="495"/>
      <c r="AJ82" s="495"/>
      <c r="AK82" s="495"/>
      <c r="AL82" s="495"/>
      <c r="AM82" s="495"/>
      <c r="AN82" s="495"/>
      <c r="AO82" s="495"/>
      <c r="AP82" s="495"/>
      <c r="AQ82" s="495"/>
      <c r="AR82" s="495"/>
      <c r="AS82" s="495"/>
      <c r="AT82" s="495"/>
      <c r="AU82" s="495"/>
      <c r="AV82" s="495"/>
      <c r="AW82" s="495"/>
      <c r="AX82" s="495"/>
      <c r="AY82" s="495"/>
      <c r="AZ82" s="234"/>
      <c r="BA82" s="679"/>
      <c r="BB82" s="678"/>
      <c r="BC82" s="507"/>
      <c r="BD82" s="492"/>
      <c r="BE82" s="492"/>
      <c r="BF82" s="492"/>
      <c r="BG82" s="511"/>
      <c r="BH82" s="507"/>
      <c r="BI82" s="492"/>
      <c r="BJ82" s="492"/>
      <c r="BK82" s="492"/>
      <c r="BL82" s="511"/>
      <c r="BM82" s="507"/>
      <c r="BN82" s="492"/>
      <c r="BO82" s="492"/>
      <c r="BP82" s="492"/>
      <c r="BQ82" s="511"/>
      <c r="BR82" s="507"/>
      <c r="BS82" s="492"/>
      <c r="BT82" s="492"/>
      <c r="BU82" s="492"/>
      <c r="BV82" s="492"/>
      <c r="BW82" s="493"/>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row>
    <row r="83" s="370" customFormat="true" ht="15" customHeight="true" x14ac:dyDescent="0.2">
      <c r="A83" s="199"/>
      <c r="B83" s="193"/>
      <c r="C83" s="178"/>
      <c r="D83" s="177"/>
      <c r="E83" s="177"/>
      <c r="F83" s="177"/>
      <c r="G83" s="176"/>
      <c r="H83" s="175"/>
      <c r="I83" s="177"/>
      <c r="J83" s="177"/>
      <c r="K83" s="177"/>
      <c r="L83" s="174"/>
      <c r="M83" s="178"/>
      <c r="N83" s="177"/>
      <c r="O83" s="177"/>
      <c r="P83" s="177"/>
      <c r="Q83" s="176"/>
      <c r="R83" s="175"/>
      <c r="S83" s="177"/>
      <c r="T83" s="177"/>
      <c r="U83" s="177"/>
      <c r="V83" s="177"/>
      <c r="W83" s="174"/>
      <c r="X83" s="495"/>
      <c r="Y83" s="495"/>
      <c r="Z83" s="495"/>
      <c r="AA83" s="495"/>
      <c r="AB83" s="495"/>
      <c r="AC83" s="495"/>
      <c r="AD83" s="495"/>
      <c r="AE83" s="495"/>
      <c r="AF83" s="495"/>
      <c r="AG83" s="495"/>
      <c r="AH83" s="495"/>
      <c r="AI83" s="495"/>
      <c r="AJ83" s="495"/>
      <c r="AK83" s="495"/>
      <c r="AL83" s="495"/>
      <c r="AM83" s="495"/>
      <c r="AN83" s="495"/>
      <c r="AO83" s="495"/>
      <c r="AP83" s="495"/>
      <c r="AQ83" s="495"/>
      <c r="AR83" s="495"/>
      <c r="AS83" s="495"/>
      <c r="AT83" s="495"/>
      <c r="AU83" s="495"/>
      <c r="AV83" s="495"/>
      <c r="AW83" s="495"/>
      <c r="AX83" s="495"/>
      <c r="AY83" s="495"/>
      <c r="AZ83" s="234"/>
      <c r="BA83" s="679"/>
      <c r="BB83" s="678"/>
      <c r="BC83" s="507"/>
      <c r="BD83" s="492"/>
      <c r="BE83" s="492"/>
      <c r="BF83" s="492"/>
      <c r="BG83" s="511"/>
      <c r="BH83" s="507"/>
      <c r="BI83" s="492"/>
      <c r="BJ83" s="492"/>
      <c r="BK83" s="492"/>
      <c r="BL83" s="511"/>
      <c r="BM83" s="507"/>
      <c r="BN83" s="492"/>
      <c r="BO83" s="492"/>
      <c r="BP83" s="492"/>
      <c r="BQ83" s="511"/>
      <c r="BR83" s="507"/>
      <c r="BS83" s="492"/>
      <c r="BT83" s="492"/>
      <c r="BU83" s="492"/>
      <c r="BV83" s="492"/>
      <c r="BW83" s="493"/>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row>
    <row r="84" s="370" customFormat="true" ht="15" customHeight="true" x14ac:dyDescent="0.2">
      <c r="A84" s="199"/>
      <c r="B84" s="193"/>
      <c r="C84" s="178"/>
      <c r="D84" s="177"/>
      <c r="E84" s="177"/>
      <c r="F84" s="177"/>
      <c r="G84" s="176"/>
      <c r="H84" s="175"/>
      <c r="I84" s="177"/>
      <c r="J84" s="177"/>
      <c r="K84" s="177"/>
      <c r="L84" s="174"/>
      <c r="M84" s="178"/>
      <c r="N84" s="177"/>
      <c r="O84" s="177"/>
      <c r="P84" s="177"/>
      <c r="Q84" s="176"/>
      <c r="R84" s="175"/>
      <c r="S84" s="177"/>
      <c r="T84" s="177"/>
      <c r="U84" s="177"/>
      <c r="V84" s="177"/>
      <c r="W84" s="174"/>
      <c r="X84" s="495"/>
      <c r="Y84" s="495"/>
      <c r="Z84" s="495"/>
      <c r="AA84" s="495"/>
      <c r="AB84" s="495"/>
      <c r="AC84" s="495"/>
      <c r="AD84" s="495"/>
      <c r="AE84" s="495"/>
      <c r="AF84" s="495"/>
      <c r="AG84" s="495"/>
      <c r="AH84" s="495"/>
      <c r="AI84" s="495"/>
      <c r="AJ84" s="495"/>
      <c r="AK84" s="495"/>
      <c r="AL84" s="495"/>
      <c r="AM84" s="495"/>
      <c r="AN84" s="495"/>
      <c r="AO84" s="495"/>
      <c r="AP84" s="495"/>
      <c r="AQ84" s="495"/>
      <c r="AR84" s="495"/>
      <c r="AS84" s="495"/>
      <c r="AT84" s="495"/>
      <c r="AU84" s="495"/>
      <c r="AV84" s="495"/>
      <c r="AW84" s="495"/>
      <c r="AX84" s="495"/>
      <c r="AY84" s="495"/>
      <c r="AZ84" s="234"/>
      <c r="BA84" s="679"/>
      <c r="BB84" s="678"/>
      <c r="BC84" s="507"/>
      <c r="BD84" s="492"/>
      <c r="BE84" s="492"/>
      <c r="BF84" s="492"/>
      <c r="BG84" s="511"/>
      <c r="BH84" s="507"/>
      <c r="BI84" s="492"/>
      <c r="BJ84" s="492"/>
      <c r="BK84" s="492"/>
      <c r="BL84" s="511"/>
      <c r="BM84" s="507"/>
      <c r="BN84" s="492"/>
      <c r="BO84" s="492"/>
      <c r="BP84" s="492"/>
      <c r="BQ84" s="511"/>
      <c r="BR84" s="507"/>
      <c r="BS84" s="492"/>
      <c r="BT84" s="492"/>
      <c r="BU84" s="492"/>
      <c r="BV84" s="492"/>
      <c r="BW84" s="493"/>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row>
    <row r="85" s="575" customFormat="true" ht="15" customHeight="true" x14ac:dyDescent="0.2">
      <c r="A85" s="199"/>
      <c r="B85" s="193"/>
      <c r="C85" s="166"/>
      <c r="D85" s="165"/>
      <c r="E85" s="165"/>
      <c r="F85" s="165"/>
      <c r="G85" s="164"/>
      <c r="H85" s="163"/>
      <c r="I85" s="165"/>
      <c r="J85" s="165"/>
      <c r="K85" s="165"/>
      <c r="L85" s="162"/>
      <c r="M85" s="166"/>
      <c r="N85" s="165"/>
      <c r="O85" s="165"/>
      <c r="P85" s="165"/>
      <c r="Q85" s="164"/>
      <c r="R85" s="163"/>
      <c r="S85" s="165"/>
      <c r="T85" s="165"/>
      <c r="U85" s="165"/>
      <c r="V85" s="165"/>
      <c r="W85" s="162"/>
      <c r="X85" s="918"/>
      <c r="Y85" s="918"/>
      <c r="Z85" s="918"/>
      <c r="AA85" s="918"/>
      <c r="AB85" s="918"/>
      <c r="AC85" s="918"/>
      <c r="AD85" s="918"/>
      <c r="AE85" s="918"/>
      <c r="AF85" s="918"/>
      <c r="AG85" s="918"/>
      <c r="AH85" s="918"/>
      <c r="AI85" s="918"/>
      <c r="AJ85" s="918"/>
      <c r="AK85" s="918"/>
      <c r="AL85" s="918"/>
      <c r="AM85" s="918"/>
      <c r="AN85" s="918"/>
      <c r="AO85" s="918"/>
      <c r="AP85" s="918"/>
      <c r="AQ85" s="918"/>
      <c r="AR85" s="918"/>
      <c r="AS85" s="918"/>
      <c r="AT85" s="918"/>
      <c r="AU85" s="918"/>
      <c r="AV85" s="918"/>
      <c r="AW85" s="918"/>
      <c r="AX85" s="918"/>
      <c r="AY85" s="918"/>
      <c r="AZ85" s="403"/>
      <c r="BA85" s="679"/>
      <c r="BB85" s="678"/>
      <c r="BC85" s="507"/>
      <c r="BD85" s="492"/>
      <c r="BE85" s="492"/>
      <c r="BF85" s="492"/>
      <c r="BG85" s="511"/>
      <c r="BH85" s="507"/>
      <c r="BI85" s="492"/>
      <c r="BJ85" s="492"/>
      <c r="BK85" s="492"/>
      <c r="BL85" s="511"/>
      <c r="BM85" s="507"/>
      <c r="BN85" s="492"/>
      <c r="BO85" s="492"/>
      <c r="BP85" s="492"/>
      <c r="BQ85" s="511"/>
      <c r="BR85" s="507"/>
      <c r="BS85" s="492"/>
      <c r="BT85" s="492"/>
      <c r="BU85" s="492"/>
      <c r="BV85" s="492"/>
      <c r="BW85" s="493"/>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row>
    <row r="86" s="575" customFormat="true" ht="15" customHeight="true" x14ac:dyDescent="0.2">
      <c r="A86" s="199"/>
      <c r="B86" s="193"/>
      <c r="C86" s="166"/>
      <c r="D86" s="165"/>
      <c r="E86" s="165"/>
      <c r="F86" s="165"/>
      <c r="G86" s="164"/>
      <c r="H86" s="163"/>
      <c r="I86" s="165"/>
      <c r="J86" s="165"/>
      <c r="K86" s="165"/>
      <c r="L86" s="162"/>
      <c r="M86" s="166"/>
      <c r="N86" s="165"/>
      <c r="O86" s="165"/>
      <c r="P86" s="165"/>
      <c r="Q86" s="164"/>
      <c r="R86" s="163"/>
      <c r="S86" s="165"/>
      <c r="T86" s="165"/>
      <c r="U86" s="165"/>
      <c r="V86" s="165"/>
      <c r="W86" s="162"/>
      <c r="X86" s="918"/>
      <c r="Y86" s="918"/>
      <c r="Z86" s="918"/>
      <c r="AA86" s="918"/>
      <c r="AB86" s="918"/>
      <c r="AC86" s="918"/>
      <c r="AD86" s="918"/>
      <c r="AE86" s="918"/>
      <c r="AF86" s="918"/>
      <c r="AG86" s="918"/>
      <c r="AH86" s="918"/>
      <c r="AI86" s="918"/>
      <c r="AJ86" s="918"/>
      <c r="AK86" s="918"/>
      <c r="AL86" s="918"/>
      <c r="AM86" s="918"/>
      <c r="AN86" s="918"/>
      <c r="AO86" s="918"/>
      <c r="AP86" s="918"/>
      <c r="AQ86" s="918"/>
      <c r="AR86" s="918"/>
      <c r="AS86" s="918"/>
      <c r="AT86" s="918"/>
      <c r="AU86" s="918"/>
      <c r="AV86" s="918"/>
      <c r="AW86" s="918"/>
      <c r="AX86" s="918"/>
      <c r="AY86" s="918"/>
      <c r="AZ86" s="403"/>
      <c r="BA86" s="679"/>
      <c r="BB86" s="678"/>
      <c r="BC86" s="507"/>
      <c r="BD86" s="492"/>
      <c r="BE86" s="492"/>
      <c r="BF86" s="492"/>
      <c r="BG86" s="511"/>
      <c r="BH86" s="507"/>
      <c r="BI86" s="492"/>
      <c r="BJ86" s="492"/>
      <c r="BK86" s="492"/>
      <c r="BL86" s="511"/>
      <c r="BM86" s="507"/>
      <c r="BN86" s="492"/>
      <c r="BO86" s="492"/>
      <c r="BP86" s="492"/>
      <c r="BQ86" s="511"/>
      <c r="BR86" s="507"/>
      <c r="BS86" s="492"/>
      <c r="BT86" s="492"/>
      <c r="BU86" s="492"/>
      <c r="BV86" s="492"/>
      <c r="BW86" s="493"/>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row>
    <row r="87" s="575" customFormat="true" ht="15" customHeight="true" x14ac:dyDescent="0.2">
      <c r="A87" s="199"/>
      <c r="B87" s="193"/>
      <c r="C87" s="166"/>
      <c r="D87" s="165"/>
      <c r="E87" s="165"/>
      <c r="F87" s="165"/>
      <c r="G87" s="164"/>
      <c r="H87" s="163"/>
      <c r="I87" s="165"/>
      <c r="J87" s="165"/>
      <c r="K87" s="165"/>
      <c r="L87" s="162"/>
      <c r="M87" s="166"/>
      <c r="N87" s="165"/>
      <c r="O87" s="165"/>
      <c r="P87" s="165"/>
      <c r="Q87" s="164"/>
      <c r="R87" s="163"/>
      <c r="S87" s="165"/>
      <c r="T87" s="165"/>
      <c r="U87" s="165"/>
      <c r="V87" s="165"/>
      <c r="W87" s="162"/>
      <c r="X87" s="918"/>
      <c r="Y87" s="918"/>
      <c r="Z87" s="918"/>
      <c r="AA87" s="918"/>
      <c r="AB87" s="918"/>
      <c r="AC87" s="918"/>
      <c r="AD87" s="918"/>
      <c r="AE87" s="918"/>
      <c r="AF87" s="918"/>
      <c r="AG87" s="918"/>
      <c r="AH87" s="918"/>
      <c r="AI87" s="918"/>
      <c r="AJ87" s="918"/>
      <c r="AK87" s="918"/>
      <c r="AL87" s="918"/>
      <c r="AM87" s="918"/>
      <c r="AN87" s="918"/>
      <c r="AO87" s="918"/>
      <c r="AP87" s="918"/>
      <c r="AQ87" s="918"/>
      <c r="AR87" s="918"/>
      <c r="AS87" s="918"/>
      <c r="AT87" s="918"/>
      <c r="AU87" s="918"/>
      <c r="AV87" s="918"/>
      <c r="AW87" s="918"/>
      <c r="AX87" s="918"/>
      <c r="AY87" s="918"/>
      <c r="AZ87" s="403"/>
      <c r="BA87" s="679"/>
      <c r="BB87" s="678"/>
      <c r="BC87" s="507"/>
      <c r="BD87" s="492"/>
      <c r="BE87" s="492"/>
      <c r="BF87" s="492"/>
      <c r="BG87" s="511"/>
      <c r="BH87" s="507"/>
      <c r="BI87" s="492"/>
      <c r="BJ87" s="492"/>
      <c r="BK87" s="492"/>
      <c r="BL87" s="511"/>
      <c r="BM87" s="507"/>
      <c r="BN87" s="492"/>
      <c r="BO87" s="492"/>
      <c r="BP87" s="492"/>
      <c r="BQ87" s="511"/>
      <c r="BR87" s="507"/>
      <c r="BS87" s="492"/>
      <c r="BT87" s="492"/>
      <c r="BU87" s="492"/>
      <c r="BV87" s="492"/>
      <c r="BW87" s="493"/>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row>
    <row r="88" s="575" customFormat="true" ht="15" customHeight="true" x14ac:dyDescent="0.2">
      <c r="A88" s="199"/>
      <c r="B88" s="193"/>
      <c r="C88" s="166"/>
      <c r="D88" s="165"/>
      <c r="E88" s="165"/>
      <c r="F88" s="165"/>
      <c r="G88" s="164"/>
      <c r="H88" s="163"/>
      <c r="I88" s="165"/>
      <c r="J88" s="165"/>
      <c r="K88" s="165"/>
      <c r="L88" s="162"/>
      <c r="M88" s="166"/>
      <c r="N88" s="165"/>
      <c r="O88" s="165"/>
      <c r="P88" s="165"/>
      <c r="Q88" s="164"/>
      <c r="R88" s="163"/>
      <c r="S88" s="165"/>
      <c r="T88" s="165"/>
      <c r="U88" s="165"/>
      <c r="V88" s="165"/>
      <c r="W88" s="162"/>
      <c r="X88" s="918"/>
      <c r="Y88" s="918"/>
      <c r="Z88" s="918"/>
      <c r="AA88" s="918"/>
      <c r="AB88" s="918"/>
      <c r="AC88" s="918"/>
      <c r="AD88" s="918"/>
      <c r="AE88" s="918"/>
      <c r="AF88" s="918"/>
      <c r="AG88" s="918"/>
      <c r="AH88" s="918"/>
      <c r="AI88" s="918"/>
      <c r="AJ88" s="918"/>
      <c r="AK88" s="918"/>
      <c r="AL88" s="918"/>
      <c r="AM88" s="918"/>
      <c r="AN88" s="918"/>
      <c r="AO88" s="918"/>
      <c r="AP88" s="918"/>
      <c r="AQ88" s="918"/>
      <c r="AR88" s="918"/>
      <c r="AS88" s="918"/>
      <c r="AT88" s="918"/>
      <c r="AU88" s="918"/>
      <c r="AV88" s="918"/>
      <c r="AW88" s="918"/>
      <c r="AX88" s="918"/>
      <c r="AY88" s="918"/>
      <c r="AZ88" s="403"/>
      <c r="BA88" s="679"/>
      <c r="BB88" s="678"/>
      <c r="BC88" s="507"/>
      <c r="BD88" s="492"/>
      <c r="BE88" s="492"/>
      <c r="BF88" s="492"/>
      <c r="BG88" s="511"/>
      <c r="BH88" s="507"/>
      <c r="BI88" s="492"/>
      <c r="BJ88" s="492"/>
      <c r="BK88" s="492"/>
      <c r="BL88" s="511"/>
      <c r="BM88" s="507"/>
      <c r="BN88" s="492"/>
      <c r="BO88" s="492"/>
      <c r="BP88" s="492"/>
      <c r="BQ88" s="511"/>
      <c r="BR88" s="507"/>
      <c r="BS88" s="492"/>
      <c r="BT88" s="492"/>
      <c r="BU88" s="492"/>
      <c r="BV88" s="492"/>
      <c r="BW88" s="493"/>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row>
    <row r="89" s="575" customFormat="true" ht="15" customHeight="true" x14ac:dyDescent="0.2">
      <c r="A89" s="199"/>
      <c r="B89" s="193"/>
      <c r="C89" s="166"/>
      <c r="D89" s="165"/>
      <c r="E89" s="165"/>
      <c r="F89" s="165"/>
      <c r="G89" s="164"/>
      <c r="H89" s="163"/>
      <c r="I89" s="165"/>
      <c r="J89" s="165"/>
      <c r="K89" s="165"/>
      <c r="L89" s="162"/>
      <c r="M89" s="166"/>
      <c r="N89" s="165"/>
      <c r="O89" s="165"/>
      <c r="P89" s="165"/>
      <c r="Q89" s="164"/>
      <c r="R89" s="163"/>
      <c r="S89" s="165"/>
      <c r="T89" s="165"/>
      <c r="U89" s="165"/>
      <c r="V89" s="165"/>
      <c r="W89" s="162"/>
      <c r="X89" s="918"/>
      <c r="Y89" s="918"/>
      <c r="Z89" s="918"/>
      <c r="AA89" s="918"/>
      <c r="AB89" s="918"/>
      <c r="AC89" s="918"/>
      <c r="AD89" s="918"/>
      <c r="AE89" s="918"/>
      <c r="AF89" s="918"/>
      <c r="AG89" s="918"/>
      <c r="AH89" s="918"/>
      <c r="AI89" s="918"/>
      <c r="AJ89" s="918"/>
      <c r="AK89" s="918"/>
      <c r="AL89" s="918"/>
      <c r="AM89" s="918"/>
      <c r="AN89" s="918"/>
      <c r="AO89" s="918"/>
      <c r="AP89" s="918"/>
      <c r="AQ89" s="918"/>
      <c r="AR89" s="918"/>
      <c r="AS89" s="918"/>
      <c r="AT89" s="918"/>
      <c r="AU89" s="918"/>
      <c r="AV89" s="918"/>
      <c r="AW89" s="918"/>
      <c r="AX89" s="918"/>
      <c r="AY89" s="918"/>
      <c r="AZ89" s="403"/>
      <c r="BA89" s="679"/>
      <c r="BB89" s="678"/>
      <c r="BC89" s="507"/>
      <c r="BD89" s="492"/>
      <c r="BE89" s="492"/>
      <c r="BF89" s="492"/>
      <c r="BG89" s="511"/>
      <c r="BH89" s="507"/>
      <c r="BI89" s="492"/>
      <c r="BJ89" s="492"/>
      <c r="BK89" s="492"/>
      <c r="BL89" s="511"/>
      <c r="BM89" s="507"/>
      <c r="BN89" s="492"/>
      <c r="BO89" s="492"/>
      <c r="BP89" s="492"/>
      <c r="BQ89" s="511"/>
      <c r="BR89" s="507"/>
      <c r="BS89" s="492"/>
      <c r="BT89" s="492"/>
      <c r="BU89" s="492"/>
      <c r="BV89" s="492"/>
      <c r="BW89" s="493"/>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row>
    <row r="90" s="575" customFormat="true" ht="15" customHeight="true" x14ac:dyDescent="0.2">
      <c r="A90" s="199"/>
      <c r="B90" s="193"/>
      <c r="C90" s="166"/>
      <c r="D90" s="165"/>
      <c r="E90" s="165"/>
      <c r="F90" s="165"/>
      <c r="G90" s="164"/>
      <c r="H90" s="163"/>
      <c r="I90" s="165"/>
      <c r="J90" s="165"/>
      <c r="K90" s="165"/>
      <c r="L90" s="162"/>
      <c r="M90" s="166"/>
      <c r="N90" s="165"/>
      <c r="O90" s="165"/>
      <c r="P90" s="165"/>
      <c r="Q90" s="164"/>
      <c r="R90" s="163"/>
      <c r="S90" s="165"/>
      <c r="T90" s="165"/>
      <c r="U90" s="165"/>
      <c r="V90" s="165"/>
      <c r="W90" s="162"/>
      <c r="X90" s="918"/>
      <c r="Y90" s="918"/>
      <c r="Z90" s="918"/>
      <c r="AA90" s="918"/>
      <c r="AB90" s="918"/>
      <c r="AC90" s="918"/>
      <c r="AD90" s="918"/>
      <c r="AE90" s="918"/>
      <c r="AF90" s="918"/>
      <c r="AG90" s="918"/>
      <c r="AH90" s="918"/>
      <c r="AI90" s="918"/>
      <c r="AJ90" s="918"/>
      <c r="AK90" s="918"/>
      <c r="AL90" s="918"/>
      <c r="AM90" s="918"/>
      <c r="AN90" s="918"/>
      <c r="AO90" s="918"/>
      <c r="AP90" s="918"/>
      <c r="AQ90" s="918"/>
      <c r="AR90" s="918"/>
      <c r="AS90" s="918"/>
      <c r="AT90" s="918"/>
      <c r="AU90" s="918"/>
      <c r="AV90" s="918"/>
      <c r="AW90" s="918"/>
      <c r="AX90" s="918"/>
      <c r="AY90" s="918"/>
      <c r="AZ90" s="403"/>
      <c r="BA90" s="679"/>
      <c r="BB90" s="678"/>
      <c r="BC90" s="507"/>
      <c r="BD90" s="492"/>
      <c r="BE90" s="492"/>
      <c r="BF90" s="492"/>
      <c r="BG90" s="511"/>
      <c r="BH90" s="507"/>
      <c r="BI90" s="492"/>
      <c r="BJ90" s="492"/>
      <c r="BK90" s="492"/>
      <c r="BL90" s="511"/>
      <c r="BM90" s="507"/>
      <c r="BN90" s="492"/>
      <c r="BO90" s="492"/>
      <c r="BP90" s="492"/>
      <c r="BQ90" s="511"/>
      <c r="BR90" s="507"/>
      <c r="BS90" s="492"/>
      <c r="BT90" s="492"/>
      <c r="BU90" s="492"/>
      <c r="BV90" s="492"/>
      <c r="BW90" s="493"/>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row>
    <row r="91" s="575" customFormat="true" ht="15" customHeight="true" x14ac:dyDescent="0.2">
      <c r="A91" s="222"/>
      <c r="B91" s="192"/>
      <c r="C91" s="159"/>
      <c r="D91" s="161"/>
      <c r="E91" s="161"/>
      <c r="F91" s="161"/>
      <c r="G91" s="160"/>
      <c r="H91" s="158"/>
      <c r="I91" s="161"/>
      <c r="J91" s="161"/>
      <c r="K91" s="161"/>
      <c r="L91" s="157"/>
      <c r="M91" s="159"/>
      <c r="N91" s="161"/>
      <c r="O91" s="161"/>
      <c r="P91" s="161"/>
      <c r="Q91" s="160"/>
      <c r="R91" s="158"/>
      <c r="S91" s="161"/>
      <c r="T91" s="161"/>
      <c r="U91" s="161"/>
      <c r="V91" s="161"/>
      <c r="W91" s="157"/>
      <c r="X91" s="918"/>
      <c r="Y91" s="918"/>
      <c r="Z91" s="918"/>
      <c r="AA91" s="918"/>
      <c r="AB91" s="918"/>
      <c r="AC91" s="918"/>
      <c r="AD91" s="918"/>
      <c r="AE91" s="918"/>
      <c r="AF91" s="918"/>
      <c r="AG91" s="918"/>
      <c r="AH91" s="918"/>
      <c r="AI91" s="918"/>
      <c r="AJ91" s="918"/>
      <c r="AK91" s="918"/>
      <c r="AL91" s="918"/>
      <c r="AM91" s="918"/>
      <c r="AN91" s="918"/>
      <c r="AO91" s="918"/>
      <c r="AP91" s="918"/>
      <c r="AQ91" s="918"/>
      <c r="AR91" s="918"/>
      <c r="AS91" s="918"/>
      <c r="AT91" s="918"/>
      <c r="AU91" s="918"/>
      <c r="AV91" s="918"/>
      <c r="AW91" s="918"/>
      <c r="AX91" s="918"/>
      <c r="AY91" s="918"/>
      <c r="AZ91" s="403"/>
      <c r="BA91" s="679"/>
      <c r="BB91" s="678"/>
      <c r="BC91" s="507"/>
      <c r="BD91" s="492"/>
      <c r="BE91" s="492"/>
      <c r="BF91" s="492"/>
      <c r="BG91" s="511"/>
      <c r="BH91" s="507"/>
      <c r="BI91" s="492"/>
      <c r="BJ91" s="492"/>
      <c r="BK91" s="492"/>
      <c r="BL91" s="511"/>
      <c r="BM91" s="507"/>
      <c r="BN91" s="492"/>
      <c r="BO91" s="492"/>
      <c r="BP91" s="492"/>
      <c r="BQ91" s="511"/>
      <c r="BR91" s="507"/>
      <c r="BS91" s="492"/>
      <c r="BT91" s="492"/>
      <c r="BU91" s="492"/>
      <c r="BV91" s="492"/>
      <c r="BW91" s="493"/>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row>
    <row r="92" s="575" customFormat="true" ht="15" customHeight="true" x14ac:dyDescent="0.2">
      <c r="A92" s="222"/>
      <c r="B92" s="192"/>
      <c r="C92" s="159"/>
      <c r="D92" s="161"/>
      <c r="E92" s="161"/>
      <c r="F92" s="161"/>
      <c r="G92" s="160"/>
      <c r="H92" s="158"/>
      <c r="I92" s="161"/>
      <c r="J92" s="161"/>
      <c r="K92" s="161"/>
      <c r="L92" s="157"/>
      <c r="M92" s="159"/>
      <c r="N92" s="161"/>
      <c r="O92" s="161"/>
      <c r="P92" s="161"/>
      <c r="Q92" s="160"/>
      <c r="R92" s="158"/>
      <c r="S92" s="161"/>
      <c r="T92" s="161"/>
      <c r="U92" s="161"/>
      <c r="V92" s="161"/>
      <c r="W92" s="157"/>
      <c r="X92" s="918"/>
      <c r="Y92" s="918"/>
      <c r="Z92" s="918"/>
      <c r="AA92" s="918"/>
      <c r="AB92" s="918"/>
      <c r="AC92" s="918"/>
      <c r="AD92" s="918"/>
      <c r="AE92" s="918"/>
      <c r="AF92" s="918"/>
      <c r="AG92" s="918"/>
      <c r="AH92" s="918"/>
      <c r="AI92" s="918"/>
      <c r="AJ92" s="918"/>
      <c r="AK92" s="918"/>
      <c r="AL92" s="918"/>
      <c r="AM92" s="918"/>
      <c r="AN92" s="918"/>
      <c r="AO92" s="918"/>
      <c r="AP92" s="918"/>
      <c r="AQ92" s="918"/>
      <c r="AR92" s="918"/>
      <c r="AS92" s="918"/>
      <c r="AT92" s="918"/>
      <c r="AU92" s="918"/>
      <c r="AV92" s="918"/>
      <c r="AW92" s="918"/>
      <c r="AX92" s="918"/>
      <c r="AY92" s="918"/>
      <c r="AZ92" s="403"/>
      <c r="BA92" s="679"/>
      <c r="BB92" s="678"/>
      <c r="BC92" s="507"/>
      <c r="BD92" s="492"/>
      <c r="BE92" s="492"/>
      <c r="BF92" s="492"/>
      <c r="BG92" s="511"/>
      <c r="BH92" s="507"/>
      <c r="BI92" s="492"/>
      <c r="BJ92" s="492"/>
      <c r="BK92" s="492"/>
      <c r="BL92" s="511"/>
      <c r="BM92" s="507"/>
      <c r="BN92" s="492"/>
      <c r="BO92" s="492"/>
      <c r="BP92" s="492"/>
      <c r="BQ92" s="511"/>
      <c r="BR92" s="507"/>
      <c r="BS92" s="492"/>
      <c r="BT92" s="492"/>
      <c r="BU92" s="492"/>
      <c r="BV92" s="492"/>
      <c r="BW92" s="493"/>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row>
    <row r="93" s="575" customFormat="true" ht="15" customHeight="true" x14ac:dyDescent="0.2">
      <c r="A93" s="198"/>
      <c r="B93" s="191"/>
      <c r="C93" s="214"/>
      <c r="D93" s="213"/>
      <c r="E93" s="213"/>
      <c r="F93" s="213"/>
      <c r="G93" s="202"/>
      <c r="H93" s="204"/>
      <c r="I93" s="213"/>
      <c r="J93" s="213"/>
      <c r="K93" s="213"/>
      <c r="L93" s="208"/>
      <c r="M93" s="214"/>
      <c r="N93" s="213"/>
      <c r="O93" s="213"/>
      <c r="P93" s="213"/>
      <c r="Q93" s="202"/>
      <c r="R93" s="204"/>
      <c r="S93" s="213"/>
      <c r="T93" s="213"/>
      <c r="U93" s="213"/>
      <c r="V93" s="213"/>
      <c r="W93" s="208"/>
      <c r="X93" s="918"/>
      <c r="Y93" s="918"/>
      <c r="Z93" s="918"/>
      <c r="AA93" s="918"/>
      <c r="AB93" s="918"/>
      <c r="AC93" s="918"/>
      <c r="AD93" s="918"/>
      <c r="AE93" s="918"/>
      <c r="AF93" s="918"/>
      <c r="AG93" s="918"/>
      <c r="AH93" s="918"/>
      <c r="AI93" s="918"/>
      <c r="AJ93" s="918"/>
      <c r="AK93" s="918"/>
      <c r="AL93" s="918"/>
      <c r="AM93" s="918"/>
      <c r="AN93" s="918"/>
      <c r="AO93" s="918"/>
      <c r="AP93" s="918"/>
      <c r="AQ93" s="918"/>
      <c r="AR93" s="918"/>
      <c r="AS93" s="918"/>
      <c r="AT93" s="918"/>
      <c r="AU93" s="918"/>
      <c r="AV93" s="918"/>
      <c r="AW93" s="918"/>
      <c r="AX93" s="918"/>
      <c r="AY93" s="918"/>
      <c r="AZ93" s="403"/>
      <c r="BA93" s="679"/>
      <c r="BB93" s="678"/>
      <c r="BC93" s="507"/>
      <c r="BD93" s="492"/>
      <c r="BE93" s="492"/>
      <c r="BF93" s="492"/>
      <c r="BG93" s="511"/>
      <c r="BH93" s="507"/>
      <c r="BI93" s="492"/>
      <c r="BJ93" s="492"/>
      <c r="BK93" s="492"/>
      <c r="BL93" s="511"/>
      <c r="BM93" s="507"/>
      <c r="BN93" s="492"/>
      <c r="BO93" s="492"/>
      <c r="BP93" s="492"/>
      <c r="BQ93" s="511"/>
      <c r="BR93" s="507"/>
      <c r="BS93" s="492"/>
      <c r="BT93" s="492"/>
      <c r="BU93" s="492"/>
      <c r="BV93" s="492"/>
      <c r="BW93" s="493"/>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row>
    <row r="94" s="575" customFormat="true" ht="15" customHeight="true" x14ac:dyDescent="0.2">
      <c r="A94" s="130"/>
      <c r="B94" s="191"/>
      <c r="C94" s="214"/>
      <c r="D94" s="212"/>
      <c r="E94" s="212"/>
      <c r="F94" s="212"/>
      <c r="G94" s="201"/>
      <c r="H94" s="204"/>
      <c r="I94" s="212"/>
      <c r="J94" s="212"/>
      <c r="K94" s="212"/>
      <c r="L94" s="207"/>
      <c r="M94" s="214"/>
      <c r="N94" s="212"/>
      <c r="O94" s="212"/>
      <c r="P94" s="212"/>
      <c r="Q94" s="201"/>
      <c r="R94" s="204"/>
      <c r="S94" s="212"/>
      <c r="T94" s="212"/>
      <c r="U94" s="212"/>
      <c r="V94" s="212"/>
      <c r="W94" s="207"/>
      <c r="X94" s="918"/>
      <c r="Y94" s="918"/>
      <c r="Z94" s="918"/>
      <c r="AA94" s="918"/>
      <c r="AB94" s="918"/>
      <c r="AC94" s="918"/>
      <c r="AD94" s="918"/>
      <c r="AE94" s="918"/>
      <c r="AF94" s="918"/>
      <c r="AG94" s="918"/>
      <c r="AH94" s="918"/>
      <c r="AI94" s="918"/>
      <c r="AJ94" s="918"/>
      <c r="AK94" s="918"/>
      <c r="AL94" s="918"/>
      <c r="AM94" s="918"/>
      <c r="AN94" s="918"/>
      <c r="AO94" s="918"/>
      <c r="AP94" s="918"/>
      <c r="AQ94" s="918"/>
      <c r="AR94" s="918"/>
      <c r="AS94" s="918"/>
      <c r="AT94" s="918"/>
      <c r="AU94" s="918"/>
      <c r="AV94" s="918"/>
      <c r="AW94" s="918"/>
      <c r="AX94" s="918"/>
      <c r="AY94" s="918"/>
      <c r="AZ94" s="403"/>
      <c r="BA94" s="679"/>
      <c r="BB94" s="678"/>
      <c r="BC94" s="507"/>
      <c r="BD94" s="492"/>
      <c r="BE94" s="492"/>
      <c r="BF94" s="492"/>
      <c r="BG94" s="511"/>
      <c r="BH94" s="507"/>
      <c r="BI94" s="492"/>
      <c r="BJ94" s="492"/>
      <c r="BK94" s="492"/>
      <c r="BL94" s="511"/>
      <c r="BM94" s="507"/>
      <c r="BN94" s="492"/>
      <c r="BO94" s="492"/>
      <c r="BP94" s="492"/>
      <c r="BQ94" s="511"/>
      <c r="BR94" s="507"/>
      <c r="BS94" s="492"/>
      <c r="BT94" s="492"/>
      <c r="BU94" s="492"/>
      <c r="BV94" s="492"/>
      <c r="BW94" s="493"/>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row>
    <row r="95" s="575" customFormat="true" ht="15" customHeight="true" x14ac:dyDescent="0.2">
      <c r="A95" s="198"/>
      <c r="B95" s="190"/>
      <c r="C95" s="156"/>
      <c r="D95" s="155"/>
      <c r="E95" s="155"/>
      <c r="F95" s="155"/>
      <c r="G95" s="154"/>
      <c r="H95" s="153"/>
      <c r="I95" s="155"/>
      <c r="J95" s="155"/>
      <c r="K95" s="155"/>
      <c r="L95" s="152"/>
      <c r="M95" s="156"/>
      <c r="N95" s="155"/>
      <c r="O95" s="155"/>
      <c r="P95" s="155"/>
      <c r="Q95" s="154"/>
      <c r="R95" s="153"/>
      <c r="S95" s="155"/>
      <c r="T95" s="155"/>
      <c r="U95" s="155"/>
      <c r="V95" s="155"/>
      <c r="W95" s="152"/>
      <c r="X95" s="918"/>
      <c r="Y95" s="918"/>
      <c r="Z95" s="918"/>
      <c r="AA95" s="918"/>
      <c r="AB95" s="918"/>
      <c r="AC95" s="918"/>
      <c r="AD95" s="918"/>
      <c r="AE95" s="918"/>
      <c r="AF95" s="918"/>
      <c r="AG95" s="918"/>
      <c r="AH95" s="918"/>
      <c r="AI95" s="918"/>
      <c r="AJ95" s="918"/>
      <c r="AK95" s="918"/>
      <c r="AL95" s="918"/>
      <c r="AM95" s="918"/>
      <c r="AN95" s="918"/>
      <c r="AO95" s="918"/>
      <c r="AP95" s="918"/>
      <c r="AQ95" s="918"/>
      <c r="AR95" s="918"/>
      <c r="AS95" s="918"/>
      <c r="AT95" s="918"/>
      <c r="AU95" s="918"/>
      <c r="AV95" s="918"/>
      <c r="AW95" s="918"/>
      <c r="AX95" s="918"/>
      <c r="AY95" s="918"/>
      <c r="AZ95" s="403"/>
      <c r="BA95" s="679"/>
      <c r="BB95" s="678"/>
      <c r="BC95" s="507"/>
      <c r="BD95" s="492"/>
      <c r="BE95" s="492"/>
      <c r="BF95" s="492"/>
      <c r="BG95" s="511"/>
      <c r="BH95" s="507"/>
      <c r="BI95" s="492"/>
      <c r="BJ95" s="492"/>
      <c r="BK95" s="492"/>
      <c r="BL95" s="511"/>
      <c r="BM95" s="507"/>
      <c r="BN95" s="492"/>
      <c r="BO95" s="492"/>
      <c r="BP95" s="492"/>
      <c r="BQ95" s="511"/>
      <c r="BR95" s="507"/>
      <c r="BS95" s="492"/>
      <c r="BT95" s="492"/>
      <c r="BU95" s="492"/>
      <c r="BV95" s="492"/>
      <c r="BW95" s="493"/>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row>
    <row r="96" s="366" customFormat="true" ht="15" customHeight="true" x14ac:dyDescent="0.2">
      <c r="A96" s="130"/>
      <c r="B96" s="190"/>
      <c r="C96" s="156"/>
      <c r="D96" s="155"/>
      <c r="E96" s="155"/>
      <c r="F96" s="155"/>
      <c r="G96" s="154"/>
      <c r="H96" s="153"/>
      <c r="I96" s="155"/>
      <c r="J96" s="155"/>
      <c r="K96" s="155"/>
      <c r="L96" s="152"/>
      <c r="M96" s="156"/>
      <c r="N96" s="155"/>
      <c r="O96" s="155"/>
      <c r="P96" s="155"/>
      <c r="Q96" s="154"/>
      <c r="R96" s="153"/>
      <c r="S96" s="155"/>
      <c r="T96" s="155"/>
      <c r="U96" s="155"/>
      <c r="V96" s="155"/>
      <c r="W96" s="152"/>
      <c r="X96" s="918"/>
      <c r="Y96" s="918"/>
      <c r="Z96" s="918"/>
      <c r="AA96" s="918"/>
      <c r="AB96" s="918"/>
      <c r="AC96" s="918"/>
      <c r="AD96" s="918"/>
      <c r="AE96" s="918"/>
      <c r="AF96" s="918"/>
      <c r="AG96" s="918"/>
      <c r="AH96" s="918"/>
      <c r="AI96" s="918"/>
      <c r="AJ96" s="918"/>
      <c r="AK96" s="918"/>
      <c r="AL96" s="918"/>
      <c r="AM96" s="918"/>
      <c r="AN96" s="918"/>
      <c r="AO96" s="918"/>
      <c r="AP96" s="918"/>
      <c r="AQ96" s="918"/>
      <c r="AR96" s="918"/>
      <c r="AS96" s="918"/>
      <c r="AT96" s="918"/>
      <c r="AU96" s="918"/>
      <c r="AV96" s="918"/>
      <c r="AW96" s="918"/>
      <c r="AX96" s="918"/>
      <c r="AY96" s="918"/>
      <c r="AZ96" s="403"/>
      <c r="BA96" s="679"/>
      <c r="BB96" s="678"/>
      <c r="BC96" s="507"/>
      <c r="BD96" s="492"/>
      <c r="BE96" s="492"/>
      <c r="BF96" s="492"/>
      <c r="BG96" s="511"/>
      <c r="BH96" s="507"/>
      <c r="BI96" s="492"/>
      <c r="BJ96" s="492"/>
      <c r="BK96" s="492"/>
      <c r="BL96" s="511"/>
      <c r="BM96" s="507"/>
      <c r="BN96" s="492"/>
      <c r="BO96" s="492"/>
      <c r="BP96" s="492"/>
      <c r="BQ96" s="511"/>
      <c r="BR96" s="507"/>
      <c r="BS96" s="492"/>
      <c r="BT96" s="492"/>
      <c r="BU96" s="492"/>
      <c r="BV96" s="492"/>
      <c r="BW96" s="493"/>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row>
    <row r="97" s="366" customFormat="true" ht="15" customHeight="true" x14ac:dyDescent="0.2">
      <c r="A97" s="198"/>
      <c r="B97" s="190"/>
      <c r="C97" s="156"/>
      <c r="D97" s="155"/>
      <c r="E97" s="155"/>
      <c r="F97" s="155"/>
      <c r="G97" s="154"/>
      <c r="H97" s="153"/>
      <c r="I97" s="155"/>
      <c r="J97" s="155"/>
      <c r="K97" s="155"/>
      <c r="L97" s="152"/>
      <c r="M97" s="156"/>
      <c r="N97" s="155"/>
      <c r="O97" s="155"/>
      <c r="P97" s="155"/>
      <c r="Q97" s="154"/>
      <c r="R97" s="153"/>
      <c r="S97" s="155"/>
      <c r="T97" s="155"/>
      <c r="U97" s="155"/>
      <c r="V97" s="155"/>
      <c r="W97" s="152"/>
      <c r="X97" s="918"/>
      <c r="Y97" s="918"/>
      <c r="Z97" s="918"/>
      <c r="AA97" s="918"/>
      <c r="AB97" s="918"/>
      <c r="AC97" s="918"/>
      <c r="AD97" s="918"/>
      <c r="AE97" s="918"/>
      <c r="AF97" s="918"/>
      <c r="AG97" s="918"/>
      <c r="AH97" s="918"/>
      <c r="AI97" s="918"/>
      <c r="AJ97" s="918"/>
      <c r="AK97" s="918"/>
      <c r="AL97" s="918"/>
      <c r="AM97" s="918"/>
      <c r="AN97" s="918"/>
      <c r="AO97" s="918"/>
      <c r="AP97" s="918"/>
      <c r="AQ97" s="918"/>
      <c r="AR97" s="918"/>
      <c r="AS97" s="918"/>
      <c r="AT97" s="918"/>
      <c r="AU97" s="918"/>
      <c r="AV97" s="918"/>
      <c r="AW97" s="918"/>
      <c r="AX97" s="918"/>
      <c r="AY97" s="918"/>
      <c r="AZ97" s="403"/>
      <c r="BA97" s="679"/>
      <c r="BB97" s="678"/>
      <c r="BC97" s="507"/>
      <c r="BD97" s="492"/>
      <c r="BE97" s="492"/>
      <c r="BF97" s="492"/>
      <c r="BG97" s="511"/>
      <c r="BH97" s="507"/>
      <c r="BI97" s="492"/>
      <c r="BJ97" s="492"/>
      <c r="BK97" s="492"/>
      <c r="BL97" s="511"/>
      <c r="BM97" s="507"/>
      <c r="BN97" s="492"/>
      <c r="BO97" s="492"/>
      <c r="BP97" s="492"/>
      <c r="BQ97" s="511"/>
      <c r="BR97" s="507"/>
      <c r="BS97" s="492"/>
      <c r="BT97" s="492"/>
      <c r="BU97" s="492"/>
      <c r="BV97" s="492"/>
      <c r="BW97" s="493"/>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row>
    <row r="98" s="366" customFormat="true" ht="15" customHeight="true" x14ac:dyDescent="0.2">
      <c r="A98" s="130"/>
      <c r="B98" s="190"/>
      <c r="C98" s="156"/>
      <c r="D98" s="155"/>
      <c r="E98" s="155"/>
      <c r="F98" s="155"/>
      <c r="G98" s="154"/>
      <c r="H98" s="153"/>
      <c r="I98" s="155"/>
      <c r="J98" s="155"/>
      <c r="K98" s="155"/>
      <c r="L98" s="152"/>
      <c r="M98" s="156"/>
      <c r="N98" s="155"/>
      <c r="O98" s="155"/>
      <c r="P98" s="155"/>
      <c r="Q98" s="154"/>
      <c r="R98" s="153"/>
      <c r="S98" s="155"/>
      <c r="T98" s="155"/>
      <c r="U98" s="155"/>
      <c r="V98" s="155"/>
      <c r="W98" s="152"/>
      <c r="X98" s="918"/>
      <c r="Y98" s="918"/>
      <c r="Z98" s="918"/>
      <c r="AA98" s="918"/>
      <c r="AB98" s="918"/>
      <c r="AC98" s="918"/>
      <c r="AD98" s="918"/>
      <c r="AE98" s="918"/>
      <c r="AF98" s="918"/>
      <c r="AG98" s="918"/>
      <c r="AH98" s="918"/>
      <c r="AI98" s="918"/>
      <c r="AJ98" s="918"/>
      <c r="AK98" s="918"/>
      <c r="AL98" s="918"/>
      <c r="AM98" s="918"/>
      <c r="AN98" s="918"/>
      <c r="AO98" s="918"/>
      <c r="AP98" s="918"/>
      <c r="AQ98" s="918"/>
      <c r="AR98" s="918"/>
      <c r="AS98" s="918"/>
      <c r="AT98" s="918"/>
      <c r="AU98" s="918"/>
      <c r="AV98" s="918"/>
      <c r="AW98" s="918"/>
      <c r="AX98" s="918"/>
      <c r="AY98" s="918"/>
      <c r="AZ98" s="403"/>
      <c r="BA98" s="679"/>
      <c r="BB98" s="678"/>
      <c r="BC98" s="507"/>
      <c r="BD98" s="492"/>
      <c r="BE98" s="492"/>
      <c r="BF98" s="492"/>
      <c r="BG98" s="511"/>
      <c r="BH98" s="507"/>
      <c r="BI98" s="492"/>
      <c r="BJ98" s="492"/>
      <c r="BK98" s="492"/>
      <c r="BL98" s="511"/>
      <c r="BM98" s="507"/>
      <c r="BN98" s="492"/>
      <c r="BO98" s="492"/>
      <c r="BP98" s="492"/>
      <c r="BQ98" s="511"/>
      <c r="BR98" s="507"/>
      <c r="BS98" s="492"/>
      <c r="BT98" s="492"/>
      <c r="BU98" s="492"/>
      <c r="BV98" s="492"/>
      <c r="BW98" s="493"/>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row>
    <row r="99" s="366" customFormat="true" ht="15" customHeight="true" x14ac:dyDescent="0.2">
      <c r="A99" s="130"/>
      <c r="B99" s="190"/>
      <c r="C99" s="156"/>
      <c r="D99" s="155"/>
      <c r="E99" s="155"/>
      <c r="F99" s="155"/>
      <c r="G99" s="154"/>
      <c r="H99" s="153"/>
      <c r="I99" s="155"/>
      <c r="J99" s="155"/>
      <c r="K99" s="155"/>
      <c r="L99" s="152"/>
      <c r="M99" s="156"/>
      <c r="N99" s="155"/>
      <c r="O99" s="155"/>
      <c r="P99" s="155"/>
      <c r="Q99" s="154"/>
      <c r="R99" s="153"/>
      <c r="S99" s="155"/>
      <c r="T99" s="155"/>
      <c r="U99" s="155"/>
      <c r="V99" s="155"/>
      <c r="W99" s="152"/>
      <c r="X99" s="918"/>
      <c r="Y99" s="918"/>
      <c r="Z99" s="918"/>
      <c r="AA99" s="918"/>
      <c r="AB99" s="918"/>
      <c r="AC99" s="918"/>
      <c r="AD99" s="918"/>
      <c r="AE99" s="918"/>
      <c r="AF99" s="918"/>
      <c r="AG99" s="918"/>
      <c r="AH99" s="918"/>
      <c r="AI99" s="918"/>
      <c r="AJ99" s="918"/>
      <c r="AK99" s="918"/>
      <c r="AL99" s="918"/>
      <c r="AM99" s="918"/>
      <c r="AN99" s="918"/>
      <c r="AO99" s="918"/>
      <c r="AP99" s="918"/>
      <c r="AQ99" s="918"/>
      <c r="AR99" s="918"/>
      <c r="AS99" s="918"/>
      <c r="AT99" s="918"/>
      <c r="AU99" s="918"/>
      <c r="AV99" s="918"/>
      <c r="AW99" s="918"/>
      <c r="AX99" s="918"/>
      <c r="AY99" s="918"/>
      <c r="AZ99" s="403"/>
      <c r="BA99" s="679"/>
      <c r="BB99" s="678"/>
      <c r="BC99" s="507"/>
      <c r="BD99" s="492"/>
      <c r="BE99" s="492"/>
      <c r="BF99" s="492"/>
      <c r="BG99" s="511"/>
      <c r="BH99" s="507"/>
      <c r="BI99" s="492"/>
      <c r="BJ99" s="492"/>
      <c r="BK99" s="492"/>
      <c r="BL99" s="511"/>
      <c r="BM99" s="507"/>
      <c r="BN99" s="492"/>
      <c r="BO99" s="492"/>
      <c r="BP99" s="492"/>
      <c r="BQ99" s="511"/>
      <c r="BR99" s="507"/>
      <c r="BS99" s="492"/>
      <c r="BT99" s="492"/>
      <c r="BU99" s="492"/>
      <c r="BV99" s="492"/>
      <c r="BW99" s="493"/>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row>
    <row r="100" s="366" customFormat="true" ht="15" customHeight="true" x14ac:dyDescent="0.2">
      <c r="A100" s="130"/>
      <c r="B100" s="190"/>
      <c r="C100" s="156"/>
      <c r="D100" s="155"/>
      <c r="E100" s="155"/>
      <c r="F100" s="155"/>
      <c r="G100" s="154"/>
      <c r="H100" s="153"/>
      <c r="I100" s="155"/>
      <c r="J100" s="155"/>
      <c r="K100" s="155"/>
      <c r="L100" s="152"/>
      <c r="M100" s="156"/>
      <c r="N100" s="155"/>
      <c r="O100" s="155"/>
      <c r="P100" s="155"/>
      <c r="Q100" s="154"/>
      <c r="R100" s="153"/>
      <c r="S100" s="155"/>
      <c r="T100" s="155"/>
      <c r="U100" s="155"/>
      <c r="V100" s="155"/>
      <c r="W100" s="152"/>
      <c r="X100" s="918"/>
      <c r="Y100" s="918"/>
      <c r="Z100" s="918"/>
      <c r="AA100" s="918"/>
      <c r="AB100" s="918"/>
      <c r="AC100" s="918"/>
      <c r="AD100" s="918"/>
      <c r="AE100" s="918"/>
      <c r="AF100" s="918"/>
      <c r="AG100" s="918"/>
      <c r="AH100" s="918"/>
      <c r="AI100" s="918"/>
      <c r="AJ100" s="918"/>
      <c r="AK100" s="918"/>
      <c r="AL100" s="918"/>
      <c r="AM100" s="918"/>
      <c r="AN100" s="918"/>
      <c r="AO100" s="918"/>
      <c r="AP100" s="918"/>
      <c r="AQ100" s="918"/>
      <c r="AR100" s="918"/>
      <c r="AS100" s="918"/>
      <c r="AT100" s="918"/>
      <c r="AU100" s="918"/>
      <c r="AV100" s="918"/>
      <c r="AW100" s="918"/>
      <c r="AX100" s="918"/>
      <c r="AY100" s="918"/>
      <c r="AZ100" s="403"/>
      <c r="BA100" s="679"/>
      <c r="BB100" s="678"/>
      <c r="BC100" s="507"/>
      <c r="BD100" s="492"/>
      <c r="BE100" s="492"/>
      <c r="BF100" s="492"/>
      <c r="BG100" s="511"/>
      <c r="BH100" s="507"/>
      <c r="BI100" s="492"/>
      <c r="BJ100" s="492"/>
      <c r="BK100" s="492"/>
      <c r="BL100" s="511"/>
      <c r="BM100" s="507"/>
      <c r="BN100" s="492"/>
      <c r="BO100" s="492"/>
      <c r="BP100" s="492"/>
      <c r="BQ100" s="511"/>
      <c r="BR100" s="507"/>
      <c r="BS100" s="492"/>
      <c r="BT100" s="492"/>
      <c r="BU100" s="492"/>
      <c r="BV100" s="492"/>
      <c r="BW100" s="493"/>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row>
    <row r="101" s="366" customFormat="true" ht="15" customHeight="true" x14ac:dyDescent="0.2">
      <c r="A101" s="198"/>
      <c r="B101" s="190"/>
      <c r="C101" s="156"/>
      <c r="D101" s="155"/>
      <c r="E101" s="155"/>
      <c r="F101" s="155"/>
      <c r="G101" s="154"/>
      <c r="H101" s="153"/>
      <c r="I101" s="155"/>
      <c r="J101" s="155"/>
      <c r="K101" s="155"/>
      <c r="L101" s="152"/>
      <c r="M101" s="156"/>
      <c r="N101" s="155"/>
      <c r="O101" s="155"/>
      <c r="P101" s="155"/>
      <c r="Q101" s="154"/>
      <c r="R101" s="153"/>
      <c r="S101" s="155"/>
      <c r="T101" s="155"/>
      <c r="U101" s="155"/>
      <c r="V101" s="155"/>
      <c r="W101" s="152"/>
      <c r="X101" s="918"/>
      <c r="Y101" s="918"/>
      <c r="Z101" s="918"/>
      <c r="AA101" s="918"/>
      <c r="AB101" s="918"/>
      <c r="AC101" s="918"/>
      <c r="AD101" s="918"/>
      <c r="AE101" s="918"/>
      <c r="AF101" s="918"/>
      <c r="AG101" s="918"/>
      <c r="AH101" s="918"/>
      <c r="AI101" s="918"/>
      <c r="AJ101" s="918"/>
      <c r="AK101" s="918"/>
      <c r="AL101" s="918"/>
      <c r="AM101" s="918"/>
      <c r="AN101" s="918"/>
      <c r="AO101" s="918"/>
      <c r="AP101" s="918"/>
      <c r="AQ101" s="918"/>
      <c r="AR101" s="918"/>
      <c r="AS101" s="918"/>
      <c r="AT101" s="918"/>
      <c r="AU101" s="918"/>
      <c r="AV101" s="918"/>
      <c r="AW101" s="918"/>
      <c r="AX101" s="918"/>
      <c r="AY101" s="918"/>
      <c r="AZ101" s="403"/>
      <c r="BA101" s="679"/>
      <c r="BB101" s="678"/>
      <c r="BC101" s="507"/>
      <c r="BD101" s="492"/>
      <c r="BE101" s="492"/>
      <c r="BF101" s="492"/>
      <c r="BG101" s="511"/>
      <c r="BH101" s="507"/>
      <c r="BI101" s="492"/>
      <c r="BJ101" s="492"/>
      <c r="BK101" s="492"/>
      <c r="BL101" s="511"/>
      <c r="BM101" s="507"/>
      <c r="BN101" s="492"/>
      <c r="BO101" s="492"/>
      <c r="BP101" s="492"/>
      <c r="BQ101" s="511"/>
      <c r="BR101" s="507"/>
      <c r="BS101" s="492"/>
      <c r="BT101" s="492"/>
      <c r="BU101" s="492"/>
      <c r="BV101" s="492"/>
      <c r="BW101" s="493"/>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row>
    <row r="102" s="366" customFormat="true" ht="15" customHeight="true" x14ac:dyDescent="0.2">
      <c r="A102" s="130"/>
      <c r="B102" s="190"/>
      <c r="C102" s="156"/>
      <c r="D102" s="155"/>
      <c r="E102" s="155"/>
      <c r="F102" s="155"/>
      <c r="G102" s="154"/>
      <c r="H102" s="153"/>
      <c r="I102" s="155"/>
      <c r="J102" s="155"/>
      <c r="K102" s="155"/>
      <c r="L102" s="152"/>
      <c r="M102" s="156"/>
      <c r="N102" s="155"/>
      <c r="O102" s="155"/>
      <c r="P102" s="155"/>
      <c r="Q102" s="154"/>
      <c r="R102" s="153"/>
      <c r="S102" s="155"/>
      <c r="T102" s="155"/>
      <c r="U102" s="155"/>
      <c r="V102" s="155"/>
      <c r="W102" s="152"/>
      <c r="X102" s="918"/>
      <c r="Y102" s="918"/>
      <c r="Z102" s="918"/>
      <c r="AA102" s="918"/>
      <c r="AB102" s="918"/>
      <c r="AC102" s="918"/>
      <c r="AD102" s="918"/>
      <c r="AE102" s="918"/>
      <c r="AF102" s="918"/>
      <c r="AG102" s="918"/>
      <c r="AH102" s="918"/>
      <c r="AI102" s="918"/>
      <c r="AJ102" s="918"/>
      <c r="AK102" s="918"/>
      <c r="AL102" s="918"/>
      <c r="AM102" s="918"/>
      <c r="AN102" s="918"/>
      <c r="AO102" s="918"/>
      <c r="AP102" s="918"/>
      <c r="AQ102" s="918"/>
      <c r="AR102" s="918"/>
      <c r="AS102" s="918"/>
      <c r="AT102" s="918"/>
      <c r="AU102" s="918"/>
      <c r="AV102" s="918"/>
      <c r="AW102" s="918"/>
      <c r="AX102" s="918"/>
      <c r="AY102" s="918"/>
      <c r="AZ102" s="403"/>
      <c r="BA102" s="679"/>
      <c r="BB102" s="678"/>
      <c r="BC102" s="507"/>
      <c r="BD102" s="492"/>
      <c r="BE102" s="492"/>
      <c r="BF102" s="492"/>
      <c r="BG102" s="511"/>
      <c r="BH102" s="507"/>
      <c r="BI102" s="492"/>
      <c r="BJ102" s="492"/>
      <c r="BK102" s="492"/>
      <c r="BL102" s="511"/>
      <c r="BM102" s="507"/>
      <c r="BN102" s="492"/>
      <c r="BO102" s="492"/>
      <c r="BP102" s="492"/>
      <c r="BQ102" s="511"/>
      <c r="BR102" s="507"/>
      <c r="BS102" s="492"/>
      <c r="BT102" s="492"/>
      <c r="BU102" s="492"/>
      <c r="BV102" s="492"/>
      <c r="BW102" s="493"/>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row>
    <row r="103" s="366" customFormat="true" ht="15" customHeight="true" x14ac:dyDescent="0.2">
      <c r="A103" s="130"/>
      <c r="B103" s="190"/>
      <c r="C103" s="156"/>
      <c r="D103" s="155"/>
      <c r="E103" s="155"/>
      <c r="F103" s="155"/>
      <c r="G103" s="154"/>
      <c r="H103" s="153"/>
      <c r="I103" s="155"/>
      <c r="J103" s="155"/>
      <c r="K103" s="155"/>
      <c r="L103" s="152"/>
      <c r="M103" s="156"/>
      <c r="N103" s="155"/>
      <c r="O103" s="155"/>
      <c r="P103" s="155"/>
      <c r="Q103" s="154"/>
      <c r="R103" s="153"/>
      <c r="S103" s="155"/>
      <c r="T103" s="155"/>
      <c r="U103" s="155"/>
      <c r="V103" s="155"/>
      <c r="W103" s="152"/>
      <c r="X103" s="918"/>
      <c r="Y103" s="918"/>
      <c r="Z103" s="918"/>
      <c r="AA103" s="918"/>
      <c r="AB103" s="918"/>
      <c r="AC103" s="918"/>
      <c r="AD103" s="918"/>
      <c r="AE103" s="918"/>
      <c r="AF103" s="918"/>
      <c r="AG103" s="918"/>
      <c r="AH103" s="918"/>
      <c r="AI103" s="918"/>
      <c r="AJ103" s="918"/>
      <c r="AK103" s="918"/>
      <c r="AL103" s="918"/>
      <c r="AM103" s="918"/>
      <c r="AN103" s="918"/>
      <c r="AO103" s="918"/>
      <c r="AP103" s="918"/>
      <c r="AQ103" s="918"/>
      <c r="AR103" s="918"/>
      <c r="AS103" s="918"/>
      <c r="AT103" s="918"/>
      <c r="AU103" s="918"/>
      <c r="AV103" s="918"/>
      <c r="AW103" s="918"/>
      <c r="AX103" s="918"/>
      <c r="AY103" s="918"/>
      <c r="AZ103" s="403"/>
      <c r="BA103" s="679"/>
      <c r="BB103" s="678"/>
      <c r="BC103" s="507"/>
      <c r="BD103" s="492"/>
      <c r="BE103" s="492"/>
      <c r="BF103" s="492"/>
      <c r="BG103" s="511"/>
      <c r="BH103" s="507"/>
      <c r="BI103" s="492"/>
      <c r="BJ103" s="492"/>
      <c r="BK103" s="492"/>
      <c r="BL103" s="511"/>
      <c r="BM103" s="507"/>
      <c r="BN103" s="492"/>
      <c r="BO103" s="492"/>
      <c r="BP103" s="492"/>
      <c r="BQ103" s="511"/>
      <c r="BR103" s="507"/>
      <c r="BS103" s="492"/>
      <c r="BT103" s="492"/>
      <c r="BU103" s="492"/>
      <c r="BV103" s="492"/>
      <c r="BW103" s="493"/>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row>
    <row r="104" s="366" customFormat="true" ht="15" customHeight="true" x14ac:dyDescent="0.2">
      <c r="A104" s="130"/>
      <c r="B104" s="190"/>
      <c r="C104" s="156"/>
      <c r="D104" s="155"/>
      <c r="E104" s="155"/>
      <c r="F104" s="155"/>
      <c r="G104" s="154"/>
      <c r="H104" s="153"/>
      <c r="I104" s="155"/>
      <c r="J104" s="155"/>
      <c r="K104" s="155"/>
      <c r="L104" s="152"/>
      <c r="M104" s="156"/>
      <c r="N104" s="155"/>
      <c r="O104" s="155"/>
      <c r="P104" s="155"/>
      <c r="Q104" s="154"/>
      <c r="R104" s="153"/>
      <c r="S104" s="155"/>
      <c r="T104" s="155"/>
      <c r="U104" s="155"/>
      <c r="V104" s="155"/>
      <c r="W104" s="152"/>
      <c r="X104" s="918"/>
      <c r="Y104" s="918"/>
      <c r="Z104" s="918"/>
      <c r="AA104" s="918"/>
      <c r="AB104" s="918"/>
      <c r="AC104" s="918"/>
      <c r="AD104" s="918"/>
      <c r="AE104" s="918"/>
      <c r="AF104" s="918"/>
      <c r="AG104" s="918"/>
      <c r="AH104" s="918"/>
      <c r="AI104" s="918"/>
      <c r="AJ104" s="918"/>
      <c r="AK104" s="918"/>
      <c r="AL104" s="918"/>
      <c r="AM104" s="918"/>
      <c r="AN104" s="918"/>
      <c r="AO104" s="918"/>
      <c r="AP104" s="918"/>
      <c r="AQ104" s="918"/>
      <c r="AR104" s="918"/>
      <c r="AS104" s="918"/>
      <c r="AT104" s="918"/>
      <c r="AU104" s="918"/>
      <c r="AV104" s="918"/>
      <c r="AW104" s="918"/>
      <c r="AX104" s="918"/>
      <c r="AY104" s="918"/>
      <c r="AZ104" s="403"/>
      <c r="BA104" s="679"/>
      <c r="BB104" s="678"/>
      <c r="BC104" s="507"/>
      <c r="BD104" s="492"/>
      <c r="BE104" s="492"/>
      <c r="BF104" s="492"/>
      <c r="BG104" s="511"/>
      <c r="BH104" s="507"/>
      <c r="BI104" s="492"/>
      <c r="BJ104" s="492"/>
      <c r="BK104" s="492"/>
      <c r="BL104" s="511"/>
      <c r="BM104" s="507"/>
      <c r="BN104" s="492"/>
      <c r="BO104" s="492"/>
      <c r="BP104" s="492"/>
      <c r="BQ104" s="511"/>
      <c r="BR104" s="507"/>
      <c r="BS104" s="492"/>
      <c r="BT104" s="492"/>
      <c r="BU104" s="492"/>
      <c r="BV104" s="492"/>
      <c r="BW104" s="493"/>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row>
    <row r="105" s="366" customFormat="true" ht="15" customHeight="true" x14ac:dyDescent="0.2">
      <c r="A105" s="195"/>
      <c r="B105" s="189"/>
      <c r="C105" s="151"/>
      <c r="D105" s="150"/>
      <c r="E105" s="150"/>
      <c r="F105" s="150"/>
      <c r="G105" s="149"/>
      <c r="H105" s="148"/>
      <c r="I105" s="150"/>
      <c r="J105" s="150"/>
      <c r="K105" s="150"/>
      <c r="L105" s="147"/>
      <c r="M105" s="151"/>
      <c r="N105" s="150"/>
      <c r="O105" s="150"/>
      <c r="P105" s="150"/>
      <c r="Q105" s="149"/>
      <c r="R105" s="148"/>
      <c r="S105" s="150"/>
      <c r="T105" s="150"/>
      <c r="U105" s="150"/>
      <c r="V105" s="150"/>
      <c r="W105" s="147"/>
      <c r="X105" s="918"/>
      <c r="Y105" s="918"/>
      <c r="Z105" s="918"/>
      <c r="AA105" s="918"/>
      <c r="AB105" s="918"/>
      <c r="AC105" s="918"/>
      <c r="AD105" s="918"/>
      <c r="AE105" s="918"/>
      <c r="AF105" s="918"/>
      <c r="AG105" s="918"/>
      <c r="AH105" s="918"/>
      <c r="AI105" s="918"/>
      <c r="AJ105" s="918"/>
      <c r="AK105" s="918"/>
      <c r="AL105" s="918"/>
      <c r="AM105" s="918"/>
      <c r="AN105" s="918"/>
      <c r="AO105" s="918"/>
      <c r="AP105" s="918"/>
      <c r="AQ105" s="918"/>
      <c r="AR105" s="918"/>
      <c r="AS105" s="918"/>
      <c r="AT105" s="918"/>
      <c r="AU105" s="918"/>
      <c r="AV105" s="918"/>
      <c r="AW105" s="918"/>
      <c r="AX105" s="918"/>
      <c r="AY105" s="918"/>
      <c r="AZ105" s="403"/>
      <c r="BA105" s="679"/>
      <c r="BB105" s="678"/>
      <c r="BC105" s="510"/>
      <c r="BD105" s="509"/>
      <c r="BE105" s="509"/>
      <c r="BF105" s="509"/>
      <c r="BG105" s="513"/>
      <c r="BH105" s="510"/>
      <c r="BI105" s="509"/>
      <c r="BJ105" s="509"/>
      <c r="BK105" s="509"/>
      <c r="BL105" s="513"/>
      <c r="BM105" s="510"/>
      <c r="BN105" s="509"/>
      <c r="BO105" s="509"/>
      <c r="BP105" s="509"/>
      <c r="BQ105" s="513"/>
      <c r="BR105" s="510"/>
      <c r="BS105" s="509"/>
      <c r="BT105" s="509"/>
      <c r="BU105" s="509"/>
      <c r="BV105" s="509"/>
      <c r="BW105" s="512"/>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row>
    <row r="106" s="366" customFormat="true" ht="250.15" customHeight="true" x14ac:dyDescent="0.2">
      <c r="A106" s="573"/>
      <c r="B106" s="224"/>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403"/>
      <c r="Y106" s="403"/>
      <c r="Z106" s="403"/>
      <c r="AA106" s="403"/>
      <c r="AB106" s="403"/>
      <c r="AC106" s="403"/>
      <c r="AD106" s="403"/>
      <c r="AE106" s="403"/>
      <c r="AF106" s="403"/>
      <c r="AG106" s="403"/>
      <c r="AH106" s="403"/>
      <c r="AI106" s="403"/>
      <c r="AJ106" s="403"/>
      <c r="AK106" s="403"/>
      <c r="AL106" s="403"/>
      <c r="AM106" s="403"/>
      <c r="AN106" s="403"/>
      <c r="AO106" s="403"/>
      <c r="AP106" s="403"/>
      <c r="AQ106" s="403"/>
      <c r="AR106" s="403"/>
      <c r="AS106" s="403"/>
      <c r="AT106" s="403"/>
      <c r="AU106" s="403"/>
      <c r="AV106" s="403"/>
      <c r="AW106" s="403"/>
      <c r="AX106" s="403"/>
      <c r="AY106" s="403"/>
      <c r="AZ106" s="403"/>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c r="BV106" s="486"/>
      <c r="BW106" s="485"/>
      <c r="BX106" s="402"/>
      <c r="BY106" s="402"/>
      <c r="BZ106" s="402"/>
      <c r="CA106" s="402"/>
      <c r="CB106" s="402"/>
      <c r="CC106" s="402"/>
      <c r="CD106" s="402"/>
      <c r="CE106" s="402"/>
      <c r="CF106" s="402"/>
      <c r="CG106" s="402"/>
      <c r="CH106" s="402"/>
      <c r="CI106" s="402"/>
      <c r="CJ106" s="402"/>
      <c r="CK106" s="402"/>
      <c r="CL106" s="402"/>
      <c r="CM106" s="402"/>
      <c r="CN106" s="402"/>
      <c r="CO106" s="402"/>
      <c r="CP106" s="402"/>
      <c r="CQ106" s="402"/>
      <c r="CR106" s="402"/>
      <c r="CS106" s="402"/>
      <c r="CT106" s="402"/>
      <c r="CU106" s="402"/>
      <c r="CV106" s="402"/>
      <c r="CW106" s="402"/>
      <c r="CX106" s="402"/>
      <c r="CY106" s="402"/>
      <c r="CZ106" s="402"/>
    </row>
    <row r="107" s="346" customFormat="true" ht="18" customHeight="true" x14ac:dyDescent="0.2">
      <c r="A107" s="573"/>
      <c r="B107" s="347"/>
      <c r="C107" s="472"/>
      <c r="D107" s="472"/>
      <c r="E107" s="472"/>
      <c r="F107" s="472"/>
      <c r="G107" s="472"/>
      <c r="H107" s="472"/>
      <c r="I107" s="472"/>
      <c r="J107" s="472"/>
      <c r="K107" s="472"/>
      <c r="L107" s="472"/>
      <c r="M107" s="472"/>
      <c r="N107" s="472"/>
      <c r="O107" s="472"/>
      <c r="P107" s="472"/>
      <c r="Q107" s="472"/>
      <c r="R107" s="472"/>
      <c r="S107" s="472"/>
      <c r="T107" s="472"/>
      <c r="U107" s="472"/>
      <c r="V107" s="472"/>
      <c r="W107" s="472"/>
      <c r="X107" s="398"/>
      <c r="Y107" s="398"/>
      <c r="Z107" s="398"/>
      <c r="AA107" s="398"/>
      <c r="AB107" s="398"/>
      <c r="AC107" s="398"/>
      <c r="AD107" s="398"/>
      <c r="AE107" s="398"/>
      <c r="AF107" s="398"/>
      <c r="AG107" s="398"/>
      <c r="AH107" s="398"/>
      <c r="AI107" s="398"/>
      <c r="AJ107" s="398"/>
      <c r="AK107" s="398"/>
      <c r="AL107" s="398"/>
      <c r="AM107" s="398"/>
      <c r="AN107" s="398"/>
      <c r="AO107" s="398"/>
      <c r="AP107" s="398"/>
      <c r="AQ107" s="398"/>
      <c r="AR107" s="398"/>
      <c r="AS107" s="398"/>
      <c r="AT107" s="398"/>
      <c r="AU107" s="398"/>
      <c r="AV107" s="398"/>
      <c r="AW107" s="398"/>
      <c r="AX107" s="398"/>
      <c r="AY107" s="398"/>
      <c r="AZ107" s="398"/>
      <c r="BB107" s="369"/>
      <c r="BX107" s="398"/>
      <c r="BY107" s="398"/>
      <c r="BZ107" s="398"/>
      <c r="CA107" s="398"/>
      <c r="CB107" s="398"/>
      <c r="CC107" s="398"/>
      <c r="CD107" s="398"/>
      <c r="CE107" s="398"/>
      <c r="CF107" s="398"/>
      <c r="CG107" s="398"/>
      <c r="CH107" s="398"/>
      <c r="CI107" s="398"/>
      <c r="CJ107" s="398"/>
      <c r="CK107" s="398"/>
      <c r="CL107" s="398"/>
      <c r="CM107" s="398"/>
      <c r="CN107" s="398"/>
      <c r="CO107" s="398"/>
      <c r="CP107" s="398"/>
      <c r="CQ107" s="398"/>
      <c r="CR107" s="398"/>
      <c r="CS107" s="398"/>
      <c r="CT107" s="398"/>
      <c r="CU107" s="398"/>
      <c r="CV107" s="398"/>
      <c r="CW107" s="398"/>
      <c r="CX107" s="398"/>
      <c r="CY107" s="398"/>
      <c r="CZ107" s="398"/>
    </row>
    <row r="108" s="346" customFormat="true" ht="22.5" customHeight="true" x14ac:dyDescent="0.35">
      <c r="A108" s="1068" t="str">
        <f>A1026</f>
        <v>Madagascar</v>
      </c>
      <c r="B108" s="1069"/>
      <c r="C108" s="348"/>
      <c r="D108" s="348"/>
      <c r="E108" s="348"/>
      <c r="F108" s="348"/>
      <c r="G108" s="348"/>
      <c r="H108" s="348"/>
      <c r="I108" s="348"/>
      <c r="J108" s="348"/>
      <c r="K108" s="348"/>
      <c r="L108" s="348"/>
      <c r="M108" s="348"/>
      <c r="N108" s="348"/>
      <c r="O108" s="348"/>
      <c r="P108" s="348"/>
      <c r="Q108" s="348"/>
      <c r="R108" s="348"/>
      <c r="S108" s="348"/>
      <c r="T108" s="348"/>
      <c r="U108" s="348"/>
      <c r="X108" s="398"/>
      <c r="Y108" s="398"/>
      <c r="Z108" s="398"/>
      <c r="AA108" s="398"/>
      <c r="AB108" s="398"/>
      <c r="AC108" s="398"/>
      <c r="AD108" s="398"/>
      <c r="AE108" s="398"/>
      <c r="AF108" s="398"/>
      <c r="AG108" s="398"/>
      <c r="AH108" s="398"/>
      <c r="AI108" s="398"/>
      <c r="AJ108" s="398"/>
      <c r="AK108" s="398"/>
      <c r="AL108" s="398"/>
      <c r="AM108" s="398"/>
      <c r="AN108" s="398"/>
      <c r="AO108" s="398"/>
      <c r="AP108" s="398"/>
      <c r="AQ108" s="398"/>
      <c r="AR108" s="398"/>
      <c r="AS108" s="398"/>
      <c r="AT108" s="398"/>
      <c r="AU108" s="398"/>
      <c r="AV108" s="398"/>
      <c r="AW108" s="398"/>
      <c r="AX108" s="398"/>
      <c r="AY108" s="398"/>
      <c r="AZ108" s="398"/>
      <c r="BB108" s="369"/>
      <c r="BX108" s="398"/>
      <c r="BY108" s="398"/>
      <c r="BZ108" s="398"/>
      <c r="CA108" s="398"/>
      <c r="CB108" s="398"/>
      <c r="CC108" s="398"/>
      <c r="CD108" s="398"/>
      <c r="CE108" s="398"/>
      <c r="CF108" s="398"/>
      <c r="CG108" s="398"/>
      <c r="CH108" s="398"/>
      <c r="CI108" s="398"/>
      <c r="CJ108" s="398"/>
      <c r="CK108" s="398"/>
      <c r="CL108" s="398"/>
      <c r="CM108" s="398"/>
      <c r="CN108" s="398"/>
      <c r="CO108" s="398"/>
      <c r="CP108" s="398"/>
      <c r="CQ108" s="398"/>
      <c r="CR108" s="398"/>
      <c r="CS108" s="398"/>
      <c r="CT108" s="398"/>
      <c r="CU108" s="398"/>
      <c r="CV108" s="398"/>
      <c r="CW108" s="398"/>
      <c r="CX108" s="398"/>
      <c r="CY108" s="398"/>
      <c r="CZ108" s="398"/>
    </row>
    <row r="109" s="346" customFormat="true" ht="22.5" customHeight="true" x14ac:dyDescent="0.35">
      <c r="A109" s="373" t="str">
        <f>A1034</f>
        <v>2004</v>
      </c>
      <c r="B109" s="374"/>
      <c r="C109" s="348"/>
      <c r="D109" s="348"/>
      <c r="E109" s="348"/>
      <c r="F109" s="348"/>
      <c r="G109" s="348"/>
      <c r="H109" s="348"/>
      <c r="I109" s="348"/>
      <c r="J109" s="348"/>
      <c r="K109" s="348"/>
      <c r="L109" s="348"/>
      <c r="M109" s="348"/>
      <c r="N109" s="348"/>
      <c r="O109" s="348"/>
      <c r="P109" s="348"/>
      <c r="Q109" s="348"/>
      <c r="R109" s="348"/>
      <c r="S109" s="348"/>
      <c r="T109" s="348"/>
      <c r="U109" s="348"/>
      <c r="X109" s="398"/>
      <c r="Y109" s="398"/>
      <c r="Z109" s="398"/>
      <c r="AA109" s="398"/>
      <c r="AB109" s="398"/>
      <c r="AC109" s="398"/>
      <c r="AD109" s="398"/>
      <c r="AE109" s="398"/>
      <c r="AF109" s="398"/>
      <c r="AG109" s="398"/>
      <c r="AH109" s="398"/>
      <c r="AI109" s="398"/>
      <c r="AJ109" s="398"/>
      <c r="AK109" s="398"/>
      <c r="AL109" s="398"/>
      <c r="AM109" s="398"/>
      <c r="AN109" s="398"/>
      <c r="AO109" s="398"/>
      <c r="AP109" s="398"/>
      <c r="AQ109" s="398"/>
      <c r="AR109" s="398"/>
      <c r="AS109" s="398"/>
      <c r="AT109" s="398"/>
      <c r="AU109" s="398"/>
      <c r="AV109" s="398"/>
      <c r="AW109" s="398"/>
      <c r="AX109" s="398"/>
      <c r="AY109" s="398"/>
      <c r="AZ109" s="398"/>
      <c r="BB109" s="369"/>
      <c r="BX109" s="398"/>
      <c r="BY109" s="398"/>
      <c r="BZ109" s="398"/>
      <c r="CA109" s="398"/>
      <c r="CB109" s="398"/>
      <c r="CC109" s="398"/>
      <c r="CD109" s="398"/>
      <c r="CE109" s="398"/>
      <c r="CF109" s="398"/>
      <c r="CG109" s="398"/>
      <c r="CH109" s="398"/>
      <c r="CI109" s="398"/>
      <c r="CJ109" s="398"/>
      <c r="CK109" s="398"/>
      <c r="CL109" s="398"/>
      <c r="CM109" s="398"/>
      <c r="CN109" s="398"/>
      <c r="CO109" s="398"/>
      <c r="CP109" s="398"/>
      <c r="CQ109" s="398"/>
      <c r="CR109" s="398"/>
      <c r="CS109" s="398"/>
      <c r="CT109" s="398"/>
      <c r="CU109" s="398"/>
      <c r="CV109" s="398"/>
      <c r="CW109" s="398"/>
      <c r="CX109" s="398"/>
      <c r="CY109" s="398"/>
      <c r="CZ109" s="398"/>
    </row>
    <row r="110" s="346" customFormat="true" ht="22.5" customHeight="true" x14ac:dyDescent="0.35">
      <c r="A110" s="375" t="s">
        <v>99</v>
      </c>
      <c r="B110" s="376"/>
      <c r="C110" s="348"/>
      <c r="D110" s="348"/>
      <c r="E110" s="348"/>
      <c r="F110" s="348"/>
      <c r="G110" s="348"/>
      <c r="H110" s="348"/>
      <c r="I110" s="348"/>
      <c r="J110" s="348"/>
      <c r="K110" s="348"/>
      <c r="L110" s="348"/>
      <c r="M110" s="348"/>
      <c r="N110" s="348"/>
      <c r="O110" s="348"/>
      <c r="P110" s="348"/>
      <c r="Q110" s="348"/>
      <c r="R110" s="348"/>
      <c r="S110" s="348"/>
      <c r="T110" s="348"/>
      <c r="U110" s="348"/>
      <c r="X110" s="398"/>
      <c r="Y110" s="398"/>
      <c r="Z110" s="398"/>
      <c r="AA110" s="398"/>
      <c r="AB110" s="398"/>
      <c r="AC110" s="398"/>
      <c r="AD110" s="398"/>
      <c r="AE110" s="398"/>
      <c r="AF110" s="398"/>
      <c r="AG110" s="398"/>
      <c r="AH110" s="398"/>
      <c r="AI110" s="398"/>
      <c r="AJ110" s="398"/>
      <c r="AK110" s="398"/>
      <c r="AL110" s="398"/>
      <c r="AM110" s="398"/>
      <c r="AN110" s="398"/>
      <c r="AO110" s="398"/>
      <c r="AP110" s="398"/>
      <c r="AQ110" s="398"/>
      <c r="AR110" s="398"/>
      <c r="AS110" s="398"/>
      <c r="AT110" s="398"/>
      <c r="AU110" s="398"/>
      <c r="AV110" s="398"/>
      <c r="AW110" s="398"/>
      <c r="AX110" s="398"/>
      <c r="AY110" s="398"/>
      <c r="AZ110" s="398"/>
      <c r="BB110" s="369"/>
      <c r="BX110" s="398"/>
      <c r="BY110" s="398"/>
      <c r="BZ110" s="398"/>
      <c r="CA110" s="398"/>
      <c r="CB110" s="398"/>
      <c r="CC110" s="398"/>
      <c r="CD110" s="398"/>
      <c r="CE110" s="398"/>
      <c r="CF110" s="398"/>
      <c r="CG110" s="398"/>
      <c r="CH110" s="398"/>
      <c r="CI110" s="398"/>
      <c r="CJ110" s="398"/>
      <c r="CK110" s="398"/>
      <c r="CL110" s="398"/>
      <c r="CM110" s="398"/>
      <c r="CN110" s="398"/>
      <c r="CO110" s="398"/>
      <c r="CP110" s="398"/>
      <c r="CQ110" s="398"/>
      <c r="CR110" s="398"/>
      <c r="CS110" s="398"/>
      <c r="CT110" s="398"/>
      <c r="CU110" s="398"/>
      <c r="CV110" s="398"/>
      <c r="CW110" s="398"/>
      <c r="CX110" s="398"/>
      <c r="CY110" s="398"/>
      <c r="CZ110" s="398"/>
    </row>
    <row r="111" s="346" customFormat="true" ht="20.1" customHeight="true" x14ac:dyDescent="0.35">
      <c r="A111" s="377" t="s">
        <v>97</v>
      </c>
      <c r="B111" s="374"/>
      <c r="C111" s="348"/>
      <c r="D111" s="348"/>
      <c r="E111" s="348"/>
      <c r="F111" s="348"/>
      <c r="G111" s="348"/>
      <c r="H111" s="348"/>
      <c r="I111" s="348"/>
      <c r="J111" s="348"/>
      <c r="K111" s="348"/>
      <c r="L111" s="348"/>
      <c r="M111" s="348"/>
      <c r="N111" s="348"/>
      <c r="O111" s="348"/>
      <c r="P111" s="348"/>
      <c r="Q111" s="348"/>
      <c r="R111" s="348"/>
      <c r="S111" s="348"/>
      <c r="T111" s="348"/>
      <c r="U111" s="348"/>
      <c r="X111" s="398"/>
      <c r="Y111" s="398"/>
      <c r="Z111" s="398"/>
      <c r="AA111" s="398"/>
      <c r="AB111" s="398"/>
      <c r="AC111" s="398"/>
      <c r="AD111" s="398"/>
      <c r="AE111" s="398"/>
      <c r="AF111" s="398"/>
      <c r="AG111" s="398"/>
      <c r="AH111" s="398"/>
      <c r="AI111" s="398"/>
      <c r="AJ111" s="398"/>
      <c r="AK111" s="398"/>
      <c r="AL111" s="398"/>
      <c r="AM111" s="398"/>
      <c r="AN111" s="398"/>
      <c r="AO111" s="398"/>
      <c r="AP111" s="398"/>
      <c r="AQ111" s="398"/>
      <c r="AR111" s="398"/>
      <c r="AS111" s="398"/>
      <c r="AT111" s="398"/>
      <c r="AU111" s="398"/>
      <c r="AV111" s="398"/>
      <c r="AW111" s="398"/>
      <c r="AX111" s="398"/>
      <c r="AY111" s="398"/>
      <c r="AZ111" s="398"/>
      <c r="BB111" s="369"/>
      <c r="BX111" s="398"/>
      <c r="BY111" s="398"/>
      <c r="BZ111" s="398"/>
      <c r="CA111" s="398"/>
      <c r="CB111" s="398"/>
      <c r="CC111" s="398"/>
      <c r="CD111" s="398"/>
      <c r="CE111" s="398"/>
      <c r="CF111" s="398"/>
      <c r="CG111" s="398"/>
      <c r="CH111" s="398"/>
      <c r="CI111" s="398"/>
      <c r="CJ111" s="398"/>
      <c r="CK111" s="398"/>
      <c r="CL111" s="398"/>
      <c r="CM111" s="398"/>
      <c r="CN111" s="398"/>
      <c r="CO111" s="398"/>
      <c r="CP111" s="398"/>
      <c r="CQ111" s="398"/>
      <c r="CR111" s="398"/>
      <c r="CS111" s="398"/>
      <c r="CT111" s="398"/>
      <c r="CU111" s="398"/>
      <c r="CV111" s="398"/>
      <c r="CW111" s="398"/>
      <c r="CX111" s="398"/>
      <c r="CY111" s="398"/>
      <c r="CZ111" s="398"/>
    </row>
    <row r="112" s="346" customFormat="true" ht="15" customHeight="true" x14ac:dyDescent="0.2">
      <c r="A112" s="675" t="s">
        <v>98</v>
      </c>
      <c r="B112" s="411"/>
      <c r="C112" s="348"/>
      <c r="D112" s="348"/>
      <c r="E112" s="348"/>
      <c r="F112" s="348"/>
      <c r="G112" s="348"/>
      <c r="H112" s="348"/>
      <c r="I112" s="348"/>
      <c r="J112" s="348"/>
      <c r="K112" s="348"/>
      <c r="L112" s="348"/>
      <c r="M112" s="348"/>
      <c r="N112" s="348"/>
      <c r="O112" s="348"/>
      <c r="P112" s="348"/>
      <c r="Q112" s="348"/>
      <c r="R112" s="348"/>
      <c r="S112" s="348"/>
      <c r="T112" s="348"/>
      <c r="U112" s="348"/>
      <c r="X112" s="398"/>
      <c r="Y112" s="398"/>
      <c r="Z112" s="398"/>
      <c r="AA112" s="398"/>
      <c r="AB112" s="398"/>
      <c r="AC112" s="398"/>
      <c r="AD112" s="398"/>
      <c r="AE112" s="398"/>
      <c r="AF112" s="398"/>
      <c r="AG112" s="398"/>
      <c r="AH112" s="398"/>
      <c r="AI112" s="398"/>
      <c r="AJ112" s="398"/>
      <c r="AK112" s="398"/>
      <c r="AL112" s="398"/>
      <c r="AM112" s="398"/>
      <c r="AN112" s="398"/>
      <c r="AO112" s="398"/>
      <c r="AP112" s="398"/>
      <c r="AQ112" s="398"/>
      <c r="AR112" s="398"/>
      <c r="AS112" s="398"/>
      <c r="AT112" s="398"/>
      <c r="AU112" s="398"/>
      <c r="AV112" s="398"/>
      <c r="AW112" s="398"/>
      <c r="AX112" s="398"/>
      <c r="AY112" s="398"/>
      <c r="AZ112" s="398"/>
      <c r="BB112" s="369"/>
      <c r="BX112" s="398"/>
      <c r="BY112" s="398"/>
      <c r="BZ112" s="398"/>
      <c r="CA112" s="398"/>
      <c r="CB112" s="398"/>
      <c r="CC112" s="398"/>
      <c r="CD112" s="398"/>
      <c r="CE112" s="398"/>
      <c r="CF112" s="398"/>
      <c r="CG112" s="398"/>
      <c r="CH112" s="398"/>
      <c r="CI112" s="398"/>
      <c r="CJ112" s="398"/>
      <c r="CK112" s="398"/>
      <c r="CL112" s="398"/>
      <c r="CM112" s="398"/>
      <c r="CN112" s="398"/>
      <c r="CO112" s="398"/>
      <c r="CP112" s="398"/>
      <c r="CQ112" s="398"/>
      <c r="CR112" s="398"/>
      <c r="CS112" s="398"/>
      <c r="CT112" s="398"/>
      <c r="CU112" s="398"/>
      <c r="CV112" s="398"/>
      <c r="CW112" s="398"/>
      <c r="CX112" s="398"/>
      <c r="CY112" s="398"/>
      <c r="CZ112" s="398"/>
    </row>
    <row r="113" s="346" customFormat="true" ht="15" customHeight="true" x14ac:dyDescent="0.2">
      <c r="A113" s="387" t="s">
        <v>40</v>
      </c>
      <c r="B113" s="386"/>
      <c r="C113" s="348"/>
      <c r="D113" s="348"/>
      <c r="E113" s="348"/>
      <c r="F113" s="348"/>
      <c r="G113" s="348"/>
      <c r="H113" s="348"/>
      <c r="I113" s="348"/>
      <c r="J113" s="348"/>
      <c r="K113" s="348"/>
      <c r="L113" s="348"/>
      <c r="M113" s="348"/>
      <c r="N113" s="348"/>
      <c r="O113" s="348"/>
      <c r="P113" s="348"/>
      <c r="Q113" s="348"/>
      <c r="R113" s="348"/>
      <c r="S113" s="348"/>
      <c r="T113" s="348"/>
      <c r="U113" s="348"/>
      <c r="X113" s="398"/>
      <c r="Y113" s="398"/>
      <c r="Z113" s="398"/>
      <c r="AA113" s="398"/>
      <c r="AB113" s="398"/>
      <c r="AC113" s="398"/>
      <c r="AD113" s="398"/>
      <c r="AE113" s="398"/>
      <c r="AF113" s="398"/>
      <c r="AG113" s="398"/>
      <c r="AH113" s="398"/>
      <c r="AI113" s="398"/>
      <c r="AJ113" s="398"/>
      <c r="AK113" s="398"/>
      <c r="AL113" s="398"/>
      <c r="AM113" s="398"/>
      <c r="AN113" s="398"/>
      <c r="AO113" s="398"/>
      <c r="AP113" s="398"/>
      <c r="AQ113" s="398"/>
      <c r="AR113" s="398"/>
      <c r="AS113" s="398"/>
      <c r="AT113" s="398"/>
      <c r="AU113" s="398"/>
      <c r="AV113" s="398"/>
      <c r="AW113" s="398"/>
      <c r="AX113" s="398"/>
      <c r="AY113" s="398"/>
      <c r="AZ113" s="398"/>
      <c r="BB113" s="369"/>
      <c r="BX113" s="398"/>
      <c r="BY113" s="398"/>
      <c r="BZ113" s="398"/>
      <c r="CA113" s="398"/>
      <c r="CB113" s="398"/>
      <c r="CC113" s="398"/>
      <c r="CD113" s="398"/>
      <c r="CE113" s="398"/>
      <c r="CF113" s="398"/>
      <c r="CG113" s="398"/>
      <c r="CH113" s="398"/>
      <c r="CI113" s="398"/>
      <c r="CJ113" s="398"/>
      <c r="CK113" s="398"/>
      <c r="CL113" s="398"/>
      <c r="CM113" s="398"/>
      <c r="CN113" s="398"/>
      <c r="CO113" s="398"/>
      <c r="CP113" s="398"/>
      <c r="CQ113" s="398"/>
      <c r="CR113" s="398"/>
      <c r="CS113" s="398"/>
      <c r="CT113" s="398"/>
      <c r="CU113" s="398"/>
      <c r="CV113" s="398"/>
      <c r="CW113" s="398"/>
      <c r="CX113" s="398"/>
      <c r="CY113" s="398"/>
      <c r="CZ113" s="398"/>
    </row>
    <row r="114" s="346" customFormat="true" ht="15" customHeight="true" x14ac:dyDescent="0.2">
      <c r="A114" s="385" t="s">
        <v>39</v>
      </c>
      <c r="B114" s="386"/>
      <c r="C114" s="348"/>
      <c r="D114" s="348"/>
      <c r="E114" s="348"/>
      <c r="F114" s="348"/>
      <c r="G114" s="348"/>
      <c r="H114" s="348"/>
      <c r="I114" s="348"/>
      <c r="J114" s="348"/>
      <c r="K114" s="348"/>
      <c r="L114" s="348"/>
      <c r="M114" s="348"/>
      <c r="N114" s="348"/>
      <c r="O114" s="348"/>
      <c r="P114" s="348"/>
      <c r="Q114" s="348"/>
      <c r="R114" s="348"/>
      <c r="S114" s="348"/>
      <c r="T114" s="348"/>
      <c r="U114" s="348"/>
      <c r="X114" s="398"/>
      <c r="Y114" s="398"/>
      <c r="Z114" s="398"/>
      <c r="AA114" s="398"/>
      <c r="AB114" s="398"/>
      <c r="AC114" s="398"/>
      <c r="AD114" s="398"/>
      <c r="AE114" s="398"/>
      <c r="AF114" s="398"/>
      <c r="AG114" s="398"/>
      <c r="AH114" s="398"/>
      <c r="AI114" s="398"/>
      <c r="AJ114" s="398"/>
      <c r="AK114" s="398"/>
      <c r="AL114" s="398"/>
      <c r="AM114" s="398"/>
      <c r="AN114" s="398"/>
      <c r="AO114" s="398"/>
      <c r="AP114" s="398"/>
      <c r="AQ114" s="398"/>
      <c r="AR114" s="398"/>
      <c r="AS114" s="398"/>
      <c r="AT114" s="398"/>
      <c r="AU114" s="398"/>
      <c r="AV114" s="398"/>
      <c r="AW114" s="398"/>
      <c r="AX114" s="398"/>
      <c r="AY114" s="398"/>
      <c r="AZ114" s="398"/>
      <c r="BB114" s="369"/>
      <c r="BX114" s="398"/>
      <c r="BY114" s="398"/>
      <c r="BZ114" s="398"/>
      <c r="CA114" s="398"/>
      <c r="CB114" s="398"/>
      <c r="CC114" s="398"/>
      <c r="CD114" s="398"/>
      <c r="CE114" s="398"/>
      <c r="CF114" s="398"/>
      <c r="CG114" s="398"/>
      <c r="CH114" s="398"/>
      <c r="CI114" s="398"/>
      <c r="CJ114" s="398"/>
      <c r="CK114" s="398"/>
      <c r="CL114" s="398"/>
      <c r="CM114" s="398"/>
      <c r="CN114" s="398"/>
      <c r="CO114" s="398"/>
      <c r="CP114" s="398"/>
      <c r="CQ114" s="398"/>
      <c r="CR114" s="398"/>
      <c r="CS114" s="398"/>
      <c r="CT114" s="398"/>
      <c r="CU114" s="398"/>
      <c r="CV114" s="398"/>
      <c r="CW114" s="398"/>
      <c r="CX114" s="398"/>
      <c r="CY114" s="398"/>
      <c r="CZ114" s="398"/>
    </row>
    <row r="115" s="346" customFormat="true" ht="15" customHeight="true" x14ac:dyDescent="0.2">
      <c r="A115" s="385" t="s">
        <v>136</v>
      </c>
      <c r="B115" s="410" t="str">
        <f>A1025</f>
        <v>DHS04</v>
      </c>
      <c r="C115" s="348"/>
      <c r="D115" s="348"/>
      <c r="E115" s="348"/>
      <c r="F115" s="348"/>
      <c r="G115" s="348"/>
      <c r="H115" s="348"/>
      <c r="I115" s="348"/>
      <c r="J115" s="348"/>
      <c r="K115" s="348"/>
      <c r="L115" s="348"/>
      <c r="M115" s="348"/>
      <c r="N115" s="348"/>
      <c r="O115" s="348"/>
      <c r="P115" s="348"/>
      <c r="Q115" s="348"/>
      <c r="R115" s="348"/>
      <c r="S115" s="348"/>
      <c r="T115" s="348"/>
      <c r="U115" s="348"/>
      <c r="X115" s="398"/>
      <c r="Y115" s="398"/>
      <c r="Z115" s="398"/>
      <c r="AA115" s="398"/>
      <c r="AB115" s="398"/>
      <c r="AC115" s="398"/>
      <c r="AD115" s="398"/>
      <c r="AE115" s="398"/>
      <c r="AF115" s="398"/>
      <c r="AG115" s="398"/>
      <c r="AH115" s="398"/>
      <c r="AI115" s="398"/>
      <c r="AJ115" s="398"/>
      <c r="AK115" s="398"/>
      <c r="AL115" s="398"/>
      <c r="AM115" s="398"/>
      <c r="AN115" s="398"/>
      <c r="AO115" s="398"/>
      <c r="AP115" s="398"/>
      <c r="AQ115" s="398"/>
      <c r="AR115" s="398"/>
      <c r="AS115" s="398"/>
      <c r="AT115" s="398"/>
      <c r="AU115" s="398"/>
      <c r="AV115" s="398"/>
      <c r="AW115" s="398"/>
      <c r="AX115" s="398"/>
      <c r="AY115" s="398"/>
      <c r="AZ115" s="398"/>
      <c r="BB115" s="369"/>
      <c r="BX115" s="398"/>
      <c r="BY115" s="398"/>
      <c r="BZ115" s="398"/>
      <c r="CA115" s="398"/>
      <c r="CB115" s="398"/>
      <c r="CC115" s="398"/>
      <c r="CD115" s="398"/>
      <c r="CE115" s="398"/>
      <c r="CF115" s="398"/>
      <c r="CG115" s="398"/>
      <c r="CH115" s="398"/>
      <c r="CI115" s="398"/>
      <c r="CJ115" s="398"/>
      <c r="CK115" s="398"/>
      <c r="CL115" s="398"/>
      <c r="CM115" s="398"/>
      <c r="CN115" s="398"/>
      <c r="CO115" s="398"/>
      <c r="CP115" s="398"/>
      <c r="CQ115" s="398"/>
      <c r="CR115" s="398"/>
      <c r="CS115" s="398"/>
      <c r="CT115" s="398"/>
      <c r="CU115" s="398"/>
      <c r="CV115" s="398"/>
      <c r="CW115" s="398"/>
      <c r="CX115" s="398"/>
      <c r="CY115" s="398"/>
      <c r="CZ115" s="398"/>
    </row>
    <row r="116" s="346" customFormat="true" ht="15" customHeight="true" x14ac:dyDescent="0.2">
      <c r="A116" s="231" t="str">
        <f>B1030</f>
        <v>Ratio of Improved latrines based on:</v>
      </c>
      <c r="B116" s="230" t="s">
        <v>157</v>
      </c>
      <c r="C116" s="348"/>
      <c r="D116" s="348"/>
      <c r="E116" s="348"/>
      <c r="F116" s="348"/>
      <c r="G116" s="348"/>
      <c r="H116" s="348"/>
      <c r="I116" s="348"/>
      <c r="J116" s="348"/>
      <c r="K116" s="348"/>
      <c r="L116" s="348"/>
      <c r="M116" s="348"/>
      <c r="N116" s="348"/>
      <c r="O116" s="348"/>
      <c r="P116" s="348"/>
      <c r="Q116" s="348"/>
      <c r="R116" s="348"/>
      <c r="S116" s="348"/>
      <c r="T116" s="348"/>
      <c r="U116" s="348"/>
      <c r="X116" s="398"/>
      <c r="Y116" s="398"/>
      <c r="Z116" s="398"/>
      <c r="AA116" s="398"/>
      <c r="AB116" s="398"/>
      <c r="AC116" s="398"/>
      <c r="AD116" s="398"/>
      <c r="AE116" s="398"/>
      <c r="AF116" s="398"/>
      <c r="AG116" s="398"/>
      <c r="AH116" s="398"/>
      <c r="AI116" s="398"/>
      <c r="AJ116" s="398"/>
      <c r="AK116" s="398"/>
      <c r="AL116" s="398"/>
      <c r="AM116" s="398"/>
      <c r="AN116" s="398"/>
      <c r="AO116" s="398"/>
      <c r="AP116" s="398"/>
      <c r="AQ116" s="398"/>
      <c r="AR116" s="398"/>
      <c r="AS116" s="398"/>
      <c r="AT116" s="398"/>
      <c r="AU116" s="398"/>
      <c r="AV116" s="398"/>
      <c r="AW116" s="398"/>
      <c r="AX116" s="398"/>
      <c r="AY116" s="398"/>
      <c r="AZ116" s="398"/>
      <c r="BB116" s="369"/>
      <c r="BX116" s="398"/>
      <c r="BY116" s="398"/>
      <c r="BZ116" s="398"/>
      <c r="CA116" s="398"/>
      <c r="CB116" s="398"/>
      <c r="CC116" s="398"/>
      <c r="CD116" s="398"/>
      <c r="CE116" s="398"/>
      <c r="CF116" s="398"/>
      <c r="CG116" s="398"/>
      <c r="CH116" s="398"/>
      <c r="CI116" s="398"/>
      <c r="CJ116" s="398"/>
      <c r="CK116" s="398"/>
      <c r="CL116" s="398"/>
      <c r="CM116" s="398"/>
      <c r="CN116" s="398"/>
      <c r="CO116" s="398"/>
      <c r="CP116" s="398"/>
      <c r="CQ116" s="398"/>
      <c r="CR116" s="398"/>
      <c r="CS116" s="398"/>
      <c r="CT116" s="398"/>
      <c r="CU116" s="398"/>
      <c r="CV116" s="398"/>
      <c r="CW116" s="398"/>
      <c r="CX116" s="398"/>
      <c r="CY116" s="398"/>
      <c r="CZ116" s="398"/>
    </row>
    <row r="117" s="346" customFormat="true" ht="15" customHeight="true" x14ac:dyDescent="0.2">
      <c r="A117" s="231" t="str">
        <f>B1029</f>
        <v>Ratio of Shared improved based on:</v>
      </c>
      <c r="B117" s="229" t="s">
        <v>157</v>
      </c>
      <c r="C117" s="348"/>
      <c r="D117" s="348"/>
      <c r="E117" s="348"/>
      <c r="F117" s="348"/>
      <c r="G117" s="348"/>
      <c r="H117" s="348"/>
      <c r="I117" s="348"/>
      <c r="J117" s="348"/>
      <c r="K117" s="348"/>
      <c r="L117" s="348"/>
      <c r="M117" s="348"/>
      <c r="N117" s="348"/>
      <c r="O117" s="348"/>
      <c r="P117" s="348"/>
      <c r="Q117" s="348"/>
      <c r="R117" s="348"/>
      <c r="S117" s="348"/>
      <c r="T117" s="348"/>
      <c r="U117" s="348"/>
      <c r="X117" s="398"/>
      <c r="Y117" s="398"/>
      <c r="Z117" s="398"/>
      <c r="AA117" s="398"/>
      <c r="AB117" s="398"/>
      <c r="AC117" s="398"/>
      <c r="AD117" s="398"/>
      <c r="AE117" s="398"/>
      <c r="AF117" s="398"/>
      <c r="AG117" s="398"/>
      <c r="AH117" s="398"/>
      <c r="AI117" s="398"/>
      <c r="AJ117" s="398"/>
      <c r="AK117" s="398"/>
      <c r="AL117" s="398"/>
      <c r="AM117" s="398"/>
      <c r="AN117" s="398"/>
      <c r="AO117" s="398"/>
      <c r="AP117" s="398"/>
      <c r="AQ117" s="398"/>
      <c r="AR117" s="398"/>
      <c r="AS117" s="398"/>
      <c r="AT117" s="398"/>
      <c r="AU117" s="398"/>
      <c r="AV117" s="398"/>
      <c r="AW117" s="398"/>
      <c r="AX117" s="398"/>
      <c r="AY117" s="398"/>
      <c r="AZ117" s="398"/>
      <c r="BB117" s="369"/>
      <c r="BX117" s="398"/>
      <c r="BY117" s="398"/>
      <c r="BZ117" s="398"/>
      <c r="CA117" s="398"/>
      <c r="CB117" s="398"/>
      <c r="CC117" s="398"/>
      <c r="CD117" s="398"/>
      <c r="CE117" s="398"/>
      <c r="CF117" s="398"/>
      <c r="CG117" s="398"/>
      <c r="CH117" s="398"/>
      <c r="CI117" s="398"/>
      <c r="CJ117" s="398"/>
      <c r="CK117" s="398"/>
      <c r="CL117" s="398"/>
      <c r="CM117" s="398"/>
      <c r="CN117" s="398"/>
      <c r="CO117" s="398"/>
      <c r="CP117" s="398"/>
      <c r="CQ117" s="398"/>
      <c r="CR117" s="398"/>
      <c r="CS117" s="398"/>
      <c r="CT117" s="398"/>
      <c r="CU117" s="398"/>
      <c r="CV117" s="398"/>
      <c r="CW117" s="398"/>
      <c r="CX117" s="398"/>
      <c r="CY117" s="398"/>
      <c r="CZ117" s="398"/>
    </row>
    <row r="118" s="346" customFormat="true" ht="21" customHeight="true" x14ac:dyDescent="0.2">
      <c r="A118" s="228"/>
      <c r="B118" s="230"/>
      <c r="C118" s="348"/>
      <c r="D118" s="348"/>
      <c r="E118" s="348"/>
      <c r="F118" s="348"/>
      <c r="G118" s="348"/>
      <c r="H118" s="348"/>
      <c r="I118" s="348"/>
      <c r="J118" s="348"/>
      <c r="K118" s="348"/>
      <c r="L118" s="348"/>
      <c r="M118" s="348"/>
      <c r="N118" s="348"/>
      <c r="O118" s="348"/>
      <c r="P118" s="348"/>
      <c r="Q118" s="348"/>
      <c r="R118" s="348"/>
      <c r="S118" s="348"/>
      <c r="T118" s="348"/>
      <c r="U118" s="348"/>
      <c r="X118" s="398"/>
      <c r="Y118" s="398"/>
      <c r="Z118" s="398"/>
      <c r="AA118" s="398"/>
      <c r="AB118" s="398"/>
      <c r="AC118" s="398"/>
      <c r="AD118" s="398"/>
      <c r="AE118" s="398"/>
      <c r="AF118" s="398"/>
      <c r="AG118" s="398"/>
      <c r="AH118" s="398"/>
      <c r="AI118" s="398"/>
      <c r="AJ118" s="398"/>
      <c r="AK118" s="398"/>
      <c r="AL118" s="398"/>
      <c r="AM118" s="398"/>
      <c r="AN118" s="398"/>
      <c r="AO118" s="398"/>
      <c r="AP118" s="398"/>
      <c r="AQ118" s="398"/>
      <c r="AR118" s="398"/>
      <c r="AS118" s="398"/>
      <c r="AT118" s="398"/>
      <c r="AU118" s="398"/>
      <c r="AV118" s="398"/>
      <c r="AW118" s="398"/>
      <c r="AX118" s="398"/>
      <c r="AY118" s="398"/>
      <c r="AZ118" s="398"/>
      <c r="BB118" s="369"/>
      <c r="BX118" s="398"/>
      <c r="BY118" s="398"/>
      <c r="BZ118" s="398"/>
      <c r="CA118" s="398"/>
      <c r="CB118" s="398"/>
      <c r="CC118" s="398"/>
      <c r="CD118" s="398"/>
      <c r="CE118" s="398"/>
      <c r="CF118" s="398"/>
      <c r="CG118" s="398"/>
      <c r="CH118" s="398"/>
      <c r="CI118" s="398"/>
      <c r="CJ118" s="398"/>
      <c r="CK118" s="398"/>
      <c r="CL118" s="398"/>
      <c r="CM118" s="398"/>
      <c r="CN118" s="398"/>
      <c r="CO118" s="398"/>
      <c r="CP118" s="398"/>
      <c r="CQ118" s="398"/>
      <c r="CR118" s="398"/>
      <c r="CS118" s="398"/>
      <c r="CT118" s="398"/>
      <c r="CU118" s="398"/>
      <c r="CV118" s="398"/>
      <c r="CW118" s="398"/>
      <c r="CX118" s="398"/>
      <c r="CY118" s="398"/>
      <c r="CZ118" s="398"/>
    </row>
    <row r="119" s="346" customFormat="true" ht="15" customHeight="true" x14ac:dyDescent="0.2">
      <c r="A119" s="227"/>
      <c r="B119" s="226"/>
      <c r="C119" s="348"/>
      <c r="D119" s="348"/>
      <c r="E119" s="348"/>
      <c r="F119" s="348"/>
      <c r="G119" s="348"/>
      <c r="H119" s="348"/>
      <c r="I119" s="348"/>
      <c r="J119" s="348"/>
      <c r="K119" s="348"/>
      <c r="L119" s="348"/>
      <c r="M119" s="348"/>
      <c r="N119" s="348"/>
      <c r="O119" s="348"/>
      <c r="P119" s="348"/>
      <c r="Q119" s="348"/>
      <c r="R119" s="348"/>
      <c r="S119" s="348"/>
      <c r="T119" s="348"/>
      <c r="U119" s="348"/>
      <c r="X119" s="398"/>
      <c r="Y119" s="398"/>
      <c r="Z119" s="398"/>
      <c r="AA119" s="398"/>
      <c r="AB119" s="398"/>
      <c r="AC119" s="398"/>
      <c r="AD119" s="398"/>
      <c r="AE119" s="398"/>
      <c r="AF119" s="398"/>
      <c r="AG119" s="398"/>
      <c r="AH119" s="398"/>
      <c r="AI119" s="398"/>
      <c r="AJ119" s="398"/>
      <c r="AK119" s="398"/>
      <c r="AL119" s="398"/>
      <c r="AM119" s="398"/>
      <c r="AN119" s="398"/>
      <c r="AO119" s="398"/>
      <c r="AP119" s="398"/>
      <c r="AQ119" s="398"/>
      <c r="AR119" s="398"/>
      <c r="AS119" s="398"/>
      <c r="AT119" s="398"/>
      <c r="AU119" s="398"/>
      <c r="AV119" s="398"/>
      <c r="AW119" s="398"/>
      <c r="AX119" s="398"/>
      <c r="AY119" s="398"/>
      <c r="AZ119" s="398"/>
      <c r="BB119" s="369"/>
      <c r="BX119" s="398"/>
      <c r="BY119" s="398"/>
      <c r="BZ119" s="398"/>
      <c r="CA119" s="398"/>
      <c r="CB119" s="398"/>
      <c r="CC119" s="398"/>
      <c r="CD119" s="398"/>
      <c r="CE119" s="398"/>
      <c r="CF119" s="398"/>
      <c r="CG119" s="398"/>
      <c r="CH119" s="398"/>
      <c r="CI119" s="398"/>
      <c r="CJ119" s="398"/>
      <c r="CK119" s="398"/>
      <c r="CL119" s="398"/>
      <c r="CM119" s="398"/>
      <c r="CN119" s="398"/>
      <c r="CO119" s="398"/>
      <c r="CP119" s="398"/>
      <c r="CQ119" s="398"/>
      <c r="CR119" s="398"/>
      <c r="CS119" s="398"/>
      <c r="CT119" s="398"/>
      <c r="CU119" s="398"/>
      <c r="CV119" s="398"/>
      <c r="CW119" s="398"/>
      <c r="CX119" s="398"/>
      <c r="CY119" s="398"/>
      <c r="CZ119" s="398"/>
    </row>
    <row r="120" s="370" customFormat="true" ht="15" customHeight="true" x14ac:dyDescent="0.2">
      <c r="A120" s="351" t="s">
        <v>99</v>
      </c>
      <c r="B120" s="394"/>
      <c r="C120" s="1061" t="s">
        <v>115</v>
      </c>
      <c r="D120" s="1062"/>
      <c r="E120" s="1062"/>
      <c r="F120" s="1062"/>
      <c r="G120" s="1063"/>
      <c r="H120" s="1064" t="s">
        <v>38</v>
      </c>
      <c r="I120" s="1052"/>
      <c r="J120" s="1052"/>
      <c r="K120" s="1052"/>
      <c r="L120" s="1054"/>
      <c r="M120" s="1046" t="s">
        <v>37</v>
      </c>
      <c r="N120" s="1047"/>
      <c r="O120" s="1047"/>
      <c r="P120" s="1047"/>
      <c r="Q120" s="1049"/>
      <c r="R120" s="81" t="s">
        <v>141</v>
      </c>
      <c r="S120" s="484"/>
      <c r="T120" s="484"/>
      <c r="U120" s="484"/>
      <c r="V120" s="484"/>
      <c r="W120" s="484"/>
      <c r="X120" s="495"/>
      <c r="Y120" s="495"/>
      <c r="Z120" s="495"/>
      <c r="AA120" s="495"/>
      <c r="AB120" s="495"/>
      <c r="AC120" s="495"/>
      <c r="AD120" s="495"/>
      <c r="AE120" s="495"/>
      <c r="AF120" s="495"/>
      <c r="AG120" s="495"/>
      <c r="AH120" s="495"/>
      <c r="AI120" s="495"/>
      <c r="AJ120" s="495"/>
      <c r="AK120" s="495"/>
      <c r="AL120" s="495"/>
      <c r="AM120" s="495"/>
      <c r="AN120" s="495"/>
      <c r="AO120" s="495"/>
      <c r="AP120" s="495"/>
      <c r="AQ120" s="495"/>
      <c r="AR120" s="495"/>
      <c r="AS120" s="495"/>
      <c r="AT120" s="495"/>
      <c r="AU120" s="495"/>
      <c r="AV120" s="495"/>
      <c r="AW120" s="495"/>
      <c r="AX120" s="495"/>
      <c r="AY120" s="495"/>
      <c r="AZ120" s="234"/>
      <c r="BA120" s="404" t="s">
        <v>131</v>
      </c>
      <c r="BB120" s="351" t="s">
        <v>99</v>
      </c>
      <c r="BC120" s="1046" t="s">
        <v>115</v>
      </c>
      <c r="BD120" s="1047"/>
      <c r="BE120" s="1047"/>
      <c r="BF120" s="1047"/>
      <c r="BG120" s="1048"/>
      <c r="BH120" s="1046" t="s">
        <v>38</v>
      </c>
      <c r="BI120" s="1047"/>
      <c r="BJ120" s="1047"/>
      <c r="BK120" s="1047"/>
      <c r="BL120" s="1048"/>
      <c r="BM120" s="1046" t="s">
        <v>37</v>
      </c>
      <c r="BN120" s="1047"/>
      <c r="BO120" s="1047"/>
      <c r="BP120" s="1047"/>
      <c r="BQ120" s="1049"/>
      <c r="BR120" s="80" t="s">
        <v>141</v>
      </c>
      <c r="BS120" s="484"/>
      <c r="BT120" s="484"/>
      <c r="BU120" s="484"/>
      <c r="BV120" s="484"/>
      <c r="BW120" s="484"/>
      <c r="BX120" s="69"/>
      <c r="BY120" s="69"/>
      <c r="BZ120" s="402"/>
      <c r="CA120" s="402"/>
      <c r="CB120" s="402"/>
      <c r="CC120" s="402"/>
      <c r="CD120" s="402"/>
      <c r="CE120" s="402"/>
      <c r="CF120" s="402"/>
      <c r="CG120" s="402"/>
      <c r="CH120" s="402"/>
      <c r="CI120" s="402"/>
      <c r="CJ120" s="402"/>
      <c r="CK120" s="402"/>
      <c r="CL120" s="402"/>
      <c r="CM120" s="402"/>
      <c r="CN120" s="402"/>
      <c r="CO120" s="402"/>
      <c r="CP120" s="402"/>
      <c r="CQ120" s="402"/>
      <c r="CR120" s="402"/>
      <c r="CS120" s="402"/>
      <c r="CT120" s="402"/>
      <c r="CU120" s="402"/>
      <c r="CV120" s="402"/>
      <c r="CW120" s="402"/>
      <c r="CX120" s="402"/>
      <c r="CY120" s="402"/>
      <c r="CZ120" s="402"/>
    </row>
    <row r="121" s="370" customFormat="true" ht="12.75" x14ac:dyDescent="0.2">
      <c r="A121" s="390" t="s">
        <v>87</v>
      </c>
      <c r="B121" s="433"/>
      <c r="C121" s="475" t="s">
        <v>0</v>
      </c>
      <c r="D121" s="669" t="s">
        <v>1</v>
      </c>
      <c r="E121" s="669" t="s">
        <v>2</v>
      </c>
      <c r="F121" s="669" t="s">
        <v>3</v>
      </c>
      <c r="G121" s="670" t="s">
        <v>4</v>
      </c>
      <c r="H121" s="438" t="s">
        <v>0</v>
      </c>
      <c r="I121" s="673" t="s">
        <v>1</v>
      </c>
      <c r="J121" s="673" t="s">
        <v>2</v>
      </c>
      <c r="K121" s="673" t="s">
        <v>3</v>
      </c>
      <c r="L121" s="674" t="s">
        <v>4</v>
      </c>
      <c r="M121" s="439" t="s">
        <v>0</v>
      </c>
      <c r="N121" s="673" t="s">
        <v>1</v>
      </c>
      <c r="O121" s="673" t="s">
        <v>2</v>
      </c>
      <c r="P121" s="673" t="s">
        <v>3</v>
      </c>
      <c r="Q121" s="667" t="s">
        <v>4</v>
      </c>
      <c r="R121" s="438" t="s">
        <v>159</v>
      </c>
      <c r="S121" s="673" t="s">
        <v>160</v>
      </c>
      <c r="T121" s="673" t="s">
        <v>161</v>
      </c>
      <c r="U121" s="673" t="s">
        <v>162</v>
      </c>
      <c r="V121" s="673" t="s">
        <v>163</v>
      </c>
      <c r="W121" s="674" t="s">
        <v>164</v>
      </c>
      <c r="X121" s="495"/>
      <c r="Y121" s="495"/>
      <c r="Z121" s="495"/>
      <c r="AA121" s="495"/>
      <c r="AB121" s="495"/>
      <c r="AC121" s="495"/>
      <c r="AD121" s="495"/>
      <c r="AE121" s="495"/>
      <c r="AF121" s="495"/>
      <c r="AG121" s="495"/>
      <c r="AH121" s="495"/>
      <c r="AI121" s="495"/>
      <c r="AJ121" s="495"/>
      <c r="AK121" s="495"/>
      <c r="AL121" s="495"/>
      <c r="AM121" s="495"/>
      <c r="AN121" s="495"/>
      <c r="AO121" s="495"/>
      <c r="AP121" s="495"/>
      <c r="AQ121" s="495"/>
      <c r="AR121" s="495"/>
      <c r="AS121" s="495"/>
      <c r="AT121" s="495"/>
      <c r="AU121" s="495"/>
      <c r="AV121" s="495"/>
      <c r="AW121" s="495"/>
      <c r="AX121" s="495"/>
      <c r="AY121" s="495"/>
      <c r="AZ121" s="234"/>
      <c r="BA121" s="390" t="s">
        <v>117</v>
      </c>
      <c r="BB121" s="389"/>
      <c r="BC121" s="515" t="s">
        <v>0</v>
      </c>
      <c r="BD121" s="628" t="s">
        <v>1</v>
      </c>
      <c r="BE121" s="628" t="s">
        <v>2</v>
      </c>
      <c r="BF121" s="628" t="s">
        <v>3</v>
      </c>
      <c r="BG121" s="516" t="s">
        <v>4</v>
      </c>
      <c r="BH121" s="515" t="s">
        <v>0</v>
      </c>
      <c r="BI121" s="628" t="s">
        <v>1</v>
      </c>
      <c r="BJ121" s="628" t="s">
        <v>2</v>
      </c>
      <c r="BK121" s="628" t="s">
        <v>3</v>
      </c>
      <c r="BL121" s="516" t="s">
        <v>4</v>
      </c>
      <c r="BM121" s="515" t="s">
        <v>0</v>
      </c>
      <c r="BN121" s="628" t="s">
        <v>1</v>
      </c>
      <c r="BO121" s="628" t="s">
        <v>2</v>
      </c>
      <c r="BP121" s="628" t="s">
        <v>3</v>
      </c>
      <c r="BQ121" s="516" t="s">
        <v>4</v>
      </c>
      <c r="BR121" s="515" t="s">
        <v>159</v>
      </c>
      <c r="BS121" s="628" t="s">
        <v>160</v>
      </c>
      <c r="BT121" s="628" t="s">
        <v>161</v>
      </c>
      <c r="BU121" s="628" t="s">
        <v>162</v>
      </c>
      <c r="BV121" s="628" t="s">
        <v>163</v>
      </c>
      <c r="BW121" s="629" t="s">
        <v>164</v>
      </c>
      <c r="BX121" s="235"/>
      <c r="BY121" s="235"/>
      <c r="BZ121" s="235"/>
      <c r="CA121" s="235"/>
      <c r="CB121" s="235"/>
      <c r="CC121" s="235"/>
      <c r="CD121" s="235"/>
      <c r="CE121" s="235"/>
      <c r="CF121" s="235"/>
      <c r="CG121" s="235"/>
      <c r="CH121" s="235"/>
      <c r="CI121" s="235"/>
      <c r="CJ121" s="235"/>
      <c r="CK121" s="235"/>
      <c r="CL121" s="235"/>
      <c r="CM121" s="235"/>
      <c r="CN121" s="235"/>
      <c r="CO121" s="235"/>
      <c r="CP121" s="235"/>
      <c r="CQ121" s="235"/>
      <c r="CR121" s="235"/>
      <c r="CS121" s="235"/>
      <c r="CT121" s="235"/>
      <c r="CU121" s="235"/>
      <c r="CV121" s="235"/>
      <c r="CW121" s="235"/>
      <c r="CX121" s="235"/>
      <c r="CY121" s="235"/>
      <c r="CZ121" s="235"/>
    </row>
    <row r="122" s="370" customFormat="true" ht="15" customHeight="true" x14ac:dyDescent="0.2">
      <c r="A122" s="1055" t="s">
        <v>18</v>
      </c>
      <c r="B122" s="435" t="s">
        <v>14</v>
      </c>
      <c r="C122" s="183">
        <f>C153+C155+(C154+C156)*'DHS09'!C130/100</f>
        <v>0.25701524297851391</v>
      </c>
      <c r="D122" s="182">
        <f>D153+D155+(D154+D156)*'DHS09'!D130/100</f>
        <v>0.18732079095327461</v>
      </c>
      <c r="E122" s="182">
        <f>E153+E155+(E154+E156)*'DHS09'!E130/100</f>
        <v>0.50907861732512827</v>
      </c>
      <c r="F122" s="182">
        <f>F153+F155+(F154+F156)*'DHS09'!F130/100</f>
        <v>2.1973468373650178</v>
      </c>
      <c r="G122" s="181">
        <f>G153+G155+(G154+G156)*'DHS09'!G130/100</f>
        <v>19.529088932626426</v>
      </c>
      <c r="H122" s="180">
        <f>H153+H155+(H154+H156)*'DHS09'!H130/100</f>
        <v>3.4831740328528786</v>
      </c>
      <c r="I122" s="182">
        <f>I153+I155+(I154+I156)*'DHS09'!I130/100</f>
        <v>7.4755397724737254</v>
      </c>
      <c r="J122" s="182">
        <f>J153+J155+(J154+J156)*'DHS09'!J130/100</f>
        <v>14.966641711335004</v>
      </c>
      <c r="K122" s="182">
        <f>K153+K155+(K154+K156)*'DHS09'!K130/100</f>
        <v>16.725790502694288</v>
      </c>
      <c r="L122" s="179">
        <f>L153+L155+(L154+L156)*'DHS09'!L130/100</f>
        <v>45.1337584301519</v>
      </c>
      <c r="M122" s="183">
        <f>M153+M155+(M154+M156)*'DHS09'!M130/100</f>
        <v>0.14730178112435618</v>
      </c>
      <c r="N122" s="182">
        <f>N153+N155+(N154+N156)*'DHS09'!N130/100</f>
        <v>0.13110898597494078</v>
      </c>
      <c r="O122" s="182">
        <f>O153+O155+(O154+O156)*'DHS09'!O130/100</f>
        <v>0.23551260764117884</v>
      </c>
      <c r="P122" s="182">
        <f>P153+P155+(P154+P156)*'DHS09'!P130/100</f>
        <v>1.0223650446649786</v>
      </c>
      <c r="Q122" s="181">
        <f>Q153+Q155+(Q154+Q156)*'DHS09'!Q130/100</f>
        <v>6.4779973596928873</v>
      </c>
      <c r="R122" s="180">
        <f>R153+R155+(R154+R156)*'DHS09'!R130/100</f>
        <v>5.5977720285237504</v>
      </c>
      <c r="S122" s="182">
        <f>S153+S155+(S154+S156)*'DHS09'!S130/100</f>
        <v>4.8126379164555271</v>
      </c>
      <c r="T122" s="182">
        <f>T153+T155+(T154+T156)*'DHS09'!T130/100</f>
        <v>1.2429520645153007</v>
      </c>
      <c r="U122" s="182">
        <f>U153+U155+(U154+U156)*'DHS09'!U130/100</f>
        <v>1.6835718003438609</v>
      </c>
      <c r="V122" s="182">
        <f>V153+V155+(V154+V156)*'DHS09'!V130/100</f>
        <v>4.7471869623029859</v>
      </c>
      <c r="W122" s="179">
        <f>W153+W155+(W154+W156)*'DHS09'!W130/100</f>
        <v>1.7597037648980387</v>
      </c>
      <c r="X122" s="495"/>
      <c r="Y122" s="495"/>
      <c r="Z122" s="495"/>
      <c r="AA122" s="495"/>
      <c r="AB122" s="495"/>
      <c r="AC122" s="495"/>
      <c r="AD122" s="495"/>
      <c r="AE122" s="495"/>
      <c r="AF122" s="495"/>
      <c r="AG122" s="495"/>
      <c r="AH122" s="495"/>
      <c r="AI122" s="495"/>
      <c r="AJ122" s="495"/>
      <c r="AK122" s="495"/>
      <c r="AL122" s="495"/>
      <c r="AM122" s="495"/>
      <c r="AN122" s="495"/>
      <c r="AO122" s="495"/>
      <c r="AP122" s="495"/>
      <c r="AQ122" s="495"/>
      <c r="AR122" s="495"/>
      <c r="AS122" s="495"/>
      <c r="AT122" s="495"/>
      <c r="AU122" s="495"/>
      <c r="AV122" s="495"/>
      <c r="AW122" s="495"/>
      <c r="AX122" s="495"/>
      <c r="AY122" s="495"/>
      <c r="AZ122" s="234"/>
      <c r="BA122" s="1050" t="s">
        <v>18</v>
      </c>
      <c r="BB122" s="680" t="s">
        <v>14</v>
      </c>
      <c r="BC122" s="112" t="s">
        <v>35</v>
      </c>
      <c r="BD122" s="108" t="s">
        <v>35</v>
      </c>
      <c r="BE122" s="108" t="s">
        <v>35</v>
      </c>
      <c r="BF122" s="108" t="s">
        <v>35</v>
      </c>
      <c r="BG122" s="103" t="s">
        <v>35</v>
      </c>
      <c r="BH122" s="112" t="s">
        <v>35</v>
      </c>
      <c r="BI122" s="108" t="s">
        <v>35</v>
      </c>
      <c r="BJ122" s="108" t="s">
        <v>35</v>
      </c>
      <c r="BK122" s="108" t="s">
        <v>35</v>
      </c>
      <c r="BL122" s="103" t="s">
        <v>35</v>
      </c>
      <c r="BM122" s="112" t="s">
        <v>35</v>
      </c>
      <c r="BN122" s="108" t="s">
        <v>35</v>
      </c>
      <c r="BO122" s="108" t="s">
        <v>35</v>
      </c>
      <c r="BP122" s="108" t="s">
        <v>35</v>
      </c>
      <c r="BQ122" s="103" t="s">
        <v>35</v>
      </c>
      <c r="BR122" s="112" t="s">
        <v>35</v>
      </c>
      <c r="BS122" s="108" t="s">
        <v>35</v>
      </c>
      <c r="BT122" s="108" t="s">
        <v>35</v>
      </c>
      <c r="BU122" s="108" t="s">
        <v>35</v>
      </c>
      <c r="BV122" s="108" t="s">
        <v>35</v>
      </c>
      <c r="BW122" s="97" t="s">
        <v>35</v>
      </c>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row>
    <row r="123" s="370" customFormat="true" ht="15" customHeight="true" x14ac:dyDescent="0.2">
      <c r="A123" s="1056"/>
      <c r="B123" s="436" t="s">
        <v>51</v>
      </c>
      <c r="C123" s="178">
        <f>100-C122</f>
        <v>99.742984757021489</v>
      </c>
      <c r="D123" s="177">
        <f t="shared" ref="D123:W123" si="3">100-D122</f>
        <v>99.812679209046721</v>
      </c>
      <c r="E123" s="177">
        <f t="shared" si="3"/>
        <v>99.49092138267487</v>
      </c>
      <c r="F123" s="177">
        <f t="shared" si="3"/>
        <v>97.802653162634982</v>
      </c>
      <c r="G123" s="176">
        <f t="shared" si="3"/>
        <v>80.470911067373578</v>
      </c>
      <c r="H123" s="175">
        <f t="shared" si="3"/>
        <v>96.516825967147128</v>
      </c>
      <c r="I123" s="177">
        <f t="shared" si="3"/>
        <v>92.524460227526276</v>
      </c>
      <c r="J123" s="177">
        <f t="shared" si="3"/>
        <v>85.033358288664999</v>
      </c>
      <c r="K123" s="177">
        <f t="shared" si="3"/>
        <v>83.274209497305719</v>
      </c>
      <c r="L123" s="174">
        <f t="shared" si="3"/>
        <v>54.8662415698481</v>
      </c>
      <c r="M123" s="178">
        <f t="shared" si="3"/>
        <v>99.852698218875645</v>
      </c>
      <c r="N123" s="177">
        <f t="shared" si="3"/>
        <v>99.868891014025053</v>
      </c>
      <c r="O123" s="177">
        <f t="shared" si="3"/>
        <v>99.764487392358816</v>
      </c>
      <c r="P123" s="177">
        <f t="shared" si="3"/>
        <v>98.97763495533502</v>
      </c>
      <c r="Q123" s="176">
        <f t="shared" si="3"/>
        <v>93.522002640307107</v>
      </c>
      <c r="R123" s="175">
        <f t="shared" si="3"/>
        <v>94.40222797147625</v>
      </c>
      <c r="S123" s="177">
        <f t="shared" si="3"/>
        <v>95.187362083544471</v>
      </c>
      <c r="T123" s="177">
        <f t="shared" si="3"/>
        <v>98.757047935484692</v>
      </c>
      <c r="U123" s="177">
        <f t="shared" si="3"/>
        <v>98.316428199656144</v>
      </c>
      <c r="V123" s="177">
        <f t="shared" si="3"/>
        <v>95.25281303769701</v>
      </c>
      <c r="W123" s="174">
        <f t="shared" si="3"/>
        <v>98.240296235101965</v>
      </c>
      <c r="X123" s="495"/>
      <c r="Y123" s="495"/>
      <c r="Z123" s="495"/>
      <c r="AA123" s="495"/>
      <c r="AB123" s="495"/>
      <c r="AC123" s="495"/>
      <c r="AD123" s="495"/>
      <c r="AE123" s="495"/>
      <c r="AF123" s="495"/>
      <c r="AG123" s="495"/>
      <c r="AH123" s="495"/>
      <c r="AI123" s="495"/>
      <c r="AJ123" s="495"/>
      <c r="AK123" s="495"/>
      <c r="AL123" s="495"/>
      <c r="AM123" s="495"/>
      <c r="AN123" s="495"/>
      <c r="AO123" s="495"/>
      <c r="AP123" s="495"/>
      <c r="AQ123" s="495"/>
      <c r="AR123" s="495"/>
      <c r="AS123" s="495"/>
      <c r="AT123" s="495"/>
      <c r="AU123" s="495"/>
      <c r="AV123" s="495"/>
      <c r="AW123" s="495"/>
      <c r="AX123" s="495"/>
      <c r="AY123" s="495"/>
      <c r="AZ123" s="234"/>
      <c r="BA123" s="1043"/>
      <c r="BB123" s="678" t="s">
        <v>51</v>
      </c>
      <c r="BC123" s="111" t="s">
        <v>35</v>
      </c>
      <c r="BD123" s="107" t="s">
        <v>35</v>
      </c>
      <c r="BE123" s="107" t="s">
        <v>35</v>
      </c>
      <c r="BF123" s="107" t="s">
        <v>35</v>
      </c>
      <c r="BG123" s="102" t="s">
        <v>35</v>
      </c>
      <c r="BH123" s="111" t="s">
        <v>35</v>
      </c>
      <c r="BI123" s="107" t="s">
        <v>35</v>
      </c>
      <c r="BJ123" s="107" t="s">
        <v>35</v>
      </c>
      <c r="BK123" s="107" t="s">
        <v>35</v>
      </c>
      <c r="BL123" s="102" t="s">
        <v>35</v>
      </c>
      <c r="BM123" s="111" t="s">
        <v>35</v>
      </c>
      <c r="BN123" s="107" t="s">
        <v>35</v>
      </c>
      <c r="BO123" s="107" t="s">
        <v>35</v>
      </c>
      <c r="BP123" s="107" t="s">
        <v>35</v>
      </c>
      <c r="BQ123" s="102" t="s">
        <v>35</v>
      </c>
      <c r="BR123" s="111" t="s">
        <v>35</v>
      </c>
      <c r="BS123" s="107" t="s">
        <v>35</v>
      </c>
      <c r="BT123" s="107" t="s">
        <v>35</v>
      </c>
      <c r="BU123" s="107" t="s">
        <v>35</v>
      </c>
      <c r="BV123" s="107" t="s">
        <v>35</v>
      </c>
      <c r="BW123" s="96" t="s">
        <v>35</v>
      </c>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row>
    <row r="124" s="370" customFormat="true" ht="15" customHeight="true" x14ac:dyDescent="0.2">
      <c r="A124" s="1056" t="s">
        <v>50</v>
      </c>
      <c r="B124" s="436" t="s">
        <v>15</v>
      </c>
      <c r="C124" s="178">
        <f>C122*'DHS09'!C129/100</f>
        <v>3.1704400199058479E-2</v>
      </c>
      <c r="D124" s="177">
        <f>D122*'DHS09'!D129/100</f>
        <v>6.9595400110605402E-2</v>
      </c>
      <c r="E124" s="177">
        <f>E122*'DHS09'!E129/100</f>
        <v>0.17180897132332082</v>
      </c>
      <c r="F124" s="177">
        <f>F122*'DHS09'!F129/100</f>
        <v>0.99544780580849546</v>
      </c>
      <c r="G124" s="176">
        <f>G122*'DHS09'!G129/100</f>
        <v>10.501408840419993</v>
      </c>
      <c r="H124" s="175">
        <f>H122*'DHS09'!H129/100</f>
        <v>1.0117020811185164</v>
      </c>
      <c r="I124" s="177">
        <f>I122*'DHS09'!I129/100</f>
        <v>1.4884625812935652</v>
      </c>
      <c r="J124" s="177">
        <f>J122*'DHS09'!J129/100</f>
        <v>5.1303726316781422</v>
      </c>
      <c r="K124" s="177">
        <f>K122*'DHS09'!K129/100</f>
        <v>6.9338513628025042</v>
      </c>
      <c r="L124" s="174">
        <f>L122*'DHS09'!L129/100</f>
        <v>32.024065394838999</v>
      </c>
      <c r="M124" s="178">
        <f>M122*'DHS09'!M129/100</f>
        <v>0</v>
      </c>
      <c r="N124" s="177">
        <f>N122*'DHS09'!N129/100</f>
        <v>3.4001832279985149E-2</v>
      </c>
      <c r="O124" s="177">
        <f>O122*'DHS09'!O129/100</f>
        <v>9.9712323442559203E-2</v>
      </c>
      <c r="P124" s="177">
        <f>P122*'DHS09'!P129/100</f>
        <v>0.47335659085953963</v>
      </c>
      <c r="Q124" s="176">
        <f>Q122*'DHS09'!Q129/100</f>
        <v>3.6899360934458052</v>
      </c>
      <c r="R124" s="118" t="s">
        <v>35</v>
      </c>
      <c r="S124" s="124" t="s">
        <v>35</v>
      </c>
      <c r="T124" s="124" t="s">
        <v>35</v>
      </c>
      <c r="U124" s="124" t="s">
        <v>35</v>
      </c>
      <c r="V124" s="124" t="s">
        <v>35</v>
      </c>
      <c r="W124" s="115" t="s">
        <v>35</v>
      </c>
      <c r="X124" s="495"/>
      <c r="Y124" s="495"/>
      <c r="Z124" s="495"/>
      <c r="AA124" s="495"/>
      <c r="AB124" s="495"/>
      <c r="AC124" s="495"/>
      <c r="AD124" s="495"/>
      <c r="AE124" s="495"/>
      <c r="AF124" s="495"/>
      <c r="AG124" s="495"/>
      <c r="AH124" s="495"/>
      <c r="AI124" s="495"/>
      <c r="AJ124" s="495"/>
      <c r="AK124" s="495"/>
      <c r="AL124" s="495"/>
      <c r="AM124" s="495"/>
      <c r="AN124" s="495"/>
      <c r="AO124" s="495"/>
      <c r="AP124" s="495"/>
      <c r="AQ124" s="495"/>
      <c r="AR124" s="495"/>
      <c r="AS124" s="495"/>
      <c r="AT124" s="495"/>
      <c r="AU124" s="495"/>
      <c r="AV124" s="495"/>
      <c r="AW124" s="495"/>
      <c r="AX124" s="495"/>
      <c r="AY124" s="495"/>
      <c r="AZ124" s="234"/>
      <c r="BA124" s="1043" t="s">
        <v>50</v>
      </c>
      <c r="BB124" s="678" t="s">
        <v>15</v>
      </c>
      <c r="BC124" s="111" t="s">
        <v>35</v>
      </c>
      <c r="BD124" s="107" t="s">
        <v>35</v>
      </c>
      <c r="BE124" s="107" t="s">
        <v>35</v>
      </c>
      <c r="BF124" s="107" t="s">
        <v>35</v>
      </c>
      <c r="BG124" s="102" t="s">
        <v>35</v>
      </c>
      <c r="BH124" s="111" t="s">
        <v>35</v>
      </c>
      <c r="BI124" s="107" t="s">
        <v>35</v>
      </c>
      <c r="BJ124" s="107" t="s">
        <v>35</v>
      </c>
      <c r="BK124" s="107" t="s">
        <v>35</v>
      </c>
      <c r="BL124" s="102" t="s">
        <v>35</v>
      </c>
      <c r="BM124" s="111" t="s">
        <v>35</v>
      </c>
      <c r="BN124" s="107" t="s">
        <v>35</v>
      </c>
      <c r="BO124" s="107" t="s">
        <v>35</v>
      </c>
      <c r="BP124" s="107" t="s">
        <v>35</v>
      </c>
      <c r="BQ124" s="102" t="s">
        <v>35</v>
      </c>
      <c r="BR124" s="111" t="s">
        <v>35</v>
      </c>
      <c r="BS124" s="107" t="s">
        <v>35</v>
      </c>
      <c r="BT124" s="107" t="s">
        <v>35</v>
      </c>
      <c r="BU124" s="107" t="s">
        <v>35</v>
      </c>
      <c r="BV124" s="107" t="s">
        <v>35</v>
      </c>
      <c r="BW124" s="96" t="s">
        <v>35</v>
      </c>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row>
    <row r="125" s="370" customFormat="true" ht="15" customHeight="true" x14ac:dyDescent="0.2">
      <c r="A125" s="1056"/>
      <c r="B125" s="436" t="s">
        <v>16</v>
      </c>
      <c r="C125" s="178">
        <f>C122*'DHS09'!C128/100</f>
        <v>0.22531084277945543</v>
      </c>
      <c r="D125" s="177">
        <f>D122*'DHS09'!D128/100</f>
        <v>0.11772539084266921</v>
      </c>
      <c r="E125" s="177">
        <f>E122*'DHS09'!E128/100</f>
        <v>0.33726964600180737</v>
      </c>
      <c r="F125" s="177">
        <f>F122*'DHS09'!F128/100</f>
        <v>1.2018990315565217</v>
      </c>
      <c r="G125" s="176">
        <f>G122*'DHS09'!G128/100</f>
        <v>9.0276800922064098</v>
      </c>
      <c r="H125" s="175">
        <f>H122*'DHS09'!H128/100</f>
        <v>2.4714719517343626</v>
      </c>
      <c r="I125" s="177">
        <f>I122*'DHS09'!I128/100</f>
        <v>5.9870771911801635</v>
      </c>
      <c r="J125" s="177">
        <f>J122*'DHS09'!J128/100</f>
        <v>9.8362690796568568</v>
      </c>
      <c r="K125" s="177">
        <f>K122*'DHS09'!K128/100</f>
        <v>9.7919391398917863</v>
      </c>
      <c r="L125" s="174">
        <f>L122*'DHS09'!L128/100</f>
        <v>13.109693035312905</v>
      </c>
      <c r="M125" s="178">
        <f>M122*'DHS09'!M128/100</f>
        <v>0.14730178112435618</v>
      </c>
      <c r="N125" s="177">
        <f>N122*'DHS09'!N128/100</f>
        <v>9.7107153694955595E-2</v>
      </c>
      <c r="O125" s="177">
        <f>O122*'DHS09'!O128/100</f>
        <v>0.13580028419861967</v>
      </c>
      <c r="P125" s="177">
        <f>P122*'DHS09'!P128/100</f>
        <v>0.54900845380543872</v>
      </c>
      <c r="Q125" s="176">
        <f>Q122*'DHS09'!Q128/100</f>
        <v>2.7880612662470843</v>
      </c>
      <c r="R125" s="118" t="s">
        <v>35</v>
      </c>
      <c r="S125" s="124" t="s">
        <v>35</v>
      </c>
      <c r="T125" s="124" t="s">
        <v>35</v>
      </c>
      <c r="U125" s="124" t="s">
        <v>35</v>
      </c>
      <c r="V125" s="124" t="s">
        <v>35</v>
      </c>
      <c r="W125" s="115" t="s">
        <v>35</v>
      </c>
      <c r="X125" s="495"/>
      <c r="Y125" s="495"/>
      <c r="Z125" s="495"/>
      <c r="AA125" s="495"/>
      <c r="AB125" s="495"/>
      <c r="AC125" s="495"/>
      <c r="AD125" s="495"/>
      <c r="AE125" s="495"/>
      <c r="AF125" s="495"/>
      <c r="AG125" s="495"/>
      <c r="AH125" s="495"/>
      <c r="AI125" s="495"/>
      <c r="AJ125" s="495"/>
      <c r="AK125" s="495"/>
      <c r="AL125" s="495"/>
      <c r="AM125" s="495"/>
      <c r="AN125" s="495"/>
      <c r="AO125" s="495"/>
      <c r="AP125" s="495"/>
      <c r="AQ125" s="495"/>
      <c r="AR125" s="495"/>
      <c r="AS125" s="495"/>
      <c r="AT125" s="495"/>
      <c r="AU125" s="495"/>
      <c r="AV125" s="495"/>
      <c r="AW125" s="495"/>
      <c r="AX125" s="495"/>
      <c r="AY125" s="495"/>
      <c r="AZ125" s="234"/>
      <c r="BA125" s="1043"/>
      <c r="BB125" s="678" t="s">
        <v>16</v>
      </c>
      <c r="BC125" s="111" t="s">
        <v>35</v>
      </c>
      <c r="BD125" s="107" t="s">
        <v>35</v>
      </c>
      <c r="BE125" s="107" t="s">
        <v>35</v>
      </c>
      <c r="BF125" s="107" t="s">
        <v>35</v>
      </c>
      <c r="BG125" s="102" t="s">
        <v>35</v>
      </c>
      <c r="BH125" s="111" t="s">
        <v>35</v>
      </c>
      <c r="BI125" s="107" t="s">
        <v>35</v>
      </c>
      <c r="BJ125" s="107" t="s">
        <v>35</v>
      </c>
      <c r="BK125" s="107" t="s">
        <v>35</v>
      </c>
      <c r="BL125" s="102" t="s">
        <v>35</v>
      </c>
      <c r="BM125" s="111" t="s">
        <v>35</v>
      </c>
      <c r="BN125" s="107" t="s">
        <v>35</v>
      </c>
      <c r="BO125" s="107" t="s">
        <v>35</v>
      </c>
      <c r="BP125" s="107" t="s">
        <v>35</v>
      </c>
      <c r="BQ125" s="102" t="s">
        <v>35</v>
      </c>
      <c r="BR125" s="111" t="s">
        <v>35</v>
      </c>
      <c r="BS125" s="107" t="s">
        <v>35</v>
      </c>
      <c r="BT125" s="107" t="s">
        <v>35</v>
      </c>
      <c r="BU125" s="107" t="s">
        <v>35</v>
      </c>
      <c r="BV125" s="107" t="s">
        <v>35</v>
      </c>
      <c r="BW125" s="96" t="s">
        <v>35</v>
      </c>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row>
    <row r="126" s="370" customFormat="true" ht="15" customHeight="true" x14ac:dyDescent="0.2">
      <c r="A126" s="1056"/>
      <c r="B126" s="436" t="s">
        <v>22</v>
      </c>
      <c r="C126" s="178">
        <f>100-(C124+C125+C127)</f>
        <v>24.7814617604636</v>
      </c>
      <c r="D126" s="177">
        <f t="shared" ref="D126:Q126" si="4">100-(D124+D125+D127)</f>
        <v>28.717580033015508</v>
      </c>
      <c r="E126" s="177">
        <f t="shared" si="4"/>
        <v>48.297335417490807</v>
      </c>
      <c r="F126" s="177">
        <f t="shared" si="4"/>
        <v>63.768996788167883</v>
      </c>
      <c r="G126" s="176">
        <f t="shared" si="4"/>
        <v>77.418086059650761</v>
      </c>
      <c r="H126" s="175">
        <f t="shared" si="4"/>
        <v>43.988252831404324</v>
      </c>
      <c r="I126" s="177">
        <f t="shared" si="4"/>
        <v>60.411562363567626</v>
      </c>
      <c r="J126" s="177">
        <f t="shared" si="4"/>
        <v>74.95688120525287</v>
      </c>
      <c r="K126" s="177">
        <f t="shared" si="4"/>
        <v>79.419023373091704</v>
      </c>
      <c r="L126" s="174">
        <f t="shared" si="4"/>
        <v>53.912952571122261</v>
      </c>
      <c r="M126" s="178">
        <f t="shared" si="4"/>
        <v>23.42981643934155</v>
      </c>
      <c r="N126" s="177">
        <f t="shared" si="4"/>
        <v>27.431404349867989</v>
      </c>
      <c r="O126" s="177">
        <f t="shared" si="4"/>
        <v>38.721437688548953</v>
      </c>
      <c r="P126" s="177">
        <f t="shared" si="4"/>
        <v>57.572776570052767</v>
      </c>
      <c r="Q126" s="176">
        <f t="shared" si="4"/>
        <v>79.354267716315675</v>
      </c>
      <c r="R126" s="118" t="s">
        <v>35</v>
      </c>
      <c r="S126" s="124" t="s">
        <v>35</v>
      </c>
      <c r="T126" s="124" t="s">
        <v>35</v>
      </c>
      <c r="U126" s="124" t="s">
        <v>35</v>
      </c>
      <c r="V126" s="124" t="s">
        <v>35</v>
      </c>
      <c r="W126" s="115" t="s">
        <v>35</v>
      </c>
      <c r="X126" s="495"/>
      <c r="Y126" s="495"/>
      <c r="Z126" s="495"/>
      <c r="AA126" s="495"/>
      <c r="AB126" s="495"/>
      <c r="AC126" s="495"/>
      <c r="AD126" s="495"/>
      <c r="AE126" s="495"/>
      <c r="AF126" s="495"/>
      <c r="AG126" s="495"/>
      <c r="AH126" s="495"/>
      <c r="AI126" s="495"/>
      <c r="AJ126" s="495"/>
      <c r="AK126" s="495"/>
      <c r="AL126" s="495"/>
      <c r="AM126" s="495"/>
      <c r="AN126" s="495"/>
      <c r="AO126" s="495"/>
      <c r="AP126" s="495"/>
      <c r="AQ126" s="495"/>
      <c r="AR126" s="495"/>
      <c r="AS126" s="495"/>
      <c r="AT126" s="495"/>
      <c r="AU126" s="495"/>
      <c r="AV126" s="495"/>
      <c r="AW126" s="495"/>
      <c r="AX126" s="495"/>
      <c r="AY126" s="495"/>
      <c r="AZ126" s="234"/>
      <c r="BA126" s="1043"/>
      <c r="BB126" s="678" t="s">
        <v>22</v>
      </c>
      <c r="BC126" s="111" t="s">
        <v>35</v>
      </c>
      <c r="BD126" s="107" t="s">
        <v>35</v>
      </c>
      <c r="BE126" s="107" t="s">
        <v>35</v>
      </c>
      <c r="BF126" s="107" t="s">
        <v>35</v>
      </c>
      <c r="BG126" s="102" t="s">
        <v>35</v>
      </c>
      <c r="BH126" s="111" t="s">
        <v>35</v>
      </c>
      <c r="BI126" s="107" t="s">
        <v>35</v>
      </c>
      <c r="BJ126" s="107" t="s">
        <v>35</v>
      </c>
      <c r="BK126" s="107" t="s">
        <v>35</v>
      </c>
      <c r="BL126" s="102" t="s">
        <v>35</v>
      </c>
      <c r="BM126" s="111" t="s">
        <v>35</v>
      </c>
      <c r="BN126" s="107" t="s">
        <v>35</v>
      </c>
      <c r="BO126" s="107" t="s">
        <v>35</v>
      </c>
      <c r="BP126" s="107" t="s">
        <v>35</v>
      </c>
      <c r="BQ126" s="102" t="s">
        <v>35</v>
      </c>
      <c r="BR126" s="111" t="s">
        <v>35</v>
      </c>
      <c r="BS126" s="107" t="s">
        <v>35</v>
      </c>
      <c r="BT126" s="107" t="s">
        <v>35</v>
      </c>
      <c r="BU126" s="107" t="s">
        <v>35</v>
      </c>
      <c r="BV126" s="107" t="s">
        <v>35</v>
      </c>
      <c r="BW126" s="96" t="s">
        <v>35</v>
      </c>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row>
    <row r="127" s="370" customFormat="true" ht="15" customHeight="true" x14ac:dyDescent="0.2">
      <c r="A127" s="1056"/>
      <c r="B127" s="436" t="s">
        <v>19</v>
      </c>
      <c r="C127" s="178">
        <f>C157</f>
        <v>74.961522996557889</v>
      </c>
      <c r="D127" s="177">
        <f t="shared" ref="D127:Q127" si="5">D157</f>
        <v>71.095099176031212</v>
      </c>
      <c r="E127" s="177">
        <f t="shared" si="5"/>
        <v>51.193585965184063</v>
      </c>
      <c r="F127" s="177">
        <f t="shared" si="5"/>
        <v>34.0336563744671</v>
      </c>
      <c r="G127" s="176">
        <f t="shared" si="5"/>
        <v>3.0528250077228423</v>
      </c>
      <c r="H127" s="175">
        <f t="shared" si="5"/>
        <v>52.528573135742796</v>
      </c>
      <c r="I127" s="177">
        <f t="shared" si="5"/>
        <v>32.112897863958644</v>
      </c>
      <c r="J127" s="177">
        <f t="shared" si="5"/>
        <v>10.076477083412131</v>
      </c>
      <c r="K127" s="177">
        <f t="shared" si="5"/>
        <v>3.8551861242139953</v>
      </c>
      <c r="L127" s="174">
        <f t="shared" si="5"/>
        <v>0.95328899872583628</v>
      </c>
      <c r="M127" s="178">
        <f t="shared" si="5"/>
        <v>76.422881779534094</v>
      </c>
      <c r="N127" s="177">
        <f t="shared" si="5"/>
        <v>72.437486664157063</v>
      </c>
      <c r="O127" s="177">
        <f t="shared" si="5"/>
        <v>61.043049703809871</v>
      </c>
      <c r="P127" s="177">
        <f t="shared" si="5"/>
        <v>41.404858385282253</v>
      </c>
      <c r="Q127" s="176">
        <f t="shared" si="5"/>
        <v>14.167734923991432</v>
      </c>
      <c r="R127" s="118" t="s">
        <v>35</v>
      </c>
      <c r="S127" s="124" t="s">
        <v>35</v>
      </c>
      <c r="T127" s="124" t="s">
        <v>35</v>
      </c>
      <c r="U127" s="124" t="s">
        <v>35</v>
      </c>
      <c r="V127" s="124" t="s">
        <v>35</v>
      </c>
      <c r="W127" s="115" t="s">
        <v>35</v>
      </c>
      <c r="X127" s="495"/>
      <c r="Y127" s="495"/>
      <c r="Z127" s="495"/>
      <c r="AA127" s="495"/>
      <c r="AB127" s="495"/>
      <c r="AC127" s="495"/>
      <c r="AD127" s="495"/>
      <c r="AE127" s="495"/>
      <c r="AF127" s="495"/>
      <c r="AG127" s="495"/>
      <c r="AH127" s="495"/>
      <c r="AI127" s="495"/>
      <c r="AJ127" s="495"/>
      <c r="AK127" s="495"/>
      <c r="AL127" s="495"/>
      <c r="AM127" s="495"/>
      <c r="AN127" s="495"/>
      <c r="AO127" s="495"/>
      <c r="AP127" s="495"/>
      <c r="AQ127" s="495"/>
      <c r="AR127" s="495"/>
      <c r="AS127" s="495"/>
      <c r="AT127" s="495"/>
      <c r="AU127" s="495"/>
      <c r="AV127" s="495"/>
      <c r="AW127" s="495"/>
      <c r="AX127" s="495"/>
      <c r="AY127" s="495"/>
      <c r="AZ127" s="234"/>
      <c r="BA127" s="1043"/>
      <c r="BB127" s="678" t="s">
        <v>19</v>
      </c>
      <c r="BC127" s="111" t="s">
        <v>35</v>
      </c>
      <c r="BD127" s="107" t="s">
        <v>35</v>
      </c>
      <c r="BE127" s="107" t="s">
        <v>35</v>
      </c>
      <c r="BF127" s="107" t="s">
        <v>35</v>
      </c>
      <c r="BG127" s="102" t="s">
        <v>35</v>
      </c>
      <c r="BH127" s="111" t="s">
        <v>35</v>
      </c>
      <c r="BI127" s="107" t="s">
        <v>35</v>
      </c>
      <c r="BJ127" s="107" t="s">
        <v>35</v>
      </c>
      <c r="BK127" s="107" t="s">
        <v>35</v>
      </c>
      <c r="BL127" s="102" t="s">
        <v>35</v>
      </c>
      <c r="BM127" s="111" t="s">
        <v>35</v>
      </c>
      <c r="BN127" s="107" t="s">
        <v>35</v>
      </c>
      <c r="BO127" s="107" t="s">
        <v>35</v>
      </c>
      <c r="BP127" s="107" t="s">
        <v>35</v>
      </c>
      <c r="BQ127" s="102" t="s">
        <v>35</v>
      </c>
      <c r="BR127" s="111" t="s">
        <v>35</v>
      </c>
      <c r="BS127" s="107" t="s">
        <v>35</v>
      </c>
      <c r="BT127" s="107" t="s">
        <v>35</v>
      </c>
      <c r="BU127" s="107" t="s">
        <v>35</v>
      </c>
      <c r="BV127" s="107" t="s">
        <v>35</v>
      </c>
      <c r="BW127" s="96" t="s">
        <v>35</v>
      </c>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row>
    <row r="128" s="370" customFormat="true" ht="15" customHeight="true" x14ac:dyDescent="0.2">
      <c r="A128" s="1056" t="s">
        <v>182</v>
      </c>
      <c r="B128" s="436" t="s">
        <v>49</v>
      </c>
      <c r="C128" s="127" t="s">
        <v>35</v>
      </c>
      <c r="D128" s="124" t="s">
        <v>35</v>
      </c>
      <c r="E128" s="124" t="s">
        <v>35</v>
      </c>
      <c r="F128" s="124" t="s">
        <v>35</v>
      </c>
      <c r="G128" s="121" t="s">
        <v>35</v>
      </c>
      <c r="H128" s="118" t="s">
        <v>35</v>
      </c>
      <c r="I128" s="124" t="s">
        <v>35</v>
      </c>
      <c r="J128" s="124" t="s">
        <v>35</v>
      </c>
      <c r="K128" s="124" t="s">
        <v>35</v>
      </c>
      <c r="L128" s="115" t="s">
        <v>35</v>
      </c>
      <c r="M128" s="127" t="s">
        <v>35</v>
      </c>
      <c r="N128" s="124" t="s">
        <v>35</v>
      </c>
      <c r="O128" s="124" t="s">
        <v>35</v>
      </c>
      <c r="P128" s="124" t="s">
        <v>35</v>
      </c>
      <c r="Q128" s="121" t="s">
        <v>35</v>
      </c>
      <c r="R128" s="118" t="s">
        <v>35</v>
      </c>
      <c r="S128" s="124" t="s">
        <v>35</v>
      </c>
      <c r="T128" s="124" t="s">
        <v>35</v>
      </c>
      <c r="U128" s="124" t="s">
        <v>35</v>
      </c>
      <c r="V128" s="124" t="s">
        <v>35</v>
      </c>
      <c r="W128" s="115" t="s">
        <v>35</v>
      </c>
      <c r="X128" s="495"/>
      <c r="Y128" s="495"/>
      <c r="Z128" s="495"/>
      <c r="AA128" s="495"/>
      <c r="AB128" s="495"/>
      <c r="AC128" s="495"/>
      <c r="AD128" s="495"/>
      <c r="AE128" s="495"/>
      <c r="AF128" s="495"/>
      <c r="AG128" s="495"/>
      <c r="AH128" s="495"/>
      <c r="AI128" s="495"/>
      <c r="AJ128" s="495"/>
      <c r="AK128" s="495"/>
      <c r="AL128" s="495"/>
      <c r="AM128" s="495"/>
      <c r="AN128" s="495"/>
      <c r="AO128" s="495"/>
      <c r="AP128" s="495"/>
      <c r="AQ128" s="495"/>
      <c r="AR128" s="495"/>
      <c r="AS128" s="495"/>
      <c r="AT128" s="495"/>
      <c r="AU128" s="495"/>
      <c r="AV128" s="495"/>
      <c r="AW128" s="495"/>
      <c r="AX128" s="495"/>
      <c r="AY128" s="495"/>
      <c r="AZ128" s="234"/>
      <c r="BA128" s="1043" t="s">
        <v>109</v>
      </c>
      <c r="BB128" s="678" t="s">
        <v>49</v>
      </c>
      <c r="BC128" s="111" t="s">
        <v>35</v>
      </c>
      <c r="BD128" s="107" t="s">
        <v>35</v>
      </c>
      <c r="BE128" s="107" t="s">
        <v>35</v>
      </c>
      <c r="BF128" s="107" t="s">
        <v>35</v>
      </c>
      <c r="BG128" s="102" t="s">
        <v>35</v>
      </c>
      <c r="BH128" s="111" t="s">
        <v>35</v>
      </c>
      <c r="BI128" s="107" t="s">
        <v>35</v>
      </c>
      <c r="BJ128" s="107" t="s">
        <v>35</v>
      </c>
      <c r="BK128" s="107" t="s">
        <v>35</v>
      </c>
      <c r="BL128" s="102" t="s">
        <v>35</v>
      </c>
      <c r="BM128" s="111" t="s">
        <v>35</v>
      </c>
      <c r="BN128" s="107" t="s">
        <v>35</v>
      </c>
      <c r="BO128" s="107" t="s">
        <v>35</v>
      </c>
      <c r="BP128" s="107" t="s">
        <v>35</v>
      </c>
      <c r="BQ128" s="102" t="s">
        <v>35</v>
      </c>
      <c r="BR128" s="111" t="s">
        <v>35</v>
      </c>
      <c r="BS128" s="107" t="s">
        <v>35</v>
      </c>
      <c r="BT128" s="107" t="s">
        <v>35</v>
      </c>
      <c r="BU128" s="107" t="s">
        <v>35</v>
      </c>
      <c r="BV128" s="107" t="s">
        <v>35</v>
      </c>
      <c r="BW128" s="96" t="s">
        <v>35</v>
      </c>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row>
    <row r="129" s="370" customFormat="true" ht="15" customHeight="true" x14ac:dyDescent="0.2">
      <c r="A129" s="1057"/>
      <c r="B129" s="437" t="s">
        <v>48</v>
      </c>
      <c r="C129" s="126" t="s">
        <v>35</v>
      </c>
      <c r="D129" s="123" t="s">
        <v>35</v>
      </c>
      <c r="E129" s="123" t="s">
        <v>35</v>
      </c>
      <c r="F129" s="123" t="s">
        <v>35</v>
      </c>
      <c r="G129" s="120" t="s">
        <v>35</v>
      </c>
      <c r="H129" s="117" t="s">
        <v>35</v>
      </c>
      <c r="I129" s="123" t="s">
        <v>35</v>
      </c>
      <c r="J129" s="123" t="s">
        <v>35</v>
      </c>
      <c r="K129" s="123" t="s">
        <v>35</v>
      </c>
      <c r="L129" s="114" t="s">
        <v>35</v>
      </c>
      <c r="M129" s="126" t="s">
        <v>35</v>
      </c>
      <c r="N129" s="123" t="s">
        <v>35</v>
      </c>
      <c r="O129" s="123" t="s">
        <v>35</v>
      </c>
      <c r="P129" s="123" t="s">
        <v>35</v>
      </c>
      <c r="Q129" s="120" t="s">
        <v>35</v>
      </c>
      <c r="R129" s="117" t="s">
        <v>35</v>
      </c>
      <c r="S129" s="123" t="s">
        <v>35</v>
      </c>
      <c r="T129" s="123" t="s">
        <v>35</v>
      </c>
      <c r="U129" s="123" t="s">
        <v>35</v>
      </c>
      <c r="V129" s="123" t="s">
        <v>35</v>
      </c>
      <c r="W129" s="114" t="s">
        <v>35</v>
      </c>
      <c r="X129" s="495"/>
      <c r="Y129" s="495"/>
      <c r="Z129" s="495"/>
      <c r="AA129" s="495"/>
      <c r="AB129" s="495"/>
      <c r="AC129" s="495"/>
      <c r="AD129" s="495"/>
      <c r="AE129" s="495"/>
      <c r="AF129" s="495"/>
      <c r="AG129" s="495"/>
      <c r="AH129" s="495"/>
      <c r="AI129" s="495"/>
      <c r="AJ129" s="495"/>
      <c r="AK129" s="495"/>
      <c r="AL129" s="495"/>
      <c r="AM129" s="495"/>
      <c r="AN129" s="495"/>
      <c r="AO129" s="495"/>
      <c r="AP129" s="495"/>
      <c r="AQ129" s="495"/>
      <c r="AR129" s="495"/>
      <c r="AS129" s="495"/>
      <c r="AT129" s="495"/>
      <c r="AU129" s="495"/>
      <c r="AV129" s="495"/>
      <c r="AW129" s="495"/>
      <c r="AX129" s="495"/>
      <c r="AY129" s="495"/>
      <c r="AZ129" s="234"/>
      <c r="BA129" s="1045"/>
      <c r="BB129" s="681" t="s">
        <v>48</v>
      </c>
      <c r="BC129" s="110" t="s">
        <v>35</v>
      </c>
      <c r="BD129" s="106" t="s">
        <v>35</v>
      </c>
      <c r="BE129" s="106" t="s">
        <v>35</v>
      </c>
      <c r="BF129" s="106" t="s">
        <v>35</v>
      </c>
      <c r="BG129" s="101" t="s">
        <v>35</v>
      </c>
      <c r="BH129" s="110" t="s">
        <v>35</v>
      </c>
      <c r="BI129" s="106" t="s">
        <v>35</v>
      </c>
      <c r="BJ129" s="106" t="s">
        <v>35</v>
      </c>
      <c r="BK129" s="106" t="s">
        <v>35</v>
      </c>
      <c r="BL129" s="101" t="s">
        <v>35</v>
      </c>
      <c r="BM129" s="110" t="s">
        <v>35</v>
      </c>
      <c r="BN129" s="106" t="s">
        <v>35</v>
      </c>
      <c r="BO129" s="106" t="s">
        <v>35</v>
      </c>
      <c r="BP129" s="106" t="s">
        <v>35</v>
      </c>
      <c r="BQ129" s="101" t="s">
        <v>35</v>
      </c>
      <c r="BR129" s="110" t="s">
        <v>35</v>
      </c>
      <c r="BS129" s="106" t="s">
        <v>35</v>
      </c>
      <c r="BT129" s="106" t="s">
        <v>35</v>
      </c>
      <c r="BU129" s="106" t="s">
        <v>35</v>
      </c>
      <c r="BV129" s="106" t="s">
        <v>35</v>
      </c>
      <c r="BW129" s="95" t="s">
        <v>35</v>
      </c>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row>
    <row r="130" s="366" customFormat="true" ht="15" hidden="true" customHeight="true" x14ac:dyDescent="0.2">
      <c r="A130" s="1058" t="s">
        <v>47</v>
      </c>
      <c r="B130" s="434" t="s">
        <v>42</v>
      </c>
      <c r="C130" s="440"/>
      <c r="D130" s="441"/>
      <c r="E130" s="441"/>
      <c r="F130" s="441"/>
      <c r="G130" s="442"/>
      <c r="H130" s="443"/>
      <c r="I130" s="441"/>
      <c r="J130" s="441"/>
      <c r="K130" s="441"/>
      <c r="L130" s="444"/>
      <c r="M130" s="440"/>
      <c r="N130" s="441"/>
      <c r="O130" s="441"/>
      <c r="P130" s="441"/>
      <c r="Q130" s="442"/>
      <c r="R130" s="443"/>
      <c r="S130" s="441"/>
      <c r="T130" s="441"/>
      <c r="U130" s="441"/>
      <c r="V130" s="441"/>
      <c r="W130" s="444"/>
      <c r="X130" s="918"/>
      <c r="Y130" s="918"/>
      <c r="Z130" s="918"/>
      <c r="AA130" s="918"/>
      <c r="AB130" s="918"/>
      <c r="AC130" s="918"/>
      <c r="AD130" s="918"/>
      <c r="AE130" s="918"/>
      <c r="AF130" s="918"/>
      <c r="AG130" s="918"/>
      <c r="AH130" s="918"/>
      <c r="AI130" s="918"/>
      <c r="AJ130" s="918"/>
      <c r="AK130" s="918"/>
      <c r="AL130" s="918"/>
      <c r="AM130" s="918"/>
      <c r="AN130" s="918"/>
      <c r="AO130" s="918"/>
      <c r="AP130" s="918"/>
      <c r="AQ130" s="918"/>
      <c r="AR130" s="918"/>
      <c r="AS130" s="918"/>
      <c r="AT130" s="918"/>
      <c r="AU130" s="918"/>
      <c r="AV130" s="918"/>
      <c r="AW130" s="918"/>
      <c r="AX130" s="918"/>
      <c r="AY130" s="918"/>
      <c r="AZ130" s="403"/>
      <c r="BB130" s="368"/>
      <c r="BX130" s="403"/>
      <c r="BY130" s="403"/>
      <c r="BZ130" s="403"/>
      <c r="CA130" s="403"/>
      <c r="CB130" s="403"/>
      <c r="CC130" s="403"/>
      <c r="CD130" s="403"/>
      <c r="CE130" s="403"/>
      <c r="CF130" s="403"/>
      <c r="CG130" s="403"/>
      <c r="CH130" s="403"/>
      <c r="CI130" s="403"/>
      <c r="CJ130" s="403"/>
      <c r="CK130" s="403"/>
      <c r="CL130" s="403"/>
      <c r="CM130" s="403"/>
      <c r="CN130" s="403"/>
      <c r="CO130" s="403"/>
      <c r="CP130" s="403"/>
      <c r="CQ130" s="403"/>
      <c r="CR130" s="403"/>
      <c r="CS130" s="403"/>
      <c r="CT130" s="403"/>
      <c r="CU130" s="403"/>
      <c r="CV130" s="403"/>
      <c r="CW130" s="403"/>
      <c r="CX130" s="403"/>
      <c r="CY130" s="403"/>
      <c r="CZ130" s="403"/>
    </row>
    <row r="131" s="366" customFormat="true" ht="15" hidden="true" customHeight="true" x14ac:dyDescent="0.2">
      <c r="A131" s="1059"/>
      <c r="B131" s="431" t="s">
        <v>46</v>
      </c>
      <c r="C131" s="445"/>
      <c r="D131" s="446"/>
      <c r="E131" s="446"/>
      <c r="F131" s="446"/>
      <c r="G131" s="447"/>
      <c r="H131" s="448"/>
      <c r="I131" s="446"/>
      <c r="J131" s="446"/>
      <c r="K131" s="446"/>
      <c r="L131" s="449"/>
      <c r="M131" s="445"/>
      <c r="N131" s="446"/>
      <c r="O131" s="446"/>
      <c r="P131" s="446"/>
      <c r="Q131" s="447"/>
      <c r="R131" s="448"/>
      <c r="S131" s="446"/>
      <c r="T131" s="446"/>
      <c r="U131" s="446"/>
      <c r="V131" s="446"/>
      <c r="W131" s="449"/>
      <c r="X131" s="918"/>
      <c r="Y131" s="918"/>
      <c r="Z131" s="918"/>
      <c r="AA131" s="918"/>
      <c r="AB131" s="918"/>
      <c r="AC131" s="918"/>
      <c r="AD131" s="918"/>
      <c r="AE131" s="918"/>
      <c r="AF131" s="918"/>
      <c r="AG131" s="918"/>
      <c r="AH131" s="918"/>
      <c r="AI131" s="918"/>
      <c r="AJ131" s="918"/>
      <c r="AK131" s="918"/>
      <c r="AL131" s="918"/>
      <c r="AM131" s="918"/>
      <c r="AN131" s="918"/>
      <c r="AO131" s="918"/>
      <c r="AP131" s="918"/>
      <c r="AQ131" s="918"/>
      <c r="AR131" s="918"/>
      <c r="AS131" s="918"/>
      <c r="AT131" s="918"/>
      <c r="AU131" s="918"/>
      <c r="AV131" s="918"/>
      <c r="AW131" s="918"/>
      <c r="AX131" s="918"/>
      <c r="AY131" s="918"/>
      <c r="AZ131" s="403"/>
      <c r="BB131" s="368"/>
      <c r="BX131" s="403"/>
      <c r="BY131" s="403"/>
      <c r="BZ131" s="403"/>
      <c r="CA131" s="403"/>
      <c r="CB131" s="403"/>
      <c r="CC131" s="403"/>
      <c r="CD131" s="403"/>
      <c r="CE131" s="403"/>
      <c r="CF131" s="403"/>
      <c r="CG131" s="403"/>
      <c r="CH131" s="403"/>
      <c r="CI131" s="403"/>
      <c r="CJ131" s="403"/>
      <c r="CK131" s="403"/>
      <c r="CL131" s="403"/>
      <c r="CM131" s="403"/>
      <c r="CN131" s="403"/>
      <c r="CO131" s="403"/>
      <c r="CP131" s="403"/>
      <c r="CQ131" s="403"/>
      <c r="CR131" s="403"/>
      <c r="CS131" s="403"/>
      <c r="CT131" s="403"/>
      <c r="CU131" s="403"/>
      <c r="CV131" s="403"/>
      <c r="CW131" s="403"/>
      <c r="CX131" s="403"/>
      <c r="CY131" s="403"/>
      <c r="CZ131" s="403"/>
    </row>
    <row r="132" s="366" customFormat="true" ht="15" hidden="true" customHeight="true" x14ac:dyDescent="0.2">
      <c r="A132" s="1060"/>
      <c r="B132" s="432" t="s">
        <v>46</v>
      </c>
      <c r="C132" s="450"/>
      <c r="D132" s="451"/>
      <c r="E132" s="451"/>
      <c r="F132" s="451"/>
      <c r="G132" s="452"/>
      <c r="H132" s="453"/>
      <c r="I132" s="451"/>
      <c r="J132" s="451"/>
      <c r="K132" s="451"/>
      <c r="L132" s="454"/>
      <c r="M132" s="450"/>
      <c r="N132" s="451"/>
      <c r="O132" s="451"/>
      <c r="P132" s="451"/>
      <c r="Q132" s="452"/>
      <c r="R132" s="79"/>
      <c r="S132" s="78"/>
      <c r="T132" s="78"/>
      <c r="U132" s="78"/>
      <c r="V132" s="78"/>
      <c r="W132" s="73"/>
      <c r="X132" s="918"/>
      <c r="Y132" s="918"/>
      <c r="Z132" s="918"/>
      <c r="AA132" s="918"/>
      <c r="AB132" s="918"/>
      <c r="AC132" s="918"/>
      <c r="AD132" s="918"/>
      <c r="AE132" s="918"/>
      <c r="AF132" s="918"/>
      <c r="AG132" s="918"/>
      <c r="AH132" s="918"/>
      <c r="AI132" s="918"/>
      <c r="AJ132" s="918"/>
      <c r="AK132" s="918"/>
      <c r="AL132" s="918"/>
      <c r="AM132" s="918"/>
      <c r="AN132" s="918"/>
      <c r="AO132" s="918"/>
      <c r="AP132" s="918"/>
      <c r="AQ132" s="918"/>
      <c r="AR132" s="918"/>
      <c r="AS132" s="918"/>
      <c r="AT132" s="918"/>
      <c r="AU132" s="918"/>
      <c r="AV132" s="918"/>
      <c r="AW132" s="918"/>
      <c r="AX132" s="918"/>
      <c r="AY132" s="918"/>
      <c r="AZ132" s="403"/>
      <c r="BB132" s="368"/>
      <c r="BX132" s="403"/>
      <c r="BY132" s="403"/>
      <c r="BZ132" s="403"/>
      <c r="CA132" s="403"/>
      <c r="CB132" s="403"/>
      <c r="CC132" s="403"/>
      <c r="CD132" s="403"/>
      <c r="CE132" s="403"/>
      <c r="CF132" s="403"/>
      <c r="CG132" s="403"/>
      <c r="CH132" s="403"/>
      <c r="CI132" s="403"/>
      <c r="CJ132" s="403"/>
      <c r="CK132" s="403"/>
      <c r="CL132" s="403"/>
      <c r="CM132" s="403"/>
      <c r="CN132" s="403"/>
      <c r="CO132" s="403"/>
      <c r="CP132" s="403"/>
      <c r="CQ132" s="403"/>
      <c r="CR132" s="403"/>
      <c r="CS132" s="403"/>
      <c r="CT132" s="403"/>
      <c r="CU132" s="403"/>
      <c r="CV132" s="403"/>
      <c r="CW132" s="403"/>
      <c r="CX132" s="403"/>
      <c r="CY132" s="403"/>
      <c r="CZ132" s="403"/>
    </row>
    <row r="133" s="370" customFormat="true" ht="15" customHeight="true" x14ac:dyDescent="0.2">
      <c r="A133" s="365"/>
      <c r="B133" s="433"/>
      <c r="C133" s="1065" t="s">
        <v>115</v>
      </c>
      <c r="D133" s="1066"/>
      <c r="E133" s="1066"/>
      <c r="F133" s="1066"/>
      <c r="G133" s="1067"/>
      <c r="H133" s="1064" t="s">
        <v>38</v>
      </c>
      <c r="I133" s="1052"/>
      <c r="J133" s="1052"/>
      <c r="K133" s="1052"/>
      <c r="L133" s="1054"/>
      <c r="M133" s="1051" t="s">
        <v>37</v>
      </c>
      <c r="N133" s="1052"/>
      <c r="O133" s="1052"/>
      <c r="P133" s="1052"/>
      <c r="Q133" s="1054"/>
      <c r="R133" s="81" t="s">
        <v>141</v>
      </c>
      <c r="S133" s="484"/>
      <c r="T133" s="484"/>
      <c r="U133" s="484"/>
      <c r="V133" s="484"/>
      <c r="W133" s="484"/>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234"/>
      <c r="BA133" s="404" t="s">
        <v>131</v>
      </c>
      <c r="BB133" s="351" t="s">
        <v>99</v>
      </c>
      <c r="BC133" s="1046" t="s">
        <v>115</v>
      </c>
      <c r="BD133" s="1047"/>
      <c r="BE133" s="1047"/>
      <c r="BF133" s="1047"/>
      <c r="BG133" s="1048"/>
      <c r="BH133" s="1046" t="s">
        <v>38</v>
      </c>
      <c r="BI133" s="1047"/>
      <c r="BJ133" s="1047"/>
      <c r="BK133" s="1047"/>
      <c r="BL133" s="1048"/>
      <c r="BM133" s="1046" t="s">
        <v>37</v>
      </c>
      <c r="BN133" s="1047"/>
      <c r="BO133" s="1047"/>
      <c r="BP133" s="1047"/>
      <c r="BQ133" s="1049"/>
      <c r="BR133" s="80" t="s">
        <v>141</v>
      </c>
      <c r="BS133" s="484"/>
      <c r="BT133" s="484"/>
      <c r="BU133" s="484"/>
      <c r="BV133" s="484"/>
      <c r="BW133" s="484"/>
      <c r="BX133" s="69"/>
      <c r="BY133" s="69"/>
      <c r="BZ133" s="402"/>
      <c r="CA133" s="402"/>
      <c r="CB133" s="402"/>
      <c r="CC133" s="402"/>
      <c r="CD133" s="402"/>
      <c r="CE133" s="402"/>
      <c r="CF133" s="402"/>
      <c r="CG133" s="402"/>
      <c r="CH133" s="402"/>
      <c r="CI133" s="402"/>
      <c r="CJ133" s="402"/>
      <c r="CK133" s="402"/>
      <c r="CL133" s="402"/>
      <c r="CM133" s="402"/>
      <c r="CN133" s="402"/>
      <c r="CO133" s="402"/>
      <c r="CP133" s="402"/>
      <c r="CQ133" s="402"/>
      <c r="CR133" s="402"/>
      <c r="CS133" s="402"/>
      <c r="CT133" s="402"/>
      <c r="CU133" s="402"/>
      <c r="CV133" s="402"/>
      <c r="CW133" s="402"/>
      <c r="CX133" s="402"/>
      <c r="CY133" s="402"/>
      <c r="CZ133" s="402"/>
    </row>
    <row r="134" s="370" customFormat="true" ht="12.75" x14ac:dyDescent="0.2">
      <c r="A134" s="390" t="s">
        <v>69</v>
      </c>
      <c r="B134" s="433"/>
      <c r="C134" s="475" t="s">
        <v>0</v>
      </c>
      <c r="D134" s="669" t="s">
        <v>1</v>
      </c>
      <c r="E134" s="669" t="s">
        <v>2</v>
      </c>
      <c r="F134" s="669" t="s">
        <v>3</v>
      </c>
      <c r="G134" s="670" t="s">
        <v>4</v>
      </c>
      <c r="H134" s="438" t="s">
        <v>0</v>
      </c>
      <c r="I134" s="673" t="s">
        <v>1</v>
      </c>
      <c r="J134" s="673" t="s">
        <v>2</v>
      </c>
      <c r="K134" s="673" t="s">
        <v>3</v>
      </c>
      <c r="L134" s="674" t="s">
        <v>4</v>
      </c>
      <c r="M134" s="439" t="s">
        <v>0</v>
      </c>
      <c r="N134" s="673" t="s">
        <v>1</v>
      </c>
      <c r="O134" s="673" t="s">
        <v>2</v>
      </c>
      <c r="P134" s="673" t="s">
        <v>3</v>
      </c>
      <c r="Q134" s="667" t="s">
        <v>4</v>
      </c>
      <c r="R134" s="438" t="s">
        <v>159</v>
      </c>
      <c r="S134" s="673" t="s">
        <v>160</v>
      </c>
      <c r="T134" s="673" t="s">
        <v>161</v>
      </c>
      <c r="U134" s="673" t="s">
        <v>162</v>
      </c>
      <c r="V134" s="673" t="s">
        <v>163</v>
      </c>
      <c r="W134" s="674" t="s">
        <v>164</v>
      </c>
      <c r="X134" s="495"/>
      <c r="Y134" s="495"/>
      <c r="Z134" s="495"/>
      <c r="AA134" s="495"/>
      <c r="AB134" s="495"/>
      <c r="AC134" s="495"/>
      <c r="AD134" s="495"/>
      <c r="AE134" s="495"/>
      <c r="AF134" s="495"/>
      <c r="AG134" s="495"/>
      <c r="AH134" s="495"/>
      <c r="AI134" s="495"/>
      <c r="AJ134" s="495"/>
      <c r="AK134" s="495"/>
      <c r="AL134" s="495"/>
      <c r="AM134" s="495"/>
      <c r="AN134" s="495"/>
      <c r="AO134" s="495"/>
      <c r="AP134" s="495"/>
      <c r="AQ134" s="495"/>
      <c r="AR134" s="495"/>
      <c r="AS134" s="495"/>
      <c r="AT134" s="495"/>
      <c r="AU134" s="495"/>
      <c r="AV134" s="495"/>
      <c r="AW134" s="495"/>
      <c r="AX134" s="495"/>
      <c r="AY134" s="495"/>
      <c r="AZ134" s="234"/>
      <c r="BA134" s="390" t="s">
        <v>117</v>
      </c>
      <c r="BB134" s="389"/>
      <c r="BC134" s="515" t="s">
        <v>0</v>
      </c>
      <c r="BD134" s="628" t="s">
        <v>1</v>
      </c>
      <c r="BE134" s="628" t="s">
        <v>2</v>
      </c>
      <c r="BF134" s="628" t="s">
        <v>3</v>
      </c>
      <c r="BG134" s="516" t="s">
        <v>4</v>
      </c>
      <c r="BH134" s="515" t="s">
        <v>0</v>
      </c>
      <c r="BI134" s="628" t="s">
        <v>1</v>
      </c>
      <c r="BJ134" s="628" t="s">
        <v>2</v>
      </c>
      <c r="BK134" s="628" t="s">
        <v>3</v>
      </c>
      <c r="BL134" s="516" t="s">
        <v>4</v>
      </c>
      <c r="BM134" s="515" t="s">
        <v>0</v>
      </c>
      <c r="BN134" s="628" t="s">
        <v>1</v>
      </c>
      <c r="BO134" s="628" t="s">
        <v>2</v>
      </c>
      <c r="BP134" s="628" t="s">
        <v>3</v>
      </c>
      <c r="BQ134" s="516" t="s">
        <v>4</v>
      </c>
      <c r="BR134" s="515" t="s">
        <v>159</v>
      </c>
      <c r="BS134" s="628" t="s">
        <v>160</v>
      </c>
      <c r="BT134" s="628" t="s">
        <v>161</v>
      </c>
      <c r="BU134" s="628" t="s">
        <v>162</v>
      </c>
      <c r="BV134" s="628" t="s">
        <v>163</v>
      </c>
      <c r="BW134" s="629" t="s">
        <v>164</v>
      </c>
      <c r="BX134" s="235"/>
      <c r="BY134" s="235"/>
      <c r="BZ134" s="235"/>
      <c r="CA134" s="235"/>
      <c r="CB134" s="235"/>
      <c r="CC134" s="235"/>
      <c r="CD134" s="235"/>
      <c r="CE134" s="235"/>
      <c r="CF134" s="235"/>
      <c r="CG134" s="235"/>
      <c r="CH134" s="235"/>
      <c r="CI134" s="235"/>
      <c r="CJ134" s="235"/>
      <c r="CK134" s="235"/>
      <c r="CL134" s="235"/>
      <c r="CM134" s="235"/>
      <c r="CN134" s="235"/>
      <c r="CO134" s="235"/>
      <c r="CP134" s="235"/>
      <c r="CQ134" s="235"/>
      <c r="CR134" s="235"/>
      <c r="CS134" s="235"/>
      <c r="CT134" s="235"/>
      <c r="CU134" s="235"/>
      <c r="CV134" s="235"/>
      <c r="CW134" s="235"/>
      <c r="CX134" s="235"/>
      <c r="CY134" s="235"/>
      <c r="CZ134" s="235"/>
    </row>
    <row r="135" s="370" customFormat="true" ht="15" customHeight="true" x14ac:dyDescent="0.2">
      <c r="A135" s="1055" t="s">
        <v>45</v>
      </c>
      <c r="B135" s="435" t="s">
        <v>44</v>
      </c>
      <c r="C135" s="125" t="s">
        <v>35</v>
      </c>
      <c r="D135" s="122" t="s">
        <v>35</v>
      </c>
      <c r="E135" s="122" t="s">
        <v>35</v>
      </c>
      <c r="F135" s="122" t="s">
        <v>35</v>
      </c>
      <c r="G135" s="119" t="s">
        <v>35</v>
      </c>
      <c r="H135" s="116" t="s">
        <v>35</v>
      </c>
      <c r="I135" s="122" t="s">
        <v>35</v>
      </c>
      <c r="J135" s="122" t="s">
        <v>35</v>
      </c>
      <c r="K135" s="122" t="s">
        <v>35</v>
      </c>
      <c r="L135" s="113" t="s">
        <v>35</v>
      </c>
      <c r="M135" s="125" t="s">
        <v>35</v>
      </c>
      <c r="N135" s="122" t="s">
        <v>35</v>
      </c>
      <c r="O135" s="122" t="s">
        <v>35</v>
      </c>
      <c r="P135" s="122" t="s">
        <v>35</v>
      </c>
      <c r="Q135" s="119" t="s">
        <v>35</v>
      </c>
      <c r="R135" s="116" t="s">
        <v>35</v>
      </c>
      <c r="S135" s="122" t="s">
        <v>35</v>
      </c>
      <c r="T135" s="122" t="s">
        <v>35</v>
      </c>
      <c r="U135" s="122" t="s">
        <v>35</v>
      </c>
      <c r="V135" s="122" t="s">
        <v>35</v>
      </c>
      <c r="W135" s="113" t="s">
        <v>35</v>
      </c>
      <c r="X135" s="495"/>
      <c r="Y135" s="495"/>
      <c r="Z135" s="495"/>
      <c r="AA135" s="495"/>
      <c r="AB135" s="495"/>
      <c r="AC135" s="495"/>
      <c r="AD135" s="495"/>
      <c r="AE135" s="495"/>
      <c r="AF135" s="495"/>
      <c r="AG135" s="495"/>
      <c r="AH135" s="495"/>
      <c r="AI135" s="495"/>
      <c r="AJ135" s="495"/>
      <c r="AK135" s="495"/>
      <c r="AL135" s="495"/>
      <c r="AM135" s="495"/>
      <c r="AN135" s="495"/>
      <c r="AO135" s="495"/>
      <c r="AP135" s="495"/>
      <c r="AQ135" s="495"/>
      <c r="AR135" s="495"/>
      <c r="AS135" s="495"/>
      <c r="AT135" s="495"/>
      <c r="AU135" s="495"/>
      <c r="AV135" s="495"/>
      <c r="AW135" s="495"/>
      <c r="AX135" s="495"/>
      <c r="AY135" s="495"/>
      <c r="AZ135" s="234"/>
      <c r="BA135" s="1050" t="s">
        <v>45</v>
      </c>
      <c r="BB135" s="680" t="s">
        <v>44</v>
      </c>
      <c r="BC135" s="112" t="s">
        <v>35</v>
      </c>
      <c r="BD135" s="108" t="s">
        <v>35</v>
      </c>
      <c r="BE135" s="108" t="s">
        <v>35</v>
      </c>
      <c r="BF135" s="108" t="s">
        <v>35</v>
      </c>
      <c r="BG135" s="103" t="s">
        <v>35</v>
      </c>
      <c r="BH135" s="112" t="s">
        <v>35</v>
      </c>
      <c r="BI135" s="108" t="s">
        <v>35</v>
      </c>
      <c r="BJ135" s="108" t="s">
        <v>35</v>
      </c>
      <c r="BK135" s="108" t="s">
        <v>35</v>
      </c>
      <c r="BL135" s="103" t="s">
        <v>35</v>
      </c>
      <c r="BM135" s="112" t="s">
        <v>35</v>
      </c>
      <c r="BN135" s="108" t="s">
        <v>35</v>
      </c>
      <c r="BO135" s="108" t="s">
        <v>35</v>
      </c>
      <c r="BP135" s="108" t="s">
        <v>35</v>
      </c>
      <c r="BQ135" s="103" t="s">
        <v>35</v>
      </c>
      <c r="BR135" s="112" t="s">
        <v>35</v>
      </c>
      <c r="BS135" s="108" t="s">
        <v>35</v>
      </c>
      <c r="BT135" s="108" t="s">
        <v>35</v>
      </c>
      <c r="BU135" s="108" t="s">
        <v>35</v>
      </c>
      <c r="BV135" s="108" t="s">
        <v>35</v>
      </c>
      <c r="BW135" s="97" t="s">
        <v>35</v>
      </c>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row>
    <row r="136" s="370" customFormat="true" ht="15" customHeight="true" x14ac:dyDescent="0.2">
      <c r="A136" s="1056"/>
      <c r="B136" s="436" t="s">
        <v>43</v>
      </c>
      <c r="C136" s="127" t="s">
        <v>35</v>
      </c>
      <c r="D136" s="124" t="s">
        <v>35</v>
      </c>
      <c r="E136" s="124" t="s">
        <v>35</v>
      </c>
      <c r="F136" s="124" t="s">
        <v>35</v>
      </c>
      <c r="G136" s="121" t="s">
        <v>35</v>
      </c>
      <c r="H136" s="118" t="s">
        <v>35</v>
      </c>
      <c r="I136" s="124" t="s">
        <v>35</v>
      </c>
      <c r="J136" s="124" t="s">
        <v>35</v>
      </c>
      <c r="K136" s="124" t="s">
        <v>35</v>
      </c>
      <c r="L136" s="115" t="s">
        <v>35</v>
      </c>
      <c r="M136" s="127" t="s">
        <v>35</v>
      </c>
      <c r="N136" s="124" t="s">
        <v>35</v>
      </c>
      <c r="O136" s="124" t="s">
        <v>35</v>
      </c>
      <c r="P136" s="124" t="s">
        <v>35</v>
      </c>
      <c r="Q136" s="121" t="s">
        <v>35</v>
      </c>
      <c r="R136" s="118" t="s">
        <v>35</v>
      </c>
      <c r="S136" s="124" t="s">
        <v>35</v>
      </c>
      <c r="T136" s="124" t="s">
        <v>35</v>
      </c>
      <c r="U136" s="124" t="s">
        <v>35</v>
      </c>
      <c r="V136" s="124" t="s">
        <v>35</v>
      </c>
      <c r="W136" s="115" t="s">
        <v>35</v>
      </c>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234"/>
      <c r="BA136" s="1043"/>
      <c r="BB136" s="678" t="s">
        <v>43</v>
      </c>
      <c r="BC136" s="111" t="s">
        <v>35</v>
      </c>
      <c r="BD136" s="107" t="s">
        <v>35</v>
      </c>
      <c r="BE136" s="107" t="s">
        <v>35</v>
      </c>
      <c r="BF136" s="107" t="s">
        <v>35</v>
      </c>
      <c r="BG136" s="102" t="s">
        <v>35</v>
      </c>
      <c r="BH136" s="111" t="s">
        <v>35</v>
      </c>
      <c r="BI136" s="107" t="s">
        <v>35</v>
      </c>
      <c r="BJ136" s="107" t="s">
        <v>35</v>
      </c>
      <c r="BK136" s="107" t="s">
        <v>35</v>
      </c>
      <c r="BL136" s="102" t="s">
        <v>35</v>
      </c>
      <c r="BM136" s="111" t="s">
        <v>35</v>
      </c>
      <c r="BN136" s="107" t="s">
        <v>35</v>
      </c>
      <c r="BO136" s="107" t="s">
        <v>35</v>
      </c>
      <c r="BP136" s="107" t="s">
        <v>35</v>
      </c>
      <c r="BQ136" s="102" t="s">
        <v>35</v>
      </c>
      <c r="BR136" s="111" t="s">
        <v>35</v>
      </c>
      <c r="BS136" s="107" t="s">
        <v>35</v>
      </c>
      <c r="BT136" s="107" t="s">
        <v>35</v>
      </c>
      <c r="BU136" s="107" t="s">
        <v>35</v>
      </c>
      <c r="BV136" s="107" t="s">
        <v>35</v>
      </c>
      <c r="BW136" s="96" t="s">
        <v>35</v>
      </c>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row>
    <row r="137" s="370" customFormat="true" ht="15" customHeight="true" x14ac:dyDescent="0.2">
      <c r="A137" s="1056"/>
      <c r="B137" s="436" t="s">
        <v>42</v>
      </c>
      <c r="C137" s="127" t="s">
        <v>35</v>
      </c>
      <c r="D137" s="124" t="s">
        <v>35</v>
      </c>
      <c r="E137" s="124" t="s">
        <v>35</v>
      </c>
      <c r="F137" s="124" t="s">
        <v>35</v>
      </c>
      <c r="G137" s="121" t="s">
        <v>35</v>
      </c>
      <c r="H137" s="118" t="s">
        <v>35</v>
      </c>
      <c r="I137" s="124" t="s">
        <v>35</v>
      </c>
      <c r="J137" s="124" t="s">
        <v>35</v>
      </c>
      <c r="K137" s="124" t="s">
        <v>35</v>
      </c>
      <c r="L137" s="115" t="s">
        <v>35</v>
      </c>
      <c r="M137" s="127" t="s">
        <v>35</v>
      </c>
      <c r="N137" s="124" t="s">
        <v>35</v>
      </c>
      <c r="O137" s="124" t="s">
        <v>35</v>
      </c>
      <c r="P137" s="124" t="s">
        <v>35</v>
      </c>
      <c r="Q137" s="121" t="s">
        <v>35</v>
      </c>
      <c r="R137" s="118" t="s">
        <v>35</v>
      </c>
      <c r="S137" s="124" t="s">
        <v>35</v>
      </c>
      <c r="T137" s="124" t="s">
        <v>35</v>
      </c>
      <c r="U137" s="124" t="s">
        <v>35</v>
      </c>
      <c r="V137" s="124" t="s">
        <v>35</v>
      </c>
      <c r="W137" s="115" t="s">
        <v>35</v>
      </c>
      <c r="X137" s="495"/>
      <c r="Y137" s="495"/>
      <c r="Z137" s="495"/>
      <c r="AA137" s="495"/>
      <c r="AB137" s="495"/>
      <c r="AC137" s="495"/>
      <c r="AD137" s="495"/>
      <c r="AE137" s="495"/>
      <c r="AF137" s="495"/>
      <c r="AG137" s="495"/>
      <c r="AH137" s="495"/>
      <c r="AI137" s="495"/>
      <c r="AJ137" s="495"/>
      <c r="AK137" s="495"/>
      <c r="AL137" s="495"/>
      <c r="AM137" s="495"/>
      <c r="AN137" s="495"/>
      <c r="AO137" s="495"/>
      <c r="AP137" s="495"/>
      <c r="AQ137" s="495"/>
      <c r="AR137" s="495"/>
      <c r="AS137" s="495"/>
      <c r="AT137" s="495"/>
      <c r="AU137" s="495"/>
      <c r="AV137" s="495"/>
      <c r="AW137" s="495"/>
      <c r="AX137" s="495"/>
      <c r="AY137" s="495"/>
      <c r="AZ137" s="234"/>
      <c r="BA137" s="1043"/>
      <c r="BB137" s="678" t="s">
        <v>42</v>
      </c>
      <c r="BC137" s="111" t="s">
        <v>35</v>
      </c>
      <c r="BD137" s="107" t="s">
        <v>35</v>
      </c>
      <c r="BE137" s="107" t="s">
        <v>35</v>
      </c>
      <c r="BF137" s="107" t="s">
        <v>35</v>
      </c>
      <c r="BG137" s="102" t="s">
        <v>35</v>
      </c>
      <c r="BH137" s="111" t="s">
        <v>35</v>
      </c>
      <c r="BI137" s="107" t="s">
        <v>35</v>
      </c>
      <c r="BJ137" s="107" t="s">
        <v>35</v>
      </c>
      <c r="BK137" s="107" t="s">
        <v>35</v>
      </c>
      <c r="BL137" s="102" t="s">
        <v>35</v>
      </c>
      <c r="BM137" s="111" t="s">
        <v>35</v>
      </c>
      <c r="BN137" s="107" t="s">
        <v>35</v>
      </c>
      <c r="BO137" s="107" t="s">
        <v>35</v>
      </c>
      <c r="BP137" s="107" t="s">
        <v>35</v>
      </c>
      <c r="BQ137" s="102" t="s">
        <v>35</v>
      </c>
      <c r="BR137" s="111" t="s">
        <v>35</v>
      </c>
      <c r="BS137" s="107" t="s">
        <v>35</v>
      </c>
      <c r="BT137" s="107" t="s">
        <v>35</v>
      </c>
      <c r="BU137" s="107" t="s">
        <v>35</v>
      </c>
      <c r="BV137" s="107" t="s">
        <v>35</v>
      </c>
      <c r="BW137" s="96" t="s">
        <v>35</v>
      </c>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row>
    <row r="138" s="370" customFormat="true" ht="15" customHeight="true" x14ac:dyDescent="0.2">
      <c r="A138" s="1056"/>
      <c r="B138" s="436" t="s">
        <v>41</v>
      </c>
      <c r="C138" s="178">
        <v>25.038477003441951</v>
      </c>
      <c r="D138" s="177">
        <v>28.904900823968887</v>
      </c>
      <c r="E138" s="177">
        <v>48.806414034815717</v>
      </c>
      <c r="F138" s="177">
        <v>65.966343625532872</v>
      </c>
      <c r="G138" s="176">
        <v>96.947535002160549</v>
      </c>
      <c r="H138" s="175">
        <v>47.471426864257268</v>
      </c>
      <c r="I138" s="177">
        <v>67.887102136041293</v>
      </c>
      <c r="J138" s="177">
        <v>89.923522916587842</v>
      </c>
      <c r="K138" s="177">
        <v>96.146808339037889</v>
      </c>
      <c r="L138" s="174">
        <v>99.046711001274176</v>
      </c>
      <c r="M138" s="178">
        <v>23.577118220465877</v>
      </c>
      <c r="N138" s="177">
        <v>27.562513335842937</v>
      </c>
      <c r="O138" s="177">
        <v>38.956950296190342</v>
      </c>
      <c r="P138" s="177">
        <v>58.595141614717896</v>
      </c>
      <c r="Q138" s="176">
        <v>85.832265076008611</v>
      </c>
      <c r="R138" s="175">
        <v>84.958180041589898</v>
      </c>
      <c r="S138" s="177">
        <v>44.141051999411374</v>
      </c>
      <c r="T138" s="177">
        <v>39.153964392419446</v>
      </c>
      <c r="U138" s="177">
        <v>27.582727333107048</v>
      </c>
      <c r="V138" s="177">
        <v>76.678526407256399</v>
      </c>
      <c r="W138" s="174">
        <v>12.851025384600126</v>
      </c>
      <c r="X138" s="495"/>
      <c r="Y138" s="495"/>
      <c r="Z138" s="495"/>
      <c r="AA138" s="495"/>
      <c r="AB138" s="495"/>
      <c r="AC138" s="495"/>
      <c r="AD138" s="495"/>
      <c r="AE138" s="495"/>
      <c r="AF138" s="495"/>
      <c r="AG138" s="495"/>
      <c r="AH138" s="495"/>
      <c r="AI138" s="495"/>
      <c r="AJ138" s="495"/>
      <c r="AK138" s="495"/>
      <c r="AL138" s="495"/>
      <c r="AM138" s="495"/>
      <c r="AN138" s="495"/>
      <c r="AO138" s="495"/>
      <c r="AP138" s="495"/>
      <c r="AQ138" s="495"/>
      <c r="AR138" s="495"/>
      <c r="AS138" s="495"/>
      <c r="AT138" s="495"/>
      <c r="AU138" s="495"/>
      <c r="AV138" s="495"/>
      <c r="AW138" s="495"/>
      <c r="AX138" s="495"/>
      <c r="AY138" s="495"/>
      <c r="AZ138" s="234"/>
      <c r="BA138" s="1043"/>
      <c r="BB138" s="678" t="s">
        <v>41</v>
      </c>
      <c r="BC138" s="111" t="s">
        <v>35</v>
      </c>
      <c r="BD138" s="107" t="s">
        <v>35</v>
      </c>
      <c r="BE138" s="107" t="s">
        <v>35</v>
      </c>
      <c r="BF138" s="107" t="s">
        <v>35</v>
      </c>
      <c r="BG138" s="102" t="s">
        <v>35</v>
      </c>
      <c r="BH138" s="111" t="s">
        <v>35</v>
      </c>
      <c r="BI138" s="107" t="s">
        <v>35</v>
      </c>
      <c r="BJ138" s="107" t="s">
        <v>35</v>
      </c>
      <c r="BK138" s="107" t="s">
        <v>35</v>
      </c>
      <c r="BL138" s="102" t="s">
        <v>35</v>
      </c>
      <c r="BM138" s="111" t="s">
        <v>35</v>
      </c>
      <c r="BN138" s="107" t="s">
        <v>35</v>
      </c>
      <c r="BO138" s="107" t="s">
        <v>35</v>
      </c>
      <c r="BP138" s="107" t="s">
        <v>35</v>
      </c>
      <c r="BQ138" s="102" t="s">
        <v>35</v>
      </c>
      <c r="BR138" s="111" t="s">
        <v>35</v>
      </c>
      <c r="BS138" s="107" t="s">
        <v>35</v>
      </c>
      <c r="BT138" s="107" t="s">
        <v>35</v>
      </c>
      <c r="BU138" s="107" t="s">
        <v>35</v>
      </c>
      <c r="BV138" s="107" t="s">
        <v>35</v>
      </c>
      <c r="BW138" s="96" t="s">
        <v>35</v>
      </c>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row>
    <row r="139" s="370" customFormat="true" ht="15" customHeight="true" x14ac:dyDescent="0.2">
      <c r="A139" s="1056"/>
      <c r="B139" s="436" t="s">
        <v>19</v>
      </c>
      <c r="C139" s="178">
        <v>74.961522996557889</v>
      </c>
      <c r="D139" s="177">
        <v>71.095099176031212</v>
      </c>
      <c r="E139" s="177">
        <v>51.193585965184063</v>
      </c>
      <c r="F139" s="177">
        <v>34.0336563744671</v>
      </c>
      <c r="G139" s="176">
        <v>3.0524649978394014</v>
      </c>
      <c r="H139" s="175">
        <v>52.528573135742796</v>
      </c>
      <c r="I139" s="177">
        <v>32.112897863958644</v>
      </c>
      <c r="J139" s="177">
        <v>10.076477083412131</v>
      </c>
      <c r="K139" s="177">
        <v>3.8531916609620964</v>
      </c>
      <c r="L139" s="174">
        <v>0.95328899872583628</v>
      </c>
      <c r="M139" s="178">
        <v>76.422881779534094</v>
      </c>
      <c r="N139" s="177">
        <v>72.437486664157063</v>
      </c>
      <c r="O139" s="177">
        <v>61.043049703809871</v>
      </c>
      <c r="P139" s="177">
        <v>41.404858385282253</v>
      </c>
      <c r="Q139" s="176">
        <v>14.167734923991432</v>
      </c>
      <c r="R139" s="175">
        <v>15.041819958410043</v>
      </c>
      <c r="S139" s="177">
        <v>55.858948000588541</v>
      </c>
      <c r="T139" s="177">
        <v>60.846035607580617</v>
      </c>
      <c r="U139" s="177">
        <v>72.417272666892899</v>
      </c>
      <c r="V139" s="177">
        <v>23.321473592743413</v>
      </c>
      <c r="W139" s="174">
        <v>87.148974615399965</v>
      </c>
      <c r="X139" s="495"/>
      <c r="Y139" s="495"/>
      <c r="Z139" s="495"/>
      <c r="AA139" s="495"/>
      <c r="AB139" s="495"/>
      <c r="AC139" s="495"/>
      <c r="AD139" s="495"/>
      <c r="AE139" s="495"/>
      <c r="AF139" s="495"/>
      <c r="AG139" s="495"/>
      <c r="AH139" s="495"/>
      <c r="AI139" s="495"/>
      <c r="AJ139" s="495"/>
      <c r="AK139" s="495"/>
      <c r="AL139" s="495"/>
      <c r="AM139" s="495"/>
      <c r="AN139" s="495"/>
      <c r="AO139" s="495"/>
      <c r="AP139" s="495"/>
      <c r="AQ139" s="495"/>
      <c r="AR139" s="495"/>
      <c r="AS139" s="495"/>
      <c r="AT139" s="495"/>
      <c r="AU139" s="495"/>
      <c r="AV139" s="495"/>
      <c r="AW139" s="495"/>
      <c r="AX139" s="495"/>
      <c r="AY139" s="495"/>
      <c r="AZ139" s="234"/>
      <c r="BA139" s="1043"/>
      <c r="BB139" s="678" t="s">
        <v>19</v>
      </c>
      <c r="BC139" s="111" t="s">
        <v>35</v>
      </c>
      <c r="BD139" s="107" t="s">
        <v>35</v>
      </c>
      <c r="BE139" s="107" t="s">
        <v>35</v>
      </c>
      <c r="BF139" s="107" t="s">
        <v>35</v>
      </c>
      <c r="BG139" s="102" t="s">
        <v>35</v>
      </c>
      <c r="BH139" s="111" t="s">
        <v>35</v>
      </c>
      <c r="BI139" s="107" t="s">
        <v>35</v>
      </c>
      <c r="BJ139" s="107" t="s">
        <v>35</v>
      </c>
      <c r="BK139" s="107" t="s">
        <v>35</v>
      </c>
      <c r="BL139" s="102" t="s">
        <v>35</v>
      </c>
      <c r="BM139" s="111" t="s">
        <v>35</v>
      </c>
      <c r="BN139" s="107" t="s">
        <v>35</v>
      </c>
      <c r="BO139" s="107" t="s">
        <v>35</v>
      </c>
      <c r="BP139" s="107" t="s">
        <v>35</v>
      </c>
      <c r="BQ139" s="102" t="s">
        <v>35</v>
      </c>
      <c r="BR139" s="111" t="s">
        <v>35</v>
      </c>
      <c r="BS139" s="107" t="s">
        <v>35</v>
      </c>
      <c r="BT139" s="107" t="s">
        <v>35</v>
      </c>
      <c r="BU139" s="107" t="s">
        <v>35</v>
      </c>
      <c r="BV139" s="107" t="s">
        <v>35</v>
      </c>
      <c r="BW139" s="96" t="s">
        <v>35</v>
      </c>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row>
    <row r="140" s="365" customFormat="true" ht="15" customHeight="true" x14ac:dyDescent="0.2">
      <c r="A140" s="1056" t="s">
        <v>107</v>
      </c>
      <c r="B140" s="436" t="s">
        <v>64</v>
      </c>
      <c r="C140" s="127" t="s">
        <v>35</v>
      </c>
      <c r="D140" s="124" t="s">
        <v>35</v>
      </c>
      <c r="E140" s="124" t="s">
        <v>35</v>
      </c>
      <c r="F140" s="124" t="s">
        <v>35</v>
      </c>
      <c r="G140" s="121" t="s">
        <v>35</v>
      </c>
      <c r="H140" s="118" t="s">
        <v>35</v>
      </c>
      <c r="I140" s="124" t="s">
        <v>35</v>
      </c>
      <c r="J140" s="124" t="s">
        <v>35</v>
      </c>
      <c r="K140" s="124" t="s">
        <v>35</v>
      </c>
      <c r="L140" s="115" t="s">
        <v>35</v>
      </c>
      <c r="M140" s="127" t="s">
        <v>35</v>
      </c>
      <c r="N140" s="124" t="s">
        <v>35</v>
      </c>
      <c r="O140" s="124" t="s">
        <v>35</v>
      </c>
      <c r="P140" s="124" t="s">
        <v>35</v>
      </c>
      <c r="Q140" s="121" t="s">
        <v>35</v>
      </c>
      <c r="R140" s="118" t="s">
        <v>35</v>
      </c>
      <c r="S140" s="124" t="s">
        <v>35</v>
      </c>
      <c r="T140" s="124" t="s">
        <v>35</v>
      </c>
      <c r="U140" s="124" t="s">
        <v>35</v>
      </c>
      <c r="V140" s="124" t="s">
        <v>35</v>
      </c>
      <c r="W140" s="115" t="s">
        <v>35</v>
      </c>
      <c r="X140" s="71"/>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402"/>
      <c r="BA140" s="1043" t="s">
        <v>107</v>
      </c>
      <c r="BB140" s="678" t="s">
        <v>64</v>
      </c>
      <c r="BC140" s="111" t="s">
        <v>35</v>
      </c>
      <c r="BD140" s="107" t="s">
        <v>35</v>
      </c>
      <c r="BE140" s="107" t="s">
        <v>35</v>
      </c>
      <c r="BF140" s="107" t="s">
        <v>35</v>
      </c>
      <c r="BG140" s="102" t="s">
        <v>35</v>
      </c>
      <c r="BH140" s="111" t="s">
        <v>35</v>
      </c>
      <c r="BI140" s="107" t="s">
        <v>35</v>
      </c>
      <c r="BJ140" s="107" t="s">
        <v>35</v>
      </c>
      <c r="BK140" s="107" t="s">
        <v>35</v>
      </c>
      <c r="BL140" s="102" t="s">
        <v>35</v>
      </c>
      <c r="BM140" s="111" t="s">
        <v>35</v>
      </c>
      <c r="BN140" s="107" t="s">
        <v>35</v>
      </c>
      <c r="BO140" s="107" t="s">
        <v>35</v>
      </c>
      <c r="BP140" s="107" t="s">
        <v>35</v>
      </c>
      <c r="BQ140" s="102" t="s">
        <v>35</v>
      </c>
      <c r="BR140" s="111" t="s">
        <v>35</v>
      </c>
      <c r="BS140" s="107" t="s">
        <v>35</v>
      </c>
      <c r="BT140" s="107" t="s">
        <v>35</v>
      </c>
      <c r="BU140" s="107" t="s">
        <v>35</v>
      </c>
      <c r="BV140" s="107" t="s">
        <v>35</v>
      </c>
      <c r="BW140" s="96" t="s">
        <v>35</v>
      </c>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row>
    <row r="141" s="365" customFormat="true" ht="15" customHeight="true" x14ac:dyDescent="0.2">
      <c r="A141" s="1056"/>
      <c r="B141" s="436" t="s">
        <v>65</v>
      </c>
      <c r="C141" s="127" t="s">
        <v>35</v>
      </c>
      <c r="D141" s="124" t="s">
        <v>35</v>
      </c>
      <c r="E141" s="124" t="s">
        <v>35</v>
      </c>
      <c r="F141" s="124" t="s">
        <v>35</v>
      </c>
      <c r="G141" s="121" t="s">
        <v>35</v>
      </c>
      <c r="H141" s="118" t="s">
        <v>35</v>
      </c>
      <c r="I141" s="124" t="s">
        <v>35</v>
      </c>
      <c r="J141" s="124" t="s">
        <v>35</v>
      </c>
      <c r="K141" s="124" t="s">
        <v>35</v>
      </c>
      <c r="L141" s="115" t="s">
        <v>35</v>
      </c>
      <c r="M141" s="127" t="s">
        <v>35</v>
      </c>
      <c r="N141" s="124" t="s">
        <v>35</v>
      </c>
      <c r="O141" s="124" t="s">
        <v>35</v>
      </c>
      <c r="P141" s="124" t="s">
        <v>35</v>
      </c>
      <c r="Q141" s="121" t="s">
        <v>35</v>
      </c>
      <c r="R141" s="118" t="s">
        <v>35</v>
      </c>
      <c r="S141" s="124" t="s">
        <v>35</v>
      </c>
      <c r="T141" s="124" t="s">
        <v>35</v>
      </c>
      <c r="U141" s="124" t="s">
        <v>35</v>
      </c>
      <c r="V141" s="124" t="s">
        <v>35</v>
      </c>
      <c r="W141" s="115" t="s">
        <v>35</v>
      </c>
      <c r="X141" s="71"/>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402"/>
      <c r="BA141" s="1043"/>
      <c r="BB141" s="678" t="s">
        <v>65</v>
      </c>
      <c r="BC141" s="111" t="s">
        <v>35</v>
      </c>
      <c r="BD141" s="107" t="s">
        <v>35</v>
      </c>
      <c r="BE141" s="107" t="s">
        <v>35</v>
      </c>
      <c r="BF141" s="107" t="s">
        <v>35</v>
      </c>
      <c r="BG141" s="102" t="s">
        <v>35</v>
      </c>
      <c r="BH141" s="111" t="s">
        <v>35</v>
      </c>
      <c r="BI141" s="107" t="s">
        <v>35</v>
      </c>
      <c r="BJ141" s="107" t="s">
        <v>35</v>
      </c>
      <c r="BK141" s="107" t="s">
        <v>35</v>
      </c>
      <c r="BL141" s="102" t="s">
        <v>35</v>
      </c>
      <c r="BM141" s="111" t="s">
        <v>35</v>
      </c>
      <c r="BN141" s="107" t="s">
        <v>35</v>
      </c>
      <c r="BO141" s="107" t="s">
        <v>35</v>
      </c>
      <c r="BP141" s="107" t="s">
        <v>35</v>
      </c>
      <c r="BQ141" s="102" t="s">
        <v>35</v>
      </c>
      <c r="BR141" s="111" t="s">
        <v>35</v>
      </c>
      <c r="BS141" s="107" t="s">
        <v>35</v>
      </c>
      <c r="BT141" s="107" t="s">
        <v>35</v>
      </c>
      <c r="BU141" s="107" t="s">
        <v>35</v>
      </c>
      <c r="BV141" s="107" t="s">
        <v>35</v>
      </c>
      <c r="BW141" s="96" t="s">
        <v>35</v>
      </c>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row>
    <row r="142" s="365" customFormat="true" ht="15" customHeight="true" x14ac:dyDescent="0.2">
      <c r="A142" s="1056"/>
      <c r="B142" s="436" t="s">
        <v>66</v>
      </c>
      <c r="C142" s="127" t="s">
        <v>35</v>
      </c>
      <c r="D142" s="124" t="s">
        <v>35</v>
      </c>
      <c r="E142" s="124" t="s">
        <v>35</v>
      </c>
      <c r="F142" s="124" t="s">
        <v>35</v>
      </c>
      <c r="G142" s="121" t="s">
        <v>35</v>
      </c>
      <c r="H142" s="118" t="s">
        <v>35</v>
      </c>
      <c r="I142" s="124" t="s">
        <v>35</v>
      </c>
      <c r="J142" s="124" t="s">
        <v>35</v>
      </c>
      <c r="K142" s="124" t="s">
        <v>35</v>
      </c>
      <c r="L142" s="115" t="s">
        <v>35</v>
      </c>
      <c r="M142" s="127" t="s">
        <v>35</v>
      </c>
      <c r="N142" s="124" t="s">
        <v>35</v>
      </c>
      <c r="O142" s="124" t="s">
        <v>35</v>
      </c>
      <c r="P142" s="124" t="s">
        <v>35</v>
      </c>
      <c r="Q142" s="121" t="s">
        <v>35</v>
      </c>
      <c r="R142" s="118" t="s">
        <v>35</v>
      </c>
      <c r="S142" s="124" t="s">
        <v>35</v>
      </c>
      <c r="T142" s="124" t="s">
        <v>35</v>
      </c>
      <c r="U142" s="124" t="s">
        <v>35</v>
      </c>
      <c r="V142" s="124" t="s">
        <v>35</v>
      </c>
      <c r="W142" s="115" t="s">
        <v>35</v>
      </c>
      <c r="X142" s="71"/>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402"/>
      <c r="BA142" s="1043"/>
      <c r="BB142" s="678" t="s">
        <v>66</v>
      </c>
      <c r="BC142" s="111" t="s">
        <v>35</v>
      </c>
      <c r="BD142" s="107" t="s">
        <v>35</v>
      </c>
      <c r="BE142" s="107" t="s">
        <v>35</v>
      </c>
      <c r="BF142" s="107" t="s">
        <v>35</v>
      </c>
      <c r="BG142" s="102" t="s">
        <v>35</v>
      </c>
      <c r="BH142" s="111" t="s">
        <v>35</v>
      </c>
      <c r="BI142" s="107" t="s">
        <v>35</v>
      </c>
      <c r="BJ142" s="107" t="s">
        <v>35</v>
      </c>
      <c r="BK142" s="107" t="s">
        <v>35</v>
      </c>
      <c r="BL142" s="102" t="s">
        <v>35</v>
      </c>
      <c r="BM142" s="111" t="s">
        <v>35</v>
      </c>
      <c r="BN142" s="107" t="s">
        <v>35</v>
      </c>
      <c r="BO142" s="107" t="s">
        <v>35</v>
      </c>
      <c r="BP142" s="107" t="s">
        <v>35</v>
      </c>
      <c r="BQ142" s="102" t="s">
        <v>35</v>
      </c>
      <c r="BR142" s="111" t="s">
        <v>35</v>
      </c>
      <c r="BS142" s="107" t="s">
        <v>35</v>
      </c>
      <c r="BT142" s="107" t="s">
        <v>35</v>
      </c>
      <c r="BU142" s="107" t="s">
        <v>35</v>
      </c>
      <c r="BV142" s="107" t="s">
        <v>35</v>
      </c>
      <c r="BW142" s="96" t="s">
        <v>35</v>
      </c>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row>
    <row r="143" s="365" customFormat="true" ht="15" customHeight="true" x14ac:dyDescent="0.2">
      <c r="A143" s="1056"/>
      <c r="B143" s="436" t="s">
        <v>67</v>
      </c>
      <c r="C143" s="127" t="s">
        <v>35</v>
      </c>
      <c r="D143" s="124" t="s">
        <v>35</v>
      </c>
      <c r="E143" s="124" t="s">
        <v>35</v>
      </c>
      <c r="F143" s="124" t="s">
        <v>35</v>
      </c>
      <c r="G143" s="121" t="s">
        <v>35</v>
      </c>
      <c r="H143" s="118" t="s">
        <v>35</v>
      </c>
      <c r="I143" s="124" t="s">
        <v>35</v>
      </c>
      <c r="J143" s="124" t="s">
        <v>35</v>
      </c>
      <c r="K143" s="124" t="s">
        <v>35</v>
      </c>
      <c r="L143" s="115" t="s">
        <v>35</v>
      </c>
      <c r="M143" s="127" t="s">
        <v>35</v>
      </c>
      <c r="N143" s="124" t="s">
        <v>35</v>
      </c>
      <c r="O143" s="124" t="s">
        <v>35</v>
      </c>
      <c r="P143" s="124" t="s">
        <v>35</v>
      </c>
      <c r="Q143" s="121" t="s">
        <v>35</v>
      </c>
      <c r="R143" s="118" t="s">
        <v>35</v>
      </c>
      <c r="S143" s="124" t="s">
        <v>35</v>
      </c>
      <c r="T143" s="124" t="s">
        <v>35</v>
      </c>
      <c r="U143" s="124" t="s">
        <v>35</v>
      </c>
      <c r="V143" s="124" t="s">
        <v>35</v>
      </c>
      <c r="W143" s="115" t="s">
        <v>35</v>
      </c>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402"/>
      <c r="BA143" s="1043"/>
      <c r="BB143" s="678" t="s">
        <v>67</v>
      </c>
      <c r="BC143" s="111" t="s">
        <v>35</v>
      </c>
      <c r="BD143" s="107" t="s">
        <v>35</v>
      </c>
      <c r="BE143" s="107" t="s">
        <v>35</v>
      </c>
      <c r="BF143" s="107" t="s">
        <v>35</v>
      </c>
      <c r="BG143" s="102" t="s">
        <v>35</v>
      </c>
      <c r="BH143" s="111" t="s">
        <v>35</v>
      </c>
      <c r="BI143" s="107" t="s">
        <v>35</v>
      </c>
      <c r="BJ143" s="107" t="s">
        <v>35</v>
      </c>
      <c r="BK143" s="107" t="s">
        <v>35</v>
      </c>
      <c r="BL143" s="102" t="s">
        <v>35</v>
      </c>
      <c r="BM143" s="111" t="s">
        <v>35</v>
      </c>
      <c r="BN143" s="107" t="s">
        <v>35</v>
      </c>
      <c r="BO143" s="107" t="s">
        <v>35</v>
      </c>
      <c r="BP143" s="107" t="s">
        <v>35</v>
      </c>
      <c r="BQ143" s="102" t="s">
        <v>35</v>
      </c>
      <c r="BR143" s="111" t="s">
        <v>35</v>
      </c>
      <c r="BS143" s="107" t="s">
        <v>35</v>
      </c>
      <c r="BT143" s="107" t="s">
        <v>35</v>
      </c>
      <c r="BU143" s="107" t="s">
        <v>35</v>
      </c>
      <c r="BV143" s="107" t="s">
        <v>35</v>
      </c>
      <c r="BW143" s="96" t="s">
        <v>35</v>
      </c>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row>
    <row r="144" s="365" customFormat="true" ht="15" customHeight="true" x14ac:dyDescent="0.2">
      <c r="A144" s="1056" t="s">
        <v>108</v>
      </c>
      <c r="B144" s="436" t="s">
        <v>64</v>
      </c>
      <c r="C144" s="127" t="s">
        <v>35</v>
      </c>
      <c r="D144" s="124" t="s">
        <v>35</v>
      </c>
      <c r="E144" s="124" t="s">
        <v>35</v>
      </c>
      <c r="F144" s="124" t="s">
        <v>35</v>
      </c>
      <c r="G144" s="121" t="s">
        <v>35</v>
      </c>
      <c r="H144" s="118" t="s">
        <v>35</v>
      </c>
      <c r="I144" s="124" t="s">
        <v>35</v>
      </c>
      <c r="J144" s="124" t="s">
        <v>35</v>
      </c>
      <c r="K144" s="124" t="s">
        <v>35</v>
      </c>
      <c r="L144" s="115" t="s">
        <v>35</v>
      </c>
      <c r="M144" s="127" t="s">
        <v>35</v>
      </c>
      <c r="N144" s="124" t="s">
        <v>35</v>
      </c>
      <c r="O144" s="124" t="s">
        <v>35</v>
      </c>
      <c r="P144" s="124" t="s">
        <v>35</v>
      </c>
      <c r="Q144" s="121" t="s">
        <v>35</v>
      </c>
      <c r="R144" s="118" t="s">
        <v>35</v>
      </c>
      <c r="S144" s="124" t="s">
        <v>35</v>
      </c>
      <c r="T144" s="124" t="s">
        <v>35</v>
      </c>
      <c r="U144" s="124" t="s">
        <v>35</v>
      </c>
      <c r="V144" s="124" t="s">
        <v>35</v>
      </c>
      <c r="W144" s="115" t="s">
        <v>35</v>
      </c>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402"/>
      <c r="BA144" s="1043" t="s">
        <v>108</v>
      </c>
      <c r="BB144" s="678" t="s">
        <v>64</v>
      </c>
      <c r="BC144" s="111" t="s">
        <v>35</v>
      </c>
      <c r="BD144" s="107" t="s">
        <v>35</v>
      </c>
      <c r="BE144" s="107" t="s">
        <v>35</v>
      </c>
      <c r="BF144" s="107" t="s">
        <v>35</v>
      </c>
      <c r="BG144" s="102" t="s">
        <v>35</v>
      </c>
      <c r="BH144" s="111" t="s">
        <v>35</v>
      </c>
      <c r="BI144" s="107" t="s">
        <v>35</v>
      </c>
      <c r="BJ144" s="107" t="s">
        <v>35</v>
      </c>
      <c r="BK144" s="107" t="s">
        <v>35</v>
      </c>
      <c r="BL144" s="102" t="s">
        <v>35</v>
      </c>
      <c r="BM144" s="111" t="s">
        <v>35</v>
      </c>
      <c r="BN144" s="107" t="s">
        <v>35</v>
      </c>
      <c r="BO144" s="107" t="s">
        <v>35</v>
      </c>
      <c r="BP144" s="107" t="s">
        <v>35</v>
      </c>
      <c r="BQ144" s="102" t="s">
        <v>35</v>
      </c>
      <c r="BR144" s="111" t="s">
        <v>35</v>
      </c>
      <c r="BS144" s="107" t="s">
        <v>35</v>
      </c>
      <c r="BT144" s="107" t="s">
        <v>35</v>
      </c>
      <c r="BU144" s="107" t="s">
        <v>35</v>
      </c>
      <c r="BV144" s="107" t="s">
        <v>35</v>
      </c>
      <c r="BW144" s="96" t="s">
        <v>35</v>
      </c>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row>
    <row r="145" s="365" customFormat="true" ht="15" customHeight="true" x14ac:dyDescent="0.2">
      <c r="A145" s="1056"/>
      <c r="B145" s="436" t="s">
        <v>65</v>
      </c>
      <c r="C145" s="127" t="s">
        <v>35</v>
      </c>
      <c r="D145" s="124" t="s">
        <v>35</v>
      </c>
      <c r="E145" s="124" t="s">
        <v>35</v>
      </c>
      <c r="F145" s="124" t="s">
        <v>35</v>
      </c>
      <c r="G145" s="121" t="s">
        <v>35</v>
      </c>
      <c r="H145" s="118" t="s">
        <v>35</v>
      </c>
      <c r="I145" s="124" t="s">
        <v>35</v>
      </c>
      <c r="J145" s="124" t="s">
        <v>35</v>
      </c>
      <c r="K145" s="124" t="s">
        <v>35</v>
      </c>
      <c r="L145" s="115" t="s">
        <v>35</v>
      </c>
      <c r="M145" s="127" t="s">
        <v>35</v>
      </c>
      <c r="N145" s="124" t="s">
        <v>35</v>
      </c>
      <c r="O145" s="124" t="s">
        <v>35</v>
      </c>
      <c r="P145" s="124" t="s">
        <v>35</v>
      </c>
      <c r="Q145" s="121" t="s">
        <v>35</v>
      </c>
      <c r="R145" s="118" t="s">
        <v>35</v>
      </c>
      <c r="S145" s="124" t="s">
        <v>35</v>
      </c>
      <c r="T145" s="124" t="s">
        <v>35</v>
      </c>
      <c r="U145" s="124" t="s">
        <v>35</v>
      </c>
      <c r="V145" s="124" t="s">
        <v>35</v>
      </c>
      <c r="W145" s="115" t="s">
        <v>35</v>
      </c>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402"/>
      <c r="BA145" s="1043"/>
      <c r="BB145" s="678" t="s">
        <v>65</v>
      </c>
      <c r="BC145" s="111" t="s">
        <v>35</v>
      </c>
      <c r="BD145" s="107" t="s">
        <v>35</v>
      </c>
      <c r="BE145" s="107" t="s">
        <v>35</v>
      </c>
      <c r="BF145" s="107" t="s">
        <v>35</v>
      </c>
      <c r="BG145" s="102" t="s">
        <v>35</v>
      </c>
      <c r="BH145" s="111" t="s">
        <v>35</v>
      </c>
      <c r="BI145" s="107" t="s">
        <v>35</v>
      </c>
      <c r="BJ145" s="107" t="s">
        <v>35</v>
      </c>
      <c r="BK145" s="107" t="s">
        <v>35</v>
      </c>
      <c r="BL145" s="102" t="s">
        <v>35</v>
      </c>
      <c r="BM145" s="111" t="s">
        <v>35</v>
      </c>
      <c r="BN145" s="107" t="s">
        <v>35</v>
      </c>
      <c r="BO145" s="107" t="s">
        <v>35</v>
      </c>
      <c r="BP145" s="107" t="s">
        <v>35</v>
      </c>
      <c r="BQ145" s="102" t="s">
        <v>35</v>
      </c>
      <c r="BR145" s="111" t="s">
        <v>35</v>
      </c>
      <c r="BS145" s="107" t="s">
        <v>35</v>
      </c>
      <c r="BT145" s="107" t="s">
        <v>35</v>
      </c>
      <c r="BU145" s="107" t="s">
        <v>35</v>
      </c>
      <c r="BV145" s="107" t="s">
        <v>35</v>
      </c>
      <c r="BW145" s="96" t="s">
        <v>35</v>
      </c>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row>
    <row r="146" s="365" customFormat="true" ht="15" customHeight="true" x14ac:dyDescent="0.2">
      <c r="A146" s="1056"/>
      <c r="B146" s="436" t="s">
        <v>66</v>
      </c>
      <c r="C146" s="127" t="s">
        <v>35</v>
      </c>
      <c r="D146" s="124" t="s">
        <v>35</v>
      </c>
      <c r="E146" s="124" t="s">
        <v>35</v>
      </c>
      <c r="F146" s="124" t="s">
        <v>35</v>
      </c>
      <c r="G146" s="121" t="s">
        <v>35</v>
      </c>
      <c r="H146" s="118" t="s">
        <v>35</v>
      </c>
      <c r="I146" s="124" t="s">
        <v>35</v>
      </c>
      <c r="J146" s="124" t="s">
        <v>35</v>
      </c>
      <c r="K146" s="124" t="s">
        <v>35</v>
      </c>
      <c r="L146" s="115" t="s">
        <v>35</v>
      </c>
      <c r="M146" s="127" t="s">
        <v>35</v>
      </c>
      <c r="N146" s="124" t="s">
        <v>35</v>
      </c>
      <c r="O146" s="124" t="s">
        <v>35</v>
      </c>
      <c r="P146" s="124" t="s">
        <v>35</v>
      </c>
      <c r="Q146" s="121" t="s">
        <v>35</v>
      </c>
      <c r="R146" s="118" t="s">
        <v>35</v>
      </c>
      <c r="S146" s="124" t="s">
        <v>35</v>
      </c>
      <c r="T146" s="124" t="s">
        <v>35</v>
      </c>
      <c r="U146" s="124" t="s">
        <v>35</v>
      </c>
      <c r="V146" s="124" t="s">
        <v>35</v>
      </c>
      <c r="W146" s="115" t="s">
        <v>35</v>
      </c>
      <c r="X146" s="71"/>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402"/>
      <c r="BA146" s="1043"/>
      <c r="BB146" s="678" t="s">
        <v>66</v>
      </c>
      <c r="BC146" s="111" t="s">
        <v>35</v>
      </c>
      <c r="BD146" s="107" t="s">
        <v>35</v>
      </c>
      <c r="BE146" s="107" t="s">
        <v>35</v>
      </c>
      <c r="BF146" s="107" t="s">
        <v>35</v>
      </c>
      <c r="BG146" s="102" t="s">
        <v>35</v>
      </c>
      <c r="BH146" s="111" t="s">
        <v>35</v>
      </c>
      <c r="BI146" s="107" t="s">
        <v>35</v>
      </c>
      <c r="BJ146" s="107" t="s">
        <v>35</v>
      </c>
      <c r="BK146" s="107" t="s">
        <v>35</v>
      </c>
      <c r="BL146" s="102" t="s">
        <v>35</v>
      </c>
      <c r="BM146" s="111" t="s">
        <v>35</v>
      </c>
      <c r="BN146" s="107" t="s">
        <v>35</v>
      </c>
      <c r="BO146" s="107" t="s">
        <v>35</v>
      </c>
      <c r="BP146" s="107" t="s">
        <v>35</v>
      </c>
      <c r="BQ146" s="102" t="s">
        <v>35</v>
      </c>
      <c r="BR146" s="111" t="s">
        <v>35</v>
      </c>
      <c r="BS146" s="107" t="s">
        <v>35</v>
      </c>
      <c r="BT146" s="107" t="s">
        <v>35</v>
      </c>
      <c r="BU146" s="107" t="s">
        <v>35</v>
      </c>
      <c r="BV146" s="107" t="s">
        <v>35</v>
      </c>
      <c r="BW146" s="96" t="s">
        <v>35</v>
      </c>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row>
    <row r="147" s="365" customFormat="true" ht="15" customHeight="true" x14ac:dyDescent="0.2">
      <c r="A147" s="1056"/>
      <c r="B147" s="436" t="s">
        <v>67</v>
      </c>
      <c r="C147" s="127" t="s">
        <v>35</v>
      </c>
      <c r="D147" s="124" t="s">
        <v>35</v>
      </c>
      <c r="E147" s="124" t="s">
        <v>35</v>
      </c>
      <c r="F147" s="124" t="s">
        <v>35</v>
      </c>
      <c r="G147" s="121" t="s">
        <v>35</v>
      </c>
      <c r="H147" s="118" t="s">
        <v>35</v>
      </c>
      <c r="I147" s="124" t="s">
        <v>35</v>
      </c>
      <c r="J147" s="124" t="s">
        <v>35</v>
      </c>
      <c r="K147" s="124" t="s">
        <v>35</v>
      </c>
      <c r="L147" s="115" t="s">
        <v>35</v>
      </c>
      <c r="M147" s="127" t="s">
        <v>35</v>
      </c>
      <c r="N147" s="124" t="s">
        <v>35</v>
      </c>
      <c r="O147" s="124" t="s">
        <v>35</v>
      </c>
      <c r="P147" s="124" t="s">
        <v>35</v>
      </c>
      <c r="Q147" s="121" t="s">
        <v>35</v>
      </c>
      <c r="R147" s="118" t="s">
        <v>35</v>
      </c>
      <c r="S147" s="124" t="s">
        <v>35</v>
      </c>
      <c r="T147" s="124" t="s">
        <v>35</v>
      </c>
      <c r="U147" s="124" t="s">
        <v>35</v>
      </c>
      <c r="V147" s="124" t="s">
        <v>35</v>
      </c>
      <c r="W147" s="115" t="s">
        <v>35</v>
      </c>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402"/>
      <c r="BA147" s="1043"/>
      <c r="BB147" s="678" t="s">
        <v>67</v>
      </c>
      <c r="BC147" s="111" t="s">
        <v>35</v>
      </c>
      <c r="BD147" s="107" t="s">
        <v>35</v>
      </c>
      <c r="BE147" s="107" t="s">
        <v>35</v>
      </c>
      <c r="BF147" s="107" t="s">
        <v>35</v>
      </c>
      <c r="BG147" s="102" t="s">
        <v>35</v>
      </c>
      <c r="BH147" s="111" t="s">
        <v>35</v>
      </c>
      <c r="BI147" s="107" t="s">
        <v>35</v>
      </c>
      <c r="BJ147" s="107" t="s">
        <v>35</v>
      </c>
      <c r="BK147" s="107" t="s">
        <v>35</v>
      </c>
      <c r="BL147" s="102" t="s">
        <v>35</v>
      </c>
      <c r="BM147" s="111" t="s">
        <v>35</v>
      </c>
      <c r="BN147" s="107" t="s">
        <v>35</v>
      </c>
      <c r="BO147" s="107" t="s">
        <v>35</v>
      </c>
      <c r="BP147" s="107" t="s">
        <v>35</v>
      </c>
      <c r="BQ147" s="102" t="s">
        <v>35</v>
      </c>
      <c r="BR147" s="111" t="s">
        <v>35</v>
      </c>
      <c r="BS147" s="107" t="s">
        <v>35</v>
      </c>
      <c r="BT147" s="107" t="s">
        <v>35</v>
      </c>
      <c r="BU147" s="107" t="s">
        <v>35</v>
      </c>
      <c r="BV147" s="107" t="s">
        <v>35</v>
      </c>
      <c r="BW147" s="96" t="s">
        <v>35</v>
      </c>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row>
    <row r="148" s="365" customFormat="true" ht="15" customHeight="true" x14ac:dyDescent="0.2">
      <c r="A148" s="1056" t="s">
        <v>109</v>
      </c>
      <c r="B148" s="436" t="s">
        <v>49</v>
      </c>
      <c r="C148" s="127" t="s">
        <v>35</v>
      </c>
      <c r="D148" s="124" t="s">
        <v>35</v>
      </c>
      <c r="E148" s="124" t="s">
        <v>35</v>
      </c>
      <c r="F148" s="124" t="s">
        <v>35</v>
      </c>
      <c r="G148" s="121" t="s">
        <v>35</v>
      </c>
      <c r="H148" s="118" t="s">
        <v>35</v>
      </c>
      <c r="I148" s="124" t="s">
        <v>35</v>
      </c>
      <c r="J148" s="124" t="s">
        <v>35</v>
      </c>
      <c r="K148" s="124" t="s">
        <v>35</v>
      </c>
      <c r="L148" s="115" t="s">
        <v>35</v>
      </c>
      <c r="M148" s="127" t="s">
        <v>35</v>
      </c>
      <c r="N148" s="124" t="s">
        <v>35</v>
      </c>
      <c r="O148" s="124" t="s">
        <v>35</v>
      </c>
      <c r="P148" s="124" t="s">
        <v>35</v>
      </c>
      <c r="Q148" s="121" t="s">
        <v>35</v>
      </c>
      <c r="R148" s="118" t="s">
        <v>35</v>
      </c>
      <c r="S148" s="124" t="s">
        <v>35</v>
      </c>
      <c r="T148" s="124" t="s">
        <v>35</v>
      </c>
      <c r="U148" s="124" t="s">
        <v>35</v>
      </c>
      <c r="V148" s="124" t="s">
        <v>35</v>
      </c>
      <c r="W148" s="115" t="s">
        <v>35</v>
      </c>
      <c r="X148" s="71"/>
      <c r="Y148" s="71"/>
      <c r="Z148" s="71"/>
      <c r="AA148" s="71"/>
      <c r="AB148" s="71"/>
      <c r="AC148" s="71"/>
      <c r="AD148" s="71"/>
      <c r="AE148" s="71"/>
      <c r="AF148" s="71"/>
      <c r="AG148" s="71"/>
      <c r="AH148" s="71"/>
      <c r="AI148" s="71"/>
      <c r="AJ148" s="71"/>
      <c r="AK148" s="71"/>
      <c r="AL148" s="71"/>
      <c r="AM148" s="71"/>
      <c r="AN148" s="71"/>
      <c r="AO148" s="71"/>
      <c r="AP148" s="71"/>
      <c r="AQ148" s="71"/>
      <c r="AR148" s="71"/>
      <c r="AS148" s="71"/>
      <c r="AT148" s="71"/>
      <c r="AU148" s="71"/>
      <c r="AV148" s="71"/>
      <c r="AW148" s="71"/>
      <c r="AX148" s="71"/>
      <c r="AY148" s="71"/>
      <c r="AZ148" s="402"/>
      <c r="BA148" s="1043" t="s">
        <v>109</v>
      </c>
      <c r="BB148" s="678" t="s">
        <v>49</v>
      </c>
      <c r="BC148" s="111" t="s">
        <v>35</v>
      </c>
      <c r="BD148" s="107" t="s">
        <v>35</v>
      </c>
      <c r="BE148" s="107" t="s">
        <v>35</v>
      </c>
      <c r="BF148" s="107" t="s">
        <v>35</v>
      </c>
      <c r="BG148" s="102" t="s">
        <v>35</v>
      </c>
      <c r="BH148" s="111" t="s">
        <v>35</v>
      </c>
      <c r="BI148" s="107" t="s">
        <v>35</v>
      </c>
      <c r="BJ148" s="107" t="s">
        <v>35</v>
      </c>
      <c r="BK148" s="107" t="s">
        <v>35</v>
      </c>
      <c r="BL148" s="102" t="s">
        <v>35</v>
      </c>
      <c r="BM148" s="111" t="s">
        <v>35</v>
      </c>
      <c r="BN148" s="107" t="s">
        <v>35</v>
      </c>
      <c r="BO148" s="107" t="s">
        <v>35</v>
      </c>
      <c r="BP148" s="107" t="s">
        <v>35</v>
      </c>
      <c r="BQ148" s="102" t="s">
        <v>35</v>
      </c>
      <c r="BR148" s="111" t="s">
        <v>35</v>
      </c>
      <c r="BS148" s="107" t="s">
        <v>35</v>
      </c>
      <c r="BT148" s="107" t="s">
        <v>35</v>
      </c>
      <c r="BU148" s="107" t="s">
        <v>35</v>
      </c>
      <c r="BV148" s="107" t="s">
        <v>35</v>
      </c>
      <c r="BW148" s="96" t="s">
        <v>35</v>
      </c>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row>
    <row r="149" s="365" customFormat="true" ht="15" customHeight="true" x14ac:dyDescent="0.2">
      <c r="A149" s="1056"/>
      <c r="B149" s="436" t="s">
        <v>48</v>
      </c>
      <c r="C149" s="127" t="s">
        <v>35</v>
      </c>
      <c r="D149" s="124" t="s">
        <v>35</v>
      </c>
      <c r="E149" s="124" t="s">
        <v>35</v>
      </c>
      <c r="F149" s="124" t="s">
        <v>35</v>
      </c>
      <c r="G149" s="121" t="s">
        <v>35</v>
      </c>
      <c r="H149" s="118" t="s">
        <v>35</v>
      </c>
      <c r="I149" s="124" t="s">
        <v>35</v>
      </c>
      <c r="J149" s="124" t="s">
        <v>35</v>
      </c>
      <c r="K149" s="124" t="s">
        <v>35</v>
      </c>
      <c r="L149" s="115" t="s">
        <v>35</v>
      </c>
      <c r="M149" s="127" t="s">
        <v>35</v>
      </c>
      <c r="N149" s="124" t="s">
        <v>35</v>
      </c>
      <c r="O149" s="124" t="s">
        <v>35</v>
      </c>
      <c r="P149" s="124" t="s">
        <v>35</v>
      </c>
      <c r="Q149" s="121" t="s">
        <v>35</v>
      </c>
      <c r="R149" s="118" t="s">
        <v>35</v>
      </c>
      <c r="S149" s="124" t="s">
        <v>35</v>
      </c>
      <c r="T149" s="124" t="s">
        <v>35</v>
      </c>
      <c r="U149" s="124" t="s">
        <v>35</v>
      </c>
      <c r="V149" s="124" t="s">
        <v>35</v>
      </c>
      <c r="W149" s="115" t="s">
        <v>35</v>
      </c>
      <c r="X149" s="71"/>
      <c r="Y149" s="71"/>
      <c r="Z149" s="71"/>
      <c r="AA149" s="71"/>
      <c r="AB149" s="71"/>
      <c r="AC149" s="71"/>
      <c r="AD149" s="71"/>
      <c r="AE149" s="71"/>
      <c r="AF149" s="71"/>
      <c r="AG149" s="71"/>
      <c r="AH149" s="71"/>
      <c r="AI149" s="71"/>
      <c r="AJ149" s="71"/>
      <c r="AK149" s="71"/>
      <c r="AL149" s="71"/>
      <c r="AM149" s="71"/>
      <c r="AN149" s="71"/>
      <c r="AO149" s="71"/>
      <c r="AP149" s="71"/>
      <c r="AQ149" s="71"/>
      <c r="AR149" s="71"/>
      <c r="AS149" s="71"/>
      <c r="AT149" s="71"/>
      <c r="AU149" s="71"/>
      <c r="AV149" s="71"/>
      <c r="AW149" s="71"/>
      <c r="AX149" s="71"/>
      <c r="AY149" s="71"/>
      <c r="AZ149" s="402"/>
      <c r="BA149" s="1043"/>
      <c r="BB149" s="678" t="s">
        <v>48</v>
      </c>
      <c r="BC149" s="111" t="s">
        <v>35</v>
      </c>
      <c r="BD149" s="107" t="s">
        <v>35</v>
      </c>
      <c r="BE149" s="107" t="s">
        <v>35</v>
      </c>
      <c r="BF149" s="107" t="s">
        <v>35</v>
      </c>
      <c r="BG149" s="102" t="s">
        <v>35</v>
      </c>
      <c r="BH149" s="111" t="s">
        <v>35</v>
      </c>
      <c r="BI149" s="107" t="s">
        <v>35</v>
      </c>
      <c r="BJ149" s="107" t="s">
        <v>35</v>
      </c>
      <c r="BK149" s="107" t="s">
        <v>35</v>
      </c>
      <c r="BL149" s="102" t="s">
        <v>35</v>
      </c>
      <c r="BM149" s="111" t="s">
        <v>35</v>
      </c>
      <c r="BN149" s="107" t="s">
        <v>35</v>
      </c>
      <c r="BO149" s="107" t="s">
        <v>35</v>
      </c>
      <c r="BP149" s="107" t="s">
        <v>35</v>
      </c>
      <c r="BQ149" s="102" t="s">
        <v>35</v>
      </c>
      <c r="BR149" s="111" t="s">
        <v>35</v>
      </c>
      <c r="BS149" s="107" t="s">
        <v>35</v>
      </c>
      <c r="BT149" s="107" t="s">
        <v>35</v>
      </c>
      <c r="BU149" s="107" t="s">
        <v>35</v>
      </c>
      <c r="BV149" s="107" t="s">
        <v>35</v>
      </c>
      <c r="BW149" s="96" t="s">
        <v>35</v>
      </c>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row>
    <row r="150" s="365" customFormat="true" ht="15" customHeight="true" x14ac:dyDescent="0.2">
      <c r="A150" s="1056"/>
      <c r="B150" s="436" t="s">
        <v>111</v>
      </c>
      <c r="C150" s="127" t="s">
        <v>35</v>
      </c>
      <c r="D150" s="124" t="s">
        <v>35</v>
      </c>
      <c r="E150" s="124" t="s">
        <v>35</v>
      </c>
      <c r="F150" s="124" t="s">
        <v>35</v>
      </c>
      <c r="G150" s="121" t="s">
        <v>35</v>
      </c>
      <c r="H150" s="118" t="s">
        <v>35</v>
      </c>
      <c r="I150" s="124" t="s">
        <v>35</v>
      </c>
      <c r="J150" s="124" t="s">
        <v>35</v>
      </c>
      <c r="K150" s="124" t="s">
        <v>35</v>
      </c>
      <c r="L150" s="115" t="s">
        <v>35</v>
      </c>
      <c r="M150" s="127" t="s">
        <v>35</v>
      </c>
      <c r="N150" s="124" t="s">
        <v>35</v>
      </c>
      <c r="O150" s="124" t="s">
        <v>35</v>
      </c>
      <c r="P150" s="124" t="s">
        <v>35</v>
      </c>
      <c r="Q150" s="121" t="s">
        <v>35</v>
      </c>
      <c r="R150" s="118" t="s">
        <v>35</v>
      </c>
      <c r="S150" s="124" t="s">
        <v>35</v>
      </c>
      <c r="T150" s="124" t="s">
        <v>35</v>
      </c>
      <c r="U150" s="124" t="s">
        <v>35</v>
      </c>
      <c r="V150" s="124" t="s">
        <v>35</v>
      </c>
      <c r="W150" s="115" t="s">
        <v>35</v>
      </c>
      <c r="X150" s="71"/>
      <c r="Y150" s="71"/>
      <c r="Z150" s="71"/>
      <c r="AA150" s="71"/>
      <c r="AB150" s="71"/>
      <c r="AC150" s="71"/>
      <c r="AD150" s="71"/>
      <c r="AE150" s="71"/>
      <c r="AF150" s="71"/>
      <c r="AG150" s="71"/>
      <c r="AH150" s="71"/>
      <c r="AI150" s="71"/>
      <c r="AJ150" s="71"/>
      <c r="AK150" s="71"/>
      <c r="AL150" s="71"/>
      <c r="AM150" s="71"/>
      <c r="AN150" s="71"/>
      <c r="AO150" s="71"/>
      <c r="AP150" s="71"/>
      <c r="AQ150" s="71"/>
      <c r="AR150" s="71"/>
      <c r="AS150" s="71"/>
      <c r="AT150" s="71"/>
      <c r="AU150" s="71"/>
      <c r="AV150" s="71"/>
      <c r="AW150" s="71"/>
      <c r="AX150" s="71"/>
      <c r="AY150" s="71"/>
      <c r="AZ150" s="402"/>
      <c r="BA150" s="1043"/>
      <c r="BB150" s="678" t="s">
        <v>111</v>
      </c>
      <c r="BC150" s="111" t="s">
        <v>35</v>
      </c>
      <c r="BD150" s="107" t="s">
        <v>35</v>
      </c>
      <c r="BE150" s="107" t="s">
        <v>35</v>
      </c>
      <c r="BF150" s="107" t="s">
        <v>35</v>
      </c>
      <c r="BG150" s="102" t="s">
        <v>35</v>
      </c>
      <c r="BH150" s="111" t="s">
        <v>35</v>
      </c>
      <c r="BI150" s="107" t="s">
        <v>35</v>
      </c>
      <c r="BJ150" s="107" t="s">
        <v>35</v>
      </c>
      <c r="BK150" s="107" t="s">
        <v>35</v>
      </c>
      <c r="BL150" s="102" t="s">
        <v>35</v>
      </c>
      <c r="BM150" s="111" t="s">
        <v>35</v>
      </c>
      <c r="BN150" s="107" t="s">
        <v>35</v>
      </c>
      <c r="BO150" s="107" t="s">
        <v>35</v>
      </c>
      <c r="BP150" s="107" t="s">
        <v>35</v>
      </c>
      <c r="BQ150" s="102" t="s">
        <v>35</v>
      </c>
      <c r="BR150" s="111" t="s">
        <v>35</v>
      </c>
      <c r="BS150" s="107" t="s">
        <v>35</v>
      </c>
      <c r="BT150" s="107" t="s">
        <v>35</v>
      </c>
      <c r="BU150" s="107" t="s">
        <v>35</v>
      </c>
      <c r="BV150" s="107" t="s">
        <v>35</v>
      </c>
      <c r="BW150" s="96" t="s">
        <v>35</v>
      </c>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row>
    <row r="151" s="365" customFormat="true" ht="15" customHeight="true" x14ac:dyDescent="0.2">
      <c r="A151" s="1056" t="s">
        <v>110</v>
      </c>
      <c r="B151" s="436" t="s">
        <v>49</v>
      </c>
      <c r="C151" s="217">
        <v>64.30589790017001</v>
      </c>
      <c r="D151" s="216">
        <v>60.653862205313743</v>
      </c>
      <c r="E151" s="216">
        <v>58.930201505487425</v>
      </c>
      <c r="F151" s="216">
        <v>63.318849531855562</v>
      </c>
      <c r="G151" s="215">
        <v>67.093291923898335</v>
      </c>
      <c r="H151" s="205">
        <v>64.76947602102517</v>
      </c>
      <c r="I151" s="216">
        <v>63.845093477420498</v>
      </c>
      <c r="J151" s="216">
        <v>73.977343381527689</v>
      </c>
      <c r="K151" s="216">
        <v>73.156460101053682</v>
      </c>
      <c r="L151" s="209">
        <v>50.19630380537091</v>
      </c>
      <c r="M151" s="217">
        <v>63.091484543299124</v>
      </c>
      <c r="N151" s="216">
        <v>56.946227212831722</v>
      </c>
      <c r="O151" s="216">
        <v>60.917604482257772</v>
      </c>
      <c r="P151" s="216">
        <v>59.745905488203391</v>
      </c>
      <c r="Q151" s="215">
        <v>67.278761028960432</v>
      </c>
      <c r="R151" s="205">
        <v>69.356221811386945</v>
      </c>
      <c r="S151" s="216">
        <v>64.28838613973754</v>
      </c>
      <c r="T151" s="216">
        <v>56.114526071318195</v>
      </c>
      <c r="U151" s="216">
        <v>71.636927056940294</v>
      </c>
      <c r="V151" s="216">
        <v>53.800982330140478</v>
      </c>
      <c r="W151" s="209">
        <v>61.645971809954204</v>
      </c>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402"/>
      <c r="BA151" s="1043" t="s">
        <v>110</v>
      </c>
      <c r="BB151" s="678" t="s">
        <v>49</v>
      </c>
      <c r="BC151" s="111" t="s">
        <v>35</v>
      </c>
      <c r="BD151" s="107" t="s">
        <v>35</v>
      </c>
      <c r="BE151" s="107" t="s">
        <v>35</v>
      </c>
      <c r="BF151" s="107" t="s">
        <v>35</v>
      </c>
      <c r="BG151" s="102" t="s">
        <v>35</v>
      </c>
      <c r="BH151" s="111" t="s">
        <v>35</v>
      </c>
      <c r="BI151" s="107" t="s">
        <v>35</v>
      </c>
      <c r="BJ151" s="107" t="s">
        <v>35</v>
      </c>
      <c r="BK151" s="107" t="s">
        <v>35</v>
      </c>
      <c r="BL151" s="102" t="s">
        <v>35</v>
      </c>
      <c r="BM151" s="111" t="s">
        <v>35</v>
      </c>
      <c r="BN151" s="107" t="s">
        <v>35</v>
      </c>
      <c r="BO151" s="107" t="s">
        <v>35</v>
      </c>
      <c r="BP151" s="107" t="s">
        <v>35</v>
      </c>
      <c r="BQ151" s="102" t="s">
        <v>35</v>
      </c>
      <c r="BR151" s="111" t="s">
        <v>35</v>
      </c>
      <c r="BS151" s="107" t="s">
        <v>35</v>
      </c>
      <c r="BT151" s="107" t="s">
        <v>35</v>
      </c>
      <c r="BU151" s="107" t="s">
        <v>35</v>
      </c>
      <c r="BV151" s="107" t="s">
        <v>35</v>
      </c>
      <c r="BW151" s="96" t="s">
        <v>35</v>
      </c>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row>
    <row r="152" s="365" customFormat="true" ht="15" customHeight="true" x14ac:dyDescent="0.2">
      <c r="A152" s="1056"/>
      <c r="B152" s="436" t="s">
        <v>48</v>
      </c>
      <c r="C152" s="217">
        <v>34.237167629790221</v>
      </c>
      <c r="D152" s="216">
        <v>39.066798914978833</v>
      </c>
      <c r="E152" s="216">
        <v>41.069798494512639</v>
      </c>
      <c r="F152" s="216">
        <v>36.070841747086241</v>
      </c>
      <c r="G152" s="215">
        <v>32.619762896501321</v>
      </c>
      <c r="H152" s="205">
        <v>35.162008186274782</v>
      </c>
      <c r="I152" s="216">
        <v>35.293478428062421</v>
      </c>
      <c r="J152" s="216">
        <v>25.539868036188263</v>
      </c>
      <c r="K152" s="216">
        <v>26.189648596743016</v>
      </c>
      <c r="L152" s="209">
        <v>49.473031484354394</v>
      </c>
      <c r="M152" s="217">
        <v>35.224454243880764</v>
      </c>
      <c r="N152" s="216">
        <v>43.053772787168235</v>
      </c>
      <c r="O152" s="216">
        <v>38.87287235042912</v>
      </c>
      <c r="P152" s="216">
        <v>39.941022060370557</v>
      </c>
      <c r="Q152" s="215">
        <v>32.547069300771057</v>
      </c>
      <c r="R152" s="205">
        <v>30.631352146432928</v>
      </c>
      <c r="S152" s="216">
        <v>35.711613860262503</v>
      </c>
      <c r="T152" s="216">
        <v>42.090997451069498</v>
      </c>
      <c r="U152" s="216">
        <v>27.557036935552293</v>
      </c>
      <c r="V152" s="216">
        <v>46.054376486225841</v>
      </c>
      <c r="W152" s="209">
        <v>35.81376497463075</v>
      </c>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402"/>
      <c r="BA152" s="1043"/>
      <c r="BB152" s="678" t="s">
        <v>48</v>
      </c>
      <c r="BC152" s="111" t="s">
        <v>35</v>
      </c>
      <c r="BD152" s="107" t="s">
        <v>35</v>
      </c>
      <c r="BE152" s="107" t="s">
        <v>35</v>
      </c>
      <c r="BF152" s="107" t="s">
        <v>35</v>
      </c>
      <c r="BG152" s="102" t="s">
        <v>35</v>
      </c>
      <c r="BH152" s="111" t="s">
        <v>35</v>
      </c>
      <c r="BI152" s="107" t="s">
        <v>35</v>
      </c>
      <c r="BJ152" s="107" t="s">
        <v>35</v>
      </c>
      <c r="BK152" s="107" t="s">
        <v>35</v>
      </c>
      <c r="BL152" s="102" t="s">
        <v>35</v>
      </c>
      <c r="BM152" s="111" t="s">
        <v>35</v>
      </c>
      <c r="BN152" s="107" t="s">
        <v>35</v>
      </c>
      <c r="BO152" s="107" t="s">
        <v>35</v>
      </c>
      <c r="BP152" s="107" t="s">
        <v>35</v>
      </c>
      <c r="BQ152" s="102" t="s">
        <v>35</v>
      </c>
      <c r="BR152" s="111" t="s">
        <v>35</v>
      </c>
      <c r="BS152" s="107" t="s">
        <v>35</v>
      </c>
      <c r="BT152" s="107" t="s">
        <v>35</v>
      </c>
      <c r="BU152" s="107" t="s">
        <v>35</v>
      </c>
      <c r="BV152" s="107" t="s">
        <v>35</v>
      </c>
      <c r="BW152" s="96" t="s">
        <v>35</v>
      </c>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row>
    <row r="153" s="370" customFormat="true" ht="15" customHeight="true" x14ac:dyDescent="0.2">
      <c r="A153" s="1056" t="s">
        <v>62</v>
      </c>
      <c r="B153" s="436" t="s">
        <v>183</v>
      </c>
      <c r="C153" s="178">
        <v>6.073143595753009E-2</v>
      </c>
      <c r="D153" s="177">
        <v>0</v>
      </c>
      <c r="E153" s="177">
        <v>1.2181152906046919E-2</v>
      </c>
      <c r="F153" s="177">
        <v>0.19133533261124752</v>
      </c>
      <c r="G153" s="176">
        <v>9.0989298750684373</v>
      </c>
      <c r="H153" s="175">
        <v>0.38369591639235995</v>
      </c>
      <c r="I153" s="177">
        <v>0.89235806306856102</v>
      </c>
      <c r="J153" s="177">
        <v>1.93819129126349</v>
      </c>
      <c r="K153" s="177">
        <v>4.8354649292721934</v>
      </c>
      <c r="L153" s="174">
        <v>27.371872722957473</v>
      </c>
      <c r="M153" s="178">
        <v>0</v>
      </c>
      <c r="N153" s="177">
        <v>0</v>
      </c>
      <c r="O153" s="177">
        <v>0</v>
      </c>
      <c r="P153" s="177">
        <v>0</v>
      </c>
      <c r="Q153" s="176">
        <v>2.4577384884053863</v>
      </c>
      <c r="R153" s="175">
        <v>4.0042625328744323</v>
      </c>
      <c r="S153" s="177">
        <v>0.95255658647119112</v>
      </c>
      <c r="T153" s="177">
        <v>0.82679069702899055</v>
      </c>
      <c r="U153" s="177">
        <v>0.72285374118767221</v>
      </c>
      <c r="V153" s="177">
        <v>1.7523304383058464</v>
      </c>
      <c r="W153" s="174">
        <v>0.59151298935675778</v>
      </c>
      <c r="X153" s="495"/>
      <c r="Y153" s="495"/>
      <c r="Z153" s="495"/>
      <c r="AA153" s="495"/>
      <c r="AB153" s="495"/>
      <c r="AC153" s="495"/>
      <c r="AD153" s="495"/>
      <c r="AE153" s="495"/>
      <c r="AF153" s="495"/>
      <c r="AG153" s="495"/>
      <c r="AH153" s="495"/>
      <c r="AI153" s="495"/>
      <c r="AJ153" s="495"/>
      <c r="AK153" s="495"/>
      <c r="AL153" s="495"/>
      <c r="AM153" s="495"/>
      <c r="AN153" s="495"/>
      <c r="AO153" s="495"/>
      <c r="AP153" s="495"/>
      <c r="AQ153" s="495"/>
      <c r="AR153" s="495"/>
      <c r="AS153" s="495"/>
      <c r="AT153" s="495"/>
      <c r="AU153" s="495"/>
      <c r="AV153" s="495"/>
      <c r="AW153" s="495"/>
      <c r="AX153" s="495"/>
      <c r="AY153" s="495"/>
      <c r="AZ153" s="234"/>
      <c r="BA153" s="1050" t="s">
        <v>62</v>
      </c>
      <c r="BB153" s="680" t="s">
        <v>183</v>
      </c>
      <c r="BC153" s="506">
        <v>5.6377600000000001</v>
      </c>
      <c r="BD153" s="490">
        <v>0</v>
      </c>
      <c r="BE153" s="490">
        <v>1.0724720000000001</v>
      </c>
      <c r="BF153" s="490">
        <v>15.444285000000001</v>
      </c>
      <c r="BG153" s="508">
        <v>719.51628000000028</v>
      </c>
      <c r="BH153" s="506">
        <v>6.7102320000000004</v>
      </c>
      <c r="BI153" s="490">
        <v>15.086531000000001</v>
      </c>
      <c r="BJ153" s="490">
        <v>33.028029000000004</v>
      </c>
      <c r="BK153" s="490">
        <v>87.12581400000002</v>
      </c>
      <c r="BL153" s="508">
        <v>447.44498099999964</v>
      </c>
      <c r="BM153" s="506">
        <v>0</v>
      </c>
      <c r="BN153" s="490">
        <v>0</v>
      </c>
      <c r="BO153" s="490">
        <v>0</v>
      </c>
      <c r="BP153" s="490">
        <v>0</v>
      </c>
      <c r="BQ153" s="508">
        <v>152.27521000000002</v>
      </c>
      <c r="BR153" s="506">
        <v>471.95894900000002</v>
      </c>
      <c r="BS153" s="490">
        <v>29.147233000000007</v>
      </c>
      <c r="BT153" s="490">
        <v>64.757632999999998</v>
      </c>
      <c r="BU153" s="490">
        <v>40.350973000000003</v>
      </c>
      <c r="BV153" s="490">
        <v>103.67094400000001</v>
      </c>
      <c r="BW153" s="491">
        <v>31.785065000000003</v>
      </c>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row>
    <row r="154" s="370" customFormat="true" ht="15" customHeight="true" x14ac:dyDescent="0.2">
      <c r="A154" s="1056"/>
      <c r="B154" s="436" t="s">
        <v>184</v>
      </c>
      <c r="C154" s="178">
        <v>0.17195526069621736</v>
      </c>
      <c r="D154" s="177">
        <v>1.3937248887534508</v>
      </c>
      <c r="E154" s="177">
        <v>1.0237711152327957</v>
      </c>
      <c r="F154" s="177">
        <v>2.4974340880321422</v>
      </c>
      <c r="G154" s="176">
        <v>7.9354867482849407</v>
      </c>
      <c r="H154" s="175">
        <v>0.73952989657785584</v>
      </c>
      <c r="I154" s="177">
        <v>4.8691968191676587</v>
      </c>
      <c r="J154" s="177">
        <v>8.5946959323420309</v>
      </c>
      <c r="K154" s="177">
        <v>9.3273940559324302</v>
      </c>
      <c r="L154" s="174">
        <v>7.951399522452764</v>
      </c>
      <c r="M154" s="178">
        <v>0.15579159067691253</v>
      </c>
      <c r="N154" s="177">
        <v>1.5839651821888896</v>
      </c>
      <c r="O154" s="177">
        <v>0.65193479161483137</v>
      </c>
      <c r="P154" s="177">
        <v>1.746437518400678</v>
      </c>
      <c r="Q154" s="176">
        <v>3.8702736349857081</v>
      </c>
      <c r="R154" s="175">
        <v>3.7525906445715309</v>
      </c>
      <c r="S154" s="177">
        <v>1.7565468415987928</v>
      </c>
      <c r="T154" s="177">
        <v>0.70061127529240319</v>
      </c>
      <c r="U154" s="177">
        <v>2.1848514639383603</v>
      </c>
      <c r="V154" s="177">
        <v>4.7858440844331502</v>
      </c>
      <c r="W154" s="174">
        <v>1.0348651651643104</v>
      </c>
      <c r="X154" s="495"/>
      <c r="Y154" s="495"/>
      <c r="Z154" s="495"/>
      <c r="AA154" s="495"/>
      <c r="AB154" s="495"/>
      <c r="AC154" s="495"/>
      <c r="AD154" s="495"/>
      <c r="AE154" s="495"/>
      <c r="AF154" s="495"/>
      <c r="AG154" s="495"/>
      <c r="AH154" s="495"/>
      <c r="AI154" s="495"/>
      <c r="AJ154" s="495"/>
      <c r="AK154" s="495"/>
      <c r="AL154" s="495"/>
      <c r="AM154" s="495"/>
      <c r="AN154" s="495"/>
      <c r="AO154" s="495"/>
      <c r="AP154" s="495"/>
      <c r="AQ154" s="495"/>
      <c r="AR154" s="495"/>
      <c r="AS154" s="495"/>
      <c r="AT154" s="495"/>
      <c r="AU154" s="495"/>
      <c r="AV154" s="495"/>
      <c r="AW154" s="495"/>
      <c r="AX154" s="495"/>
      <c r="AY154" s="495"/>
      <c r="AZ154" s="234"/>
      <c r="BA154" s="1043"/>
      <c r="BB154" s="678" t="s">
        <v>184</v>
      </c>
      <c r="BC154" s="507">
        <v>15.962779000000001</v>
      </c>
      <c r="BD154" s="492">
        <v>76.426165999999995</v>
      </c>
      <c r="BE154" s="492">
        <v>90.136448000000001</v>
      </c>
      <c r="BF154" s="492">
        <v>201.58892399999996</v>
      </c>
      <c r="BG154" s="511">
        <v>627.51466200000073</v>
      </c>
      <c r="BH154" s="507">
        <v>12.933203000000001</v>
      </c>
      <c r="BI154" s="492">
        <v>82.320417999999975</v>
      </c>
      <c r="BJ154" s="492">
        <v>146.45915899999994</v>
      </c>
      <c r="BK154" s="492">
        <v>168.06177100000005</v>
      </c>
      <c r="BL154" s="511">
        <v>129.98065000000003</v>
      </c>
      <c r="BM154" s="507">
        <v>13.064102</v>
      </c>
      <c r="BN154" s="492">
        <v>76.426165999999995</v>
      </c>
      <c r="BO154" s="492">
        <v>35.363484</v>
      </c>
      <c r="BP154" s="492">
        <v>107.22773999999998</v>
      </c>
      <c r="BQ154" s="511">
        <v>239.79228600000002</v>
      </c>
      <c r="BR154" s="507">
        <v>442.29585899999995</v>
      </c>
      <c r="BS154" s="492">
        <v>53.748491999999999</v>
      </c>
      <c r="BT154" s="492">
        <v>54.874744</v>
      </c>
      <c r="BU154" s="492">
        <v>121.96226899999999</v>
      </c>
      <c r="BV154" s="492">
        <v>283.13893499999995</v>
      </c>
      <c r="BW154" s="493">
        <v>55.60868</v>
      </c>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row>
    <row r="155" s="370" customFormat="true" ht="15" customHeight="true" x14ac:dyDescent="0.2">
      <c r="A155" s="1056"/>
      <c r="B155" s="436" t="s">
        <v>185</v>
      </c>
      <c r="C155" s="178">
        <v>0</v>
      </c>
      <c r="D155" s="177">
        <v>0</v>
      </c>
      <c r="E155" s="177">
        <v>6.2058512173753966E-2</v>
      </c>
      <c r="F155" s="177">
        <v>0.13147637809930884</v>
      </c>
      <c r="G155" s="176">
        <v>3.4377694851648837</v>
      </c>
      <c r="H155" s="175">
        <v>0.31242700702035764</v>
      </c>
      <c r="I155" s="177">
        <v>0.52768510994976781</v>
      </c>
      <c r="J155" s="177">
        <v>1.9314899015833145</v>
      </c>
      <c r="K155" s="177">
        <v>2.849248819830831</v>
      </c>
      <c r="L155" s="174">
        <v>8.9181065478268202</v>
      </c>
      <c r="M155" s="178">
        <v>0</v>
      </c>
      <c r="N155" s="177">
        <v>0</v>
      </c>
      <c r="O155" s="177">
        <v>0</v>
      </c>
      <c r="P155" s="177">
        <v>0</v>
      </c>
      <c r="Q155" s="176">
        <v>0.70217158484678888</v>
      </c>
      <c r="R155" s="175">
        <v>1.5935094956493181</v>
      </c>
      <c r="S155" s="177">
        <v>0.75461581858399618</v>
      </c>
      <c r="T155" s="177">
        <v>0.19259673569304064</v>
      </c>
      <c r="U155" s="177">
        <v>0.71427076312871407</v>
      </c>
      <c r="V155" s="177">
        <v>6.30678045727803E-2</v>
      </c>
      <c r="W155" s="174">
        <v>0.34109662163755683</v>
      </c>
      <c r="X155" s="495"/>
      <c r="Y155" s="495"/>
      <c r="Z155" s="495"/>
      <c r="AA155" s="495"/>
      <c r="AB155" s="495"/>
      <c r="AC155" s="495"/>
      <c r="AD155" s="495"/>
      <c r="AE155" s="495"/>
      <c r="AF155" s="495"/>
      <c r="AG155" s="495"/>
      <c r="AH155" s="495"/>
      <c r="AI155" s="495"/>
      <c r="AJ155" s="495"/>
      <c r="AK155" s="495"/>
      <c r="AL155" s="495"/>
      <c r="AM155" s="495"/>
      <c r="AN155" s="495"/>
      <c r="AO155" s="495"/>
      <c r="AP155" s="495"/>
      <c r="AQ155" s="495"/>
      <c r="AR155" s="495"/>
      <c r="AS155" s="495"/>
      <c r="AT155" s="495"/>
      <c r="AU155" s="495"/>
      <c r="AV155" s="495"/>
      <c r="AW155" s="495"/>
      <c r="AX155" s="495"/>
      <c r="AY155" s="495"/>
      <c r="AZ155" s="234"/>
      <c r="BA155" s="1043"/>
      <c r="BB155" s="678" t="s">
        <v>185</v>
      </c>
      <c r="BC155" s="507">
        <v>0</v>
      </c>
      <c r="BD155" s="492">
        <v>0</v>
      </c>
      <c r="BE155" s="492">
        <v>5.4638520000000002</v>
      </c>
      <c r="BF155" s="492">
        <v>10.612565</v>
      </c>
      <c r="BG155" s="511">
        <v>271.84857400000004</v>
      </c>
      <c r="BH155" s="507">
        <v>5.4638520000000002</v>
      </c>
      <c r="BI155" s="492">
        <v>8.9212370000000014</v>
      </c>
      <c r="BJ155" s="492">
        <v>32.913832999999997</v>
      </c>
      <c r="BK155" s="492">
        <v>51.33800500000001</v>
      </c>
      <c r="BL155" s="511">
        <v>145.78330299999999</v>
      </c>
      <c r="BM155" s="507">
        <v>0</v>
      </c>
      <c r="BN155" s="492">
        <v>0</v>
      </c>
      <c r="BO155" s="492">
        <v>0</v>
      </c>
      <c r="BP155" s="492">
        <v>0</v>
      </c>
      <c r="BQ155" s="511">
        <v>43.504761000000002</v>
      </c>
      <c r="BR155" s="507">
        <v>187.81762199999991</v>
      </c>
      <c r="BS155" s="492">
        <v>23.090452999999997</v>
      </c>
      <c r="BT155" s="492">
        <v>15.084965</v>
      </c>
      <c r="BU155" s="492">
        <v>39.871856000000001</v>
      </c>
      <c r="BV155" s="492">
        <v>3.7312020000000001</v>
      </c>
      <c r="BW155" s="493">
        <v>18.328893000000001</v>
      </c>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row>
    <row r="156" s="370" customFormat="true" ht="15" customHeight="true" x14ac:dyDescent="0.2">
      <c r="A156" s="1056"/>
      <c r="B156" s="436" t="s">
        <v>186</v>
      </c>
      <c r="C156" s="178">
        <v>24.805790306788207</v>
      </c>
      <c r="D156" s="177">
        <v>27.511175935215444</v>
      </c>
      <c r="E156" s="177">
        <v>47.708403254503153</v>
      </c>
      <c r="F156" s="177">
        <v>63.146097826790125</v>
      </c>
      <c r="G156" s="176">
        <v>76.474988883758698</v>
      </c>
      <c r="H156" s="175">
        <v>46.035774044266681</v>
      </c>
      <c r="I156" s="177">
        <v>61.597862143855295</v>
      </c>
      <c r="J156" s="177">
        <v>77.459145791399038</v>
      </c>
      <c r="K156" s="177">
        <v>79.132706070750615</v>
      </c>
      <c r="L156" s="174">
        <v>54.805332208037093</v>
      </c>
      <c r="M156" s="178">
        <v>23.421326629788965</v>
      </c>
      <c r="N156" s="177">
        <v>25.978548153654046</v>
      </c>
      <c r="O156" s="177">
        <v>38.305015504575508</v>
      </c>
      <c r="P156" s="177">
        <v>56.848704096317213</v>
      </c>
      <c r="Q156" s="176">
        <v>78.802081367770754</v>
      </c>
      <c r="R156" s="175">
        <v>75.606627133425093</v>
      </c>
      <c r="S156" s="177">
        <v>40.677332752757408</v>
      </c>
      <c r="T156" s="177">
        <v>37.43396568440501</v>
      </c>
      <c r="U156" s="177">
        <v>23.960751364852303</v>
      </c>
      <c r="V156" s="177">
        <v>70.077284079944562</v>
      </c>
      <c r="W156" s="174">
        <v>10.883550608441505</v>
      </c>
      <c r="X156" s="495"/>
      <c r="Y156" s="495"/>
      <c r="Z156" s="495"/>
      <c r="AA156" s="495"/>
      <c r="AB156" s="495"/>
      <c r="AC156" s="495"/>
      <c r="AD156" s="495"/>
      <c r="AE156" s="495"/>
      <c r="AF156" s="495"/>
      <c r="AG156" s="495"/>
      <c r="AH156" s="495"/>
      <c r="AI156" s="495"/>
      <c r="AJ156" s="495"/>
      <c r="AK156" s="495"/>
      <c r="AL156" s="495"/>
      <c r="AM156" s="495"/>
      <c r="AN156" s="495"/>
      <c r="AO156" s="495"/>
      <c r="AP156" s="495"/>
      <c r="AQ156" s="495"/>
      <c r="AR156" s="495"/>
      <c r="AS156" s="495"/>
      <c r="AT156" s="495"/>
      <c r="AU156" s="495"/>
      <c r="AV156" s="495"/>
      <c r="AW156" s="495"/>
      <c r="AX156" s="495"/>
      <c r="AY156" s="495"/>
      <c r="AZ156" s="234"/>
      <c r="BA156" s="1043"/>
      <c r="BB156" s="678" t="s">
        <v>186</v>
      </c>
      <c r="BC156" s="507">
        <v>2302.7463479999997</v>
      </c>
      <c r="BD156" s="492">
        <v>1508.6002380000007</v>
      </c>
      <c r="BE156" s="492">
        <v>4200.4174030000004</v>
      </c>
      <c r="BF156" s="492">
        <v>5097.0530019999987</v>
      </c>
      <c r="BG156" s="511">
        <v>6047.4143960000092</v>
      </c>
      <c r="BH156" s="507">
        <v>805.09255099999984</v>
      </c>
      <c r="BI156" s="492">
        <v>1041.3959320000006</v>
      </c>
      <c r="BJ156" s="492">
        <v>1319.953775999998</v>
      </c>
      <c r="BK156" s="492">
        <v>1425.8197569999979</v>
      </c>
      <c r="BL156" s="511">
        <v>895.89671399999963</v>
      </c>
      <c r="BM156" s="507">
        <v>1964.0251359999991</v>
      </c>
      <c r="BN156" s="492">
        <v>1253.4624220000003</v>
      </c>
      <c r="BO156" s="492">
        <v>2077.8133339999999</v>
      </c>
      <c r="BP156" s="492">
        <v>3490.3957330000003</v>
      </c>
      <c r="BQ156" s="511">
        <v>4882.3760320000047</v>
      </c>
      <c r="BR156" s="507">
        <v>8911.3098819999796</v>
      </c>
      <c r="BS156" s="492">
        <v>1244.6837409999998</v>
      </c>
      <c r="BT156" s="492">
        <v>2931.9814800000022</v>
      </c>
      <c r="BU156" s="492">
        <v>1337.531475999999</v>
      </c>
      <c r="BV156" s="492">
        <v>4145.8951089999946</v>
      </c>
      <c r="BW156" s="493">
        <v>584.82969900000001</v>
      </c>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row>
    <row r="157" s="370" customFormat="true" ht="15" customHeight="true" x14ac:dyDescent="0.2">
      <c r="A157" s="1056"/>
      <c r="B157" s="436" t="s">
        <v>187</v>
      </c>
      <c r="C157" s="178">
        <v>74.961522996557889</v>
      </c>
      <c r="D157" s="177">
        <v>71.095099176031212</v>
      </c>
      <c r="E157" s="177">
        <v>51.193585965184063</v>
      </c>
      <c r="F157" s="177">
        <v>34.0336563744671</v>
      </c>
      <c r="G157" s="176">
        <v>3.0528250077228423</v>
      </c>
      <c r="H157" s="175">
        <v>52.528573135742796</v>
      </c>
      <c r="I157" s="177">
        <v>32.112897863958644</v>
      </c>
      <c r="J157" s="177">
        <v>10.076477083412131</v>
      </c>
      <c r="K157" s="177">
        <v>3.8551861242139953</v>
      </c>
      <c r="L157" s="174">
        <v>0.95328899872583628</v>
      </c>
      <c r="M157" s="178">
        <v>76.422881779534094</v>
      </c>
      <c r="N157" s="177">
        <v>72.437486664157063</v>
      </c>
      <c r="O157" s="177">
        <v>61.043049703809871</v>
      </c>
      <c r="P157" s="177">
        <v>41.404858385282253</v>
      </c>
      <c r="Q157" s="176">
        <v>14.167734923991432</v>
      </c>
      <c r="R157" s="175">
        <v>15.043010193479523</v>
      </c>
      <c r="S157" s="177">
        <v>55.858948000588541</v>
      </c>
      <c r="T157" s="177">
        <v>60.846035607580617</v>
      </c>
      <c r="U157" s="177">
        <v>72.417272666892899</v>
      </c>
      <c r="V157" s="177">
        <v>23.321473592743413</v>
      </c>
      <c r="W157" s="174">
        <v>87.148974615399965</v>
      </c>
      <c r="X157" s="495"/>
      <c r="Y157" s="495"/>
      <c r="Z157" s="495"/>
      <c r="AA157" s="495"/>
      <c r="AB157" s="495"/>
      <c r="AC157" s="495"/>
      <c r="AD157" s="495"/>
      <c r="AE157" s="495"/>
      <c r="AF157" s="495"/>
      <c r="AG157" s="495"/>
      <c r="AH157" s="495"/>
      <c r="AI157" s="495"/>
      <c r="AJ157" s="495"/>
      <c r="AK157" s="495"/>
      <c r="AL157" s="495"/>
      <c r="AM157" s="495"/>
      <c r="AN157" s="495"/>
      <c r="AO157" s="495"/>
      <c r="AP157" s="495"/>
      <c r="AQ157" s="495"/>
      <c r="AR157" s="495"/>
      <c r="AS157" s="495"/>
      <c r="AT157" s="495"/>
      <c r="AU157" s="495"/>
      <c r="AV157" s="495"/>
      <c r="AW157" s="495"/>
      <c r="AX157" s="495"/>
      <c r="AY157" s="495"/>
      <c r="AZ157" s="234"/>
      <c r="BA157" s="1043"/>
      <c r="BB157" s="678" t="s">
        <v>187</v>
      </c>
      <c r="BC157" s="507">
        <v>6958.7532259999871</v>
      </c>
      <c r="BD157" s="492">
        <v>3898.5641250000031</v>
      </c>
      <c r="BE157" s="492">
        <v>4507.2652769999977</v>
      </c>
      <c r="BF157" s="492">
        <v>2747.1428380000007</v>
      </c>
      <c r="BG157" s="511">
        <v>241.40831099999988</v>
      </c>
      <c r="BH157" s="507">
        <v>918.64129200000048</v>
      </c>
      <c r="BI157" s="492">
        <v>542.91236800000013</v>
      </c>
      <c r="BJ157" s="492">
        <v>171.709665</v>
      </c>
      <c r="BK157" s="492">
        <v>69.463067999999993</v>
      </c>
      <c r="BL157" s="511">
        <v>15.583310000000001</v>
      </c>
      <c r="BM157" s="507">
        <v>6408.5379599999933</v>
      </c>
      <c r="BN157" s="492">
        <v>3495.1016870000021</v>
      </c>
      <c r="BO157" s="492">
        <v>3311.2129300000001</v>
      </c>
      <c r="BP157" s="492">
        <v>2542.1747660000001</v>
      </c>
      <c r="BQ157" s="511">
        <v>877.79673099999991</v>
      </c>
      <c r="BR157" s="507">
        <v>1773.0314189999986</v>
      </c>
      <c r="BS157" s="492">
        <v>1709.2252530000007</v>
      </c>
      <c r="BT157" s="492">
        <v>4765.7106660000036</v>
      </c>
      <c r="BU157" s="492">
        <v>4042.4601100000059</v>
      </c>
      <c r="BV157" s="492">
        <v>1379.7393059999984</v>
      </c>
      <c r="BW157" s="493">
        <v>4682.9670229999865</v>
      </c>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row>
    <row r="158" s="430" customFormat="true" ht="15" customHeight="true" x14ac:dyDescent="0.2">
      <c r="A158" s="194"/>
      <c r="B158" s="129"/>
      <c r="C158" s="159"/>
      <c r="D158" s="161"/>
      <c r="E158" s="161"/>
      <c r="F158" s="161"/>
      <c r="G158" s="160"/>
      <c r="H158" s="158"/>
      <c r="I158" s="161"/>
      <c r="J158" s="161"/>
      <c r="K158" s="161"/>
      <c r="L158" s="157"/>
      <c r="M158" s="159"/>
      <c r="N158" s="161"/>
      <c r="O158" s="161"/>
      <c r="P158" s="161"/>
      <c r="Q158" s="160"/>
      <c r="R158" s="158"/>
      <c r="S158" s="161"/>
      <c r="T158" s="161"/>
      <c r="U158" s="161"/>
      <c r="V158" s="161"/>
      <c r="W158" s="157"/>
      <c r="X158" s="918"/>
      <c r="Y158" s="918"/>
      <c r="Z158" s="918"/>
      <c r="AA158" s="918"/>
      <c r="AB158" s="918"/>
      <c r="AC158" s="918"/>
      <c r="AD158" s="918"/>
      <c r="AE158" s="918"/>
      <c r="AF158" s="918"/>
      <c r="AG158" s="918"/>
      <c r="AH158" s="918"/>
      <c r="AI158" s="918"/>
      <c r="AJ158" s="918"/>
      <c r="AK158" s="918"/>
      <c r="AL158" s="918"/>
      <c r="AM158" s="918"/>
      <c r="AN158" s="918"/>
      <c r="AO158" s="918"/>
      <c r="AP158" s="918"/>
      <c r="AQ158" s="918"/>
      <c r="AR158" s="918"/>
      <c r="AS158" s="918"/>
      <c r="AT158" s="918"/>
      <c r="AU158" s="918"/>
      <c r="AV158" s="918"/>
      <c r="AW158" s="918"/>
      <c r="AX158" s="918"/>
      <c r="AY158" s="918"/>
      <c r="AZ158" s="403"/>
      <c r="BA158" s="1045"/>
      <c r="BB158" s="681" t="s">
        <v>188</v>
      </c>
      <c r="BC158" s="507">
        <v>9283.1001130000022</v>
      </c>
      <c r="BD158" s="492">
        <v>5483.5905289999982</v>
      </c>
      <c r="BE158" s="492">
        <v>8804.3554520000143</v>
      </c>
      <c r="BF158" s="492">
        <v>8071.8416140000054</v>
      </c>
      <c r="BG158" s="511">
        <v>7907.7022230000257</v>
      </c>
      <c r="BH158" s="507">
        <v>1748.8411299999993</v>
      </c>
      <c r="BI158" s="492">
        <v>1690.6364860000019</v>
      </c>
      <c r="BJ158" s="492">
        <v>1704.064461999998</v>
      </c>
      <c r="BK158" s="492">
        <v>1801.8084149999968</v>
      </c>
      <c r="BL158" s="511">
        <v>1634.6889579999995</v>
      </c>
      <c r="BM158" s="507">
        <v>8385.6271979999947</v>
      </c>
      <c r="BN158" s="492">
        <v>4824.9902750000019</v>
      </c>
      <c r="BO158" s="492">
        <v>5424.3897479999887</v>
      </c>
      <c r="BP158" s="492">
        <v>6139.7982389999916</v>
      </c>
      <c r="BQ158" s="511">
        <v>6195.7450200000003</v>
      </c>
      <c r="BR158" s="507">
        <v>11786.41373099999</v>
      </c>
      <c r="BS158" s="492">
        <v>3059.8951720000027</v>
      </c>
      <c r="BT158" s="492">
        <v>7832.4094880000011</v>
      </c>
      <c r="BU158" s="492">
        <v>5582.1766840000082</v>
      </c>
      <c r="BV158" s="492">
        <v>5916.1754960000071</v>
      </c>
      <c r="BW158" s="493">
        <v>5373.5193599999811</v>
      </c>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row>
    <row r="159" s="430" customFormat="true" ht="15" customHeight="true" x14ac:dyDescent="0.2">
      <c r="A159" s="403"/>
      <c r="B159" s="234"/>
      <c r="C159" s="159"/>
      <c r="D159" s="161"/>
      <c r="E159" s="161"/>
      <c r="F159" s="161"/>
      <c r="G159" s="160"/>
      <c r="H159" s="158"/>
      <c r="I159" s="161"/>
      <c r="J159" s="161"/>
      <c r="K159" s="161"/>
      <c r="L159" s="157"/>
      <c r="M159" s="159"/>
      <c r="N159" s="161"/>
      <c r="O159" s="161"/>
      <c r="P159" s="161"/>
      <c r="Q159" s="160"/>
      <c r="R159" s="158"/>
      <c r="S159" s="161"/>
      <c r="T159" s="161"/>
      <c r="U159" s="161"/>
      <c r="V159" s="161"/>
      <c r="W159" s="157"/>
      <c r="X159" s="918"/>
      <c r="Y159" s="918"/>
      <c r="Z159" s="918"/>
      <c r="AA159" s="918"/>
      <c r="AB159" s="918"/>
      <c r="AC159" s="918"/>
      <c r="AD159" s="918"/>
      <c r="AE159" s="918"/>
      <c r="AF159" s="918"/>
      <c r="AG159" s="918"/>
      <c r="AH159" s="918"/>
      <c r="AI159" s="918"/>
      <c r="AJ159" s="918"/>
      <c r="AK159" s="918"/>
      <c r="AL159" s="918"/>
      <c r="AM159" s="918"/>
      <c r="AN159" s="918"/>
      <c r="AO159" s="918"/>
      <c r="AP159" s="918"/>
      <c r="AQ159" s="918"/>
      <c r="AR159" s="918"/>
      <c r="AS159" s="918"/>
      <c r="AT159" s="918"/>
      <c r="AU159" s="918"/>
      <c r="AV159" s="918"/>
      <c r="AW159" s="918"/>
      <c r="AX159" s="918"/>
      <c r="AY159" s="918"/>
      <c r="AZ159" s="403"/>
      <c r="BA159" s="679"/>
      <c r="BB159" s="678"/>
      <c r="BC159" s="507"/>
      <c r="BD159" s="492"/>
      <c r="BE159" s="492"/>
      <c r="BF159" s="492"/>
      <c r="BG159" s="511"/>
      <c r="BH159" s="507"/>
      <c r="BI159" s="492"/>
      <c r="BJ159" s="492"/>
      <c r="BK159" s="492"/>
      <c r="BL159" s="511"/>
      <c r="BM159" s="507"/>
      <c r="BN159" s="492"/>
      <c r="BO159" s="492"/>
      <c r="BP159" s="492"/>
      <c r="BQ159" s="511"/>
      <c r="BR159" s="507"/>
      <c r="BS159" s="492"/>
      <c r="BT159" s="492"/>
      <c r="BU159" s="492"/>
      <c r="BV159" s="492"/>
      <c r="BW159" s="493"/>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row>
    <row r="160" s="430" customFormat="true" ht="15" customHeight="true" x14ac:dyDescent="0.2">
      <c r="A160" s="403"/>
      <c r="B160" s="234"/>
      <c r="C160" s="159"/>
      <c r="D160" s="161"/>
      <c r="E160" s="161"/>
      <c r="F160" s="161"/>
      <c r="G160" s="160"/>
      <c r="H160" s="158"/>
      <c r="I160" s="161"/>
      <c r="J160" s="161"/>
      <c r="K160" s="161"/>
      <c r="L160" s="157"/>
      <c r="M160" s="159"/>
      <c r="N160" s="161"/>
      <c r="O160" s="161"/>
      <c r="P160" s="161"/>
      <c r="Q160" s="160"/>
      <c r="R160" s="158"/>
      <c r="S160" s="161"/>
      <c r="T160" s="161"/>
      <c r="U160" s="161"/>
      <c r="V160" s="161"/>
      <c r="W160" s="157"/>
      <c r="X160" s="918"/>
      <c r="Y160" s="918"/>
      <c r="Z160" s="918"/>
      <c r="AA160" s="918"/>
      <c r="AB160" s="918"/>
      <c r="AC160" s="918"/>
      <c r="AD160" s="918"/>
      <c r="AE160" s="918"/>
      <c r="AF160" s="918"/>
      <c r="AG160" s="918"/>
      <c r="AH160" s="918"/>
      <c r="AI160" s="918"/>
      <c r="AJ160" s="918"/>
      <c r="AK160" s="918"/>
      <c r="AL160" s="918"/>
      <c r="AM160" s="918"/>
      <c r="AN160" s="918"/>
      <c r="AO160" s="918"/>
      <c r="AP160" s="918"/>
      <c r="AQ160" s="918"/>
      <c r="AR160" s="918"/>
      <c r="AS160" s="918"/>
      <c r="AT160" s="918"/>
      <c r="AU160" s="918"/>
      <c r="AV160" s="918"/>
      <c r="AW160" s="918"/>
      <c r="AX160" s="918"/>
      <c r="AY160" s="918"/>
      <c r="AZ160" s="403"/>
      <c r="BA160" s="679"/>
      <c r="BB160" s="678"/>
      <c r="BC160" s="507"/>
      <c r="BD160" s="492"/>
      <c r="BE160" s="492"/>
      <c r="BF160" s="492"/>
      <c r="BG160" s="511"/>
      <c r="BH160" s="507"/>
      <c r="BI160" s="492"/>
      <c r="BJ160" s="492"/>
      <c r="BK160" s="492"/>
      <c r="BL160" s="511"/>
      <c r="BM160" s="507"/>
      <c r="BN160" s="492"/>
      <c r="BO160" s="492"/>
      <c r="BP160" s="492"/>
      <c r="BQ160" s="511"/>
      <c r="BR160" s="507"/>
      <c r="BS160" s="492"/>
      <c r="BT160" s="492"/>
      <c r="BU160" s="492"/>
      <c r="BV160" s="492"/>
      <c r="BW160" s="493"/>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row>
    <row r="161" s="370" customFormat="true" ht="15" customHeight="true" x14ac:dyDescent="0.2">
      <c r="A161" s="234"/>
      <c r="B161" s="234"/>
      <c r="C161" s="144"/>
      <c r="D161" s="213"/>
      <c r="E161" s="213"/>
      <c r="F161" s="213"/>
      <c r="G161" s="202"/>
      <c r="H161" s="143"/>
      <c r="I161" s="213"/>
      <c r="J161" s="213"/>
      <c r="K161" s="213"/>
      <c r="L161" s="208"/>
      <c r="M161" s="144"/>
      <c r="N161" s="213"/>
      <c r="O161" s="213"/>
      <c r="P161" s="213"/>
      <c r="Q161" s="202"/>
      <c r="R161" s="143"/>
      <c r="S161" s="213"/>
      <c r="T161" s="213"/>
      <c r="U161" s="213"/>
      <c r="V161" s="213"/>
      <c r="W161" s="208"/>
      <c r="X161" s="495"/>
      <c r="Y161" s="495"/>
      <c r="Z161" s="495"/>
      <c r="AA161" s="495"/>
      <c r="AB161" s="495"/>
      <c r="AC161" s="495"/>
      <c r="AD161" s="495"/>
      <c r="AE161" s="495"/>
      <c r="AF161" s="495"/>
      <c r="AG161" s="495"/>
      <c r="AH161" s="495"/>
      <c r="AI161" s="495"/>
      <c r="AJ161" s="495"/>
      <c r="AK161" s="495"/>
      <c r="AL161" s="495"/>
      <c r="AM161" s="495"/>
      <c r="AN161" s="495"/>
      <c r="AO161" s="495"/>
      <c r="AP161" s="495"/>
      <c r="AQ161" s="495"/>
      <c r="AR161" s="495"/>
      <c r="AS161" s="495"/>
      <c r="AT161" s="495"/>
      <c r="AU161" s="495"/>
      <c r="AV161" s="495"/>
      <c r="AW161" s="495"/>
      <c r="AX161" s="495"/>
      <c r="AY161" s="495"/>
      <c r="AZ161" s="234"/>
      <c r="BA161" s="679"/>
      <c r="BB161" s="678"/>
      <c r="BC161" s="507"/>
      <c r="BD161" s="492"/>
      <c r="BE161" s="492"/>
      <c r="BF161" s="492"/>
      <c r="BG161" s="511"/>
      <c r="BH161" s="507"/>
      <c r="BI161" s="492"/>
      <c r="BJ161" s="492"/>
      <c r="BK161" s="492"/>
      <c r="BL161" s="511"/>
      <c r="BM161" s="507"/>
      <c r="BN161" s="492"/>
      <c r="BO161" s="492"/>
      <c r="BP161" s="492"/>
      <c r="BQ161" s="511"/>
      <c r="BR161" s="507"/>
      <c r="BS161" s="492"/>
      <c r="BT161" s="492"/>
      <c r="BU161" s="492"/>
      <c r="BV161" s="492"/>
      <c r="BW161" s="493"/>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row>
    <row r="162" s="370" customFormat="true" ht="15" customHeight="true" x14ac:dyDescent="0.2">
      <c r="A162" s="196"/>
      <c r="B162" s="128"/>
      <c r="C162" s="211"/>
      <c r="D162" s="210"/>
      <c r="E162" s="210"/>
      <c r="F162" s="210"/>
      <c r="G162" s="200"/>
      <c r="H162" s="203"/>
      <c r="I162" s="210"/>
      <c r="J162" s="210"/>
      <c r="K162" s="210"/>
      <c r="L162" s="206"/>
      <c r="M162" s="211"/>
      <c r="N162" s="210"/>
      <c r="O162" s="210"/>
      <c r="P162" s="210"/>
      <c r="Q162" s="200"/>
      <c r="R162" s="203"/>
      <c r="S162" s="210"/>
      <c r="T162" s="210"/>
      <c r="U162" s="210"/>
      <c r="V162" s="210"/>
      <c r="W162" s="206"/>
      <c r="X162" s="495"/>
      <c r="Y162" s="495"/>
      <c r="Z162" s="495"/>
      <c r="AA162" s="495"/>
      <c r="AB162" s="495"/>
      <c r="AC162" s="495"/>
      <c r="AD162" s="495"/>
      <c r="AE162" s="495"/>
      <c r="AF162" s="495"/>
      <c r="AG162" s="495"/>
      <c r="AH162" s="495"/>
      <c r="AI162" s="495"/>
      <c r="AJ162" s="495"/>
      <c r="AK162" s="495"/>
      <c r="AL162" s="495"/>
      <c r="AM162" s="495"/>
      <c r="AN162" s="495"/>
      <c r="AO162" s="495"/>
      <c r="AP162" s="495"/>
      <c r="AQ162" s="495"/>
      <c r="AR162" s="495"/>
      <c r="AS162" s="495"/>
      <c r="AT162" s="495"/>
      <c r="AU162" s="495"/>
      <c r="AV162" s="495"/>
      <c r="AW162" s="495"/>
      <c r="AX162" s="495"/>
      <c r="AY162" s="495"/>
      <c r="AZ162" s="234"/>
      <c r="BA162" s="679"/>
      <c r="BB162" s="678"/>
      <c r="BC162" s="507"/>
      <c r="BD162" s="492"/>
      <c r="BE162" s="492"/>
      <c r="BF162" s="492"/>
      <c r="BG162" s="511"/>
      <c r="BH162" s="507"/>
      <c r="BI162" s="492"/>
      <c r="BJ162" s="492"/>
      <c r="BK162" s="492"/>
      <c r="BL162" s="511"/>
      <c r="BM162" s="507"/>
      <c r="BN162" s="492"/>
      <c r="BO162" s="492"/>
      <c r="BP162" s="492"/>
      <c r="BQ162" s="511"/>
      <c r="BR162" s="507"/>
      <c r="BS162" s="492"/>
      <c r="BT162" s="492"/>
      <c r="BU162" s="492"/>
      <c r="BV162" s="492"/>
      <c r="BW162" s="493"/>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row>
    <row r="163" s="370" customFormat="true" ht="15" customHeight="true" x14ac:dyDescent="0.2">
      <c r="A163" s="199"/>
      <c r="B163" s="193"/>
      <c r="C163" s="211"/>
      <c r="D163" s="210"/>
      <c r="E163" s="210"/>
      <c r="F163" s="210"/>
      <c r="G163" s="200"/>
      <c r="H163" s="203"/>
      <c r="I163" s="210"/>
      <c r="J163" s="210"/>
      <c r="K163" s="210"/>
      <c r="L163" s="206"/>
      <c r="M163" s="211"/>
      <c r="N163" s="210"/>
      <c r="O163" s="210"/>
      <c r="P163" s="210"/>
      <c r="Q163" s="200"/>
      <c r="R163" s="203"/>
      <c r="S163" s="210"/>
      <c r="T163" s="210"/>
      <c r="U163" s="210"/>
      <c r="V163" s="210"/>
      <c r="W163" s="206"/>
      <c r="X163" s="495"/>
      <c r="Y163" s="495"/>
      <c r="Z163" s="495"/>
      <c r="AA163" s="495"/>
      <c r="AB163" s="495"/>
      <c r="AC163" s="495"/>
      <c r="AD163" s="495"/>
      <c r="AE163" s="495"/>
      <c r="AF163" s="495"/>
      <c r="AG163" s="495"/>
      <c r="AH163" s="495"/>
      <c r="AI163" s="495"/>
      <c r="AJ163" s="495"/>
      <c r="AK163" s="495"/>
      <c r="AL163" s="495"/>
      <c r="AM163" s="495"/>
      <c r="AN163" s="495"/>
      <c r="AO163" s="495"/>
      <c r="AP163" s="495"/>
      <c r="AQ163" s="495"/>
      <c r="AR163" s="495"/>
      <c r="AS163" s="495"/>
      <c r="AT163" s="495"/>
      <c r="AU163" s="495"/>
      <c r="AV163" s="495"/>
      <c r="AW163" s="495"/>
      <c r="AX163" s="495"/>
      <c r="AY163" s="495"/>
      <c r="AZ163" s="234"/>
      <c r="BA163" s="679"/>
      <c r="BB163" s="678"/>
      <c r="BC163" s="507"/>
      <c r="BD163" s="492"/>
      <c r="BE163" s="492"/>
      <c r="BF163" s="492"/>
      <c r="BG163" s="511"/>
      <c r="BH163" s="507"/>
      <c r="BI163" s="492"/>
      <c r="BJ163" s="492"/>
      <c r="BK163" s="492"/>
      <c r="BL163" s="511"/>
      <c r="BM163" s="507"/>
      <c r="BN163" s="492"/>
      <c r="BO163" s="492"/>
      <c r="BP163" s="492"/>
      <c r="BQ163" s="511"/>
      <c r="BR163" s="507"/>
      <c r="BS163" s="492"/>
      <c r="BT163" s="492"/>
      <c r="BU163" s="492"/>
      <c r="BV163" s="492"/>
      <c r="BW163" s="493"/>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row>
    <row r="164" s="370" customFormat="true" ht="15" customHeight="true" x14ac:dyDescent="0.2">
      <c r="A164" s="199"/>
      <c r="B164" s="193"/>
      <c r="C164" s="166"/>
      <c r="D164" s="165"/>
      <c r="E164" s="165"/>
      <c r="F164" s="165"/>
      <c r="G164" s="164"/>
      <c r="H164" s="163"/>
      <c r="I164" s="165"/>
      <c r="J164" s="165"/>
      <c r="K164" s="165"/>
      <c r="L164" s="162"/>
      <c r="M164" s="166"/>
      <c r="N164" s="165"/>
      <c r="O164" s="165"/>
      <c r="P164" s="165"/>
      <c r="Q164" s="164"/>
      <c r="R164" s="163"/>
      <c r="S164" s="165"/>
      <c r="T164" s="165"/>
      <c r="U164" s="165"/>
      <c r="V164" s="165"/>
      <c r="W164" s="162"/>
      <c r="X164" s="495"/>
      <c r="Y164" s="495"/>
      <c r="Z164" s="495"/>
      <c r="AA164" s="495"/>
      <c r="AB164" s="495"/>
      <c r="AC164" s="495"/>
      <c r="AD164" s="495"/>
      <c r="AE164" s="495"/>
      <c r="AF164" s="495"/>
      <c r="AG164" s="495"/>
      <c r="AH164" s="495"/>
      <c r="AI164" s="495"/>
      <c r="AJ164" s="495"/>
      <c r="AK164" s="495"/>
      <c r="AL164" s="495"/>
      <c r="AM164" s="495"/>
      <c r="AN164" s="495"/>
      <c r="AO164" s="495"/>
      <c r="AP164" s="495"/>
      <c r="AQ164" s="495"/>
      <c r="AR164" s="495"/>
      <c r="AS164" s="495"/>
      <c r="AT164" s="495"/>
      <c r="AU164" s="495"/>
      <c r="AV164" s="495"/>
      <c r="AW164" s="495"/>
      <c r="AX164" s="495"/>
      <c r="AY164" s="495"/>
      <c r="AZ164" s="234"/>
      <c r="BA164" s="679"/>
      <c r="BB164" s="678"/>
      <c r="BC164" s="507"/>
      <c r="BD164" s="492"/>
      <c r="BE164" s="492"/>
      <c r="BF164" s="492"/>
      <c r="BG164" s="511"/>
      <c r="BH164" s="507"/>
      <c r="BI164" s="492"/>
      <c r="BJ164" s="492"/>
      <c r="BK164" s="492"/>
      <c r="BL164" s="511"/>
      <c r="BM164" s="507"/>
      <c r="BN164" s="492"/>
      <c r="BO164" s="492"/>
      <c r="BP164" s="492"/>
      <c r="BQ164" s="511"/>
      <c r="BR164" s="507"/>
      <c r="BS164" s="492"/>
      <c r="BT164" s="492"/>
      <c r="BU164" s="492"/>
      <c r="BV164" s="492"/>
      <c r="BW164" s="493"/>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row>
    <row r="165" s="370" customFormat="true" ht="15" customHeight="true" x14ac:dyDescent="0.2">
      <c r="A165" s="199"/>
      <c r="B165" s="193"/>
      <c r="C165" s="166"/>
      <c r="D165" s="165"/>
      <c r="E165" s="165"/>
      <c r="F165" s="165"/>
      <c r="G165" s="164"/>
      <c r="H165" s="163"/>
      <c r="I165" s="165"/>
      <c r="J165" s="165"/>
      <c r="K165" s="165"/>
      <c r="L165" s="162"/>
      <c r="M165" s="166"/>
      <c r="N165" s="165"/>
      <c r="O165" s="165"/>
      <c r="P165" s="165"/>
      <c r="Q165" s="164"/>
      <c r="R165" s="163"/>
      <c r="S165" s="165"/>
      <c r="T165" s="165"/>
      <c r="U165" s="165"/>
      <c r="V165" s="165"/>
      <c r="W165" s="162"/>
      <c r="X165" s="495"/>
      <c r="Y165" s="495"/>
      <c r="Z165" s="495"/>
      <c r="AA165" s="495"/>
      <c r="AB165" s="495"/>
      <c r="AC165" s="495"/>
      <c r="AD165" s="495"/>
      <c r="AE165" s="495"/>
      <c r="AF165" s="495"/>
      <c r="AG165" s="495"/>
      <c r="AH165" s="495"/>
      <c r="AI165" s="495"/>
      <c r="AJ165" s="495"/>
      <c r="AK165" s="495"/>
      <c r="AL165" s="495"/>
      <c r="AM165" s="495"/>
      <c r="AN165" s="495"/>
      <c r="AO165" s="495"/>
      <c r="AP165" s="495"/>
      <c r="AQ165" s="495"/>
      <c r="AR165" s="495"/>
      <c r="AS165" s="495"/>
      <c r="AT165" s="495"/>
      <c r="AU165" s="495"/>
      <c r="AV165" s="495"/>
      <c r="AW165" s="495"/>
      <c r="AX165" s="495"/>
      <c r="AY165" s="495"/>
      <c r="AZ165" s="234"/>
      <c r="BA165" s="679"/>
      <c r="BB165" s="678"/>
      <c r="BC165" s="507"/>
      <c r="BD165" s="492"/>
      <c r="BE165" s="492"/>
      <c r="BF165" s="492"/>
      <c r="BG165" s="511"/>
      <c r="BH165" s="507"/>
      <c r="BI165" s="492"/>
      <c r="BJ165" s="492"/>
      <c r="BK165" s="492"/>
      <c r="BL165" s="511"/>
      <c r="BM165" s="507"/>
      <c r="BN165" s="492"/>
      <c r="BO165" s="492"/>
      <c r="BP165" s="492"/>
      <c r="BQ165" s="511"/>
      <c r="BR165" s="507"/>
      <c r="BS165" s="492"/>
      <c r="BT165" s="492"/>
      <c r="BU165" s="492"/>
      <c r="BV165" s="492"/>
      <c r="BW165" s="493"/>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row>
    <row r="166" s="370" customFormat="true" ht="15" customHeight="true" x14ac:dyDescent="0.2">
      <c r="A166" s="199"/>
      <c r="B166" s="193"/>
      <c r="C166" s="166"/>
      <c r="D166" s="165"/>
      <c r="E166" s="165"/>
      <c r="F166" s="165"/>
      <c r="G166" s="164"/>
      <c r="H166" s="163"/>
      <c r="I166" s="165"/>
      <c r="J166" s="165"/>
      <c r="K166" s="165"/>
      <c r="L166" s="162"/>
      <c r="M166" s="166"/>
      <c r="N166" s="165"/>
      <c r="O166" s="165"/>
      <c r="P166" s="165"/>
      <c r="Q166" s="164"/>
      <c r="R166" s="163"/>
      <c r="S166" s="165"/>
      <c r="T166" s="165"/>
      <c r="U166" s="165"/>
      <c r="V166" s="165"/>
      <c r="W166" s="162"/>
      <c r="X166" s="495"/>
      <c r="Y166" s="495"/>
      <c r="Z166" s="495"/>
      <c r="AA166" s="495"/>
      <c r="AB166" s="495"/>
      <c r="AC166" s="495"/>
      <c r="AD166" s="495"/>
      <c r="AE166" s="495"/>
      <c r="AF166" s="495"/>
      <c r="AG166" s="495"/>
      <c r="AH166" s="495"/>
      <c r="AI166" s="495"/>
      <c r="AJ166" s="495"/>
      <c r="AK166" s="495"/>
      <c r="AL166" s="495"/>
      <c r="AM166" s="495"/>
      <c r="AN166" s="495"/>
      <c r="AO166" s="495"/>
      <c r="AP166" s="495"/>
      <c r="AQ166" s="495"/>
      <c r="AR166" s="495"/>
      <c r="AS166" s="495"/>
      <c r="AT166" s="495"/>
      <c r="AU166" s="495"/>
      <c r="AV166" s="495"/>
      <c r="AW166" s="495"/>
      <c r="AX166" s="495"/>
      <c r="AY166" s="495"/>
      <c r="AZ166" s="234"/>
      <c r="BA166" s="679"/>
      <c r="BB166" s="678"/>
      <c r="BC166" s="507"/>
      <c r="BD166" s="492"/>
      <c r="BE166" s="492"/>
      <c r="BF166" s="492"/>
      <c r="BG166" s="511"/>
      <c r="BH166" s="507"/>
      <c r="BI166" s="492"/>
      <c r="BJ166" s="492"/>
      <c r="BK166" s="492"/>
      <c r="BL166" s="511"/>
      <c r="BM166" s="507"/>
      <c r="BN166" s="492"/>
      <c r="BO166" s="492"/>
      <c r="BP166" s="492"/>
      <c r="BQ166" s="511"/>
      <c r="BR166" s="507"/>
      <c r="BS166" s="492"/>
      <c r="BT166" s="492"/>
      <c r="BU166" s="492"/>
      <c r="BV166" s="492"/>
      <c r="BW166" s="493"/>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row>
    <row r="167" s="370" customFormat="true" ht="15" customHeight="true" x14ac:dyDescent="0.2">
      <c r="A167" s="199"/>
      <c r="B167" s="193"/>
      <c r="C167" s="166"/>
      <c r="D167" s="165"/>
      <c r="E167" s="165"/>
      <c r="F167" s="165"/>
      <c r="G167" s="164"/>
      <c r="H167" s="163"/>
      <c r="I167" s="165"/>
      <c r="J167" s="165"/>
      <c r="K167" s="165"/>
      <c r="L167" s="162"/>
      <c r="M167" s="166"/>
      <c r="N167" s="165"/>
      <c r="O167" s="165"/>
      <c r="P167" s="165"/>
      <c r="Q167" s="164"/>
      <c r="R167" s="163"/>
      <c r="S167" s="165"/>
      <c r="T167" s="165"/>
      <c r="U167" s="165"/>
      <c r="V167" s="165"/>
      <c r="W167" s="162"/>
      <c r="X167" s="495"/>
      <c r="Y167" s="495"/>
      <c r="Z167" s="495"/>
      <c r="AA167" s="495"/>
      <c r="AB167" s="495"/>
      <c r="AC167" s="495"/>
      <c r="AD167" s="495"/>
      <c r="AE167" s="495"/>
      <c r="AF167" s="495"/>
      <c r="AG167" s="495"/>
      <c r="AH167" s="495"/>
      <c r="AI167" s="495"/>
      <c r="AJ167" s="495"/>
      <c r="AK167" s="495"/>
      <c r="AL167" s="495"/>
      <c r="AM167" s="495"/>
      <c r="AN167" s="495"/>
      <c r="AO167" s="495"/>
      <c r="AP167" s="495"/>
      <c r="AQ167" s="495"/>
      <c r="AR167" s="495"/>
      <c r="AS167" s="495"/>
      <c r="AT167" s="495"/>
      <c r="AU167" s="495"/>
      <c r="AV167" s="495"/>
      <c r="AW167" s="495"/>
      <c r="AX167" s="495"/>
      <c r="AY167" s="495"/>
      <c r="AZ167" s="234"/>
      <c r="BA167" s="679"/>
      <c r="BB167" s="678"/>
      <c r="BC167" s="507"/>
      <c r="BD167" s="492"/>
      <c r="BE167" s="492"/>
      <c r="BF167" s="492"/>
      <c r="BG167" s="511"/>
      <c r="BH167" s="507"/>
      <c r="BI167" s="492"/>
      <c r="BJ167" s="492"/>
      <c r="BK167" s="492"/>
      <c r="BL167" s="511"/>
      <c r="BM167" s="507"/>
      <c r="BN167" s="492"/>
      <c r="BO167" s="492"/>
      <c r="BP167" s="492"/>
      <c r="BQ167" s="511"/>
      <c r="BR167" s="507"/>
      <c r="BS167" s="492"/>
      <c r="BT167" s="492"/>
      <c r="BU167" s="492"/>
      <c r="BV167" s="492"/>
      <c r="BW167" s="493"/>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row>
    <row r="168" s="370" customFormat="true" ht="15" customHeight="true" x14ac:dyDescent="0.2">
      <c r="A168" s="199"/>
      <c r="B168" s="193"/>
      <c r="C168" s="166"/>
      <c r="D168" s="165"/>
      <c r="E168" s="165"/>
      <c r="F168" s="165"/>
      <c r="G168" s="164"/>
      <c r="H168" s="163"/>
      <c r="I168" s="165"/>
      <c r="J168" s="165"/>
      <c r="K168" s="165"/>
      <c r="L168" s="162"/>
      <c r="M168" s="166"/>
      <c r="N168" s="165"/>
      <c r="O168" s="165"/>
      <c r="P168" s="165"/>
      <c r="Q168" s="164"/>
      <c r="R168" s="163"/>
      <c r="S168" s="165"/>
      <c r="T168" s="165"/>
      <c r="U168" s="165"/>
      <c r="V168" s="165"/>
      <c r="W168" s="162"/>
      <c r="X168" s="495"/>
      <c r="Y168" s="495"/>
      <c r="Z168" s="495"/>
      <c r="AA168" s="495"/>
      <c r="AB168" s="495"/>
      <c r="AC168" s="495"/>
      <c r="AD168" s="495"/>
      <c r="AE168" s="495"/>
      <c r="AF168" s="495"/>
      <c r="AG168" s="495"/>
      <c r="AH168" s="495"/>
      <c r="AI168" s="495"/>
      <c r="AJ168" s="495"/>
      <c r="AK168" s="495"/>
      <c r="AL168" s="495"/>
      <c r="AM168" s="495"/>
      <c r="AN168" s="495"/>
      <c r="AO168" s="495"/>
      <c r="AP168" s="495"/>
      <c r="AQ168" s="495"/>
      <c r="AR168" s="495"/>
      <c r="AS168" s="495"/>
      <c r="AT168" s="495"/>
      <c r="AU168" s="495"/>
      <c r="AV168" s="495"/>
      <c r="AW168" s="495"/>
      <c r="AX168" s="495"/>
      <c r="AY168" s="495"/>
      <c r="AZ168" s="234"/>
      <c r="BA168" s="679"/>
      <c r="BB168" s="678"/>
      <c r="BC168" s="507"/>
      <c r="BD168" s="492"/>
      <c r="BE168" s="492"/>
      <c r="BF168" s="492"/>
      <c r="BG168" s="511"/>
      <c r="BH168" s="507"/>
      <c r="BI168" s="492"/>
      <c r="BJ168" s="492"/>
      <c r="BK168" s="492"/>
      <c r="BL168" s="511"/>
      <c r="BM168" s="507"/>
      <c r="BN168" s="492"/>
      <c r="BO168" s="492"/>
      <c r="BP168" s="492"/>
      <c r="BQ168" s="511"/>
      <c r="BR168" s="507"/>
      <c r="BS168" s="492"/>
      <c r="BT168" s="492"/>
      <c r="BU168" s="492"/>
      <c r="BV168" s="492"/>
      <c r="BW168" s="493"/>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row>
    <row r="169" s="370" customFormat="true" ht="15" customHeight="true" x14ac:dyDescent="0.2">
      <c r="A169" s="199"/>
      <c r="B169" s="193"/>
      <c r="C169" s="166"/>
      <c r="D169" s="165"/>
      <c r="E169" s="165"/>
      <c r="F169" s="165"/>
      <c r="G169" s="164"/>
      <c r="H169" s="163"/>
      <c r="I169" s="165"/>
      <c r="J169" s="165"/>
      <c r="K169" s="165"/>
      <c r="L169" s="162"/>
      <c r="M169" s="166"/>
      <c r="N169" s="165"/>
      <c r="O169" s="165"/>
      <c r="P169" s="165"/>
      <c r="Q169" s="164"/>
      <c r="R169" s="163"/>
      <c r="S169" s="165"/>
      <c r="T169" s="165"/>
      <c r="U169" s="165"/>
      <c r="V169" s="165"/>
      <c r="W169" s="162"/>
      <c r="X169" s="495"/>
      <c r="Y169" s="495"/>
      <c r="Z169" s="495"/>
      <c r="AA169" s="495"/>
      <c r="AB169" s="495"/>
      <c r="AC169" s="495"/>
      <c r="AD169" s="495"/>
      <c r="AE169" s="495"/>
      <c r="AF169" s="495"/>
      <c r="AG169" s="495"/>
      <c r="AH169" s="495"/>
      <c r="AI169" s="495"/>
      <c r="AJ169" s="495"/>
      <c r="AK169" s="495"/>
      <c r="AL169" s="495"/>
      <c r="AM169" s="495"/>
      <c r="AN169" s="495"/>
      <c r="AO169" s="495"/>
      <c r="AP169" s="495"/>
      <c r="AQ169" s="495"/>
      <c r="AR169" s="495"/>
      <c r="AS169" s="495"/>
      <c r="AT169" s="495"/>
      <c r="AU169" s="495"/>
      <c r="AV169" s="495"/>
      <c r="AW169" s="495"/>
      <c r="AX169" s="495"/>
      <c r="AY169" s="495"/>
      <c r="AZ169" s="234"/>
      <c r="BA169" s="679"/>
      <c r="BB169" s="678"/>
      <c r="BC169" s="507"/>
      <c r="BD169" s="492"/>
      <c r="BE169" s="492"/>
      <c r="BF169" s="492"/>
      <c r="BG169" s="511"/>
      <c r="BH169" s="507"/>
      <c r="BI169" s="492"/>
      <c r="BJ169" s="492"/>
      <c r="BK169" s="492"/>
      <c r="BL169" s="511"/>
      <c r="BM169" s="507"/>
      <c r="BN169" s="492"/>
      <c r="BO169" s="492"/>
      <c r="BP169" s="492"/>
      <c r="BQ169" s="511"/>
      <c r="BR169" s="507"/>
      <c r="BS169" s="492"/>
      <c r="BT169" s="492"/>
      <c r="BU169" s="492"/>
      <c r="BV169" s="492"/>
      <c r="BW169" s="493"/>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row>
    <row r="170" s="575" customFormat="true" ht="15" customHeight="true" x14ac:dyDescent="0.2">
      <c r="A170" s="199"/>
      <c r="B170" s="193"/>
      <c r="C170" s="211"/>
      <c r="D170" s="210"/>
      <c r="E170" s="210"/>
      <c r="F170" s="210"/>
      <c r="G170" s="200"/>
      <c r="H170" s="203"/>
      <c r="I170" s="210"/>
      <c r="J170" s="210"/>
      <c r="K170" s="210"/>
      <c r="L170" s="206"/>
      <c r="M170" s="211"/>
      <c r="N170" s="210"/>
      <c r="O170" s="210"/>
      <c r="P170" s="210"/>
      <c r="Q170" s="200"/>
      <c r="R170" s="203"/>
      <c r="S170" s="210"/>
      <c r="T170" s="210"/>
      <c r="U170" s="210"/>
      <c r="V170" s="210"/>
      <c r="W170" s="206"/>
      <c r="X170" s="918"/>
      <c r="Y170" s="918"/>
      <c r="Z170" s="918"/>
      <c r="AA170" s="918"/>
      <c r="AB170" s="918"/>
      <c r="AC170" s="918"/>
      <c r="AD170" s="918"/>
      <c r="AE170" s="918"/>
      <c r="AF170" s="918"/>
      <c r="AG170" s="918"/>
      <c r="AH170" s="918"/>
      <c r="AI170" s="918"/>
      <c r="AJ170" s="918"/>
      <c r="AK170" s="918"/>
      <c r="AL170" s="918"/>
      <c r="AM170" s="918"/>
      <c r="AN170" s="918"/>
      <c r="AO170" s="918"/>
      <c r="AP170" s="918"/>
      <c r="AQ170" s="918"/>
      <c r="AR170" s="918"/>
      <c r="AS170" s="918"/>
      <c r="AT170" s="918"/>
      <c r="AU170" s="918"/>
      <c r="AV170" s="918"/>
      <c r="AW170" s="918"/>
      <c r="AX170" s="918"/>
      <c r="AY170" s="918"/>
      <c r="AZ170" s="403"/>
      <c r="BA170" s="679"/>
      <c r="BB170" s="678"/>
      <c r="BC170" s="507"/>
      <c r="BD170" s="492"/>
      <c r="BE170" s="492"/>
      <c r="BF170" s="492"/>
      <c r="BG170" s="511"/>
      <c r="BH170" s="507"/>
      <c r="BI170" s="492"/>
      <c r="BJ170" s="492"/>
      <c r="BK170" s="492"/>
      <c r="BL170" s="511"/>
      <c r="BM170" s="507"/>
      <c r="BN170" s="492"/>
      <c r="BO170" s="492"/>
      <c r="BP170" s="492"/>
      <c r="BQ170" s="511"/>
      <c r="BR170" s="507"/>
      <c r="BS170" s="492"/>
      <c r="BT170" s="492"/>
      <c r="BU170" s="492"/>
      <c r="BV170" s="492"/>
      <c r="BW170" s="493"/>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row>
    <row r="171" s="575" customFormat="true" ht="15" customHeight="true" x14ac:dyDescent="0.2">
      <c r="A171" s="199"/>
      <c r="B171" s="193"/>
      <c r="C171" s="142"/>
      <c r="D171" s="141"/>
      <c r="E171" s="141"/>
      <c r="F171" s="141"/>
      <c r="G171" s="140"/>
      <c r="H171" s="139"/>
      <c r="I171" s="141"/>
      <c r="J171" s="141"/>
      <c r="K171" s="141"/>
      <c r="L171" s="138"/>
      <c r="M171" s="142"/>
      <c r="N171" s="141"/>
      <c r="O171" s="141"/>
      <c r="P171" s="141"/>
      <c r="Q171" s="140"/>
      <c r="R171" s="139"/>
      <c r="S171" s="141"/>
      <c r="T171" s="141"/>
      <c r="U171" s="141"/>
      <c r="V171" s="141"/>
      <c r="W171" s="138"/>
      <c r="X171" s="918"/>
      <c r="Y171" s="918"/>
      <c r="Z171" s="918"/>
      <c r="AA171" s="918"/>
      <c r="AB171" s="918"/>
      <c r="AC171" s="918"/>
      <c r="AD171" s="918"/>
      <c r="AE171" s="918"/>
      <c r="AF171" s="918"/>
      <c r="AG171" s="918"/>
      <c r="AH171" s="918"/>
      <c r="AI171" s="918"/>
      <c r="AJ171" s="918"/>
      <c r="AK171" s="918"/>
      <c r="AL171" s="918"/>
      <c r="AM171" s="918"/>
      <c r="AN171" s="918"/>
      <c r="AO171" s="918"/>
      <c r="AP171" s="918"/>
      <c r="AQ171" s="918"/>
      <c r="AR171" s="918"/>
      <c r="AS171" s="918"/>
      <c r="AT171" s="918"/>
      <c r="AU171" s="918"/>
      <c r="AV171" s="918"/>
      <c r="AW171" s="918"/>
      <c r="AX171" s="918"/>
      <c r="AY171" s="918"/>
      <c r="AZ171" s="403"/>
      <c r="BA171" s="679"/>
      <c r="BB171" s="678"/>
      <c r="BC171" s="507"/>
      <c r="BD171" s="492"/>
      <c r="BE171" s="492"/>
      <c r="BF171" s="492"/>
      <c r="BG171" s="511"/>
      <c r="BH171" s="507"/>
      <c r="BI171" s="492"/>
      <c r="BJ171" s="492"/>
      <c r="BK171" s="492"/>
      <c r="BL171" s="511"/>
      <c r="BM171" s="507"/>
      <c r="BN171" s="492"/>
      <c r="BO171" s="492"/>
      <c r="BP171" s="492"/>
      <c r="BQ171" s="511"/>
      <c r="BR171" s="507"/>
      <c r="BS171" s="492"/>
      <c r="BT171" s="492"/>
      <c r="BU171" s="492"/>
      <c r="BV171" s="492"/>
      <c r="BW171" s="493"/>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row>
    <row r="172" s="575" customFormat="true" ht="15" customHeight="true" x14ac:dyDescent="0.2">
      <c r="A172" s="199"/>
      <c r="B172" s="193"/>
      <c r="C172" s="142"/>
      <c r="D172" s="141"/>
      <c r="E172" s="141"/>
      <c r="F172" s="141"/>
      <c r="G172" s="140"/>
      <c r="H172" s="139"/>
      <c r="I172" s="141"/>
      <c r="J172" s="141"/>
      <c r="K172" s="141"/>
      <c r="L172" s="138"/>
      <c r="M172" s="142"/>
      <c r="N172" s="141"/>
      <c r="O172" s="141"/>
      <c r="P172" s="141"/>
      <c r="Q172" s="140"/>
      <c r="R172" s="139"/>
      <c r="S172" s="141"/>
      <c r="T172" s="141"/>
      <c r="U172" s="141"/>
      <c r="V172" s="141"/>
      <c r="W172" s="138"/>
      <c r="X172" s="918"/>
      <c r="Y172" s="918"/>
      <c r="Z172" s="918"/>
      <c r="AA172" s="918"/>
      <c r="AB172" s="918"/>
      <c r="AC172" s="918"/>
      <c r="AD172" s="918"/>
      <c r="AE172" s="918"/>
      <c r="AF172" s="918"/>
      <c r="AG172" s="918"/>
      <c r="AH172" s="918"/>
      <c r="AI172" s="918"/>
      <c r="AJ172" s="918"/>
      <c r="AK172" s="918"/>
      <c r="AL172" s="918"/>
      <c r="AM172" s="918"/>
      <c r="AN172" s="918"/>
      <c r="AO172" s="918"/>
      <c r="AP172" s="918"/>
      <c r="AQ172" s="918"/>
      <c r="AR172" s="918"/>
      <c r="AS172" s="918"/>
      <c r="AT172" s="918"/>
      <c r="AU172" s="918"/>
      <c r="AV172" s="918"/>
      <c r="AW172" s="918"/>
      <c r="AX172" s="918"/>
      <c r="AY172" s="918"/>
      <c r="AZ172" s="403"/>
      <c r="BA172" s="679"/>
      <c r="BB172" s="678"/>
      <c r="BC172" s="507"/>
      <c r="BD172" s="492"/>
      <c r="BE172" s="492"/>
      <c r="BF172" s="492"/>
      <c r="BG172" s="511"/>
      <c r="BH172" s="507"/>
      <c r="BI172" s="492"/>
      <c r="BJ172" s="492"/>
      <c r="BK172" s="492"/>
      <c r="BL172" s="511"/>
      <c r="BM172" s="507"/>
      <c r="BN172" s="492"/>
      <c r="BO172" s="492"/>
      <c r="BP172" s="492"/>
      <c r="BQ172" s="511"/>
      <c r="BR172" s="507"/>
      <c r="BS172" s="492"/>
      <c r="BT172" s="492"/>
      <c r="BU172" s="492"/>
      <c r="BV172" s="492"/>
      <c r="BW172" s="493"/>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row>
    <row r="173" s="575" customFormat="true" ht="15" customHeight="true" x14ac:dyDescent="0.2">
      <c r="A173" s="197"/>
      <c r="B173" s="188"/>
      <c r="C173" s="142"/>
      <c r="D173" s="141"/>
      <c r="E173" s="141"/>
      <c r="F173" s="141"/>
      <c r="G173" s="140"/>
      <c r="H173" s="139"/>
      <c r="I173" s="141"/>
      <c r="J173" s="141"/>
      <c r="K173" s="141"/>
      <c r="L173" s="138"/>
      <c r="M173" s="142"/>
      <c r="N173" s="141"/>
      <c r="O173" s="141"/>
      <c r="P173" s="141"/>
      <c r="Q173" s="140"/>
      <c r="R173" s="139"/>
      <c r="S173" s="141"/>
      <c r="T173" s="141"/>
      <c r="U173" s="141"/>
      <c r="V173" s="141"/>
      <c r="W173" s="138"/>
      <c r="X173" s="918"/>
      <c r="Y173" s="918"/>
      <c r="Z173" s="918"/>
      <c r="AA173" s="918"/>
      <c r="AB173" s="918"/>
      <c r="AC173" s="918"/>
      <c r="AD173" s="918"/>
      <c r="AE173" s="918"/>
      <c r="AF173" s="918"/>
      <c r="AG173" s="918"/>
      <c r="AH173" s="918"/>
      <c r="AI173" s="918"/>
      <c r="AJ173" s="918"/>
      <c r="AK173" s="918"/>
      <c r="AL173" s="918"/>
      <c r="AM173" s="918"/>
      <c r="AN173" s="918"/>
      <c r="AO173" s="918"/>
      <c r="AP173" s="918"/>
      <c r="AQ173" s="918"/>
      <c r="AR173" s="918"/>
      <c r="AS173" s="918"/>
      <c r="AT173" s="918"/>
      <c r="AU173" s="918"/>
      <c r="AV173" s="918"/>
      <c r="AW173" s="918"/>
      <c r="AX173" s="918"/>
      <c r="AY173" s="918"/>
      <c r="AZ173" s="403"/>
      <c r="BA173" s="679"/>
      <c r="BB173" s="678"/>
      <c r="BC173" s="507"/>
      <c r="BD173" s="492"/>
      <c r="BE173" s="492"/>
      <c r="BF173" s="492"/>
      <c r="BG173" s="511"/>
      <c r="BH173" s="507"/>
      <c r="BI173" s="492"/>
      <c r="BJ173" s="492"/>
      <c r="BK173" s="492"/>
      <c r="BL173" s="511"/>
      <c r="BM173" s="507"/>
      <c r="BN173" s="492"/>
      <c r="BO173" s="492"/>
      <c r="BP173" s="492"/>
      <c r="BQ173" s="511"/>
      <c r="BR173" s="507"/>
      <c r="BS173" s="492"/>
      <c r="BT173" s="492"/>
      <c r="BU173" s="492"/>
      <c r="BV173" s="492"/>
      <c r="BW173" s="493"/>
      <c r="BX173" s="67"/>
      <c r="BY173" s="67"/>
      <c r="BZ173" s="67"/>
      <c r="CA173" s="67"/>
      <c r="CB173" s="67"/>
      <c r="CC173" s="67"/>
      <c r="CD173" s="67"/>
      <c r="CE173" s="67"/>
      <c r="CF173" s="67"/>
      <c r="CG173" s="67"/>
      <c r="CH173" s="67"/>
      <c r="CI173" s="67"/>
      <c r="CJ173" s="67"/>
      <c r="CK173" s="67"/>
      <c r="CL173" s="67"/>
      <c r="CM173" s="67"/>
      <c r="CN173" s="67"/>
      <c r="CO173" s="67"/>
      <c r="CP173" s="67"/>
      <c r="CQ173" s="67"/>
      <c r="CR173" s="67"/>
      <c r="CS173" s="67"/>
      <c r="CT173" s="67"/>
      <c r="CU173" s="67"/>
      <c r="CV173" s="67"/>
      <c r="CW173" s="67"/>
      <c r="CX173" s="67"/>
      <c r="CY173" s="67"/>
      <c r="CZ173" s="67"/>
    </row>
    <row r="174" s="575" customFormat="true" ht="15" customHeight="true" x14ac:dyDescent="0.2">
      <c r="A174" s="197"/>
      <c r="B174" s="188"/>
      <c r="C174" s="142"/>
      <c r="D174" s="141"/>
      <c r="E174" s="141"/>
      <c r="F174" s="141"/>
      <c r="G174" s="140"/>
      <c r="H174" s="139"/>
      <c r="I174" s="141"/>
      <c r="J174" s="141"/>
      <c r="K174" s="141"/>
      <c r="L174" s="138"/>
      <c r="M174" s="142"/>
      <c r="N174" s="141"/>
      <c r="O174" s="141"/>
      <c r="P174" s="141"/>
      <c r="Q174" s="140"/>
      <c r="R174" s="139"/>
      <c r="S174" s="141"/>
      <c r="T174" s="141"/>
      <c r="U174" s="141"/>
      <c r="V174" s="141"/>
      <c r="W174" s="138"/>
      <c r="X174" s="918"/>
      <c r="Y174" s="918"/>
      <c r="Z174" s="918"/>
      <c r="AA174" s="918"/>
      <c r="AB174" s="918"/>
      <c r="AC174" s="918"/>
      <c r="AD174" s="918"/>
      <c r="AE174" s="918"/>
      <c r="AF174" s="918"/>
      <c r="AG174" s="918"/>
      <c r="AH174" s="918"/>
      <c r="AI174" s="918"/>
      <c r="AJ174" s="918"/>
      <c r="AK174" s="918"/>
      <c r="AL174" s="918"/>
      <c r="AM174" s="918"/>
      <c r="AN174" s="918"/>
      <c r="AO174" s="918"/>
      <c r="AP174" s="918"/>
      <c r="AQ174" s="918"/>
      <c r="AR174" s="918"/>
      <c r="AS174" s="918"/>
      <c r="AT174" s="918"/>
      <c r="AU174" s="918"/>
      <c r="AV174" s="918"/>
      <c r="AW174" s="918"/>
      <c r="AX174" s="918"/>
      <c r="AY174" s="918"/>
      <c r="AZ174" s="403"/>
      <c r="BA174" s="679"/>
      <c r="BB174" s="678"/>
      <c r="BC174" s="507"/>
      <c r="BD174" s="492"/>
      <c r="BE174" s="492"/>
      <c r="BF174" s="492"/>
      <c r="BG174" s="511"/>
      <c r="BH174" s="507"/>
      <c r="BI174" s="492"/>
      <c r="BJ174" s="492"/>
      <c r="BK174" s="492"/>
      <c r="BL174" s="511"/>
      <c r="BM174" s="507"/>
      <c r="BN174" s="492"/>
      <c r="BO174" s="492"/>
      <c r="BP174" s="492"/>
      <c r="BQ174" s="511"/>
      <c r="BR174" s="507"/>
      <c r="BS174" s="492"/>
      <c r="BT174" s="492"/>
      <c r="BU174" s="492"/>
      <c r="BV174" s="492"/>
      <c r="BW174" s="493"/>
      <c r="BX174" s="67"/>
      <c r="BY174" s="67"/>
      <c r="BZ174" s="67"/>
      <c r="CA174" s="67"/>
      <c r="CB174" s="67"/>
      <c r="CC174" s="67"/>
      <c r="CD174" s="67"/>
      <c r="CE174" s="67"/>
      <c r="CF174" s="67"/>
      <c r="CG174" s="67"/>
      <c r="CH174" s="67"/>
      <c r="CI174" s="67"/>
      <c r="CJ174" s="67"/>
      <c r="CK174" s="67"/>
      <c r="CL174" s="67"/>
      <c r="CM174" s="67"/>
      <c r="CN174" s="67"/>
      <c r="CO174" s="67"/>
      <c r="CP174" s="67"/>
      <c r="CQ174" s="67"/>
      <c r="CR174" s="67"/>
      <c r="CS174" s="67"/>
      <c r="CT174" s="67"/>
      <c r="CU174" s="67"/>
      <c r="CV174" s="67"/>
      <c r="CW174" s="67"/>
      <c r="CX174" s="67"/>
      <c r="CY174" s="67"/>
      <c r="CZ174" s="67"/>
    </row>
    <row r="175" s="575" customFormat="true" ht="15" customHeight="true" x14ac:dyDescent="0.2">
      <c r="A175" s="197"/>
      <c r="B175" s="188"/>
      <c r="C175" s="142"/>
      <c r="D175" s="141"/>
      <c r="E175" s="141"/>
      <c r="F175" s="141"/>
      <c r="G175" s="140"/>
      <c r="H175" s="139"/>
      <c r="I175" s="141"/>
      <c r="J175" s="141"/>
      <c r="K175" s="141"/>
      <c r="L175" s="138"/>
      <c r="M175" s="142"/>
      <c r="N175" s="141"/>
      <c r="O175" s="141"/>
      <c r="P175" s="141"/>
      <c r="Q175" s="140"/>
      <c r="R175" s="139"/>
      <c r="S175" s="141"/>
      <c r="T175" s="141"/>
      <c r="U175" s="141"/>
      <c r="V175" s="141"/>
      <c r="W175" s="138"/>
      <c r="X175" s="918"/>
      <c r="Y175" s="918"/>
      <c r="Z175" s="918"/>
      <c r="AA175" s="918"/>
      <c r="AB175" s="918"/>
      <c r="AC175" s="918"/>
      <c r="AD175" s="918"/>
      <c r="AE175" s="918"/>
      <c r="AF175" s="918"/>
      <c r="AG175" s="918"/>
      <c r="AH175" s="918"/>
      <c r="AI175" s="918"/>
      <c r="AJ175" s="918"/>
      <c r="AK175" s="918"/>
      <c r="AL175" s="918"/>
      <c r="AM175" s="918"/>
      <c r="AN175" s="918"/>
      <c r="AO175" s="918"/>
      <c r="AP175" s="918"/>
      <c r="AQ175" s="918"/>
      <c r="AR175" s="918"/>
      <c r="AS175" s="918"/>
      <c r="AT175" s="918"/>
      <c r="AU175" s="918"/>
      <c r="AV175" s="918"/>
      <c r="AW175" s="918"/>
      <c r="AX175" s="918"/>
      <c r="AY175" s="918"/>
      <c r="AZ175" s="403"/>
      <c r="BA175" s="679"/>
      <c r="BB175" s="678"/>
      <c r="BC175" s="507"/>
      <c r="BD175" s="492"/>
      <c r="BE175" s="492"/>
      <c r="BF175" s="492"/>
      <c r="BG175" s="511"/>
      <c r="BH175" s="507"/>
      <c r="BI175" s="492"/>
      <c r="BJ175" s="492"/>
      <c r="BK175" s="492"/>
      <c r="BL175" s="511"/>
      <c r="BM175" s="507"/>
      <c r="BN175" s="492"/>
      <c r="BO175" s="492"/>
      <c r="BP175" s="492"/>
      <c r="BQ175" s="511"/>
      <c r="BR175" s="507"/>
      <c r="BS175" s="492"/>
      <c r="BT175" s="492"/>
      <c r="BU175" s="492"/>
      <c r="BV175" s="492"/>
      <c r="BW175" s="493"/>
      <c r="BX175" s="67"/>
      <c r="BY175" s="67"/>
      <c r="BZ175" s="67"/>
      <c r="CA175" s="67"/>
      <c r="CB175" s="67"/>
      <c r="CC175" s="67"/>
      <c r="CD175" s="67"/>
      <c r="CE175" s="67"/>
      <c r="CF175" s="67"/>
      <c r="CG175" s="67"/>
      <c r="CH175" s="67"/>
      <c r="CI175" s="67"/>
      <c r="CJ175" s="67"/>
      <c r="CK175" s="67"/>
      <c r="CL175" s="67"/>
      <c r="CM175" s="67"/>
      <c r="CN175" s="67"/>
      <c r="CO175" s="67"/>
      <c r="CP175" s="67"/>
      <c r="CQ175" s="67"/>
      <c r="CR175" s="67"/>
      <c r="CS175" s="67"/>
      <c r="CT175" s="67"/>
      <c r="CU175" s="67"/>
      <c r="CV175" s="67"/>
      <c r="CW175" s="67"/>
      <c r="CX175" s="67"/>
      <c r="CY175" s="67"/>
      <c r="CZ175" s="67"/>
    </row>
    <row r="176" s="575" customFormat="true" ht="15" customHeight="true" x14ac:dyDescent="0.2">
      <c r="A176" s="197"/>
      <c r="B176" s="188"/>
      <c r="C176" s="142"/>
      <c r="D176" s="141"/>
      <c r="E176" s="141"/>
      <c r="F176" s="141"/>
      <c r="G176" s="140"/>
      <c r="H176" s="139"/>
      <c r="I176" s="141"/>
      <c r="J176" s="141"/>
      <c r="K176" s="141"/>
      <c r="L176" s="138"/>
      <c r="M176" s="142"/>
      <c r="N176" s="141"/>
      <c r="O176" s="141"/>
      <c r="P176" s="141"/>
      <c r="Q176" s="140"/>
      <c r="R176" s="139"/>
      <c r="S176" s="141"/>
      <c r="T176" s="141"/>
      <c r="U176" s="141"/>
      <c r="V176" s="141"/>
      <c r="W176" s="138"/>
      <c r="X176" s="918"/>
      <c r="Y176" s="918"/>
      <c r="Z176" s="918"/>
      <c r="AA176" s="918"/>
      <c r="AB176" s="918"/>
      <c r="AC176" s="918"/>
      <c r="AD176" s="918"/>
      <c r="AE176" s="918"/>
      <c r="AF176" s="918"/>
      <c r="AG176" s="918"/>
      <c r="AH176" s="918"/>
      <c r="AI176" s="918"/>
      <c r="AJ176" s="918"/>
      <c r="AK176" s="918"/>
      <c r="AL176" s="918"/>
      <c r="AM176" s="918"/>
      <c r="AN176" s="918"/>
      <c r="AO176" s="918"/>
      <c r="AP176" s="918"/>
      <c r="AQ176" s="918"/>
      <c r="AR176" s="918"/>
      <c r="AS176" s="918"/>
      <c r="AT176" s="918"/>
      <c r="AU176" s="918"/>
      <c r="AV176" s="918"/>
      <c r="AW176" s="918"/>
      <c r="AX176" s="918"/>
      <c r="AY176" s="918"/>
      <c r="AZ176" s="403"/>
      <c r="BA176" s="679"/>
      <c r="BB176" s="678"/>
      <c r="BC176" s="507"/>
      <c r="BD176" s="492"/>
      <c r="BE176" s="492"/>
      <c r="BF176" s="492"/>
      <c r="BG176" s="511"/>
      <c r="BH176" s="507"/>
      <c r="BI176" s="492"/>
      <c r="BJ176" s="492"/>
      <c r="BK176" s="492"/>
      <c r="BL176" s="511"/>
      <c r="BM176" s="507"/>
      <c r="BN176" s="492"/>
      <c r="BO176" s="492"/>
      <c r="BP176" s="492"/>
      <c r="BQ176" s="511"/>
      <c r="BR176" s="507"/>
      <c r="BS176" s="492"/>
      <c r="BT176" s="492"/>
      <c r="BU176" s="492"/>
      <c r="BV176" s="492"/>
      <c r="BW176" s="493"/>
      <c r="BX176" s="67"/>
      <c r="BY176" s="67"/>
      <c r="BZ176" s="67"/>
      <c r="CA176" s="67"/>
      <c r="CB176" s="67"/>
      <c r="CC176" s="67"/>
      <c r="CD176" s="67"/>
      <c r="CE176" s="67"/>
      <c r="CF176" s="67"/>
      <c r="CG176" s="67"/>
      <c r="CH176" s="67"/>
      <c r="CI176" s="67"/>
      <c r="CJ176" s="67"/>
      <c r="CK176" s="67"/>
      <c r="CL176" s="67"/>
      <c r="CM176" s="67"/>
      <c r="CN176" s="67"/>
      <c r="CO176" s="67"/>
      <c r="CP176" s="67"/>
      <c r="CQ176" s="67"/>
      <c r="CR176" s="67"/>
      <c r="CS176" s="67"/>
      <c r="CT176" s="67"/>
      <c r="CU176" s="67"/>
      <c r="CV176" s="67"/>
      <c r="CW176" s="67"/>
      <c r="CX176" s="67"/>
      <c r="CY176" s="67"/>
      <c r="CZ176" s="67"/>
    </row>
    <row r="177" s="575" customFormat="true" ht="15" customHeight="true" x14ac:dyDescent="0.2">
      <c r="A177" s="197"/>
      <c r="B177" s="188"/>
      <c r="C177" s="142"/>
      <c r="D177" s="141"/>
      <c r="E177" s="141"/>
      <c r="F177" s="141"/>
      <c r="G177" s="140"/>
      <c r="H177" s="139"/>
      <c r="I177" s="141"/>
      <c r="J177" s="141"/>
      <c r="K177" s="141"/>
      <c r="L177" s="138"/>
      <c r="M177" s="142"/>
      <c r="N177" s="141"/>
      <c r="O177" s="141"/>
      <c r="P177" s="141"/>
      <c r="Q177" s="140"/>
      <c r="R177" s="139"/>
      <c r="S177" s="141"/>
      <c r="T177" s="141"/>
      <c r="U177" s="141"/>
      <c r="V177" s="141"/>
      <c r="W177" s="138"/>
      <c r="X177" s="918"/>
      <c r="Y177" s="918"/>
      <c r="Z177" s="918"/>
      <c r="AA177" s="918"/>
      <c r="AB177" s="918"/>
      <c r="AC177" s="918"/>
      <c r="AD177" s="918"/>
      <c r="AE177" s="918"/>
      <c r="AF177" s="918"/>
      <c r="AG177" s="918"/>
      <c r="AH177" s="918"/>
      <c r="AI177" s="918"/>
      <c r="AJ177" s="918"/>
      <c r="AK177" s="918"/>
      <c r="AL177" s="918"/>
      <c r="AM177" s="918"/>
      <c r="AN177" s="918"/>
      <c r="AO177" s="918"/>
      <c r="AP177" s="918"/>
      <c r="AQ177" s="918"/>
      <c r="AR177" s="918"/>
      <c r="AS177" s="918"/>
      <c r="AT177" s="918"/>
      <c r="AU177" s="918"/>
      <c r="AV177" s="918"/>
      <c r="AW177" s="918"/>
      <c r="AX177" s="918"/>
      <c r="AY177" s="918"/>
      <c r="AZ177" s="403"/>
      <c r="BA177" s="679"/>
      <c r="BB177" s="678"/>
      <c r="BC177" s="507"/>
      <c r="BD177" s="492"/>
      <c r="BE177" s="492"/>
      <c r="BF177" s="492"/>
      <c r="BG177" s="511"/>
      <c r="BH177" s="507"/>
      <c r="BI177" s="492"/>
      <c r="BJ177" s="492"/>
      <c r="BK177" s="492"/>
      <c r="BL177" s="511"/>
      <c r="BM177" s="507"/>
      <c r="BN177" s="492"/>
      <c r="BO177" s="492"/>
      <c r="BP177" s="492"/>
      <c r="BQ177" s="511"/>
      <c r="BR177" s="507"/>
      <c r="BS177" s="492"/>
      <c r="BT177" s="492"/>
      <c r="BU177" s="492"/>
      <c r="BV177" s="492"/>
      <c r="BW177" s="493"/>
      <c r="BX177" s="67"/>
      <c r="BY177" s="67"/>
      <c r="BZ177" s="67"/>
      <c r="CA177" s="67"/>
      <c r="CB177" s="67"/>
      <c r="CC177" s="67"/>
      <c r="CD177" s="67"/>
      <c r="CE177" s="67"/>
      <c r="CF177" s="67"/>
      <c r="CG177" s="67"/>
      <c r="CH177" s="67"/>
      <c r="CI177" s="67"/>
      <c r="CJ177" s="67"/>
      <c r="CK177" s="67"/>
      <c r="CL177" s="67"/>
      <c r="CM177" s="67"/>
      <c r="CN177" s="67"/>
      <c r="CO177" s="67"/>
      <c r="CP177" s="67"/>
      <c r="CQ177" s="67"/>
      <c r="CR177" s="67"/>
      <c r="CS177" s="67"/>
      <c r="CT177" s="67"/>
      <c r="CU177" s="67"/>
      <c r="CV177" s="67"/>
      <c r="CW177" s="67"/>
      <c r="CX177" s="67"/>
      <c r="CY177" s="67"/>
      <c r="CZ177" s="67"/>
    </row>
    <row r="178" s="575" customFormat="true" ht="15" customHeight="true" x14ac:dyDescent="0.2">
      <c r="A178" s="197"/>
      <c r="B178" s="188"/>
      <c r="C178" s="142"/>
      <c r="D178" s="141"/>
      <c r="E178" s="141"/>
      <c r="F178" s="141"/>
      <c r="G178" s="140"/>
      <c r="H178" s="139"/>
      <c r="I178" s="141"/>
      <c r="J178" s="141"/>
      <c r="K178" s="141"/>
      <c r="L178" s="138"/>
      <c r="M178" s="142"/>
      <c r="N178" s="141"/>
      <c r="O178" s="141"/>
      <c r="P178" s="141"/>
      <c r="Q178" s="140"/>
      <c r="R178" s="139"/>
      <c r="S178" s="141"/>
      <c r="T178" s="141"/>
      <c r="U178" s="141"/>
      <c r="V178" s="141"/>
      <c r="W178" s="138"/>
      <c r="X178" s="918"/>
      <c r="Y178" s="918"/>
      <c r="Z178" s="918"/>
      <c r="AA178" s="918"/>
      <c r="AB178" s="918"/>
      <c r="AC178" s="918"/>
      <c r="AD178" s="918"/>
      <c r="AE178" s="918"/>
      <c r="AF178" s="918"/>
      <c r="AG178" s="918"/>
      <c r="AH178" s="918"/>
      <c r="AI178" s="918"/>
      <c r="AJ178" s="918"/>
      <c r="AK178" s="918"/>
      <c r="AL178" s="918"/>
      <c r="AM178" s="918"/>
      <c r="AN178" s="918"/>
      <c r="AO178" s="918"/>
      <c r="AP178" s="918"/>
      <c r="AQ178" s="918"/>
      <c r="AR178" s="918"/>
      <c r="AS178" s="918"/>
      <c r="AT178" s="918"/>
      <c r="AU178" s="918"/>
      <c r="AV178" s="918"/>
      <c r="AW178" s="918"/>
      <c r="AX178" s="918"/>
      <c r="AY178" s="918"/>
      <c r="AZ178" s="403"/>
      <c r="BA178" s="679"/>
      <c r="BB178" s="678"/>
      <c r="BC178" s="507"/>
      <c r="BD178" s="492"/>
      <c r="BE178" s="492"/>
      <c r="BF178" s="492"/>
      <c r="BG178" s="511"/>
      <c r="BH178" s="507"/>
      <c r="BI178" s="492"/>
      <c r="BJ178" s="492"/>
      <c r="BK178" s="492"/>
      <c r="BL178" s="511"/>
      <c r="BM178" s="507"/>
      <c r="BN178" s="492"/>
      <c r="BO178" s="492"/>
      <c r="BP178" s="492"/>
      <c r="BQ178" s="511"/>
      <c r="BR178" s="507"/>
      <c r="BS178" s="492"/>
      <c r="BT178" s="492"/>
      <c r="BU178" s="492"/>
      <c r="BV178" s="492"/>
      <c r="BW178" s="493"/>
      <c r="BX178" s="67"/>
      <c r="BY178" s="67"/>
      <c r="BZ178" s="67"/>
      <c r="CA178" s="67"/>
      <c r="CB178" s="67"/>
      <c r="CC178" s="67"/>
      <c r="CD178" s="67"/>
      <c r="CE178" s="67"/>
      <c r="CF178" s="67"/>
      <c r="CG178" s="67"/>
      <c r="CH178" s="67"/>
      <c r="CI178" s="67"/>
      <c r="CJ178" s="67"/>
      <c r="CK178" s="67"/>
      <c r="CL178" s="67"/>
      <c r="CM178" s="67"/>
      <c r="CN178" s="67"/>
      <c r="CO178" s="67"/>
      <c r="CP178" s="67"/>
      <c r="CQ178" s="67"/>
      <c r="CR178" s="67"/>
      <c r="CS178" s="67"/>
      <c r="CT178" s="67"/>
      <c r="CU178" s="67"/>
      <c r="CV178" s="67"/>
      <c r="CW178" s="67"/>
      <c r="CX178" s="67"/>
      <c r="CY178" s="67"/>
      <c r="CZ178" s="67"/>
    </row>
    <row r="179" s="575" customFormat="true" ht="15" customHeight="true" x14ac:dyDescent="0.2">
      <c r="A179" s="197"/>
      <c r="B179" s="188"/>
      <c r="C179" s="142"/>
      <c r="D179" s="141"/>
      <c r="E179" s="141"/>
      <c r="F179" s="141"/>
      <c r="G179" s="140"/>
      <c r="H179" s="139"/>
      <c r="I179" s="141"/>
      <c r="J179" s="141"/>
      <c r="K179" s="141"/>
      <c r="L179" s="138"/>
      <c r="M179" s="142"/>
      <c r="N179" s="141"/>
      <c r="O179" s="141"/>
      <c r="P179" s="141"/>
      <c r="Q179" s="140"/>
      <c r="R179" s="139"/>
      <c r="S179" s="141"/>
      <c r="T179" s="141"/>
      <c r="U179" s="141"/>
      <c r="V179" s="141"/>
      <c r="W179" s="138"/>
      <c r="X179" s="918"/>
      <c r="Y179" s="918"/>
      <c r="Z179" s="918"/>
      <c r="AA179" s="918"/>
      <c r="AB179" s="918"/>
      <c r="AC179" s="918"/>
      <c r="AD179" s="918"/>
      <c r="AE179" s="918"/>
      <c r="AF179" s="918"/>
      <c r="AG179" s="918"/>
      <c r="AH179" s="918"/>
      <c r="AI179" s="918"/>
      <c r="AJ179" s="918"/>
      <c r="AK179" s="918"/>
      <c r="AL179" s="918"/>
      <c r="AM179" s="918"/>
      <c r="AN179" s="918"/>
      <c r="AO179" s="918"/>
      <c r="AP179" s="918"/>
      <c r="AQ179" s="918"/>
      <c r="AR179" s="918"/>
      <c r="AS179" s="918"/>
      <c r="AT179" s="918"/>
      <c r="AU179" s="918"/>
      <c r="AV179" s="918"/>
      <c r="AW179" s="918"/>
      <c r="AX179" s="918"/>
      <c r="AY179" s="918"/>
      <c r="AZ179" s="403"/>
      <c r="BA179" s="679"/>
      <c r="BB179" s="678"/>
      <c r="BC179" s="507"/>
      <c r="BD179" s="492"/>
      <c r="BE179" s="492"/>
      <c r="BF179" s="492"/>
      <c r="BG179" s="511"/>
      <c r="BH179" s="507"/>
      <c r="BI179" s="492"/>
      <c r="BJ179" s="492"/>
      <c r="BK179" s="492"/>
      <c r="BL179" s="511"/>
      <c r="BM179" s="507"/>
      <c r="BN179" s="492"/>
      <c r="BO179" s="492"/>
      <c r="BP179" s="492"/>
      <c r="BQ179" s="511"/>
      <c r="BR179" s="507"/>
      <c r="BS179" s="492"/>
      <c r="BT179" s="492"/>
      <c r="BU179" s="492"/>
      <c r="BV179" s="492"/>
      <c r="BW179" s="493"/>
      <c r="BX179" s="67"/>
      <c r="BY179" s="67"/>
      <c r="BZ179" s="67"/>
      <c r="CA179" s="67"/>
      <c r="CB179" s="67"/>
      <c r="CC179" s="67"/>
      <c r="CD179" s="67"/>
      <c r="CE179" s="67"/>
      <c r="CF179" s="67"/>
      <c r="CG179" s="67"/>
      <c r="CH179" s="67"/>
      <c r="CI179" s="67"/>
      <c r="CJ179" s="67"/>
      <c r="CK179" s="67"/>
      <c r="CL179" s="67"/>
      <c r="CM179" s="67"/>
      <c r="CN179" s="67"/>
      <c r="CO179" s="67"/>
      <c r="CP179" s="67"/>
      <c r="CQ179" s="67"/>
      <c r="CR179" s="67"/>
      <c r="CS179" s="67"/>
      <c r="CT179" s="67"/>
      <c r="CU179" s="67"/>
      <c r="CV179" s="67"/>
      <c r="CW179" s="67"/>
      <c r="CX179" s="67"/>
      <c r="CY179" s="67"/>
      <c r="CZ179" s="67"/>
    </row>
    <row r="180" s="575" customFormat="true" ht="15" customHeight="true" x14ac:dyDescent="0.2">
      <c r="A180" s="197"/>
      <c r="B180" s="188"/>
      <c r="C180" s="142"/>
      <c r="D180" s="141"/>
      <c r="E180" s="141"/>
      <c r="F180" s="141"/>
      <c r="G180" s="140"/>
      <c r="H180" s="139"/>
      <c r="I180" s="141"/>
      <c r="J180" s="141"/>
      <c r="K180" s="141"/>
      <c r="L180" s="138"/>
      <c r="M180" s="142"/>
      <c r="N180" s="141"/>
      <c r="O180" s="141"/>
      <c r="P180" s="141"/>
      <c r="Q180" s="140"/>
      <c r="R180" s="139"/>
      <c r="S180" s="141"/>
      <c r="T180" s="141"/>
      <c r="U180" s="141"/>
      <c r="V180" s="141"/>
      <c r="W180" s="138"/>
      <c r="X180" s="918"/>
      <c r="Y180" s="918"/>
      <c r="Z180" s="918"/>
      <c r="AA180" s="918"/>
      <c r="AB180" s="918"/>
      <c r="AC180" s="918"/>
      <c r="AD180" s="918"/>
      <c r="AE180" s="918"/>
      <c r="AF180" s="918"/>
      <c r="AG180" s="918"/>
      <c r="AH180" s="918"/>
      <c r="AI180" s="918"/>
      <c r="AJ180" s="918"/>
      <c r="AK180" s="918"/>
      <c r="AL180" s="918"/>
      <c r="AM180" s="918"/>
      <c r="AN180" s="918"/>
      <c r="AO180" s="918"/>
      <c r="AP180" s="918"/>
      <c r="AQ180" s="918"/>
      <c r="AR180" s="918"/>
      <c r="AS180" s="918"/>
      <c r="AT180" s="918"/>
      <c r="AU180" s="918"/>
      <c r="AV180" s="918"/>
      <c r="AW180" s="918"/>
      <c r="AX180" s="918"/>
      <c r="AY180" s="918"/>
      <c r="AZ180" s="403"/>
      <c r="BA180" s="679"/>
      <c r="BB180" s="678"/>
      <c r="BC180" s="507"/>
      <c r="BD180" s="492"/>
      <c r="BE180" s="492"/>
      <c r="BF180" s="492"/>
      <c r="BG180" s="511"/>
      <c r="BH180" s="507"/>
      <c r="BI180" s="492"/>
      <c r="BJ180" s="492"/>
      <c r="BK180" s="492"/>
      <c r="BL180" s="511"/>
      <c r="BM180" s="507"/>
      <c r="BN180" s="492"/>
      <c r="BO180" s="492"/>
      <c r="BP180" s="492"/>
      <c r="BQ180" s="511"/>
      <c r="BR180" s="507"/>
      <c r="BS180" s="492"/>
      <c r="BT180" s="492"/>
      <c r="BU180" s="492"/>
      <c r="BV180" s="492"/>
      <c r="BW180" s="493"/>
      <c r="BX180" s="67"/>
      <c r="BY180" s="67"/>
      <c r="BZ180" s="67"/>
      <c r="CA180" s="67"/>
      <c r="CB180" s="67"/>
      <c r="CC180" s="67"/>
      <c r="CD180" s="67"/>
      <c r="CE180" s="67"/>
      <c r="CF180" s="67"/>
      <c r="CG180" s="67"/>
      <c r="CH180" s="67"/>
      <c r="CI180" s="67"/>
      <c r="CJ180" s="67"/>
      <c r="CK180" s="67"/>
      <c r="CL180" s="67"/>
      <c r="CM180" s="67"/>
      <c r="CN180" s="67"/>
      <c r="CO180" s="67"/>
      <c r="CP180" s="67"/>
      <c r="CQ180" s="67"/>
      <c r="CR180" s="67"/>
      <c r="CS180" s="67"/>
      <c r="CT180" s="67"/>
      <c r="CU180" s="67"/>
      <c r="CV180" s="67"/>
      <c r="CW180" s="67"/>
      <c r="CX180" s="67"/>
      <c r="CY180" s="67"/>
      <c r="CZ180" s="67"/>
    </row>
    <row r="181" s="575" customFormat="true" ht="15" customHeight="true" x14ac:dyDescent="0.2">
      <c r="A181" s="197"/>
      <c r="B181" s="188"/>
      <c r="C181" s="142"/>
      <c r="D181" s="141"/>
      <c r="E181" s="141"/>
      <c r="F181" s="141"/>
      <c r="G181" s="140"/>
      <c r="H181" s="139"/>
      <c r="I181" s="141"/>
      <c r="J181" s="141"/>
      <c r="K181" s="141"/>
      <c r="L181" s="138"/>
      <c r="M181" s="142"/>
      <c r="N181" s="141"/>
      <c r="O181" s="141"/>
      <c r="P181" s="141"/>
      <c r="Q181" s="140"/>
      <c r="R181" s="139"/>
      <c r="S181" s="141"/>
      <c r="T181" s="141"/>
      <c r="U181" s="141"/>
      <c r="V181" s="141"/>
      <c r="W181" s="138"/>
      <c r="X181" s="918"/>
      <c r="Y181" s="918"/>
      <c r="Z181" s="918"/>
      <c r="AA181" s="918"/>
      <c r="AB181" s="918"/>
      <c r="AC181" s="918"/>
      <c r="AD181" s="918"/>
      <c r="AE181" s="918"/>
      <c r="AF181" s="918"/>
      <c r="AG181" s="918"/>
      <c r="AH181" s="918"/>
      <c r="AI181" s="918"/>
      <c r="AJ181" s="918"/>
      <c r="AK181" s="918"/>
      <c r="AL181" s="918"/>
      <c r="AM181" s="918"/>
      <c r="AN181" s="918"/>
      <c r="AO181" s="918"/>
      <c r="AP181" s="918"/>
      <c r="AQ181" s="918"/>
      <c r="AR181" s="918"/>
      <c r="AS181" s="918"/>
      <c r="AT181" s="918"/>
      <c r="AU181" s="918"/>
      <c r="AV181" s="918"/>
      <c r="AW181" s="918"/>
      <c r="AX181" s="918"/>
      <c r="AY181" s="918"/>
      <c r="AZ181" s="403"/>
      <c r="BA181" s="679"/>
      <c r="BB181" s="678"/>
      <c r="BC181" s="507"/>
      <c r="BD181" s="492"/>
      <c r="BE181" s="492"/>
      <c r="BF181" s="492"/>
      <c r="BG181" s="511"/>
      <c r="BH181" s="507"/>
      <c r="BI181" s="492"/>
      <c r="BJ181" s="492"/>
      <c r="BK181" s="492"/>
      <c r="BL181" s="511"/>
      <c r="BM181" s="507"/>
      <c r="BN181" s="492"/>
      <c r="BO181" s="492"/>
      <c r="BP181" s="492"/>
      <c r="BQ181" s="511"/>
      <c r="BR181" s="507"/>
      <c r="BS181" s="492"/>
      <c r="BT181" s="492"/>
      <c r="BU181" s="492"/>
      <c r="BV181" s="492"/>
      <c r="BW181" s="493"/>
      <c r="BX181" s="67"/>
      <c r="BY181" s="67"/>
      <c r="BZ181" s="67"/>
      <c r="CA181" s="67"/>
      <c r="CB181" s="67"/>
      <c r="CC181" s="67"/>
      <c r="CD181" s="67"/>
      <c r="CE181" s="67"/>
      <c r="CF181" s="67"/>
      <c r="CG181" s="67"/>
      <c r="CH181" s="67"/>
      <c r="CI181" s="67"/>
      <c r="CJ181" s="67"/>
      <c r="CK181" s="67"/>
      <c r="CL181" s="67"/>
      <c r="CM181" s="67"/>
      <c r="CN181" s="67"/>
      <c r="CO181" s="67"/>
      <c r="CP181" s="67"/>
      <c r="CQ181" s="67"/>
      <c r="CR181" s="67"/>
      <c r="CS181" s="67"/>
      <c r="CT181" s="67"/>
      <c r="CU181" s="67"/>
      <c r="CV181" s="67"/>
      <c r="CW181" s="67"/>
      <c r="CX181" s="67"/>
      <c r="CY181" s="67"/>
      <c r="CZ181" s="67"/>
    </row>
    <row r="182" s="575" customFormat="true" ht="15" customHeight="true" x14ac:dyDescent="0.2">
      <c r="A182" s="197"/>
      <c r="B182" s="188"/>
      <c r="C182" s="142"/>
      <c r="D182" s="141"/>
      <c r="E182" s="141"/>
      <c r="F182" s="141"/>
      <c r="G182" s="140"/>
      <c r="H182" s="139"/>
      <c r="I182" s="141"/>
      <c r="J182" s="141"/>
      <c r="K182" s="141"/>
      <c r="L182" s="138"/>
      <c r="M182" s="142"/>
      <c r="N182" s="141"/>
      <c r="O182" s="141"/>
      <c r="P182" s="141"/>
      <c r="Q182" s="140"/>
      <c r="R182" s="139"/>
      <c r="S182" s="141"/>
      <c r="T182" s="141"/>
      <c r="U182" s="141"/>
      <c r="V182" s="141"/>
      <c r="W182" s="138"/>
      <c r="X182" s="918"/>
      <c r="Y182" s="918"/>
      <c r="Z182" s="918"/>
      <c r="AA182" s="918"/>
      <c r="AB182" s="918"/>
      <c r="AC182" s="918"/>
      <c r="AD182" s="918"/>
      <c r="AE182" s="918"/>
      <c r="AF182" s="918"/>
      <c r="AG182" s="918"/>
      <c r="AH182" s="918"/>
      <c r="AI182" s="918"/>
      <c r="AJ182" s="918"/>
      <c r="AK182" s="918"/>
      <c r="AL182" s="918"/>
      <c r="AM182" s="918"/>
      <c r="AN182" s="918"/>
      <c r="AO182" s="918"/>
      <c r="AP182" s="918"/>
      <c r="AQ182" s="918"/>
      <c r="AR182" s="918"/>
      <c r="AS182" s="918"/>
      <c r="AT182" s="918"/>
      <c r="AU182" s="918"/>
      <c r="AV182" s="918"/>
      <c r="AW182" s="918"/>
      <c r="AX182" s="918"/>
      <c r="AY182" s="918"/>
      <c r="AZ182" s="403"/>
      <c r="BA182" s="679"/>
      <c r="BB182" s="678"/>
      <c r="BC182" s="507"/>
      <c r="BD182" s="492"/>
      <c r="BE182" s="492"/>
      <c r="BF182" s="492"/>
      <c r="BG182" s="511"/>
      <c r="BH182" s="507"/>
      <c r="BI182" s="492"/>
      <c r="BJ182" s="492"/>
      <c r="BK182" s="492"/>
      <c r="BL182" s="511"/>
      <c r="BM182" s="507"/>
      <c r="BN182" s="492"/>
      <c r="BO182" s="492"/>
      <c r="BP182" s="492"/>
      <c r="BQ182" s="511"/>
      <c r="BR182" s="507"/>
      <c r="BS182" s="492"/>
      <c r="BT182" s="492"/>
      <c r="BU182" s="492"/>
      <c r="BV182" s="492"/>
      <c r="BW182" s="493"/>
      <c r="BX182" s="67"/>
      <c r="BY182" s="67"/>
      <c r="BZ182" s="67"/>
      <c r="CA182" s="67"/>
      <c r="CB182" s="67"/>
      <c r="CC182" s="67"/>
      <c r="CD182" s="67"/>
      <c r="CE182" s="67"/>
      <c r="CF182" s="67"/>
      <c r="CG182" s="67"/>
      <c r="CH182" s="67"/>
      <c r="CI182" s="67"/>
      <c r="CJ182" s="67"/>
      <c r="CK182" s="67"/>
      <c r="CL182" s="67"/>
      <c r="CM182" s="67"/>
      <c r="CN182" s="67"/>
      <c r="CO182" s="67"/>
      <c r="CP182" s="67"/>
      <c r="CQ182" s="67"/>
      <c r="CR182" s="67"/>
      <c r="CS182" s="67"/>
      <c r="CT182" s="67"/>
      <c r="CU182" s="67"/>
      <c r="CV182" s="67"/>
      <c r="CW182" s="67"/>
      <c r="CX182" s="67"/>
      <c r="CY182" s="67"/>
      <c r="CZ182" s="67"/>
    </row>
    <row r="183" s="575" customFormat="true" ht="15" customHeight="true" x14ac:dyDescent="0.2">
      <c r="A183" s="197"/>
      <c r="B183" s="188"/>
      <c r="C183" s="142"/>
      <c r="D183" s="141"/>
      <c r="E183" s="141"/>
      <c r="F183" s="141"/>
      <c r="G183" s="140"/>
      <c r="H183" s="139"/>
      <c r="I183" s="141"/>
      <c r="J183" s="141"/>
      <c r="K183" s="141"/>
      <c r="L183" s="138"/>
      <c r="M183" s="142"/>
      <c r="N183" s="141"/>
      <c r="O183" s="141"/>
      <c r="P183" s="141"/>
      <c r="Q183" s="140"/>
      <c r="R183" s="139"/>
      <c r="S183" s="141"/>
      <c r="T183" s="141"/>
      <c r="U183" s="141"/>
      <c r="V183" s="141"/>
      <c r="W183" s="138"/>
      <c r="X183" s="918"/>
      <c r="Y183" s="918"/>
      <c r="Z183" s="918"/>
      <c r="AA183" s="918"/>
      <c r="AB183" s="918"/>
      <c r="AC183" s="918"/>
      <c r="AD183" s="918"/>
      <c r="AE183" s="918"/>
      <c r="AF183" s="918"/>
      <c r="AG183" s="918"/>
      <c r="AH183" s="918"/>
      <c r="AI183" s="918"/>
      <c r="AJ183" s="918"/>
      <c r="AK183" s="918"/>
      <c r="AL183" s="918"/>
      <c r="AM183" s="918"/>
      <c r="AN183" s="918"/>
      <c r="AO183" s="918"/>
      <c r="AP183" s="918"/>
      <c r="AQ183" s="918"/>
      <c r="AR183" s="918"/>
      <c r="AS183" s="918"/>
      <c r="AT183" s="918"/>
      <c r="AU183" s="918"/>
      <c r="AV183" s="918"/>
      <c r="AW183" s="918"/>
      <c r="AX183" s="918"/>
      <c r="AY183" s="918"/>
      <c r="AZ183" s="403"/>
      <c r="BA183" s="679"/>
      <c r="BB183" s="678"/>
      <c r="BC183" s="507"/>
      <c r="BD183" s="492"/>
      <c r="BE183" s="492"/>
      <c r="BF183" s="492"/>
      <c r="BG183" s="511"/>
      <c r="BH183" s="507"/>
      <c r="BI183" s="492"/>
      <c r="BJ183" s="492"/>
      <c r="BK183" s="492"/>
      <c r="BL183" s="511"/>
      <c r="BM183" s="507"/>
      <c r="BN183" s="492"/>
      <c r="BO183" s="492"/>
      <c r="BP183" s="492"/>
      <c r="BQ183" s="511"/>
      <c r="BR183" s="507"/>
      <c r="BS183" s="492"/>
      <c r="BT183" s="492"/>
      <c r="BU183" s="492"/>
      <c r="BV183" s="492"/>
      <c r="BW183" s="493"/>
      <c r="BX183" s="67"/>
      <c r="BY183" s="67"/>
      <c r="BZ183" s="67"/>
      <c r="CA183" s="67"/>
      <c r="CB183" s="67"/>
      <c r="CC183" s="67"/>
      <c r="CD183" s="67"/>
      <c r="CE183" s="67"/>
      <c r="CF183" s="67"/>
      <c r="CG183" s="67"/>
      <c r="CH183" s="67"/>
      <c r="CI183" s="67"/>
      <c r="CJ183" s="67"/>
      <c r="CK183" s="67"/>
      <c r="CL183" s="67"/>
      <c r="CM183" s="67"/>
      <c r="CN183" s="67"/>
      <c r="CO183" s="67"/>
      <c r="CP183" s="67"/>
      <c r="CQ183" s="67"/>
      <c r="CR183" s="67"/>
      <c r="CS183" s="67"/>
      <c r="CT183" s="67"/>
      <c r="CU183" s="67"/>
      <c r="CV183" s="67"/>
      <c r="CW183" s="67"/>
      <c r="CX183" s="67"/>
      <c r="CY183" s="67"/>
      <c r="CZ183" s="67"/>
    </row>
    <row r="184" s="575" customFormat="true" ht="15" customHeight="true" x14ac:dyDescent="0.2">
      <c r="A184" s="197"/>
      <c r="B184" s="188"/>
      <c r="C184" s="142"/>
      <c r="D184" s="141"/>
      <c r="E184" s="141"/>
      <c r="F184" s="141"/>
      <c r="G184" s="140"/>
      <c r="H184" s="139"/>
      <c r="I184" s="141"/>
      <c r="J184" s="141"/>
      <c r="K184" s="141"/>
      <c r="L184" s="138"/>
      <c r="M184" s="142"/>
      <c r="N184" s="141"/>
      <c r="O184" s="141"/>
      <c r="P184" s="141"/>
      <c r="Q184" s="140"/>
      <c r="R184" s="139"/>
      <c r="S184" s="141"/>
      <c r="T184" s="141"/>
      <c r="U184" s="141"/>
      <c r="V184" s="141"/>
      <c r="W184" s="138"/>
      <c r="X184" s="918"/>
      <c r="Y184" s="918"/>
      <c r="Z184" s="918"/>
      <c r="AA184" s="918"/>
      <c r="AB184" s="918"/>
      <c r="AC184" s="918"/>
      <c r="AD184" s="918"/>
      <c r="AE184" s="918"/>
      <c r="AF184" s="918"/>
      <c r="AG184" s="918"/>
      <c r="AH184" s="918"/>
      <c r="AI184" s="918"/>
      <c r="AJ184" s="918"/>
      <c r="AK184" s="918"/>
      <c r="AL184" s="918"/>
      <c r="AM184" s="918"/>
      <c r="AN184" s="918"/>
      <c r="AO184" s="918"/>
      <c r="AP184" s="918"/>
      <c r="AQ184" s="918"/>
      <c r="AR184" s="918"/>
      <c r="AS184" s="918"/>
      <c r="AT184" s="918"/>
      <c r="AU184" s="918"/>
      <c r="AV184" s="918"/>
      <c r="AW184" s="918"/>
      <c r="AX184" s="918"/>
      <c r="AY184" s="918"/>
      <c r="AZ184" s="403"/>
      <c r="BA184" s="679"/>
      <c r="BB184" s="678"/>
      <c r="BC184" s="507"/>
      <c r="BD184" s="492"/>
      <c r="BE184" s="492"/>
      <c r="BF184" s="492"/>
      <c r="BG184" s="511"/>
      <c r="BH184" s="507"/>
      <c r="BI184" s="492"/>
      <c r="BJ184" s="492"/>
      <c r="BK184" s="492"/>
      <c r="BL184" s="511"/>
      <c r="BM184" s="507"/>
      <c r="BN184" s="492"/>
      <c r="BO184" s="492"/>
      <c r="BP184" s="492"/>
      <c r="BQ184" s="511"/>
      <c r="BR184" s="507"/>
      <c r="BS184" s="492"/>
      <c r="BT184" s="492"/>
      <c r="BU184" s="492"/>
      <c r="BV184" s="492"/>
      <c r="BW184" s="493"/>
      <c r="BX184" s="67"/>
      <c r="BY184" s="67"/>
      <c r="BZ184" s="67"/>
      <c r="CA184" s="67"/>
      <c r="CB184" s="67"/>
      <c r="CC184" s="67"/>
      <c r="CD184" s="67"/>
      <c r="CE184" s="67"/>
      <c r="CF184" s="67"/>
      <c r="CG184" s="67"/>
      <c r="CH184" s="67"/>
      <c r="CI184" s="67"/>
      <c r="CJ184" s="67"/>
      <c r="CK184" s="67"/>
      <c r="CL184" s="67"/>
      <c r="CM184" s="67"/>
      <c r="CN184" s="67"/>
      <c r="CO184" s="67"/>
      <c r="CP184" s="67"/>
      <c r="CQ184" s="67"/>
      <c r="CR184" s="67"/>
      <c r="CS184" s="67"/>
      <c r="CT184" s="67"/>
      <c r="CU184" s="67"/>
      <c r="CV184" s="67"/>
      <c r="CW184" s="67"/>
      <c r="CX184" s="67"/>
      <c r="CY184" s="67"/>
      <c r="CZ184" s="67"/>
    </row>
    <row r="185" s="575" customFormat="true" ht="15" customHeight="true" x14ac:dyDescent="0.2">
      <c r="A185" s="197"/>
      <c r="B185" s="188"/>
      <c r="C185" s="142"/>
      <c r="D185" s="141"/>
      <c r="E185" s="141"/>
      <c r="F185" s="141"/>
      <c r="G185" s="140"/>
      <c r="H185" s="139"/>
      <c r="I185" s="141"/>
      <c r="J185" s="141"/>
      <c r="K185" s="141"/>
      <c r="L185" s="138"/>
      <c r="M185" s="142"/>
      <c r="N185" s="141"/>
      <c r="O185" s="141"/>
      <c r="P185" s="141"/>
      <c r="Q185" s="140"/>
      <c r="R185" s="139"/>
      <c r="S185" s="141"/>
      <c r="T185" s="141"/>
      <c r="U185" s="141"/>
      <c r="V185" s="141"/>
      <c r="W185" s="138"/>
      <c r="X185" s="918"/>
      <c r="Y185" s="918"/>
      <c r="Z185" s="918"/>
      <c r="AA185" s="918"/>
      <c r="AB185" s="918"/>
      <c r="AC185" s="918"/>
      <c r="AD185" s="918"/>
      <c r="AE185" s="918"/>
      <c r="AF185" s="918"/>
      <c r="AG185" s="918"/>
      <c r="AH185" s="918"/>
      <c r="AI185" s="918"/>
      <c r="AJ185" s="918"/>
      <c r="AK185" s="918"/>
      <c r="AL185" s="918"/>
      <c r="AM185" s="918"/>
      <c r="AN185" s="918"/>
      <c r="AO185" s="918"/>
      <c r="AP185" s="918"/>
      <c r="AQ185" s="918"/>
      <c r="AR185" s="918"/>
      <c r="AS185" s="918"/>
      <c r="AT185" s="918"/>
      <c r="AU185" s="918"/>
      <c r="AV185" s="918"/>
      <c r="AW185" s="918"/>
      <c r="AX185" s="918"/>
      <c r="AY185" s="918"/>
      <c r="AZ185" s="403"/>
      <c r="BA185" s="679"/>
      <c r="BB185" s="678"/>
      <c r="BC185" s="507"/>
      <c r="BD185" s="492"/>
      <c r="BE185" s="492"/>
      <c r="BF185" s="492"/>
      <c r="BG185" s="511"/>
      <c r="BH185" s="507"/>
      <c r="BI185" s="492"/>
      <c r="BJ185" s="492"/>
      <c r="BK185" s="492"/>
      <c r="BL185" s="511"/>
      <c r="BM185" s="507"/>
      <c r="BN185" s="492"/>
      <c r="BO185" s="492"/>
      <c r="BP185" s="492"/>
      <c r="BQ185" s="511"/>
      <c r="BR185" s="507"/>
      <c r="BS185" s="492"/>
      <c r="BT185" s="492"/>
      <c r="BU185" s="492"/>
      <c r="BV185" s="492"/>
      <c r="BW185" s="493"/>
      <c r="BX185" s="67"/>
      <c r="BY185" s="67"/>
      <c r="BZ185" s="67"/>
      <c r="CA185" s="67"/>
      <c r="CB185" s="67"/>
      <c r="CC185" s="67"/>
      <c r="CD185" s="67"/>
      <c r="CE185" s="67"/>
      <c r="CF185" s="67"/>
      <c r="CG185" s="67"/>
      <c r="CH185" s="67"/>
      <c r="CI185" s="67"/>
      <c r="CJ185" s="67"/>
      <c r="CK185" s="67"/>
      <c r="CL185" s="67"/>
      <c r="CM185" s="67"/>
      <c r="CN185" s="67"/>
      <c r="CO185" s="67"/>
      <c r="CP185" s="67"/>
      <c r="CQ185" s="67"/>
      <c r="CR185" s="67"/>
      <c r="CS185" s="67"/>
      <c r="CT185" s="67"/>
      <c r="CU185" s="67"/>
      <c r="CV185" s="67"/>
      <c r="CW185" s="67"/>
      <c r="CX185" s="67"/>
      <c r="CY185" s="67"/>
      <c r="CZ185" s="67"/>
    </row>
    <row r="186" s="575" customFormat="true" ht="15" customHeight="true" x14ac:dyDescent="0.2">
      <c r="A186" s="197"/>
      <c r="B186" s="188"/>
      <c r="C186" s="142"/>
      <c r="D186" s="141"/>
      <c r="E186" s="141"/>
      <c r="F186" s="141"/>
      <c r="G186" s="140"/>
      <c r="H186" s="139"/>
      <c r="I186" s="141"/>
      <c r="J186" s="141"/>
      <c r="K186" s="141"/>
      <c r="L186" s="138"/>
      <c r="M186" s="142"/>
      <c r="N186" s="141"/>
      <c r="O186" s="141"/>
      <c r="P186" s="141"/>
      <c r="Q186" s="140"/>
      <c r="R186" s="139"/>
      <c r="S186" s="141"/>
      <c r="T186" s="141"/>
      <c r="U186" s="141"/>
      <c r="V186" s="141"/>
      <c r="W186" s="138"/>
      <c r="X186" s="918"/>
      <c r="Y186" s="918"/>
      <c r="Z186" s="918"/>
      <c r="AA186" s="918"/>
      <c r="AB186" s="918"/>
      <c r="AC186" s="918"/>
      <c r="AD186" s="918"/>
      <c r="AE186" s="918"/>
      <c r="AF186" s="918"/>
      <c r="AG186" s="918"/>
      <c r="AH186" s="918"/>
      <c r="AI186" s="918"/>
      <c r="AJ186" s="918"/>
      <c r="AK186" s="918"/>
      <c r="AL186" s="918"/>
      <c r="AM186" s="918"/>
      <c r="AN186" s="918"/>
      <c r="AO186" s="918"/>
      <c r="AP186" s="918"/>
      <c r="AQ186" s="918"/>
      <c r="AR186" s="918"/>
      <c r="AS186" s="918"/>
      <c r="AT186" s="918"/>
      <c r="AU186" s="918"/>
      <c r="AV186" s="918"/>
      <c r="AW186" s="918"/>
      <c r="AX186" s="918"/>
      <c r="AY186" s="918"/>
      <c r="AZ186" s="403"/>
      <c r="BA186" s="679"/>
      <c r="BB186" s="678"/>
      <c r="BC186" s="507"/>
      <c r="BD186" s="492"/>
      <c r="BE186" s="492"/>
      <c r="BF186" s="492"/>
      <c r="BG186" s="511"/>
      <c r="BH186" s="507"/>
      <c r="BI186" s="492"/>
      <c r="BJ186" s="492"/>
      <c r="BK186" s="492"/>
      <c r="BL186" s="511"/>
      <c r="BM186" s="507"/>
      <c r="BN186" s="492"/>
      <c r="BO186" s="492"/>
      <c r="BP186" s="492"/>
      <c r="BQ186" s="511"/>
      <c r="BR186" s="507"/>
      <c r="BS186" s="492"/>
      <c r="BT186" s="492"/>
      <c r="BU186" s="492"/>
      <c r="BV186" s="492"/>
      <c r="BW186" s="493"/>
      <c r="BX186" s="67"/>
      <c r="BY186" s="67"/>
      <c r="BZ186" s="67"/>
      <c r="CA186" s="67"/>
      <c r="CB186" s="67"/>
      <c r="CC186" s="67"/>
      <c r="CD186" s="67"/>
      <c r="CE186" s="67"/>
      <c r="CF186" s="67"/>
      <c r="CG186" s="67"/>
      <c r="CH186" s="67"/>
      <c r="CI186" s="67"/>
      <c r="CJ186" s="67"/>
      <c r="CK186" s="67"/>
      <c r="CL186" s="67"/>
      <c r="CM186" s="67"/>
      <c r="CN186" s="67"/>
      <c r="CO186" s="67"/>
      <c r="CP186" s="67"/>
      <c r="CQ186" s="67"/>
      <c r="CR186" s="67"/>
      <c r="CS186" s="67"/>
      <c r="CT186" s="67"/>
      <c r="CU186" s="67"/>
      <c r="CV186" s="67"/>
      <c r="CW186" s="67"/>
      <c r="CX186" s="67"/>
      <c r="CY186" s="67"/>
      <c r="CZ186" s="67"/>
    </row>
    <row r="187" s="575" customFormat="true" ht="15" customHeight="true" x14ac:dyDescent="0.2">
      <c r="A187" s="197"/>
      <c r="B187" s="188"/>
      <c r="C187" s="142"/>
      <c r="D187" s="141"/>
      <c r="E187" s="141"/>
      <c r="F187" s="141"/>
      <c r="G187" s="140"/>
      <c r="H187" s="139"/>
      <c r="I187" s="141"/>
      <c r="J187" s="141"/>
      <c r="K187" s="141"/>
      <c r="L187" s="138"/>
      <c r="M187" s="142"/>
      <c r="N187" s="141"/>
      <c r="O187" s="141"/>
      <c r="P187" s="141"/>
      <c r="Q187" s="140"/>
      <c r="R187" s="139"/>
      <c r="S187" s="141"/>
      <c r="T187" s="141"/>
      <c r="U187" s="141"/>
      <c r="V187" s="141"/>
      <c r="W187" s="138"/>
      <c r="X187" s="918"/>
      <c r="Y187" s="918"/>
      <c r="Z187" s="918"/>
      <c r="AA187" s="918"/>
      <c r="AB187" s="918"/>
      <c r="AC187" s="918"/>
      <c r="AD187" s="918"/>
      <c r="AE187" s="918"/>
      <c r="AF187" s="918"/>
      <c r="AG187" s="918"/>
      <c r="AH187" s="918"/>
      <c r="AI187" s="918"/>
      <c r="AJ187" s="918"/>
      <c r="AK187" s="918"/>
      <c r="AL187" s="918"/>
      <c r="AM187" s="918"/>
      <c r="AN187" s="918"/>
      <c r="AO187" s="918"/>
      <c r="AP187" s="918"/>
      <c r="AQ187" s="918"/>
      <c r="AR187" s="918"/>
      <c r="AS187" s="918"/>
      <c r="AT187" s="918"/>
      <c r="AU187" s="918"/>
      <c r="AV187" s="918"/>
      <c r="AW187" s="918"/>
      <c r="AX187" s="918"/>
      <c r="AY187" s="918"/>
      <c r="AZ187" s="403"/>
      <c r="BA187" s="679"/>
      <c r="BB187" s="678"/>
      <c r="BC187" s="507"/>
      <c r="BD187" s="492"/>
      <c r="BE187" s="492"/>
      <c r="BF187" s="492"/>
      <c r="BG187" s="511"/>
      <c r="BH187" s="507"/>
      <c r="BI187" s="492"/>
      <c r="BJ187" s="492"/>
      <c r="BK187" s="492"/>
      <c r="BL187" s="511"/>
      <c r="BM187" s="507"/>
      <c r="BN187" s="492"/>
      <c r="BO187" s="492"/>
      <c r="BP187" s="492"/>
      <c r="BQ187" s="511"/>
      <c r="BR187" s="507"/>
      <c r="BS187" s="492"/>
      <c r="BT187" s="492"/>
      <c r="BU187" s="492"/>
      <c r="BV187" s="492"/>
      <c r="BW187" s="493"/>
      <c r="BX187" s="67"/>
      <c r="BY187" s="67"/>
      <c r="BZ187" s="67"/>
      <c r="CA187" s="67"/>
      <c r="CB187" s="67"/>
      <c r="CC187" s="67"/>
      <c r="CD187" s="67"/>
      <c r="CE187" s="67"/>
      <c r="CF187" s="67"/>
      <c r="CG187" s="67"/>
      <c r="CH187" s="67"/>
      <c r="CI187" s="67"/>
      <c r="CJ187" s="67"/>
      <c r="CK187" s="67"/>
      <c r="CL187" s="67"/>
      <c r="CM187" s="67"/>
      <c r="CN187" s="67"/>
      <c r="CO187" s="67"/>
      <c r="CP187" s="67"/>
      <c r="CQ187" s="67"/>
      <c r="CR187" s="67"/>
      <c r="CS187" s="67"/>
      <c r="CT187" s="67"/>
      <c r="CU187" s="67"/>
      <c r="CV187" s="67"/>
      <c r="CW187" s="67"/>
      <c r="CX187" s="67"/>
      <c r="CY187" s="67"/>
      <c r="CZ187" s="67"/>
    </row>
    <row r="188" s="575" customFormat="true" ht="15" customHeight="true" x14ac:dyDescent="0.2">
      <c r="A188" s="197"/>
      <c r="B188" s="188"/>
      <c r="C188" s="142"/>
      <c r="D188" s="141"/>
      <c r="E188" s="141"/>
      <c r="F188" s="141"/>
      <c r="G188" s="140"/>
      <c r="H188" s="139"/>
      <c r="I188" s="141"/>
      <c r="J188" s="141"/>
      <c r="K188" s="141"/>
      <c r="L188" s="138"/>
      <c r="M188" s="142"/>
      <c r="N188" s="141"/>
      <c r="O188" s="141"/>
      <c r="P188" s="141"/>
      <c r="Q188" s="140"/>
      <c r="R188" s="139"/>
      <c r="S188" s="141"/>
      <c r="T188" s="141"/>
      <c r="U188" s="141"/>
      <c r="V188" s="141"/>
      <c r="W188" s="138"/>
      <c r="X188" s="918"/>
      <c r="Y188" s="918"/>
      <c r="Z188" s="918"/>
      <c r="AA188" s="918"/>
      <c r="AB188" s="918"/>
      <c r="AC188" s="918"/>
      <c r="AD188" s="918"/>
      <c r="AE188" s="918"/>
      <c r="AF188" s="918"/>
      <c r="AG188" s="918"/>
      <c r="AH188" s="918"/>
      <c r="AI188" s="918"/>
      <c r="AJ188" s="918"/>
      <c r="AK188" s="918"/>
      <c r="AL188" s="918"/>
      <c r="AM188" s="918"/>
      <c r="AN188" s="918"/>
      <c r="AO188" s="918"/>
      <c r="AP188" s="918"/>
      <c r="AQ188" s="918"/>
      <c r="AR188" s="918"/>
      <c r="AS188" s="918"/>
      <c r="AT188" s="918"/>
      <c r="AU188" s="918"/>
      <c r="AV188" s="918"/>
      <c r="AW188" s="918"/>
      <c r="AX188" s="918"/>
      <c r="AY188" s="918"/>
      <c r="AZ188" s="403"/>
      <c r="BA188" s="679"/>
      <c r="BB188" s="678"/>
      <c r="BC188" s="507"/>
      <c r="BD188" s="492"/>
      <c r="BE188" s="492"/>
      <c r="BF188" s="492"/>
      <c r="BG188" s="511"/>
      <c r="BH188" s="507"/>
      <c r="BI188" s="492"/>
      <c r="BJ188" s="492"/>
      <c r="BK188" s="492"/>
      <c r="BL188" s="511"/>
      <c r="BM188" s="507"/>
      <c r="BN188" s="492"/>
      <c r="BO188" s="492"/>
      <c r="BP188" s="492"/>
      <c r="BQ188" s="511"/>
      <c r="BR188" s="507"/>
      <c r="BS188" s="492"/>
      <c r="BT188" s="492"/>
      <c r="BU188" s="492"/>
      <c r="BV188" s="492"/>
      <c r="BW188" s="493"/>
      <c r="BX188" s="67"/>
      <c r="BY188" s="67"/>
      <c r="BZ188" s="67"/>
      <c r="CA188" s="67"/>
      <c r="CB188" s="67"/>
      <c r="CC188" s="67"/>
      <c r="CD188" s="67"/>
      <c r="CE188" s="67"/>
      <c r="CF188" s="67"/>
      <c r="CG188" s="67"/>
      <c r="CH188" s="67"/>
      <c r="CI188" s="67"/>
      <c r="CJ188" s="67"/>
      <c r="CK188" s="67"/>
      <c r="CL188" s="67"/>
      <c r="CM188" s="67"/>
      <c r="CN188" s="67"/>
      <c r="CO188" s="67"/>
      <c r="CP188" s="67"/>
      <c r="CQ188" s="67"/>
      <c r="CR188" s="67"/>
      <c r="CS188" s="67"/>
      <c r="CT188" s="67"/>
      <c r="CU188" s="67"/>
      <c r="CV188" s="67"/>
      <c r="CW188" s="67"/>
      <c r="CX188" s="67"/>
      <c r="CY188" s="67"/>
      <c r="CZ188" s="67"/>
    </row>
    <row r="189" s="575" customFormat="true" ht="15" customHeight="true" x14ac:dyDescent="0.2">
      <c r="A189" s="197"/>
      <c r="B189" s="188"/>
      <c r="C189" s="142"/>
      <c r="D189" s="141"/>
      <c r="E189" s="141"/>
      <c r="F189" s="141"/>
      <c r="G189" s="140"/>
      <c r="H189" s="139"/>
      <c r="I189" s="141"/>
      <c r="J189" s="141"/>
      <c r="K189" s="141"/>
      <c r="L189" s="138"/>
      <c r="M189" s="142"/>
      <c r="N189" s="141"/>
      <c r="O189" s="141"/>
      <c r="P189" s="141"/>
      <c r="Q189" s="140"/>
      <c r="R189" s="139"/>
      <c r="S189" s="141"/>
      <c r="T189" s="141"/>
      <c r="U189" s="141"/>
      <c r="V189" s="141"/>
      <c r="W189" s="138"/>
      <c r="X189" s="918"/>
      <c r="Y189" s="918"/>
      <c r="Z189" s="918"/>
      <c r="AA189" s="918"/>
      <c r="AB189" s="918"/>
      <c r="AC189" s="918"/>
      <c r="AD189" s="918"/>
      <c r="AE189" s="918"/>
      <c r="AF189" s="918"/>
      <c r="AG189" s="918"/>
      <c r="AH189" s="918"/>
      <c r="AI189" s="918"/>
      <c r="AJ189" s="918"/>
      <c r="AK189" s="918"/>
      <c r="AL189" s="918"/>
      <c r="AM189" s="918"/>
      <c r="AN189" s="918"/>
      <c r="AO189" s="918"/>
      <c r="AP189" s="918"/>
      <c r="AQ189" s="918"/>
      <c r="AR189" s="918"/>
      <c r="AS189" s="918"/>
      <c r="AT189" s="918"/>
      <c r="AU189" s="918"/>
      <c r="AV189" s="918"/>
      <c r="AW189" s="918"/>
      <c r="AX189" s="918"/>
      <c r="AY189" s="918"/>
      <c r="AZ189" s="403"/>
      <c r="BA189" s="679"/>
      <c r="BB189" s="678"/>
      <c r="BC189" s="507"/>
      <c r="BD189" s="492"/>
      <c r="BE189" s="492"/>
      <c r="BF189" s="492"/>
      <c r="BG189" s="511"/>
      <c r="BH189" s="507"/>
      <c r="BI189" s="492"/>
      <c r="BJ189" s="492"/>
      <c r="BK189" s="492"/>
      <c r="BL189" s="511"/>
      <c r="BM189" s="507"/>
      <c r="BN189" s="492"/>
      <c r="BO189" s="492"/>
      <c r="BP189" s="492"/>
      <c r="BQ189" s="511"/>
      <c r="BR189" s="507"/>
      <c r="BS189" s="492"/>
      <c r="BT189" s="492"/>
      <c r="BU189" s="492"/>
      <c r="BV189" s="492"/>
      <c r="BW189" s="493"/>
      <c r="BX189" s="67"/>
      <c r="BY189" s="67"/>
      <c r="BZ189" s="67"/>
      <c r="CA189" s="67"/>
      <c r="CB189" s="67"/>
      <c r="CC189" s="67"/>
      <c r="CD189" s="67"/>
      <c r="CE189" s="67"/>
      <c r="CF189" s="67"/>
      <c r="CG189" s="67"/>
      <c r="CH189" s="67"/>
      <c r="CI189" s="67"/>
      <c r="CJ189" s="67"/>
      <c r="CK189" s="67"/>
      <c r="CL189" s="67"/>
      <c r="CM189" s="67"/>
      <c r="CN189" s="67"/>
      <c r="CO189" s="67"/>
      <c r="CP189" s="67"/>
      <c r="CQ189" s="67"/>
      <c r="CR189" s="67"/>
      <c r="CS189" s="67"/>
      <c r="CT189" s="67"/>
      <c r="CU189" s="67"/>
      <c r="CV189" s="67"/>
      <c r="CW189" s="67"/>
      <c r="CX189" s="67"/>
      <c r="CY189" s="67"/>
      <c r="CZ189" s="67"/>
    </row>
    <row r="190" s="575" customFormat="true" ht="15" customHeight="true" x14ac:dyDescent="0.2">
      <c r="A190" s="197"/>
      <c r="B190" s="188"/>
      <c r="C190" s="142"/>
      <c r="D190" s="141"/>
      <c r="E190" s="141"/>
      <c r="F190" s="141"/>
      <c r="G190" s="140"/>
      <c r="H190" s="139"/>
      <c r="I190" s="141"/>
      <c r="J190" s="141"/>
      <c r="K190" s="141"/>
      <c r="L190" s="138"/>
      <c r="M190" s="142"/>
      <c r="N190" s="141"/>
      <c r="O190" s="141"/>
      <c r="P190" s="141"/>
      <c r="Q190" s="140"/>
      <c r="R190" s="139"/>
      <c r="S190" s="141"/>
      <c r="T190" s="141"/>
      <c r="U190" s="141"/>
      <c r="V190" s="141"/>
      <c r="W190" s="138"/>
      <c r="X190" s="918"/>
      <c r="Y190" s="918"/>
      <c r="Z190" s="918"/>
      <c r="AA190" s="918"/>
      <c r="AB190" s="918"/>
      <c r="AC190" s="918"/>
      <c r="AD190" s="918"/>
      <c r="AE190" s="918"/>
      <c r="AF190" s="918"/>
      <c r="AG190" s="918"/>
      <c r="AH190" s="918"/>
      <c r="AI190" s="918"/>
      <c r="AJ190" s="918"/>
      <c r="AK190" s="918"/>
      <c r="AL190" s="918"/>
      <c r="AM190" s="918"/>
      <c r="AN190" s="918"/>
      <c r="AO190" s="918"/>
      <c r="AP190" s="918"/>
      <c r="AQ190" s="918"/>
      <c r="AR190" s="918"/>
      <c r="AS190" s="918"/>
      <c r="AT190" s="918"/>
      <c r="AU190" s="918"/>
      <c r="AV190" s="918"/>
      <c r="AW190" s="918"/>
      <c r="AX190" s="918"/>
      <c r="AY190" s="918"/>
      <c r="AZ190" s="403"/>
      <c r="BA190" s="679"/>
      <c r="BB190" s="678"/>
      <c r="BC190" s="507"/>
      <c r="BD190" s="492"/>
      <c r="BE190" s="492"/>
      <c r="BF190" s="492"/>
      <c r="BG190" s="511"/>
      <c r="BH190" s="507"/>
      <c r="BI190" s="492"/>
      <c r="BJ190" s="492"/>
      <c r="BK190" s="492"/>
      <c r="BL190" s="511"/>
      <c r="BM190" s="507"/>
      <c r="BN190" s="492"/>
      <c r="BO190" s="492"/>
      <c r="BP190" s="492"/>
      <c r="BQ190" s="511"/>
      <c r="BR190" s="507"/>
      <c r="BS190" s="492"/>
      <c r="BT190" s="492"/>
      <c r="BU190" s="492"/>
      <c r="BV190" s="492"/>
      <c r="BW190" s="493"/>
      <c r="BX190" s="67"/>
      <c r="BY190" s="67"/>
      <c r="BZ190" s="67"/>
      <c r="CA190" s="67"/>
      <c r="CB190" s="67"/>
      <c r="CC190" s="67"/>
      <c r="CD190" s="67"/>
      <c r="CE190" s="67"/>
      <c r="CF190" s="67"/>
      <c r="CG190" s="67"/>
      <c r="CH190" s="67"/>
      <c r="CI190" s="67"/>
      <c r="CJ190" s="67"/>
      <c r="CK190" s="67"/>
      <c r="CL190" s="67"/>
      <c r="CM190" s="67"/>
      <c r="CN190" s="67"/>
      <c r="CO190" s="67"/>
      <c r="CP190" s="67"/>
      <c r="CQ190" s="67"/>
      <c r="CR190" s="67"/>
      <c r="CS190" s="67"/>
      <c r="CT190" s="67"/>
      <c r="CU190" s="67"/>
      <c r="CV190" s="67"/>
      <c r="CW190" s="67"/>
      <c r="CX190" s="67"/>
      <c r="CY190" s="67"/>
      <c r="CZ190" s="67"/>
    </row>
    <row r="191" s="575" customFormat="true" ht="15" customHeight="true" x14ac:dyDescent="0.2">
      <c r="A191" s="197"/>
      <c r="B191" s="188"/>
      <c r="C191" s="142"/>
      <c r="D191" s="141"/>
      <c r="E191" s="141"/>
      <c r="F191" s="141"/>
      <c r="G191" s="140"/>
      <c r="H191" s="139"/>
      <c r="I191" s="141"/>
      <c r="J191" s="141"/>
      <c r="K191" s="141"/>
      <c r="L191" s="138"/>
      <c r="M191" s="142"/>
      <c r="N191" s="141"/>
      <c r="O191" s="141"/>
      <c r="P191" s="141"/>
      <c r="Q191" s="140"/>
      <c r="R191" s="139"/>
      <c r="S191" s="141"/>
      <c r="T191" s="141"/>
      <c r="U191" s="141"/>
      <c r="V191" s="141"/>
      <c r="W191" s="138"/>
      <c r="X191" s="918"/>
      <c r="Y191" s="918"/>
      <c r="Z191" s="918"/>
      <c r="AA191" s="918"/>
      <c r="AB191" s="918"/>
      <c r="AC191" s="918"/>
      <c r="AD191" s="918"/>
      <c r="AE191" s="918"/>
      <c r="AF191" s="918"/>
      <c r="AG191" s="918"/>
      <c r="AH191" s="918"/>
      <c r="AI191" s="918"/>
      <c r="AJ191" s="918"/>
      <c r="AK191" s="918"/>
      <c r="AL191" s="918"/>
      <c r="AM191" s="918"/>
      <c r="AN191" s="918"/>
      <c r="AO191" s="918"/>
      <c r="AP191" s="918"/>
      <c r="AQ191" s="918"/>
      <c r="AR191" s="918"/>
      <c r="AS191" s="918"/>
      <c r="AT191" s="918"/>
      <c r="AU191" s="918"/>
      <c r="AV191" s="918"/>
      <c r="AW191" s="918"/>
      <c r="AX191" s="918"/>
      <c r="AY191" s="918"/>
      <c r="AZ191" s="403"/>
      <c r="BA191" s="679"/>
      <c r="BB191" s="678"/>
      <c r="BC191" s="507"/>
      <c r="BD191" s="492"/>
      <c r="BE191" s="492"/>
      <c r="BF191" s="492"/>
      <c r="BG191" s="511"/>
      <c r="BH191" s="507"/>
      <c r="BI191" s="492"/>
      <c r="BJ191" s="492"/>
      <c r="BK191" s="492"/>
      <c r="BL191" s="511"/>
      <c r="BM191" s="507"/>
      <c r="BN191" s="492"/>
      <c r="BO191" s="492"/>
      <c r="BP191" s="492"/>
      <c r="BQ191" s="511"/>
      <c r="BR191" s="507"/>
      <c r="BS191" s="492"/>
      <c r="BT191" s="492"/>
      <c r="BU191" s="492"/>
      <c r="BV191" s="492"/>
      <c r="BW191" s="493"/>
      <c r="BX191" s="67"/>
      <c r="BY191" s="67"/>
      <c r="BZ191" s="67"/>
      <c r="CA191" s="67"/>
      <c r="CB191" s="67"/>
      <c r="CC191" s="67"/>
      <c r="CD191" s="67"/>
      <c r="CE191" s="67"/>
      <c r="CF191" s="67"/>
      <c r="CG191" s="67"/>
      <c r="CH191" s="67"/>
      <c r="CI191" s="67"/>
      <c r="CJ191" s="67"/>
      <c r="CK191" s="67"/>
      <c r="CL191" s="67"/>
      <c r="CM191" s="67"/>
      <c r="CN191" s="67"/>
      <c r="CO191" s="67"/>
      <c r="CP191" s="67"/>
      <c r="CQ191" s="67"/>
      <c r="CR191" s="67"/>
      <c r="CS191" s="67"/>
      <c r="CT191" s="67"/>
      <c r="CU191" s="67"/>
      <c r="CV191" s="67"/>
      <c r="CW191" s="67"/>
      <c r="CX191" s="67"/>
      <c r="CY191" s="67"/>
      <c r="CZ191" s="67"/>
    </row>
    <row r="192" s="575" customFormat="true" ht="15" customHeight="true" x14ac:dyDescent="0.2">
      <c r="A192" s="197"/>
      <c r="B192" s="188"/>
      <c r="C192" s="142"/>
      <c r="D192" s="141"/>
      <c r="E192" s="141"/>
      <c r="F192" s="141"/>
      <c r="G192" s="140"/>
      <c r="H192" s="139"/>
      <c r="I192" s="141"/>
      <c r="J192" s="141"/>
      <c r="K192" s="141"/>
      <c r="L192" s="138"/>
      <c r="M192" s="142"/>
      <c r="N192" s="141"/>
      <c r="O192" s="141"/>
      <c r="P192" s="141"/>
      <c r="Q192" s="140"/>
      <c r="R192" s="139"/>
      <c r="S192" s="141"/>
      <c r="T192" s="141"/>
      <c r="U192" s="141"/>
      <c r="V192" s="141"/>
      <c r="W192" s="138"/>
      <c r="X192" s="918"/>
      <c r="Y192" s="918"/>
      <c r="Z192" s="918"/>
      <c r="AA192" s="918"/>
      <c r="AB192" s="918"/>
      <c r="AC192" s="918"/>
      <c r="AD192" s="918"/>
      <c r="AE192" s="918"/>
      <c r="AF192" s="918"/>
      <c r="AG192" s="918"/>
      <c r="AH192" s="918"/>
      <c r="AI192" s="918"/>
      <c r="AJ192" s="918"/>
      <c r="AK192" s="918"/>
      <c r="AL192" s="918"/>
      <c r="AM192" s="918"/>
      <c r="AN192" s="918"/>
      <c r="AO192" s="918"/>
      <c r="AP192" s="918"/>
      <c r="AQ192" s="918"/>
      <c r="AR192" s="918"/>
      <c r="AS192" s="918"/>
      <c r="AT192" s="918"/>
      <c r="AU192" s="918"/>
      <c r="AV192" s="918"/>
      <c r="AW192" s="918"/>
      <c r="AX192" s="918"/>
      <c r="AY192" s="918"/>
      <c r="AZ192" s="403"/>
      <c r="BA192" s="679"/>
      <c r="BB192" s="678"/>
      <c r="BC192" s="507"/>
      <c r="BD192" s="492"/>
      <c r="BE192" s="492"/>
      <c r="BF192" s="492"/>
      <c r="BG192" s="511"/>
      <c r="BH192" s="507"/>
      <c r="BI192" s="492"/>
      <c r="BJ192" s="492"/>
      <c r="BK192" s="492"/>
      <c r="BL192" s="511"/>
      <c r="BM192" s="507"/>
      <c r="BN192" s="492"/>
      <c r="BO192" s="492"/>
      <c r="BP192" s="492"/>
      <c r="BQ192" s="511"/>
      <c r="BR192" s="507"/>
      <c r="BS192" s="492"/>
      <c r="BT192" s="492"/>
      <c r="BU192" s="492"/>
      <c r="BV192" s="492"/>
      <c r="BW192" s="493"/>
      <c r="BX192" s="67"/>
      <c r="BY192" s="67"/>
      <c r="BZ192" s="67"/>
      <c r="CA192" s="67"/>
      <c r="CB192" s="67"/>
      <c r="CC192" s="67"/>
      <c r="CD192" s="67"/>
      <c r="CE192" s="67"/>
      <c r="CF192" s="67"/>
      <c r="CG192" s="67"/>
      <c r="CH192" s="67"/>
      <c r="CI192" s="67"/>
      <c r="CJ192" s="67"/>
      <c r="CK192" s="67"/>
      <c r="CL192" s="67"/>
      <c r="CM192" s="67"/>
      <c r="CN192" s="67"/>
      <c r="CO192" s="67"/>
      <c r="CP192" s="67"/>
      <c r="CQ192" s="67"/>
      <c r="CR192" s="67"/>
      <c r="CS192" s="67"/>
      <c r="CT192" s="67"/>
      <c r="CU192" s="67"/>
      <c r="CV192" s="67"/>
      <c r="CW192" s="67"/>
      <c r="CX192" s="67"/>
      <c r="CY192" s="67"/>
      <c r="CZ192" s="67"/>
    </row>
    <row r="193" s="575" customFormat="true" ht="15" customHeight="true" x14ac:dyDescent="0.2">
      <c r="A193" s="220"/>
      <c r="B193" s="187"/>
      <c r="C193" s="159"/>
      <c r="D193" s="161"/>
      <c r="E193" s="161"/>
      <c r="F193" s="161"/>
      <c r="G193" s="160"/>
      <c r="H193" s="158"/>
      <c r="I193" s="161"/>
      <c r="J193" s="161"/>
      <c r="K193" s="161"/>
      <c r="L193" s="157"/>
      <c r="M193" s="159"/>
      <c r="N193" s="161"/>
      <c r="O193" s="161"/>
      <c r="P193" s="161"/>
      <c r="Q193" s="160"/>
      <c r="R193" s="158"/>
      <c r="S193" s="161"/>
      <c r="T193" s="161"/>
      <c r="U193" s="161"/>
      <c r="V193" s="161"/>
      <c r="W193" s="157"/>
      <c r="X193" s="918"/>
      <c r="Y193" s="918"/>
      <c r="Z193" s="918"/>
      <c r="AA193" s="918"/>
      <c r="AB193" s="918"/>
      <c r="AC193" s="918"/>
      <c r="AD193" s="918"/>
      <c r="AE193" s="918"/>
      <c r="AF193" s="918"/>
      <c r="AG193" s="918"/>
      <c r="AH193" s="918"/>
      <c r="AI193" s="918"/>
      <c r="AJ193" s="918"/>
      <c r="AK193" s="918"/>
      <c r="AL193" s="918"/>
      <c r="AM193" s="918"/>
      <c r="AN193" s="918"/>
      <c r="AO193" s="918"/>
      <c r="AP193" s="918"/>
      <c r="AQ193" s="918"/>
      <c r="AR193" s="918"/>
      <c r="AS193" s="918"/>
      <c r="AT193" s="918"/>
      <c r="AU193" s="918"/>
      <c r="AV193" s="918"/>
      <c r="AW193" s="918"/>
      <c r="AX193" s="918"/>
      <c r="AY193" s="918"/>
      <c r="AZ193" s="403"/>
      <c r="BA193" s="679"/>
      <c r="BB193" s="678"/>
      <c r="BC193" s="507"/>
      <c r="BD193" s="492"/>
      <c r="BE193" s="492"/>
      <c r="BF193" s="492"/>
      <c r="BG193" s="511"/>
      <c r="BH193" s="507"/>
      <c r="BI193" s="492"/>
      <c r="BJ193" s="492"/>
      <c r="BK193" s="492"/>
      <c r="BL193" s="511"/>
      <c r="BM193" s="507"/>
      <c r="BN193" s="492"/>
      <c r="BO193" s="492"/>
      <c r="BP193" s="492"/>
      <c r="BQ193" s="511"/>
      <c r="BR193" s="507"/>
      <c r="BS193" s="492"/>
      <c r="BT193" s="492"/>
      <c r="BU193" s="492"/>
      <c r="BV193" s="492"/>
      <c r="BW193" s="493"/>
      <c r="BX193" s="67"/>
      <c r="BY193" s="67"/>
      <c r="BZ193" s="67"/>
      <c r="CA193" s="67"/>
      <c r="CB193" s="67"/>
      <c r="CC193" s="67"/>
      <c r="CD193" s="67"/>
      <c r="CE193" s="67"/>
      <c r="CF193" s="67"/>
      <c r="CG193" s="67"/>
      <c r="CH193" s="67"/>
      <c r="CI193" s="67"/>
      <c r="CJ193" s="67"/>
      <c r="CK193" s="67"/>
      <c r="CL193" s="67"/>
      <c r="CM193" s="67"/>
      <c r="CN193" s="67"/>
      <c r="CO193" s="67"/>
      <c r="CP193" s="67"/>
      <c r="CQ193" s="67"/>
      <c r="CR193" s="67"/>
      <c r="CS193" s="67"/>
      <c r="CT193" s="67"/>
      <c r="CU193" s="67"/>
      <c r="CV193" s="67"/>
      <c r="CW193" s="67"/>
      <c r="CX193" s="67"/>
      <c r="CY193" s="67"/>
      <c r="CZ193" s="67"/>
    </row>
    <row r="194" s="366" customFormat="true" ht="15" customHeight="true" x14ac:dyDescent="0.2">
      <c r="A194" s="219"/>
      <c r="B194" s="186"/>
      <c r="C194" s="159"/>
      <c r="D194" s="161"/>
      <c r="E194" s="161"/>
      <c r="F194" s="161"/>
      <c r="G194" s="160"/>
      <c r="H194" s="158"/>
      <c r="I194" s="161"/>
      <c r="J194" s="161"/>
      <c r="K194" s="161"/>
      <c r="L194" s="157"/>
      <c r="M194" s="159"/>
      <c r="N194" s="161"/>
      <c r="O194" s="161"/>
      <c r="P194" s="161"/>
      <c r="Q194" s="160"/>
      <c r="R194" s="158"/>
      <c r="S194" s="161"/>
      <c r="T194" s="161"/>
      <c r="U194" s="161"/>
      <c r="V194" s="161"/>
      <c r="W194" s="157"/>
      <c r="X194" s="918"/>
      <c r="Y194" s="918"/>
      <c r="Z194" s="918"/>
      <c r="AA194" s="918"/>
      <c r="AB194" s="918"/>
      <c r="AC194" s="918"/>
      <c r="AD194" s="918"/>
      <c r="AE194" s="918"/>
      <c r="AF194" s="918"/>
      <c r="AG194" s="918"/>
      <c r="AH194" s="918"/>
      <c r="AI194" s="918"/>
      <c r="AJ194" s="918"/>
      <c r="AK194" s="918"/>
      <c r="AL194" s="918"/>
      <c r="AM194" s="918"/>
      <c r="AN194" s="918"/>
      <c r="AO194" s="918"/>
      <c r="AP194" s="918"/>
      <c r="AQ194" s="918"/>
      <c r="AR194" s="918"/>
      <c r="AS194" s="918"/>
      <c r="AT194" s="918"/>
      <c r="AU194" s="918"/>
      <c r="AV194" s="918"/>
      <c r="AW194" s="918"/>
      <c r="AX194" s="918"/>
      <c r="AY194" s="918"/>
      <c r="AZ194" s="403"/>
      <c r="BA194" s="679"/>
      <c r="BB194" s="678"/>
      <c r="BC194" s="507"/>
      <c r="BD194" s="492"/>
      <c r="BE194" s="492"/>
      <c r="BF194" s="492"/>
      <c r="BG194" s="511"/>
      <c r="BH194" s="507"/>
      <c r="BI194" s="492"/>
      <c r="BJ194" s="492"/>
      <c r="BK194" s="492"/>
      <c r="BL194" s="511"/>
      <c r="BM194" s="507"/>
      <c r="BN194" s="492"/>
      <c r="BO194" s="492"/>
      <c r="BP194" s="492"/>
      <c r="BQ194" s="511"/>
      <c r="BR194" s="507"/>
      <c r="BS194" s="492"/>
      <c r="BT194" s="492"/>
      <c r="BU194" s="492"/>
      <c r="BV194" s="492"/>
      <c r="BW194" s="493"/>
      <c r="BX194" s="67"/>
      <c r="BY194" s="67"/>
      <c r="BZ194" s="67"/>
      <c r="CA194" s="67"/>
      <c r="CB194" s="67"/>
      <c r="CC194" s="67"/>
      <c r="CD194" s="67"/>
      <c r="CE194" s="67"/>
      <c r="CF194" s="67"/>
      <c r="CG194" s="67"/>
      <c r="CH194" s="67"/>
      <c r="CI194" s="67"/>
      <c r="CJ194" s="67"/>
      <c r="CK194" s="67"/>
      <c r="CL194" s="67"/>
      <c r="CM194" s="67"/>
      <c r="CN194" s="67"/>
      <c r="CO194" s="67"/>
      <c r="CP194" s="67"/>
      <c r="CQ194" s="67"/>
      <c r="CR194" s="67"/>
      <c r="CS194" s="67"/>
      <c r="CT194" s="67"/>
      <c r="CU194" s="67"/>
      <c r="CV194" s="67"/>
      <c r="CW194" s="67"/>
      <c r="CX194" s="67"/>
      <c r="CY194" s="67"/>
      <c r="CZ194" s="67"/>
    </row>
    <row r="195" s="366" customFormat="true" ht="15" customHeight="true" x14ac:dyDescent="0.2">
      <c r="A195" s="219"/>
      <c r="B195" s="186"/>
      <c r="C195" s="159"/>
      <c r="D195" s="161"/>
      <c r="E195" s="161"/>
      <c r="F195" s="161"/>
      <c r="G195" s="160"/>
      <c r="H195" s="158"/>
      <c r="I195" s="161"/>
      <c r="J195" s="161"/>
      <c r="K195" s="161"/>
      <c r="L195" s="157"/>
      <c r="M195" s="159"/>
      <c r="N195" s="161"/>
      <c r="O195" s="161"/>
      <c r="P195" s="161"/>
      <c r="Q195" s="160"/>
      <c r="R195" s="158"/>
      <c r="S195" s="161"/>
      <c r="T195" s="161"/>
      <c r="U195" s="161"/>
      <c r="V195" s="161"/>
      <c r="W195" s="157"/>
      <c r="X195" s="918"/>
      <c r="Y195" s="918"/>
      <c r="Z195" s="918"/>
      <c r="AA195" s="918"/>
      <c r="AB195" s="918"/>
      <c r="AC195" s="918"/>
      <c r="AD195" s="918"/>
      <c r="AE195" s="918"/>
      <c r="AF195" s="918"/>
      <c r="AG195" s="918"/>
      <c r="AH195" s="918"/>
      <c r="AI195" s="918"/>
      <c r="AJ195" s="918"/>
      <c r="AK195" s="918"/>
      <c r="AL195" s="918"/>
      <c r="AM195" s="918"/>
      <c r="AN195" s="918"/>
      <c r="AO195" s="918"/>
      <c r="AP195" s="918"/>
      <c r="AQ195" s="918"/>
      <c r="AR195" s="918"/>
      <c r="AS195" s="918"/>
      <c r="AT195" s="918"/>
      <c r="AU195" s="918"/>
      <c r="AV195" s="918"/>
      <c r="AW195" s="918"/>
      <c r="AX195" s="918"/>
      <c r="AY195" s="918"/>
      <c r="AZ195" s="403"/>
      <c r="BA195" s="679"/>
      <c r="BB195" s="678"/>
      <c r="BC195" s="507"/>
      <c r="BD195" s="492"/>
      <c r="BE195" s="492"/>
      <c r="BF195" s="492"/>
      <c r="BG195" s="511"/>
      <c r="BH195" s="507"/>
      <c r="BI195" s="492"/>
      <c r="BJ195" s="492"/>
      <c r="BK195" s="492"/>
      <c r="BL195" s="511"/>
      <c r="BM195" s="507"/>
      <c r="BN195" s="492"/>
      <c r="BO195" s="492"/>
      <c r="BP195" s="492"/>
      <c r="BQ195" s="511"/>
      <c r="BR195" s="507"/>
      <c r="BS195" s="492"/>
      <c r="BT195" s="492"/>
      <c r="BU195" s="492"/>
      <c r="BV195" s="492"/>
      <c r="BW195" s="493"/>
      <c r="BX195" s="67"/>
      <c r="BY195" s="67"/>
      <c r="BZ195" s="67"/>
      <c r="CA195" s="67"/>
      <c r="CB195" s="67"/>
      <c r="CC195" s="67"/>
      <c r="CD195" s="67"/>
      <c r="CE195" s="67"/>
      <c r="CF195" s="67"/>
      <c r="CG195" s="67"/>
      <c r="CH195" s="67"/>
      <c r="CI195" s="67"/>
      <c r="CJ195" s="67"/>
      <c r="CK195" s="67"/>
      <c r="CL195" s="67"/>
      <c r="CM195" s="67"/>
      <c r="CN195" s="67"/>
      <c r="CO195" s="67"/>
      <c r="CP195" s="67"/>
      <c r="CQ195" s="67"/>
      <c r="CR195" s="67"/>
      <c r="CS195" s="67"/>
      <c r="CT195" s="67"/>
      <c r="CU195" s="67"/>
      <c r="CV195" s="67"/>
      <c r="CW195" s="67"/>
      <c r="CX195" s="67"/>
      <c r="CY195" s="67"/>
      <c r="CZ195" s="67"/>
    </row>
    <row r="196" s="366" customFormat="true" ht="15" customHeight="true" x14ac:dyDescent="0.2">
      <c r="A196" s="219"/>
      <c r="B196" s="186"/>
      <c r="C196" s="159"/>
      <c r="D196" s="161"/>
      <c r="E196" s="161"/>
      <c r="F196" s="161"/>
      <c r="G196" s="160"/>
      <c r="H196" s="158"/>
      <c r="I196" s="161"/>
      <c r="J196" s="161"/>
      <c r="K196" s="161"/>
      <c r="L196" s="157"/>
      <c r="M196" s="159"/>
      <c r="N196" s="161"/>
      <c r="O196" s="161"/>
      <c r="P196" s="161"/>
      <c r="Q196" s="160"/>
      <c r="R196" s="158"/>
      <c r="S196" s="161"/>
      <c r="T196" s="161"/>
      <c r="U196" s="161"/>
      <c r="V196" s="161"/>
      <c r="W196" s="157"/>
      <c r="X196" s="918"/>
      <c r="Y196" s="918"/>
      <c r="Z196" s="918"/>
      <c r="AA196" s="918"/>
      <c r="AB196" s="918"/>
      <c r="AC196" s="918"/>
      <c r="AD196" s="918"/>
      <c r="AE196" s="918"/>
      <c r="AF196" s="918"/>
      <c r="AG196" s="918"/>
      <c r="AH196" s="918"/>
      <c r="AI196" s="918"/>
      <c r="AJ196" s="918"/>
      <c r="AK196" s="918"/>
      <c r="AL196" s="918"/>
      <c r="AM196" s="918"/>
      <c r="AN196" s="918"/>
      <c r="AO196" s="918"/>
      <c r="AP196" s="918"/>
      <c r="AQ196" s="918"/>
      <c r="AR196" s="918"/>
      <c r="AS196" s="918"/>
      <c r="AT196" s="918"/>
      <c r="AU196" s="918"/>
      <c r="AV196" s="918"/>
      <c r="AW196" s="918"/>
      <c r="AX196" s="918"/>
      <c r="AY196" s="918"/>
      <c r="AZ196" s="403"/>
      <c r="BA196" s="679"/>
      <c r="BB196" s="678"/>
      <c r="BC196" s="507"/>
      <c r="BD196" s="492"/>
      <c r="BE196" s="492"/>
      <c r="BF196" s="492"/>
      <c r="BG196" s="511"/>
      <c r="BH196" s="507"/>
      <c r="BI196" s="492"/>
      <c r="BJ196" s="492"/>
      <c r="BK196" s="492"/>
      <c r="BL196" s="511"/>
      <c r="BM196" s="507"/>
      <c r="BN196" s="492"/>
      <c r="BO196" s="492"/>
      <c r="BP196" s="492"/>
      <c r="BQ196" s="511"/>
      <c r="BR196" s="507"/>
      <c r="BS196" s="492"/>
      <c r="BT196" s="492"/>
      <c r="BU196" s="492"/>
      <c r="BV196" s="492"/>
      <c r="BW196" s="493"/>
      <c r="BX196" s="67"/>
      <c r="BY196" s="67"/>
      <c r="BZ196" s="67"/>
      <c r="CA196" s="67"/>
      <c r="CB196" s="67"/>
      <c r="CC196" s="67"/>
      <c r="CD196" s="67"/>
      <c r="CE196" s="67"/>
      <c r="CF196" s="67"/>
      <c r="CG196" s="67"/>
      <c r="CH196" s="67"/>
      <c r="CI196" s="67"/>
      <c r="CJ196" s="67"/>
      <c r="CK196" s="67"/>
      <c r="CL196" s="67"/>
      <c r="CM196" s="67"/>
      <c r="CN196" s="67"/>
      <c r="CO196" s="67"/>
      <c r="CP196" s="67"/>
      <c r="CQ196" s="67"/>
      <c r="CR196" s="67"/>
      <c r="CS196" s="67"/>
      <c r="CT196" s="67"/>
      <c r="CU196" s="67"/>
      <c r="CV196" s="67"/>
      <c r="CW196" s="67"/>
      <c r="CX196" s="67"/>
      <c r="CY196" s="67"/>
      <c r="CZ196" s="67"/>
    </row>
    <row r="197" s="366" customFormat="true" ht="15" customHeight="true" x14ac:dyDescent="0.2">
      <c r="A197" s="219"/>
      <c r="B197" s="186"/>
      <c r="C197" s="159"/>
      <c r="D197" s="161"/>
      <c r="E197" s="161"/>
      <c r="F197" s="161"/>
      <c r="G197" s="160"/>
      <c r="H197" s="158"/>
      <c r="I197" s="161"/>
      <c r="J197" s="161"/>
      <c r="K197" s="161"/>
      <c r="L197" s="157"/>
      <c r="M197" s="159"/>
      <c r="N197" s="161"/>
      <c r="O197" s="161"/>
      <c r="P197" s="161"/>
      <c r="Q197" s="160"/>
      <c r="R197" s="158"/>
      <c r="S197" s="161"/>
      <c r="T197" s="161"/>
      <c r="U197" s="161"/>
      <c r="V197" s="161"/>
      <c r="W197" s="157"/>
      <c r="X197" s="918"/>
      <c r="Y197" s="918"/>
      <c r="Z197" s="918"/>
      <c r="AA197" s="918"/>
      <c r="AB197" s="918"/>
      <c r="AC197" s="918"/>
      <c r="AD197" s="918"/>
      <c r="AE197" s="918"/>
      <c r="AF197" s="918"/>
      <c r="AG197" s="918"/>
      <c r="AH197" s="918"/>
      <c r="AI197" s="918"/>
      <c r="AJ197" s="918"/>
      <c r="AK197" s="918"/>
      <c r="AL197" s="918"/>
      <c r="AM197" s="918"/>
      <c r="AN197" s="918"/>
      <c r="AO197" s="918"/>
      <c r="AP197" s="918"/>
      <c r="AQ197" s="918"/>
      <c r="AR197" s="918"/>
      <c r="AS197" s="918"/>
      <c r="AT197" s="918"/>
      <c r="AU197" s="918"/>
      <c r="AV197" s="918"/>
      <c r="AW197" s="918"/>
      <c r="AX197" s="918"/>
      <c r="AY197" s="918"/>
      <c r="AZ197" s="403"/>
      <c r="BA197" s="679"/>
      <c r="BB197" s="678"/>
      <c r="BC197" s="507"/>
      <c r="BD197" s="492"/>
      <c r="BE197" s="492"/>
      <c r="BF197" s="492"/>
      <c r="BG197" s="511"/>
      <c r="BH197" s="507"/>
      <c r="BI197" s="492"/>
      <c r="BJ197" s="492"/>
      <c r="BK197" s="492"/>
      <c r="BL197" s="511"/>
      <c r="BM197" s="507"/>
      <c r="BN197" s="492"/>
      <c r="BO197" s="492"/>
      <c r="BP197" s="492"/>
      <c r="BQ197" s="511"/>
      <c r="BR197" s="507"/>
      <c r="BS197" s="492"/>
      <c r="BT197" s="492"/>
      <c r="BU197" s="492"/>
      <c r="BV197" s="492"/>
      <c r="BW197" s="493"/>
      <c r="BX197" s="67"/>
      <c r="BY197" s="67"/>
      <c r="BZ197" s="67"/>
      <c r="CA197" s="67"/>
      <c r="CB197" s="67"/>
      <c r="CC197" s="67"/>
      <c r="CD197" s="67"/>
      <c r="CE197" s="67"/>
      <c r="CF197" s="67"/>
      <c r="CG197" s="67"/>
      <c r="CH197" s="67"/>
      <c r="CI197" s="67"/>
      <c r="CJ197" s="67"/>
      <c r="CK197" s="67"/>
      <c r="CL197" s="67"/>
      <c r="CM197" s="67"/>
      <c r="CN197" s="67"/>
      <c r="CO197" s="67"/>
      <c r="CP197" s="67"/>
      <c r="CQ197" s="67"/>
      <c r="CR197" s="67"/>
      <c r="CS197" s="67"/>
      <c r="CT197" s="67"/>
      <c r="CU197" s="67"/>
      <c r="CV197" s="67"/>
      <c r="CW197" s="67"/>
      <c r="CX197" s="67"/>
      <c r="CY197" s="67"/>
      <c r="CZ197" s="67"/>
    </row>
    <row r="198" s="366" customFormat="true" ht="15" customHeight="true" x14ac:dyDescent="0.2">
      <c r="A198" s="219"/>
      <c r="B198" s="186"/>
      <c r="C198" s="159"/>
      <c r="D198" s="161"/>
      <c r="E198" s="161"/>
      <c r="F198" s="161"/>
      <c r="G198" s="160"/>
      <c r="H198" s="158"/>
      <c r="I198" s="161"/>
      <c r="J198" s="161"/>
      <c r="K198" s="161"/>
      <c r="L198" s="157"/>
      <c r="M198" s="159"/>
      <c r="N198" s="161"/>
      <c r="O198" s="161"/>
      <c r="P198" s="161"/>
      <c r="Q198" s="160"/>
      <c r="R198" s="158"/>
      <c r="S198" s="161"/>
      <c r="T198" s="161"/>
      <c r="U198" s="161"/>
      <c r="V198" s="161"/>
      <c r="W198" s="157"/>
      <c r="X198" s="918"/>
      <c r="Y198" s="918"/>
      <c r="Z198" s="918"/>
      <c r="AA198" s="918"/>
      <c r="AB198" s="918"/>
      <c r="AC198" s="918"/>
      <c r="AD198" s="918"/>
      <c r="AE198" s="918"/>
      <c r="AF198" s="918"/>
      <c r="AG198" s="918"/>
      <c r="AH198" s="918"/>
      <c r="AI198" s="918"/>
      <c r="AJ198" s="918"/>
      <c r="AK198" s="918"/>
      <c r="AL198" s="918"/>
      <c r="AM198" s="918"/>
      <c r="AN198" s="918"/>
      <c r="AO198" s="918"/>
      <c r="AP198" s="918"/>
      <c r="AQ198" s="918"/>
      <c r="AR198" s="918"/>
      <c r="AS198" s="918"/>
      <c r="AT198" s="918"/>
      <c r="AU198" s="918"/>
      <c r="AV198" s="918"/>
      <c r="AW198" s="918"/>
      <c r="AX198" s="918"/>
      <c r="AY198" s="918"/>
      <c r="AZ198" s="403"/>
      <c r="BA198" s="679"/>
      <c r="BB198" s="678"/>
      <c r="BC198" s="507"/>
      <c r="BD198" s="492"/>
      <c r="BE198" s="492"/>
      <c r="BF198" s="492"/>
      <c r="BG198" s="511"/>
      <c r="BH198" s="507"/>
      <c r="BI198" s="492"/>
      <c r="BJ198" s="492"/>
      <c r="BK198" s="492"/>
      <c r="BL198" s="511"/>
      <c r="BM198" s="507"/>
      <c r="BN198" s="492"/>
      <c r="BO198" s="492"/>
      <c r="BP198" s="492"/>
      <c r="BQ198" s="511"/>
      <c r="BR198" s="507"/>
      <c r="BS198" s="492"/>
      <c r="BT198" s="492"/>
      <c r="BU198" s="492"/>
      <c r="BV198" s="492"/>
      <c r="BW198" s="493"/>
      <c r="BX198" s="67"/>
      <c r="BY198" s="67"/>
      <c r="BZ198" s="67"/>
      <c r="CA198" s="67"/>
      <c r="CB198" s="67"/>
      <c r="CC198" s="67"/>
      <c r="CD198" s="67"/>
      <c r="CE198" s="67"/>
      <c r="CF198" s="67"/>
      <c r="CG198" s="67"/>
      <c r="CH198" s="67"/>
      <c r="CI198" s="67"/>
      <c r="CJ198" s="67"/>
      <c r="CK198" s="67"/>
      <c r="CL198" s="67"/>
      <c r="CM198" s="67"/>
      <c r="CN198" s="67"/>
      <c r="CO198" s="67"/>
      <c r="CP198" s="67"/>
      <c r="CQ198" s="67"/>
      <c r="CR198" s="67"/>
      <c r="CS198" s="67"/>
      <c r="CT198" s="67"/>
      <c r="CU198" s="67"/>
      <c r="CV198" s="67"/>
      <c r="CW198" s="67"/>
      <c r="CX198" s="67"/>
      <c r="CY198" s="67"/>
      <c r="CZ198" s="67"/>
    </row>
    <row r="199" s="366" customFormat="true" ht="15" customHeight="true" x14ac:dyDescent="0.2">
      <c r="A199" s="219"/>
      <c r="B199" s="186"/>
      <c r="C199" s="159"/>
      <c r="D199" s="161"/>
      <c r="E199" s="161"/>
      <c r="F199" s="161"/>
      <c r="G199" s="160"/>
      <c r="H199" s="158"/>
      <c r="I199" s="161"/>
      <c r="J199" s="161"/>
      <c r="K199" s="161"/>
      <c r="L199" s="157"/>
      <c r="M199" s="159"/>
      <c r="N199" s="161"/>
      <c r="O199" s="161"/>
      <c r="P199" s="161"/>
      <c r="Q199" s="160"/>
      <c r="R199" s="158"/>
      <c r="S199" s="161"/>
      <c r="T199" s="161"/>
      <c r="U199" s="161"/>
      <c r="V199" s="161"/>
      <c r="W199" s="157"/>
      <c r="X199" s="918"/>
      <c r="Y199" s="918"/>
      <c r="Z199" s="918"/>
      <c r="AA199" s="918"/>
      <c r="AB199" s="918"/>
      <c r="AC199" s="918"/>
      <c r="AD199" s="918"/>
      <c r="AE199" s="918"/>
      <c r="AF199" s="918"/>
      <c r="AG199" s="918"/>
      <c r="AH199" s="918"/>
      <c r="AI199" s="918"/>
      <c r="AJ199" s="918"/>
      <c r="AK199" s="918"/>
      <c r="AL199" s="918"/>
      <c r="AM199" s="918"/>
      <c r="AN199" s="918"/>
      <c r="AO199" s="918"/>
      <c r="AP199" s="918"/>
      <c r="AQ199" s="918"/>
      <c r="AR199" s="918"/>
      <c r="AS199" s="918"/>
      <c r="AT199" s="918"/>
      <c r="AU199" s="918"/>
      <c r="AV199" s="918"/>
      <c r="AW199" s="918"/>
      <c r="AX199" s="918"/>
      <c r="AY199" s="918"/>
      <c r="AZ199" s="403"/>
      <c r="BA199" s="679"/>
      <c r="BB199" s="678"/>
      <c r="BC199" s="507"/>
      <c r="BD199" s="492"/>
      <c r="BE199" s="492"/>
      <c r="BF199" s="492"/>
      <c r="BG199" s="511"/>
      <c r="BH199" s="507"/>
      <c r="BI199" s="492"/>
      <c r="BJ199" s="492"/>
      <c r="BK199" s="492"/>
      <c r="BL199" s="511"/>
      <c r="BM199" s="507"/>
      <c r="BN199" s="492"/>
      <c r="BO199" s="492"/>
      <c r="BP199" s="492"/>
      <c r="BQ199" s="511"/>
      <c r="BR199" s="507"/>
      <c r="BS199" s="492"/>
      <c r="BT199" s="492"/>
      <c r="BU199" s="492"/>
      <c r="BV199" s="492"/>
      <c r="BW199" s="493"/>
      <c r="BX199" s="67"/>
      <c r="BY199" s="67"/>
      <c r="BZ199" s="67"/>
      <c r="CA199" s="67"/>
      <c r="CB199" s="67"/>
      <c r="CC199" s="67"/>
      <c r="CD199" s="67"/>
      <c r="CE199" s="67"/>
      <c r="CF199" s="67"/>
      <c r="CG199" s="67"/>
      <c r="CH199" s="67"/>
      <c r="CI199" s="67"/>
      <c r="CJ199" s="67"/>
      <c r="CK199" s="67"/>
      <c r="CL199" s="67"/>
      <c r="CM199" s="67"/>
      <c r="CN199" s="67"/>
      <c r="CO199" s="67"/>
      <c r="CP199" s="67"/>
      <c r="CQ199" s="67"/>
      <c r="CR199" s="67"/>
      <c r="CS199" s="67"/>
      <c r="CT199" s="67"/>
      <c r="CU199" s="67"/>
      <c r="CV199" s="67"/>
      <c r="CW199" s="67"/>
      <c r="CX199" s="67"/>
      <c r="CY199" s="67"/>
      <c r="CZ199" s="67"/>
    </row>
    <row r="200" s="366" customFormat="true" ht="15" customHeight="true" x14ac:dyDescent="0.2">
      <c r="A200" s="219"/>
      <c r="B200" s="186"/>
      <c r="C200" s="159"/>
      <c r="D200" s="161"/>
      <c r="E200" s="161"/>
      <c r="F200" s="161"/>
      <c r="G200" s="160"/>
      <c r="H200" s="158"/>
      <c r="I200" s="161"/>
      <c r="J200" s="161"/>
      <c r="K200" s="161"/>
      <c r="L200" s="157"/>
      <c r="M200" s="159"/>
      <c r="N200" s="161"/>
      <c r="O200" s="161"/>
      <c r="P200" s="161"/>
      <c r="Q200" s="160"/>
      <c r="R200" s="158"/>
      <c r="S200" s="161"/>
      <c r="T200" s="161"/>
      <c r="U200" s="161"/>
      <c r="V200" s="161"/>
      <c r="W200" s="157"/>
      <c r="X200" s="918"/>
      <c r="Y200" s="918"/>
      <c r="Z200" s="918"/>
      <c r="AA200" s="918"/>
      <c r="AB200" s="918"/>
      <c r="AC200" s="918"/>
      <c r="AD200" s="918"/>
      <c r="AE200" s="918"/>
      <c r="AF200" s="918"/>
      <c r="AG200" s="918"/>
      <c r="AH200" s="918"/>
      <c r="AI200" s="918"/>
      <c r="AJ200" s="918"/>
      <c r="AK200" s="918"/>
      <c r="AL200" s="918"/>
      <c r="AM200" s="918"/>
      <c r="AN200" s="918"/>
      <c r="AO200" s="918"/>
      <c r="AP200" s="918"/>
      <c r="AQ200" s="918"/>
      <c r="AR200" s="918"/>
      <c r="AS200" s="918"/>
      <c r="AT200" s="918"/>
      <c r="AU200" s="918"/>
      <c r="AV200" s="918"/>
      <c r="AW200" s="918"/>
      <c r="AX200" s="918"/>
      <c r="AY200" s="918"/>
      <c r="AZ200" s="403"/>
      <c r="BA200" s="679"/>
      <c r="BB200" s="678"/>
      <c r="BC200" s="507"/>
      <c r="BD200" s="492"/>
      <c r="BE200" s="492"/>
      <c r="BF200" s="492"/>
      <c r="BG200" s="511"/>
      <c r="BH200" s="507"/>
      <c r="BI200" s="492"/>
      <c r="BJ200" s="492"/>
      <c r="BK200" s="492"/>
      <c r="BL200" s="511"/>
      <c r="BM200" s="507"/>
      <c r="BN200" s="492"/>
      <c r="BO200" s="492"/>
      <c r="BP200" s="492"/>
      <c r="BQ200" s="511"/>
      <c r="BR200" s="507"/>
      <c r="BS200" s="492"/>
      <c r="BT200" s="492"/>
      <c r="BU200" s="492"/>
      <c r="BV200" s="492"/>
      <c r="BW200" s="493"/>
      <c r="BX200" s="67"/>
      <c r="BY200" s="67"/>
      <c r="BZ200" s="67"/>
      <c r="CA200" s="67"/>
      <c r="CB200" s="67"/>
      <c r="CC200" s="67"/>
      <c r="CD200" s="67"/>
      <c r="CE200" s="67"/>
      <c r="CF200" s="67"/>
      <c r="CG200" s="67"/>
      <c r="CH200" s="67"/>
      <c r="CI200" s="67"/>
      <c r="CJ200" s="67"/>
      <c r="CK200" s="67"/>
      <c r="CL200" s="67"/>
      <c r="CM200" s="67"/>
      <c r="CN200" s="67"/>
      <c r="CO200" s="67"/>
      <c r="CP200" s="67"/>
      <c r="CQ200" s="67"/>
      <c r="CR200" s="67"/>
      <c r="CS200" s="67"/>
      <c r="CT200" s="67"/>
      <c r="CU200" s="67"/>
      <c r="CV200" s="67"/>
      <c r="CW200" s="67"/>
      <c r="CX200" s="67"/>
      <c r="CY200" s="67"/>
      <c r="CZ200" s="67"/>
    </row>
    <row r="201" s="366" customFormat="true" ht="15" customHeight="true" x14ac:dyDescent="0.2">
      <c r="A201" s="219"/>
      <c r="B201" s="186"/>
      <c r="C201" s="159"/>
      <c r="D201" s="161"/>
      <c r="E201" s="161"/>
      <c r="F201" s="161"/>
      <c r="G201" s="160"/>
      <c r="H201" s="158"/>
      <c r="I201" s="161"/>
      <c r="J201" s="161"/>
      <c r="K201" s="161"/>
      <c r="L201" s="157"/>
      <c r="M201" s="159"/>
      <c r="N201" s="161"/>
      <c r="O201" s="161"/>
      <c r="P201" s="161"/>
      <c r="Q201" s="160"/>
      <c r="R201" s="158"/>
      <c r="S201" s="161"/>
      <c r="T201" s="161"/>
      <c r="U201" s="161"/>
      <c r="V201" s="161"/>
      <c r="W201" s="157"/>
      <c r="X201" s="918"/>
      <c r="Y201" s="918"/>
      <c r="Z201" s="918"/>
      <c r="AA201" s="918"/>
      <c r="AB201" s="918"/>
      <c r="AC201" s="918"/>
      <c r="AD201" s="918"/>
      <c r="AE201" s="918"/>
      <c r="AF201" s="918"/>
      <c r="AG201" s="918"/>
      <c r="AH201" s="918"/>
      <c r="AI201" s="918"/>
      <c r="AJ201" s="918"/>
      <c r="AK201" s="918"/>
      <c r="AL201" s="918"/>
      <c r="AM201" s="918"/>
      <c r="AN201" s="918"/>
      <c r="AO201" s="918"/>
      <c r="AP201" s="918"/>
      <c r="AQ201" s="918"/>
      <c r="AR201" s="918"/>
      <c r="AS201" s="918"/>
      <c r="AT201" s="918"/>
      <c r="AU201" s="918"/>
      <c r="AV201" s="918"/>
      <c r="AW201" s="918"/>
      <c r="AX201" s="918"/>
      <c r="AY201" s="918"/>
      <c r="AZ201" s="403"/>
      <c r="BA201" s="679"/>
      <c r="BB201" s="678"/>
      <c r="BC201" s="507"/>
      <c r="BD201" s="492"/>
      <c r="BE201" s="492"/>
      <c r="BF201" s="492"/>
      <c r="BG201" s="511"/>
      <c r="BH201" s="507"/>
      <c r="BI201" s="492"/>
      <c r="BJ201" s="492"/>
      <c r="BK201" s="492"/>
      <c r="BL201" s="511"/>
      <c r="BM201" s="507"/>
      <c r="BN201" s="492"/>
      <c r="BO201" s="492"/>
      <c r="BP201" s="492"/>
      <c r="BQ201" s="511"/>
      <c r="BR201" s="507"/>
      <c r="BS201" s="492"/>
      <c r="BT201" s="492"/>
      <c r="BU201" s="492"/>
      <c r="BV201" s="492"/>
      <c r="BW201" s="493"/>
      <c r="BX201" s="67"/>
      <c r="BY201" s="67"/>
      <c r="BZ201" s="67"/>
      <c r="CA201" s="67"/>
      <c r="CB201" s="67"/>
      <c r="CC201" s="67"/>
      <c r="CD201" s="67"/>
      <c r="CE201" s="67"/>
      <c r="CF201" s="67"/>
      <c r="CG201" s="67"/>
      <c r="CH201" s="67"/>
      <c r="CI201" s="67"/>
      <c r="CJ201" s="67"/>
      <c r="CK201" s="67"/>
      <c r="CL201" s="67"/>
      <c r="CM201" s="67"/>
      <c r="CN201" s="67"/>
      <c r="CO201" s="67"/>
      <c r="CP201" s="67"/>
      <c r="CQ201" s="67"/>
      <c r="CR201" s="67"/>
      <c r="CS201" s="67"/>
      <c r="CT201" s="67"/>
      <c r="CU201" s="67"/>
      <c r="CV201" s="67"/>
      <c r="CW201" s="67"/>
      <c r="CX201" s="67"/>
      <c r="CY201" s="67"/>
      <c r="CZ201" s="67"/>
    </row>
    <row r="202" s="594" customFormat="true" ht="15" customHeight="true" x14ac:dyDescent="0.2">
      <c r="A202" s="1070"/>
      <c r="B202" s="188"/>
      <c r="C202" s="178"/>
      <c r="D202" s="177"/>
      <c r="E202" s="177"/>
      <c r="F202" s="177"/>
      <c r="G202" s="176"/>
      <c r="H202" s="175"/>
      <c r="I202" s="177"/>
      <c r="J202" s="177"/>
      <c r="K202" s="177"/>
      <c r="L202" s="174"/>
      <c r="M202" s="178"/>
      <c r="N202" s="177"/>
      <c r="O202" s="177"/>
      <c r="P202" s="177"/>
      <c r="Q202" s="176"/>
      <c r="R202" s="175"/>
      <c r="S202" s="177"/>
      <c r="T202" s="177"/>
      <c r="U202" s="177"/>
      <c r="V202" s="177"/>
      <c r="W202" s="174"/>
      <c r="X202" s="495"/>
      <c r="Y202" s="495"/>
      <c r="Z202" s="495"/>
      <c r="AA202" s="495"/>
      <c r="AB202" s="495"/>
      <c r="AC202" s="495"/>
      <c r="AD202" s="495"/>
      <c r="AE202" s="495"/>
      <c r="AF202" s="495"/>
      <c r="AG202" s="495"/>
      <c r="AH202" s="495"/>
      <c r="AI202" s="495"/>
      <c r="AJ202" s="495"/>
      <c r="AK202" s="495"/>
      <c r="AL202" s="495"/>
      <c r="AM202" s="495"/>
      <c r="AN202" s="495"/>
      <c r="AO202" s="495"/>
      <c r="AP202" s="495"/>
      <c r="AQ202" s="495"/>
      <c r="AR202" s="495"/>
      <c r="AS202" s="495"/>
      <c r="AT202" s="495"/>
      <c r="AU202" s="495"/>
      <c r="AV202" s="495"/>
      <c r="AW202" s="495"/>
      <c r="AX202" s="495"/>
      <c r="AY202" s="495"/>
      <c r="AZ202" s="234"/>
      <c r="BA202" s="679"/>
      <c r="BB202" s="678"/>
      <c r="BC202" s="507"/>
      <c r="BD202" s="492"/>
      <c r="BE202" s="492"/>
      <c r="BF202" s="492"/>
      <c r="BG202" s="511"/>
      <c r="BH202" s="507"/>
      <c r="BI202" s="492"/>
      <c r="BJ202" s="492"/>
      <c r="BK202" s="492"/>
      <c r="BL202" s="511"/>
      <c r="BM202" s="507"/>
      <c r="BN202" s="492"/>
      <c r="BO202" s="492"/>
      <c r="BP202" s="492"/>
      <c r="BQ202" s="511"/>
      <c r="BR202" s="507"/>
      <c r="BS202" s="492"/>
      <c r="BT202" s="492"/>
      <c r="BU202" s="492"/>
      <c r="BV202" s="492"/>
      <c r="BW202" s="493"/>
      <c r="BX202" s="67"/>
      <c r="BY202" s="67"/>
      <c r="BZ202" s="67"/>
      <c r="CA202" s="67"/>
      <c r="CB202" s="67"/>
      <c r="CC202" s="67"/>
      <c r="CD202" s="67"/>
      <c r="CE202" s="67"/>
      <c r="CF202" s="67"/>
      <c r="CG202" s="67"/>
      <c r="CH202" s="67"/>
      <c r="CI202" s="67"/>
      <c r="CJ202" s="67"/>
      <c r="CK202" s="67"/>
      <c r="CL202" s="67"/>
      <c r="CM202" s="67"/>
      <c r="CN202" s="67"/>
      <c r="CO202" s="67"/>
      <c r="CP202" s="67"/>
      <c r="CQ202" s="67"/>
      <c r="CR202" s="67"/>
      <c r="CS202" s="67"/>
      <c r="CT202" s="67"/>
      <c r="CU202" s="67"/>
      <c r="CV202" s="67"/>
      <c r="CW202" s="67"/>
      <c r="CX202" s="67"/>
      <c r="CY202" s="67"/>
      <c r="CZ202" s="67"/>
    </row>
    <row r="203" s="594" customFormat="true" ht="15" customHeight="true" x14ac:dyDescent="0.2">
      <c r="A203" s="1070"/>
      <c r="B203" s="188"/>
      <c r="C203" s="178"/>
      <c r="D203" s="177"/>
      <c r="E203" s="177"/>
      <c r="F203" s="177"/>
      <c r="G203" s="176"/>
      <c r="H203" s="175"/>
      <c r="I203" s="177"/>
      <c r="J203" s="177"/>
      <c r="K203" s="177"/>
      <c r="L203" s="174"/>
      <c r="M203" s="178"/>
      <c r="N203" s="177"/>
      <c r="O203" s="177"/>
      <c r="P203" s="177"/>
      <c r="Q203" s="176"/>
      <c r="R203" s="175"/>
      <c r="S203" s="177"/>
      <c r="T203" s="177"/>
      <c r="U203" s="177"/>
      <c r="V203" s="177"/>
      <c r="W203" s="174"/>
      <c r="X203" s="495"/>
      <c r="Y203" s="495"/>
      <c r="Z203" s="495"/>
      <c r="AA203" s="495"/>
      <c r="AB203" s="495"/>
      <c r="AC203" s="495"/>
      <c r="AD203" s="495"/>
      <c r="AE203" s="495"/>
      <c r="AF203" s="495"/>
      <c r="AG203" s="495"/>
      <c r="AH203" s="495"/>
      <c r="AI203" s="495"/>
      <c r="AJ203" s="495"/>
      <c r="AK203" s="495"/>
      <c r="AL203" s="495"/>
      <c r="AM203" s="495"/>
      <c r="AN203" s="495"/>
      <c r="AO203" s="495"/>
      <c r="AP203" s="495"/>
      <c r="AQ203" s="495"/>
      <c r="AR203" s="495"/>
      <c r="AS203" s="495"/>
      <c r="AT203" s="495"/>
      <c r="AU203" s="495"/>
      <c r="AV203" s="495"/>
      <c r="AW203" s="495"/>
      <c r="AX203" s="495"/>
      <c r="AY203" s="495"/>
      <c r="AZ203" s="234"/>
      <c r="BA203" s="679"/>
      <c r="BB203" s="678"/>
      <c r="BC203" s="507"/>
      <c r="BD203" s="492"/>
      <c r="BE203" s="492"/>
      <c r="BF203" s="492"/>
      <c r="BG203" s="511"/>
      <c r="BH203" s="507"/>
      <c r="BI203" s="492"/>
      <c r="BJ203" s="492"/>
      <c r="BK203" s="492"/>
      <c r="BL203" s="511"/>
      <c r="BM203" s="507"/>
      <c r="BN203" s="492"/>
      <c r="BO203" s="492"/>
      <c r="BP203" s="492"/>
      <c r="BQ203" s="511"/>
      <c r="BR203" s="507"/>
      <c r="BS203" s="492"/>
      <c r="BT203" s="492"/>
      <c r="BU203" s="492"/>
      <c r="BV203" s="492"/>
      <c r="BW203" s="493"/>
      <c r="BX203" s="67"/>
      <c r="BY203" s="67"/>
      <c r="BZ203" s="67"/>
      <c r="CA203" s="67"/>
      <c r="CB203" s="67"/>
      <c r="CC203" s="67"/>
      <c r="CD203" s="67"/>
      <c r="CE203" s="67"/>
      <c r="CF203" s="67"/>
      <c r="CG203" s="67"/>
      <c r="CH203" s="67"/>
      <c r="CI203" s="67"/>
      <c r="CJ203" s="67"/>
      <c r="CK203" s="67"/>
      <c r="CL203" s="67"/>
      <c r="CM203" s="67"/>
      <c r="CN203" s="67"/>
      <c r="CO203" s="67"/>
      <c r="CP203" s="67"/>
      <c r="CQ203" s="67"/>
      <c r="CR203" s="67"/>
      <c r="CS203" s="67"/>
      <c r="CT203" s="67"/>
      <c r="CU203" s="67"/>
      <c r="CV203" s="67"/>
      <c r="CW203" s="67"/>
      <c r="CX203" s="67"/>
      <c r="CY203" s="67"/>
      <c r="CZ203" s="67"/>
    </row>
    <row r="204" s="594" customFormat="true" ht="15" customHeight="true" x14ac:dyDescent="0.2">
      <c r="A204" s="1070"/>
      <c r="B204" s="188"/>
      <c r="C204" s="178"/>
      <c r="D204" s="177"/>
      <c r="E204" s="177"/>
      <c r="F204" s="177"/>
      <c r="G204" s="176"/>
      <c r="H204" s="175"/>
      <c r="I204" s="177"/>
      <c r="J204" s="177"/>
      <c r="K204" s="177"/>
      <c r="L204" s="174"/>
      <c r="M204" s="178"/>
      <c r="N204" s="177"/>
      <c r="O204" s="177"/>
      <c r="P204" s="177"/>
      <c r="Q204" s="176"/>
      <c r="R204" s="175"/>
      <c r="S204" s="177"/>
      <c r="T204" s="177"/>
      <c r="U204" s="177"/>
      <c r="V204" s="177"/>
      <c r="W204" s="174"/>
      <c r="X204" s="495"/>
      <c r="Y204" s="495"/>
      <c r="Z204" s="495"/>
      <c r="AA204" s="495"/>
      <c r="AB204" s="495"/>
      <c r="AC204" s="495"/>
      <c r="AD204" s="495"/>
      <c r="AE204" s="495"/>
      <c r="AF204" s="495"/>
      <c r="AG204" s="495"/>
      <c r="AH204" s="495"/>
      <c r="AI204" s="495"/>
      <c r="AJ204" s="495"/>
      <c r="AK204" s="495"/>
      <c r="AL204" s="495"/>
      <c r="AM204" s="495"/>
      <c r="AN204" s="495"/>
      <c r="AO204" s="495"/>
      <c r="AP204" s="495"/>
      <c r="AQ204" s="495"/>
      <c r="AR204" s="495"/>
      <c r="AS204" s="495"/>
      <c r="AT204" s="495"/>
      <c r="AU204" s="495"/>
      <c r="AV204" s="495"/>
      <c r="AW204" s="495"/>
      <c r="AX204" s="495"/>
      <c r="AY204" s="495"/>
      <c r="AZ204" s="234"/>
      <c r="BA204" s="679"/>
      <c r="BB204" s="678"/>
      <c r="BC204" s="507"/>
      <c r="BD204" s="492"/>
      <c r="BE204" s="492"/>
      <c r="BF204" s="492"/>
      <c r="BG204" s="511"/>
      <c r="BH204" s="507"/>
      <c r="BI204" s="492"/>
      <c r="BJ204" s="492"/>
      <c r="BK204" s="492"/>
      <c r="BL204" s="511"/>
      <c r="BM204" s="507"/>
      <c r="BN204" s="492"/>
      <c r="BO204" s="492"/>
      <c r="BP204" s="492"/>
      <c r="BQ204" s="511"/>
      <c r="BR204" s="507"/>
      <c r="BS204" s="492"/>
      <c r="BT204" s="492"/>
      <c r="BU204" s="492"/>
      <c r="BV204" s="492"/>
      <c r="BW204" s="493"/>
      <c r="BX204" s="67"/>
      <c r="BY204" s="67"/>
      <c r="BZ204" s="67"/>
      <c r="CA204" s="67"/>
      <c r="CB204" s="67"/>
      <c r="CC204" s="67"/>
      <c r="CD204" s="67"/>
      <c r="CE204" s="67"/>
      <c r="CF204" s="67"/>
      <c r="CG204" s="67"/>
      <c r="CH204" s="67"/>
      <c r="CI204" s="67"/>
      <c r="CJ204" s="67"/>
      <c r="CK204" s="67"/>
      <c r="CL204" s="67"/>
      <c r="CM204" s="67"/>
      <c r="CN204" s="67"/>
      <c r="CO204" s="67"/>
      <c r="CP204" s="67"/>
      <c r="CQ204" s="67"/>
      <c r="CR204" s="67"/>
      <c r="CS204" s="67"/>
      <c r="CT204" s="67"/>
      <c r="CU204" s="67"/>
      <c r="CV204" s="67"/>
      <c r="CW204" s="67"/>
      <c r="CX204" s="67"/>
      <c r="CY204" s="67"/>
      <c r="CZ204" s="67"/>
    </row>
    <row r="205" s="366" customFormat="true" ht="15" customHeight="true" x14ac:dyDescent="0.2">
      <c r="A205" s="218"/>
      <c r="B205" s="185"/>
      <c r="C205" s="137"/>
      <c r="D205" s="146"/>
      <c r="E205" s="146"/>
      <c r="F205" s="146"/>
      <c r="G205" s="145"/>
      <c r="H205" s="136"/>
      <c r="I205" s="146"/>
      <c r="J205" s="146"/>
      <c r="K205" s="146"/>
      <c r="L205" s="135"/>
      <c r="M205" s="137"/>
      <c r="N205" s="146"/>
      <c r="O205" s="146"/>
      <c r="P205" s="146"/>
      <c r="Q205" s="145"/>
      <c r="R205" s="136"/>
      <c r="S205" s="146"/>
      <c r="T205" s="146"/>
      <c r="U205" s="146"/>
      <c r="V205" s="146"/>
      <c r="W205" s="135"/>
      <c r="X205" s="918"/>
      <c r="Y205" s="918"/>
      <c r="Z205" s="918"/>
      <c r="AA205" s="918"/>
      <c r="AB205" s="918"/>
      <c r="AC205" s="918"/>
      <c r="AD205" s="918"/>
      <c r="AE205" s="918"/>
      <c r="AF205" s="918"/>
      <c r="AG205" s="918"/>
      <c r="AH205" s="918"/>
      <c r="AI205" s="918"/>
      <c r="AJ205" s="918"/>
      <c r="AK205" s="918"/>
      <c r="AL205" s="918"/>
      <c r="AM205" s="918"/>
      <c r="AN205" s="918"/>
      <c r="AO205" s="918"/>
      <c r="AP205" s="918"/>
      <c r="AQ205" s="918"/>
      <c r="AR205" s="918"/>
      <c r="AS205" s="918"/>
      <c r="AT205" s="918"/>
      <c r="AU205" s="918"/>
      <c r="AV205" s="918"/>
      <c r="AW205" s="918"/>
      <c r="AX205" s="918"/>
      <c r="AY205" s="918"/>
      <c r="AZ205" s="403"/>
      <c r="BA205" s="679"/>
      <c r="BB205" s="678"/>
      <c r="BC205" s="510"/>
      <c r="BD205" s="509"/>
      <c r="BE205" s="509"/>
      <c r="BF205" s="509"/>
      <c r="BG205" s="513"/>
      <c r="BH205" s="510"/>
      <c r="BI205" s="509"/>
      <c r="BJ205" s="509"/>
      <c r="BK205" s="509"/>
      <c r="BL205" s="513"/>
      <c r="BM205" s="510"/>
      <c r="BN205" s="509"/>
      <c r="BO205" s="509"/>
      <c r="BP205" s="509"/>
      <c r="BQ205" s="513"/>
      <c r="BR205" s="510"/>
      <c r="BS205" s="509"/>
      <c r="BT205" s="509"/>
      <c r="BU205" s="509"/>
      <c r="BV205" s="509"/>
      <c r="BW205" s="512"/>
      <c r="BX205" s="67"/>
      <c r="BY205" s="67"/>
      <c r="BZ205" s="67"/>
      <c r="CA205" s="67"/>
      <c r="CB205" s="67"/>
      <c r="CC205" s="67"/>
      <c r="CD205" s="67"/>
      <c r="CE205" s="67"/>
      <c r="CF205" s="67"/>
      <c r="CG205" s="67"/>
      <c r="CH205" s="67"/>
      <c r="CI205" s="67"/>
      <c r="CJ205" s="67"/>
      <c r="CK205" s="67"/>
      <c r="CL205" s="67"/>
      <c r="CM205" s="67"/>
      <c r="CN205" s="67"/>
      <c r="CO205" s="67"/>
      <c r="CP205" s="67"/>
      <c r="CQ205" s="67"/>
      <c r="CR205" s="67"/>
      <c r="CS205" s="67"/>
      <c r="CT205" s="67"/>
      <c r="CU205" s="67"/>
      <c r="CV205" s="67"/>
      <c r="CW205" s="67"/>
      <c r="CX205" s="67"/>
      <c r="CY205" s="67"/>
      <c r="CZ205" s="67"/>
    </row>
    <row r="206" s="366" customFormat="true" ht="250.15" customHeight="true" x14ac:dyDescent="0.2">
      <c r="B206" s="368"/>
      <c r="X206" s="403"/>
      <c r="Y206" s="403"/>
      <c r="Z206" s="403"/>
      <c r="AA206" s="403"/>
      <c r="AB206" s="403"/>
      <c r="AC206" s="403"/>
      <c r="AD206" s="403"/>
      <c r="AE206" s="403"/>
      <c r="AF206" s="403"/>
      <c r="AG206" s="403"/>
      <c r="AH206" s="403"/>
      <c r="AI206" s="403"/>
      <c r="AJ206" s="403"/>
      <c r="AK206" s="403"/>
      <c r="AL206" s="403"/>
      <c r="AM206" s="403"/>
      <c r="AN206" s="403"/>
      <c r="AO206" s="403"/>
      <c r="AP206" s="403"/>
      <c r="AQ206" s="403"/>
      <c r="AR206" s="403"/>
      <c r="AS206" s="403"/>
      <c r="AT206" s="403"/>
      <c r="AU206" s="403"/>
      <c r="AV206" s="403"/>
      <c r="AW206" s="403"/>
      <c r="AX206" s="403"/>
      <c r="AY206" s="403"/>
      <c r="AZ206" s="403"/>
      <c r="BA206" s="367"/>
      <c r="BB206" s="365"/>
      <c r="BC206" s="365"/>
      <c r="BD206" s="365"/>
      <c r="BE206" s="365"/>
      <c r="BF206" s="365"/>
      <c r="BG206" s="365"/>
      <c r="BH206" s="365"/>
      <c r="BI206" s="365"/>
      <c r="BJ206" s="365"/>
      <c r="BK206" s="365"/>
      <c r="BL206" s="365"/>
      <c r="BM206" s="365"/>
      <c r="BN206" s="365"/>
      <c r="BO206" s="365"/>
      <c r="BP206" s="365"/>
      <c r="BQ206" s="365"/>
      <c r="BR206" s="365"/>
      <c r="BS206" s="365"/>
      <c r="BT206" s="365"/>
      <c r="BU206" s="365"/>
      <c r="BV206" s="365"/>
      <c r="BW206" s="367"/>
      <c r="BX206" s="402"/>
      <c r="BY206" s="402"/>
      <c r="BZ206" s="402"/>
      <c r="CA206" s="402"/>
      <c r="CB206" s="402"/>
      <c r="CC206" s="402"/>
      <c r="CD206" s="402"/>
      <c r="CE206" s="402"/>
      <c r="CF206" s="402"/>
      <c r="CG206" s="402"/>
      <c r="CH206" s="402"/>
      <c r="CI206" s="402"/>
      <c r="CJ206" s="402"/>
      <c r="CK206" s="402"/>
      <c r="CL206" s="402"/>
      <c r="CM206" s="402"/>
      <c r="CN206" s="402"/>
      <c r="CO206" s="402"/>
      <c r="CP206" s="402"/>
      <c r="CQ206" s="402"/>
      <c r="CR206" s="402"/>
      <c r="CS206" s="402"/>
      <c r="CT206" s="402"/>
      <c r="CU206" s="402"/>
      <c r="CV206" s="402"/>
      <c r="CW206" s="402"/>
      <c r="CX206" s="402"/>
      <c r="CY206" s="402"/>
      <c r="CZ206" s="402"/>
    </row>
    <row r="207" s="346" customFormat="true" ht="18" customHeight="true" x14ac:dyDescent="0.2">
      <c r="X207" s="398"/>
      <c r="Y207" s="398"/>
      <c r="Z207" s="398"/>
      <c r="AA207" s="398"/>
      <c r="AB207" s="398"/>
      <c r="AC207" s="398"/>
      <c r="AD207" s="398"/>
      <c r="AE207" s="398"/>
      <c r="AF207" s="398"/>
      <c r="AG207" s="398"/>
      <c r="AH207" s="398"/>
      <c r="AI207" s="398"/>
      <c r="AJ207" s="398"/>
      <c r="AK207" s="398"/>
      <c r="AL207" s="398"/>
      <c r="AM207" s="398"/>
      <c r="AN207" s="398"/>
      <c r="AO207" s="398"/>
      <c r="AP207" s="398"/>
      <c r="AQ207" s="398"/>
      <c r="AR207" s="398"/>
      <c r="AS207" s="398"/>
      <c r="AT207" s="398"/>
      <c r="AU207" s="398"/>
      <c r="AV207" s="398"/>
      <c r="AW207" s="398"/>
      <c r="AX207" s="398"/>
      <c r="AY207" s="398"/>
      <c r="AZ207" s="398"/>
      <c r="BB207" s="369"/>
      <c r="BX207" s="398"/>
      <c r="BY207" s="398"/>
      <c r="BZ207" s="398"/>
      <c r="CA207" s="398"/>
      <c r="CB207" s="398"/>
      <c r="CC207" s="398"/>
      <c r="CD207" s="398"/>
      <c r="CE207" s="398"/>
      <c r="CF207" s="398"/>
      <c r="CG207" s="398"/>
      <c r="CH207" s="398"/>
      <c r="CI207" s="398"/>
      <c r="CJ207" s="398"/>
      <c r="CK207" s="398"/>
      <c r="CL207" s="398"/>
      <c r="CM207" s="398"/>
      <c r="CN207" s="398"/>
      <c r="CO207" s="398"/>
      <c r="CP207" s="398"/>
      <c r="CQ207" s="398"/>
      <c r="CR207" s="398"/>
      <c r="CS207" s="398"/>
      <c r="CT207" s="398"/>
      <c r="CU207" s="398"/>
      <c r="CV207" s="398"/>
      <c r="CW207" s="398"/>
      <c r="CX207" s="398"/>
      <c r="CY207" s="398"/>
      <c r="CZ207" s="398"/>
    </row>
    <row r="208" s="346" customFormat="true" ht="22.5" customHeight="true" x14ac:dyDescent="0.35">
      <c r="A208" s="1068" t="str">
        <f>A1026</f>
        <v>Madagascar</v>
      </c>
      <c r="B208" s="1069"/>
      <c r="X208" s="398"/>
      <c r="Y208" s="398"/>
      <c r="Z208" s="398"/>
      <c r="AA208" s="398"/>
      <c r="AB208" s="398"/>
      <c r="AC208" s="398"/>
      <c r="AD208" s="398"/>
      <c r="AE208" s="398"/>
      <c r="AF208" s="398"/>
      <c r="AG208" s="398"/>
      <c r="AH208" s="398"/>
      <c r="AI208" s="398"/>
      <c r="AJ208" s="398"/>
      <c r="AK208" s="398"/>
      <c r="AL208" s="398"/>
      <c r="AM208" s="398"/>
      <c r="AN208" s="398"/>
      <c r="AO208" s="398"/>
      <c r="AP208" s="398"/>
      <c r="AQ208" s="398"/>
      <c r="AR208" s="398"/>
      <c r="AS208" s="398"/>
      <c r="AT208" s="398"/>
      <c r="AU208" s="398"/>
      <c r="AV208" s="398"/>
      <c r="AW208" s="398"/>
      <c r="AX208" s="398"/>
      <c r="AY208" s="398"/>
      <c r="AZ208" s="398"/>
      <c r="BB208" s="369"/>
      <c r="BX208" s="398"/>
      <c r="BY208" s="398"/>
      <c r="BZ208" s="398"/>
      <c r="CA208" s="398"/>
      <c r="CB208" s="398"/>
      <c r="CC208" s="398"/>
      <c r="CD208" s="398"/>
      <c r="CE208" s="398"/>
      <c r="CF208" s="398"/>
      <c r="CG208" s="398"/>
      <c r="CH208" s="398"/>
      <c r="CI208" s="398"/>
      <c r="CJ208" s="398"/>
      <c r="CK208" s="398"/>
      <c r="CL208" s="398"/>
      <c r="CM208" s="398"/>
      <c r="CN208" s="398"/>
      <c r="CO208" s="398"/>
      <c r="CP208" s="398"/>
      <c r="CQ208" s="398"/>
      <c r="CR208" s="398"/>
      <c r="CS208" s="398"/>
      <c r="CT208" s="398"/>
      <c r="CU208" s="398"/>
      <c r="CV208" s="398"/>
      <c r="CW208" s="398"/>
      <c r="CX208" s="398"/>
      <c r="CY208" s="398"/>
      <c r="CZ208" s="398"/>
    </row>
    <row r="209" s="346" customFormat="true" ht="22.5" customHeight="true" x14ac:dyDescent="0.35">
      <c r="A209" s="373" t="str">
        <f>A1034</f>
        <v>2004</v>
      </c>
      <c r="B209" s="374"/>
      <c r="X209" s="398"/>
      <c r="Y209" s="398"/>
      <c r="Z209" s="398"/>
      <c r="AA209" s="398"/>
      <c r="AB209" s="398"/>
      <c r="AC209" s="398"/>
      <c r="AD209" s="398"/>
      <c r="AE209" s="398"/>
      <c r="AF209" s="398"/>
      <c r="AG209" s="398"/>
      <c r="AH209" s="398"/>
      <c r="AI209" s="398"/>
      <c r="AJ209" s="398"/>
      <c r="AK209" s="398"/>
      <c r="AL209" s="398"/>
      <c r="AM209" s="398"/>
      <c r="AN209" s="398"/>
      <c r="AO209" s="398"/>
      <c r="AP209" s="398"/>
      <c r="AQ209" s="398"/>
      <c r="AR209" s="398"/>
      <c r="AS209" s="398"/>
      <c r="AT209" s="398"/>
      <c r="AU209" s="398"/>
      <c r="AV209" s="398"/>
      <c r="AW209" s="398"/>
      <c r="AX209" s="398"/>
      <c r="AY209" s="398"/>
      <c r="AZ209" s="398"/>
      <c r="BB209" s="369"/>
      <c r="BX209" s="398"/>
      <c r="BY209" s="398"/>
      <c r="BZ209" s="398"/>
      <c r="CA209" s="398"/>
      <c r="CB209" s="398"/>
      <c r="CC209" s="398"/>
      <c r="CD209" s="398"/>
      <c r="CE209" s="398"/>
      <c r="CF209" s="398"/>
      <c r="CG209" s="398"/>
      <c r="CH209" s="398"/>
      <c r="CI209" s="398"/>
      <c r="CJ209" s="398"/>
      <c r="CK209" s="398"/>
      <c r="CL209" s="398"/>
      <c r="CM209" s="398"/>
      <c r="CN209" s="398"/>
      <c r="CO209" s="398"/>
      <c r="CP209" s="398"/>
      <c r="CQ209" s="398"/>
      <c r="CR209" s="398"/>
      <c r="CS209" s="398"/>
      <c r="CT209" s="398"/>
      <c r="CU209" s="398"/>
      <c r="CV209" s="398"/>
      <c r="CW209" s="398"/>
      <c r="CX209" s="398"/>
      <c r="CY209" s="398"/>
      <c r="CZ209" s="398"/>
    </row>
    <row r="210" s="346" customFormat="true" ht="22.5" customHeight="true" x14ac:dyDescent="0.35">
      <c r="A210" s="671" t="s">
        <v>112</v>
      </c>
      <c r="B210" s="376"/>
      <c r="X210" s="398"/>
      <c r="Y210" s="398"/>
      <c r="Z210" s="398"/>
      <c r="AA210" s="398"/>
      <c r="AB210" s="398"/>
      <c r="AC210" s="398"/>
      <c r="AD210" s="398"/>
      <c r="AE210" s="398"/>
      <c r="AF210" s="398"/>
      <c r="AG210" s="398"/>
      <c r="AH210" s="398"/>
      <c r="AI210" s="398"/>
      <c r="AJ210" s="398"/>
      <c r="AK210" s="398"/>
      <c r="AL210" s="398"/>
      <c r="AM210" s="398"/>
      <c r="AN210" s="398"/>
      <c r="AO210" s="398"/>
      <c r="AP210" s="398"/>
      <c r="AQ210" s="398"/>
      <c r="AR210" s="398"/>
      <c r="AS210" s="398"/>
      <c r="AT210" s="398"/>
      <c r="AU210" s="398"/>
      <c r="AV210" s="398"/>
      <c r="AW210" s="398"/>
      <c r="AX210" s="398"/>
      <c r="AY210" s="398"/>
      <c r="AZ210" s="398"/>
      <c r="BB210" s="369"/>
      <c r="BX210" s="398"/>
      <c r="BY210" s="398"/>
      <c r="BZ210" s="398"/>
      <c r="CA210" s="398"/>
      <c r="CB210" s="398"/>
      <c r="CC210" s="398"/>
      <c r="CD210" s="398"/>
      <c r="CE210" s="398"/>
      <c r="CF210" s="398"/>
      <c r="CG210" s="398"/>
      <c r="CH210" s="398"/>
      <c r="CI210" s="398"/>
      <c r="CJ210" s="398"/>
      <c r="CK210" s="398"/>
      <c r="CL210" s="398"/>
      <c r="CM210" s="398"/>
      <c r="CN210" s="398"/>
      <c r="CO210" s="398"/>
      <c r="CP210" s="398"/>
      <c r="CQ210" s="398"/>
      <c r="CR210" s="398"/>
      <c r="CS210" s="398"/>
      <c r="CT210" s="398"/>
      <c r="CU210" s="398"/>
      <c r="CV210" s="398"/>
      <c r="CW210" s="398"/>
      <c r="CX210" s="398"/>
      <c r="CY210" s="398"/>
      <c r="CZ210" s="398"/>
    </row>
    <row r="211" s="346" customFormat="true" ht="20.1" customHeight="true" x14ac:dyDescent="0.35">
      <c r="A211" s="378" t="s">
        <v>97</v>
      </c>
      <c r="B211" s="374"/>
      <c r="X211" s="398"/>
      <c r="Y211" s="398"/>
      <c r="Z211" s="398"/>
      <c r="AA211" s="398"/>
      <c r="AB211" s="398"/>
      <c r="AC211" s="398"/>
      <c r="AD211" s="398"/>
      <c r="AE211" s="398"/>
      <c r="AF211" s="398"/>
      <c r="AG211" s="398"/>
      <c r="AH211" s="398"/>
      <c r="AI211" s="398"/>
      <c r="AJ211" s="398"/>
      <c r="AK211" s="398"/>
      <c r="AL211" s="398"/>
      <c r="AM211" s="398"/>
      <c r="AN211" s="398"/>
      <c r="AO211" s="398"/>
      <c r="AP211" s="398"/>
      <c r="AQ211" s="398"/>
      <c r="AR211" s="398"/>
      <c r="AS211" s="398"/>
      <c r="AT211" s="398"/>
      <c r="AU211" s="398"/>
      <c r="AV211" s="398"/>
      <c r="AW211" s="398"/>
      <c r="AX211" s="398"/>
      <c r="AY211" s="398"/>
      <c r="AZ211" s="398"/>
      <c r="BB211" s="369"/>
      <c r="BX211" s="398"/>
      <c r="BY211" s="398"/>
      <c r="BZ211" s="398"/>
      <c r="CA211" s="398"/>
      <c r="CB211" s="398"/>
      <c r="CC211" s="398"/>
      <c r="CD211" s="398"/>
      <c r="CE211" s="398"/>
      <c r="CF211" s="398"/>
      <c r="CG211" s="398"/>
      <c r="CH211" s="398"/>
      <c r="CI211" s="398"/>
      <c r="CJ211" s="398"/>
      <c r="CK211" s="398"/>
      <c r="CL211" s="398"/>
      <c r="CM211" s="398"/>
      <c r="CN211" s="398"/>
      <c r="CO211" s="398"/>
      <c r="CP211" s="398"/>
      <c r="CQ211" s="398"/>
      <c r="CR211" s="398"/>
      <c r="CS211" s="398"/>
      <c r="CT211" s="398"/>
      <c r="CU211" s="398"/>
      <c r="CV211" s="398"/>
      <c r="CW211" s="398"/>
      <c r="CX211" s="398"/>
      <c r="CY211" s="398"/>
      <c r="CZ211" s="398"/>
    </row>
    <row r="212" s="346" customFormat="true" ht="15" customHeight="true" x14ac:dyDescent="0.2">
      <c r="A212" s="675" t="s">
        <v>98</v>
      </c>
      <c r="B212" s="411"/>
      <c r="X212" s="398"/>
      <c r="Y212" s="398"/>
      <c r="Z212" s="398"/>
      <c r="AA212" s="398"/>
      <c r="AB212" s="398"/>
      <c r="AC212" s="398"/>
      <c r="AD212" s="398"/>
      <c r="AE212" s="398"/>
      <c r="AF212" s="398"/>
      <c r="AG212" s="398"/>
      <c r="AH212" s="398"/>
      <c r="AI212" s="398"/>
      <c r="AJ212" s="398"/>
      <c r="AK212" s="398"/>
      <c r="AL212" s="398"/>
      <c r="AM212" s="398"/>
      <c r="AN212" s="398"/>
      <c r="AO212" s="398"/>
      <c r="AP212" s="398"/>
      <c r="AQ212" s="398"/>
      <c r="AR212" s="398"/>
      <c r="AS212" s="398"/>
      <c r="AT212" s="398"/>
      <c r="AU212" s="398"/>
      <c r="AV212" s="398"/>
      <c r="AW212" s="398"/>
      <c r="AX212" s="398"/>
      <c r="AY212" s="398"/>
      <c r="AZ212" s="398"/>
      <c r="BB212" s="369"/>
      <c r="BX212" s="398"/>
      <c r="BY212" s="398"/>
      <c r="BZ212" s="398"/>
      <c r="CA212" s="398"/>
      <c r="CB212" s="398"/>
      <c r="CC212" s="398"/>
      <c r="CD212" s="398"/>
      <c r="CE212" s="398"/>
      <c r="CF212" s="398"/>
      <c r="CG212" s="398"/>
      <c r="CH212" s="398"/>
      <c r="CI212" s="398"/>
      <c r="CJ212" s="398"/>
      <c r="CK212" s="398"/>
      <c r="CL212" s="398"/>
      <c r="CM212" s="398"/>
      <c r="CN212" s="398"/>
      <c r="CO212" s="398"/>
      <c r="CP212" s="398"/>
      <c r="CQ212" s="398"/>
      <c r="CR212" s="398"/>
      <c r="CS212" s="398"/>
      <c r="CT212" s="398"/>
      <c r="CU212" s="398"/>
      <c r="CV212" s="398"/>
      <c r="CW212" s="398"/>
      <c r="CX212" s="398"/>
      <c r="CY212" s="398"/>
      <c r="CZ212" s="398"/>
    </row>
    <row r="213" s="346" customFormat="true" ht="15" customHeight="true" x14ac:dyDescent="0.2">
      <c r="A213" s="387" t="s">
        <v>40</v>
      </c>
      <c r="B213" s="386"/>
      <c r="X213" s="398"/>
      <c r="Y213" s="398"/>
      <c r="Z213" s="398"/>
      <c r="AA213" s="398"/>
      <c r="AB213" s="398"/>
      <c r="AC213" s="398"/>
      <c r="AD213" s="398"/>
      <c r="AE213" s="398"/>
      <c r="AF213" s="398"/>
      <c r="AG213" s="398"/>
      <c r="AH213" s="398"/>
      <c r="AI213" s="398"/>
      <c r="AJ213" s="398"/>
      <c r="AK213" s="398"/>
      <c r="AL213" s="398"/>
      <c r="AM213" s="398"/>
      <c r="AN213" s="398"/>
      <c r="AO213" s="398"/>
      <c r="AP213" s="398"/>
      <c r="AQ213" s="398"/>
      <c r="AR213" s="398"/>
      <c r="AS213" s="398"/>
      <c r="AT213" s="398"/>
      <c r="AU213" s="398"/>
      <c r="AV213" s="398"/>
      <c r="AW213" s="398"/>
      <c r="AX213" s="398"/>
      <c r="AY213" s="398"/>
      <c r="AZ213" s="398"/>
      <c r="BB213" s="369"/>
      <c r="BX213" s="398"/>
      <c r="BY213" s="398"/>
      <c r="BZ213" s="398"/>
      <c r="CA213" s="398"/>
      <c r="CB213" s="398"/>
      <c r="CC213" s="398"/>
      <c r="CD213" s="398"/>
      <c r="CE213" s="398"/>
      <c r="CF213" s="398"/>
      <c r="CG213" s="398"/>
      <c r="CH213" s="398"/>
      <c r="CI213" s="398"/>
      <c r="CJ213" s="398"/>
      <c r="CK213" s="398"/>
      <c r="CL213" s="398"/>
      <c r="CM213" s="398"/>
      <c r="CN213" s="398"/>
      <c r="CO213" s="398"/>
      <c r="CP213" s="398"/>
      <c r="CQ213" s="398"/>
      <c r="CR213" s="398"/>
      <c r="CS213" s="398"/>
      <c r="CT213" s="398"/>
      <c r="CU213" s="398"/>
      <c r="CV213" s="398"/>
      <c r="CW213" s="398"/>
      <c r="CX213" s="398"/>
      <c r="CY213" s="398"/>
      <c r="CZ213" s="398"/>
    </row>
    <row r="214" s="346" customFormat="true" ht="15" customHeight="true" x14ac:dyDescent="0.2">
      <c r="A214" s="385" t="s">
        <v>39</v>
      </c>
      <c r="B214" s="386"/>
      <c r="X214" s="398"/>
      <c r="Y214" s="398"/>
      <c r="Z214" s="398"/>
      <c r="AA214" s="398"/>
      <c r="AB214" s="398"/>
      <c r="AC214" s="398"/>
      <c r="AD214" s="398"/>
      <c r="AE214" s="398"/>
      <c r="AF214" s="398"/>
      <c r="AG214" s="398"/>
      <c r="AH214" s="398"/>
      <c r="AI214" s="398"/>
      <c r="AJ214" s="398"/>
      <c r="AK214" s="398"/>
      <c r="AL214" s="398"/>
      <c r="AM214" s="398"/>
      <c r="AN214" s="398"/>
      <c r="AO214" s="398"/>
      <c r="AP214" s="398"/>
      <c r="AQ214" s="398"/>
      <c r="AR214" s="398"/>
      <c r="AS214" s="398"/>
      <c r="AT214" s="398"/>
      <c r="AU214" s="398"/>
      <c r="AV214" s="398"/>
      <c r="AW214" s="398"/>
      <c r="AX214" s="398"/>
      <c r="AY214" s="398"/>
      <c r="AZ214" s="398"/>
      <c r="BB214" s="369"/>
      <c r="BX214" s="398"/>
      <c r="BY214" s="398"/>
      <c r="BZ214" s="398"/>
      <c r="CA214" s="398"/>
      <c r="CB214" s="398"/>
      <c r="CC214" s="398"/>
      <c r="CD214" s="398"/>
      <c r="CE214" s="398"/>
      <c r="CF214" s="398"/>
      <c r="CG214" s="398"/>
      <c r="CH214" s="398"/>
      <c r="CI214" s="398"/>
      <c r="CJ214" s="398"/>
      <c r="CK214" s="398"/>
      <c r="CL214" s="398"/>
      <c r="CM214" s="398"/>
      <c r="CN214" s="398"/>
      <c r="CO214" s="398"/>
      <c r="CP214" s="398"/>
      <c r="CQ214" s="398"/>
      <c r="CR214" s="398"/>
      <c r="CS214" s="398"/>
      <c r="CT214" s="398"/>
      <c r="CU214" s="398"/>
      <c r="CV214" s="398"/>
      <c r="CW214" s="398"/>
      <c r="CX214" s="398"/>
      <c r="CY214" s="398"/>
      <c r="CZ214" s="398"/>
    </row>
    <row r="215" s="346" customFormat="true" ht="15" customHeight="true" x14ac:dyDescent="0.2">
      <c r="A215" s="385" t="s">
        <v>136</v>
      </c>
      <c r="B215" s="410" t="str">
        <f>A1025</f>
        <v>DHS04</v>
      </c>
      <c r="X215" s="398"/>
      <c r="Y215" s="398"/>
      <c r="Z215" s="398"/>
      <c r="AA215" s="398"/>
      <c r="AB215" s="398"/>
      <c r="AC215" s="398"/>
      <c r="AD215" s="398"/>
      <c r="AE215" s="398"/>
      <c r="AF215" s="398"/>
      <c r="AG215" s="398"/>
      <c r="AH215" s="398"/>
      <c r="AI215" s="398"/>
      <c r="AJ215" s="398"/>
      <c r="AK215" s="398"/>
      <c r="AL215" s="398"/>
      <c r="AM215" s="398"/>
      <c r="AN215" s="398"/>
      <c r="AO215" s="398"/>
      <c r="AP215" s="398"/>
      <c r="AQ215" s="398"/>
      <c r="AR215" s="398"/>
      <c r="AS215" s="398"/>
      <c r="AT215" s="398"/>
      <c r="AU215" s="398"/>
      <c r="AV215" s="398"/>
      <c r="AW215" s="398"/>
      <c r="AX215" s="398"/>
      <c r="AY215" s="398"/>
      <c r="AZ215" s="398"/>
      <c r="BB215" s="369"/>
      <c r="BX215" s="398"/>
      <c r="BY215" s="398"/>
      <c r="BZ215" s="398"/>
      <c r="CA215" s="398"/>
      <c r="CB215" s="398"/>
      <c r="CC215" s="398"/>
      <c r="CD215" s="398"/>
      <c r="CE215" s="398"/>
      <c r="CF215" s="398"/>
      <c r="CG215" s="398"/>
      <c r="CH215" s="398"/>
      <c r="CI215" s="398"/>
      <c r="CJ215" s="398"/>
      <c r="CK215" s="398"/>
      <c r="CL215" s="398"/>
      <c r="CM215" s="398"/>
      <c r="CN215" s="398"/>
      <c r="CO215" s="398"/>
      <c r="CP215" s="398"/>
      <c r="CQ215" s="398"/>
      <c r="CR215" s="398"/>
      <c r="CS215" s="398"/>
      <c r="CT215" s="398"/>
      <c r="CU215" s="398"/>
      <c r="CV215" s="398"/>
      <c r="CW215" s="398"/>
      <c r="CX215" s="398"/>
      <c r="CY215" s="398"/>
      <c r="CZ215" s="398"/>
    </row>
    <row r="216" s="346" customFormat="true" ht="15" customHeight="true" x14ac:dyDescent="0.2">
      <c r="A216" s="228"/>
      <c r="B216" s="230"/>
      <c r="X216" s="398"/>
      <c r="Y216" s="398"/>
      <c r="Z216" s="398"/>
      <c r="AA216" s="398"/>
      <c r="AB216" s="398"/>
      <c r="AC216" s="398"/>
      <c r="AD216" s="398"/>
      <c r="AE216" s="398"/>
      <c r="AF216" s="398"/>
      <c r="AG216" s="398"/>
      <c r="AH216" s="398"/>
      <c r="AI216" s="398"/>
      <c r="AJ216" s="398"/>
      <c r="AK216" s="398"/>
      <c r="AL216" s="398"/>
      <c r="AM216" s="398"/>
      <c r="AN216" s="398"/>
      <c r="AO216" s="398"/>
      <c r="AP216" s="398"/>
      <c r="AQ216" s="398"/>
      <c r="AR216" s="398"/>
      <c r="AS216" s="398"/>
      <c r="AT216" s="398"/>
      <c r="AU216" s="398"/>
      <c r="AV216" s="398"/>
      <c r="AW216" s="398"/>
      <c r="AX216" s="398"/>
      <c r="AY216" s="398"/>
      <c r="AZ216" s="398"/>
      <c r="BB216" s="369"/>
      <c r="BX216" s="398"/>
      <c r="BY216" s="398"/>
      <c r="BZ216" s="398"/>
      <c r="CA216" s="398"/>
      <c r="CB216" s="398"/>
      <c r="CC216" s="398"/>
      <c r="CD216" s="398"/>
      <c r="CE216" s="398"/>
      <c r="CF216" s="398"/>
      <c r="CG216" s="398"/>
      <c r="CH216" s="398"/>
      <c r="CI216" s="398"/>
      <c r="CJ216" s="398"/>
      <c r="CK216" s="398"/>
      <c r="CL216" s="398"/>
      <c r="CM216" s="398"/>
      <c r="CN216" s="398"/>
      <c r="CO216" s="398"/>
      <c r="CP216" s="398"/>
      <c r="CQ216" s="398"/>
      <c r="CR216" s="398"/>
      <c r="CS216" s="398"/>
      <c r="CT216" s="398"/>
      <c r="CU216" s="398"/>
      <c r="CV216" s="398"/>
      <c r="CW216" s="398"/>
      <c r="CX216" s="398"/>
      <c r="CY216" s="398"/>
      <c r="CZ216" s="398"/>
    </row>
    <row r="217" s="346" customFormat="true" ht="15" customHeight="true" x14ac:dyDescent="0.2">
      <c r="A217" s="228"/>
      <c r="B217" s="229"/>
      <c r="X217" s="398"/>
      <c r="Y217" s="398"/>
      <c r="Z217" s="398"/>
      <c r="AA217" s="398"/>
      <c r="AB217" s="398"/>
      <c r="AC217" s="398"/>
      <c r="AD217" s="398"/>
      <c r="AE217" s="398"/>
      <c r="AF217" s="398"/>
      <c r="AG217" s="398"/>
      <c r="AH217" s="398"/>
      <c r="AI217" s="398"/>
      <c r="AJ217" s="398"/>
      <c r="AK217" s="398"/>
      <c r="AL217" s="398"/>
      <c r="AM217" s="398"/>
      <c r="AN217" s="398"/>
      <c r="AO217" s="398"/>
      <c r="AP217" s="398"/>
      <c r="AQ217" s="398"/>
      <c r="AR217" s="398"/>
      <c r="AS217" s="398"/>
      <c r="AT217" s="398"/>
      <c r="AU217" s="398"/>
      <c r="AV217" s="398"/>
      <c r="AW217" s="398"/>
      <c r="AX217" s="398"/>
      <c r="AY217" s="398"/>
      <c r="AZ217" s="398"/>
      <c r="BB217" s="369"/>
      <c r="BX217" s="398"/>
      <c r="BY217" s="398"/>
      <c r="BZ217" s="398"/>
      <c r="CA217" s="398"/>
      <c r="CB217" s="398"/>
      <c r="CC217" s="398"/>
      <c r="CD217" s="398"/>
      <c r="CE217" s="398"/>
      <c r="CF217" s="398"/>
      <c r="CG217" s="398"/>
      <c r="CH217" s="398"/>
      <c r="CI217" s="398"/>
      <c r="CJ217" s="398"/>
      <c r="CK217" s="398"/>
      <c r="CL217" s="398"/>
      <c r="CM217" s="398"/>
      <c r="CN217" s="398"/>
      <c r="CO217" s="398"/>
      <c r="CP217" s="398"/>
      <c r="CQ217" s="398"/>
      <c r="CR217" s="398"/>
      <c r="CS217" s="398"/>
      <c r="CT217" s="398"/>
      <c r="CU217" s="398"/>
      <c r="CV217" s="398"/>
      <c r="CW217" s="398"/>
      <c r="CX217" s="398"/>
      <c r="CY217" s="398"/>
      <c r="CZ217" s="398"/>
    </row>
    <row r="218" s="346" customFormat="true" ht="18" customHeight="true" x14ac:dyDescent="0.2">
      <c r="A218" s="228"/>
      <c r="B218" s="230"/>
      <c r="X218" s="398"/>
      <c r="Y218" s="398"/>
      <c r="Z218" s="398"/>
      <c r="AA218" s="398"/>
      <c r="AB218" s="398"/>
      <c r="AC218" s="398"/>
      <c r="AD218" s="398"/>
      <c r="AE218" s="398"/>
      <c r="AF218" s="398"/>
      <c r="AG218" s="398"/>
      <c r="AH218" s="398"/>
      <c r="AI218" s="398"/>
      <c r="AJ218" s="398"/>
      <c r="AK218" s="398"/>
      <c r="AL218" s="398"/>
      <c r="AM218" s="398"/>
      <c r="AN218" s="398"/>
      <c r="AO218" s="398"/>
      <c r="AP218" s="398"/>
      <c r="AQ218" s="398"/>
      <c r="AR218" s="398"/>
      <c r="AS218" s="398"/>
      <c r="AT218" s="398"/>
      <c r="AU218" s="398"/>
      <c r="AV218" s="398"/>
      <c r="AW218" s="398"/>
      <c r="AX218" s="398"/>
      <c r="AY218" s="398"/>
      <c r="AZ218" s="398"/>
      <c r="BB218" s="369"/>
      <c r="BX218" s="398"/>
      <c r="BY218" s="398"/>
      <c r="BZ218" s="398"/>
      <c r="CA218" s="398"/>
      <c r="CB218" s="398"/>
      <c r="CC218" s="398"/>
      <c r="CD218" s="398"/>
      <c r="CE218" s="398"/>
      <c r="CF218" s="398"/>
      <c r="CG218" s="398"/>
      <c r="CH218" s="398"/>
      <c r="CI218" s="398"/>
      <c r="CJ218" s="398"/>
      <c r="CK218" s="398"/>
      <c r="CL218" s="398"/>
      <c r="CM218" s="398"/>
      <c r="CN218" s="398"/>
      <c r="CO218" s="398"/>
      <c r="CP218" s="398"/>
      <c r="CQ218" s="398"/>
      <c r="CR218" s="398"/>
      <c r="CS218" s="398"/>
      <c r="CT218" s="398"/>
      <c r="CU218" s="398"/>
      <c r="CV218" s="398"/>
      <c r="CW218" s="398"/>
      <c r="CX218" s="398"/>
      <c r="CY218" s="398"/>
      <c r="CZ218" s="398"/>
    </row>
    <row r="219" s="346" customFormat="true" ht="18" customHeight="true" x14ac:dyDescent="0.2">
      <c r="A219" s="227"/>
      <c r="B219" s="226"/>
      <c r="X219" s="398"/>
      <c r="Y219" s="398"/>
      <c r="Z219" s="398"/>
      <c r="AA219" s="398"/>
      <c r="AB219" s="398"/>
      <c r="AC219" s="398"/>
      <c r="AD219" s="398"/>
      <c r="AE219" s="398"/>
      <c r="AF219" s="398"/>
      <c r="AG219" s="398"/>
      <c r="AH219" s="398"/>
      <c r="AI219" s="398"/>
      <c r="AJ219" s="398"/>
      <c r="AK219" s="398"/>
      <c r="AL219" s="398"/>
      <c r="AM219" s="398"/>
      <c r="AN219" s="398"/>
      <c r="AO219" s="398"/>
      <c r="AP219" s="398"/>
      <c r="AQ219" s="398"/>
      <c r="AR219" s="398"/>
      <c r="AS219" s="398"/>
      <c r="AT219" s="398"/>
      <c r="AU219" s="398"/>
      <c r="AV219" s="398"/>
      <c r="AW219" s="398"/>
      <c r="AX219" s="398"/>
      <c r="AY219" s="398"/>
      <c r="AZ219" s="398"/>
      <c r="BB219" s="369"/>
      <c r="BX219" s="398"/>
      <c r="BY219" s="398"/>
      <c r="BZ219" s="398"/>
      <c r="CA219" s="398"/>
      <c r="CB219" s="398"/>
      <c r="CC219" s="398"/>
      <c r="CD219" s="398"/>
      <c r="CE219" s="398"/>
      <c r="CF219" s="398"/>
      <c r="CG219" s="398"/>
      <c r="CH219" s="398"/>
      <c r="CI219" s="398"/>
      <c r="CJ219" s="398"/>
      <c r="CK219" s="398"/>
      <c r="CL219" s="398"/>
      <c r="CM219" s="398"/>
      <c r="CN219" s="398"/>
      <c r="CO219" s="398"/>
      <c r="CP219" s="398"/>
      <c r="CQ219" s="398"/>
      <c r="CR219" s="398"/>
      <c r="CS219" s="398"/>
      <c r="CT219" s="398"/>
      <c r="CU219" s="398"/>
      <c r="CV219" s="398"/>
      <c r="CW219" s="398"/>
      <c r="CX219" s="398"/>
      <c r="CY219" s="398"/>
      <c r="CZ219" s="398"/>
    </row>
    <row r="220" s="370" customFormat="true" ht="15" customHeight="true" x14ac:dyDescent="0.2">
      <c r="A220" s="349" t="s">
        <v>86</v>
      </c>
      <c r="B220" s="393"/>
      <c r="C220" s="1061" t="s">
        <v>115</v>
      </c>
      <c r="D220" s="1062"/>
      <c r="E220" s="1062"/>
      <c r="F220" s="1062"/>
      <c r="G220" s="1063"/>
      <c r="H220" s="1064" t="s">
        <v>38</v>
      </c>
      <c r="I220" s="1052"/>
      <c r="J220" s="1052"/>
      <c r="K220" s="1052"/>
      <c r="L220" s="1054"/>
      <c r="M220" s="1046" t="s">
        <v>37</v>
      </c>
      <c r="N220" s="1047"/>
      <c r="O220" s="1047"/>
      <c r="P220" s="1047"/>
      <c r="Q220" s="1049"/>
      <c r="R220" s="81" t="s">
        <v>141</v>
      </c>
      <c r="S220" s="484"/>
      <c r="T220" s="484"/>
      <c r="U220" s="484"/>
      <c r="V220" s="484"/>
      <c r="W220" s="484"/>
      <c r="X220" s="495"/>
      <c r="Y220" s="495"/>
      <c r="Z220" s="495"/>
      <c r="AA220" s="495"/>
      <c r="AB220" s="495"/>
      <c r="AC220" s="495"/>
      <c r="AD220" s="495"/>
      <c r="AE220" s="495"/>
      <c r="AF220" s="495"/>
      <c r="AG220" s="495"/>
      <c r="AH220" s="495"/>
      <c r="AI220" s="495"/>
      <c r="AJ220" s="495"/>
      <c r="AK220" s="495"/>
      <c r="AL220" s="495"/>
      <c r="AM220" s="495"/>
      <c r="AN220" s="495"/>
      <c r="AO220" s="495"/>
      <c r="AP220" s="495"/>
      <c r="AQ220" s="495"/>
      <c r="AR220" s="495"/>
      <c r="AS220" s="495"/>
      <c r="AT220" s="495"/>
      <c r="AU220" s="495"/>
      <c r="AV220" s="495"/>
      <c r="AW220" s="495"/>
      <c r="AX220" s="495"/>
      <c r="AY220" s="495"/>
      <c r="AZ220" s="234"/>
      <c r="BA220" s="404" t="s">
        <v>131</v>
      </c>
      <c r="BB220" s="349" t="s">
        <v>86</v>
      </c>
      <c r="BC220" s="1046" t="s">
        <v>115</v>
      </c>
      <c r="BD220" s="1047"/>
      <c r="BE220" s="1047"/>
      <c r="BF220" s="1047"/>
      <c r="BG220" s="1048"/>
      <c r="BH220" s="1046" t="s">
        <v>38</v>
      </c>
      <c r="BI220" s="1047"/>
      <c r="BJ220" s="1047"/>
      <c r="BK220" s="1047"/>
      <c r="BL220" s="1048"/>
      <c r="BM220" s="1046" t="s">
        <v>37</v>
      </c>
      <c r="BN220" s="1047"/>
      <c r="BO220" s="1047"/>
      <c r="BP220" s="1047"/>
      <c r="BQ220" s="1049"/>
      <c r="BR220" s="80" t="s">
        <v>141</v>
      </c>
      <c r="BS220" s="484"/>
      <c r="BT220" s="484"/>
      <c r="BU220" s="484"/>
      <c r="BV220" s="484"/>
      <c r="BW220" s="484"/>
      <c r="BX220" s="69"/>
      <c r="BY220" s="69"/>
      <c r="BZ220" s="402"/>
      <c r="CA220" s="402"/>
      <c r="CB220" s="402"/>
      <c r="CC220" s="402"/>
      <c r="CD220" s="402"/>
      <c r="CE220" s="402"/>
      <c r="CF220" s="402"/>
      <c r="CG220" s="402"/>
      <c r="CH220" s="402"/>
      <c r="CI220" s="402"/>
      <c r="CJ220" s="402"/>
      <c r="CK220" s="402"/>
      <c r="CL220" s="402"/>
      <c r="CM220" s="402"/>
      <c r="CN220" s="402"/>
      <c r="CO220" s="402"/>
      <c r="CP220" s="402"/>
      <c r="CQ220" s="402"/>
      <c r="CR220" s="402"/>
      <c r="CS220" s="402"/>
      <c r="CT220" s="402"/>
      <c r="CU220" s="402"/>
      <c r="CV220" s="402"/>
      <c r="CW220" s="402"/>
      <c r="CX220" s="402"/>
      <c r="CY220" s="402"/>
      <c r="CZ220" s="402"/>
    </row>
    <row r="221" s="370" customFormat="true" ht="12.75" x14ac:dyDescent="0.2">
      <c r="A221" s="390" t="s">
        <v>87</v>
      </c>
      <c r="B221" s="433"/>
      <c r="C221" s="475" t="s">
        <v>0</v>
      </c>
      <c r="D221" s="669" t="s">
        <v>1</v>
      </c>
      <c r="E221" s="669" t="s">
        <v>2</v>
      </c>
      <c r="F221" s="669" t="s">
        <v>3</v>
      </c>
      <c r="G221" s="670" t="s">
        <v>4</v>
      </c>
      <c r="H221" s="438" t="s">
        <v>0</v>
      </c>
      <c r="I221" s="673" t="s">
        <v>1</v>
      </c>
      <c r="J221" s="673" t="s">
        <v>2</v>
      </c>
      <c r="K221" s="673" t="s">
        <v>3</v>
      </c>
      <c r="L221" s="674" t="s">
        <v>4</v>
      </c>
      <c r="M221" s="439" t="s">
        <v>0</v>
      </c>
      <c r="N221" s="673" t="s">
        <v>1</v>
      </c>
      <c r="O221" s="673" t="s">
        <v>2</v>
      </c>
      <c r="P221" s="673" t="s">
        <v>3</v>
      </c>
      <c r="Q221" s="667" t="s">
        <v>4</v>
      </c>
      <c r="R221" s="438" t="s">
        <v>159</v>
      </c>
      <c r="S221" s="673" t="s">
        <v>160</v>
      </c>
      <c r="T221" s="673" t="s">
        <v>161</v>
      </c>
      <c r="U221" s="673" t="s">
        <v>162</v>
      </c>
      <c r="V221" s="673" t="s">
        <v>163</v>
      </c>
      <c r="W221" s="674" t="s">
        <v>164</v>
      </c>
      <c r="X221" s="495"/>
      <c r="Y221" s="495"/>
      <c r="Z221" s="495"/>
      <c r="AA221" s="495"/>
      <c r="AB221" s="495"/>
      <c r="AC221" s="495"/>
      <c r="AD221" s="495"/>
      <c r="AE221" s="495"/>
      <c r="AF221" s="495"/>
      <c r="AG221" s="495"/>
      <c r="AH221" s="495"/>
      <c r="AI221" s="495"/>
      <c r="AJ221" s="495"/>
      <c r="AK221" s="495"/>
      <c r="AL221" s="495"/>
      <c r="AM221" s="495"/>
      <c r="AN221" s="495"/>
      <c r="AO221" s="495"/>
      <c r="AP221" s="495"/>
      <c r="AQ221" s="495"/>
      <c r="AR221" s="495"/>
      <c r="AS221" s="495"/>
      <c r="AT221" s="495"/>
      <c r="AU221" s="495"/>
      <c r="AV221" s="495"/>
      <c r="AW221" s="495"/>
      <c r="AX221" s="495"/>
      <c r="AY221" s="495"/>
      <c r="AZ221" s="234"/>
      <c r="BA221" s="390" t="s">
        <v>118</v>
      </c>
      <c r="BB221" s="389"/>
      <c r="BC221" s="515" t="s">
        <v>0</v>
      </c>
      <c r="BD221" s="628" t="s">
        <v>1</v>
      </c>
      <c r="BE221" s="628" t="s">
        <v>2</v>
      </c>
      <c r="BF221" s="628" t="s">
        <v>3</v>
      </c>
      <c r="BG221" s="516" t="s">
        <v>4</v>
      </c>
      <c r="BH221" s="515" t="s">
        <v>0</v>
      </c>
      <c r="BI221" s="628" t="s">
        <v>1</v>
      </c>
      <c r="BJ221" s="628" t="s">
        <v>2</v>
      </c>
      <c r="BK221" s="628" t="s">
        <v>3</v>
      </c>
      <c r="BL221" s="516" t="s">
        <v>4</v>
      </c>
      <c r="BM221" s="515" t="s">
        <v>0</v>
      </c>
      <c r="BN221" s="628" t="s">
        <v>1</v>
      </c>
      <c r="BO221" s="628" t="s">
        <v>2</v>
      </c>
      <c r="BP221" s="628" t="s">
        <v>3</v>
      </c>
      <c r="BQ221" s="516" t="s">
        <v>4</v>
      </c>
      <c r="BR221" s="515" t="s">
        <v>159</v>
      </c>
      <c r="BS221" s="628" t="s">
        <v>160</v>
      </c>
      <c r="BT221" s="628" t="s">
        <v>161</v>
      </c>
      <c r="BU221" s="628" t="s">
        <v>162</v>
      </c>
      <c r="BV221" s="628" t="s">
        <v>163</v>
      </c>
      <c r="BW221" s="629" t="s">
        <v>164</v>
      </c>
      <c r="BX221" s="235"/>
      <c r="BY221" s="235"/>
      <c r="BZ221" s="235"/>
      <c r="CA221" s="235"/>
      <c r="CB221" s="235"/>
      <c r="CC221" s="235"/>
      <c r="CD221" s="235"/>
      <c r="CE221" s="235"/>
      <c r="CF221" s="235"/>
      <c r="CG221" s="235"/>
      <c r="CH221" s="235"/>
      <c r="CI221" s="235"/>
      <c r="CJ221" s="235"/>
      <c r="CK221" s="235"/>
      <c r="CL221" s="235"/>
      <c r="CM221" s="235"/>
      <c r="CN221" s="235"/>
      <c r="CO221" s="235"/>
      <c r="CP221" s="235"/>
      <c r="CQ221" s="235"/>
      <c r="CR221" s="235"/>
      <c r="CS221" s="235"/>
      <c r="CT221" s="235"/>
      <c r="CU221" s="235"/>
      <c r="CV221" s="235"/>
      <c r="CW221" s="235"/>
      <c r="CX221" s="235"/>
      <c r="CY221" s="235"/>
      <c r="CZ221" s="235"/>
    </row>
    <row r="222" s="370" customFormat="true" ht="15" customHeight="true" x14ac:dyDescent="0.2">
      <c r="A222" s="1055" t="s">
        <v>36</v>
      </c>
      <c r="B222" s="435" t="s">
        <v>15</v>
      </c>
      <c r="C222" s="183">
        <v>3.7256280305168734</v>
      </c>
      <c r="D222" s="182">
        <v>5.2601897511228284</v>
      </c>
      <c r="E222" s="182">
        <v>5.7100606142133667</v>
      </c>
      <c r="F222" s="182">
        <v>8.1916090480910064</v>
      </c>
      <c r="G222" s="181">
        <v>35.289551992155367</v>
      </c>
      <c r="H222" s="180">
        <v>7.8379199601738545</v>
      </c>
      <c r="I222" s="182">
        <v>12.949306655387053</v>
      </c>
      <c r="J222" s="182">
        <v>29.885006603699733</v>
      </c>
      <c r="K222" s="182">
        <v>39.135116829077901</v>
      </c>
      <c r="L222" s="179">
        <v>63.941852419485365</v>
      </c>
      <c r="M222" s="183">
        <v>3.199770195043631</v>
      </c>
      <c r="N222" s="182">
        <v>4.862587541691985</v>
      </c>
      <c r="O222" s="182">
        <v>7.5121398706692055</v>
      </c>
      <c r="P222" s="182">
        <v>4.1235384477590866</v>
      </c>
      <c r="Q222" s="181">
        <v>13.076552801716169</v>
      </c>
      <c r="R222" s="180">
        <v>16.983473285600635</v>
      </c>
      <c r="S222" s="182">
        <v>6.0104485500982321</v>
      </c>
      <c r="T222" s="182">
        <v>5.2464853201250303</v>
      </c>
      <c r="U222" s="182">
        <v>12.346332626037183</v>
      </c>
      <c r="V222" s="182">
        <v>17.254373483176309</v>
      </c>
      <c r="W222" s="179">
        <v>5.2476732575153369</v>
      </c>
      <c r="X222" s="495"/>
      <c r="Y222" s="495"/>
      <c r="Z222" s="495"/>
      <c r="AA222" s="495"/>
      <c r="AB222" s="495"/>
      <c r="AC222" s="495"/>
      <c r="AD222" s="495"/>
      <c r="AE222" s="495"/>
      <c r="AF222" s="495"/>
      <c r="AG222" s="495"/>
      <c r="AH222" s="495"/>
      <c r="AI222" s="495"/>
      <c r="AJ222" s="495"/>
      <c r="AK222" s="495"/>
      <c r="AL222" s="495"/>
      <c r="AM222" s="495"/>
      <c r="AN222" s="495"/>
      <c r="AO222" s="495"/>
      <c r="AP222" s="495"/>
      <c r="AQ222" s="495"/>
      <c r="AR222" s="495"/>
      <c r="AS222" s="495"/>
      <c r="AT222" s="495"/>
      <c r="AU222" s="495"/>
      <c r="AV222" s="495"/>
      <c r="AW222" s="495"/>
      <c r="AX222" s="495"/>
      <c r="AY222" s="495"/>
      <c r="AZ222" s="234"/>
      <c r="BA222" s="1050" t="s">
        <v>36</v>
      </c>
      <c r="BB222" s="680" t="s">
        <v>15</v>
      </c>
      <c r="BC222" s="546">
        <v>345.65659299999999</v>
      </c>
      <c r="BD222" s="542">
        <v>288.44726700000001</v>
      </c>
      <c r="BE222" s="542">
        <v>502.73403300000007</v>
      </c>
      <c r="BF222" s="542">
        <v>661.21370799999966</v>
      </c>
      <c r="BG222" s="555">
        <v>2790.1022359999974</v>
      </c>
      <c r="BH222" s="546">
        <v>137.07276799999994</v>
      </c>
      <c r="BI222" s="542">
        <v>218.92570300000006</v>
      </c>
      <c r="BJ222" s="542">
        <v>509.25977699999976</v>
      </c>
      <c r="BK222" s="542">
        <v>705.50481800000011</v>
      </c>
      <c r="BL222" s="555">
        <v>1043.7653949999999</v>
      </c>
      <c r="BM222" s="546">
        <v>268.15144499999991</v>
      </c>
      <c r="BN222" s="542">
        <v>234.61937599999996</v>
      </c>
      <c r="BO222" s="542">
        <v>407.48774500000002</v>
      </c>
      <c r="BP222" s="542">
        <v>253.176941</v>
      </c>
      <c r="BQ222" s="555">
        <v>810.18986900000004</v>
      </c>
      <c r="BR222" s="546">
        <v>2001.9008219999992</v>
      </c>
      <c r="BS222" s="542">
        <v>183.91342499999999</v>
      </c>
      <c r="BT222" s="542">
        <v>410.92621400000007</v>
      </c>
      <c r="BU222" s="542">
        <v>688.90736600000002</v>
      </c>
      <c r="BV222" s="542">
        <v>1020.7990159999996</v>
      </c>
      <c r="BW222" s="550">
        <v>281.70699400000007</v>
      </c>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8"/>
    </row>
    <row r="223" s="370" customFormat="true" ht="15" customHeight="true" x14ac:dyDescent="0.2">
      <c r="A223" s="1056"/>
      <c r="B223" s="436" t="s">
        <v>16</v>
      </c>
      <c r="C223" s="178">
        <v>38.118614750976135</v>
      </c>
      <c r="D223" s="177">
        <v>55.749282150676827</v>
      </c>
      <c r="E223" s="177">
        <v>59.621953686655672</v>
      </c>
      <c r="F223" s="177">
        <v>65.388563965942964</v>
      </c>
      <c r="G223" s="176">
        <v>54.078969877733506</v>
      </c>
      <c r="H223" s="175">
        <v>51.788006952924412</v>
      </c>
      <c r="I223" s="177">
        <v>62.976307847173643</v>
      </c>
      <c r="J223" s="177">
        <v>50.944646951976637</v>
      </c>
      <c r="K223" s="177">
        <v>48.886763329412382</v>
      </c>
      <c r="L223" s="174">
        <v>30.164299938603399</v>
      </c>
      <c r="M223" s="178">
        <v>37.216193466966217</v>
      </c>
      <c r="N223" s="177">
        <v>55.252496669539951</v>
      </c>
      <c r="O223" s="177">
        <v>51.430917275599953</v>
      </c>
      <c r="P223" s="177">
        <v>70.362498177197892</v>
      </c>
      <c r="Q223" s="176">
        <v>69.23727069388022</v>
      </c>
      <c r="R223" s="175">
        <v>68.308446528808716</v>
      </c>
      <c r="S223" s="177">
        <v>81.320502701194997</v>
      </c>
      <c r="T223" s="177">
        <v>40.190211924221082</v>
      </c>
      <c r="U223" s="177">
        <v>67.05887551917364</v>
      </c>
      <c r="V223" s="177">
        <v>29.955639030624116</v>
      </c>
      <c r="W223" s="174">
        <v>40.883582820651235</v>
      </c>
      <c r="X223" s="495"/>
      <c r="Y223" s="495"/>
      <c r="Z223" s="495"/>
      <c r="AA223" s="495"/>
      <c r="AB223" s="495"/>
      <c r="AC223" s="495"/>
      <c r="AD223" s="495"/>
      <c r="AE223" s="495"/>
      <c r="AF223" s="495"/>
      <c r="AG223" s="495"/>
      <c r="AH223" s="495"/>
      <c r="AI223" s="495"/>
      <c r="AJ223" s="495"/>
      <c r="AK223" s="495"/>
      <c r="AL223" s="495"/>
      <c r="AM223" s="495"/>
      <c r="AN223" s="495"/>
      <c r="AO223" s="495"/>
      <c r="AP223" s="495"/>
      <c r="AQ223" s="495"/>
      <c r="AR223" s="495"/>
      <c r="AS223" s="495"/>
      <c r="AT223" s="495"/>
      <c r="AU223" s="495"/>
      <c r="AV223" s="495"/>
      <c r="AW223" s="495"/>
      <c r="AX223" s="495"/>
      <c r="AY223" s="495"/>
      <c r="AZ223" s="234"/>
      <c r="BA223" s="1043"/>
      <c r="BB223" s="678" t="s">
        <v>16</v>
      </c>
      <c r="BC223" s="547">
        <v>3536.5716589999979</v>
      </c>
      <c r="BD223" s="543">
        <v>3057.0623560000008</v>
      </c>
      <c r="BE223" s="543">
        <v>5249.328729999992</v>
      </c>
      <c r="BF223" s="543">
        <v>5278.0613169999961</v>
      </c>
      <c r="BG223" s="556">
        <v>4275.6523180000049</v>
      </c>
      <c r="BH223" s="547">
        <v>905.6899660000015</v>
      </c>
      <c r="BI223" s="543">
        <v>1064.7004379999998</v>
      </c>
      <c r="BJ223" s="543">
        <v>868.12962399999901</v>
      </c>
      <c r="BK223" s="543">
        <v>881.30175300000019</v>
      </c>
      <c r="BL223" s="556">
        <v>492.39193500000033</v>
      </c>
      <c r="BM223" s="547">
        <v>3118.8414939999993</v>
      </c>
      <c r="BN223" s="543">
        <v>2665.9275910000024</v>
      </c>
      <c r="BO223" s="543">
        <v>2789.8134039999986</v>
      </c>
      <c r="BP223" s="543">
        <v>4320.1154239999969</v>
      </c>
      <c r="BQ223" s="556">
        <v>4289.7647510000033</v>
      </c>
      <c r="BR223" s="547">
        <v>8051.7531930000032</v>
      </c>
      <c r="BS223" s="543">
        <v>2488.3221359999975</v>
      </c>
      <c r="BT223" s="543">
        <v>3147.8619719999997</v>
      </c>
      <c r="BU223" s="543">
        <v>3741.7875170000029</v>
      </c>
      <c r="BV223" s="543">
        <v>1772.2281759999978</v>
      </c>
      <c r="BW223" s="551">
        <v>2194.7233859999988</v>
      </c>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8"/>
    </row>
    <row r="224" s="370" customFormat="true" ht="15" customHeight="true" x14ac:dyDescent="0.2">
      <c r="A224" s="1057"/>
      <c r="B224" s="437" t="s">
        <v>20</v>
      </c>
      <c r="C224" s="178">
        <v>58.155757218506878</v>
      </c>
      <c r="D224" s="177">
        <v>38.990528098200357</v>
      </c>
      <c r="E224" s="177">
        <v>34.667985699130732</v>
      </c>
      <c r="F224" s="177">
        <v>26.419826985965916</v>
      </c>
      <c r="G224" s="176">
        <v>10.631478130110818</v>
      </c>
      <c r="H224" s="175">
        <v>40.374073086901838</v>
      </c>
      <c r="I224" s="177">
        <v>24.074385497439184</v>
      </c>
      <c r="J224" s="177">
        <v>19.17034644432368</v>
      </c>
      <c r="K224" s="177">
        <v>11.978119841509931</v>
      </c>
      <c r="L224" s="174">
        <v>5.8938476419112762</v>
      </c>
      <c r="M224" s="178">
        <v>59.58403633799022</v>
      </c>
      <c r="N224" s="177">
        <v>39.884915788768055</v>
      </c>
      <c r="O224" s="177">
        <v>41.05694285373103</v>
      </c>
      <c r="P224" s="177">
        <v>25.513963375043108</v>
      </c>
      <c r="Q224" s="176">
        <v>17.686176504403665</v>
      </c>
      <c r="R224" s="175">
        <v>14.708080185590749</v>
      </c>
      <c r="S224" s="177">
        <v>12.669048748706595</v>
      </c>
      <c r="T224" s="177">
        <v>54.563302755653886</v>
      </c>
      <c r="U224" s="177">
        <v>20.594791854789083</v>
      </c>
      <c r="V224" s="177">
        <v>52.789987486199323</v>
      </c>
      <c r="W224" s="174">
        <v>53.868743921833669</v>
      </c>
      <c r="X224" s="495"/>
      <c r="Y224" s="495"/>
      <c r="Z224" s="495"/>
      <c r="AA224" s="495"/>
      <c r="AB224" s="495"/>
      <c r="AC224" s="495"/>
      <c r="AD224" s="495"/>
      <c r="AE224" s="495"/>
      <c r="AF224" s="495"/>
      <c r="AG224" s="495"/>
      <c r="AH224" s="495"/>
      <c r="AI224" s="495"/>
      <c r="AJ224" s="495"/>
      <c r="AK224" s="495"/>
      <c r="AL224" s="495"/>
      <c r="AM224" s="495"/>
      <c r="AN224" s="495"/>
      <c r="AO224" s="495"/>
      <c r="AP224" s="495"/>
      <c r="AQ224" s="495"/>
      <c r="AR224" s="495"/>
      <c r="AS224" s="495"/>
      <c r="AT224" s="495"/>
      <c r="AU224" s="495"/>
      <c r="AV224" s="495"/>
      <c r="AW224" s="495"/>
      <c r="AX224" s="495"/>
      <c r="AY224" s="495"/>
      <c r="AZ224" s="234"/>
      <c r="BA224" s="1043"/>
      <c r="BB224" s="678" t="s">
        <v>20</v>
      </c>
      <c r="BC224" s="547">
        <v>5395.5791449999942</v>
      </c>
      <c r="BD224" s="543">
        <v>2138.0809059999979</v>
      </c>
      <c r="BE224" s="543">
        <v>3052.2926890000017</v>
      </c>
      <c r="BF224" s="543">
        <v>2132.566589</v>
      </c>
      <c r="BG224" s="556">
        <v>840.55787700000087</v>
      </c>
      <c r="BH224" s="547">
        <v>706.07839599999977</v>
      </c>
      <c r="BI224" s="543">
        <v>407.01034499999992</v>
      </c>
      <c r="BJ224" s="543">
        <v>326.67506100000008</v>
      </c>
      <c r="BK224" s="543">
        <v>215.93448400000005</v>
      </c>
      <c r="BL224" s="556">
        <v>96.209195999999991</v>
      </c>
      <c r="BM224" s="547">
        <v>4993.3415430000014</v>
      </c>
      <c r="BN224" s="543">
        <v>1924.443307999999</v>
      </c>
      <c r="BO224" s="543">
        <v>2227.0885990000002</v>
      </c>
      <c r="BP224" s="543">
        <v>1566.5058739999997</v>
      </c>
      <c r="BQ224" s="556">
        <v>1095.7904000000001</v>
      </c>
      <c r="BR224" s="547">
        <v>1733.6923559999998</v>
      </c>
      <c r="BS224" s="543">
        <v>387.65961099999993</v>
      </c>
      <c r="BT224" s="543">
        <v>4273.6213020000014</v>
      </c>
      <c r="BU224" s="543">
        <v>1149.159369</v>
      </c>
      <c r="BV224" s="543">
        <v>3123.1483039999944</v>
      </c>
      <c r="BW224" s="551">
        <v>2891.7962639999955</v>
      </c>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8"/>
    </row>
    <row r="225" s="370" customFormat="true" ht="15" customHeight="true" x14ac:dyDescent="0.2">
      <c r="A225" s="1055" t="s">
        <v>189</v>
      </c>
      <c r="B225" s="435" t="s">
        <v>190</v>
      </c>
      <c r="C225" s="178">
        <v>14.673684043247798</v>
      </c>
      <c r="D225" s="177">
        <v>12.303545577153727</v>
      </c>
      <c r="E225" s="177">
        <v>10.454400120691519</v>
      </c>
      <c r="F225" s="177">
        <v>5.7697604000583107</v>
      </c>
      <c r="G225" s="176">
        <v>1.7225699170580053</v>
      </c>
      <c r="H225" s="175">
        <v>9.9318916407232525</v>
      </c>
      <c r="I225" s="177">
        <v>5.7445518184563706</v>
      </c>
      <c r="J225" s="177">
        <v>3.6934908510520934</v>
      </c>
      <c r="K225" s="177">
        <v>2.5458327402434451</v>
      </c>
      <c r="L225" s="174">
        <v>0.66018339129198444</v>
      </c>
      <c r="M225" s="178">
        <v>14.880798723053379</v>
      </c>
      <c r="N225" s="177">
        <v>13.611472843849404</v>
      </c>
      <c r="O225" s="177">
        <v>13.624157266215697</v>
      </c>
      <c r="P225" s="177">
        <v>4.9757524776540221</v>
      </c>
      <c r="Q225" s="176">
        <v>3.5456800802948467</v>
      </c>
      <c r="R225" s="175">
        <v>4.1169655894215538</v>
      </c>
      <c r="S225" s="177">
        <v>0.13758402701254355</v>
      </c>
      <c r="T225" s="177">
        <v>19.877002375644949</v>
      </c>
      <c r="U225" s="177">
        <v>7.7050072104095273</v>
      </c>
      <c r="V225" s="177">
        <v>7.8891364415333021</v>
      </c>
      <c r="W225" s="174">
        <v>11.464882095446701</v>
      </c>
      <c r="X225" s="495"/>
      <c r="Y225" s="495"/>
      <c r="Z225" s="495"/>
      <c r="AA225" s="495"/>
      <c r="AB225" s="495"/>
      <c r="AC225" s="495"/>
      <c r="AD225" s="495"/>
      <c r="AE225" s="495"/>
      <c r="AF225" s="495"/>
      <c r="AG225" s="495"/>
      <c r="AH225" s="495"/>
      <c r="AI225" s="495"/>
      <c r="AJ225" s="495"/>
      <c r="AK225" s="495"/>
      <c r="AL225" s="495"/>
      <c r="AM225" s="495"/>
      <c r="AN225" s="495"/>
      <c r="AO225" s="495"/>
      <c r="AP225" s="495"/>
      <c r="AQ225" s="495"/>
      <c r="AR225" s="495"/>
      <c r="AS225" s="495"/>
      <c r="AT225" s="495"/>
      <c r="AU225" s="495"/>
      <c r="AV225" s="495"/>
      <c r="AW225" s="495"/>
      <c r="AX225" s="495"/>
      <c r="AY225" s="495"/>
      <c r="AZ225" s="234"/>
      <c r="BA225" s="1043" t="s">
        <v>70</v>
      </c>
      <c r="BB225" s="678" t="s">
        <v>71</v>
      </c>
      <c r="BC225" s="111" t="s">
        <v>35</v>
      </c>
      <c r="BD225" s="107" t="s">
        <v>35</v>
      </c>
      <c r="BE225" s="107" t="s">
        <v>35</v>
      </c>
      <c r="BF225" s="107" t="s">
        <v>35</v>
      </c>
      <c r="BG225" s="102" t="s">
        <v>35</v>
      </c>
      <c r="BH225" s="111" t="s">
        <v>35</v>
      </c>
      <c r="BI225" s="107" t="s">
        <v>35</v>
      </c>
      <c r="BJ225" s="107" t="s">
        <v>35</v>
      </c>
      <c r="BK225" s="107" t="s">
        <v>35</v>
      </c>
      <c r="BL225" s="102" t="s">
        <v>35</v>
      </c>
      <c r="BM225" s="111" t="s">
        <v>35</v>
      </c>
      <c r="BN225" s="107" t="s">
        <v>35</v>
      </c>
      <c r="BO225" s="107" t="s">
        <v>35</v>
      </c>
      <c r="BP225" s="107" t="s">
        <v>35</v>
      </c>
      <c r="BQ225" s="102" t="s">
        <v>35</v>
      </c>
      <c r="BR225" s="111" t="s">
        <v>35</v>
      </c>
      <c r="BS225" s="107" t="s">
        <v>35</v>
      </c>
      <c r="BT225" s="107" t="s">
        <v>35</v>
      </c>
      <c r="BU225" s="107" t="s">
        <v>35</v>
      </c>
      <c r="BV225" s="107" t="s">
        <v>35</v>
      </c>
      <c r="BW225" s="96" t="s">
        <v>35</v>
      </c>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8"/>
      <c r="CX225" s="68"/>
      <c r="CY225" s="68"/>
      <c r="CZ225" s="68"/>
    </row>
    <row r="226" s="370" customFormat="true" ht="15" customHeight="true" x14ac:dyDescent="0.2">
      <c r="A226" s="1056"/>
      <c r="B226" s="436" t="s">
        <v>191</v>
      </c>
      <c r="C226" s="178">
        <v>41.820385482683179</v>
      </c>
      <c r="D226" s="177">
        <v>61.009471901799671</v>
      </c>
      <c r="E226" s="177">
        <v>65.332014300869076</v>
      </c>
      <c r="F226" s="177">
        <v>73.580173014034017</v>
      </c>
      <c r="G226" s="176">
        <v>89.342278109925701</v>
      </c>
      <c r="H226" s="175">
        <v>59.625926913098262</v>
      </c>
      <c r="I226" s="177">
        <v>75.925614502560748</v>
      </c>
      <c r="J226" s="177">
        <v>80.829653555676273</v>
      </c>
      <c r="K226" s="177">
        <v>88.021880158490134</v>
      </c>
      <c r="L226" s="174">
        <v>93.972454055079027</v>
      </c>
      <c r="M226" s="178">
        <v>40.390454512547493</v>
      </c>
      <c r="N226" s="177">
        <v>60.115084211231903</v>
      </c>
      <c r="O226" s="177">
        <v>58.943057146269155</v>
      </c>
      <c r="P226" s="177">
        <v>74.486036624956952</v>
      </c>
      <c r="Q226" s="176">
        <v>82.313823495596381</v>
      </c>
      <c r="R226" s="175">
        <v>85.291919814409241</v>
      </c>
      <c r="S226" s="177">
        <v>87.3309512512933</v>
      </c>
      <c r="T226" s="177">
        <v>45.436697244346114</v>
      </c>
      <c r="U226" s="177">
        <v>79.372172072223051</v>
      </c>
      <c r="V226" s="177">
        <v>47.210012513800429</v>
      </c>
      <c r="W226" s="174">
        <v>46.085818512804337</v>
      </c>
      <c r="X226" s="495"/>
      <c r="Y226" s="495"/>
      <c r="Z226" s="495"/>
      <c r="AA226" s="495"/>
      <c r="AB226" s="495"/>
      <c r="AC226" s="495"/>
      <c r="AD226" s="495"/>
      <c r="AE226" s="495"/>
      <c r="AF226" s="495"/>
      <c r="AG226" s="495"/>
      <c r="AH226" s="495"/>
      <c r="AI226" s="495"/>
      <c r="AJ226" s="495"/>
      <c r="AK226" s="495"/>
      <c r="AL226" s="495"/>
      <c r="AM226" s="495"/>
      <c r="AN226" s="495"/>
      <c r="AO226" s="495"/>
      <c r="AP226" s="495"/>
      <c r="AQ226" s="495"/>
      <c r="AR226" s="495"/>
      <c r="AS226" s="495"/>
      <c r="AT226" s="495"/>
      <c r="AU226" s="495"/>
      <c r="AV226" s="495"/>
      <c r="AW226" s="495"/>
      <c r="AX226" s="495"/>
      <c r="AY226" s="495"/>
      <c r="AZ226" s="234"/>
      <c r="BA226" s="1043"/>
      <c r="BB226" s="678" t="s">
        <v>72</v>
      </c>
      <c r="BC226" s="111" t="s">
        <v>35</v>
      </c>
      <c r="BD226" s="107" t="s">
        <v>35</v>
      </c>
      <c r="BE226" s="107" t="s">
        <v>35</v>
      </c>
      <c r="BF226" s="107" t="s">
        <v>35</v>
      </c>
      <c r="BG226" s="102" t="s">
        <v>35</v>
      </c>
      <c r="BH226" s="111" t="s">
        <v>35</v>
      </c>
      <c r="BI226" s="107" t="s">
        <v>35</v>
      </c>
      <c r="BJ226" s="107" t="s">
        <v>35</v>
      </c>
      <c r="BK226" s="107" t="s">
        <v>35</v>
      </c>
      <c r="BL226" s="102" t="s">
        <v>35</v>
      </c>
      <c r="BM226" s="111" t="s">
        <v>35</v>
      </c>
      <c r="BN226" s="107" t="s">
        <v>35</v>
      </c>
      <c r="BO226" s="107" t="s">
        <v>35</v>
      </c>
      <c r="BP226" s="107" t="s">
        <v>35</v>
      </c>
      <c r="BQ226" s="102" t="s">
        <v>35</v>
      </c>
      <c r="BR226" s="111" t="s">
        <v>35</v>
      </c>
      <c r="BS226" s="107" t="s">
        <v>35</v>
      </c>
      <c r="BT226" s="107" t="s">
        <v>35</v>
      </c>
      <c r="BU226" s="107" t="s">
        <v>35</v>
      </c>
      <c r="BV226" s="107" t="s">
        <v>35</v>
      </c>
      <c r="BW226" s="96" t="s">
        <v>35</v>
      </c>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8"/>
      <c r="CX226" s="68"/>
      <c r="CY226" s="68"/>
      <c r="CZ226" s="68"/>
    </row>
    <row r="227" s="370" customFormat="true" ht="15" customHeight="true" x14ac:dyDescent="0.2">
      <c r="A227" s="1056"/>
      <c r="B227" s="436" t="s">
        <v>192</v>
      </c>
      <c r="C227" s="178">
        <v>43.448915942979433</v>
      </c>
      <c r="D227" s="177">
        <v>26.686982521046655</v>
      </c>
      <c r="E227" s="177">
        <v>24.213585578439197</v>
      </c>
      <c r="F227" s="177">
        <v>20.650066585907613</v>
      </c>
      <c r="G227" s="176">
        <v>8.9057861969976599</v>
      </c>
      <c r="H227" s="175">
        <v>30.442181446178612</v>
      </c>
      <c r="I227" s="177">
        <v>18.329833678982823</v>
      </c>
      <c r="J227" s="177">
        <v>15.476855593271582</v>
      </c>
      <c r="K227" s="177">
        <v>9.4322871012664837</v>
      </c>
      <c r="L227" s="174">
        <v>5.225290755282634</v>
      </c>
      <c r="M227" s="178">
        <v>44.665630245204731</v>
      </c>
      <c r="N227" s="177">
        <v>26.273442944918667</v>
      </c>
      <c r="O227" s="177">
        <v>27.432785587515319</v>
      </c>
      <c r="P227" s="177">
        <v>20.538210897389099</v>
      </c>
      <c r="Q227" s="176">
        <v>14.140496424108809</v>
      </c>
      <c r="R227" s="175">
        <v>10.59111459616919</v>
      </c>
      <c r="S227" s="177">
        <v>12.531464721694055</v>
      </c>
      <c r="T227" s="177">
        <v>34.68630038000893</v>
      </c>
      <c r="U227" s="177">
        <v>12.881216301536883</v>
      </c>
      <c r="V227" s="177">
        <v>44.900851044666048</v>
      </c>
      <c r="W227" s="174">
        <v>42.350803124304875</v>
      </c>
      <c r="X227" s="495"/>
      <c r="Y227" s="495"/>
      <c r="Z227" s="495"/>
      <c r="AA227" s="495"/>
      <c r="AB227" s="495"/>
      <c r="AC227" s="495"/>
      <c r="AD227" s="495"/>
      <c r="AE227" s="495"/>
      <c r="AF227" s="495"/>
      <c r="AG227" s="495"/>
      <c r="AH227" s="495"/>
      <c r="AI227" s="495"/>
      <c r="AJ227" s="495"/>
      <c r="AK227" s="495"/>
      <c r="AL227" s="495"/>
      <c r="AM227" s="495"/>
      <c r="AN227" s="495"/>
      <c r="AO227" s="495"/>
      <c r="AP227" s="495"/>
      <c r="AQ227" s="495"/>
      <c r="AR227" s="495"/>
      <c r="AS227" s="495"/>
      <c r="AT227" s="495"/>
      <c r="AU227" s="495"/>
      <c r="AV227" s="495"/>
      <c r="AW227" s="495"/>
      <c r="AX227" s="495"/>
      <c r="AY227" s="495"/>
      <c r="AZ227" s="234"/>
      <c r="BA227" s="1043" t="s">
        <v>95</v>
      </c>
      <c r="BB227" s="678" t="s">
        <v>61</v>
      </c>
      <c r="BC227" s="111" t="s">
        <v>35</v>
      </c>
      <c r="BD227" s="107" t="s">
        <v>35</v>
      </c>
      <c r="BE227" s="107" t="s">
        <v>35</v>
      </c>
      <c r="BF227" s="107" t="s">
        <v>35</v>
      </c>
      <c r="BG227" s="102" t="s">
        <v>35</v>
      </c>
      <c r="BH227" s="111" t="s">
        <v>35</v>
      </c>
      <c r="BI227" s="107" t="s">
        <v>35</v>
      </c>
      <c r="BJ227" s="107" t="s">
        <v>35</v>
      </c>
      <c r="BK227" s="107" t="s">
        <v>35</v>
      </c>
      <c r="BL227" s="102" t="s">
        <v>35</v>
      </c>
      <c r="BM227" s="111" t="s">
        <v>35</v>
      </c>
      <c r="BN227" s="107" t="s">
        <v>35</v>
      </c>
      <c r="BO227" s="107" t="s">
        <v>35</v>
      </c>
      <c r="BP227" s="107" t="s">
        <v>35</v>
      </c>
      <c r="BQ227" s="102" t="s">
        <v>35</v>
      </c>
      <c r="BR227" s="111" t="s">
        <v>35</v>
      </c>
      <c r="BS227" s="107" t="s">
        <v>35</v>
      </c>
      <c r="BT227" s="107" t="s">
        <v>35</v>
      </c>
      <c r="BU227" s="107" t="s">
        <v>35</v>
      </c>
      <c r="BV227" s="107" t="s">
        <v>35</v>
      </c>
      <c r="BW227" s="96" t="s">
        <v>35</v>
      </c>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68"/>
    </row>
    <row r="228" s="370" customFormat="true" ht="15" customHeight="true" x14ac:dyDescent="0.2">
      <c r="A228" s="1056"/>
      <c r="B228" s="436" t="s">
        <v>523</v>
      </c>
      <c r="C228" s="178">
        <v>5.7014531089545295E-2</v>
      </c>
      <c r="D228" s="177">
        <v>0</v>
      </c>
      <c r="E228" s="177">
        <v>0</v>
      </c>
      <c r="F228" s="177">
        <v>0</v>
      </c>
      <c r="G228" s="176">
        <v>2.9365776018631603E-2</v>
      </c>
      <c r="H228" s="175">
        <v>0</v>
      </c>
      <c r="I228" s="177">
        <v>0</v>
      </c>
      <c r="J228" s="177">
        <v>0</v>
      </c>
      <c r="K228" s="177">
        <v>0</v>
      </c>
      <c r="L228" s="174">
        <v>0.14207179834636166</v>
      </c>
      <c r="M228" s="178">
        <v>6.311651919444182E-2</v>
      </c>
      <c r="N228" s="177">
        <v>0</v>
      </c>
      <c r="O228" s="177">
        <v>0</v>
      </c>
      <c r="P228" s="177">
        <v>0</v>
      </c>
      <c r="Q228" s="176">
        <v>0</v>
      </c>
      <c r="R228" s="175">
        <v>0</v>
      </c>
      <c r="S228" s="177">
        <v>0</v>
      </c>
      <c r="T228" s="177">
        <v>0</v>
      </c>
      <c r="U228" s="177">
        <v>4.1604415830417969E-2</v>
      </c>
      <c r="V228" s="177">
        <v>0</v>
      </c>
      <c r="W228" s="174">
        <v>9.8496267444359187E-2</v>
      </c>
      <c r="X228" s="495"/>
      <c r="Y228" s="495"/>
      <c r="Z228" s="495"/>
      <c r="AA228" s="495"/>
      <c r="AB228" s="495"/>
      <c r="AC228" s="495"/>
      <c r="AD228" s="495"/>
      <c r="AE228" s="495"/>
      <c r="AF228" s="495"/>
      <c r="AG228" s="495"/>
      <c r="AH228" s="495"/>
      <c r="AI228" s="495"/>
      <c r="AJ228" s="495"/>
      <c r="AK228" s="495"/>
      <c r="AL228" s="495"/>
      <c r="AM228" s="495"/>
      <c r="AN228" s="495"/>
      <c r="AO228" s="495"/>
      <c r="AP228" s="495"/>
      <c r="AQ228" s="495"/>
      <c r="AR228" s="495"/>
      <c r="AS228" s="495"/>
      <c r="AT228" s="495"/>
      <c r="AU228" s="495"/>
      <c r="AV228" s="495"/>
      <c r="AW228" s="495"/>
      <c r="AX228" s="495"/>
      <c r="AY228" s="495"/>
      <c r="AZ228" s="234"/>
      <c r="BA228" s="1043"/>
      <c r="BB228" s="678" t="s">
        <v>92</v>
      </c>
      <c r="BC228" s="111" t="s">
        <v>35</v>
      </c>
      <c r="BD228" s="107" t="s">
        <v>35</v>
      </c>
      <c r="BE228" s="107" t="s">
        <v>35</v>
      </c>
      <c r="BF228" s="107" t="s">
        <v>35</v>
      </c>
      <c r="BG228" s="102" t="s">
        <v>35</v>
      </c>
      <c r="BH228" s="111" t="s">
        <v>35</v>
      </c>
      <c r="BI228" s="107" t="s">
        <v>35</v>
      </c>
      <c r="BJ228" s="107" t="s">
        <v>35</v>
      </c>
      <c r="BK228" s="107" t="s">
        <v>35</v>
      </c>
      <c r="BL228" s="102" t="s">
        <v>35</v>
      </c>
      <c r="BM228" s="111" t="s">
        <v>35</v>
      </c>
      <c r="BN228" s="107" t="s">
        <v>35</v>
      </c>
      <c r="BO228" s="107" t="s">
        <v>35</v>
      </c>
      <c r="BP228" s="107" t="s">
        <v>35</v>
      </c>
      <c r="BQ228" s="102" t="s">
        <v>35</v>
      </c>
      <c r="BR228" s="111" t="s">
        <v>35</v>
      </c>
      <c r="BS228" s="107" t="s">
        <v>35</v>
      </c>
      <c r="BT228" s="107" t="s">
        <v>35</v>
      </c>
      <c r="BU228" s="107" t="s">
        <v>35</v>
      </c>
      <c r="BV228" s="107" t="s">
        <v>35</v>
      </c>
      <c r="BW228" s="96" t="s">
        <v>35</v>
      </c>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8"/>
      <c r="CX228" s="68"/>
      <c r="CY228" s="68"/>
      <c r="CZ228" s="68"/>
    </row>
    <row r="229" s="370" customFormat="true" ht="15" customHeight="true" x14ac:dyDescent="0.2">
      <c r="A229" s="222"/>
      <c r="B229" s="192"/>
      <c r="C229" s="144"/>
      <c r="D229" s="213"/>
      <c r="E229" s="213"/>
      <c r="F229" s="213"/>
      <c r="G229" s="202"/>
      <c r="H229" s="143"/>
      <c r="I229" s="213"/>
      <c r="J229" s="213"/>
      <c r="K229" s="213"/>
      <c r="L229" s="208"/>
      <c r="M229" s="144"/>
      <c r="N229" s="213"/>
      <c r="O229" s="213"/>
      <c r="P229" s="213"/>
      <c r="Q229" s="202"/>
      <c r="R229" s="143"/>
      <c r="S229" s="213"/>
      <c r="T229" s="213"/>
      <c r="U229" s="213"/>
      <c r="V229" s="213"/>
      <c r="W229" s="208"/>
      <c r="X229" s="495"/>
      <c r="Y229" s="495"/>
      <c r="Z229" s="495"/>
      <c r="AA229" s="495"/>
      <c r="AB229" s="495"/>
      <c r="AC229" s="495"/>
      <c r="AD229" s="495"/>
      <c r="AE229" s="495"/>
      <c r="AF229" s="495"/>
      <c r="AG229" s="495"/>
      <c r="AH229" s="495"/>
      <c r="AI229" s="495"/>
      <c r="AJ229" s="495"/>
      <c r="AK229" s="495"/>
      <c r="AL229" s="495"/>
      <c r="AM229" s="495"/>
      <c r="AN229" s="495"/>
      <c r="AO229" s="495"/>
      <c r="AP229" s="495"/>
      <c r="AQ229" s="495"/>
      <c r="AR229" s="495"/>
      <c r="AS229" s="495"/>
      <c r="AT229" s="495"/>
      <c r="AU229" s="495"/>
      <c r="AV229" s="495"/>
      <c r="AW229" s="495"/>
      <c r="AX229" s="495"/>
      <c r="AY229" s="495"/>
      <c r="AZ229" s="234"/>
      <c r="BA229" s="1043"/>
      <c r="BB229" s="678" t="s">
        <v>93</v>
      </c>
      <c r="BC229" s="111" t="s">
        <v>35</v>
      </c>
      <c r="BD229" s="107" t="s">
        <v>35</v>
      </c>
      <c r="BE229" s="107" t="s">
        <v>35</v>
      </c>
      <c r="BF229" s="107" t="s">
        <v>35</v>
      </c>
      <c r="BG229" s="102" t="s">
        <v>35</v>
      </c>
      <c r="BH229" s="111" t="s">
        <v>35</v>
      </c>
      <c r="BI229" s="107" t="s">
        <v>35</v>
      </c>
      <c r="BJ229" s="107" t="s">
        <v>35</v>
      </c>
      <c r="BK229" s="107" t="s">
        <v>35</v>
      </c>
      <c r="BL229" s="102" t="s">
        <v>35</v>
      </c>
      <c r="BM229" s="111" t="s">
        <v>35</v>
      </c>
      <c r="BN229" s="107" t="s">
        <v>35</v>
      </c>
      <c r="BO229" s="107" t="s">
        <v>35</v>
      </c>
      <c r="BP229" s="107" t="s">
        <v>35</v>
      </c>
      <c r="BQ229" s="102" t="s">
        <v>35</v>
      </c>
      <c r="BR229" s="111" t="s">
        <v>35</v>
      </c>
      <c r="BS229" s="107" t="s">
        <v>35</v>
      </c>
      <c r="BT229" s="107" t="s">
        <v>35</v>
      </c>
      <c r="BU229" s="107" t="s">
        <v>35</v>
      </c>
      <c r="BV229" s="107" t="s">
        <v>35</v>
      </c>
      <c r="BW229" s="96" t="s">
        <v>35</v>
      </c>
      <c r="BX229" s="68"/>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8"/>
      <c r="CX229" s="68"/>
      <c r="CY229" s="68"/>
      <c r="CZ229" s="68"/>
    </row>
    <row r="230" s="370" customFormat="true" ht="15" customHeight="true" x14ac:dyDescent="0.2">
      <c r="A230" s="199"/>
      <c r="B230" s="193"/>
      <c r="C230" s="211"/>
      <c r="D230" s="210"/>
      <c r="E230" s="210"/>
      <c r="F230" s="210"/>
      <c r="G230" s="200"/>
      <c r="H230" s="203"/>
      <c r="I230" s="210"/>
      <c r="J230" s="210"/>
      <c r="K230" s="210"/>
      <c r="L230" s="206"/>
      <c r="M230" s="211"/>
      <c r="N230" s="210"/>
      <c r="O230" s="210"/>
      <c r="P230" s="210"/>
      <c r="Q230" s="200"/>
      <c r="R230" s="203"/>
      <c r="S230" s="210"/>
      <c r="T230" s="210"/>
      <c r="U230" s="210"/>
      <c r="V230" s="210"/>
      <c r="W230" s="206"/>
      <c r="X230" s="495"/>
      <c r="Y230" s="495"/>
      <c r="Z230" s="495"/>
      <c r="AA230" s="495"/>
      <c r="AB230" s="495"/>
      <c r="AC230" s="495"/>
      <c r="AD230" s="495"/>
      <c r="AE230" s="495"/>
      <c r="AF230" s="495"/>
      <c r="AG230" s="495"/>
      <c r="AH230" s="495"/>
      <c r="AI230" s="495"/>
      <c r="AJ230" s="495"/>
      <c r="AK230" s="495"/>
      <c r="AL230" s="495"/>
      <c r="AM230" s="495"/>
      <c r="AN230" s="495"/>
      <c r="AO230" s="495"/>
      <c r="AP230" s="495"/>
      <c r="AQ230" s="495"/>
      <c r="AR230" s="495"/>
      <c r="AS230" s="495"/>
      <c r="AT230" s="495"/>
      <c r="AU230" s="495"/>
      <c r="AV230" s="495"/>
      <c r="AW230" s="495"/>
      <c r="AX230" s="495"/>
      <c r="AY230" s="495"/>
      <c r="AZ230" s="234"/>
      <c r="BA230" s="1043"/>
      <c r="BB230" s="678" t="s">
        <v>94</v>
      </c>
      <c r="BC230" s="111" t="s">
        <v>35</v>
      </c>
      <c r="BD230" s="107" t="s">
        <v>35</v>
      </c>
      <c r="BE230" s="107" t="s">
        <v>35</v>
      </c>
      <c r="BF230" s="107" t="s">
        <v>35</v>
      </c>
      <c r="BG230" s="102" t="s">
        <v>35</v>
      </c>
      <c r="BH230" s="111" t="s">
        <v>35</v>
      </c>
      <c r="BI230" s="107" t="s">
        <v>35</v>
      </c>
      <c r="BJ230" s="107" t="s">
        <v>35</v>
      </c>
      <c r="BK230" s="107" t="s">
        <v>35</v>
      </c>
      <c r="BL230" s="102" t="s">
        <v>35</v>
      </c>
      <c r="BM230" s="111" t="s">
        <v>35</v>
      </c>
      <c r="BN230" s="107" t="s">
        <v>35</v>
      </c>
      <c r="BO230" s="107" t="s">
        <v>35</v>
      </c>
      <c r="BP230" s="107" t="s">
        <v>35</v>
      </c>
      <c r="BQ230" s="102" t="s">
        <v>35</v>
      </c>
      <c r="BR230" s="111" t="s">
        <v>35</v>
      </c>
      <c r="BS230" s="107" t="s">
        <v>35</v>
      </c>
      <c r="BT230" s="107" t="s">
        <v>35</v>
      </c>
      <c r="BU230" s="107" t="s">
        <v>35</v>
      </c>
      <c r="BV230" s="107" t="s">
        <v>35</v>
      </c>
      <c r="BW230" s="96" t="s">
        <v>35</v>
      </c>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8"/>
      <c r="CX230" s="68"/>
      <c r="CY230" s="68"/>
      <c r="CZ230" s="68"/>
    </row>
    <row r="231" s="370" customFormat="true" ht="15" customHeight="true" x14ac:dyDescent="0.2">
      <c r="A231" s="199"/>
      <c r="B231" s="193"/>
      <c r="C231" s="211"/>
      <c r="D231" s="210"/>
      <c r="E231" s="210"/>
      <c r="F231" s="210"/>
      <c r="G231" s="200"/>
      <c r="H231" s="203"/>
      <c r="I231" s="210"/>
      <c r="J231" s="210"/>
      <c r="K231" s="210"/>
      <c r="L231" s="206"/>
      <c r="M231" s="211"/>
      <c r="N231" s="210"/>
      <c r="O231" s="210"/>
      <c r="P231" s="210"/>
      <c r="Q231" s="200"/>
      <c r="R231" s="203"/>
      <c r="S231" s="210"/>
      <c r="T231" s="210"/>
      <c r="U231" s="210"/>
      <c r="V231" s="210"/>
      <c r="W231" s="206"/>
      <c r="X231" s="495"/>
      <c r="Y231" s="495"/>
      <c r="Z231" s="495"/>
      <c r="AA231" s="495"/>
      <c r="AB231" s="495"/>
      <c r="AC231" s="495"/>
      <c r="AD231" s="495"/>
      <c r="AE231" s="495"/>
      <c r="AF231" s="495"/>
      <c r="AG231" s="495"/>
      <c r="AH231" s="495"/>
      <c r="AI231" s="495"/>
      <c r="AJ231" s="495"/>
      <c r="AK231" s="495"/>
      <c r="AL231" s="495"/>
      <c r="AM231" s="495"/>
      <c r="AN231" s="495"/>
      <c r="AO231" s="495"/>
      <c r="AP231" s="495"/>
      <c r="AQ231" s="495"/>
      <c r="AR231" s="495"/>
      <c r="AS231" s="495"/>
      <c r="AT231" s="495"/>
      <c r="AU231" s="495"/>
      <c r="AV231" s="495"/>
      <c r="AW231" s="495"/>
      <c r="AX231" s="495"/>
      <c r="AY231" s="495"/>
      <c r="AZ231" s="234"/>
      <c r="BA231" s="1043" t="s">
        <v>189</v>
      </c>
      <c r="BB231" s="678" t="s">
        <v>190</v>
      </c>
      <c r="BC231" s="507">
        <v>1362.1727799999996</v>
      </c>
      <c r="BD231" s="492">
        <v>674.67605999999989</v>
      </c>
      <c r="BE231" s="492">
        <v>920.44254699999988</v>
      </c>
      <c r="BF231" s="492">
        <v>465.72592099999991</v>
      </c>
      <c r="BG231" s="511">
        <v>136.23176500000005</v>
      </c>
      <c r="BH231" s="507">
        <v>173.693006</v>
      </c>
      <c r="BI231" s="492">
        <v>97.119488999999987</v>
      </c>
      <c r="BJ231" s="492">
        <v>62.939464999999998</v>
      </c>
      <c r="BK231" s="492">
        <v>45.894772000000003</v>
      </c>
      <c r="BL231" s="511">
        <v>10.791945</v>
      </c>
      <c r="BM231" s="507">
        <v>1247.848305</v>
      </c>
      <c r="BN231" s="492">
        <v>656.75224099999991</v>
      </c>
      <c r="BO231" s="492">
        <v>739.02738999999985</v>
      </c>
      <c r="BP231" s="492">
        <v>305.50116300000008</v>
      </c>
      <c r="BQ231" s="511">
        <v>219.681297</v>
      </c>
      <c r="BR231" s="507">
        <v>485.28099399999996</v>
      </c>
      <c r="BS231" s="492">
        <v>4.2099269999999995</v>
      </c>
      <c r="BT231" s="492">
        <v>1556.8482200000008</v>
      </c>
      <c r="BU231" s="492">
        <v>430.10711600000008</v>
      </c>
      <c r="BV231" s="492">
        <v>466.73515700000019</v>
      </c>
      <c r="BW231" s="493">
        <v>616.06765899999994</v>
      </c>
      <c r="BX231" s="67"/>
      <c r="BY231" s="67"/>
      <c r="BZ231" s="67"/>
      <c r="CA231" s="67"/>
      <c r="CB231" s="67"/>
      <c r="CC231" s="67"/>
      <c r="CD231" s="67"/>
      <c r="CE231" s="67"/>
      <c r="CF231" s="67"/>
      <c r="CG231" s="67"/>
      <c r="CH231" s="67"/>
      <c r="CI231" s="67"/>
      <c r="CJ231" s="67"/>
      <c r="CK231" s="67"/>
      <c r="CL231" s="67"/>
      <c r="CM231" s="67"/>
      <c r="CN231" s="67"/>
      <c r="CO231" s="67"/>
      <c r="CP231" s="67"/>
      <c r="CQ231" s="67"/>
      <c r="CR231" s="67"/>
      <c r="CS231" s="67"/>
      <c r="CT231" s="67"/>
      <c r="CU231" s="67"/>
      <c r="CV231" s="67"/>
      <c r="CW231" s="67"/>
      <c r="CX231" s="67"/>
      <c r="CY231" s="67"/>
      <c r="CZ231" s="67"/>
    </row>
    <row r="232" s="370" customFormat="true" ht="15" customHeight="true" x14ac:dyDescent="0.2">
      <c r="A232" s="199"/>
      <c r="B232" s="193"/>
      <c r="C232" s="166"/>
      <c r="D232" s="165"/>
      <c r="E232" s="165"/>
      <c r="F232" s="165"/>
      <c r="G232" s="164"/>
      <c r="H232" s="163"/>
      <c r="I232" s="165"/>
      <c r="J232" s="165"/>
      <c r="K232" s="165"/>
      <c r="L232" s="162"/>
      <c r="M232" s="166"/>
      <c r="N232" s="165"/>
      <c r="O232" s="165"/>
      <c r="P232" s="165"/>
      <c r="Q232" s="164"/>
      <c r="R232" s="163"/>
      <c r="S232" s="165"/>
      <c r="T232" s="165"/>
      <c r="U232" s="165"/>
      <c r="V232" s="165"/>
      <c r="W232" s="162"/>
      <c r="X232" s="495"/>
      <c r="Y232" s="495"/>
      <c r="Z232" s="495"/>
      <c r="AA232" s="495"/>
      <c r="AB232" s="495"/>
      <c r="AC232" s="495"/>
      <c r="AD232" s="495"/>
      <c r="AE232" s="495"/>
      <c r="AF232" s="495"/>
      <c r="AG232" s="495"/>
      <c r="AH232" s="495"/>
      <c r="AI232" s="495"/>
      <c r="AJ232" s="495"/>
      <c r="AK232" s="495"/>
      <c r="AL232" s="495"/>
      <c r="AM232" s="495"/>
      <c r="AN232" s="495"/>
      <c r="AO232" s="495"/>
      <c r="AP232" s="495"/>
      <c r="AQ232" s="495"/>
      <c r="AR232" s="495"/>
      <c r="AS232" s="495"/>
      <c r="AT232" s="495"/>
      <c r="AU232" s="495"/>
      <c r="AV232" s="495"/>
      <c r="AW232" s="495"/>
      <c r="AX232" s="495"/>
      <c r="AY232" s="495"/>
      <c r="AZ232" s="234"/>
      <c r="BA232" s="1043"/>
      <c r="BB232" s="678" t="s">
        <v>191</v>
      </c>
      <c r="BC232" s="507">
        <v>3882.2282519999985</v>
      </c>
      <c r="BD232" s="492">
        <v>3345.5096230000017</v>
      </c>
      <c r="BE232" s="492">
        <v>5752.0627629999954</v>
      </c>
      <c r="BF232" s="492">
        <v>5939.275024999999</v>
      </c>
      <c r="BG232" s="511">
        <v>7065.7545540000247</v>
      </c>
      <c r="BH232" s="507">
        <v>1042.7627340000013</v>
      </c>
      <c r="BI232" s="492">
        <v>1283.6261410000009</v>
      </c>
      <c r="BJ232" s="492">
        <v>1377.3894009999972</v>
      </c>
      <c r="BK232" s="492">
        <v>1586.8065709999978</v>
      </c>
      <c r="BL232" s="511">
        <v>1536.1573299999995</v>
      </c>
      <c r="BM232" s="507">
        <v>3386.9929389999984</v>
      </c>
      <c r="BN232" s="492">
        <v>2900.5469670000011</v>
      </c>
      <c r="BO232" s="492">
        <v>3197.3011489999985</v>
      </c>
      <c r="BP232" s="492">
        <v>4573.2923649999957</v>
      </c>
      <c r="BQ232" s="511">
        <v>5099.9546200000032</v>
      </c>
      <c r="BR232" s="507">
        <v>10053.654014999989</v>
      </c>
      <c r="BS232" s="492">
        <v>2672.2355609999995</v>
      </c>
      <c r="BT232" s="492">
        <v>3558.7881860000002</v>
      </c>
      <c r="BU232" s="492">
        <v>4430.6948830000019</v>
      </c>
      <c r="BV232" s="492">
        <v>2793.0271919999977</v>
      </c>
      <c r="BW232" s="493">
        <v>2476.4303799999966</v>
      </c>
      <c r="BX232" s="67"/>
      <c r="BY232" s="67"/>
      <c r="BZ232" s="67"/>
      <c r="CA232" s="67"/>
      <c r="CB232" s="67"/>
      <c r="CC232" s="67"/>
      <c r="CD232" s="67"/>
      <c r="CE232" s="67"/>
      <c r="CF232" s="67"/>
      <c r="CG232" s="67"/>
      <c r="CH232" s="67"/>
      <c r="CI232" s="67"/>
      <c r="CJ232" s="67"/>
      <c r="CK232" s="67"/>
      <c r="CL232" s="67"/>
      <c r="CM232" s="67"/>
      <c r="CN232" s="67"/>
      <c r="CO232" s="67"/>
      <c r="CP232" s="67"/>
      <c r="CQ232" s="67"/>
      <c r="CR232" s="67"/>
      <c r="CS232" s="67"/>
      <c r="CT232" s="67"/>
      <c r="CU232" s="67"/>
      <c r="CV232" s="67"/>
      <c r="CW232" s="67"/>
      <c r="CX232" s="67"/>
      <c r="CY232" s="67"/>
      <c r="CZ232" s="67"/>
    </row>
    <row r="233" s="370" customFormat="true" ht="15" customHeight="true" x14ac:dyDescent="0.2">
      <c r="A233" s="199"/>
      <c r="B233" s="193"/>
      <c r="C233" s="166"/>
      <c r="D233" s="165"/>
      <c r="E233" s="165"/>
      <c r="F233" s="165"/>
      <c r="G233" s="164"/>
      <c r="H233" s="163"/>
      <c r="I233" s="165"/>
      <c r="J233" s="165"/>
      <c r="K233" s="165"/>
      <c r="L233" s="162"/>
      <c r="M233" s="166"/>
      <c r="N233" s="165"/>
      <c r="O233" s="165"/>
      <c r="P233" s="165"/>
      <c r="Q233" s="164"/>
      <c r="R233" s="163"/>
      <c r="S233" s="165"/>
      <c r="T233" s="165"/>
      <c r="U233" s="165"/>
      <c r="V233" s="165"/>
      <c r="W233" s="162"/>
      <c r="X233" s="495"/>
      <c r="Y233" s="495"/>
      <c r="Z233" s="495"/>
      <c r="AA233" s="495"/>
      <c r="AB233" s="495"/>
      <c r="AC233" s="495"/>
      <c r="AD233" s="495"/>
      <c r="AE233" s="495"/>
      <c r="AF233" s="495"/>
      <c r="AG233" s="495"/>
      <c r="AH233" s="495"/>
      <c r="AI233" s="495"/>
      <c r="AJ233" s="495"/>
      <c r="AK233" s="495"/>
      <c r="AL233" s="495"/>
      <c r="AM233" s="495"/>
      <c r="AN233" s="495"/>
      <c r="AO233" s="495"/>
      <c r="AP233" s="495"/>
      <c r="AQ233" s="495"/>
      <c r="AR233" s="495"/>
      <c r="AS233" s="495"/>
      <c r="AT233" s="495"/>
      <c r="AU233" s="495"/>
      <c r="AV233" s="495"/>
      <c r="AW233" s="495"/>
      <c r="AX233" s="495"/>
      <c r="AY233" s="495"/>
      <c r="AZ233" s="234"/>
      <c r="BA233" s="1043"/>
      <c r="BB233" s="678" t="s">
        <v>192</v>
      </c>
      <c r="BC233" s="507">
        <v>4033.4063649999998</v>
      </c>
      <c r="BD233" s="492">
        <v>1463.4048459999992</v>
      </c>
      <c r="BE233" s="492">
        <v>2131.8501420000007</v>
      </c>
      <c r="BF233" s="492">
        <v>1666.8406680000007</v>
      </c>
      <c r="BG233" s="511">
        <v>704.32611200000122</v>
      </c>
      <c r="BH233" s="507">
        <v>532.38539000000014</v>
      </c>
      <c r="BI233" s="492">
        <v>309.89085600000004</v>
      </c>
      <c r="BJ233" s="492">
        <v>263.73559599999999</v>
      </c>
      <c r="BK233" s="492">
        <v>170.03971200000001</v>
      </c>
      <c r="BL233" s="511">
        <v>85.417250999999993</v>
      </c>
      <c r="BM233" s="507">
        <v>3745.4932379999996</v>
      </c>
      <c r="BN233" s="492">
        <v>1267.6910669999997</v>
      </c>
      <c r="BO233" s="492">
        <v>1488.0612089999995</v>
      </c>
      <c r="BP233" s="492">
        <v>1261.0047110000003</v>
      </c>
      <c r="BQ233" s="511">
        <v>876.10910299999966</v>
      </c>
      <c r="BR233" s="507">
        <v>1248.4113619999994</v>
      </c>
      <c r="BS233" s="492">
        <v>383.44968399999999</v>
      </c>
      <c r="BT233" s="492">
        <v>2716.7730819999997</v>
      </c>
      <c r="BU233" s="492">
        <v>719.05225300000006</v>
      </c>
      <c r="BV233" s="492">
        <v>2656.4131469999957</v>
      </c>
      <c r="BW233" s="493">
        <v>2275.7286049999993</v>
      </c>
      <c r="BX233" s="67"/>
      <c r="BY233" s="67"/>
      <c r="BZ233" s="67"/>
      <c r="CA233" s="67"/>
      <c r="CB233" s="67"/>
      <c r="CC233" s="67"/>
      <c r="CD233" s="67"/>
      <c r="CE233" s="67"/>
      <c r="CF233" s="67"/>
      <c r="CG233" s="67"/>
      <c r="CH233" s="67"/>
      <c r="CI233" s="67"/>
      <c r="CJ233" s="67"/>
      <c r="CK233" s="67"/>
      <c r="CL233" s="67"/>
      <c r="CM233" s="67"/>
      <c r="CN233" s="67"/>
      <c r="CO233" s="67"/>
      <c r="CP233" s="67"/>
      <c r="CQ233" s="67"/>
      <c r="CR233" s="67"/>
      <c r="CS233" s="67"/>
      <c r="CT233" s="67"/>
      <c r="CU233" s="67"/>
      <c r="CV233" s="67"/>
      <c r="CW233" s="67"/>
      <c r="CX233" s="67"/>
      <c r="CY233" s="67"/>
      <c r="CZ233" s="67"/>
    </row>
    <row r="234" s="370" customFormat="true" ht="15" customHeight="true" x14ac:dyDescent="0.2">
      <c r="A234" s="199"/>
      <c r="B234" s="193"/>
      <c r="C234" s="166"/>
      <c r="D234" s="165"/>
      <c r="E234" s="165"/>
      <c r="F234" s="165"/>
      <c r="G234" s="164"/>
      <c r="H234" s="163"/>
      <c r="I234" s="165"/>
      <c r="J234" s="165"/>
      <c r="K234" s="165"/>
      <c r="L234" s="162"/>
      <c r="M234" s="166"/>
      <c r="N234" s="165"/>
      <c r="O234" s="165"/>
      <c r="P234" s="165"/>
      <c r="Q234" s="164"/>
      <c r="R234" s="163"/>
      <c r="S234" s="165"/>
      <c r="T234" s="165"/>
      <c r="U234" s="165"/>
      <c r="V234" s="165"/>
      <c r="W234" s="162"/>
      <c r="X234" s="495"/>
      <c r="Y234" s="495"/>
      <c r="Z234" s="495"/>
      <c r="AA234" s="495"/>
      <c r="AB234" s="495"/>
      <c r="AC234" s="495"/>
      <c r="AD234" s="495"/>
      <c r="AE234" s="495"/>
      <c r="AF234" s="495"/>
      <c r="AG234" s="495"/>
      <c r="AH234" s="495"/>
      <c r="AI234" s="495"/>
      <c r="AJ234" s="495"/>
      <c r="AK234" s="495"/>
      <c r="AL234" s="495"/>
      <c r="AM234" s="495"/>
      <c r="AN234" s="495"/>
      <c r="AO234" s="495"/>
      <c r="AP234" s="495"/>
      <c r="AQ234" s="495"/>
      <c r="AR234" s="495"/>
      <c r="AS234" s="495"/>
      <c r="AT234" s="495"/>
      <c r="AU234" s="495"/>
      <c r="AV234" s="495"/>
      <c r="AW234" s="495"/>
      <c r="AX234" s="495"/>
      <c r="AY234" s="495"/>
      <c r="AZ234" s="234"/>
      <c r="BA234" s="1043"/>
      <c r="BB234" s="678" t="s">
        <v>523</v>
      </c>
      <c r="BC234" s="507">
        <v>5.2927160000000004</v>
      </c>
      <c r="BD234" s="492">
        <v>0</v>
      </c>
      <c r="BE234" s="492">
        <v>0</v>
      </c>
      <c r="BF234" s="492">
        <v>0</v>
      </c>
      <c r="BG234" s="511">
        <v>2.3224320000000001</v>
      </c>
      <c r="BH234" s="507">
        <v>0</v>
      </c>
      <c r="BI234" s="492">
        <v>0</v>
      </c>
      <c r="BJ234" s="492">
        <v>0</v>
      </c>
      <c r="BK234" s="492">
        <v>0</v>
      </c>
      <c r="BL234" s="511">
        <v>2.3224320000000001</v>
      </c>
      <c r="BM234" s="507">
        <v>5.2927160000000004</v>
      </c>
      <c r="BN234" s="492">
        <v>0</v>
      </c>
      <c r="BO234" s="492">
        <v>0</v>
      </c>
      <c r="BP234" s="492">
        <v>0</v>
      </c>
      <c r="BQ234" s="511">
        <v>0</v>
      </c>
      <c r="BR234" s="507">
        <v>0</v>
      </c>
      <c r="BS234" s="492">
        <v>0</v>
      </c>
      <c r="BT234" s="492">
        <v>0</v>
      </c>
      <c r="BU234" s="492">
        <v>2.3224320000000001</v>
      </c>
      <c r="BV234" s="492">
        <v>0</v>
      </c>
      <c r="BW234" s="493">
        <v>5.2927160000000004</v>
      </c>
      <c r="BX234" s="67"/>
      <c r="BY234" s="67"/>
      <c r="BZ234" s="67"/>
      <c r="CA234" s="67"/>
      <c r="CB234" s="67"/>
      <c r="CC234" s="67"/>
      <c r="CD234" s="67"/>
      <c r="CE234" s="67"/>
      <c r="CF234" s="67"/>
      <c r="CG234" s="67"/>
      <c r="CH234" s="67"/>
      <c r="CI234" s="67"/>
      <c r="CJ234" s="67"/>
      <c r="CK234" s="67"/>
      <c r="CL234" s="67"/>
      <c r="CM234" s="67"/>
      <c r="CN234" s="67"/>
      <c r="CO234" s="67"/>
      <c r="CP234" s="67"/>
      <c r="CQ234" s="67"/>
      <c r="CR234" s="67"/>
      <c r="CS234" s="67"/>
      <c r="CT234" s="67"/>
      <c r="CU234" s="67"/>
      <c r="CV234" s="67"/>
      <c r="CW234" s="67"/>
      <c r="CX234" s="67"/>
      <c r="CY234" s="67"/>
      <c r="CZ234" s="67"/>
    </row>
    <row r="235" s="370" customFormat="true" ht="15" customHeight="true" x14ac:dyDescent="0.2">
      <c r="A235" s="199"/>
      <c r="B235" s="193"/>
      <c r="C235" s="166"/>
      <c r="D235" s="165"/>
      <c r="E235" s="165"/>
      <c r="F235" s="165"/>
      <c r="G235" s="164"/>
      <c r="H235" s="163"/>
      <c r="I235" s="165"/>
      <c r="J235" s="165"/>
      <c r="K235" s="165"/>
      <c r="L235" s="162"/>
      <c r="M235" s="166"/>
      <c r="N235" s="165"/>
      <c r="O235" s="165"/>
      <c r="P235" s="165"/>
      <c r="Q235" s="164"/>
      <c r="R235" s="163"/>
      <c r="S235" s="165"/>
      <c r="T235" s="165"/>
      <c r="U235" s="165"/>
      <c r="V235" s="165"/>
      <c r="W235" s="162"/>
      <c r="X235" s="495"/>
      <c r="Y235" s="495"/>
      <c r="Z235" s="495"/>
      <c r="AA235" s="495"/>
      <c r="AB235" s="495"/>
      <c r="AC235" s="495"/>
      <c r="AD235" s="495"/>
      <c r="AE235" s="495"/>
      <c r="AF235" s="495"/>
      <c r="AG235" s="495"/>
      <c r="AH235" s="495"/>
      <c r="AI235" s="495"/>
      <c r="AJ235" s="495"/>
      <c r="AK235" s="495"/>
      <c r="AL235" s="495"/>
      <c r="AM235" s="495"/>
      <c r="AN235" s="495"/>
      <c r="AO235" s="495"/>
      <c r="AP235" s="495"/>
      <c r="AQ235" s="495"/>
      <c r="AR235" s="495"/>
      <c r="AS235" s="495"/>
      <c r="AT235" s="495"/>
      <c r="AU235" s="495"/>
      <c r="AV235" s="495"/>
      <c r="AW235" s="495"/>
      <c r="AX235" s="495"/>
      <c r="AY235" s="495"/>
      <c r="AZ235" s="234"/>
      <c r="BA235" s="1045"/>
      <c r="BB235" s="678" t="s">
        <v>188</v>
      </c>
      <c r="BC235" s="507">
        <v>9283.1001130000022</v>
      </c>
      <c r="BD235" s="492">
        <v>5483.5905289999982</v>
      </c>
      <c r="BE235" s="492">
        <v>8804.3554520000143</v>
      </c>
      <c r="BF235" s="492">
        <v>8071.8416140000054</v>
      </c>
      <c r="BG235" s="511">
        <v>7908.6348630000266</v>
      </c>
      <c r="BH235" s="507">
        <v>1748.8411299999993</v>
      </c>
      <c r="BI235" s="492">
        <v>1690.6364860000019</v>
      </c>
      <c r="BJ235" s="492">
        <v>1704.064461999998</v>
      </c>
      <c r="BK235" s="492">
        <v>1802.7410549999965</v>
      </c>
      <c r="BL235" s="511">
        <v>1634.6889579999995</v>
      </c>
      <c r="BM235" s="507">
        <v>8385.6271979999947</v>
      </c>
      <c r="BN235" s="492">
        <v>4824.9902750000019</v>
      </c>
      <c r="BO235" s="492">
        <v>5424.3897479999887</v>
      </c>
      <c r="BP235" s="492">
        <v>6139.7982389999916</v>
      </c>
      <c r="BQ235" s="511">
        <v>6195.7450200000003</v>
      </c>
      <c r="BR235" s="507">
        <v>11787.346370999991</v>
      </c>
      <c r="BS235" s="492">
        <v>3059.8951720000027</v>
      </c>
      <c r="BT235" s="492">
        <v>7832.4094880000011</v>
      </c>
      <c r="BU235" s="492">
        <v>5582.1766840000082</v>
      </c>
      <c r="BV235" s="492">
        <v>5916.1754960000071</v>
      </c>
      <c r="BW235" s="493">
        <v>5373.5193599999811</v>
      </c>
      <c r="BX235" s="67"/>
      <c r="BY235" s="67"/>
      <c r="BZ235" s="67"/>
      <c r="CA235" s="67"/>
      <c r="CB235" s="67"/>
      <c r="CC235" s="67"/>
      <c r="CD235" s="67"/>
      <c r="CE235" s="67"/>
      <c r="CF235" s="67"/>
      <c r="CG235" s="67"/>
      <c r="CH235" s="67"/>
      <c r="CI235" s="67"/>
      <c r="CJ235" s="67"/>
      <c r="CK235" s="67"/>
      <c r="CL235" s="67"/>
      <c r="CM235" s="67"/>
      <c r="CN235" s="67"/>
      <c r="CO235" s="67"/>
      <c r="CP235" s="67"/>
      <c r="CQ235" s="67"/>
      <c r="CR235" s="67"/>
      <c r="CS235" s="67"/>
      <c r="CT235" s="67"/>
      <c r="CU235" s="67"/>
      <c r="CV235" s="67"/>
      <c r="CW235" s="67"/>
      <c r="CX235" s="67"/>
      <c r="CY235" s="67"/>
      <c r="CZ235" s="67"/>
    </row>
    <row r="236" s="370" customFormat="true" ht="15" customHeight="true" x14ac:dyDescent="0.2">
      <c r="A236" s="199"/>
      <c r="B236" s="193"/>
      <c r="C236" s="166"/>
      <c r="D236" s="165"/>
      <c r="E236" s="165"/>
      <c r="F236" s="165"/>
      <c r="G236" s="164"/>
      <c r="H236" s="163"/>
      <c r="I236" s="165"/>
      <c r="J236" s="165"/>
      <c r="K236" s="165"/>
      <c r="L236" s="162"/>
      <c r="M236" s="166"/>
      <c r="N236" s="165"/>
      <c r="O236" s="165"/>
      <c r="P236" s="165"/>
      <c r="Q236" s="164"/>
      <c r="R236" s="163"/>
      <c r="S236" s="165"/>
      <c r="T236" s="165"/>
      <c r="U236" s="165"/>
      <c r="V236" s="165"/>
      <c r="W236" s="162"/>
      <c r="X236" s="495"/>
      <c r="Y236" s="495"/>
      <c r="Z236" s="495"/>
      <c r="AA236" s="495"/>
      <c r="AB236" s="495"/>
      <c r="AC236" s="495"/>
      <c r="AD236" s="495"/>
      <c r="AE236" s="495"/>
      <c r="AF236" s="495"/>
      <c r="AG236" s="495"/>
      <c r="AH236" s="495"/>
      <c r="AI236" s="495"/>
      <c r="AJ236" s="495"/>
      <c r="AK236" s="495"/>
      <c r="AL236" s="495"/>
      <c r="AM236" s="495"/>
      <c r="AN236" s="495"/>
      <c r="AO236" s="495"/>
      <c r="AP236" s="495"/>
      <c r="AQ236" s="495"/>
      <c r="AR236" s="495"/>
      <c r="AS236" s="495"/>
      <c r="AT236" s="495"/>
      <c r="AU236" s="495"/>
      <c r="AV236" s="495"/>
      <c r="AW236" s="495"/>
      <c r="AX236" s="495"/>
      <c r="AY236" s="495"/>
      <c r="AZ236" s="234"/>
      <c r="BA236" s="679"/>
      <c r="BB236" s="678"/>
      <c r="BC236" s="507"/>
      <c r="BD236" s="492"/>
      <c r="BE236" s="492"/>
      <c r="BF236" s="492"/>
      <c r="BG236" s="511"/>
      <c r="BH236" s="507"/>
      <c r="BI236" s="492"/>
      <c r="BJ236" s="492"/>
      <c r="BK236" s="492"/>
      <c r="BL236" s="511"/>
      <c r="BM236" s="507"/>
      <c r="BN236" s="492"/>
      <c r="BO236" s="492"/>
      <c r="BP236" s="492"/>
      <c r="BQ236" s="511"/>
      <c r="BR236" s="507"/>
      <c r="BS236" s="492"/>
      <c r="BT236" s="492"/>
      <c r="BU236" s="492"/>
      <c r="BV236" s="492"/>
      <c r="BW236" s="493"/>
      <c r="BX236" s="67"/>
      <c r="BY236" s="67"/>
      <c r="BZ236" s="67"/>
      <c r="CA236" s="67"/>
      <c r="CB236" s="67"/>
      <c r="CC236" s="67"/>
      <c r="CD236" s="67"/>
      <c r="CE236" s="67"/>
      <c r="CF236" s="67"/>
      <c r="CG236" s="67"/>
      <c r="CH236" s="67"/>
      <c r="CI236" s="67"/>
      <c r="CJ236" s="67"/>
      <c r="CK236" s="67"/>
      <c r="CL236" s="67"/>
      <c r="CM236" s="67"/>
      <c r="CN236" s="67"/>
      <c r="CO236" s="67"/>
      <c r="CP236" s="67"/>
      <c r="CQ236" s="67"/>
      <c r="CR236" s="67"/>
      <c r="CS236" s="67"/>
      <c r="CT236" s="67"/>
      <c r="CU236" s="67"/>
      <c r="CV236" s="67"/>
      <c r="CW236" s="67"/>
      <c r="CX236" s="67"/>
      <c r="CY236" s="67"/>
      <c r="CZ236" s="67"/>
    </row>
    <row r="237" s="370" customFormat="true" ht="15" customHeight="true" x14ac:dyDescent="0.2">
      <c r="A237" s="199"/>
      <c r="B237" s="193"/>
      <c r="C237" s="166"/>
      <c r="D237" s="165"/>
      <c r="E237" s="165"/>
      <c r="F237" s="165"/>
      <c r="G237" s="164"/>
      <c r="H237" s="163"/>
      <c r="I237" s="165"/>
      <c r="J237" s="165"/>
      <c r="K237" s="165"/>
      <c r="L237" s="162"/>
      <c r="M237" s="166"/>
      <c r="N237" s="165"/>
      <c r="O237" s="165"/>
      <c r="P237" s="165"/>
      <c r="Q237" s="164"/>
      <c r="R237" s="163"/>
      <c r="S237" s="165"/>
      <c r="T237" s="165"/>
      <c r="U237" s="165"/>
      <c r="V237" s="165"/>
      <c r="W237" s="162"/>
      <c r="X237" s="495"/>
      <c r="Y237" s="495"/>
      <c r="Z237" s="495"/>
      <c r="AA237" s="495"/>
      <c r="AB237" s="495"/>
      <c r="AC237" s="495"/>
      <c r="AD237" s="495"/>
      <c r="AE237" s="495"/>
      <c r="AF237" s="495"/>
      <c r="AG237" s="495"/>
      <c r="AH237" s="495"/>
      <c r="AI237" s="495"/>
      <c r="AJ237" s="495"/>
      <c r="AK237" s="495"/>
      <c r="AL237" s="495"/>
      <c r="AM237" s="495"/>
      <c r="AN237" s="495"/>
      <c r="AO237" s="495"/>
      <c r="AP237" s="495"/>
      <c r="AQ237" s="495"/>
      <c r="AR237" s="495"/>
      <c r="AS237" s="495"/>
      <c r="AT237" s="495"/>
      <c r="AU237" s="495"/>
      <c r="AV237" s="495"/>
      <c r="AW237" s="495"/>
      <c r="AX237" s="495"/>
      <c r="AY237" s="495"/>
      <c r="AZ237" s="234"/>
      <c r="BA237" s="679"/>
      <c r="BB237" s="678"/>
      <c r="BC237" s="507"/>
      <c r="BD237" s="492"/>
      <c r="BE237" s="492"/>
      <c r="BF237" s="492"/>
      <c r="BG237" s="511"/>
      <c r="BH237" s="507"/>
      <c r="BI237" s="492"/>
      <c r="BJ237" s="492"/>
      <c r="BK237" s="492"/>
      <c r="BL237" s="511"/>
      <c r="BM237" s="507"/>
      <c r="BN237" s="492"/>
      <c r="BO237" s="492"/>
      <c r="BP237" s="492"/>
      <c r="BQ237" s="511"/>
      <c r="BR237" s="507"/>
      <c r="BS237" s="492"/>
      <c r="BT237" s="492"/>
      <c r="BU237" s="492"/>
      <c r="BV237" s="492"/>
      <c r="BW237" s="493"/>
      <c r="BX237" s="67"/>
      <c r="BY237" s="67"/>
      <c r="BZ237" s="67"/>
      <c r="CA237" s="67"/>
      <c r="CB237" s="67"/>
      <c r="CC237" s="67"/>
      <c r="CD237" s="67"/>
      <c r="CE237" s="67"/>
      <c r="CF237" s="67"/>
      <c r="CG237" s="67"/>
      <c r="CH237" s="67"/>
      <c r="CI237" s="67"/>
      <c r="CJ237" s="67"/>
      <c r="CK237" s="67"/>
      <c r="CL237" s="67"/>
      <c r="CM237" s="67"/>
      <c r="CN237" s="67"/>
      <c r="CO237" s="67"/>
      <c r="CP237" s="67"/>
      <c r="CQ237" s="67"/>
      <c r="CR237" s="67"/>
      <c r="CS237" s="67"/>
      <c r="CT237" s="67"/>
      <c r="CU237" s="67"/>
      <c r="CV237" s="67"/>
      <c r="CW237" s="67"/>
      <c r="CX237" s="67"/>
      <c r="CY237" s="67"/>
      <c r="CZ237" s="67"/>
    </row>
    <row r="238" s="370" customFormat="true" ht="15" customHeight="true" x14ac:dyDescent="0.2">
      <c r="A238" s="199"/>
      <c r="B238" s="193"/>
      <c r="C238" s="166"/>
      <c r="D238" s="165"/>
      <c r="E238" s="165"/>
      <c r="F238" s="165"/>
      <c r="G238" s="164"/>
      <c r="H238" s="163"/>
      <c r="I238" s="165"/>
      <c r="J238" s="165"/>
      <c r="K238" s="165"/>
      <c r="L238" s="162"/>
      <c r="M238" s="166"/>
      <c r="N238" s="165"/>
      <c r="O238" s="165"/>
      <c r="P238" s="165"/>
      <c r="Q238" s="164"/>
      <c r="R238" s="163"/>
      <c r="S238" s="165"/>
      <c r="T238" s="165"/>
      <c r="U238" s="165"/>
      <c r="V238" s="165"/>
      <c r="W238" s="162"/>
      <c r="X238" s="495"/>
      <c r="Y238" s="495"/>
      <c r="Z238" s="495"/>
      <c r="AA238" s="495"/>
      <c r="AB238" s="495"/>
      <c r="AC238" s="495"/>
      <c r="AD238" s="495"/>
      <c r="AE238" s="495"/>
      <c r="AF238" s="495"/>
      <c r="AG238" s="495"/>
      <c r="AH238" s="495"/>
      <c r="AI238" s="495"/>
      <c r="AJ238" s="495"/>
      <c r="AK238" s="495"/>
      <c r="AL238" s="495"/>
      <c r="AM238" s="495"/>
      <c r="AN238" s="495"/>
      <c r="AO238" s="495"/>
      <c r="AP238" s="495"/>
      <c r="AQ238" s="495"/>
      <c r="AR238" s="495"/>
      <c r="AS238" s="495"/>
      <c r="AT238" s="495"/>
      <c r="AU238" s="495"/>
      <c r="AV238" s="495"/>
      <c r="AW238" s="495"/>
      <c r="AX238" s="495"/>
      <c r="AY238" s="495"/>
      <c r="AZ238" s="234"/>
      <c r="BA238" s="679"/>
      <c r="BB238" s="678"/>
      <c r="BC238" s="507"/>
      <c r="BD238" s="492"/>
      <c r="BE238" s="492"/>
      <c r="BF238" s="492"/>
      <c r="BG238" s="511"/>
      <c r="BH238" s="507"/>
      <c r="BI238" s="492"/>
      <c r="BJ238" s="492"/>
      <c r="BK238" s="492"/>
      <c r="BL238" s="511"/>
      <c r="BM238" s="507"/>
      <c r="BN238" s="492"/>
      <c r="BO238" s="492"/>
      <c r="BP238" s="492"/>
      <c r="BQ238" s="511"/>
      <c r="BR238" s="507"/>
      <c r="BS238" s="492"/>
      <c r="BT238" s="492"/>
      <c r="BU238" s="492"/>
      <c r="BV238" s="492"/>
      <c r="BW238" s="493"/>
      <c r="BX238" s="67"/>
      <c r="BY238" s="67"/>
      <c r="BZ238" s="67"/>
      <c r="CA238" s="67"/>
      <c r="CB238" s="67"/>
      <c r="CC238" s="67"/>
      <c r="CD238" s="67"/>
      <c r="CE238" s="67"/>
      <c r="CF238" s="67"/>
      <c r="CG238" s="67"/>
      <c r="CH238" s="67"/>
      <c r="CI238" s="67"/>
      <c r="CJ238" s="67"/>
      <c r="CK238" s="67"/>
      <c r="CL238" s="67"/>
      <c r="CM238" s="67"/>
      <c r="CN238" s="67"/>
      <c r="CO238" s="67"/>
      <c r="CP238" s="67"/>
      <c r="CQ238" s="67"/>
      <c r="CR238" s="67"/>
      <c r="CS238" s="67"/>
      <c r="CT238" s="67"/>
      <c r="CU238" s="67"/>
      <c r="CV238" s="67"/>
      <c r="CW238" s="67"/>
      <c r="CX238" s="67"/>
      <c r="CY238" s="67"/>
      <c r="CZ238" s="67"/>
    </row>
    <row r="239" s="370" customFormat="true" ht="15" customHeight="true" x14ac:dyDescent="0.2">
      <c r="A239" s="199"/>
      <c r="B239" s="193"/>
      <c r="C239" s="166"/>
      <c r="D239" s="165"/>
      <c r="E239" s="165"/>
      <c r="F239" s="165"/>
      <c r="G239" s="164"/>
      <c r="H239" s="163"/>
      <c r="I239" s="165"/>
      <c r="J239" s="165"/>
      <c r="K239" s="165"/>
      <c r="L239" s="162"/>
      <c r="M239" s="166"/>
      <c r="N239" s="165"/>
      <c r="O239" s="165"/>
      <c r="P239" s="165"/>
      <c r="Q239" s="164"/>
      <c r="R239" s="163"/>
      <c r="S239" s="165"/>
      <c r="T239" s="165"/>
      <c r="U239" s="165"/>
      <c r="V239" s="165"/>
      <c r="W239" s="162"/>
      <c r="X239" s="495"/>
      <c r="Y239" s="495"/>
      <c r="Z239" s="495"/>
      <c r="AA239" s="495"/>
      <c r="AB239" s="495"/>
      <c r="AC239" s="495"/>
      <c r="AD239" s="495"/>
      <c r="AE239" s="495"/>
      <c r="AF239" s="495"/>
      <c r="AG239" s="495"/>
      <c r="AH239" s="495"/>
      <c r="AI239" s="495"/>
      <c r="AJ239" s="495"/>
      <c r="AK239" s="495"/>
      <c r="AL239" s="495"/>
      <c r="AM239" s="495"/>
      <c r="AN239" s="495"/>
      <c r="AO239" s="495"/>
      <c r="AP239" s="495"/>
      <c r="AQ239" s="495"/>
      <c r="AR239" s="495"/>
      <c r="AS239" s="495"/>
      <c r="AT239" s="495"/>
      <c r="AU239" s="495"/>
      <c r="AV239" s="495"/>
      <c r="AW239" s="495"/>
      <c r="AX239" s="495"/>
      <c r="AY239" s="495"/>
      <c r="AZ239" s="234"/>
      <c r="BA239" s="679"/>
      <c r="BB239" s="678"/>
      <c r="BC239" s="507"/>
      <c r="BD239" s="492"/>
      <c r="BE239" s="492"/>
      <c r="BF239" s="492"/>
      <c r="BG239" s="511"/>
      <c r="BH239" s="507"/>
      <c r="BI239" s="492"/>
      <c r="BJ239" s="492"/>
      <c r="BK239" s="492"/>
      <c r="BL239" s="511"/>
      <c r="BM239" s="507"/>
      <c r="BN239" s="492"/>
      <c r="BO239" s="492"/>
      <c r="BP239" s="492"/>
      <c r="BQ239" s="511"/>
      <c r="BR239" s="507"/>
      <c r="BS239" s="492"/>
      <c r="BT239" s="492"/>
      <c r="BU239" s="492"/>
      <c r="BV239" s="492"/>
      <c r="BW239" s="493"/>
      <c r="BX239" s="67"/>
      <c r="BY239" s="67"/>
      <c r="BZ239" s="67"/>
      <c r="CA239" s="67"/>
      <c r="CB239" s="67"/>
      <c r="CC239" s="67"/>
      <c r="CD239" s="67"/>
      <c r="CE239" s="67"/>
      <c r="CF239" s="67"/>
      <c r="CG239" s="67"/>
      <c r="CH239" s="67"/>
      <c r="CI239" s="67"/>
      <c r="CJ239" s="67"/>
      <c r="CK239" s="67"/>
      <c r="CL239" s="67"/>
      <c r="CM239" s="67"/>
      <c r="CN239" s="67"/>
      <c r="CO239" s="67"/>
      <c r="CP239" s="67"/>
      <c r="CQ239" s="67"/>
      <c r="CR239" s="67"/>
      <c r="CS239" s="67"/>
      <c r="CT239" s="67"/>
      <c r="CU239" s="67"/>
      <c r="CV239" s="67"/>
      <c r="CW239" s="67"/>
      <c r="CX239" s="67"/>
      <c r="CY239" s="67"/>
      <c r="CZ239" s="67"/>
    </row>
    <row r="240" s="370" customFormat="true" ht="15" customHeight="true" x14ac:dyDescent="0.2">
      <c r="A240" s="222"/>
      <c r="B240" s="192"/>
      <c r="C240" s="144"/>
      <c r="D240" s="213"/>
      <c r="E240" s="213"/>
      <c r="F240" s="213"/>
      <c r="G240" s="202"/>
      <c r="H240" s="143"/>
      <c r="I240" s="213"/>
      <c r="J240" s="213"/>
      <c r="K240" s="213"/>
      <c r="L240" s="208"/>
      <c r="M240" s="144"/>
      <c r="N240" s="213"/>
      <c r="O240" s="213"/>
      <c r="P240" s="213"/>
      <c r="Q240" s="202"/>
      <c r="R240" s="143"/>
      <c r="S240" s="213"/>
      <c r="T240" s="213"/>
      <c r="U240" s="213"/>
      <c r="V240" s="213"/>
      <c r="W240" s="208"/>
      <c r="X240" s="495"/>
      <c r="Y240" s="495"/>
      <c r="Z240" s="495"/>
      <c r="AA240" s="495"/>
      <c r="AB240" s="495"/>
      <c r="AC240" s="495"/>
      <c r="AD240" s="495"/>
      <c r="AE240" s="495"/>
      <c r="AF240" s="495"/>
      <c r="AG240" s="495"/>
      <c r="AH240" s="495"/>
      <c r="AI240" s="495"/>
      <c r="AJ240" s="495"/>
      <c r="AK240" s="495"/>
      <c r="AL240" s="495"/>
      <c r="AM240" s="495"/>
      <c r="AN240" s="495"/>
      <c r="AO240" s="495"/>
      <c r="AP240" s="495"/>
      <c r="AQ240" s="495"/>
      <c r="AR240" s="495"/>
      <c r="AS240" s="495"/>
      <c r="AT240" s="495"/>
      <c r="AU240" s="495"/>
      <c r="AV240" s="495"/>
      <c r="AW240" s="495"/>
      <c r="AX240" s="495"/>
      <c r="AY240" s="495"/>
      <c r="AZ240" s="234"/>
      <c r="BA240" s="679"/>
      <c r="BB240" s="678"/>
      <c r="BC240" s="507"/>
      <c r="BD240" s="492"/>
      <c r="BE240" s="492"/>
      <c r="BF240" s="492"/>
      <c r="BG240" s="511"/>
      <c r="BH240" s="507"/>
      <c r="BI240" s="492"/>
      <c r="BJ240" s="492"/>
      <c r="BK240" s="492"/>
      <c r="BL240" s="511"/>
      <c r="BM240" s="507"/>
      <c r="BN240" s="492"/>
      <c r="BO240" s="492"/>
      <c r="BP240" s="492"/>
      <c r="BQ240" s="511"/>
      <c r="BR240" s="507"/>
      <c r="BS240" s="492"/>
      <c r="BT240" s="492"/>
      <c r="BU240" s="492"/>
      <c r="BV240" s="492"/>
      <c r="BW240" s="493"/>
      <c r="BX240" s="67"/>
      <c r="BY240" s="67"/>
      <c r="BZ240" s="67"/>
      <c r="CA240" s="67"/>
      <c r="CB240" s="67"/>
      <c r="CC240" s="67"/>
      <c r="CD240" s="67"/>
      <c r="CE240" s="67"/>
      <c r="CF240" s="67"/>
      <c r="CG240" s="67"/>
      <c r="CH240" s="67"/>
      <c r="CI240" s="67"/>
      <c r="CJ240" s="67"/>
      <c r="CK240" s="67"/>
      <c r="CL240" s="67"/>
      <c r="CM240" s="67"/>
      <c r="CN240" s="67"/>
      <c r="CO240" s="67"/>
      <c r="CP240" s="67"/>
      <c r="CQ240" s="67"/>
      <c r="CR240" s="67"/>
      <c r="CS240" s="67"/>
      <c r="CT240" s="67"/>
      <c r="CU240" s="67"/>
      <c r="CV240" s="67"/>
      <c r="CW240" s="67"/>
      <c r="CX240" s="67"/>
      <c r="CY240" s="67"/>
      <c r="CZ240" s="67"/>
    </row>
    <row r="241" s="370" customFormat="true" ht="15" customHeight="true" x14ac:dyDescent="0.2">
      <c r="A241" s="222"/>
      <c r="B241" s="192"/>
      <c r="C241" s="144"/>
      <c r="D241" s="213"/>
      <c r="E241" s="213"/>
      <c r="F241" s="213"/>
      <c r="G241" s="202"/>
      <c r="H241" s="143"/>
      <c r="I241" s="213"/>
      <c r="J241" s="213"/>
      <c r="K241" s="213"/>
      <c r="L241" s="208"/>
      <c r="M241" s="144"/>
      <c r="N241" s="213"/>
      <c r="O241" s="213"/>
      <c r="P241" s="213"/>
      <c r="Q241" s="202"/>
      <c r="R241" s="143"/>
      <c r="S241" s="213"/>
      <c r="T241" s="213"/>
      <c r="U241" s="213"/>
      <c r="V241" s="213"/>
      <c r="W241" s="208"/>
      <c r="X241" s="495"/>
      <c r="Y241" s="495"/>
      <c r="Z241" s="495"/>
      <c r="AA241" s="495"/>
      <c r="AB241" s="495"/>
      <c r="AC241" s="495"/>
      <c r="AD241" s="495"/>
      <c r="AE241" s="495"/>
      <c r="AF241" s="495"/>
      <c r="AG241" s="495"/>
      <c r="AH241" s="495"/>
      <c r="AI241" s="495"/>
      <c r="AJ241" s="495"/>
      <c r="AK241" s="495"/>
      <c r="AL241" s="495"/>
      <c r="AM241" s="495"/>
      <c r="AN241" s="495"/>
      <c r="AO241" s="495"/>
      <c r="AP241" s="495"/>
      <c r="AQ241" s="495"/>
      <c r="AR241" s="495"/>
      <c r="AS241" s="495"/>
      <c r="AT241" s="495"/>
      <c r="AU241" s="495"/>
      <c r="AV241" s="495"/>
      <c r="AW241" s="495"/>
      <c r="AX241" s="495"/>
      <c r="AY241" s="495"/>
      <c r="AZ241" s="234"/>
      <c r="BA241" s="679"/>
      <c r="BB241" s="678"/>
      <c r="BC241" s="507"/>
      <c r="BD241" s="492"/>
      <c r="BE241" s="492"/>
      <c r="BF241" s="492"/>
      <c r="BG241" s="511"/>
      <c r="BH241" s="507"/>
      <c r="BI241" s="492"/>
      <c r="BJ241" s="492"/>
      <c r="BK241" s="492"/>
      <c r="BL241" s="511"/>
      <c r="BM241" s="507"/>
      <c r="BN241" s="492"/>
      <c r="BO241" s="492"/>
      <c r="BP241" s="492"/>
      <c r="BQ241" s="511"/>
      <c r="BR241" s="507"/>
      <c r="BS241" s="492"/>
      <c r="BT241" s="492"/>
      <c r="BU241" s="492"/>
      <c r="BV241" s="492"/>
      <c r="BW241" s="493"/>
      <c r="BX241" s="67"/>
      <c r="BY241" s="67"/>
      <c r="BZ241" s="67"/>
      <c r="CA241" s="67"/>
      <c r="CB241" s="67"/>
      <c r="CC241" s="67"/>
      <c r="CD241" s="67"/>
      <c r="CE241" s="67"/>
      <c r="CF241" s="67"/>
      <c r="CG241" s="67"/>
      <c r="CH241" s="67"/>
      <c r="CI241" s="67"/>
      <c r="CJ241" s="67"/>
      <c r="CK241" s="67"/>
      <c r="CL241" s="67"/>
      <c r="CM241" s="67"/>
      <c r="CN241" s="67"/>
      <c r="CO241" s="67"/>
      <c r="CP241" s="67"/>
      <c r="CQ241" s="67"/>
      <c r="CR241" s="67"/>
      <c r="CS241" s="67"/>
      <c r="CT241" s="67"/>
      <c r="CU241" s="67"/>
      <c r="CV241" s="67"/>
      <c r="CW241" s="67"/>
      <c r="CX241" s="67"/>
      <c r="CY241" s="67"/>
      <c r="CZ241" s="67"/>
    </row>
    <row r="242" s="370" customFormat="true" ht="15" customHeight="true" x14ac:dyDescent="0.2">
      <c r="A242" s="222"/>
      <c r="B242" s="192"/>
      <c r="C242" s="144"/>
      <c r="D242" s="213"/>
      <c r="E242" s="213"/>
      <c r="F242" s="213"/>
      <c r="G242" s="202"/>
      <c r="H242" s="143"/>
      <c r="I242" s="213"/>
      <c r="J242" s="213"/>
      <c r="K242" s="213"/>
      <c r="L242" s="208"/>
      <c r="M242" s="144"/>
      <c r="N242" s="213"/>
      <c r="O242" s="213"/>
      <c r="P242" s="213"/>
      <c r="Q242" s="202"/>
      <c r="R242" s="143"/>
      <c r="S242" s="213"/>
      <c r="T242" s="213"/>
      <c r="U242" s="213"/>
      <c r="V242" s="213"/>
      <c r="W242" s="208"/>
      <c r="X242" s="495"/>
      <c r="Y242" s="495"/>
      <c r="Z242" s="495"/>
      <c r="AA242" s="495"/>
      <c r="AB242" s="495"/>
      <c r="AC242" s="495"/>
      <c r="AD242" s="495"/>
      <c r="AE242" s="495"/>
      <c r="AF242" s="495"/>
      <c r="AG242" s="495"/>
      <c r="AH242" s="495"/>
      <c r="AI242" s="495"/>
      <c r="AJ242" s="495"/>
      <c r="AK242" s="495"/>
      <c r="AL242" s="495"/>
      <c r="AM242" s="495"/>
      <c r="AN242" s="495"/>
      <c r="AO242" s="495"/>
      <c r="AP242" s="495"/>
      <c r="AQ242" s="495"/>
      <c r="AR242" s="495"/>
      <c r="AS242" s="495"/>
      <c r="AT242" s="495"/>
      <c r="AU242" s="495"/>
      <c r="AV242" s="495"/>
      <c r="AW242" s="495"/>
      <c r="AX242" s="495"/>
      <c r="AY242" s="495"/>
      <c r="AZ242" s="234"/>
      <c r="BA242" s="679"/>
      <c r="BB242" s="678"/>
      <c r="BC242" s="507"/>
      <c r="BD242" s="492"/>
      <c r="BE242" s="492"/>
      <c r="BF242" s="492"/>
      <c r="BG242" s="511"/>
      <c r="BH242" s="507"/>
      <c r="BI242" s="492"/>
      <c r="BJ242" s="492"/>
      <c r="BK242" s="492"/>
      <c r="BL242" s="511"/>
      <c r="BM242" s="507"/>
      <c r="BN242" s="492"/>
      <c r="BO242" s="492"/>
      <c r="BP242" s="492"/>
      <c r="BQ242" s="511"/>
      <c r="BR242" s="507"/>
      <c r="BS242" s="492"/>
      <c r="BT242" s="492"/>
      <c r="BU242" s="492"/>
      <c r="BV242" s="492"/>
      <c r="BW242" s="493"/>
      <c r="BX242" s="67"/>
      <c r="BY242" s="67"/>
      <c r="BZ242" s="67"/>
      <c r="CA242" s="67"/>
      <c r="CB242" s="67"/>
      <c r="CC242" s="67"/>
      <c r="CD242" s="67"/>
      <c r="CE242" s="67"/>
      <c r="CF242" s="67"/>
      <c r="CG242" s="67"/>
      <c r="CH242" s="67"/>
      <c r="CI242" s="67"/>
      <c r="CJ242" s="67"/>
      <c r="CK242" s="67"/>
      <c r="CL242" s="67"/>
      <c r="CM242" s="67"/>
      <c r="CN242" s="67"/>
      <c r="CO242" s="67"/>
      <c r="CP242" s="67"/>
      <c r="CQ242" s="67"/>
      <c r="CR242" s="67"/>
      <c r="CS242" s="67"/>
      <c r="CT242" s="67"/>
      <c r="CU242" s="67"/>
      <c r="CV242" s="67"/>
      <c r="CW242" s="67"/>
      <c r="CX242" s="67"/>
      <c r="CY242" s="67"/>
      <c r="CZ242" s="67"/>
    </row>
    <row r="243" s="370" customFormat="true" ht="15" customHeight="true" x14ac:dyDescent="0.2">
      <c r="A243" s="222"/>
      <c r="B243" s="192"/>
      <c r="C243" s="144"/>
      <c r="D243" s="213"/>
      <c r="E243" s="213"/>
      <c r="F243" s="213"/>
      <c r="G243" s="202"/>
      <c r="H243" s="143"/>
      <c r="I243" s="213"/>
      <c r="J243" s="213"/>
      <c r="K243" s="213"/>
      <c r="L243" s="208"/>
      <c r="M243" s="144"/>
      <c r="N243" s="213"/>
      <c r="O243" s="213"/>
      <c r="P243" s="213"/>
      <c r="Q243" s="202"/>
      <c r="R243" s="143"/>
      <c r="S243" s="213"/>
      <c r="T243" s="213"/>
      <c r="U243" s="213"/>
      <c r="V243" s="213"/>
      <c r="W243" s="208"/>
      <c r="X243" s="495"/>
      <c r="Y243" s="495"/>
      <c r="Z243" s="495"/>
      <c r="AA243" s="495"/>
      <c r="AB243" s="495"/>
      <c r="AC243" s="495"/>
      <c r="AD243" s="495"/>
      <c r="AE243" s="495"/>
      <c r="AF243" s="495"/>
      <c r="AG243" s="495"/>
      <c r="AH243" s="495"/>
      <c r="AI243" s="495"/>
      <c r="AJ243" s="495"/>
      <c r="AK243" s="495"/>
      <c r="AL243" s="495"/>
      <c r="AM243" s="495"/>
      <c r="AN243" s="495"/>
      <c r="AO243" s="495"/>
      <c r="AP243" s="495"/>
      <c r="AQ243" s="495"/>
      <c r="AR243" s="495"/>
      <c r="AS243" s="495"/>
      <c r="AT243" s="495"/>
      <c r="AU243" s="495"/>
      <c r="AV243" s="495"/>
      <c r="AW243" s="495"/>
      <c r="AX243" s="495"/>
      <c r="AY243" s="495"/>
      <c r="AZ243" s="234"/>
      <c r="BA243" s="679"/>
      <c r="BB243" s="678"/>
      <c r="BC243" s="507"/>
      <c r="BD243" s="492"/>
      <c r="BE243" s="492"/>
      <c r="BF243" s="492"/>
      <c r="BG243" s="511"/>
      <c r="BH243" s="507"/>
      <c r="BI243" s="492"/>
      <c r="BJ243" s="492"/>
      <c r="BK243" s="492"/>
      <c r="BL243" s="511"/>
      <c r="BM243" s="507"/>
      <c r="BN243" s="492"/>
      <c r="BO243" s="492"/>
      <c r="BP243" s="492"/>
      <c r="BQ243" s="511"/>
      <c r="BR243" s="507"/>
      <c r="BS243" s="492"/>
      <c r="BT243" s="492"/>
      <c r="BU243" s="492"/>
      <c r="BV243" s="492"/>
      <c r="BW243" s="493"/>
      <c r="BX243" s="67"/>
      <c r="BY243" s="67"/>
      <c r="BZ243" s="67"/>
      <c r="CA243" s="67"/>
      <c r="CB243" s="67"/>
      <c r="CC243" s="67"/>
      <c r="CD243" s="67"/>
      <c r="CE243" s="67"/>
      <c r="CF243" s="67"/>
      <c r="CG243" s="67"/>
      <c r="CH243" s="67"/>
      <c r="CI243" s="67"/>
      <c r="CJ243" s="67"/>
      <c r="CK243" s="67"/>
      <c r="CL243" s="67"/>
      <c r="CM243" s="67"/>
      <c r="CN243" s="67"/>
      <c r="CO243" s="67"/>
      <c r="CP243" s="67"/>
      <c r="CQ243" s="67"/>
      <c r="CR243" s="67"/>
      <c r="CS243" s="67"/>
      <c r="CT243" s="67"/>
      <c r="CU243" s="67"/>
      <c r="CV243" s="67"/>
      <c r="CW243" s="67"/>
      <c r="CX243" s="67"/>
      <c r="CY243" s="67"/>
      <c r="CZ243" s="67"/>
    </row>
    <row r="244" s="370" customFormat="true" ht="15" customHeight="true" x14ac:dyDescent="0.2">
      <c r="A244" s="222"/>
      <c r="B244" s="192"/>
      <c r="C244" s="144"/>
      <c r="D244" s="213"/>
      <c r="E244" s="213"/>
      <c r="F244" s="213"/>
      <c r="G244" s="202"/>
      <c r="H244" s="143"/>
      <c r="I244" s="213"/>
      <c r="J244" s="213"/>
      <c r="K244" s="213"/>
      <c r="L244" s="208"/>
      <c r="M244" s="144"/>
      <c r="N244" s="213"/>
      <c r="O244" s="213"/>
      <c r="P244" s="213"/>
      <c r="Q244" s="202"/>
      <c r="R244" s="143"/>
      <c r="S244" s="213"/>
      <c r="T244" s="213"/>
      <c r="U244" s="213"/>
      <c r="V244" s="213"/>
      <c r="W244" s="208"/>
      <c r="X244" s="495"/>
      <c r="Y244" s="495"/>
      <c r="Z244" s="495"/>
      <c r="AA244" s="495"/>
      <c r="AB244" s="495"/>
      <c r="AC244" s="495"/>
      <c r="AD244" s="495"/>
      <c r="AE244" s="495"/>
      <c r="AF244" s="495"/>
      <c r="AG244" s="495"/>
      <c r="AH244" s="495"/>
      <c r="AI244" s="495"/>
      <c r="AJ244" s="495"/>
      <c r="AK244" s="495"/>
      <c r="AL244" s="495"/>
      <c r="AM244" s="495"/>
      <c r="AN244" s="495"/>
      <c r="AO244" s="495"/>
      <c r="AP244" s="495"/>
      <c r="AQ244" s="495"/>
      <c r="AR244" s="495"/>
      <c r="AS244" s="495"/>
      <c r="AT244" s="495"/>
      <c r="AU244" s="495"/>
      <c r="AV244" s="495"/>
      <c r="AW244" s="495"/>
      <c r="AX244" s="495"/>
      <c r="AY244" s="495"/>
      <c r="AZ244" s="234"/>
      <c r="BA244" s="679"/>
      <c r="BB244" s="678"/>
      <c r="BC244" s="507"/>
      <c r="BD244" s="492"/>
      <c r="BE244" s="492"/>
      <c r="BF244" s="492"/>
      <c r="BG244" s="511"/>
      <c r="BH244" s="507"/>
      <c r="BI244" s="492"/>
      <c r="BJ244" s="492"/>
      <c r="BK244" s="492"/>
      <c r="BL244" s="511"/>
      <c r="BM244" s="507"/>
      <c r="BN244" s="492"/>
      <c r="BO244" s="492"/>
      <c r="BP244" s="492"/>
      <c r="BQ244" s="511"/>
      <c r="BR244" s="507"/>
      <c r="BS244" s="492"/>
      <c r="BT244" s="492"/>
      <c r="BU244" s="492"/>
      <c r="BV244" s="492"/>
      <c r="BW244" s="493"/>
      <c r="BX244" s="67"/>
      <c r="BY244" s="67"/>
      <c r="BZ244" s="67"/>
      <c r="CA244" s="67"/>
      <c r="CB244" s="67"/>
      <c r="CC244" s="67"/>
      <c r="CD244" s="67"/>
      <c r="CE244" s="67"/>
      <c r="CF244" s="67"/>
      <c r="CG244" s="67"/>
      <c r="CH244" s="67"/>
      <c r="CI244" s="67"/>
      <c r="CJ244" s="67"/>
      <c r="CK244" s="67"/>
      <c r="CL244" s="67"/>
      <c r="CM244" s="67"/>
      <c r="CN244" s="67"/>
      <c r="CO244" s="67"/>
      <c r="CP244" s="67"/>
      <c r="CQ244" s="67"/>
      <c r="CR244" s="67"/>
      <c r="CS244" s="67"/>
      <c r="CT244" s="67"/>
      <c r="CU244" s="67"/>
      <c r="CV244" s="67"/>
      <c r="CW244" s="67"/>
      <c r="CX244" s="67"/>
      <c r="CY244" s="67"/>
      <c r="CZ244" s="67"/>
    </row>
    <row r="245" s="370" customFormat="true" ht="15" customHeight="true" x14ac:dyDescent="0.2">
      <c r="A245" s="222"/>
      <c r="B245" s="192"/>
      <c r="C245" s="144"/>
      <c r="D245" s="213"/>
      <c r="E245" s="213"/>
      <c r="F245" s="213"/>
      <c r="G245" s="202"/>
      <c r="H245" s="143"/>
      <c r="I245" s="213"/>
      <c r="J245" s="213"/>
      <c r="K245" s="213"/>
      <c r="L245" s="208"/>
      <c r="M245" s="144"/>
      <c r="N245" s="213"/>
      <c r="O245" s="213"/>
      <c r="P245" s="213"/>
      <c r="Q245" s="202"/>
      <c r="R245" s="143"/>
      <c r="S245" s="213"/>
      <c r="T245" s="213"/>
      <c r="U245" s="213"/>
      <c r="V245" s="213"/>
      <c r="W245" s="208"/>
      <c r="X245" s="495"/>
      <c r="Y245" s="495"/>
      <c r="Z245" s="495"/>
      <c r="AA245" s="495"/>
      <c r="AB245" s="495"/>
      <c r="AC245" s="495"/>
      <c r="AD245" s="495"/>
      <c r="AE245" s="495"/>
      <c r="AF245" s="495"/>
      <c r="AG245" s="495"/>
      <c r="AH245" s="495"/>
      <c r="AI245" s="495"/>
      <c r="AJ245" s="495"/>
      <c r="AK245" s="495"/>
      <c r="AL245" s="495"/>
      <c r="AM245" s="495"/>
      <c r="AN245" s="495"/>
      <c r="AO245" s="495"/>
      <c r="AP245" s="495"/>
      <c r="AQ245" s="495"/>
      <c r="AR245" s="495"/>
      <c r="AS245" s="495"/>
      <c r="AT245" s="495"/>
      <c r="AU245" s="495"/>
      <c r="AV245" s="495"/>
      <c r="AW245" s="495"/>
      <c r="AX245" s="495"/>
      <c r="AY245" s="495"/>
      <c r="AZ245" s="234"/>
      <c r="BA245" s="679"/>
      <c r="BB245" s="678"/>
      <c r="BC245" s="507"/>
      <c r="BD245" s="492"/>
      <c r="BE245" s="492"/>
      <c r="BF245" s="492"/>
      <c r="BG245" s="511"/>
      <c r="BH245" s="507"/>
      <c r="BI245" s="492"/>
      <c r="BJ245" s="492"/>
      <c r="BK245" s="492"/>
      <c r="BL245" s="511"/>
      <c r="BM245" s="507"/>
      <c r="BN245" s="492"/>
      <c r="BO245" s="492"/>
      <c r="BP245" s="492"/>
      <c r="BQ245" s="511"/>
      <c r="BR245" s="507"/>
      <c r="BS245" s="492"/>
      <c r="BT245" s="492"/>
      <c r="BU245" s="492"/>
      <c r="BV245" s="492"/>
      <c r="BW245" s="493"/>
      <c r="BX245" s="67"/>
      <c r="BY245" s="67"/>
      <c r="BZ245" s="67"/>
      <c r="CA245" s="67"/>
      <c r="CB245" s="67"/>
      <c r="CC245" s="67"/>
      <c r="CD245" s="67"/>
      <c r="CE245" s="67"/>
      <c r="CF245" s="67"/>
      <c r="CG245" s="67"/>
      <c r="CH245" s="67"/>
      <c r="CI245" s="67"/>
      <c r="CJ245" s="67"/>
      <c r="CK245" s="67"/>
      <c r="CL245" s="67"/>
      <c r="CM245" s="67"/>
      <c r="CN245" s="67"/>
      <c r="CO245" s="67"/>
      <c r="CP245" s="67"/>
      <c r="CQ245" s="67"/>
      <c r="CR245" s="67"/>
      <c r="CS245" s="67"/>
      <c r="CT245" s="67"/>
      <c r="CU245" s="67"/>
      <c r="CV245" s="67"/>
      <c r="CW245" s="67"/>
      <c r="CX245" s="67"/>
      <c r="CY245" s="67"/>
      <c r="CZ245" s="67"/>
    </row>
    <row r="246" s="370" customFormat="true" ht="15" customHeight="true" x14ac:dyDescent="0.2">
      <c r="A246" s="222"/>
      <c r="B246" s="192"/>
      <c r="C246" s="144"/>
      <c r="D246" s="213"/>
      <c r="E246" s="213"/>
      <c r="F246" s="213"/>
      <c r="G246" s="202"/>
      <c r="H246" s="143"/>
      <c r="I246" s="213"/>
      <c r="J246" s="213"/>
      <c r="K246" s="213"/>
      <c r="L246" s="208"/>
      <c r="M246" s="144"/>
      <c r="N246" s="213"/>
      <c r="O246" s="213"/>
      <c r="P246" s="213"/>
      <c r="Q246" s="202"/>
      <c r="R246" s="143"/>
      <c r="S246" s="213"/>
      <c r="T246" s="213"/>
      <c r="U246" s="213"/>
      <c r="V246" s="213"/>
      <c r="W246" s="208"/>
      <c r="X246" s="495"/>
      <c r="Y246" s="495"/>
      <c r="Z246" s="495"/>
      <c r="AA246" s="495"/>
      <c r="AB246" s="495"/>
      <c r="AC246" s="495"/>
      <c r="AD246" s="495"/>
      <c r="AE246" s="495"/>
      <c r="AF246" s="495"/>
      <c r="AG246" s="495"/>
      <c r="AH246" s="495"/>
      <c r="AI246" s="495"/>
      <c r="AJ246" s="495"/>
      <c r="AK246" s="495"/>
      <c r="AL246" s="495"/>
      <c r="AM246" s="495"/>
      <c r="AN246" s="495"/>
      <c r="AO246" s="495"/>
      <c r="AP246" s="495"/>
      <c r="AQ246" s="495"/>
      <c r="AR246" s="495"/>
      <c r="AS246" s="495"/>
      <c r="AT246" s="495"/>
      <c r="AU246" s="495"/>
      <c r="AV246" s="495"/>
      <c r="AW246" s="495"/>
      <c r="AX246" s="495"/>
      <c r="AY246" s="495"/>
      <c r="AZ246" s="234"/>
      <c r="BA246" s="679"/>
      <c r="BB246" s="678"/>
      <c r="BC246" s="507"/>
      <c r="BD246" s="492"/>
      <c r="BE246" s="492"/>
      <c r="BF246" s="492"/>
      <c r="BG246" s="511"/>
      <c r="BH246" s="507"/>
      <c r="BI246" s="492"/>
      <c r="BJ246" s="492"/>
      <c r="BK246" s="492"/>
      <c r="BL246" s="511"/>
      <c r="BM246" s="507"/>
      <c r="BN246" s="492"/>
      <c r="BO246" s="492"/>
      <c r="BP246" s="492"/>
      <c r="BQ246" s="511"/>
      <c r="BR246" s="507"/>
      <c r="BS246" s="492"/>
      <c r="BT246" s="492"/>
      <c r="BU246" s="492"/>
      <c r="BV246" s="492"/>
      <c r="BW246" s="493"/>
      <c r="BX246" s="67"/>
      <c r="BY246" s="67"/>
      <c r="BZ246" s="67"/>
      <c r="CA246" s="67"/>
      <c r="CB246" s="67"/>
      <c r="CC246" s="67"/>
      <c r="CD246" s="67"/>
      <c r="CE246" s="67"/>
      <c r="CF246" s="67"/>
      <c r="CG246" s="67"/>
      <c r="CH246" s="67"/>
      <c r="CI246" s="67"/>
      <c r="CJ246" s="67"/>
      <c r="CK246" s="67"/>
      <c r="CL246" s="67"/>
      <c r="CM246" s="67"/>
      <c r="CN246" s="67"/>
      <c r="CO246" s="67"/>
      <c r="CP246" s="67"/>
      <c r="CQ246" s="67"/>
      <c r="CR246" s="67"/>
      <c r="CS246" s="67"/>
      <c r="CT246" s="67"/>
      <c r="CU246" s="67"/>
      <c r="CV246" s="67"/>
      <c r="CW246" s="67"/>
      <c r="CX246" s="67"/>
      <c r="CY246" s="67"/>
      <c r="CZ246" s="67"/>
    </row>
    <row r="247" s="370" customFormat="true" ht="15" customHeight="true" x14ac:dyDescent="0.2">
      <c r="A247" s="222"/>
      <c r="B247" s="192"/>
      <c r="C247" s="144"/>
      <c r="D247" s="213"/>
      <c r="E247" s="213"/>
      <c r="F247" s="213"/>
      <c r="G247" s="202"/>
      <c r="H247" s="143"/>
      <c r="I247" s="213"/>
      <c r="J247" s="213"/>
      <c r="K247" s="213"/>
      <c r="L247" s="208"/>
      <c r="M247" s="144"/>
      <c r="N247" s="213"/>
      <c r="O247" s="213"/>
      <c r="P247" s="213"/>
      <c r="Q247" s="202"/>
      <c r="R247" s="143"/>
      <c r="S247" s="213"/>
      <c r="T247" s="213"/>
      <c r="U247" s="213"/>
      <c r="V247" s="213"/>
      <c r="W247" s="208"/>
      <c r="X247" s="495"/>
      <c r="Y247" s="495"/>
      <c r="Z247" s="495"/>
      <c r="AA247" s="495"/>
      <c r="AB247" s="495"/>
      <c r="AC247" s="495"/>
      <c r="AD247" s="495"/>
      <c r="AE247" s="495"/>
      <c r="AF247" s="495"/>
      <c r="AG247" s="495"/>
      <c r="AH247" s="495"/>
      <c r="AI247" s="495"/>
      <c r="AJ247" s="495"/>
      <c r="AK247" s="495"/>
      <c r="AL247" s="495"/>
      <c r="AM247" s="495"/>
      <c r="AN247" s="495"/>
      <c r="AO247" s="495"/>
      <c r="AP247" s="495"/>
      <c r="AQ247" s="495"/>
      <c r="AR247" s="495"/>
      <c r="AS247" s="495"/>
      <c r="AT247" s="495"/>
      <c r="AU247" s="495"/>
      <c r="AV247" s="495"/>
      <c r="AW247" s="495"/>
      <c r="AX247" s="495"/>
      <c r="AY247" s="495"/>
      <c r="AZ247" s="234"/>
      <c r="BA247" s="679"/>
      <c r="BB247" s="678"/>
      <c r="BC247" s="507"/>
      <c r="BD247" s="492"/>
      <c r="BE247" s="492"/>
      <c r="BF247" s="492"/>
      <c r="BG247" s="511"/>
      <c r="BH247" s="507"/>
      <c r="BI247" s="492"/>
      <c r="BJ247" s="492"/>
      <c r="BK247" s="492"/>
      <c r="BL247" s="511"/>
      <c r="BM247" s="507"/>
      <c r="BN247" s="492"/>
      <c r="BO247" s="492"/>
      <c r="BP247" s="492"/>
      <c r="BQ247" s="511"/>
      <c r="BR247" s="507"/>
      <c r="BS247" s="492"/>
      <c r="BT247" s="492"/>
      <c r="BU247" s="492"/>
      <c r="BV247" s="492"/>
      <c r="BW247" s="493"/>
      <c r="BX247" s="67"/>
      <c r="BY247" s="67"/>
      <c r="BZ247" s="67"/>
      <c r="CA247" s="67"/>
      <c r="CB247" s="67"/>
      <c r="CC247" s="67"/>
      <c r="CD247" s="67"/>
      <c r="CE247" s="67"/>
      <c r="CF247" s="67"/>
      <c r="CG247" s="67"/>
      <c r="CH247" s="67"/>
      <c r="CI247" s="67"/>
      <c r="CJ247" s="67"/>
      <c r="CK247" s="67"/>
      <c r="CL247" s="67"/>
      <c r="CM247" s="67"/>
      <c r="CN247" s="67"/>
      <c r="CO247" s="67"/>
      <c r="CP247" s="67"/>
      <c r="CQ247" s="67"/>
      <c r="CR247" s="67"/>
      <c r="CS247" s="67"/>
      <c r="CT247" s="67"/>
      <c r="CU247" s="67"/>
      <c r="CV247" s="67"/>
      <c r="CW247" s="67"/>
      <c r="CX247" s="67"/>
      <c r="CY247" s="67"/>
      <c r="CZ247" s="67"/>
    </row>
    <row r="248" s="370" customFormat="true" ht="15" customHeight="true" x14ac:dyDescent="0.2">
      <c r="A248" s="131"/>
      <c r="B248" s="184"/>
      <c r="C248" s="134"/>
      <c r="D248" s="168"/>
      <c r="E248" s="168"/>
      <c r="F248" s="168"/>
      <c r="G248" s="167"/>
      <c r="H248" s="133"/>
      <c r="I248" s="168"/>
      <c r="J248" s="168"/>
      <c r="K248" s="168"/>
      <c r="L248" s="132"/>
      <c r="M248" s="134"/>
      <c r="N248" s="168"/>
      <c r="O248" s="168"/>
      <c r="P248" s="168"/>
      <c r="Q248" s="167"/>
      <c r="R248" s="133"/>
      <c r="S248" s="168"/>
      <c r="T248" s="168"/>
      <c r="U248" s="168"/>
      <c r="V248" s="168"/>
      <c r="W248" s="132"/>
      <c r="X248" s="495"/>
      <c r="Y248" s="495"/>
      <c r="Z248" s="495"/>
      <c r="AA248" s="495"/>
      <c r="AB248" s="495"/>
      <c r="AC248" s="495"/>
      <c r="AD248" s="495"/>
      <c r="AE248" s="495"/>
      <c r="AF248" s="495"/>
      <c r="AG248" s="495"/>
      <c r="AH248" s="495"/>
      <c r="AI248" s="495"/>
      <c r="AJ248" s="495"/>
      <c r="AK248" s="495"/>
      <c r="AL248" s="495"/>
      <c r="AM248" s="495"/>
      <c r="AN248" s="495"/>
      <c r="AO248" s="495"/>
      <c r="AP248" s="495"/>
      <c r="AQ248" s="495"/>
      <c r="AR248" s="495"/>
      <c r="AS248" s="495"/>
      <c r="AT248" s="495"/>
      <c r="AU248" s="495"/>
      <c r="AV248" s="495"/>
      <c r="AW248" s="495"/>
      <c r="AX248" s="495"/>
      <c r="AY248" s="495"/>
      <c r="AZ248" s="234"/>
      <c r="BA248" s="679"/>
      <c r="BB248" s="678"/>
      <c r="BC248" s="510"/>
      <c r="BD248" s="509"/>
      <c r="BE248" s="509"/>
      <c r="BF248" s="509"/>
      <c r="BG248" s="513"/>
      <c r="BH248" s="510"/>
      <c r="BI248" s="509"/>
      <c r="BJ248" s="509"/>
      <c r="BK248" s="509"/>
      <c r="BL248" s="513"/>
      <c r="BM248" s="510"/>
      <c r="BN248" s="509"/>
      <c r="BO248" s="509"/>
      <c r="BP248" s="509"/>
      <c r="BQ248" s="513"/>
      <c r="BR248" s="510"/>
      <c r="BS248" s="509"/>
      <c r="BT248" s="509"/>
      <c r="BU248" s="509"/>
      <c r="BV248" s="509"/>
      <c r="BW248" s="512"/>
      <c r="BX248" s="67"/>
      <c r="BY248" s="67"/>
      <c r="BZ248" s="67"/>
      <c r="CA248" s="67"/>
      <c r="CB248" s="67"/>
      <c r="CC248" s="67"/>
      <c r="CD248" s="67"/>
      <c r="CE248" s="67"/>
      <c r="CF248" s="67"/>
      <c r="CG248" s="67"/>
      <c r="CH248" s="67"/>
      <c r="CI248" s="67"/>
      <c r="CJ248" s="67"/>
      <c r="CK248" s="67"/>
      <c r="CL248" s="67"/>
      <c r="CM248" s="67"/>
      <c r="CN248" s="67"/>
      <c r="CO248" s="67"/>
      <c r="CP248" s="67"/>
      <c r="CQ248" s="67"/>
      <c r="CR248" s="67"/>
      <c r="CS248" s="67"/>
      <c r="CT248" s="67"/>
      <c r="CU248" s="67"/>
      <c r="CV248" s="67"/>
      <c r="CW248" s="67"/>
      <c r="CX248" s="67"/>
      <c r="CY248" s="67"/>
      <c r="CZ248" s="67"/>
    </row>
    <row r="249" s="370" customFormat="true" ht="250.15" customHeight="true" x14ac:dyDescent="0.2">
      <c r="X249" s="234"/>
      <c r="Y249" s="234"/>
      <c r="Z249" s="234"/>
      <c r="AA249" s="234"/>
      <c r="AB249" s="234"/>
      <c r="AC249" s="234"/>
      <c r="AD249" s="234"/>
      <c r="AE249" s="234"/>
      <c r="AF249" s="234"/>
      <c r="AG249" s="234"/>
      <c r="AH249" s="234"/>
      <c r="AI249" s="234"/>
      <c r="AJ249" s="234"/>
      <c r="AK249" s="234"/>
      <c r="AL249" s="234"/>
      <c r="AM249" s="234"/>
      <c r="AN249" s="234"/>
      <c r="AO249" s="234"/>
      <c r="AP249" s="234"/>
      <c r="AQ249" s="234"/>
      <c r="AR249" s="234"/>
      <c r="AS249" s="234"/>
      <c r="AT249" s="234"/>
      <c r="AU249" s="234"/>
      <c r="AV249" s="234"/>
      <c r="AW249" s="234"/>
      <c r="AX249" s="234"/>
      <c r="AY249" s="234"/>
      <c r="AZ249" s="234"/>
      <c r="BA249" s="367"/>
      <c r="BB249" s="365"/>
      <c r="BC249" s="365"/>
      <c r="BD249" s="365"/>
      <c r="BE249" s="365"/>
      <c r="BF249" s="365"/>
      <c r="BG249" s="365"/>
      <c r="BH249" s="365"/>
      <c r="BI249" s="365"/>
      <c r="BJ249" s="365"/>
      <c r="BK249" s="365"/>
      <c r="BL249" s="365"/>
      <c r="BM249" s="365"/>
      <c r="BN249" s="365"/>
      <c r="BO249" s="365"/>
      <c r="BP249" s="365"/>
      <c r="BQ249" s="365"/>
      <c r="BR249" s="365"/>
      <c r="BS249" s="365"/>
      <c r="BT249" s="365"/>
      <c r="BU249" s="365"/>
      <c r="BV249" s="365"/>
      <c r="BW249" s="367"/>
      <c r="BX249" s="402"/>
      <c r="BY249" s="402"/>
      <c r="BZ249" s="402"/>
      <c r="CA249" s="402"/>
      <c r="CB249" s="402"/>
      <c r="CC249" s="402"/>
      <c r="CD249" s="402"/>
      <c r="CE249" s="402"/>
      <c r="CF249" s="402"/>
      <c r="CG249" s="402"/>
      <c r="CH249" s="402"/>
      <c r="CI249" s="402"/>
      <c r="CJ249" s="402"/>
      <c r="CK249" s="402"/>
      <c r="CL249" s="402"/>
      <c r="CM249" s="402"/>
      <c r="CN249" s="402"/>
      <c r="CO249" s="402"/>
      <c r="CP249" s="402"/>
      <c r="CQ249" s="402"/>
      <c r="CR249" s="402"/>
      <c r="CS249" s="402"/>
      <c r="CT249" s="402"/>
      <c r="CU249" s="402"/>
      <c r="CV249" s="402"/>
      <c r="CW249" s="402"/>
      <c r="CX249" s="402"/>
      <c r="CY249" s="402"/>
      <c r="CZ249" s="402"/>
    </row>
    <row r="250" s="571" customFormat="true" ht="19.15" customHeight="true" x14ac:dyDescent="0.2">
      <c r="X250" s="233"/>
      <c r="Y250" s="233"/>
      <c r="Z250" s="233"/>
      <c r="AA250" s="233"/>
      <c r="AB250" s="233"/>
      <c r="AC250" s="233"/>
      <c r="AD250" s="233"/>
      <c r="AE250" s="233"/>
      <c r="AF250" s="233"/>
      <c r="AG250" s="233"/>
      <c r="AH250" s="233"/>
      <c r="AI250" s="233"/>
      <c r="AJ250" s="233"/>
      <c r="AK250" s="233"/>
      <c r="AL250" s="233"/>
      <c r="AM250" s="233"/>
      <c r="AN250" s="233"/>
      <c r="AO250" s="233"/>
      <c r="AP250" s="233"/>
      <c r="AQ250" s="233"/>
      <c r="AR250" s="233"/>
      <c r="AS250" s="233"/>
      <c r="AT250" s="233"/>
      <c r="AU250" s="233"/>
      <c r="AV250" s="233"/>
      <c r="AW250" s="233"/>
      <c r="AX250" s="233"/>
      <c r="AY250" s="233"/>
      <c r="AZ250" s="233"/>
      <c r="BA250" s="570"/>
      <c r="BB250" s="426"/>
      <c r="BC250" s="570"/>
      <c r="BD250" s="570"/>
      <c r="BE250" s="570"/>
      <c r="BF250" s="570"/>
      <c r="BG250" s="570"/>
      <c r="BH250" s="570"/>
      <c r="BI250" s="570"/>
      <c r="BJ250" s="570"/>
      <c r="BK250" s="570"/>
      <c r="BL250" s="570"/>
      <c r="BM250" s="570"/>
      <c r="BN250" s="570"/>
      <c r="BO250" s="570"/>
      <c r="BP250" s="570"/>
      <c r="BQ250" s="570"/>
      <c r="BR250" s="570"/>
      <c r="BS250" s="570"/>
      <c r="BT250" s="570"/>
      <c r="BU250" s="570"/>
      <c r="BV250" s="570"/>
      <c r="BW250" s="570"/>
      <c r="BX250" s="398"/>
      <c r="BY250" s="398"/>
      <c r="BZ250" s="398"/>
      <c r="CA250" s="398"/>
      <c r="CB250" s="398"/>
      <c r="CC250" s="398"/>
      <c r="CD250" s="398"/>
      <c r="CE250" s="398"/>
      <c r="CF250" s="398"/>
      <c r="CG250" s="398"/>
      <c r="CH250" s="398"/>
      <c r="CI250" s="398"/>
      <c r="CJ250" s="398"/>
      <c r="CK250" s="398"/>
      <c r="CL250" s="398"/>
      <c r="CM250" s="398"/>
      <c r="CN250" s="398"/>
      <c r="CO250" s="398"/>
      <c r="CP250" s="398"/>
      <c r="CQ250" s="398"/>
      <c r="CR250" s="398"/>
      <c r="CS250" s="398"/>
      <c r="CT250" s="398"/>
      <c r="CU250" s="398"/>
      <c r="CV250" s="398"/>
      <c r="CW250" s="398"/>
      <c r="CX250" s="398"/>
      <c r="CY250" s="398"/>
      <c r="CZ250" s="398"/>
    </row>
    <row r="251" s="571" customFormat="true" ht="12.75" x14ac:dyDescent="0.2">
      <c r="X251" s="233"/>
      <c r="Y251" s="233"/>
      <c r="Z251" s="233"/>
      <c r="AA251" s="233"/>
      <c r="AB251" s="233"/>
      <c r="AC251" s="233"/>
      <c r="AD251" s="233"/>
      <c r="AE251" s="233"/>
      <c r="AF251" s="233"/>
      <c r="AG251" s="233"/>
      <c r="AH251" s="233"/>
      <c r="AI251" s="233"/>
      <c r="AJ251" s="233"/>
      <c r="AK251" s="233"/>
      <c r="AL251" s="233"/>
      <c r="AM251" s="233"/>
      <c r="AN251" s="233"/>
      <c r="AO251" s="233"/>
      <c r="AP251" s="233"/>
      <c r="AQ251" s="233"/>
      <c r="AR251" s="233"/>
      <c r="AS251" s="233"/>
      <c r="AT251" s="233"/>
      <c r="AU251" s="233"/>
      <c r="AV251" s="233"/>
      <c r="AW251" s="233"/>
      <c r="AX251" s="233"/>
      <c r="AY251" s="233"/>
      <c r="AZ251" s="233"/>
      <c r="BA251" s="570"/>
      <c r="BB251" s="426"/>
      <c r="BC251" s="570"/>
      <c r="BD251" s="570"/>
      <c r="BE251" s="570"/>
      <c r="BF251" s="570"/>
      <c r="BG251" s="570"/>
      <c r="BH251" s="570"/>
      <c r="BI251" s="570"/>
      <c r="BJ251" s="570"/>
      <c r="BK251" s="570"/>
      <c r="BL251" s="570"/>
      <c r="BM251" s="570"/>
      <c r="BN251" s="570"/>
      <c r="BO251" s="570"/>
      <c r="BP251" s="570"/>
      <c r="BQ251" s="570"/>
      <c r="BR251" s="570"/>
      <c r="BS251" s="570"/>
      <c r="BT251" s="570"/>
      <c r="BU251" s="570"/>
      <c r="BV251" s="570"/>
      <c r="BW251" s="570"/>
      <c r="BX251" s="398"/>
      <c r="BY251" s="398"/>
      <c r="BZ251" s="398"/>
      <c r="CA251" s="398"/>
      <c r="CB251" s="398"/>
      <c r="CC251" s="398"/>
      <c r="CD251" s="398"/>
      <c r="CE251" s="398"/>
      <c r="CF251" s="398"/>
      <c r="CG251" s="398"/>
      <c r="CH251" s="398"/>
      <c r="CI251" s="398"/>
      <c r="CJ251" s="398"/>
      <c r="CK251" s="398"/>
      <c r="CL251" s="398"/>
      <c r="CM251" s="398"/>
      <c r="CN251" s="398"/>
      <c r="CO251" s="398"/>
      <c r="CP251" s="398"/>
      <c r="CQ251" s="398"/>
      <c r="CR251" s="398"/>
      <c r="CS251" s="398"/>
      <c r="CT251" s="398"/>
      <c r="CU251" s="398"/>
      <c r="CV251" s="398"/>
      <c r="CW251" s="398"/>
      <c r="CX251" s="398"/>
      <c r="CY251" s="398"/>
      <c r="CZ251" s="398"/>
    </row>
    <row r="252" s="571" customFormat="true" ht="12.75" x14ac:dyDescent="0.2">
      <c r="X252" s="233"/>
      <c r="Y252" s="233"/>
      <c r="Z252" s="233"/>
      <c r="AA252" s="233"/>
      <c r="AB252" s="233"/>
      <c r="AC252" s="233"/>
      <c r="AD252" s="233"/>
      <c r="AE252" s="233"/>
      <c r="AF252" s="233"/>
      <c r="AG252" s="233"/>
      <c r="AH252" s="233"/>
      <c r="AI252" s="233"/>
      <c r="AJ252" s="233"/>
      <c r="AK252" s="233"/>
      <c r="AL252" s="233"/>
      <c r="AM252" s="233"/>
      <c r="AN252" s="233"/>
      <c r="AO252" s="233"/>
      <c r="AP252" s="233"/>
      <c r="AQ252" s="233"/>
      <c r="AR252" s="233"/>
      <c r="AS252" s="233"/>
      <c r="AT252" s="233"/>
      <c r="AU252" s="233"/>
      <c r="AV252" s="233"/>
      <c r="AW252" s="233"/>
      <c r="AX252" s="233"/>
      <c r="AY252" s="233"/>
      <c r="AZ252" s="233"/>
      <c r="BA252" s="570"/>
      <c r="BB252" s="426"/>
      <c r="BC252" s="570"/>
      <c r="BD252" s="570"/>
      <c r="BE252" s="570"/>
      <c r="BF252" s="570"/>
      <c r="BG252" s="570"/>
      <c r="BH252" s="570"/>
      <c r="BI252" s="570"/>
      <c r="BJ252" s="570"/>
      <c r="BK252" s="570"/>
      <c r="BL252" s="570"/>
      <c r="BM252" s="570"/>
      <c r="BN252" s="570"/>
      <c r="BO252" s="570"/>
      <c r="BP252" s="570"/>
      <c r="BQ252" s="570"/>
      <c r="BR252" s="570"/>
      <c r="BS252" s="570"/>
      <c r="BT252" s="570"/>
      <c r="BU252" s="570"/>
      <c r="BV252" s="570"/>
      <c r="BW252" s="570"/>
      <c r="BX252" s="398"/>
      <c r="BY252" s="398"/>
      <c r="BZ252" s="398"/>
      <c r="CA252" s="398"/>
      <c r="CB252" s="398"/>
      <c r="CC252" s="398"/>
      <c r="CD252" s="398"/>
      <c r="CE252" s="398"/>
      <c r="CF252" s="398"/>
      <c r="CG252" s="398"/>
      <c r="CH252" s="398"/>
      <c r="CI252" s="398"/>
      <c r="CJ252" s="398"/>
      <c r="CK252" s="398"/>
      <c r="CL252" s="398"/>
      <c r="CM252" s="398"/>
      <c r="CN252" s="398"/>
      <c r="CO252" s="398"/>
      <c r="CP252" s="398"/>
      <c r="CQ252" s="398"/>
      <c r="CR252" s="398"/>
      <c r="CS252" s="398"/>
      <c r="CT252" s="398"/>
      <c r="CU252" s="398"/>
      <c r="CV252" s="398"/>
      <c r="CW252" s="398"/>
      <c r="CX252" s="398"/>
      <c r="CY252" s="398"/>
      <c r="CZ252" s="398"/>
    </row>
    <row r="253" s="571" customFormat="true" ht="12.75" x14ac:dyDescent="0.2">
      <c r="X253" s="233"/>
      <c r="Y253" s="233"/>
      <c r="Z253" s="233"/>
      <c r="AA253" s="233"/>
      <c r="AB253" s="233"/>
      <c r="AC253" s="233"/>
      <c r="AD253" s="233"/>
      <c r="AE253" s="233"/>
      <c r="AF253" s="233"/>
      <c r="AG253" s="233"/>
      <c r="AH253" s="233"/>
      <c r="AI253" s="233"/>
      <c r="AJ253" s="233"/>
      <c r="AK253" s="233"/>
      <c r="AL253" s="233"/>
      <c r="AM253" s="233"/>
      <c r="AN253" s="233"/>
      <c r="AO253" s="233"/>
      <c r="AP253" s="233"/>
      <c r="AQ253" s="233"/>
      <c r="AR253" s="233"/>
      <c r="AS253" s="233"/>
      <c r="AT253" s="233"/>
      <c r="AU253" s="233"/>
      <c r="AV253" s="233"/>
      <c r="AW253" s="233"/>
      <c r="AX253" s="233"/>
      <c r="AY253" s="233"/>
      <c r="AZ253" s="233"/>
      <c r="BA253" s="570"/>
      <c r="BB253" s="426"/>
      <c r="BC253" s="570"/>
      <c r="BD253" s="570"/>
      <c r="BE253" s="570"/>
      <c r="BF253" s="570"/>
      <c r="BG253" s="570"/>
      <c r="BH253" s="570"/>
      <c r="BI253" s="570"/>
      <c r="BJ253" s="570"/>
      <c r="BK253" s="570"/>
      <c r="BL253" s="570"/>
      <c r="BM253" s="570"/>
      <c r="BN253" s="570"/>
      <c r="BO253" s="570"/>
      <c r="BP253" s="570"/>
      <c r="BQ253" s="570"/>
      <c r="BR253" s="570"/>
      <c r="BS253" s="570"/>
      <c r="BT253" s="570"/>
      <c r="BU253" s="570"/>
      <c r="BV253" s="570"/>
      <c r="BW253" s="570"/>
      <c r="BX253" s="398"/>
      <c r="BY253" s="398"/>
      <c r="BZ253" s="398"/>
      <c r="CA253" s="398"/>
      <c r="CB253" s="398"/>
      <c r="CC253" s="398"/>
      <c r="CD253" s="398"/>
      <c r="CE253" s="398"/>
      <c r="CF253" s="398"/>
      <c r="CG253" s="398"/>
      <c r="CH253" s="398"/>
      <c r="CI253" s="398"/>
      <c r="CJ253" s="398"/>
      <c r="CK253" s="398"/>
      <c r="CL253" s="398"/>
      <c r="CM253" s="398"/>
      <c r="CN253" s="398"/>
      <c r="CO253" s="398"/>
      <c r="CP253" s="398"/>
      <c r="CQ253" s="398"/>
      <c r="CR253" s="398"/>
      <c r="CS253" s="398"/>
      <c r="CT253" s="398"/>
      <c r="CU253" s="398"/>
      <c r="CV253" s="398"/>
      <c r="CW253" s="398"/>
      <c r="CX253" s="398"/>
      <c r="CY253" s="398"/>
      <c r="CZ253" s="398"/>
    </row>
    <row r="254" s="571" customFormat="true" ht="12.75" x14ac:dyDescent="0.2">
      <c r="X254" s="233"/>
      <c r="Y254" s="233"/>
      <c r="Z254" s="233"/>
      <c r="AA254" s="233"/>
      <c r="AB254" s="233"/>
      <c r="AC254" s="233"/>
      <c r="AD254" s="233"/>
      <c r="AE254" s="233"/>
      <c r="AF254" s="233"/>
      <c r="AG254" s="233"/>
      <c r="AH254" s="233"/>
      <c r="AI254" s="233"/>
      <c r="AJ254" s="233"/>
      <c r="AK254" s="233"/>
      <c r="AL254" s="233"/>
      <c r="AM254" s="233"/>
      <c r="AN254" s="233"/>
      <c r="AO254" s="233"/>
      <c r="AP254" s="233"/>
      <c r="AQ254" s="233"/>
      <c r="AR254" s="233"/>
      <c r="AS254" s="233"/>
      <c r="AT254" s="233"/>
      <c r="AU254" s="233"/>
      <c r="AV254" s="233"/>
      <c r="AW254" s="233"/>
      <c r="AX254" s="233"/>
      <c r="AY254" s="233"/>
      <c r="AZ254" s="233"/>
      <c r="BA254" s="570"/>
      <c r="BB254" s="426"/>
      <c r="BC254" s="570"/>
      <c r="BD254" s="570"/>
      <c r="BE254" s="570"/>
      <c r="BF254" s="570"/>
      <c r="BG254" s="570"/>
      <c r="BH254" s="570"/>
      <c r="BI254" s="570"/>
      <c r="BJ254" s="570"/>
      <c r="BK254" s="570"/>
      <c r="BL254" s="570"/>
      <c r="BM254" s="570"/>
      <c r="BN254" s="570"/>
      <c r="BO254" s="570"/>
      <c r="BP254" s="570"/>
      <c r="BQ254" s="570"/>
      <c r="BR254" s="570"/>
      <c r="BS254" s="570"/>
      <c r="BT254" s="570"/>
      <c r="BU254" s="570"/>
      <c r="BV254" s="570"/>
      <c r="BW254" s="570"/>
      <c r="BX254" s="398"/>
      <c r="BY254" s="398"/>
      <c r="BZ254" s="398"/>
      <c r="CA254" s="398"/>
      <c r="CB254" s="398"/>
      <c r="CC254" s="398"/>
      <c r="CD254" s="398"/>
      <c r="CE254" s="398"/>
      <c r="CF254" s="398"/>
      <c r="CG254" s="398"/>
      <c r="CH254" s="398"/>
      <c r="CI254" s="398"/>
      <c r="CJ254" s="398"/>
      <c r="CK254" s="398"/>
      <c r="CL254" s="398"/>
      <c r="CM254" s="398"/>
      <c r="CN254" s="398"/>
      <c r="CO254" s="398"/>
      <c r="CP254" s="398"/>
      <c r="CQ254" s="398"/>
      <c r="CR254" s="398"/>
      <c r="CS254" s="398"/>
      <c r="CT254" s="398"/>
      <c r="CU254" s="398"/>
      <c r="CV254" s="398"/>
      <c r="CW254" s="398"/>
      <c r="CX254" s="398"/>
      <c r="CY254" s="398"/>
      <c r="CZ254" s="398"/>
    </row>
    <row r="255" s="571" customFormat="true" ht="12.75" x14ac:dyDescent="0.2">
      <c r="X255" s="233"/>
      <c r="Y255" s="233"/>
      <c r="Z255" s="233"/>
      <c r="AA255" s="233"/>
      <c r="AB255" s="233"/>
      <c r="AC255" s="233"/>
      <c r="AD255" s="233"/>
      <c r="AE255" s="233"/>
      <c r="AF255" s="233"/>
      <c r="AG255" s="233"/>
      <c r="AH255" s="233"/>
      <c r="AI255" s="233"/>
      <c r="AJ255" s="233"/>
      <c r="AK255" s="233"/>
      <c r="AL255" s="233"/>
      <c r="AM255" s="233"/>
      <c r="AN255" s="233"/>
      <c r="AO255" s="233"/>
      <c r="AP255" s="233"/>
      <c r="AQ255" s="233"/>
      <c r="AR255" s="233"/>
      <c r="AS255" s="233"/>
      <c r="AT255" s="233"/>
      <c r="AU255" s="233"/>
      <c r="AV255" s="233"/>
      <c r="AW255" s="233"/>
      <c r="AX255" s="233"/>
      <c r="AY255" s="233"/>
      <c r="AZ255" s="233"/>
      <c r="BA255" s="570"/>
      <c r="BB255" s="426"/>
      <c r="BC255" s="570"/>
      <c r="BD255" s="570"/>
      <c r="BE255" s="570"/>
      <c r="BF255" s="570"/>
      <c r="BG255" s="570"/>
      <c r="BH255" s="570"/>
      <c r="BI255" s="570"/>
      <c r="BJ255" s="570"/>
      <c r="BK255" s="570"/>
      <c r="BL255" s="570"/>
      <c r="BM255" s="570"/>
      <c r="BN255" s="570"/>
      <c r="BO255" s="570"/>
      <c r="BP255" s="570"/>
      <c r="BQ255" s="570"/>
      <c r="BR255" s="570"/>
      <c r="BS255" s="570"/>
      <c r="BT255" s="570"/>
      <c r="BU255" s="570"/>
      <c r="BV255" s="570"/>
      <c r="BW255" s="570"/>
      <c r="BX255" s="398"/>
      <c r="BY255" s="398"/>
      <c r="BZ255" s="398"/>
      <c r="CA255" s="398"/>
      <c r="CB255" s="398"/>
      <c r="CC255" s="398"/>
      <c r="CD255" s="398"/>
      <c r="CE255" s="398"/>
      <c r="CF255" s="398"/>
      <c r="CG255" s="398"/>
      <c r="CH255" s="398"/>
      <c r="CI255" s="398"/>
      <c r="CJ255" s="398"/>
      <c r="CK255" s="398"/>
      <c r="CL255" s="398"/>
      <c r="CM255" s="398"/>
      <c r="CN255" s="398"/>
      <c r="CO255" s="398"/>
      <c r="CP255" s="398"/>
      <c r="CQ255" s="398"/>
      <c r="CR255" s="398"/>
      <c r="CS255" s="398"/>
      <c r="CT255" s="398"/>
      <c r="CU255" s="398"/>
      <c r="CV255" s="398"/>
      <c r="CW255" s="398"/>
      <c r="CX255" s="398"/>
      <c r="CY255" s="398"/>
      <c r="CZ255" s="398"/>
    </row>
    <row r="256" s="571" customFormat="true" ht="12.75" x14ac:dyDescent="0.2">
      <c r="X256" s="233"/>
      <c r="Y256" s="233"/>
      <c r="Z256" s="233"/>
      <c r="AA256" s="233"/>
      <c r="AB256" s="233"/>
      <c r="AC256" s="233"/>
      <c r="AD256" s="233"/>
      <c r="AE256" s="233"/>
      <c r="AF256" s="233"/>
      <c r="AG256" s="233"/>
      <c r="AH256" s="233"/>
      <c r="AI256" s="233"/>
      <c r="AJ256" s="233"/>
      <c r="AK256" s="233"/>
      <c r="AL256" s="233"/>
      <c r="AM256" s="233"/>
      <c r="AN256" s="233"/>
      <c r="AO256" s="233"/>
      <c r="AP256" s="233"/>
      <c r="AQ256" s="233"/>
      <c r="AR256" s="233"/>
      <c r="AS256" s="233"/>
      <c r="AT256" s="233"/>
      <c r="AU256" s="233"/>
      <c r="AV256" s="233"/>
      <c r="AW256" s="233"/>
      <c r="AX256" s="233"/>
      <c r="AY256" s="233"/>
      <c r="AZ256" s="233"/>
      <c r="BA256" s="570"/>
      <c r="BB256" s="426"/>
      <c r="BC256" s="570"/>
      <c r="BD256" s="570"/>
      <c r="BE256" s="570"/>
      <c r="BF256" s="570"/>
      <c r="BG256" s="570"/>
      <c r="BH256" s="570"/>
      <c r="BI256" s="570"/>
      <c r="BJ256" s="570"/>
      <c r="BK256" s="570"/>
      <c r="BL256" s="570"/>
      <c r="BM256" s="570"/>
      <c r="BN256" s="570"/>
      <c r="BO256" s="570"/>
      <c r="BP256" s="570"/>
      <c r="BQ256" s="570"/>
      <c r="BR256" s="570"/>
      <c r="BS256" s="570"/>
      <c r="BT256" s="570"/>
      <c r="BU256" s="570"/>
      <c r="BV256" s="570"/>
      <c r="BW256" s="570"/>
      <c r="BX256" s="398"/>
      <c r="BY256" s="398"/>
      <c r="BZ256" s="398"/>
      <c r="CA256" s="398"/>
      <c r="CB256" s="398"/>
      <c r="CC256" s="398"/>
      <c r="CD256" s="398"/>
      <c r="CE256" s="398"/>
      <c r="CF256" s="398"/>
      <c r="CG256" s="398"/>
      <c r="CH256" s="398"/>
      <c r="CI256" s="398"/>
      <c r="CJ256" s="398"/>
      <c r="CK256" s="398"/>
      <c r="CL256" s="398"/>
      <c r="CM256" s="398"/>
      <c r="CN256" s="398"/>
      <c r="CO256" s="398"/>
      <c r="CP256" s="398"/>
      <c r="CQ256" s="398"/>
      <c r="CR256" s="398"/>
      <c r="CS256" s="398"/>
      <c r="CT256" s="398"/>
      <c r="CU256" s="398"/>
      <c r="CV256" s="398"/>
      <c r="CW256" s="398"/>
      <c r="CX256" s="398"/>
      <c r="CY256" s="398"/>
      <c r="CZ256" s="398"/>
    </row>
    <row r="257" s="571" customFormat="true" ht="18" customHeight="true" x14ac:dyDescent="0.2">
      <c r="X257" s="233"/>
      <c r="Y257" s="233"/>
      <c r="Z257" s="233"/>
      <c r="AA257" s="233"/>
      <c r="AB257" s="233"/>
      <c r="AC257" s="233"/>
      <c r="AD257" s="233"/>
      <c r="AE257" s="233"/>
      <c r="AF257" s="233"/>
      <c r="AG257" s="233"/>
      <c r="AH257" s="233"/>
      <c r="AI257" s="233"/>
      <c r="AJ257" s="233"/>
      <c r="AK257" s="233"/>
      <c r="AL257" s="233"/>
      <c r="AM257" s="233"/>
      <c r="AN257" s="233"/>
      <c r="AO257" s="233"/>
      <c r="AP257" s="233"/>
      <c r="AQ257" s="233"/>
      <c r="AR257" s="233"/>
      <c r="AS257" s="233"/>
      <c r="AT257" s="233"/>
      <c r="AU257" s="233"/>
      <c r="AV257" s="233"/>
      <c r="AW257" s="233"/>
      <c r="AX257" s="233"/>
      <c r="AY257" s="233"/>
      <c r="AZ257" s="233"/>
      <c r="BA257" s="570"/>
      <c r="BB257" s="426"/>
      <c r="BC257" s="570"/>
      <c r="BD257" s="570"/>
      <c r="BE257" s="570"/>
      <c r="BF257" s="570"/>
      <c r="BG257" s="570"/>
      <c r="BH257" s="570"/>
      <c r="BI257" s="570"/>
      <c r="BJ257" s="570"/>
      <c r="BK257" s="570"/>
      <c r="BL257" s="570"/>
      <c r="BM257" s="570"/>
      <c r="BN257" s="570"/>
      <c r="BO257" s="570"/>
      <c r="BP257" s="570"/>
      <c r="BQ257" s="570"/>
      <c r="BR257" s="570"/>
      <c r="BS257" s="570"/>
      <c r="BT257" s="570"/>
      <c r="BU257" s="570"/>
      <c r="BV257" s="570"/>
      <c r="BW257" s="570"/>
      <c r="BX257" s="398"/>
      <c r="BY257" s="398"/>
      <c r="BZ257" s="398"/>
      <c r="CA257" s="398"/>
      <c r="CB257" s="398"/>
      <c r="CC257" s="398"/>
      <c r="CD257" s="398"/>
      <c r="CE257" s="398"/>
      <c r="CF257" s="398"/>
      <c r="CG257" s="398"/>
      <c r="CH257" s="398"/>
      <c r="CI257" s="398"/>
      <c r="CJ257" s="398"/>
      <c r="CK257" s="398"/>
      <c r="CL257" s="398"/>
      <c r="CM257" s="398"/>
      <c r="CN257" s="398"/>
      <c r="CO257" s="398"/>
      <c r="CP257" s="398"/>
      <c r="CQ257" s="398"/>
      <c r="CR257" s="398"/>
      <c r="CS257" s="398"/>
      <c r="CT257" s="398"/>
      <c r="CU257" s="398"/>
      <c r="CV257" s="398"/>
      <c r="CW257" s="398"/>
      <c r="CX257" s="398"/>
      <c r="CY257" s="398"/>
      <c r="CZ257" s="398"/>
    </row>
    <row r="258" s="571" customFormat="true" ht="18" customHeight="true" x14ac:dyDescent="0.2">
      <c r="X258" s="233"/>
      <c r="Y258" s="233"/>
      <c r="Z258" s="233"/>
      <c r="AA258" s="233"/>
      <c r="AB258" s="233"/>
      <c r="AC258" s="233"/>
      <c r="AD258" s="233"/>
      <c r="AE258" s="233"/>
      <c r="AF258" s="233"/>
      <c r="AG258" s="233"/>
      <c r="AH258" s="233"/>
      <c r="AI258" s="233"/>
      <c r="AJ258" s="233"/>
      <c r="AK258" s="233"/>
      <c r="AL258" s="233"/>
      <c r="AM258" s="233"/>
      <c r="AN258" s="233"/>
      <c r="AO258" s="233"/>
      <c r="AP258" s="233"/>
      <c r="AQ258" s="233"/>
      <c r="AR258" s="233"/>
      <c r="AS258" s="233"/>
      <c r="AT258" s="233"/>
      <c r="AU258" s="233"/>
      <c r="AV258" s="233"/>
      <c r="AW258" s="233"/>
      <c r="AX258" s="233"/>
      <c r="AY258" s="233"/>
      <c r="AZ258" s="233"/>
      <c r="BA258" s="570"/>
      <c r="BB258" s="426"/>
      <c r="BC258" s="570"/>
      <c r="BD258" s="570"/>
      <c r="BE258" s="570"/>
      <c r="BF258" s="570"/>
      <c r="BG258" s="570"/>
      <c r="BH258" s="570"/>
      <c r="BI258" s="570"/>
      <c r="BJ258" s="570"/>
      <c r="BK258" s="570"/>
      <c r="BL258" s="570"/>
      <c r="BM258" s="570"/>
      <c r="BN258" s="570"/>
      <c r="BO258" s="570"/>
      <c r="BP258" s="570"/>
      <c r="BQ258" s="570"/>
      <c r="BR258" s="570"/>
      <c r="BS258" s="570"/>
      <c r="BT258" s="570"/>
      <c r="BU258" s="570"/>
      <c r="BV258" s="570"/>
      <c r="BW258" s="570"/>
      <c r="BX258" s="398"/>
      <c r="BY258" s="398"/>
      <c r="BZ258" s="398"/>
      <c r="CA258" s="398"/>
      <c r="CB258" s="398"/>
      <c r="CC258" s="398"/>
      <c r="CD258" s="398"/>
      <c r="CE258" s="398"/>
      <c r="CF258" s="398"/>
      <c r="CG258" s="398"/>
      <c r="CH258" s="398"/>
      <c r="CI258" s="398"/>
      <c r="CJ258" s="398"/>
      <c r="CK258" s="398"/>
      <c r="CL258" s="398"/>
      <c r="CM258" s="398"/>
      <c r="CN258" s="398"/>
      <c r="CO258" s="398"/>
      <c r="CP258" s="398"/>
      <c r="CQ258" s="398"/>
      <c r="CR258" s="398"/>
      <c r="CS258" s="398"/>
      <c r="CT258" s="398"/>
      <c r="CU258" s="398"/>
      <c r="CV258" s="398"/>
      <c r="CW258" s="398"/>
      <c r="CX258" s="398"/>
      <c r="CY258" s="398"/>
      <c r="CZ258" s="398"/>
    </row>
    <row r="259" s="370" customFormat="true" ht="15" customHeight="true" x14ac:dyDescent="0.2">
      <c r="X259" s="234"/>
      <c r="Y259" s="234"/>
      <c r="Z259" s="234"/>
      <c r="AA259" s="234"/>
      <c r="AB259" s="234"/>
      <c r="AC259" s="234"/>
      <c r="AD259" s="234"/>
      <c r="AE259" s="234"/>
      <c r="AF259" s="234"/>
      <c r="AG259" s="234"/>
      <c r="AH259" s="234"/>
      <c r="AI259" s="234"/>
      <c r="AJ259" s="234"/>
      <c r="AK259" s="234"/>
      <c r="AL259" s="234"/>
      <c r="AM259" s="234"/>
      <c r="AN259" s="234"/>
      <c r="AO259" s="234"/>
      <c r="AP259" s="234"/>
      <c r="AQ259" s="234"/>
      <c r="AR259" s="234"/>
      <c r="AS259" s="234"/>
      <c r="AT259" s="234"/>
      <c r="AU259" s="234"/>
      <c r="AV259" s="234"/>
      <c r="AW259" s="234"/>
      <c r="AX259" s="234"/>
      <c r="AY259" s="234"/>
      <c r="AZ259" s="234"/>
      <c r="BA259" s="404" t="s">
        <v>131</v>
      </c>
      <c r="BB259" s="372" t="s">
        <v>85</v>
      </c>
      <c r="BC259" s="1046" t="s">
        <v>115</v>
      </c>
      <c r="BD259" s="1047"/>
      <c r="BE259" s="1047"/>
      <c r="BF259" s="1047"/>
      <c r="BG259" s="1048"/>
      <c r="BH259" s="1046" t="s">
        <v>38</v>
      </c>
      <c r="BI259" s="1047"/>
      <c r="BJ259" s="1047"/>
      <c r="BK259" s="1047"/>
      <c r="BL259" s="1048"/>
      <c r="BM259" s="1046" t="s">
        <v>37</v>
      </c>
      <c r="BN259" s="1047"/>
      <c r="BO259" s="1047"/>
      <c r="BP259" s="1047"/>
      <c r="BQ259" s="1049"/>
      <c r="BR259" s="80" t="s">
        <v>141</v>
      </c>
      <c r="BS259" s="484"/>
      <c r="BT259" s="484"/>
      <c r="BU259" s="484"/>
      <c r="BV259" s="484"/>
      <c r="BW259" s="484"/>
      <c r="BX259" s="69"/>
      <c r="BY259" s="69"/>
      <c r="BZ259" s="402"/>
      <c r="CA259" s="402"/>
      <c r="CB259" s="402"/>
      <c r="CC259" s="402"/>
      <c r="CD259" s="402"/>
      <c r="CE259" s="402"/>
      <c r="CF259" s="402"/>
      <c r="CG259" s="402"/>
      <c r="CH259" s="402"/>
      <c r="CI259" s="402"/>
      <c r="CJ259" s="402"/>
      <c r="CK259" s="402"/>
      <c r="CL259" s="402"/>
      <c r="CM259" s="402"/>
      <c r="CN259" s="402"/>
      <c r="CO259" s="402"/>
      <c r="CP259" s="402"/>
      <c r="CQ259" s="402"/>
      <c r="CR259" s="402"/>
      <c r="CS259" s="402"/>
      <c r="CT259" s="402"/>
      <c r="CU259" s="402"/>
      <c r="CV259" s="402"/>
      <c r="CW259" s="402"/>
      <c r="CX259" s="402"/>
      <c r="CY259" s="402"/>
      <c r="CZ259" s="402"/>
    </row>
    <row r="260" s="370" customFormat="true" ht="12.75" x14ac:dyDescent="0.2">
      <c r="X260" s="234"/>
      <c r="Y260" s="234"/>
      <c r="Z260" s="234"/>
      <c r="AA260" s="234"/>
      <c r="AB260" s="234"/>
      <c r="AC260" s="234"/>
      <c r="AD260" s="234"/>
      <c r="AE260" s="234"/>
      <c r="AF260" s="234"/>
      <c r="AG260" s="234"/>
      <c r="AH260" s="234"/>
      <c r="AI260" s="234"/>
      <c r="AJ260" s="234"/>
      <c r="AK260" s="234"/>
      <c r="AL260" s="234"/>
      <c r="AM260" s="234"/>
      <c r="AN260" s="234"/>
      <c r="AO260" s="234"/>
      <c r="AP260" s="234"/>
      <c r="AQ260" s="234"/>
      <c r="AR260" s="234"/>
      <c r="AS260" s="234"/>
      <c r="AT260" s="234"/>
      <c r="AU260" s="234"/>
      <c r="AV260" s="234"/>
      <c r="AW260" s="234"/>
      <c r="AX260" s="234"/>
      <c r="AY260" s="234"/>
      <c r="AZ260" s="234"/>
      <c r="BA260" s="390" t="s">
        <v>119</v>
      </c>
      <c r="BB260" s="389"/>
      <c r="BC260" s="515" t="s">
        <v>0</v>
      </c>
      <c r="BD260" s="628" t="s">
        <v>1</v>
      </c>
      <c r="BE260" s="628" t="s">
        <v>2</v>
      </c>
      <c r="BF260" s="628" t="s">
        <v>3</v>
      </c>
      <c r="BG260" s="516" t="s">
        <v>4</v>
      </c>
      <c r="BH260" s="515" t="s">
        <v>0</v>
      </c>
      <c r="BI260" s="628" t="s">
        <v>1</v>
      </c>
      <c r="BJ260" s="628" t="s">
        <v>2</v>
      </c>
      <c r="BK260" s="628" t="s">
        <v>3</v>
      </c>
      <c r="BL260" s="516" t="s">
        <v>4</v>
      </c>
      <c r="BM260" s="515" t="s">
        <v>0</v>
      </c>
      <c r="BN260" s="628" t="s">
        <v>1</v>
      </c>
      <c r="BO260" s="628" t="s">
        <v>2</v>
      </c>
      <c r="BP260" s="628" t="s">
        <v>3</v>
      </c>
      <c r="BQ260" s="516" t="s">
        <v>4</v>
      </c>
      <c r="BR260" s="515" t="s">
        <v>159</v>
      </c>
      <c r="BS260" s="628" t="s">
        <v>160</v>
      </c>
      <c r="BT260" s="628" t="s">
        <v>161</v>
      </c>
      <c r="BU260" s="628" t="s">
        <v>162</v>
      </c>
      <c r="BV260" s="628" t="s">
        <v>163</v>
      </c>
      <c r="BW260" s="629" t="s">
        <v>164</v>
      </c>
      <c r="BX260" s="235"/>
      <c r="BY260" s="235"/>
      <c r="BZ260" s="235"/>
      <c r="CA260" s="235"/>
      <c r="CB260" s="235"/>
      <c r="CC260" s="235"/>
      <c r="CD260" s="235"/>
      <c r="CE260" s="235"/>
      <c r="CF260" s="235"/>
      <c r="CG260" s="235"/>
      <c r="CH260" s="235"/>
      <c r="CI260" s="235"/>
      <c r="CJ260" s="235"/>
      <c r="CK260" s="235"/>
      <c r="CL260" s="235"/>
      <c r="CM260" s="235"/>
      <c r="CN260" s="235"/>
      <c r="CO260" s="235"/>
      <c r="CP260" s="235"/>
      <c r="CQ260" s="235"/>
      <c r="CR260" s="235"/>
      <c r="CS260" s="235"/>
      <c r="CT260" s="235"/>
      <c r="CU260" s="235"/>
      <c r="CV260" s="235"/>
      <c r="CW260" s="235"/>
      <c r="CX260" s="235"/>
      <c r="CY260" s="235"/>
      <c r="CZ260" s="235"/>
    </row>
    <row r="261" s="370" customFormat="true" ht="15" customHeight="true" x14ac:dyDescent="0.2">
      <c r="X261" s="234"/>
      <c r="Y261" s="234"/>
      <c r="Z261" s="234"/>
      <c r="AA261" s="234"/>
      <c r="AB261" s="234"/>
      <c r="AC261" s="234"/>
      <c r="AD261" s="234"/>
      <c r="AE261" s="234"/>
      <c r="AF261" s="234"/>
      <c r="AG261" s="234"/>
      <c r="AH261" s="234"/>
      <c r="AI261" s="234"/>
      <c r="AJ261" s="234"/>
      <c r="AK261" s="234"/>
      <c r="AL261" s="234"/>
      <c r="AM261" s="234"/>
      <c r="AN261" s="234"/>
      <c r="AO261" s="234"/>
      <c r="AP261" s="234"/>
      <c r="AQ261" s="234"/>
      <c r="AR261" s="234"/>
      <c r="AS261" s="234"/>
      <c r="AT261" s="234"/>
      <c r="AU261" s="234"/>
      <c r="AV261" s="234"/>
      <c r="AW261" s="234"/>
      <c r="AX261" s="234"/>
      <c r="AY261" s="234"/>
      <c r="AZ261" s="234"/>
      <c r="BA261" s="1050" t="s">
        <v>73</v>
      </c>
      <c r="BB261" s="680" t="s">
        <v>49</v>
      </c>
      <c r="BC261" s="112" t="s">
        <v>35</v>
      </c>
      <c r="BD261" s="108" t="s">
        <v>35</v>
      </c>
      <c r="BE261" s="108" t="s">
        <v>35</v>
      </c>
      <c r="BF261" s="108" t="s">
        <v>35</v>
      </c>
      <c r="BG261" s="103" t="s">
        <v>35</v>
      </c>
      <c r="BH261" s="112" t="s">
        <v>35</v>
      </c>
      <c r="BI261" s="108" t="s">
        <v>35</v>
      </c>
      <c r="BJ261" s="108" t="s">
        <v>35</v>
      </c>
      <c r="BK261" s="108" t="s">
        <v>35</v>
      </c>
      <c r="BL261" s="103" t="s">
        <v>35</v>
      </c>
      <c r="BM261" s="112" t="s">
        <v>35</v>
      </c>
      <c r="BN261" s="108" t="s">
        <v>35</v>
      </c>
      <c r="BO261" s="108" t="s">
        <v>35</v>
      </c>
      <c r="BP261" s="108" t="s">
        <v>35</v>
      </c>
      <c r="BQ261" s="103" t="s">
        <v>35</v>
      </c>
      <c r="BR261" s="112" t="s">
        <v>35</v>
      </c>
      <c r="BS261" s="108" t="s">
        <v>35</v>
      </c>
      <c r="BT261" s="108" t="s">
        <v>35</v>
      </c>
      <c r="BU261" s="108" t="s">
        <v>35</v>
      </c>
      <c r="BV261" s="108" t="s">
        <v>35</v>
      </c>
      <c r="BW261" s="97" t="s">
        <v>35</v>
      </c>
      <c r="BX261" s="68"/>
      <c r="BY261" s="68"/>
      <c r="BZ261" s="68"/>
      <c r="CA261" s="68"/>
      <c r="CB261" s="68"/>
      <c r="CC261" s="68"/>
      <c r="CD261" s="68"/>
      <c r="CE261" s="68"/>
      <c r="CF261" s="68"/>
      <c r="CG261" s="68"/>
      <c r="CH261" s="68"/>
      <c r="CI261" s="68"/>
      <c r="CJ261" s="68"/>
      <c r="CK261" s="68"/>
      <c r="CL261" s="68"/>
      <c r="CM261" s="68"/>
      <c r="CN261" s="68"/>
      <c r="CO261" s="68"/>
      <c r="CP261" s="68"/>
      <c r="CQ261" s="68"/>
      <c r="CR261" s="68"/>
      <c r="CS261" s="68"/>
      <c r="CT261" s="68"/>
      <c r="CU261" s="68"/>
      <c r="CV261" s="68"/>
      <c r="CW261" s="68"/>
      <c r="CX261" s="68"/>
      <c r="CY261" s="68"/>
      <c r="CZ261" s="68"/>
    </row>
    <row r="262" s="370" customFormat="true" ht="15" customHeight="true" x14ac:dyDescent="0.2">
      <c r="X262" s="234"/>
      <c r="Y262" s="234"/>
      <c r="Z262" s="234"/>
      <c r="AA262" s="234"/>
      <c r="AB262" s="234"/>
      <c r="AC262" s="234"/>
      <c r="AD262" s="234"/>
      <c r="AE262" s="234"/>
      <c r="AF262" s="234"/>
      <c r="AG262" s="234"/>
      <c r="AH262" s="234"/>
      <c r="AI262" s="234"/>
      <c r="AJ262" s="234"/>
      <c r="AK262" s="234"/>
      <c r="AL262" s="234"/>
      <c r="AM262" s="234"/>
      <c r="AN262" s="234"/>
      <c r="AO262" s="234"/>
      <c r="AP262" s="234"/>
      <c r="AQ262" s="234"/>
      <c r="AR262" s="234"/>
      <c r="AS262" s="234"/>
      <c r="AT262" s="234"/>
      <c r="AU262" s="234"/>
      <c r="AV262" s="234"/>
      <c r="AW262" s="234"/>
      <c r="AX262" s="234"/>
      <c r="AY262" s="234"/>
      <c r="AZ262" s="234"/>
      <c r="BA262" s="1043"/>
      <c r="BB262" s="678" t="s">
        <v>48</v>
      </c>
      <c r="BC262" s="111" t="s">
        <v>35</v>
      </c>
      <c r="BD262" s="107" t="s">
        <v>35</v>
      </c>
      <c r="BE262" s="107" t="s">
        <v>35</v>
      </c>
      <c r="BF262" s="107" t="s">
        <v>35</v>
      </c>
      <c r="BG262" s="102" t="s">
        <v>35</v>
      </c>
      <c r="BH262" s="111" t="s">
        <v>35</v>
      </c>
      <c r="BI262" s="107" t="s">
        <v>35</v>
      </c>
      <c r="BJ262" s="107" t="s">
        <v>35</v>
      </c>
      <c r="BK262" s="107" t="s">
        <v>35</v>
      </c>
      <c r="BL262" s="102" t="s">
        <v>35</v>
      </c>
      <c r="BM262" s="111" t="s">
        <v>35</v>
      </c>
      <c r="BN262" s="107" t="s">
        <v>35</v>
      </c>
      <c r="BO262" s="107" t="s">
        <v>35</v>
      </c>
      <c r="BP262" s="107" t="s">
        <v>35</v>
      </c>
      <c r="BQ262" s="102" t="s">
        <v>35</v>
      </c>
      <c r="BR262" s="111" t="s">
        <v>35</v>
      </c>
      <c r="BS262" s="107" t="s">
        <v>35</v>
      </c>
      <c r="BT262" s="107" t="s">
        <v>35</v>
      </c>
      <c r="BU262" s="107" t="s">
        <v>35</v>
      </c>
      <c r="BV262" s="107" t="s">
        <v>35</v>
      </c>
      <c r="BW262" s="96" t="s">
        <v>35</v>
      </c>
      <c r="BX262" s="68"/>
      <c r="BY262" s="68"/>
      <c r="BZ262" s="68"/>
      <c r="CA262" s="68"/>
      <c r="CB262" s="68"/>
      <c r="CC262" s="68"/>
      <c r="CD262" s="68"/>
      <c r="CE262" s="68"/>
      <c r="CF262" s="68"/>
      <c r="CG262" s="68"/>
      <c r="CH262" s="68"/>
      <c r="CI262" s="68"/>
      <c r="CJ262" s="68"/>
      <c r="CK262" s="68"/>
      <c r="CL262" s="68"/>
      <c r="CM262" s="68"/>
      <c r="CN262" s="68"/>
      <c r="CO262" s="68"/>
      <c r="CP262" s="68"/>
      <c r="CQ262" s="68"/>
      <c r="CR262" s="68"/>
      <c r="CS262" s="68"/>
      <c r="CT262" s="68"/>
      <c r="CU262" s="68"/>
      <c r="CV262" s="68"/>
      <c r="CW262" s="68"/>
      <c r="CX262" s="68"/>
      <c r="CY262" s="68"/>
      <c r="CZ262" s="68"/>
    </row>
    <row r="263" s="370" customFormat="true" ht="15" customHeight="true" x14ac:dyDescent="0.2">
      <c r="X263" s="234"/>
      <c r="Y263" s="234"/>
      <c r="Z263" s="234"/>
      <c r="AA263" s="234"/>
      <c r="AB263" s="234"/>
      <c r="AC263" s="234"/>
      <c r="AD263" s="234"/>
      <c r="AE263" s="234"/>
      <c r="AF263" s="234"/>
      <c r="AG263" s="234"/>
      <c r="AH263" s="234"/>
      <c r="AI263" s="234"/>
      <c r="AJ263" s="234"/>
      <c r="AK263" s="234"/>
      <c r="AL263" s="234"/>
      <c r="AM263" s="234"/>
      <c r="AN263" s="234"/>
      <c r="AO263" s="234"/>
      <c r="AP263" s="234"/>
      <c r="AQ263" s="234"/>
      <c r="AR263" s="234"/>
      <c r="AS263" s="234"/>
      <c r="AT263" s="234"/>
      <c r="AU263" s="234"/>
      <c r="AV263" s="234"/>
      <c r="AW263" s="234"/>
      <c r="AX263" s="234"/>
      <c r="AY263" s="234"/>
      <c r="AZ263" s="234"/>
      <c r="BA263" s="1043"/>
      <c r="BB263" s="678" t="s">
        <v>113</v>
      </c>
      <c r="BC263" s="111" t="s">
        <v>35</v>
      </c>
      <c r="BD263" s="107" t="s">
        <v>35</v>
      </c>
      <c r="BE263" s="107" t="s">
        <v>35</v>
      </c>
      <c r="BF263" s="107" t="s">
        <v>35</v>
      </c>
      <c r="BG263" s="102" t="s">
        <v>35</v>
      </c>
      <c r="BH263" s="111" t="s">
        <v>35</v>
      </c>
      <c r="BI263" s="107" t="s">
        <v>35</v>
      </c>
      <c r="BJ263" s="107" t="s">
        <v>35</v>
      </c>
      <c r="BK263" s="107" t="s">
        <v>35</v>
      </c>
      <c r="BL263" s="102" t="s">
        <v>35</v>
      </c>
      <c r="BM263" s="111" t="s">
        <v>35</v>
      </c>
      <c r="BN263" s="107" t="s">
        <v>35</v>
      </c>
      <c r="BO263" s="107" t="s">
        <v>35</v>
      </c>
      <c r="BP263" s="107" t="s">
        <v>35</v>
      </c>
      <c r="BQ263" s="102" t="s">
        <v>35</v>
      </c>
      <c r="BR263" s="111" t="s">
        <v>35</v>
      </c>
      <c r="BS263" s="107" t="s">
        <v>35</v>
      </c>
      <c r="BT263" s="107" t="s">
        <v>35</v>
      </c>
      <c r="BU263" s="107" t="s">
        <v>35</v>
      </c>
      <c r="BV263" s="107" t="s">
        <v>35</v>
      </c>
      <c r="BW263" s="96" t="s">
        <v>35</v>
      </c>
      <c r="BX263" s="68"/>
      <c r="BY263" s="68"/>
      <c r="BZ263" s="68"/>
      <c r="CA263" s="68"/>
      <c r="CB263" s="68"/>
      <c r="CC263" s="68"/>
      <c r="CD263" s="68"/>
      <c r="CE263" s="68"/>
      <c r="CF263" s="68"/>
      <c r="CG263" s="68"/>
      <c r="CH263" s="68"/>
      <c r="CI263" s="68"/>
      <c r="CJ263" s="68"/>
      <c r="CK263" s="68"/>
      <c r="CL263" s="68"/>
      <c r="CM263" s="68"/>
      <c r="CN263" s="68"/>
      <c r="CO263" s="68"/>
      <c r="CP263" s="68"/>
      <c r="CQ263" s="68"/>
      <c r="CR263" s="68"/>
      <c r="CS263" s="68"/>
      <c r="CT263" s="68"/>
      <c r="CU263" s="68"/>
      <c r="CV263" s="68"/>
      <c r="CW263" s="68"/>
      <c r="CX263" s="68"/>
      <c r="CY263" s="68"/>
      <c r="CZ263" s="68"/>
    </row>
    <row r="264" s="370" customFormat="true" ht="15" customHeight="true" x14ac:dyDescent="0.2">
      <c r="X264" s="234"/>
      <c r="Y264" s="234"/>
      <c r="Z264" s="234"/>
      <c r="AA264" s="234"/>
      <c r="AB264" s="234"/>
      <c r="AC264" s="234"/>
      <c r="AD264" s="234"/>
      <c r="AE264" s="234"/>
      <c r="AF264" s="234"/>
      <c r="AG264" s="234"/>
      <c r="AH264" s="234"/>
      <c r="AI264" s="234"/>
      <c r="AJ264" s="234"/>
      <c r="AK264" s="234"/>
      <c r="AL264" s="234"/>
      <c r="AM264" s="234"/>
      <c r="AN264" s="234"/>
      <c r="AO264" s="234"/>
      <c r="AP264" s="234"/>
      <c r="AQ264" s="234"/>
      <c r="AR264" s="234"/>
      <c r="AS264" s="234"/>
      <c r="AT264" s="234"/>
      <c r="AU264" s="234"/>
      <c r="AV264" s="234"/>
      <c r="AW264" s="234"/>
      <c r="AX264" s="234"/>
      <c r="AY264" s="234"/>
      <c r="AZ264" s="234"/>
      <c r="BA264" s="1043" t="s">
        <v>74</v>
      </c>
      <c r="BB264" s="678" t="s">
        <v>89</v>
      </c>
      <c r="BC264" s="111" t="s">
        <v>35</v>
      </c>
      <c r="BD264" s="107" t="s">
        <v>35</v>
      </c>
      <c r="BE264" s="107" t="s">
        <v>35</v>
      </c>
      <c r="BF264" s="107" t="s">
        <v>35</v>
      </c>
      <c r="BG264" s="102" t="s">
        <v>35</v>
      </c>
      <c r="BH264" s="111" t="s">
        <v>35</v>
      </c>
      <c r="BI264" s="107" t="s">
        <v>35</v>
      </c>
      <c r="BJ264" s="107" t="s">
        <v>35</v>
      </c>
      <c r="BK264" s="107" t="s">
        <v>35</v>
      </c>
      <c r="BL264" s="102" t="s">
        <v>35</v>
      </c>
      <c r="BM264" s="111" t="s">
        <v>35</v>
      </c>
      <c r="BN264" s="107" t="s">
        <v>35</v>
      </c>
      <c r="BO264" s="107" t="s">
        <v>35</v>
      </c>
      <c r="BP264" s="107" t="s">
        <v>35</v>
      </c>
      <c r="BQ264" s="102" t="s">
        <v>35</v>
      </c>
      <c r="BR264" s="111" t="s">
        <v>35</v>
      </c>
      <c r="BS264" s="107" t="s">
        <v>35</v>
      </c>
      <c r="BT264" s="107" t="s">
        <v>35</v>
      </c>
      <c r="BU264" s="107" t="s">
        <v>35</v>
      </c>
      <c r="BV264" s="107" t="s">
        <v>35</v>
      </c>
      <c r="BW264" s="96" t="s">
        <v>35</v>
      </c>
      <c r="BX264" s="68"/>
      <c r="BY264" s="68"/>
      <c r="BZ264" s="68"/>
      <c r="CA264" s="68"/>
      <c r="CB264" s="68"/>
      <c r="CC264" s="68"/>
      <c r="CD264" s="68"/>
      <c r="CE264" s="68"/>
      <c r="CF264" s="68"/>
      <c r="CG264" s="68"/>
      <c r="CH264" s="68"/>
      <c r="CI264" s="68"/>
      <c r="CJ264" s="68"/>
      <c r="CK264" s="68"/>
      <c r="CL264" s="68"/>
      <c r="CM264" s="68"/>
      <c r="CN264" s="68"/>
      <c r="CO264" s="68"/>
      <c r="CP264" s="68"/>
      <c r="CQ264" s="68"/>
      <c r="CR264" s="68"/>
      <c r="CS264" s="68"/>
      <c r="CT264" s="68"/>
      <c r="CU264" s="68"/>
      <c r="CV264" s="68"/>
      <c r="CW264" s="68"/>
      <c r="CX264" s="68"/>
      <c r="CY264" s="68"/>
      <c r="CZ264" s="68"/>
    </row>
    <row r="265" s="370" customFormat="true" ht="15" customHeight="true" x14ac:dyDescent="0.2">
      <c r="X265" s="234"/>
      <c r="Y265" s="234"/>
      <c r="Z265" s="234"/>
      <c r="AA265" s="234"/>
      <c r="AB265" s="234"/>
      <c r="AC265" s="234"/>
      <c r="AD265" s="234"/>
      <c r="AE265" s="234"/>
      <c r="AF265" s="234"/>
      <c r="AG265" s="234"/>
      <c r="AH265" s="234"/>
      <c r="AI265" s="234"/>
      <c r="AJ265" s="234"/>
      <c r="AK265" s="234"/>
      <c r="AL265" s="234"/>
      <c r="AM265" s="234"/>
      <c r="AN265" s="234"/>
      <c r="AO265" s="234"/>
      <c r="AP265" s="234"/>
      <c r="AQ265" s="234"/>
      <c r="AR265" s="234"/>
      <c r="AS265" s="234"/>
      <c r="AT265" s="234"/>
      <c r="AU265" s="234"/>
      <c r="AV265" s="234"/>
      <c r="AW265" s="234"/>
      <c r="AX265" s="234"/>
      <c r="AY265" s="234"/>
      <c r="AZ265" s="234"/>
      <c r="BA265" s="1043"/>
      <c r="BB265" s="678" t="s">
        <v>90</v>
      </c>
      <c r="BC265" s="111" t="s">
        <v>35</v>
      </c>
      <c r="BD265" s="107" t="s">
        <v>35</v>
      </c>
      <c r="BE265" s="107" t="s">
        <v>35</v>
      </c>
      <c r="BF265" s="107" t="s">
        <v>35</v>
      </c>
      <c r="BG265" s="102" t="s">
        <v>35</v>
      </c>
      <c r="BH265" s="111" t="s">
        <v>35</v>
      </c>
      <c r="BI265" s="107" t="s">
        <v>35</v>
      </c>
      <c r="BJ265" s="107" t="s">
        <v>35</v>
      </c>
      <c r="BK265" s="107" t="s">
        <v>35</v>
      </c>
      <c r="BL265" s="102" t="s">
        <v>35</v>
      </c>
      <c r="BM265" s="111" t="s">
        <v>35</v>
      </c>
      <c r="BN265" s="107" t="s">
        <v>35</v>
      </c>
      <c r="BO265" s="107" t="s">
        <v>35</v>
      </c>
      <c r="BP265" s="107" t="s">
        <v>35</v>
      </c>
      <c r="BQ265" s="102" t="s">
        <v>35</v>
      </c>
      <c r="BR265" s="111" t="s">
        <v>35</v>
      </c>
      <c r="BS265" s="107" t="s">
        <v>35</v>
      </c>
      <c r="BT265" s="107" t="s">
        <v>35</v>
      </c>
      <c r="BU265" s="107" t="s">
        <v>35</v>
      </c>
      <c r="BV265" s="107" t="s">
        <v>35</v>
      </c>
      <c r="BW265" s="96" t="s">
        <v>35</v>
      </c>
      <c r="BX265" s="68"/>
      <c r="BY265" s="68"/>
      <c r="BZ265" s="68"/>
      <c r="CA265" s="68"/>
      <c r="CB265" s="68"/>
      <c r="CC265" s="68"/>
      <c r="CD265" s="68"/>
      <c r="CE265" s="68"/>
      <c r="CF265" s="68"/>
      <c r="CG265" s="68"/>
      <c r="CH265" s="68"/>
      <c r="CI265" s="68"/>
      <c r="CJ265" s="68"/>
      <c r="CK265" s="68"/>
      <c r="CL265" s="68"/>
      <c r="CM265" s="68"/>
      <c r="CN265" s="68"/>
      <c r="CO265" s="68"/>
      <c r="CP265" s="68"/>
      <c r="CQ265" s="68"/>
      <c r="CR265" s="68"/>
      <c r="CS265" s="68"/>
      <c r="CT265" s="68"/>
      <c r="CU265" s="68"/>
      <c r="CV265" s="68"/>
      <c r="CW265" s="68"/>
      <c r="CX265" s="68"/>
      <c r="CY265" s="68"/>
      <c r="CZ265" s="68"/>
    </row>
    <row r="266" s="370" customFormat="true" ht="15" customHeight="true" x14ac:dyDescent="0.2">
      <c r="X266" s="234"/>
      <c r="Y266" s="234"/>
      <c r="Z266" s="234"/>
      <c r="AA266" s="234"/>
      <c r="AB266" s="234"/>
      <c r="AC266" s="234"/>
      <c r="AD266" s="234"/>
      <c r="AE266" s="234"/>
      <c r="AF266" s="234"/>
      <c r="AG266" s="234"/>
      <c r="AH266" s="234"/>
      <c r="AI266" s="234"/>
      <c r="AJ266" s="234"/>
      <c r="AK266" s="234"/>
      <c r="AL266" s="234"/>
      <c r="AM266" s="234"/>
      <c r="AN266" s="234"/>
      <c r="AO266" s="234"/>
      <c r="AP266" s="234"/>
      <c r="AQ266" s="234"/>
      <c r="AR266" s="234"/>
      <c r="AS266" s="234"/>
      <c r="AT266" s="234"/>
      <c r="AU266" s="234"/>
      <c r="AV266" s="234"/>
      <c r="AW266" s="234"/>
      <c r="AX266" s="234"/>
      <c r="AY266" s="234"/>
      <c r="AZ266" s="234"/>
      <c r="BA266" s="1043"/>
      <c r="BB266" s="678" t="s">
        <v>91</v>
      </c>
      <c r="BC266" s="111" t="s">
        <v>35</v>
      </c>
      <c r="BD266" s="107" t="s">
        <v>35</v>
      </c>
      <c r="BE266" s="107" t="s">
        <v>35</v>
      </c>
      <c r="BF266" s="107" t="s">
        <v>35</v>
      </c>
      <c r="BG266" s="102" t="s">
        <v>35</v>
      </c>
      <c r="BH266" s="111" t="s">
        <v>35</v>
      </c>
      <c r="BI266" s="107" t="s">
        <v>35</v>
      </c>
      <c r="BJ266" s="107" t="s">
        <v>35</v>
      </c>
      <c r="BK266" s="107" t="s">
        <v>35</v>
      </c>
      <c r="BL266" s="102" t="s">
        <v>35</v>
      </c>
      <c r="BM266" s="111" t="s">
        <v>35</v>
      </c>
      <c r="BN266" s="107" t="s">
        <v>35</v>
      </c>
      <c r="BO266" s="107" t="s">
        <v>35</v>
      </c>
      <c r="BP266" s="107" t="s">
        <v>35</v>
      </c>
      <c r="BQ266" s="102" t="s">
        <v>35</v>
      </c>
      <c r="BR266" s="111" t="s">
        <v>35</v>
      </c>
      <c r="BS266" s="107" t="s">
        <v>35</v>
      </c>
      <c r="BT266" s="107" t="s">
        <v>35</v>
      </c>
      <c r="BU266" s="107" t="s">
        <v>35</v>
      </c>
      <c r="BV266" s="107" t="s">
        <v>35</v>
      </c>
      <c r="BW266" s="96" t="s">
        <v>35</v>
      </c>
      <c r="BX266" s="68"/>
      <c r="BY266" s="68"/>
      <c r="BZ266" s="68"/>
      <c r="CA266" s="68"/>
      <c r="CB266" s="68"/>
      <c r="CC266" s="68"/>
      <c r="CD266" s="68"/>
      <c r="CE266" s="68"/>
      <c r="CF266" s="68"/>
      <c r="CG266" s="68"/>
      <c r="CH266" s="68"/>
      <c r="CI266" s="68"/>
      <c r="CJ266" s="68"/>
      <c r="CK266" s="68"/>
      <c r="CL266" s="68"/>
      <c r="CM266" s="68"/>
      <c r="CN266" s="68"/>
      <c r="CO266" s="68"/>
      <c r="CP266" s="68"/>
      <c r="CQ266" s="68"/>
      <c r="CR266" s="68"/>
      <c r="CS266" s="68"/>
      <c r="CT266" s="68"/>
      <c r="CU266" s="68"/>
      <c r="CV266" s="68"/>
      <c r="CW266" s="68"/>
      <c r="CX266" s="68"/>
      <c r="CY266" s="68"/>
      <c r="CZ266" s="68"/>
    </row>
    <row r="267" s="370" customFormat="true" ht="15" customHeight="true" x14ac:dyDescent="0.2">
      <c r="X267" s="234"/>
      <c r="Y267" s="234"/>
      <c r="Z267" s="234"/>
      <c r="AA267" s="234"/>
      <c r="AB267" s="234"/>
      <c r="AC267" s="234"/>
      <c r="AD267" s="234"/>
      <c r="AE267" s="234"/>
      <c r="AF267" s="234"/>
      <c r="AG267" s="234"/>
      <c r="AH267" s="234"/>
      <c r="AI267" s="234"/>
      <c r="AJ267" s="234"/>
      <c r="AK267" s="234"/>
      <c r="AL267" s="234"/>
      <c r="AM267" s="234"/>
      <c r="AN267" s="234"/>
      <c r="AO267" s="234"/>
      <c r="AP267" s="234"/>
      <c r="AQ267" s="234"/>
      <c r="AR267" s="234"/>
      <c r="AS267" s="234"/>
      <c r="AT267" s="234"/>
      <c r="AU267" s="234"/>
      <c r="AV267" s="234"/>
      <c r="AW267" s="234"/>
      <c r="AX267" s="234"/>
      <c r="AY267" s="234"/>
      <c r="AZ267" s="234"/>
      <c r="BA267" s="1043"/>
      <c r="BB267" s="678" t="s">
        <v>113</v>
      </c>
      <c r="BC267" s="111" t="s">
        <v>35</v>
      </c>
      <c r="BD267" s="107" t="s">
        <v>35</v>
      </c>
      <c r="BE267" s="107" t="s">
        <v>35</v>
      </c>
      <c r="BF267" s="107" t="s">
        <v>35</v>
      </c>
      <c r="BG267" s="102" t="s">
        <v>35</v>
      </c>
      <c r="BH267" s="111" t="s">
        <v>35</v>
      </c>
      <c r="BI267" s="107" t="s">
        <v>35</v>
      </c>
      <c r="BJ267" s="107" t="s">
        <v>35</v>
      </c>
      <c r="BK267" s="107" t="s">
        <v>35</v>
      </c>
      <c r="BL267" s="102" t="s">
        <v>35</v>
      </c>
      <c r="BM267" s="111" t="s">
        <v>35</v>
      </c>
      <c r="BN267" s="107" t="s">
        <v>35</v>
      </c>
      <c r="BO267" s="107" t="s">
        <v>35</v>
      </c>
      <c r="BP267" s="107" t="s">
        <v>35</v>
      </c>
      <c r="BQ267" s="102" t="s">
        <v>35</v>
      </c>
      <c r="BR267" s="111" t="s">
        <v>35</v>
      </c>
      <c r="BS267" s="107" t="s">
        <v>35</v>
      </c>
      <c r="BT267" s="107" t="s">
        <v>35</v>
      </c>
      <c r="BU267" s="107" t="s">
        <v>35</v>
      </c>
      <c r="BV267" s="107" t="s">
        <v>35</v>
      </c>
      <c r="BW267" s="96" t="s">
        <v>35</v>
      </c>
      <c r="BX267" s="68"/>
      <c r="BY267" s="68"/>
      <c r="BZ267" s="68"/>
      <c r="CA267" s="68"/>
      <c r="CB267" s="68"/>
      <c r="CC267" s="68"/>
      <c r="CD267" s="68"/>
      <c r="CE267" s="68"/>
      <c r="CF267" s="68"/>
      <c r="CG267" s="68"/>
      <c r="CH267" s="68"/>
      <c r="CI267" s="68"/>
      <c r="CJ267" s="68"/>
      <c r="CK267" s="68"/>
      <c r="CL267" s="68"/>
      <c r="CM267" s="68"/>
      <c r="CN267" s="68"/>
      <c r="CO267" s="68"/>
      <c r="CP267" s="68"/>
      <c r="CQ267" s="68"/>
      <c r="CR267" s="68"/>
      <c r="CS267" s="68"/>
      <c r="CT267" s="68"/>
      <c r="CU267" s="68"/>
      <c r="CV267" s="68"/>
      <c r="CW267" s="68"/>
      <c r="CX267" s="68"/>
      <c r="CY267" s="68"/>
      <c r="CZ267" s="68"/>
    </row>
    <row r="268" s="370" customFormat="true" ht="15" customHeight="true" x14ac:dyDescent="0.2">
      <c r="X268" s="234"/>
      <c r="Y268" s="234"/>
      <c r="Z268" s="234"/>
      <c r="AA268" s="234"/>
      <c r="AB268" s="234"/>
      <c r="AC268" s="234"/>
      <c r="AD268" s="234"/>
      <c r="AE268" s="234"/>
      <c r="AF268" s="234"/>
      <c r="AG268" s="234"/>
      <c r="AH268" s="234"/>
      <c r="AI268" s="234"/>
      <c r="AJ268" s="234"/>
      <c r="AK268" s="234"/>
      <c r="AL268" s="234"/>
      <c r="AM268" s="234"/>
      <c r="AN268" s="234"/>
      <c r="AO268" s="234"/>
      <c r="AP268" s="234"/>
      <c r="AQ268" s="234"/>
      <c r="AR268" s="234"/>
      <c r="AS268" s="234"/>
      <c r="AT268" s="234"/>
      <c r="AU268" s="234"/>
      <c r="AV268" s="234"/>
      <c r="AW268" s="234"/>
      <c r="AX268" s="234"/>
      <c r="AY268" s="234"/>
      <c r="AZ268" s="234"/>
      <c r="BA268" s="1043" t="s">
        <v>116</v>
      </c>
      <c r="BB268" s="678" t="s">
        <v>89</v>
      </c>
      <c r="BC268" s="111" t="s">
        <v>35</v>
      </c>
      <c r="BD268" s="107" t="s">
        <v>35</v>
      </c>
      <c r="BE268" s="107" t="s">
        <v>35</v>
      </c>
      <c r="BF268" s="107" t="s">
        <v>35</v>
      </c>
      <c r="BG268" s="102" t="s">
        <v>35</v>
      </c>
      <c r="BH268" s="111" t="s">
        <v>35</v>
      </c>
      <c r="BI268" s="107" t="s">
        <v>35</v>
      </c>
      <c r="BJ268" s="107" t="s">
        <v>35</v>
      </c>
      <c r="BK268" s="107" t="s">
        <v>35</v>
      </c>
      <c r="BL268" s="102" t="s">
        <v>35</v>
      </c>
      <c r="BM268" s="111" t="s">
        <v>35</v>
      </c>
      <c r="BN268" s="107" t="s">
        <v>35</v>
      </c>
      <c r="BO268" s="107" t="s">
        <v>35</v>
      </c>
      <c r="BP268" s="107" t="s">
        <v>35</v>
      </c>
      <c r="BQ268" s="102" t="s">
        <v>35</v>
      </c>
      <c r="BR268" s="111" t="s">
        <v>35</v>
      </c>
      <c r="BS268" s="107" t="s">
        <v>35</v>
      </c>
      <c r="BT268" s="107" t="s">
        <v>35</v>
      </c>
      <c r="BU268" s="107" t="s">
        <v>35</v>
      </c>
      <c r="BV268" s="107" t="s">
        <v>35</v>
      </c>
      <c r="BW268" s="96" t="s">
        <v>35</v>
      </c>
      <c r="BX268" s="68"/>
      <c r="BY268" s="68"/>
      <c r="BZ268" s="68"/>
      <c r="CA268" s="68"/>
      <c r="CB268" s="68"/>
      <c r="CC268" s="68"/>
      <c r="CD268" s="68"/>
      <c r="CE268" s="68"/>
      <c r="CF268" s="68"/>
      <c r="CG268" s="68"/>
      <c r="CH268" s="68"/>
      <c r="CI268" s="68"/>
      <c r="CJ268" s="68"/>
      <c r="CK268" s="68"/>
      <c r="CL268" s="68"/>
      <c r="CM268" s="68"/>
      <c r="CN268" s="68"/>
      <c r="CO268" s="68"/>
      <c r="CP268" s="68"/>
      <c r="CQ268" s="68"/>
      <c r="CR268" s="68"/>
      <c r="CS268" s="68"/>
      <c r="CT268" s="68"/>
      <c r="CU268" s="68"/>
      <c r="CV268" s="68"/>
      <c r="CW268" s="68"/>
      <c r="CX268" s="68"/>
      <c r="CY268" s="68"/>
      <c r="CZ268" s="68"/>
    </row>
    <row r="269" s="370" customFormat="true" ht="15" customHeight="true" x14ac:dyDescent="0.2">
      <c r="X269" s="234"/>
      <c r="Y269" s="234"/>
      <c r="Z269" s="234"/>
      <c r="AA269" s="234"/>
      <c r="AB269" s="234"/>
      <c r="AC269" s="234"/>
      <c r="AD269" s="234"/>
      <c r="AE269" s="234"/>
      <c r="AF269" s="234"/>
      <c r="AG269" s="234"/>
      <c r="AH269" s="234"/>
      <c r="AI269" s="234"/>
      <c r="AJ269" s="234"/>
      <c r="AK269" s="234"/>
      <c r="AL269" s="234"/>
      <c r="AM269" s="234"/>
      <c r="AN269" s="234"/>
      <c r="AO269" s="234"/>
      <c r="AP269" s="234"/>
      <c r="AQ269" s="234"/>
      <c r="AR269" s="234"/>
      <c r="AS269" s="234"/>
      <c r="AT269" s="234"/>
      <c r="AU269" s="234"/>
      <c r="AV269" s="234"/>
      <c r="AW269" s="234"/>
      <c r="AX269" s="234"/>
      <c r="AY269" s="234"/>
      <c r="AZ269" s="234"/>
      <c r="BA269" s="1043"/>
      <c r="BB269" s="678" t="s">
        <v>90</v>
      </c>
      <c r="BC269" s="111" t="s">
        <v>35</v>
      </c>
      <c r="BD269" s="107" t="s">
        <v>35</v>
      </c>
      <c r="BE269" s="107" t="s">
        <v>35</v>
      </c>
      <c r="BF269" s="107" t="s">
        <v>35</v>
      </c>
      <c r="BG269" s="102" t="s">
        <v>35</v>
      </c>
      <c r="BH269" s="111" t="s">
        <v>35</v>
      </c>
      <c r="BI269" s="107" t="s">
        <v>35</v>
      </c>
      <c r="BJ269" s="107" t="s">
        <v>35</v>
      </c>
      <c r="BK269" s="107" t="s">
        <v>35</v>
      </c>
      <c r="BL269" s="102" t="s">
        <v>35</v>
      </c>
      <c r="BM269" s="111" t="s">
        <v>35</v>
      </c>
      <c r="BN269" s="107" t="s">
        <v>35</v>
      </c>
      <c r="BO269" s="107" t="s">
        <v>35</v>
      </c>
      <c r="BP269" s="107" t="s">
        <v>35</v>
      </c>
      <c r="BQ269" s="102" t="s">
        <v>35</v>
      </c>
      <c r="BR269" s="111" t="s">
        <v>35</v>
      </c>
      <c r="BS269" s="107" t="s">
        <v>35</v>
      </c>
      <c r="BT269" s="107" t="s">
        <v>35</v>
      </c>
      <c r="BU269" s="107" t="s">
        <v>35</v>
      </c>
      <c r="BV269" s="107" t="s">
        <v>35</v>
      </c>
      <c r="BW269" s="96" t="s">
        <v>35</v>
      </c>
      <c r="BX269" s="68"/>
      <c r="BY269" s="68"/>
      <c r="BZ269" s="68"/>
      <c r="CA269" s="68"/>
      <c r="CB269" s="68"/>
      <c r="CC269" s="68"/>
      <c r="CD269" s="68"/>
      <c r="CE269" s="68"/>
      <c r="CF269" s="68"/>
      <c r="CG269" s="68"/>
      <c r="CH269" s="68"/>
      <c r="CI269" s="68"/>
      <c r="CJ269" s="68"/>
      <c r="CK269" s="68"/>
      <c r="CL269" s="68"/>
      <c r="CM269" s="68"/>
      <c r="CN269" s="68"/>
      <c r="CO269" s="68"/>
      <c r="CP269" s="68"/>
      <c r="CQ269" s="68"/>
      <c r="CR269" s="68"/>
      <c r="CS269" s="68"/>
      <c r="CT269" s="68"/>
      <c r="CU269" s="68"/>
      <c r="CV269" s="68"/>
      <c r="CW269" s="68"/>
      <c r="CX269" s="68"/>
      <c r="CY269" s="68"/>
      <c r="CZ269" s="68"/>
    </row>
    <row r="270" s="370" customFormat="true" ht="15" customHeight="true" x14ac:dyDescent="0.2">
      <c r="X270" s="234"/>
      <c r="Y270" s="234"/>
      <c r="Z270" s="234"/>
      <c r="AA270" s="234"/>
      <c r="AB270" s="234"/>
      <c r="AC270" s="234"/>
      <c r="AD270" s="234"/>
      <c r="AE270" s="234"/>
      <c r="AF270" s="234"/>
      <c r="AG270" s="234"/>
      <c r="AH270" s="234"/>
      <c r="AI270" s="234"/>
      <c r="AJ270" s="234"/>
      <c r="AK270" s="234"/>
      <c r="AL270" s="234"/>
      <c r="AM270" s="234"/>
      <c r="AN270" s="234"/>
      <c r="AO270" s="234"/>
      <c r="AP270" s="234"/>
      <c r="AQ270" s="234"/>
      <c r="AR270" s="234"/>
      <c r="AS270" s="234"/>
      <c r="AT270" s="234"/>
      <c r="AU270" s="234"/>
      <c r="AV270" s="234"/>
      <c r="AW270" s="234"/>
      <c r="AX270" s="234"/>
      <c r="AY270" s="234"/>
      <c r="AZ270" s="234"/>
      <c r="BA270" s="1043"/>
      <c r="BB270" s="678" t="s">
        <v>91</v>
      </c>
      <c r="BC270" s="111" t="s">
        <v>35</v>
      </c>
      <c r="BD270" s="107" t="s">
        <v>35</v>
      </c>
      <c r="BE270" s="107" t="s">
        <v>35</v>
      </c>
      <c r="BF270" s="107" t="s">
        <v>35</v>
      </c>
      <c r="BG270" s="102" t="s">
        <v>35</v>
      </c>
      <c r="BH270" s="111" t="s">
        <v>35</v>
      </c>
      <c r="BI270" s="107" t="s">
        <v>35</v>
      </c>
      <c r="BJ270" s="107" t="s">
        <v>35</v>
      </c>
      <c r="BK270" s="107" t="s">
        <v>35</v>
      </c>
      <c r="BL270" s="102" t="s">
        <v>35</v>
      </c>
      <c r="BM270" s="111" t="s">
        <v>35</v>
      </c>
      <c r="BN270" s="107" t="s">
        <v>35</v>
      </c>
      <c r="BO270" s="107" t="s">
        <v>35</v>
      </c>
      <c r="BP270" s="107" t="s">
        <v>35</v>
      </c>
      <c r="BQ270" s="102" t="s">
        <v>35</v>
      </c>
      <c r="BR270" s="111" t="s">
        <v>35</v>
      </c>
      <c r="BS270" s="107" t="s">
        <v>35</v>
      </c>
      <c r="BT270" s="107" t="s">
        <v>35</v>
      </c>
      <c r="BU270" s="107" t="s">
        <v>35</v>
      </c>
      <c r="BV270" s="107" t="s">
        <v>35</v>
      </c>
      <c r="BW270" s="96" t="s">
        <v>35</v>
      </c>
      <c r="BX270" s="68"/>
      <c r="BY270" s="68"/>
      <c r="BZ270" s="68"/>
      <c r="CA270" s="68"/>
      <c r="CB270" s="68"/>
      <c r="CC270" s="68"/>
      <c r="CD270" s="68"/>
      <c r="CE270" s="68"/>
      <c r="CF270" s="68"/>
      <c r="CG270" s="68"/>
      <c r="CH270" s="68"/>
      <c r="CI270" s="68"/>
      <c r="CJ270" s="68"/>
      <c r="CK270" s="68"/>
      <c r="CL270" s="68"/>
      <c r="CM270" s="68"/>
      <c r="CN270" s="68"/>
      <c r="CO270" s="68"/>
      <c r="CP270" s="68"/>
      <c r="CQ270" s="68"/>
      <c r="CR270" s="68"/>
      <c r="CS270" s="68"/>
      <c r="CT270" s="68"/>
      <c r="CU270" s="68"/>
      <c r="CV270" s="68"/>
      <c r="CW270" s="68"/>
      <c r="CX270" s="68"/>
      <c r="CY270" s="68"/>
      <c r="CZ270" s="68"/>
    </row>
    <row r="271" s="370" customFormat="true" ht="15" customHeight="true" x14ac:dyDescent="0.2">
      <c r="X271" s="234"/>
      <c r="Y271" s="234"/>
      <c r="Z271" s="234"/>
      <c r="AA271" s="234"/>
      <c r="AB271" s="234"/>
      <c r="AC271" s="234"/>
      <c r="AD271" s="234"/>
      <c r="AE271" s="234"/>
      <c r="AF271" s="234"/>
      <c r="AG271" s="234"/>
      <c r="AH271" s="234"/>
      <c r="AI271" s="234"/>
      <c r="AJ271" s="234"/>
      <c r="AK271" s="234"/>
      <c r="AL271" s="234"/>
      <c r="AM271" s="234"/>
      <c r="AN271" s="234"/>
      <c r="AO271" s="234"/>
      <c r="AP271" s="234"/>
      <c r="AQ271" s="234"/>
      <c r="AR271" s="234"/>
      <c r="AS271" s="234"/>
      <c r="AT271" s="234"/>
      <c r="AU271" s="234"/>
      <c r="AV271" s="234"/>
      <c r="AW271" s="234"/>
      <c r="AX271" s="234"/>
      <c r="AY271" s="234"/>
      <c r="AZ271" s="234"/>
      <c r="BA271" s="1043" t="s">
        <v>75</v>
      </c>
      <c r="BB271" s="678" t="s">
        <v>49</v>
      </c>
      <c r="BC271" s="111" t="s">
        <v>35</v>
      </c>
      <c r="BD271" s="104" t="s">
        <v>35</v>
      </c>
      <c r="BE271" s="104" t="s">
        <v>35</v>
      </c>
      <c r="BF271" s="104" t="s">
        <v>35</v>
      </c>
      <c r="BG271" s="99" t="s">
        <v>35</v>
      </c>
      <c r="BH271" s="111" t="s">
        <v>35</v>
      </c>
      <c r="BI271" s="104" t="s">
        <v>35</v>
      </c>
      <c r="BJ271" s="104" t="s">
        <v>35</v>
      </c>
      <c r="BK271" s="104" t="s">
        <v>35</v>
      </c>
      <c r="BL271" s="99" t="s">
        <v>35</v>
      </c>
      <c r="BM271" s="111" t="s">
        <v>35</v>
      </c>
      <c r="BN271" s="104" t="s">
        <v>35</v>
      </c>
      <c r="BO271" s="104" t="s">
        <v>35</v>
      </c>
      <c r="BP271" s="104" t="s">
        <v>35</v>
      </c>
      <c r="BQ271" s="99" t="s">
        <v>35</v>
      </c>
      <c r="BR271" s="111" t="s">
        <v>35</v>
      </c>
      <c r="BS271" s="104" t="s">
        <v>35</v>
      </c>
      <c r="BT271" s="104" t="s">
        <v>35</v>
      </c>
      <c r="BU271" s="104" t="s">
        <v>35</v>
      </c>
      <c r="BV271" s="104" t="s">
        <v>35</v>
      </c>
      <c r="BW271" s="94" t="s">
        <v>35</v>
      </c>
      <c r="BX271" s="68"/>
      <c r="BY271" s="68"/>
      <c r="BZ271" s="68"/>
      <c r="CA271" s="68"/>
      <c r="CB271" s="68"/>
      <c r="CC271" s="68"/>
      <c r="CD271" s="68"/>
      <c r="CE271" s="68"/>
      <c r="CF271" s="68"/>
      <c r="CG271" s="68"/>
      <c r="CH271" s="68"/>
      <c r="CI271" s="68"/>
      <c r="CJ271" s="68"/>
      <c r="CK271" s="68"/>
      <c r="CL271" s="68"/>
      <c r="CM271" s="68"/>
      <c r="CN271" s="68"/>
      <c r="CO271" s="68"/>
      <c r="CP271" s="68"/>
      <c r="CQ271" s="68"/>
      <c r="CR271" s="68"/>
      <c r="CS271" s="68"/>
      <c r="CT271" s="68"/>
      <c r="CU271" s="68"/>
      <c r="CV271" s="68"/>
      <c r="CW271" s="68"/>
      <c r="CX271" s="68"/>
      <c r="CY271" s="68"/>
      <c r="CZ271" s="68"/>
    </row>
    <row r="272" s="370" customFormat="true" ht="15" customHeight="true" x14ac:dyDescent="0.2">
      <c r="X272" s="234"/>
      <c r="Y272" s="234"/>
      <c r="Z272" s="234"/>
      <c r="AA272" s="234"/>
      <c r="AB272" s="234"/>
      <c r="AC272" s="234"/>
      <c r="AD272" s="234"/>
      <c r="AE272" s="234"/>
      <c r="AF272" s="234"/>
      <c r="AG272" s="234"/>
      <c r="AH272" s="234"/>
      <c r="AI272" s="234"/>
      <c r="AJ272" s="234"/>
      <c r="AK272" s="234"/>
      <c r="AL272" s="234"/>
      <c r="AM272" s="234"/>
      <c r="AN272" s="234"/>
      <c r="AO272" s="234"/>
      <c r="AP272" s="234"/>
      <c r="AQ272" s="234"/>
      <c r="AR272" s="234"/>
      <c r="AS272" s="234"/>
      <c r="AT272" s="234"/>
      <c r="AU272" s="234"/>
      <c r="AV272" s="234"/>
      <c r="AW272" s="234"/>
      <c r="AX272" s="234"/>
      <c r="AY272" s="234"/>
      <c r="AZ272" s="234"/>
      <c r="BA272" s="1043"/>
      <c r="BB272" s="678" t="s">
        <v>48</v>
      </c>
      <c r="BC272" s="111" t="s">
        <v>35</v>
      </c>
      <c r="BD272" s="104" t="s">
        <v>35</v>
      </c>
      <c r="BE272" s="104" t="s">
        <v>35</v>
      </c>
      <c r="BF272" s="104" t="s">
        <v>35</v>
      </c>
      <c r="BG272" s="99" t="s">
        <v>35</v>
      </c>
      <c r="BH272" s="111" t="s">
        <v>35</v>
      </c>
      <c r="BI272" s="104" t="s">
        <v>35</v>
      </c>
      <c r="BJ272" s="104" t="s">
        <v>35</v>
      </c>
      <c r="BK272" s="104" t="s">
        <v>35</v>
      </c>
      <c r="BL272" s="99" t="s">
        <v>35</v>
      </c>
      <c r="BM272" s="111" t="s">
        <v>35</v>
      </c>
      <c r="BN272" s="104" t="s">
        <v>35</v>
      </c>
      <c r="BO272" s="104" t="s">
        <v>35</v>
      </c>
      <c r="BP272" s="104" t="s">
        <v>35</v>
      </c>
      <c r="BQ272" s="99" t="s">
        <v>35</v>
      </c>
      <c r="BR272" s="111" t="s">
        <v>35</v>
      </c>
      <c r="BS272" s="104" t="s">
        <v>35</v>
      </c>
      <c r="BT272" s="104" t="s">
        <v>35</v>
      </c>
      <c r="BU272" s="104" t="s">
        <v>35</v>
      </c>
      <c r="BV272" s="104" t="s">
        <v>35</v>
      </c>
      <c r="BW272" s="94" t="s">
        <v>35</v>
      </c>
      <c r="BX272" s="68"/>
      <c r="BY272" s="68"/>
      <c r="BZ272" s="68"/>
      <c r="CA272" s="68"/>
      <c r="CB272" s="68"/>
      <c r="CC272" s="68"/>
      <c r="CD272" s="68"/>
      <c r="CE272" s="68"/>
      <c r="CF272" s="68"/>
      <c r="CG272" s="68"/>
      <c r="CH272" s="68"/>
      <c r="CI272" s="68"/>
      <c r="CJ272" s="68"/>
      <c r="CK272" s="68"/>
      <c r="CL272" s="68"/>
      <c r="CM272" s="68"/>
      <c r="CN272" s="68"/>
      <c r="CO272" s="68"/>
      <c r="CP272" s="68"/>
      <c r="CQ272" s="68"/>
      <c r="CR272" s="68"/>
      <c r="CS272" s="68"/>
      <c r="CT272" s="68"/>
      <c r="CU272" s="68"/>
      <c r="CV272" s="68"/>
      <c r="CW272" s="68"/>
      <c r="CX272" s="68"/>
      <c r="CY272" s="68"/>
      <c r="CZ272" s="68"/>
    </row>
    <row r="273" s="370" customFormat="true" ht="15" customHeight="true" x14ac:dyDescent="0.2">
      <c r="X273" s="234"/>
      <c r="Y273" s="234"/>
      <c r="Z273" s="234"/>
      <c r="AA273" s="234"/>
      <c r="AB273" s="234"/>
      <c r="AC273" s="234"/>
      <c r="AD273" s="234"/>
      <c r="AE273" s="234"/>
      <c r="AF273" s="234"/>
      <c r="AG273" s="234"/>
      <c r="AH273" s="234"/>
      <c r="AI273" s="234"/>
      <c r="AJ273" s="234"/>
      <c r="AK273" s="234"/>
      <c r="AL273" s="234"/>
      <c r="AM273" s="234"/>
      <c r="AN273" s="234"/>
      <c r="AO273" s="234"/>
      <c r="AP273" s="234"/>
      <c r="AQ273" s="234"/>
      <c r="AR273" s="234"/>
      <c r="AS273" s="234"/>
      <c r="AT273" s="234"/>
      <c r="AU273" s="234"/>
      <c r="AV273" s="234"/>
      <c r="AW273" s="234"/>
      <c r="AX273" s="234"/>
      <c r="AY273" s="234"/>
      <c r="AZ273" s="234"/>
      <c r="BA273" s="1043"/>
      <c r="BB273" s="678" t="s">
        <v>113</v>
      </c>
      <c r="BC273" s="111" t="s">
        <v>35</v>
      </c>
      <c r="BD273" s="104" t="s">
        <v>35</v>
      </c>
      <c r="BE273" s="104" t="s">
        <v>35</v>
      </c>
      <c r="BF273" s="104" t="s">
        <v>35</v>
      </c>
      <c r="BG273" s="99" t="s">
        <v>35</v>
      </c>
      <c r="BH273" s="111" t="s">
        <v>35</v>
      </c>
      <c r="BI273" s="104" t="s">
        <v>35</v>
      </c>
      <c r="BJ273" s="104" t="s">
        <v>35</v>
      </c>
      <c r="BK273" s="104" t="s">
        <v>35</v>
      </c>
      <c r="BL273" s="99" t="s">
        <v>35</v>
      </c>
      <c r="BM273" s="111" t="s">
        <v>35</v>
      </c>
      <c r="BN273" s="104" t="s">
        <v>35</v>
      </c>
      <c r="BO273" s="104" t="s">
        <v>35</v>
      </c>
      <c r="BP273" s="104" t="s">
        <v>35</v>
      </c>
      <c r="BQ273" s="99" t="s">
        <v>35</v>
      </c>
      <c r="BR273" s="111" t="s">
        <v>35</v>
      </c>
      <c r="BS273" s="104" t="s">
        <v>35</v>
      </c>
      <c r="BT273" s="104" t="s">
        <v>35</v>
      </c>
      <c r="BU273" s="104" t="s">
        <v>35</v>
      </c>
      <c r="BV273" s="104" t="s">
        <v>35</v>
      </c>
      <c r="BW273" s="94" t="s">
        <v>35</v>
      </c>
      <c r="BX273" s="68"/>
      <c r="BY273" s="68"/>
      <c r="BZ273" s="68"/>
      <c r="CA273" s="68"/>
      <c r="CB273" s="68"/>
      <c r="CC273" s="68"/>
      <c r="CD273" s="68"/>
      <c r="CE273" s="68"/>
      <c r="CF273" s="68"/>
      <c r="CG273" s="68"/>
      <c r="CH273" s="68"/>
      <c r="CI273" s="68"/>
      <c r="CJ273" s="68"/>
      <c r="CK273" s="68"/>
      <c r="CL273" s="68"/>
      <c r="CM273" s="68"/>
      <c r="CN273" s="68"/>
      <c r="CO273" s="68"/>
      <c r="CP273" s="68"/>
      <c r="CQ273" s="68"/>
      <c r="CR273" s="68"/>
      <c r="CS273" s="68"/>
      <c r="CT273" s="68"/>
      <c r="CU273" s="68"/>
      <c r="CV273" s="68"/>
      <c r="CW273" s="68"/>
      <c r="CX273" s="68"/>
      <c r="CY273" s="68"/>
      <c r="CZ273" s="68"/>
    </row>
    <row r="274" s="370" customFormat="true" ht="15" customHeight="true" x14ac:dyDescent="0.2">
      <c r="X274" s="234"/>
      <c r="Y274" s="234"/>
      <c r="Z274" s="234"/>
      <c r="AA274" s="234"/>
      <c r="AB274" s="234"/>
      <c r="AC274" s="234"/>
      <c r="AD274" s="234"/>
      <c r="AE274" s="234"/>
      <c r="AF274" s="234"/>
      <c r="AG274" s="234"/>
      <c r="AH274" s="234"/>
      <c r="AI274" s="234"/>
      <c r="AJ274" s="234"/>
      <c r="AK274" s="234"/>
      <c r="AL274" s="234"/>
      <c r="AM274" s="234"/>
      <c r="AN274" s="234"/>
      <c r="AO274" s="234"/>
      <c r="AP274" s="234"/>
      <c r="AQ274" s="234"/>
      <c r="AR274" s="234"/>
      <c r="AS274" s="234"/>
      <c r="AT274" s="234"/>
      <c r="AU274" s="234"/>
      <c r="AV274" s="234"/>
      <c r="AW274" s="234"/>
      <c r="AX274" s="234"/>
      <c r="AY274" s="234"/>
      <c r="AZ274" s="234"/>
      <c r="BA274" s="1043" t="s">
        <v>76</v>
      </c>
      <c r="BB274" s="678" t="s">
        <v>49</v>
      </c>
      <c r="BC274" s="111" t="s">
        <v>35</v>
      </c>
      <c r="BD274" s="107" t="s">
        <v>35</v>
      </c>
      <c r="BE274" s="107" t="s">
        <v>35</v>
      </c>
      <c r="BF274" s="107" t="s">
        <v>35</v>
      </c>
      <c r="BG274" s="102" t="s">
        <v>35</v>
      </c>
      <c r="BH274" s="111" t="s">
        <v>35</v>
      </c>
      <c r="BI274" s="107" t="s">
        <v>35</v>
      </c>
      <c r="BJ274" s="107" t="s">
        <v>35</v>
      </c>
      <c r="BK274" s="107" t="s">
        <v>35</v>
      </c>
      <c r="BL274" s="102" t="s">
        <v>35</v>
      </c>
      <c r="BM274" s="111" t="s">
        <v>35</v>
      </c>
      <c r="BN274" s="107" t="s">
        <v>35</v>
      </c>
      <c r="BO274" s="107" t="s">
        <v>35</v>
      </c>
      <c r="BP274" s="107" t="s">
        <v>35</v>
      </c>
      <c r="BQ274" s="102" t="s">
        <v>35</v>
      </c>
      <c r="BR274" s="111" t="s">
        <v>35</v>
      </c>
      <c r="BS274" s="107" t="s">
        <v>35</v>
      </c>
      <c r="BT274" s="107" t="s">
        <v>35</v>
      </c>
      <c r="BU274" s="107" t="s">
        <v>35</v>
      </c>
      <c r="BV274" s="107" t="s">
        <v>35</v>
      </c>
      <c r="BW274" s="96" t="s">
        <v>35</v>
      </c>
      <c r="BX274" s="68"/>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68"/>
    </row>
    <row r="275" s="370" customFormat="true" ht="15" customHeight="true" x14ac:dyDescent="0.2">
      <c r="X275" s="234"/>
      <c r="Y275" s="234"/>
      <c r="Z275" s="234"/>
      <c r="AA275" s="234"/>
      <c r="AB275" s="234"/>
      <c r="AC275" s="234"/>
      <c r="AD275" s="234"/>
      <c r="AE275" s="234"/>
      <c r="AF275" s="234"/>
      <c r="AG275" s="234"/>
      <c r="AH275" s="234"/>
      <c r="AI275" s="234"/>
      <c r="AJ275" s="234"/>
      <c r="AK275" s="234"/>
      <c r="AL275" s="234"/>
      <c r="AM275" s="234"/>
      <c r="AN275" s="234"/>
      <c r="AO275" s="234"/>
      <c r="AP275" s="234"/>
      <c r="AQ275" s="234"/>
      <c r="AR275" s="234"/>
      <c r="AS275" s="234"/>
      <c r="AT275" s="234"/>
      <c r="AU275" s="234"/>
      <c r="AV275" s="234"/>
      <c r="AW275" s="234"/>
      <c r="AX275" s="234"/>
      <c r="AY275" s="234"/>
      <c r="AZ275" s="234"/>
      <c r="BA275" s="1043"/>
      <c r="BB275" s="678" t="s">
        <v>48</v>
      </c>
      <c r="BC275" s="111" t="s">
        <v>35</v>
      </c>
      <c r="BD275" s="107" t="s">
        <v>35</v>
      </c>
      <c r="BE275" s="107" t="s">
        <v>35</v>
      </c>
      <c r="BF275" s="107" t="s">
        <v>35</v>
      </c>
      <c r="BG275" s="102" t="s">
        <v>35</v>
      </c>
      <c r="BH275" s="111" t="s">
        <v>35</v>
      </c>
      <c r="BI275" s="107" t="s">
        <v>35</v>
      </c>
      <c r="BJ275" s="107" t="s">
        <v>35</v>
      </c>
      <c r="BK275" s="107" t="s">
        <v>35</v>
      </c>
      <c r="BL275" s="102" t="s">
        <v>35</v>
      </c>
      <c r="BM275" s="111" t="s">
        <v>35</v>
      </c>
      <c r="BN275" s="107" t="s">
        <v>35</v>
      </c>
      <c r="BO275" s="107" t="s">
        <v>35</v>
      </c>
      <c r="BP275" s="107" t="s">
        <v>35</v>
      </c>
      <c r="BQ275" s="102" t="s">
        <v>35</v>
      </c>
      <c r="BR275" s="111" t="s">
        <v>35</v>
      </c>
      <c r="BS275" s="107" t="s">
        <v>35</v>
      </c>
      <c r="BT275" s="107" t="s">
        <v>35</v>
      </c>
      <c r="BU275" s="107" t="s">
        <v>35</v>
      </c>
      <c r="BV275" s="107" t="s">
        <v>35</v>
      </c>
      <c r="BW275" s="96" t="s">
        <v>35</v>
      </c>
      <c r="BX275" s="68"/>
      <c r="BY275" s="68"/>
      <c r="BZ275" s="68"/>
      <c r="CA275" s="68"/>
      <c r="CB275" s="68"/>
      <c r="CC275" s="68"/>
      <c r="CD275" s="68"/>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68"/>
    </row>
    <row r="276" s="370" customFormat="true" ht="15" customHeight="true" x14ac:dyDescent="0.2">
      <c r="X276" s="234"/>
      <c r="Y276" s="234"/>
      <c r="Z276" s="234"/>
      <c r="AA276" s="234"/>
      <c r="AB276" s="234"/>
      <c r="AC276" s="234"/>
      <c r="AD276" s="234"/>
      <c r="AE276" s="234"/>
      <c r="AF276" s="234"/>
      <c r="AG276" s="234"/>
      <c r="AH276" s="234"/>
      <c r="AI276" s="234"/>
      <c r="AJ276" s="234"/>
      <c r="AK276" s="234"/>
      <c r="AL276" s="234"/>
      <c r="AM276" s="234"/>
      <c r="AN276" s="234"/>
      <c r="AO276" s="234"/>
      <c r="AP276" s="234"/>
      <c r="AQ276" s="234"/>
      <c r="AR276" s="234"/>
      <c r="AS276" s="234"/>
      <c r="AT276" s="234"/>
      <c r="AU276" s="234"/>
      <c r="AV276" s="234"/>
      <c r="AW276" s="234"/>
      <c r="AX276" s="234"/>
      <c r="AY276" s="234"/>
      <c r="AZ276" s="234"/>
      <c r="BA276" s="1043"/>
      <c r="BB276" s="678" t="s">
        <v>114</v>
      </c>
      <c r="BC276" s="111" t="s">
        <v>35</v>
      </c>
      <c r="BD276" s="107" t="s">
        <v>35</v>
      </c>
      <c r="BE276" s="107" t="s">
        <v>35</v>
      </c>
      <c r="BF276" s="107" t="s">
        <v>35</v>
      </c>
      <c r="BG276" s="102" t="s">
        <v>35</v>
      </c>
      <c r="BH276" s="111" t="s">
        <v>35</v>
      </c>
      <c r="BI276" s="107" t="s">
        <v>35</v>
      </c>
      <c r="BJ276" s="107" t="s">
        <v>35</v>
      </c>
      <c r="BK276" s="107" t="s">
        <v>35</v>
      </c>
      <c r="BL276" s="102" t="s">
        <v>35</v>
      </c>
      <c r="BM276" s="111" t="s">
        <v>35</v>
      </c>
      <c r="BN276" s="107" t="s">
        <v>35</v>
      </c>
      <c r="BO276" s="107" t="s">
        <v>35</v>
      </c>
      <c r="BP276" s="107" t="s">
        <v>35</v>
      </c>
      <c r="BQ276" s="102" t="s">
        <v>35</v>
      </c>
      <c r="BR276" s="111" t="s">
        <v>35</v>
      </c>
      <c r="BS276" s="107" t="s">
        <v>35</v>
      </c>
      <c r="BT276" s="107" t="s">
        <v>35</v>
      </c>
      <c r="BU276" s="107" t="s">
        <v>35</v>
      </c>
      <c r="BV276" s="107" t="s">
        <v>35</v>
      </c>
      <c r="BW276" s="96" t="s">
        <v>35</v>
      </c>
      <c r="BX276" s="68"/>
      <c r="BY276" s="68"/>
      <c r="BZ276" s="68"/>
      <c r="CA276" s="68"/>
      <c r="CB276" s="68"/>
      <c r="CC276" s="68"/>
      <c r="CD276" s="68"/>
      <c r="CE276" s="68"/>
      <c r="CF276" s="68"/>
      <c r="CG276" s="68"/>
      <c r="CH276" s="68"/>
      <c r="CI276" s="68"/>
      <c r="CJ276" s="68"/>
      <c r="CK276" s="68"/>
      <c r="CL276" s="68"/>
      <c r="CM276" s="68"/>
      <c r="CN276" s="68"/>
      <c r="CO276" s="68"/>
      <c r="CP276" s="68"/>
      <c r="CQ276" s="68"/>
      <c r="CR276" s="68"/>
      <c r="CS276" s="68"/>
      <c r="CT276" s="68"/>
      <c r="CU276" s="68"/>
      <c r="CV276" s="68"/>
      <c r="CW276" s="68"/>
      <c r="CX276" s="68"/>
      <c r="CY276" s="68"/>
      <c r="CZ276" s="68"/>
    </row>
    <row r="277" s="370" customFormat="true" ht="15" customHeight="true" x14ac:dyDescent="0.2">
      <c r="X277" s="234"/>
      <c r="Y277" s="234"/>
      <c r="Z277" s="234"/>
      <c r="AA277" s="234"/>
      <c r="AB277" s="234"/>
      <c r="AC277" s="234"/>
      <c r="AD277" s="234"/>
      <c r="AE277" s="234"/>
      <c r="AF277" s="234"/>
      <c r="AG277" s="234"/>
      <c r="AH277" s="234"/>
      <c r="AI277" s="234"/>
      <c r="AJ277" s="234"/>
      <c r="AK277" s="234"/>
      <c r="AL277" s="234"/>
      <c r="AM277" s="234"/>
      <c r="AN277" s="234"/>
      <c r="AO277" s="234"/>
      <c r="AP277" s="234"/>
      <c r="AQ277" s="234"/>
      <c r="AR277" s="234"/>
      <c r="AS277" s="234"/>
      <c r="AT277" s="234"/>
      <c r="AU277" s="234"/>
      <c r="AV277" s="234"/>
      <c r="AW277" s="234"/>
      <c r="AX277" s="234"/>
      <c r="AY277" s="234"/>
      <c r="AZ277" s="234"/>
      <c r="BA277" s="1043" t="s">
        <v>77</v>
      </c>
      <c r="BB277" s="678" t="s">
        <v>78</v>
      </c>
      <c r="BC277" s="111" t="s">
        <v>35</v>
      </c>
      <c r="BD277" s="107" t="s">
        <v>35</v>
      </c>
      <c r="BE277" s="107" t="s">
        <v>35</v>
      </c>
      <c r="BF277" s="107" t="s">
        <v>35</v>
      </c>
      <c r="BG277" s="102" t="s">
        <v>35</v>
      </c>
      <c r="BH277" s="111" t="s">
        <v>35</v>
      </c>
      <c r="BI277" s="107" t="s">
        <v>35</v>
      </c>
      <c r="BJ277" s="107" t="s">
        <v>35</v>
      </c>
      <c r="BK277" s="107" t="s">
        <v>35</v>
      </c>
      <c r="BL277" s="102" t="s">
        <v>35</v>
      </c>
      <c r="BM277" s="111" t="s">
        <v>35</v>
      </c>
      <c r="BN277" s="107" t="s">
        <v>35</v>
      </c>
      <c r="BO277" s="107" t="s">
        <v>35</v>
      </c>
      <c r="BP277" s="107" t="s">
        <v>35</v>
      </c>
      <c r="BQ277" s="102" t="s">
        <v>35</v>
      </c>
      <c r="BR277" s="111" t="s">
        <v>35</v>
      </c>
      <c r="BS277" s="107" t="s">
        <v>35</v>
      </c>
      <c r="BT277" s="107" t="s">
        <v>35</v>
      </c>
      <c r="BU277" s="107" t="s">
        <v>35</v>
      </c>
      <c r="BV277" s="107" t="s">
        <v>35</v>
      </c>
      <c r="BW277" s="96" t="s">
        <v>35</v>
      </c>
      <c r="BX277" s="68"/>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8"/>
      <c r="CX277" s="68"/>
      <c r="CY277" s="68"/>
      <c r="CZ277" s="68"/>
    </row>
    <row r="278" s="370" customFormat="true" ht="15" customHeight="true" x14ac:dyDescent="0.2">
      <c r="X278" s="234"/>
      <c r="Y278" s="234"/>
      <c r="Z278" s="234"/>
      <c r="AA278" s="234"/>
      <c r="AB278" s="234"/>
      <c r="AC278" s="234"/>
      <c r="AD278" s="234"/>
      <c r="AE278" s="234"/>
      <c r="AF278" s="234"/>
      <c r="AG278" s="234"/>
      <c r="AH278" s="234"/>
      <c r="AI278" s="234"/>
      <c r="AJ278" s="234"/>
      <c r="AK278" s="234"/>
      <c r="AL278" s="234"/>
      <c r="AM278" s="234"/>
      <c r="AN278" s="234"/>
      <c r="AO278" s="234"/>
      <c r="AP278" s="234"/>
      <c r="AQ278" s="234"/>
      <c r="AR278" s="234"/>
      <c r="AS278" s="234"/>
      <c r="AT278" s="234"/>
      <c r="AU278" s="234"/>
      <c r="AV278" s="234"/>
      <c r="AW278" s="234"/>
      <c r="AX278" s="234"/>
      <c r="AY278" s="234"/>
      <c r="AZ278" s="234"/>
      <c r="BA278" s="1043"/>
      <c r="BB278" s="678" t="s">
        <v>79</v>
      </c>
      <c r="BC278" s="111" t="s">
        <v>35</v>
      </c>
      <c r="BD278" s="107" t="s">
        <v>35</v>
      </c>
      <c r="BE278" s="107" t="s">
        <v>35</v>
      </c>
      <c r="BF278" s="107" t="s">
        <v>35</v>
      </c>
      <c r="BG278" s="102" t="s">
        <v>35</v>
      </c>
      <c r="BH278" s="111" t="s">
        <v>35</v>
      </c>
      <c r="BI278" s="107" t="s">
        <v>35</v>
      </c>
      <c r="BJ278" s="107" t="s">
        <v>35</v>
      </c>
      <c r="BK278" s="107" t="s">
        <v>35</v>
      </c>
      <c r="BL278" s="102" t="s">
        <v>35</v>
      </c>
      <c r="BM278" s="111" t="s">
        <v>35</v>
      </c>
      <c r="BN278" s="107" t="s">
        <v>35</v>
      </c>
      <c r="BO278" s="107" t="s">
        <v>35</v>
      </c>
      <c r="BP278" s="107" t="s">
        <v>35</v>
      </c>
      <c r="BQ278" s="102" t="s">
        <v>35</v>
      </c>
      <c r="BR278" s="111" t="s">
        <v>35</v>
      </c>
      <c r="BS278" s="107" t="s">
        <v>35</v>
      </c>
      <c r="BT278" s="107" t="s">
        <v>35</v>
      </c>
      <c r="BU278" s="107" t="s">
        <v>35</v>
      </c>
      <c r="BV278" s="107" t="s">
        <v>35</v>
      </c>
      <c r="BW278" s="96" t="s">
        <v>35</v>
      </c>
      <c r="BX278" s="68"/>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8"/>
      <c r="CX278" s="68"/>
      <c r="CY278" s="68"/>
      <c r="CZ278" s="68"/>
    </row>
    <row r="279" s="370" customFormat="true" ht="15" customHeight="true" x14ac:dyDescent="0.2">
      <c r="X279" s="234"/>
      <c r="Y279" s="234"/>
      <c r="Z279" s="234"/>
      <c r="AA279" s="234"/>
      <c r="AB279" s="234"/>
      <c r="AC279" s="234"/>
      <c r="AD279" s="234"/>
      <c r="AE279" s="234"/>
      <c r="AF279" s="234"/>
      <c r="AG279" s="234"/>
      <c r="AH279" s="234"/>
      <c r="AI279" s="234"/>
      <c r="AJ279" s="234"/>
      <c r="AK279" s="234"/>
      <c r="AL279" s="234"/>
      <c r="AM279" s="234"/>
      <c r="AN279" s="234"/>
      <c r="AO279" s="234"/>
      <c r="AP279" s="234"/>
      <c r="AQ279" s="234"/>
      <c r="AR279" s="234"/>
      <c r="AS279" s="234"/>
      <c r="AT279" s="234"/>
      <c r="AU279" s="234"/>
      <c r="AV279" s="234"/>
      <c r="AW279" s="234"/>
      <c r="AX279" s="234"/>
      <c r="AY279" s="234"/>
      <c r="AZ279" s="234"/>
      <c r="BA279" s="1043"/>
      <c r="BB279" s="678" t="s">
        <v>80</v>
      </c>
      <c r="BC279" s="111" t="s">
        <v>35</v>
      </c>
      <c r="BD279" s="104" t="s">
        <v>35</v>
      </c>
      <c r="BE279" s="104" t="s">
        <v>35</v>
      </c>
      <c r="BF279" s="104" t="s">
        <v>35</v>
      </c>
      <c r="BG279" s="99" t="s">
        <v>35</v>
      </c>
      <c r="BH279" s="111" t="s">
        <v>35</v>
      </c>
      <c r="BI279" s="104" t="s">
        <v>35</v>
      </c>
      <c r="BJ279" s="104" t="s">
        <v>35</v>
      </c>
      <c r="BK279" s="104" t="s">
        <v>35</v>
      </c>
      <c r="BL279" s="99" t="s">
        <v>35</v>
      </c>
      <c r="BM279" s="111" t="s">
        <v>35</v>
      </c>
      <c r="BN279" s="104" t="s">
        <v>35</v>
      </c>
      <c r="BO279" s="104" t="s">
        <v>35</v>
      </c>
      <c r="BP279" s="104" t="s">
        <v>35</v>
      </c>
      <c r="BQ279" s="99" t="s">
        <v>35</v>
      </c>
      <c r="BR279" s="111" t="s">
        <v>35</v>
      </c>
      <c r="BS279" s="104" t="s">
        <v>35</v>
      </c>
      <c r="BT279" s="104" t="s">
        <v>35</v>
      </c>
      <c r="BU279" s="104" t="s">
        <v>35</v>
      </c>
      <c r="BV279" s="104" t="s">
        <v>35</v>
      </c>
      <c r="BW279" s="94" t="s">
        <v>35</v>
      </c>
      <c r="BX279" s="68"/>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8"/>
      <c r="CX279" s="68"/>
      <c r="CY279" s="68"/>
      <c r="CZ279" s="68"/>
    </row>
    <row r="280" s="575" customFormat="true" ht="15" customHeight="true" x14ac:dyDescent="0.2">
      <c r="B280" s="594"/>
      <c r="X280" s="403"/>
      <c r="Y280" s="403"/>
      <c r="Z280" s="403"/>
      <c r="AA280" s="403"/>
      <c r="AB280" s="403"/>
      <c r="AC280" s="403"/>
      <c r="AD280" s="403"/>
      <c r="AE280" s="403"/>
      <c r="AF280" s="403"/>
      <c r="AG280" s="403"/>
      <c r="AH280" s="403"/>
      <c r="AI280" s="403"/>
      <c r="AJ280" s="403"/>
      <c r="AK280" s="403"/>
      <c r="AL280" s="403"/>
      <c r="AM280" s="403"/>
      <c r="AN280" s="403"/>
      <c r="AO280" s="403"/>
      <c r="AP280" s="403"/>
      <c r="AQ280" s="403"/>
      <c r="AR280" s="403"/>
      <c r="AS280" s="403"/>
      <c r="AT280" s="403"/>
      <c r="AU280" s="403"/>
      <c r="AV280" s="403"/>
      <c r="AW280" s="403"/>
      <c r="AX280" s="403"/>
      <c r="AY280" s="403"/>
      <c r="AZ280" s="403"/>
      <c r="BA280" s="1043"/>
      <c r="BB280" s="678" t="s">
        <v>81</v>
      </c>
      <c r="BC280" s="111" t="s">
        <v>35</v>
      </c>
      <c r="BD280" s="104" t="s">
        <v>35</v>
      </c>
      <c r="BE280" s="104" t="s">
        <v>35</v>
      </c>
      <c r="BF280" s="104" t="s">
        <v>35</v>
      </c>
      <c r="BG280" s="99" t="s">
        <v>35</v>
      </c>
      <c r="BH280" s="111" t="s">
        <v>35</v>
      </c>
      <c r="BI280" s="104" t="s">
        <v>35</v>
      </c>
      <c r="BJ280" s="104" t="s">
        <v>35</v>
      </c>
      <c r="BK280" s="104" t="s">
        <v>35</v>
      </c>
      <c r="BL280" s="99" t="s">
        <v>35</v>
      </c>
      <c r="BM280" s="111" t="s">
        <v>35</v>
      </c>
      <c r="BN280" s="104" t="s">
        <v>35</v>
      </c>
      <c r="BO280" s="104" t="s">
        <v>35</v>
      </c>
      <c r="BP280" s="104" t="s">
        <v>35</v>
      </c>
      <c r="BQ280" s="99" t="s">
        <v>35</v>
      </c>
      <c r="BR280" s="111" t="s">
        <v>35</v>
      </c>
      <c r="BS280" s="104" t="s">
        <v>35</v>
      </c>
      <c r="BT280" s="104" t="s">
        <v>35</v>
      </c>
      <c r="BU280" s="104" t="s">
        <v>35</v>
      </c>
      <c r="BV280" s="104" t="s">
        <v>35</v>
      </c>
      <c r="BW280" s="94" t="s">
        <v>35</v>
      </c>
      <c r="BX280" s="68"/>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8"/>
      <c r="CX280" s="68"/>
      <c r="CY280" s="68"/>
      <c r="CZ280" s="68"/>
    </row>
    <row r="281" s="575" customFormat="true" ht="15" customHeight="true" x14ac:dyDescent="0.2">
      <c r="B281" s="594"/>
      <c r="X281" s="403"/>
      <c r="Y281" s="403"/>
      <c r="Z281" s="403"/>
      <c r="AA281" s="403"/>
      <c r="AB281" s="403"/>
      <c r="AC281" s="403"/>
      <c r="AD281" s="403"/>
      <c r="AE281" s="403"/>
      <c r="AF281" s="403"/>
      <c r="AG281" s="403"/>
      <c r="AH281" s="403"/>
      <c r="AI281" s="403"/>
      <c r="AJ281" s="403"/>
      <c r="AK281" s="403"/>
      <c r="AL281" s="403"/>
      <c r="AM281" s="403"/>
      <c r="AN281" s="403"/>
      <c r="AO281" s="403"/>
      <c r="AP281" s="403"/>
      <c r="AQ281" s="403"/>
      <c r="AR281" s="403"/>
      <c r="AS281" s="403"/>
      <c r="AT281" s="403"/>
      <c r="AU281" s="403"/>
      <c r="AV281" s="403"/>
      <c r="AW281" s="403"/>
      <c r="AX281" s="403"/>
      <c r="AY281" s="403"/>
      <c r="AZ281" s="403"/>
      <c r="BA281" s="1043"/>
      <c r="BB281" s="678" t="s">
        <v>82</v>
      </c>
      <c r="BC281" s="111" t="s">
        <v>35</v>
      </c>
      <c r="BD281" s="104" t="s">
        <v>35</v>
      </c>
      <c r="BE281" s="104" t="s">
        <v>35</v>
      </c>
      <c r="BF281" s="104" t="s">
        <v>35</v>
      </c>
      <c r="BG281" s="99" t="s">
        <v>35</v>
      </c>
      <c r="BH281" s="111" t="s">
        <v>35</v>
      </c>
      <c r="BI281" s="104" t="s">
        <v>35</v>
      </c>
      <c r="BJ281" s="104" t="s">
        <v>35</v>
      </c>
      <c r="BK281" s="104" t="s">
        <v>35</v>
      </c>
      <c r="BL281" s="99" t="s">
        <v>35</v>
      </c>
      <c r="BM281" s="111" t="s">
        <v>35</v>
      </c>
      <c r="BN281" s="104" t="s">
        <v>35</v>
      </c>
      <c r="BO281" s="104" t="s">
        <v>35</v>
      </c>
      <c r="BP281" s="104" t="s">
        <v>35</v>
      </c>
      <c r="BQ281" s="99" t="s">
        <v>35</v>
      </c>
      <c r="BR281" s="111" t="s">
        <v>35</v>
      </c>
      <c r="BS281" s="104" t="s">
        <v>35</v>
      </c>
      <c r="BT281" s="104" t="s">
        <v>35</v>
      </c>
      <c r="BU281" s="104" t="s">
        <v>35</v>
      </c>
      <c r="BV281" s="104" t="s">
        <v>35</v>
      </c>
      <c r="BW281" s="94" t="s">
        <v>35</v>
      </c>
      <c r="BX281" s="68"/>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8"/>
      <c r="CX281" s="68"/>
      <c r="CY281" s="68"/>
      <c r="CZ281" s="68"/>
    </row>
    <row r="282" s="575" customFormat="true" ht="15" customHeight="true" x14ac:dyDescent="0.2">
      <c r="B282" s="594"/>
      <c r="X282" s="403"/>
      <c r="Y282" s="403"/>
      <c r="Z282" s="403"/>
      <c r="AA282" s="403"/>
      <c r="AB282" s="403"/>
      <c r="AC282" s="403"/>
      <c r="AD282" s="403"/>
      <c r="AE282" s="403"/>
      <c r="AF282" s="403"/>
      <c r="AG282" s="403"/>
      <c r="AH282" s="403"/>
      <c r="AI282" s="403"/>
      <c r="AJ282" s="403"/>
      <c r="AK282" s="403"/>
      <c r="AL282" s="403"/>
      <c r="AM282" s="403"/>
      <c r="AN282" s="403"/>
      <c r="AO282" s="403"/>
      <c r="AP282" s="403"/>
      <c r="AQ282" s="403"/>
      <c r="AR282" s="403"/>
      <c r="AS282" s="403"/>
      <c r="AT282" s="403"/>
      <c r="AU282" s="403"/>
      <c r="AV282" s="403"/>
      <c r="AW282" s="403"/>
      <c r="AX282" s="403"/>
      <c r="AY282" s="403"/>
      <c r="AZ282" s="403"/>
      <c r="BA282" s="1043"/>
      <c r="BB282" s="678" t="s">
        <v>83</v>
      </c>
      <c r="BC282" s="111" t="s">
        <v>35</v>
      </c>
      <c r="BD282" s="104" t="s">
        <v>35</v>
      </c>
      <c r="BE282" s="104" t="s">
        <v>35</v>
      </c>
      <c r="BF282" s="104" t="s">
        <v>35</v>
      </c>
      <c r="BG282" s="99" t="s">
        <v>35</v>
      </c>
      <c r="BH282" s="111" t="s">
        <v>35</v>
      </c>
      <c r="BI282" s="104" t="s">
        <v>35</v>
      </c>
      <c r="BJ282" s="104" t="s">
        <v>35</v>
      </c>
      <c r="BK282" s="104" t="s">
        <v>35</v>
      </c>
      <c r="BL282" s="99" t="s">
        <v>35</v>
      </c>
      <c r="BM282" s="111" t="s">
        <v>35</v>
      </c>
      <c r="BN282" s="104" t="s">
        <v>35</v>
      </c>
      <c r="BO282" s="104" t="s">
        <v>35</v>
      </c>
      <c r="BP282" s="104" t="s">
        <v>35</v>
      </c>
      <c r="BQ282" s="99" t="s">
        <v>35</v>
      </c>
      <c r="BR282" s="111" t="s">
        <v>35</v>
      </c>
      <c r="BS282" s="104" t="s">
        <v>35</v>
      </c>
      <c r="BT282" s="104" t="s">
        <v>35</v>
      </c>
      <c r="BU282" s="104" t="s">
        <v>35</v>
      </c>
      <c r="BV282" s="104" t="s">
        <v>35</v>
      </c>
      <c r="BW282" s="94" t="s">
        <v>35</v>
      </c>
      <c r="BX282" s="68"/>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8"/>
      <c r="CX282" s="68"/>
      <c r="CY282" s="68"/>
      <c r="CZ282" s="68"/>
    </row>
    <row r="283" s="575" customFormat="true" ht="15" customHeight="true" x14ac:dyDescent="0.2">
      <c r="B283" s="594"/>
      <c r="X283" s="403"/>
      <c r="Y283" s="403"/>
      <c r="Z283" s="403"/>
      <c r="AA283" s="403"/>
      <c r="AB283" s="403"/>
      <c r="AC283" s="403"/>
      <c r="AD283" s="403"/>
      <c r="AE283" s="403"/>
      <c r="AF283" s="403"/>
      <c r="AG283" s="403"/>
      <c r="AH283" s="403"/>
      <c r="AI283" s="403"/>
      <c r="AJ283" s="403"/>
      <c r="AK283" s="403"/>
      <c r="AL283" s="403"/>
      <c r="AM283" s="403"/>
      <c r="AN283" s="403"/>
      <c r="AO283" s="403"/>
      <c r="AP283" s="403"/>
      <c r="AQ283" s="403"/>
      <c r="AR283" s="403"/>
      <c r="AS283" s="403"/>
      <c r="AT283" s="403"/>
      <c r="AU283" s="403"/>
      <c r="AV283" s="403"/>
      <c r="AW283" s="403"/>
      <c r="AX283" s="403"/>
      <c r="AY283" s="403"/>
      <c r="AZ283" s="403"/>
      <c r="BA283" s="1043"/>
      <c r="BB283" s="678" t="s">
        <v>84</v>
      </c>
      <c r="BC283" s="111" t="s">
        <v>35</v>
      </c>
      <c r="BD283" s="104" t="s">
        <v>35</v>
      </c>
      <c r="BE283" s="104" t="s">
        <v>35</v>
      </c>
      <c r="BF283" s="104" t="s">
        <v>35</v>
      </c>
      <c r="BG283" s="99" t="s">
        <v>35</v>
      </c>
      <c r="BH283" s="111" t="s">
        <v>35</v>
      </c>
      <c r="BI283" s="104" t="s">
        <v>35</v>
      </c>
      <c r="BJ283" s="104" t="s">
        <v>35</v>
      </c>
      <c r="BK283" s="104" t="s">
        <v>35</v>
      </c>
      <c r="BL283" s="99" t="s">
        <v>35</v>
      </c>
      <c r="BM283" s="111" t="s">
        <v>35</v>
      </c>
      <c r="BN283" s="104" t="s">
        <v>35</v>
      </c>
      <c r="BO283" s="104" t="s">
        <v>35</v>
      </c>
      <c r="BP283" s="104" t="s">
        <v>35</v>
      </c>
      <c r="BQ283" s="99" t="s">
        <v>35</v>
      </c>
      <c r="BR283" s="111" t="s">
        <v>35</v>
      </c>
      <c r="BS283" s="104" t="s">
        <v>35</v>
      </c>
      <c r="BT283" s="104" t="s">
        <v>35</v>
      </c>
      <c r="BU283" s="104" t="s">
        <v>35</v>
      </c>
      <c r="BV283" s="104" t="s">
        <v>35</v>
      </c>
      <c r="BW283" s="94" t="s">
        <v>35</v>
      </c>
      <c r="BX283" s="68"/>
      <c r="BY283" s="68"/>
      <c r="BZ283" s="68"/>
      <c r="CA283" s="68"/>
      <c r="CB283" s="68"/>
      <c r="CC283" s="68"/>
      <c r="CD283" s="68"/>
      <c r="CE283" s="68"/>
      <c r="CF283" s="68"/>
      <c r="CG283" s="68"/>
      <c r="CH283" s="68"/>
      <c r="CI283" s="68"/>
      <c r="CJ283" s="68"/>
      <c r="CK283" s="68"/>
      <c r="CL283" s="68"/>
      <c r="CM283" s="68"/>
      <c r="CN283" s="68"/>
      <c r="CO283" s="68"/>
      <c r="CP283" s="68"/>
      <c r="CQ283" s="68"/>
      <c r="CR283" s="68"/>
      <c r="CS283" s="68"/>
      <c r="CT283" s="68"/>
      <c r="CU283" s="68"/>
      <c r="CV283" s="68"/>
      <c r="CW283" s="68"/>
      <c r="CX283" s="68"/>
      <c r="CY283" s="68"/>
      <c r="CZ283" s="68"/>
    </row>
    <row r="284" s="575" customFormat="true" ht="15" customHeight="true" x14ac:dyDescent="0.2">
      <c r="B284" s="594"/>
      <c r="X284" s="403"/>
      <c r="Y284" s="403"/>
      <c r="Z284" s="403"/>
      <c r="AA284" s="403"/>
      <c r="AB284" s="403"/>
      <c r="AC284" s="403"/>
      <c r="AD284" s="403"/>
      <c r="AE284" s="403"/>
      <c r="AF284" s="403"/>
      <c r="AG284" s="403"/>
      <c r="AH284" s="403"/>
      <c r="AI284" s="403"/>
      <c r="AJ284" s="403"/>
      <c r="AK284" s="403"/>
      <c r="AL284" s="403"/>
      <c r="AM284" s="403"/>
      <c r="AN284" s="403"/>
      <c r="AO284" s="403"/>
      <c r="AP284" s="403"/>
      <c r="AQ284" s="403"/>
      <c r="AR284" s="403"/>
      <c r="AS284" s="403"/>
      <c r="AT284" s="403"/>
      <c r="AU284" s="403"/>
      <c r="AV284" s="403"/>
      <c r="AW284" s="403"/>
      <c r="AX284" s="403"/>
      <c r="AY284" s="403"/>
      <c r="AZ284" s="403"/>
      <c r="BA284" s="1045"/>
      <c r="BB284" s="681" t="s">
        <v>114</v>
      </c>
      <c r="BC284" s="110" t="s">
        <v>35</v>
      </c>
      <c r="BD284" s="106" t="s">
        <v>35</v>
      </c>
      <c r="BE284" s="106" t="s">
        <v>35</v>
      </c>
      <c r="BF284" s="106" t="s">
        <v>35</v>
      </c>
      <c r="BG284" s="101" t="s">
        <v>35</v>
      </c>
      <c r="BH284" s="110" t="s">
        <v>35</v>
      </c>
      <c r="BI284" s="106" t="s">
        <v>35</v>
      </c>
      <c r="BJ284" s="106" t="s">
        <v>35</v>
      </c>
      <c r="BK284" s="106" t="s">
        <v>35</v>
      </c>
      <c r="BL284" s="101" t="s">
        <v>35</v>
      </c>
      <c r="BM284" s="110" t="s">
        <v>35</v>
      </c>
      <c r="BN284" s="106" t="s">
        <v>35</v>
      </c>
      <c r="BO284" s="106" t="s">
        <v>35</v>
      </c>
      <c r="BP284" s="106" t="s">
        <v>35</v>
      </c>
      <c r="BQ284" s="101" t="s">
        <v>35</v>
      </c>
      <c r="BR284" s="110" t="s">
        <v>35</v>
      </c>
      <c r="BS284" s="106" t="s">
        <v>35</v>
      </c>
      <c r="BT284" s="106" t="s">
        <v>35</v>
      </c>
      <c r="BU284" s="106" t="s">
        <v>35</v>
      </c>
      <c r="BV284" s="106" t="s">
        <v>35</v>
      </c>
      <c r="BW284" s="95" t="s">
        <v>35</v>
      </c>
      <c r="BX284" s="68"/>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8"/>
      <c r="CX284" s="68"/>
      <c r="CY284" s="68"/>
      <c r="CZ284" s="68"/>
    </row>
    <row r="285" s="575" customFormat="true" ht="15" customHeight="true" x14ac:dyDescent="0.2">
      <c r="B285" s="594"/>
      <c r="X285" s="403"/>
      <c r="Y285" s="403"/>
      <c r="Z285" s="403"/>
      <c r="AA285" s="403"/>
      <c r="AB285" s="403"/>
      <c r="AC285" s="403"/>
      <c r="AD285" s="403"/>
      <c r="AE285" s="403"/>
      <c r="AF285" s="403"/>
      <c r="AG285" s="403"/>
      <c r="AH285" s="403"/>
      <c r="AI285" s="403"/>
      <c r="AJ285" s="403"/>
      <c r="AK285" s="403"/>
      <c r="AL285" s="403"/>
      <c r="AM285" s="403"/>
      <c r="AN285" s="403"/>
      <c r="AO285" s="403"/>
      <c r="AP285" s="403"/>
      <c r="AQ285" s="403"/>
      <c r="AR285" s="403"/>
      <c r="AS285" s="403"/>
      <c r="AT285" s="403"/>
      <c r="AU285" s="403"/>
      <c r="AV285" s="403"/>
      <c r="AW285" s="403"/>
      <c r="AX285" s="403"/>
      <c r="AY285" s="403"/>
      <c r="AZ285" s="403"/>
      <c r="BA285" s="367"/>
      <c r="BB285" s="365"/>
      <c r="BC285" s="365"/>
      <c r="BD285" s="365"/>
      <c r="BE285" s="365"/>
      <c r="BF285" s="365"/>
      <c r="BG285" s="365"/>
      <c r="BH285" s="365"/>
      <c r="BI285" s="365"/>
      <c r="BJ285" s="365"/>
      <c r="BK285" s="365"/>
      <c r="BL285" s="365"/>
      <c r="BM285" s="365"/>
      <c r="BN285" s="365"/>
      <c r="BO285" s="365"/>
      <c r="BP285" s="365"/>
      <c r="BQ285" s="365"/>
      <c r="BR285" s="365"/>
      <c r="BS285" s="365"/>
      <c r="BT285" s="365"/>
      <c r="BU285" s="365"/>
      <c r="BV285" s="365"/>
      <c r="BW285" s="367"/>
      <c r="BX285" s="402"/>
      <c r="BY285" s="402"/>
      <c r="BZ285" s="402"/>
      <c r="CA285" s="402"/>
      <c r="CB285" s="402"/>
      <c r="CC285" s="402"/>
      <c r="CD285" s="402"/>
      <c r="CE285" s="402"/>
      <c r="CF285" s="402"/>
      <c r="CG285" s="402"/>
      <c r="CH285" s="402"/>
      <c r="CI285" s="402"/>
      <c r="CJ285" s="402"/>
      <c r="CK285" s="402"/>
      <c r="CL285" s="402"/>
      <c r="CM285" s="402"/>
      <c r="CN285" s="402"/>
      <c r="CO285" s="402"/>
      <c r="CP285" s="402"/>
      <c r="CQ285" s="402"/>
      <c r="CR285" s="402"/>
      <c r="CS285" s="402"/>
      <c r="CT285" s="402"/>
      <c r="CU285" s="402"/>
      <c r="CV285" s="402"/>
      <c r="CW285" s="402"/>
      <c r="CX285" s="402"/>
      <c r="CY285" s="402"/>
      <c r="CZ285" s="402"/>
    </row>
    <row r="286" s="575" customFormat="true" ht="15" customHeight="true" x14ac:dyDescent="0.2">
      <c r="B286" s="594"/>
      <c r="X286" s="403"/>
      <c r="Y286" s="403"/>
      <c r="Z286" s="403"/>
      <c r="AA286" s="403"/>
      <c r="AB286" s="403"/>
      <c r="AC286" s="403"/>
      <c r="AD286" s="403"/>
      <c r="AE286" s="403"/>
      <c r="AF286" s="403"/>
      <c r="AG286" s="403"/>
      <c r="AH286" s="403"/>
      <c r="AI286" s="403"/>
      <c r="AJ286" s="403"/>
      <c r="AK286" s="403"/>
      <c r="AL286" s="403"/>
      <c r="AM286" s="403"/>
      <c r="AN286" s="403"/>
      <c r="AO286" s="403"/>
      <c r="AP286" s="403"/>
      <c r="AQ286" s="403"/>
      <c r="AR286" s="403"/>
      <c r="AS286" s="403"/>
      <c r="AT286" s="403"/>
      <c r="AU286" s="403"/>
      <c r="AV286" s="403"/>
      <c r="AW286" s="403"/>
      <c r="AX286" s="403"/>
      <c r="AY286" s="403"/>
      <c r="AZ286" s="403"/>
      <c r="BA286" s="367"/>
      <c r="BB286" s="365"/>
      <c r="BC286" s="365"/>
      <c r="BD286" s="365"/>
      <c r="BE286" s="365"/>
      <c r="BF286" s="365"/>
      <c r="BG286" s="365"/>
      <c r="BH286" s="365"/>
      <c r="BI286" s="365"/>
      <c r="BJ286" s="365"/>
      <c r="BK286" s="365"/>
      <c r="BL286" s="365"/>
      <c r="BM286" s="365"/>
      <c r="BN286" s="365"/>
      <c r="BO286" s="365"/>
      <c r="BP286" s="365"/>
      <c r="BQ286" s="365"/>
      <c r="BR286" s="365"/>
      <c r="BS286" s="365"/>
      <c r="BT286" s="365"/>
      <c r="BU286" s="365"/>
      <c r="BV286" s="365"/>
      <c r="BW286" s="367"/>
      <c r="BX286" s="402"/>
      <c r="BY286" s="402"/>
      <c r="BZ286" s="402"/>
      <c r="CA286" s="402"/>
      <c r="CB286" s="402"/>
      <c r="CC286" s="402"/>
      <c r="CD286" s="402"/>
      <c r="CE286" s="402"/>
      <c r="CF286" s="402"/>
      <c r="CG286" s="402"/>
      <c r="CH286" s="402"/>
      <c r="CI286" s="402"/>
      <c r="CJ286" s="402"/>
      <c r="CK286" s="402"/>
      <c r="CL286" s="402"/>
      <c r="CM286" s="402"/>
      <c r="CN286" s="402"/>
      <c r="CO286" s="402"/>
      <c r="CP286" s="402"/>
      <c r="CQ286" s="402"/>
      <c r="CR286" s="402"/>
      <c r="CS286" s="402"/>
      <c r="CT286" s="402"/>
      <c r="CU286" s="402"/>
      <c r="CV286" s="402"/>
      <c r="CW286" s="402"/>
      <c r="CX286" s="402"/>
      <c r="CY286" s="402"/>
      <c r="CZ286" s="402"/>
    </row>
    <row r="287" s="575" customFormat="true" ht="15" customHeight="true" x14ac:dyDescent="0.2">
      <c r="B287" s="594"/>
      <c r="X287" s="403"/>
      <c r="Y287" s="403"/>
      <c r="Z287" s="403"/>
      <c r="AA287" s="403"/>
      <c r="AB287" s="403"/>
      <c r="AC287" s="403"/>
      <c r="AD287" s="403"/>
      <c r="AE287" s="403"/>
      <c r="AF287" s="403"/>
      <c r="AG287" s="403"/>
      <c r="AH287" s="403"/>
      <c r="AI287" s="403"/>
      <c r="AJ287" s="403"/>
      <c r="AK287" s="403"/>
      <c r="AL287" s="403"/>
      <c r="AM287" s="403"/>
      <c r="AN287" s="403"/>
      <c r="AO287" s="403"/>
      <c r="AP287" s="403"/>
      <c r="AQ287" s="403"/>
      <c r="AR287" s="403"/>
      <c r="AS287" s="403"/>
      <c r="AT287" s="403"/>
      <c r="AU287" s="403"/>
      <c r="AV287" s="403"/>
      <c r="AW287" s="403"/>
      <c r="AX287" s="403"/>
      <c r="AY287" s="403"/>
      <c r="AZ287" s="403"/>
      <c r="BA287" s="367"/>
      <c r="BB287" s="365"/>
      <c r="BC287" s="365"/>
      <c r="BD287" s="365"/>
      <c r="BE287" s="365"/>
      <c r="BF287" s="365"/>
      <c r="BG287" s="365"/>
      <c r="BH287" s="365"/>
      <c r="BI287" s="365"/>
      <c r="BJ287" s="365"/>
      <c r="BK287" s="365"/>
      <c r="BL287" s="365"/>
      <c r="BM287" s="365"/>
      <c r="BN287" s="365"/>
      <c r="BO287" s="365"/>
      <c r="BP287" s="365"/>
      <c r="BQ287" s="365"/>
      <c r="BR287" s="365"/>
      <c r="BS287" s="365"/>
      <c r="BT287" s="365"/>
      <c r="BU287" s="365"/>
      <c r="BV287" s="365"/>
      <c r="BW287" s="367"/>
      <c r="BX287" s="402"/>
      <c r="BY287" s="402"/>
      <c r="BZ287" s="402"/>
      <c r="CA287" s="402"/>
      <c r="CB287" s="402"/>
      <c r="CC287" s="402"/>
      <c r="CD287" s="402"/>
      <c r="CE287" s="402"/>
      <c r="CF287" s="402"/>
      <c r="CG287" s="402"/>
      <c r="CH287" s="402"/>
      <c r="CI287" s="402"/>
      <c r="CJ287" s="402"/>
      <c r="CK287" s="402"/>
      <c r="CL287" s="402"/>
      <c r="CM287" s="402"/>
      <c r="CN287" s="402"/>
      <c r="CO287" s="402"/>
      <c r="CP287" s="402"/>
      <c r="CQ287" s="402"/>
      <c r="CR287" s="402"/>
      <c r="CS287" s="402"/>
      <c r="CT287" s="402"/>
      <c r="CU287" s="402"/>
      <c r="CV287" s="402"/>
      <c r="CW287" s="402"/>
      <c r="CX287" s="402"/>
      <c r="CY287" s="402"/>
      <c r="CZ287" s="402"/>
    </row>
    <row r="288" s="575" customFormat="true" ht="15" customHeight="true" x14ac:dyDescent="0.2">
      <c r="B288" s="594"/>
      <c r="X288" s="403"/>
      <c r="Y288" s="403"/>
      <c r="Z288" s="403"/>
      <c r="AA288" s="403"/>
      <c r="AB288" s="403"/>
      <c r="AC288" s="403"/>
      <c r="AD288" s="403"/>
      <c r="AE288" s="403"/>
      <c r="AF288" s="403"/>
      <c r="AG288" s="403"/>
      <c r="AH288" s="403"/>
      <c r="AI288" s="403"/>
      <c r="AJ288" s="403"/>
      <c r="AK288" s="403"/>
      <c r="AL288" s="403"/>
      <c r="AM288" s="403"/>
      <c r="AN288" s="403"/>
      <c r="AO288" s="403"/>
      <c r="AP288" s="403"/>
      <c r="AQ288" s="403"/>
      <c r="AR288" s="403"/>
      <c r="AS288" s="403"/>
      <c r="AT288" s="403"/>
      <c r="AU288" s="403"/>
      <c r="AV288" s="403"/>
      <c r="AW288" s="403"/>
      <c r="AX288" s="403"/>
      <c r="AY288" s="403"/>
      <c r="AZ288" s="403"/>
      <c r="BA288" s="367"/>
      <c r="BB288" s="365"/>
      <c r="BC288" s="365"/>
      <c r="BD288" s="365"/>
      <c r="BE288" s="365"/>
      <c r="BF288" s="365"/>
      <c r="BG288" s="365"/>
      <c r="BH288" s="365"/>
      <c r="BI288" s="365"/>
      <c r="BJ288" s="365"/>
      <c r="BK288" s="365"/>
      <c r="BL288" s="365"/>
      <c r="BM288" s="365"/>
      <c r="BN288" s="365"/>
      <c r="BO288" s="365"/>
      <c r="BP288" s="365"/>
      <c r="BQ288" s="365"/>
      <c r="BR288" s="365"/>
      <c r="BS288" s="365"/>
      <c r="BT288" s="365"/>
      <c r="BU288" s="365"/>
      <c r="BV288" s="365"/>
      <c r="BW288" s="367"/>
      <c r="BX288" s="402"/>
      <c r="BY288" s="402"/>
      <c r="BZ288" s="402"/>
      <c r="CA288" s="402"/>
      <c r="CB288" s="402"/>
      <c r="CC288" s="402"/>
      <c r="CD288" s="402"/>
      <c r="CE288" s="402"/>
      <c r="CF288" s="402"/>
      <c r="CG288" s="402"/>
      <c r="CH288" s="402"/>
      <c r="CI288" s="402"/>
      <c r="CJ288" s="402"/>
      <c r="CK288" s="402"/>
      <c r="CL288" s="402"/>
      <c r="CM288" s="402"/>
      <c r="CN288" s="402"/>
      <c r="CO288" s="402"/>
      <c r="CP288" s="402"/>
      <c r="CQ288" s="402"/>
      <c r="CR288" s="402"/>
      <c r="CS288" s="402"/>
      <c r="CT288" s="402"/>
      <c r="CU288" s="402"/>
      <c r="CV288" s="402"/>
      <c r="CW288" s="402"/>
      <c r="CX288" s="402"/>
      <c r="CY288" s="402"/>
      <c r="CZ288" s="402"/>
    </row>
    <row r="289" s="575" customFormat="true" ht="15" customHeight="true" x14ac:dyDescent="0.2">
      <c r="A289" s="586"/>
      <c r="B289" s="585"/>
      <c r="C289" s="586"/>
      <c r="X289" s="403"/>
      <c r="Y289" s="403"/>
      <c r="Z289" s="403"/>
      <c r="AA289" s="403"/>
      <c r="AB289" s="403"/>
      <c r="AC289" s="403"/>
      <c r="AD289" s="403"/>
      <c r="AE289" s="403"/>
      <c r="AF289" s="403"/>
      <c r="AG289" s="403"/>
      <c r="AH289" s="403"/>
      <c r="AI289" s="403"/>
      <c r="AJ289" s="403"/>
      <c r="AK289" s="403"/>
      <c r="AL289" s="403"/>
      <c r="AM289" s="403"/>
      <c r="AN289" s="403"/>
      <c r="AO289" s="403"/>
      <c r="AP289" s="403"/>
      <c r="AQ289" s="403"/>
      <c r="AR289" s="403"/>
      <c r="AS289" s="403"/>
      <c r="AT289" s="403"/>
      <c r="AU289" s="403"/>
      <c r="AV289" s="403"/>
      <c r="AW289" s="403"/>
      <c r="AX289" s="403"/>
      <c r="AY289" s="403"/>
      <c r="AZ289" s="403"/>
      <c r="BA289" s="367"/>
      <c r="BB289" s="365"/>
      <c r="BC289" s="365"/>
      <c r="BD289" s="365"/>
      <c r="BE289" s="365"/>
      <c r="BF289" s="365"/>
      <c r="BG289" s="365"/>
      <c r="BH289" s="365"/>
      <c r="BI289" s="365"/>
      <c r="BJ289" s="365"/>
      <c r="BK289" s="365"/>
      <c r="BL289" s="365"/>
      <c r="BM289" s="365"/>
      <c r="BN289" s="365"/>
      <c r="BO289" s="365"/>
      <c r="BP289" s="365"/>
      <c r="BQ289" s="365"/>
      <c r="BR289" s="365"/>
      <c r="BS289" s="365"/>
      <c r="BT289" s="365"/>
      <c r="BU289" s="365"/>
      <c r="BV289" s="365"/>
      <c r="BW289" s="367"/>
      <c r="BX289" s="402"/>
      <c r="BY289" s="402"/>
      <c r="BZ289" s="402"/>
      <c r="CA289" s="402"/>
      <c r="CB289" s="402"/>
      <c r="CC289" s="402"/>
      <c r="CD289" s="402"/>
      <c r="CE289" s="402"/>
      <c r="CF289" s="402"/>
      <c r="CG289" s="402"/>
      <c r="CH289" s="402"/>
      <c r="CI289" s="402"/>
      <c r="CJ289" s="402"/>
      <c r="CK289" s="402"/>
      <c r="CL289" s="402"/>
      <c r="CM289" s="402"/>
      <c r="CN289" s="402"/>
      <c r="CO289" s="402"/>
      <c r="CP289" s="402"/>
      <c r="CQ289" s="402"/>
      <c r="CR289" s="402"/>
      <c r="CS289" s="402"/>
      <c r="CT289" s="402"/>
      <c r="CU289" s="402"/>
      <c r="CV289" s="402"/>
      <c r="CW289" s="402"/>
      <c r="CX289" s="402"/>
      <c r="CY289" s="402"/>
      <c r="CZ289" s="402"/>
    </row>
    <row r="290" s="575" customFormat="true" ht="15" customHeight="true" x14ac:dyDescent="0.2">
      <c r="A290" s="610"/>
      <c r="B290" s="611"/>
      <c r="C290" s="612"/>
      <c r="X290" s="403"/>
      <c r="Y290" s="403"/>
      <c r="Z290" s="403"/>
      <c r="AA290" s="403"/>
      <c r="AB290" s="403"/>
      <c r="AC290" s="403"/>
      <c r="AD290" s="403"/>
      <c r="AE290" s="403"/>
      <c r="AF290" s="403"/>
      <c r="AG290" s="403"/>
      <c r="AH290" s="403"/>
      <c r="AI290" s="403"/>
      <c r="AJ290" s="403"/>
      <c r="AK290" s="403"/>
      <c r="AL290" s="403"/>
      <c r="AM290" s="403"/>
      <c r="AN290" s="403"/>
      <c r="AO290" s="403"/>
      <c r="AP290" s="403"/>
      <c r="AQ290" s="403"/>
      <c r="AR290" s="403"/>
      <c r="AS290" s="403"/>
      <c r="AT290" s="403"/>
      <c r="AU290" s="403"/>
      <c r="AV290" s="403"/>
      <c r="AW290" s="403"/>
      <c r="AX290" s="403"/>
      <c r="AY290" s="403"/>
      <c r="AZ290" s="403"/>
      <c r="BA290" s="367"/>
      <c r="BB290" s="365"/>
      <c r="BC290" s="365"/>
      <c r="BD290" s="365"/>
      <c r="BE290" s="365"/>
      <c r="BF290" s="365"/>
      <c r="BG290" s="365"/>
      <c r="BH290" s="365"/>
      <c r="BI290" s="365"/>
      <c r="BJ290" s="365"/>
      <c r="BK290" s="365"/>
      <c r="BL290" s="365"/>
      <c r="BM290" s="365"/>
      <c r="BN290" s="365"/>
      <c r="BO290" s="365"/>
      <c r="BP290" s="365"/>
      <c r="BQ290" s="365"/>
      <c r="BR290" s="365"/>
      <c r="BS290" s="365"/>
      <c r="BT290" s="365"/>
      <c r="BU290" s="365"/>
      <c r="BV290" s="365"/>
      <c r="BW290" s="367"/>
      <c r="BX290" s="402"/>
      <c r="BY290" s="402"/>
      <c r="BZ290" s="402"/>
      <c r="CA290" s="402"/>
      <c r="CB290" s="402"/>
      <c r="CC290" s="402"/>
      <c r="CD290" s="402"/>
      <c r="CE290" s="402"/>
      <c r="CF290" s="402"/>
      <c r="CG290" s="402"/>
      <c r="CH290" s="402"/>
      <c r="CI290" s="402"/>
      <c r="CJ290" s="402"/>
      <c r="CK290" s="402"/>
      <c r="CL290" s="402"/>
      <c r="CM290" s="402"/>
      <c r="CN290" s="402"/>
      <c r="CO290" s="402"/>
      <c r="CP290" s="402"/>
      <c r="CQ290" s="402"/>
      <c r="CR290" s="402"/>
      <c r="CS290" s="402"/>
      <c r="CT290" s="402"/>
      <c r="CU290" s="402"/>
      <c r="CV290" s="402"/>
      <c r="CW290" s="402"/>
      <c r="CX290" s="402"/>
      <c r="CY290" s="402"/>
      <c r="CZ290" s="402"/>
    </row>
    <row r="291" s="575" customFormat="true" ht="15" customHeight="true" x14ac:dyDescent="0.2">
      <c r="A291" s="610"/>
      <c r="B291" s="611"/>
      <c r="C291" s="612"/>
      <c r="X291" s="403"/>
      <c r="Y291" s="403"/>
      <c r="Z291" s="403"/>
      <c r="AA291" s="403"/>
      <c r="AB291" s="403"/>
      <c r="AC291" s="403"/>
      <c r="AD291" s="403"/>
      <c r="AE291" s="403"/>
      <c r="AF291" s="403"/>
      <c r="AG291" s="403"/>
      <c r="AH291" s="403"/>
      <c r="AI291" s="403"/>
      <c r="AJ291" s="403"/>
      <c r="AK291" s="403"/>
      <c r="AL291" s="403"/>
      <c r="AM291" s="403"/>
      <c r="AN291" s="403"/>
      <c r="AO291" s="403"/>
      <c r="AP291" s="403"/>
      <c r="AQ291" s="403"/>
      <c r="AR291" s="403"/>
      <c r="AS291" s="403"/>
      <c r="AT291" s="403"/>
      <c r="AU291" s="403"/>
      <c r="AV291" s="403"/>
      <c r="AW291" s="403"/>
      <c r="AX291" s="403"/>
      <c r="AY291" s="403"/>
      <c r="AZ291" s="403"/>
      <c r="BA291" s="367"/>
      <c r="BB291" s="365"/>
      <c r="BC291" s="365"/>
      <c r="BD291" s="365"/>
      <c r="BE291" s="365"/>
      <c r="BF291" s="365"/>
      <c r="BG291" s="365"/>
      <c r="BH291" s="365"/>
      <c r="BI291" s="365"/>
      <c r="BJ291" s="365"/>
      <c r="BK291" s="365"/>
      <c r="BL291" s="365"/>
      <c r="BM291" s="365"/>
      <c r="BN291" s="365"/>
      <c r="BO291" s="365"/>
      <c r="BP291" s="365"/>
      <c r="BQ291" s="365"/>
      <c r="BR291" s="365"/>
      <c r="BS291" s="365"/>
      <c r="BT291" s="365"/>
      <c r="BU291" s="365"/>
      <c r="BV291" s="365"/>
      <c r="BW291" s="367"/>
      <c r="BX291" s="402"/>
      <c r="BY291" s="402"/>
      <c r="BZ291" s="402"/>
      <c r="CA291" s="402"/>
      <c r="CB291" s="402"/>
      <c r="CC291" s="402"/>
      <c r="CD291" s="402"/>
      <c r="CE291" s="402"/>
      <c r="CF291" s="402"/>
      <c r="CG291" s="402"/>
      <c r="CH291" s="402"/>
      <c r="CI291" s="402"/>
      <c r="CJ291" s="402"/>
      <c r="CK291" s="402"/>
      <c r="CL291" s="402"/>
      <c r="CM291" s="402"/>
      <c r="CN291" s="402"/>
      <c r="CO291" s="402"/>
      <c r="CP291" s="402"/>
      <c r="CQ291" s="402"/>
      <c r="CR291" s="402"/>
      <c r="CS291" s="402"/>
      <c r="CT291" s="402"/>
      <c r="CU291" s="402"/>
      <c r="CV291" s="402"/>
      <c r="CW291" s="402"/>
      <c r="CX291" s="402"/>
      <c r="CY291" s="402"/>
      <c r="CZ291" s="402"/>
    </row>
    <row r="292" s="575" customFormat="true" ht="15" customHeight="true" x14ac:dyDescent="0.2">
      <c r="A292" s="610"/>
      <c r="B292" s="611"/>
      <c r="C292" s="612"/>
      <c r="X292" s="403"/>
      <c r="Y292" s="403"/>
      <c r="Z292" s="403"/>
      <c r="AA292" s="403"/>
      <c r="AB292" s="403"/>
      <c r="AC292" s="403"/>
      <c r="AD292" s="403"/>
      <c r="AE292" s="403"/>
      <c r="AF292" s="403"/>
      <c r="AG292" s="403"/>
      <c r="AH292" s="403"/>
      <c r="AI292" s="403"/>
      <c r="AJ292" s="403"/>
      <c r="AK292" s="403"/>
      <c r="AL292" s="403"/>
      <c r="AM292" s="403"/>
      <c r="AN292" s="403"/>
      <c r="AO292" s="403"/>
      <c r="AP292" s="403"/>
      <c r="AQ292" s="403"/>
      <c r="AR292" s="403"/>
      <c r="AS292" s="403"/>
      <c r="AT292" s="403"/>
      <c r="AU292" s="403"/>
      <c r="AV292" s="403"/>
      <c r="AW292" s="403"/>
      <c r="AX292" s="403"/>
      <c r="AY292" s="403"/>
      <c r="AZ292" s="403"/>
      <c r="BA292" s="367"/>
      <c r="BB292" s="365"/>
      <c r="BC292" s="365"/>
      <c r="BD292" s="365"/>
      <c r="BE292" s="365"/>
      <c r="BF292" s="365"/>
      <c r="BG292" s="365"/>
      <c r="BH292" s="365"/>
      <c r="BI292" s="365"/>
      <c r="BJ292" s="365"/>
      <c r="BK292" s="365"/>
      <c r="BL292" s="365"/>
      <c r="BM292" s="365"/>
      <c r="BN292" s="365"/>
      <c r="BO292" s="365"/>
      <c r="BP292" s="365"/>
      <c r="BQ292" s="365"/>
      <c r="BR292" s="365"/>
      <c r="BS292" s="365"/>
      <c r="BT292" s="365"/>
      <c r="BU292" s="365"/>
      <c r="BV292" s="365"/>
      <c r="BW292" s="367"/>
      <c r="BX292" s="402"/>
      <c r="BY292" s="402"/>
      <c r="BZ292" s="402"/>
      <c r="CA292" s="402"/>
      <c r="CB292" s="402"/>
      <c r="CC292" s="402"/>
      <c r="CD292" s="402"/>
      <c r="CE292" s="402"/>
      <c r="CF292" s="402"/>
      <c r="CG292" s="402"/>
      <c r="CH292" s="402"/>
      <c r="CI292" s="402"/>
      <c r="CJ292" s="402"/>
      <c r="CK292" s="402"/>
      <c r="CL292" s="402"/>
      <c r="CM292" s="402"/>
      <c r="CN292" s="402"/>
      <c r="CO292" s="402"/>
      <c r="CP292" s="402"/>
      <c r="CQ292" s="402"/>
      <c r="CR292" s="402"/>
      <c r="CS292" s="402"/>
      <c r="CT292" s="402"/>
      <c r="CU292" s="402"/>
      <c r="CV292" s="402"/>
      <c r="CW292" s="402"/>
      <c r="CX292" s="402"/>
      <c r="CY292" s="402"/>
      <c r="CZ292" s="402"/>
    </row>
    <row r="293" s="575" customFormat="true" ht="15" customHeight="true" x14ac:dyDescent="0.2">
      <c r="A293" s="610"/>
      <c r="B293" s="611"/>
      <c r="C293" s="574"/>
      <c r="X293" s="403"/>
      <c r="Y293" s="403"/>
      <c r="Z293" s="403"/>
      <c r="AA293" s="403"/>
      <c r="AB293" s="403"/>
      <c r="AC293" s="403"/>
      <c r="AD293" s="403"/>
      <c r="AE293" s="403"/>
      <c r="AF293" s="403"/>
      <c r="AG293" s="403"/>
      <c r="AH293" s="403"/>
      <c r="AI293" s="403"/>
      <c r="AJ293" s="403"/>
      <c r="AK293" s="403"/>
      <c r="AL293" s="403"/>
      <c r="AM293" s="403"/>
      <c r="AN293" s="403"/>
      <c r="AO293" s="403"/>
      <c r="AP293" s="403"/>
      <c r="AQ293" s="403"/>
      <c r="AR293" s="403"/>
      <c r="AS293" s="403"/>
      <c r="AT293" s="403"/>
      <c r="AU293" s="403"/>
      <c r="AV293" s="403"/>
      <c r="AW293" s="403"/>
      <c r="AX293" s="403"/>
      <c r="AY293" s="403"/>
      <c r="AZ293" s="403"/>
      <c r="BA293" s="367"/>
      <c r="BB293" s="365"/>
      <c r="BC293" s="365"/>
      <c r="BD293" s="365"/>
      <c r="BE293" s="365"/>
      <c r="BF293" s="365"/>
      <c r="BG293" s="365"/>
      <c r="BH293" s="365"/>
      <c r="BI293" s="365"/>
      <c r="BJ293" s="365"/>
      <c r="BK293" s="365"/>
      <c r="BL293" s="365"/>
      <c r="BM293" s="365"/>
      <c r="BN293" s="365"/>
      <c r="BO293" s="365"/>
      <c r="BP293" s="365"/>
      <c r="BQ293" s="365"/>
      <c r="BR293" s="365"/>
      <c r="BS293" s="365"/>
      <c r="BT293" s="365"/>
      <c r="BU293" s="365"/>
      <c r="BV293" s="365"/>
      <c r="BW293" s="367"/>
      <c r="BX293" s="402"/>
      <c r="BY293" s="402"/>
      <c r="BZ293" s="402"/>
      <c r="CA293" s="402"/>
      <c r="CB293" s="402"/>
      <c r="CC293" s="402"/>
      <c r="CD293" s="402"/>
      <c r="CE293" s="402"/>
      <c r="CF293" s="402"/>
      <c r="CG293" s="402"/>
      <c r="CH293" s="402"/>
      <c r="CI293" s="402"/>
      <c r="CJ293" s="402"/>
      <c r="CK293" s="402"/>
      <c r="CL293" s="402"/>
      <c r="CM293" s="402"/>
      <c r="CN293" s="402"/>
      <c r="CO293" s="402"/>
      <c r="CP293" s="402"/>
      <c r="CQ293" s="402"/>
      <c r="CR293" s="402"/>
      <c r="CS293" s="402"/>
      <c r="CT293" s="402"/>
      <c r="CU293" s="402"/>
      <c r="CV293" s="402"/>
      <c r="CW293" s="402"/>
      <c r="CX293" s="402"/>
      <c r="CY293" s="402"/>
      <c r="CZ293" s="402"/>
    </row>
    <row r="294" s="575" customFormat="true" ht="15" customHeight="true" x14ac:dyDescent="0.2">
      <c r="A294" s="610"/>
      <c r="B294" s="611"/>
      <c r="C294" s="574"/>
      <c r="X294" s="403"/>
      <c r="Y294" s="403"/>
      <c r="Z294" s="403"/>
      <c r="AA294" s="403"/>
      <c r="AB294" s="403"/>
      <c r="AC294" s="403"/>
      <c r="AD294" s="403"/>
      <c r="AE294" s="403"/>
      <c r="AF294" s="403"/>
      <c r="AG294" s="403"/>
      <c r="AH294" s="403"/>
      <c r="AI294" s="403"/>
      <c r="AJ294" s="403"/>
      <c r="AK294" s="403"/>
      <c r="AL294" s="403"/>
      <c r="AM294" s="403"/>
      <c r="AN294" s="403"/>
      <c r="AO294" s="403"/>
      <c r="AP294" s="403"/>
      <c r="AQ294" s="403"/>
      <c r="AR294" s="403"/>
      <c r="AS294" s="403"/>
      <c r="AT294" s="403"/>
      <c r="AU294" s="403"/>
      <c r="AV294" s="403"/>
      <c r="AW294" s="403"/>
      <c r="AX294" s="403"/>
      <c r="AY294" s="403"/>
      <c r="AZ294" s="403"/>
      <c r="BA294" s="367"/>
      <c r="BB294" s="365"/>
      <c r="BC294" s="365"/>
      <c r="BD294" s="365"/>
      <c r="BE294" s="365"/>
      <c r="BF294" s="365"/>
      <c r="BG294" s="365"/>
      <c r="BH294" s="365"/>
      <c r="BI294" s="365"/>
      <c r="BJ294" s="365"/>
      <c r="BK294" s="365"/>
      <c r="BL294" s="365"/>
      <c r="BM294" s="365"/>
      <c r="BN294" s="365"/>
      <c r="BO294" s="365"/>
      <c r="BP294" s="365"/>
      <c r="BQ294" s="365"/>
      <c r="BR294" s="365"/>
      <c r="BS294" s="365"/>
      <c r="BT294" s="365"/>
      <c r="BU294" s="365"/>
      <c r="BV294" s="365"/>
      <c r="BW294" s="367"/>
      <c r="BX294" s="402"/>
      <c r="BY294" s="402"/>
      <c r="BZ294" s="402"/>
      <c r="CA294" s="402"/>
      <c r="CB294" s="402"/>
      <c r="CC294" s="402"/>
      <c r="CD294" s="402"/>
      <c r="CE294" s="402"/>
      <c r="CF294" s="402"/>
      <c r="CG294" s="402"/>
      <c r="CH294" s="402"/>
      <c r="CI294" s="402"/>
      <c r="CJ294" s="402"/>
      <c r="CK294" s="402"/>
      <c r="CL294" s="402"/>
      <c r="CM294" s="402"/>
      <c r="CN294" s="402"/>
      <c r="CO294" s="402"/>
      <c r="CP294" s="402"/>
      <c r="CQ294" s="402"/>
      <c r="CR294" s="402"/>
      <c r="CS294" s="402"/>
      <c r="CT294" s="402"/>
      <c r="CU294" s="402"/>
      <c r="CV294" s="402"/>
      <c r="CW294" s="402"/>
      <c r="CX294" s="402"/>
      <c r="CY294" s="402"/>
      <c r="CZ294" s="402"/>
    </row>
    <row r="295" s="575" customFormat="true" ht="15" customHeight="true" x14ac:dyDescent="0.2">
      <c r="A295" s="610"/>
      <c r="B295" s="611"/>
      <c r="C295" s="574"/>
      <c r="X295" s="403"/>
      <c r="Y295" s="403"/>
      <c r="Z295" s="403"/>
      <c r="AA295" s="403"/>
      <c r="AB295" s="403"/>
      <c r="AC295" s="403"/>
      <c r="AD295" s="403"/>
      <c r="AE295" s="403"/>
      <c r="AF295" s="403"/>
      <c r="AG295" s="403"/>
      <c r="AH295" s="403"/>
      <c r="AI295" s="403"/>
      <c r="AJ295" s="403"/>
      <c r="AK295" s="403"/>
      <c r="AL295" s="403"/>
      <c r="AM295" s="403"/>
      <c r="AN295" s="403"/>
      <c r="AO295" s="403"/>
      <c r="AP295" s="403"/>
      <c r="AQ295" s="403"/>
      <c r="AR295" s="403"/>
      <c r="AS295" s="403"/>
      <c r="AT295" s="403"/>
      <c r="AU295" s="403"/>
      <c r="AV295" s="403"/>
      <c r="AW295" s="403"/>
      <c r="AX295" s="403"/>
      <c r="AY295" s="403"/>
      <c r="AZ295" s="403"/>
      <c r="BA295" s="367"/>
      <c r="BB295" s="365"/>
      <c r="BC295" s="365"/>
      <c r="BD295" s="365"/>
      <c r="BE295" s="365"/>
      <c r="BF295" s="365"/>
      <c r="BG295" s="365"/>
      <c r="BH295" s="365"/>
      <c r="BI295" s="365"/>
      <c r="BJ295" s="365"/>
      <c r="BK295" s="365"/>
      <c r="BL295" s="365"/>
      <c r="BM295" s="365"/>
      <c r="BN295" s="365"/>
      <c r="BO295" s="365"/>
      <c r="BP295" s="365"/>
      <c r="BQ295" s="365"/>
      <c r="BR295" s="365"/>
      <c r="BS295" s="365"/>
      <c r="BT295" s="365"/>
      <c r="BU295" s="365"/>
      <c r="BV295" s="365"/>
      <c r="BW295" s="367"/>
      <c r="BX295" s="402"/>
      <c r="BY295" s="402"/>
      <c r="BZ295" s="402"/>
      <c r="CA295" s="402"/>
      <c r="CB295" s="402"/>
      <c r="CC295" s="402"/>
      <c r="CD295" s="402"/>
      <c r="CE295" s="402"/>
      <c r="CF295" s="402"/>
      <c r="CG295" s="402"/>
      <c r="CH295" s="402"/>
      <c r="CI295" s="402"/>
      <c r="CJ295" s="402"/>
      <c r="CK295" s="402"/>
      <c r="CL295" s="402"/>
      <c r="CM295" s="402"/>
      <c r="CN295" s="402"/>
      <c r="CO295" s="402"/>
      <c r="CP295" s="402"/>
      <c r="CQ295" s="402"/>
      <c r="CR295" s="402"/>
      <c r="CS295" s="402"/>
      <c r="CT295" s="402"/>
      <c r="CU295" s="402"/>
      <c r="CV295" s="402"/>
      <c r="CW295" s="402"/>
      <c r="CX295" s="402"/>
      <c r="CY295" s="402"/>
      <c r="CZ295" s="402"/>
    </row>
    <row r="296" s="575" customFormat="true" ht="15" customHeight="true" x14ac:dyDescent="0.2">
      <c r="A296" s="610"/>
      <c r="B296" s="611"/>
      <c r="C296" s="574"/>
      <c r="X296" s="403"/>
      <c r="Y296" s="403"/>
      <c r="Z296" s="403"/>
      <c r="AA296" s="403"/>
      <c r="AB296" s="403"/>
      <c r="AC296" s="403"/>
      <c r="AD296" s="403"/>
      <c r="AE296" s="403"/>
      <c r="AF296" s="403"/>
      <c r="AG296" s="403"/>
      <c r="AH296" s="403"/>
      <c r="AI296" s="403"/>
      <c r="AJ296" s="403"/>
      <c r="AK296" s="403"/>
      <c r="AL296" s="403"/>
      <c r="AM296" s="403"/>
      <c r="AN296" s="403"/>
      <c r="AO296" s="403"/>
      <c r="AP296" s="403"/>
      <c r="AQ296" s="403"/>
      <c r="AR296" s="403"/>
      <c r="AS296" s="403"/>
      <c r="AT296" s="403"/>
      <c r="AU296" s="403"/>
      <c r="AV296" s="403"/>
      <c r="AW296" s="403"/>
      <c r="AX296" s="403"/>
      <c r="AY296" s="403"/>
      <c r="AZ296" s="403"/>
      <c r="BA296" s="367"/>
      <c r="BB296" s="365"/>
      <c r="BC296" s="365"/>
      <c r="BD296" s="365"/>
      <c r="BE296" s="365"/>
      <c r="BF296" s="365"/>
      <c r="BG296" s="365"/>
      <c r="BH296" s="365"/>
      <c r="BI296" s="365"/>
      <c r="BJ296" s="365"/>
      <c r="BK296" s="365"/>
      <c r="BL296" s="365"/>
      <c r="BM296" s="365"/>
      <c r="BN296" s="365"/>
      <c r="BO296" s="365"/>
      <c r="BP296" s="365"/>
      <c r="BQ296" s="365"/>
      <c r="BR296" s="365"/>
      <c r="BS296" s="365"/>
      <c r="BT296" s="365"/>
      <c r="BU296" s="365"/>
      <c r="BV296" s="365"/>
      <c r="BW296" s="367"/>
      <c r="BX296" s="402"/>
      <c r="BY296" s="402"/>
      <c r="BZ296" s="402"/>
      <c r="CA296" s="402"/>
      <c r="CB296" s="402"/>
      <c r="CC296" s="402"/>
      <c r="CD296" s="402"/>
      <c r="CE296" s="402"/>
      <c r="CF296" s="402"/>
      <c r="CG296" s="402"/>
      <c r="CH296" s="402"/>
      <c r="CI296" s="402"/>
      <c r="CJ296" s="402"/>
      <c r="CK296" s="402"/>
      <c r="CL296" s="402"/>
      <c r="CM296" s="402"/>
      <c r="CN296" s="402"/>
      <c r="CO296" s="402"/>
      <c r="CP296" s="402"/>
      <c r="CQ296" s="402"/>
      <c r="CR296" s="402"/>
      <c r="CS296" s="402"/>
      <c r="CT296" s="402"/>
      <c r="CU296" s="402"/>
      <c r="CV296" s="402"/>
      <c r="CW296" s="402"/>
      <c r="CX296" s="402"/>
      <c r="CY296" s="402"/>
      <c r="CZ296" s="402"/>
    </row>
    <row r="297" s="575" customFormat="true" ht="15" customHeight="true" x14ac:dyDescent="0.2">
      <c r="A297" s="610"/>
      <c r="B297" s="611"/>
      <c r="C297" s="574"/>
      <c r="X297" s="403"/>
      <c r="Y297" s="403"/>
      <c r="Z297" s="403"/>
      <c r="AA297" s="403"/>
      <c r="AB297" s="403"/>
      <c r="AC297" s="403"/>
      <c r="AD297" s="403"/>
      <c r="AE297" s="403"/>
      <c r="AF297" s="403"/>
      <c r="AG297" s="403"/>
      <c r="AH297" s="403"/>
      <c r="AI297" s="403"/>
      <c r="AJ297" s="403"/>
      <c r="AK297" s="403"/>
      <c r="AL297" s="403"/>
      <c r="AM297" s="403"/>
      <c r="AN297" s="403"/>
      <c r="AO297" s="403"/>
      <c r="AP297" s="403"/>
      <c r="AQ297" s="403"/>
      <c r="AR297" s="403"/>
      <c r="AS297" s="403"/>
      <c r="AT297" s="403"/>
      <c r="AU297" s="403"/>
      <c r="AV297" s="403"/>
      <c r="AW297" s="403"/>
      <c r="AX297" s="403"/>
      <c r="AY297" s="403"/>
      <c r="AZ297" s="403"/>
      <c r="BA297" s="367"/>
      <c r="BB297" s="365"/>
      <c r="BC297" s="365"/>
      <c r="BD297" s="365"/>
      <c r="BE297" s="365"/>
      <c r="BF297" s="365"/>
      <c r="BG297" s="365"/>
      <c r="BH297" s="365"/>
      <c r="BI297" s="365"/>
      <c r="BJ297" s="365"/>
      <c r="BK297" s="365"/>
      <c r="BL297" s="365"/>
      <c r="BM297" s="365"/>
      <c r="BN297" s="365"/>
      <c r="BO297" s="365"/>
      <c r="BP297" s="365"/>
      <c r="BQ297" s="365"/>
      <c r="BR297" s="365"/>
      <c r="BS297" s="365"/>
      <c r="BT297" s="365"/>
      <c r="BU297" s="365"/>
      <c r="BV297" s="365"/>
      <c r="BW297" s="367"/>
      <c r="BX297" s="402"/>
      <c r="BY297" s="402"/>
      <c r="BZ297" s="402"/>
      <c r="CA297" s="402"/>
      <c r="CB297" s="402"/>
      <c r="CC297" s="402"/>
      <c r="CD297" s="402"/>
      <c r="CE297" s="402"/>
      <c r="CF297" s="402"/>
      <c r="CG297" s="402"/>
      <c r="CH297" s="402"/>
      <c r="CI297" s="402"/>
      <c r="CJ297" s="402"/>
      <c r="CK297" s="402"/>
      <c r="CL297" s="402"/>
      <c r="CM297" s="402"/>
      <c r="CN297" s="402"/>
      <c r="CO297" s="402"/>
      <c r="CP297" s="402"/>
      <c r="CQ297" s="402"/>
      <c r="CR297" s="402"/>
      <c r="CS297" s="402"/>
      <c r="CT297" s="402"/>
      <c r="CU297" s="402"/>
      <c r="CV297" s="402"/>
      <c r="CW297" s="402"/>
      <c r="CX297" s="402"/>
      <c r="CY297" s="402"/>
      <c r="CZ297" s="402"/>
    </row>
    <row r="298" s="575" customFormat="true" ht="15" customHeight="true" x14ac:dyDescent="0.2">
      <c r="B298" s="594"/>
      <c r="X298" s="403"/>
      <c r="Y298" s="403"/>
      <c r="Z298" s="403"/>
      <c r="AA298" s="403"/>
      <c r="AB298" s="403"/>
      <c r="AC298" s="403"/>
      <c r="AD298" s="403"/>
      <c r="AE298" s="403"/>
      <c r="AF298" s="403"/>
      <c r="AG298" s="403"/>
      <c r="AH298" s="403"/>
      <c r="AI298" s="403"/>
      <c r="AJ298" s="403"/>
      <c r="AK298" s="403"/>
      <c r="AL298" s="403"/>
      <c r="AM298" s="403"/>
      <c r="AN298" s="403"/>
      <c r="AO298" s="403"/>
      <c r="AP298" s="403"/>
      <c r="AQ298" s="403"/>
      <c r="AR298" s="403"/>
      <c r="AS298" s="403"/>
      <c r="AT298" s="403"/>
      <c r="AU298" s="403"/>
      <c r="AV298" s="403"/>
      <c r="AW298" s="403"/>
      <c r="AX298" s="403"/>
      <c r="AY298" s="403"/>
      <c r="AZ298" s="403"/>
      <c r="BA298" s="367"/>
      <c r="BB298" s="365"/>
      <c r="BC298" s="365"/>
      <c r="BD298" s="365"/>
      <c r="BE298" s="365"/>
      <c r="BF298" s="365"/>
      <c r="BG298" s="365"/>
      <c r="BH298" s="365"/>
      <c r="BI298" s="365"/>
      <c r="BJ298" s="365"/>
      <c r="BK298" s="365"/>
      <c r="BL298" s="365"/>
      <c r="BM298" s="365"/>
      <c r="BN298" s="365"/>
      <c r="BO298" s="365"/>
      <c r="BP298" s="365"/>
      <c r="BQ298" s="365"/>
      <c r="BR298" s="365"/>
      <c r="BS298" s="365"/>
      <c r="BT298" s="365"/>
      <c r="BU298" s="365"/>
      <c r="BV298" s="365"/>
      <c r="BW298" s="367"/>
      <c r="BX298" s="402"/>
      <c r="BY298" s="402"/>
      <c r="BZ298" s="402"/>
      <c r="CA298" s="402"/>
      <c r="CB298" s="402"/>
      <c r="CC298" s="402"/>
      <c r="CD298" s="402"/>
      <c r="CE298" s="402"/>
      <c r="CF298" s="402"/>
      <c r="CG298" s="402"/>
      <c r="CH298" s="402"/>
      <c r="CI298" s="402"/>
      <c r="CJ298" s="402"/>
      <c r="CK298" s="402"/>
      <c r="CL298" s="402"/>
      <c r="CM298" s="402"/>
      <c r="CN298" s="402"/>
      <c r="CO298" s="402"/>
      <c r="CP298" s="402"/>
      <c r="CQ298" s="402"/>
      <c r="CR298" s="402"/>
      <c r="CS298" s="402"/>
      <c r="CT298" s="402"/>
      <c r="CU298" s="402"/>
      <c r="CV298" s="402"/>
      <c r="CW298" s="402"/>
      <c r="CX298" s="402"/>
      <c r="CY298" s="402"/>
      <c r="CZ298" s="402"/>
    </row>
    <row r="299" s="575" customFormat="true" ht="15" customHeight="true" x14ac:dyDescent="0.2">
      <c r="A299" s="586"/>
      <c r="B299" s="585"/>
      <c r="C299" s="586"/>
      <c r="D299" s="586"/>
      <c r="X299" s="403"/>
      <c r="Y299" s="403"/>
      <c r="Z299" s="403"/>
      <c r="AA299" s="403"/>
      <c r="AB299" s="403"/>
      <c r="AC299" s="403"/>
      <c r="AD299" s="403"/>
      <c r="AE299" s="403"/>
      <c r="AF299" s="403"/>
      <c r="AG299" s="403"/>
      <c r="AH299" s="403"/>
      <c r="AI299" s="403"/>
      <c r="AJ299" s="403"/>
      <c r="AK299" s="403"/>
      <c r="AL299" s="403"/>
      <c r="AM299" s="403"/>
      <c r="AN299" s="403"/>
      <c r="AO299" s="403"/>
      <c r="AP299" s="403"/>
      <c r="AQ299" s="403"/>
      <c r="AR299" s="403"/>
      <c r="AS299" s="403"/>
      <c r="AT299" s="403"/>
      <c r="AU299" s="403"/>
      <c r="AV299" s="403"/>
      <c r="AW299" s="403"/>
      <c r="AX299" s="403"/>
      <c r="AY299" s="403"/>
      <c r="AZ299" s="403"/>
      <c r="BA299" s="367"/>
      <c r="BB299" s="365"/>
      <c r="BC299" s="365"/>
      <c r="BD299" s="365"/>
      <c r="BE299" s="365"/>
      <c r="BF299" s="365"/>
      <c r="BG299" s="365"/>
      <c r="BH299" s="365"/>
      <c r="BI299" s="365"/>
      <c r="BJ299" s="365"/>
      <c r="BK299" s="365"/>
      <c r="BL299" s="365"/>
      <c r="BM299" s="365"/>
      <c r="BN299" s="365"/>
      <c r="BO299" s="365"/>
      <c r="BP299" s="365"/>
      <c r="BQ299" s="365"/>
      <c r="BR299" s="365"/>
      <c r="BS299" s="365"/>
      <c r="BT299" s="365"/>
      <c r="BU299" s="365"/>
      <c r="BV299" s="365"/>
      <c r="BW299" s="367"/>
      <c r="BX299" s="402"/>
      <c r="BY299" s="402"/>
      <c r="BZ299" s="402"/>
      <c r="CA299" s="402"/>
      <c r="CB299" s="402"/>
      <c r="CC299" s="402"/>
      <c r="CD299" s="402"/>
      <c r="CE299" s="402"/>
      <c r="CF299" s="402"/>
      <c r="CG299" s="402"/>
      <c r="CH299" s="402"/>
      <c r="CI299" s="402"/>
      <c r="CJ299" s="402"/>
      <c r="CK299" s="402"/>
      <c r="CL299" s="402"/>
      <c r="CM299" s="402"/>
      <c r="CN299" s="402"/>
      <c r="CO299" s="402"/>
      <c r="CP299" s="402"/>
      <c r="CQ299" s="402"/>
      <c r="CR299" s="402"/>
      <c r="CS299" s="402"/>
      <c r="CT299" s="402"/>
      <c r="CU299" s="402"/>
      <c r="CV299" s="402"/>
      <c r="CW299" s="402"/>
      <c r="CX299" s="402"/>
      <c r="CY299" s="402"/>
      <c r="CZ299" s="402"/>
    </row>
    <row r="300" s="575" customFormat="true" ht="15" customHeight="true" x14ac:dyDescent="0.2">
      <c r="A300" s="610"/>
      <c r="B300" s="611"/>
      <c r="C300" s="612"/>
      <c r="D300" s="612"/>
      <c r="X300" s="403"/>
      <c r="Y300" s="403"/>
      <c r="Z300" s="403"/>
      <c r="AA300" s="403"/>
      <c r="AB300" s="403"/>
      <c r="AC300" s="403"/>
      <c r="AD300" s="403"/>
      <c r="AE300" s="403"/>
      <c r="AF300" s="403"/>
      <c r="AG300" s="403"/>
      <c r="AH300" s="403"/>
      <c r="AI300" s="403"/>
      <c r="AJ300" s="403"/>
      <c r="AK300" s="403"/>
      <c r="AL300" s="403"/>
      <c r="AM300" s="403"/>
      <c r="AN300" s="403"/>
      <c r="AO300" s="403"/>
      <c r="AP300" s="403"/>
      <c r="AQ300" s="403"/>
      <c r="AR300" s="403"/>
      <c r="AS300" s="403"/>
      <c r="AT300" s="403"/>
      <c r="AU300" s="403"/>
      <c r="AV300" s="403"/>
      <c r="AW300" s="403"/>
      <c r="AX300" s="403"/>
      <c r="AY300" s="403"/>
      <c r="AZ300" s="403"/>
      <c r="BA300" s="367"/>
      <c r="BB300" s="365"/>
      <c r="BC300" s="365"/>
      <c r="BD300" s="365"/>
      <c r="BE300" s="365"/>
      <c r="BF300" s="365"/>
      <c r="BG300" s="365"/>
      <c r="BH300" s="365"/>
      <c r="BI300" s="365"/>
      <c r="BJ300" s="365"/>
      <c r="BK300" s="365"/>
      <c r="BL300" s="365"/>
      <c r="BM300" s="365"/>
      <c r="BN300" s="365"/>
      <c r="BO300" s="365"/>
      <c r="BP300" s="365"/>
      <c r="BQ300" s="365"/>
      <c r="BR300" s="365"/>
      <c r="BS300" s="365"/>
      <c r="BT300" s="365"/>
      <c r="BU300" s="365"/>
      <c r="BV300" s="365"/>
      <c r="BW300" s="367"/>
      <c r="BX300" s="402"/>
      <c r="BY300" s="402"/>
      <c r="BZ300" s="402"/>
      <c r="CA300" s="402"/>
      <c r="CB300" s="402"/>
      <c r="CC300" s="402"/>
      <c r="CD300" s="402"/>
      <c r="CE300" s="402"/>
      <c r="CF300" s="402"/>
      <c r="CG300" s="402"/>
      <c r="CH300" s="402"/>
      <c r="CI300" s="402"/>
      <c r="CJ300" s="402"/>
      <c r="CK300" s="402"/>
      <c r="CL300" s="402"/>
      <c r="CM300" s="402"/>
      <c r="CN300" s="402"/>
      <c r="CO300" s="402"/>
      <c r="CP300" s="402"/>
      <c r="CQ300" s="402"/>
      <c r="CR300" s="402"/>
      <c r="CS300" s="402"/>
      <c r="CT300" s="402"/>
      <c r="CU300" s="402"/>
      <c r="CV300" s="402"/>
      <c r="CW300" s="402"/>
      <c r="CX300" s="402"/>
      <c r="CY300" s="402"/>
      <c r="CZ300" s="402"/>
    </row>
    <row r="301" s="575" customFormat="true" ht="15" customHeight="true" x14ac:dyDescent="0.2">
      <c r="A301" s="610"/>
      <c r="B301" s="611"/>
      <c r="C301" s="612"/>
      <c r="D301" s="612"/>
      <c r="X301" s="403"/>
      <c r="Y301" s="403"/>
      <c r="Z301" s="403"/>
      <c r="AA301" s="403"/>
      <c r="AB301" s="403"/>
      <c r="AC301" s="403"/>
      <c r="AD301" s="403"/>
      <c r="AE301" s="403"/>
      <c r="AF301" s="403"/>
      <c r="AG301" s="403"/>
      <c r="AH301" s="403"/>
      <c r="AI301" s="403"/>
      <c r="AJ301" s="403"/>
      <c r="AK301" s="403"/>
      <c r="AL301" s="403"/>
      <c r="AM301" s="403"/>
      <c r="AN301" s="403"/>
      <c r="AO301" s="403"/>
      <c r="AP301" s="403"/>
      <c r="AQ301" s="403"/>
      <c r="AR301" s="403"/>
      <c r="AS301" s="403"/>
      <c r="AT301" s="403"/>
      <c r="AU301" s="403"/>
      <c r="AV301" s="403"/>
      <c r="AW301" s="403"/>
      <c r="AX301" s="403"/>
      <c r="AY301" s="403"/>
      <c r="AZ301" s="403"/>
      <c r="BA301" s="367"/>
      <c r="BB301" s="365"/>
      <c r="BC301" s="365"/>
      <c r="BD301" s="365"/>
      <c r="BE301" s="365"/>
      <c r="BF301" s="365"/>
      <c r="BG301" s="365"/>
      <c r="BH301" s="365"/>
      <c r="BI301" s="365"/>
      <c r="BJ301" s="365"/>
      <c r="BK301" s="365"/>
      <c r="BL301" s="365"/>
      <c r="BM301" s="365"/>
      <c r="BN301" s="365"/>
      <c r="BO301" s="365"/>
      <c r="BP301" s="365"/>
      <c r="BQ301" s="365"/>
      <c r="BR301" s="365"/>
      <c r="BS301" s="365"/>
      <c r="BT301" s="365"/>
      <c r="BU301" s="365"/>
      <c r="BV301" s="365"/>
      <c r="BW301" s="367"/>
      <c r="BX301" s="402"/>
      <c r="BY301" s="402"/>
      <c r="BZ301" s="402"/>
      <c r="CA301" s="402"/>
      <c r="CB301" s="402"/>
      <c r="CC301" s="402"/>
      <c r="CD301" s="402"/>
      <c r="CE301" s="402"/>
      <c r="CF301" s="402"/>
      <c r="CG301" s="402"/>
      <c r="CH301" s="402"/>
      <c r="CI301" s="402"/>
      <c r="CJ301" s="402"/>
      <c r="CK301" s="402"/>
      <c r="CL301" s="402"/>
      <c r="CM301" s="402"/>
      <c r="CN301" s="402"/>
      <c r="CO301" s="402"/>
      <c r="CP301" s="402"/>
      <c r="CQ301" s="402"/>
      <c r="CR301" s="402"/>
      <c r="CS301" s="402"/>
      <c r="CT301" s="402"/>
      <c r="CU301" s="402"/>
      <c r="CV301" s="402"/>
      <c r="CW301" s="402"/>
      <c r="CX301" s="402"/>
      <c r="CY301" s="402"/>
      <c r="CZ301" s="402"/>
    </row>
    <row r="302" s="575" customFormat="true" ht="15" customHeight="true" x14ac:dyDescent="0.2">
      <c r="A302" s="610"/>
      <c r="B302" s="611"/>
      <c r="C302" s="612"/>
      <c r="D302" s="612"/>
      <c r="X302" s="403"/>
      <c r="Y302" s="403"/>
      <c r="Z302" s="403"/>
      <c r="AA302" s="403"/>
      <c r="AB302" s="403"/>
      <c r="AC302" s="403"/>
      <c r="AD302" s="403"/>
      <c r="AE302" s="403"/>
      <c r="AF302" s="403"/>
      <c r="AG302" s="403"/>
      <c r="AH302" s="403"/>
      <c r="AI302" s="403"/>
      <c r="AJ302" s="403"/>
      <c r="AK302" s="403"/>
      <c r="AL302" s="403"/>
      <c r="AM302" s="403"/>
      <c r="AN302" s="403"/>
      <c r="AO302" s="403"/>
      <c r="AP302" s="403"/>
      <c r="AQ302" s="403"/>
      <c r="AR302" s="403"/>
      <c r="AS302" s="403"/>
      <c r="AT302" s="403"/>
      <c r="AU302" s="403"/>
      <c r="AV302" s="403"/>
      <c r="AW302" s="403"/>
      <c r="AX302" s="403"/>
      <c r="AY302" s="403"/>
      <c r="AZ302" s="403"/>
      <c r="BA302" s="367"/>
      <c r="BB302" s="365"/>
      <c r="BC302" s="365"/>
      <c r="BD302" s="365"/>
      <c r="BE302" s="365"/>
      <c r="BF302" s="365"/>
      <c r="BG302" s="365"/>
      <c r="BH302" s="365"/>
      <c r="BI302" s="365"/>
      <c r="BJ302" s="365"/>
      <c r="BK302" s="365"/>
      <c r="BL302" s="365"/>
      <c r="BM302" s="365"/>
      <c r="BN302" s="365"/>
      <c r="BO302" s="365"/>
      <c r="BP302" s="365"/>
      <c r="BQ302" s="365"/>
      <c r="BR302" s="365"/>
      <c r="BS302" s="365"/>
      <c r="BT302" s="365"/>
      <c r="BU302" s="365"/>
      <c r="BV302" s="365"/>
      <c r="BW302" s="367"/>
      <c r="BX302" s="402"/>
      <c r="BY302" s="402"/>
      <c r="BZ302" s="402"/>
      <c r="CA302" s="402"/>
      <c r="CB302" s="402"/>
      <c r="CC302" s="402"/>
      <c r="CD302" s="402"/>
      <c r="CE302" s="402"/>
      <c r="CF302" s="402"/>
      <c r="CG302" s="402"/>
      <c r="CH302" s="402"/>
      <c r="CI302" s="402"/>
      <c r="CJ302" s="402"/>
      <c r="CK302" s="402"/>
      <c r="CL302" s="402"/>
      <c r="CM302" s="402"/>
      <c r="CN302" s="402"/>
      <c r="CO302" s="402"/>
      <c r="CP302" s="402"/>
      <c r="CQ302" s="402"/>
      <c r="CR302" s="402"/>
      <c r="CS302" s="402"/>
      <c r="CT302" s="402"/>
      <c r="CU302" s="402"/>
      <c r="CV302" s="402"/>
      <c r="CW302" s="402"/>
      <c r="CX302" s="402"/>
      <c r="CY302" s="402"/>
      <c r="CZ302" s="402"/>
    </row>
    <row r="303" s="575" customFormat="true" ht="15" customHeight="true" x14ac:dyDescent="0.2">
      <c r="A303" s="610"/>
      <c r="B303" s="611"/>
      <c r="C303" s="574"/>
      <c r="D303" s="574"/>
      <c r="X303" s="403"/>
      <c r="Y303" s="403"/>
      <c r="Z303" s="403"/>
      <c r="AA303" s="403"/>
      <c r="AB303" s="403"/>
      <c r="AC303" s="403"/>
      <c r="AD303" s="403"/>
      <c r="AE303" s="403"/>
      <c r="AF303" s="403"/>
      <c r="AG303" s="403"/>
      <c r="AH303" s="403"/>
      <c r="AI303" s="403"/>
      <c r="AJ303" s="403"/>
      <c r="AK303" s="403"/>
      <c r="AL303" s="403"/>
      <c r="AM303" s="403"/>
      <c r="AN303" s="403"/>
      <c r="AO303" s="403"/>
      <c r="AP303" s="403"/>
      <c r="AQ303" s="403"/>
      <c r="AR303" s="403"/>
      <c r="AS303" s="403"/>
      <c r="AT303" s="403"/>
      <c r="AU303" s="403"/>
      <c r="AV303" s="403"/>
      <c r="AW303" s="403"/>
      <c r="AX303" s="403"/>
      <c r="AY303" s="403"/>
      <c r="AZ303" s="403"/>
      <c r="BA303" s="367"/>
      <c r="BB303" s="365"/>
      <c r="BC303" s="365"/>
      <c r="BD303" s="365"/>
      <c r="BE303" s="365"/>
      <c r="BF303" s="365"/>
      <c r="BG303" s="365"/>
      <c r="BH303" s="365"/>
      <c r="BI303" s="365"/>
      <c r="BJ303" s="365"/>
      <c r="BK303" s="365"/>
      <c r="BL303" s="365"/>
      <c r="BM303" s="365"/>
      <c r="BN303" s="365"/>
      <c r="BO303" s="365"/>
      <c r="BP303" s="365"/>
      <c r="BQ303" s="365"/>
      <c r="BR303" s="365"/>
      <c r="BS303" s="365"/>
      <c r="BT303" s="365"/>
      <c r="BU303" s="365"/>
      <c r="BV303" s="365"/>
      <c r="BW303" s="367"/>
      <c r="BX303" s="402"/>
      <c r="BY303" s="402"/>
      <c r="BZ303" s="402"/>
      <c r="CA303" s="402"/>
      <c r="CB303" s="402"/>
      <c r="CC303" s="402"/>
      <c r="CD303" s="402"/>
      <c r="CE303" s="402"/>
      <c r="CF303" s="402"/>
      <c r="CG303" s="402"/>
      <c r="CH303" s="402"/>
      <c r="CI303" s="402"/>
      <c r="CJ303" s="402"/>
      <c r="CK303" s="402"/>
      <c r="CL303" s="402"/>
      <c r="CM303" s="402"/>
      <c r="CN303" s="402"/>
      <c r="CO303" s="402"/>
      <c r="CP303" s="402"/>
      <c r="CQ303" s="402"/>
      <c r="CR303" s="402"/>
      <c r="CS303" s="402"/>
      <c r="CT303" s="402"/>
      <c r="CU303" s="402"/>
      <c r="CV303" s="402"/>
      <c r="CW303" s="402"/>
      <c r="CX303" s="402"/>
      <c r="CY303" s="402"/>
      <c r="CZ303" s="402"/>
    </row>
    <row r="304" s="575" customFormat="true" ht="15" customHeight="true" x14ac:dyDescent="0.2">
      <c r="A304" s="610"/>
      <c r="B304" s="611"/>
      <c r="C304" s="574"/>
      <c r="D304" s="574"/>
      <c r="X304" s="403"/>
      <c r="Y304" s="403"/>
      <c r="Z304" s="403"/>
      <c r="AA304" s="403"/>
      <c r="AB304" s="403"/>
      <c r="AC304" s="403"/>
      <c r="AD304" s="403"/>
      <c r="AE304" s="403"/>
      <c r="AF304" s="403"/>
      <c r="AG304" s="403"/>
      <c r="AH304" s="403"/>
      <c r="AI304" s="403"/>
      <c r="AJ304" s="403"/>
      <c r="AK304" s="403"/>
      <c r="AL304" s="403"/>
      <c r="AM304" s="403"/>
      <c r="AN304" s="403"/>
      <c r="AO304" s="403"/>
      <c r="AP304" s="403"/>
      <c r="AQ304" s="403"/>
      <c r="AR304" s="403"/>
      <c r="AS304" s="403"/>
      <c r="AT304" s="403"/>
      <c r="AU304" s="403"/>
      <c r="AV304" s="403"/>
      <c r="AW304" s="403"/>
      <c r="AX304" s="403"/>
      <c r="AY304" s="403"/>
      <c r="AZ304" s="403"/>
      <c r="BA304" s="367"/>
      <c r="BB304" s="365"/>
      <c r="BC304" s="365"/>
      <c r="BD304" s="365"/>
      <c r="BE304" s="365"/>
      <c r="BF304" s="365"/>
      <c r="BG304" s="365"/>
      <c r="BH304" s="365"/>
      <c r="BI304" s="365"/>
      <c r="BJ304" s="365"/>
      <c r="BK304" s="365"/>
      <c r="BL304" s="365"/>
      <c r="BM304" s="365"/>
      <c r="BN304" s="365"/>
      <c r="BO304" s="365"/>
      <c r="BP304" s="365"/>
      <c r="BQ304" s="365"/>
      <c r="BR304" s="365"/>
      <c r="BS304" s="365"/>
      <c r="BT304" s="365"/>
      <c r="BU304" s="365"/>
      <c r="BV304" s="365"/>
      <c r="BW304" s="367"/>
      <c r="BX304" s="402"/>
      <c r="BY304" s="402"/>
      <c r="BZ304" s="402"/>
      <c r="CA304" s="402"/>
      <c r="CB304" s="402"/>
      <c r="CC304" s="402"/>
      <c r="CD304" s="402"/>
      <c r="CE304" s="402"/>
      <c r="CF304" s="402"/>
      <c r="CG304" s="402"/>
      <c r="CH304" s="402"/>
      <c r="CI304" s="402"/>
      <c r="CJ304" s="402"/>
      <c r="CK304" s="402"/>
      <c r="CL304" s="402"/>
      <c r="CM304" s="402"/>
      <c r="CN304" s="402"/>
      <c r="CO304" s="402"/>
      <c r="CP304" s="402"/>
      <c r="CQ304" s="402"/>
      <c r="CR304" s="402"/>
      <c r="CS304" s="402"/>
      <c r="CT304" s="402"/>
      <c r="CU304" s="402"/>
      <c r="CV304" s="402"/>
      <c r="CW304" s="402"/>
      <c r="CX304" s="402"/>
      <c r="CY304" s="402"/>
      <c r="CZ304" s="402"/>
    </row>
    <row r="305" s="575" customFormat="true" ht="15" customHeight="true" x14ac:dyDescent="0.2">
      <c r="A305" s="610"/>
      <c r="B305" s="611"/>
      <c r="C305" s="574"/>
      <c r="D305" s="574"/>
      <c r="X305" s="403"/>
      <c r="Y305" s="403"/>
      <c r="Z305" s="403"/>
      <c r="AA305" s="403"/>
      <c r="AB305" s="403"/>
      <c r="AC305" s="403"/>
      <c r="AD305" s="403"/>
      <c r="AE305" s="403"/>
      <c r="AF305" s="403"/>
      <c r="AG305" s="403"/>
      <c r="AH305" s="403"/>
      <c r="AI305" s="403"/>
      <c r="AJ305" s="403"/>
      <c r="AK305" s="403"/>
      <c r="AL305" s="403"/>
      <c r="AM305" s="403"/>
      <c r="AN305" s="403"/>
      <c r="AO305" s="403"/>
      <c r="AP305" s="403"/>
      <c r="AQ305" s="403"/>
      <c r="AR305" s="403"/>
      <c r="AS305" s="403"/>
      <c r="AT305" s="403"/>
      <c r="AU305" s="403"/>
      <c r="AV305" s="403"/>
      <c r="AW305" s="403"/>
      <c r="AX305" s="403"/>
      <c r="AY305" s="403"/>
      <c r="AZ305" s="403"/>
      <c r="BA305" s="367"/>
      <c r="BB305" s="365"/>
      <c r="BC305" s="365"/>
      <c r="BD305" s="365"/>
      <c r="BE305" s="365"/>
      <c r="BF305" s="365"/>
      <c r="BG305" s="365"/>
      <c r="BH305" s="365"/>
      <c r="BI305" s="365"/>
      <c r="BJ305" s="365"/>
      <c r="BK305" s="365"/>
      <c r="BL305" s="365"/>
      <c r="BM305" s="365"/>
      <c r="BN305" s="365"/>
      <c r="BO305" s="365"/>
      <c r="BP305" s="365"/>
      <c r="BQ305" s="365"/>
      <c r="BR305" s="365"/>
      <c r="BS305" s="365"/>
      <c r="BT305" s="365"/>
      <c r="BU305" s="365"/>
      <c r="BV305" s="365"/>
      <c r="BW305" s="367"/>
      <c r="BX305" s="402"/>
      <c r="BY305" s="402"/>
      <c r="BZ305" s="402"/>
      <c r="CA305" s="402"/>
      <c r="CB305" s="402"/>
      <c r="CC305" s="402"/>
      <c r="CD305" s="402"/>
      <c r="CE305" s="402"/>
      <c r="CF305" s="402"/>
      <c r="CG305" s="402"/>
      <c r="CH305" s="402"/>
      <c r="CI305" s="402"/>
      <c r="CJ305" s="402"/>
      <c r="CK305" s="402"/>
      <c r="CL305" s="402"/>
      <c r="CM305" s="402"/>
      <c r="CN305" s="402"/>
      <c r="CO305" s="402"/>
      <c r="CP305" s="402"/>
      <c r="CQ305" s="402"/>
      <c r="CR305" s="402"/>
      <c r="CS305" s="402"/>
      <c r="CT305" s="402"/>
      <c r="CU305" s="402"/>
      <c r="CV305" s="402"/>
      <c r="CW305" s="402"/>
      <c r="CX305" s="402"/>
      <c r="CY305" s="402"/>
      <c r="CZ305" s="402"/>
    </row>
    <row r="306" s="575" customFormat="true" ht="15" customHeight="true" x14ac:dyDescent="0.2">
      <c r="B306" s="594"/>
      <c r="X306" s="403"/>
      <c r="Y306" s="403"/>
      <c r="Z306" s="403"/>
      <c r="AA306" s="403"/>
      <c r="AB306" s="403"/>
      <c r="AC306" s="403"/>
      <c r="AD306" s="403"/>
      <c r="AE306" s="403"/>
      <c r="AF306" s="403"/>
      <c r="AG306" s="403"/>
      <c r="AH306" s="403"/>
      <c r="AI306" s="403"/>
      <c r="AJ306" s="403"/>
      <c r="AK306" s="403"/>
      <c r="AL306" s="403"/>
      <c r="AM306" s="403"/>
      <c r="AN306" s="403"/>
      <c r="AO306" s="403"/>
      <c r="AP306" s="403"/>
      <c r="AQ306" s="403"/>
      <c r="AR306" s="403"/>
      <c r="AS306" s="403"/>
      <c r="AT306" s="403"/>
      <c r="AU306" s="403"/>
      <c r="AV306" s="403"/>
      <c r="AW306" s="403"/>
      <c r="AX306" s="403"/>
      <c r="AY306" s="403"/>
      <c r="AZ306" s="403"/>
      <c r="BA306" s="367"/>
      <c r="BB306" s="365"/>
      <c r="BC306" s="365"/>
      <c r="BD306" s="365"/>
      <c r="BE306" s="365"/>
      <c r="BF306" s="365"/>
      <c r="BG306" s="365"/>
      <c r="BH306" s="365"/>
      <c r="BI306" s="365"/>
      <c r="BJ306" s="365"/>
      <c r="BK306" s="365"/>
      <c r="BL306" s="365"/>
      <c r="BM306" s="365"/>
      <c r="BN306" s="365"/>
      <c r="BO306" s="365"/>
      <c r="BP306" s="365"/>
      <c r="BQ306" s="365"/>
      <c r="BR306" s="365"/>
      <c r="BS306" s="365"/>
      <c r="BT306" s="365"/>
      <c r="BU306" s="365"/>
      <c r="BV306" s="365"/>
      <c r="BW306" s="367"/>
      <c r="BX306" s="402"/>
      <c r="BY306" s="402"/>
      <c r="BZ306" s="402"/>
      <c r="CA306" s="402"/>
      <c r="CB306" s="402"/>
      <c r="CC306" s="402"/>
      <c r="CD306" s="402"/>
      <c r="CE306" s="402"/>
      <c r="CF306" s="402"/>
      <c r="CG306" s="402"/>
      <c r="CH306" s="402"/>
      <c r="CI306" s="402"/>
      <c r="CJ306" s="402"/>
      <c r="CK306" s="402"/>
      <c r="CL306" s="402"/>
      <c r="CM306" s="402"/>
      <c r="CN306" s="402"/>
      <c r="CO306" s="402"/>
      <c r="CP306" s="402"/>
      <c r="CQ306" s="402"/>
      <c r="CR306" s="402"/>
      <c r="CS306" s="402"/>
      <c r="CT306" s="402"/>
      <c r="CU306" s="402"/>
      <c r="CV306" s="402"/>
      <c r="CW306" s="402"/>
      <c r="CX306" s="402"/>
      <c r="CY306" s="402"/>
      <c r="CZ306" s="402"/>
    </row>
    <row r="307" s="575" customFormat="true" ht="15" customHeight="true" x14ac:dyDescent="0.2">
      <c r="B307" s="594"/>
      <c r="X307" s="403"/>
      <c r="Y307" s="403"/>
      <c r="Z307" s="403"/>
      <c r="AA307" s="403"/>
      <c r="AB307" s="403"/>
      <c r="AC307" s="403"/>
      <c r="AD307" s="403"/>
      <c r="AE307" s="403"/>
      <c r="AF307" s="403"/>
      <c r="AG307" s="403"/>
      <c r="AH307" s="403"/>
      <c r="AI307" s="403"/>
      <c r="AJ307" s="403"/>
      <c r="AK307" s="403"/>
      <c r="AL307" s="403"/>
      <c r="AM307" s="403"/>
      <c r="AN307" s="403"/>
      <c r="AO307" s="403"/>
      <c r="AP307" s="403"/>
      <c r="AQ307" s="403"/>
      <c r="AR307" s="403"/>
      <c r="AS307" s="403"/>
      <c r="AT307" s="403"/>
      <c r="AU307" s="403"/>
      <c r="AV307" s="403"/>
      <c r="AW307" s="403"/>
      <c r="AX307" s="403"/>
      <c r="AY307" s="403"/>
      <c r="AZ307" s="403"/>
      <c r="BA307" s="367"/>
      <c r="BB307" s="365"/>
      <c r="BC307" s="365"/>
      <c r="BD307" s="365"/>
      <c r="BE307" s="365"/>
      <c r="BF307" s="365"/>
      <c r="BG307" s="365"/>
      <c r="BH307" s="365"/>
      <c r="BI307" s="365"/>
      <c r="BJ307" s="365"/>
      <c r="BK307" s="365"/>
      <c r="BL307" s="365"/>
      <c r="BM307" s="365"/>
      <c r="BN307" s="365"/>
      <c r="BO307" s="365"/>
      <c r="BP307" s="365"/>
      <c r="BQ307" s="365"/>
      <c r="BR307" s="365"/>
      <c r="BS307" s="365"/>
      <c r="BT307" s="365"/>
      <c r="BU307" s="365"/>
      <c r="BV307" s="365"/>
      <c r="BW307" s="367"/>
      <c r="BX307" s="402"/>
      <c r="BY307" s="402"/>
      <c r="BZ307" s="402"/>
      <c r="CA307" s="402"/>
      <c r="CB307" s="402"/>
      <c r="CC307" s="402"/>
      <c r="CD307" s="402"/>
      <c r="CE307" s="402"/>
      <c r="CF307" s="402"/>
      <c r="CG307" s="402"/>
      <c r="CH307" s="402"/>
      <c r="CI307" s="402"/>
      <c r="CJ307" s="402"/>
      <c r="CK307" s="402"/>
      <c r="CL307" s="402"/>
      <c r="CM307" s="402"/>
      <c r="CN307" s="402"/>
      <c r="CO307" s="402"/>
      <c r="CP307" s="402"/>
      <c r="CQ307" s="402"/>
      <c r="CR307" s="402"/>
      <c r="CS307" s="402"/>
      <c r="CT307" s="402"/>
      <c r="CU307" s="402"/>
      <c r="CV307" s="402"/>
      <c r="CW307" s="402"/>
      <c r="CX307" s="402"/>
      <c r="CY307" s="402"/>
      <c r="CZ307" s="402"/>
    </row>
    <row r="308" s="575" customFormat="true" ht="15" customHeight="true" x14ac:dyDescent="0.2">
      <c r="B308" s="594"/>
      <c r="X308" s="403"/>
      <c r="Y308" s="403"/>
      <c r="Z308" s="403"/>
      <c r="AA308" s="403"/>
      <c r="AB308" s="403"/>
      <c r="AC308" s="403"/>
      <c r="AD308" s="403"/>
      <c r="AE308" s="403"/>
      <c r="AF308" s="403"/>
      <c r="AG308" s="403"/>
      <c r="AH308" s="403"/>
      <c r="AI308" s="403"/>
      <c r="AJ308" s="403"/>
      <c r="AK308" s="403"/>
      <c r="AL308" s="403"/>
      <c r="AM308" s="403"/>
      <c r="AN308" s="403"/>
      <c r="AO308" s="403"/>
      <c r="AP308" s="403"/>
      <c r="AQ308" s="403"/>
      <c r="AR308" s="403"/>
      <c r="AS308" s="403"/>
      <c r="AT308" s="403"/>
      <c r="AU308" s="403"/>
      <c r="AV308" s="403"/>
      <c r="AW308" s="403"/>
      <c r="AX308" s="403"/>
      <c r="AY308" s="403"/>
      <c r="AZ308" s="403"/>
      <c r="BA308" s="367"/>
      <c r="BB308" s="365"/>
      <c r="BC308" s="365"/>
      <c r="BD308" s="365"/>
      <c r="BE308" s="365"/>
      <c r="BF308" s="365"/>
      <c r="BG308" s="365"/>
      <c r="BH308" s="365"/>
      <c r="BI308" s="365"/>
      <c r="BJ308" s="365"/>
      <c r="BK308" s="365"/>
      <c r="BL308" s="365"/>
      <c r="BM308" s="365"/>
      <c r="BN308" s="365"/>
      <c r="BO308" s="365"/>
      <c r="BP308" s="365"/>
      <c r="BQ308" s="365"/>
      <c r="BR308" s="365"/>
      <c r="BS308" s="365"/>
      <c r="BT308" s="365"/>
      <c r="BU308" s="365"/>
      <c r="BV308" s="365"/>
      <c r="BW308" s="367"/>
      <c r="BX308" s="402"/>
      <c r="BY308" s="402"/>
      <c r="BZ308" s="402"/>
      <c r="CA308" s="402"/>
      <c r="CB308" s="402"/>
      <c r="CC308" s="402"/>
      <c r="CD308" s="402"/>
      <c r="CE308" s="402"/>
      <c r="CF308" s="402"/>
      <c r="CG308" s="402"/>
      <c r="CH308" s="402"/>
      <c r="CI308" s="402"/>
      <c r="CJ308" s="402"/>
      <c r="CK308" s="402"/>
      <c r="CL308" s="402"/>
      <c r="CM308" s="402"/>
      <c r="CN308" s="402"/>
      <c r="CO308" s="402"/>
      <c r="CP308" s="402"/>
      <c r="CQ308" s="402"/>
      <c r="CR308" s="402"/>
      <c r="CS308" s="402"/>
      <c r="CT308" s="402"/>
      <c r="CU308" s="402"/>
      <c r="CV308" s="402"/>
      <c r="CW308" s="402"/>
      <c r="CX308" s="402"/>
      <c r="CY308" s="402"/>
      <c r="CZ308" s="402"/>
    </row>
    <row r="309" s="575" customFormat="true" ht="15" customHeight="true" x14ac:dyDescent="0.2">
      <c r="B309" s="594"/>
      <c r="X309" s="403"/>
      <c r="Y309" s="403"/>
      <c r="Z309" s="403"/>
      <c r="AA309" s="403"/>
      <c r="AB309" s="403"/>
      <c r="AC309" s="403"/>
      <c r="AD309" s="403"/>
      <c r="AE309" s="403"/>
      <c r="AF309" s="403"/>
      <c r="AG309" s="403"/>
      <c r="AH309" s="403"/>
      <c r="AI309" s="403"/>
      <c r="AJ309" s="403"/>
      <c r="AK309" s="403"/>
      <c r="AL309" s="403"/>
      <c r="AM309" s="403"/>
      <c r="AN309" s="403"/>
      <c r="AO309" s="403"/>
      <c r="AP309" s="403"/>
      <c r="AQ309" s="403"/>
      <c r="AR309" s="403"/>
      <c r="AS309" s="403"/>
      <c r="AT309" s="403"/>
      <c r="AU309" s="403"/>
      <c r="AV309" s="403"/>
      <c r="AW309" s="403"/>
      <c r="AX309" s="403"/>
      <c r="AY309" s="403"/>
      <c r="AZ309" s="403"/>
      <c r="BA309" s="367"/>
      <c r="BB309" s="365"/>
      <c r="BC309" s="365"/>
      <c r="BD309" s="365"/>
      <c r="BE309" s="365"/>
      <c r="BF309" s="365"/>
      <c r="BG309" s="365"/>
      <c r="BH309" s="365"/>
      <c r="BI309" s="365"/>
      <c r="BJ309" s="365"/>
      <c r="BK309" s="365"/>
      <c r="BL309" s="365"/>
      <c r="BM309" s="365"/>
      <c r="BN309" s="365"/>
      <c r="BO309" s="365"/>
      <c r="BP309" s="365"/>
      <c r="BQ309" s="365"/>
      <c r="BR309" s="365"/>
      <c r="BS309" s="365"/>
      <c r="BT309" s="365"/>
      <c r="BU309" s="365"/>
      <c r="BV309" s="365"/>
      <c r="BW309" s="367"/>
      <c r="BX309" s="402"/>
      <c r="BY309" s="402"/>
      <c r="BZ309" s="402"/>
      <c r="CA309" s="402"/>
      <c r="CB309" s="402"/>
      <c r="CC309" s="402"/>
      <c r="CD309" s="402"/>
      <c r="CE309" s="402"/>
      <c r="CF309" s="402"/>
      <c r="CG309" s="402"/>
      <c r="CH309" s="402"/>
      <c r="CI309" s="402"/>
      <c r="CJ309" s="402"/>
      <c r="CK309" s="402"/>
      <c r="CL309" s="402"/>
      <c r="CM309" s="402"/>
      <c r="CN309" s="402"/>
      <c r="CO309" s="402"/>
      <c r="CP309" s="402"/>
      <c r="CQ309" s="402"/>
      <c r="CR309" s="402"/>
      <c r="CS309" s="402"/>
      <c r="CT309" s="402"/>
      <c r="CU309" s="402"/>
      <c r="CV309" s="402"/>
      <c r="CW309" s="402"/>
      <c r="CX309" s="402"/>
      <c r="CY309" s="402"/>
      <c r="CZ309" s="402"/>
    </row>
    <row r="310" s="575" customFormat="true" ht="15" customHeight="true" x14ac:dyDescent="0.2">
      <c r="B310" s="594"/>
      <c r="X310" s="403"/>
      <c r="Y310" s="403"/>
      <c r="Z310" s="403"/>
      <c r="AA310" s="403"/>
      <c r="AB310" s="403"/>
      <c r="AC310" s="403"/>
      <c r="AD310" s="403"/>
      <c r="AE310" s="403"/>
      <c r="AF310" s="403"/>
      <c r="AG310" s="403"/>
      <c r="AH310" s="403"/>
      <c r="AI310" s="403"/>
      <c r="AJ310" s="403"/>
      <c r="AK310" s="403"/>
      <c r="AL310" s="403"/>
      <c r="AM310" s="403"/>
      <c r="AN310" s="403"/>
      <c r="AO310" s="403"/>
      <c r="AP310" s="403"/>
      <c r="AQ310" s="403"/>
      <c r="AR310" s="403"/>
      <c r="AS310" s="403"/>
      <c r="AT310" s="403"/>
      <c r="AU310" s="403"/>
      <c r="AV310" s="403"/>
      <c r="AW310" s="403"/>
      <c r="AX310" s="403"/>
      <c r="AY310" s="403"/>
      <c r="AZ310" s="403"/>
      <c r="BA310" s="367"/>
      <c r="BB310" s="365"/>
      <c r="BC310" s="365"/>
      <c r="BD310" s="365"/>
      <c r="BE310" s="365"/>
      <c r="BF310" s="365"/>
      <c r="BG310" s="365"/>
      <c r="BH310" s="365"/>
      <c r="BI310" s="365"/>
      <c r="BJ310" s="365"/>
      <c r="BK310" s="365"/>
      <c r="BL310" s="365"/>
      <c r="BM310" s="365"/>
      <c r="BN310" s="365"/>
      <c r="BO310" s="365"/>
      <c r="BP310" s="365"/>
      <c r="BQ310" s="365"/>
      <c r="BR310" s="365"/>
      <c r="BS310" s="365"/>
      <c r="BT310" s="365"/>
      <c r="BU310" s="365"/>
      <c r="BV310" s="365"/>
      <c r="BW310" s="367"/>
      <c r="BX310" s="402"/>
      <c r="BY310" s="402"/>
      <c r="BZ310" s="402"/>
      <c r="CA310" s="402"/>
      <c r="CB310" s="402"/>
      <c r="CC310" s="402"/>
      <c r="CD310" s="402"/>
      <c r="CE310" s="402"/>
      <c r="CF310" s="402"/>
      <c r="CG310" s="402"/>
      <c r="CH310" s="402"/>
      <c r="CI310" s="402"/>
      <c r="CJ310" s="402"/>
      <c r="CK310" s="402"/>
      <c r="CL310" s="402"/>
      <c r="CM310" s="402"/>
      <c r="CN310" s="402"/>
      <c r="CO310" s="402"/>
      <c r="CP310" s="402"/>
      <c r="CQ310" s="402"/>
      <c r="CR310" s="402"/>
      <c r="CS310" s="402"/>
      <c r="CT310" s="402"/>
      <c r="CU310" s="402"/>
      <c r="CV310" s="402"/>
      <c r="CW310" s="402"/>
      <c r="CX310" s="402"/>
      <c r="CY310" s="402"/>
      <c r="CZ310" s="402"/>
    </row>
    <row r="311" s="575" customFormat="true" ht="15" customHeight="true" x14ac:dyDescent="0.2">
      <c r="B311" s="594"/>
      <c r="X311" s="403"/>
      <c r="Y311" s="403"/>
      <c r="Z311" s="403"/>
      <c r="AA311" s="403"/>
      <c r="AB311" s="403"/>
      <c r="AC311" s="403"/>
      <c r="AD311" s="403"/>
      <c r="AE311" s="403"/>
      <c r="AF311" s="403"/>
      <c r="AG311" s="403"/>
      <c r="AH311" s="403"/>
      <c r="AI311" s="403"/>
      <c r="AJ311" s="403"/>
      <c r="AK311" s="403"/>
      <c r="AL311" s="403"/>
      <c r="AM311" s="403"/>
      <c r="AN311" s="403"/>
      <c r="AO311" s="403"/>
      <c r="AP311" s="403"/>
      <c r="AQ311" s="403"/>
      <c r="AR311" s="403"/>
      <c r="AS311" s="403"/>
      <c r="AT311" s="403"/>
      <c r="AU311" s="403"/>
      <c r="AV311" s="403"/>
      <c r="AW311" s="403"/>
      <c r="AX311" s="403"/>
      <c r="AY311" s="403"/>
      <c r="AZ311" s="403"/>
      <c r="BA311" s="367"/>
      <c r="BB311" s="365"/>
      <c r="BC311" s="365"/>
      <c r="BD311" s="365"/>
      <c r="BE311" s="365"/>
      <c r="BF311" s="365"/>
      <c r="BG311" s="365"/>
      <c r="BH311" s="365"/>
      <c r="BI311" s="365"/>
      <c r="BJ311" s="365"/>
      <c r="BK311" s="365"/>
      <c r="BL311" s="365"/>
      <c r="BM311" s="365"/>
      <c r="BN311" s="365"/>
      <c r="BO311" s="365"/>
      <c r="BP311" s="365"/>
      <c r="BQ311" s="365"/>
      <c r="BR311" s="365"/>
      <c r="BS311" s="365"/>
      <c r="BT311" s="365"/>
      <c r="BU311" s="365"/>
      <c r="BV311" s="365"/>
      <c r="BW311" s="367"/>
      <c r="BX311" s="402"/>
      <c r="BY311" s="402"/>
      <c r="BZ311" s="402"/>
      <c r="CA311" s="402"/>
      <c r="CB311" s="402"/>
      <c r="CC311" s="402"/>
      <c r="CD311" s="402"/>
      <c r="CE311" s="402"/>
      <c r="CF311" s="402"/>
      <c r="CG311" s="402"/>
      <c r="CH311" s="402"/>
      <c r="CI311" s="402"/>
      <c r="CJ311" s="402"/>
      <c r="CK311" s="402"/>
      <c r="CL311" s="402"/>
      <c r="CM311" s="402"/>
      <c r="CN311" s="402"/>
      <c r="CO311" s="402"/>
      <c r="CP311" s="402"/>
      <c r="CQ311" s="402"/>
      <c r="CR311" s="402"/>
      <c r="CS311" s="402"/>
      <c r="CT311" s="402"/>
      <c r="CU311" s="402"/>
      <c r="CV311" s="402"/>
      <c r="CW311" s="402"/>
      <c r="CX311" s="402"/>
      <c r="CY311" s="402"/>
      <c r="CZ311" s="402"/>
    </row>
    <row r="312" s="575" customFormat="true" ht="15" customHeight="true" x14ac:dyDescent="0.2">
      <c r="B312" s="594"/>
      <c r="X312" s="403"/>
      <c r="Y312" s="403"/>
      <c r="Z312" s="403"/>
      <c r="AA312" s="403"/>
      <c r="AB312" s="403"/>
      <c r="AC312" s="403"/>
      <c r="AD312" s="403"/>
      <c r="AE312" s="403"/>
      <c r="AF312" s="403"/>
      <c r="AG312" s="403"/>
      <c r="AH312" s="403"/>
      <c r="AI312" s="403"/>
      <c r="AJ312" s="403"/>
      <c r="AK312" s="403"/>
      <c r="AL312" s="403"/>
      <c r="AM312" s="403"/>
      <c r="AN312" s="403"/>
      <c r="AO312" s="403"/>
      <c r="AP312" s="403"/>
      <c r="AQ312" s="403"/>
      <c r="AR312" s="403"/>
      <c r="AS312" s="403"/>
      <c r="AT312" s="403"/>
      <c r="AU312" s="403"/>
      <c r="AV312" s="403"/>
      <c r="AW312" s="403"/>
      <c r="AX312" s="403"/>
      <c r="AY312" s="403"/>
      <c r="AZ312" s="403"/>
      <c r="BA312" s="367"/>
      <c r="BB312" s="365"/>
      <c r="BC312" s="365"/>
      <c r="BD312" s="365"/>
      <c r="BE312" s="365"/>
      <c r="BF312" s="365"/>
      <c r="BG312" s="365"/>
      <c r="BH312" s="365"/>
      <c r="BI312" s="365"/>
      <c r="BJ312" s="365"/>
      <c r="BK312" s="365"/>
      <c r="BL312" s="365"/>
      <c r="BM312" s="365"/>
      <c r="BN312" s="365"/>
      <c r="BO312" s="365"/>
      <c r="BP312" s="365"/>
      <c r="BQ312" s="365"/>
      <c r="BR312" s="365"/>
      <c r="BS312" s="365"/>
      <c r="BT312" s="365"/>
      <c r="BU312" s="365"/>
      <c r="BV312" s="365"/>
      <c r="BW312" s="367"/>
      <c r="BX312" s="402"/>
      <c r="BY312" s="402"/>
      <c r="BZ312" s="402"/>
      <c r="CA312" s="402"/>
      <c r="CB312" s="402"/>
      <c r="CC312" s="402"/>
      <c r="CD312" s="402"/>
      <c r="CE312" s="402"/>
      <c r="CF312" s="402"/>
      <c r="CG312" s="402"/>
      <c r="CH312" s="402"/>
      <c r="CI312" s="402"/>
      <c r="CJ312" s="402"/>
      <c r="CK312" s="402"/>
      <c r="CL312" s="402"/>
      <c r="CM312" s="402"/>
      <c r="CN312" s="402"/>
      <c r="CO312" s="402"/>
      <c r="CP312" s="402"/>
      <c r="CQ312" s="402"/>
      <c r="CR312" s="402"/>
      <c r="CS312" s="402"/>
      <c r="CT312" s="402"/>
      <c r="CU312" s="402"/>
      <c r="CV312" s="402"/>
      <c r="CW312" s="402"/>
      <c r="CX312" s="402"/>
      <c r="CY312" s="402"/>
      <c r="CZ312" s="402"/>
    </row>
    <row r="313" s="575" customFormat="true" ht="15" customHeight="true" x14ac:dyDescent="0.2">
      <c r="B313" s="594"/>
      <c r="X313" s="403"/>
      <c r="Y313" s="403"/>
      <c r="Z313" s="403"/>
      <c r="AA313" s="403"/>
      <c r="AB313" s="403"/>
      <c r="AC313" s="403"/>
      <c r="AD313" s="403"/>
      <c r="AE313" s="403"/>
      <c r="AF313" s="403"/>
      <c r="AG313" s="403"/>
      <c r="AH313" s="403"/>
      <c r="AI313" s="403"/>
      <c r="AJ313" s="403"/>
      <c r="AK313" s="403"/>
      <c r="AL313" s="403"/>
      <c r="AM313" s="403"/>
      <c r="AN313" s="403"/>
      <c r="AO313" s="403"/>
      <c r="AP313" s="403"/>
      <c r="AQ313" s="403"/>
      <c r="AR313" s="403"/>
      <c r="AS313" s="403"/>
      <c r="AT313" s="403"/>
      <c r="AU313" s="403"/>
      <c r="AV313" s="403"/>
      <c r="AW313" s="403"/>
      <c r="AX313" s="403"/>
      <c r="AY313" s="403"/>
      <c r="AZ313" s="403"/>
      <c r="BA313" s="367"/>
      <c r="BB313" s="365"/>
      <c r="BC313" s="365"/>
      <c r="BD313" s="365"/>
      <c r="BE313" s="365"/>
      <c r="BF313" s="365"/>
      <c r="BG313" s="365"/>
      <c r="BH313" s="365"/>
      <c r="BI313" s="365"/>
      <c r="BJ313" s="365"/>
      <c r="BK313" s="365"/>
      <c r="BL313" s="365"/>
      <c r="BM313" s="365"/>
      <c r="BN313" s="365"/>
      <c r="BO313" s="365"/>
      <c r="BP313" s="365"/>
      <c r="BQ313" s="365"/>
      <c r="BR313" s="365"/>
      <c r="BS313" s="365"/>
      <c r="BT313" s="365"/>
      <c r="BU313" s="365"/>
      <c r="BV313" s="365"/>
      <c r="BW313" s="367"/>
      <c r="BX313" s="402"/>
      <c r="BY313" s="402"/>
      <c r="BZ313" s="402"/>
      <c r="CA313" s="402"/>
      <c r="CB313" s="402"/>
      <c r="CC313" s="402"/>
      <c r="CD313" s="402"/>
      <c r="CE313" s="402"/>
      <c r="CF313" s="402"/>
      <c r="CG313" s="402"/>
      <c r="CH313" s="402"/>
      <c r="CI313" s="402"/>
      <c r="CJ313" s="402"/>
      <c r="CK313" s="402"/>
      <c r="CL313" s="402"/>
      <c r="CM313" s="402"/>
      <c r="CN313" s="402"/>
      <c r="CO313" s="402"/>
      <c r="CP313" s="402"/>
      <c r="CQ313" s="402"/>
      <c r="CR313" s="402"/>
      <c r="CS313" s="402"/>
      <c r="CT313" s="402"/>
      <c r="CU313" s="402"/>
      <c r="CV313" s="402"/>
      <c r="CW313" s="402"/>
      <c r="CX313" s="402"/>
      <c r="CY313" s="402"/>
      <c r="CZ313" s="402"/>
    </row>
    <row r="314" s="575" customFormat="true" ht="15" customHeight="true" x14ac:dyDescent="0.2">
      <c r="B314" s="594"/>
      <c r="X314" s="403"/>
      <c r="Y314" s="403"/>
      <c r="Z314" s="403"/>
      <c r="AA314" s="403"/>
      <c r="AB314" s="403"/>
      <c r="AC314" s="403"/>
      <c r="AD314" s="403"/>
      <c r="AE314" s="403"/>
      <c r="AF314" s="403"/>
      <c r="AG314" s="403"/>
      <c r="AH314" s="403"/>
      <c r="AI314" s="403"/>
      <c r="AJ314" s="403"/>
      <c r="AK314" s="403"/>
      <c r="AL314" s="403"/>
      <c r="AM314" s="403"/>
      <c r="AN314" s="403"/>
      <c r="AO314" s="403"/>
      <c r="AP314" s="403"/>
      <c r="AQ314" s="403"/>
      <c r="AR314" s="403"/>
      <c r="AS314" s="403"/>
      <c r="AT314" s="403"/>
      <c r="AU314" s="403"/>
      <c r="AV314" s="403"/>
      <c r="AW314" s="403"/>
      <c r="AX314" s="403"/>
      <c r="AY314" s="403"/>
      <c r="AZ314" s="403"/>
      <c r="BA314" s="367"/>
      <c r="BB314" s="365"/>
      <c r="BC314" s="365"/>
      <c r="BD314" s="365"/>
      <c r="BE314" s="365"/>
      <c r="BF314" s="365"/>
      <c r="BG314" s="365"/>
      <c r="BH314" s="365"/>
      <c r="BI314" s="365"/>
      <c r="BJ314" s="365"/>
      <c r="BK314" s="365"/>
      <c r="BL314" s="365"/>
      <c r="BM314" s="365"/>
      <c r="BN314" s="365"/>
      <c r="BO314" s="365"/>
      <c r="BP314" s="365"/>
      <c r="BQ314" s="365"/>
      <c r="BR314" s="365"/>
      <c r="BS314" s="365"/>
      <c r="BT314" s="365"/>
      <c r="BU314" s="365"/>
      <c r="BV314" s="365"/>
      <c r="BW314" s="367"/>
      <c r="BX314" s="402"/>
      <c r="BY314" s="402"/>
      <c r="BZ314" s="402"/>
      <c r="CA314" s="402"/>
      <c r="CB314" s="402"/>
      <c r="CC314" s="402"/>
      <c r="CD314" s="402"/>
      <c r="CE314" s="402"/>
      <c r="CF314" s="402"/>
      <c r="CG314" s="402"/>
      <c r="CH314" s="402"/>
      <c r="CI314" s="402"/>
      <c r="CJ314" s="402"/>
      <c r="CK314" s="402"/>
      <c r="CL314" s="402"/>
      <c r="CM314" s="402"/>
      <c r="CN314" s="402"/>
      <c r="CO314" s="402"/>
      <c r="CP314" s="402"/>
      <c r="CQ314" s="402"/>
      <c r="CR314" s="402"/>
      <c r="CS314" s="402"/>
      <c r="CT314" s="402"/>
      <c r="CU314" s="402"/>
      <c r="CV314" s="402"/>
      <c r="CW314" s="402"/>
      <c r="CX314" s="402"/>
      <c r="CY314" s="402"/>
      <c r="CZ314" s="402"/>
    </row>
    <row r="315" s="575" customFormat="true" ht="15" customHeight="true" x14ac:dyDescent="0.2">
      <c r="B315" s="594"/>
      <c r="X315" s="403"/>
      <c r="Y315" s="403"/>
      <c r="Z315" s="403"/>
      <c r="AA315" s="403"/>
      <c r="AB315" s="403"/>
      <c r="AC315" s="403"/>
      <c r="AD315" s="403"/>
      <c r="AE315" s="403"/>
      <c r="AF315" s="403"/>
      <c r="AG315" s="403"/>
      <c r="AH315" s="403"/>
      <c r="AI315" s="403"/>
      <c r="AJ315" s="403"/>
      <c r="AK315" s="403"/>
      <c r="AL315" s="403"/>
      <c r="AM315" s="403"/>
      <c r="AN315" s="403"/>
      <c r="AO315" s="403"/>
      <c r="AP315" s="403"/>
      <c r="AQ315" s="403"/>
      <c r="AR315" s="403"/>
      <c r="AS315" s="403"/>
      <c r="AT315" s="403"/>
      <c r="AU315" s="403"/>
      <c r="AV315" s="403"/>
      <c r="AW315" s="403"/>
      <c r="AX315" s="403"/>
      <c r="AY315" s="403"/>
      <c r="AZ315" s="403"/>
      <c r="BA315" s="367"/>
      <c r="BB315" s="365"/>
      <c r="BC315" s="365"/>
      <c r="BD315" s="365"/>
      <c r="BE315" s="365"/>
      <c r="BF315" s="365"/>
      <c r="BG315" s="365"/>
      <c r="BH315" s="365"/>
      <c r="BI315" s="365"/>
      <c r="BJ315" s="365"/>
      <c r="BK315" s="365"/>
      <c r="BL315" s="365"/>
      <c r="BM315" s="365"/>
      <c r="BN315" s="365"/>
      <c r="BO315" s="365"/>
      <c r="BP315" s="365"/>
      <c r="BQ315" s="365"/>
      <c r="BR315" s="365"/>
      <c r="BS315" s="365"/>
      <c r="BT315" s="365"/>
      <c r="BU315" s="365"/>
      <c r="BV315" s="365"/>
      <c r="BW315" s="367"/>
      <c r="BX315" s="402"/>
      <c r="BY315" s="402"/>
      <c r="BZ315" s="402"/>
      <c r="CA315" s="402"/>
      <c r="CB315" s="402"/>
      <c r="CC315" s="402"/>
      <c r="CD315" s="402"/>
      <c r="CE315" s="402"/>
      <c r="CF315" s="402"/>
      <c r="CG315" s="402"/>
      <c r="CH315" s="402"/>
      <c r="CI315" s="402"/>
      <c r="CJ315" s="402"/>
      <c r="CK315" s="402"/>
      <c r="CL315" s="402"/>
      <c r="CM315" s="402"/>
      <c r="CN315" s="402"/>
      <c r="CO315" s="402"/>
      <c r="CP315" s="402"/>
      <c r="CQ315" s="402"/>
      <c r="CR315" s="402"/>
      <c r="CS315" s="402"/>
      <c r="CT315" s="402"/>
      <c r="CU315" s="402"/>
      <c r="CV315" s="402"/>
      <c r="CW315" s="402"/>
      <c r="CX315" s="402"/>
      <c r="CY315" s="402"/>
      <c r="CZ315" s="402"/>
    </row>
    <row r="316" s="575" customFormat="true" ht="15" customHeight="true" x14ac:dyDescent="0.2">
      <c r="B316" s="594"/>
      <c r="X316" s="403"/>
      <c r="Y316" s="403"/>
      <c r="Z316" s="403"/>
      <c r="AA316" s="403"/>
      <c r="AB316" s="403"/>
      <c r="AC316" s="403"/>
      <c r="AD316" s="403"/>
      <c r="AE316" s="403"/>
      <c r="AF316" s="403"/>
      <c r="AG316" s="403"/>
      <c r="AH316" s="403"/>
      <c r="AI316" s="403"/>
      <c r="AJ316" s="403"/>
      <c r="AK316" s="403"/>
      <c r="AL316" s="403"/>
      <c r="AM316" s="403"/>
      <c r="AN316" s="403"/>
      <c r="AO316" s="403"/>
      <c r="AP316" s="403"/>
      <c r="AQ316" s="403"/>
      <c r="AR316" s="403"/>
      <c r="AS316" s="403"/>
      <c r="AT316" s="403"/>
      <c r="AU316" s="403"/>
      <c r="AV316" s="403"/>
      <c r="AW316" s="403"/>
      <c r="AX316" s="403"/>
      <c r="AY316" s="403"/>
      <c r="AZ316" s="403"/>
      <c r="BA316" s="367"/>
      <c r="BB316" s="365"/>
      <c r="BC316" s="365"/>
      <c r="BD316" s="365"/>
      <c r="BE316" s="365"/>
      <c r="BF316" s="365"/>
      <c r="BG316" s="365"/>
      <c r="BH316" s="365"/>
      <c r="BI316" s="365"/>
      <c r="BJ316" s="365"/>
      <c r="BK316" s="365"/>
      <c r="BL316" s="365"/>
      <c r="BM316" s="365"/>
      <c r="BN316" s="365"/>
      <c r="BO316" s="365"/>
      <c r="BP316" s="365"/>
      <c r="BQ316" s="365"/>
      <c r="BR316" s="365"/>
      <c r="BS316" s="365"/>
      <c r="BT316" s="365"/>
      <c r="BU316" s="365"/>
      <c r="BV316" s="365"/>
      <c r="BW316" s="367"/>
      <c r="BX316" s="402"/>
      <c r="BY316" s="402"/>
      <c r="BZ316" s="402"/>
      <c r="CA316" s="402"/>
      <c r="CB316" s="402"/>
      <c r="CC316" s="402"/>
      <c r="CD316" s="402"/>
      <c r="CE316" s="402"/>
      <c r="CF316" s="402"/>
      <c r="CG316" s="402"/>
      <c r="CH316" s="402"/>
      <c r="CI316" s="402"/>
      <c r="CJ316" s="402"/>
      <c r="CK316" s="402"/>
      <c r="CL316" s="402"/>
      <c r="CM316" s="402"/>
      <c r="CN316" s="402"/>
      <c r="CO316" s="402"/>
      <c r="CP316" s="402"/>
      <c r="CQ316" s="402"/>
      <c r="CR316" s="402"/>
      <c r="CS316" s="402"/>
      <c r="CT316" s="402"/>
      <c r="CU316" s="402"/>
      <c r="CV316" s="402"/>
      <c r="CW316" s="402"/>
      <c r="CX316" s="402"/>
      <c r="CY316" s="402"/>
      <c r="CZ316" s="402"/>
    </row>
    <row r="317" s="575" customFormat="true" ht="15" customHeight="true" x14ac:dyDescent="0.2">
      <c r="B317" s="594"/>
      <c r="X317" s="403"/>
      <c r="Y317" s="403"/>
      <c r="Z317" s="403"/>
      <c r="AA317" s="403"/>
      <c r="AB317" s="403"/>
      <c r="AC317" s="403"/>
      <c r="AD317" s="403"/>
      <c r="AE317" s="403"/>
      <c r="AF317" s="403"/>
      <c r="AG317" s="403"/>
      <c r="AH317" s="403"/>
      <c r="AI317" s="403"/>
      <c r="AJ317" s="403"/>
      <c r="AK317" s="403"/>
      <c r="AL317" s="403"/>
      <c r="AM317" s="403"/>
      <c r="AN317" s="403"/>
      <c r="AO317" s="403"/>
      <c r="AP317" s="403"/>
      <c r="AQ317" s="403"/>
      <c r="AR317" s="403"/>
      <c r="AS317" s="403"/>
      <c r="AT317" s="403"/>
      <c r="AU317" s="403"/>
      <c r="AV317" s="403"/>
      <c r="AW317" s="403"/>
      <c r="AX317" s="403"/>
      <c r="AY317" s="403"/>
      <c r="AZ317" s="403"/>
      <c r="BA317" s="367"/>
      <c r="BB317" s="365"/>
      <c r="BC317" s="365"/>
      <c r="BD317" s="365"/>
      <c r="BE317" s="365"/>
      <c r="BF317" s="365"/>
      <c r="BG317" s="365"/>
      <c r="BH317" s="365"/>
      <c r="BI317" s="365"/>
      <c r="BJ317" s="365"/>
      <c r="BK317" s="365"/>
      <c r="BL317" s="365"/>
      <c r="BM317" s="365"/>
      <c r="BN317" s="365"/>
      <c r="BO317" s="365"/>
      <c r="BP317" s="365"/>
      <c r="BQ317" s="365"/>
      <c r="BR317" s="365"/>
      <c r="BS317" s="365"/>
      <c r="BT317" s="365"/>
      <c r="BU317" s="365"/>
      <c r="BV317" s="365"/>
      <c r="BW317" s="367"/>
      <c r="BX317" s="402"/>
      <c r="BY317" s="402"/>
      <c r="BZ317" s="402"/>
      <c r="CA317" s="402"/>
      <c r="CB317" s="402"/>
      <c r="CC317" s="402"/>
      <c r="CD317" s="402"/>
      <c r="CE317" s="402"/>
      <c r="CF317" s="402"/>
      <c r="CG317" s="402"/>
      <c r="CH317" s="402"/>
      <c r="CI317" s="402"/>
      <c r="CJ317" s="402"/>
      <c r="CK317" s="402"/>
      <c r="CL317" s="402"/>
      <c r="CM317" s="402"/>
      <c r="CN317" s="402"/>
      <c r="CO317" s="402"/>
      <c r="CP317" s="402"/>
      <c r="CQ317" s="402"/>
      <c r="CR317" s="402"/>
      <c r="CS317" s="402"/>
      <c r="CT317" s="402"/>
      <c r="CU317" s="402"/>
      <c r="CV317" s="402"/>
      <c r="CW317" s="402"/>
      <c r="CX317" s="402"/>
      <c r="CY317" s="402"/>
      <c r="CZ317" s="402"/>
    </row>
    <row r="318" s="575" customFormat="true" ht="15" customHeight="true" x14ac:dyDescent="0.2">
      <c r="B318" s="594"/>
      <c r="X318" s="403"/>
      <c r="Y318" s="403"/>
      <c r="Z318" s="403"/>
      <c r="AA318" s="403"/>
      <c r="AB318" s="403"/>
      <c r="AC318" s="403"/>
      <c r="AD318" s="403"/>
      <c r="AE318" s="403"/>
      <c r="AF318" s="403"/>
      <c r="AG318" s="403"/>
      <c r="AH318" s="403"/>
      <c r="AI318" s="403"/>
      <c r="AJ318" s="403"/>
      <c r="AK318" s="403"/>
      <c r="AL318" s="403"/>
      <c r="AM318" s="403"/>
      <c r="AN318" s="403"/>
      <c r="AO318" s="403"/>
      <c r="AP318" s="403"/>
      <c r="AQ318" s="403"/>
      <c r="AR318" s="403"/>
      <c r="AS318" s="403"/>
      <c r="AT318" s="403"/>
      <c r="AU318" s="403"/>
      <c r="AV318" s="403"/>
      <c r="AW318" s="403"/>
      <c r="AX318" s="403"/>
      <c r="AY318" s="403"/>
      <c r="AZ318" s="403"/>
      <c r="BA318" s="367"/>
      <c r="BB318" s="365"/>
      <c r="BC318" s="365"/>
      <c r="BD318" s="365"/>
      <c r="BE318" s="365"/>
      <c r="BF318" s="365"/>
      <c r="BG318" s="365"/>
      <c r="BH318" s="365"/>
      <c r="BI318" s="365"/>
      <c r="BJ318" s="365"/>
      <c r="BK318" s="365"/>
      <c r="BL318" s="365"/>
      <c r="BM318" s="365"/>
      <c r="BN318" s="365"/>
      <c r="BO318" s="365"/>
      <c r="BP318" s="365"/>
      <c r="BQ318" s="365"/>
      <c r="BR318" s="365"/>
      <c r="BS318" s="365"/>
      <c r="BT318" s="365"/>
      <c r="BU318" s="365"/>
      <c r="BV318" s="365"/>
      <c r="BW318" s="367"/>
      <c r="BX318" s="402"/>
      <c r="BY318" s="402"/>
      <c r="BZ318" s="402"/>
      <c r="CA318" s="402"/>
      <c r="CB318" s="402"/>
      <c r="CC318" s="402"/>
      <c r="CD318" s="402"/>
      <c r="CE318" s="402"/>
      <c r="CF318" s="402"/>
      <c r="CG318" s="402"/>
      <c r="CH318" s="402"/>
      <c r="CI318" s="402"/>
      <c r="CJ318" s="402"/>
      <c r="CK318" s="402"/>
      <c r="CL318" s="402"/>
      <c r="CM318" s="402"/>
      <c r="CN318" s="402"/>
      <c r="CO318" s="402"/>
      <c r="CP318" s="402"/>
      <c r="CQ318" s="402"/>
      <c r="CR318" s="402"/>
      <c r="CS318" s="402"/>
      <c r="CT318" s="402"/>
      <c r="CU318" s="402"/>
      <c r="CV318" s="402"/>
      <c r="CW318" s="402"/>
      <c r="CX318" s="402"/>
      <c r="CY318" s="402"/>
      <c r="CZ318" s="402"/>
    </row>
    <row r="319" s="575" customFormat="true" ht="15" customHeight="true" x14ac:dyDescent="0.2">
      <c r="B319" s="594"/>
      <c r="X319" s="403"/>
      <c r="Y319" s="403"/>
      <c r="Z319" s="403"/>
      <c r="AA319" s="403"/>
      <c r="AB319" s="403"/>
      <c r="AC319" s="403"/>
      <c r="AD319" s="403"/>
      <c r="AE319" s="403"/>
      <c r="AF319" s="403"/>
      <c r="AG319" s="403"/>
      <c r="AH319" s="403"/>
      <c r="AI319" s="403"/>
      <c r="AJ319" s="403"/>
      <c r="AK319" s="403"/>
      <c r="AL319" s="403"/>
      <c r="AM319" s="403"/>
      <c r="AN319" s="403"/>
      <c r="AO319" s="403"/>
      <c r="AP319" s="403"/>
      <c r="AQ319" s="403"/>
      <c r="AR319" s="403"/>
      <c r="AS319" s="403"/>
      <c r="AT319" s="403"/>
      <c r="AU319" s="403"/>
      <c r="AV319" s="403"/>
      <c r="AW319" s="403"/>
      <c r="AX319" s="403"/>
      <c r="AY319" s="403"/>
      <c r="AZ319" s="403"/>
      <c r="BA319" s="367"/>
      <c r="BB319" s="365"/>
      <c r="BC319" s="365"/>
      <c r="BD319" s="365"/>
      <c r="BE319" s="365"/>
      <c r="BF319" s="365"/>
      <c r="BG319" s="365"/>
      <c r="BH319" s="365"/>
      <c r="BI319" s="365"/>
      <c r="BJ319" s="365"/>
      <c r="BK319" s="365"/>
      <c r="BL319" s="365"/>
      <c r="BM319" s="365"/>
      <c r="BN319" s="365"/>
      <c r="BO319" s="365"/>
      <c r="BP319" s="365"/>
      <c r="BQ319" s="365"/>
      <c r="BR319" s="365"/>
      <c r="BS319" s="365"/>
      <c r="BT319" s="365"/>
      <c r="BU319" s="365"/>
      <c r="BV319" s="365"/>
      <c r="BW319" s="367"/>
      <c r="BX319" s="402"/>
      <c r="BY319" s="402"/>
      <c r="BZ319" s="402"/>
      <c r="CA319" s="402"/>
      <c r="CB319" s="402"/>
      <c r="CC319" s="402"/>
      <c r="CD319" s="402"/>
      <c r="CE319" s="402"/>
      <c r="CF319" s="402"/>
      <c r="CG319" s="402"/>
      <c r="CH319" s="402"/>
      <c r="CI319" s="402"/>
      <c r="CJ319" s="402"/>
      <c r="CK319" s="402"/>
      <c r="CL319" s="402"/>
      <c r="CM319" s="402"/>
      <c r="CN319" s="402"/>
      <c r="CO319" s="402"/>
      <c r="CP319" s="402"/>
      <c r="CQ319" s="402"/>
      <c r="CR319" s="402"/>
      <c r="CS319" s="402"/>
      <c r="CT319" s="402"/>
      <c r="CU319" s="402"/>
      <c r="CV319" s="402"/>
      <c r="CW319" s="402"/>
      <c r="CX319" s="402"/>
      <c r="CY319" s="402"/>
      <c r="CZ319" s="402"/>
    </row>
    <row r="320" s="575" customFormat="true" ht="15" customHeight="true" x14ac:dyDescent="0.2">
      <c r="B320" s="594"/>
      <c r="X320" s="403"/>
      <c r="Y320" s="403"/>
      <c r="Z320" s="403"/>
      <c r="AA320" s="403"/>
      <c r="AB320" s="403"/>
      <c r="AC320" s="403"/>
      <c r="AD320" s="403"/>
      <c r="AE320" s="403"/>
      <c r="AF320" s="403"/>
      <c r="AG320" s="403"/>
      <c r="AH320" s="403"/>
      <c r="AI320" s="403"/>
      <c r="AJ320" s="403"/>
      <c r="AK320" s="403"/>
      <c r="AL320" s="403"/>
      <c r="AM320" s="403"/>
      <c r="AN320" s="403"/>
      <c r="AO320" s="403"/>
      <c r="AP320" s="403"/>
      <c r="AQ320" s="403"/>
      <c r="AR320" s="403"/>
      <c r="AS320" s="403"/>
      <c r="AT320" s="403"/>
      <c r="AU320" s="403"/>
      <c r="AV320" s="403"/>
      <c r="AW320" s="403"/>
      <c r="AX320" s="403"/>
      <c r="AY320" s="403"/>
      <c r="AZ320" s="403"/>
      <c r="BA320" s="367"/>
      <c r="BB320" s="365"/>
      <c r="BC320" s="365"/>
      <c r="BD320" s="365"/>
      <c r="BE320" s="365"/>
      <c r="BF320" s="365"/>
      <c r="BG320" s="365"/>
      <c r="BH320" s="365"/>
      <c r="BI320" s="365"/>
      <c r="BJ320" s="365"/>
      <c r="BK320" s="365"/>
      <c r="BL320" s="365"/>
      <c r="BM320" s="365"/>
      <c r="BN320" s="365"/>
      <c r="BO320" s="365"/>
      <c r="BP320" s="365"/>
      <c r="BQ320" s="365"/>
      <c r="BR320" s="365"/>
      <c r="BS320" s="365"/>
      <c r="BT320" s="365"/>
      <c r="BU320" s="365"/>
      <c r="BV320" s="365"/>
      <c r="BW320" s="367"/>
      <c r="BX320" s="402"/>
      <c r="BY320" s="402"/>
      <c r="BZ320" s="402"/>
      <c r="CA320" s="402"/>
      <c r="CB320" s="402"/>
      <c r="CC320" s="402"/>
      <c r="CD320" s="402"/>
      <c r="CE320" s="402"/>
      <c r="CF320" s="402"/>
      <c r="CG320" s="402"/>
      <c r="CH320" s="402"/>
      <c r="CI320" s="402"/>
      <c r="CJ320" s="402"/>
      <c r="CK320" s="402"/>
      <c r="CL320" s="402"/>
      <c r="CM320" s="402"/>
      <c r="CN320" s="402"/>
      <c r="CO320" s="402"/>
      <c r="CP320" s="402"/>
      <c r="CQ320" s="402"/>
      <c r="CR320" s="402"/>
      <c r="CS320" s="402"/>
      <c r="CT320" s="402"/>
      <c r="CU320" s="402"/>
      <c r="CV320" s="402"/>
      <c r="CW320" s="402"/>
      <c r="CX320" s="402"/>
      <c r="CY320" s="402"/>
      <c r="CZ320" s="402"/>
    </row>
    <row r="321" s="575" customFormat="true" ht="15" customHeight="true" x14ac:dyDescent="0.2">
      <c r="B321" s="594"/>
      <c r="X321" s="403"/>
      <c r="Y321" s="403"/>
      <c r="Z321" s="403"/>
      <c r="AA321" s="403"/>
      <c r="AB321" s="403"/>
      <c r="AC321" s="403"/>
      <c r="AD321" s="403"/>
      <c r="AE321" s="403"/>
      <c r="AF321" s="403"/>
      <c r="AG321" s="403"/>
      <c r="AH321" s="403"/>
      <c r="AI321" s="403"/>
      <c r="AJ321" s="403"/>
      <c r="AK321" s="403"/>
      <c r="AL321" s="403"/>
      <c r="AM321" s="403"/>
      <c r="AN321" s="403"/>
      <c r="AO321" s="403"/>
      <c r="AP321" s="403"/>
      <c r="AQ321" s="403"/>
      <c r="AR321" s="403"/>
      <c r="AS321" s="403"/>
      <c r="AT321" s="403"/>
      <c r="AU321" s="403"/>
      <c r="AV321" s="403"/>
      <c r="AW321" s="403"/>
      <c r="AX321" s="403"/>
      <c r="AY321" s="403"/>
      <c r="AZ321" s="403"/>
      <c r="BA321" s="367"/>
      <c r="BB321" s="365"/>
      <c r="BC321" s="365"/>
      <c r="BD321" s="365"/>
      <c r="BE321" s="365"/>
      <c r="BF321" s="365"/>
      <c r="BG321" s="365"/>
      <c r="BH321" s="365"/>
      <c r="BI321" s="365"/>
      <c r="BJ321" s="365"/>
      <c r="BK321" s="365"/>
      <c r="BL321" s="365"/>
      <c r="BM321" s="365"/>
      <c r="BN321" s="365"/>
      <c r="BO321" s="365"/>
      <c r="BP321" s="365"/>
      <c r="BQ321" s="365"/>
      <c r="BR321" s="365"/>
      <c r="BS321" s="365"/>
      <c r="BT321" s="365"/>
      <c r="BU321" s="365"/>
      <c r="BV321" s="365"/>
      <c r="BW321" s="367"/>
      <c r="BX321" s="402"/>
      <c r="BY321" s="402"/>
      <c r="BZ321" s="402"/>
      <c r="CA321" s="402"/>
      <c r="CB321" s="402"/>
      <c r="CC321" s="402"/>
      <c r="CD321" s="402"/>
      <c r="CE321" s="402"/>
      <c r="CF321" s="402"/>
      <c r="CG321" s="402"/>
      <c r="CH321" s="402"/>
      <c r="CI321" s="402"/>
      <c r="CJ321" s="402"/>
      <c r="CK321" s="402"/>
      <c r="CL321" s="402"/>
      <c r="CM321" s="402"/>
      <c r="CN321" s="402"/>
      <c r="CO321" s="402"/>
      <c r="CP321" s="402"/>
      <c r="CQ321" s="402"/>
      <c r="CR321" s="402"/>
      <c r="CS321" s="402"/>
      <c r="CT321" s="402"/>
      <c r="CU321" s="402"/>
      <c r="CV321" s="402"/>
      <c r="CW321" s="402"/>
      <c r="CX321" s="402"/>
      <c r="CY321" s="402"/>
      <c r="CZ321" s="402"/>
    </row>
    <row r="322" s="575" customFormat="true" ht="15" customHeight="true" x14ac:dyDescent="0.2">
      <c r="B322" s="594"/>
      <c r="X322" s="403"/>
      <c r="Y322" s="403"/>
      <c r="Z322" s="403"/>
      <c r="AA322" s="403"/>
      <c r="AB322" s="403"/>
      <c r="AC322" s="403"/>
      <c r="AD322" s="403"/>
      <c r="AE322" s="403"/>
      <c r="AF322" s="403"/>
      <c r="AG322" s="403"/>
      <c r="AH322" s="403"/>
      <c r="AI322" s="403"/>
      <c r="AJ322" s="403"/>
      <c r="AK322" s="403"/>
      <c r="AL322" s="403"/>
      <c r="AM322" s="403"/>
      <c r="AN322" s="403"/>
      <c r="AO322" s="403"/>
      <c r="AP322" s="403"/>
      <c r="AQ322" s="403"/>
      <c r="AR322" s="403"/>
      <c r="AS322" s="403"/>
      <c r="AT322" s="403"/>
      <c r="AU322" s="403"/>
      <c r="AV322" s="403"/>
      <c r="AW322" s="403"/>
      <c r="AX322" s="403"/>
      <c r="AY322" s="403"/>
      <c r="AZ322" s="403"/>
      <c r="BA322" s="367"/>
      <c r="BB322" s="365"/>
      <c r="BC322" s="365"/>
      <c r="BD322" s="365"/>
      <c r="BE322" s="365"/>
      <c r="BF322" s="365"/>
      <c r="BG322" s="365"/>
      <c r="BH322" s="365"/>
      <c r="BI322" s="365"/>
      <c r="BJ322" s="365"/>
      <c r="BK322" s="365"/>
      <c r="BL322" s="365"/>
      <c r="BM322" s="365"/>
      <c r="BN322" s="365"/>
      <c r="BO322" s="365"/>
      <c r="BP322" s="365"/>
      <c r="BQ322" s="365"/>
      <c r="BR322" s="365"/>
      <c r="BS322" s="365"/>
      <c r="BT322" s="365"/>
      <c r="BU322" s="365"/>
      <c r="BV322" s="365"/>
      <c r="BW322" s="367"/>
      <c r="BX322" s="402"/>
      <c r="BY322" s="402"/>
      <c r="BZ322" s="402"/>
      <c r="CA322" s="402"/>
      <c r="CB322" s="402"/>
      <c r="CC322" s="402"/>
      <c r="CD322" s="402"/>
      <c r="CE322" s="402"/>
      <c r="CF322" s="402"/>
      <c r="CG322" s="402"/>
      <c r="CH322" s="402"/>
      <c r="CI322" s="402"/>
      <c r="CJ322" s="402"/>
      <c r="CK322" s="402"/>
      <c r="CL322" s="402"/>
      <c r="CM322" s="402"/>
      <c r="CN322" s="402"/>
      <c r="CO322" s="402"/>
      <c r="CP322" s="402"/>
      <c r="CQ322" s="402"/>
      <c r="CR322" s="402"/>
      <c r="CS322" s="402"/>
      <c r="CT322" s="402"/>
      <c r="CU322" s="402"/>
      <c r="CV322" s="402"/>
      <c r="CW322" s="402"/>
      <c r="CX322" s="402"/>
      <c r="CY322" s="402"/>
      <c r="CZ322" s="402"/>
    </row>
    <row r="323" s="575" customFormat="true" ht="15" customHeight="true" x14ac:dyDescent="0.2">
      <c r="B323" s="594"/>
      <c r="X323" s="403"/>
      <c r="Y323" s="403"/>
      <c r="Z323" s="403"/>
      <c r="AA323" s="403"/>
      <c r="AB323" s="403"/>
      <c r="AC323" s="403"/>
      <c r="AD323" s="403"/>
      <c r="AE323" s="403"/>
      <c r="AF323" s="403"/>
      <c r="AG323" s="403"/>
      <c r="AH323" s="403"/>
      <c r="AI323" s="403"/>
      <c r="AJ323" s="403"/>
      <c r="AK323" s="403"/>
      <c r="AL323" s="403"/>
      <c r="AM323" s="403"/>
      <c r="AN323" s="403"/>
      <c r="AO323" s="403"/>
      <c r="AP323" s="403"/>
      <c r="AQ323" s="403"/>
      <c r="AR323" s="403"/>
      <c r="AS323" s="403"/>
      <c r="AT323" s="403"/>
      <c r="AU323" s="403"/>
      <c r="AV323" s="403"/>
      <c r="AW323" s="403"/>
      <c r="AX323" s="403"/>
      <c r="AY323" s="403"/>
      <c r="AZ323" s="403"/>
      <c r="BA323" s="367"/>
      <c r="BB323" s="365"/>
      <c r="BC323" s="365"/>
      <c r="BD323" s="365"/>
      <c r="BE323" s="365"/>
      <c r="BF323" s="365"/>
      <c r="BG323" s="365"/>
      <c r="BH323" s="365"/>
      <c r="BI323" s="365"/>
      <c r="BJ323" s="365"/>
      <c r="BK323" s="365"/>
      <c r="BL323" s="365"/>
      <c r="BM323" s="365"/>
      <c r="BN323" s="365"/>
      <c r="BO323" s="365"/>
      <c r="BP323" s="365"/>
      <c r="BQ323" s="365"/>
      <c r="BR323" s="365"/>
      <c r="BS323" s="365"/>
      <c r="BT323" s="365"/>
      <c r="BU323" s="365"/>
      <c r="BV323" s="365"/>
      <c r="BW323" s="367"/>
      <c r="BX323" s="402"/>
      <c r="BY323" s="402"/>
      <c r="BZ323" s="402"/>
      <c r="CA323" s="402"/>
      <c r="CB323" s="402"/>
      <c r="CC323" s="402"/>
      <c r="CD323" s="402"/>
      <c r="CE323" s="402"/>
      <c r="CF323" s="402"/>
      <c r="CG323" s="402"/>
      <c r="CH323" s="402"/>
      <c r="CI323" s="402"/>
      <c r="CJ323" s="402"/>
      <c r="CK323" s="402"/>
      <c r="CL323" s="402"/>
      <c r="CM323" s="402"/>
      <c r="CN323" s="402"/>
      <c r="CO323" s="402"/>
      <c r="CP323" s="402"/>
      <c r="CQ323" s="402"/>
      <c r="CR323" s="402"/>
      <c r="CS323" s="402"/>
      <c r="CT323" s="402"/>
      <c r="CU323" s="402"/>
      <c r="CV323" s="402"/>
      <c r="CW323" s="402"/>
      <c r="CX323" s="402"/>
      <c r="CY323" s="402"/>
      <c r="CZ323" s="402"/>
    </row>
    <row r="324" s="575" customFormat="true" ht="15" customHeight="true" x14ac:dyDescent="0.2">
      <c r="B324" s="594"/>
      <c r="X324" s="403"/>
      <c r="Y324" s="403"/>
      <c r="Z324" s="403"/>
      <c r="AA324" s="403"/>
      <c r="AB324" s="403"/>
      <c r="AC324" s="403"/>
      <c r="AD324" s="403"/>
      <c r="AE324" s="403"/>
      <c r="AF324" s="403"/>
      <c r="AG324" s="403"/>
      <c r="AH324" s="403"/>
      <c r="AI324" s="403"/>
      <c r="AJ324" s="403"/>
      <c r="AK324" s="403"/>
      <c r="AL324" s="403"/>
      <c r="AM324" s="403"/>
      <c r="AN324" s="403"/>
      <c r="AO324" s="403"/>
      <c r="AP324" s="403"/>
      <c r="AQ324" s="403"/>
      <c r="AR324" s="403"/>
      <c r="AS324" s="403"/>
      <c r="AT324" s="403"/>
      <c r="AU324" s="403"/>
      <c r="AV324" s="403"/>
      <c r="AW324" s="403"/>
      <c r="AX324" s="403"/>
      <c r="AY324" s="403"/>
      <c r="AZ324" s="403"/>
      <c r="BA324" s="367"/>
      <c r="BB324" s="365"/>
      <c r="BC324" s="365"/>
      <c r="BD324" s="365"/>
      <c r="BE324" s="365"/>
      <c r="BF324" s="365"/>
      <c r="BG324" s="365"/>
      <c r="BH324" s="365"/>
      <c r="BI324" s="365"/>
      <c r="BJ324" s="365"/>
      <c r="BK324" s="365"/>
      <c r="BL324" s="365"/>
      <c r="BM324" s="365"/>
      <c r="BN324" s="365"/>
      <c r="BO324" s="365"/>
      <c r="BP324" s="365"/>
      <c r="BQ324" s="365"/>
      <c r="BR324" s="365"/>
      <c r="BS324" s="365"/>
      <c r="BT324" s="365"/>
      <c r="BU324" s="365"/>
      <c r="BV324" s="365"/>
      <c r="BW324" s="367"/>
      <c r="BX324" s="402"/>
      <c r="BY324" s="402"/>
      <c r="BZ324" s="402"/>
      <c r="CA324" s="402"/>
      <c r="CB324" s="402"/>
      <c r="CC324" s="402"/>
      <c r="CD324" s="402"/>
      <c r="CE324" s="402"/>
      <c r="CF324" s="402"/>
      <c r="CG324" s="402"/>
      <c r="CH324" s="402"/>
      <c r="CI324" s="402"/>
      <c r="CJ324" s="402"/>
      <c r="CK324" s="402"/>
      <c r="CL324" s="402"/>
      <c r="CM324" s="402"/>
      <c r="CN324" s="402"/>
      <c r="CO324" s="402"/>
      <c r="CP324" s="402"/>
      <c r="CQ324" s="402"/>
      <c r="CR324" s="402"/>
      <c r="CS324" s="402"/>
      <c r="CT324" s="402"/>
      <c r="CU324" s="402"/>
      <c r="CV324" s="402"/>
      <c r="CW324" s="402"/>
      <c r="CX324" s="402"/>
      <c r="CY324" s="402"/>
      <c r="CZ324" s="402"/>
    </row>
    <row r="325" s="575" customFormat="true" ht="15" customHeight="true" x14ac:dyDescent="0.2">
      <c r="B325" s="594"/>
      <c r="X325" s="403"/>
      <c r="Y325" s="403"/>
      <c r="Z325" s="403"/>
      <c r="AA325" s="403"/>
      <c r="AB325" s="403"/>
      <c r="AC325" s="403"/>
      <c r="AD325" s="403"/>
      <c r="AE325" s="403"/>
      <c r="AF325" s="403"/>
      <c r="AG325" s="403"/>
      <c r="AH325" s="403"/>
      <c r="AI325" s="403"/>
      <c r="AJ325" s="403"/>
      <c r="AK325" s="403"/>
      <c r="AL325" s="403"/>
      <c r="AM325" s="403"/>
      <c r="AN325" s="403"/>
      <c r="AO325" s="403"/>
      <c r="AP325" s="403"/>
      <c r="AQ325" s="403"/>
      <c r="AR325" s="403"/>
      <c r="AS325" s="403"/>
      <c r="AT325" s="403"/>
      <c r="AU325" s="403"/>
      <c r="AV325" s="403"/>
      <c r="AW325" s="403"/>
      <c r="AX325" s="403"/>
      <c r="AY325" s="403"/>
      <c r="AZ325" s="403"/>
      <c r="BA325" s="367"/>
      <c r="BB325" s="365"/>
      <c r="BC325" s="365"/>
      <c r="BD325" s="365"/>
      <c r="BE325" s="365"/>
      <c r="BF325" s="365"/>
      <c r="BG325" s="365"/>
      <c r="BH325" s="365"/>
      <c r="BI325" s="365"/>
      <c r="BJ325" s="365"/>
      <c r="BK325" s="365"/>
      <c r="BL325" s="365"/>
      <c r="BM325" s="365"/>
      <c r="BN325" s="365"/>
      <c r="BO325" s="365"/>
      <c r="BP325" s="365"/>
      <c r="BQ325" s="365"/>
      <c r="BR325" s="365"/>
      <c r="BS325" s="365"/>
      <c r="BT325" s="365"/>
      <c r="BU325" s="365"/>
      <c r="BV325" s="365"/>
      <c r="BW325" s="367"/>
      <c r="BX325" s="402"/>
      <c r="BY325" s="402"/>
      <c r="BZ325" s="402"/>
      <c r="CA325" s="402"/>
      <c r="CB325" s="402"/>
      <c r="CC325" s="402"/>
      <c r="CD325" s="402"/>
      <c r="CE325" s="402"/>
      <c r="CF325" s="402"/>
      <c r="CG325" s="402"/>
      <c r="CH325" s="402"/>
      <c r="CI325" s="402"/>
      <c r="CJ325" s="402"/>
      <c r="CK325" s="402"/>
      <c r="CL325" s="402"/>
      <c r="CM325" s="402"/>
      <c r="CN325" s="402"/>
      <c r="CO325" s="402"/>
      <c r="CP325" s="402"/>
      <c r="CQ325" s="402"/>
      <c r="CR325" s="402"/>
      <c r="CS325" s="402"/>
      <c r="CT325" s="402"/>
      <c r="CU325" s="402"/>
      <c r="CV325" s="402"/>
      <c r="CW325" s="402"/>
      <c r="CX325" s="402"/>
      <c r="CY325" s="402"/>
      <c r="CZ325" s="402"/>
    </row>
    <row r="326" s="575" customFormat="true" ht="15" customHeight="true" x14ac:dyDescent="0.2">
      <c r="B326" s="594"/>
      <c r="X326" s="403"/>
      <c r="Y326" s="403"/>
      <c r="Z326" s="403"/>
      <c r="AA326" s="403"/>
      <c r="AB326" s="403"/>
      <c r="AC326" s="403"/>
      <c r="AD326" s="403"/>
      <c r="AE326" s="403"/>
      <c r="AF326" s="403"/>
      <c r="AG326" s="403"/>
      <c r="AH326" s="403"/>
      <c r="AI326" s="403"/>
      <c r="AJ326" s="403"/>
      <c r="AK326" s="403"/>
      <c r="AL326" s="403"/>
      <c r="AM326" s="403"/>
      <c r="AN326" s="403"/>
      <c r="AO326" s="403"/>
      <c r="AP326" s="403"/>
      <c r="AQ326" s="403"/>
      <c r="AR326" s="403"/>
      <c r="AS326" s="403"/>
      <c r="AT326" s="403"/>
      <c r="AU326" s="403"/>
      <c r="AV326" s="403"/>
      <c r="AW326" s="403"/>
      <c r="AX326" s="403"/>
      <c r="AY326" s="403"/>
      <c r="AZ326" s="403"/>
      <c r="BA326" s="367"/>
      <c r="BB326" s="365"/>
      <c r="BC326" s="365"/>
      <c r="BD326" s="365"/>
      <c r="BE326" s="365"/>
      <c r="BF326" s="365"/>
      <c r="BG326" s="365"/>
      <c r="BH326" s="365"/>
      <c r="BI326" s="365"/>
      <c r="BJ326" s="365"/>
      <c r="BK326" s="365"/>
      <c r="BL326" s="365"/>
      <c r="BM326" s="365"/>
      <c r="BN326" s="365"/>
      <c r="BO326" s="365"/>
      <c r="BP326" s="365"/>
      <c r="BQ326" s="365"/>
      <c r="BR326" s="365"/>
      <c r="BS326" s="365"/>
      <c r="BT326" s="365"/>
      <c r="BU326" s="365"/>
      <c r="BV326" s="365"/>
      <c r="BW326" s="367"/>
      <c r="BX326" s="402"/>
      <c r="BY326" s="402"/>
      <c r="BZ326" s="402"/>
      <c r="CA326" s="402"/>
      <c r="CB326" s="402"/>
      <c r="CC326" s="402"/>
      <c r="CD326" s="402"/>
      <c r="CE326" s="402"/>
      <c r="CF326" s="402"/>
      <c r="CG326" s="402"/>
      <c r="CH326" s="402"/>
      <c r="CI326" s="402"/>
      <c r="CJ326" s="402"/>
      <c r="CK326" s="402"/>
      <c r="CL326" s="402"/>
      <c r="CM326" s="402"/>
      <c r="CN326" s="402"/>
      <c r="CO326" s="402"/>
      <c r="CP326" s="402"/>
      <c r="CQ326" s="402"/>
      <c r="CR326" s="402"/>
      <c r="CS326" s="402"/>
      <c r="CT326" s="402"/>
      <c r="CU326" s="402"/>
      <c r="CV326" s="402"/>
      <c r="CW326" s="402"/>
      <c r="CX326" s="402"/>
      <c r="CY326" s="402"/>
      <c r="CZ326" s="402"/>
    </row>
    <row r="327" s="575" customFormat="true" ht="15" customHeight="true" x14ac:dyDescent="0.2">
      <c r="B327" s="594"/>
      <c r="X327" s="403"/>
      <c r="Y327" s="403"/>
      <c r="Z327" s="403"/>
      <c r="AA327" s="403"/>
      <c r="AB327" s="403"/>
      <c r="AC327" s="403"/>
      <c r="AD327" s="403"/>
      <c r="AE327" s="403"/>
      <c r="AF327" s="403"/>
      <c r="AG327" s="403"/>
      <c r="AH327" s="403"/>
      <c r="AI327" s="403"/>
      <c r="AJ327" s="403"/>
      <c r="AK327" s="403"/>
      <c r="AL327" s="403"/>
      <c r="AM327" s="403"/>
      <c r="AN327" s="403"/>
      <c r="AO327" s="403"/>
      <c r="AP327" s="403"/>
      <c r="AQ327" s="403"/>
      <c r="AR327" s="403"/>
      <c r="AS327" s="403"/>
      <c r="AT327" s="403"/>
      <c r="AU327" s="403"/>
      <c r="AV327" s="403"/>
      <c r="AW327" s="403"/>
      <c r="AX327" s="403"/>
      <c r="AY327" s="403"/>
      <c r="AZ327" s="403"/>
      <c r="BA327" s="367"/>
      <c r="BB327" s="365"/>
      <c r="BC327" s="365"/>
      <c r="BD327" s="365"/>
      <c r="BE327" s="365"/>
      <c r="BF327" s="365"/>
      <c r="BG327" s="365"/>
      <c r="BH327" s="365"/>
      <c r="BI327" s="365"/>
      <c r="BJ327" s="365"/>
      <c r="BK327" s="365"/>
      <c r="BL327" s="365"/>
      <c r="BM327" s="365"/>
      <c r="BN327" s="365"/>
      <c r="BO327" s="365"/>
      <c r="BP327" s="365"/>
      <c r="BQ327" s="365"/>
      <c r="BR327" s="365"/>
      <c r="BS327" s="365"/>
      <c r="BT327" s="365"/>
      <c r="BU327" s="365"/>
      <c r="BV327" s="365"/>
      <c r="BW327" s="367"/>
      <c r="BX327" s="402"/>
      <c r="BY327" s="402"/>
      <c r="BZ327" s="402"/>
      <c r="CA327" s="402"/>
      <c r="CB327" s="402"/>
      <c r="CC327" s="402"/>
      <c r="CD327" s="402"/>
      <c r="CE327" s="402"/>
      <c r="CF327" s="402"/>
      <c r="CG327" s="402"/>
      <c r="CH327" s="402"/>
      <c r="CI327" s="402"/>
      <c r="CJ327" s="402"/>
      <c r="CK327" s="402"/>
      <c r="CL327" s="402"/>
      <c r="CM327" s="402"/>
      <c r="CN327" s="402"/>
      <c r="CO327" s="402"/>
      <c r="CP327" s="402"/>
      <c r="CQ327" s="402"/>
      <c r="CR327" s="402"/>
      <c r="CS327" s="402"/>
      <c r="CT327" s="402"/>
      <c r="CU327" s="402"/>
      <c r="CV327" s="402"/>
      <c r="CW327" s="402"/>
      <c r="CX327" s="402"/>
      <c r="CY327" s="402"/>
      <c r="CZ327" s="402"/>
    </row>
    <row r="328" s="575" customFormat="true" ht="15" customHeight="true" x14ac:dyDescent="0.2">
      <c r="B328" s="594"/>
      <c r="X328" s="403"/>
      <c r="Y328" s="403"/>
      <c r="Z328" s="403"/>
      <c r="AA328" s="403"/>
      <c r="AB328" s="403"/>
      <c r="AC328" s="403"/>
      <c r="AD328" s="403"/>
      <c r="AE328" s="403"/>
      <c r="AF328" s="403"/>
      <c r="AG328" s="403"/>
      <c r="AH328" s="403"/>
      <c r="AI328" s="403"/>
      <c r="AJ328" s="403"/>
      <c r="AK328" s="403"/>
      <c r="AL328" s="403"/>
      <c r="AM328" s="403"/>
      <c r="AN328" s="403"/>
      <c r="AO328" s="403"/>
      <c r="AP328" s="403"/>
      <c r="AQ328" s="403"/>
      <c r="AR328" s="403"/>
      <c r="AS328" s="403"/>
      <c r="AT328" s="403"/>
      <c r="AU328" s="403"/>
      <c r="AV328" s="403"/>
      <c r="AW328" s="403"/>
      <c r="AX328" s="403"/>
      <c r="AY328" s="403"/>
      <c r="AZ328" s="403"/>
      <c r="BA328" s="367"/>
      <c r="BB328" s="365"/>
      <c r="BC328" s="365"/>
      <c r="BD328" s="365"/>
      <c r="BE328" s="365"/>
      <c r="BF328" s="365"/>
      <c r="BG328" s="365"/>
      <c r="BH328" s="365"/>
      <c r="BI328" s="365"/>
      <c r="BJ328" s="365"/>
      <c r="BK328" s="365"/>
      <c r="BL328" s="365"/>
      <c r="BM328" s="365"/>
      <c r="BN328" s="365"/>
      <c r="BO328" s="365"/>
      <c r="BP328" s="365"/>
      <c r="BQ328" s="365"/>
      <c r="BR328" s="365"/>
      <c r="BS328" s="365"/>
      <c r="BT328" s="365"/>
      <c r="BU328" s="365"/>
      <c r="BV328" s="365"/>
      <c r="BW328" s="367"/>
      <c r="BX328" s="402"/>
      <c r="BY328" s="402"/>
      <c r="BZ328" s="402"/>
      <c r="CA328" s="402"/>
      <c r="CB328" s="402"/>
      <c r="CC328" s="402"/>
      <c r="CD328" s="402"/>
      <c r="CE328" s="402"/>
      <c r="CF328" s="402"/>
      <c r="CG328" s="402"/>
      <c r="CH328" s="402"/>
      <c r="CI328" s="402"/>
      <c r="CJ328" s="402"/>
      <c r="CK328" s="402"/>
      <c r="CL328" s="402"/>
      <c r="CM328" s="402"/>
      <c r="CN328" s="402"/>
      <c r="CO328" s="402"/>
      <c r="CP328" s="402"/>
      <c r="CQ328" s="402"/>
      <c r="CR328" s="402"/>
      <c r="CS328" s="402"/>
      <c r="CT328" s="402"/>
      <c r="CU328" s="402"/>
      <c r="CV328" s="402"/>
      <c r="CW328" s="402"/>
      <c r="CX328" s="402"/>
      <c r="CY328" s="402"/>
      <c r="CZ328" s="402"/>
    </row>
    <row r="329" s="575" customFormat="true" ht="250.15" customHeight="true" x14ac:dyDescent="0.2">
      <c r="B329" s="594"/>
      <c r="X329" s="403"/>
      <c r="Y329" s="403"/>
      <c r="Z329" s="403"/>
      <c r="AA329" s="403"/>
      <c r="AB329" s="403"/>
      <c r="AC329" s="403"/>
      <c r="AD329" s="403"/>
      <c r="AE329" s="403"/>
      <c r="AF329" s="403"/>
      <c r="AG329" s="403"/>
      <c r="AH329" s="403"/>
      <c r="AI329" s="403"/>
      <c r="AJ329" s="403"/>
      <c r="AK329" s="403"/>
      <c r="AL329" s="403"/>
      <c r="AM329" s="403"/>
      <c r="AN329" s="403"/>
      <c r="AO329" s="403"/>
      <c r="AP329" s="403"/>
      <c r="AQ329" s="403"/>
      <c r="AR329" s="403"/>
      <c r="AS329" s="403"/>
      <c r="AT329" s="403"/>
      <c r="AU329" s="403"/>
      <c r="AV329" s="403"/>
      <c r="AW329" s="403"/>
      <c r="AX329" s="403"/>
      <c r="AY329" s="403"/>
      <c r="AZ329" s="403"/>
      <c r="BA329" s="367"/>
      <c r="BB329" s="365"/>
      <c r="BC329" s="365"/>
      <c r="BD329" s="365"/>
      <c r="BE329" s="365"/>
      <c r="BF329" s="365"/>
      <c r="BG329" s="365"/>
      <c r="BH329" s="365"/>
      <c r="BI329" s="365"/>
      <c r="BJ329" s="365"/>
      <c r="BK329" s="365"/>
      <c r="BL329" s="365"/>
      <c r="BM329" s="365"/>
      <c r="BN329" s="365"/>
      <c r="BO329" s="365"/>
      <c r="BP329" s="365"/>
      <c r="BQ329" s="365"/>
      <c r="BR329" s="365"/>
      <c r="BS329" s="365"/>
      <c r="BT329" s="365"/>
      <c r="BU329" s="365"/>
      <c r="BV329" s="365"/>
      <c r="BW329" s="367"/>
      <c r="BX329" s="402"/>
      <c r="BY329" s="402"/>
      <c r="BZ329" s="402"/>
      <c r="CA329" s="402"/>
      <c r="CB329" s="402"/>
      <c r="CC329" s="402"/>
      <c r="CD329" s="402"/>
      <c r="CE329" s="402"/>
      <c r="CF329" s="402"/>
      <c r="CG329" s="402"/>
      <c r="CH329" s="402"/>
      <c r="CI329" s="402"/>
      <c r="CJ329" s="402"/>
      <c r="CK329" s="402"/>
      <c r="CL329" s="402"/>
      <c r="CM329" s="402"/>
      <c r="CN329" s="402"/>
      <c r="CO329" s="402"/>
      <c r="CP329" s="402"/>
      <c r="CQ329" s="402"/>
      <c r="CR329" s="402"/>
      <c r="CS329" s="402"/>
      <c r="CT329" s="402"/>
      <c r="CU329" s="402"/>
      <c r="CV329" s="402"/>
      <c r="CW329" s="402"/>
      <c r="CX329" s="402"/>
      <c r="CY329" s="402"/>
      <c r="CZ329" s="402"/>
    </row>
    <row r="330" s="405" customFormat="true" ht="19.15" customHeight="true" x14ac:dyDescent="0.2">
      <c r="B330" s="572"/>
      <c r="X330" s="398"/>
      <c r="Y330" s="398"/>
      <c r="Z330" s="398"/>
      <c r="AA330" s="398"/>
      <c r="AB330" s="398"/>
      <c r="AC330" s="398"/>
      <c r="AD330" s="398"/>
      <c r="AE330" s="398"/>
      <c r="AF330" s="398"/>
      <c r="AG330" s="398"/>
      <c r="AH330" s="398"/>
      <c r="AI330" s="398"/>
      <c r="AJ330" s="398"/>
      <c r="AK330" s="398"/>
      <c r="AL330" s="398"/>
      <c r="AM330" s="398"/>
      <c r="AN330" s="398"/>
      <c r="AO330" s="398"/>
      <c r="AP330" s="398"/>
      <c r="AQ330" s="398"/>
      <c r="AR330" s="398"/>
      <c r="AS330" s="398"/>
      <c r="AT330" s="398"/>
      <c r="AU330" s="398"/>
      <c r="AV330" s="398"/>
      <c r="AW330" s="398"/>
      <c r="AX330" s="398"/>
      <c r="AY330" s="398"/>
      <c r="AZ330" s="398"/>
      <c r="BA330" s="370"/>
      <c r="BB330" s="370"/>
      <c r="BC330" s="570"/>
      <c r="BD330" s="570"/>
      <c r="BE330" s="570"/>
      <c r="BF330" s="570"/>
      <c r="BG330" s="570"/>
      <c r="BH330" s="570"/>
      <c r="BI330" s="570"/>
      <c r="BJ330" s="570"/>
      <c r="BK330" s="570"/>
      <c r="BL330" s="570"/>
      <c r="BM330" s="570"/>
      <c r="BN330" s="570"/>
      <c r="BO330" s="570"/>
      <c r="BP330" s="570"/>
      <c r="BQ330" s="570"/>
      <c r="BR330" s="570"/>
      <c r="BS330" s="570"/>
      <c r="BT330" s="570"/>
      <c r="BU330" s="570"/>
      <c r="BV330" s="570"/>
      <c r="BW330" s="570"/>
      <c r="BX330" s="398"/>
      <c r="BY330" s="398"/>
      <c r="BZ330" s="398"/>
      <c r="CA330" s="398"/>
      <c r="CB330" s="398"/>
      <c r="CC330" s="398"/>
      <c r="CD330" s="398"/>
      <c r="CE330" s="398"/>
      <c r="CF330" s="398"/>
      <c r="CG330" s="398"/>
      <c r="CH330" s="398"/>
      <c r="CI330" s="398"/>
      <c r="CJ330" s="398"/>
      <c r="CK330" s="398"/>
      <c r="CL330" s="398"/>
      <c r="CM330" s="398"/>
      <c r="CN330" s="398"/>
      <c r="CO330" s="398"/>
      <c r="CP330" s="398"/>
      <c r="CQ330" s="398"/>
      <c r="CR330" s="398"/>
      <c r="CS330" s="398"/>
      <c r="CT330" s="398"/>
      <c r="CU330" s="398"/>
      <c r="CV330" s="398"/>
      <c r="CW330" s="398"/>
      <c r="CX330" s="398"/>
      <c r="CY330" s="398"/>
      <c r="CZ330" s="398"/>
    </row>
    <row r="331" s="405" customFormat="true" ht="15" customHeight="true" x14ac:dyDescent="0.2">
      <c r="B331" s="572"/>
      <c r="X331" s="398"/>
      <c r="Y331" s="398"/>
      <c r="Z331" s="398"/>
      <c r="AA331" s="398"/>
      <c r="AB331" s="398"/>
      <c r="AC331" s="398"/>
      <c r="AD331" s="398"/>
      <c r="AE331" s="398"/>
      <c r="AF331" s="398"/>
      <c r="AG331" s="398"/>
      <c r="AH331" s="398"/>
      <c r="AI331" s="398"/>
      <c r="AJ331" s="398"/>
      <c r="AK331" s="398"/>
      <c r="AL331" s="398"/>
      <c r="AM331" s="398"/>
      <c r="AN331" s="398"/>
      <c r="AO331" s="398"/>
      <c r="AP331" s="398"/>
      <c r="AQ331" s="398"/>
      <c r="AR331" s="398"/>
      <c r="AS331" s="398"/>
      <c r="AT331" s="398"/>
      <c r="AU331" s="398"/>
      <c r="AV331" s="398"/>
      <c r="AW331" s="398"/>
      <c r="AX331" s="398"/>
      <c r="AY331" s="398"/>
      <c r="AZ331" s="398"/>
      <c r="BA331" s="370"/>
      <c r="BB331" s="370"/>
      <c r="BC331" s="570"/>
      <c r="BD331" s="570"/>
      <c r="BE331" s="570"/>
      <c r="BF331" s="570"/>
      <c r="BG331" s="570"/>
      <c r="BH331" s="570"/>
      <c r="BI331" s="570"/>
      <c r="BJ331" s="570"/>
      <c r="BK331" s="570"/>
      <c r="BL331" s="570"/>
      <c r="BM331" s="570"/>
      <c r="BN331" s="570"/>
      <c r="BO331" s="570"/>
      <c r="BP331" s="570"/>
      <c r="BQ331" s="570"/>
      <c r="BR331" s="570"/>
      <c r="BS331" s="570"/>
      <c r="BT331" s="570"/>
      <c r="BU331" s="570"/>
      <c r="BV331" s="570"/>
      <c r="BW331" s="570"/>
      <c r="BX331" s="398"/>
      <c r="BY331" s="398"/>
      <c r="BZ331" s="398"/>
      <c r="CA331" s="398"/>
      <c r="CB331" s="398"/>
      <c r="CC331" s="398"/>
      <c r="CD331" s="398"/>
      <c r="CE331" s="398"/>
      <c r="CF331" s="398"/>
      <c r="CG331" s="398"/>
      <c r="CH331" s="398"/>
      <c r="CI331" s="398"/>
      <c r="CJ331" s="398"/>
      <c r="CK331" s="398"/>
      <c r="CL331" s="398"/>
      <c r="CM331" s="398"/>
      <c r="CN331" s="398"/>
      <c r="CO331" s="398"/>
      <c r="CP331" s="398"/>
      <c r="CQ331" s="398"/>
      <c r="CR331" s="398"/>
      <c r="CS331" s="398"/>
      <c r="CT331" s="398"/>
      <c r="CU331" s="398"/>
      <c r="CV331" s="398"/>
      <c r="CW331" s="398"/>
      <c r="CX331" s="398"/>
      <c r="CY331" s="398"/>
      <c r="CZ331" s="398"/>
    </row>
    <row r="332" s="405" customFormat="true" ht="15" customHeight="true" x14ac:dyDescent="0.2">
      <c r="B332" s="572"/>
      <c r="X332" s="398"/>
      <c r="Y332" s="398"/>
      <c r="Z332" s="398"/>
      <c r="AA332" s="398"/>
      <c r="AB332" s="398"/>
      <c r="AC332" s="398"/>
      <c r="AD332" s="398"/>
      <c r="AE332" s="398"/>
      <c r="AF332" s="398"/>
      <c r="AG332" s="398"/>
      <c r="AH332" s="398"/>
      <c r="AI332" s="398"/>
      <c r="AJ332" s="398"/>
      <c r="AK332" s="398"/>
      <c r="AL332" s="398"/>
      <c r="AM332" s="398"/>
      <c r="AN332" s="398"/>
      <c r="AO332" s="398"/>
      <c r="AP332" s="398"/>
      <c r="AQ332" s="398"/>
      <c r="AR332" s="398"/>
      <c r="AS332" s="398"/>
      <c r="AT332" s="398"/>
      <c r="AU332" s="398"/>
      <c r="AV332" s="398"/>
      <c r="AW332" s="398"/>
      <c r="AX332" s="398"/>
      <c r="AY332" s="398"/>
      <c r="AZ332" s="398"/>
      <c r="BA332" s="370"/>
      <c r="BB332" s="370"/>
      <c r="BC332" s="570"/>
      <c r="BD332" s="570"/>
      <c r="BE332" s="570"/>
      <c r="BF332" s="570"/>
      <c r="BG332" s="570"/>
      <c r="BH332" s="570"/>
      <c r="BI332" s="570"/>
      <c r="BJ332" s="570"/>
      <c r="BK332" s="570"/>
      <c r="BL332" s="570"/>
      <c r="BM332" s="570"/>
      <c r="BN332" s="570"/>
      <c r="BO332" s="570"/>
      <c r="BP332" s="570"/>
      <c r="BQ332" s="570"/>
      <c r="BR332" s="570"/>
      <c r="BS332" s="570"/>
      <c r="BT332" s="570"/>
      <c r="BU332" s="570"/>
      <c r="BV332" s="570"/>
      <c r="BW332" s="570"/>
      <c r="BX332" s="398"/>
      <c r="BY332" s="398"/>
      <c r="BZ332" s="398"/>
      <c r="CA332" s="398"/>
      <c r="CB332" s="398"/>
      <c r="CC332" s="398"/>
      <c r="CD332" s="398"/>
      <c r="CE332" s="398"/>
      <c r="CF332" s="398"/>
      <c r="CG332" s="398"/>
      <c r="CH332" s="398"/>
      <c r="CI332" s="398"/>
      <c r="CJ332" s="398"/>
      <c r="CK332" s="398"/>
      <c r="CL332" s="398"/>
      <c r="CM332" s="398"/>
      <c r="CN332" s="398"/>
      <c r="CO332" s="398"/>
      <c r="CP332" s="398"/>
      <c r="CQ332" s="398"/>
      <c r="CR332" s="398"/>
      <c r="CS332" s="398"/>
      <c r="CT332" s="398"/>
      <c r="CU332" s="398"/>
      <c r="CV332" s="398"/>
      <c r="CW332" s="398"/>
      <c r="CX332" s="398"/>
      <c r="CY332" s="398"/>
      <c r="CZ332" s="398"/>
    </row>
    <row r="333" s="405" customFormat="true" ht="15" customHeight="true" x14ac:dyDescent="0.2">
      <c r="B333" s="572"/>
      <c r="X333" s="398"/>
      <c r="Y333" s="398"/>
      <c r="Z333" s="398"/>
      <c r="AA333" s="398"/>
      <c r="AB333" s="398"/>
      <c r="AC333" s="398"/>
      <c r="AD333" s="398"/>
      <c r="AE333" s="398"/>
      <c r="AF333" s="398"/>
      <c r="AG333" s="398"/>
      <c r="AH333" s="398"/>
      <c r="AI333" s="398"/>
      <c r="AJ333" s="398"/>
      <c r="AK333" s="398"/>
      <c r="AL333" s="398"/>
      <c r="AM333" s="398"/>
      <c r="AN333" s="398"/>
      <c r="AO333" s="398"/>
      <c r="AP333" s="398"/>
      <c r="AQ333" s="398"/>
      <c r="AR333" s="398"/>
      <c r="AS333" s="398"/>
      <c r="AT333" s="398"/>
      <c r="AU333" s="398"/>
      <c r="AV333" s="398"/>
      <c r="AW333" s="398"/>
      <c r="AX333" s="398"/>
      <c r="AY333" s="398"/>
      <c r="AZ333" s="398"/>
      <c r="BA333" s="370"/>
      <c r="BB333" s="370"/>
      <c r="BC333" s="570"/>
      <c r="BD333" s="570"/>
      <c r="BE333" s="570"/>
      <c r="BF333" s="570"/>
      <c r="BG333" s="570"/>
      <c r="BH333" s="570"/>
      <c r="BI333" s="570"/>
      <c r="BJ333" s="570"/>
      <c r="BK333" s="570"/>
      <c r="BL333" s="570"/>
      <c r="BM333" s="570"/>
      <c r="BN333" s="570"/>
      <c r="BO333" s="570"/>
      <c r="BP333" s="570"/>
      <c r="BQ333" s="570"/>
      <c r="BR333" s="570"/>
      <c r="BS333" s="570"/>
      <c r="BT333" s="570"/>
      <c r="BU333" s="570"/>
      <c r="BV333" s="570"/>
      <c r="BW333" s="570"/>
      <c r="BX333" s="398"/>
      <c r="BY333" s="398"/>
      <c r="BZ333" s="398"/>
      <c r="CA333" s="398"/>
      <c r="CB333" s="398"/>
      <c r="CC333" s="398"/>
      <c r="CD333" s="398"/>
      <c r="CE333" s="398"/>
      <c r="CF333" s="398"/>
      <c r="CG333" s="398"/>
      <c r="CH333" s="398"/>
      <c r="CI333" s="398"/>
      <c r="CJ333" s="398"/>
      <c r="CK333" s="398"/>
      <c r="CL333" s="398"/>
      <c r="CM333" s="398"/>
      <c r="CN333" s="398"/>
      <c r="CO333" s="398"/>
      <c r="CP333" s="398"/>
      <c r="CQ333" s="398"/>
      <c r="CR333" s="398"/>
      <c r="CS333" s="398"/>
      <c r="CT333" s="398"/>
      <c r="CU333" s="398"/>
      <c r="CV333" s="398"/>
      <c r="CW333" s="398"/>
      <c r="CX333" s="398"/>
      <c r="CY333" s="398"/>
      <c r="CZ333" s="398"/>
    </row>
    <row r="334" s="405" customFormat="true" ht="15" customHeight="true" x14ac:dyDescent="0.2">
      <c r="B334" s="572"/>
      <c r="X334" s="398"/>
      <c r="Y334" s="398"/>
      <c r="Z334" s="398"/>
      <c r="AA334" s="398"/>
      <c r="AB334" s="398"/>
      <c r="AC334" s="398"/>
      <c r="AD334" s="398"/>
      <c r="AE334" s="398"/>
      <c r="AF334" s="398"/>
      <c r="AG334" s="398"/>
      <c r="AH334" s="398"/>
      <c r="AI334" s="398"/>
      <c r="AJ334" s="398"/>
      <c r="AK334" s="398"/>
      <c r="AL334" s="398"/>
      <c r="AM334" s="398"/>
      <c r="AN334" s="398"/>
      <c r="AO334" s="398"/>
      <c r="AP334" s="398"/>
      <c r="AQ334" s="398"/>
      <c r="AR334" s="398"/>
      <c r="AS334" s="398"/>
      <c r="AT334" s="398"/>
      <c r="AU334" s="398"/>
      <c r="AV334" s="398"/>
      <c r="AW334" s="398"/>
      <c r="AX334" s="398"/>
      <c r="AY334" s="398"/>
      <c r="AZ334" s="398"/>
      <c r="BA334" s="370"/>
      <c r="BB334" s="370"/>
      <c r="BC334" s="570"/>
      <c r="BD334" s="570"/>
      <c r="BE334" s="570"/>
      <c r="BF334" s="570"/>
      <c r="BG334" s="570"/>
      <c r="BH334" s="570"/>
      <c r="BI334" s="570"/>
      <c r="BJ334" s="570"/>
      <c r="BK334" s="570"/>
      <c r="BL334" s="570"/>
      <c r="BM334" s="570"/>
      <c r="BN334" s="570"/>
      <c r="BO334" s="570"/>
      <c r="BP334" s="570"/>
      <c r="BQ334" s="570"/>
      <c r="BR334" s="570"/>
      <c r="BS334" s="570"/>
      <c r="BT334" s="570"/>
      <c r="BU334" s="570"/>
      <c r="BV334" s="570"/>
      <c r="BW334" s="570"/>
      <c r="BX334" s="398"/>
      <c r="BY334" s="398"/>
      <c r="BZ334" s="398"/>
      <c r="CA334" s="398"/>
      <c r="CB334" s="398"/>
      <c r="CC334" s="398"/>
      <c r="CD334" s="398"/>
      <c r="CE334" s="398"/>
      <c r="CF334" s="398"/>
      <c r="CG334" s="398"/>
      <c r="CH334" s="398"/>
      <c r="CI334" s="398"/>
      <c r="CJ334" s="398"/>
      <c r="CK334" s="398"/>
      <c r="CL334" s="398"/>
      <c r="CM334" s="398"/>
      <c r="CN334" s="398"/>
      <c r="CO334" s="398"/>
      <c r="CP334" s="398"/>
      <c r="CQ334" s="398"/>
      <c r="CR334" s="398"/>
      <c r="CS334" s="398"/>
      <c r="CT334" s="398"/>
      <c r="CU334" s="398"/>
      <c r="CV334" s="398"/>
      <c r="CW334" s="398"/>
      <c r="CX334" s="398"/>
      <c r="CY334" s="398"/>
      <c r="CZ334" s="398"/>
    </row>
    <row r="335" s="405" customFormat="true" ht="15" customHeight="true" x14ac:dyDescent="0.2">
      <c r="B335" s="572"/>
      <c r="X335" s="398"/>
      <c r="Y335" s="398"/>
      <c r="Z335" s="398"/>
      <c r="AA335" s="398"/>
      <c r="AB335" s="398"/>
      <c r="AC335" s="398"/>
      <c r="AD335" s="398"/>
      <c r="AE335" s="398"/>
      <c r="AF335" s="398"/>
      <c r="AG335" s="398"/>
      <c r="AH335" s="398"/>
      <c r="AI335" s="398"/>
      <c r="AJ335" s="398"/>
      <c r="AK335" s="398"/>
      <c r="AL335" s="398"/>
      <c r="AM335" s="398"/>
      <c r="AN335" s="398"/>
      <c r="AO335" s="398"/>
      <c r="AP335" s="398"/>
      <c r="AQ335" s="398"/>
      <c r="AR335" s="398"/>
      <c r="AS335" s="398"/>
      <c r="AT335" s="398"/>
      <c r="AU335" s="398"/>
      <c r="AV335" s="398"/>
      <c r="AW335" s="398"/>
      <c r="AX335" s="398"/>
      <c r="AY335" s="398"/>
      <c r="AZ335" s="398"/>
      <c r="BA335" s="370"/>
      <c r="BB335" s="370"/>
      <c r="BC335" s="570"/>
      <c r="BD335" s="570"/>
      <c r="BE335" s="570"/>
      <c r="BF335" s="570"/>
      <c r="BG335" s="570"/>
      <c r="BH335" s="570"/>
      <c r="BI335" s="570"/>
      <c r="BJ335" s="570"/>
      <c r="BK335" s="570"/>
      <c r="BL335" s="570"/>
      <c r="BM335" s="570"/>
      <c r="BN335" s="570"/>
      <c r="BO335" s="570"/>
      <c r="BP335" s="570"/>
      <c r="BQ335" s="570"/>
      <c r="BR335" s="570"/>
      <c r="BS335" s="570"/>
      <c r="BT335" s="570"/>
      <c r="BU335" s="570"/>
      <c r="BV335" s="570"/>
      <c r="BW335" s="570"/>
      <c r="BX335" s="398"/>
      <c r="BY335" s="398"/>
      <c r="BZ335" s="398"/>
      <c r="CA335" s="398"/>
      <c r="CB335" s="398"/>
      <c r="CC335" s="398"/>
      <c r="CD335" s="398"/>
      <c r="CE335" s="398"/>
      <c r="CF335" s="398"/>
      <c r="CG335" s="398"/>
      <c r="CH335" s="398"/>
      <c r="CI335" s="398"/>
      <c r="CJ335" s="398"/>
      <c r="CK335" s="398"/>
      <c r="CL335" s="398"/>
      <c r="CM335" s="398"/>
      <c r="CN335" s="398"/>
      <c r="CO335" s="398"/>
      <c r="CP335" s="398"/>
      <c r="CQ335" s="398"/>
      <c r="CR335" s="398"/>
      <c r="CS335" s="398"/>
      <c r="CT335" s="398"/>
      <c r="CU335" s="398"/>
      <c r="CV335" s="398"/>
      <c r="CW335" s="398"/>
      <c r="CX335" s="398"/>
      <c r="CY335" s="398"/>
      <c r="CZ335" s="398"/>
    </row>
    <row r="336" s="405" customFormat="true" ht="15" customHeight="true" x14ac:dyDescent="0.2">
      <c r="B336" s="572"/>
      <c r="X336" s="398"/>
      <c r="Y336" s="398"/>
      <c r="Z336" s="398"/>
      <c r="AA336" s="398"/>
      <c r="AB336" s="398"/>
      <c r="AC336" s="398"/>
      <c r="AD336" s="398"/>
      <c r="AE336" s="398"/>
      <c r="AF336" s="398"/>
      <c r="AG336" s="398"/>
      <c r="AH336" s="398"/>
      <c r="AI336" s="398"/>
      <c r="AJ336" s="398"/>
      <c r="AK336" s="398"/>
      <c r="AL336" s="398"/>
      <c r="AM336" s="398"/>
      <c r="AN336" s="398"/>
      <c r="AO336" s="398"/>
      <c r="AP336" s="398"/>
      <c r="AQ336" s="398"/>
      <c r="AR336" s="398"/>
      <c r="AS336" s="398"/>
      <c r="AT336" s="398"/>
      <c r="AU336" s="398"/>
      <c r="AV336" s="398"/>
      <c r="AW336" s="398"/>
      <c r="AX336" s="398"/>
      <c r="AY336" s="398"/>
      <c r="AZ336" s="398"/>
      <c r="BA336" s="370"/>
      <c r="BB336" s="370"/>
      <c r="BC336" s="570"/>
      <c r="BD336" s="570"/>
      <c r="BE336" s="570"/>
      <c r="BF336" s="570"/>
      <c r="BG336" s="570"/>
      <c r="BH336" s="570"/>
      <c r="BI336" s="570"/>
      <c r="BJ336" s="570"/>
      <c r="BK336" s="570"/>
      <c r="BL336" s="570"/>
      <c r="BM336" s="570"/>
      <c r="BN336" s="570"/>
      <c r="BO336" s="570"/>
      <c r="BP336" s="570"/>
      <c r="BQ336" s="570"/>
      <c r="BR336" s="570"/>
      <c r="BS336" s="570"/>
      <c r="BT336" s="570"/>
      <c r="BU336" s="570"/>
      <c r="BV336" s="570"/>
      <c r="BW336" s="570"/>
      <c r="BX336" s="398"/>
      <c r="BY336" s="398"/>
      <c r="BZ336" s="398"/>
      <c r="CA336" s="398"/>
      <c r="CB336" s="398"/>
      <c r="CC336" s="398"/>
      <c r="CD336" s="398"/>
      <c r="CE336" s="398"/>
      <c r="CF336" s="398"/>
      <c r="CG336" s="398"/>
      <c r="CH336" s="398"/>
      <c r="CI336" s="398"/>
      <c r="CJ336" s="398"/>
      <c r="CK336" s="398"/>
      <c r="CL336" s="398"/>
      <c r="CM336" s="398"/>
      <c r="CN336" s="398"/>
      <c r="CO336" s="398"/>
      <c r="CP336" s="398"/>
      <c r="CQ336" s="398"/>
      <c r="CR336" s="398"/>
      <c r="CS336" s="398"/>
      <c r="CT336" s="398"/>
      <c r="CU336" s="398"/>
      <c r="CV336" s="398"/>
      <c r="CW336" s="398"/>
      <c r="CX336" s="398"/>
      <c r="CY336" s="398"/>
      <c r="CZ336" s="398"/>
    </row>
    <row r="337" s="405" customFormat="true" ht="18" customHeight="true" x14ac:dyDescent="0.2">
      <c r="B337" s="572"/>
      <c r="X337" s="398"/>
      <c r="Y337" s="398"/>
      <c r="Z337" s="398"/>
      <c r="AA337" s="398"/>
      <c r="AB337" s="398"/>
      <c r="AC337" s="398"/>
      <c r="AD337" s="398"/>
      <c r="AE337" s="398"/>
      <c r="AF337" s="398"/>
      <c r="AG337" s="398"/>
      <c r="AH337" s="398"/>
      <c r="AI337" s="398"/>
      <c r="AJ337" s="398"/>
      <c r="AK337" s="398"/>
      <c r="AL337" s="398"/>
      <c r="AM337" s="398"/>
      <c r="AN337" s="398"/>
      <c r="AO337" s="398"/>
      <c r="AP337" s="398"/>
      <c r="AQ337" s="398"/>
      <c r="AR337" s="398"/>
      <c r="AS337" s="398"/>
      <c r="AT337" s="398"/>
      <c r="AU337" s="398"/>
      <c r="AV337" s="398"/>
      <c r="AW337" s="398"/>
      <c r="AX337" s="398"/>
      <c r="AY337" s="398"/>
      <c r="AZ337" s="398"/>
      <c r="BA337" s="370"/>
      <c r="BB337" s="370"/>
      <c r="BC337" s="570"/>
      <c r="BD337" s="570"/>
      <c r="BE337" s="570"/>
      <c r="BF337" s="570"/>
      <c r="BG337" s="570"/>
      <c r="BH337" s="570"/>
      <c r="BI337" s="570"/>
      <c r="BJ337" s="570"/>
      <c r="BK337" s="570"/>
      <c r="BL337" s="570"/>
      <c r="BM337" s="570"/>
      <c r="BN337" s="570"/>
      <c r="BO337" s="570"/>
      <c r="BP337" s="570"/>
      <c r="BQ337" s="570"/>
      <c r="BR337" s="570"/>
      <c r="BS337" s="570"/>
      <c r="BT337" s="570"/>
      <c r="BU337" s="570"/>
      <c r="BV337" s="570"/>
      <c r="BW337" s="570"/>
      <c r="BX337" s="398"/>
      <c r="BY337" s="398"/>
      <c r="BZ337" s="398"/>
      <c r="CA337" s="398"/>
      <c r="CB337" s="398"/>
      <c r="CC337" s="398"/>
      <c r="CD337" s="398"/>
      <c r="CE337" s="398"/>
      <c r="CF337" s="398"/>
      <c r="CG337" s="398"/>
      <c r="CH337" s="398"/>
      <c r="CI337" s="398"/>
      <c r="CJ337" s="398"/>
      <c r="CK337" s="398"/>
      <c r="CL337" s="398"/>
      <c r="CM337" s="398"/>
      <c r="CN337" s="398"/>
      <c r="CO337" s="398"/>
      <c r="CP337" s="398"/>
      <c r="CQ337" s="398"/>
      <c r="CR337" s="398"/>
      <c r="CS337" s="398"/>
      <c r="CT337" s="398"/>
      <c r="CU337" s="398"/>
      <c r="CV337" s="398"/>
      <c r="CW337" s="398"/>
      <c r="CX337" s="398"/>
      <c r="CY337" s="398"/>
      <c r="CZ337" s="398"/>
    </row>
    <row r="338" s="405" customFormat="true" ht="18" customHeight="true" x14ac:dyDescent="0.2">
      <c r="B338" s="572"/>
      <c r="X338" s="398"/>
      <c r="Y338" s="398"/>
      <c r="Z338" s="398"/>
      <c r="AA338" s="398"/>
      <c r="AB338" s="398"/>
      <c r="AC338" s="398"/>
      <c r="AD338" s="398"/>
      <c r="AE338" s="398"/>
      <c r="AF338" s="398"/>
      <c r="AG338" s="398"/>
      <c r="AH338" s="398"/>
      <c r="AI338" s="398"/>
      <c r="AJ338" s="398"/>
      <c r="AK338" s="398"/>
      <c r="AL338" s="398"/>
      <c r="AM338" s="398"/>
      <c r="AN338" s="398"/>
      <c r="AO338" s="398"/>
      <c r="AP338" s="398"/>
      <c r="AQ338" s="398"/>
      <c r="AR338" s="398"/>
      <c r="AS338" s="398"/>
      <c r="AT338" s="398"/>
      <c r="AU338" s="398"/>
      <c r="AV338" s="398"/>
      <c r="AW338" s="398"/>
      <c r="AX338" s="398"/>
      <c r="AY338" s="398"/>
      <c r="AZ338" s="398"/>
      <c r="BA338" s="370"/>
      <c r="BB338" s="370"/>
      <c r="BC338" s="570"/>
      <c r="BD338" s="570"/>
      <c r="BE338" s="570"/>
      <c r="BF338" s="570"/>
      <c r="BG338" s="570"/>
      <c r="BH338" s="570"/>
      <c r="BI338" s="570"/>
      <c r="BJ338" s="570"/>
      <c r="BK338" s="570"/>
      <c r="BL338" s="570"/>
      <c r="BM338" s="570"/>
      <c r="BN338" s="570"/>
      <c r="BO338" s="570"/>
      <c r="BP338" s="570"/>
      <c r="BQ338" s="570"/>
      <c r="BR338" s="570"/>
      <c r="BS338" s="570"/>
      <c r="BT338" s="570"/>
      <c r="BU338" s="570"/>
      <c r="BV338" s="570"/>
      <c r="BW338" s="570"/>
      <c r="BX338" s="398"/>
      <c r="BY338" s="398"/>
      <c r="BZ338" s="398"/>
      <c r="CA338" s="398"/>
      <c r="CB338" s="398"/>
      <c r="CC338" s="398"/>
      <c r="CD338" s="398"/>
      <c r="CE338" s="398"/>
      <c r="CF338" s="398"/>
      <c r="CG338" s="398"/>
      <c r="CH338" s="398"/>
      <c r="CI338" s="398"/>
      <c r="CJ338" s="398"/>
      <c r="CK338" s="398"/>
      <c r="CL338" s="398"/>
      <c r="CM338" s="398"/>
      <c r="CN338" s="398"/>
      <c r="CO338" s="398"/>
      <c r="CP338" s="398"/>
      <c r="CQ338" s="398"/>
      <c r="CR338" s="398"/>
      <c r="CS338" s="398"/>
      <c r="CT338" s="398"/>
      <c r="CU338" s="398"/>
      <c r="CV338" s="398"/>
      <c r="CW338" s="398"/>
      <c r="CX338" s="398"/>
      <c r="CY338" s="398"/>
      <c r="CZ338" s="398"/>
    </row>
    <row r="339" s="575" customFormat="true" ht="15" customHeight="true" x14ac:dyDescent="0.2">
      <c r="B339" s="594"/>
      <c r="X339" s="403"/>
      <c r="Y339" s="403"/>
      <c r="Z339" s="403"/>
      <c r="AA339" s="403"/>
      <c r="AB339" s="403"/>
      <c r="AC339" s="403"/>
      <c r="AD339" s="403"/>
      <c r="AE339" s="403"/>
      <c r="AF339" s="403"/>
      <c r="AG339" s="403"/>
      <c r="AH339" s="403"/>
      <c r="AI339" s="403"/>
      <c r="AJ339" s="403"/>
      <c r="AK339" s="403"/>
      <c r="AL339" s="403"/>
      <c r="AM339" s="403"/>
      <c r="AN339" s="403"/>
      <c r="AO339" s="403"/>
      <c r="AP339" s="403"/>
      <c r="AQ339" s="403"/>
      <c r="AR339" s="403"/>
      <c r="AS339" s="403"/>
      <c r="AT339" s="403"/>
      <c r="AU339" s="403"/>
      <c r="AV339" s="403"/>
      <c r="AW339" s="403"/>
      <c r="AX339" s="403"/>
      <c r="AY339" s="403"/>
      <c r="AZ339" s="403"/>
      <c r="BA339" s="404" t="s">
        <v>131</v>
      </c>
      <c r="BB339" s="352" t="s">
        <v>130</v>
      </c>
      <c r="BC339" s="1046" t="s">
        <v>115</v>
      </c>
      <c r="BD339" s="1047"/>
      <c r="BE339" s="1047"/>
      <c r="BF339" s="1047"/>
      <c r="BG339" s="1048"/>
      <c r="BH339" s="1046" t="s">
        <v>38</v>
      </c>
      <c r="BI339" s="1047"/>
      <c r="BJ339" s="1047"/>
      <c r="BK339" s="1047"/>
      <c r="BL339" s="1048"/>
      <c r="BM339" s="1046" t="s">
        <v>37</v>
      </c>
      <c r="BN339" s="1047"/>
      <c r="BO339" s="1047"/>
      <c r="BP339" s="1047"/>
      <c r="BQ339" s="1049"/>
      <c r="BR339" s="80" t="s">
        <v>141</v>
      </c>
      <c r="BS339" s="484"/>
      <c r="BT339" s="484"/>
      <c r="BU339" s="484"/>
      <c r="BV339" s="484"/>
      <c r="BW339" s="484"/>
      <c r="BX339" s="69"/>
      <c r="BY339" s="69"/>
      <c r="BZ339" s="402"/>
      <c r="CA339" s="402"/>
      <c r="CB339" s="402"/>
      <c r="CC339" s="402"/>
      <c r="CD339" s="402"/>
      <c r="CE339" s="402"/>
      <c r="CF339" s="402"/>
      <c r="CG339" s="402"/>
      <c r="CH339" s="402"/>
      <c r="CI339" s="402"/>
      <c r="CJ339" s="402"/>
      <c r="CK339" s="402"/>
      <c r="CL339" s="402"/>
      <c r="CM339" s="402"/>
      <c r="CN339" s="402"/>
      <c r="CO339" s="402"/>
      <c r="CP339" s="402"/>
      <c r="CQ339" s="402"/>
      <c r="CR339" s="402"/>
      <c r="CS339" s="402"/>
      <c r="CT339" s="402"/>
      <c r="CU339" s="402"/>
      <c r="CV339" s="402"/>
      <c r="CW339" s="402"/>
      <c r="CX339" s="402"/>
      <c r="CY339" s="402"/>
      <c r="CZ339" s="402"/>
    </row>
    <row r="340" s="575" customFormat="true" ht="12.75" x14ac:dyDescent="0.2">
      <c r="B340" s="594"/>
      <c r="X340" s="403"/>
      <c r="Y340" s="403"/>
      <c r="Z340" s="403"/>
      <c r="AA340" s="403"/>
      <c r="AB340" s="403"/>
      <c r="AC340" s="403"/>
      <c r="AD340" s="403"/>
      <c r="AE340" s="403"/>
      <c r="AF340" s="403"/>
      <c r="AG340" s="403"/>
      <c r="AH340" s="403"/>
      <c r="AI340" s="403"/>
      <c r="AJ340" s="403"/>
      <c r="AK340" s="403"/>
      <c r="AL340" s="403"/>
      <c r="AM340" s="403"/>
      <c r="AN340" s="403"/>
      <c r="AO340" s="403"/>
      <c r="AP340" s="403"/>
      <c r="AQ340" s="403"/>
      <c r="AR340" s="403"/>
      <c r="AS340" s="403"/>
      <c r="AT340" s="403"/>
      <c r="AU340" s="403"/>
      <c r="AV340" s="403"/>
      <c r="AW340" s="403"/>
      <c r="AX340" s="403"/>
      <c r="AY340" s="403"/>
      <c r="AZ340" s="403"/>
      <c r="BA340" s="390" t="s">
        <v>127</v>
      </c>
      <c r="BB340" s="389"/>
      <c r="BC340" s="515" t="s">
        <v>0</v>
      </c>
      <c r="BD340" s="628" t="s">
        <v>1</v>
      </c>
      <c r="BE340" s="628" t="s">
        <v>2</v>
      </c>
      <c r="BF340" s="628" t="s">
        <v>3</v>
      </c>
      <c r="BG340" s="516" t="s">
        <v>4</v>
      </c>
      <c r="BH340" s="515" t="s">
        <v>0</v>
      </c>
      <c r="BI340" s="628" t="s">
        <v>1</v>
      </c>
      <c r="BJ340" s="628" t="s">
        <v>2</v>
      </c>
      <c r="BK340" s="628" t="s">
        <v>3</v>
      </c>
      <c r="BL340" s="516" t="s">
        <v>4</v>
      </c>
      <c r="BM340" s="515" t="s">
        <v>0</v>
      </c>
      <c r="BN340" s="628" t="s">
        <v>1</v>
      </c>
      <c r="BO340" s="628" t="s">
        <v>2</v>
      </c>
      <c r="BP340" s="628" t="s">
        <v>3</v>
      </c>
      <c r="BQ340" s="516" t="s">
        <v>4</v>
      </c>
      <c r="BR340" s="515" t="s">
        <v>159</v>
      </c>
      <c r="BS340" s="628" t="s">
        <v>160</v>
      </c>
      <c r="BT340" s="628" t="s">
        <v>161</v>
      </c>
      <c r="BU340" s="628" t="s">
        <v>162</v>
      </c>
      <c r="BV340" s="628" t="s">
        <v>163</v>
      </c>
      <c r="BW340" s="629" t="s">
        <v>164</v>
      </c>
      <c r="BX340" s="235"/>
      <c r="BY340" s="235"/>
      <c r="BZ340" s="235"/>
      <c r="CA340" s="235"/>
      <c r="CB340" s="235"/>
      <c r="CC340" s="235"/>
      <c r="CD340" s="235"/>
      <c r="CE340" s="235"/>
      <c r="CF340" s="235"/>
      <c r="CG340" s="235"/>
      <c r="CH340" s="235"/>
      <c r="CI340" s="235"/>
      <c r="CJ340" s="235"/>
      <c r="CK340" s="235"/>
      <c r="CL340" s="235"/>
      <c r="CM340" s="235"/>
      <c r="CN340" s="235"/>
      <c r="CO340" s="235"/>
      <c r="CP340" s="235"/>
      <c r="CQ340" s="235"/>
      <c r="CR340" s="235"/>
      <c r="CS340" s="235"/>
      <c r="CT340" s="235"/>
      <c r="CU340" s="235"/>
      <c r="CV340" s="235"/>
      <c r="CW340" s="235"/>
      <c r="CX340" s="235"/>
      <c r="CY340" s="235"/>
      <c r="CZ340" s="235"/>
    </row>
    <row r="341" s="575" customFormat="true" ht="15" customHeight="true" x14ac:dyDescent="0.2">
      <c r="B341" s="594"/>
      <c r="X341" s="403"/>
      <c r="Y341" s="403"/>
      <c r="Z341" s="403"/>
      <c r="AA341" s="403"/>
      <c r="AB341" s="403"/>
      <c r="AC341" s="403"/>
      <c r="AD341" s="403"/>
      <c r="AE341" s="403"/>
      <c r="AF341" s="403"/>
      <c r="AG341" s="403"/>
      <c r="AH341" s="403"/>
      <c r="AI341" s="403"/>
      <c r="AJ341" s="403"/>
      <c r="AK341" s="403"/>
      <c r="AL341" s="403"/>
      <c r="AM341" s="403"/>
      <c r="AN341" s="403"/>
      <c r="AO341" s="403"/>
      <c r="AP341" s="403"/>
      <c r="AQ341" s="403"/>
      <c r="AR341" s="403"/>
      <c r="AS341" s="403"/>
      <c r="AT341" s="403"/>
      <c r="AU341" s="403"/>
      <c r="AV341" s="403"/>
      <c r="AW341" s="403"/>
      <c r="AX341" s="403"/>
      <c r="AY341" s="403"/>
      <c r="AZ341" s="403"/>
      <c r="BA341" s="1042" t="s">
        <v>154</v>
      </c>
      <c r="BB341" s="680" t="s">
        <v>49</v>
      </c>
      <c r="BC341" s="112" t="s">
        <v>35</v>
      </c>
      <c r="BD341" s="108" t="s">
        <v>35</v>
      </c>
      <c r="BE341" s="108" t="s">
        <v>35</v>
      </c>
      <c r="BF341" s="108" t="s">
        <v>35</v>
      </c>
      <c r="BG341" s="103" t="s">
        <v>35</v>
      </c>
      <c r="BH341" s="112" t="s">
        <v>35</v>
      </c>
      <c r="BI341" s="108" t="s">
        <v>35</v>
      </c>
      <c r="BJ341" s="108" t="s">
        <v>35</v>
      </c>
      <c r="BK341" s="108" t="s">
        <v>35</v>
      </c>
      <c r="BL341" s="103" t="s">
        <v>35</v>
      </c>
      <c r="BM341" s="112" t="s">
        <v>35</v>
      </c>
      <c r="BN341" s="108" t="s">
        <v>35</v>
      </c>
      <c r="BO341" s="108" t="s">
        <v>35</v>
      </c>
      <c r="BP341" s="108" t="s">
        <v>35</v>
      </c>
      <c r="BQ341" s="103" t="s">
        <v>35</v>
      </c>
      <c r="BR341" s="112" t="s">
        <v>35</v>
      </c>
      <c r="BS341" s="108" t="s">
        <v>35</v>
      </c>
      <c r="BT341" s="108" t="s">
        <v>35</v>
      </c>
      <c r="BU341" s="108" t="s">
        <v>35</v>
      </c>
      <c r="BV341" s="108" t="s">
        <v>35</v>
      </c>
      <c r="BW341" s="97" t="s">
        <v>35</v>
      </c>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8"/>
      <c r="CX341" s="68"/>
      <c r="CY341" s="68"/>
      <c r="CZ341" s="68"/>
    </row>
    <row r="342" s="575" customFormat="true" ht="15" customHeight="true" x14ac:dyDescent="0.2">
      <c r="B342" s="594"/>
      <c r="X342" s="403"/>
      <c r="Y342" s="403"/>
      <c r="Z342" s="403"/>
      <c r="AA342" s="403"/>
      <c r="AB342" s="403"/>
      <c r="AC342" s="403"/>
      <c r="AD342" s="403"/>
      <c r="AE342" s="403"/>
      <c r="AF342" s="403"/>
      <c r="AG342" s="403"/>
      <c r="AH342" s="403"/>
      <c r="AI342" s="403"/>
      <c r="AJ342" s="403"/>
      <c r="AK342" s="403"/>
      <c r="AL342" s="403"/>
      <c r="AM342" s="403"/>
      <c r="AN342" s="403"/>
      <c r="AO342" s="403"/>
      <c r="AP342" s="403"/>
      <c r="AQ342" s="403"/>
      <c r="AR342" s="403"/>
      <c r="AS342" s="403"/>
      <c r="AT342" s="403"/>
      <c r="AU342" s="403"/>
      <c r="AV342" s="403"/>
      <c r="AW342" s="403"/>
      <c r="AX342" s="403"/>
      <c r="AY342" s="403"/>
      <c r="AZ342" s="403"/>
      <c r="BA342" s="1043"/>
      <c r="BB342" s="678" t="s">
        <v>48</v>
      </c>
      <c r="BC342" s="111" t="s">
        <v>35</v>
      </c>
      <c r="BD342" s="107" t="s">
        <v>35</v>
      </c>
      <c r="BE342" s="107" t="s">
        <v>35</v>
      </c>
      <c r="BF342" s="107" t="s">
        <v>35</v>
      </c>
      <c r="BG342" s="102" t="s">
        <v>35</v>
      </c>
      <c r="BH342" s="111" t="s">
        <v>35</v>
      </c>
      <c r="BI342" s="107" t="s">
        <v>35</v>
      </c>
      <c r="BJ342" s="107" t="s">
        <v>35</v>
      </c>
      <c r="BK342" s="107" t="s">
        <v>35</v>
      </c>
      <c r="BL342" s="102" t="s">
        <v>35</v>
      </c>
      <c r="BM342" s="111" t="s">
        <v>35</v>
      </c>
      <c r="BN342" s="107" t="s">
        <v>35</v>
      </c>
      <c r="BO342" s="107" t="s">
        <v>35</v>
      </c>
      <c r="BP342" s="107" t="s">
        <v>35</v>
      </c>
      <c r="BQ342" s="102" t="s">
        <v>35</v>
      </c>
      <c r="BR342" s="111" t="s">
        <v>35</v>
      </c>
      <c r="BS342" s="107" t="s">
        <v>35</v>
      </c>
      <c r="BT342" s="107" t="s">
        <v>35</v>
      </c>
      <c r="BU342" s="107" t="s">
        <v>35</v>
      </c>
      <c r="BV342" s="107" t="s">
        <v>35</v>
      </c>
      <c r="BW342" s="96" t="s">
        <v>35</v>
      </c>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8"/>
      <c r="CX342" s="68"/>
      <c r="CY342" s="68"/>
      <c r="CZ342" s="68"/>
    </row>
    <row r="343" s="575" customFormat="true" ht="15" customHeight="true" x14ac:dyDescent="0.2">
      <c r="B343" s="594"/>
      <c r="X343" s="403"/>
      <c r="Y343" s="403"/>
      <c r="Z343" s="403"/>
      <c r="AA343" s="403"/>
      <c r="AB343" s="403"/>
      <c r="AC343" s="403"/>
      <c r="AD343" s="403"/>
      <c r="AE343" s="403"/>
      <c r="AF343" s="403"/>
      <c r="AG343" s="403"/>
      <c r="AH343" s="403"/>
      <c r="AI343" s="403"/>
      <c r="AJ343" s="403"/>
      <c r="AK343" s="403"/>
      <c r="AL343" s="403"/>
      <c r="AM343" s="403"/>
      <c r="AN343" s="403"/>
      <c r="AO343" s="403"/>
      <c r="AP343" s="403"/>
      <c r="AQ343" s="403"/>
      <c r="AR343" s="403"/>
      <c r="AS343" s="403"/>
      <c r="AT343" s="403"/>
      <c r="AU343" s="403"/>
      <c r="AV343" s="403"/>
      <c r="AW343" s="403"/>
      <c r="AX343" s="403"/>
      <c r="AY343" s="403"/>
      <c r="AZ343" s="403"/>
      <c r="BA343" s="1044" t="s">
        <v>149</v>
      </c>
      <c r="BB343" s="678" t="s">
        <v>49</v>
      </c>
      <c r="BC343" s="111" t="s">
        <v>35</v>
      </c>
      <c r="BD343" s="107" t="s">
        <v>35</v>
      </c>
      <c r="BE343" s="107" t="s">
        <v>35</v>
      </c>
      <c r="BF343" s="107" t="s">
        <v>35</v>
      </c>
      <c r="BG343" s="102" t="s">
        <v>35</v>
      </c>
      <c r="BH343" s="111" t="s">
        <v>35</v>
      </c>
      <c r="BI343" s="107" t="s">
        <v>35</v>
      </c>
      <c r="BJ343" s="107" t="s">
        <v>35</v>
      </c>
      <c r="BK343" s="107" t="s">
        <v>35</v>
      </c>
      <c r="BL343" s="102" t="s">
        <v>35</v>
      </c>
      <c r="BM343" s="111" t="s">
        <v>35</v>
      </c>
      <c r="BN343" s="107" t="s">
        <v>35</v>
      </c>
      <c r="BO343" s="107" t="s">
        <v>35</v>
      </c>
      <c r="BP343" s="107" t="s">
        <v>35</v>
      </c>
      <c r="BQ343" s="102" t="s">
        <v>35</v>
      </c>
      <c r="BR343" s="111" t="s">
        <v>35</v>
      </c>
      <c r="BS343" s="107" t="s">
        <v>35</v>
      </c>
      <c r="BT343" s="107" t="s">
        <v>35</v>
      </c>
      <c r="BU343" s="107" t="s">
        <v>35</v>
      </c>
      <c r="BV343" s="107" t="s">
        <v>35</v>
      </c>
      <c r="BW343" s="96" t="s">
        <v>35</v>
      </c>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8"/>
      <c r="CX343" s="68"/>
      <c r="CY343" s="68"/>
      <c r="CZ343" s="68"/>
    </row>
    <row r="344" s="575" customFormat="true" ht="15" customHeight="true" x14ac:dyDescent="0.2">
      <c r="B344" s="594"/>
      <c r="X344" s="403"/>
      <c r="Y344" s="403"/>
      <c r="Z344" s="403"/>
      <c r="AA344" s="403"/>
      <c r="AB344" s="403"/>
      <c r="AC344" s="403"/>
      <c r="AD344" s="403"/>
      <c r="AE344" s="403"/>
      <c r="AF344" s="403"/>
      <c r="AG344" s="403"/>
      <c r="AH344" s="403"/>
      <c r="AI344" s="403"/>
      <c r="AJ344" s="403"/>
      <c r="AK344" s="403"/>
      <c r="AL344" s="403"/>
      <c r="AM344" s="403"/>
      <c r="AN344" s="403"/>
      <c r="AO344" s="403"/>
      <c r="AP344" s="403"/>
      <c r="AQ344" s="403"/>
      <c r="AR344" s="403"/>
      <c r="AS344" s="403"/>
      <c r="AT344" s="403"/>
      <c r="AU344" s="403"/>
      <c r="AV344" s="403"/>
      <c r="AW344" s="403"/>
      <c r="AX344" s="403"/>
      <c r="AY344" s="403"/>
      <c r="AZ344" s="403"/>
      <c r="BA344" s="1043"/>
      <c r="BB344" s="678" t="s">
        <v>48</v>
      </c>
      <c r="BC344" s="111" t="s">
        <v>35</v>
      </c>
      <c r="BD344" s="107" t="s">
        <v>35</v>
      </c>
      <c r="BE344" s="107" t="s">
        <v>35</v>
      </c>
      <c r="BF344" s="107" t="s">
        <v>35</v>
      </c>
      <c r="BG344" s="102" t="s">
        <v>35</v>
      </c>
      <c r="BH344" s="111" t="s">
        <v>35</v>
      </c>
      <c r="BI344" s="107" t="s">
        <v>35</v>
      </c>
      <c r="BJ344" s="107" t="s">
        <v>35</v>
      </c>
      <c r="BK344" s="107" t="s">
        <v>35</v>
      </c>
      <c r="BL344" s="102" t="s">
        <v>35</v>
      </c>
      <c r="BM344" s="111" t="s">
        <v>35</v>
      </c>
      <c r="BN344" s="107" t="s">
        <v>35</v>
      </c>
      <c r="BO344" s="107" t="s">
        <v>35</v>
      </c>
      <c r="BP344" s="107" t="s">
        <v>35</v>
      </c>
      <c r="BQ344" s="102" t="s">
        <v>35</v>
      </c>
      <c r="BR344" s="111" t="s">
        <v>35</v>
      </c>
      <c r="BS344" s="107" t="s">
        <v>35</v>
      </c>
      <c r="BT344" s="107" t="s">
        <v>35</v>
      </c>
      <c r="BU344" s="107" t="s">
        <v>35</v>
      </c>
      <c r="BV344" s="107" t="s">
        <v>35</v>
      </c>
      <c r="BW344" s="96" t="s">
        <v>35</v>
      </c>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8"/>
      <c r="CX344" s="68"/>
      <c r="CY344" s="68"/>
      <c r="CZ344" s="68"/>
    </row>
    <row r="345" s="575" customFormat="true" ht="15" customHeight="true" x14ac:dyDescent="0.2">
      <c r="B345" s="594"/>
      <c r="X345" s="403"/>
      <c r="Y345" s="403"/>
      <c r="Z345" s="403"/>
      <c r="AA345" s="403"/>
      <c r="AB345" s="403"/>
      <c r="AC345" s="403"/>
      <c r="AD345" s="403"/>
      <c r="AE345" s="403"/>
      <c r="AF345" s="403"/>
      <c r="AG345" s="403"/>
      <c r="AH345" s="403"/>
      <c r="AI345" s="403"/>
      <c r="AJ345" s="403"/>
      <c r="AK345" s="403"/>
      <c r="AL345" s="403"/>
      <c r="AM345" s="403"/>
      <c r="AN345" s="403"/>
      <c r="AO345" s="403"/>
      <c r="AP345" s="403"/>
      <c r="AQ345" s="403"/>
      <c r="AR345" s="403"/>
      <c r="AS345" s="403"/>
      <c r="AT345" s="403"/>
      <c r="AU345" s="403"/>
      <c r="AV345" s="403"/>
      <c r="AW345" s="403"/>
      <c r="AX345" s="403"/>
      <c r="AY345" s="403"/>
      <c r="AZ345" s="403"/>
      <c r="BA345" s="1044" t="s">
        <v>150</v>
      </c>
      <c r="BB345" s="678" t="s">
        <v>49</v>
      </c>
      <c r="BC345" s="111" t="s">
        <v>35</v>
      </c>
      <c r="BD345" s="107" t="s">
        <v>35</v>
      </c>
      <c r="BE345" s="107" t="s">
        <v>35</v>
      </c>
      <c r="BF345" s="107" t="s">
        <v>35</v>
      </c>
      <c r="BG345" s="102" t="s">
        <v>35</v>
      </c>
      <c r="BH345" s="111" t="s">
        <v>35</v>
      </c>
      <c r="BI345" s="107" t="s">
        <v>35</v>
      </c>
      <c r="BJ345" s="107" t="s">
        <v>35</v>
      </c>
      <c r="BK345" s="107" t="s">
        <v>35</v>
      </c>
      <c r="BL345" s="102" t="s">
        <v>35</v>
      </c>
      <c r="BM345" s="111" t="s">
        <v>35</v>
      </c>
      <c r="BN345" s="107" t="s">
        <v>35</v>
      </c>
      <c r="BO345" s="107" t="s">
        <v>35</v>
      </c>
      <c r="BP345" s="107" t="s">
        <v>35</v>
      </c>
      <c r="BQ345" s="102" t="s">
        <v>35</v>
      </c>
      <c r="BR345" s="111" t="s">
        <v>35</v>
      </c>
      <c r="BS345" s="107" t="s">
        <v>35</v>
      </c>
      <c r="BT345" s="107" t="s">
        <v>35</v>
      </c>
      <c r="BU345" s="107" t="s">
        <v>35</v>
      </c>
      <c r="BV345" s="107" t="s">
        <v>35</v>
      </c>
      <c r="BW345" s="96" t="s">
        <v>35</v>
      </c>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row>
    <row r="346" s="575" customFormat="true" ht="15" customHeight="true" x14ac:dyDescent="0.2">
      <c r="B346" s="594"/>
      <c r="X346" s="403"/>
      <c r="Y346" s="403"/>
      <c r="Z346" s="403"/>
      <c r="AA346" s="403"/>
      <c r="AB346" s="403"/>
      <c r="AC346" s="403"/>
      <c r="AD346" s="403"/>
      <c r="AE346" s="403"/>
      <c r="AF346" s="403"/>
      <c r="AG346" s="403"/>
      <c r="AH346" s="403"/>
      <c r="AI346" s="403"/>
      <c r="AJ346" s="403"/>
      <c r="AK346" s="403"/>
      <c r="AL346" s="403"/>
      <c r="AM346" s="403"/>
      <c r="AN346" s="403"/>
      <c r="AO346" s="403"/>
      <c r="AP346" s="403"/>
      <c r="AQ346" s="403"/>
      <c r="AR346" s="403"/>
      <c r="AS346" s="403"/>
      <c r="AT346" s="403"/>
      <c r="AU346" s="403"/>
      <c r="AV346" s="403"/>
      <c r="AW346" s="403"/>
      <c r="AX346" s="403"/>
      <c r="AY346" s="403"/>
      <c r="AZ346" s="403"/>
      <c r="BA346" s="1043"/>
      <c r="BB346" s="678" t="s">
        <v>48</v>
      </c>
      <c r="BC346" s="111" t="s">
        <v>35</v>
      </c>
      <c r="BD346" s="107" t="s">
        <v>35</v>
      </c>
      <c r="BE346" s="107" t="s">
        <v>35</v>
      </c>
      <c r="BF346" s="107" t="s">
        <v>35</v>
      </c>
      <c r="BG346" s="102" t="s">
        <v>35</v>
      </c>
      <c r="BH346" s="111" t="s">
        <v>35</v>
      </c>
      <c r="BI346" s="107" t="s">
        <v>35</v>
      </c>
      <c r="BJ346" s="107" t="s">
        <v>35</v>
      </c>
      <c r="BK346" s="107" t="s">
        <v>35</v>
      </c>
      <c r="BL346" s="102" t="s">
        <v>35</v>
      </c>
      <c r="BM346" s="111" t="s">
        <v>35</v>
      </c>
      <c r="BN346" s="107" t="s">
        <v>35</v>
      </c>
      <c r="BO346" s="107" t="s">
        <v>35</v>
      </c>
      <c r="BP346" s="107" t="s">
        <v>35</v>
      </c>
      <c r="BQ346" s="102" t="s">
        <v>35</v>
      </c>
      <c r="BR346" s="111" t="s">
        <v>35</v>
      </c>
      <c r="BS346" s="107" t="s">
        <v>35</v>
      </c>
      <c r="BT346" s="107" t="s">
        <v>35</v>
      </c>
      <c r="BU346" s="107" t="s">
        <v>35</v>
      </c>
      <c r="BV346" s="107" t="s">
        <v>35</v>
      </c>
      <c r="BW346" s="96" t="s">
        <v>35</v>
      </c>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row>
    <row r="347" s="575" customFormat="true" ht="15" customHeight="true" x14ac:dyDescent="0.2">
      <c r="B347" s="594"/>
      <c r="X347" s="403"/>
      <c r="Y347" s="403"/>
      <c r="Z347" s="403"/>
      <c r="AA347" s="403"/>
      <c r="AB347" s="403"/>
      <c r="AC347" s="403"/>
      <c r="AD347" s="403"/>
      <c r="AE347" s="403"/>
      <c r="AF347" s="403"/>
      <c r="AG347" s="403"/>
      <c r="AH347" s="403"/>
      <c r="AI347" s="403"/>
      <c r="AJ347" s="403"/>
      <c r="AK347" s="403"/>
      <c r="AL347" s="403"/>
      <c r="AM347" s="403"/>
      <c r="AN347" s="403"/>
      <c r="AO347" s="403"/>
      <c r="AP347" s="403"/>
      <c r="AQ347" s="403"/>
      <c r="AR347" s="403"/>
      <c r="AS347" s="403"/>
      <c r="AT347" s="403"/>
      <c r="AU347" s="403"/>
      <c r="AV347" s="403"/>
      <c r="AW347" s="403"/>
      <c r="AX347" s="403"/>
      <c r="AY347" s="403"/>
      <c r="AZ347" s="403"/>
      <c r="BA347" s="1044" t="s">
        <v>151</v>
      </c>
      <c r="BB347" s="678" t="s">
        <v>49</v>
      </c>
      <c r="BC347" s="111" t="s">
        <v>35</v>
      </c>
      <c r="BD347" s="107" t="s">
        <v>35</v>
      </c>
      <c r="BE347" s="107" t="s">
        <v>35</v>
      </c>
      <c r="BF347" s="107" t="s">
        <v>35</v>
      </c>
      <c r="BG347" s="102" t="s">
        <v>35</v>
      </c>
      <c r="BH347" s="111" t="s">
        <v>35</v>
      </c>
      <c r="BI347" s="107" t="s">
        <v>35</v>
      </c>
      <c r="BJ347" s="107" t="s">
        <v>35</v>
      </c>
      <c r="BK347" s="107" t="s">
        <v>35</v>
      </c>
      <c r="BL347" s="102" t="s">
        <v>35</v>
      </c>
      <c r="BM347" s="111" t="s">
        <v>35</v>
      </c>
      <c r="BN347" s="107" t="s">
        <v>35</v>
      </c>
      <c r="BO347" s="107" t="s">
        <v>35</v>
      </c>
      <c r="BP347" s="107" t="s">
        <v>35</v>
      </c>
      <c r="BQ347" s="102" t="s">
        <v>35</v>
      </c>
      <c r="BR347" s="111" t="s">
        <v>35</v>
      </c>
      <c r="BS347" s="107" t="s">
        <v>35</v>
      </c>
      <c r="BT347" s="107" t="s">
        <v>35</v>
      </c>
      <c r="BU347" s="107" t="s">
        <v>35</v>
      </c>
      <c r="BV347" s="107" t="s">
        <v>35</v>
      </c>
      <c r="BW347" s="96" t="s">
        <v>35</v>
      </c>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row>
    <row r="348" s="575" customFormat="true" ht="15" customHeight="true" x14ac:dyDescent="0.2">
      <c r="B348" s="594"/>
      <c r="X348" s="403"/>
      <c r="Y348" s="403"/>
      <c r="Z348" s="403"/>
      <c r="AA348" s="403"/>
      <c r="AB348" s="403"/>
      <c r="AC348" s="403"/>
      <c r="AD348" s="403"/>
      <c r="AE348" s="403"/>
      <c r="AF348" s="403"/>
      <c r="AG348" s="403"/>
      <c r="AH348" s="403"/>
      <c r="AI348" s="403"/>
      <c r="AJ348" s="403"/>
      <c r="AK348" s="403"/>
      <c r="AL348" s="403"/>
      <c r="AM348" s="403"/>
      <c r="AN348" s="403"/>
      <c r="AO348" s="403"/>
      <c r="AP348" s="403"/>
      <c r="AQ348" s="403"/>
      <c r="AR348" s="403"/>
      <c r="AS348" s="403"/>
      <c r="AT348" s="403"/>
      <c r="AU348" s="403"/>
      <c r="AV348" s="403"/>
      <c r="AW348" s="403"/>
      <c r="AX348" s="403"/>
      <c r="AY348" s="403"/>
      <c r="AZ348" s="403"/>
      <c r="BA348" s="1043"/>
      <c r="BB348" s="678" t="s">
        <v>48</v>
      </c>
      <c r="BC348" s="111" t="s">
        <v>35</v>
      </c>
      <c r="BD348" s="107" t="s">
        <v>35</v>
      </c>
      <c r="BE348" s="107" t="s">
        <v>35</v>
      </c>
      <c r="BF348" s="107" t="s">
        <v>35</v>
      </c>
      <c r="BG348" s="102" t="s">
        <v>35</v>
      </c>
      <c r="BH348" s="111" t="s">
        <v>35</v>
      </c>
      <c r="BI348" s="107" t="s">
        <v>35</v>
      </c>
      <c r="BJ348" s="107" t="s">
        <v>35</v>
      </c>
      <c r="BK348" s="107" t="s">
        <v>35</v>
      </c>
      <c r="BL348" s="102" t="s">
        <v>35</v>
      </c>
      <c r="BM348" s="111" t="s">
        <v>35</v>
      </c>
      <c r="BN348" s="107" t="s">
        <v>35</v>
      </c>
      <c r="BO348" s="107" t="s">
        <v>35</v>
      </c>
      <c r="BP348" s="107" t="s">
        <v>35</v>
      </c>
      <c r="BQ348" s="102" t="s">
        <v>35</v>
      </c>
      <c r="BR348" s="111" t="s">
        <v>35</v>
      </c>
      <c r="BS348" s="107" t="s">
        <v>35</v>
      </c>
      <c r="BT348" s="107" t="s">
        <v>35</v>
      </c>
      <c r="BU348" s="107" t="s">
        <v>35</v>
      </c>
      <c r="BV348" s="107" t="s">
        <v>35</v>
      </c>
      <c r="BW348" s="96" t="s">
        <v>35</v>
      </c>
      <c r="BX348" s="68"/>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8"/>
      <c r="CX348" s="68"/>
      <c r="CY348" s="68"/>
      <c r="CZ348" s="68"/>
    </row>
    <row r="349" s="575" customFormat="true" ht="15" customHeight="true" x14ac:dyDescent="0.2">
      <c r="B349" s="594"/>
      <c r="X349" s="403"/>
      <c r="Y349" s="403"/>
      <c r="Z349" s="403"/>
      <c r="AA349" s="403"/>
      <c r="AB349" s="403"/>
      <c r="AC349" s="403"/>
      <c r="AD349" s="403"/>
      <c r="AE349" s="403"/>
      <c r="AF349" s="403"/>
      <c r="AG349" s="403"/>
      <c r="AH349" s="403"/>
      <c r="AI349" s="403"/>
      <c r="AJ349" s="403"/>
      <c r="AK349" s="403"/>
      <c r="AL349" s="403"/>
      <c r="AM349" s="403"/>
      <c r="AN349" s="403"/>
      <c r="AO349" s="403"/>
      <c r="AP349" s="403"/>
      <c r="AQ349" s="403"/>
      <c r="AR349" s="403"/>
      <c r="AS349" s="403"/>
      <c r="AT349" s="403"/>
      <c r="AU349" s="403"/>
      <c r="AV349" s="403"/>
      <c r="AW349" s="403"/>
      <c r="AX349" s="403"/>
      <c r="AY349" s="403"/>
      <c r="AZ349" s="403"/>
      <c r="BA349" s="1044" t="s">
        <v>152</v>
      </c>
      <c r="BB349" s="678" t="s">
        <v>49</v>
      </c>
      <c r="BC349" s="111" t="s">
        <v>35</v>
      </c>
      <c r="BD349" s="107" t="s">
        <v>35</v>
      </c>
      <c r="BE349" s="107" t="s">
        <v>35</v>
      </c>
      <c r="BF349" s="107" t="s">
        <v>35</v>
      </c>
      <c r="BG349" s="102" t="s">
        <v>35</v>
      </c>
      <c r="BH349" s="111" t="s">
        <v>35</v>
      </c>
      <c r="BI349" s="107" t="s">
        <v>35</v>
      </c>
      <c r="BJ349" s="107" t="s">
        <v>35</v>
      </c>
      <c r="BK349" s="107" t="s">
        <v>35</v>
      </c>
      <c r="BL349" s="102" t="s">
        <v>35</v>
      </c>
      <c r="BM349" s="111" t="s">
        <v>35</v>
      </c>
      <c r="BN349" s="107" t="s">
        <v>35</v>
      </c>
      <c r="BO349" s="107" t="s">
        <v>35</v>
      </c>
      <c r="BP349" s="107" t="s">
        <v>35</v>
      </c>
      <c r="BQ349" s="102" t="s">
        <v>35</v>
      </c>
      <c r="BR349" s="111" t="s">
        <v>35</v>
      </c>
      <c r="BS349" s="107" t="s">
        <v>35</v>
      </c>
      <c r="BT349" s="107" t="s">
        <v>35</v>
      </c>
      <c r="BU349" s="107" t="s">
        <v>35</v>
      </c>
      <c r="BV349" s="107" t="s">
        <v>35</v>
      </c>
      <c r="BW349" s="96" t="s">
        <v>35</v>
      </c>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row>
    <row r="350" s="575" customFormat="true" ht="15" customHeight="true" x14ac:dyDescent="0.2">
      <c r="B350" s="594"/>
      <c r="X350" s="403"/>
      <c r="Y350" s="403"/>
      <c r="Z350" s="403"/>
      <c r="AA350" s="403"/>
      <c r="AB350" s="403"/>
      <c r="AC350" s="403"/>
      <c r="AD350" s="403"/>
      <c r="AE350" s="403"/>
      <c r="AF350" s="403"/>
      <c r="AG350" s="403"/>
      <c r="AH350" s="403"/>
      <c r="AI350" s="403"/>
      <c r="AJ350" s="403"/>
      <c r="AK350" s="403"/>
      <c r="AL350" s="403"/>
      <c r="AM350" s="403"/>
      <c r="AN350" s="403"/>
      <c r="AO350" s="403"/>
      <c r="AP350" s="403"/>
      <c r="AQ350" s="403"/>
      <c r="AR350" s="403"/>
      <c r="AS350" s="403"/>
      <c r="AT350" s="403"/>
      <c r="AU350" s="403"/>
      <c r="AV350" s="403"/>
      <c r="AW350" s="403"/>
      <c r="AX350" s="403"/>
      <c r="AY350" s="403"/>
      <c r="AZ350" s="403"/>
      <c r="BA350" s="1043"/>
      <c r="BB350" s="678" t="s">
        <v>48</v>
      </c>
      <c r="BC350" s="111" t="s">
        <v>35</v>
      </c>
      <c r="BD350" s="107" t="s">
        <v>35</v>
      </c>
      <c r="BE350" s="107" t="s">
        <v>35</v>
      </c>
      <c r="BF350" s="107" t="s">
        <v>35</v>
      </c>
      <c r="BG350" s="102" t="s">
        <v>35</v>
      </c>
      <c r="BH350" s="111" t="s">
        <v>35</v>
      </c>
      <c r="BI350" s="107" t="s">
        <v>35</v>
      </c>
      <c r="BJ350" s="107" t="s">
        <v>35</v>
      </c>
      <c r="BK350" s="107" t="s">
        <v>35</v>
      </c>
      <c r="BL350" s="102" t="s">
        <v>35</v>
      </c>
      <c r="BM350" s="111" t="s">
        <v>35</v>
      </c>
      <c r="BN350" s="107" t="s">
        <v>35</v>
      </c>
      <c r="BO350" s="107" t="s">
        <v>35</v>
      </c>
      <c r="BP350" s="107" t="s">
        <v>35</v>
      </c>
      <c r="BQ350" s="102" t="s">
        <v>35</v>
      </c>
      <c r="BR350" s="111" t="s">
        <v>35</v>
      </c>
      <c r="BS350" s="107" t="s">
        <v>35</v>
      </c>
      <c r="BT350" s="107" t="s">
        <v>35</v>
      </c>
      <c r="BU350" s="107" t="s">
        <v>35</v>
      </c>
      <c r="BV350" s="107" t="s">
        <v>35</v>
      </c>
      <c r="BW350" s="96" t="s">
        <v>35</v>
      </c>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8"/>
      <c r="CX350" s="68"/>
      <c r="CY350" s="68"/>
      <c r="CZ350" s="68"/>
    </row>
    <row r="351" s="575" customFormat="true" ht="15" customHeight="true" x14ac:dyDescent="0.2">
      <c r="B351" s="594"/>
      <c r="X351" s="403"/>
      <c r="Y351" s="403"/>
      <c r="Z351" s="403"/>
      <c r="AA351" s="403"/>
      <c r="AB351" s="403"/>
      <c r="AC351" s="403"/>
      <c r="AD351" s="403"/>
      <c r="AE351" s="403"/>
      <c r="AF351" s="403"/>
      <c r="AG351" s="403"/>
      <c r="AH351" s="403"/>
      <c r="AI351" s="403"/>
      <c r="AJ351" s="403"/>
      <c r="AK351" s="403"/>
      <c r="AL351" s="403"/>
      <c r="AM351" s="403"/>
      <c r="AN351" s="403"/>
      <c r="AO351" s="403"/>
      <c r="AP351" s="403"/>
      <c r="AQ351" s="403"/>
      <c r="AR351" s="403"/>
      <c r="AS351" s="403"/>
      <c r="AT351" s="403"/>
      <c r="AU351" s="403"/>
      <c r="AV351" s="403"/>
      <c r="AW351" s="403"/>
      <c r="AX351" s="403"/>
      <c r="AY351" s="403"/>
      <c r="AZ351" s="403"/>
      <c r="BA351" s="1044" t="s">
        <v>153</v>
      </c>
      <c r="BB351" s="678" t="s">
        <v>49</v>
      </c>
      <c r="BC351" s="111" t="s">
        <v>35</v>
      </c>
      <c r="BD351" s="107" t="s">
        <v>35</v>
      </c>
      <c r="BE351" s="107" t="s">
        <v>35</v>
      </c>
      <c r="BF351" s="107" t="s">
        <v>35</v>
      </c>
      <c r="BG351" s="102" t="s">
        <v>35</v>
      </c>
      <c r="BH351" s="111" t="s">
        <v>35</v>
      </c>
      <c r="BI351" s="107" t="s">
        <v>35</v>
      </c>
      <c r="BJ351" s="107" t="s">
        <v>35</v>
      </c>
      <c r="BK351" s="107" t="s">
        <v>35</v>
      </c>
      <c r="BL351" s="102" t="s">
        <v>35</v>
      </c>
      <c r="BM351" s="111" t="s">
        <v>35</v>
      </c>
      <c r="BN351" s="107" t="s">
        <v>35</v>
      </c>
      <c r="BO351" s="107" t="s">
        <v>35</v>
      </c>
      <c r="BP351" s="107" t="s">
        <v>35</v>
      </c>
      <c r="BQ351" s="102" t="s">
        <v>35</v>
      </c>
      <c r="BR351" s="111" t="s">
        <v>35</v>
      </c>
      <c r="BS351" s="107" t="s">
        <v>35</v>
      </c>
      <c r="BT351" s="107" t="s">
        <v>35</v>
      </c>
      <c r="BU351" s="107" t="s">
        <v>35</v>
      </c>
      <c r="BV351" s="107" t="s">
        <v>35</v>
      </c>
      <c r="BW351" s="96" t="s">
        <v>35</v>
      </c>
      <c r="BX351" s="68"/>
      <c r="BY351" s="68"/>
      <c r="BZ351" s="68"/>
      <c r="CA351" s="68"/>
      <c r="CB351" s="68"/>
      <c r="CC351" s="68"/>
      <c r="CD351" s="68"/>
      <c r="CE351" s="68"/>
      <c r="CF351" s="68"/>
      <c r="CG351" s="68"/>
      <c r="CH351" s="68"/>
      <c r="CI351" s="68"/>
      <c r="CJ351" s="68"/>
      <c r="CK351" s="68"/>
      <c r="CL351" s="68"/>
      <c r="CM351" s="68"/>
      <c r="CN351" s="68"/>
      <c r="CO351" s="68"/>
      <c r="CP351" s="68"/>
      <c r="CQ351" s="68"/>
      <c r="CR351" s="68"/>
      <c r="CS351" s="68"/>
      <c r="CT351" s="68"/>
      <c r="CU351" s="68"/>
      <c r="CV351" s="68"/>
      <c r="CW351" s="68"/>
      <c r="CX351" s="68"/>
      <c r="CY351" s="68"/>
      <c r="CZ351" s="68"/>
    </row>
    <row r="352" s="575" customFormat="true" ht="15" customHeight="true" x14ac:dyDescent="0.2">
      <c r="B352" s="594"/>
      <c r="X352" s="403"/>
      <c r="Y352" s="403"/>
      <c r="Z352" s="403"/>
      <c r="AA352" s="403"/>
      <c r="AB352" s="403"/>
      <c r="AC352" s="403"/>
      <c r="AD352" s="403"/>
      <c r="AE352" s="403"/>
      <c r="AF352" s="403"/>
      <c r="AG352" s="403"/>
      <c r="AH352" s="403"/>
      <c r="AI352" s="403"/>
      <c r="AJ352" s="403"/>
      <c r="AK352" s="403"/>
      <c r="AL352" s="403"/>
      <c r="AM352" s="403"/>
      <c r="AN352" s="403"/>
      <c r="AO352" s="403"/>
      <c r="AP352" s="403"/>
      <c r="AQ352" s="403"/>
      <c r="AR352" s="403"/>
      <c r="AS352" s="403"/>
      <c r="AT352" s="403"/>
      <c r="AU352" s="403"/>
      <c r="AV352" s="403"/>
      <c r="AW352" s="403"/>
      <c r="AX352" s="403"/>
      <c r="AY352" s="403"/>
      <c r="AZ352" s="403"/>
      <c r="BA352" s="1043"/>
      <c r="BB352" s="678" t="s">
        <v>48</v>
      </c>
      <c r="BC352" s="111" t="s">
        <v>35</v>
      </c>
      <c r="BD352" s="107" t="s">
        <v>35</v>
      </c>
      <c r="BE352" s="107" t="s">
        <v>35</v>
      </c>
      <c r="BF352" s="107" t="s">
        <v>35</v>
      </c>
      <c r="BG352" s="102" t="s">
        <v>35</v>
      </c>
      <c r="BH352" s="111" t="s">
        <v>35</v>
      </c>
      <c r="BI352" s="107" t="s">
        <v>35</v>
      </c>
      <c r="BJ352" s="107" t="s">
        <v>35</v>
      </c>
      <c r="BK352" s="107" t="s">
        <v>35</v>
      </c>
      <c r="BL352" s="102" t="s">
        <v>35</v>
      </c>
      <c r="BM352" s="111" t="s">
        <v>35</v>
      </c>
      <c r="BN352" s="107" t="s">
        <v>35</v>
      </c>
      <c r="BO352" s="107" t="s">
        <v>35</v>
      </c>
      <c r="BP352" s="107" t="s">
        <v>35</v>
      </c>
      <c r="BQ352" s="102" t="s">
        <v>35</v>
      </c>
      <c r="BR352" s="111" t="s">
        <v>35</v>
      </c>
      <c r="BS352" s="107" t="s">
        <v>35</v>
      </c>
      <c r="BT352" s="107" t="s">
        <v>35</v>
      </c>
      <c r="BU352" s="107" t="s">
        <v>35</v>
      </c>
      <c r="BV352" s="107" t="s">
        <v>35</v>
      </c>
      <c r="BW352" s="96" t="s">
        <v>35</v>
      </c>
      <c r="BX352" s="68"/>
      <c r="BY352" s="68"/>
      <c r="BZ352" s="68"/>
      <c r="CA352" s="68"/>
      <c r="CB352" s="68"/>
      <c r="CC352" s="68"/>
      <c r="CD352" s="68"/>
      <c r="CE352" s="68"/>
      <c r="CF352" s="68"/>
      <c r="CG352" s="68"/>
      <c r="CH352" s="68"/>
      <c r="CI352" s="68"/>
      <c r="CJ352" s="68"/>
      <c r="CK352" s="68"/>
      <c r="CL352" s="68"/>
      <c r="CM352" s="68"/>
      <c r="CN352" s="68"/>
      <c r="CO352" s="68"/>
      <c r="CP352" s="68"/>
      <c r="CQ352" s="68"/>
      <c r="CR352" s="68"/>
      <c r="CS352" s="68"/>
      <c r="CT352" s="68"/>
      <c r="CU352" s="68"/>
      <c r="CV352" s="68"/>
      <c r="CW352" s="68"/>
      <c r="CX352" s="68"/>
      <c r="CY352" s="68"/>
      <c r="CZ352" s="68"/>
    </row>
    <row r="353" s="575" customFormat="true" ht="15" customHeight="true" x14ac:dyDescent="0.2">
      <c r="B353" s="594"/>
      <c r="X353" s="403"/>
      <c r="Y353" s="403"/>
      <c r="Z353" s="403"/>
      <c r="AA353" s="403"/>
      <c r="AB353" s="403"/>
      <c r="AC353" s="403"/>
      <c r="AD353" s="403"/>
      <c r="AE353" s="403"/>
      <c r="AF353" s="403"/>
      <c r="AG353" s="403"/>
      <c r="AH353" s="403"/>
      <c r="AI353" s="403"/>
      <c r="AJ353" s="403"/>
      <c r="AK353" s="403"/>
      <c r="AL353" s="403"/>
      <c r="AM353" s="403"/>
      <c r="AN353" s="403"/>
      <c r="AO353" s="403"/>
      <c r="AP353" s="403"/>
      <c r="AQ353" s="403"/>
      <c r="AR353" s="403"/>
      <c r="AS353" s="403"/>
      <c r="AT353" s="403"/>
      <c r="AU353" s="403"/>
      <c r="AV353" s="403"/>
      <c r="AW353" s="403"/>
      <c r="AX353" s="403"/>
      <c r="AY353" s="403"/>
      <c r="AZ353" s="403"/>
      <c r="BA353" s="1044" t="s">
        <v>142</v>
      </c>
      <c r="BB353" s="678" t="s">
        <v>49</v>
      </c>
      <c r="BC353" s="111" t="s">
        <v>35</v>
      </c>
      <c r="BD353" s="107" t="s">
        <v>35</v>
      </c>
      <c r="BE353" s="107" t="s">
        <v>35</v>
      </c>
      <c r="BF353" s="107" t="s">
        <v>35</v>
      </c>
      <c r="BG353" s="102" t="s">
        <v>35</v>
      </c>
      <c r="BH353" s="111" t="s">
        <v>35</v>
      </c>
      <c r="BI353" s="107" t="s">
        <v>35</v>
      </c>
      <c r="BJ353" s="107" t="s">
        <v>35</v>
      </c>
      <c r="BK353" s="107" t="s">
        <v>35</v>
      </c>
      <c r="BL353" s="102" t="s">
        <v>35</v>
      </c>
      <c r="BM353" s="111" t="s">
        <v>35</v>
      </c>
      <c r="BN353" s="107" t="s">
        <v>35</v>
      </c>
      <c r="BO353" s="107" t="s">
        <v>35</v>
      </c>
      <c r="BP353" s="107" t="s">
        <v>35</v>
      </c>
      <c r="BQ353" s="102" t="s">
        <v>35</v>
      </c>
      <c r="BR353" s="111" t="s">
        <v>35</v>
      </c>
      <c r="BS353" s="107" t="s">
        <v>35</v>
      </c>
      <c r="BT353" s="107" t="s">
        <v>35</v>
      </c>
      <c r="BU353" s="107" t="s">
        <v>35</v>
      </c>
      <c r="BV353" s="107" t="s">
        <v>35</v>
      </c>
      <c r="BW353" s="96" t="s">
        <v>35</v>
      </c>
      <c r="BX353" s="68"/>
      <c r="BY353" s="68"/>
      <c r="BZ353" s="68"/>
      <c r="CA353" s="68"/>
      <c r="CB353" s="68"/>
      <c r="CC353" s="68"/>
      <c r="CD353" s="68"/>
      <c r="CE353" s="68"/>
      <c r="CF353" s="68"/>
      <c r="CG353" s="68"/>
      <c r="CH353" s="68"/>
      <c r="CI353" s="68"/>
      <c r="CJ353" s="68"/>
      <c r="CK353" s="68"/>
      <c r="CL353" s="68"/>
      <c r="CM353" s="68"/>
      <c r="CN353" s="68"/>
      <c r="CO353" s="68"/>
      <c r="CP353" s="68"/>
      <c r="CQ353" s="68"/>
      <c r="CR353" s="68"/>
      <c r="CS353" s="68"/>
      <c r="CT353" s="68"/>
      <c r="CU353" s="68"/>
      <c r="CV353" s="68"/>
      <c r="CW353" s="68"/>
      <c r="CX353" s="68"/>
      <c r="CY353" s="68"/>
      <c r="CZ353" s="68"/>
    </row>
    <row r="354" s="575" customFormat="true" ht="15" customHeight="true" x14ac:dyDescent="0.2">
      <c r="B354" s="594"/>
      <c r="X354" s="403"/>
      <c r="Y354" s="403"/>
      <c r="Z354" s="403"/>
      <c r="AA354" s="403"/>
      <c r="AB354" s="403"/>
      <c r="AC354" s="403"/>
      <c r="AD354" s="403"/>
      <c r="AE354" s="403"/>
      <c r="AF354" s="403"/>
      <c r="AG354" s="403"/>
      <c r="AH354" s="403"/>
      <c r="AI354" s="403"/>
      <c r="AJ354" s="403"/>
      <c r="AK354" s="403"/>
      <c r="AL354" s="403"/>
      <c r="AM354" s="403"/>
      <c r="AN354" s="403"/>
      <c r="AO354" s="403"/>
      <c r="AP354" s="403"/>
      <c r="AQ354" s="403"/>
      <c r="AR354" s="403"/>
      <c r="AS354" s="403"/>
      <c r="AT354" s="403"/>
      <c r="AU354" s="403"/>
      <c r="AV354" s="403"/>
      <c r="AW354" s="403"/>
      <c r="AX354" s="403"/>
      <c r="AY354" s="403"/>
      <c r="AZ354" s="403"/>
      <c r="BA354" s="1045"/>
      <c r="BB354" s="681" t="s">
        <v>48</v>
      </c>
      <c r="BC354" s="110" t="s">
        <v>35</v>
      </c>
      <c r="BD354" s="106" t="s">
        <v>35</v>
      </c>
      <c r="BE354" s="106" t="s">
        <v>35</v>
      </c>
      <c r="BF354" s="106" t="s">
        <v>35</v>
      </c>
      <c r="BG354" s="101" t="s">
        <v>35</v>
      </c>
      <c r="BH354" s="110" t="s">
        <v>35</v>
      </c>
      <c r="BI354" s="106" t="s">
        <v>35</v>
      </c>
      <c r="BJ354" s="106" t="s">
        <v>35</v>
      </c>
      <c r="BK354" s="106" t="s">
        <v>35</v>
      </c>
      <c r="BL354" s="101" t="s">
        <v>35</v>
      </c>
      <c r="BM354" s="110" t="s">
        <v>35</v>
      </c>
      <c r="BN354" s="106" t="s">
        <v>35</v>
      </c>
      <c r="BO354" s="106" t="s">
        <v>35</v>
      </c>
      <c r="BP354" s="106" t="s">
        <v>35</v>
      </c>
      <c r="BQ354" s="101" t="s">
        <v>35</v>
      </c>
      <c r="BR354" s="110" t="s">
        <v>35</v>
      </c>
      <c r="BS354" s="106" t="s">
        <v>35</v>
      </c>
      <c r="BT354" s="106" t="s">
        <v>35</v>
      </c>
      <c r="BU354" s="106" t="s">
        <v>35</v>
      </c>
      <c r="BV354" s="106" t="s">
        <v>35</v>
      </c>
      <c r="BW354" s="95" t="s">
        <v>35</v>
      </c>
      <c r="BX354" s="68"/>
      <c r="BY354" s="68"/>
      <c r="BZ354" s="68"/>
      <c r="CA354" s="68"/>
      <c r="CB354" s="68"/>
      <c r="CC354" s="68"/>
      <c r="CD354" s="68"/>
      <c r="CE354" s="68"/>
      <c r="CF354" s="68"/>
      <c r="CG354" s="68"/>
      <c r="CH354" s="68"/>
      <c r="CI354" s="68"/>
      <c r="CJ354" s="68"/>
      <c r="CK354" s="68"/>
      <c r="CL354" s="68"/>
      <c r="CM354" s="68"/>
      <c r="CN354" s="68"/>
      <c r="CO354" s="68"/>
      <c r="CP354" s="68"/>
      <c r="CQ354" s="68"/>
      <c r="CR354" s="68"/>
      <c r="CS354" s="68"/>
      <c r="CT354" s="68"/>
      <c r="CU354" s="68"/>
      <c r="CV354" s="68"/>
      <c r="CW354" s="68"/>
      <c r="CX354" s="68"/>
      <c r="CY354" s="68"/>
      <c r="CZ354" s="68"/>
    </row>
    <row r="355" s="575" customFormat="true" ht="15" customHeight="true" x14ac:dyDescent="0.2">
      <c r="B355" s="594"/>
      <c r="X355" s="403"/>
      <c r="Y355" s="403"/>
      <c r="Z355" s="403"/>
      <c r="AA355" s="403"/>
      <c r="AB355" s="403"/>
      <c r="AC355" s="403"/>
      <c r="AD355" s="403"/>
      <c r="AE355" s="403"/>
      <c r="AF355" s="403"/>
      <c r="AG355" s="403"/>
      <c r="AH355" s="403"/>
      <c r="AI355" s="403"/>
      <c r="AJ355" s="403"/>
      <c r="AK355" s="403"/>
      <c r="AL355" s="403"/>
      <c r="AM355" s="403"/>
      <c r="AN355" s="403"/>
      <c r="AO355" s="403"/>
      <c r="AP355" s="403"/>
      <c r="AQ355" s="403"/>
      <c r="AR355" s="403"/>
      <c r="AS355" s="403"/>
      <c r="AT355" s="403"/>
      <c r="AU355" s="403"/>
      <c r="AV355" s="403"/>
      <c r="AW355" s="403"/>
      <c r="AX355" s="403"/>
      <c r="AY355" s="403"/>
      <c r="AZ355" s="403"/>
      <c r="BA355" s="430"/>
      <c r="BB355" s="370"/>
      <c r="BC355" s="494"/>
      <c r="BD355" s="494"/>
      <c r="BE355" s="494"/>
      <c r="BF355" s="494"/>
      <c r="BG355" s="494"/>
      <c r="BH355" s="494"/>
      <c r="BI355" s="494"/>
      <c r="BJ355" s="494"/>
      <c r="BK355" s="494"/>
      <c r="BL355" s="494"/>
      <c r="BM355" s="494"/>
      <c r="BN355" s="494"/>
      <c r="BO355" s="494"/>
      <c r="BP355" s="494"/>
      <c r="BQ355" s="494"/>
      <c r="BR355" s="494"/>
      <c r="BS355" s="494"/>
      <c r="BT355" s="494"/>
      <c r="BU355" s="494"/>
      <c r="BV355" s="494"/>
      <c r="BW355" s="494"/>
      <c r="BX355" s="495"/>
      <c r="BY355" s="495"/>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575" customFormat="true" ht="15" customHeight="true" x14ac:dyDescent="0.2">
      <c r="B356" s="594"/>
      <c r="X356" s="403"/>
      <c r="Y356" s="403"/>
      <c r="Z356" s="403"/>
      <c r="AA356" s="403"/>
      <c r="AB356" s="403"/>
      <c r="AC356" s="403"/>
      <c r="AD356" s="403"/>
      <c r="AE356" s="403"/>
      <c r="AF356" s="403"/>
      <c r="AG356" s="403"/>
      <c r="AH356" s="403"/>
      <c r="AI356" s="403"/>
      <c r="AJ356" s="403"/>
      <c r="AK356" s="403"/>
      <c r="AL356" s="403"/>
      <c r="AM356" s="403"/>
      <c r="AN356" s="403"/>
      <c r="AO356" s="403"/>
      <c r="AP356" s="403"/>
      <c r="AQ356" s="403"/>
      <c r="AR356" s="403"/>
      <c r="AS356" s="403"/>
      <c r="AT356" s="403"/>
      <c r="AU356" s="403"/>
      <c r="AV356" s="403"/>
      <c r="AW356" s="403"/>
      <c r="AX356" s="403"/>
      <c r="AY356" s="403"/>
      <c r="AZ356" s="403"/>
      <c r="BA356" s="430"/>
      <c r="BB356" s="370"/>
      <c r="BC356" s="430"/>
      <c r="BD356" s="430"/>
      <c r="BE356" s="430"/>
      <c r="BF356" s="430"/>
      <c r="BG356" s="430"/>
      <c r="BH356" s="430"/>
      <c r="BI356" s="430"/>
      <c r="BJ356" s="430"/>
      <c r="BK356" s="430"/>
      <c r="BL356" s="430"/>
      <c r="BM356" s="430"/>
      <c r="BN356" s="430"/>
      <c r="BO356" s="430"/>
      <c r="BP356" s="430"/>
      <c r="BQ356" s="430"/>
      <c r="BR356" s="430"/>
      <c r="BS356" s="430"/>
      <c r="BT356" s="430"/>
      <c r="BU356" s="430"/>
      <c r="BV356" s="430"/>
      <c r="BW356" s="430"/>
      <c r="BX356" s="403"/>
      <c r="BY356" s="403"/>
      <c r="BZ356" s="403"/>
      <c r="CA356" s="403"/>
      <c r="CB356" s="403"/>
      <c r="CC356" s="403"/>
      <c r="CD356" s="403"/>
      <c r="CE356" s="403"/>
      <c r="CF356" s="403"/>
      <c r="CG356" s="403"/>
      <c r="CH356" s="403"/>
      <c r="CI356" s="403"/>
      <c r="CJ356" s="403"/>
      <c r="CK356" s="403"/>
      <c r="CL356" s="403"/>
      <c r="CM356" s="403"/>
      <c r="CN356" s="403"/>
      <c r="CO356" s="403"/>
      <c r="CP356" s="403"/>
      <c r="CQ356" s="403"/>
      <c r="CR356" s="403"/>
      <c r="CS356" s="403"/>
      <c r="CT356" s="403"/>
      <c r="CU356" s="403"/>
      <c r="CV356" s="403"/>
      <c r="CW356" s="403"/>
      <c r="CX356" s="403"/>
      <c r="CY356" s="403"/>
      <c r="CZ356" s="403"/>
    </row>
    <row r="357" s="366" customFormat="true" ht="15" customHeight="true" x14ac:dyDescent="0.2">
      <c r="B357" s="368"/>
      <c r="X357" s="403"/>
      <c r="Y357" s="403"/>
      <c r="Z357" s="403"/>
      <c r="AA357" s="403"/>
      <c r="AB357" s="403"/>
      <c r="AC357" s="403"/>
      <c r="AD357" s="403"/>
      <c r="AE357" s="403"/>
      <c r="AF357" s="403"/>
      <c r="AG357" s="403"/>
      <c r="AH357" s="403"/>
      <c r="AI357" s="403"/>
      <c r="AJ357" s="403"/>
      <c r="AK357" s="403"/>
      <c r="AL357" s="403"/>
      <c r="AM357" s="403"/>
      <c r="AN357" s="403"/>
      <c r="AO357" s="403"/>
      <c r="AP357" s="403"/>
      <c r="AQ357" s="403"/>
      <c r="AR357" s="403"/>
      <c r="AS357" s="403"/>
      <c r="AT357" s="403"/>
      <c r="AU357" s="403"/>
      <c r="AV357" s="403"/>
      <c r="AW357" s="403"/>
      <c r="AX357" s="403"/>
      <c r="AY357" s="403"/>
      <c r="AZ357" s="403"/>
      <c r="BA357" s="430"/>
      <c r="BB357" s="370"/>
      <c r="BC357" s="430"/>
      <c r="BD357" s="430"/>
      <c r="BE357" s="430"/>
      <c r="BF357" s="430"/>
      <c r="BG357" s="430"/>
      <c r="BH357" s="430"/>
      <c r="BI357" s="430"/>
      <c r="BJ357" s="430"/>
      <c r="BK357" s="430"/>
      <c r="BL357" s="430"/>
      <c r="BM357" s="430"/>
      <c r="BN357" s="430"/>
      <c r="BO357" s="430"/>
      <c r="BP357" s="430"/>
      <c r="BQ357" s="430"/>
      <c r="BR357" s="430"/>
      <c r="BS357" s="430"/>
      <c r="BT357" s="430"/>
      <c r="BU357" s="430"/>
      <c r="BV357" s="430"/>
      <c r="BW357" s="430"/>
      <c r="BX357" s="403"/>
      <c r="BY357" s="403"/>
      <c r="BZ357" s="403"/>
      <c r="CA357" s="403"/>
      <c r="CB357" s="403"/>
      <c r="CC357" s="403"/>
      <c r="CD357" s="403"/>
      <c r="CE357" s="403"/>
      <c r="CF357" s="403"/>
      <c r="CG357" s="403"/>
      <c r="CH357" s="403"/>
      <c r="CI357" s="403"/>
      <c r="CJ357" s="403"/>
      <c r="CK357" s="403"/>
      <c r="CL357" s="403"/>
      <c r="CM357" s="403"/>
      <c r="CN357" s="403"/>
      <c r="CO357" s="403"/>
      <c r="CP357" s="403"/>
      <c r="CQ357" s="403"/>
      <c r="CR357" s="403"/>
      <c r="CS357" s="403"/>
      <c r="CT357" s="403"/>
      <c r="CU357" s="403"/>
      <c r="CV357" s="403"/>
      <c r="CW357" s="403"/>
      <c r="CX357" s="403"/>
      <c r="CY357" s="403"/>
      <c r="CZ357" s="403"/>
    </row>
    <row r="358" s="366" customFormat="true" ht="15" customHeight="true" x14ac:dyDescent="0.2">
      <c r="B358" s="368"/>
      <c r="X358" s="403"/>
      <c r="Y358" s="403"/>
      <c r="Z358" s="403"/>
      <c r="AA358" s="403"/>
      <c r="AB358" s="403"/>
      <c r="AC358" s="403"/>
      <c r="AD358" s="403"/>
      <c r="AE358" s="403"/>
      <c r="AF358" s="403"/>
      <c r="AG358" s="403"/>
      <c r="AH358" s="403"/>
      <c r="AI358" s="403"/>
      <c r="AJ358" s="403"/>
      <c r="AK358" s="403"/>
      <c r="AL358" s="403"/>
      <c r="AM358" s="403"/>
      <c r="AN358" s="403"/>
      <c r="AO358" s="403"/>
      <c r="AP358" s="403"/>
      <c r="AQ358" s="403"/>
      <c r="AR358" s="403"/>
      <c r="AS358" s="403"/>
      <c r="AT358" s="403"/>
      <c r="AU358" s="403"/>
      <c r="AV358" s="403"/>
      <c r="AW358" s="403"/>
      <c r="AX358" s="403"/>
      <c r="AY358" s="403"/>
      <c r="AZ358" s="403"/>
      <c r="BA358" s="430"/>
      <c r="BB358" s="370"/>
      <c r="BC358" s="430"/>
      <c r="BD358" s="430"/>
      <c r="BE358" s="430"/>
      <c r="BF358" s="430"/>
      <c r="BG358" s="430"/>
      <c r="BH358" s="430"/>
      <c r="BI358" s="430"/>
      <c r="BJ358" s="430"/>
      <c r="BK358" s="430"/>
      <c r="BL358" s="430"/>
      <c r="BM358" s="430"/>
      <c r="BN358" s="430"/>
      <c r="BO358" s="430"/>
      <c r="BP358" s="430"/>
      <c r="BQ358" s="430"/>
      <c r="BR358" s="430"/>
      <c r="BS358" s="430"/>
      <c r="BT358" s="430"/>
      <c r="BU358" s="430"/>
      <c r="BV358" s="430"/>
      <c r="BW358" s="430"/>
      <c r="BX358" s="403"/>
      <c r="BY358" s="403"/>
      <c r="BZ358" s="403"/>
      <c r="CA358" s="403"/>
      <c r="CB358" s="403"/>
      <c r="CC358" s="403"/>
      <c r="CD358" s="403"/>
      <c r="CE358" s="403"/>
      <c r="CF358" s="403"/>
      <c r="CG358" s="403"/>
      <c r="CH358" s="403"/>
      <c r="CI358" s="403"/>
      <c r="CJ358" s="403"/>
      <c r="CK358" s="403"/>
      <c r="CL358" s="403"/>
      <c r="CM358" s="403"/>
      <c r="CN358" s="403"/>
      <c r="CO358" s="403"/>
      <c r="CP358" s="403"/>
      <c r="CQ358" s="403"/>
      <c r="CR358" s="403"/>
      <c r="CS358" s="403"/>
      <c r="CT358" s="403"/>
      <c r="CU358" s="403"/>
      <c r="CV358" s="403"/>
      <c r="CW358" s="403"/>
      <c r="CX358" s="403"/>
      <c r="CY358" s="403"/>
      <c r="CZ358" s="403"/>
    </row>
    <row r="359" s="366" customFormat="true" ht="15" customHeight="true" x14ac:dyDescent="0.2">
      <c r="B359" s="368"/>
      <c r="X359" s="403"/>
      <c r="Y359" s="403"/>
      <c r="Z359" s="403"/>
      <c r="AA359" s="403"/>
      <c r="AB359" s="403"/>
      <c r="AC359" s="403"/>
      <c r="AD359" s="403"/>
      <c r="AE359" s="403"/>
      <c r="AF359" s="403"/>
      <c r="AG359" s="403"/>
      <c r="AH359" s="403"/>
      <c r="AI359" s="403"/>
      <c r="AJ359" s="403"/>
      <c r="AK359" s="403"/>
      <c r="AL359" s="403"/>
      <c r="AM359" s="403"/>
      <c r="AN359" s="403"/>
      <c r="AO359" s="403"/>
      <c r="AP359" s="403"/>
      <c r="AQ359" s="403"/>
      <c r="AR359" s="403"/>
      <c r="AS359" s="403"/>
      <c r="AT359" s="403"/>
      <c r="AU359" s="403"/>
      <c r="AV359" s="403"/>
      <c r="AW359" s="403"/>
      <c r="AX359" s="403"/>
      <c r="AY359" s="403"/>
      <c r="AZ359" s="403"/>
      <c r="BA359" s="430"/>
      <c r="BB359" s="370"/>
      <c r="BC359" s="430"/>
      <c r="BD359" s="430"/>
      <c r="BE359" s="430"/>
      <c r="BF359" s="430"/>
      <c r="BG359" s="430"/>
      <c r="BH359" s="430"/>
      <c r="BI359" s="430"/>
      <c r="BJ359" s="430"/>
      <c r="BK359" s="430"/>
      <c r="BL359" s="430"/>
      <c r="BM359" s="430"/>
      <c r="BN359" s="430"/>
      <c r="BO359" s="430"/>
      <c r="BP359" s="430"/>
      <c r="BQ359" s="430"/>
      <c r="BR359" s="430"/>
      <c r="BS359" s="430"/>
      <c r="BT359" s="430"/>
      <c r="BU359" s="430"/>
      <c r="BV359" s="430"/>
      <c r="BW359" s="430"/>
      <c r="BX359" s="403"/>
      <c r="BY359" s="403"/>
      <c r="BZ359" s="403"/>
      <c r="CA359" s="403"/>
      <c r="CB359" s="403"/>
      <c r="CC359" s="403"/>
      <c r="CD359" s="403"/>
      <c r="CE359" s="403"/>
      <c r="CF359" s="403"/>
      <c r="CG359" s="403"/>
      <c r="CH359" s="403"/>
      <c r="CI359" s="403"/>
      <c r="CJ359" s="403"/>
      <c r="CK359" s="403"/>
      <c r="CL359" s="403"/>
      <c r="CM359" s="403"/>
      <c r="CN359" s="403"/>
      <c r="CO359" s="403"/>
      <c r="CP359" s="403"/>
      <c r="CQ359" s="403"/>
      <c r="CR359" s="403"/>
      <c r="CS359" s="403"/>
      <c r="CT359" s="403"/>
      <c r="CU359" s="403"/>
      <c r="CV359" s="403"/>
      <c r="CW359" s="403"/>
      <c r="CX359" s="403"/>
      <c r="CY359" s="403"/>
      <c r="CZ359" s="403"/>
    </row>
    <row r="360" s="366" customFormat="true" ht="15" customHeight="true" x14ac:dyDescent="0.2">
      <c r="B360" s="368"/>
      <c r="X360" s="403"/>
      <c r="Y360" s="403"/>
      <c r="Z360" s="403"/>
      <c r="AA360" s="403"/>
      <c r="AB360" s="403"/>
      <c r="AC360" s="403"/>
      <c r="AD360" s="403"/>
      <c r="AE360" s="403"/>
      <c r="AF360" s="403"/>
      <c r="AG360" s="403"/>
      <c r="AH360" s="403"/>
      <c r="AI360" s="403"/>
      <c r="AJ360" s="403"/>
      <c r="AK360" s="403"/>
      <c r="AL360" s="403"/>
      <c r="AM360" s="403"/>
      <c r="AN360" s="403"/>
      <c r="AO360" s="403"/>
      <c r="AP360" s="403"/>
      <c r="AQ360" s="403"/>
      <c r="AR360" s="403"/>
      <c r="AS360" s="403"/>
      <c r="AT360" s="403"/>
      <c r="AU360" s="403"/>
      <c r="AV360" s="403"/>
      <c r="AW360" s="403"/>
      <c r="AX360" s="403"/>
      <c r="AY360" s="403"/>
      <c r="AZ360" s="403"/>
      <c r="BA360" s="430"/>
      <c r="BB360" s="370"/>
      <c r="BC360" s="430"/>
      <c r="BD360" s="430"/>
      <c r="BE360" s="430"/>
      <c r="BF360" s="430"/>
      <c r="BG360" s="430"/>
      <c r="BH360" s="430"/>
      <c r="BI360" s="430"/>
      <c r="BJ360" s="430"/>
      <c r="BK360" s="430"/>
      <c r="BL360" s="430"/>
      <c r="BM360" s="430"/>
      <c r="BN360" s="430"/>
      <c r="BO360" s="430"/>
      <c r="BP360" s="430"/>
      <c r="BQ360" s="430"/>
      <c r="BR360" s="430"/>
      <c r="BS360" s="430"/>
      <c r="BT360" s="430"/>
      <c r="BU360" s="430"/>
      <c r="BV360" s="430"/>
      <c r="BW360" s="430"/>
      <c r="BX360" s="403"/>
      <c r="BY360" s="403"/>
      <c r="BZ360" s="403"/>
      <c r="CA360" s="403"/>
      <c r="CB360" s="403"/>
      <c r="CC360" s="403"/>
      <c r="CD360" s="403"/>
      <c r="CE360" s="403"/>
      <c r="CF360" s="403"/>
      <c r="CG360" s="403"/>
      <c r="CH360" s="403"/>
      <c r="CI360" s="403"/>
      <c r="CJ360" s="403"/>
      <c r="CK360" s="403"/>
      <c r="CL360" s="403"/>
      <c r="CM360" s="403"/>
      <c r="CN360" s="403"/>
      <c r="CO360" s="403"/>
      <c r="CP360" s="403"/>
      <c r="CQ360" s="403"/>
      <c r="CR360" s="403"/>
      <c r="CS360" s="403"/>
      <c r="CT360" s="403"/>
      <c r="CU360" s="403"/>
      <c r="CV360" s="403"/>
      <c r="CW360" s="403"/>
      <c r="CX360" s="403"/>
      <c r="CY360" s="403"/>
      <c r="CZ360" s="403"/>
    </row>
    <row r="361" s="366" customFormat="true" ht="15" customHeight="true" x14ac:dyDescent="0.2">
      <c r="B361" s="368"/>
      <c r="X361" s="403"/>
      <c r="Y361" s="403"/>
      <c r="Z361" s="403"/>
      <c r="AA361" s="403"/>
      <c r="AB361" s="403"/>
      <c r="AC361" s="403"/>
      <c r="AD361" s="403"/>
      <c r="AE361" s="403"/>
      <c r="AF361" s="403"/>
      <c r="AG361" s="403"/>
      <c r="AH361" s="403"/>
      <c r="AI361" s="403"/>
      <c r="AJ361" s="403"/>
      <c r="AK361" s="403"/>
      <c r="AL361" s="403"/>
      <c r="AM361" s="403"/>
      <c r="AN361" s="403"/>
      <c r="AO361" s="403"/>
      <c r="AP361" s="403"/>
      <c r="AQ361" s="403"/>
      <c r="AR361" s="403"/>
      <c r="AS361" s="403"/>
      <c r="AT361" s="403"/>
      <c r="AU361" s="403"/>
      <c r="AV361" s="403"/>
      <c r="AW361" s="403"/>
      <c r="AX361" s="403"/>
      <c r="AY361" s="403"/>
      <c r="AZ361" s="403"/>
      <c r="BA361" s="430"/>
      <c r="BB361" s="370"/>
      <c r="BC361" s="430"/>
      <c r="BD361" s="430"/>
      <c r="BE361" s="430"/>
      <c r="BF361" s="430"/>
      <c r="BG361" s="430"/>
      <c r="BH361" s="430"/>
      <c r="BI361" s="430"/>
      <c r="BJ361" s="430"/>
      <c r="BK361" s="430"/>
      <c r="BL361" s="430"/>
      <c r="BM361" s="430"/>
      <c r="BN361" s="430"/>
      <c r="BO361" s="430"/>
      <c r="BP361" s="430"/>
      <c r="BQ361" s="430"/>
      <c r="BR361" s="430"/>
      <c r="BS361" s="430"/>
      <c r="BT361" s="430"/>
      <c r="BU361" s="430"/>
      <c r="BV361" s="430"/>
      <c r="BW361" s="430"/>
      <c r="BX361" s="403"/>
      <c r="BY361" s="403"/>
      <c r="BZ361" s="403"/>
      <c r="CA361" s="403"/>
      <c r="CB361" s="403"/>
      <c r="CC361" s="403"/>
      <c r="CD361" s="403"/>
      <c r="CE361" s="403"/>
      <c r="CF361" s="403"/>
      <c r="CG361" s="403"/>
      <c r="CH361" s="403"/>
      <c r="CI361" s="403"/>
      <c r="CJ361" s="403"/>
      <c r="CK361" s="403"/>
      <c r="CL361" s="403"/>
      <c r="CM361" s="403"/>
      <c r="CN361" s="403"/>
      <c r="CO361" s="403"/>
      <c r="CP361" s="403"/>
      <c r="CQ361" s="403"/>
      <c r="CR361" s="403"/>
      <c r="CS361" s="403"/>
      <c r="CT361" s="403"/>
      <c r="CU361" s="403"/>
      <c r="CV361" s="403"/>
      <c r="CW361" s="403"/>
      <c r="CX361" s="403"/>
      <c r="CY361" s="403"/>
      <c r="CZ361" s="403"/>
    </row>
    <row r="362" s="366" customFormat="true" ht="15" customHeight="true" x14ac:dyDescent="0.2">
      <c r="B362" s="368"/>
      <c r="X362" s="403"/>
      <c r="Y362" s="403"/>
      <c r="Z362" s="403"/>
      <c r="AA362" s="403"/>
      <c r="AB362" s="403"/>
      <c r="AC362" s="403"/>
      <c r="AD362" s="403"/>
      <c r="AE362" s="403"/>
      <c r="AF362" s="403"/>
      <c r="AG362" s="403"/>
      <c r="AH362" s="403"/>
      <c r="AI362" s="403"/>
      <c r="AJ362" s="403"/>
      <c r="AK362" s="403"/>
      <c r="AL362" s="403"/>
      <c r="AM362" s="403"/>
      <c r="AN362" s="403"/>
      <c r="AO362" s="403"/>
      <c r="AP362" s="403"/>
      <c r="AQ362" s="403"/>
      <c r="AR362" s="403"/>
      <c r="AS362" s="403"/>
      <c r="AT362" s="403"/>
      <c r="AU362" s="403"/>
      <c r="AV362" s="403"/>
      <c r="AW362" s="403"/>
      <c r="AX362" s="403"/>
      <c r="AY362" s="403"/>
      <c r="AZ362" s="403"/>
      <c r="BA362" s="430"/>
      <c r="BB362" s="370"/>
      <c r="BC362" s="430"/>
      <c r="BD362" s="430"/>
      <c r="BE362" s="430"/>
      <c r="BF362" s="430"/>
      <c r="BG362" s="430"/>
      <c r="BH362" s="430"/>
      <c r="BI362" s="430"/>
      <c r="BJ362" s="430"/>
      <c r="BK362" s="430"/>
      <c r="BL362" s="430"/>
      <c r="BM362" s="430"/>
      <c r="BN362" s="430"/>
      <c r="BO362" s="430"/>
      <c r="BP362" s="430"/>
      <c r="BQ362" s="430"/>
      <c r="BR362" s="430"/>
      <c r="BS362" s="430"/>
      <c r="BT362" s="430"/>
      <c r="BU362" s="430"/>
      <c r="BV362" s="430"/>
      <c r="BW362" s="430"/>
      <c r="BX362" s="403"/>
      <c r="BY362" s="403"/>
      <c r="BZ362" s="403"/>
      <c r="CA362" s="403"/>
      <c r="CB362" s="403"/>
      <c r="CC362" s="403"/>
      <c r="CD362" s="403"/>
      <c r="CE362" s="403"/>
      <c r="CF362" s="403"/>
      <c r="CG362" s="403"/>
      <c r="CH362" s="403"/>
      <c r="CI362" s="403"/>
      <c r="CJ362" s="403"/>
      <c r="CK362" s="403"/>
      <c r="CL362" s="403"/>
      <c r="CM362" s="403"/>
      <c r="CN362" s="403"/>
      <c r="CO362" s="403"/>
      <c r="CP362" s="403"/>
      <c r="CQ362" s="403"/>
      <c r="CR362" s="403"/>
      <c r="CS362" s="403"/>
      <c r="CT362" s="403"/>
      <c r="CU362" s="403"/>
      <c r="CV362" s="403"/>
      <c r="CW362" s="403"/>
      <c r="CX362" s="403"/>
      <c r="CY362" s="403"/>
      <c r="CZ362" s="403"/>
    </row>
    <row r="363" s="366" customFormat="true" ht="15" customHeight="true" x14ac:dyDescent="0.2">
      <c r="B363" s="368"/>
      <c r="X363" s="403"/>
      <c r="Y363" s="403"/>
      <c r="Z363" s="403"/>
      <c r="AA363" s="403"/>
      <c r="AB363" s="403"/>
      <c r="AC363" s="403"/>
      <c r="AD363" s="403"/>
      <c r="AE363" s="403"/>
      <c r="AF363" s="403"/>
      <c r="AG363" s="403"/>
      <c r="AH363" s="403"/>
      <c r="AI363" s="403"/>
      <c r="AJ363" s="403"/>
      <c r="AK363" s="403"/>
      <c r="AL363" s="403"/>
      <c r="AM363" s="403"/>
      <c r="AN363" s="403"/>
      <c r="AO363" s="403"/>
      <c r="AP363" s="403"/>
      <c r="AQ363" s="403"/>
      <c r="AR363" s="403"/>
      <c r="AS363" s="403"/>
      <c r="AT363" s="403"/>
      <c r="AU363" s="403"/>
      <c r="AV363" s="403"/>
      <c r="AW363" s="403"/>
      <c r="AX363" s="403"/>
      <c r="AY363" s="403"/>
      <c r="AZ363" s="403"/>
      <c r="BA363" s="430"/>
      <c r="BB363" s="370"/>
      <c r="BC363" s="430"/>
      <c r="BD363" s="430"/>
      <c r="BE363" s="430"/>
      <c r="BF363" s="430"/>
      <c r="BG363" s="430"/>
      <c r="BH363" s="430"/>
      <c r="BI363" s="430"/>
      <c r="BJ363" s="430"/>
      <c r="BK363" s="430"/>
      <c r="BL363" s="430"/>
      <c r="BM363" s="430"/>
      <c r="BN363" s="430"/>
      <c r="BO363" s="430"/>
      <c r="BP363" s="430"/>
      <c r="BQ363" s="430"/>
      <c r="BR363" s="430"/>
      <c r="BS363" s="430"/>
      <c r="BT363" s="430"/>
      <c r="BU363" s="430"/>
      <c r="BV363" s="430"/>
      <c r="BW363" s="430"/>
      <c r="BX363" s="403"/>
      <c r="BY363" s="403"/>
      <c r="BZ363" s="403"/>
      <c r="CA363" s="403"/>
      <c r="CB363" s="403"/>
      <c r="CC363" s="403"/>
      <c r="CD363" s="403"/>
      <c r="CE363" s="403"/>
      <c r="CF363" s="403"/>
      <c r="CG363" s="403"/>
      <c r="CH363" s="403"/>
      <c r="CI363" s="403"/>
      <c r="CJ363" s="403"/>
      <c r="CK363" s="403"/>
      <c r="CL363" s="403"/>
      <c r="CM363" s="403"/>
      <c r="CN363" s="403"/>
      <c r="CO363" s="403"/>
      <c r="CP363" s="403"/>
      <c r="CQ363" s="403"/>
      <c r="CR363" s="403"/>
      <c r="CS363" s="403"/>
      <c r="CT363" s="403"/>
      <c r="CU363" s="403"/>
      <c r="CV363" s="403"/>
      <c r="CW363" s="403"/>
      <c r="CX363" s="403"/>
      <c r="CY363" s="403"/>
      <c r="CZ363" s="403"/>
    </row>
    <row r="364" s="366" customFormat="true" ht="15" customHeight="true" x14ac:dyDescent="0.2">
      <c r="B364" s="368"/>
      <c r="X364" s="403"/>
      <c r="Y364" s="403"/>
      <c r="Z364" s="403"/>
      <c r="AA364" s="403"/>
      <c r="AB364" s="403"/>
      <c r="AC364" s="403"/>
      <c r="AD364" s="403"/>
      <c r="AE364" s="403"/>
      <c r="AF364" s="403"/>
      <c r="AG364" s="403"/>
      <c r="AH364" s="403"/>
      <c r="AI364" s="403"/>
      <c r="AJ364" s="403"/>
      <c r="AK364" s="403"/>
      <c r="AL364" s="403"/>
      <c r="AM364" s="403"/>
      <c r="AN364" s="403"/>
      <c r="AO364" s="403"/>
      <c r="AP364" s="403"/>
      <c r="AQ364" s="403"/>
      <c r="AR364" s="403"/>
      <c r="AS364" s="403"/>
      <c r="AT364" s="403"/>
      <c r="AU364" s="403"/>
      <c r="AV364" s="403"/>
      <c r="AW364" s="403"/>
      <c r="AX364" s="403"/>
      <c r="AY364" s="403"/>
      <c r="AZ364" s="403"/>
      <c r="BA364" s="430"/>
      <c r="BB364" s="370"/>
      <c r="BC364" s="430"/>
      <c r="BD364" s="430"/>
      <c r="BE364" s="430"/>
      <c r="BF364" s="430"/>
      <c r="BG364" s="430"/>
      <c r="BH364" s="430"/>
      <c r="BI364" s="430"/>
      <c r="BJ364" s="430"/>
      <c r="BK364" s="430"/>
      <c r="BL364" s="430"/>
      <c r="BM364" s="430"/>
      <c r="BN364" s="430"/>
      <c r="BO364" s="430"/>
      <c r="BP364" s="430"/>
      <c r="BQ364" s="430"/>
      <c r="BR364" s="430"/>
      <c r="BS364" s="430"/>
      <c r="BT364" s="430"/>
      <c r="BU364" s="430"/>
      <c r="BV364" s="430"/>
      <c r="BW364" s="430"/>
      <c r="BX364" s="403"/>
      <c r="BY364" s="403"/>
      <c r="BZ364" s="403"/>
      <c r="CA364" s="403"/>
      <c r="CB364" s="403"/>
      <c r="CC364" s="403"/>
      <c r="CD364" s="403"/>
      <c r="CE364" s="403"/>
      <c r="CF364" s="403"/>
      <c r="CG364" s="403"/>
      <c r="CH364" s="403"/>
      <c r="CI364" s="403"/>
      <c r="CJ364" s="403"/>
      <c r="CK364" s="403"/>
      <c r="CL364" s="403"/>
      <c r="CM364" s="403"/>
      <c r="CN364" s="403"/>
      <c r="CO364" s="403"/>
      <c r="CP364" s="403"/>
      <c r="CQ364" s="403"/>
      <c r="CR364" s="403"/>
      <c r="CS364" s="403"/>
      <c r="CT364" s="403"/>
      <c r="CU364" s="403"/>
      <c r="CV364" s="403"/>
      <c r="CW364" s="403"/>
      <c r="CX364" s="403"/>
      <c r="CY364" s="403"/>
      <c r="CZ364" s="403"/>
    </row>
    <row r="365" s="366" customFormat="true" ht="15" customHeight="true" x14ac:dyDescent="0.2">
      <c r="B365" s="368"/>
      <c r="X365" s="403"/>
      <c r="Y365" s="403"/>
      <c r="Z365" s="403"/>
      <c r="AA365" s="403"/>
      <c r="AB365" s="403"/>
      <c r="AC365" s="403"/>
      <c r="AD365" s="403"/>
      <c r="AE365" s="403"/>
      <c r="AF365" s="403"/>
      <c r="AG365" s="403"/>
      <c r="AH365" s="403"/>
      <c r="AI365" s="403"/>
      <c r="AJ365" s="403"/>
      <c r="AK365" s="403"/>
      <c r="AL365" s="403"/>
      <c r="AM365" s="403"/>
      <c r="AN365" s="403"/>
      <c r="AO365" s="403"/>
      <c r="AP365" s="403"/>
      <c r="AQ365" s="403"/>
      <c r="AR365" s="403"/>
      <c r="AS365" s="403"/>
      <c r="AT365" s="403"/>
      <c r="AU365" s="403"/>
      <c r="AV365" s="403"/>
      <c r="AW365" s="403"/>
      <c r="AX365" s="403"/>
      <c r="AY365" s="403"/>
      <c r="AZ365" s="403"/>
      <c r="BA365" s="430"/>
      <c r="BB365" s="370"/>
      <c r="BC365" s="430"/>
      <c r="BD365" s="430"/>
      <c r="BE365" s="430"/>
      <c r="BF365" s="430"/>
      <c r="BG365" s="430"/>
      <c r="BH365" s="430"/>
      <c r="BI365" s="430"/>
      <c r="BJ365" s="430"/>
      <c r="BK365" s="430"/>
      <c r="BL365" s="430"/>
      <c r="BM365" s="430"/>
      <c r="BN365" s="430"/>
      <c r="BO365" s="430"/>
      <c r="BP365" s="430"/>
      <c r="BQ365" s="430"/>
      <c r="BR365" s="430"/>
      <c r="BS365" s="430"/>
      <c r="BT365" s="430"/>
      <c r="BU365" s="430"/>
      <c r="BV365" s="430"/>
      <c r="BW365" s="430"/>
      <c r="BX365" s="403"/>
      <c r="BY365" s="403"/>
      <c r="BZ365" s="403"/>
      <c r="CA365" s="403"/>
      <c r="CB365" s="403"/>
      <c r="CC365" s="403"/>
      <c r="CD365" s="403"/>
      <c r="CE365" s="403"/>
      <c r="CF365" s="403"/>
      <c r="CG365" s="403"/>
      <c r="CH365" s="403"/>
      <c r="CI365" s="403"/>
      <c r="CJ365" s="403"/>
      <c r="CK365" s="403"/>
      <c r="CL365" s="403"/>
      <c r="CM365" s="403"/>
      <c r="CN365" s="403"/>
      <c r="CO365" s="403"/>
      <c r="CP365" s="403"/>
      <c r="CQ365" s="403"/>
      <c r="CR365" s="403"/>
      <c r="CS365" s="403"/>
      <c r="CT365" s="403"/>
      <c r="CU365" s="403"/>
      <c r="CV365" s="403"/>
      <c r="CW365" s="403"/>
      <c r="CX365" s="403"/>
      <c r="CY365" s="403"/>
      <c r="CZ365" s="403"/>
    </row>
    <row r="366" s="366" customFormat="true" ht="15" customHeight="true" x14ac:dyDescent="0.2">
      <c r="B366" s="368"/>
      <c r="X366" s="403"/>
      <c r="Y366" s="403"/>
      <c r="Z366" s="403"/>
      <c r="AA366" s="403"/>
      <c r="AB366" s="403"/>
      <c r="AC366" s="403"/>
      <c r="AD366" s="403"/>
      <c r="AE366" s="403"/>
      <c r="AF366" s="403"/>
      <c r="AG366" s="403"/>
      <c r="AH366" s="403"/>
      <c r="AI366" s="403"/>
      <c r="AJ366" s="403"/>
      <c r="AK366" s="403"/>
      <c r="AL366" s="403"/>
      <c r="AM366" s="403"/>
      <c r="AN366" s="403"/>
      <c r="AO366" s="403"/>
      <c r="AP366" s="403"/>
      <c r="AQ366" s="403"/>
      <c r="AR366" s="403"/>
      <c r="AS366" s="403"/>
      <c r="AT366" s="403"/>
      <c r="AU366" s="403"/>
      <c r="AV366" s="403"/>
      <c r="AW366" s="403"/>
      <c r="AX366" s="403"/>
      <c r="AY366" s="403"/>
      <c r="AZ366" s="403"/>
      <c r="BA366" s="430"/>
      <c r="BB366" s="370"/>
      <c r="BC366" s="430"/>
      <c r="BD366" s="430"/>
      <c r="BE366" s="430"/>
      <c r="BF366" s="430"/>
      <c r="BG366" s="430"/>
      <c r="BH366" s="430"/>
      <c r="BI366" s="430"/>
      <c r="BJ366" s="430"/>
      <c r="BK366" s="430"/>
      <c r="BL366" s="430"/>
      <c r="BM366" s="430"/>
      <c r="BN366" s="430"/>
      <c r="BO366" s="430"/>
      <c r="BP366" s="430"/>
      <c r="BQ366" s="430"/>
      <c r="BR366" s="430"/>
      <c r="BS366" s="430"/>
      <c r="BT366" s="430"/>
      <c r="BU366" s="430"/>
      <c r="BV366" s="430"/>
      <c r="BW366" s="430"/>
      <c r="BX366" s="403"/>
      <c r="BY366" s="403"/>
      <c r="BZ366" s="403"/>
      <c r="CA366" s="403"/>
      <c r="CB366" s="403"/>
      <c r="CC366" s="403"/>
      <c r="CD366" s="403"/>
      <c r="CE366" s="403"/>
      <c r="CF366" s="403"/>
      <c r="CG366" s="403"/>
      <c r="CH366" s="403"/>
      <c r="CI366" s="403"/>
      <c r="CJ366" s="403"/>
      <c r="CK366" s="403"/>
      <c r="CL366" s="403"/>
      <c r="CM366" s="403"/>
      <c r="CN366" s="403"/>
      <c r="CO366" s="403"/>
      <c r="CP366" s="403"/>
      <c r="CQ366" s="403"/>
      <c r="CR366" s="403"/>
      <c r="CS366" s="403"/>
      <c r="CT366" s="403"/>
      <c r="CU366" s="403"/>
      <c r="CV366" s="403"/>
      <c r="CW366" s="403"/>
      <c r="CX366" s="403"/>
      <c r="CY366" s="403"/>
      <c r="CZ366" s="403"/>
    </row>
    <row r="367" s="366" customFormat="true" ht="15" customHeight="true" x14ac:dyDescent="0.2">
      <c r="B367" s="368"/>
      <c r="X367" s="403"/>
      <c r="Y367" s="403"/>
      <c r="Z367" s="403"/>
      <c r="AA367" s="403"/>
      <c r="AB367" s="403"/>
      <c r="AC367" s="403"/>
      <c r="AD367" s="403"/>
      <c r="AE367" s="403"/>
      <c r="AF367" s="403"/>
      <c r="AG367" s="403"/>
      <c r="AH367" s="403"/>
      <c r="AI367" s="403"/>
      <c r="AJ367" s="403"/>
      <c r="AK367" s="403"/>
      <c r="AL367" s="403"/>
      <c r="AM367" s="403"/>
      <c r="AN367" s="403"/>
      <c r="AO367" s="403"/>
      <c r="AP367" s="403"/>
      <c r="AQ367" s="403"/>
      <c r="AR367" s="403"/>
      <c r="AS367" s="403"/>
      <c r="AT367" s="403"/>
      <c r="AU367" s="403"/>
      <c r="AV367" s="403"/>
      <c r="AW367" s="403"/>
      <c r="AX367" s="403"/>
      <c r="AY367" s="403"/>
      <c r="AZ367" s="403"/>
      <c r="BA367" s="430"/>
      <c r="BB367" s="370"/>
      <c r="BC367" s="430"/>
      <c r="BD367" s="430"/>
      <c r="BE367" s="430"/>
      <c r="BF367" s="430"/>
      <c r="BG367" s="430"/>
      <c r="BH367" s="430"/>
      <c r="BI367" s="430"/>
      <c r="BJ367" s="430"/>
      <c r="BK367" s="430"/>
      <c r="BL367" s="430"/>
      <c r="BM367" s="430"/>
      <c r="BN367" s="430"/>
      <c r="BO367" s="430"/>
      <c r="BP367" s="430"/>
      <c r="BQ367" s="430"/>
      <c r="BR367" s="430"/>
      <c r="BS367" s="430"/>
      <c r="BT367" s="430"/>
      <c r="BU367" s="430"/>
      <c r="BV367" s="430"/>
      <c r="BW367" s="430"/>
      <c r="BX367" s="403"/>
      <c r="BY367" s="403"/>
      <c r="BZ367" s="403"/>
      <c r="CA367" s="403"/>
      <c r="CB367" s="403"/>
      <c r="CC367" s="403"/>
      <c r="CD367" s="403"/>
      <c r="CE367" s="403"/>
      <c r="CF367" s="403"/>
      <c r="CG367" s="403"/>
      <c r="CH367" s="403"/>
      <c r="CI367" s="403"/>
      <c r="CJ367" s="403"/>
      <c r="CK367" s="403"/>
      <c r="CL367" s="403"/>
      <c r="CM367" s="403"/>
      <c r="CN367" s="403"/>
      <c r="CO367" s="403"/>
      <c r="CP367" s="403"/>
      <c r="CQ367" s="403"/>
      <c r="CR367" s="403"/>
      <c r="CS367" s="403"/>
      <c r="CT367" s="403"/>
      <c r="CU367" s="403"/>
      <c r="CV367" s="403"/>
      <c r="CW367" s="403"/>
      <c r="CX367" s="403"/>
      <c r="CY367" s="403"/>
      <c r="CZ367" s="403"/>
    </row>
    <row r="368" s="366" customFormat="true" ht="15" customHeight="true" x14ac:dyDescent="0.2">
      <c r="B368" s="368"/>
      <c r="X368" s="403"/>
      <c r="Y368" s="403"/>
      <c r="Z368" s="403"/>
      <c r="AA368" s="403"/>
      <c r="AB368" s="403"/>
      <c r="AC368" s="403"/>
      <c r="AD368" s="403"/>
      <c r="AE368" s="403"/>
      <c r="AF368" s="403"/>
      <c r="AG368" s="403"/>
      <c r="AH368" s="403"/>
      <c r="AI368" s="403"/>
      <c r="AJ368" s="403"/>
      <c r="AK368" s="403"/>
      <c r="AL368" s="403"/>
      <c r="AM368" s="403"/>
      <c r="AN368" s="403"/>
      <c r="AO368" s="403"/>
      <c r="AP368" s="403"/>
      <c r="AQ368" s="403"/>
      <c r="AR368" s="403"/>
      <c r="AS368" s="403"/>
      <c r="AT368" s="403"/>
      <c r="AU368" s="403"/>
      <c r="AV368" s="403"/>
      <c r="AW368" s="403"/>
      <c r="AX368" s="403"/>
      <c r="AY368" s="403"/>
      <c r="AZ368" s="403"/>
      <c r="BA368" s="430"/>
      <c r="BB368" s="370"/>
      <c r="BC368" s="430"/>
      <c r="BD368" s="430"/>
      <c r="BE368" s="430"/>
      <c r="BF368" s="430"/>
      <c r="BG368" s="430"/>
      <c r="BH368" s="430"/>
      <c r="BI368" s="430"/>
      <c r="BJ368" s="430"/>
      <c r="BK368" s="430"/>
      <c r="BL368" s="430"/>
      <c r="BM368" s="430"/>
      <c r="BN368" s="430"/>
      <c r="BO368" s="430"/>
      <c r="BP368" s="430"/>
      <c r="BQ368" s="430"/>
      <c r="BR368" s="430"/>
      <c r="BS368" s="430"/>
      <c r="BT368" s="430"/>
      <c r="BU368" s="430"/>
      <c r="BV368" s="430"/>
      <c r="BW368" s="430"/>
      <c r="BX368" s="403"/>
      <c r="BY368" s="403"/>
      <c r="BZ368" s="403"/>
      <c r="CA368" s="403"/>
      <c r="CB368" s="403"/>
      <c r="CC368" s="403"/>
      <c r="CD368" s="403"/>
      <c r="CE368" s="403"/>
      <c r="CF368" s="403"/>
      <c r="CG368" s="403"/>
      <c r="CH368" s="403"/>
      <c r="CI368" s="403"/>
      <c r="CJ368" s="403"/>
      <c r="CK368" s="403"/>
      <c r="CL368" s="403"/>
      <c r="CM368" s="403"/>
      <c r="CN368" s="403"/>
      <c r="CO368" s="403"/>
      <c r="CP368" s="403"/>
      <c r="CQ368" s="403"/>
      <c r="CR368" s="403"/>
      <c r="CS368" s="403"/>
      <c r="CT368" s="403"/>
      <c r="CU368" s="403"/>
      <c r="CV368" s="403"/>
      <c r="CW368" s="403"/>
      <c r="CX368" s="403"/>
      <c r="CY368" s="403"/>
      <c r="CZ368" s="403"/>
    </row>
    <row r="369" s="366" customFormat="true" ht="15" customHeight="true" x14ac:dyDescent="0.2">
      <c r="B369" s="368"/>
      <c r="X369" s="403"/>
      <c r="Y369" s="403"/>
      <c r="Z369" s="403"/>
      <c r="AA369" s="403"/>
      <c r="AB369" s="403"/>
      <c r="AC369" s="403"/>
      <c r="AD369" s="403"/>
      <c r="AE369" s="403"/>
      <c r="AF369" s="403"/>
      <c r="AG369" s="403"/>
      <c r="AH369" s="403"/>
      <c r="AI369" s="403"/>
      <c r="AJ369" s="403"/>
      <c r="AK369" s="403"/>
      <c r="AL369" s="403"/>
      <c r="AM369" s="403"/>
      <c r="AN369" s="403"/>
      <c r="AO369" s="403"/>
      <c r="AP369" s="403"/>
      <c r="AQ369" s="403"/>
      <c r="AR369" s="403"/>
      <c r="AS369" s="403"/>
      <c r="AT369" s="403"/>
      <c r="AU369" s="403"/>
      <c r="AV369" s="403"/>
      <c r="AW369" s="403"/>
      <c r="AX369" s="403"/>
      <c r="AY369" s="403"/>
      <c r="AZ369" s="403"/>
      <c r="BA369" s="430"/>
      <c r="BB369" s="370"/>
      <c r="BC369" s="430"/>
      <c r="BD369" s="430"/>
      <c r="BE369" s="430"/>
      <c r="BF369" s="430"/>
      <c r="BG369" s="430"/>
      <c r="BH369" s="430"/>
      <c r="BI369" s="430"/>
      <c r="BJ369" s="430"/>
      <c r="BK369" s="430"/>
      <c r="BL369" s="430"/>
      <c r="BM369" s="430"/>
      <c r="BN369" s="430"/>
      <c r="BO369" s="430"/>
      <c r="BP369" s="430"/>
      <c r="BQ369" s="430"/>
      <c r="BR369" s="430"/>
      <c r="BS369" s="430"/>
      <c r="BT369" s="430"/>
      <c r="BU369" s="430"/>
      <c r="BV369" s="430"/>
      <c r="BW369" s="430"/>
      <c r="BX369" s="403"/>
      <c r="BY369" s="403"/>
      <c r="BZ369" s="403"/>
      <c r="CA369" s="403"/>
      <c r="CB369" s="403"/>
      <c r="CC369" s="403"/>
      <c r="CD369" s="403"/>
      <c r="CE369" s="403"/>
      <c r="CF369" s="403"/>
      <c r="CG369" s="403"/>
      <c r="CH369" s="403"/>
      <c r="CI369" s="403"/>
      <c r="CJ369" s="403"/>
      <c r="CK369" s="403"/>
      <c r="CL369" s="403"/>
      <c r="CM369" s="403"/>
      <c r="CN369" s="403"/>
      <c r="CO369" s="403"/>
      <c r="CP369" s="403"/>
      <c r="CQ369" s="403"/>
      <c r="CR369" s="403"/>
      <c r="CS369" s="403"/>
      <c r="CT369" s="403"/>
      <c r="CU369" s="403"/>
      <c r="CV369" s="403"/>
      <c r="CW369" s="403"/>
      <c r="CX369" s="403"/>
      <c r="CY369" s="403"/>
      <c r="CZ369" s="403"/>
    </row>
    <row r="370" s="366" customFormat="true" ht="15" customHeight="true" x14ac:dyDescent="0.2">
      <c r="B370" s="368"/>
      <c r="X370" s="403"/>
      <c r="Y370" s="403"/>
      <c r="Z370" s="403"/>
      <c r="AA370" s="403"/>
      <c r="AB370" s="403"/>
      <c r="AC370" s="403"/>
      <c r="AD370" s="403"/>
      <c r="AE370" s="403"/>
      <c r="AF370" s="403"/>
      <c r="AG370" s="403"/>
      <c r="AH370" s="403"/>
      <c r="AI370" s="403"/>
      <c r="AJ370" s="403"/>
      <c r="AK370" s="403"/>
      <c r="AL370" s="403"/>
      <c r="AM370" s="403"/>
      <c r="AN370" s="403"/>
      <c r="AO370" s="403"/>
      <c r="AP370" s="403"/>
      <c r="AQ370" s="403"/>
      <c r="AR370" s="403"/>
      <c r="AS370" s="403"/>
      <c r="AT370" s="403"/>
      <c r="AU370" s="403"/>
      <c r="AV370" s="403"/>
      <c r="AW370" s="403"/>
      <c r="AX370" s="403"/>
      <c r="AY370" s="403"/>
      <c r="AZ370" s="403"/>
      <c r="BA370" s="430"/>
      <c r="BB370" s="370"/>
      <c r="BC370" s="430"/>
      <c r="BD370" s="430"/>
      <c r="BE370" s="430"/>
      <c r="BF370" s="430"/>
      <c r="BG370" s="430"/>
      <c r="BH370" s="430"/>
      <c r="BI370" s="430"/>
      <c r="BJ370" s="430"/>
      <c r="BK370" s="430"/>
      <c r="BL370" s="430"/>
      <c r="BM370" s="430"/>
      <c r="BN370" s="430"/>
      <c r="BO370" s="430"/>
      <c r="BP370" s="430"/>
      <c r="BQ370" s="430"/>
      <c r="BR370" s="430"/>
      <c r="BS370" s="430"/>
      <c r="BT370" s="430"/>
      <c r="BU370" s="430"/>
      <c r="BV370" s="430"/>
      <c r="BW370" s="430"/>
      <c r="BX370" s="403"/>
      <c r="BY370" s="403"/>
      <c r="BZ370" s="403"/>
      <c r="CA370" s="403"/>
      <c r="CB370" s="403"/>
      <c r="CC370" s="403"/>
      <c r="CD370" s="403"/>
      <c r="CE370" s="403"/>
      <c r="CF370" s="403"/>
      <c r="CG370" s="403"/>
      <c r="CH370" s="403"/>
      <c r="CI370" s="403"/>
      <c r="CJ370" s="403"/>
      <c r="CK370" s="403"/>
      <c r="CL370" s="403"/>
      <c r="CM370" s="403"/>
      <c r="CN370" s="403"/>
      <c r="CO370" s="403"/>
      <c r="CP370" s="403"/>
      <c r="CQ370" s="403"/>
      <c r="CR370" s="403"/>
      <c r="CS370" s="403"/>
      <c r="CT370" s="403"/>
      <c r="CU370" s="403"/>
      <c r="CV370" s="403"/>
      <c r="CW370" s="403"/>
      <c r="CX370" s="403"/>
      <c r="CY370" s="403"/>
      <c r="CZ370" s="403"/>
    </row>
    <row r="371" s="366" customFormat="true" ht="15" customHeight="true" x14ac:dyDescent="0.2">
      <c r="B371" s="368"/>
      <c r="X371" s="403"/>
      <c r="Y371" s="403"/>
      <c r="Z371" s="403"/>
      <c r="AA371" s="403"/>
      <c r="AB371" s="403"/>
      <c r="AC371" s="403"/>
      <c r="AD371" s="403"/>
      <c r="AE371" s="403"/>
      <c r="AF371" s="403"/>
      <c r="AG371" s="403"/>
      <c r="AH371" s="403"/>
      <c r="AI371" s="403"/>
      <c r="AJ371" s="403"/>
      <c r="AK371" s="403"/>
      <c r="AL371" s="403"/>
      <c r="AM371" s="403"/>
      <c r="AN371" s="403"/>
      <c r="AO371" s="403"/>
      <c r="AP371" s="403"/>
      <c r="AQ371" s="403"/>
      <c r="AR371" s="403"/>
      <c r="AS371" s="403"/>
      <c r="AT371" s="403"/>
      <c r="AU371" s="403"/>
      <c r="AV371" s="403"/>
      <c r="AW371" s="403"/>
      <c r="AX371" s="403"/>
      <c r="AY371" s="403"/>
      <c r="AZ371" s="403"/>
      <c r="BA371" s="430"/>
      <c r="BB371" s="370"/>
      <c r="BC371" s="430"/>
      <c r="BD371" s="430"/>
      <c r="BE371" s="430"/>
      <c r="BF371" s="430"/>
      <c r="BG371" s="430"/>
      <c r="BH371" s="430"/>
      <c r="BI371" s="430"/>
      <c r="BJ371" s="430"/>
      <c r="BK371" s="430"/>
      <c r="BL371" s="430"/>
      <c r="BM371" s="430"/>
      <c r="BN371" s="430"/>
      <c r="BO371" s="430"/>
      <c r="BP371" s="430"/>
      <c r="BQ371" s="430"/>
      <c r="BR371" s="430"/>
      <c r="BS371" s="430"/>
      <c r="BT371" s="430"/>
      <c r="BU371" s="430"/>
      <c r="BV371" s="430"/>
      <c r="BW371" s="430"/>
      <c r="BX371" s="403"/>
      <c r="BY371" s="403"/>
      <c r="BZ371" s="403"/>
      <c r="CA371" s="403"/>
      <c r="CB371" s="403"/>
      <c r="CC371" s="403"/>
      <c r="CD371" s="403"/>
      <c r="CE371" s="403"/>
      <c r="CF371" s="403"/>
      <c r="CG371" s="403"/>
      <c r="CH371" s="403"/>
      <c r="CI371" s="403"/>
      <c r="CJ371" s="403"/>
      <c r="CK371" s="403"/>
      <c r="CL371" s="403"/>
      <c r="CM371" s="403"/>
      <c r="CN371" s="403"/>
      <c r="CO371" s="403"/>
      <c r="CP371" s="403"/>
      <c r="CQ371" s="403"/>
      <c r="CR371" s="403"/>
      <c r="CS371" s="403"/>
      <c r="CT371" s="403"/>
      <c r="CU371" s="403"/>
      <c r="CV371" s="403"/>
      <c r="CW371" s="403"/>
      <c r="CX371" s="403"/>
      <c r="CY371" s="403"/>
      <c r="CZ371" s="403"/>
    </row>
    <row r="372" s="366" customFormat="true" ht="15" customHeight="true" x14ac:dyDescent="0.2">
      <c r="B372" s="368"/>
      <c r="X372" s="403"/>
      <c r="Y372" s="403"/>
      <c r="Z372" s="403"/>
      <c r="AA372" s="403"/>
      <c r="AB372" s="403"/>
      <c r="AC372" s="403"/>
      <c r="AD372" s="403"/>
      <c r="AE372" s="403"/>
      <c r="AF372" s="403"/>
      <c r="AG372" s="403"/>
      <c r="AH372" s="403"/>
      <c r="AI372" s="403"/>
      <c r="AJ372" s="403"/>
      <c r="AK372" s="403"/>
      <c r="AL372" s="403"/>
      <c r="AM372" s="403"/>
      <c r="AN372" s="403"/>
      <c r="AO372" s="403"/>
      <c r="AP372" s="403"/>
      <c r="AQ372" s="403"/>
      <c r="AR372" s="403"/>
      <c r="AS372" s="403"/>
      <c r="AT372" s="403"/>
      <c r="AU372" s="403"/>
      <c r="AV372" s="403"/>
      <c r="AW372" s="403"/>
      <c r="AX372" s="403"/>
      <c r="AY372" s="403"/>
      <c r="AZ372" s="403"/>
      <c r="BA372" s="430"/>
      <c r="BB372" s="370"/>
      <c r="BC372" s="430"/>
      <c r="BD372" s="430"/>
      <c r="BE372" s="430"/>
      <c r="BF372" s="430"/>
      <c r="BG372" s="430"/>
      <c r="BH372" s="430"/>
      <c r="BI372" s="430"/>
      <c r="BJ372" s="430"/>
      <c r="BK372" s="430"/>
      <c r="BL372" s="430"/>
      <c r="BM372" s="430"/>
      <c r="BN372" s="430"/>
      <c r="BO372" s="430"/>
      <c r="BP372" s="430"/>
      <c r="BQ372" s="430"/>
      <c r="BR372" s="430"/>
      <c r="BS372" s="430"/>
      <c r="BT372" s="430"/>
      <c r="BU372" s="430"/>
      <c r="BV372" s="430"/>
      <c r="BW372" s="430"/>
      <c r="BX372" s="403"/>
      <c r="BY372" s="403"/>
      <c r="BZ372" s="403"/>
      <c r="CA372" s="403"/>
      <c r="CB372" s="403"/>
      <c r="CC372" s="403"/>
      <c r="CD372" s="403"/>
      <c r="CE372" s="403"/>
      <c r="CF372" s="403"/>
      <c r="CG372" s="403"/>
      <c r="CH372" s="403"/>
      <c r="CI372" s="403"/>
      <c r="CJ372" s="403"/>
      <c r="CK372" s="403"/>
      <c r="CL372" s="403"/>
      <c r="CM372" s="403"/>
      <c r="CN372" s="403"/>
      <c r="CO372" s="403"/>
      <c r="CP372" s="403"/>
      <c r="CQ372" s="403"/>
      <c r="CR372" s="403"/>
      <c r="CS372" s="403"/>
      <c r="CT372" s="403"/>
      <c r="CU372" s="403"/>
      <c r="CV372" s="403"/>
      <c r="CW372" s="403"/>
      <c r="CX372" s="403"/>
      <c r="CY372" s="403"/>
      <c r="CZ372" s="403"/>
    </row>
    <row r="373" s="366" customFormat="true" ht="15" customHeight="true" x14ac:dyDescent="0.2">
      <c r="B373" s="368"/>
      <c r="X373" s="403"/>
      <c r="Y373" s="403"/>
      <c r="Z373" s="403"/>
      <c r="AA373" s="403"/>
      <c r="AB373" s="403"/>
      <c r="AC373" s="403"/>
      <c r="AD373" s="403"/>
      <c r="AE373" s="403"/>
      <c r="AF373" s="403"/>
      <c r="AG373" s="403"/>
      <c r="AH373" s="403"/>
      <c r="AI373" s="403"/>
      <c r="AJ373" s="403"/>
      <c r="AK373" s="403"/>
      <c r="AL373" s="403"/>
      <c r="AM373" s="403"/>
      <c r="AN373" s="403"/>
      <c r="AO373" s="403"/>
      <c r="AP373" s="403"/>
      <c r="AQ373" s="403"/>
      <c r="AR373" s="403"/>
      <c r="AS373" s="403"/>
      <c r="AT373" s="403"/>
      <c r="AU373" s="403"/>
      <c r="AV373" s="403"/>
      <c r="AW373" s="403"/>
      <c r="AX373" s="403"/>
      <c r="AY373" s="403"/>
      <c r="AZ373" s="403"/>
      <c r="BA373" s="430"/>
      <c r="BB373" s="370"/>
      <c r="BC373" s="430"/>
      <c r="BD373" s="430"/>
      <c r="BE373" s="430"/>
      <c r="BF373" s="430"/>
      <c r="BG373" s="430"/>
      <c r="BH373" s="430"/>
      <c r="BI373" s="430"/>
      <c r="BJ373" s="430"/>
      <c r="BK373" s="430"/>
      <c r="BL373" s="430"/>
      <c r="BM373" s="430"/>
      <c r="BN373" s="430"/>
      <c r="BO373" s="430"/>
      <c r="BP373" s="430"/>
      <c r="BQ373" s="430"/>
      <c r="BR373" s="430"/>
      <c r="BS373" s="430"/>
      <c r="BT373" s="430"/>
      <c r="BU373" s="430"/>
      <c r="BV373" s="430"/>
      <c r="BW373" s="430"/>
      <c r="BX373" s="403"/>
      <c r="BY373" s="403"/>
      <c r="BZ373" s="403"/>
      <c r="CA373" s="403"/>
      <c r="CB373" s="403"/>
      <c r="CC373" s="403"/>
      <c r="CD373" s="403"/>
      <c r="CE373" s="403"/>
      <c r="CF373" s="403"/>
      <c r="CG373" s="403"/>
      <c r="CH373" s="403"/>
      <c r="CI373" s="403"/>
      <c r="CJ373" s="403"/>
      <c r="CK373" s="403"/>
      <c r="CL373" s="403"/>
      <c r="CM373" s="403"/>
      <c r="CN373" s="403"/>
      <c r="CO373" s="403"/>
      <c r="CP373" s="403"/>
      <c r="CQ373" s="403"/>
      <c r="CR373" s="403"/>
      <c r="CS373" s="403"/>
      <c r="CT373" s="403"/>
      <c r="CU373" s="403"/>
      <c r="CV373" s="403"/>
      <c r="CW373" s="403"/>
      <c r="CX373" s="403"/>
      <c r="CY373" s="403"/>
      <c r="CZ373" s="403"/>
    </row>
    <row r="374" s="366" customFormat="true" ht="15" customHeight="true" x14ac:dyDescent="0.2">
      <c r="B374" s="368"/>
      <c r="X374" s="403"/>
      <c r="Y374" s="403"/>
      <c r="Z374" s="403"/>
      <c r="AA374" s="403"/>
      <c r="AB374" s="403"/>
      <c r="AC374" s="403"/>
      <c r="AD374" s="403"/>
      <c r="AE374" s="403"/>
      <c r="AF374" s="403"/>
      <c r="AG374" s="403"/>
      <c r="AH374" s="403"/>
      <c r="AI374" s="403"/>
      <c r="AJ374" s="403"/>
      <c r="AK374" s="403"/>
      <c r="AL374" s="403"/>
      <c r="AM374" s="403"/>
      <c r="AN374" s="403"/>
      <c r="AO374" s="403"/>
      <c r="AP374" s="403"/>
      <c r="AQ374" s="403"/>
      <c r="AR374" s="403"/>
      <c r="AS374" s="403"/>
      <c r="AT374" s="403"/>
      <c r="AU374" s="403"/>
      <c r="AV374" s="403"/>
      <c r="AW374" s="403"/>
      <c r="AX374" s="403"/>
      <c r="AY374" s="403"/>
      <c r="AZ374" s="403"/>
      <c r="BA374" s="430"/>
      <c r="BB374" s="370"/>
      <c r="BC374" s="430"/>
      <c r="BD374" s="430"/>
      <c r="BE374" s="430"/>
      <c r="BF374" s="430"/>
      <c r="BG374" s="430"/>
      <c r="BH374" s="430"/>
      <c r="BI374" s="430"/>
      <c r="BJ374" s="430"/>
      <c r="BK374" s="430"/>
      <c r="BL374" s="430"/>
      <c r="BM374" s="430"/>
      <c r="BN374" s="430"/>
      <c r="BO374" s="430"/>
      <c r="BP374" s="430"/>
      <c r="BQ374" s="430"/>
      <c r="BR374" s="430"/>
      <c r="BS374" s="430"/>
      <c r="BT374" s="430"/>
      <c r="BU374" s="430"/>
      <c r="BV374" s="430"/>
      <c r="BW374" s="430"/>
      <c r="BX374" s="403"/>
      <c r="BY374" s="403"/>
      <c r="BZ374" s="403"/>
      <c r="CA374" s="403"/>
      <c r="CB374" s="403"/>
      <c r="CC374" s="403"/>
      <c r="CD374" s="403"/>
      <c r="CE374" s="403"/>
      <c r="CF374" s="403"/>
      <c r="CG374" s="403"/>
      <c r="CH374" s="403"/>
      <c r="CI374" s="403"/>
      <c r="CJ374" s="403"/>
      <c r="CK374" s="403"/>
      <c r="CL374" s="403"/>
      <c r="CM374" s="403"/>
      <c r="CN374" s="403"/>
      <c r="CO374" s="403"/>
      <c r="CP374" s="403"/>
      <c r="CQ374" s="403"/>
      <c r="CR374" s="403"/>
      <c r="CS374" s="403"/>
      <c r="CT374" s="403"/>
      <c r="CU374" s="403"/>
      <c r="CV374" s="403"/>
      <c r="CW374" s="403"/>
      <c r="CX374" s="403"/>
      <c r="CY374" s="403"/>
      <c r="CZ374" s="403"/>
    </row>
    <row r="375" s="366" customFormat="true" ht="15" customHeight="true" x14ac:dyDescent="0.2">
      <c r="B375" s="368"/>
      <c r="X375" s="403"/>
      <c r="Y375" s="403"/>
      <c r="Z375" s="403"/>
      <c r="AA375" s="403"/>
      <c r="AB375" s="403"/>
      <c r="AC375" s="403"/>
      <c r="AD375" s="403"/>
      <c r="AE375" s="403"/>
      <c r="AF375" s="403"/>
      <c r="AG375" s="403"/>
      <c r="AH375" s="403"/>
      <c r="AI375" s="403"/>
      <c r="AJ375" s="403"/>
      <c r="AK375" s="403"/>
      <c r="AL375" s="403"/>
      <c r="AM375" s="403"/>
      <c r="AN375" s="403"/>
      <c r="AO375" s="403"/>
      <c r="AP375" s="403"/>
      <c r="AQ375" s="403"/>
      <c r="AR375" s="403"/>
      <c r="AS375" s="403"/>
      <c r="AT375" s="403"/>
      <c r="AU375" s="403"/>
      <c r="AV375" s="403"/>
      <c r="AW375" s="403"/>
      <c r="AX375" s="403"/>
      <c r="AY375" s="403"/>
      <c r="AZ375" s="403"/>
      <c r="BA375" s="367"/>
      <c r="BB375" s="365"/>
      <c r="BC375" s="365"/>
      <c r="BD375" s="365"/>
      <c r="BE375" s="365"/>
      <c r="BF375" s="365"/>
      <c r="BG375" s="365"/>
      <c r="BH375" s="365"/>
      <c r="BI375" s="365"/>
      <c r="BJ375" s="365"/>
      <c r="BK375" s="365"/>
      <c r="BL375" s="365"/>
      <c r="BM375" s="365"/>
      <c r="BN375" s="365"/>
      <c r="BO375" s="365"/>
      <c r="BP375" s="365"/>
      <c r="BQ375" s="365"/>
      <c r="BR375" s="365"/>
      <c r="BS375" s="365"/>
      <c r="BT375" s="365"/>
      <c r="BU375" s="365"/>
      <c r="BV375" s="365"/>
      <c r="BW375" s="367"/>
      <c r="BX375" s="402"/>
      <c r="BY375" s="402"/>
      <c r="BZ375" s="402"/>
      <c r="CA375" s="402"/>
      <c r="CB375" s="402"/>
      <c r="CC375" s="402"/>
      <c r="CD375" s="402"/>
      <c r="CE375" s="402"/>
      <c r="CF375" s="402"/>
      <c r="CG375" s="402"/>
      <c r="CH375" s="402"/>
      <c r="CI375" s="402"/>
      <c r="CJ375" s="402"/>
      <c r="CK375" s="402"/>
      <c r="CL375" s="402"/>
      <c r="CM375" s="402"/>
      <c r="CN375" s="402"/>
      <c r="CO375" s="402"/>
      <c r="CP375" s="402"/>
      <c r="CQ375" s="402"/>
      <c r="CR375" s="402"/>
      <c r="CS375" s="402"/>
      <c r="CT375" s="402"/>
      <c r="CU375" s="402"/>
      <c r="CV375" s="402"/>
      <c r="CW375" s="402"/>
      <c r="CX375" s="402"/>
      <c r="CY375" s="402"/>
      <c r="CZ375" s="402"/>
    </row>
    <row r="376" s="366" customFormat="true" ht="15" customHeight="true" x14ac:dyDescent="0.2">
      <c r="B376" s="368"/>
      <c r="X376" s="403"/>
      <c r="Y376" s="403"/>
      <c r="Z376" s="403"/>
      <c r="AA376" s="403"/>
      <c r="AB376" s="403"/>
      <c r="AC376" s="403"/>
      <c r="AD376" s="403"/>
      <c r="AE376" s="403"/>
      <c r="AF376" s="403"/>
      <c r="AG376" s="403"/>
      <c r="AH376" s="403"/>
      <c r="AI376" s="403"/>
      <c r="AJ376" s="403"/>
      <c r="AK376" s="403"/>
      <c r="AL376" s="403"/>
      <c r="AM376" s="403"/>
      <c r="AN376" s="403"/>
      <c r="AO376" s="403"/>
      <c r="AP376" s="403"/>
      <c r="AQ376" s="403"/>
      <c r="AR376" s="403"/>
      <c r="AS376" s="403"/>
      <c r="AT376" s="403"/>
      <c r="AU376" s="403"/>
      <c r="AV376" s="403"/>
      <c r="AW376" s="403"/>
      <c r="AX376" s="403"/>
      <c r="AY376" s="403"/>
      <c r="AZ376" s="403"/>
      <c r="BA376" s="367"/>
      <c r="BB376" s="365"/>
      <c r="BC376" s="365"/>
      <c r="BD376" s="365"/>
      <c r="BE376" s="365"/>
      <c r="BF376" s="365"/>
      <c r="BG376" s="365"/>
      <c r="BH376" s="365"/>
      <c r="BI376" s="365"/>
      <c r="BJ376" s="365"/>
      <c r="BK376" s="365"/>
      <c r="BL376" s="365"/>
      <c r="BM376" s="365"/>
      <c r="BN376" s="365"/>
      <c r="BO376" s="365"/>
      <c r="BP376" s="365"/>
      <c r="BQ376" s="365"/>
      <c r="BR376" s="365"/>
      <c r="BS376" s="365"/>
      <c r="BT376" s="365"/>
      <c r="BU376" s="365"/>
      <c r="BV376" s="365"/>
      <c r="BW376" s="367"/>
      <c r="BX376" s="402"/>
      <c r="BY376" s="402"/>
      <c r="BZ376" s="402"/>
      <c r="CA376" s="402"/>
      <c r="CB376" s="402"/>
      <c r="CC376" s="402"/>
      <c r="CD376" s="402"/>
      <c r="CE376" s="402"/>
      <c r="CF376" s="402"/>
      <c r="CG376" s="402"/>
      <c r="CH376" s="402"/>
      <c r="CI376" s="402"/>
      <c r="CJ376" s="402"/>
      <c r="CK376" s="402"/>
      <c r="CL376" s="402"/>
      <c r="CM376" s="402"/>
      <c r="CN376" s="402"/>
      <c r="CO376" s="402"/>
      <c r="CP376" s="402"/>
      <c r="CQ376" s="402"/>
      <c r="CR376" s="402"/>
      <c r="CS376" s="402"/>
      <c r="CT376" s="402"/>
      <c r="CU376" s="402"/>
      <c r="CV376" s="402"/>
      <c r="CW376" s="402"/>
      <c r="CX376" s="402"/>
      <c r="CY376" s="402"/>
      <c r="CZ376" s="402"/>
    </row>
    <row r="377" s="366" customFormat="true" ht="15" customHeight="true" x14ac:dyDescent="0.2">
      <c r="B377" s="368"/>
      <c r="X377" s="403"/>
      <c r="Y377" s="403"/>
      <c r="Z377" s="403"/>
      <c r="AA377" s="403"/>
      <c r="AB377" s="403"/>
      <c r="AC377" s="403"/>
      <c r="AD377" s="403"/>
      <c r="AE377" s="403"/>
      <c r="AF377" s="403"/>
      <c r="AG377" s="403"/>
      <c r="AH377" s="403"/>
      <c r="AI377" s="403"/>
      <c r="AJ377" s="403"/>
      <c r="AK377" s="403"/>
      <c r="AL377" s="403"/>
      <c r="AM377" s="403"/>
      <c r="AN377" s="403"/>
      <c r="AO377" s="403"/>
      <c r="AP377" s="403"/>
      <c r="AQ377" s="403"/>
      <c r="AR377" s="403"/>
      <c r="AS377" s="403"/>
      <c r="AT377" s="403"/>
      <c r="AU377" s="403"/>
      <c r="AV377" s="403"/>
      <c r="AW377" s="403"/>
      <c r="AX377" s="403"/>
      <c r="AY377" s="403"/>
      <c r="AZ377" s="403"/>
      <c r="BA377" s="367"/>
      <c r="BB377" s="365"/>
      <c r="BC377" s="365"/>
      <c r="BD377" s="365"/>
      <c r="BE377" s="365"/>
      <c r="BF377" s="365"/>
      <c r="BG377" s="365"/>
      <c r="BH377" s="365"/>
      <c r="BI377" s="365"/>
      <c r="BJ377" s="365"/>
      <c r="BK377" s="365"/>
      <c r="BL377" s="365"/>
      <c r="BM377" s="365"/>
      <c r="BN377" s="365"/>
      <c r="BO377" s="365"/>
      <c r="BP377" s="365"/>
      <c r="BQ377" s="365"/>
      <c r="BR377" s="365"/>
      <c r="BS377" s="365"/>
      <c r="BT377" s="365"/>
      <c r="BU377" s="365"/>
      <c r="BV377" s="365"/>
      <c r="BW377" s="367"/>
      <c r="BX377" s="402"/>
      <c r="BY377" s="402"/>
      <c r="BZ377" s="402"/>
      <c r="CA377" s="402"/>
      <c r="CB377" s="402"/>
      <c r="CC377" s="402"/>
      <c r="CD377" s="402"/>
      <c r="CE377" s="402"/>
      <c r="CF377" s="402"/>
      <c r="CG377" s="402"/>
      <c r="CH377" s="402"/>
      <c r="CI377" s="402"/>
      <c r="CJ377" s="402"/>
      <c r="CK377" s="402"/>
      <c r="CL377" s="402"/>
      <c r="CM377" s="402"/>
      <c r="CN377" s="402"/>
      <c r="CO377" s="402"/>
      <c r="CP377" s="402"/>
      <c r="CQ377" s="402"/>
      <c r="CR377" s="402"/>
      <c r="CS377" s="402"/>
      <c r="CT377" s="402"/>
      <c r="CU377" s="402"/>
      <c r="CV377" s="402"/>
      <c r="CW377" s="402"/>
      <c r="CX377" s="402"/>
      <c r="CY377" s="402"/>
      <c r="CZ377" s="402"/>
    </row>
    <row r="378" s="366" customFormat="true" ht="15" customHeight="true" x14ac:dyDescent="0.2">
      <c r="B378" s="368"/>
      <c r="X378" s="403"/>
      <c r="Y378" s="403"/>
      <c r="Z378" s="403"/>
      <c r="AA378" s="403"/>
      <c r="AB378" s="403"/>
      <c r="AC378" s="403"/>
      <c r="AD378" s="403"/>
      <c r="AE378" s="403"/>
      <c r="AF378" s="403"/>
      <c r="AG378" s="403"/>
      <c r="AH378" s="403"/>
      <c r="AI378" s="403"/>
      <c r="AJ378" s="403"/>
      <c r="AK378" s="403"/>
      <c r="AL378" s="403"/>
      <c r="AM378" s="403"/>
      <c r="AN378" s="403"/>
      <c r="AO378" s="403"/>
      <c r="AP378" s="403"/>
      <c r="AQ378" s="403"/>
      <c r="AR378" s="403"/>
      <c r="AS378" s="403"/>
      <c r="AT378" s="403"/>
      <c r="AU378" s="403"/>
      <c r="AV378" s="403"/>
      <c r="AW378" s="403"/>
      <c r="AX378" s="403"/>
      <c r="AY378" s="403"/>
      <c r="AZ378" s="403"/>
      <c r="BA378" s="367"/>
      <c r="BB378" s="365"/>
      <c r="BC378" s="365"/>
      <c r="BD378" s="365"/>
      <c r="BE378" s="365"/>
      <c r="BF378" s="365"/>
      <c r="BG378" s="365"/>
      <c r="BH378" s="365"/>
      <c r="BI378" s="365"/>
      <c r="BJ378" s="365"/>
      <c r="BK378" s="365"/>
      <c r="BL378" s="365"/>
      <c r="BM378" s="365"/>
      <c r="BN378" s="365"/>
      <c r="BO378" s="365"/>
      <c r="BP378" s="365"/>
      <c r="BQ378" s="365"/>
      <c r="BR378" s="365"/>
      <c r="BS378" s="365"/>
      <c r="BT378" s="365"/>
      <c r="BU378" s="365"/>
      <c r="BV378" s="365"/>
      <c r="BW378" s="367"/>
      <c r="BX378" s="402"/>
      <c r="BY378" s="402"/>
      <c r="BZ378" s="402"/>
      <c r="CA378" s="402"/>
      <c r="CB378" s="402"/>
      <c r="CC378" s="402"/>
      <c r="CD378" s="402"/>
      <c r="CE378" s="402"/>
      <c r="CF378" s="402"/>
      <c r="CG378" s="402"/>
      <c r="CH378" s="402"/>
      <c r="CI378" s="402"/>
      <c r="CJ378" s="402"/>
      <c r="CK378" s="402"/>
      <c r="CL378" s="402"/>
      <c r="CM378" s="402"/>
      <c r="CN378" s="402"/>
      <c r="CO378" s="402"/>
      <c r="CP378" s="402"/>
      <c r="CQ378" s="402"/>
      <c r="CR378" s="402"/>
      <c r="CS378" s="402"/>
      <c r="CT378" s="402"/>
      <c r="CU378" s="402"/>
      <c r="CV378" s="402"/>
      <c r="CW378" s="402"/>
      <c r="CX378" s="402"/>
      <c r="CY378" s="402"/>
      <c r="CZ378" s="402"/>
    </row>
    <row r="379" s="366" customFormat="true" ht="15" customHeight="true" x14ac:dyDescent="0.2">
      <c r="B379" s="368"/>
      <c r="X379" s="403"/>
      <c r="Y379" s="403"/>
      <c r="Z379" s="403"/>
      <c r="AA379" s="403"/>
      <c r="AB379" s="403"/>
      <c r="AC379" s="403"/>
      <c r="AD379" s="403"/>
      <c r="AE379" s="403"/>
      <c r="AF379" s="403"/>
      <c r="AG379" s="403"/>
      <c r="AH379" s="403"/>
      <c r="AI379" s="403"/>
      <c r="AJ379" s="403"/>
      <c r="AK379" s="403"/>
      <c r="AL379" s="403"/>
      <c r="AM379" s="403"/>
      <c r="AN379" s="403"/>
      <c r="AO379" s="403"/>
      <c r="AP379" s="403"/>
      <c r="AQ379" s="403"/>
      <c r="AR379" s="403"/>
      <c r="AS379" s="403"/>
      <c r="AT379" s="403"/>
      <c r="AU379" s="403"/>
      <c r="AV379" s="403"/>
      <c r="AW379" s="403"/>
      <c r="AX379" s="403"/>
      <c r="AY379" s="403"/>
      <c r="AZ379" s="403"/>
      <c r="BA379" s="367"/>
      <c r="BB379" s="365"/>
      <c r="BC379" s="365"/>
      <c r="BD379" s="365"/>
      <c r="BE379" s="365"/>
      <c r="BF379" s="365"/>
      <c r="BG379" s="365"/>
      <c r="BH379" s="365"/>
      <c r="BI379" s="365"/>
      <c r="BJ379" s="365"/>
      <c r="BK379" s="365"/>
      <c r="BL379" s="365"/>
      <c r="BM379" s="365"/>
      <c r="BN379" s="365"/>
      <c r="BO379" s="365"/>
      <c r="BP379" s="365"/>
      <c r="BQ379" s="365"/>
      <c r="BR379" s="365"/>
      <c r="BS379" s="365"/>
      <c r="BT379" s="365"/>
      <c r="BU379" s="365"/>
      <c r="BV379" s="365"/>
      <c r="BW379" s="367"/>
      <c r="BX379" s="402"/>
      <c r="BY379" s="402"/>
      <c r="BZ379" s="402"/>
      <c r="CA379" s="402"/>
      <c r="CB379" s="402"/>
      <c r="CC379" s="402"/>
      <c r="CD379" s="402"/>
      <c r="CE379" s="402"/>
      <c r="CF379" s="402"/>
      <c r="CG379" s="402"/>
      <c r="CH379" s="402"/>
      <c r="CI379" s="402"/>
      <c r="CJ379" s="402"/>
      <c r="CK379" s="402"/>
      <c r="CL379" s="402"/>
      <c r="CM379" s="402"/>
      <c r="CN379" s="402"/>
      <c r="CO379" s="402"/>
      <c r="CP379" s="402"/>
      <c r="CQ379" s="402"/>
      <c r="CR379" s="402"/>
      <c r="CS379" s="402"/>
      <c r="CT379" s="402"/>
      <c r="CU379" s="402"/>
      <c r="CV379" s="402"/>
      <c r="CW379" s="402"/>
      <c r="CX379" s="402"/>
      <c r="CY379" s="402"/>
      <c r="CZ379" s="402"/>
    </row>
    <row r="380" s="366" customFormat="true" ht="15" customHeight="true" x14ac:dyDescent="0.2">
      <c r="B380" s="368"/>
      <c r="X380" s="403"/>
      <c r="Y380" s="403"/>
      <c r="Z380" s="403"/>
      <c r="AA380" s="403"/>
      <c r="AB380" s="403"/>
      <c r="AC380" s="403"/>
      <c r="AD380" s="403"/>
      <c r="AE380" s="403"/>
      <c r="AF380" s="403"/>
      <c r="AG380" s="403"/>
      <c r="AH380" s="403"/>
      <c r="AI380" s="403"/>
      <c r="AJ380" s="403"/>
      <c r="AK380" s="403"/>
      <c r="AL380" s="403"/>
      <c r="AM380" s="403"/>
      <c r="AN380" s="403"/>
      <c r="AO380" s="403"/>
      <c r="AP380" s="403"/>
      <c r="AQ380" s="403"/>
      <c r="AR380" s="403"/>
      <c r="AS380" s="403"/>
      <c r="AT380" s="403"/>
      <c r="AU380" s="403"/>
      <c r="AV380" s="403"/>
      <c r="AW380" s="403"/>
      <c r="AX380" s="403"/>
      <c r="AY380" s="403"/>
      <c r="AZ380" s="403"/>
      <c r="BA380" s="367"/>
      <c r="BB380" s="365"/>
      <c r="BC380" s="365"/>
      <c r="BD380" s="365"/>
      <c r="BE380" s="365"/>
      <c r="BF380" s="365"/>
      <c r="BG380" s="365"/>
      <c r="BH380" s="365"/>
      <c r="BI380" s="365"/>
      <c r="BJ380" s="365"/>
      <c r="BK380" s="365"/>
      <c r="BL380" s="365"/>
      <c r="BM380" s="365"/>
      <c r="BN380" s="365"/>
      <c r="BO380" s="365"/>
      <c r="BP380" s="365"/>
      <c r="BQ380" s="365"/>
      <c r="BR380" s="365"/>
      <c r="BS380" s="365"/>
      <c r="BT380" s="365"/>
      <c r="BU380" s="365"/>
      <c r="BV380" s="365"/>
      <c r="BW380" s="367"/>
      <c r="BX380" s="402"/>
      <c r="BY380" s="402"/>
      <c r="BZ380" s="402"/>
      <c r="CA380" s="402"/>
      <c r="CB380" s="402"/>
      <c r="CC380" s="402"/>
      <c r="CD380" s="402"/>
      <c r="CE380" s="402"/>
      <c r="CF380" s="402"/>
      <c r="CG380" s="402"/>
      <c r="CH380" s="402"/>
      <c r="CI380" s="402"/>
      <c r="CJ380" s="402"/>
      <c r="CK380" s="402"/>
      <c r="CL380" s="402"/>
      <c r="CM380" s="402"/>
      <c r="CN380" s="402"/>
      <c r="CO380" s="402"/>
      <c r="CP380" s="402"/>
      <c r="CQ380" s="402"/>
      <c r="CR380" s="402"/>
      <c r="CS380" s="402"/>
      <c r="CT380" s="402"/>
      <c r="CU380" s="402"/>
      <c r="CV380" s="402"/>
      <c r="CW380" s="402"/>
      <c r="CX380" s="402"/>
      <c r="CY380" s="402"/>
      <c r="CZ380" s="402"/>
    </row>
    <row r="381" s="366" customFormat="true" ht="15" customHeight="true" x14ac:dyDescent="0.2">
      <c r="B381" s="368"/>
      <c r="X381" s="403"/>
      <c r="Y381" s="403"/>
      <c r="Z381" s="403"/>
      <c r="AA381" s="403"/>
      <c r="AB381" s="403"/>
      <c r="AC381" s="403"/>
      <c r="AD381" s="403"/>
      <c r="AE381" s="403"/>
      <c r="AF381" s="403"/>
      <c r="AG381" s="403"/>
      <c r="AH381" s="403"/>
      <c r="AI381" s="403"/>
      <c r="AJ381" s="403"/>
      <c r="AK381" s="403"/>
      <c r="AL381" s="403"/>
      <c r="AM381" s="403"/>
      <c r="AN381" s="403"/>
      <c r="AO381" s="403"/>
      <c r="AP381" s="403"/>
      <c r="AQ381" s="403"/>
      <c r="AR381" s="403"/>
      <c r="AS381" s="403"/>
      <c r="AT381" s="403"/>
      <c r="AU381" s="403"/>
      <c r="AV381" s="403"/>
      <c r="AW381" s="403"/>
      <c r="AX381" s="403"/>
      <c r="AY381" s="403"/>
      <c r="AZ381" s="403"/>
      <c r="BA381" s="367"/>
      <c r="BB381" s="365"/>
      <c r="BC381" s="365"/>
      <c r="BD381" s="365"/>
      <c r="BE381" s="365"/>
      <c r="BF381" s="365"/>
      <c r="BG381" s="365"/>
      <c r="BH381" s="365"/>
      <c r="BI381" s="365"/>
      <c r="BJ381" s="365"/>
      <c r="BK381" s="365"/>
      <c r="BL381" s="365"/>
      <c r="BM381" s="365"/>
      <c r="BN381" s="365"/>
      <c r="BO381" s="365"/>
      <c r="BP381" s="365"/>
      <c r="BQ381" s="365"/>
      <c r="BR381" s="365"/>
      <c r="BS381" s="365"/>
      <c r="BT381" s="365"/>
      <c r="BU381" s="365"/>
      <c r="BV381" s="365"/>
      <c r="BW381" s="367"/>
      <c r="BX381" s="402"/>
      <c r="BY381" s="402"/>
      <c r="BZ381" s="402"/>
      <c r="CA381" s="402"/>
      <c r="CB381" s="402"/>
      <c r="CC381" s="402"/>
      <c r="CD381" s="402"/>
      <c r="CE381" s="402"/>
      <c r="CF381" s="402"/>
      <c r="CG381" s="402"/>
      <c r="CH381" s="402"/>
      <c r="CI381" s="402"/>
      <c r="CJ381" s="402"/>
      <c r="CK381" s="402"/>
      <c r="CL381" s="402"/>
      <c r="CM381" s="402"/>
      <c r="CN381" s="402"/>
      <c r="CO381" s="402"/>
      <c r="CP381" s="402"/>
      <c r="CQ381" s="402"/>
      <c r="CR381" s="402"/>
      <c r="CS381" s="402"/>
      <c r="CT381" s="402"/>
      <c r="CU381" s="402"/>
      <c r="CV381" s="402"/>
      <c r="CW381" s="402"/>
      <c r="CX381" s="402"/>
      <c r="CY381" s="402"/>
      <c r="CZ381" s="402"/>
    </row>
    <row r="382" s="366" customFormat="true" ht="15" customHeight="true" x14ac:dyDescent="0.2">
      <c r="B382" s="368"/>
      <c r="X382" s="403"/>
      <c r="Y382" s="403"/>
      <c r="Z382" s="403"/>
      <c r="AA382" s="403"/>
      <c r="AB382" s="403"/>
      <c r="AC382" s="403"/>
      <c r="AD382" s="403"/>
      <c r="AE382" s="403"/>
      <c r="AF382" s="403"/>
      <c r="AG382" s="403"/>
      <c r="AH382" s="403"/>
      <c r="AI382" s="403"/>
      <c r="AJ382" s="403"/>
      <c r="AK382" s="403"/>
      <c r="AL382" s="403"/>
      <c r="AM382" s="403"/>
      <c r="AN382" s="403"/>
      <c r="AO382" s="403"/>
      <c r="AP382" s="403"/>
      <c r="AQ382" s="403"/>
      <c r="AR382" s="403"/>
      <c r="AS382" s="403"/>
      <c r="AT382" s="403"/>
      <c r="AU382" s="403"/>
      <c r="AV382" s="403"/>
      <c r="AW382" s="403"/>
      <c r="AX382" s="403"/>
      <c r="AY382" s="403"/>
      <c r="AZ382" s="403"/>
      <c r="BA382" s="367"/>
      <c r="BB382" s="365"/>
      <c r="BC382" s="365"/>
      <c r="BD382" s="365"/>
      <c r="BE382" s="365"/>
      <c r="BF382" s="365"/>
      <c r="BG382" s="365"/>
      <c r="BH382" s="365"/>
      <c r="BI382" s="365"/>
      <c r="BJ382" s="365"/>
      <c r="BK382" s="365"/>
      <c r="BL382" s="365"/>
      <c r="BM382" s="365"/>
      <c r="BN382" s="365"/>
      <c r="BO382" s="365"/>
      <c r="BP382" s="365"/>
      <c r="BQ382" s="365"/>
      <c r="BR382" s="365"/>
      <c r="BS382" s="365"/>
      <c r="BT382" s="365"/>
      <c r="BU382" s="365"/>
      <c r="BV382" s="365"/>
      <c r="BW382" s="367"/>
      <c r="BX382" s="402"/>
      <c r="BY382" s="402"/>
      <c r="BZ382" s="402"/>
      <c r="CA382" s="402"/>
      <c r="CB382" s="402"/>
      <c r="CC382" s="402"/>
      <c r="CD382" s="402"/>
      <c r="CE382" s="402"/>
      <c r="CF382" s="402"/>
      <c r="CG382" s="402"/>
      <c r="CH382" s="402"/>
      <c r="CI382" s="402"/>
      <c r="CJ382" s="402"/>
      <c r="CK382" s="402"/>
      <c r="CL382" s="402"/>
      <c r="CM382" s="402"/>
      <c r="CN382" s="402"/>
      <c r="CO382" s="402"/>
      <c r="CP382" s="402"/>
      <c r="CQ382" s="402"/>
      <c r="CR382" s="402"/>
      <c r="CS382" s="402"/>
      <c r="CT382" s="402"/>
      <c r="CU382" s="402"/>
      <c r="CV382" s="402"/>
      <c r="CW382" s="402"/>
      <c r="CX382" s="402"/>
      <c r="CY382" s="402"/>
      <c r="CZ382" s="402"/>
    </row>
    <row r="383" s="366" customFormat="true" ht="15" customHeight="true" x14ac:dyDescent="0.2">
      <c r="B383" s="368"/>
      <c r="X383" s="403"/>
      <c r="Y383" s="403"/>
      <c r="Z383" s="403"/>
      <c r="AA383" s="403"/>
      <c r="AB383" s="403"/>
      <c r="AC383" s="403"/>
      <c r="AD383" s="403"/>
      <c r="AE383" s="403"/>
      <c r="AF383" s="403"/>
      <c r="AG383" s="403"/>
      <c r="AH383" s="403"/>
      <c r="AI383" s="403"/>
      <c r="AJ383" s="403"/>
      <c r="AK383" s="403"/>
      <c r="AL383" s="403"/>
      <c r="AM383" s="403"/>
      <c r="AN383" s="403"/>
      <c r="AO383" s="403"/>
      <c r="AP383" s="403"/>
      <c r="AQ383" s="403"/>
      <c r="AR383" s="403"/>
      <c r="AS383" s="403"/>
      <c r="AT383" s="403"/>
      <c r="AU383" s="403"/>
      <c r="AV383" s="403"/>
      <c r="AW383" s="403"/>
      <c r="AX383" s="403"/>
      <c r="AY383" s="403"/>
      <c r="AZ383" s="403"/>
      <c r="BA383" s="367"/>
      <c r="BB383" s="365"/>
      <c r="BC383" s="365"/>
      <c r="BD383" s="365"/>
      <c r="BE383" s="365"/>
      <c r="BF383" s="365"/>
      <c r="BG383" s="365"/>
      <c r="BH383" s="365"/>
      <c r="BI383" s="365"/>
      <c r="BJ383" s="365"/>
      <c r="BK383" s="365"/>
      <c r="BL383" s="365"/>
      <c r="BM383" s="365"/>
      <c r="BN383" s="365"/>
      <c r="BO383" s="365"/>
      <c r="BP383" s="365"/>
      <c r="BQ383" s="365"/>
      <c r="BR383" s="365"/>
      <c r="BS383" s="365"/>
      <c r="BT383" s="365"/>
      <c r="BU383" s="365"/>
      <c r="BV383" s="365"/>
      <c r="BW383" s="367"/>
      <c r="BX383" s="402"/>
      <c r="BY383" s="402"/>
      <c r="BZ383" s="402"/>
      <c r="CA383" s="402"/>
      <c r="CB383" s="402"/>
      <c r="CC383" s="402"/>
      <c r="CD383" s="402"/>
      <c r="CE383" s="402"/>
      <c r="CF383" s="402"/>
      <c r="CG383" s="402"/>
      <c r="CH383" s="402"/>
      <c r="CI383" s="402"/>
      <c r="CJ383" s="402"/>
      <c r="CK383" s="402"/>
      <c r="CL383" s="402"/>
      <c r="CM383" s="402"/>
      <c r="CN383" s="402"/>
      <c r="CO383" s="402"/>
      <c r="CP383" s="402"/>
      <c r="CQ383" s="402"/>
      <c r="CR383" s="402"/>
      <c r="CS383" s="402"/>
      <c r="CT383" s="402"/>
      <c r="CU383" s="402"/>
      <c r="CV383" s="402"/>
      <c r="CW383" s="402"/>
      <c r="CX383" s="402"/>
      <c r="CY383" s="402"/>
      <c r="CZ383" s="402"/>
    </row>
    <row r="384" s="366" customFormat="true" ht="15" customHeight="true" x14ac:dyDescent="0.2">
      <c r="B384" s="368"/>
      <c r="X384" s="403"/>
      <c r="Y384" s="403"/>
      <c r="Z384" s="403"/>
      <c r="AA384" s="403"/>
      <c r="AB384" s="403"/>
      <c r="AC384" s="403"/>
      <c r="AD384" s="403"/>
      <c r="AE384" s="403"/>
      <c r="AF384" s="403"/>
      <c r="AG384" s="403"/>
      <c r="AH384" s="403"/>
      <c r="AI384" s="403"/>
      <c r="AJ384" s="403"/>
      <c r="AK384" s="403"/>
      <c r="AL384" s="403"/>
      <c r="AM384" s="403"/>
      <c r="AN384" s="403"/>
      <c r="AO384" s="403"/>
      <c r="AP384" s="403"/>
      <c r="AQ384" s="403"/>
      <c r="AR384" s="403"/>
      <c r="AS384" s="403"/>
      <c r="AT384" s="403"/>
      <c r="AU384" s="403"/>
      <c r="AV384" s="403"/>
      <c r="AW384" s="403"/>
      <c r="AX384" s="403"/>
      <c r="AY384" s="403"/>
      <c r="AZ384" s="403"/>
      <c r="BA384" s="367"/>
      <c r="BB384" s="365"/>
      <c r="BC384" s="365"/>
      <c r="BD384" s="365"/>
      <c r="BE384" s="365"/>
      <c r="BF384" s="365"/>
      <c r="BG384" s="365"/>
      <c r="BH384" s="365"/>
      <c r="BI384" s="365"/>
      <c r="BJ384" s="365"/>
      <c r="BK384" s="365"/>
      <c r="BL384" s="365"/>
      <c r="BM384" s="365"/>
      <c r="BN384" s="365"/>
      <c r="BO384" s="365"/>
      <c r="BP384" s="365"/>
      <c r="BQ384" s="365"/>
      <c r="BR384" s="365"/>
      <c r="BS384" s="365"/>
      <c r="BT384" s="365"/>
      <c r="BU384" s="365"/>
      <c r="BV384" s="365"/>
      <c r="BW384" s="367"/>
      <c r="BX384" s="402"/>
      <c r="BY384" s="402"/>
      <c r="BZ384" s="402"/>
      <c r="CA384" s="402"/>
      <c r="CB384" s="402"/>
      <c r="CC384" s="402"/>
      <c r="CD384" s="402"/>
      <c r="CE384" s="402"/>
      <c r="CF384" s="402"/>
      <c r="CG384" s="402"/>
      <c r="CH384" s="402"/>
      <c r="CI384" s="402"/>
      <c r="CJ384" s="402"/>
      <c r="CK384" s="402"/>
      <c r="CL384" s="402"/>
      <c r="CM384" s="402"/>
      <c r="CN384" s="402"/>
      <c r="CO384" s="402"/>
      <c r="CP384" s="402"/>
      <c r="CQ384" s="402"/>
      <c r="CR384" s="402"/>
      <c r="CS384" s="402"/>
      <c r="CT384" s="402"/>
      <c r="CU384" s="402"/>
      <c r="CV384" s="402"/>
      <c r="CW384" s="402"/>
      <c r="CX384" s="402"/>
      <c r="CY384" s="402"/>
      <c r="CZ384" s="402"/>
    </row>
    <row r="385" s="366" customFormat="true" ht="15" customHeight="true" x14ac:dyDescent="0.2">
      <c r="B385" s="368"/>
      <c r="X385" s="403"/>
      <c r="Y385" s="403"/>
      <c r="Z385" s="403"/>
      <c r="AA385" s="403"/>
      <c r="AB385" s="403"/>
      <c r="AC385" s="403"/>
      <c r="AD385" s="403"/>
      <c r="AE385" s="403"/>
      <c r="AF385" s="403"/>
      <c r="AG385" s="403"/>
      <c r="AH385" s="403"/>
      <c r="AI385" s="403"/>
      <c r="AJ385" s="403"/>
      <c r="AK385" s="403"/>
      <c r="AL385" s="403"/>
      <c r="AM385" s="403"/>
      <c r="AN385" s="403"/>
      <c r="AO385" s="403"/>
      <c r="AP385" s="403"/>
      <c r="AQ385" s="403"/>
      <c r="AR385" s="403"/>
      <c r="AS385" s="403"/>
      <c r="AT385" s="403"/>
      <c r="AU385" s="403"/>
      <c r="AV385" s="403"/>
      <c r="AW385" s="403"/>
      <c r="AX385" s="403"/>
      <c r="AY385" s="403"/>
      <c r="AZ385" s="403"/>
      <c r="BA385" s="367"/>
      <c r="BB385" s="365"/>
      <c r="BC385" s="365"/>
      <c r="BD385" s="365"/>
      <c r="BE385" s="365"/>
      <c r="BF385" s="365"/>
      <c r="BG385" s="365"/>
      <c r="BH385" s="365"/>
      <c r="BI385" s="365"/>
      <c r="BJ385" s="365"/>
      <c r="BK385" s="365"/>
      <c r="BL385" s="365"/>
      <c r="BM385" s="365"/>
      <c r="BN385" s="365"/>
      <c r="BO385" s="365"/>
      <c r="BP385" s="365"/>
      <c r="BQ385" s="365"/>
      <c r="BR385" s="365"/>
      <c r="BS385" s="365"/>
      <c r="BT385" s="365"/>
      <c r="BU385" s="365"/>
      <c r="BV385" s="365"/>
      <c r="BW385" s="367"/>
      <c r="BX385" s="402"/>
      <c r="BY385" s="402"/>
      <c r="BZ385" s="402"/>
      <c r="CA385" s="402"/>
      <c r="CB385" s="402"/>
      <c r="CC385" s="402"/>
      <c r="CD385" s="402"/>
      <c r="CE385" s="402"/>
      <c r="CF385" s="402"/>
      <c r="CG385" s="402"/>
      <c r="CH385" s="402"/>
      <c r="CI385" s="402"/>
      <c r="CJ385" s="402"/>
      <c r="CK385" s="402"/>
      <c r="CL385" s="402"/>
      <c r="CM385" s="402"/>
      <c r="CN385" s="402"/>
      <c r="CO385" s="402"/>
      <c r="CP385" s="402"/>
      <c r="CQ385" s="402"/>
      <c r="CR385" s="402"/>
      <c r="CS385" s="402"/>
      <c r="CT385" s="402"/>
      <c r="CU385" s="402"/>
      <c r="CV385" s="402"/>
      <c r="CW385" s="402"/>
      <c r="CX385" s="402"/>
      <c r="CY385" s="402"/>
      <c r="CZ385" s="402"/>
    </row>
    <row r="386" s="366" customFormat="true" ht="15" customHeight="true" x14ac:dyDescent="0.2">
      <c r="B386" s="368"/>
      <c r="X386" s="403"/>
      <c r="Y386" s="403"/>
      <c r="Z386" s="403"/>
      <c r="AA386" s="403"/>
      <c r="AB386" s="403"/>
      <c r="AC386" s="403"/>
      <c r="AD386" s="403"/>
      <c r="AE386" s="403"/>
      <c r="AF386" s="403"/>
      <c r="AG386" s="403"/>
      <c r="AH386" s="403"/>
      <c r="AI386" s="403"/>
      <c r="AJ386" s="403"/>
      <c r="AK386" s="403"/>
      <c r="AL386" s="403"/>
      <c r="AM386" s="403"/>
      <c r="AN386" s="403"/>
      <c r="AO386" s="403"/>
      <c r="AP386" s="403"/>
      <c r="AQ386" s="403"/>
      <c r="AR386" s="403"/>
      <c r="AS386" s="403"/>
      <c r="AT386" s="403"/>
      <c r="AU386" s="403"/>
      <c r="AV386" s="403"/>
      <c r="AW386" s="403"/>
      <c r="AX386" s="403"/>
      <c r="AY386" s="403"/>
      <c r="AZ386" s="403"/>
      <c r="BA386" s="367"/>
      <c r="BB386" s="365"/>
      <c r="BC386" s="365"/>
      <c r="BD386" s="365"/>
      <c r="BE386" s="365"/>
      <c r="BF386" s="365"/>
      <c r="BG386" s="365"/>
      <c r="BH386" s="365"/>
      <c r="BI386" s="365"/>
      <c r="BJ386" s="365"/>
      <c r="BK386" s="365"/>
      <c r="BL386" s="365"/>
      <c r="BM386" s="365"/>
      <c r="BN386" s="365"/>
      <c r="BO386" s="365"/>
      <c r="BP386" s="365"/>
      <c r="BQ386" s="365"/>
      <c r="BR386" s="365"/>
      <c r="BS386" s="365"/>
      <c r="BT386" s="365"/>
      <c r="BU386" s="365"/>
      <c r="BV386" s="365"/>
      <c r="BW386" s="367"/>
      <c r="BX386" s="402"/>
      <c r="BY386" s="402"/>
      <c r="BZ386" s="402"/>
      <c r="CA386" s="402"/>
      <c r="CB386" s="402"/>
      <c r="CC386" s="402"/>
      <c r="CD386" s="402"/>
      <c r="CE386" s="402"/>
      <c r="CF386" s="402"/>
      <c r="CG386" s="402"/>
      <c r="CH386" s="402"/>
      <c r="CI386" s="402"/>
      <c r="CJ386" s="402"/>
      <c r="CK386" s="402"/>
      <c r="CL386" s="402"/>
      <c r="CM386" s="402"/>
      <c r="CN386" s="402"/>
      <c r="CO386" s="402"/>
      <c r="CP386" s="402"/>
      <c r="CQ386" s="402"/>
      <c r="CR386" s="402"/>
      <c r="CS386" s="402"/>
      <c r="CT386" s="402"/>
      <c r="CU386" s="402"/>
      <c r="CV386" s="402"/>
      <c r="CW386" s="402"/>
      <c r="CX386" s="402"/>
      <c r="CY386" s="402"/>
      <c r="CZ386" s="402"/>
    </row>
    <row r="387" s="366" customFormat="true" ht="15" customHeight="true" x14ac:dyDescent="0.2">
      <c r="B387" s="368"/>
      <c r="X387" s="403"/>
      <c r="Y387" s="403"/>
      <c r="Z387" s="403"/>
      <c r="AA387" s="403"/>
      <c r="AB387" s="403"/>
      <c r="AC387" s="403"/>
      <c r="AD387" s="403"/>
      <c r="AE387" s="403"/>
      <c r="AF387" s="403"/>
      <c r="AG387" s="403"/>
      <c r="AH387" s="403"/>
      <c r="AI387" s="403"/>
      <c r="AJ387" s="403"/>
      <c r="AK387" s="403"/>
      <c r="AL387" s="403"/>
      <c r="AM387" s="403"/>
      <c r="AN387" s="403"/>
      <c r="AO387" s="403"/>
      <c r="AP387" s="403"/>
      <c r="AQ387" s="403"/>
      <c r="AR387" s="403"/>
      <c r="AS387" s="403"/>
      <c r="AT387" s="403"/>
      <c r="AU387" s="403"/>
      <c r="AV387" s="403"/>
      <c r="AW387" s="403"/>
      <c r="AX387" s="403"/>
      <c r="AY387" s="403"/>
      <c r="AZ387" s="403"/>
      <c r="BA387" s="367"/>
      <c r="BB387" s="365"/>
      <c r="BC387" s="365"/>
      <c r="BD387" s="365"/>
      <c r="BE387" s="365"/>
      <c r="BF387" s="365"/>
      <c r="BG387" s="365"/>
      <c r="BH387" s="365"/>
      <c r="BI387" s="365"/>
      <c r="BJ387" s="365"/>
      <c r="BK387" s="365"/>
      <c r="BL387" s="365"/>
      <c r="BM387" s="365"/>
      <c r="BN387" s="365"/>
      <c r="BO387" s="365"/>
      <c r="BP387" s="365"/>
      <c r="BQ387" s="365"/>
      <c r="BR387" s="365"/>
      <c r="BS387" s="365"/>
      <c r="BT387" s="365"/>
      <c r="BU387" s="365"/>
      <c r="BV387" s="365"/>
      <c r="BW387" s="367"/>
      <c r="BX387" s="402"/>
      <c r="BY387" s="402"/>
      <c r="BZ387" s="402"/>
      <c r="CA387" s="402"/>
      <c r="CB387" s="402"/>
      <c r="CC387" s="402"/>
      <c r="CD387" s="402"/>
      <c r="CE387" s="402"/>
      <c r="CF387" s="402"/>
      <c r="CG387" s="402"/>
      <c r="CH387" s="402"/>
      <c r="CI387" s="402"/>
      <c r="CJ387" s="402"/>
      <c r="CK387" s="402"/>
      <c r="CL387" s="402"/>
      <c r="CM387" s="402"/>
      <c r="CN387" s="402"/>
      <c r="CO387" s="402"/>
      <c r="CP387" s="402"/>
      <c r="CQ387" s="402"/>
      <c r="CR387" s="402"/>
      <c r="CS387" s="402"/>
      <c r="CT387" s="402"/>
      <c r="CU387" s="402"/>
      <c r="CV387" s="402"/>
      <c r="CW387" s="402"/>
      <c r="CX387" s="402"/>
      <c r="CY387" s="402"/>
      <c r="CZ387" s="402"/>
    </row>
    <row r="388" s="366" customFormat="true" ht="15" customHeight="true" x14ac:dyDescent="0.2">
      <c r="B388" s="368"/>
      <c r="X388" s="403"/>
      <c r="Y388" s="403"/>
      <c r="Z388" s="403"/>
      <c r="AA388" s="403"/>
      <c r="AB388" s="403"/>
      <c r="AC388" s="403"/>
      <c r="AD388" s="403"/>
      <c r="AE388" s="403"/>
      <c r="AF388" s="403"/>
      <c r="AG388" s="403"/>
      <c r="AH388" s="403"/>
      <c r="AI388" s="403"/>
      <c r="AJ388" s="403"/>
      <c r="AK388" s="403"/>
      <c r="AL388" s="403"/>
      <c r="AM388" s="403"/>
      <c r="AN388" s="403"/>
      <c r="AO388" s="403"/>
      <c r="AP388" s="403"/>
      <c r="AQ388" s="403"/>
      <c r="AR388" s="403"/>
      <c r="AS388" s="403"/>
      <c r="AT388" s="403"/>
      <c r="AU388" s="403"/>
      <c r="AV388" s="403"/>
      <c r="AW388" s="403"/>
      <c r="AX388" s="403"/>
      <c r="AY388" s="403"/>
      <c r="AZ388" s="403"/>
      <c r="BA388" s="367"/>
      <c r="BB388" s="365"/>
      <c r="BC388" s="365"/>
      <c r="BD388" s="365"/>
      <c r="BE388" s="365"/>
      <c r="BF388" s="365"/>
      <c r="BG388" s="365"/>
      <c r="BH388" s="365"/>
      <c r="BI388" s="365"/>
      <c r="BJ388" s="365"/>
      <c r="BK388" s="365"/>
      <c r="BL388" s="365"/>
      <c r="BM388" s="365"/>
      <c r="BN388" s="365"/>
      <c r="BO388" s="365"/>
      <c r="BP388" s="365"/>
      <c r="BQ388" s="365"/>
      <c r="BR388" s="365"/>
      <c r="BS388" s="365"/>
      <c r="BT388" s="365"/>
      <c r="BU388" s="365"/>
      <c r="BV388" s="365"/>
      <c r="BW388" s="367"/>
      <c r="BX388" s="402"/>
      <c r="BY388" s="402"/>
      <c r="BZ388" s="402"/>
      <c r="CA388" s="402"/>
      <c r="CB388" s="402"/>
      <c r="CC388" s="402"/>
      <c r="CD388" s="402"/>
      <c r="CE388" s="402"/>
      <c r="CF388" s="402"/>
      <c r="CG388" s="402"/>
      <c r="CH388" s="402"/>
      <c r="CI388" s="402"/>
      <c r="CJ388" s="402"/>
      <c r="CK388" s="402"/>
      <c r="CL388" s="402"/>
      <c r="CM388" s="402"/>
      <c r="CN388" s="402"/>
      <c r="CO388" s="402"/>
      <c r="CP388" s="402"/>
      <c r="CQ388" s="402"/>
      <c r="CR388" s="402"/>
      <c r="CS388" s="402"/>
      <c r="CT388" s="402"/>
      <c r="CU388" s="402"/>
      <c r="CV388" s="402"/>
      <c r="CW388" s="402"/>
      <c r="CX388" s="402"/>
      <c r="CY388" s="402"/>
      <c r="CZ388" s="402"/>
    </row>
    <row r="389" s="366" customFormat="true" ht="15" customHeight="true" x14ac:dyDescent="0.2">
      <c r="B389" s="368"/>
      <c r="X389" s="403"/>
      <c r="Y389" s="403"/>
      <c r="Z389" s="403"/>
      <c r="AA389" s="403"/>
      <c r="AB389" s="403"/>
      <c r="AC389" s="403"/>
      <c r="AD389" s="403"/>
      <c r="AE389" s="403"/>
      <c r="AF389" s="403"/>
      <c r="AG389" s="403"/>
      <c r="AH389" s="403"/>
      <c r="AI389" s="403"/>
      <c r="AJ389" s="403"/>
      <c r="AK389" s="403"/>
      <c r="AL389" s="403"/>
      <c r="AM389" s="403"/>
      <c r="AN389" s="403"/>
      <c r="AO389" s="403"/>
      <c r="AP389" s="403"/>
      <c r="AQ389" s="403"/>
      <c r="AR389" s="403"/>
      <c r="AS389" s="403"/>
      <c r="AT389" s="403"/>
      <c r="AU389" s="403"/>
      <c r="AV389" s="403"/>
      <c r="AW389" s="403"/>
      <c r="AX389" s="403"/>
      <c r="AY389" s="403"/>
      <c r="AZ389" s="403"/>
      <c r="BA389" s="367"/>
      <c r="BB389" s="365"/>
      <c r="BC389" s="365"/>
      <c r="BD389" s="365"/>
      <c r="BE389" s="365"/>
      <c r="BF389" s="365"/>
      <c r="BG389" s="365"/>
      <c r="BH389" s="365"/>
      <c r="BI389" s="365"/>
      <c r="BJ389" s="365"/>
      <c r="BK389" s="365"/>
      <c r="BL389" s="365"/>
      <c r="BM389" s="365"/>
      <c r="BN389" s="365"/>
      <c r="BO389" s="365"/>
      <c r="BP389" s="365"/>
      <c r="BQ389" s="365"/>
      <c r="BR389" s="365"/>
      <c r="BS389" s="365"/>
      <c r="BT389" s="365"/>
      <c r="BU389" s="365"/>
      <c r="BV389" s="365"/>
      <c r="BW389" s="367"/>
      <c r="BX389" s="402"/>
      <c r="BY389" s="402"/>
      <c r="BZ389" s="402"/>
      <c r="CA389" s="402"/>
      <c r="CB389" s="402"/>
      <c r="CC389" s="402"/>
      <c r="CD389" s="402"/>
      <c r="CE389" s="402"/>
      <c r="CF389" s="402"/>
      <c r="CG389" s="402"/>
      <c r="CH389" s="402"/>
      <c r="CI389" s="402"/>
      <c r="CJ389" s="402"/>
      <c r="CK389" s="402"/>
      <c r="CL389" s="402"/>
      <c r="CM389" s="402"/>
      <c r="CN389" s="402"/>
      <c r="CO389" s="402"/>
      <c r="CP389" s="402"/>
      <c r="CQ389" s="402"/>
      <c r="CR389" s="402"/>
      <c r="CS389" s="402"/>
      <c r="CT389" s="402"/>
      <c r="CU389" s="402"/>
      <c r="CV389" s="402"/>
      <c r="CW389" s="402"/>
      <c r="CX389" s="402"/>
      <c r="CY389" s="402"/>
      <c r="CZ389" s="402"/>
    </row>
    <row r="390" s="575" customFormat="true" ht="15" customHeight="true" x14ac:dyDescent="0.2">
      <c r="B390" s="594"/>
      <c r="X390" s="403"/>
      <c r="Y390" s="403"/>
      <c r="Z390" s="403"/>
      <c r="AA390" s="403"/>
      <c r="AB390" s="403"/>
      <c r="AC390" s="403"/>
      <c r="AD390" s="403"/>
      <c r="AE390" s="403"/>
      <c r="AF390" s="403"/>
      <c r="AG390" s="403"/>
      <c r="AH390" s="403"/>
      <c r="AI390" s="403"/>
      <c r="AJ390" s="403"/>
      <c r="AK390" s="403"/>
      <c r="AL390" s="403"/>
      <c r="AM390" s="403"/>
      <c r="AN390" s="403"/>
      <c r="AO390" s="403"/>
      <c r="AP390" s="403"/>
      <c r="AQ390" s="403"/>
      <c r="AR390" s="403"/>
      <c r="AS390" s="403"/>
      <c r="AT390" s="403"/>
      <c r="AU390" s="403"/>
      <c r="AV390" s="403"/>
      <c r="AW390" s="403"/>
      <c r="AX390" s="403"/>
      <c r="AY390" s="403"/>
      <c r="AZ390" s="403"/>
      <c r="BA390" s="367"/>
      <c r="BB390" s="365"/>
      <c r="BC390" s="365"/>
      <c r="BD390" s="365"/>
      <c r="BE390" s="365"/>
      <c r="BF390" s="365"/>
      <c r="BG390" s="365"/>
      <c r="BH390" s="365"/>
      <c r="BI390" s="365"/>
      <c r="BJ390" s="365"/>
      <c r="BK390" s="365"/>
      <c r="BL390" s="365"/>
      <c r="BM390" s="365"/>
      <c r="BN390" s="365"/>
      <c r="BO390" s="365"/>
      <c r="BP390" s="365"/>
      <c r="BQ390" s="365"/>
      <c r="BR390" s="365"/>
      <c r="BS390" s="365"/>
      <c r="BT390" s="365"/>
      <c r="BU390" s="365"/>
      <c r="BV390" s="365"/>
      <c r="BW390" s="367"/>
      <c r="BX390" s="402"/>
      <c r="BY390" s="402"/>
      <c r="BZ390" s="402"/>
      <c r="CA390" s="402"/>
      <c r="CB390" s="402"/>
      <c r="CC390" s="402"/>
      <c r="CD390" s="402"/>
      <c r="CE390" s="402"/>
      <c r="CF390" s="402"/>
      <c r="CG390" s="402"/>
      <c r="CH390" s="402"/>
      <c r="CI390" s="402"/>
      <c r="CJ390" s="402"/>
      <c r="CK390" s="402"/>
      <c r="CL390" s="402"/>
      <c r="CM390" s="402"/>
      <c r="CN390" s="402"/>
      <c r="CO390" s="402"/>
      <c r="CP390" s="402"/>
      <c r="CQ390" s="402"/>
      <c r="CR390" s="402"/>
      <c r="CS390" s="402"/>
      <c r="CT390" s="402"/>
      <c r="CU390" s="402"/>
      <c r="CV390" s="402"/>
      <c r="CW390" s="402"/>
      <c r="CX390" s="402"/>
      <c r="CY390" s="402"/>
      <c r="CZ390" s="402"/>
    </row>
    <row r="391" s="575" customFormat="true" ht="15" customHeight="true" x14ac:dyDescent="0.2">
      <c r="B391" s="594"/>
      <c r="X391" s="403"/>
      <c r="Y391" s="403"/>
      <c r="Z391" s="403"/>
      <c r="AA391" s="403"/>
      <c r="AB391" s="403"/>
      <c r="AC391" s="403"/>
      <c r="AD391" s="403"/>
      <c r="AE391" s="403"/>
      <c r="AF391" s="403"/>
      <c r="AG391" s="403"/>
      <c r="AH391" s="403"/>
      <c r="AI391" s="403"/>
      <c r="AJ391" s="403"/>
      <c r="AK391" s="403"/>
      <c r="AL391" s="403"/>
      <c r="AM391" s="403"/>
      <c r="AN391" s="403"/>
      <c r="AO391" s="403"/>
      <c r="AP391" s="403"/>
      <c r="AQ391" s="403"/>
      <c r="AR391" s="403"/>
      <c r="AS391" s="403"/>
      <c r="AT391" s="403"/>
      <c r="AU391" s="403"/>
      <c r="AV391" s="403"/>
      <c r="AW391" s="403"/>
      <c r="AX391" s="403"/>
      <c r="AY391" s="403"/>
      <c r="AZ391" s="403"/>
      <c r="BA391" s="367"/>
      <c r="BB391" s="365"/>
      <c r="BC391" s="365"/>
      <c r="BD391" s="365"/>
      <c r="BE391" s="365"/>
      <c r="BF391" s="365"/>
      <c r="BG391" s="365"/>
      <c r="BH391" s="365"/>
      <c r="BI391" s="365"/>
      <c r="BJ391" s="365"/>
      <c r="BK391" s="365"/>
      <c r="BL391" s="365"/>
      <c r="BM391" s="365"/>
      <c r="BN391" s="365"/>
      <c r="BO391" s="365"/>
      <c r="BP391" s="365"/>
      <c r="BQ391" s="365"/>
      <c r="BR391" s="365"/>
      <c r="BS391" s="365"/>
      <c r="BT391" s="365"/>
      <c r="BU391" s="365"/>
      <c r="BV391" s="365"/>
      <c r="BW391" s="367"/>
      <c r="BX391" s="402"/>
      <c r="BY391" s="402"/>
      <c r="BZ391" s="402"/>
      <c r="CA391" s="402"/>
      <c r="CB391" s="402"/>
      <c r="CC391" s="402"/>
      <c r="CD391" s="402"/>
      <c r="CE391" s="402"/>
      <c r="CF391" s="402"/>
      <c r="CG391" s="402"/>
      <c r="CH391" s="402"/>
      <c r="CI391" s="402"/>
      <c r="CJ391" s="402"/>
      <c r="CK391" s="402"/>
      <c r="CL391" s="402"/>
      <c r="CM391" s="402"/>
      <c r="CN391" s="402"/>
      <c r="CO391" s="402"/>
      <c r="CP391" s="402"/>
      <c r="CQ391" s="402"/>
      <c r="CR391" s="402"/>
      <c r="CS391" s="402"/>
      <c r="CT391" s="402"/>
      <c r="CU391" s="402"/>
      <c r="CV391" s="402"/>
      <c r="CW391" s="402"/>
      <c r="CX391" s="402"/>
      <c r="CY391" s="402"/>
      <c r="CZ391" s="402"/>
    </row>
    <row r="392" s="575" customFormat="true" ht="15" customHeight="true" x14ac:dyDescent="0.2">
      <c r="X392" s="403"/>
      <c r="Y392" s="403"/>
      <c r="Z392" s="403"/>
      <c r="AA392" s="403"/>
      <c r="AB392" s="403"/>
      <c r="AC392" s="403"/>
      <c r="AD392" s="403"/>
      <c r="AE392" s="403"/>
      <c r="AF392" s="403"/>
      <c r="AG392" s="403"/>
      <c r="AH392" s="403"/>
      <c r="AI392" s="403"/>
      <c r="AJ392" s="403"/>
      <c r="AK392" s="403"/>
      <c r="AL392" s="403"/>
      <c r="AM392" s="403"/>
      <c r="AN392" s="403"/>
      <c r="AO392" s="403"/>
      <c r="AP392" s="403"/>
      <c r="AQ392" s="403"/>
      <c r="AR392" s="403"/>
      <c r="AS392" s="403"/>
      <c r="AT392" s="403"/>
      <c r="AU392" s="403"/>
      <c r="AV392" s="403"/>
      <c r="AW392" s="403"/>
      <c r="AX392" s="403"/>
      <c r="AY392" s="403"/>
      <c r="AZ392" s="403"/>
      <c r="BA392" s="367"/>
      <c r="BB392" s="365"/>
      <c r="BC392" s="365"/>
      <c r="BD392" s="365"/>
      <c r="BE392" s="365"/>
      <c r="BF392" s="365"/>
      <c r="BG392" s="365"/>
      <c r="BH392" s="365"/>
      <c r="BI392" s="365"/>
      <c r="BJ392" s="365"/>
      <c r="BK392" s="365"/>
      <c r="BL392" s="365"/>
      <c r="BM392" s="365"/>
      <c r="BN392" s="365"/>
      <c r="BO392" s="365"/>
      <c r="BP392" s="365"/>
      <c r="BQ392" s="365"/>
      <c r="BR392" s="365"/>
      <c r="BS392" s="365"/>
      <c r="BT392" s="365"/>
      <c r="BU392" s="365"/>
      <c r="BV392" s="365"/>
      <c r="BW392" s="367"/>
      <c r="BX392" s="402"/>
      <c r="BY392" s="402"/>
      <c r="BZ392" s="402"/>
      <c r="CA392" s="402"/>
      <c r="CB392" s="402"/>
      <c r="CC392" s="402"/>
      <c r="CD392" s="402"/>
      <c r="CE392" s="402"/>
      <c r="CF392" s="402"/>
      <c r="CG392" s="402"/>
      <c r="CH392" s="402"/>
      <c r="CI392" s="402"/>
      <c r="CJ392" s="402"/>
      <c r="CK392" s="402"/>
      <c r="CL392" s="402"/>
      <c r="CM392" s="402"/>
      <c r="CN392" s="402"/>
      <c r="CO392" s="402"/>
      <c r="CP392" s="402"/>
      <c r="CQ392" s="402"/>
      <c r="CR392" s="402"/>
      <c r="CS392" s="402"/>
      <c r="CT392" s="402"/>
      <c r="CU392" s="402"/>
      <c r="CV392" s="402"/>
      <c r="CW392" s="402"/>
      <c r="CX392" s="402"/>
      <c r="CY392" s="402"/>
      <c r="CZ392" s="402"/>
    </row>
    <row r="393" s="575" customFormat="true" ht="15" customHeight="true" x14ac:dyDescent="0.2">
      <c r="X393" s="403"/>
      <c r="Y393" s="403"/>
      <c r="Z393" s="403"/>
      <c r="AA393" s="403"/>
      <c r="AB393" s="403"/>
      <c r="AC393" s="403"/>
      <c r="AD393" s="403"/>
      <c r="AE393" s="403"/>
      <c r="AF393" s="403"/>
      <c r="AG393" s="403"/>
      <c r="AH393" s="403"/>
      <c r="AI393" s="403"/>
      <c r="AJ393" s="403"/>
      <c r="AK393" s="403"/>
      <c r="AL393" s="403"/>
      <c r="AM393" s="403"/>
      <c r="AN393" s="403"/>
      <c r="AO393" s="403"/>
      <c r="AP393" s="403"/>
      <c r="AQ393" s="403"/>
      <c r="AR393" s="403"/>
      <c r="AS393" s="403"/>
      <c r="AT393" s="403"/>
      <c r="AU393" s="403"/>
      <c r="AV393" s="403"/>
      <c r="AW393" s="403"/>
      <c r="AX393" s="403"/>
      <c r="AY393" s="403"/>
      <c r="AZ393" s="403"/>
      <c r="BA393" s="367"/>
      <c r="BB393" s="365"/>
      <c r="BC393" s="365"/>
      <c r="BD393" s="365"/>
      <c r="BE393" s="365"/>
      <c r="BF393" s="365"/>
      <c r="BG393" s="365"/>
      <c r="BH393" s="365"/>
      <c r="BI393" s="365"/>
      <c r="BJ393" s="365"/>
      <c r="BK393" s="365"/>
      <c r="BL393" s="365"/>
      <c r="BM393" s="365"/>
      <c r="BN393" s="365"/>
      <c r="BO393" s="365"/>
      <c r="BP393" s="365"/>
      <c r="BQ393" s="365"/>
      <c r="BR393" s="365"/>
      <c r="BS393" s="365"/>
      <c r="BT393" s="365"/>
      <c r="BU393" s="365"/>
      <c r="BV393" s="365"/>
      <c r="BW393" s="367"/>
      <c r="BX393" s="402"/>
      <c r="BY393" s="402"/>
      <c r="BZ393" s="402"/>
      <c r="CA393" s="402"/>
      <c r="CB393" s="402"/>
      <c r="CC393" s="402"/>
      <c r="CD393" s="402"/>
      <c r="CE393" s="402"/>
      <c r="CF393" s="402"/>
      <c r="CG393" s="402"/>
      <c r="CH393" s="402"/>
      <c r="CI393" s="402"/>
      <c r="CJ393" s="402"/>
      <c r="CK393" s="402"/>
      <c r="CL393" s="402"/>
      <c r="CM393" s="402"/>
      <c r="CN393" s="402"/>
      <c r="CO393" s="402"/>
      <c r="CP393" s="402"/>
      <c r="CQ393" s="402"/>
      <c r="CR393" s="402"/>
      <c r="CS393" s="402"/>
      <c r="CT393" s="402"/>
      <c r="CU393" s="402"/>
      <c r="CV393" s="402"/>
      <c r="CW393" s="402"/>
      <c r="CX393" s="402"/>
      <c r="CY393" s="402"/>
      <c r="CZ393" s="402"/>
    </row>
    <row r="394" s="575" customFormat="true" ht="15" customHeight="true" x14ac:dyDescent="0.2">
      <c r="X394" s="403"/>
      <c r="Y394" s="403"/>
      <c r="Z394" s="403"/>
      <c r="AA394" s="403"/>
      <c r="AB394" s="403"/>
      <c r="AC394" s="403"/>
      <c r="AD394" s="403"/>
      <c r="AE394" s="403"/>
      <c r="AF394" s="403"/>
      <c r="AG394" s="403"/>
      <c r="AH394" s="403"/>
      <c r="AI394" s="403"/>
      <c r="AJ394" s="403"/>
      <c r="AK394" s="403"/>
      <c r="AL394" s="403"/>
      <c r="AM394" s="403"/>
      <c r="AN394" s="403"/>
      <c r="AO394" s="403"/>
      <c r="AP394" s="403"/>
      <c r="AQ394" s="403"/>
      <c r="AR394" s="403"/>
      <c r="AS394" s="403"/>
      <c r="AT394" s="403"/>
      <c r="AU394" s="403"/>
      <c r="AV394" s="403"/>
      <c r="AW394" s="403"/>
      <c r="AX394" s="403"/>
      <c r="AY394" s="403"/>
      <c r="AZ394" s="403"/>
      <c r="BA394" s="367"/>
      <c r="BB394" s="365"/>
      <c r="BC394" s="365"/>
      <c r="BD394" s="365"/>
      <c r="BE394" s="365"/>
      <c r="BF394" s="365"/>
      <c r="BG394" s="365"/>
      <c r="BH394" s="365"/>
      <c r="BI394" s="365"/>
      <c r="BJ394" s="365"/>
      <c r="BK394" s="365"/>
      <c r="BL394" s="365"/>
      <c r="BM394" s="365"/>
      <c r="BN394" s="365"/>
      <c r="BO394" s="365"/>
      <c r="BP394" s="365"/>
      <c r="BQ394" s="365"/>
      <c r="BR394" s="365"/>
      <c r="BS394" s="365"/>
      <c r="BT394" s="365"/>
      <c r="BU394" s="365"/>
      <c r="BV394" s="365"/>
      <c r="BW394" s="367"/>
      <c r="BX394" s="402"/>
      <c r="BY394" s="402"/>
      <c r="BZ394" s="402"/>
      <c r="CA394" s="402"/>
      <c r="CB394" s="402"/>
      <c r="CC394" s="402"/>
      <c r="CD394" s="402"/>
      <c r="CE394" s="402"/>
      <c r="CF394" s="402"/>
      <c r="CG394" s="402"/>
      <c r="CH394" s="402"/>
      <c r="CI394" s="402"/>
      <c r="CJ394" s="402"/>
      <c r="CK394" s="402"/>
      <c r="CL394" s="402"/>
      <c r="CM394" s="402"/>
      <c r="CN394" s="402"/>
      <c r="CO394" s="402"/>
      <c r="CP394" s="402"/>
      <c r="CQ394" s="402"/>
      <c r="CR394" s="402"/>
      <c r="CS394" s="402"/>
      <c r="CT394" s="402"/>
      <c r="CU394" s="402"/>
      <c r="CV394" s="402"/>
      <c r="CW394" s="402"/>
      <c r="CX394" s="402"/>
      <c r="CY394" s="402"/>
      <c r="CZ394" s="402"/>
    </row>
    <row r="395" s="575" customFormat="true" ht="15" customHeight="true" x14ac:dyDescent="0.2">
      <c r="X395" s="403"/>
      <c r="Y395" s="403"/>
      <c r="Z395" s="403"/>
      <c r="AA395" s="403"/>
      <c r="AB395" s="403"/>
      <c r="AC395" s="403"/>
      <c r="AD395" s="403"/>
      <c r="AE395" s="403"/>
      <c r="AF395" s="403"/>
      <c r="AG395" s="403"/>
      <c r="AH395" s="403"/>
      <c r="AI395" s="403"/>
      <c r="AJ395" s="403"/>
      <c r="AK395" s="403"/>
      <c r="AL395" s="403"/>
      <c r="AM395" s="403"/>
      <c r="AN395" s="403"/>
      <c r="AO395" s="403"/>
      <c r="AP395" s="403"/>
      <c r="AQ395" s="403"/>
      <c r="AR395" s="403"/>
      <c r="AS395" s="403"/>
      <c r="AT395" s="403"/>
      <c r="AU395" s="403"/>
      <c r="AV395" s="403"/>
      <c r="AW395" s="403"/>
      <c r="AX395" s="403"/>
      <c r="AY395" s="403"/>
      <c r="AZ395" s="403"/>
      <c r="BA395" s="367"/>
      <c r="BB395" s="365"/>
      <c r="BC395" s="365"/>
      <c r="BD395" s="365"/>
      <c r="BE395" s="365"/>
      <c r="BF395" s="365"/>
      <c r="BG395" s="365"/>
      <c r="BH395" s="365"/>
      <c r="BI395" s="365"/>
      <c r="BJ395" s="365"/>
      <c r="BK395" s="365"/>
      <c r="BL395" s="365"/>
      <c r="BM395" s="365"/>
      <c r="BN395" s="365"/>
      <c r="BO395" s="365"/>
      <c r="BP395" s="365"/>
      <c r="BQ395" s="365"/>
      <c r="BR395" s="365"/>
      <c r="BS395" s="365"/>
      <c r="BT395" s="365"/>
      <c r="BU395" s="365"/>
      <c r="BV395" s="365"/>
      <c r="BW395" s="367"/>
      <c r="BX395" s="402"/>
      <c r="BY395" s="402"/>
      <c r="BZ395" s="402"/>
      <c r="CA395" s="402"/>
      <c r="CB395" s="402"/>
      <c r="CC395" s="402"/>
      <c r="CD395" s="402"/>
      <c r="CE395" s="402"/>
      <c r="CF395" s="402"/>
      <c r="CG395" s="402"/>
      <c r="CH395" s="402"/>
      <c r="CI395" s="402"/>
      <c r="CJ395" s="402"/>
      <c r="CK395" s="402"/>
      <c r="CL395" s="402"/>
      <c r="CM395" s="402"/>
      <c r="CN395" s="402"/>
      <c r="CO395" s="402"/>
      <c r="CP395" s="402"/>
      <c r="CQ395" s="402"/>
      <c r="CR395" s="402"/>
      <c r="CS395" s="402"/>
      <c r="CT395" s="402"/>
      <c r="CU395" s="402"/>
      <c r="CV395" s="402"/>
      <c r="CW395" s="402"/>
      <c r="CX395" s="402"/>
      <c r="CY395" s="402"/>
      <c r="CZ395" s="402"/>
    </row>
    <row r="396" s="575" customFormat="true" ht="15" customHeight="true" x14ac:dyDescent="0.2">
      <c r="X396" s="403"/>
      <c r="Y396" s="403"/>
      <c r="Z396" s="403"/>
      <c r="AA396" s="403"/>
      <c r="AB396" s="403"/>
      <c r="AC396" s="403"/>
      <c r="AD396" s="403"/>
      <c r="AE396" s="403"/>
      <c r="AF396" s="403"/>
      <c r="AG396" s="403"/>
      <c r="AH396" s="403"/>
      <c r="AI396" s="403"/>
      <c r="AJ396" s="403"/>
      <c r="AK396" s="403"/>
      <c r="AL396" s="403"/>
      <c r="AM396" s="403"/>
      <c r="AN396" s="403"/>
      <c r="AO396" s="403"/>
      <c r="AP396" s="403"/>
      <c r="AQ396" s="403"/>
      <c r="AR396" s="403"/>
      <c r="AS396" s="403"/>
      <c r="AT396" s="403"/>
      <c r="AU396" s="403"/>
      <c r="AV396" s="403"/>
      <c r="AW396" s="403"/>
      <c r="AX396" s="403"/>
      <c r="AY396" s="403"/>
      <c r="AZ396" s="403"/>
      <c r="BA396" s="367"/>
      <c r="BB396" s="365"/>
      <c r="BC396" s="365"/>
      <c r="BD396" s="365"/>
      <c r="BE396" s="365"/>
      <c r="BF396" s="365"/>
      <c r="BG396" s="365"/>
      <c r="BH396" s="365"/>
      <c r="BI396" s="365"/>
      <c r="BJ396" s="365"/>
      <c r="BK396" s="365"/>
      <c r="BL396" s="365"/>
      <c r="BM396" s="365"/>
      <c r="BN396" s="365"/>
      <c r="BO396" s="365"/>
      <c r="BP396" s="365"/>
      <c r="BQ396" s="365"/>
      <c r="BR396" s="365"/>
      <c r="BS396" s="365"/>
      <c r="BT396" s="365"/>
      <c r="BU396" s="365"/>
      <c r="BV396" s="365"/>
      <c r="BW396" s="367"/>
      <c r="BX396" s="402"/>
      <c r="BY396" s="402"/>
      <c r="BZ396" s="402"/>
      <c r="CA396" s="402"/>
      <c r="CB396" s="402"/>
      <c r="CC396" s="402"/>
      <c r="CD396" s="402"/>
      <c r="CE396" s="402"/>
      <c r="CF396" s="402"/>
      <c r="CG396" s="402"/>
      <c r="CH396" s="402"/>
      <c r="CI396" s="402"/>
      <c r="CJ396" s="402"/>
      <c r="CK396" s="402"/>
      <c r="CL396" s="402"/>
      <c r="CM396" s="402"/>
      <c r="CN396" s="402"/>
      <c r="CO396" s="402"/>
      <c r="CP396" s="402"/>
      <c r="CQ396" s="402"/>
      <c r="CR396" s="402"/>
      <c r="CS396" s="402"/>
      <c r="CT396" s="402"/>
      <c r="CU396" s="402"/>
      <c r="CV396" s="402"/>
      <c r="CW396" s="402"/>
      <c r="CX396" s="402"/>
      <c r="CY396" s="402"/>
      <c r="CZ396" s="402"/>
    </row>
    <row r="397" s="575" customFormat="true" ht="15" customHeight="true" x14ac:dyDescent="0.2">
      <c r="X397" s="403"/>
      <c r="Y397" s="403"/>
      <c r="Z397" s="403"/>
      <c r="AA397" s="403"/>
      <c r="AB397" s="403"/>
      <c r="AC397" s="403"/>
      <c r="AD397" s="403"/>
      <c r="AE397" s="403"/>
      <c r="AF397" s="403"/>
      <c r="AG397" s="403"/>
      <c r="AH397" s="403"/>
      <c r="AI397" s="403"/>
      <c r="AJ397" s="403"/>
      <c r="AK397" s="403"/>
      <c r="AL397" s="403"/>
      <c r="AM397" s="403"/>
      <c r="AN397" s="403"/>
      <c r="AO397" s="403"/>
      <c r="AP397" s="403"/>
      <c r="AQ397" s="403"/>
      <c r="AR397" s="403"/>
      <c r="AS397" s="403"/>
      <c r="AT397" s="403"/>
      <c r="AU397" s="403"/>
      <c r="AV397" s="403"/>
      <c r="AW397" s="403"/>
      <c r="AX397" s="403"/>
      <c r="AY397" s="403"/>
      <c r="AZ397" s="403"/>
      <c r="BA397" s="367"/>
      <c r="BB397" s="365"/>
      <c r="BC397" s="365"/>
      <c r="BD397" s="365"/>
      <c r="BE397" s="365"/>
      <c r="BF397" s="365"/>
      <c r="BG397" s="365"/>
      <c r="BH397" s="365"/>
      <c r="BI397" s="365"/>
      <c r="BJ397" s="365"/>
      <c r="BK397" s="365"/>
      <c r="BL397" s="365"/>
      <c r="BM397" s="365"/>
      <c r="BN397" s="365"/>
      <c r="BO397" s="365"/>
      <c r="BP397" s="365"/>
      <c r="BQ397" s="365"/>
      <c r="BR397" s="365"/>
      <c r="BS397" s="365"/>
      <c r="BT397" s="365"/>
      <c r="BU397" s="365"/>
      <c r="BV397" s="365"/>
      <c r="BW397" s="367"/>
      <c r="BX397" s="402"/>
      <c r="BY397" s="402"/>
      <c r="BZ397" s="402"/>
      <c r="CA397" s="402"/>
      <c r="CB397" s="402"/>
      <c r="CC397" s="402"/>
      <c r="CD397" s="402"/>
      <c r="CE397" s="402"/>
      <c r="CF397" s="402"/>
      <c r="CG397" s="402"/>
      <c r="CH397" s="402"/>
      <c r="CI397" s="402"/>
      <c r="CJ397" s="402"/>
      <c r="CK397" s="402"/>
      <c r="CL397" s="402"/>
      <c r="CM397" s="402"/>
      <c r="CN397" s="402"/>
      <c r="CO397" s="402"/>
      <c r="CP397" s="402"/>
      <c r="CQ397" s="402"/>
      <c r="CR397" s="402"/>
      <c r="CS397" s="402"/>
      <c r="CT397" s="402"/>
      <c r="CU397" s="402"/>
      <c r="CV397" s="402"/>
      <c r="CW397" s="402"/>
      <c r="CX397" s="402"/>
      <c r="CY397" s="402"/>
      <c r="CZ397" s="402"/>
    </row>
    <row r="398" s="575" customFormat="true" ht="15" customHeight="true" x14ac:dyDescent="0.2">
      <c r="X398" s="403"/>
      <c r="Y398" s="403"/>
      <c r="Z398" s="403"/>
      <c r="AA398" s="403"/>
      <c r="AB398" s="403"/>
      <c r="AC398" s="403"/>
      <c r="AD398" s="403"/>
      <c r="AE398" s="403"/>
      <c r="AF398" s="403"/>
      <c r="AG398" s="403"/>
      <c r="AH398" s="403"/>
      <c r="AI398" s="403"/>
      <c r="AJ398" s="403"/>
      <c r="AK398" s="403"/>
      <c r="AL398" s="403"/>
      <c r="AM398" s="403"/>
      <c r="AN398" s="403"/>
      <c r="AO398" s="403"/>
      <c r="AP398" s="403"/>
      <c r="AQ398" s="403"/>
      <c r="AR398" s="403"/>
      <c r="AS398" s="403"/>
      <c r="AT398" s="403"/>
      <c r="AU398" s="403"/>
      <c r="AV398" s="403"/>
      <c r="AW398" s="403"/>
      <c r="AX398" s="403"/>
      <c r="AY398" s="403"/>
      <c r="AZ398" s="403"/>
      <c r="BA398" s="367"/>
      <c r="BB398" s="365"/>
      <c r="BC398" s="365"/>
      <c r="BD398" s="365"/>
      <c r="BE398" s="365"/>
      <c r="BF398" s="365"/>
      <c r="BG398" s="365"/>
      <c r="BH398" s="365"/>
      <c r="BI398" s="365"/>
      <c r="BJ398" s="365"/>
      <c r="BK398" s="365"/>
      <c r="BL398" s="365"/>
      <c r="BM398" s="365"/>
      <c r="BN398" s="365"/>
      <c r="BO398" s="365"/>
      <c r="BP398" s="365"/>
      <c r="BQ398" s="365"/>
      <c r="BR398" s="365"/>
      <c r="BS398" s="365"/>
      <c r="BT398" s="365"/>
      <c r="BU398" s="365"/>
      <c r="BV398" s="365"/>
      <c r="BW398" s="367"/>
      <c r="BX398" s="402"/>
      <c r="BY398" s="402"/>
      <c r="BZ398" s="402"/>
      <c r="CA398" s="402"/>
      <c r="CB398" s="402"/>
      <c r="CC398" s="402"/>
      <c r="CD398" s="402"/>
      <c r="CE398" s="402"/>
      <c r="CF398" s="402"/>
      <c r="CG398" s="402"/>
      <c r="CH398" s="402"/>
      <c r="CI398" s="402"/>
      <c r="CJ398" s="402"/>
      <c r="CK398" s="402"/>
      <c r="CL398" s="402"/>
      <c r="CM398" s="402"/>
      <c r="CN398" s="402"/>
      <c r="CO398" s="402"/>
      <c r="CP398" s="402"/>
      <c r="CQ398" s="402"/>
      <c r="CR398" s="402"/>
      <c r="CS398" s="402"/>
      <c r="CT398" s="402"/>
      <c r="CU398" s="402"/>
      <c r="CV398" s="402"/>
      <c r="CW398" s="402"/>
      <c r="CX398" s="402"/>
      <c r="CY398" s="402"/>
      <c r="CZ398" s="402"/>
    </row>
    <row r="399" s="587" customFormat="true" ht="15" customHeight="true" x14ac:dyDescent="0.25">
      <c r="A399" s="371"/>
      <c r="B399" s="371"/>
      <c r="C399" s="1073" t="s">
        <v>132</v>
      </c>
      <c r="D399" s="1074"/>
      <c r="E399" s="1074"/>
      <c r="F399" s="1074"/>
      <c r="G399" s="371"/>
      <c r="H399" s="1075" t="s">
        <v>133</v>
      </c>
      <c r="I399" s="1076"/>
      <c r="J399" s="1076"/>
      <c r="K399" s="1076"/>
      <c r="M399" s="1075" t="s">
        <v>134</v>
      </c>
      <c r="N399" s="1076"/>
      <c r="O399" s="1076"/>
      <c r="P399" s="1076"/>
      <c r="X399" s="398"/>
      <c r="Y399" s="398"/>
      <c r="Z399" s="398"/>
      <c r="AA399" s="398"/>
      <c r="AB399" s="398"/>
      <c r="AC399" s="398"/>
      <c r="AD399" s="398"/>
      <c r="AE399" s="398"/>
      <c r="AF399" s="398"/>
      <c r="AG399" s="398"/>
      <c r="AH399" s="398"/>
      <c r="AI399" s="398"/>
      <c r="AJ399" s="398"/>
      <c r="AK399" s="398"/>
      <c r="AL399" s="398"/>
      <c r="AM399" s="398"/>
      <c r="AN399" s="398"/>
      <c r="AO399" s="398"/>
      <c r="AP399" s="398"/>
      <c r="AQ399" s="398"/>
      <c r="AR399" s="398"/>
      <c r="AS399" s="398"/>
      <c r="AT399" s="398"/>
      <c r="AU399" s="398"/>
      <c r="AV399" s="398"/>
      <c r="AW399" s="398"/>
      <c r="AX399" s="398"/>
      <c r="AY399" s="398"/>
      <c r="AZ399" s="398"/>
      <c r="BB399" s="371"/>
      <c r="BX399" s="398"/>
      <c r="BY399" s="398"/>
      <c r="BZ399" s="398"/>
      <c r="CA399" s="398"/>
      <c r="CB399" s="398"/>
      <c r="CC399" s="398"/>
      <c r="CD399" s="398"/>
      <c r="CE399" s="398"/>
      <c r="CF399" s="398"/>
      <c r="CG399" s="398"/>
      <c r="CH399" s="398"/>
      <c r="CI399" s="398"/>
      <c r="CJ399" s="398"/>
      <c r="CK399" s="398"/>
      <c r="CL399" s="398"/>
      <c r="CM399" s="398"/>
      <c r="CN399" s="398"/>
      <c r="CO399" s="398"/>
      <c r="CP399" s="398"/>
      <c r="CQ399" s="398"/>
      <c r="CR399" s="398"/>
      <c r="CS399" s="398"/>
      <c r="CT399" s="398"/>
      <c r="CU399" s="398"/>
      <c r="CV399" s="398"/>
      <c r="CW399" s="398"/>
      <c r="CX399" s="398"/>
      <c r="CY399" s="398"/>
      <c r="CZ399" s="398"/>
    </row>
    <row r="400" s="405" customFormat="true" ht="15" customHeight="true" x14ac:dyDescent="0.2">
      <c r="C400" s="1077" t="s">
        <v>207</v>
      </c>
      <c r="D400" s="960"/>
      <c r="E400" s="960"/>
      <c r="F400" s="571"/>
      <c r="G400" s="571"/>
      <c r="H400" s="1078" t="s">
        <v>207</v>
      </c>
      <c r="I400" s="1078"/>
      <c r="J400" s="1078"/>
      <c r="K400" s="571"/>
      <c r="L400" s="571"/>
      <c r="M400" s="1078" t="s">
        <v>207</v>
      </c>
      <c r="N400" s="1078"/>
      <c r="O400" s="1078"/>
      <c r="P400" s="571"/>
      <c r="Q400" s="571"/>
      <c r="X400" s="398"/>
      <c r="Y400" s="398"/>
      <c r="Z400" s="398"/>
      <c r="AA400" s="398"/>
      <c r="AB400" s="398"/>
      <c r="AC400" s="398"/>
      <c r="AD400" s="398"/>
      <c r="AE400" s="398"/>
      <c r="AF400" s="398"/>
      <c r="AG400" s="398"/>
      <c r="AH400" s="398"/>
      <c r="AI400" s="398"/>
      <c r="AJ400" s="398"/>
      <c r="AK400" s="398"/>
      <c r="AL400" s="398"/>
      <c r="AM400" s="398"/>
      <c r="AN400" s="398"/>
      <c r="AO400" s="398"/>
      <c r="AP400" s="398"/>
      <c r="AQ400" s="398"/>
      <c r="AR400" s="398"/>
      <c r="AS400" s="398"/>
      <c r="AT400" s="398"/>
      <c r="AU400" s="398"/>
      <c r="AV400" s="398"/>
      <c r="AW400" s="398"/>
      <c r="AX400" s="398"/>
      <c r="AY400" s="398"/>
      <c r="AZ400" s="398"/>
      <c r="BA400" s="587"/>
      <c r="BB400" s="371"/>
      <c r="BC400" s="587"/>
      <c r="BD400" s="587"/>
      <c r="BE400" s="587"/>
      <c r="BF400" s="587"/>
      <c r="BG400" s="587"/>
      <c r="BH400" s="587"/>
      <c r="BI400" s="587"/>
      <c r="BJ400" s="587"/>
      <c r="BK400" s="587"/>
      <c r="BL400" s="587"/>
      <c r="BM400" s="587"/>
      <c r="BN400" s="587"/>
      <c r="BO400" s="587"/>
      <c r="BP400" s="587"/>
      <c r="BQ400" s="587"/>
      <c r="BR400" s="587"/>
      <c r="BS400" s="587"/>
      <c r="BT400" s="587"/>
      <c r="BU400" s="587"/>
      <c r="BV400" s="587"/>
      <c r="BW400" s="587"/>
      <c r="BX400" s="398"/>
      <c r="BY400" s="398"/>
      <c r="BZ400" s="398"/>
      <c r="CA400" s="398"/>
      <c r="CB400" s="398"/>
      <c r="CC400" s="398"/>
      <c r="CD400" s="398"/>
      <c r="CE400" s="398"/>
      <c r="CF400" s="398"/>
      <c r="CG400" s="398"/>
      <c r="CH400" s="398"/>
      <c r="CI400" s="398"/>
      <c r="CJ400" s="398"/>
      <c r="CK400" s="398"/>
      <c r="CL400" s="398"/>
      <c r="CM400" s="398"/>
      <c r="CN400" s="398"/>
      <c r="CO400" s="398"/>
      <c r="CP400" s="398"/>
      <c r="CQ400" s="398"/>
      <c r="CR400" s="398"/>
      <c r="CS400" s="398"/>
      <c r="CT400" s="398"/>
      <c r="CU400" s="398"/>
      <c r="CV400" s="398"/>
      <c r="CW400" s="398"/>
      <c r="CX400" s="398"/>
      <c r="CY400" s="398"/>
      <c r="CZ400" s="398"/>
    </row>
    <row r="401" s="405" customFormat="true" ht="25.15" customHeight="true" x14ac:dyDescent="0.2">
      <c r="C401" s="1077"/>
      <c r="D401" s="960"/>
      <c r="E401" s="588" t="s">
        <v>208</v>
      </c>
      <c r="F401" s="571"/>
      <c r="G401" s="571"/>
      <c r="H401" s="1078"/>
      <c r="I401" s="1078"/>
      <c r="J401" s="589" t="s">
        <v>208</v>
      </c>
      <c r="K401" s="571"/>
      <c r="L401" s="571"/>
      <c r="M401" s="1078"/>
      <c r="N401" s="1078"/>
      <c r="O401" s="590" t="s">
        <v>208</v>
      </c>
      <c r="P401" s="571"/>
      <c r="Q401" s="571"/>
      <c r="X401" s="398"/>
      <c r="Y401" s="398"/>
      <c r="Z401" s="398"/>
      <c r="AA401" s="398"/>
      <c r="AB401" s="398"/>
      <c r="AC401" s="398"/>
      <c r="AD401" s="398"/>
      <c r="AE401" s="398"/>
      <c r="AF401" s="398"/>
      <c r="AG401" s="398"/>
      <c r="AH401" s="398"/>
      <c r="AI401" s="398"/>
      <c r="AJ401" s="398"/>
      <c r="AK401" s="398"/>
      <c r="AL401" s="398"/>
      <c r="AM401" s="398"/>
      <c r="AN401" s="398"/>
      <c r="AO401" s="398"/>
      <c r="AP401" s="398"/>
      <c r="AQ401" s="398"/>
      <c r="AR401" s="398"/>
      <c r="AS401" s="398"/>
      <c r="AT401" s="398"/>
      <c r="AU401" s="398"/>
      <c r="AV401" s="398"/>
      <c r="AW401" s="398"/>
      <c r="AX401" s="398"/>
      <c r="AY401" s="398"/>
      <c r="AZ401" s="398"/>
      <c r="BA401" s="587"/>
      <c r="BB401" s="371"/>
      <c r="BC401" s="587"/>
      <c r="BD401" s="587"/>
      <c r="BE401" s="587"/>
      <c r="BF401" s="587"/>
      <c r="BG401" s="587"/>
      <c r="BH401" s="587"/>
      <c r="BI401" s="587"/>
      <c r="BJ401" s="587"/>
      <c r="BK401" s="587"/>
      <c r="BL401" s="587"/>
      <c r="BM401" s="587"/>
      <c r="BN401" s="587"/>
      <c r="BO401" s="587"/>
      <c r="BP401" s="587"/>
      <c r="BQ401" s="587"/>
      <c r="BR401" s="587"/>
      <c r="BS401" s="587"/>
      <c r="BT401" s="587"/>
      <c r="BU401" s="587"/>
      <c r="BV401" s="587"/>
      <c r="BW401" s="587"/>
      <c r="BX401" s="398"/>
      <c r="BY401" s="398"/>
      <c r="BZ401" s="398"/>
      <c r="CA401" s="398"/>
      <c r="CB401" s="398"/>
      <c r="CC401" s="398"/>
      <c r="CD401" s="398"/>
      <c r="CE401" s="398"/>
      <c r="CF401" s="398"/>
      <c r="CG401" s="398"/>
      <c r="CH401" s="398"/>
      <c r="CI401" s="398"/>
      <c r="CJ401" s="398"/>
      <c r="CK401" s="398"/>
      <c r="CL401" s="398"/>
      <c r="CM401" s="398"/>
      <c r="CN401" s="398"/>
      <c r="CO401" s="398"/>
      <c r="CP401" s="398"/>
      <c r="CQ401" s="398"/>
      <c r="CR401" s="398"/>
      <c r="CS401" s="398"/>
      <c r="CT401" s="398"/>
      <c r="CU401" s="398"/>
      <c r="CV401" s="398"/>
      <c r="CW401" s="398"/>
      <c r="CX401" s="398"/>
      <c r="CY401" s="398"/>
      <c r="CZ401" s="398"/>
    </row>
    <row r="402" s="405" customFormat="true" ht="25.15" customHeight="true" x14ac:dyDescent="0.2">
      <c r="B402" s="1084" t="s">
        <v>139</v>
      </c>
      <c r="C402" s="960"/>
      <c r="D402" s="960"/>
      <c r="E402" s="591" t="s">
        <v>209</v>
      </c>
      <c r="F402" s="571"/>
      <c r="G402" s="571"/>
      <c r="H402" s="1078"/>
      <c r="I402" s="1078"/>
      <c r="J402" s="592" t="s">
        <v>209</v>
      </c>
      <c r="K402" s="571"/>
      <c r="L402" s="571"/>
      <c r="M402" s="1078"/>
      <c r="N402" s="1078"/>
      <c r="O402" s="593" t="s">
        <v>209</v>
      </c>
      <c r="P402" s="571"/>
      <c r="Q402" s="571"/>
      <c r="X402" s="398"/>
      <c r="Y402" s="398"/>
      <c r="Z402" s="398"/>
      <c r="AA402" s="398"/>
      <c r="AB402" s="398"/>
      <c r="AC402" s="398"/>
      <c r="AD402" s="398"/>
      <c r="AE402" s="398"/>
      <c r="AF402" s="398"/>
      <c r="AG402" s="398"/>
      <c r="AH402" s="398"/>
      <c r="AI402" s="398"/>
      <c r="AJ402" s="398"/>
      <c r="AK402" s="398"/>
      <c r="AL402" s="398"/>
      <c r="AM402" s="398"/>
      <c r="AN402" s="398"/>
      <c r="AO402" s="398"/>
      <c r="AP402" s="398"/>
      <c r="AQ402" s="398"/>
      <c r="AR402" s="398"/>
      <c r="AS402" s="398"/>
      <c r="AT402" s="398"/>
      <c r="AU402" s="398"/>
      <c r="AV402" s="398"/>
      <c r="AW402" s="398"/>
      <c r="AX402" s="398"/>
      <c r="AY402" s="398"/>
      <c r="AZ402" s="398"/>
      <c r="BA402" s="587"/>
      <c r="BB402" s="371"/>
      <c r="BC402" s="587"/>
      <c r="BD402" s="587"/>
      <c r="BE402" s="587"/>
      <c r="BF402" s="587"/>
      <c r="BG402" s="587"/>
      <c r="BH402" s="587"/>
      <c r="BI402" s="587"/>
      <c r="BJ402" s="587"/>
      <c r="BK402" s="587"/>
      <c r="BL402" s="587"/>
      <c r="BM402" s="587"/>
      <c r="BN402" s="587"/>
      <c r="BO402" s="587"/>
      <c r="BP402" s="587"/>
      <c r="BQ402" s="587"/>
      <c r="BR402" s="587"/>
      <c r="BS402" s="587"/>
      <c r="BT402" s="587"/>
      <c r="BU402" s="587"/>
      <c r="BV402" s="587"/>
      <c r="BW402" s="587"/>
      <c r="BX402" s="398"/>
      <c r="BY402" s="398"/>
      <c r="BZ402" s="398"/>
      <c r="CA402" s="398"/>
      <c r="CB402" s="398"/>
      <c r="CC402" s="398"/>
      <c r="CD402" s="398"/>
      <c r="CE402" s="398"/>
      <c r="CF402" s="398"/>
      <c r="CG402" s="398"/>
      <c r="CH402" s="398"/>
      <c r="CI402" s="398"/>
      <c r="CJ402" s="398"/>
      <c r="CK402" s="398"/>
      <c r="CL402" s="398"/>
      <c r="CM402" s="398"/>
      <c r="CN402" s="398"/>
      <c r="CO402" s="398"/>
      <c r="CP402" s="398"/>
      <c r="CQ402" s="398"/>
      <c r="CR402" s="398"/>
      <c r="CS402" s="398"/>
      <c r="CT402" s="398"/>
      <c r="CU402" s="398"/>
      <c r="CV402" s="398"/>
      <c r="CW402" s="398"/>
      <c r="CX402" s="398"/>
      <c r="CY402" s="398"/>
      <c r="CZ402" s="398"/>
    </row>
    <row r="403" s="405" customFormat="true" ht="25.15" customHeight="true" x14ac:dyDescent="0.2">
      <c r="B403" s="960"/>
      <c r="C403" s="1071" t="s">
        <v>210</v>
      </c>
      <c r="D403" s="1072"/>
      <c r="E403" s="699">
        <v>0.85762035471500631</v>
      </c>
      <c r="F403" s="698"/>
      <c r="G403" s="698"/>
      <c r="H403" s="1072" t="s">
        <v>210</v>
      </c>
      <c r="I403" s="1072"/>
      <c r="J403" s="700">
        <v>0.82653577438658377</v>
      </c>
      <c r="K403" s="698"/>
      <c r="L403" s="698"/>
      <c r="M403" s="1072" t="s">
        <v>211</v>
      </c>
      <c r="N403" s="1072"/>
      <c r="O403" s="701">
        <v>0.80540627168111478</v>
      </c>
      <c r="P403" s="698"/>
      <c r="Q403" s="698"/>
      <c r="X403" s="398"/>
      <c r="Y403" s="398"/>
      <c r="Z403" s="398"/>
      <c r="AA403" s="398"/>
      <c r="AB403" s="398"/>
      <c r="AC403" s="398"/>
      <c r="AD403" s="398"/>
      <c r="AE403" s="398"/>
      <c r="AF403" s="398"/>
      <c r="AG403" s="398"/>
      <c r="AH403" s="398"/>
      <c r="AI403" s="398"/>
      <c r="AJ403" s="398"/>
      <c r="AK403" s="398"/>
      <c r="AL403" s="398"/>
      <c r="AM403" s="398"/>
      <c r="AN403" s="398"/>
      <c r="AO403" s="398"/>
      <c r="AP403" s="398"/>
      <c r="AQ403" s="398"/>
      <c r="AR403" s="398"/>
      <c r="AS403" s="398"/>
      <c r="AT403" s="398"/>
      <c r="AU403" s="398"/>
      <c r="AV403" s="398"/>
      <c r="AW403" s="398"/>
      <c r="AX403" s="398"/>
      <c r="AY403" s="398"/>
      <c r="AZ403" s="398"/>
      <c r="BA403" s="400"/>
      <c r="BB403" s="477"/>
      <c r="BC403" s="400"/>
      <c r="BD403" s="400"/>
      <c r="BE403" s="400"/>
      <c r="BF403" s="400"/>
      <c r="BG403" s="400"/>
      <c r="BH403" s="400"/>
      <c r="BI403" s="400"/>
      <c r="BJ403" s="400"/>
      <c r="BK403" s="400"/>
      <c r="BL403" s="400"/>
      <c r="BM403" s="400"/>
      <c r="BN403" s="400"/>
      <c r="BO403" s="400"/>
      <c r="BP403" s="400"/>
      <c r="BQ403" s="400"/>
      <c r="BR403" s="400"/>
      <c r="BS403" s="400"/>
      <c r="BT403" s="400"/>
      <c r="BU403" s="400"/>
      <c r="BV403" s="400"/>
      <c r="BW403" s="400"/>
      <c r="BX403" s="401"/>
      <c r="BY403" s="401"/>
      <c r="BZ403" s="401"/>
      <c r="CA403" s="401"/>
      <c r="CB403" s="401"/>
      <c r="CC403" s="401"/>
      <c r="CD403" s="401"/>
      <c r="CE403" s="401"/>
      <c r="CF403" s="401"/>
      <c r="CG403" s="401"/>
      <c r="CH403" s="401"/>
      <c r="CI403" s="401"/>
      <c r="CJ403" s="401"/>
      <c r="CK403" s="401"/>
      <c r="CL403" s="401"/>
      <c r="CM403" s="401"/>
      <c r="CN403" s="401"/>
      <c r="CO403" s="401"/>
      <c r="CP403" s="401"/>
      <c r="CQ403" s="401"/>
      <c r="CR403" s="401"/>
      <c r="CS403" s="401"/>
      <c r="CT403" s="401"/>
      <c r="CU403" s="401"/>
      <c r="CV403" s="401"/>
      <c r="CW403" s="401"/>
      <c r="CX403" s="401"/>
      <c r="CY403" s="401"/>
      <c r="CZ403" s="401"/>
    </row>
    <row r="404" s="405" customFormat="true" ht="25.15" customHeight="true" x14ac:dyDescent="0.2">
      <c r="B404" s="960"/>
      <c r="C404" s="1071" t="s">
        <v>211</v>
      </c>
      <c r="D404" s="1072"/>
      <c r="E404" s="702">
        <v>0.83142460826542708</v>
      </c>
      <c r="F404" s="698"/>
      <c r="G404" s="698"/>
      <c r="H404" s="1072" t="s">
        <v>211</v>
      </c>
      <c r="I404" s="1072"/>
      <c r="J404" s="703">
        <v>0.79857249430036426</v>
      </c>
      <c r="K404" s="698"/>
      <c r="L404" s="698"/>
      <c r="M404" s="1072" t="s">
        <v>210</v>
      </c>
      <c r="N404" s="1072"/>
      <c r="O404" s="704">
        <v>0.79877974758497006</v>
      </c>
      <c r="P404" s="698"/>
      <c r="Q404" s="698"/>
      <c r="X404" s="398"/>
      <c r="Y404" s="398"/>
      <c r="Z404" s="398"/>
      <c r="AA404" s="398"/>
      <c r="AB404" s="398"/>
      <c r="AC404" s="398"/>
      <c r="AD404" s="398"/>
      <c r="AE404" s="398"/>
      <c r="AF404" s="398"/>
      <c r="AG404" s="398"/>
      <c r="AH404" s="398"/>
      <c r="AI404" s="398"/>
      <c r="AJ404" s="398"/>
      <c r="AK404" s="398"/>
      <c r="AL404" s="398"/>
      <c r="AM404" s="398"/>
      <c r="AN404" s="398"/>
      <c r="AO404" s="398"/>
      <c r="AP404" s="398"/>
      <c r="AQ404" s="398"/>
      <c r="AR404" s="398"/>
      <c r="AS404" s="398"/>
      <c r="AT404" s="398"/>
      <c r="AU404" s="398"/>
      <c r="AV404" s="398"/>
      <c r="AW404" s="398"/>
      <c r="AX404" s="398"/>
      <c r="AY404" s="398"/>
      <c r="AZ404" s="398"/>
      <c r="BA404" s="400"/>
      <c r="BB404" s="477"/>
      <c r="BC404" s="400"/>
      <c r="BD404" s="400"/>
      <c r="BE404" s="400"/>
      <c r="BF404" s="400"/>
      <c r="BG404" s="400"/>
      <c r="BH404" s="400"/>
      <c r="BI404" s="400"/>
      <c r="BJ404" s="400"/>
      <c r="BK404" s="400"/>
      <c r="BL404" s="400"/>
      <c r="BM404" s="400"/>
      <c r="BN404" s="400"/>
      <c r="BO404" s="400"/>
      <c r="BP404" s="400"/>
      <c r="BQ404" s="400"/>
      <c r="BR404" s="400"/>
      <c r="BS404" s="400"/>
      <c r="BT404" s="400"/>
      <c r="BU404" s="400"/>
      <c r="BV404" s="400"/>
      <c r="BW404" s="400"/>
      <c r="BX404" s="401"/>
      <c r="BY404" s="401"/>
      <c r="BZ404" s="401"/>
      <c r="CA404" s="401"/>
      <c r="CB404" s="401"/>
      <c r="CC404" s="401"/>
      <c r="CD404" s="401"/>
      <c r="CE404" s="401"/>
      <c r="CF404" s="401"/>
      <c r="CG404" s="401"/>
      <c r="CH404" s="401"/>
      <c r="CI404" s="401"/>
      <c r="CJ404" s="401"/>
      <c r="CK404" s="401"/>
      <c r="CL404" s="401"/>
      <c r="CM404" s="401"/>
      <c r="CN404" s="401"/>
      <c r="CO404" s="401"/>
      <c r="CP404" s="401"/>
      <c r="CQ404" s="401"/>
      <c r="CR404" s="401"/>
      <c r="CS404" s="401"/>
      <c r="CT404" s="401"/>
      <c r="CU404" s="401"/>
      <c r="CV404" s="401"/>
      <c r="CW404" s="401"/>
      <c r="CX404" s="401"/>
      <c r="CY404" s="401"/>
      <c r="CZ404" s="401"/>
    </row>
    <row r="405" s="405" customFormat="true" ht="25.15" customHeight="true" x14ac:dyDescent="0.2">
      <c r="B405" s="960"/>
      <c r="C405" s="1071" t="s">
        <v>212</v>
      </c>
      <c r="D405" s="1072"/>
      <c r="E405" s="702">
        <v>-0.83142023371983298</v>
      </c>
      <c r="F405" s="698"/>
      <c r="G405" s="698"/>
      <c r="H405" s="1072" t="s">
        <v>212</v>
      </c>
      <c r="I405" s="1072"/>
      <c r="J405" s="703">
        <v>-0.76467591412921865</v>
      </c>
      <c r="K405" s="698"/>
      <c r="L405" s="698"/>
      <c r="M405" s="1072" t="s">
        <v>212</v>
      </c>
      <c r="N405" s="1072"/>
      <c r="O405" s="704">
        <v>-0.78604703726942815</v>
      </c>
      <c r="P405" s="698"/>
      <c r="Q405" s="698"/>
      <c r="X405" s="398"/>
      <c r="Y405" s="398"/>
      <c r="Z405" s="398"/>
      <c r="AA405" s="398"/>
      <c r="AB405" s="398"/>
      <c r="AC405" s="398"/>
      <c r="AD405" s="398"/>
      <c r="AE405" s="398"/>
      <c r="AF405" s="398"/>
      <c r="AG405" s="398"/>
      <c r="AH405" s="398"/>
      <c r="AI405" s="398"/>
      <c r="AJ405" s="398"/>
      <c r="AK405" s="398"/>
      <c r="AL405" s="398"/>
      <c r="AM405" s="398"/>
      <c r="AN405" s="398"/>
      <c r="AO405" s="398"/>
      <c r="AP405" s="398"/>
      <c r="AQ405" s="398"/>
      <c r="AR405" s="398"/>
      <c r="AS405" s="398"/>
      <c r="AT405" s="398"/>
      <c r="AU405" s="398"/>
      <c r="AV405" s="398"/>
      <c r="AW405" s="398"/>
      <c r="AX405" s="398"/>
      <c r="AY405" s="398"/>
      <c r="AZ405" s="398"/>
      <c r="BA405" s="400"/>
      <c r="BB405" s="477"/>
      <c r="BC405" s="400"/>
      <c r="BD405" s="400"/>
      <c r="BE405" s="400"/>
      <c r="BF405" s="400"/>
      <c r="BG405" s="400"/>
      <c r="BH405" s="400"/>
      <c r="BI405" s="400"/>
      <c r="BJ405" s="400"/>
      <c r="BK405" s="400"/>
      <c r="BL405" s="400"/>
      <c r="BM405" s="400"/>
      <c r="BN405" s="400"/>
      <c r="BO405" s="400"/>
      <c r="BP405" s="400"/>
      <c r="BQ405" s="400"/>
      <c r="BR405" s="400"/>
      <c r="BS405" s="400"/>
      <c r="BT405" s="400"/>
      <c r="BU405" s="400"/>
      <c r="BV405" s="400"/>
      <c r="BW405" s="400"/>
      <c r="BX405" s="401"/>
      <c r="BY405" s="401"/>
      <c r="BZ405" s="401"/>
      <c r="CA405" s="401"/>
      <c r="CB405" s="401"/>
      <c r="CC405" s="401"/>
      <c r="CD405" s="401"/>
      <c r="CE405" s="401"/>
      <c r="CF405" s="401"/>
      <c r="CG405" s="401"/>
      <c r="CH405" s="401"/>
      <c r="CI405" s="401"/>
      <c r="CJ405" s="401"/>
      <c r="CK405" s="401"/>
      <c r="CL405" s="401"/>
      <c r="CM405" s="401"/>
      <c r="CN405" s="401"/>
      <c r="CO405" s="401"/>
      <c r="CP405" s="401"/>
      <c r="CQ405" s="401"/>
      <c r="CR405" s="401"/>
      <c r="CS405" s="401"/>
      <c r="CT405" s="401"/>
      <c r="CU405" s="401"/>
      <c r="CV405" s="401"/>
      <c r="CW405" s="401"/>
      <c r="CX405" s="401"/>
      <c r="CY405" s="401"/>
      <c r="CZ405" s="401"/>
    </row>
    <row r="406" s="405" customFormat="true" ht="25.15" customHeight="true" x14ac:dyDescent="0.2">
      <c r="B406" s="960"/>
      <c r="C406" s="1071" t="s">
        <v>213</v>
      </c>
      <c r="D406" s="1072"/>
      <c r="E406" s="702">
        <v>0.69295707062622414</v>
      </c>
      <c r="F406" s="698"/>
      <c r="G406" s="698"/>
      <c r="H406" s="1072" t="s">
        <v>214</v>
      </c>
      <c r="I406" s="1072"/>
      <c r="J406" s="703">
        <v>-0.60115370830446047</v>
      </c>
      <c r="K406" s="698"/>
      <c r="L406" s="698"/>
      <c r="M406" s="1072" t="s">
        <v>213</v>
      </c>
      <c r="N406" s="1072"/>
      <c r="O406" s="704">
        <v>0.68815467193326685</v>
      </c>
      <c r="P406" s="698"/>
      <c r="Q406" s="698"/>
      <c r="X406" s="398"/>
      <c r="Y406" s="398"/>
      <c r="Z406" s="398"/>
      <c r="AA406" s="398"/>
      <c r="AB406" s="398"/>
      <c r="AC406" s="398"/>
      <c r="AD406" s="398"/>
      <c r="AE406" s="398"/>
      <c r="AF406" s="398"/>
      <c r="AG406" s="398"/>
      <c r="AH406" s="398"/>
      <c r="AI406" s="398"/>
      <c r="AJ406" s="398"/>
      <c r="AK406" s="398"/>
      <c r="AL406" s="398"/>
      <c r="AM406" s="398"/>
      <c r="AN406" s="398"/>
      <c r="AO406" s="398"/>
      <c r="AP406" s="398"/>
      <c r="AQ406" s="398"/>
      <c r="AR406" s="398"/>
      <c r="AS406" s="398"/>
      <c r="AT406" s="398"/>
      <c r="AU406" s="398"/>
      <c r="AV406" s="398"/>
      <c r="AW406" s="398"/>
      <c r="AX406" s="398"/>
      <c r="AY406" s="398"/>
      <c r="AZ406" s="398"/>
      <c r="BA406" s="400"/>
      <c r="BB406" s="477"/>
      <c r="BC406" s="400"/>
      <c r="BD406" s="400"/>
      <c r="BE406" s="400"/>
      <c r="BF406" s="400"/>
      <c r="BG406" s="400"/>
      <c r="BH406" s="400"/>
      <c r="BI406" s="400"/>
      <c r="BJ406" s="400"/>
      <c r="BK406" s="400"/>
      <c r="BL406" s="400"/>
      <c r="BM406" s="400"/>
      <c r="BN406" s="400"/>
      <c r="BO406" s="400"/>
      <c r="BP406" s="400"/>
      <c r="BQ406" s="400"/>
      <c r="BR406" s="400"/>
      <c r="BS406" s="400"/>
      <c r="BT406" s="400"/>
      <c r="BU406" s="400"/>
      <c r="BV406" s="400"/>
      <c r="BW406" s="400"/>
      <c r="BX406" s="401"/>
      <c r="BY406" s="401"/>
      <c r="BZ406" s="401"/>
      <c r="CA406" s="401"/>
      <c r="CB406" s="401"/>
      <c r="CC406" s="401"/>
      <c r="CD406" s="401"/>
      <c r="CE406" s="401"/>
      <c r="CF406" s="401"/>
      <c r="CG406" s="401"/>
      <c r="CH406" s="401"/>
      <c r="CI406" s="401"/>
      <c r="CJ406" s="401"/>
      <c r="CK406" s="401"/>
      <c r="CL406" s="401"/>
      <c r="CM406" s="401"/>
      <c r="CN406" s="401"/>
      <c r="CO406" s="401"/>
      <c r="CP406" s="401"/>
      <c r="CQ406" s="401"/>
      <c r="CR406" s="401"/>
      <c r="CS406" s="401"/>
      <c r="CT406" s="401"/>
      <c r="CU406" s="401"/>
      <c r="CV406" s="401"/>
      <c r="CW406" s="401"/>
      <c r="CX406" s="401"/>
      <c r="CY406" s="401"/>
      <c r="CZ406" s="401"/>
    </row>
    <row r="407" s="405" customFormat="true" ht="25.15" customHeight="true" x14ac:dyDescent="0.2">
      <c r="B407" s="960"/>
      <c r="C407" s="1071" t="s">
        <v>214</v>
      </c>
      <c r="D407" s="1072"/>
      <c r="E407" s="702">
        <v>-0.61108762208121836</v>
      </c>
      <c r="F407" s="698"/>
      <c r="G407" s="698"/>
      <c r="H407" s="1072" t="s">
        <v>215</v>
      </c>
      <c r="I407" s="1072"/>
      <c r="J407" s="703">
        <v>0.5761896505668751</v>
      </c>
      <c r="K407" s="698"/>
      <c r="L407" s="698"/>
      <c r="M407" s="1072" t="s">
        <v>215</v>
      </c>
      <c r="N407" s="1072"/>
      <c r="O407" s="704">
        <v>0.67007968490503111</v>
      </c>
      <c r="P407" s="698"/>
      <c r="Q407" s="698"/>
      <c r="X407" s="398"/>
      <c r="Y407" s="398"/>
      <c r="Z407" s="398"/>
      <c r="AA407" s="398"/>
      <c r="AB407" s="398"/>
      <c r="AC407" s="398"/>
      <c r="AD407" s="398"/>
      <c r="AE407" s="398"/>
      <c r="AF407" s="398"/>
      <c r="AG407" s="398"/>
      <c r="AH407" s="398"/>
      <c r="AI407" s="398"/>
      <c r="AJ407" s="398"/>
      <c r="AK407" s="398"/>
      <c r="AL407" s="398"/>
      <c r="AM407" s="398"/>
      <c r="AN407" s="398"/>
      <c r="AO407" s="398"/>
      <c r="AP407" s="398"/>
      <c r="AQ407" s="398"/>
      <c r="AR407" s="398"/>
      <c r="AS407" s="398"/>
      <c r="AT407" s="398"/>
      <c r="AU407" s="398"/>
      <c r="AV407" s="398"/>
      <c r="AW407" s="398"/>
      <c r="AX407" s="398"/>
      <c r="AY407" s="398"/>
      <c r="AZ407" s="398"/>
      <c r="BA407" s="400"/>
      <c r="BB407" s="477"/>
      <c r="BC407" s="400"/>
      <c r="BD407" s="400"/>
      <c r="BE407" s="400"/>
      <c r="BF407" s="400"/>
      <c r="BG407" s="400"/>
      <c r="BH407" s="400"/>
      <c r="BI407" s="400"/>
      <c r="BJ407" s="400"/>
      <c r="BK407" s="400"/>
      <c r="BL407" s="400"/>
      <c r="BM407" s="400"/>
      <c r="BN407" s="400"/>
      <c r="BO407" s="400"/>
      <c r="BP407" s="400"/>
      <c r="BQ407" s="400"/>
      <c r="BR407" s="400"/>
      <c r="BS407" s="400"/>
      <c r="BT407" s="400"/>
      <c r="BU407" s="400"/>
      <c r="BV407" s="400"/>
      <c r="BW407" s="400"/>
      <c r="BX407" s="401"/>
      <c r="BY407" s="401"/>
      <c r="BZ407" s="401"/>
      <c r="CA407" s="401"/>
      <c r="CB407" s="401"/>
      <c r="CC407" s="401"/>
      <c r="CD407" s="401"/>
      <c r="CE407" s="401"/>
      <c r="CF407" s="401"/>
      <c r="CG407" s="401"/>
      <c r="CH407" s="401"/>
      <c r="CI407" s="401"/>
      <c r="CJ407" s="401"/>
      <c r="CK407" s="401"/>
      <c r="CL407" s="401"/>
      <c r="CM407" s="401"/>
      <c r="CN407" s="401"/>
      <c r="CO407" s="401"/>
      <c r="CP407" s="401"/>
      <c r="CQ407" s="401"/>
      <c r="CR407" s="401"/>
      <c r="CS407" s="401"/>
      <c r="CT407" s="401"/>
      <c r="CU407" s="401"/>
      <c r="CV407" s="401"/>
      <c r="CW407" s="401"/>
      <c r="CX407" s="401"/>
      <c r="CY407" s="401"/>
      <c r="CZ407" s="401"/>
    </row>
    <row r="408" s="405" customFormat="true" ht="25.15" customHeight="true" x14ac:dyDescent="0.2">
      <c r="B408" s="960"/>
      <c r="C408" s="1071" t="s">
        <v>215</v>
      </c>
      <c r="D408" s="1072"/>
      <c r="E408" s="702">
        <v>0.60136363931439007</v>
      </c>
      <c r="F408" s="698"/>
      <c r="G408" s="698"/>
      <c r="H408" s="1072" t="s">
        <v>213</v>
      </c>
      <c r="I408" s="1072"/>
      <c r="J408" s="703">
        <v>0.56711677709725605</v>
      </c>
      <c r="K408" s="698"/>
      <c r="L408" s="698"/>
      <c r="M408" s="1072" t="s">
        <v>216</v>
      </c>
      <c r="N408" s="1072"/>
      <c r="O408" s="704">
        <v>0.55479783035692287</v>
      </c>
      <c r="P408" s="698"/>
      <c r="Q408" s="698"/>
      <c r="X408" s="398"/>
      <c r="Y408" s="398"/>
      <c r="Z408" s="398"/>
      <c r="AA408" s="398"/>
      <c r="AB408" s="398"/>
      <c r="AC408" s="398"/>
      <c r="AD408" s="398"/>
      <c r="AE408" s="398"/>
      <c r="AF408" s="398"/>
      <c r="AG408" s="398"/>
      <c r="AH408" s="398"/>
      <c r="AI408" s="398"/>
      <c r="AJ408" s="398"/>
      <c r="AK408" s="398"/>
      <c r="AL408" s="398"/>
      <c r="AM408" s="398"/>
      <c r="AN408" s="398"/>
      <c r="AO408" s="398"/>
      <c r="AP408" s="398"/>
      <c r="AQ408" s="398"/>
      <c r="AR408" s="398"/>
      <c r="AS408" s="398"/>
      <c r="AT408" s="398"/>
      <c r="AU408" s="398"/>
      <c r="AV408" s="398"/>
      <c r="AW408" s="398"/>
      <c r="AX408" s="398"/>
      <c r="AY408" s="398"/>
      <c r="AZ408" s="398"/>
      <c r="BA408" s="400"/>
      <c r="BB408" s="477"/>
      <c r="BC408" s="400"/>
      <c r="BD408" s="400"/>
      <c r="BE408" s="400"/>
      <c r="BF408" s="400"/>
      <c r="BG408" s="400"/>
      <c r="BH408" s="400"/>
      <c r="BI408" s="400"/>
      <c r="BJ408" s="400"/>
      <c r="BK408" s="400"/>
      <c r="BL408" s="400"/>
      <c r="BM408" s="400"/>
      <c r="BN408" s="400"/>
      <c r="BO408" s="400"/>
      <c r="BP408" s="400"/>
      <c r="BQ408" s="400"/>
      <c r="BR408" s="400"/>
      <c r="BS408" s="400"/>
      <c r="BT408" s="400"/>
      <c r="BU408" s="400"/>
      <c r="BV408" s="400"/>
      <c r="BW408" s="400"/>
      <c r="BX408" s="401"/>
      <c r="BY408" s="401"/>
      <c r="BZ408" s="401"/>
      <c r="CA408" s="401"/>
      <c r="CB408" s="401"/>
      <c r="CC408" s="401"/>
      <c r="CD408" s="401"/>
      <c r="CE408" s="401"/>
      <c r="CF408" s="401"/>
      <c r="CG408" s="401"/>
      <c r="CH408" s="401"/>
      <c r="CI408" s="401"/>
      <c r="CJ408" s="401"/>
      <c r="CK408" s="401"/>
      <c r="CL408" s="401"/>
      <c r="CM408" s="401"/>
      <c r="CN408" s="401"/>
      <c r="CO408" s="401"/>
      <c r="CP408" s="401"/>
      <c r="CQ408" s="401"/>
      <c r="CR408" s="401"/>
      <c r="CS408" s="401"/>
      <c r="CT408" s="401"/>
      <c r="CU408" s="401"/>
      <c r="CV408" s="401"/>
      <c r="CW408" s="401"/>
      <c r="CX408" s="401"/>
      <c r="CY408" s="401"/>
      <c r="CZ408" s="401"/>
    </row>
    <row r="409" s="405" customFormat="true" ht="25.15" customHeight="true" x14ac:dyDescent="0.2">
      <c r="B409" s="960"/>
      <c r="C409" s="1071" t="s">
        <v>217</v>
      </c>
      <c r="D409" s="1072"/>
      <c r="E409" s="702">
        <v>0.578113029929329</v>
      </c>
      <c r="F409" s="698"/>
      <c r="G409" s="698"/>
      <c r="H409" s="1072" t="s">
        <v>217</v>
      </c>
      <c r="I409" s="1072"/>
      <c r="J409" s="703">
        <v>0.55446609919773637</v>
      </c>
      <c r="K409" s="698"/>
      <c r="L409" s="698"/>
      <c r="M409" s="1072" t="s">
        <v>218</v>
      </c>
      <c r="N409" s="1072"/>
      <c r="O409" s="704">
        <v>0.52544234593737194</v>
      </c>
      <c r="P409" s="698"/>
      <c r="Q409" s="698"/>
      <c r="X409" s="398"/>
      <c r="Y409" s="398"/>
      <c r="Z409" s="398"/>
      <c r="AA409" s="398"/>
      <c r="AB409" s="398"/>
      <c r="AC409" s="398"/>
      <c r="AD409" s="398"/>
      <c r="AE409" s="398"/>
      <c r="AF409" s="398"/>
      <c r="AG409" s="398"/>
      <c r="AH409" s="398"/>
      <c r="AI409" s="398"/>
      <c r="AJ409" s="398"/>
      <c r="AK409" s="398"/>
      <c r="AL409" s="398"/>
      <c r="AM409" s="398"/>
      <c r="AN409" s="398"/>
      <c r="AO409" s="398"/>
      <c r="AP409" s="398"/>
      <c r="AQ409" s="398"/>
      <c r="AR409" s="398"/>
      <c r="AS409" s="398"/>
      <c r="AT409" s="398"/>
      <c r="AU409" s="398"/>
      <c r="AV409" s="398"/>
      <c r="AW409" s="398"/>
      <c r="AX409" s="398"/>
      <c r="AY409" s="398"/>
      <c r="AZ409" s="398"/>
      <c r="BA409" s="400"/>
      <c r="BB409" s="477"/>
      <c r="BC409" s="400"/>
      <c r="BD409" s="400"/>
      <c r="BE409" s="400"/>
      <c r="BF409" s="400"/>
      <c r="BG409" s="400"/>
      <c r="BH409" s="400"/>
      <c r="BI409" s="400"/>
      <c r="BJ409" s="400"/>
      <c r="BK409" s="400"/>
      <c r="BL409" s="400"/>
      <c r="BM409" s="400"/>
      <c r="BN409" s="400"/>
      <c r="BO409" s="400"/>
      <c r="BP409" s="400"/>
      <c r="BQ409" s="400"/>
      <c r="BR409" s="400"/>
      <c r="BS409" s="400"/>
      <c r="BT409" s="400"/>
      <c r="BU409" s="400"/>
      <c r="BV409" s="400"/>
      <c r="BW409" s="400"/>
      <c r="BX409" s="401"/>
      <c r="BY409" s="401"/>
      <c r="BZ409" s="401"/>
      <c r="CA409" s="401"/>
      <c r="CB409" s="401"/>
      <c r="CC409" s="401"/>
      <c r="CD409" s="401"/>
      <c r="CE409" s="401"/>
      <c r="CF409" s="401"/>
      <c r="CG409" s="401"/>
      <c r="CH409" s="401"/>
      <c r="CI409" s="401"/>
      <c r="CJ409" s="401"/>
      <c r="CK409" s="401"/>
      <c r="CL409" s="401"/>
      <c r="CM409" s="401"/>
      <c r="CN409" s="401"/>
      <c r="CO409" s="401"/>
      <c r="CP409" s="401"/>
      <c r="CQ409" s="401"/>
      <c r="CR409" s="401"/>
      <c r="CS409" s="401"/>
      <c r="CT409" s="401"/>
      <c r="CU409" s="401"/>
      <c r="CV409" s="401"/>
      <c r="CW409" s="401"/>
      <c r="CX409" s="401"/>
      <c r="CY409" s="401"/>
      <c r="CZ409" s="401"/>
    </row>
    <row r="410" s="405" customFormat="true" ht="25.15" customHeight="true" x14ac:dyDescent="0.2">
      <c r="B410" s="960"/>
      <c r="C410" s="1071" t="s">
        <v>218</v>
      </c>
      <c r="D410" s="1072"/>
      <c r="E410" s="702">
        <v>0.54953249559107564</v>
      </c>
      <c r="F410" s="698"/>
      <c r="G410" s="698"/>
      <c r="H410" s="1072" t="s">
        <v>216</v>
      </c>
      <c r="I410" s="1072"/>
      <c r="J410" s="703">
        <v>0.52340694211142869</v>
      </c>
      <c r="K410" s="698"/>
      <c r="L410" s="698"/>
      <c r="M410" s="1072" t="s">
        <v>214</v>
      </c>
      <c r="N410" s="1072"/>
      <c r="O410" s="704">
        <v>-0.43378423641761266</v>
      </c>
      <c r="P410" s="698"/>
      <c r="Q410" s="698"/>
      <c r="X410" s="398"/>
      <c r="Y410" s="398"/>
      <c r="Z410" s="398"/>
      <c r="AA410" s="398"/>
      <c r="AB410" s="398"/>
      <c r="AC410" s="398"/>
      <c r="AD410" s="398"/>
      <c r="AE410" s="398"/>
      <c r="AF410" s="398"/>
      <c r="AG410" s="398"/>
      <c r="AH410" s="398"/>
      <c r="AI410" s="398"/>
      <c r="AJ410" s="398"/>
      <c r="AK410" s="398"/>
      <c r="AL410" s="398"/>
      <c r="AM410" s="398"/>
      <c r="AN410" s="398"/>
      <c r="AO410" s="398"/>
      <c r="AP410" s="398"/>
      <c r="AQ410" s="398"/>
      <c r="AR410" s="398"/>
      <c r="AS410" s="398"/>
      <c r="AT410" s="398"/>
      <c r="AU410" s="398"/>
      <c r="AV410" s="398"/>
      <c r="AW410" s="398"/>
      <c r="AX410" s="398"/>
      <c r="AY410" s="398"/>
      <c r="AZ410" s="398"/>
      <c r="BA410" s="400"/>
      <c r="BB410" s="477"/>
      <c r="BC410" s="400"/>
      <c r="BD410" s="400"/>
      <c r="BE410" s="400"/>
      <c r="BF410" s="400"/>
      <c r="BG410" s="400"/>
      <c r="BH410" s="400"/>
      <c r="BI410" s="400"/>
      <c r="BJ410" s="400"/>
      <c r="BK410" s="400"/>
      <c r="BL410" s="400"/>
      <c r="BM410" s="400"/>
      <c r="BN410" s="400"/>
      <c r="BO410" s="400"/>
      <c r="BP410" s="400"/>
      <c r="BQ410" s="400"/>
      <c r="BR410" s="400"/>
      <c r="BS410" s="400"/>
      <c r="BT410" s="400"/>
      <c r="BU410" s="400"/>
      <c r="BV410" s="400"/>
      <c r="BW410" s="400"/>
      <c r="BX410" s="401"/>
      <c r="BY410" s="401"/>
      <c r="BZ410" s="401"/>
      <c r="CA410" s="401"/>
      <c r="CB410" s="401"/>
      <c r="CC410" s="401"/>
      <c r="CD410" s="401"/>
      <c r="CE410" s="401"/>
      <c r="CF410" s="401"/>
      <c r="CG410" s="401"/>
      <c r="CH410" s="401"/>
      <c r="CI410" s="401"/>
      <c r="CJ410" s="401"/>
      <c r="CK410" s="401"/>
      <c r="CL410" s="401"/>
      <c r="CM410" s="401"/>
      <c r="CN410" s="401"/>
      <c r="CO410" s="401"/>
      <c r="CP410" s="401"/>
      <c r="CQ410" s="401"/>
      <c r="CR410" s="401"/>
      <c r="CS410" s="401"/>
      <c r="CT410" s="401"/>
      <c r="CU410" s="401"/>
      <c r="CV410" s="401"/>
      <c r="CW410" s="401"/>
      <c r="CX410" s="401"/>
      <c r="CY410" s="401"/>
      <c r="CZ410" s="401"/>
    </row>
    <row r="411" s="405" customFormat="true" ht="25.15" customHeight="true" x14ac:dyDescent="0.2">
      <c r="B411" s="960"/>
      <c r="C411" s="1071" t="s">
        <v>216</v>
      </c>
      <c r="D411" s="1072"/>
      <c r="E411" s="702">
        <v>0.53823371483293414</v>
      </c>
      <c r="F411" s="698"/>
      <c r="G411" s="698"/>
      <c r="H411" s="1072" t="s">
        <v>218</v>
      </c>
      <c r="I411" s="1072"/>
      <c r="J411" s="703">
        <v>0.44023579598989121</v>
      </c>
      <c r="K411" s="698"/>
      <c r="L411" s="698"/>
      <c r="M411" s="1072" t="s">
        <v>219</v>
      </c>
      <c r="N411" s="1072"/>
      <c r="O411" s="704">
        <v>0.42206907670566085</v>
      </c>
      <c r="P411" s="698"/>
      <c r="Q411" s="698"/>
      <c r="X411" s="398"/>
      <c r="Y411" s="398"/>
      <c r="Z411" s="398"/>
      <c r="AA411" s="398"/>
      <c r="AB411" s="398"/>
      <c r="AC411" s="398"/>
      <c r="AD411" s="398"/>
      <c r="AE411" s="398"/>
      <c r="AF411" s="398"/>
      <c r="AG411" s="398"/>
      <c r="AH411" s="398"/>
      <c r="AI411" s="398"/>
      <c r="AJ411" s="398"/>
      <c r="AK411" s="398"/>
      <c r="AL411" s="398"/>
      <c r="AM411" s="398"/>
      <c r="AN411" s="398"/>
      <c r="AO411" s="398"/>
      <c r="AP411" s="398"/>
      <c r="AQ411" s="398"/>
      <c r="AR411" s="398"/>
      <c r="AS411" s="398"/>
      <c r="AT411" s="398"/>
      <c r="AU411" s="398"/>
      <c r="AV411" s="398"/>
      <c r="AW411" s="398"/>
      <c r="AX411" s="398"/>
      <c r="AY411" s="398"/>
      <c r="AZ411" s="398"/>
      <c r="BA411" s="400"/>
      <c r="BB411" s="477"/>
      <c r="BC411" s="400"/>
      <c r="BD411" s="400"/>
      <c r="BE411" s="400"/>
      <c r="BF411" s="400"/>
      <c r="BG411" s="400"/>
      <c r="BH411" s="400"/>
      <c r="BI411" s="400"/>
      <c r="BJ411" s="400"/>
      <c r="BK411" s="400"/>
      <c r="BL411" s="400"/>
      <c r="BM411" s="400"/>
      <c r="BN411" s="400"/>
      <c r="BO411" s="400"/>
      <c r="BP411" s="400"/>
      <c r="BQ411" s="400"/>
      <c r="BR411" s="400"/>
      <c r="BS411" s="400"/>
      <c r="BT411" s="400"/>
      <c r="BU411" s="400"/>
      <c r="BV411" s="400"/>
      <c r="BW411" s="400"/>
      <c r="BX411" s="401"/>
      <c r="BY411" s="401"/>
      <c r="BZ411" s="401"/>
      <c r="CA411" s="401"/>
      <c r="CB411" s="401"/>
      <c r="CC411" s="401"/>
      <c r="CD411" s="401"/>
      <c r="CE411" s="401"/>
      <c r="CF411" s="401"/>
      <c r="CG411" s="401"/>
      <c r="CH411" s="401"/>
      <c r="CI411" s="401"/>
      <c r="CJ411" s="401"/>
      <c r="CK411" s="401"/>
      <c r="CL411" s="401"/>
      <c r="CM411" s="401"/>
      <c r="CN411" s="401"/>
      <c r="CO411" s="401"/>
      <c r="CP411" s="401"/>
      <c r="CQ411" s="401"/>
      <c r="CR411" s="401"/>
      <c r="CS411" s="401"/>
      <c r="CT411" s="401"/>
      <c r="CU411" s="401"/>
      <c r="CV411" s="401"/>
      <c r="CW411" s="401"/>
      <c r="CX411" s="401"/>
      <c r="CY411" s="401"/>
      <c r="CZ411" s="401"/>
    </row>
    <row r="412" s="405" customFormat="true" ht="25.15" customHeight="true" x14ac:dyDescent="0.2">
      <c r="B412" s="960"/>
      <c r="C412" s="1071" t="s">
        <v>219</v>
      </c>
      <c r="D412" s="1072"/>
      <c r="E412" s="702">
        <v>0.44817239272707299</v>
      </c>
      <c r="F412" s="698"/>
      <c r="G412" s="698"/>
      <c r="H412" s="1072" t="s">
        <v>219</v>
      </c>
      <c r="I412" s="1072"/>
      <c r="J412" s="703">
        <v>0.43917993483939227</v>
      </c>
      <c r="K412" s="698"/>
      <c r="L412" s="698"/>
      <c r="M412" s="1072" t="s">
        <v>220</v>
      </c>
      <c r="N412" s="1072"/>
      <c r="O412" s="704">
        <v>0.41329365380289534</v>
      </c>
      <c r="P412" s="698"/>
      <c r="Q412" s="698"/>
      <c r="X412" s="398"/>
      <c r="Y412" s="398"/>
      <c r="Z412" s="398"/>
      <c r="AA412" s="398"/>
      <c r="AB412" s="398"/>
      <c r="AC412" s="398"/>
      <c r="AD412" s="398"/>
      <c r="AE412" s="398"/>
      <c r="AF412" s="398"/>
      <c r="AG412" s="398"/>
      <c r="AH412" s="398"/>
      <c r="AI412" s="398"/>
      <c r="AJ412" s="398"/>
      <c r="AK412" s="398"/>
      <c r="AL412" s="398"/>
      <c r="AM412" s="398"/>
      <c r="AN412" s="398"/>
      <c r="AO412" s="398"/>
      <c r="AP412" s="398"/>
      <c r="AQ412" s="398"/>
      <c r="AR412" s="398"/>
      <c r="AS412" s="398"/>
      <c r="AT412" s="398"/>
      <c r="AU412" s="398"/>
      <c r="AV412" s="398"/>
      <c r="AW412" s="398"/>
      <c r="AX412" s="398"/>
      <c r="AY412" s="398"/>
      <c r="AZ412" s="398"/>
      <c r="BA412" s="400"/>
      <c r="BB412" s="477"/>
      <c r="BC412" s="400"/>
      <c r="BD412" s="400"/>
      <c r="BE412" s="400"/>
      <c r="BF412" s="400"/>
      <c r="BG412" s="400"/>
      <c r="BH412" s="400"/>
      <c r="BI412" s="400"/>
      <c r="BJ412" s="400"/>
      <c r="BK412" s="400"/>
      <c r="BL412" s="400"/>
      <c r="BM412" s="400"/>
      <c r="BN412" s="400"/>
      <c r="BO412" s="400"/>
      <c r="BP412" s="400"/>
      <c r="BQ412" s="400"/>
      <c r="BR412" s="400"/>
      <c r="BS412" s="400"/>
      <c r="BT412" s="400"/>
      <c r="BU412" s="400"/>
      <c r="BV412" s="400"/>
      <c r="BW412" s="400"/>
      <c r="BX412" s="401"/>
      <c r="BY412" s="401"/>
      <c r="BZ412" s="401"/>
      <c r="CA412" s="401"/>
      <c r="CB412" s="401"/>
      <c r="CC412" s="401"/>
      <c r="CD412" s="401"/>
      <c r="CE412" s="401"/>
      <c r="CF412" s="401"/>
      <c r="CG412" s="401"/>
      <c r="CH412" s="401"/>
      <c r="CI412" s="401"/>
      <c r="CJ412" s="401"/>
      <c r="CK412" s="401"/>
      <c r="CL412" s="401"/>
      <c r="CM412" s="401"/>
      <c r="CN412" s="401"/>
      <c r="CO412" s="401"/>
      <c r="CP412" s="401"/>
      <c r="CQ412" s="401"/>
      <c r="CR412" s="401"/>
      <c r="CS412" s="401"/>
      <c r="CT412" s="401"/>
      <c r="CU412" s="401"/>
      <c r="CV412" s="401"/>
      <c r="CW412" s="401"/>
      <c r="CX412" s="401"/>
      <c r="CY412" s="401"/>
      <c r="CZ412" s="401"/>
    </row>
    <row r="413" s="405" customFormat="true" ht="25.15" customHeight="true" x14ac:dyDescent="0.2">
      <c r="B413" s="960"/>
      <c r="C413" s="1071" t="s">
        <v>221</v>
      </c>
      <c r="D413" s="1072"/>
      <c r="E413" s="702">
        <v>0.34276414069915501</v>
      </c>
      <c r="F413" s="698"/>
      <c r="G413" s="698"/>
      <c r="H413" s="1072" t="s">
        <v>222</v>
      </c>
      <c r="I413" s="1072"/>
      <c r="J413" s="703">
        <v>-0.33007236667074563</v>
      </c>
      <c r="K413" s="698"/>
      <c r="L413" s="698"/>
      <c r="M413" s="1072" t="s">
        <v>217</v>
      </c>
      <c r="N413" s="1072"/>
      <c r="O413" s="704">
        <v>0.40960559757290083</v>
      </c>
      <c r="P413" s="698"/>
      <c r="Q413" s="698"/>
      <c r="X413" s="398"/>
      <c r="Y413" s="398"/>
      <c r="Z413" s="398"/>
      <c r="AA413" s="398"/>
      <c r="AB413" s="398"/>
      <c r="AC413" s="398"/>
      <c r="AD413" s="398"/>
      <c r="AE413" s="398"/>
      <c r="AF413" s="398"/>
      <c r="AG413" s="398"/>
      <c r="AH413" s="398"/>
      <c r="AI413" s="398"/>
      <c r="AJ413" s="398"/>
      <c r="AK413" s="398"/>
      <c r="AL413" s="398"/>
      <c r="AM413" s="398"/>
      <c r="AN413" s="398"/>
      <c r="AO413" s="398"/>
      <c r="AP413" s="398"/>
      <c r="AQ413" s="398"/>
      <c r="AR413" s="398"/>
      <c r="AS413" s="398"/>
      <c r="AT413" s="398"/>
      <c r="AU413" s="398"/>
      <c r="AV413" s="398"/>
      <c r="AW413" s="398"/>
      <c r="AX413" s="398"/>
      <c r="AY413" s="398"/>
      <c r="AZ413" s="398"/>
      <c r="BA413" s="400"/>
      <c r="BB413" s="477"/>
      <c r="BC413" s="400"/>
      <c r="BD413" s="400"/>
      <c r="BE413" s="400"/>
      <c r="BF413" s="400"/>
      <c r="BG413" s="400"/>
      <c r="BH413" s="400"/>
      <c r="BI413" s="400"/>
      <c r="BJ413" s="400"/>
      <c r="BK413" s="400"/>
      <c r="BL413" s="400"/>
      <c r="BM413" s="400"/>
      <c r="BN413" s="400"/>
      <c r="BO413" s="400"/>
      <c r="BP413" s="400"/>
      <c r="BQ413" s="400"/>
      <c r="BR413" s="400"/>
      <c r="BS413" s="400"/>
      <c r="BT413" s="400"/>
      <c r="BU413" s="400"/>
      <c r="BV413" s="400"/>
      <c r="BW413" s="400"/>
      <c r="BX413" s="401"/>
      <c r="BY413" s="401"/>
      <c r="BZ413" s="401"/>
      <c r="CA413" s="401"/>
      <c r="CB413" s="401"/>
      <c r="CC413" s="401"/>
      <c r="CD413" s="401"/>
      <c r="CE413" s="401"/>
      <c r="CF413" s="401"/>
      <c r="CG413" s="401"/>
      <c r="CH413" s="401"/>
      <c r="CI413" s="401"/>
      <c r="CJ413" s="401"/>
      <c r="CK413" s="401"/>
      <c r="CL413" s="401"/>
      <c r="CM413" s="401"/>
      <c r="CN413" s="401"/>
      <c r="CO413" s="401"/>
      <c r="CP413" s="401"/>
      <c r="CQ413" s="401"/>
      <c r="CR413" s="401"/>
      <c r="CS413" s="401"/>
      <c r="CT413" s="401"/>
      <c r="CU413" s="401"/>
      <c r="CV413" s="401"/>
      <c r="CW413" s="401"/>
      <c r="CX413" s="401"/>
      <c r="CY413" s="401"/>
      <c r="CZ413" s="401"/>
    </row>
    <row r="414" s="405" customFormat="true" ht="25.15" customHeight="true" x14ac:dyDescent="0.2">
      <c r="B414" s="960"/>
      <c r="C414" s="1071" t="s">
        <v>223</v>
      </c>
      <c r="D414" s="1072"/>
      <c r="E414" s="702">
        <v>0.33913885025765811</v>
      </c>
      <c r="F414" s="698"/>
      <c r="G414" s="698"/>
      <c r="H414" s="1072" t="s">
        <v>220</v>
      </c>
      <c r="I414" s="1072"/>
      <c r="J414" s="703">
        <v>0.30559423139793701</v>
      </c>
      <c r="K414" s="698"/>
      <c r="L414" s="698"/>
      <c r="M414" s="1072" t="s">
        <v>221</v>
      </c>
      <c r="N414" s="1072"/>
      <c r="O414" s="704">
        <v>0.3758396931787174</v>
      </c>
      <c r="P414" s="698"/>
      <c r="Q414" s="698"/>
      <c r="X414" s="398"/>
      <c r="Y414" s="398"/>
      <c r="Z414" s="398"/>
      <c r="AA414" s="398"/>
      <c r="AB414" s="398"/>
      <c r="AC414" s="398"/>
      <c r="AD414" s="398"/>
      <c r="AE414" s="398"/>
      <c r="AF414" s="398"/>
      <c r="AG414" s="398"/>
      <c r="AH414" s="398"/>
      <c r="AI414" s="398"/>
      <c r="AJ414" s="398"/>
      <c r="AK414" s="398"/>
      <c r="AL414" s="398"/>
      <c r="AM414" s="398"/>
      <c r="AN414" s="398"/>
      <c r="AO414" s="398"/>
      <c r="AP414" s="398"/>
      <c r="AQ414" s="398"/>
      <c r="AR414" s="398"/>
      <c r="AS414" s="398"/>
      <c r="AT414" s="398"/>
      <c r="AU414" s="398"/>
      <c r="AV414" s="398"/>
      <c r="AW414" s="398"/>
      <c r="AX414" s="398"/>
      <c r="AY414" s="398"/>
      <c r="AZ414" s="398"/>
      <c r="BA414" s="400"/>
      <c r="BB414" s="477"/>
      <c r="BC414" s="400"/>
      <c r="BD414" s="400"/>
      <c r="BE414" s="400"/>
      <c r="BF414" s="400"/>
      <c r="BG414" s="400"/>
      <c r="BH414" s="400"/>
      <c r="BI414" s="400"/>
      <c r="BJ414" s="400"/>
      <c r="BK414" s="400"/>
      <c r="BL414" s="400"/>
      <c r="BM414" s="400"/>
      <c r="BN414" s="400"/>
      <c r="BO414" s="400"/>
      <c r="BP414" s="400"/>
      <c r="BQ414" s="400"/>
      <c r="BR414" s="400"/>
      <c r="BS414" s="400"/>
      <c r="BT414" s="400"/>
      <c r="BU414" s="400"/>
      <c r="BV414" s="400"/>
      <c r="BW414" s="400"/>
      <c r="BX414" s="401"/>
      <c r="BY414" s="401"/>
      <c r="BZ414" s="401"/>
      <c r="CA414" s="401"/>
      <c r="CB414" s="401"/>
      <c r="CC414" s="401"/>
      <c r="CD414" s="401"/>
      <c r="CE414" s="401"/>
      <c r="CF414" s="401"/>
      <c r="CG414" s="401"/>
      <c r="CH414" s="401"/>
      <c r="CI414" s="401"/>
      <c r="CJ414" s="401"/>
      <c r="CK414" s="401"/>
      <c r="CL414" s="401"/>
      <c r="CM414" s="401"/>
      <c r="CN414" s="401"/>
      <c r="CO414" s="401"/>
      <c r="CP414" s="401"/>
      <c r="CQ414" s="401"/>
      <c r="CR414" s="401"/>
      <c r="CS414" s="401"/>
      <c r="CT414" s="401"/>
      <c r="CU414" s="401"/>
      <c r="CV414" s="401"/>
      <c r="CW414" s="401"/>
      <c r="CX414" s="401"/>
      <c r="CY414" s="401"/>
      <c r="CZ414" s="401"/>
    </row>
    <row r="415" s="405" customFormat="true" ht="25.15" customHeight="true" x14ac:dyDescent="0.2">
      <c r="B415" s="960"/>
      <c r="C415" s="1071" t="s">
        <v>220</v>
      </c>
      <c r="D415" s="1072"/>
      <c r="E415" s="702">
        <v>0.32307451539668081</v>
      </c>
      <c r="F415" s="698"/>
      <c r="G415" s="698"/>
      <c r="H415" s="1072" t="s">
        <v>223</v>
      </c>
      <c r="I415" s="1072"/>
      <c r="J415" s="703">
        <v>0.28711669003358475</v>
      </c>
      <c r="K415" s="698"/>
      <c r="L415" s="698"/>
      <c r="M415" s="1072" t="s">
        <v>224</v>
      </c>
      <c r="N415" s="1072"/>
      <c r="O415" s="704">
        <v>0.30802478686446771</v>
      </c>
      <c r="P415" s="698"/>
      <c r="Q415" s="698"/>
      <c r="X415" s="398"/>
      <c r="Y415" s="398"/>
      <c r="Z415" s="398"/>
      <c r="AA415" s="398"/>
      <c r="AB415" s="398"/>
      <c r="AC415" s="398"/>
      <c r="AD415" s="398"/>
      <c r="AE415" s="398"/>
      <c r="AF415" s="398"/>
      <c r="AG415" s="398"/>
      <c r="AH415" s="398"/>
      <c r="AI415" s="398"/>
      <c r="AJ415" s="398"/>
      <c r="AK415" s="398"/>
      <c r="AL415" s="398"/>
      <c r="AM415" s="398"/>
      <c r="AN415" s="398"/>
      <c r="AO415" s="398"/>
      <c r="AP415" s="398"/>
      <c r="AQ415" s="398"/>
      <c r="AR415" s="398"/>
      <c r="AS415" s="398"/>
      <c r="AT415" s="398"/>
      <c r="AU415" s="398"/>
      <c r="AV415" s="398"/>
      <c r="AW415" s="398"/>
      <c r="AX415" s="398"/>
      <c r="AY415" s="398"/>
      <c r="AZ415" s="398"/>
      <c r="BA415" s="400"/>
      <c r="BB415" s="477"/>
      <c r="BC415" s="400"/>
      <c r="BD415" s="400"/>
      <c r="BE415" s="400"/>
      <c r="BF415" s="400"/>
      <c r="BG415" s="400"/>
      <c r="BH415" s="400"/>
      <c r="BI415" s="400"/>
      <c r="BJ415" s="400"/>
      <c r="BK415" s="400"/>
      <c r="BL415" s="400"/>
      <c r="BM415" s="400"/>
      <c r="BN415" s="400"/>
      <c r="BO415" s="400"/>
      <c r="BP415" s="400"/>
      <c r="BQ415" s="400"/>
      <c r="BR415" s="400"/>
      <c r="BS415" s="400"/>
      <c r="BT415" s="400"/>
      <c r="BU415" s="400"/>
      <c r="BV415" s="400"/>
      <c r="BW415" s="400"/>
      <c r="BX415" s="401"/>
      <c r="BY415" s="401"/>
      <c r="BZ415" s="401"/>
      <c r="CA415" s="401"/>
      <c r="CB415" s="401"/>
      <c r="CC415" s="401"/>
      <c r="CD415" s="401"/>
      <c r="CE415" s="401"/>
      <c r="CF415" s="401"/>
      <c r="CG415" s="401"/>
      <c r="CH415" s="401"/>
      <c r="CI415" s="401"/>
      <c r="CJ415" s="401"/>
      <c r="CK415" s="401"/>
      <c r="CL415" s="401"/>
      <c r="CM415" s="401"/>
      <c r="CN415" s="401"/>
      <c r="CO415" s="401"/>
      <c r="CP415" s="401"/>
      <c r="CQ415" s="401"/>
      <c r="CR415" s="401"/>
      <c r="CS415" s="401"/>
      <c r="CT415" s="401"/>
      <c r="CU415" s="401"/>
      <c r="CV415" s="401"/>
      <c r="CW415" s="401"/>
      <c r="CX415" s="401"/>
      <c r="CY415" s="401"/>
      <c r="CZ415" s="401"/>
    </row>
    <row r="416" s="405" customFormat="true" ht="25.15" customHeight="true" x14ac:dyDescent="0.2">
      <c r="B416" s="960"/>
      <c r="C416" s="1071" t="s">
        <v>222</v>
      </c>
      <c r="D416" s="1072"/>
      <c r="E416" s="702">
        <v>-0.26071908431403495</v>
      </c>
      <c r="F416" s="698"/>
      <c r="G416" s="698"/>
      <c r="H416" s="1072" t="s">
        <v>221</v>
      </c>
      <c r="I416" s="1072"/>
      <c r="J416" s="703">
        <v>0.28259594034889635</v>
      </c>
      <c r="K416" s="698"/>
      <c r="L416" s="698"/>
      <c r="M416" s="1072" t="s">
        <v>223</v>
      </c>
      <c r="N416" s="1072"/>
      <c r="O416" s="704">
        <v>0.30266501097679011</v>
      </c>
      <c r="P416" s="698"/>
      <c r="Q416" s="698"/>
      <c r="X416" s="398"/>
      <c r="Y416" s="398"/>
      <c r="Z416" s="398"/>
      <c r="AA416" s="398"/>
      <c r="AB416" s="398"/>
      <c r="AC416" s="398"/>
      <c r="AD416" s="398"/>
      <c r="AE416" s="398"/>
      <c r="AF416" s="398"/>
      <c r="AG416" s="398"/>
      <c r="AH416" s="398"/>
      <c r="AI416" s="398"/>
      <c r="AJ416" s="398"/>
      <c r="AK416" s="398"/>
      <c r="AL416" s="398"/>
      <c r="AM416" s="398"/>
      <c r="AN416" s="398"/>
      <c r="AO416" s="398"/>
      <c r="AP416" s="398"/>
      <c r="AQ416" s="398"/>
      <c r="AR416" s="398"/>
      <c r="AS416" s="398"/>
      <c r="AT416" s="398"/>
      <c r="AU416" s="398"/>
      <c r="AV416" s="398"/>
      <c r="AW416" s="398"/>
      <c r="AX416" s="398"/>
      <c r="AY416" s="398"/>
      <c r="AZ416" s="398"/>
      <c r="BA416" s="400"/>
      <c r="BB416" s="477"/>
      <c r="BC416" s="400"/>
      <c r="BD416" s="400"/>
      <c r="BE416" s="400"/>
      <c r="BF416" s="400"/>
      <c r="BG416" s="400"/>
      <c r="BH416" s="400"/>
      <c r="BI416" s="400"/>
      <c r="BJ416" s="400"/>
      <c r="BK416" s="400"/>
      <c r="BL416" s="400"/>
      <c r="BM416" s="400"/>
      <c r="BN416" s="400"/>
      <c r="BO416" s="400"/>
      <c r="BP416" s="400"/>
      <c r="BQ416" s="400"/>
      <c r="BR416" s="400"/>
      <c r="BS416" s="400"/>
      <c r="BT416" s="400"/>
      <c r="BU416" s="400"/>
      <c r="BV416" s="400"/>
      <c r="BW416" s="400"/>
      <c r="BX416" s="401"/>
      <c r="BY416" s="401"/>
      <c r="BZ416" s="401"/>
      <c r="CA416" s="401"/>
      <c r="CB416" s="401"/>
      <c r="CC416" s="401"/>
      <c r="CD416" s="401"/>
      <c r="CE416" s="401"/>
      <c r="CF416" s="401"/>
      <c r="CG416" s="401"/>
      <c r="CH416" s="401"/>
      <c r="CI416" s="401"/>
      <c r="CJ416" s="401"/>
      <c r="CK416" s="401"/>
      <c r="CL416" s="401"/>
      <c r="CM416" s="401"/>
      <c r="CN416" s="401"/>
      <c r="CO416" s="401"/>
      <c r="CP416" s="401"/>
      <c r="CQ416" s="401"/>
      <c r="CR416" s="401"/>
      <c r="CS416" s="401"/>
      <c r="CT416" s="401"/>
      <c r="CU416" s="401"/>
      <c r="CV416" s="401"/>
      <c r="CW416" s="401"/>
      <c r="CX416" s="401"/>
      <c r="CY416" s="401"/>
      <c r="CZ416" s="401"/>
    </row>
    <row r="417" s="405" customFormat="true" ht="25.15" customHeight="true" x14ac:dyDescent="0.2">
      <c r="B417" s="960"/>
      <c r="C417" s="1071" t="s">
        <v>225</v>
      </c>
      <c r="D417" s="1072"/>
      <c r="E417" s="702">
        <v>0.23963592883885917</v>
      </c>
      <c r="F417" s="698"/>
      <c r="G417" s="698"/>
      <c r="H417" s="1072" t="s">
        <v>225</v>
      </c>
      <c r="I417" s="1072"/>
      <c r="J417" s="703">
        <v>0.23173297127416523</v>
      </c>
      <c r="K417" s="698"/>
      <c r="L417" s="698"/>
      <c r="M417" s="1072" t="s">
        <v>225</v>
      </c>
      <c r="N417" s="1072"/>
      <c r="O417" s="704">
        <v>0.26584752087979718</v>
      </c>
      <c r="P417" s="698"/>
      <c r="Q417" s="698"/>
      <c r="X417" s="398"/>
      <c r="Y417" s="398"/>
      <c r="Z417" s="398"/>
      <c r="AA417" s="398"/>
      <c r="AB417" s="398"/>
      <c r="AC417" s="398"/>
      <c r="AD417" s="398"/>
      <c r="AE417" s="398"/>
      <c r="AF417" s="398"/>
      <c r="AG417" s="398"/>
      <c r="AH417" s="398"/>
      <c r="AI417" s="398"/>
      <c r="AJ417" s="398"/>
      <c r="AK417" s="398"/>
      <c r="AL417" s="398"/>
      <c r="AM417" s="398"/>
      <c r="AN417" s="398"/>
      <c r="AO417" s="398"/>
      <c r="AP417" s="398"/>
      <c r="AQ417" s="398"/>
      <c r="AR417" s="398"/>
      <c r="AS417" s="398"/>
      <c r="AT417" s="398"/>
      <c r="AU417" s="398"/>
      <c r="AV417" s="398"/>
      <c r="AW417" s="398"/>
      <c r="AX417" s="398"/>
      <c r="AY417" s="398"/>
      <c r="AZ417" s="398"/>
      <c r="BA417" s="400"/>
      <c r="BB417" s="477"/>
      <c r="BC417" s="400"/>
      <c r="BD417" s="400"/>
      <c r="BE417" s="400"/>
      <c r="BF417" s="400"/>
      <c r="BG417" s="400"/>
      <c r="BH417" s="400"/>
      <c r="BI417" s="400"/>
      <c r="BJ417" s="400"/>
      <c r="BK417" s="400"/>
      <c r="BL417" s="400"/>
      <c r="BM417" s="400"/>
      <c r="BN417" s="400"/>
      <c r="BO417" s="400"/>
      <c r="BP417" s="400"/>
      <c r="BQ417" s="400"/>
      <c r="BR417" s="400"/>
      <c r="BS417" s="400"/>
      <c r="BT417" s="400"/>
      <c r="BU417" s="400"/>
      <c r="BV417" s="400"/>
      <c r="BW417" s="400"/>
      <c r="BX417" s="401"/>
      <c r="BY417" s="401"/>
      <c r="BZ417" s="401"/>
      <c r="CA417" s="401"/>
      <c r="CB417" s="401"/>
      <c r="CC417" s="401"/>
      <c r="CD417" s="401"/>
      <c r="CE417" s="401"/>
      <c r="CF417" s="401"/>
      <c r="CG417" s="401"/>
      <c r="CH417" s="401"/>
      <c r="CI417" s="401"/>
      <c r="CJ417" s="401"/>
      <c r="CK417" s="401"/>
      <c r="CL417" s="401"/>
      <c r="CM417" s="401"/>
      <c r="CN417" s="401"/>
      <c r="CO417" s="401"/>
      <c r="CP417" s="401"/>
      <c r="CQ417" s="401"/>
      <c r="CR417" s="401"/>
      <c r="CS417" s="401"/>
      <c r="CT417" s="401"/>
      <c r="CU417" s="401"/>
      <c r="CV417" s="401"/>
      <c r="CW417" s="401"/>
      <c r="CX417" s="401"/>
      <c r="CY417" s="401"/>
      <c r="CZ417" s="401"/>
    </row>
    <row r="418" s="405" customFormat="true" ht="25.15" customHeight="true" x14ac:dyDescent="0.2">
      <c r="B418" s="960"/>
      <c r="C418" s="1071" t="s">
        <v>226</v>
      </c>
      <c r="D418" s="1072"/>
      <c r="E418" s="702">
        <v>0.22324138763297982</v>
      </c>
      <c r="F418" s="698"/>
      <c r="G418" s="698"/>
      <c r="H418" s="1072" t="s">
        <v>226</v>
      </c>
      <c r="I418" s="1072"/>
      <c r="J418" s="703">
        <v>0.20918740380873252</v>
      </c>
      <c r="K418" s="698"/>
      <c r="L418" s="698"/>
      <c r="M418" s="1072" t="s">
        <v>227</v>
      </c>
      <c r="N418" s="1072"/>
      <c r="O418" s="704">
        <v>0.17464690309833089</v>
      </c>
      <c r="P418" s="698"/>
      <c r="Q418" s="698"/>
      <c r="X418" s="398"/>
      <c r="Y418" s="398"/>
      <c r="Z418" s="398"/>
      <c r="AA418" s="398"/>
      <c r="AB418" s="398"/>
      <c r="AC418" s="398"/>
      <c r="AD418" s="398"/>
      <c r="AE418" s="398"/>
      <c r="AF418" s="398"/>
      <c r="AG418" s="398"/>
      <c r="AH418" s="398"/>
      <c r="AI418" s="398"/>
      <c r="AJ418" s="398"/>
      <c r="AK418" s="398"/>
      <c r="AL418" s="398"/>
      <c r="AM418" s="398"/>
      <c r="AN418" s="398"/>
      <c r="AO418" s="398"/>
      <c r="AP418" s="398"/>
      <c r="AQ418" s="398"/>
      <c r="AR418" s="398"/>
      <c r="AS418" s="398"/>
      <c r="AT418" s="398"/>
      <c r="AU418" s="398"/>
      <c r="AV418" s="398"/>
      <c r="AW418" s="398"/>
      <c r="AX418" s="398"/>
      <c r="AY418" s="398"/>
      <c r="AZ418" s="398"/>
      <c r="BA418" s="400"/>
      <c r="BB418" s="477"/>
      <c r="BC418" s="400"/>
      <c r="BD418" s="400"/>
      <c r="BE418" s="400"/>
      <c r="BF418" s="400"/>
      <c r="BG418" s="400"/>
      <c r="BH418" s="400"/>
      <c r="BI418" s="400"/>
      <c r="BJ418" s="400"/>
      <c r="BK418" s="400"/>
      <c r="BL418" s="400"/>
      <c r="BM418" s="400"/>
      <c r="BN418" s="400"/>
      <c r="BO418" s="400"/>
      <c r="BP418" s="400"/>
      <c r="BQ418" s="400"/>
      <c r="BR418" s="400"/>
      <c r="BS418" s="400"/>
      <c r="BT418" s="400"/>
      <c r="BU418" s="400"/>
      <c r="BV418" s="400"/>
      <c r="BW418" s="400"/>
      <c r="BX418" s="401"/>
      <c r="BY418" s="401"/>
      <c r="BZ418" s="401"/>
      <c r="CA418" s="401"/>
      <c r="CB418" s="401"/>
      <c r="CC418" s="401"/>
      <c r="CD418" s="401"/>
      <c r="CE418" s="401"/>
      <c r="CF418" s="401"/>
      <c r="CG418" s="401"/>
      <c r="CH418" s="401"/>
      <c r="CI418" s="401"/>
      <c r="CJ418" s="401"/>
      <c r="CK418" s="401"/>
      <c r="CL418" s="401"/>
      <c r="CM418" s="401"/>
      <c r="CN418" s="401"/>
      <c r="CO418" s="401"/>
      <c r="CP418" s="401"/>
      <c r="CQ418" s="401"/>
      <c r="CR418" s="401"/>
      <c r="CS418" s="401"/>
      <c r="CT418" s="401"/>
      <c r="CU418" s="401"/>
      <c r="CV418" s="401"/>
      <c r="CW418" s="401"/>
      <c r="CX418" s="401"/>
      <c r="CY418" s="401"/>
      <c r="CZ418" s="401"/>
    </row>
    <row r="419" s="405" customFormat="true" ht="25.15" customHeight="true" x14ac:dyDescent="0.2">
      <c r="B419" s="960"/>
      <c r="C419" s="1071" t="s">
        <v>224</v>
      </c>
      <c r="D419" s="1072"/>
      <c r="E419" s="702">
        <v>0.21215465427419627</v>
      </c>
      <c r="F419" s="698"/>
      <c r="G419" s="698"/>
      <c r="H419" s="1072" t="s">
        <v>224</v>
      </c>
      <c r="I419" s="1072"/>
      <c r="J419" s="703">
        <v>0.20109081338424456</v>
      </c>
      <c r="K419" s="698"/>
      <c r="L419" s="698"/>
      <c r="M419" s="1072" t="s">
        <v>226</v>
      </c>
      <c r="N419" s="1072"/>
      <c r="O419" s="704">
        <v>0.16534951248417251</v>
      </c>
      <c r="P419" s="698"/>
      <c r="Q419" s="698"/>
      <c r="X419" s="398"/>
      <c r="Y419" s="398"/>
      <c r="Z419" s="398"/>
      <c r="AA419" s="398"/>
      <c r="AB419" s="398"/>
      <c r="AC419" s="398"/>
      <c r="AD419" s="398"/>
      <c r="AE419" s="398"/>
      <c r="AF419" s="398"/>
      <c r="AG419" s="398"/>
      <c r="AH419" s="398"/>
      <c r="AI419" s="398"/>
      <c r="AJ419" s="398"/>
      <c r="AK419" s="398"/>
      <c r="AL419" s="398"/>
      <c r="AM419" s="398"/>
      <c r="AN419" s="398"/>
      <c r="AO419" s="398"/>
      <c r="AP419" s="398"/>
      <c r="AQ419" s="398"/>
      <c r="AR419" s="398"/>
      <c r="AS419" s="398"/>
      <c r="AT419" s="398"/>
      <c r="AU419" s="398"/>
      <c r="AV419" s="398"/>
      <c r="AW419" s="398"/>
      <c r="AX419" s="398"/>
      <c r="AY419" s="398"/>
      <c r="AZ419" s="398"/>
      <c r="BA419" s="400"/>
      <c r="BB419" s="477"/>
      <c r="BC419" s="400"/>
      <c r="BD419" s="400"/>
      <c r="BE419" s="400"/>
      <c r="BF419" s="400"/>
      <c r="BG419" s="400"/>
      <c r="BH419" s="400"/>
      <c r="BI419" s="400"/>
      <c r="BJ419" s="400"/>
      <c r="BK419" s="400"/>
      <c r="BL419" s="400"/>
      <c r="BM419" s="400"/>
      <c r="BN419" s="400"/>
      <c r="BO419" s="400"/>
      <c r="BP419" s="400"/>
      <c r="BQ419" s="400"/>
      <c r="BR419" s="400"/>
      <c r="BS419" s="400"/>
      <c r="BT419" s="400"/>
      <c r="BU419" s="400"/>
      <c r="BV419" s="400"/>
      <c r="BW419" s="400"/>
      <c r="BX419" s="401"/>
      <c r="BY419" s="401"/>
      <c r="BZ419" s="401"/>
      <c r="CA419" s="401"/>
      <c r="CB419" s="401"/>
      <c r="CC419" s="401"/>
      <c r="CD419" s="401"/>
      <c r="CE419" s="401"/>
      <c r="CF419" s="401"/>
      <c r="CG419" s="401"/>
      <c r="CH419" s="401"/>
      <c r="CI419" s="401"/>
      <c r="CJ419" s="401"/>
      <c r="CK419" s="401"/>
      <c r="CL419" s="401"/>
      <c r="CM419" s="401"/>
      <c r="CN419" s="401"/>
      <c r="CO419" s="401"/>
      <c r="CP419" s="401"/>
      <c r="CQ419" s="401"/>
      <c r="CR419" s="401"/>
      <c r="CS419" s="401"/>
      <c r="CT419" s="401"/>
      <c r="CU419" s="401"/>
      <c r="CV419" s="401"/>
      <c r="CW419" s="401"/>
      <c r="CX419" s="401"/>
      <c r="CY419" s="401"/>
      <c r="CZ419" s="401"/>
    </row>
    <row r="420" s="405" customFormat="true" ht="25.15" customHeight="true" x14ac:dyDescent="0.2">
      <c r="B420" s="960"/>
      <c r="C420" s="1071" t="s">
        <v>228</v>
      </c>
      <c r="D420" s="1072"/>
      <c r="E420" s="702">
        <v>0.13426425946450121</v>
      </c>
      <c r="F420" s="698"/>
      <c r="G420" s="698"/>
      <c r="H420" s="1072" t="s">
        <v>229</v>
      </c>
      <c r="I420" s="1072"/>
      <c r="J420" s="703">
        <v>0.12509533391895497</v>
      </c>
      <c r="K420" s="698"/>
      <c r="L420" s="698"/>
      <c r="M420" s="1072" t="s">
        <v>228</v>
      </c>
      <c r="N420" s="1072"/>
      <c r="O420" s="704">
        <v>0.12039984714981995</v>
      </c>
      <c r="P420" s="698"/>
      <c r="Q420" s="698"/>
      <c r="X420" s="398"/>
      <c r="Y420" s="398"/>
      <c r="Z420" s="398"/>
      <c r="AA420" s="398"/>
      <c r="AB420" s="398"/>
      <c r="AC420" s="398"/>
      <c r="AD420" s="398"/>
      <c r="AE420" s="398"/>
      <c r="AF420" s="398"/>
      <c r="AG420" s="398"/>
      <c r="AH420" s="398"/>
      <c r="AI420" s="398"/>
      <c r="AJ420" s="398"/>
      <c r="AK420" s="398"/>
      <c r="AL420" s="398"/>
      <c r="AM420" s="398"/>
      <c r="AN420" s="398"/>
      <c r="AO420" s="398"/>
      <c r="AP420" s="398"/>
      <c r="AQ420" s="398"/>
      <c r="AR420" s="398"/>
      <c r="AS420" s="398"/>
      <c r="AT420" s="398"/>
      <c r="AU420" s="398"/>
      <c r="AV420" s="398"/>
      <c r="AW420" s="398"/>
      <c r="AX420" s="398"/>
      <c r="AY420" s="398"/>
      <c r="AZ420" s="398"/>
      <c r="BA420" s="400"/>
      <c r="BB420" s="477"/>
      <c r="BC420" s="400"/>
      <c r="BD420" s="400"/>
      <c r="BE420" s="400"/>
      <c r="BF420" s="400"/>
      <c r="BG420" s="400"/>
      <c r="BH420" s="400"/>
      <c r="BI420" s="400"/>
      <c r="BJ420" s="400"/>
      <c r="BK420" s="400"/>
      <c r="BL420" s="400"/>
      <c r="BM420" s="400"/>
      <c r="BN420" s="400"/>
      <c r="BO420" s="400"/>
      <c r="BP420" s="400"/>
      <c r="BQ420" s="400"/>
      <c r="BR420" s="400"/>
      <c r="BS420" s="400"/>
      <c r="BT420" s="400"/>
      <c r="BU420" s="400"/>
      <c r="BV420" s="400"/>
      <c r="BW420" s="400"/>
      <c r="BX420" s="401"/>
      <c r="BY420" s="401"/>
      <c r="BZ420" s="401"/>
      <c r="CA420" s="401"/>
      <c r="CB420" s="401"/>
      <c r="CC420" s="401"/>
      <c r="CD420" s="401"/>
      <c r="CE420" s="401"/>
      <c r="CF420" s="401"/>
      <c r="CG420" s="401"/>
      <c r="CH420" s="401"/>
      <c r="CI420" s="401"/>
      <c r="CJ420" s="401"/>
      <c r="CK420" s="401"/>
      <c r="CL420" s="401"/>
      <c r="CM420" s="401"/>
      <c r="CN420" s="401"/>
      <c r="CO420" s="401"/>
      <c r="CP420" s="401"/>
      <c r="CQ420" s="401"/>
      <c r="CR420" s="401"/>
      <c r="CS420" s="401"/>
      <c r="CT420" s="401"/>
      <c r="CU420" s="401"/>
      <c r="CV420" s="401"/>
      <c r="CW420" s="401"/>
      <c r="CX420" s="401"/>
      <c r="CY420" s="401"/>
      <c r="CZ420" s="401"/>
    </row>
    <row r="421" s="405" customFormat="true" ht="25.15" customHeight="true" x14ac:dyDescent="0.2">
      <c r="B421" s="960"/>
      <c r="C421" s="1071" t="s">
        <v>230</v>
      </c>
      <c r="D421" s="1072"/>
      <c r="E421" s="702">
        <v>8.5619257724543332E-2</v>
      </c>
      <c r="F421" s="698"/>
      <c r="G421" s="698"/>
      <c r="H421" s="1072" t="s">
        <v>228</v>
      </c>
      <c r="I421" s="1072"/>
      <c r="J421" s="703">
        <v>0.12086498634047757</v>
      </c>
      <c r="K421" s="698"/>
      <c r="L421" s="698"/>
      <c r="M421" s="1072" t="s">
        <v>222</v>
      </c>
      <c r="N421" s="1072"/>
      <c r="O421" s="704">
        <v>-0.10517418236396431</v>
      </c>
      <c r="P421" s="698"/>
      <c r="Q421" s="698"/>
      <c r="X421" s="398"/>
      <c r="Y421" s="398"/>
      <c r="Z421" s="398"/>
      <c r="AA421" s="398"/>
      <c r="AB421" s="398"/>
      <c r="AC421" s="398"/>
      <c r="AD421" s="398"/>
      <c r="AE421" s="398"/>
      <c r="AF421" s="398"/>
      <c r="AG421" s="398"/>
      <c r="AH421" s="398"/>
      <c r="AI421" s="398"/>
      <c r="AJ421" s="398"/>
      <c r="AK421" s="398"/>
      <c r="AL421" s="398"/>
      <c r="AM421" s="398"/>
      <c r="AN421" s="398"/>
      <c r="AO421" s="398"/>
      <c r="AP421" s="398"/>
      <c r="AQ421" s="398"/>
      <c r="AR421" s="398"/>
      <c r="AS421" s="398"/>
      <c r="AT421" s="398"/>
      <c r="AU421" s="398"/>
      <c r="AV421" s="398"/>
      <c r="AW421" s="398"/>
      <c r="AX421" s="398"/>
      <c r="AY421" s="398"/>
      <c r="AZ421" s="398"/>
      <c r="BA421" s="400"/>
      <c r="BB421" s="477"/>
      <c r="BC421" s="400"/>
      <c r="BD421" s="400"/>
      <c r="BE421" s="400"/>
      <c r="BF421" s="400"/>
      <c r="BG421" s="400"/>
      <c r="BH421" s="400"/>
      <c r="BI421" s="400"/>
      <c r="BJ421" s="400"/>
      <c r="BK421" s="400"/>
      <c r="BL421" s="400"/>
      <c r="BM421" s="400"/>
      <c r="BN421" s="400"/>
      <c r="BO421" s="400"/>
      <c r="BP421" s="400"/>
      <c r="BQ421" s="400"/>
      <c r="BR421" s="400"/>
      <c r="BS421" s="400"/>
      <c r="BT421" s="400"/>
      <c r="BU421" s="400"/>
      <c r="BV421" s="400"/>
      <c r="BW421" s="400"/>
      <c r="BX421" s="401"/>
      <c r="BY421" s="401"/>
      <c r="BZ421" s="401"/>
      <c r="CA421" s="401"/>
      <c r="CB421" s="401"/>
      <c r="CC421" s="401"/>
      <c r="CD421" s="401"/>
      <c r="CE421" s="401"/>
      <c r="CF421" s="401"/>
      <c r="CG421" s="401"/>
      <c r="CH421" s="401"/>
      <c r="CI421" s="401"/>
      <c r="CJ421" s="401"/>
      <c r="CK421" s="401"/>
      <c r="CL421" s="401"/>
      <c r="CM421" s="401"/>
      <c r="CN421" s="401"/>
      <c r="CO421" s="401"/>
      <c r="CP421" s="401"/>
      <c r="CQ421" s="401"/>
      <c r="CR421" s="401"/>
      <c r="CS421" s="401"/>
      <c r="CT421" s="401"/>
      <c r="CU421" s="401"/>
      <c r="CV421" s="401"/>
      <c r="CW421" s="401"/>
      <c r="CX421" s="401"/>
      <c r="CY421" s="401"/>
      <c r="CZ421" s="401"/>
    </row>
    <row r="422" s="405" customFormat="true" ht="25.15" customHeight="true" x14ac:dyDescent="0.2">
      <c r="B422" s="960"/>
      <c r="C422" s="1071" t="s">
        <v>231</v>
      </c>
      <c r="D422" s="1072"/>
      <c r="E422" s="702">
        <v>-7.5638852623993197E-2</v>
      </c>
      <c r="F422" s="698"/>
      <c r="G422" s="698"/>
      <c r="H422" s="1072" t="s">
        <v>231</v>
      </c>
      <c r="I422" s="1072"/>
      <c r="J422" s="703">
        <v>-8.3844129070402673E-2</v>
      </c>
      <c r="K422" s="698"/>
      <c r="L422" s="698"/>
      <c r="M422" s="1072" t="s">
        <v>232</v>
      </c>
      <c r="N422" s="1072"/>
      <c r="O422" s="704">
        <v>7.9147985300335788E-2</v>
      </c>
      <c r="P422" s="698"/>
      <c r="Q422" s="698"/>
      <c r="X422" s="398"/>
      <c r="Y422" s="398"/>
      <c r="Z422" s="398"/>
      <c r="AA422" s="398"/>
      <c r="AB422" s="398"/>
      <c r="AC422" s="398"/>
      <c r="AD422" s="398"/>
      <c r="AE422" s="398"/>
      <c r="AF422" s="398"/>
      <c r="AG422" s="398"/>
      <c r="AH422" s="398"/>
      <c r="AI422" s="398"/>
      <c r="AJ422" s="398"/>
      <c r="AK422" s="398"/>
      <c r="AL422" s="398"/>
      <c r="AM422" s="398"/>
      <c r="AN422" s="398"/>
      <c r="AO422" s="398"/>
      <c r="AP422" s="398"/>
      <c r="AQ422" s="398"/>
      <c r="AR422" s="398"/>
      <c r="AS422" s="398"/>
      <c r="AT422" s="398"/>
      <c r="AU422" s="398"/>
      <c r="AV422" s="398"/>
      <c r="AW422" s="398"/>
      <c r="AX422" s="398"/>
      <c r="AY422" s="398"/>
      <c r="AZ422" s="398"/>
      <c r="BA422" s="400"/>
      <c r="BB422" s="477"/>
      <c r="BC422" s="400"/>
      <c r="BD422" s="400"/>
      <c r="BE422" s="400"/>
      <c r="BF422" s="400"/>
      <c r="BG422" s="400"/>
      <c r="BH422" s="400"/>
      <c r="BI422" s="400"/>
      <c r="BJ422" s="400"/>
      <c r="BK422" s="400"/>
      <c r="BL422" s="400"/>
      <c r="BM422" s="400"/>
      <c r="BN422" s="400"/>
      <c r="BO422" s="400"/>
      <c r="BP422" s="400"/>
      <c r="BQ422" s="400"/>
      <c r="BR422" s="400"/>
      <c r="BS422" s="400"/>
      <c r="BT422" s="400"/>
      <c r="BU422" s="400"/>
      <c r="BV422" s="400"/>
      <c r="BW422" s="400"/>
      <c r="BX422" s="401"/>
      <c r="BY422" s="401"/>
      <c r="BZ422" s="401"/>
      <c r="CA422" s="401"/>
      <c r="CB422" s="401"/>
      <c r="CC422" s="401"/>
      <c r="CD422" s="401"/>
      <c r="CE422" s="401"/>
      <c r="CF422" s="401"/>
      <c r="CG422" s="401"/>
      <c r="CH422" s="401"/>
      <c r="CI422" s="401"/>
      <c r="CJ422" s="401"/>
      <c r="CK422" s="401"/>
      <c r="CL422" s="401"/>
      <c r="CM422" s="401"/>
      <c r="CN422" s="401"/>
      <c r="CO422" s="401"/>
      <c r="CP422" s="401"/>
      <c r="CQ422" s="401"/>
      <c r="CR422" s="401"/>
      <c r="CS422" s="401"/>
      <c r="CT422" s="401"/>
      <c r="CU422" s="401"/>
      <c r="CV422" s="401"/>
      <c r="CW422" s="401"/>
      <c r="CX422" s="401"/>
      <c r="CY422" s="401"/>
      <c r="CZ422" s="401"/>
    </row>
    <row r="423" s="405" customFormat="true" ht="25.15" customHeight="true" x14ac:dyDescent="0.2">
      <c r="B423" s="960"/>
      <c r="C423" s="1071" t="s">
        <v>229</v>
      </c>
      <c r="D423" s="1072"/>
      <c r="E423" s="702">
        <v>7.1495309733329723E-2</v>
      </c>
      <c r="F423" s="698"/>
      <c r="G423" s="698"/>
      <c r="H423" s="1072" t="s">
        <v>230</v>
      </c>
      <c r="I423" s="1072"/>
      <c r="J423" s="703">
        <v>7.8746370493263343E-2</v>
      </c>
      <c r="K423" s="698"/>
      <c r="L423" s="698"/>
      <c r="M423" s="1072" t="s">
        <v>233</v>
      </c>
      <c r="N423" s="1072"/>
      <c r="O423" s="704">
        <v>6.4520934352956194E-2</v>
      </c>
      <c r="P423" s="698"/>
      <c r="Q423" s="698"/>
      <c r="X423" s="398"/>
      <c r="Y423" s="398"/>
      <c r="Z423" s="398"/>
      <c r="AA423" s="398"/>
      <c r="AB423" s="398"/>
      <c r="AC423" s="398"/>
      <c r="AD423" s="398"/>
      <c r="AE423" s="398"/>
      <c r="AF423" s="398"/>
      <c r="AG423" s="398"/>
      <c r="AH423" s="398"/>
      <c r="AI423" s="398"/>
      <c r="AJ423" s="398"/>
      <c r="AK423" s="398"/>
      <c r="AL423" s="398"/>
      <c r="AM423" s="398"/>
      <c r="AN423" s="398"/>
      <c r="AO423" s="398"/>
      <c r="AP423" s="398"/>
      <c r="AQ423" s="398"/>
      <c r="AR423" s="398"/>
      <c r="AS423" s="398"/>
      <c r="AT423" s="398"/>
      <c r="AU423" s="398"/>
      <c r="AV423" s="398"/>
      <c r="AW423" s="398"/>
      <c r="AX423" s="398"/>
      <c r="AY423" s="398"/>
      <c r="AZ423" s="398"/>
      <c r="BA423" s="400"/>
      <c r="BB423" s="477"/>
      <c r="BC423" s="400"/>
      <c r="BD423" s="400"/>
      <c r="BE423" s="400"/>
      <c r="BF423" s="400"/>
      <c r="BG423" s="400"/>
      <c r="BH423" s="400"/>
      <c r="BI423" s="400"/>
      <c r="BJ423" s="400"/>
      <c r="BK423" s="400"/>
      <c r="BL423" s="400"/>
      <c r="BM423" s="400"/>
      <c r="BN423" s="400"/>
      <c r="BO423" s="400"/>
      <c r="BP423" s="400"/>
      <c r="BQ423" s="400"/>
      <c r="BR423" s="400"/>
      <c r="BS423" s="400"/>
      <c r="BT423" s="400"/>
      <c r="BU423" s="400"/>
      <c r="BV423" s="400"/>
      <c r="BW423" s="400"/>
      <c r="BX423" s="401"/>
      <c r="BY423" s="401"/>
      <c r="BZ423" s="401"/>
      <c r="CA423" s="401"/>
      <c r="CB423" s="401"/>
      <c r="CC423" s="401"/>
      <c r="CD423" s="401"/>
      <c r="CE423" s="401"/>
      <c r="CF423" s="401"/>
      <c r="CG423" s="401"/>
      <c r="CH423" s="401"/>
      <c r="CI423" s="401"/>
      <c r="CJ423" s="401"/>
      <c r="CK423" s="401"/>
      <c r="CL423" s="401"/>
      <c r="CM423" s="401"/>
      <c r="CN423" s="401"/>
      <c r="CO423" s="401"/>
      <c r="CP423" s="401"/>
      <c r="CQ423" s="401"/>
      <c r="CR423" s="401"/>
      <c r="CS423" s="401"/>
      <c r="CT423" s="401"/>
      <c r="CU423" s="401"/>
      <c r="CV423" s="401"/>
      <c r="CW423" s="401"/>
      <c r="CX423" s="401"/>
      <c r="CY423" s="401"/>
      <c r="CZ423" s="401"/>
    </row>
    <row r="424" s="405" customFormat="true" ht="25.15" customHeight="true" x14ac:dyDescent="0.2">
      <c r="B424" s="960"/>
      <c r="C424" s="1071" t="s">
        <v>227</v>
      </c>
      <c r="D424" s="1072"/>
      <c r="E424" s="702">
        <v>6.4441227901668369E-2</v>
      </c>
      <c r="F424" s="698"/>
      <c r="G424" s="698"/>
      <c r="H424" s="1072" t="s">
        <v>234</v>
      </c>
      <c r="I424" s="1072"/>
      <c r="J424" s="703">
        <v>-6.5588941158259847E-2</v>
      </c>
      <c r="K424" s="698"/>
      <c r="L424" s="698"/>
      <c r="M424" s="1072" t="s">
        <v>235</v>
      </c>
      <c r="N424" s="1072"/>
      <c r="O424" s="704">
        <v>6.3752925716240055E-2</v>
      </c>
      <c r="P424" s="698"/>
      <c r="Q424" s="698"/>
      <c r="X424" s="398"/>
      <c r="Y424" s="398"/>
      <c r="Z424" s="398"/>
      <c r="AA424" s="398"/>
      <c r="AB424" s="398"/>
      <c r="AC424" s="398"/>
      <c r="AD424" s="398"/>
      <c r="AE424" s="398"/>
      <c r="AF424" s="398"/>
      <c r="AG424" s="398"/>
      <c r="AH424" s="398"/>
      <c r="AI424" s="398"/>
      <c r="AJ424" s="398"/>
      <c r="AK424" s="398"/>
      <c r="AL424" s="398"/>
      <c r="AM424" s="398"/>
      <c r="AN424" s="398"/>
      <c r="AO424" s="398"/>
      <c r="AP424" s="398"/>
      <c r="AQ424" s="398"/>
      <c r="AR424" s="398"/>
      <c r="AS424" s="398"/>
      <c r="AT424" s="398"/>
      <c r="AU424" s="398"/>
      <c r="AV424" s="398"/>
      <c r="AW424" s="398"/>
      <c r="AX424" s="398"/>
      <c r="AY424" s="398"/>
      <c r="AZ424" s="398"/>
      <c r="BA424" s="400"/>
      <c r="BB424" s="477"/>
      <c r="BC424" s="400"/>
      <c r="BD424" s="400"/>
      <c r="BE424" s="400"/>
      <c r="BF424" s="400"/>
      <c r="BG424" s="400"/>
      <c r="BH424" s="400"/>
      <c r="BI424" s="400"/>
      <c r="BJ424" s="400"/>
      <c r="BK424" s="400"/>
      <c r="BL424" s="400"/>
      <c r="BM424" s="400"/>
      <c r="BN424" s="400"/>
      <c r="BO424" s="400"/>
      <c r="BP424" s="400"/>
      <c r="BQ424" s="400"/>
      <c r="BR424" s="400"/>
      <c r="BS424" s="400"/>
      <c r="BT424" s="400"/>
      <c r="BU424" s="400"/>
      <c r="BV424" s="400"/>
      <c r="BW424" s="400"/>
      <c r="BX424" s="401"/>
      <c r="BY424" s="401"/>
      <c r="BZ424" s="401"/>
      <c r="CA424" s="401"/>
      <c r="CB424" s="401"/>
      <c r="CC424" s="401"/>
      <c r="CD424" s="401"/>
      <c r="CE424" s="401"/>
      <c r="CF424" s="401"/>
      <c r="CG424" s="401"/>
      <c r="CH424" s="401"/>
      <c r="CI424" s="401"/>
      <c r="CJ424" s="401"/>
      <c r="CK424" s="401"/>
      <c r="CL424" s="401"/>
      <c r="CM424" s="401"/>
      <c r="CN424" s="401"/>
      <c r="CO424" s="401"/>
      <c r="CP424" s="401"/>
      <c r="CQ424" s="401"/>
      <c r="CR424" s="401"/>
      <c r="CS424" s="401"/>
      <c r="CT424" s="401"/>
      <c r="CU424" s="401"/>
      <c r="CV424" s="401"/>
      <c r="CW424" s="401"/>
      <c r="CX424" s="401"/>
      <c r="CY424" s="401"/>
      <c r="CZ424" s="401"/>
    </row>
    <row r="425" s="405" customFormat="true" ht="25.15" customHeight="true" x14ac:dyDescent="0.2">
      <c r="B425" s="960"/>
      <c r="C425" s="1071" t="s">
        <v>232</v>
      </c>
      <c r="D425" s="1072"/>
      <c r="E425" s="702">
        <v>6.2009528480685916E-2</v>
      </c>
      <c r="F425" s="698"/>
      <c r="G425" s="698"/>
      <c r="H425" s="1072" t="s">
        <v>232</v>
      </c>
      <c r="I425" s="1072"/>
      <c r="J425" s="703">
        <v>6.0700074265380113E-2</v>
      </c>
      <c r="K425" s="698"/>
      <c r="L425" s="698"/>
      <c r="M425" s="1072" t="s">
        <v>229</v>
      </c>
      <c r="N425" s="1072"/>
      <c r="O425" s="704">
        <v>-3.7306000803696629E-2</v>
      </c>
      <c r="P425" s="698"/>
      <c r="Q425" s="698"/>
      <c r="X425" s="398"/>
      <c r="Y425" s="398"/>
      <c r="Z425" s="398"/>
      <c r="AA425" s="398"/>
      <c r="AB425" s="398"/>
      <c r="AC425" s="398"/>
      <c r="AD425" s="398"/>
      <c r="AE425" s="398"/>
      <c r="AF425" s="398"/>
      <c r="AG425" s="398"/>
      <c r="AH425" s="398"/>
      <c r="AI425" s="398"/>
      <c r="AJ425" s="398"/>
      <c r="AK425" s="398"/>
      <c r="AL425" s="398"/>
      <c r="AM425" s="398"/>
      <c r="AN425" s="398"/>
      <c r="AO425" s="398"/>
      <c r="AP425" s="398"/>
      <c r="AQ425" s="398"/>
      <c r="AR425" s="398"/>
      <c r="AS425" s="398"/>
      <c r="AT425" s="398"/>
      <c r="AU425" s="398"/>
      <c r="AV425" s="398"/>
      <c r="AW425" s="398"/>
      <c r="AX425" s="398"/>
      <c r="AY425" s="398"/>
      <c r="AZ425" s="398"/>
      <c r="BA425" s="400"/>
      <c r="BB425" s="477"/>
      <c r="BC425" s="400"/>
      <c r="BD425" s="400"/>
      <c r="BE425" s="400"/>
      <c r="BF425" s="400"/>
      <c r="BG425" s="400"/>
      <c r="BH425" s="400"/>
      <c r="BI425" s="400"/>
      <c r="BJ425" s="400"/>
      <c r="BK425" s="400"/>
      <c r="BL425" s="400"/>
      <c r="BM425" s="400"/>
      <c r="BN425" s="400"/>
      <c r="BO425" s="400"/>
      <c r="BP425" s="400"/>
      <c r="BQ425" s="400"/>
      <c r="BR425" s="400"/>
      <c r="BS425" s="400"/>
      <c r="BT425" s="400"/>
      <c r="BU425" s="400"/>
      <c r="BV425" s="400"/>
      <c r="BW425" s="400"/>
      <c r="BX425" s="401"/>
      <c r="BY425" s="401"/>
      <c r="BZ425" s="401"/>
      <c r="CA425" s="401"/>
      <c r="CB425" s="401"/>
      <c r="CC425" s="401"/>
      <c r="CD425" s="401"/>
      <c r="CE425" s="401"/>
      <c r="CF425" s="401"/>
      <c r="CG425" s="401"/>
      <c r="CH425" s="401"/>
      <c r="CI425" s="401"/>
      <c r="CJ425" s="401"/>
      <c r="CK425" s="401"/>
      <c r="CL425" s="401"/>
      <c r="CM425" s="401"/>
      <c r="CN425" s="401"/>
      <c r="CO425" s="401"/>
      <c r="CP425" s="401"/>
      <c r="CQ425" s="401"/>
      <c r="CR425" s="401"/>
      <c r="CS425" s="401"/>
      <c r="CT425" s="401"/>
      <c r="CU425" s="401"/>
      <c r="CV425" s="401"/>
      <c r="CW425" s="401"/>
      <c r="CX425" s="401"/>
      <c r="CY425" s="401"/>
      <c r="CZ425" s="401"/>
    </row>
    <row r="426" s="405" customFormat="true" ht="25.15" customHeight="true" x14ac:dyDescent="0.2">
      <c r="B426" s="960"/>
      <c r="C426" s="1071" t="s">
        <v>234</v>
      </c>
      <c r="D426" s="1072"/>
      <c r="E426" s="702">
        <v>-5.1036617070884659E-2</v>
      </c>
      <c r="F426" s="698"/>
      <c r="G426" s="698"/>
      <c r="H426" s="1072" t="s">
        <v>227</v>
      </c>
      <c r="I426" s="1072"/>
      <c r="J426" s="703">
        <v>4.6846237398860062E-2</v>
      </c>
      <c r="K426" s="698"/>
      <c r="L426" s="698"/>
      <c r="M426" s="1072" t="s">
        <v>231</v>
      </c>
      <c r="N426" s="1072"/>
      <c r="O426" s="704">
        <v>-3.3803527814320299E-2</v>
      </c>
      <c r="P426" s="698"/>
      <c r="Q426" s="698"/>
      <c r="X426" s="398"/>
      <c r="Y426" s="398"/>
      <c r="Z426" s="398"/>
      <c r="AA426" s="398"/>
      <c r="AB426" s="398"/>
      <c r="AC426" s="398"/>
      <c r="AD426" s="398"/>
      <c r="AE426" s="398"/>
      <c r="AF426" s="398"/>
      <c r="AG426" s="398"/>
      <c r="AH426" s="398"/>
      <c r="AI426" s="398"/>
      <c r="AJ426" s="398"/>
      <c r="AK426" s="398"/>
      <c r="AL426" s="398"/>
      <c r="AM426" s="398"/>
      <c r="AN426" s="398"/>
      <c r="AO426" s="398"/>
      <c r="AP426" s="398"/>
      <c r="AQ426" s="398"/>
      <c r="AR426" s="398"/>
      <c r="AS426" s="398"/>
      <c r="AT426" s="398"/>
      <c r="AU426" s="398"/>
      <c r="AV426" s="398"/>
      <c r="AW426" s="398"/>
      <c r="AX426" s="398"/>
      <c r="AY426" s="398"/>
      <c r="AZ426" s="398"/>
      <c r="BA426" s="400"/>
      <c r="BB426" s="477"/>
      <c r="BC426" s="400"/>
      <c r="BD426" s="400"/>
      <c r="BE426" s="400"/>
      <c r="BF426" s="400"/>
      <c r="BG426" s="400"/>
      <c r="BH426" s="400"/>
      <c r="BI426" s="400"/>
      <c r="BJ426" s="400"/>
      <c r="BK426" s="400"/>
      <c r="BL426" s="400"/>
      <c r="BM426" s="400"/>
      <c r="BN426" s="400"/>
      <c r="BO426" s="400"/>
      <c r="BP426" s="400"/>
      <c r="BQ426" s="400"/>
      <c r="BR426" s="400"/>
      <c r="BS426" s="400"/>
      <c r="BT426" s="400"/>
      <c r="BU426" s="400"/>
      <c r="BV426" s="400"/>
      <c r="BW426" s="400"/>
      <c r="BX426" s="401"/>
      <c r="BY426" s="401"/>
      <c r="BZ426" s="401"/>
      <c r="CA426" s="401"/>
      <c r="CB426" s="401"/>
      <c r="CC426" s="401"/>
      <c r="CD426" s="401"/>
      <c r="CE426" s="401"/>
      <c r="CF426" s="401"/>
      <c r="CG426" s="401"/>
      <c r="CH426" s="401"/>
      <c r="CI426" s="401"/>
      <c r="CJ426" s="401"/>
      <c r="CK426" s="401"/>
      <c r="CL426" s="401"/>
      <c r="CM426" s="401"/>
      <c r="CN426" s="401"/>
      <c r="CO426" s="401"/>
      <c r="CP426" s="401"/>
      <c r="CQ426" s="401"/>
      <c r="CR426" s="401"/>
      <c r="CS426" s="401"/>
      <c r="CT426" s="401"/>
      <c r="CU426" s="401"/>
      <c r="CV426" s="401"/>
      <c r="CW426" s="401"/>
      <c r="CX426" s="401"/>
      <c r="CY426" s="401"/>
      <c r="CZ426" s="401"/>
    </row>
    <row r="427" s="405" customFormat="true" ht="25.15" customHeight="true" x14ac:dyDescent="0.2">
      <c r="B427" s="960"/>
      <c r="C427" s="1071" t="s">
        <v>236</v>
      </c>
      <c r="D427" s="1072"/>
      <c r="E427" s="702">
        <v>3.8024251602504826E-2</v>
      </c>
      <c r="F427" s="698"/>
      <c r="G427" s="698"/>
      <c r="H427" s="1072" t="s">
        <v>236</v>
      </c>
      <c r="I427" s="1072"/>
      <c r="J427" s="703">
        <v>2.8981400232215963E-2</v>
      </c>
      <c r="K427" s="698"/>
      <c r="L427" s="698"/>
      <c r="M427" s="1072" t="s">
        <v>236</v>
      </c>
      <c r="N427" s="1072"/>
      <c r="O427" s="704">
        <v>2.0813528277443951E-2</v>
      </c>
      <c r="P427" s="698"/>
      <c r="Q427" s="698"/>
      <c r="X427" s="398"/>
      <c r="Y427" s="398"/>
      <c r="Z427" s="398"/>
      <c r="AA427" s="398"/>
      <c r="AB427" s="398"/>
      <c r="AC427" s="398"/>
      <c r="AD427" s="398"/>
      <c r="AE427" s="398"/>
      <c r="AF427" s="398"/>
      <c r="AG427" s="398"/>
      <c r="AH427" s="398"/>
      <c r="AI427" s="398"/>
      <c r="AJ427" s="398"/>
      <c r="AK427" s="398"/>
      <c r="AL427" s="398"/>
      <c r="AM427" s="398"/>
      <c r="AN427" s="398"/>
      <c r="AO427" s="398"/>
      <c r="AP427" s="398"/>
      <c r="AQ427" s="398"/>
      <c r="AR427" s="398"/>
      <c r="AS427" s="398"/>
      <c r="AT427" s="398"/>
      <c r="AU427" s="398"/>
      <c r="AV427" s="398"/>
      <c r="AW427" s="398"/>
      <c r="AX427" s="398"/>
      <c r="AY427" s="398"/>
      <c r="AZ427" s="398"/>
      <c r="BA427" s="400"/>
      <c r="BB427" s="477"/>
      <c r="BC427" s="400"/>
      <c r="BD427" s="400"/>
      <c r="BE427" s="400"/>
      <c r="BF427" s="400"/>
      <c r="BG427" s="400"/>
      <c r="BH427" s="400"/>
      <c r="BI427" s="400"/>
      <c r="BJ427" s="400"/>
      <c r="BK427" s="400"/>
      <c r="BL427" s="400"/>
      <c r="BM427" s="400"/>
      <c r="BN427" s="400"/>
      <c r="BO427" s="400"/>
      <c r="BP427" s="400"/>
      <c r="BQ427" s="400"/>
      <c r="BR427" s="400"/>
      <c r="BS427" s="400"/>
      <c r="BT427" s="400"/>
      <c r="BU427" s="400"/>
      <c r="BV427" s="400"/>
      <c r="BW427" s="400"/>
      <c r="BX427" s="401"/>
      <c r="BY427" s="401"/>
      <c r="BZ427" s="401"/>
      <c r="CA427" s="401"/>
      <c r="CB427" s="401"/>
      <c r="CC427" s="401"/>
      <c r="CD427" s="401"/>
      <c r="CE427" s="401"/>
      <c r="CF427" s="401"/>
      <c r="CG427" s="401"/>
      <c r="CH427" s="401"/>
      <c r="CI427" s="401"/>
      <c r="CJ427" s="401"/>
      <c r="CK427" s="401"/>
      <c r="CL427" s="401"/>
      <c r="CM427" s="401"/>
      <c r="CN427" s="401"/>
      <c r="CO427" s="401"/>
      <c r="CP427" s="401"/>
      <c r="CQ427" s="401"/>
      <c r="CR427" s="401"/>
      <c r="CS427" s="401"/>
      <c r="CT427" s="401"/>
      <c r="CU427" s="401"/>
      <c r="CV427" s="401"/>
      <c r="CW427" s="401"/>
      <c r="CX427" s="401"/>
      <c r="CY427" s="401"/>
      <c r="CZ427" s="401"/>
    </row>
    <row r="428" s="405" customFormat="true" ht="25.15" customHeight="true" x14ac:dyDescent="0.2">
      <c r="B428" s="960"/>
      <c r="C428" s="1071" t="s">
        <v>233</v>
      </c>
      <c r="D428" s="1072"/>
      <c r="E428" s="702">
        <v>3.7520400839477691E-2</v>
      </c>
      <c r="F428" s="698"/>
      <c r="G428" s="698"/>
      <c r="H428" s="1072" t="s">
        <v>235</v>
      </c>
      <c r="I428" s="1072"/>
      <c r="J428" s="703">
        <v>-2.8578286041197883E-2</v>
      </c>
      <c r="K428" s="698"/>
      <c r="L428" s="698"/>
      <c r="M428" s="1072" t="s">
        <v>234</v>
      </c>
      <c r="N428" s="1072"/>
      <c r="O428" s="705">
        <v>9.0451979847901882E-3</v>
      </c>
      <c r="P428" s="698"/>
      <c r="Q428" s="698"/>
      <c r="X428" s="398"/>
      <c r="Y428" s="398"/>
      <c r="Z428" s="398"/>
      <c r="AA428" s="398"/>
      <c r="AB428" s="398"/>
      <c r="AC428" s="398"/>
      <c r="AD428" s="398"/>
      <c r="AE428" s="398"/>
      <c r="AF428" s="398"/>
      <c r="AG428" s="398"/>
      <c r="AH428" s="398"/>
      <c r="AI428" s="398"/>
      <c r="AJ428" s="398"/>
      <c r="AK428" s="398"/>
      <c r="AL428" s="398"/>
      <c r="AM428" s="398"/>
      <c r="AN428" s="398"/>
      <c r="AO428" s="398"/>
      <c r="AP428" s="398"/>
      <c r="AQ428" s="398"/>
      <c r="AR428" s="398"/>
      <c r="AS428" s="398"/>
      <c r="AT428" s="398"/>
      <c r="AU428" s="398"/>
      <c r="AV428" s="398"/>
      <c r="AW428" s="398"/>
      <c r="AX428" s="398"/>
      <c r="AY428" s="398"/>
      <c r="AZ428" s="398"/>
      <c r="BA428" s="400"/>
      <c r="BB428" s="477"/>
      <c r="BC428" s="400"/>
      <c r="BD428" s="400"/>
      <c r="BE428" s="400"/>
      <c r="BF428" s="400"/>
      <c r="BG428" s="400"/>
      <c r="BH428" s="400"/>
      <c r="BI428" s="400"/>
      <c r="BJ428" s="400"/>
      <c r="BK428" s="400"/>
      <c r="BL428" s="400"/>
      <c r="BM428" s="400"/>
      <c r="BN428" s="400"/>
      <c r="BO428" s="400"/>
      <c r="BP428" s="400"/>
      <c r="BQ428" s="400"/>
      <c r="BR428" s="400"/>
      <c r="BS428" s="400"/>
      <c r="BT428" s="400"/>
      <c r="BU428" s="400"/>
      <c r="BV428" s="400"/>
      <c r="BW428" s="400"/>
      <c r="BX428" s="401"/>
      <c r="BY428" s="401"/>
      <c r="BZ428" s="401"/>
      <c r="CA428" s="401"/>
      <c r="CB428" s="401"/>
      <c r="CC428" s="401"/>
      <c r="CD428" s="401"/>
      <c r="CE428" s="401"/>
      <c r="CF428" s="401"/>
      <c r="CG428" s="401"/>
      <c r="CH428" s="401"/>
      <c r="CI428" s="401"/>
      <c r="CJ428" s="401"/>
      <c r="CK428" s="401"/>
      <c r="CL428" s="401"/>
      <c r="CM428" s="401"/>
      <c r="CN428" s="401"/>
      <c r="CO428" s="401"/>
      <c r="CP428" s="401"/>
      <c r="CQ428" s="401"/>
      <c r="CR428" s="401"/>
      <c r="CS428" s="401"/>
      <c r="CT428" s="401"/>
      <c r="CU428" s="401"/>
      <c r="CV428" s="401"/>
      <c r="CW428" s="401"/>
      <c r="CX428" s="401"/>
      <c r="CY428" s="401"/>
      <c r="CZ428" s="401"/>
    </row>
    <row r="429" s="405" customFormat="true" ht="25.15" customHeight="true" x14ac:dyDescent="0.2">
      <c r="B429" s="960"/>
      <c r="C429" s="1071" t="s">
        <v>235</v>
      </c>
      <c r="D429" s="1072"/>
      <c r="E429" s="706">
        <v>-2.3305646063786984E-3</v>
      </c>
      <c r="F429" s="698"/>
      <c r="G429" s="698"/>
      <c r="H429" s="1072" t="s">
        <v>233</v>
      </c>
      <c r="I429" s="1072"/>
      <c r="J429" s="707">
        <v>1.2198432659131548E-2</v>
      </c>
      <c r="K429" s="698"/>
      <c r="L429" s="698"/>
      <c r="M429" s="1072"/>
      <c r="N429" s="1072"/>
      <c r="O429" s="698"/>
      <c r="P429" s="698"/>
      <c r="Q429" s="698"/>
      <c r="X429" s="398"/>
      <c r="Y429" s="398"/>
      <c r="Z429" s="398"/>
      <c r="AA429" s="398"/>
      <c r="AB429" s="398"/>
      <c r="AC429" s="398"/>
      <c r="AD429" s="398"/>
      <c r="AE429" s="398"/>
      <c r="AF429" s="398"/>
      <c r="AG429" s="398"/>
      <c r="AH429" s="398"/>
      <c r="AI429" s="398"/>
      <c r="AJ429" s="398"/>
      <c r="AK429" s="398"/>
      <c r="AL429" s="398"/>
      <c r="AM429" s="398"/>
      <c r="AN429" s="398"/>
      <c r="AO429" s="398"/>
      <c r="AP429" s="398"/>
      <c r="AQ429" s="398"/>
      <c r="AR429" s="398"/>
      <c r="AS429" s="398"/>
      <c r="AT429" s="398"/>
      <c r="AU429" s="398"/>
      <c r="AV429" s="398"/>
      <c r="AW429" s="398"/>
      <c r="AX429" s="398"/>
      <c r="AY429" s="398"/>
      <c r="AZ429" s="398"/>
      <c r="BA429" s="400"/>
      <c r="BB429" s="477"/>
      <c r="BC429" s="400"/>
      <c r="BD429" s="400"/>
      <c r="BE429" s="400"/>
      <c r="BF429" s="400"/>
      <c r="BG429" s="400"/>
      <c r="BH429" s="400"/>
      <c r="BI429" s="400"/>
      <c r="BJ429" s="400"/>
      <c r="BK429" s="400"/>
      <c r="BL429" s="400"/>
      <c r="BM429" s="400"/>
      <c r="BN429" s="400"/>
      <c r="BO429" s="400"/>
      <c r="BP429" s="400"/>
      <c r="BQ429" s="400"/>
      <c r="BR429" s="400"/>
      <c r="BS429" s="400"/>
      <c r="BT429" s="400"/>
      <c r="BU429" s="400"/>
      <c r="BV429" s="400"/>
      <c r="BW429" s="400"/>
      <c r="BX429" s="401"/>
      <c r="BY429" s="401"/>
      <c r="BZ429" s="401"/>
      <c r="CA429" s="401"/>
      <c r="CB429" s="401"/>
      <c r="CC429" s="401"/>
      <c r="CD429" s="401"/>
      <c r="CE429" s="401"/>
      <c r="CF429" s="401"/>
      <c r="CG429" s="401"/>
      <c r="CH429" s="401"/>
      <c r="CI429" s="401"/>
      <c r="CJ429" s="401"/>
      <c r="CK429" s="401"/>
      <c r="CL429" s="401"/>
      <c r="CM429" s="401"/>
      <c r="CN429" s="401"/>
      <c r="CO429" s="401"/>
      <c r="CP429" s="401"/>
      <c r="CQ429" s="401"/>
      <c r="CR429" s="401"/>
      <c r="CS429" s="401"/>
      <c r="CT429" s="401"/>
      <c r="CU429" s="401"/>
      <c r="CV429" s="401"/>
      <c r="CW429" s="401"/>
      <c r="CX429" s="401"/>
      <c r="CY429" s="401"/>
      <c r="CZ429" s="401"/>
    </row>
    <row r="430" s="405" customFormat="true" ht="25.15" customHeight="true" x14ac:dyDescent="0.2">
      <c r="B430" s="960"/>
      <c r="C430" s="1071"/>
      <c r="D430" s="1072"/>
      <c r="E430" s="698"/>
      <c r="F430" s="698"/>
      <c r="G430" s="698"/>
      <c r="H430" s="1072"/>
      <c r="I430" s="1072"/>
      <c r="J430" s="698"/>
      <c r="K430" s="698"/>
      <c r="L430" s="698"/>
      <c r="M430" s="1072"/>
      <c r="N430" s="1072"/>
      <c r="O430" s="698"/>
      <c r="P430" s="698"/>
      <c r="Q430" s="698"/>
      <c r="X430" s="398"/>
      <c r="Y430" s="398"/>
      <c r="Z430" s="398"/>
      <c r="AA430" s="398"/>
      <c r="AB430" s="398"/>
      <c r="AC430" s="398"/>
      <c r="AD430" s="398"/>
      <c r="AE430" s="398"/>
      <c r="AF430" s="398"/>
      <c r="AG430" s="398"/>
      <c r="AH430" s="398"/>
      <c r="AI430" s="398"/>
      <c r="AJ430" s="398"/>
      <c r="AK430" s="398"/>
      <c r="AL430" s="398"/>
      <c r="AM430" s="398"/>
      <c r="AN430" s="398"/>
      <c r="AO430" s="398"/>
      <c r="AP430" s="398"/>
      <c r="AQ430" s="398"/>
      <c r="AR430" s="398"/>
      <c r="AS430" s="398"/>
      <c r="AT430" s="398"/>
      <c r="AU430" s="398"/>
      <c r="AV430" s="398"/>
      <c r="AW430" s="398"/>
      <c r="AX430" s="398"/>
      <c r="AY430" s="398"/>
      <c r="AZ430" s="398"/>
      <c r="BA430" s="400"/>
      <c r="BB430" s="477"/>
      <c r="BC430" s="400"/>
      <c r="BD430" s="400"/>
      <c r="BE430" s="400"/>
      <c r="BF430" s="400"/>
      <c r="BG430" s="400"/>
      <c r="BH430" s="400"/>
      <c r="BI430" s="400"/>
      <c r="BJ430" s="400"/>
      <c r="BK430" s="400"/>
      <c r="BL430" s="400"/>
      <c r="BM430" s="400"/>
      <c r="BN430" s="400"/>
      <c r="BO430" s="400"/>
      <c r="BP430" s="400"/>
      <c r="BQ430" s="400"/>
      <c r="BR430" s="400"/>
      <c r="BS430" s="400"/>
      <c r="BT430" s="400"/>
      <c r="BU430" s="400"/>
      <c r="BV430" s="400"/>
      <c r="BW430" s="400"/>
      <c r="BX430" s="401"/>
      <c r="BY430" s="401"/>
      <c r="BZ430" s="401"/>
      <c r="CA430" s="401"/>
      <c r="CB430" s="401"/>
      <c r="CC430" s="401"/>
      <c r="CD430" s="401"/>
      <c r="CE430" s="401"/>
      <c r="CF430" s="401"/>
      <c r="CG430" s="401"/>
      <c r="CH430" s="401"/>
      <c r="CI430" s="401"/>
      <c r="CJ430" s="401"/>
      <c r="CK430" s="401"/>
      <c r="CL430" s="401"/>
      <c r="CM430" s="401"/>
      <c r="CN430" s="401"/>
      <c r="CO430" s="401"/>
      <c r="CP430" s="401"/>
      <c r="CQ430" s="401"/>
      <c r="CR430" s="401"/>
      <c r="CS430" s="401"/>
      <c r="CT430" s="401"/>
      <c r="CU430" s="401"/>
      <c r="CV430" s="401"/>
      <c r="CW430" s="401"/>
      <c r="CX430" s="401"/>
      <c r="CY430" s="401"/>
      <c r="CZ430" s="401"/>
    </row>
    <row r="431" s="405" customFormat="true" ht="25.15" customHeight="true" x14ac:dyDescent="0.2">
      <c r="B431" s="960"/>
      <c r="C431" s="1071"/>
      <c r="D431" s="1072"/>
      <c r="E431" s="698"/>
      <c r="F431" s="698"/>
      <c r="G431" s="698"/>
      <c r="H431" s="1072"/>
      <c r="I431" s="1072"/>
      <c r="J431" s="698"/>
      <c r="K431" s="698"/>
      <c r="L431" s="698"/>
      <c r="M431" s="1072"/>
      <c r="N431" s="1072"/>
      <c r="O431" s="698"/>
      <c r="P431" s="698"/>
      <c r="Q431" s="698"/>
      <c r="X431" s="398"/>
      <c r="Y431" s="398"/>
      <c r="Z431" s="398"/>
      <c r="AA431" s="398"/>
      <c r="AB431" s="398"/>
      <c r="AC431" s="398"/>
      <c r="AD431" s="398"/>
      <c r="AE431" s="398"/>
      <c r="AF431" s="398"/>
      <c r="AG431" s="398"/>
      <c r="AH431" s="398"/>
      <c r="AI431" s="398"/>
      <c r="AJ431" s="398"/>
      <c r="AK431" s="398"/>
      <c r="AL431" s="398"/>
      <c r="AM431" s="398"/>
      <c r="AN431" s="398"/>
      <c r="AO431" s="398"/>
      <c r="AP431" s="398"/>
      <c r="AQ431" s="398"/>
      <c r="AR431" s="398"/>
      <c r="AS431" s="398"/>
      <c r="AT431" s="398"/>
      <c r="AU431" s="398"/>
      <c r="AV431" s="398"/>
      <c r="AW431" s="398"/>
      <c r="AX431" s="398"/>
      <c r="AY431" s="398"/>
      <c r="AZ431" s="398"/>
      <c r="BA431" s="400"/>
      <c r="BB431" s="477"/>
      <c r="BC431" s="400"/>
      <c r="BD431" s="400"/>
      <c r="BE431" s="400"/>
      <c r="BF431" s="400"/>
      <c r="BG431" s="400"/>
      <c r="BH431" s="400"/>
      <c r="BI431" s="400"/>
      <c r="BJ431" s="400"/>
      <c r="BK431" s="400"/>
      <c r="BL431" s="400"/>
      <c r="BM431" s="400"/>
      <c r="BN431" s="400"/>
      <c r="BO431" s="400"/>
      <c r="BP431" s="400"/>
      <c r="BQ431" s="400"/>
      <c r="BR431" s="400"/>
      <c r="BS431" s="400"/>
      <c r="BT431" s="400"/>
      <c r="BU431" s="400"/>
      <c r="BV431" s="400"/>
      <c r="BW431" s="400"/>
      <c r="BX431" s="401"/>
      <c r="BY431" s="401"/>
      <c r="BZ431" s="401"/>
      <c r="CA431" s="401"/>
      <c r="CB431" s="401"/>
      <c r="CC431" s="401"/>
      <c r="CD431" s="401"/>
      <c r="CE431" s="401"/>
      <c r="CF431" s="401"/>
      <c r="CG431" s="401"/>
      <c r="CH431" s="401"/>
      <c r="CI431" s="401"/>
      <c r="CJ431" s="401"/>
      <c r="CK431" s="401"/>
      <c r="CL431" s="401"/>
      <c r="CM431" s="401"/>
      <c r="CN431" s="401"/>
      <c r="CO431" s="401"/>
      <c r="CP431" s="401"/>
      <c r="CQ431" s="401"/>
      <c r="CR431" s="401"/>
      <c r="CS431" s="401"/>
      <c r="CT431" s="401"/>
      <c r="CU431" s="401"/>
      <c r="CV431" s="401"/>
      <c r="CW431" s="401"/>
      <c r="CX431" s="401"/>
      <c r="CY431" s="401"/>
      <c r="CZ431" s="401"/>
    </row>
    <row r="432" s="405" customFormat="true" ht="25.15" customHeight="true" x14ac:dyDescent="0.2">
      <c r="B432" s="960"/>
      <c r="C432" s="1071"/>
      <c r="D432" s="1072"/>
      <c r="E432" s="698"/>
      <c r="F432" s="698"/>
      <c r="G432" s="698"/>
      <c r="H432" s="1072"/>
      <c r="I432" s="1072"/>
      <c r="J432" s="698"/>
      <c r="K432" s="698"/>
      <c r="L432" s="698"/>
      <c r="M432" s="1072" t="s">
        <v>237</v>
      </c>
      <c r="N432" s="1072"/>
      <c r="O432" s="1072"/>
      <c r="P432" s="698"/>
      <c r="Q432" s="698"/>
      <c r="X432" s="398"/>
      <c r="Y432" s="398"/>
      <c r="Z432" s="398"/>
      <c r="AA432" s="398"/>
      <c r="AB432" s="398"/>
      <c r="AC432" s="398"/>
      <c r="AD432" s="398"/>
      <c r="AE432" s="398"/>
      <c r="AF432" s="398"/>
      <c r="AG432" s="398"/>
      <c r="AH432" s="398"/>
      <c r="AI432" s="398"/>
      <c r="AJ432" s="398"/>
      <c r="AK432" s="398"/>
      <c r="AL432" s="398"/>
      <c r="AM432" s="398"/>
      <c r="AN432" s="398"/>
      <c r="AO432" s="398"/>
      <c r="AP432" s="398"/>
      <c r="AQ432" s="398"/>
      <c r="AR432" s="398"/>
      <c r="AS432" s="398"/>
      <c r="AT432" s="398"/>
      <c r="AU432" s="398"/>
      <c r="AV432" s="398"/>
      <c r="AW432" s="398"/>
      <c r="AX432" s="398"/>
      <c r="AY432" s="398"/>
      <c r="AZ432" s="398"/>
      <c r="BA432" s="400"/>
      <c r="BB432" s="477"/>
      <c r="BC432" s="400"/>
      <c r="BD432" s="400"/>
      <c r="BE432" s="400"/>
      <c r="BF432" s="400"/>
      <c r="BG432" s="400"/>
      <c r="BH432" s="400"/>
      <c r="BI432" s="400"/>
      <c r="BJ432" s="400"/>
      <c r="BK432" s="400"/>
      <c r="BL432" s="400"/>
      <c r="BM432" s="400"/>
      <c r="BN432" s="400"/>
      <c r="BO432" s="400"/>
      <c r="BP432" s="400"/>
      <c r="BQ432" s="400"/>
      <c r="BR432" s="400"/>
      <c r="BS432" s="400"/>
      <c r="BT432" s="400"/>
      <c r="BU432" s="400"/>
      <c r="BV432" s="400"/>
      <c r="BW432" s="400"/>
      <c r="BX432" s="401"/>
      <c r="BY432" s="401"/>
      <c r="BZ432" s="401"/>
      <c r="CA432" s="401"/>
      <c r="CB432" s="401"/>
      <c r="CC432" s="401"/>
      <c r="CD432" s="401"/>
      <c r="CE432" s="401"/>
      <c r="CF432" s="401"/>
      <c r="CG432" s="401"/>
      <c r="CH432" s="401"/>
      <c r="CI432" s="401"/>
      <c r="CJ432" s="401"/>
      <c r="CK432" s="401"/>
      <c r="CL432" s="401"/>
      <c r="CM432" s="401"/>
      <c r="CN432" s="401"/>
      <c r="CO432" s="401"/>
      <c r="CP432" s="401"/>
      <c r="CQ432" s="401"/>
      <c r="CR432" s="401"/>
      <c r="CS432" s="401"/>
      <c r="CT432" s="401"/>
      <c r="CU432" s="401"/>
      <c r="CV432" s="401"/>
      <c r="CW432" s="401"/>
      <c r="CX432" s="401"/>
      <c r="CY432" s="401"/>
      <c r="CZ432" s="401"/>
    </row>
    <row r="433" s="405" customFormat="true" ht="25.15" customHeight="true" x14ac:dyDescent="0.2">
      <c r="B433" s="960"/>
      <c r="C433" s="1071" t="s">
        <v>237</v>
      </c>
      <c r="D433" s="1072"/>
      <c r="E433" s="1072"/>
      <c r="F433" s="698"/>
      <c r="G433" s="698"/>
      <c r="H433" s="1072" t="s">
        <v>237</v>
      </c>
      <c r="I433" s="1072"/>
      <c r="J433" s="1072"/>
      <c r="K433" s="698"/>
      <c r="L433" s="698"/>
      <c r="M433" s="1072"/>
      <c r="N433" s="1072"/>
      <c r="O433" s="682" t="s">
        <v>238</v>
      </c>
      <c r="P433" s="698"/>
      <c r="Q433" s="698"/>
      <c r="X433" s="398"/>
      <c r="Y433" s="398"/>
      <c r="Z433" s="398"/>
      <c r="AA433" s="398"/>
      <c r="AB433" s="398"/>
      <c r="AC433" s="398"/>
      <c r="AD433" s="398"/>
      <c r="AE433" s="398"/>
      <c r="AF433" s="398"/>
      <c r="AG433" s="398"/>
      <c r="AH433" s="398"/>
      <c r="AI433" s="398"/>
      <c r="AJ433" s="398"/>
      <c r="AK433" s="398"/>
      <c r="AL433" s="398"/>
      <c r="AM433" s="398"/>
      <c r="AN433" s="398"/>
      <c r="AO433" s="398"/>
      <c r="AP433" s="398"/>
      <c r="AQ433" s="398"/>
      <c r="AR433" s="398"/>
      <c r="AS433" s="398"/>
      <c r="AT433" s="398"/>
      <c r="AU433" s="398"/>
      <c r="AV433" s="398"/>
      <c r="AW433" s="398"/>
      <c r="AX433" s="398"/>
      <c r="AY433" s="398"/>
      <c r="AZ433" s="398"/>
      <c r="BA433" s="400"/>
      <c r="BB433" s="477"/>
      <c r="BC433" s="400"/>
      <c r="BD433" s="400"/>
      <c r="BE433" s="400"/>
      <c r="BF433" s="400"/>
      <c r="BG433" s="400"/>
      <c r="BH433" s="400"/>
      <c r="BI433" s="400"/>
      <c r="BJ433" s="400"/>
      <c r="BK433" s="400"/>
      <c r="BL433" s="400"/>
      <c r="BM433" s="400"/>
      <c r="BN433" s="400"/>
      <c r="BO433" s="400"/>
      <c r="BP433" s="400"/>
      <c r="BQ433" s="400"/>
      <c r="BR433" s="400"/>
      <c r="BS433" s="400"/>
      <c r="BT433" s="400"/>
      <c r="BU433" s="400"/>
      <c r="BV433" s="400"/>
      <c r="BW433" s="400"/>
      <c r="BX433" s="401"/>
      <c r="BY433" s="401"/>
      <c r="BZ433" s="401"/>
      <c r="CA433" s="401"/>
      <c r="CB433" s="401"/>
      <c r="CC433" s="401"/>
      <c r="CD433" s="401"/>
      <c r="CE433" s="401"/>
      <c r="CF433" s="401"/>
      <c r="CG433" s="401"/>
      <c r="CH433" s="401"/>
      <c r="CI433" s="401"/>
      <c r="CJ433" s="401"/>
      <c r="CK433" s="401"/>
      <c r="CL433" s="401"/>
      <c r="CM433" s="401"/>
      <c r="CN433" s="401"/>
      <c r="CO433" s="401"/>
      <c r="CP433" s="401"/>
      <c r="CQ433" s="401"/>
      <c r="CR433" s="401"/>
      <c r="CS433" s="401"/>
      <c r="CT433" s="401"/>
      <c r="CU433" s="401"/>
      <c r="CV433" s="401"/>
      <c r="CW433" s="401"/>
      <c r="CX433" s="401"/>
      <c r="CY433" s="401"/>
      <c r="CZ433" s="401"/>
    </row>
    <row r="434" s="405" customFormat="true" ht="25.15" customHeight="true" x14ac:dyDescent="0.2">
      <c r="B434" s="960"/>
      <c r="C434" s="1071"/>
      <c r="D434" s="1072"/>
      <c r="E434" s="683" t="s">
        <v>238</v>
      </c>
      <c r="F434" s="698"/>
      <c r="G434" s="698"/>
      <c r="H434" s="1072"/>
      <c r="I434" s="1072"/>
      <c r="J434" s="684" t="s">
        <v>238</v>
      </c>
      <c r="K434" s="698"/>
      <c r="L434" s="698"/>
      <c r="M434" s="1072" t="s">
        <v>222</v>
      </c>
      <c r="N434" s="1072"/>
      <c r="O434" s="701">
        <v>1.1061608635928422E-2</v>
      </c>
      <c r="P434" s="698"/>
      <c r="Q434" s="698"/>
      <c r="X434" s="398"/>
      <c r="Y434" s="398"/>
      <c r="Z434" s="398"/>
      <c r="AA434" s="398"/>
      <c r="AB434" s="398"/>
      <c r="AC434" s="398"/>
      <c r="AD434" s="398"/>
      <c r="AE434" s="398"/>
      <c r="AF434" s="398"/>
      <c r="AG434" s="398"/>
      <c r="AH434" s="398"/>
      <c r="AI434" s="398"/>
      <c r="AJ434" s="398"/>
      <c r="AK434" s="398"/>
      <c r="AL434" s="398"/>
      <c r="AM434" s="398"/>
      <c r="AN434" s="398"/>
      <c r="AO434" s="398"/>
      <c r="AP434" s="398"/>
      <c r="AQ434" s="398"/>
      <c r="AR434" s="398"/>
      <c r="AS434" s="398"/>
      <c r="AT434" s="398"/>
      <c r="AU434" s="398"/>
      <c r="AV434" s="398"/>
      <c r="AW434" s="398"/>
      <c r="AX434" s="398"/>
      <c r="AY434" s="398"/>
      <c r="AZ434" s="398"/>
      <c r="BA434" s="400"/>
      <c r="BB434" s="477"/>
      <c r="BC434" s="400"/>
      <c r="BD434" s="400"/>
      <c r="BE434" s="400"/>
      <c r="BF434" s="400"/>
      <c r="BG434" s="400"/>
      <c r="BH434" s="400"/>
      <c r="BI434" s="400"/>
      <c r="BJ434" s="400"/>
      <c r="BK434" s="400"/>
      <c r="BL434" s="400"/>
      <c r="BM434" s="400"/>
      <c r="BN434" s="400"/>
      <c r="BO434" s="400"/>
      <c r="BP434" s="400"/>
      <c r="BQ434" s="400"/>
      <c r="BR434" s="400"/>
      <c r="BS434" s="400"/>
      <c r="BT434" s="400"/>
      <c r="BU434" s="400"/>
      <c r="BV434" s="400"/>
      <c r="BW434" s="400"/>
      <c r="BX434" s="401"/>
      <c r="BY434" s="401"/>
      <c r="BZ434" s="401"/>
      <c r="CA434" s="401"/>
      <c r="CB434" s="401"/>
      <c r="CC434" s="401"/>
      <c r="CD434" s="401"/>
      <c r="CE434" s="401"/>
      <c r="CF434" s="401"/>
      <c r="CG434" s="401"/>
      <c r="CH434" s="401"/>
      <c r="CI434" s="401"/>
      <c r="CJ434" s="401"/>
      <c r="CK434" s="401"/>
      <c r="CL434" s="401"/>
      <c r="CM434" s="401"/>
      <c r="CN434" s="401"/>
      <c r="CO434" s="401"/>
      <c r="CP434" s="401"/>
      <c r="CQ434" s="401"/>
      <c r="CR434" s="401"/>
      <c r="CS434" s="401"/>
      <c r="CT434" s="401"/>
      <c r="CU434" s="401"/>
      <c r="CV434" s="401"/>
      <c r="CW434" s="401"/>
      <c r="CX434" s="401"/>
      <c r="CY434" s="401"/>
      <c r="CZ434" s="401"/>
    </row>
    <row r="435" s="405" customFormat="true" ht="25.15" customHeight="true" x14ac:dyDescent="0.2">
      <c r="B435" s="960"/>
      <c r="C435" s="1071" t="s">
        <v>222</v>
      </c>
      <c r="D435" s="1072"/>
      <c r="E435" s="699">
        <v>6.7974440925548871E-2</v>
      </c>
      <c r="F435" s="698"/>
      <c r="G435" s="698"/>
      <c r="H435" s="1072" t="s">
        <v>222</v>
      </c>
      <c r="I435" s="1072"/>
      <c r="J435" s="700">
        <v>0.10894776723962715</v>
      </c>
      <c r="K435" s="698"/>
      <c r="L435" s="698"/>
      <c r="M435" s="1072" t="s">
        <v>231</v>
      </c>
      <c r="N435" s="1072"/>
      <c r="O435" s="704">
        <v>1.142678492693526E-3</v>
      </c>
      <c r="P435" s="698"/>
      <c r="Q435" s="698"/>
      <c r="X435" s="398"/>
      <c r="Y435" s="398"/>
      <c r="Z435" s="398"/>
      <c r="AA435" s="398"/>
      <c r="AB435" s="398"/>
      <c r="AC435" s="398"/>
      <c r="AD435" s="398"/>
      <c r="AE435" s="398"/>
      <c r="AF435" s="398"/>
      <c r="AG435" s="398"/>
      <c r="AH435" s="398"/>
      <c r="AI435" s="398"/>
      <c r="AJ435" s="398"/>
      <c r="AK435" s="398"/>
      <c r="AL435" s="398"/>
      <c r="AM435" s="398"/>
      <c r="AN435" s="398"/>
      <c r="AO435" s="398"/>
      <c r="AP435" s="398"/>
      <c r="AQ435" s="398"/>
      <c r="AR435" s="398"/>
      <c r="AS435" s="398"/>
      <c r="AT435" s="398"/>
      <c r="AU435" s="398"/>
      <c r="AV435" s="398"/>
      <c r="AW435" s="398"/>
      <c r="AX435" s="398"/>
      <c r="AY435" s="398"/>
      <c r="AZ435" s="398"/>
      <c r="BA435" s="400"/>
      <c r="BB435" s="477"/>
      <c r="BC435" s="400"/>
      <c r="BD435" s="400"/>
      <c r="BE435" s="400"/>
      <c r="BF435" s="400"/>
      <c r="BG435" s="400"/>
      <c r="BH435" s="400"/>
      <c r="BI435" s="400"/>
      <c r="BJ435" s="400"/>
      <c r="BK435" s="400"/>
      <c r="BL435" s="400"/>
      <c r="BM435" s="400"/>
      <c r="BN435" s="400"/>
      <c r="BO435" s="400"/>
      <c r="BP435" s="400"/>
      <c r="BQ435" s="400"/>
      <c r="BR435" s="400"/>
      <c r="BS435" s="400"/>
      <c r="BT435" s="400"/>
      <c r="BU435" s="400"/>
      <c r="BV435" s="400"/>
      <c r="BW435" s="400"/>
      <c r="BX435" s="401"/>
      <c r="BY435" s="401"/>
      <c r="BZ435" s="401"/>
      <c r="CA435" s="401"/>
      <c r="CB435" s="401"/>
      <c r="CC435" s="401"/>
      <c r="CD435" s="401"/>
      <c r="CE435" s="401"/>
      <c r="CF435" s="401"/>
      <c r="CG435" s="401"/>
      <c r="CH435" s="401"/>
      <c r="CI435" s="401"/>
      <c r="CJ435" s="401"/>
      <c r="CK435" s="401"/>
      <c r="CL435" s="401"/>
      <c r="CM435" s="401"/>
      <c r="CN435" s="401"/>
      <c r="CO435" s="401"/>
      <c r="CP435" s="401"/>
      <c r="CQ435" s="401"/>
      <c r="CR435" s="401"/>
      <c r="CS435" s="401"/>
      <c r="CT435" s="401"/>
      <c r="CU435" s="401"/>
      <c r="CV435" s="401"/>
      <c r="CW435" s="401"/>
      <c r="CX435" s="401"/>
      <c r="CY435" s="401"/>
      <c r="CZ435" s="401"/>
    </row>
    <row r="436" s="405" customFormat="true" ht="25.15" customHeight="true" x14ac:dyDescent="0.2">
      <c r="B436" s="960"/>
      <c r="C436" s="1071" t="s">
        <v>231</v>
      </c>
      <c r="D436" s="1072"/>
      <c r="E436" s="702">
        <v>5.7212360262741627E-3</v>
      </c>
      <c r="F436" s="698"/>
      <c r="G436" s="698"/>
      <c r="H436" s="1072" t="s">
        <v>231</v>
      </c>
      <c r="I436" s="1072"/>
      <c r="J436" s="703">
        <v>7.0298379795743424E-3</v>
      </c>
      <c r="K436" s="698"/>
      <c r="L436" s="698"/>
      <c r="M436" s="1072" t="s">
        <v>234</v>
      </c>
      <c r="N436" s="1072"/>
      <c r="O436" s="704">
        <v>8.181560658405248E-5</v>
      </c>
      <c r="P436" s="698"/>
      <c r="Q436" s="698"/>
      <c r="X436" s="398"/>
      <c r="Y436" s="398"/>
      <c r="Z436" s="398"/>
      <c r="AA436" s="398"/>
      <c r="AB436" s="398"/>
      <c r="AC436" s="398"/>
      <c r="AD436" s="398"/>
      <c r="AE436" s="398"/>
      <c r="AF436" s="398"/>
      <c r="AG436" s="398"/>
      <c r="AH436" s="398"/>
      <c r="AI436" s="398"/>
      <c r="AJ436" s="398"/>
      <c r="AK436" s="398"/>
      <c r="AL436" s="398"/>
      <c r="AM436" s="398"/>
      <c r="AN436" s="398"/>
      <c r="AO436" s="398"/>
      <c r="AP436" s="398"/>
      <c r="AQ436" s="398"/>
      <c r="AR436" s="398"/>
      <c r="AS436" s="398"/>
      <c r="AT436" s="398"/>
      <c r="AU436" s="398"/>
      <c r="AV436" s="398"/>
      <c r="AW436" s="398"/>
      <c r="AX436" s="398"/>
      <c r="AY436" s="398"/>
      <c r="AZ436" s="398"/>
      <c r="BA436" s="400"/>
      <c r="BB436" s="477"/>
      <c r="BC436" s="400"/>
      <c r="BD436" s="400"/>
      <c r="BE436" s="400"/>
      <c r="BF436" s="400"/>
      <c r="BG436" s="400"/>
      <c r="BH436" s="400"/>
      <c r="BI436" s="400"/>
      <c r="BJ436" s="400"/>
      <c r="BK436" s="400"/>
      <c r="BL436" s="400"/>
      <c r="BM436" s="400"/>
      <c r="BN436" s="400"/>
      <c r="BO436" s="400"/>
      <c r="BP436" s="400"/>
      <c r="BQ436" s="400"/>
      <c r="BR436" s="400"/>
      <c r="BS436" s="400"/>
      <c r="BT436" s="400"/>
      <c r="BU436" s="400"/>
      <c r="BV436" s="400"/>
      <c r="BW436" s="400"/>
      <c r="BX436" s="401"/>
      <c r="BY436" s="401"/>
      <c r="BZ436" s="401"/>
      <c r="CA436" s="401"/>
      <c r="CB436" s="401"/>
      <c r="CC436" s="401"/>
      <c r="CD436" s="401"/>
      <c r="CE436" s="401"/>
      <c r="CF436" s="401"/>
      <c r="CG436" s="401"/>
      <c r="CH436" s="401"/>
      <c r="CI436" s="401"/>
      <c r="CJ436" s="401"/>
      <c r="CK436" s="401"/>
      <c r="CL436" s="401"/>
      <c r="CM436" s="401"/>
      <c r="CN436" s="401"/>
      <c r="CO436" s="401"/>
      <c r="CP436" s="401"/>
      <c r="CQ436" s="401"/>
      <c r="CR436" s="401"/>
      <c r="CS436" s="401"/>
      <c r="CT436" s="401"/>
      <c r="CU436" s="401"/>
      <c r="CV436" s="401"/>
      <c r="CW436" s="401"/>
      <c r="CX436" s="401"/>
      <c r="CY436" s="401"/>
      <c r="CZ436" s="401"/>
    </row>
    <row r="437" s="405" customFormat="true" ht="25.15" customHeight="true" x14ac:dyDescent="0.2">
      <c r="B437" s="960"/>
      <c r="C437" s="1071" t="s">
        <v>234</v>
      </c>
      <c r="D437" s="1072"/>
      <c r="E437" s="702">
        <v>2.6047362820401155E-3</v>
      </c>
      <c r="F437" s="698"/>
      <c r="G437" s="698"/>
      <c r="H437" s="1072" t="s">
        <v>234</v>
      </c>
      <c r="I437" s="1072"/>
      <c r="J437" s="703">
        <v>4.3019092022616723E-3</v>
      </c>
      <c r="K437" s="698"/>
      <c r="L437" s="698"/>
      <c r="M437" s="1072" t="s">
        <v>214</v>
      </c>
      <c r="N437" s="1072"/>
      <c r="O437" s="704">
        <v>0.18816876376441127</v>
      </c>
      <c r="P437" s="698"/>
      <c r="Q437" s="698"/>
      <c r="X437" s="398"/>
      <c r="Y437" s="398"/>
      <c r="Z437" s="398"/>
      <c r="AA437" s="398"/>
      <c r="AB437" s="398"/>
      <c r="AC437" s="398"/>
      <c r="AD437" s="398"/>
      <c r="AE437" s="398"/>
      <c r="AF437" s="398"/>
      <c r="AG437" s="398"/>
      <c r="AH437" s="398"/>
      <c r="AI437" s="398"/>
      <c r="AJ437" s="398"/>
      <c r="AK437" s="398"/>
      <c r="AL437" s="398"/>
      <c r="AM437" s="398"/>
      <c r="AN437" s="398"/>
      <c r="AO437" s="398"/>
      <c r="AP437" s="398"/>
      <c r="AQ437" s="398"/>
      <c r="AR437" s="398"/>
      <c r="AS437" s="398"/>
      <c r="AT437" s="398"/>
      <c r="AU437" s="398"/>
      <c r="AV437" s="398"/>
      <c r="AW437" s="398"/>
      <c r="AX437" s="398"/>
      <c r="AY437" s="398"/>
      <c r="AZ437" s="398"/>
      <c r="BA437" s="400"/>
      <c r="BB437" s="477"/>
      <c r="BC437" s="400"/>
      <c r="BD437" s="400"/>
      <c r="BE437" s="400"/>
      <c r="BF437" s="400"/>
      <c r="BG437" s="400"/>
      <c r="BH437" s="400"/>
      <c r="BI437" s="400"/>
      <c r="BJ437" s="400"/>
      <c r="BK437" s="400"/>
      <c r="BL437" s="400"/>
      <c r="BM437" s="400"/>
      <c r="BN437" s="400"/>
      <c r="BO437" s="400"/>
      <c r="BP437" s="400"/>
      <c r="BQ437" s="400"/>
      <c r="BR437" s="400"/>
      <c r="BS437" s="400"/>
      <c r="BT437" s="400"/>
      <c r="BU437" s="400"/>
      <c r="BV437" s="400"/>
      <c r="BW437" s="400"/>
      <c r="BX437" s="401"/>
      <c r="BY437" s="401"/>
      <c r="BZ437" s="401"/>
      <c r="CA437" s="401"/>
      <c r="CB437" s="401"/>
      <c r="CC437" s="401"/>
      <c r="CD437" s="401"/>
      <c r="CE437" s="401"/>
      <c r="CF437" s="401"/>
      <c r="CG437" s="401"/>
      <c r="CH437" s="401"/>
      <c r="CI437" s="401"/>
      <c r="CJ437" s="401"/>
      <c r="CK437" s="401"/>
      <c r="CL437" s="401"/>
      <c r="CM437" s="401"/>
      <c r="CN437" s="401"/>
      <c r="CO437" s="401"/>
      <c r="CP437" s="401"/>
      <c r="CQ437" s="401"/>
      <c r="CR437" s="401"/>
      <c r="CS437" s="401"/>
      <c r="CT437" s="401"/>
      <c r="CU437" s="401"/>
      <c r="CV437" s="401"/>
      <c r="CW437" s="401"/>
      <c r="CX437" s="401"/>
      <c r="CY437" s="401"/>
      <c r="CZ437" s="401"/>
    </row>
    <row r="438" s="405" customFormat="true" ht="25.15" customHeight="true" x14ac:dyDescent="0.2">
      <c r="B438" s="960"/>
      <c r="C438" s="1071" t="s">
        <v>214</v>
      </c>
      <c r="D438" s="1072"/>
      <c r="E438" s="702">
        <v>0.37342808186087795</v>
      </c>
      <c r="F438" s="698"/>
      <c r="G438" s="698"/>
      <c r="H438" s="1072" t="s">
        <v>214</v>
      </c>
      <c r="I438" s="1072"/>
      <c r="J438" s="703">
        <v>0.36138578100820434</v>
      </c>
      <c r="K438" s="698"/>
      <c r="L438" s="698"/>
      <c r="M438" s="1072" t="s">
        <v>221</v>
      </c>
      <c r="N438" s="1072"/>
      <c r="O438" s="704">
        <v>0.14125547496867244</v>
      </c>
      <c r="P438" s="698"/>
      <c r="Q438" s="698"/>
      <c r="X438" s="398"/>
      <c r="Y438" s="398"/>
      <c r="Z438" s="398"/>
      <c r="AA438" s="398"/>
      <c r="AB438" s="398"/>
      <c r="AC438" s="398"/>
      <c r="AD438" s="398"/>
      <c r="AE438" s="398"/>
      <c r="AF438" s="398"/>
      <c r="AG438" s="398"/>
      <c r="AH438" s="398"/>
      <c r="AI438" s="398"/>
      <c r="AJ438" s="398"/>
      <c r="AK438" s="398"/>
      <c r="AL438" s="398"/>
      <c r="AM438" s="398"/>
      <c r="AN438" s="398"/>
      <c r="AO438" s="398"/>
      <c r="AP438" s="398"/>
      <c r="AQ438" s="398"/>
      <c r="AR438" s="398"/>
      <c r="AS438" s="398"/>
      <c r="AT438" s="398"/>
      <c r="AU438" s="398"/>
      <c r="AV438" s="398"/>
      <c r="AW438" s="398"/>
      <c r="AX438" s="398"/>
      <c r="AY438" s="398"/>
      <c r="AZ438" s="398"/>
      <c r="BA438" s="400"/>
      <c r="BB438" s="477"/>
      <c r="BC438" s="400"/>
      <c r="BD438" s="400"/>
      <c r="BE438" s="400"/>
      <c r="BF438" s="400"/>
      <c r="BG438" s="400"/>
      <c r="BH438" s="400"/>
      <c r="BI438" s="400"/>
      <c r="BJ438" s="400"/>
      <c r="BK438" s="400"/>
      <c r="BL438" s="400"/>
      <c r="BM438" s="400"/>
      <c r="BN438" s="400"/>
      <c r="BO438" s="400"/>
      <c r="BP438" s="400"/>
      <c r="BQ438" s="400"/>
      <c r="BR438" s="400"/>
      <c r="BS438" s="400"/>
      <c r="BT438" s="400"/>
      <c r="BU438" s="400"/>
      <c r="BV438" s="400"/>
      <c r="BW438" s="400"/>
      <c r="BX438" s="401"/>
      <c r="BY438" s="401"/>
      <c r="BZ438" s="401"/>
      <c r="CA438" s="401"/>
      <c r="CB438" s="401"/>
      <c r="CC438" s="401"/>
      <c r="CD438" s="401"/>
      <c r="CE438" s="401"/>
      <c r="CF438" s="401"/>
      <c r="CG438" s="401"/>
      <c r="CH438" s="401"/>
      <c r="CI438" s="401"/>
      <c r="CJ438" s="401"/>
      <c r="CK438" s="401"/>
      <c r="CL438" s="401"/>
      <c r="CM438" s="401"/>
      <c r="CN438" s="401"/>
      <c r="CO438" s="401"/>
      <c r="CP438" s="401"/>
      <c r="CQ438" s="401"/>
      <c r="CR438" s="401"/>
      <c r="CS438" s="401"/>
      <c r="CT438" s="401"/>
      <c r="CU438" s="401"/>
      <c r="CV438" s="401"/>
      <c r="CW438" s="401"/>
      <c r="CX438" s="401"/>
      <c r="CY438" s="401"/>
      <c r="CZ438" s="401"/>
    </row>
    <row r="439" s="405" customFormat="true" ht="25.15" customHeight="true" x14ac:dyDescent="0.2">
      <c r="B439" s="960"/>
      <c r="C439" s="1071" t="s">
        <v>221</v>
      </c>
      <c r="D439" s="1072"/>
      <c r="E439" s="702">
        <v>0.11748725614923013</v>
      </c>
      <c r="F439" s="698"/>
      <c r="G439" s="698"/>
      <c r="H439" s="1072" t="s">
        <v>221</v>
      </c>
      <c r="I439" s="1072"/>
      <c r="J439" s="703">
        <v>7.9860465501676983E-2</v>
      </c>
      <c r="K439" s="698"/>
      <c r="L439" s="698"/>
      <c r="M439" s="1072" t="s">
        <v>236</v>
      </c>
      <c r="N439" s="1072"/>
      <c r="O439" s="704">
        <v>4.3320295935595898E-4</v>
      </c>
      <c r="P439" s="698"/>
      <c r="Q439" s="698"/>
      <c r="X439" s="398"/>
      <c r="Y439" s="398"/>
      <c r="Z439" s="398"/>
      <c r="AA439" s="398"/>
      <c r="AB439" s="398"/>
      <c r="AC439" s="398"/>
      <c r="AD439" s="398"/>
      <c r="AE439" s="398"/>
      <c r="AF439" s="398"/>
      <c r="AG439" s="398"/>
      <c r="AH439" s="398"/>
      <c r="AI439" s="398"/>
      <c r="AJ439" s="398"/>
      <c r="AK439" s="398"/>
      <c r="AL439" s="398"/>
      <c r="AM439" s="398"/>
      <c r="AN439" s="398"/>
      <c r="AO439" s="398"/>
      <c r="AP439" s="398"/>
      <c r="AQ439" s="398"/>
      <c r="AR439" s="398"/>
      <c r="AS439" s="398"/>
      <c r="AT439" s="398"/>
      <c r="AU439" s="398"/>
      <c r="AV439" s="398"/>
      <c r="AW439" s="398"/>
      <c r="AX439" s="398"/>
      <c r="AY439" s="398"/>
      <c r="AZ439" s="398"/>
      <c r="BA439" s="400"/>
      <c r="BB439" s="477"/>
      <c r="BC439" s="400"/>
      <c r="BD439" s="400"/>
      <c r="BE439" s="400"/>
      <c r="BF439" s="400"/>
      <c r="BG439" s="400"/>
      <c r="BH439" s="400"/>
      <c r="BI439" s="400"/>
      <c r="BJ439" s="400"/>
      <c r="BK439" s="400"/>
      <c r="BL439" s="400"/>
      <c r="BM439" s="400"/>
      <c r="BN439" s="400"/>
      <c r="BO439" s="400"/>
      <c r="BP439" s="400"/>
      <c r="BQ439" s="400"/>
      <c r="BR439" s="400"/>
      <c r="BS439" s="400"/>
      <c r="BT439" s="400"/>
      <c r="BU439" s="400"/>
      <c r="BV439" s="400"/>
      <c r="BW439" s="400"/>
      <c r="BX439" s="401"/>
      <c r="BY439" s="401"/>
      <c r="BZ439" s="401"/>
      <c r="CA439" s="401"/>
      <c r="CB439" s="401"/>
      <c r="CC439" s="401"/>
      <c r="CD439" s="401"/>
      <c r="CE439" s="401"/>
      <c r="CF439" s="401"/>
      <c r="CG439" s="401"/>
      <c r="CH439" s="401"/>
      <c r="CI439" s="401"/>
      <c r="CJ439" s="401"/>
      <c r="CK439" s="401"/>
      <c r="CL439" s="401"/>
      <c r="CM439" s="401"/>
      <c r="CN439" s="401"/>
      <c r="CO439" s="401"/>
      <c r="CP439" s="401"/>
      <c r="CQ439" s="401"/>
      <c r="CR439" s="401"/>
      <c r="CS439" s="401"/>
      <c r="CT439" s="401"/>
      <c r="CU439" s="401"/>
      <c r="CV439" s="401"/>
      <c r="CW439" s="401"/>
      <c r="CX439" s="401"/>
      <c r="CY439" s="401"/>
      <c r="CZ439" s="401"/>
    </row>
    <row r="440" s="405" customFormat="true" ht="25.15" customHeight="true" x14ac:dyDescent="0.2">
      <c r="B440" s="960"/>
      <c r="C440" s="1071" t="s">
        <v>236</v>
      </c>
      <c r="D440" s="1072"/>
      <c r="E440" s="702">
        <v>1.4458437099305909E-3</v>
      </c>
      <c r="F440" s="698"/>
      <c r="G440" s="698"/>
      <c r="H440" s="1072" t="s">
        <v>236</v>
      </c>
      <c r="I440" s="1072"/>
      <c r="J440" s="703">
        <v>8.3992155941988746E-4</v>
      </c>
      <c r="K440" s="698"/>
      <c r="L440" s="698"/>
      <c r="M440" s="1072" t="s">
        <v>224</v>
      </c>
      <c r="N440" s="1072"/>
      <c r="O440" s="704">
        <v>9.4879269322900764E-2</v>
      </c>
      <c r="P440" s="698"/>
      <c r="Q440" s="698"/>
      <c r="X440" s="398"/>
      <c r="Y440" s="398"/>
      <c r="Z440" s="398"/>
      <c r="AA440" s="398"/>
      <c r="AB440" s="398"/>
      <c r="AC440" s="398"/>
      <c r="AD440" s="398"/>
      <c r="AE440" s="398"/>
      <c r="AF440" s="398"/>
      <c r="AG440" s="398"/>
      <c r="AH440" s="398"/>
      <c r="AI440" s="398"/>
      <c r="AJ440" s="398"/>
      <c r="AK440" s="398"/>
      <c r="AL440" s="398"/>
      <c r="AM440" s="398"/>
      <c r="AN440" s="398"/>
      <c r="AO440" s="398"/>
      <c r="AP440" s="398"/>
      <c r="AQ440" s="398"/>
      <c r="AR440" s="398"/>
      <c r="AS440" s="398"/>
      <c r="AT440" s="398"/>
      <c r="AU440" s="398"/>
      <c r="AV440" s="398"/>
      <c r="AW440" s="398"/>
      <c r="AX440" s="398"/>
      <c r="AY440" s="398"/>
      <c r="AZ440" s="398"/>
      <c r="BA440" s="400"/>
      <c r="BB440" s="477"/>
      <c r="BC440" s="400"/>
      <c r="BD440" s="400"/>
      <c r="BE440" s="400"/>
      <c r="BF440" s="400"/>
      <c r="BG440" s="400"/>
      <c r="BH440" s="400"/>
      <c r="BI440" s="400"/>
      <c r="BJ440" s="400"/>
      <c r="BK440" s="400"/>
      <c r="BL440" s="400"/>
      <c r="BM440" s="400"/>
      <c r="BN440" s="400"/>
      <c r="BO440" s="400"/>
      <c r="BP440" s="400"/>
      <c r="BQ440" s="400"/>
      <c r="BR440" s="400"/>
      <c r="BS440" s="400"/>
      <c r="BT440" s="400"/>
      <c r="BU440" s="400"/>
      <c r="BV440" s="400"/>
      <c r="BW440" s="400"/>
      <c r="BX440" s="401"/>
      <c r="BY440" s="401"/>
      <c r="BZ440" s="401"/>
      <c r="CA440" s="401"/>
      <c r="CB440" s="401"/>
      <c r="CC440" s="401"/>
      <c r="CD440" s="401"/>
      <c r="CE440" s="401"/>
      <c r="CF440" s="401"/>
      <c r="CG440" s="401"/>
      <c r="CH440" s="401"/>
      <c r="CI440" s="401"/>
      <c r="CJ440" s="401"/>
      <c r="CK440" s="401"/>
      <c r="CL440" s="401"/>
      <c r="CM440" s="401"/>
      <c r="CN440" s="401"/>
      <c r="CO440" s="401"/>
      <c r="CP440" s="401"/>
      <c r="CQ440" s="401"/>
      <c r="CR440" s="401"/>
      <c r="CS440" s="401"/>
      <c r="CT440" s="401"/>
      <c r="CU440" s="401"/>
      <c r="CV440" s="401"/>
      <c r="CW440" s="401"/>
      <c r="CX440" s="401"/>
      <c r="CY440" s="401"/>
      <c r="CZ440" s="401"/>
    </row>
    <row r="441" s="405" customFormat="true" ht="25.15" customHeight="true" x14ac:dyDescent="0.2">
      <c r="B441" s="960"/>
      <c r="C441" s="1071" t="s">
        <v>224</v>
      </c>
      <c r="D441" s="1072"/>
      <c r="E441" s="702">
        <v>4.5009597330203745E-2</v>
      </c>
      <c r="F441" s="698"/>
      <c r="G441" s="698"/>
      <c r="H441" s="1072" t="s">
        <v>224</v>
      </c>
      <c r="I441" s="1072"/>
      <c r="J441" s="703">
        <v>4.0437515227537073E-2</v>
      </c>
      <c r="K441" s="698"/>
      <c r="L441" s="698"/>
      <c r="M441" s="1072" t="s">
        <v>218</v>
      </c>
      <c r="N441" s="1072"/>
      <c r="O441" s="704">
        <v>0.27608965890416887</v>
      </c>
      <c r="P441" s="698"/>
      <c r="Q441" s="698"/>
      <c r="X441" s="398"/>
      <c r="Y441" s="398"/>
      <c r="Z441" s="398"/>
      <c r="AA441" s="398"/>
      <c r="AB441" s="398"/>
      <c r="AC441" s="398"/>
      <c r="AD441" s="398"/>
      <c r="AE441" s="398"/>
      <c r="AF441" s="398"/>
      <c r="AG441" s="398"/>
      <c r="AH441" s="398"/>
      <c r="AI441" s="398"/>
      <c r="AJ441" s="398"/>
      <c r="AK441" s="398"/>
      <c r="AL441" s="398"/>
      <c r="AM441" s="398"/>
      <c r="AN441" s="398"/>
      <c r="AO441" s="398"/>
      <c r="AP441" s="398"/>
      <c r="AQ441" s="398"/>
      <c r="AR441" s="398"/>
      <c r="AS441" s="398"/>
      <c r="AT441" s="398"/>
      <c r="AU441" s="398"/>
      <c r="AV441" s="398"/>
      <c r="AW441" s="398"/>
      <c r="AX441" s="398"/>
      <c r="AY441" s="398"/>
      <c r="AZ441" s="398"/>
      <c r="BA441" s="400"/>
      <c r="BB441" s="477"/>
      <c r="BC441" s="400"/>
      <c r="BD441" s="400"/>
      <c r="BE441" s="400"/>
      <c r="BF441" s="400"/>
      <c r="BG441" s="400"/>
      <c r="BH441" s="400"/>
      <c r="BI441" s="400"/>
      <c r="BJ441" s="400"/>
      <c r="BK441" s="400"/>
      <c r="BL441" s="400"/>
      <c r="BM441" s="400"/>
      <c r="BN441" s="400"/>
      <c r="BO441" s="400"/>
      <c r="BP441" s="400"/>
      <c r="BQ441" s="400"/>
      <c r="BR441" s="400"/>
      <c r="BS441" s="400"/>
      <c r="BT441" s="400"/>
      <c r="BU441" s="400"/>
      <c r="BV441" s="400"/>
      <c r="BW441" s="400"/>
      <c r="BX441" s="401"/>
      <c r="BY441" s="401"/>
      <c r="BZ441" s="401"/>
      <c r="CA441" s="401"/>
      <c r="CB441" s="401"/>
      <c r="CC441" s="401"/>
      <c r="CD441" s="401"/>
      <c r="CE441" s="401"/>
      <c r="CF441" s="401"/>
      <c r="CG441" s="401"/>
      <c r="CH441" s="401"/>
      <c r="CI441" s="401"/>
      <c r="CJ441" s="401"/>
      <c r="CK441" s="401"/>
      <c r="CL441" s="401"/>
      <c r="CM441" s="401"/>
      <c r="CN441" s="401"/>
      <c r="CO441" s="401"/>
      <c r="CP441" s="401"/>
      <c r="CQ441" s="401"/>
      <c r="CR441" s="401"/>
      <c r="CS441" s="401"/>
      <c r="CT441" s="401"/>
      <c r="CU441" s="401"/>
      <c r="CV441" s="401"/>
      <c r="CW441" s="401"/>
      <c r="CX441" s="401"/>
      <c r="CY441" s="401"/>
      <c r="CZ441" s="401"/>
    </row>
    <row r="442" s="405" customFormat="true" ht="25.15" customHeight="true" x14ac:dyDescent="0.2">
      <c r="B442" s="960"/>
      <c r="C442" s="1071" t="s">
        <v>218</v>
      </c>
      <c r="D442" s="1072"/>
      <c r="E442" s="702">
        <v>0.30198596371055558</v>
      </c>
      <c r="F442" s="698"/>
      <c r="G442" s="698"/>
      <c r="H442" s="1072" t="s">
        <v>218</v>
      </c>
      <c r="I442" s="1072"/>
      <c r="J442" s="703">
        <v>0.19380755607085312</v>
      </c>
      <c r="K442" s="698"/>
      <c r="L442" s="698"/>
      <c r="M442" s="1072" t="s">
        <v>232</v>
      </c>
      <c r="N442" s="1072"/>
      <c r="O442" s="704">
        <v>6.2644035771021699E-3</v>
      </c>
      <c r="P442" s="698"/>
      <c r="Q442" s="698"/>
      <c r="X442" s="398"/>
      <c r="Y442" s="398"/>
      <c r="Z442" s="398"/>
      <c r="AA442" s="398"/>
      <c r="AB442" s="398"/>
      <c r="AC442" s="398"/>
      <c r="AD442" s="398"/>
      <c r="AE442" s="398"/>
      <c r="AF442" s="398"/>
      <c r="AG442" s="398"/>
      <c r="AH442" s="398"/>
      <c r="AI442" s="398"/>
      <c r="AJ442" s="398"/>
      <c r="AK442" s="398"/>
      <c r="AL442" s="398"/>
      <c r="AM442" s="398"/>
      <c r="AN442" s="398"/>
      <c r="AO442" s="398"/>
      <c r="AP442" s="398"/>
      <c r="AQ442" s="398"/>
      <c r="AR442" s="398"/>
      <c r="AS442" s="398"/>
      <c r="AT442" s="398"/>
      <c r="AU442" s="398"/>
      <c r="AV442" s="398"/>
      <c r="AW442" s="398"/>
      <c r="AX442" s="398"/>
      <c r="AY442" s="398"/>
      <c r="AZ442" s="398"/>
      <c r="BA442" s="400"/>
      <c r="BB442" s="477"/>
      <c r="BC442" s="400"/>
      <c r="BD442" s="400"/>
      <c r="BE442" s="400"/>
      <c r="BF442" s="400"/>
      <c r="BG442" s="400"/>
      <c r="BH442" s="400"/>
      <c r="BI442" s="400"/>
      <c r="BJ442" s="400"/>
      <c r="BK442" s="400"/>
      <c r="BL442" s="400"/>
      <c r="BM442" s="400"/>
      <c r="BN442" s="400"/>
      <c r="BO442" s="400"/>
      <c r="BP442" s="400"/>
      <c r="BQ442" s="400"/>
      <c r="BR442" s="400"/>
      <c r="BS442" s="400"/>
      <c r="BT442" s="400"/>
      <c r="BU442" s="400"/>
      <c r="BV442" s="400"/>
      <c r="BW442" s="400"/>
      <c r="BX442" s="401"/>
      <c r="BY442" s="401"/>
      <c r="BZ442" s="401"/>
      <c r="CA442" s="401"/>
      <c r="CB442" s="401"/>
      <c r="CC442" s="401"/>
      <c r="CD442" s="401"/>
      <c r="CE442" s="401"/>
      <c r="CF442" s="401"/>
      <c r="CG442" s="401"/>
      <c r="CH442" s="401"/>
      <c r="CI442" s="401"/>
      <c r="CJ442" s="401"/>
      <c r="CK442" s="401"/>
      <c r="CL442" s="401"/>
      <c r="CM442" s="401"/>
      <c r="CN442" s="401"/>
      <c r="CO442" s="401"/>
      <c r="CP442" s="401"/>
      <c r="CQ442" s="401"/>
      <c r="CR442" s="401"/>
      <c r="CS442" s="401"/>
      <c r="CT442" s="401"/>
      <c r="CU442" s="401"/>
      <c r="CV442" s="401"/>
      <c r="CW442" s="401"/>
      <c r="CX442" s="401"/>
      <c r="CY442" s="401"/>
      <c r="CZ442" s="401"/>
    </row>
    <row r="443" s="405" customFormat="true" ht="25.15" customHeight="true" x14ac:dyDescent="0.2">
      <c r="B443" s="960"/>
      <c r="C443" s="1071" t="s">
        <v>232</v>
      </c>
      <c r="D443" s="1072"/>
      <c r="E443" s="702">
        <v>3.8451816223969977E-3</v>
      </c>
      <c r="F443" s="698"/>
      <c r="G443" s="698"/>
      <c r="H443" s="1072" t="s">
        <v>232</v>
      </c>
      <c r="I443" s="1072"/>
      <c r="J443" s="703">
        <v>3.6844990158226613E-3</v>
      </c>
      <c r="K443" s="698"/>
      <c r="L443" s="698"/>
      <c r="M443" s="1072" t="s">
        <v>228</v>
      </c>
      <c r="N443" s="1072"/>
      <c r="O443" s="704">
        <v>1.4496123193700007E-2</v>
      </c>
      <c r="P443" s="698"/>
      <c r="Q443" s="698"/>
      <c r="X443" s="398"/>
      <c r="Y443" s="398"/>
      <c r="Z443" s="398"/>
      <c r="AA443" s="398"/>
      <c r="AB443" s="398"/>
      <c r="AC443" s="398"/>
      <c r="AD443" s="398"/>
      <c r="AE443" s="398"/>
      <c r="AF443" s="398"/>
      <c r="AG443" s="398"/>
      <c r="AH443" s="398"/>
      <c r="AI443" s="398"/>
      <c r="AJ443" s="398"/>
      <c r="AK443" s="398"/>
      <c r="AL443" s="398"/>
      <c r="AM443" s="398"/>
      <c r="AN443" s="398"/>
      <c r="AO443" s="398"/>
      <c r="AP443" s="398"/>
      <c r="AQ443" s="398"/>
      <c r="AR443" s="398"/>
      <c r="AS443" s="398"/>
      <c r="AT443" s="398"/>
      <c r="AU443" s="398"/>
      <c r="AV443" s="398"/>
      <c r="AW443" s="398"/>
      <c r="AX443" s="398"/>
      <c r="AY443" s="398"/>
      <c r="AZ443" s="398"/>
      <c r="BA443" s="400"/>
      <c r="BB443" s="477"/>
      <c r="BC443" s="400"/>
      <c r="BD443" s="400"/>
      <c r="BE443" s="400"/>
      <c r="BF443" s="400"/>
      <c r="BG443" s="400"/>
      <c r="BH443" s="400"/>
      <c r="BI443" s="400"/>
      <c r="BJ443" s="400"/>
      <c r="BK443" s="400"/>
      <c r="BL443" s="400"/>
      <c r="BM443" s="400"/>
      <c r="BN443" s="400"/>
      <c r="BO443" s="400"/>
      <c r="BP443" s="400"/>
      <c r="BQ443" s="400"/>
      <c r="BR443" s="400"/>
      <c r="BS443" s="400"/>
      <c r="BT443" s="400"/>
      <c r="BU443" s="400"/>
      <c r="BV443" s="400"/>
      <c r="BW443" s="400"/>
      <c r="BX443" s="401"/>
      <c r="BY443" s="401"/>
      <c r="BZ443" s="401"/>
      <c r="CA443" s="401"/>
      <c r="CB443" s="401"/>
      <c r="CC443" s="401"/>
      <c r="CD443" s="401"/>
      <c r="CE443" s="401"/>
      <c r="CF443" s="401"/>
      <c r="CG443" s="401"/>
      <c r="CH443" s="401"/>
      <c r="CI443" s="401"/>
      <c r="CJ443" s="401"/>
      <c r="CK443" s="401"/>
      <c r="CL443" s="401"/>
      <c r="CM443" s="401"/>
      <c r="CN443" s="401"/>
      <c r="CO443" s="401"/>
      <c r="CP443" s="401"/>
      <c r="CQ443" s="401"/>
      <c r="CR443" s="401"/>
      <c r="CS443" s="401"/>
      <c r="CT443" s="401"/>
      <c r="CU443" s="401"/>
      <c r="CV443" s="401"/>
      <c r="CW443" s="401"/>
      <c r="CX443" s="401"/>
      <c r="CY443" s="401"/>
      <c r="CZ443" s="401"/>
    </row>
    <row r="444" s="405" customFormat="true" ht="25.15" customHeight="true" x14ac:dyDescent="0.2">
      <c r="B444" s="960"/>
      <c r="C444" s="1071" t="s">
        <v>228</v>
      </c>
      <c r="D444" s="1072"/>
      <c r="E444" s="702">
        <v>1.8026891369550904E-2</v>
      </c>
      <c r="F444" s="698"/>
      <c r="G444" s="698"/>
      <c r="H444" s="1072" t="s">
        <v>228</v>
      </c>
      <c r="I444" s="1072"/>
      <c r="J444" s="703">
        <v>1.460834492308383E-2</v>
      </c>
      <c r="K444" s="698"/>
      <c r="L444" s="698"/>
      <c r="M444" s="1072" t="s">
        <v>220</v>
      </c>
      <c r="N444" s="1072"/>
      <c r="O444" s="704">
        <v>0.17081164427374751</v>
      </c>
      <c r="P444" s="698"/>
      <c r="Q444" s="698"/>
      <c r="X444" s="398"/>
      <c r="Y444" s="398"/>
      <c r="Z444" s="398"/>
      <c r="AA444" s="398"/>
      <c r="AB444" s="398"/>
      <c r="AC444" s="398"/>
      <c r="AD444" s="398"/>
      <c r="AE444" s="398"/>
      <c r="AF444" s="398"/>
      <c r="AG444" s="398"/>
      <c r="AH444" s="398"/>
      <c r="AI444" s="398"/>
      <c r="AJ444" s="398"/>
      <c r="AK444" s="398"/>
      <c r="AL444" s="398"/>
      <c r="AM444" s="398"/>
      <c r="AN444" s="398"/>
      <c r="AO444" s="398"/>
      <c r="AP444" s="398"/>
      <c r="AQ444" s="398"/>
      <c r="AR444" s="398"/>
      <c r="AS444" s="398"/>
      <c r="AT444" s="398"/>
      <c r="AU444" s="398"/>
      <c r="AV444" s="398"/>
      <c r="AW444" s="398"/>
      <c r="AX444" s="398"/>
      <c r="AY444" s="398"/>
      <c r="AZ444" s="398"/>
      <c r="BA444" s="400"/>
      <c r="BB444" s="477"/>
      <c r="BC444" s="400"/>
      <c r="BD444" s="400"/>
      <c r="BE444" s="400"/>
      <c r="BF444" s="400"/>
      <c r="BG444" s="400"/>
      <c r="BH444" s="400"/>
      <c r="BI444" s="400"/>
      <c r="BJ444" s="400"/>
      <c r="BK444" s="400"/>
      <c r="BL444" s="400"/>
      <c r="BM444" s="400"/>
      <c r="BN444" s="400"/>
      <c r="BO444" s="400"/>
      <c r="BP444" s="400"/>
      <c r="BQ444" s="400"/>
      <c r="BR444" s="400"/>
      <c r="BS444" s="400"/>
      <c r="BT444" s="400"/>
      <c r="BU444" s="400"/>
      <c r="BV444" s="400"/>
      <c r="BW444" s="400"/>
      <c r="BX444" s="401"/>
      <c r="BY444" s="401"/>
      <c r="BZ444" s="401"/>
      <c r="CA444" s="401"/>
      <c r="CB444" s="401"/>
      <c r="CC444" s="401"/>
      <c r="CD444" s="401"/>
      <c r="CE444" s="401"/>
      <c r="CF444" s="401"/>
      <c r="CG444" s="401"/>
      <c r="CH444" s="401"/>
      <c r="CI444" s="401"/>
      <c r="CJ444" s="401"/>
      <c r="CK444" s="401"/>
      <c r="CL444" s="401"/>
      <c r="CM444" s="401"/>
      <c r="CN444" s="401"/>
      <c r="CO444" s="401"/>
      <c r="CP444" s="401"/>
      <c r="CQ444" s="401"/>
      <c r="CR444" s="401"/>
      <c r="CS444" s="401"/>
      <c r="CT444" s="401"/>
      <c r="CU444" s="401"/>
      <c r="CV444" s="401"/>
      <c r="CW444" s="401"/>
      <c r="CX444" s="401"/>
      <c r="CY444" s="401"/>
      <c r="CZ444" s="401"/>
    </row>
    <row r="445" s="405" customFormat="true" ht="25.15" customHeight="true" x14ac:dyDescent="0.2">
      <c r="B445" s="960"/>
      <c r="C445" s="1071" t="s">
        <v>220</v>
      </c>
      <c r="D445" s="1072"/>
      <c r="E445" s="702">
        <v>0.10437714249880015</v>
      </c>
      <c r="F445" s="698"/>
      <c r="G445" s="698"/>
      <c r="H445" s="1072" t="s">
        <v>220</v>
      </c>
      <c r="I445" s="1072"/>
      <c r="J445" s="703">
        <v>9.3387834263695874E-2</v>
      </c>
      <c r="K445" s="698"/>
      <c r="L445" s="698"/>
      <c r="M445" s="1072" t="s">
        <v>227</v>
      </c>
      <c r="N445" s="1072"/>
      <c r="O445" s="704">
        <v>3.0501540761837781E-2</v>
      </c>
      <c r="P445" s="698"/>
      <c r="Q445" s="698"/>
      <c r="X445" s="398"/>
      <c r="Y445" s="398"/>
      <c r="Z445" s="398"/>
      <c r="AA445" s="398"/>
      <c r="AB445" s="398"/>
      <c r="AC445" s="398"/>
      <c r="AD445" s="398"/>
      <c r="AE445" s="398"/>
      <c r="AF445" s="398"/>
      <c r="AG445" s="398"/>
      <c r="AH445" s="398"/>
      <c r="AI445" s="398"/>
      <c r="AJ445" s="398"/>
      <c r="AK445" s="398"/>
      <c r="AL445" s="398"/>
      <c r="AM445" s="398"/>
      <c r="AN445" s="398"/>
      <c r="AO445" s="398"/>
      <c r="AP445" s="398"/>
      <c r="AQ445" s="398"/>
      <c r="AR445" s="398"/>
      <c r="AS445" s="398"/>
      <c r="AT445" s="398"/>
      <c r="AU445" s="398"/>
      <c r="AV445" s="398"/>
      <c r="AW445" s="398"/>
      <c r="AX445" s="398"/>
      <c r="AY445" s="398"/>
      <c r="AZ445" s="398"/>
      <c r="BA445" s="400"/>
      <c r="BB445" s="477"/>
      <c r="BC445" s="400"/>
      <c r="BD445" s="400"/>
      <c r="BE445" s="400"/>
      <c r="BF445" s="400"/>
      <c r="BG445" s="400"/>
      <c r="BH445" s="400"/>
      <c r="BI445" s="400"/>
      <c r="BJ445" s="400"/>
      <c r="BK445" s="400"/>
      <c r="BL445" s="400"/>
      <c r="BM445" s="400"/>
      <c r="BN445" s="400"/>
      <c r="BO445" s="400"/>
      <c r="BP445" s="400"/>
      <c r="BQ445" s="400"/>
      <c r="BR445" s="400"/>
      <c r="BS445" s="400"/>
      <c r="BT445" s="400"/>
      <c r="BU445" s="400"/>
      <c r="BV445" s="400"/>
      <c r="BW445" s="400"/>
      <c r="BX445" s="401"/>
      <c r="BY445" s="401"/>
      <c r="BZ445" s="401"/>
      <c r="CA445" s="401"/>
      <c r="CB445" s="401"/>
      <c r="CC445" s="401"/>
      <c r="CD445" s="401"/>
      <c r="CE445" s="401"/>
      <c r="CF445" s="401"/>
      <c r="CG445" s="401"/>
      <c r="CH445" s="401"/>
      <c r="CI445" s="401"/>
      <c r="CJ445" s="401"/>
      <c r="CK445" s="401"/>
      <c r="CL445" s="401"/>
      <c r="CM445" s="401"/>
      <c r="CN445" s="401"/>
      <c r="CO445" s="401"/>
      <c r="CP445" s="401"/>
      <c r="CQ445" s="401"/>
      <c r="CR445" s="401"/>
      <c r="CS445" s="401"/>
      <c r="CT445" s="401"/>
      <c r="CU445" s="401"/>
      <c r="CV445" s="401"/>
      <c r="CW445" s="401"/>
      <c r="CX445" s="401"/>
      <c r="CY445" s="401"/>
      <c r="CZ445" s="401"/>
    </row>
    <row r="446" s="405" customFormat="true" ht="25.15" customHeight="true" x14ac:dyDescent="0.2">
      <c r="C446" s="1071" t="s">
        <v>230</v>
      </c>
      <c r="D446" s="1072"/>
      <c r="E446" s="702">
        <v>7.3306572933017735E-3</v>
      </c>
      <c r="F446" s="698"/>
      <c r="G446" s="698"/>
      <c r="H446" s="1072" t="s">
        <v>230</v>
      </c>
      <c r="I446" s="1072"/>
      <c r="J446" s="703">
        <v>6.2009908658622959E-3</v>
      </c>
      <c r="K446" s="698"/>
      <c r="L446" s="698"/>
      <c r="M446" s="1072" t="s">
        <v>233</v>
      </c>
      <c r="N446" s="1072"/>
      <c r="O446" s="704">
        <v>4.1629509697784827E-3</v>
      </c>
      <c r="P446" s="698"/>
      <c r="Q446" s="698"/>
      <c r="X446" s="398"/>
      <c r="Y446" s="398"/>
      <c r="Z446" s="398"/>
      <c r="AA446" s="398"/>
      <c r="AB446" s="398"/>
      <c r="AC446" s="398"/>
      <c r="AD446" s="398"/>
      <c r="AE446" s="398"/>
      <c r="AF446" s="398"/>
      <c r="AG446" s="398"/>
      <c r="AH446" s="398"/>
      <c r="AI446" s="398"/>
      <c r="AJ446" s="398"/>
      <c r="AK446" s="398"/>
      <c r="AL446" s="398"/>
      <c r="AM446" s="398"/>
      <c r="AN446" s="398"/>
      <c r="AO446" s="398"/>
      <c r="AP446" s="398"/>
      <c r="AQ446" s="398"/>
      <c r="AR446" s="398"/>
      <c r="AS446" s="398"/>
      <c r="AT446" s="398"/>
      <c r="AU446" s="398"/>
      <c r="AV446" s="398"/>
      <c r="AW446" s="398"/>
      <c r="AX446" s="398"/>
      <c r="AY446" s="398"/>
      <c r="AZ446" s="398"/>
      <c r="BA446" s="400"/>
      <c r="BB446" s="477"/>
      <c r="BC446" s="400"/>
      <c r="BD446" s="400"/>
      <c r="BE446" s="400"/>
      <c r="BF446" s="400"/>
      <c r="BG446" s="400"/>
      <c r="BH446" s="400"/>
      <c r="BI446" s="400"/>
      <c r="BJ446" s="400"/>
      <c r="BK446" s="400"/>
      <c r="BL446" s="400"/>
      <c r="BM446" s="400"/>
      <c r="BN446" s="400"/>
      <c r="BO446" s="400"/>
      <c r="BP446" s="400"/>
      <c r="BQ446" s="400"/>
      <c r="BR446" s="400"/>
      <c r="BS446" s="400"/>
      <c r="BT446" s="400"/>
      <c r="BU446" s="400"/>
      <c r="BV446" s="400"/>
      <c r="BW446" s="400"/>
      <c r="BX446" s="401"/>
      <c r="BY446" s="401"/>
      <c r="BZ446" s="401"/>
      <c r="CA446" s="401"/>
      <c r="CB446" s="401"/>
      <c r="CC446" s="401"/>
      <c r="CD446" s="401"/>
      <c r="CE446" s="401"/>
      <c r="CF446" s="401"/>
      <c r="CG446" s="401"/>
      <c r="CH446" s="401"/>
      <c r="CI446" s="401"/>
      <c r="CJ446" s="401"/>
      <c r="CK446" s="401"/>
      <c r="CL446" s="401"/>
      <c r="CM446" s="401"/>
      <c r="CN446" s="401"/>
      <c r="CO446" s="401"/>
      <c r="CP446" s="401"/>
      <c r="CQ446" s="401"/>
      <c r="CR446" s="401"/>
      <c r="CS446" s="401"/>
      <c r="CT446" s="401"/>
      <c r="CU446" s="401"/>
      <c r="CV446" s="401"/>
      <c r="CW446" s="401"/>
      <c r="CX446" s="401"/>
      <c r="CY446" s="401"/>
      <c r="CZ446" s="401"/>
    </row>
    <row r="447" s="405" customFormat="true" ht="25.15" customHeight="true" x14ac:dyDescent="0.2">
      <c r="C447" s="1071" t="s">
        <v>227</v>
      </c>
      <c r="D447" s="1072"/>
      <c r="E447" s="702">
        <v>4.1526718534747615E-3</v>
      </c>
      <c r="F447" s="698"/>
      <c r="G447" s="698"/>
      <c r="H447" s="1072" t="s">
        <v>227</v>
      </c>
      <c r="I447" s="1072"/>
      <c r="J447" s="703">
        <v>2.194569958430355E-3</v>
      </c>
      <c r="K447" s="698"/>
      <c r="L447" s="698"/>
      <c r="M447" s="1072" t="s">
        <v>213</v>
      </c>
      <c r="N447" s="1072"/>
      <c r="O447" s="704">
        <v>0.47355685250358215</v>
      </c>
      <c r="P447" s="698"/>
      <c r="Q447" s="698"/>
      <c r="X447" s="398"/>
      <c r="Y447" s="398"/>
      <c r="Z447" s="398"/>
      <c r="AA447" s="398"/>
      <c r="AB447" s="398"/>
      <c r="AC447" s="398"/>
      <c r="AD447" s="398"/>
      <c r="AE447" s="398"/>
      <c r="AF447" s="398"/>
      <c r="AG447" s="398"/>
      <c r="AH447" s="398"/>
      <c r="AI447" s="398"/>
      <c r="AJ447" s="398"/>
      <c r="AK447" s="398"/>
      <c r="AL447" s="398"/>
      <c r="AM447" s="398"/>
      <c r="AN447" s="398"/>
      <c r="AO447" s="398"/>
      <c r="AP447" s="398"/>
      <c r="AQ447" s="398"/>
      <c r="AR447" s="398"/>
      <c r="AS447" s="398"/>
      <c r="AT447" s="398"/>
      <c r="AU447" s="398"/>
      <c r="AV447" s="398"/>
      <c r="AW447" s="398"/>
      <c r="AX447" s="398"/>
      <c r="AY447" s="398"/>
      <c r="AZ447" s="398"/>
      <c r="BA447" s="400"/>
      <c r="BB447" s="477"/>
      <c r="BC447" s="400"/>
      <c r="BD447" s="400"/>
      <c r="BE447" s="400"/>
      <c r="BF447" s="400"/>
      <c r="BG447" s="400"/>
      <c r="BH447" s="400"/>
      <c r="BI447" s="400"/>
      <c r="BJ447" s="400"/>
      <c r="BK447" s="400"/>
      <c r="BL447" s="400"/>
      <c r="BM447" s="400"/>
      <c r="BN447" s="400"/>
      <c r="BO447" s="400"/>
      <c r="BP447" s="400"/>
      <c r="BQ447" s="400"/>
      <c r="BR447" s="400"/>
      <c r="BS447" s="400"/>
      <c r="BT447" s="400"/>
      <c r="BU447" s="400"/>
      <c r="BV447" s="400"/>
      <c r="BW447" s="400"/>
      <c r="BX447" s="401"/>
      <c r="BY447" s="401"/>
      <c r="BZ447" s="401"/>
      <c r="CA447" s="401"/>
      <c r="CB447" s="401"/>
      <c r="CC447" s="401"/>
      <c r="CD447" s="401"/>
      <c r="CE447" s="401"/>
      <c r="CF447" s="401"/>
      <c r="CG447" s="401"/>
      <c r="CH447" s="401"/>
      <c r="CI447" s="401"/>
      <c r="CJ447" s="401"/>
      <c r="CK447" s="401"/>
      <c r="CL447" s="401"/>
      <c r="CM447" s="401"/>
      <c r="CN447" s="401"/>
      <c r="CO447" s="401"/>
      <c r="CP447" s="401"/>
      <c r="CQ447" s="401"/>
      <c r="CR447" s="401"/>
      <c r="CS447" s="401"/>
      <c r="CT447" s="401"/>
      <c r="CU447" s="401"/>
      <c r="CV447" s="401"/>
      <c r="CW447" s="401"/>
      <c r="CX447" s="401"/>
      <c r="CY447" s="401"/>
      <c r="CZ447" s="401"/>
    </row>
    <row r="448" s="405" customFormat="true" ht="25.15" customHeight="true" x14ac:dyDescent="0.2">
      <c r="C448" s="1071" t="s">
        <v>233</v>
      </c>
      <c r="D448" s="1072"/>
      <c r="E448" s="702">
        <v>1.4077804791550782E-3</v>
      </c>
      <c r="F448" s="698"/>
      <c r="G448" s="698"/>
      <c r="H448" s="1072" t="s">
        <v>233</v>
      </c>
      <c r="I448" s="1072"/>
      <c r="J448" s="703">
        <v>1.4880175933936718E-4</v>
      </c>
      <c r="K448" s="698"/>
      <c r="L448" s="698"/>
      <c r="M448" s="1072" t="s">
        <v>212</v>
      </c>
      <c r="N448" s="1072"/>
      <c r="O448" s="704">
        <v>0.61786994480004576</v>
      </c>
      <c r="P448" s="698"/>
      <c r="Q448" s="698"/>
      <c r="X448" s="398"/>
      <c r="Y448" s="398"/>
      <c r="Z448" s="398"/>
      <c r="AA448" s="398"/>
      <c r="AB448" s="398"/>
      <c r="AC448" s="398"/>
      <c r="AD448" s="398"/>
      <c r="AE448" s="398"/>
      <c r="AF448" s="398"/>
      <c r="AG448" s="398"/>
      <c r="AH448" s="398"/>
      <c r="AI448" s="398"/>
      <c r="AJ448" s="398"/>
      <c r="AK448" s="398"/>
      <c r="AL448" s="398"/>
      <c r="AM448" s="398"/>
      <c r="AN448" s="398"/>
      <c r="AO448" s="398"/>
      <c r="AP448" s="398"/>
      <c r="AQ448" s="398"/>
      <c r="AR448" s="398"/>
      <c r="AS448" s="398"/>
      <c r="AT448" s="398"/>
      <c r="AU448" s="398"/>
      <c r="AV448" s="398"/>
      <c r="AW448" s="398"/>
      <c r="AX448" s="398"/>
      <c r="AY448" s="398"/>
      <c r="AZ448" s="398"/>
      <c r="BA448" s="400"/>
      <c r="BB448" s="477"/>
      <c r="BC448" s="400"/>
      <c r="BD448" s="400"/>
      <c r="BE448" s="400"/>
      <c r="BF448" s="400"/>
      <c r="BG448" s="400"/>
      <c r="BH448" s="400"/>
      <c r="BI448" s="400"/>
      <c r="BJ448" s="400"/>
      <c r="BK448" s="400"/>
      <c r="BL448" s="400"/>
      <c r="BM448" s="400"/>
      <c r="BN448" s="400"/>
      <c r="BO448" s="400"/>
      <c r="BP448" s="400"/>
      <c r="BQ448" s="400"/>
      <c r="BR448" s="400"/>
      <c r="BS448" s="400"/>
      <c r="BT448" s="400"/>
      <c r="BU448" s="400"/>
      <c r="BV448" s="400"/>
      <c r="BW448" s="400"/>
      <c r="BX448" s="401"/>
      <c r="BY448" s="401"/>
      <c r="BZ448" s="401"/>
      <c r="CA448" s="401"/>
      <c r="CB448" s="401"/>
      <c r="CC448" s="401"/>
      <c r="CD448" s="401"/>
      <c r="CE448" s="401"/>
      <c r="CF448" s="401"/>
      <c r="CG448" s="401"/>
      <c r="CH448" s="401"/>
      <c r="CI448" s="401"/>
      <c r="CJ448" s="401"/>
      <c r="CK448" s="401"/>
      <c r="CL448" s="401"/>
      <c r="CM448" s="401"/>
      <c r="CN448" s="401"/>
      <c r="CO448" s="401"/>
      <c r="CP448" s="401"/>
      <c r="CQ448" s="401"/>
      <c r="CR448" s="401"/>
      <c r="CS448" s="401"/>
      <c r="CT448" s="401"/>
      <c r="CU448" s="401"/>
      <c r="CV448" s="401"/>
      <c r="CW448" s="401"/>
      <c r="CX448" s="401"/>
      <c r="CY448" s="401"/>
      <c r="CZ448" s="401"/>
    </row>
    <row r="449" s="405" customFormat="true" ht="25.15" customHeight="true" x14ac:dyDescent="0.2">
      <c r="C449" s="1071" t="s">
        <v>213</v>
      </c>
      <c r="D449" s="1072"/>
      <c r="E449" s="702">
        <v>0.48018950173087777</v>
      </c>
      <c r="F449" s="698"/>
      <c r="G449" s="698"/>
      <c r="H449" s="1072" t="s">
        <v>213</v>
      </c>
      <c r="I449" s="1072"/>
      <c r="J449" s="703">
        <v>0.3216214388651788</v>
      </c>
      <c r="K449" s="698"/>
      <c r="L449" s="698"/>
      <c r="M449" s="1072" t="s">
        <v>235</v>
      </c>
      <c r="N449" s="1072"/>
      <c r="O449" s="704">
        <v>4.0644355373804222E-3</v>
      </c>
      <c r="P449" s="698"/>
      <c r="Q449" s="698"/>
      <c r="X449" s="398"/>
      <c r="Y449" s="398"/>
      <c r="Z449" s="398"/>
      <c r="AA449" s="398"/>
      <c r="AB449" s="398"/>
      <c r="AC449" s="398"/>
      <c r="AD449" s="398"/>
      <c r="AE449" s="398"/>
      <c r="AF449" s="398"/>
      <c r="AG449" s="398"/>
      <c r="AH449" s="398"/>
      <c r="AI449" s="398"/>
      <c r="AJ449" s="398"/>
      <c r="AK449" s="398"/>
      <c r="AL449" s="398"/>
      <c r="AM449" s="398"/>
      <c r="AN449" s="398"/>
      <c r="AO449" s="398"/>
      <c r="AP449" s="398"/>
      <c r="AQ449" s="398"/>
      <c r="AR449" s="398"/>
      <c r="AS449" s="398"/>
      <c r="AT449" s="398"/>
      <c r="AU449" s="398"/>
      <c r="AV449" s="398"/>
      <c r="AW449" s="398"/>
      <c r="AX449" s="398"/>
      <c r="AY449" s="398"/>
      <c r="AZ449" s="398"/>
      <c r="BA449" s="400"/>
      <c r="BB449" s="477"/>
      <c r="BC449" s="400"/>
      <c r="BD449" s="400"/>
      <c r="BE449" s="400"/>
      <c r="BF449" s="400"/>
      <c r="BG449" s="400"/>
      <c r="BH449" s="400"/>
      <c r="BI449" s="400"/>
      <c r="BJ449" s="400"/>
      <c r="BK449" s="400"/>
      <c r="BL449" s="400"/>
      <c r="BM449" s="400"/>
      <c r="BN449" s="400"/>
      <c r="BO449" s="400"/>
      <c r="BP449" s="400"/>
      <c r="BQ449" s="400"/>
      <c r="BR449" s="400"/>
      <c r="BS449" s="400"/>
      <c r="BT449" s="400"/>
      <c r="BU449" s="400"/>
      <c r="BV449" s="400"/>
      <c r="BW449" s="400"/>
      <c r="BX449" s="401"/>
      <c r="BY449" s="401"/>
      <c r="BZ449" s="401"/>
      <c r="CA449" s="401"/>
      <c r="CB449" s="401"/>
      <c r="CC449" s="401"/>
      <c r="CD449" s="401"/>
      <c r="CE449" s="401"/>
      <c r="CF449" s="401"/>
      <c r="CG449" s="401"/>
      <c r="CH449" s="401"/>
      <c r="CI449" s="401"/>
      <c r="CJ449" s="401"/>
      <c r="CK449" s="401"/>
      <c r="CL449" s="401"/>
      <c r="CM449" s="401"/>
      <c r="CN449" s="401"/>
      <c r="CO449" s="401"/>
      <c r="CP449" s="401"/>
      <c r="CQ449" s="401"/>
      <c r="CR449" s="401"/>
      <c r="CS449" s="401"/>
      <c r="CT449" s="401"/>
      <c r="CU449" s="401"/>
      <c r="CV449" s="401"/>
      <c r="CW449" s="401"/>
      <c r="CX449" s="401"/>
      <c r="CY449" s="401"/>
      <c r="CZ449" s="401"/>
    </row>
    <row r="450" s="405" customFormat="true" ht="25.15" customHeight="true" x14ac:dyDescent="0.2">
      <c r="C450" s="1071" t="s">
        <v>212</v>
      </c>
      <c r="D450" s="1072"/>
      <c r="E450" s="702">
        <v>0.69125960503874173</v>
      </c>
      <c r="F450" s="698"/>
      <c r="G450" s="698"/>
      <c r="H450" s="1072" t="s">
        <v>212</v>
      </c>
      <c r="I450" s="1072"/>
      <c r="J450" s="703">
        <v>0.58472925364935613</v>
      </c>
      <c r="K450" s="698"/>
      <c r="L450" s="698"/>
      <c r="M450" s="1072" t="s">
        <v>210</v>
      </c>
      <c r="N450" s="1072"/>
      <c r="O450" s="704">
        <v>0.6380490851519085</v>
      </c>
      <c r="P450" s="698"/>
      <c r="Q450" s="698"/>
      <c r="X450" s="398"/>
      <c r="Y450" s="398"/>
      <c r="Z450" s="398"/>
      <c r="AA450" s="398"/>
      <c r="AB450" s="398"/>
      <c r="AC450" s="398"/>
      <c r="AD450" s="398"/>
      <c r="AE450" s="398"/>
      <c r="AF450" s="398"/>
      <c r="AG450" s="398"/>
      <c r="AH450" s="398"/>
      <c r="AI450" s="398"/>
      <c r="AJ450" s="398"/>
      <c r="AK450" s="398"/>
      <c r="AL450" s="398"/>
      <c r="AM450" s="398"/>
      <c r="AN450" s="398"/>
      <c r="AO450" s="398"/>
      <c r="AP450" s="398"/>
      <c r="AQ450" s="398"/>
      <c r="AR450" s="398"/>
      <c r="AS450" s="398"/>
      <c r="AT450" s="398"/>
      <c r="AU450" s="398"/>
      <c r="AV450" s="398"/>
      <c r="AW450" s="398"/>
      <c r="AX450" s="398"/>
      <c r="AY450" s="398"/>
      <c r="AZ450" s="398"/>
      <c r="BA450" s="400"/>
      <c r="BB450" s="477"/>
      <c r="BC450" s="400"/>
      <c r="BD450" s="400"/>
      <c r="BE450" s="400"/>
      <c r="BF450" s="400"/>
      <c r="BG450" s="400"/>
      <c r="BH450" s="400"/>
      <c r="BI450" s="400"/>
      <c r="BJ450" s="400"/>
      <c r="BK450" s="400"/>
      <c r="BL450" s="400"/>
      <c r="BM450" s="400"/>
      <c r="BN450" s="400"/>
      <c r="BO450" s="400"/>
      <c r="BP450" s="400"/>
      <c r="BQ450" s="400"/>
      <c r="BR450" s="400"/>
      <c r="BS450" s="400"/>
      <c r="BT450" s="400"/>
      <c r="BU450" s="400"/>
      <c r="BV450" s="400"/>
      <c r="BW450" s="400"/>
      <c r="BX450" s="401"/>
      <c r="BY450" s="401"/>
      <c r="BZ450" s="401"/>
      <c r="CA450" s="401"/>
      <c r="CB450" s="401"/>
      <c r="CC450" s="401"/>
      <c r="CD450" s="401"/>
      <c r="CE450" s="401"/>
      <c r="CF450" s="401"/>
      <c r="CG450" s="401"/>
      <c r="CH450" s="401"/>
      <c r="CI450" s="401"/>
      <c r="CJ450" s="401"/>
      <c r="CK450" s="401"/>
      <c r="CL450" s="401"/>
      <c r="CM450" s="401"/>
      <c r="CN450" s="401"/>
      <c r="CO450" s="401"/>
      <c r="CP450" s="401"/>
      <c r="CQ450" s="401"/>
      <c r="CR450" s="401"/>
      <c r="CS450" s="401"/>
      <c r="CT450" s="401"/>
      <c r="CU450" s="401"/>
      <c r="CV450" s="401"/>
      <c r="CW450" s="401"/>
      <c r="CX450" s="401"/>
      <c r="CY450" s="401"/>
      <c r="CZ450" s="401"/>
    </row>
    <row r="451" s="405" customFormat="true" ht="25.15" customHeight="true" x14ac:dyDescent="0.2">
      <c r="C451" s="1071" t="s">
        <v>235</v>
      </c>
      <c r="D451" s="1072"/>
      <c r="E451" s="702">
        <v>5.4315313845050975E-6</v>
      </c>
      <c r="F451" s="698"/>
      <c r="G451" s="698"/>
      <c r="H451" s="1072" t="s">
        <v>235</v>
      </c>
      <c r="I451" s="1072"/>
      <c r="J451" s="703">
        <v>8.1671843305252583E-4</v>
      </c>
      <c r="K451" s="698"/>
      <c r="L451" s="698"/>
      <c r="M451" s="1072" t="s">
        <v>217</v>
      </c>
      <c r="N451" s="1072"/>
      <c r="O451" s="704">
        <v>0.16777674556305319</v>
      </c>
      <c r="P451" s="698"/>
      <c r="Q451" s="698"/>
      <c r="X451" s="398"/>
      <c r="Y451" s="398"/>
      <c r="Z451" s="398"/>
      <c r="AA451" s="398"/>
      <c r="AB451" s="398"/>
      <c r="AC451" s="398"/>
      <c r="AD451" s="398"/>
      <c r="AE451" s="398"/>
      <c r="AF451" s="398"/>
      <c r="AG451" s="398"/>
      <c r="AH451" s="398"/>
      <c r="AI451" s="398"/>
      <c r="AJ451" s="398"/>
      <c r="AK451" s="398"/>
      <c r="AL451" s="398"/>
      <c r="AM451" s="398"/>
      <c r="AN451" s="398"/>
      <c r="AO451" s="398"/>
      <c r="AP451" s="398"/>
      <c r="AQ451" s="398"/>
      <c r="AR451" s="398"/>
      <c r="AS451" s="398"/>
      <c r="AT451" s="398"/>
      <c r="AU451" s="398"/>
      <c r="AV451" s="398"/>
      <c r="AW451" s="398"/>
      <c r="AX451" s="398"/>
      <c r="AY451" s="398"/>
      <c r="AZ451" s="398"/>
      <c r="BA451" s="400"/>
      <c r="BB451" s="477"/>
      <c r="BC451" s="400"/>
      <c r="BD451" s="400"/>
      <c r="BE451" s="400"/>
      <c r="BF451" s="400"/>
      <c r="BG451" s="400"/>
      <c r="BH451" s="400"/>
      <c r="BI451" s="400"/>
      <c r="BJ451" s="400"/>
      <c r="BK451" s="400"/>
      <c r="BL451" s="400"/>
      <c r="BM451" s="400"/>
      <c r="BN451" s="400"/>
      <c r="BO451" s="400"/>
      <c r="BP451" s="400"/>
      <c r="BQ451" s="400"/>
      <c r="BR451" s="400"/>
      <c r="BS451" s="400"/>
      <c r="BT451" s="400"/>
      <c r="BU451" s="400"/>
      <c r="BV451" s="400"/>
      <c r="BW451" s="400"/>
      <c r="BX451" s="401"/>
      <c r="BY451" s="401"/>
      <c r="BZ451" s="401"/>
      <c r="CA451" s="401"/>
      <c r="CB451" s="401"/>
      <c r="CC451" s="401"/>
      <c r="CD451" s="401"/>
      <c r="CE451" s="401"/>
      <c r="CF451" s="401"/>
      <c r="CG451" s="401"/>
      <c r="CH451" s="401"/>
      <c r="CI451" s="401"/>
      <c r="CJ451" s="401"/>
      <c r="CK451" s="401"/>
      <c r="CL451" s="401"/>
      <c r="CM451" s="401"/>
      <c r="CN451" s="401"/>
      <c r="CO451" s="401"/>
      <c r="CP451" s="401"/>
      <c r="CQ451" s="401"/>
      <c r="CR451" s="401"/>
      <c r="CS451" s="401"/>
      <c r="CT451" s="401"/>
      <c r="CU451" s="401"/>
      <c r="CV451" s="401"/>
      <c r="CW451" s="401"/>
      <c r="CX451" s="401"/>
      <c r="CY451" s="401"/>
      <c r="CZ451" s="401"/>
    </row>
    <row r="452" s="405" customFormat="true" ht="25.15" customHeight="true" x14ac:dyDescent="0.2">
      <c r="C452" s="1071" t="s">
        <v>210</v>
      </c>
      <c r="D452" s="1072"/>
      <c r="E452" s="702">
        <v>0.73551267282149324</v>
      </c>
      <c r="F452" s="698"/>
      <c r="G452" s="698"/>
      <c r="H452" s="1072" t="s">
        <v>210</v>
      </c>
      <c r="I452" s="1072"/>
      <c r="J452" s="703">
        <v>0.68316138634082968</v>
      </c>
      <c r="K452" s="698"/>
      <c r="L452" s="698"/>
      <c r="M452" s="1072" t="s">
        <v>211</v>
      </c>
      <c r="N452" s="1072"/>
      <c r="O452" s="704">
        <v>0.64867926246327368</v>
      </c>
      <c r="P452" s="698"/>
      <c r="Q452" s="698"/>
      <c r="X452" s="398"/>
      <c r="Y452" s="398"/>
      <c r="Z452" s="398"/>
      <c r="AA452" s="398"/>
      <c r="AB452" s="398"/>
      <c r="AC452" s="398"/>
      <c r="AD452" s="398"/>
      <c r="AE452" s="398"/>
      <c r="AF452" s="398"/>
      <c r="AG452" s="398"/>
      <c r="AH452" s="398"/>
      <c r="AI452" s="398"/>
      <c r="AJ452" s="398"/>
      <c r="AK452" s="398"/>
      <c r="AL452" s="398"/>
      <c r="AM452" s="398"/>
      <c r="AN452" s="398"/>
      <c r="AO452" s="398"/>
      <c r="AP452" s="398"/>
      <c r="AQ452" s="398"/>
      <c r="AR452" s="398"/>
      <c r="AS452" s="398"/>
      <c r="AT452" s="398"/>
      <c r="AU452" s="398"/>
      <c r="AV452" s="398"/>
      <c r="AW452" s="398"/>
      <c r="AX452" s="398"/>
      <c r="AY452" s="398"/>
      <c r="AZ452" s="398"/>
      <c r="BA452" s="400"/>
      <c r="BB452" s="477"/>
      <c r="BC452" s="400"/>
      <c r="BD452" s="400"/>
      <c r="BE452" s="400"/>
      <c r="BF452" s="400"/>
      <c r="BG452" s="400"/>
      <c r="BH452" s="400"/>
      <c r="BI452" s="400"/>
      <c r="BJ452" s="400"/>
      <c r="BK452" s="400"/>
      <c r="BL452" s="400"/>
      <c r="BM452" s="400"/>
      <c r="BN452" s="400"/>
      <c r="BO452" s="400"/>
      <c r="BP452" s="400"/>
      <c r="BQ452" s="400"/>
      <c r="BR452" s="400"/>
      <c r="BS452" s="400"/>
      <c r="BT452" s="400"/>
      <c r="BU452" s="400"/>
      <c r="BV452" s="400"/>
      <c r="BW452" s="400"/>
      <c r="BX452" s="401"/>
      <c r="BY452" s="401"/>
      <c r="BZ452" s="401"/>
      <c r="CA452" s="401"/>
      <c r="CB452" s="401"/>
      <c r="CC452" s="401"/>
      <c r="CD452" s="401"/>
      <c r="CE452" s="401"/>
      <c r="CF452" s="401"/>
      <c r="CG452" s="401"/>
      <c r="CH452" s="401"/>
      <c r="CI452" s="401"/>
      <c r="CJ452" s="401"/>
      <c r="CK452" s="401"/>
      <c r="CL452" s="401"/>
      <c r="CM452" s="401"/>
      <c r="CN452" s="401"/>
      <c r="CO452" s="401"/>
      <c r="CP452" s="401"/>
      <c r="CQ452" s="401"/>
      <c r="CR452" s="401"/>
      <c r="CS452" s="401"/>
      <c r="CT452" s="401"/>
      <c r="CU452" s="401"/>
      <c r="CV452" s="401"/>
      <c r="CW452" s="401"/>
      <c r="CX452" s="401"/>
      <c r="CY452" s="401"/>
      <c r="CZ452" s="401"/>
    </row>
    <row r="453" s="405" customFormat="true" ht="25.15" customHeight="true" x14ac:dyDescent="0.2">
      <c r="C453" s="1071" t="s">
        <v>217</v>
      </c>
      <c r="D453" s="1072"/>
      <c r="E453" s="702">
        <v>0.33421467537406924</v>
      </c>
      <c r="F453" s="698"/>
      <c r="G453" s="698"/>
      <c r="H453" s="1072" t="s">
        <v>217</v>
      </c>
      <c r="I453" s="1072"/>
      <c r="J453" s="703">
        <v>0.30743265515955404</v>
      </c>
      <c r="K453" s="698"/>
      <c r="L453" s="698"/>
      <c r="M453" s="1072" t="s">
        <v>216</v>
      </c>
      <c r="N453" s="1072"/>
      <c r="O453" s="704">
        <v>0.30780063256874896</v>
      </c>
      <c r="P453" s="698"/>
      <c r="Q453" s="698"/>
      <c r="X453" s="398"/>
      <c r="Y453" s="398"/>
      <c r="Z453" s="398"/>
      <c r="AA453" s="398"/>
      <c r="AB453" s="398"/>
      <c r="AC453" s="398"/>
      <c r="AD453" s="398"/>
      <c r="AE453" s="398"/>
      <c r="AF453" s="398"/>
      <c r="AG453" s="398"/>
      <c r="AH453" s="398"/>
      <c r="AI453" s="398"/>
      <c r="AJ453" s="398"/>
      <c r="AK453" s="398"/>
      <c r="AL453" s="398"/>
      <c r="AM453" s="398"/>
      <c r="AN453" s="398"/>
      <c r="AO453" s="398"/>
      <c r="AP453" s="398"/>
      <c r="AQ453" s="398"/>
      <c r="AR453" s="398"/>
      <c r="AS453" s="398"/>
      <c r="AT453" s="398"/>
      <c r="AU453" s="398"/>
      <c r="AV453" s="398"/>
      <c r="AW453" s="398"/>
      <c r="AX453" s="398"/>
      <c r="AY453" s="398"/>
      <c r="AZ453" s="398"/>
      <c r="BA453" s="400"/>
      <c r="BB453" s="477"/>
      <c r="BC453" s="400"/>
      <c r="BD453" s="400"/>
      <c r="BE453" s="400"/>
      <c r="BF453" s="400"/>
      <c r="BG453" s="400"/>
      <c r="BH453" s="400"/>
      <c r="BI453" s="400"/>
      <c r="BJ453" s="400"/>
      <c r="BK453" s="400"/>
      <c r="BL453" s="400"/>
      <c r="BM453" s="400"/>
      <c r="BN453" s="400"/>
      <c r="BO453" s="400"/>
      <c r="BP453" s="400"/>
      <c r="BQ453" s="400"/>
      <c r="BR453" s="400"/>
      <c r="BS453" s="400"/>
      <c r="BT453" s="400"/>
      <c r="BU453" s="400"/>
      <c r="BV453" s="400"/>
      <c r="BW453" s="400"/>
      <c r="BX453" s="401"/>
      <c r="BY453" s="401"/>
      <c r="BZ453" s="401"/>
      <c r="CA453" s="401"/>
      <c r="CB453" s="401"/>
      <c r="CC453" s="401"/>
      <c r="CD453" s="401"/>
      <c r="CE453" s="401"/>
      <c r="CF453" s="401"/>
      <c r="CG453" s="401"/>
      <c r="CH453" s="401"/>
      <c r="CI453" s="401"/>
      <c r="CJ453" s="401"/>
      <c r="CK453" s="401"/>
      <c r="CL453" s="401"/>
      <c r="CM453" s="401"/>
      <c r="CN453" s="401"/>
      <c r="CO453" s="401"/>
      <c r="CP453" s="401"/>
      <c r="CQ453" s="401"/>
      <c r="CR453" s="401"/>
      <c r="CS453" s="401"/>
      <c r="CT453" s="401"/>
      <c r="CU453" s="401"/>
      <c r="CV453" s="401"/>
      <c r="CW453" s="401"/>
      <c r="CX453" s="401"/>
      <c r="CY453" s="401"/>
      <c r="CZ453" s="401"/>
    </row>
    <row r="454" s="405" customFormat="true" ht="25.15" customHeight="true" x14ac:dyDescent="0.2">
      <c r="C454" s="1071" t="s">
        <v>211</v>
      </c>
      <c r="D454" s="1072"/>
      <c r="E454" s="702">
        <v>0.69126687922931884</v>
      </c>
      <c r="F454" s="698"/>
      <c r="G454" s="698"/>
      <c r="H454" s="1072" t="s">
        <v>211</v>
      </c>
      <c r="I454" s="1072"/>
      <c r="J454" s="703">
        <v>0.63771802865310534</v>
      </c>
      <c r="K454" s="698"/>
      <c r="L454" s="698"/>
      <c r="M454" s="1072" t="s">
        <v>223</v>
      </c>
      <c r="N454" s="1072"/>
      <c r="O454" s="704">
        <v>9.1606108869580469E-2</v>
      </c>
      <c r="P454" s="698"/>
      <c r="Q454" s="698"/>
      <c r="X454" s="398"/>
      <c r="Y454" s="398"/>
      <c r="Z454" s="398"/>
      <c r="AA454" s="398"/>
      <c r="AB454" s="398"/>
      <c r="AC454" s="398"/>
      <c r="AD454" s="398"/>
      <c r="AE454" s="398"/>
      <c r="AF454" s="398"/>
      <c r="AG454" s="398"/>
      <c r="AH454" s="398"/>
      <c r="AI454" s="398"/>
      <c r="AJ454" s="398"/>
      <c r="AK454" s="398"/>
      <c r="AL454" s="398"/>
      <c r="AM454" s="398"/>
      <c r="AN454" s="398"/>
      <c r="AO454" s="398"/>
      <c r="AP454" s="398"/>
      <c r="AQ454" s="398"/>
      <c r="AR454" s="398"/>
      <c r="AS454" s="398"/>
      <c r="AT454" s="398"/>
      <c r="AU454" s="398"/>
      <c r="AV454" s="398"/>
      <c r="AW454" s="398"/>
      <c r="AX454" s="398"/>
      <c r="AY454" s="398"/>
      <c r="AZ454" s="398"/>
      <c r="BA454" s="400"/>
      <c r="BB454" s="477"/>
      <c r="BC454" s="400"/>
      <c r="BD454" s="400"/>
      <c r="BE454" s="400"/>
      <c r="BF454" s="400"/>
      <c r="BG454" s="400"/>
      <c r="BH454" s="400"/>
      <c r="BI454" s="400"/>
      <c r="BJ454" s="400"/>
      <c r="BK454" s="400"/>
      <c r="BL454" s="400"/>
      <c r="BM454" s="400"/>
      <c r="BN454" s="400"/>
      <c r="BO454" s="400"/>
      <c r="BP454" s="400"/>
      <c r="BQ454" s="400"/>
      <c r="BR454" s="400"/>
      <c r="BS454" s="400"/>
      <c r="BT454" s="400"/>
      <c r="BU454" s="400"/>
      <c r="BV454" s="400"/>
      <c r="BW454" s="400"/>
      <c r="BX454" s="401"/>
      <c r="BY454" s="401"/>
      <c r="BZ454" s="401"/>
      <c r="CA454" s="401"/>
      <c r="CB454" s="401"/>
      <c r="CC454" s="401"/>
      <c r="CD454" s="401"/>
      <c r="CE454" s="401"/>
      <c r="CF454" s="401"/>
      <c r="CG454" s="401"/>
      <c r="CH454" s="401"/>
      <c r="CI454" s="401"/>
      <c r="CJ454" s="401"/>
      <c r="CK454" s="401"/>
      <c r="CL454" s="401"/>
      <c r="CM454" s="401"/>
      <c r="CN454" s="401"/>
      <c r="CO454" s="401"/>
      <c r="CP454" s="401"/>
      <c r="CQ454" s="401"/>
      <c r="CR454" s="401"/>
      <c r="CS454" s="401"/>
      <c r="CT454" s="401"/>
      <c r="CU454" s="401"/>
      <c r="CV454" s="401"/>
      <c r="CW454" s="401"/>
      <c r="CX454" s="401"/>
      <c r="CY454" s="401"/>
      <c r="CZ454" s="401"/>
    </row>
    <row r="455" s="405" customFormat="true" ht="25.15" customHeight="true" x14ac:dyDescent="0.2">
      <c r="C455" s="1071" t="s">
        <v>216</v>
      </c>
      <c r="D455" s="1072"/>
      <c r="E455" s="702">
        <v>0.28969553178286028</v>
      </c>
      <c r="F455" s="698"/>
      <c r="G455" s="698"/>
      <c r="H455" s="1072" t="s">
        <v>216</v>
      </c>
      <c r="I455" s="1072"/>
      <c r="J455" s="703">
        <v>0.27395482705043644</v>
      </c>
      <c r="K455" s="698"/>
      <c r="L455" s="698"/>
      <c r="M455" s="1072" t="s">
        <v>225</v>
      </c>
      <c r="N455" s="1072"/>
      <c r="O455" s="704">
        <v>7.0674904357934193E-2</v>
      </c>
      <c r="P455" s="698"/>
      <c r="Q455" s="698"/>
      <c r="X455" s="398"/>
      <c r="Y455" s="398"/>
      <c r="Z455" s="398"/>
      <c r="AA455" s="398"/>
      <c r="AB455" s="398"/>
      <c r="AC455" s="398"/>
      <c r="AD455" s="398"/>
      <c r="AE455" s="398"/>
      <c r="AF455" s="398"/>
      <c r="AG455" s="398"/>
      <c r="AH455" s="398"/>
      <c r="AI455" s="398"/>
      <c r="AJ455" s="398"/>
      <c r="AK455" s="398"/>
      <c r="AL455" s="398"/>
      <c r="AM455" s="398"/>
      <c r="AN455" s="398"/>
      <c r="AO455" s="398"/>
      <c r="AP455" s="398"/>
      <c r="AQ455" s="398"/>
      <c r="AR455" s="398"/>
      <c r="AS455" s="398"/>
      <c r="AT455" s="398"/>
      <c r="AU455" s="398"/>
      <c r="AV455" s="398"/>
      <c r="AW455" s="398"/>
      <c r="AX455" s="398"/>
      <c r="AY455" s="398"/>
      <c r="AZ455" s="398"/>
      <c r="BA455" s="400"/>
      <c r="BB455" s="477"/>
      <c r="BC455" s="400"/>
      <c r="BD455" s="400"/>
      <c r="BE455" s="400"/>
      <c r="BF455" s="400"/>
      <c r="BG455" s="400"/>
      <c r="BH455" s="400"/>
      <c r="BI455" s="400"/>
      <c r="BJ455" s="400"/>
      <c r="BK455" s="400"/>
      <c r="BL455" s="400"/>
      <c r="BM455" s="400"/>
      <c r="BN455" s="400"/>
      <c r="BO455" s="400"/>
      <c r="BP455" s="400"/>
      <c r="BQ455" s="400"/>
      <c r="BR455" s="400"/>
      <c r="BS455" s="400"/>
      <c r="BT455" s="400"/>
      <c r="BU455" s="400"/>
      <c r="BV455" s="400"/>
      <c r="BW455" s="400"/>
      <c r="BX455" s="401"/>
      <c r="BY455" s="401"/>
      <c r="BZ455" s="401"/>
      <c r="CA455" s="401"/>
      <c r="CB455" s="401"/>
      <c r="CC455" s="401"/>
      <c r="CD455" s="401"/>
      <c r="CE455" s="401"/>
      <c r="CF455" s="401"/>
      <c r="CG455" s="401"/>
      <c r="CH455" s="401"/>
      <c r="CI455" s="401"/>
      <c r="CJ455" s="401"/>
      <c r="CK455" s="401"/>
      <c r="CL455" s="401"/>
      <c r="CM455" s="401"/>
      <c r="CN455" s="401"/>
      <c r="CO455" s="401"/>
      <c r="CP455" s="401"/>
      <c r="CQ455" s="401"/>
      <c r="CR455" s="401"/>
      <c r="CS455" s="401"/>
      <c r="CT455" s="401"/>
      <c r="CU455" s="401"/>
      <c r="CV455" s="401"/>
      <c r="CW455" s="401"/>
      <c r="CX455" s="401"/>
      <c r="CY455" s="401"/>
      <c r="CZ455" s="401"/>
    </row>
    <row r="456" s="405" customFormat="true" ht="25.15" customHeight="true" x14ac:dyDescent="0.2">
      <c r="C456" s="1071" t="s">
        <v>223</v>
      </c>
      <c r="D456" s="1072"/>
      <c r="E456" s="702">
        <v>0.11501515975408624</v>
      </c>
      <c r="F456" s="698"/>
      <c r="G456" s="698"/>
      <c r="H456" s="1072" t="s">
        <v>223</v>
      </c>
      <c r="I456" s="1072"/>
      <c r="J456" s="703">
        <v>8.2435993695841592E-2</v>
      </c>
      <c r="K456" s="698"/>
      <c r="L456" s="698"/>
      <c r="M456" s="1072" t="s">
        <v>219</v>
      </c>
      <c r="N456" s="1072"/>
      <c r="O456" s="704">
        <v>0.17814230551116902</v>
      </c>
      <c r="P456" s="698"/>
      <c r="Q456" s="698"/>
      <c r="X456" s="398"/>
      <c r="Y456" s="398"/>
      <c r="Z456" s="398"/>
      <c r="AA456" s="398"/>
      <c r="AB456" s="398"/>
      <c r="AC456" s="398"/>
      <c r="AD456" s="398"/>
      <c r="AE456" s="398"/>
      <c r="AF456" s="398"/>
      <c r="AG456" s="398"/>
      <c r="AH456" s="398"/>
      <c r="AI456" s="398"/>
      <c r="AJ456" s="398"/>
      <c r="AK456" s="398"/>
      <c r="AL456" s="398"/>
      <c r="AM456" s="398"/>
      <c r="AN456" s="398"/>
      <c r="AO456" s="398"/>
      <c r="AP456" s="398"/>
      <c r="AQ456" s="398"/>
      <c r="AR456" s="398"/>
      <c r="AS456" s="398"/>
      <c r="AT456" s="398"/>
      <c r="AU456" s="398"/>
      <c r="AV456" s="398"/>
      <c r="AW456" s="398"/>
      <c r="AX456" s="398"/>
      <c r="AY456" s="398"/>
      <c r="AZ456" s="398"/>
      <c r="BA456" s="400"/>
      <c r="BB456" s="477"/>
      <c r="BC456" s="400"/>
      <c r="BD456" s="400"/>
      <c r="BE456" s="400"/>
      <c r="BF456" s="400"/>
      <c r="BG456" s="400"/>
      <c r="BH456" s="400"/>
      <c r="BI456" s="400"/>
      <c r="BJ456" s="400"/>
      <c r="BK456" s="400"/>
      <c r="BL456" s="400"/>
      <c r="BM456" s="400"/>
      <c r="BN456" s="400"/>
      <c r="BO456" s="400"/>
      <c r="BP456" s="400"/>
      <c r="BQ456" s="400"/>
      <c r="BR456" s="400"/>
      <c r="BS456" s="400"/>
      <c r="BT456" s="400"/>
      <c r="BU456" s="400"/>
      <c r="BV456" s="400"/>
      <c r="BW456" s="400"/>
      <c r="BX456" s="401"/>
      <c r="BY456" s="401"/>
      <c r="BZ456" s="401"/>
      <c r="CA456" s="401"/>
      <c r="CB456" s="401"/>
      <c r="CC456" s="401"/>
      <c r="CD456" s="401"/>
      <c r="CE456" s="401"/>
      <c r="CF456" s="401"/>
      <c r="CG456" s="401"/>
      <c r="CH456" s="401"/>
      <c r="CI456" s="401"/>
      <c r="CJ456" s="401"/>
      <c r="CK456" s="401"/>
      <c r="CL456" s="401"/>
      <c r="CM456" s="401"/>
      <c r="CN456" s="401"/>
      <c r="CO456" s="401"/>
      <c r="CP456" s="401"/>
      <c r="CQ456" s="401"/>
      <c r="CR456" s="401"/>
      <c r="CS456" s="401"/>
      <c r="CT456" s="401"/>
      <c r="CU456" s="401"/>
      <c r="CV456" s="401"/>
      <c r="CW456" s="401"/>
      <c r="CX456" s="401"/>
      <c r="CY456" s="401"/>
      <c r="CZ456" s="401"/>
    </row>
    <row r="457" s="405" customFormat="true" ht="25.15" customHeight="true" x14ac:dyDescent="0.2">
      <c r="C457" s="1071" t="s">
        <v>225</v>
      </c>
      <c r="D457" s="1072"/>
      <c r="E457" s="702">
        <v>5.7425378390462779E-2</v>
      </c>
      <c r="F457" s="698"/>
      <c r="G457" s="698"/>
      <c r="H457" s="1072" t="s">
        <v>225</v>
      </c>
      <c r="I457" s="1072"/>
      <c r="J457" s="703">
        <v>5.3700169975553089E-2</v>
      </c>
      <c r="K457" s="698"/>
      <c r="L457" s="698"/>
      <c r="M457" s="1072" t="s">
        <v>215</v>
      </c>
      <c r="N457" s="1072"/>
      <c r="O457" s="704">
        <v>0.44900678412242578</v>
      </c>
      <c r="P457" s="698"/>
      <c r="Q457" s="698"/>
      <c r="X457" s="398"/>
      <c r="Y457" s="398"/>
      <c r="Z457" s="398"/>
      <c r="AA457" s="398"/>
      <c r="AB457" s="398"/>
      <c r="AC457" s="398"/>
      <c r="AD457" s="398"/>
      <c r="AE457" s="398"/>
      <c r="AF457" s="398"/>
      <c r="AG457" s="398"/>
      <c r="AH457" s="398"/>
      <c r="AI457" s="398"/>
      <c r="AJ457" s="398"/>
      <c r="AK457" s="398"/>
      <c r="AL457" s="398"/>
      <c r="AM457" s="398"/>
      <c r="AN457" s="398"/>
      <c r="AO457" s="398"/>
      <c r="AP457" s="398"/>
      <c r="AQ457" s="398"/>
      <c r="AR457" s="398"/>
      <c r="AS457" s="398"/>
      <c r="AT457" s="398"/>
      <c r="AU457" s="398"/>
      <c r="AV457" s="398"/>
      <c r="AW457" s="398"/>
      <c r="AX457" s="398"/>
      <c r="AY457" s="398"/>
      <c r="AZ457" s="398"/>
      <c r="BA457" s="400"/>
      <c r="BB457" s="477"/>
      <c r="BC457" s="400"/>
      <c r="BD457" s="400"/>
      <c r="BE457" s="400"/>
      <c r="BF457" s="400"/>
      <c r="BG457" s="400"/>
      <c r="BH457" s="400"/>
      <c r="BI457" s="400"/>
      <c r="BJ457" s="400"/>
      <c r="BK457" s="400"/>
      <c r="BL457" s="400"/>
      <c r="BM457" s="400"/>
      <c r="BN457" s="400"/>
      <c r="BO457" s="400"/>
      <c r="BP457" s="400"/>
      <c r="BQ457" s="400"/>
      <c r="BR457" s="400"/>
      <c r="BS457" s="400"/>
      <c r="BT457" s="400"/>
      <c r="BU457" s="400"/>
      <c r="BV457" s="400"/>
      <c r="BW457" s="400"/>
      <c r="BX457" s="401"/>
      <c r="BY457" s="401"/>
      <c r="BZ457" s="401"/>
      <c r="CA457" s="401"/>
      <c r="CB457" s="401"/>
      <c r="CC457" s="401"/>
      <c r="CD457" s="401"/>
      <c r="CE457" s="401"/>
      <c r="CF457" s="401"/>
      <c r="CG457" s="401"/>
      <c r="CH457" s="401"/>
      <c r="CI457" s="401"/>
      <c r="CJ457" s="401"/>
      <c r="CK457" s="401"/>
      <c r="CL457" s="401"/>
      <c r="CM457" s="401"/>
      <c r="CN457" s="401"/>
      <c r="CO457" s="401"/>
      <c r="CP457" s="401"/>
      <c r="CQ457" s="401"/>
      <c r="CR457" s="401"/>
      <c r="CS457" s="401"/>
      <c r="CT457" s="401"/>
      <c r="CU457" s="401"/>
      <c r="CV457" s="401"/>
      <c r="CW457" s="401"/>
      <c r="CX457" s="401"/>
      <c r="CY457" s="401"/>
      <c r="CZ457" s="401"/>
    </row>
    <row r="458" s="405" customFormat="true" ht="25.15" customHeight="true" x14ac:dyDescent="0.2">
      <c r="C458" s="1071" t="s">
        <v>219</v>
      </c>
      <c r="D458" s="1072"/>
      <c r="E458" s="702">
        <v>0.20085849360270974</v>
      </c>
      <c r="F458" s="698"/>
      <c r="G458" s="698"/>
      <c r="H458" s="1072" t="s">
        <v>219</v>
      </c>
      <c r="I458" s="1072"/>
      <c r="J458" s="703">
        <v>0.19287901516553285</v>
      </c>
      <c r="K458" s="698"/>
      <c r="L458" s="698"/>
      <c r="M458" s="1072" t="s">
        <v>229</v>
      </c>
      <c r="N458" s="1072"/>
      <c r="O458" s="704">
        <v>1.3917376959654134E-3</v>
      </c>
      <c r="P458" s="698"/>
      <c r="Q458" s="698"/>
      <c r="X458" s="398"/>
      <c r="Y458" s="398"/>
      <c r="Z458" s="398"/>
      <c r="AA458" s="398"/>
      <c r="AB458" s="398"/>
      <c r="AC458" s="398"/>
      <c r="AD458" s="398"/>
      <c r="AE458" s="398"/>
      <c r="AF458" s="398"/>
      <c r="AG458" s="398"/>
      <c r="AH458" s="398"/>
      <c r="AI458" s="398"/>
      <c r="AJ458" s="398"/>
      <c r="AK458" s="398"/>
      <c r="AL458" s="398"/>
      <c r="AM458" s="398"/>
      <c r="AN458" s="398"/>
      <c r="AO458" s="398"/>
      <c r="AP458" s="398"/>
      <c r="AQ458" s="398"/>
      <c r="AR458" s="398"/>
      <c r="AS458" s="398"/>
      <c r="AT458" s="398"/>
      <c r="AU458" s="398"/>
      <c r="AV458" s="398"/>
      <c r="AW458" s="398"/>
      <c r="AX458" s="398"/>
      <c r="AY458" s="398"/>
      <c r="AZ458" s="398"/>
      <c r="BA458" s="400"/>
      <c r="BB458" s="477"/>
      <c r="BC458" s="400"/>
      <c r="BD458" s="400"/>
      <c r="BE458" s="400"/>
      <c r="BF458" s="400"/>
      <c r="BG458" s="400"/>
      <c r="BH458" s="400"/>
      <c r="BI458" s="400"/>
      <c r="BJ458" s="400"/>
      <c r="BK458" s="400"/>
      <c r="BL458" s="400"/>
      <c r="BM458" s="400"/>
      <c r="BN458" s="400"/>
      <c r="BO458" s="400"/>
      <c r="BP458" s="400"/>
      <c r="BQ458" s="400"/>
      <c r="BR458" s="400"/>
      <c r="BS458" s="400"/>
      <c r="BT458" s="400"/>
      <c r="BU458" s="400"/>
      <c r="BV458" s="400"/>
      <c r="BW458" s="400"/>
      <c r="BX458" s="401"/>
      <c r="BY458" s="401"/>
      <c r="BZ458" s="401"/>
      <c r="CA458" s="401"/>
      <c r="CB458" s="401"/>
      <c r="CC458" s="401"/>
      <c r="CD458" s="401"/>
      <c r="CE458" s="401"/>
      <c r="CF458" s="401"/>
      <c r="CG458" s="401"/>
      <c r="CH458" s="401"/>
      <c r="CI458" s="401"/>
      <c r="CJ458" s="401"/>
      <c r="CK458" s="401"/>
      <c r="CL458" s="401"/>
      <c r="CM458" s="401"/>
      <c r="CN458" s="401"/>
      <c r="CO458" s="401"/>
      <c r="CP458" s="401"/>
      <c r="CQ458" s="401"/>
      <c r="CR458" s="401"/>
      <c r="CS458" s="401"/>
      <c r="CT458" s="401"/>
      <c r="CU458" s="401"/>
      <c r="CV458" s="401"/>
      <c r="CW458" s="401"/>
      <c r="CX458" s="401"/>
      <c r="CY458" s="401"/>
      <c r="CZ458" s="401"/>
    </row>
    <row r="459" s="405" customFormat="true" ht="25.15" customHeight="true" x14ac:dyDescent="0.2">
      <c r="C459" s="1071" t="s">
        <v>215</v>
      </c>
      <c r="D459" s="1072"/>
      <c r="E459" s="702">
        <v>0.36163822668944784</v>
      </c>
      <c r="F459" s="698"/>
      <c r="G459" s="698"/>
      <c r="H459" s="1072" t="s">
        <v>215</v>
      </c>
      <c r="I459" s="1072"/>
      <c r="J459" s="703">
        <v>0.33199451342037761</v>
      </c>
      <c r="K459" s="698"/>
      <c r="L459" s="698"/>
      <c r="M459" s="1072" t="s">
        <v>226</v>
      </c>
      <c r="N459" s="1072"/>
      <c r="O459" s="705">
        <v>2.734046127875352E-2</v>
      </c>
      <c r="P459" s="698"/>
      <c r="Q459" s="698"/>
      <c r="X459" s="398"/>
      <c r="Y459" s="398"/>
      <c r="Z459" s="398"/>
      <c r="AA459" s="398"/>
      <c r="AB459" s="398"/>
      <c r="AC459" s="398"/>
      <c r="AD459" s="398"/>
      <c r="AE459" s="398"/>
      <c r="AF459" s="398"/>
      <c r="AG459" s="398"/>
      <c r="AH459" s="398"/>
      <c r="AI459" s="398"/>
      <c r="AJ459" s="398"/>
      <c r="AK459" s="398"/>
      <c r="AL459" s="398"/>
      <c r="AM459" s="398"/>
      <c r="AN459" s="398"/>
      <c r="AO459" s="398"/>
      <c r="AP459" s="398"/>
      <c r="AQ459" s="398"/>
      <c r="AR459" s="398"/>
      <c r="AS459" s="398"/>
      <c r="AT459" s="398"/>
      <c r="AU459" s="398"/>
      <c r="AV459" s="398"/>
      <c r="AW459" s="398"/>
      <c r="AX459" s="398"/>
      <c r="AY459" s="398"/>
      <c r="AZ459" s="398"/>
      <c r="BA459" s="400"/>
      <c r="BB459" s="477"/>
      <c r="BC459" s="400"/>
      <c r="BD459" s="400"/>
      <c r="BE459" s="400"/>
      <c r="BF459" s="400"/>
      <c r="BG459" s="400"/>
      <c r="BH459" s="400"/>
      <c r="BI459" s="400"/>
      <c r="BJ459" s="400"/>
      <c r="BK459" s="400"/>
      <c r="BL459" s="400"/>
      <c r="BM459" s="400"/>
      <c r="BN459" s="400"/>
      <c r="BO459" s="400"/>
      <c r="BP459" s="400"/>
      <c r="BQ459" s="400"/>
      <c r="BR459" s="400"/>
      <c r="BS459" s="400"/>
      <c r="BT459" s="400"/>
      <c r="BU459" s="400"/>
      <c r="BV459" s="400"/>
      <c r="BW459" s="400"/>
      <c r="BX459" s="401"/>
      <c r="BY459" s="401"/>
      <c r="BZ459" s="401"/>
      <c r="CA459" s="401"/>
      <c r="CB459" s="401"/>
      <c r="CC459" s="401"/>
      <c r="CD459" s="401"/>
      <c r="CE459" s="401"/>
      <c r="CF459" s="401"/>
      <c r="CG459" s="401"/>
      <c r="CH459" s="401"/>
      <c r="CI459" s="401"/>
      <c r="CJ459" s="401"/>
      <c r="CK459" s="401"/>
      <c r="CL459" s="401"/>
      <c r="CM459" s="401"/>
      <c r="CN459" s="401"/>
      <c r="CO459" s="401"/>
      <c r="CP459" s="401"/>
      <c r="CQ459" s="401"/>
      <c r="CR459" s="401"/>
      <c r="CS459" s="401"/>
      <c r="CT459" s="401"/>
      <c r="CU459" s="401"/>
      <c r="CV459" s="401"/>
      <c r="CW459" s="401"/>
      <c r="CX459" s="401"/>
      <c r="CY459" s="401"/>
      <c r="CZ459" s="401"/>
    </row>
    <row r="460" s="405" customFormat="true" ht="25.15" customHeight="true" x14ac:dyDescent="0.2">
      <c r="C460" s="1071" t="s">
        <v>229</v>
      </c>
      <c r="D460" s="1072"/>
      <c r="E460" s="702">
        <v>5.1115793138647517E-3</v>
      </c>
      <c r="F460" s="698"/>
      <c r="G460" s="698"/>
      <c r="H460" s="1072" t="s">
        <v>229</v>
      </c>
      <c r="I460" s="1072"/>
      <c r="J460" s="703">
        <v>1.5648842568294845E-2</v>
      </c>
      <c r="K460" s="698"/>
      <c r="L460" s="698"/>
      <c r="M460" s="1072"/>
      <c r="N460" s="1072"/>
      <c r="O460" s="698"/>
      <c r="P460" s="698"/>
      <c r="Q460" s="698"/>
      <c r="X460" s="398"/>
      <c r="Y460" s="398"/>
      <c r="Z460" s="398"/>
      <c r="AA460" s="398"/>
      <c r="AB460" s="398"/>
      <c r="AC460" s="398"/>
      <c r="AD460" s="398"/>
      <c r="AE460" s="398"/>
      <c r="AF460" s="398"/>
      <c r="AG460" s="398"/>
      <c r="AH460" s="398"/>
      <c r="AI460" s="398"/>
      <c r="AJ460" s="398"/>
      <c r="AK460" s="398"/>
      <c r="AL460" s="398"/>
      <c r="AM460" s="398"/>
      <c r="AN460" s="398"/>
      <c r="AO460" s="398"/>
      <c r="AP460" s="398"/>
      <c r="AQ460" s="398"/>
      <c r="AR460" s="398"/>
      <c r="AS460" s="398"/>
      <c r="AT460" s="398"/>
      <c r="AU460" s="398"/>
      <c r="AV460" s="398"/>
      <c r="AW460" s="398"/>
      <c r="AX460" s="398"/>
      <c r="AY460" s="398"/>
      <c r="AZ460" s="398"/>
      <c r="BA460" s="400"/>
      <c r="BB460" s="477"/>
      <c r="BC460" s="400"/>
      <c r="BD460" s="400"/>
      <c r="BE460" s="400"/>
      <c r="BF460" s="400"/>
      <c r="BG460" s="400"/>
      <c r="BH460" s="400"/>
      <c r="BI460" s="400"/>
      <c r="BJ460" s="400"/>
      <c r="BK460" s="400"/>
      <c r="BL460" s="400"/>
      <c r="BM460" s="400"/>
      <c r="BN460" s="400"/>
      <c r="BO460" s="400"/>
      <c r="BP460" s="400"/>
      <c r="BQ460" s="400"/>
      <c r="BR460" s="400"/>
      <c r="BS460" s="400"/>
      <c r="BT460" s="400"/>
      <c r="BU460" s="400"/>
      <c r="BV460" s="400"/>
      <c r="BW460" s="400"/>
      <c r="BX460" s="401"/>
      <c r="BY460" s="401"/>
      <c r="BZ460" s="401"/>
      <c r="CA460" s="401"/>
      <c r="CB460" s="401"/>
      <c r="CC460" s="401"/>
      <c r="CD460" s="401"/>
      <c r="CE460" s="401"/>
      <c r="CF460" s="401"/>
      <c r="CG460" s="401"/>
      <c r="CH460" s="401"/>
      <c r="CI460" s="401"/>
      <c r="CJ460" s="401"/>
      <c r="CK460" s="401"/>
      <c r="CL460" s="401"/>
      <c r="CM460" s="401"/>
      <c r="CN460" s="401"/>
      <c r="CO460" s="401"/>
      <c r="CP460" s="401"/>
      <c r="CQ460" s="401"/>
      <c r="CR460" s="401"/>
      <c r="CS460" s="401"/>
      <c r="CT460" s="401"/>
      <c r="CU460" s="401"/>
      <c r="CV460" s="401"/>
      <c r="CW460" s="401"/>
      <c r="CX460" s="401"/>
      <c r="CY460" s="401"/>
      <c r="CZ460" s="401"/>
    </row>
    <row r="461" s="405" customFormat="true" ht="25.15" customHeight="true" x14ac:dyDescent="0.2">
      <c r="C461" s="1071" t="s">
        <v>226</v>
      </c>
      <c r="D461" s="1072"/>
      <c r="E461" s="706">
        <v>4.9836717152298357E-2</v>
      </c>
      <c r="F461" s="698"/>
      <c r="G461" s="698"/>
      <c r="H461" s="1072" t="s">
        <v>226</v>
      </c>
      <c r="I461" s="1072"/>
      <c r="J461" s="707">
        <v>4.3759369912237722E-2</v>
      </c>
      <c r="K461" s="698"/>
      <c r="L461" s="698"/>
      <c r="M461" s="1072"/>
      <c r="N461" s="1072"/>
      <c r="O461" s="698"/>
      <c r="P461" s="698"/>
      <c r="Q461" s="698"/>
      <c r="X461" s="398"/>
      <c r="Y461" s="398"/>
      <c r="Z461" s="398"/>
      <c r="AA461" s="398"/>
      <c r="AB461" s="398"/>
      <c r="AC461" s="398"/>
      <c r="AD461" s="398"/>
      <c r="AE461" s="398"/>
      <c r="AF461" s="398"/>
      <c r="AG461" s="398"/>
      <c r="AH461" s="398"/>
      <c r="AI461" s="398"/>
      <c r="AJ461" s="398"/>
      <c r="AK461" s="398"/>
      <c r="AL461" s="398"/>
      <c r="AM461" s="398"/>
      <c r="AN461" s="398"/>
      <c r="AO461" s="398"/>
      <c r="AP461" s="398"/>
      <c r="AQ461" s="398"/>
      <c r="AR461" s="398"/>
      <c r="AS461" s="398"/>
      <c r="AT461" s="398"/>
      <c r="AU461" s="398"/>
      <c r="AV461" s="398"/>
      <c r="AW461" s="398"/>
      <c r="AX461" s="398"/>
      <c r="AY461" s="398"/>
      <c r="AZ461" s="398"/>
      <c r="BA461" s="400"/>
      <c r="BB461" s="477"/>
      <c r="BC461" s="400"/>
      <c r="BD461" s="400"/>
      <c r="BE461" s="400"/>
      <c r="BF461" s="400"/>
      <c r="BG461" s="400"/>
      <c r="BH461" s="400"/>
      <c r="BI461" s="400"/>
      <c r="BJ461" s="400"/>
      <c r="BK461" s="400"/>
      <c r="BL461" s="400"/>
      <c r="BM461" s="400"/>
      <c r="BN461" s="400"/>
      <c r="BO461" s="400"/>
      <c r="BP461" s="400"/>
      <c r="BQ461" s="400"/>
      <c r="BR461" s="400"/>
      <c r="BS461" s="400"/>
      <c r="BT461" s="400"/>
      <c r="BU461" s="400"/>
      <c r="BV461" s="400"/>
      <c r="BW461" s="400"/>
      <c r="BX461" s="401"/>
      <c r="BY461" s="401"/>
      <c r="BZ461" s="401"/>
      <c r="CA461" s="401"/>
      <c r="CB461" s="401"/>
      <c r="CC461" s="401"/>
      <c r="CD461" s="401"/>
      <c r="CE461" s="401"/>
      <c r="CF461" s="401"/>
      <c r="CG461" s="401"/>
      <c r="CH461" s="401"/>
      <c r="CI461" s="401"/>
      <c r="CJ461" s="401"/>
      <c r="CK461" s="401"/>
      <c r="CL461" s="401"/>
      <c r="CM461" s="401"/>
      <c r="CN461" s="401"/>
      <c r="CO461" s="401"/>
      <c r="CP461" s="401"/>
      <c r="CQ461" s="401"/>
      <c r="CR461" s="401"/>
      <c r="CS461" s="401"/>
      <c r="CT461" s="401"/>
      <c r="CU461" s="401"/>
      <c r="CV461" s="401"/>
      <c r="CW461" s="401"/>
      <c r="CX461" s="401"/>
      <c r="CY461" s="401"/>
      <c r="CZ461" s="401"/>
    </row>
    <row r="462" s="405" customFormat="true" ht="25.15" customHeight="true" x14ac:dyDescent="0.2">
      <c r="C462" s="1071"/>
      <c r="D462" s="1072"/>
      <c r="E462" s="698"/>
      <c r="F462" s="698"/>
      <c r="G462" s="698"/>
      <c r="H462" s="1072"/>
      <c r="I462" s="1072"/>
      <c r="J462" s="698"/>
      <c r="K462" s="698"/>
      <c r="L462" s="698"/>
      <c r="M462" s="1072" t="s">
        <v>239</v>
      </c>
      <c r="N462" s="1072"/>
      <c r="O462" s="1072"/>
      <c r="P462" s="1072"/>
      <c r="Q462" s="1072"/>
      <c r="X462" s="398"/>
      <c r="Y462" s="398"/>
      <c r="Z462" s="398"/>
      <c r="AA462" s="398"/>
      <c r="AB462" s="398"/>
      <c r="AC462" s="398"/>
      <c r="AD462" s="398"/>
      <c r="AE462" s="398"/>
      <c r="AF462" s="398"/>
      <c r="AG462" s="398"/>
      <c r="AH462" s="398"/>
      <c r="AI462" s="398"/>
      <c r="AJ462" s="398"/>
      <c r="AK462" s="398"/>
      <c r="AL462" s="398"/>
      <c r="AM462" s="398"/>
      <c r="AN462" s="398"/>
      <c r="AO462" s="398"/>
      <c r="AP462" s="398"/>
      <c r="AQ462" s="398"/>
      <c r="AR462" s="398"/>
      <c r="AS462" s="398"/>
      <c r="AT462" s="398"/>
      <c r="AU462" s="398"/>
      <c r="AV462" s="398"/>
      <c r="AW462" s="398"/>
      <c r="AX462" s="398"/>
      <c r="AY462" s="398"/>
      <c r="AZ462" s="398"/>
      <c r="BA462" s="400"/>
      <c r="BB462" s="477"/>
      <c r="BC462" s="400"/>
      <c r="BD462" s="400"/>
      <c r="BE462" s="400"/>
      <c r="BF462" s="400"/>
      <c r="BG462" s="400"/>
      <c r="BH462" s="400"/>
      <c r="BI462" s="400"/>
      <c r="BJ462" s="400"/>
      <c r="BK462" s="400"/>
      <c r="BL462" s="400"/>
      <c r="BM462" s="400"/>
      <c r="BN462" s="400"/>
      <c r="BO462" s="400"/>
      <c r="BP462" s="400"/>
      <c r="BQ462" s="400"/>
      <c r="BR462" s="400"/>
      <c r="BS462" s="400"/>
      <c r="BT462" s="400"/>
      <c r="BU462" s="400"/>
      <c r="BV462" s="400"/>
      <c r="BW462" s="400"/>
      <c r="BX462" s="401"/>
      <c r="BY462" s="401"/>
      <c r="BZ462" s="401"/>
      <c r="CA462" s="401"/>
      <c r="CB462" s="401"/>
      <c r="CC462" s="401"/>
      <c r="CD462" s="401"/>
      <c r="CE462" s="401"/>
      <c r="CF462" s="401"/>
      <c r="CG462" s="401"/>
      <c r="CH462" s="401"/>
      <c r="CI462" s="401"/>
      <c r="CJ462" s="401"/>
      <c r="CK462" s="401"/>
      <c r="CL462" s="401"/>
      <c r="CM462" s="401"/>
      <c r="CN462" s="401"/>
      <c r="CO462" s="401"/>
      <c r="CP462" s="401"/>
      <c r="CQ462" s="401"/>
      <c r="CR462" s="401"/>
      <c r="CS462" s="401"/>
      <c r="CT462" s="401"/>
      <c r="CU462" s="401"/>
      <c r="CV462" s="401"/>
      <c r="CW462" s="401"/>
      <c r="CX462" s="401"/>
      <c r="CY462" s="401"/>
      <c r="CZ462" s="401"/>
    </row>
    <row r="463" s="405" customFormat="true" ht="25.15" customHeight="true" x14ac:dyDescent="0.2">
      <c r="C463" s="1071"/>
      <c r="D463" s="1072"/>
      <c r="E463" s="698"/>
      <c r="F463" s="698"/>
      <c r="G463" s="698"/>
      <c r="H463" s="1072"/>
      <c r="I463" s="1072"/>
      <c r="J463" s="698"/>
      <c r="K463" s="698"/>
      <c r="L463" s="698"/>
      <c r="M463" s="1072" t="s">
        <v>208</v>
      </c>
      <c r="N463" s="1072"/>
      <c r="O463" s="1085" t="s">
        <v>240</v>
      </c>
      <c r="P463" s="1086"/>
      <c r="Q463" s="1087"/>
      <c r="X463" s="398"/>
      <c r="Y463" s="398"/>
      <c r="Z463" s="398"/>
      <c r="AA463" s="398"/>
      <c r="AB463" s="398"/>
      <c r="AC463" s="398"/>
      <c r="AD463" s="398"/>
      <c r="AE463" s="398"/>
      <c r="AF463" s="398"/>
      <c r="AG463" s="398"/>
      <c r="AH463" s="398"/>
      <c r="AI463" s="398"/>
      <c r="AJ463" s="398"/>
      <c r="AK463" s="398"/>
      <c r="AL463" s="398"/>
      <c r="AM463" s="398"/>
      <c r="AN463" s="398"/>
      <c r="AO463" s="398"/>
      <c r="AP463" s="398"/>
      <c r="AQ463" s="398"/>
      <c r="AR463" s="398"/>
      <c r="AS463" s="398"/>
      <c r="AT463" s="398"/>
      <c r="AU463" s="398"/>
      <c r="AV463" s="398"/>
      <c r="AW463" s="398"/>
      <c r="AX463" s="398"/>
      <c r="AY463" s="398"/>
      <c r="AZ463" s="398"/>
      <c r="BA463" s="400"/>
      <c r="BB463" s="477"/>
      <c r="BC463" s="400"/>
      <c r="BD463" s="400"/>
      <c r="BE463" s="400"/>
      <c r="BF463" s="400"/>
      <c r="BG463" s="400"/>
      <c r="BH463" s="400"/>
      <c r="BI463" s="400"/>
      <c r="BJ463" s="400"/>
      <c r="BK463" s="400"/>
      <c r="BL463" s="400"/>
      <c r="BM463" s="400"/>
      <c r="BN463" s="400"/>
      <c r="BO463" s="400"/>
      <c r="BP463" s="400"/>
      <c r="BQ463" s="400"/>
      <c r="BR463" s="400"/>
      <c r="BS463" s="400"/>
      <c r="BT463" s="400"/>
      <c r="BU463" s="400"/>
      <c r="BV463" s="400"/>
      <c r="BW463" s="400"/>
      <c r="BX463" s="401"/>
      <c r="BY463" s="401"/>
      <c r="BZ463" s="401"/>
      <c r="CA463" s="401"/>
      <c r="CB463" s="401"/>
      <c r="CC463" s="401"/>
      <c r="CD463" s="401"/>
      <c r="CE463" s="401"/>
      <c r="CF463" s="401"/>
      <c r="CG463" s="401"/>
      <c r="CH463" s="401"/>
      <c r="CI463" s="401"/>
      <c r="CJ463" s="401"/>
      <c r="CK463" s="401"/>
      <c r="CL463" s="401"/>
      <c r="CM463" s="401"/>
      <c r="CN463" s="401"/>
      <c r="CO463" s="401"/>
      <c r="CP463" s="401"/>
      <c r="CQ463" s="401"/>
      <c r="CR463" s="401"/>
      <c r="CS463" s="401"/>
      <c r="CT463" s="401"/>
      <c r="CU463" s="401"/>
      <c r="CV463" s="401"/>
      <c r="CW463" s="401"/>
      <c r="CX463" s="401"/>
      <c r="CY463" s="401"/>
      <c r="CZ463" s="401"/>
    </row>
    <row r="464" s="405" customFormat="true" ht="25.15" customHeight="true" x14ac:dyDescent="0.2">
      <c r="C464" s="1071" t="s">
        <v>239</v>
      </c>
      <c r="D464" s="1072"/>
      <c r="E464" s="1072"/>
      <c r="F464" s="1072"/>
      <c r="G464" s="1072"/>
      <c r="H464" s="1072" t="s">
        <v>239</v>
      </c>
      <c r="I464" s="1072"/>
      <c r="J464" s="1072"/>
      <c r="K464" s="1072"/>
      <c r="L464" s="1072"/>
      <c r="M464" s="1072"/>
      <c r="N464" s="1072"/>
      <c r="O464" s="685" t="s">
        <v>188</v>
      </c>
      <c r="P464" s="686" t="s">
        <v>241</v>
      </c>
      <c r="Q464" s="687" t="s">
        <v>242</v>
      </c>
      <c r="X464" s="398"/>
      <c r="Y464" s="398"/>
      <c r="Z464" s="398"/>
      <c r="AA464" s="398"/>
      <c r="AB464" s="398"/>
      <c r="AC464" s="398"/>
      <c r="AD464" s="398"/>
      <c r="AE464" s="398"/>
      <c r="AF464" s="398"/>
      <c r="AG464" s="398"/>
      <c r="AH464" s="398"/>
      <c r="AI464" s="398"/>
      <c r="AJ464" s="398"/>
      <c r="AK464" s="398"/>
      <c r="AL464" s="398"/>
      <c r="AM464" s="398"/>
      <c r="AN464" s="398"/>
      <c r="AO464" s="398"/>
      <c r="AP464" s="398"/>
      <c r="AQ464" s="398"/>
      <c r="AR464" s="398"/>
      <c r="AS464" s="398"/>
      <c r="AT464" s="398"/>
      <c r="AU464" s="398"/>
      <c r="AV464" s="398"/>
      <c r="AW464" s="398"/>
      <c r="AX464" s="398"/>
      <c r="AY464" s="398"/>
      <c r="AZ464" s="398"/>
      <c r="BA464" s="400"/>
      <c r="BB464" s="477"/>
      <c r="BC464" s="400"/>
      <c r="BD464" s="400"/>
      <c r="BE464" s="400"/>
      <c r="BF464" s="400"/>
      <c r="BG464" s="400"/>
      <c r="BH464" s="400"/>
      <c r="BI464" s="400"/>
      <c r="BJ464" s="400"/>
      <c r="BK464" s="400"/>
      <c r="BL464" s="400"/>
      <c r="BM464" s="400"/>
      <c r="BN464" s="400"/>
      <c r="BO464" s="400"/>
      <c r="BP464" s="400"/>
      <c r="BQ464" s="400"/>
      <c r="BR464" s="400"/>
      <c r="BS464" s="400"/>
      <c r="BT464" s="400"/>
      <c r="BU464" s="400"/>
      <c r="BV464" s="400"/>
      <c r="BW464" s="400"/>
      <c r="BX464" s="401"/>
      <c r="BY464" s="401"/>
      <c r="BZ464" s="401"/>
      <c r="CA464" s="401"/>
      <c r="CB464" s="401"/>
      <c r="CC464" s="401"/>
      <c r="CD464" s="401"/>
      <c r="CE464" s="401"/>
      <c r="CF464" s="401"/>
      <c r="CG464" s="401"/>
      <c r="CH464" s="401"/>
      <c r="CI464" s="401"/>
      <c r="CJ464" s="401"/>
      <c r="CK464" s="401"/>
      <c r="CL464" s="401"/>
      <c r="CM464" s="401"/>
      <c r="CN464" s="401"/>
      <c r="CO464" s="401"/>
      <c r="CP464" s="401"/>
      <c r="CQ464" s="401"/>
      <c r="CR464" s="401"/>
      <c r="CS464" s="401"/>
      <c r="CT464" s="401"/>
      <c r="CU464" s="401"/>
      <c r="CV464" s="401"/>
      <c r="CW464" s="401"/>
      <c r="CX464" s="401"/>
      <c r="CY464" s="401"/>
      <c r="CZ464" s="401"/>
    </row>
    <row r="465" s="405" customFormat="true" ht="25.15" customHeight="true" x14ac:dyDescent="0.2">
      <c r="C465" s="1071" t="s">
        <v>208</v>
      </c>
      <c r="D465" s="1072"/>
      <c r="E465" s="1085" t="s">
        <v>240</v>
      </c>
      <c r="F465" s="1086"/>
      <c r="G465" s="1087"/>
      <c r="H465" s="1072" t="s">
        <v>208</v>
      </c>
      <c r="I465" s="1072"/>
      <c r="J465" s="1085" t="s">
        <v>240</v>
      </c>
      <c r="K465" s="1086"/>
      <c r="L465" s="1087"/>
      <c r="M465" s="1072" t="s">
        <v>209</v>
      </c>
      <c r="N465" s="1072"/>
      <c r="O465" s="708">
        <v>4.6153083958547025</v>
      </c>
      <c r="P465" s="709">
        <v>17.751186137902703</v>
      </c>
      <c r="Q465" s="710">
        <v>17.751186137902703</v>
      </c>
      <c r="X465" s="398"/>
      <c r="Y465" s="398"/>
      <c r="Z465" s="398"/>
      <c r="AA465" s="398"/>
      <c r="AB465" s="398"/>
      <c r="AC465" s="398"/>
      <c r="AD465" s="398"/>
      <c r="AE465" s="398"/>
      <c r="AF465" s="398"/>
      <c r="AG465" s="398"/>
      <c r="AH465" s="398"/>
      <c r="AI465" s="398"/>
      <c r="AJ465" s="398"/>
      <c r="AK465" s="398"/>
      <c r="AL465" s="398"/>
      <c r="AM465" s="398"/>
      <c r="AN465" s="398"/>
      <c r="AO465" s="398"/>
      <c r="AP465" s="398"/>
      <c r="AQ465" s="398"/>
      <c r="AR465" s="398"/>
      <c r="AS465" s="398"/>
      <c r="AT465" s="398"/>
      <c r="AU465" s="398"/>
      <c r="AV465" s="398"/>
      <c r="AW465" s="398"/>
      <c r="AX465" s="398"/>
      <c r="AY465" s="398"/>
      <c r="AZ465" s="398"/>
      <c r="BA465" s="400"/>
      <c r="BB465" s="477"/>
      <c r="BC465" s="400"/>
      <c r="BD465" s="400"/>
      <c r="BE465" s="400"/>
      <c r="BF465" s="400"/>
      <c r="BG465" s="400"/>
      <c r="BH465" s="400"/>
      <c r="BI465" s="400"/>
      <c r="BJ465" s="400"/>
      <c r="BK465" s="400"/>
      <c r="BL465" s="400"/>
      <c r="BM465" s="400"/>
      <c r="BN465" s="400"/>
      <c r="BO465" s="400"/>
      <c r="BP465" s="400"/>
      <c r="BQ465" s="400"/>
      <c r="BR465" s="400"/>
      <c r="BS465" s="400"/>
      <c r="BT465" s="400"/>
      <c r="BU465" s="400"/>
      <c r="BV465" s="400"/>
      <c r="BW465" s="400"/>
      <c r="BX465" s="401"/>
      <c r="BY465" s="401"/>
      <c r="BZ465" s="401"/>
      <c r="CA465" s="401"/>
      <c r="CB465" s="401"/>
      <c r="CC465" s="401"/>
      <c r="CD465" s="401"/>
      <c r="CE465" s="401"/>
      <c r="CF465" s="401"/>
      <c r="CG465" s="401"/>
      <c r="CH465" s="401"/>
      <c r="CI465" s="401"/>
      <c r="CJ465" s="401"/>
      <c r="CK465" s="401"/>
      <c r="CL465" s="401"/>
      <c r="CM465" s="401"/>
      <c r="CN465" s="401"/>
      <c r="CO465" s="401"/>
      <c r="CP465" s="401"/>
      <c r="CQ465" s="401"/>
      <c r="CR465" s="401"/>
      <c r="CS465" s="401"/>
      <c r="CT465" s="401"/>
      <c r="CU465" s="401"/>
      <c r="CV465" s="401"/>
      <c r="CW465" s="401"/>
      <c r="CX465" s="401"/>
      <c r="CY465" s="401"/>
      <c r="CZ465" s="401"/>
    </row>
    <row r="466" s="405" customFormat="true" ht="25.15" customHeight="true" x14ac:dyDescent="0.2">
      <c r="C466" s="1072"/>
      <c r="D466" s="1072"/>
      <c r="E466" s="688" t="s">
        <v>188</v>
      </c>
      <c r="F466" s="689" t="s">
        <v>241</v>
      </c>
      <c r="G466" s="690" t="s">
        <v>242</v>
      </c>
      <c r="H466" s="1072"/>
      <c r="I466" s="1072"/>
      <c r="J466" s="691" t="s">
        <v>188</v>
      </c>
      <c r="K466" s="692" t="s">
        <v>241</v>
      </c>
      <c r="L466" s="693" t="s">
        <v>242</v>
      </c>
      <c r="M466" s="1072"/>
      <c r="N466" s="1072"/>
      <c r="O466" s="698"/>
      <c r="P466" s="698"/>
      <c r="Q466" s="698"/>
      <c r="X466" s="398"/>
      <c r="Y466" s="398"/>
      <c r="Z466" s="398"/>
      <c r="AA466" s="398"/>
      <c r="AB466" s="398"/>
      <c r="AC466" s="398"/>
      <c r="AD466" s="398"/>
      <c r="AE466" s="398"/>
      <c r="AF466" s="398"/>
      <c r="AG466" s="398"/>
      <c r="AH466" s="398"/>
      <c r="AI466" s="398"/>
      <c r="AJ466" s="398"/>
      <c r="AK466" s="398"/>
      <c r="AL466" s="398"/>
      <c r="AM466" s="398"/>
      <c r="AN466" s="398"/>
      <c r="AO466" s="398"/>
      <c r="AP466" s="398"/>
      <c r="AQ466" s="398"/>
      <c r="AR466" s="398"/>
      <c r="AS466" s="398"/>
      <c r="AT466" s="398"/>
      <c r="AU466" s="398"/>
      <c r="AV466" s="398"/>
      <c r="AW466" s="398"/>
      <c r="AX466" s="398"/>
      <c r="AY466" s="398"/>
      <c r="AZ466" s="398"/>
      <c r="BA466" s="400"/>
      <c r="BB466" s="477"/>
      <c r="BC466" s="400"/>
      <c r="BD466" s="400"/>
      <c r="BE466" s="400"/>
      <c r="BF466" s="400"/>
      <c r="BG466" s="400"/>
      <c r="BH466" s="400"/>
      <c r="BI466" s="400"/>
      <c r="BJ466" s="400"/>
      <c r="BK466" s="400"/>
      <c r="BL466" s="400"/>
      <c r="BM466" s="400"/>
      <c r="BN466" s="400"/>
      <c r="BO466" s="400"/>
      <c r="BP466" s="400"/>
      <c r="BQ466" s="400"/>
      <c r="BR466" s="400"/>
      <c r="BS466" s="400"/>
      <c r="BT466" s="400"/>
      <c r="BU466" s="400"/>
      <c r="BV466" s="400"/>
      <c r="BW466" s="400"/>
      <c r="BX466" s="401"/>
      <c r="BY466" s="401"/>
      <c r="BZ466" s="401"/>
      <c r="CA466" s="401"/>
      <c r="CB466" s="401"/>
      <c r="CC466" s="401"/>
      <c r="CD466" s="401"/>
      <c r="CE466" s="401"/>
      <c r="CF466" s="401"/>
      <c r="CG466" s="401"/>
      <c r="CH466" s="401"/>
      <c r="CI466" s="401"/>
      <c r="CJ466" s="401"/>
      <c r="CK466" s="401"/>
      <c r="CL466" s="401"/>
      <c r="CM466" s="401"/>
      <c r="CN466" s="401"/>
      <c r="CO466" s="401"/>
      <c r="CP466" s="401"/>
      <c r="CQ466" s="401"/>
      <c r="CR466" s="401"/>
      <c r="CS466" s="401"/>
      <c r="CT466" s="401"/>
      <c r="CU466" s="401"/>
      <c r="CV466" s="401"/>
      <c r="CW466" s="401"/>
      <c r="CX466" s="401"/>
      <c r="CY466" s="401"/>
      <c r="CZ466" s="401"/>
    </row>
    <row r="467" s="405" customFormat="true" ht="25.15" customHeight="true" x14ac:dyDescent="0.2">
      <c r="C467" s="1071" t="s">
        <v>209</v>
      </c>
      <c r="D467" s="1072"/>
      <c r="E467" s="711">
        <v>5.0668273335229559</v>
      </c>
      <c r="F467" s="712">
        <v>18.766027161196135</v>
      </c>
      <c r="G467" s="713">
        <v>18.766027161196135</v>
      </c>
      <c r="H467" s="1072" t="s">
        <v>209</v>
      </c>
      <c r="I467" s="1072"/>
      <c r="J467" s="714">
        <v>4.446688007464739</v>
      </c>
      <c r="K467" s="715">
        <v>16.469214842461994</v>
      </c>
      <c r="L467" s="716">
        <v>16.469214842461994</v>
      </c>
      <c r="M467" s="1072"/>
      <c r="N467" s="1072"/>
      <c r="O467" s="698"/>
      <c r="P467" s="698"/>
      <c r="Q467" s="698"/>
      <c r="X467" s="398"/>
      <c r="Y467" s="398"/>
      <c r="Z467" s="398"/>
      <c r="AA467" s="398"/>
      <c r="AB467" s="398"/>
      <c r="AC467" s="398"/>
      <c r="AD467" s="398"/>
      <c r="AE467" s="398"/>
      <c r="AF467" s="398"/>
      <c r="AG467" s="398"/>
      <c r="AH467" s="398"/>
      <c r="AI467" s="398"/>
      <c r="AJ467" s="398"/>
      <c r="AK467" s="398"/>
      <c r="AL467" s="398"/>
      <c r="AM467" s="398"/>
      <c r="AN467" s="398"/>
      <c r="AO467" s="398"/>
      <c r="AP467" s="398"/>
      <c r="AQ467" s="398"/>
      <c r="AR467" s="398"/>
      <c r="AS467" s="398"/>
      <c r="AT467" s="398"/>
      <c r="AU467" s="398"/>
      <c r="AV467" s="398"/>
      <c r="AW467" s="398"/>
      <c r="AX467" s="398"/>
      <c r="AY467" s="398"/>
      <c r="AZ467" s="398"/>
      <c r="BA467" s="400"/>
      <c r="BB467" s="477"/>
      <c r="BC467" s="400"/>
      <c r="BD467" s="400"/>
      <c r="BE467" s="400"/>
      <c r="BF467" s="400"/>
      <c r="BG467" s="400"/>
      <c r="BH467" s="400"/>
      <c r="BI467" s="400"/>
      <c r="BJ467" s="400"/>
      <c r="BK467" s="400"/>
      <c r="BL467" s="400"/>
      <c r="BM467" s="400"/>
      <c r="BN467" s="400"/>
      <c r="BO467" s="400"/>
      <c r="BP467" s="400"/>
      <c r="BQ467" s="400"/>
      <c r="BR467" s="400"/>
      <c r="BS467" s="400"/>
      <c r="BT467" s="400"/>
      <c r="BU467" s="400"/>
      <c r="BV467" s="400"/>
      <c r="BW467" s="400"/>
      <c r="BX467" s="401"/>
      <c r="BY467" s="401"/>
      <c r="BZ467" s="401"/>
      <c r="CA467" s="401"/>
      <c r="CB467" s="401"/>
      <c r="CC467" s="401"/>
      <c r="CD467" s="401"/>
      <c r="CE467" s="401"/>
      <c r="CF467" s="401"/>
      <c r="CG467" s="401"/>
      <c r="CH467" s="401"/>
      <c r="CI467" s="401"/>
      <c r="CJ467" s="401"/>
      <c r="CK467" s="401"/>
      <c r="CL467" s="401"/>
      <c r="CM467" s="401"/>
      <c r="CN467" s="401"/>
      <c r="CO467" s="401"/>
      <c r="CP467" s="401"/>
      <c r="CQ467" s="401"/>
      <c r="CR467" s="401"/>
      <c r="CS467" s="401"/>
      <c r="CT467" s="401"/>
      <c r="CU467" s="401"/>
      <c r="CV467" s="401"/>
      <c r="CW467" s="401"/>
      <c r="CX467" s="401"/>
      <c r="CY467" s="401"/>
      <c r="CZ467" s="401"/>
    </row>
    <row r="468" s="405" customFormat="true" ht="25.15" customHeight="true" x14ac:dyDescent="0.2">
      <c r="C468" s="1071"/>
      <c r="D468" s="1072"/>
      <c r="E468" s="698"/>
      <c r="F468" s="698"/>
      <c r="G468" s="698"/>
      <c r="H468" s="1072"/>
      <c r="I468" s="1072"/>
      <c r="J468" s="698"/>
      <c r="K468" s="698"/>
      <c r="L468" s="698"/>
      <c r="M468" s="1072" t="s">
        <v>243</v>
      </c>
      <c r="N468" s="1072"/>
      <c r="O468" s="1072"/>
      <c r="P468" s="698"/>
      <c r="Q468" s="698"/>
      <c r="X468" s="398"/>
      <c r="Y468" s="398"/>
      <c r="Z468" s="398"/>
      <c r="AA468" s="398"/>
      <c r="AB468" s="398"/>
      <c r="AC468" s="398"/>
      <c r="AD468" s="398"/>
      <c r="AE468" s="398"/>
      <c r="AF468" s="398"/>
      <c r="AG468" s="398"/>
      <c r="AH468" s="398"/>
      <c r="AI468" s="398"/>
      <c r="AJ468" s="398"/>
      <c r="AK468" s="398"/>
      <c r="AL468" s="398"/>
      <c r="AM468" s="398"/>
      <c r="AN468" s="398"/>
      <c r="AO468" s="398"/>
      <c r="AP468" s="398"/>
      <c r="AQ468" s="398"/>
      <c r="AR468" s="398"/>
      <c r="AS468" s="398"/>
      <c r="AT468" s="398"/>
      <c r="AU468" s="398"/>
      <c r="AV468" s="398"/>
      <c r="AW468" s="398"/>
      <c r="AX468" s="398"/>
      <c r="AY468" s="398"/>
      <c r="AZ468" s="398"/>
      <c r="BA468" s="400"/>
      <c r="BB468" s="477"/>
      <c r="BC468" s="400"/>
      <c r="BD468" s="400"/>
      <c r="BE468" s="400"/>
      <c r="BF468" s="400"/>
      <c r="BG468" s="400"/>
      <c r="BH468" s="400"/>
      <c r="BI468" s="400"/>
      <c r="BJ468" s="400"/>
      <c r="BK468" s="400"/>
      <c r="BL468" s="400"/>
      <c r="BM468" s="400"/>
      <c r="BN468" s="400"/>
      <c r="BO468" s="400"/>
      <c r="BP468" s="400"/>
      <c r="BQ468" s="400"/>
      <c r="BR468" s="400"/>
      <c r="BS468" s="400"/>
      <c r="BT468" s="400"/>
      <c r="BU468" s="400"/>
      <c r="BV468" s="400"/>
      <c r="BW468" s="400"/>
      <c r="BX468" s="401"/>
      <c r="BY468" s="401"/>
      <c r="BZ468" s="401"/>
      <c r="CA468" s="401"/>
      <c r="CB468" s="401"/>
      <c r="CC468" s="401"/>
      <c r="CD468" s="401"/>
      <c r="CE468" s="401"/>
      <c r="CF468" s="401"/>
      <c r="CG468" s="401"/>
      <c r="CH468" s="401"/>
      <c r="CI468" s="401"/>
      <c r="CJ468" s="401"/>
      <c r="CK468" s="401"/>
      <c r="CL468" s="401"/>
      <c r="CM468" s="401"/>
      <c r="CN468" s="401"/>
      <c r="CO468" s="401"/>
      <c r="CP468" s="401"/>
      <c r="CQ468" s="401"/>
      <c r="CR468" s="401"/>
      <c r="CS468" s="401"/>
      <c r="CT468" s="401"/>
      <c r="CU468" s="401"/>
      <c r="CV468" s="401"/>
      <c r="CW468" s="401"/>
      <c r="CX468" s="401"/>
      <c r="CY468" s="401"/>
      <c r="CZ468" s="401"/>
    </row>
    <row r="469" s="405" customFormat="true" ht="25.15" customHeight="true" x14ac:dyDescent="0.2">
      <c r="C469" s="1071"/>
      <c r="D469" s="1072"/>
      <c r="E469" s="698"/>
      <c r="F469" s="698"/>
      <c r="G469" s="698"/>
      <c r="H469" s="1072"/>
      <c r="I469" s="1072"/>
      <c r="J469" s="698"/>
      <c r="K469" s="698"/>
      <c r="L469" s="698"/>
      <c r="M469" s="1072"/>
      <c r="N469" s="1072"/>
      <c r="O469" s="694" t="s">
        <v>208</v>
      </c>
      <c r="P469" s="698"/>
      <c r="Q469" s="698"/>
      <c r="X469" s="398"/>
      <c r="Y469" s="398"/>
      <c r="Z469" s="398"/>
      <c r="AA469" s="398"/>
      <c r="AB469" s="398"/>
      <c r="AC469" s="398"/>
      <c r="AD469" s="398"/>
      <c r="AE469" s="398"/>
      <c r="AF469" s="398"/>
      <c r="AG469" s="398"/>
      <c r="AH469" s="398"/>
      <c r="AI469" s="398"/>
      <c r="AJ469" s="398"/>
      <c r="AK469" s="398"/>
      <c r="AL469" s="398"/>
      <c r="AM469" s="398"/>
      <c r="AN469" s="398"/>
      <c r="AO469" s="398"/>
      <c r="AP469" s="398"/>
      <c r="AQ469" s="398"/>
      <c r="AR469" s="398"/>
      <c r="AS469" s="398"/>
      <c r="AT469" s="398"/>
      <c r="AU469" s="398"/>
      <c r="AV469" s="398"/>
      <c r="AW469" s="398"/>
      <c r="AX469" s="398"/>
      <c r="AY469" s="398"/>
      <c r="AZ469" s="398"/>
      <c r="BA469" s="400"/>
      <c r="BB469" s="477"/>
      <c r="BC469" s="400"/>
      <c r="BD469" s="400"/>
      <c r="BE469" s="400"/>
      <c r="BF469" s="400"/>
      <c r="BG469" s="400"/>
      <c r="BH469" s="400"/>
      <c r="BI469" s="400"/>
      <c r="BJ469" s="400"/>
      <c r="BK469" s="400"/>
      <c r="BL469" s="400"/>
      <c r="BM469" s="400"/>
      <c r="BN469" s="400"/>
      <c r="BO469" s="400"/>
      <c r="BP469" s="400"/>
      <c r="BQ469" s="400"/>
      <c r="BR469" s="400"/>
      <c r="BS469" s="400"/>
      <c r="BT469" s="400"/>
      <c r="BU469" s="400"/>
      <c r="BV469" s="400"/>
      <c r="BW469" s="400"/>
      <c r="BX469" s="401"/>
      <c r="BY469" s="401"/>
      <c r="BZ469" s="401"/>
      <c r="CA469" s="401"/>
      <c r="CB469" s="401"/>
      <c r="CC469" s="401"/>
      <c r="CD469" s="401"/>
      <c r="CE469" s="401"/>
      <c r="CF469" s="401"/>
      <c r="CG469" s="401"/>
      <c r="CH469" s="401"/>
      <c r="CI469" s="401"/>
      <c r="CJ469" s="401"/>
      <c r="CK469" s="401"/>
      <c r="CL469" s="401"/>
      <c r="CM469" s="401"/>
      <c r="CN469" s="401"/>
      <c r="CO469" s="401"/>
      <c r="CP469" s="401"/>
      <c r="CQ469" s="401"/>
      <c r="CR469" s="401"/>
      <c r="CS469" s="401"/>
      <c r="CT469" s="401"/>
      <c r="CU469" s="401"/>
      <c r="CV469" s="401"/>
      <c r="CW469" s="401"/>
      <c r="CX469" s="401"/>
      <c r="CY469" s="401"/>
      <c r="CZ469" s="401"/>
    </row>
    <row r="470" s="405" customFormat="true" ht="25.15" customHeight="true" x14ac:dyDescent="0.2">
      <c r="C470" s="1071" t="s">
        <v>243</v>
      </c>
      <c r="D470" s="1072"/>
      <c r="E470" s="1072"/>
      <c r="F470" s="698"/>
      <c r="G470" s="698"/>
      <c r="H470" s="1072" t="s">
        <v>243</v>
      </c>
      <c r="I470" s="1072"/>
      <c r="J470" s="1072"/>
      <c r="K470" s="698"/>
      <c r="L470" s="698"/>
      <c r="M470" s="1072"/>
      <c r="N470" s="1072"/>
      <c r="O470" s="717" t="s">
        <v>209</v>
      </c>
      <c r="P470" s="698"/>
      <c r="Q470" s="698"/>
      <c r="X470" s="398"/>
      <c r="Y470" s="398"/>
      <c r="Z470" s="398"/>
      <c r="AA470" s="398"/>
      <c r="AB470" s="398"/>
      <c r="AC470" s="398"/>
      <c r="AD470" s="398"/>
      <c r="AE470" s="398"/>
      <c r="AF470" s="398"/>
      <c r="AG470" s="398"/>
      <c r="AH470" s="398"/>
      <c r="AI470" s="398"/>
      <c r="AJ470" s="398"/>
      <c r="AK470" s="398"/>
      <c r="AL470" s="398"/>
      <c r="AM470" s="398"/>
      <c r="AN470" s="398"/>
      <c r="AO470" s="398"/>
      <c r="AP470" s="398"/>
      <c r="AQ470" s="398"/>
      <c r="AR470" s="398"/>
      <c r="AS470" s="398"/>
      <c r="AT470" s="398"/>
      <c r="AU470" s="398"/>
      <c r="AV470" s="398"/>
      <c r="AW470" s="398"/>
      <c r="AX470" s="398"/>
      <c r="AY470" s="398"/>
      <c r="AZ470" s="398"/>
      <c r="BA470" s="400"/>
      <c r="BB470" s="477"/>
      <c r="BC470" s="400"/>
      <c r="BD470" s="400"/>
      <c r="BE470" s="400"/>
      <c r="BF470" s="400"/>
      <c r="BG470" s="400"/>
      <c r="BH470" s="400"/>
      <c r="BI470" s="400"/>
      <c r="BJ470" s="400"/>
      <c r="BK470" s="400"/>
      <c r="BL470" s="400"/>
      <c r="BM470" s="400"/>
      <c r="BN470" s="400"/>
      <c r="BO470" s="400"/>
      <c r="BP470" s="400"/>
      <c r="BQ470" s="400"/>
      <c r="BR470" s="400"/>
      <c r="BS470" s="400"/>
      <c r="BT470" s="400"/>
      <c r="BU470" s="400"/>
      <c r="BV470" s="400"/>
      <c r="BW470" s="400"/>
      <c r="BX470" s="401"/>
      <c r="BY470" s="401"/>
      <c r="BZ470" s="401"/>
      <c r="CA470" s="401"/>
      <c r="CB470" s="401"/>
      <c r="CC470" s="401"/>
      <c r="CD470" s="401"/>
      <c r="CE470" s="401"/>
      <c r="CF470" s="401"/>
      <c r="CG470" s="401"/>
      <c r="CH470" s="401"/>
      <c r="CI470" s="401"/>
      <c r="CJ470" s="401"/>
      <c r="CK470" s="401"/>
      <c r="CL470" s="401"/>
      <c r="CM470" s="401"/>
      <c r="CN470" s="401"/>
      <c r="CO470" s="401"/>
      <c r="CP470" s="401"/>
      <c r="CQ470" s="401"/>
      <c r="CR470" s="401"/>
      <c r="CS470" s="401"/>
      <c r="CT470" s="401"/>
      <c r="CU470" s="401"/>
      <c r="CV470" s="401"/>
      <c r="CW470" s="401"/>
      <c r="CX470" s="401"/>
      <c r="CY470" s="401"/>
      <c r="CZ470" s="401"/>
    </row>
    <row r="471" s="405" customFormat="true" ht="25.15" customHeight="true" x14ac:dyDescent="0.2">
      <c r="C471" s="1071"/>
      <c r="D471" s="1072"/>
      <c r="E471" s="695" t="s">
        <v>208</v>
      </c>
      <c r="F471" s="698"/>
      <c r="G471" s="698"/>
      <c r="H471" s="1072"/>
      <c r="I471" s="1072"/>
      <c r="J471" s="696" t="s">
        <v>208</v>
      </c>
      <c r="K471" s="698"/>
      <c r="L471" s="698"/>
      <c r="M471" s="1072" t="s">
        <v>222</v>
      </c>
      <c r="N471" s="1072"/>
      <c r="O471" s="701">
        <v>-2.2788115840412272E-2</v>
      </c>
      <c r="P471" s="698"/>
      <c r="Q471" s="698"/>
      <c r="X471" s="398"/>
      <c r="Y471" s="398"/>
      <c r="Z471" s="398"/>
      <c r="AA471" s="398"/>
      <c r="AB471" s="398"/>
      <c r="AC471" s="398"/>
      <c r="AD471" s="398"/>
      <c r="AE471" s="398"/>
      <c r="AF471" s="398"/>
      <c r="AG471" s="398"/>
      <c r="AH471" s="398"/>
      <c r="AI471" s="398"/>
      <c r="AJ471" s="398"/>
      <c r="AK471" s="398"/>
      <c r="AL471" s="398"/>
      <c r="AM471" s="398"/>
      <c r="AN471" s="398"/>
      <c r="AO471" s="398"/>
      <c r="AP471" s="398"/>
      <c r="AQ471" s="398"/>
      <c r="AR471" s="398"/>
      <c r="AS471" s="398"/>
      <c r="AT471" s="398"/>
      <c r="AU471" s="398"/>
      <c r="AV471" s="398"/>
      <c r="AW471" s="398"/>
      <c r="AX471" s="398"/>
      <c r="AY471" s="398"/>
      <c r="AZ471" s="398"/>
      <c r="BA471" s="400"/>
      <c r="BB471" s="477"/>
      <c r="BC471" s="400"/>
      <c r="BD471" s="400"/>
      <c r="BE471" s="400"/>
      <c r="BF471" s="400"/>
      <c r="BG471" s="400"/>
      <c r="BH471" s="400"/>
      <c r="BI471" s="400"/>
      <c r="BJ471" s="400"/>
      <c r="BK471" s="400"/>
      <c r="BL471" s="400"/>
      <c r="BM471" s="400"/>
      <c r="BN471" s="400"/>
      <c r="BO471" s="400"/>
      <c r="BP471" s="400"/>
      <c r="BQ471" s="400"/>
      <c r="BR471" s="400"/>
      <c r="BS471" s="400"/>
      <c r="BT471" s="400"/>
      <c r="BU471" s="400"/>
      <c r="BV471" s="400"/>
      <c r="BW471" s="400"/>
      <c r="BX471" s="401"/>
      <c r="BY471" s="401"/>
      <c r="BZ471" s="401"/>
      <c r="CA471" s="401"/>
      <c r="CB471" s="401"/>
      <c r="CC471" s="401"/>
      <c r="CD471" s="401"/>
      <c r="CE471" s="401"/>
      <c r="CF471" s="401"/>
      <c r="CG471" s="401"/>
      <c r="CH471" s="401"/>
      <c r="CI471" s="401"/>
      <c r="CJ471" s="401"/>
      <c r="CK471" s="401"/>
      <c r="CL471" s="401"/>
      <c r="CM471" s="401"/>
      <c r="CN471" s="401"/>
      <c r="CO471" s="401"/>
      <c r="CP471" s="401"/>
      <c r="CQ471" s="401"/>
      <c r="CR471" s="401"/>
      <c r="CS471" s="401"/>
      <c r="CT471" s="401"/>
      <c r="CU471" s="401"/>
      <c r="CV471" s="401"/>
      <c r="CW471" s="401"/>
      <c r="CX471" s="401"/>
      <c r="CY471" s="401"/>
      <c r="CZ471" s="401"/>
    </row>
    <row r="472" s="405" customFormat="true" ht="25.15" customHeight="true" x14ac:dyDescent="0.2">
      <c r="C472" s="1072"/>
      <c r="D472" s="1072"/>
      <c r="E472" s="718" t="s">
        <v>209</v>
      </c>
      <c r="F472" s="698"/>
      <c r="G472" s="698"/>
      <c r="H472" s="1072"/>
      <c r="I472" s="1072"/>
      <c r="J472" s="719" t="s">
        <v>209</v>
      </c>
      <c r="K472" s="698"/>
      <c r="L472" s="698"/>
      <c r="M472" s="1072" t="s">
        <v>231</v>
      </c>
      <c r="N472" s="1072"/>
      <c r="O472" s="704">
        <v>-7.3242186469448852E-3</v>
      </c>
      <c r="P472" s="698"/>
      <c r="Q472" s="698"/>
      <c r="X472" s="398"/>
      <c r="Y472" s="398"/>
      <c r="Z472" s="398"/>
      <c r="AA472" s="398"/>
      <c r="AB472" s="398"/>
      <c r="AC472" s="398"/>
      <c r="AD472" s="398"/>
      <c r="AE472" s="398"/>
      <c r="AF472" s="398"/>
      <c r="AG472" s="398"/>
      <c r="AH472" s="398"/>
      <c r="AI472" s="398"/>
      <c r="AJ472" s="398"/>
      <c r="AK472" s="398"/>
      <c r="AL472" s="398"/>
      <c r="AM472" s="398"/>
      <c r="AN472" s="398"/>
      <c r="AO472" s="398"/>
      <c r="AP472" s="398"/>
      <c r="AQ472" s="398"/>
      <c r="AR472" s="398"/>
      <c r="AS472" s="398"/>
      <c r="AT472" s="398"/>
      <c r="AU472" s="398"/>
      <c r="AV472" s="398"/>
      <c r="AW472" s="398"/>
      <c r="AX472" s="398"/>
      <c r="AY472" s="398"/>
      <c r="AZ472" s="398"/>
      <c r="BA472" s="400"/>
      <c r="BB472" s="477"/>
      <c r="BC472" s="400"/>
      <c r="BD472" s="400"/>
      <c r="BE472" s="400"/>
      <c r="BF472" s="400"/>
      <c r="BG472" s="400"/>
      <c r="BH472" s="400"/>
      <c r="BI472" s="400"/>
      <c r="BJ472" s="400"/>
      <c r="BK472" s="400"/>
      <c r="BL472" s="400"/>
      <c r="BM472" s="400"/>
      <c r="BN472" s="400"/>
      <c r="BO472" s="400"/>
      <c r="BP472" s="400"/>
      <c r="BQ472" s="400"/>
      <c r="BR472" s="400"/>
      <c r="BS472" s="400"/>
      <c r="BT472" s="400"/>
      <c r="BU472" s="400"/>
      <c r="BV472" s="400"/>
      <c r="BW472" s="400"/>
      <c r="BX472" s="401"/>
      <c r="BY472" s="401"/>
      <c r="BZ472" s="401"/>
      <c r="CA472" s="401"/>
      <c r="CB472" s="401"/>
      <c r="CC472" s="401"/>
      <c r="CD472" s="401"/>
      <c r="CE472" s="401"/>
      <c r="CF472" s="401"/>
      <c r="CG472" s="401"/>
      <c r="CH472" s="401"/>
      <c r="CI472" s="401"/>
      <c r="CJ472" s="401"/>
      <c r="CK472" s="401"/>
      <c r="CL472" s="401"/>
      <c r="CM472" s="401"/>
      <c r="CN472" s="401"/>
      <c r="CO472" s="401"/>
      <c r="CP472" s="401"/>
      <c r="CQ472" s="401"/>
      <c r="CR472" s="401"/>
      <c r="CS472" s="401"/>
      <c r="CT472" s="401"/>
      <c r="CU472" s="401"/>
      <c r="CV472" s="401"/>
      <c r="CW472" s="401"/>
      <c r="CX472" s="401"/>
      <c r="CY472" s="401"/>
      <c r="CZ472" s="401"/>
    </row>
    <row r="473" s="405" customFormat="true" ht="25.15" customHeight="true" x14ac:dyDescent="0.2">
      <c r="C473" s="1071" t="s">
        <v>222</v>
      </c>
      <c r="D473" s="1072"/>
      <c r="E473" s="699">
        <v>-5.1456082307971093E-2</v>
      </c>
      <c r="F473" s="698"/>
      <c r="G473" s="698"/>
      <c r="H473" s="1072" t="s">
        <v>222</v>
      </c>
      <c r="I473" s="1072"/>
      <c r="J473" s="700">
        <v>-7.4228811672113482E-2</v>
      </c>
      <c r="K473" s="698"/>
      <c r="L473" s="698"/>
      <c r="M473" s="1072" t="s">
        <v>234</v>
      </c>
      <c r="N473" s="1072"/>
      <c r="O473" s="704">
        <v>1.9598252617125753E-3</v>
      </c>
      <c r="P473" s="698"/>
      <c r="Q473" s="698"/>
      <c r="X473" s="398"/>
      <c r="Y473" s="398"/>
      <c r="Z473" s="398"/>
      <c r="AA473" s="398"/>
      <c r="AB473" s="398"/>
      <c r="AC473" s="398"/>
      <c r="AD473" s="398"/>
      <c r="AE473" s="398"/>
      <c r="AF473" s="398"/>
      <c r="AG473" s="398"/>
      <c r="AH473" s="398"/>
      <c r="AI473" s="398"/>
      <c r="AJ473" s="398"/>
      <c r="AK473" s="398"/>
      <c r="AL473" s="398"/>
      <c r="AM473" s="398"/>
      <c r="AN473" s="398"/>
      <c r="AO473" s="398"/>
      <c r="AP473" s="398"/>
      <c r="AQ473" s="398"/>
      <c r="AR473" s="398"/>
      <c r="AS473" s="398"/>
      <c r="AT473" s="398"/>
      <c r="AU473" s="398"/>
      <c r="AV473" s="398"/>
      <c r="AW473" s="398"/>
      <c r="AX473" s="398"/>
      <c r="AY473" s="398"/>
      <c r="AZ473" s="398"/>
      <c r="BA473" s="400"/>
      <c r="BB473" s="477"/>
      <c r="BC473" s="400"/>
      <c r="BD473" s="400"/>
      <c r="BE473" s="400"/>
      <c r="BF473" s="400"/>
      <c r="BG473" s="400"/>
      <c r="BH473" s="400"/>
      <c r="BI473" s="400"/>
      <c r="BJ473" s="400"/>
      <c r="BK473" s="400"/>
      <c r="BL473" s="400"/>
      <c r="BM473" s="400"/>
      <c r="BN473" s="400"/>
      <c r="BO473" s="400"/>
      <c r="BP473" s="400"/>
      <c r="BQ473" s="400"/>
      <c r="BR473" s="400"/>
      <c r="BS473" s="400"/>
      <c r="BT473" s="400"/>
      <c r="BU473" s="400"/>
      <c r="BV473" s="400"/>
      <c r="BW473" s="400"/>
      <c r="BX473" s="401"/>
      <c r="BY473" s="401"/>
      <c r="BZ473" s="401"/>
      <c r="CA473" s="401"/>
      <c r="CB473" s="401"/>
      <c r="CC473" s="401"/>
      <c r="CD473" s="401"/>
      <c r="CE473" s="401"/>
      <c r="CF473" s="401"/>
      <c r="CG473" s="401"/>
      <c r="CH473" s="401"/>
      <c r="CI473" s="401"/>
      <c r="CJ473" s="401"/>
      <c r="CK473" s="401"/>
      <c r="CL473" s="401"/>
      <c r="CM473" s="401"/>
      <c r="CN473" s="401"/>
      <c r="CO473" s="401"/>
      <c r="CP473" s="401"/>
      <c r="CQ473" s="401"/>
      <c r="CR473" s="401"/>
      <c r="CS473" s="401"/>
      <c r="CT473" s="401"/>
      <c r="CU473" s="401"/>
      <c r="CV473" s="401"/>
      <c r="CW473" s="401"/>
      <c r="CX473" s="401"/>
      <c r="CY473" s="401"/>
      <c r="CZ473" s="401"/>
    </row>
    <row r="474" s="405" customFormat="true" ht="25.15" customHeight="true" x14ac:dyDescent="0.2">
      <c r="C474" s="1071" t="s">
        <v>231</v>
      </c>
      <c r="D474" s="1072"/>
      <c r="E474" s="702">
        <v>-1.4928247529485406E-2</v>
      </c>
      <c r="F474" s="698"/>
      <c r="G474" s="698"/>
      <c r="H474" s="1072" t="s">
        <v>231</v>
      </c>
      <c r="I474" s="1072"/>
      <c r="J474" s="703">
        <v>-1.885541079780096E-2</v>
      </c>
      <c r="K474" s="698"/>
      <c r="L474" s="698"/>
      <c r="M474" s="1072" t="s">
        <v>214</v>
      </c>
      <c r="N474" s="1072"/>
      <c r="O474" s="704">
        <v>-9.3988136698995334E-2</v>
      </c>
      <c r="P474" s="698"/>
      <c r="Q474" s="698"/>
      <c r="X474" s="398"/>
      <c r="Y474" s="398"/>
      <c r="Z474" s="398"/>
      <c r="AA474" s="398"/>
      <c r="AB474" s="398"/>
      <c r="AC474" s="398"/>
      <c r="AD474" s="398"/>
      <c r="AE474" s="398"/>
      <c r="AF474" s="398"/>
      <c r="AG474" s="398"/>
      <c r="AH474" s="398"/>
      <c r="AI474" s="398"/>
      <c r="AJ474" s="398"/>
      <c r="AK474" s="398"/>
      <c r="AL474" s="398"/>
      <c r="AM474" s="398"/>
      <c r="AN474" s="398"/>
      <c r="AO474" s="398"/>
      <c r="AP474" s="398"/>
      <c r="AQ474" s="398"/>
      <c r="AR474" s="398"/>
      <c r="AS474" s="398"/>
      <c r="AT474" s="398"/>
      <c r="AU474" s="398"/>
      <c r="AV474" s="398"/>
      <c r="AW474" s="398"/>
      <c r="AX474" s="398"/>
      <c r="AY474" s="398"/>
      <c r="AZ474" s="398"/>
      <c r="BA474" s="400"/>
      <c r="BB474" s="477"/>
      <c r="BC474" s="400"/>
      <c r="BD474" s="400"/>
      <c r="BE474" s="400"/>
      <c r="BF474" s="400"/>
      <c r="BG474" s="400"/>
      <c r="BH474" s="400"/>
      <c r="BI474" s="400"/>
      <c r="BJ474" s="400"/>
      <c r="BK474" s="400"/>
      <c r="BL474" s="400"/>
      <c r="BM474" s="400"/>
      <c r="BN474" s="400"/>
      <c r="BO474" s="400"/>
      <c r="BP474" s="400"/>
      <c r="BQ474" s="400"/>
      <c r="BR474" s="400"/>
      <c r="BS474" s="400"/>
      <c r="BT474" s="400"/>
      <c r="BU474" s="400"/>
      <c r="BV474" s="400"/>
      <c r="BW474" s="400"/>
      <c r="BX474" s="401"/>
      <c r="BY474" s="401"/>
      <c r="BZ474" s="401"/>
      <c r="CA474" s="401"/>
      <c r="CB474" s="401"/>
      <c r="CC474" s="401"/>
      <c r="CD474" s="401"/>
      <c r="CE474" s="401"/>
      <c r="CF474" s="401"/>
      <c r="CG474" s="401"/>
      <c r="CH474" s="401"/>
      <c r="CI474" s="401"/>
      <c r="CJ474" s="401"/>
      <c r="CK474" s="401"/>
      <c r="CL474" s="401"/>
      <c r="CM474" s="401"/>
      <c r="CN474" s="401"/>
      <c r="CO474" s="401"/>
      <c r="CP474" s="401"/>
      <c r="CQ474" s="401"/>
      <c r="CR474" s="401"/>
      <c r="CS474" s="401"/>
      <c r="CT474" s="401"/>
      <c r="CU474" s="401"/>
      <c r="CV474" s="401"/>
      <c r="CW474" s="401"/>
      <c r="CX474" s="401"/>
      <c r="CY474" s="401"/>
      <c r="CZ474" s="401"/>
    </row>
    <row r="475" s="405" customFormat="true" ht="25.15" customHeight="true" x14ac:dyDescent="0.2">
      <c r="C475" s="1071" t="s">
        <v>234</v>
      </c>
      <c r="D475" s="1072"/>
      <c r="E475" s="702">
        <v>-1.0072697116244336E-2</v>
      </c>
      <c r="F475" s="698"/>
      <c r="G475" s="698"/>
      <c r="H475" s="1072" t="s">
        <v>234</v>
      </c>
      <c r="I475" s="1072"/>
      <c r="J475" s="703">
        <v>-1.4750065902567137E-2</v>
      </c>
      <c r="K475" s="698"/>
      <c r="L475" s="698"/>
      <c r="M475" s="1072" t="s">
        <v>221</v>
      </c>
      <c r="N475" s="1072"/>
      <c r="O475" s="704">
        <v>8.1433278330064043E-2</v>
      </c>
      <c r="P475" s="698"/>
      <c r="Q475" s="698"/>
      <c r="X475" s="398"/>
      <c r="Y475" s="398"/>
      <c r="Z475" s="398"/>
      <c r="AA475" s="398"/>
      <c r="AB475" s="398"/>
      <c r="AC475" s="398"/>
      <c r="AD475" s="398"/>
      <c r="AE475" s="398"/>
      <c r="AF475" s="398"/>
      <c r="AG475" s="398"/>
      <c r="AH475" s="398"/>
      <c r="AI475" s="398"/>
      <c r="AJ475" s="398"/>
      <c r="AK475" s="398"/>
      <c r="AL475" s="398"/>
      <c r="AM475" s="398"/>
      <c r="AN475" s="398"/>
      <c r="AO475" s="398"/>
      <c r="AP475" s="398"/>
      <c r="AQ475" s="398"/>
      <c r="AR475" s="398"/>
      <c r="AS475" s="398"/>
      <c r="AT475" s="398"/>
      <c r="AU475" s="398"/>
      <c r="AV475" s="398"/>
      <c r="AW475" s="398"/>
      <c r="AX475" s="398"/>
      <c r="AY475" s="398"/>
      <c r="AZ475" s="398"/>
      <c r="BA475" s="400"/>
      <c r="BB475" s="477"/>
      <c r="BC475" s="400"/>
      <c r="BD475" s="400"/>
      <c r="BE475" s="400"/>
      <c r="BF475" s="400"/>
      <c r="BG475" s="400"/>
      <c r="BH475" s="400"/>
      <c r="BI475" s="400"/>
      <c r="BJ475" s="400"/>
      <c r="BK475" s="400"/>
      <c r="BL475" s="400"/>
      <c r="BM475" s="400"/>
      <c r="BN475" s="400"/>
      <c r="BO475" s="400"/>
      <c r="BP475" s="400"/>
      <c r="BQ475" s="400"/>
      <c r="BR475" s="400"/>
      <c r="BS475" s="400"/>
      <c r="BT475" s="400"/>
      <c r="BU475" s="400"/>
      <c r="BV475" s="400"/>
      <c r="BW475" s="400"/>
      <c r="BX475" s="401"/>
      <c r="BY475" s="401"/>
      <c r="BZ475" s="401"/>
      <c r="CA475" s="401"/>
      <c r="CB475" s="401"/>
      <c r="CC475" s="401"/>
      <c r="CD475" s="401"/>
      <c r="CE475" s="401"/>
      <c r="CF475" s="401"/>
      <c r="CG475" s="401"/>
      <c r="CH475" s="401"/>
      <c r="CI475" s="401"/>
      <c r="CJ475" s="401"/>
      <c r="CK475" s="401"/>
      <c r="CL475" s="401"/>
      <c r="CM475" s="401"/>
      <c r="CN475" s="401"/>
      <c r="CO475" s="401"/>
      <c r="CP475" s="401"/>
      <c r="CQ475" s="401"/>
      <c r="CR475" s="401"/>
      <c r="CS475" s="401"/>
      <c r="CT475" s="401"/>
      <c r="CU475" s="401"/>
      <c r="CV475" s="401"/>
      <c r="CW475" s="401"/>
      <c r="CX475" s="401"/>
      <c r="CY475" s="401"/>
      <c r="CZ475" s="401"/>
    </row>
    <row r="476" s="405" customFormat="true" ht="25.15" customHeight="true" x14ac:dyDescent="0.2">
      <c r="C476" s="1071" t="s">
        <v>214</v>
      </c>
      <c r="D476" s="1072"/>
      <c r="E476" s="702">
        <v>-0.12060557462421562</v>
      </c>
      <c r="F476" s="698"/>
      <c r="G476" s="698"/>
      <c r="H476" s="1072" t="s">
        <v>214</v>
      </c>
      <c r="I476" s="1072"/>
      <c r="J476" s="703">
        <v>-0.13519133955323431</v>
      </c>
      <c r="K476" s="698"/>
      <c r="L476" s="698"/>
      <c r="M476" s="1072" t="s">
        <v>236</v>
      </c>
      <c r="N476" s="1072"/>
      <c r="O476" s="704">
        <v>4.5096722672179146E-3</v>
      </c>
      <c r="P476" s="698"/>
      <c r="Q476" s="698"/>
      <c r="X476" s="398"/>
      <c r="Y476" s="398"/>
      <c r="Z476" s="398"/>
      <c r="AA476" s="398"/>
      <c r="AB476" s="398"/>
      <c r="AC476" s="398"/>
      <c r="AD476" s="398"/>
      <c r="AE476" s="398"/>
      <c r="AF476" s="398"/>
      <c r="AG476" s="398"/>
      <c r="AH476" s="398"/>
      <c r="AI476" s="398"/>
      <c r="AJ476" s="398"/>
      <c r="AK476" s="398"/>
      <c r="AL476" s="398"/>
      <c r="AM476" s="398"/>
      <c r="AN476" s="398"/>
      <c r="AO476" s="398"/>
      <c r="AP476" s="398"/>
      <c r="AQ476" s="398"/>
      <c r="AR476" s="398"/>
      <c r="AS476" s="398"/>
      <c r="AT476" s="398"/>
      <c r="AU476" s="398"/>
      <c r="AV476" s="398"/>
      <c r="AW476" s="398"/>
      <c r="AX476" s="398"/>
      <c r="AY476" s="398"/>
      <c r="AZ476" s="398"/>
      <c r="BA476" s="400"/>
      <c r="BB476" s="477"/>
      <c r="BC476" s="400"/>
      <c r="BD476" s="400"/>
      <c r="BE476" s="400"/>
      <c r="BF476" s="400"/>
      <c r="BG476" s="400"/>
      <c r="BH476" s="400"/>
      <c r="BI476" s="400"/>
      <c r="BJ476" s="400"/>
      <c r="BK476" s="400"/>
      <c r="BL476" s="400"/>
      <c r="BM476" s="400"/>
      <c r="BN476" s="400"/>
      <c r="BO476" s="400"/>
      <c r="BP476" s="400"/>
      <c r="BQ476" s="400"/>
      <c r="BR476" s="400"/>
      <c r="BS476" s="400"/>
      <c r="BT476" s="400"/>
      <c r="BU476" s="400"/>
      <c r="BV476" s="400"/>
      <c r="BW476" s="400"/>
      <c r="BX476" s="401"/>
      <c r="BY476" s="401"/>
      <c r="BZ476" s="401"/>
      <c r="CA476" s="401"/>
      <c r="CB476" s="401"/>
      <c r="CC476" s="401"/>
      <c r="CD476" s="401"/>
      <c r="CE476" s="401"/>
      <c r="CF476" s="401"/>
      <c r="CG476" s="401"/>
      <c r="CH476" s="401"/>
      <c r="CI476" s="401"/>
      <c r="CJ476" s="401"/>
      <c r="CK476" s="401"/>
      <c r="CL476" s="401"/>
      <c r="CM476" s="401"/>
      <c r="CN476" s="401"/>
      <c r="CO476" s="401"/>
      <c r="CP476" s="401"/>
      <c r="CQ476" s="401"/>
      <c r="CR476" s="401"/>
      <c r="CS476" s="401"/>
      <c r="CT476" s="401"/>
      <c r="CU476" s="401"/>
      <c r="CV476" s="401"/>
      <c r="CW476" s="401"/>
      <c r="CX476" s="401"/>
      <c r="CY476" s="401"/>
      <c r="CZ476" s="401"/>
    </row>
    <row r="477" s="405" customFormat="true" ht="25.15" customHeight="true" x14ac:dyDescent="0.2">
      <c r="C477" s="1071" t="s">
        <v>221</v>
      </c>
      <c r="D477" s="1072"/>
      <c r="E477" s="702">
        <v>6.7648672065726723E-2</v>
      </c>
      <c r="F477" s="698"/>
      <c r="G477" s="698"/>
      <c r="H477" s="1072" t="s">
        <v>221</v>
      </c>
      <c r="I477" s="1072"/>
      <c r="J477" s="703">
        <v>6.3552005419426155E-2</v>
      </c>
      <c r="K477" s="698"/>
      <c r="L477" s="698"/>
      <c r="M477" s="1072" t="s">
        <v>224</v>
      </c>
      <c r="N477" s="1072"/>
      <c r="O477" s="704">
        <v>6.673980597723958E-2</v>
      </c>
      <c r="P477" s="698"/>
      <c r="Q477" s="698"/>
      <c r="X477" s="398"/>
      <c r="Y477" s="398"/>
      <c r="Z477" s="398"/>
      <c r="AA477" s="398"/>
      <c r="AB477" s="398"/>
      <c r="AC477" s="398"/>
      <c r="AD477" s="398"/>
      <c r="AE477" s="398"/>
      <c r="AF477" s="398"/>
      <c r="AG477" s="398"/>
      <c r="AH477" s="398"/>
      <c r="AI477" s="398"/>
      <c r="AJ477" s="398"/>
      <c r="AK477" s="398"/>
      <c r="AL477" s="398"/>
      <c r="AM477" s="398"/>
      <c r="AN477" s="398"/>
      <c r="AO477" s="398"/>
      <c r="AP477" s="398"/>
      <c r="AQ477" s="398"/>
      <c r="AR477" s="398"/>
      <c r="AS477" s="398"/>
      <c r="AT477" s="398"/>
      <c r="AU477" s="398"/>
      <c r="AV477" s="398"/>
      <c r="AW477" s="398"/>
      <c r="AX477" s="398"/>
      <c r="AY477" s="398"/>
      <c r="AZ477" s="398"/>
      <c r="BA477" s="400"/>
      <c r="BB477" s="477"/>
      <c r="BC477" s="400"/>
      <c r="BD477" s="400"/>
      <c r="BE477" s="400"/>
      <c r="BF477" s="400"/>
      <c r="BG477" s="400"/>
      <c r="BH477" s="400"/>
      <c r="BI477" s="400"/>
      <c r="BJ477" s="400"/>
      <c r="BK477" s="400"/>
      <c r="BL477" s="400"/>
      <c r="BM477" s="400"/>
      <c r="BN477" s="400"/>
      <c r="BO477" s="400"/>
      <c r="BP477" s="400"/>
      <c r="BQ477" s="400"/>
      <c r="BR477" s="400"/>
      <c r="BS477" s="400"/>
      <c r="BT477" s="400"/>
      <c r="BU477" s="400"/>
      <c r="BV477" s="400"/>
      <c r="BW477" s="400"/>
      <c r="BX477" s="401"/>
      <c r="BY477" s="401"/>
      <c r="BZ477" s="401"/>
      <c r="CA477" s="401"/>
      <c r="CB477" s="401"/>
      <c r="CC477" s="401"/>
      <c r="CD477" s="401"/>
      <c r="CE477" s="401"/>
      <c r="CF477" s="401"/>
      <c r="CG477" s="401"/>
      <c r="CH477" s="401"/>
      <c r="CI477" s="401"/>
      <c r="CJ477" s="401"/>
      <c r="CK477" s="401"/>
      <c r="CL477" s="401"/>
      <c r="CM477" s="401"/>
      <c r="CN477" s="401"/>
      <c r="CO477" s="401"/>
      <c r="CP477" s="401"/>
      <c r="CQ477" s="401"/>
      <c r="CR477" s="401"/>
      <c r="CS477" s="401"/>
      <c r="CT477" s="401"/>
      <c r="CU477" s="401"/>
      <c r="CV477" s="401"/>
      <c r="CW477" s="401"/>
      <c r="CX477" s="401"/>
      <c r="CY477" s="401"/>
      <c r="CZ477" s="401"/>
    </row>
    <row r="478" s="405" customFormat="true" ht="25.15" customHeight="true" x14ac:dyDescent="0.2">
      <c r="C478" s="1071" t="s">
        <v>236</v>
      </c>
      <c r="D478" s="1072"/>
      <c r="E478" s="702">
        <v>7.5045485270299568E-3</v>
      </c>
      <c r="F478" s="698"/>
      <c r="G478" s="698"/>
      <c r="H478" s="1072" t="s">
        <v>236</v>
      </c>
      <c r="I478" s="1072"/>
      <c r="J478" s="703">
        <v>6.5175249946846604E-3</v>
      </c>
      <c r="K478" s="698"/>
      <c r="L478" s="698"/>
      <c r="M478" s="1072" t="s">
        <v>218</v>
      </c>
      <c r="N478" s="1072"/>
      <c r="O478" s="704">
        <v>0.11384772172739413</v>
      </c>
      <c r="P478" s="698"/>
      <c r="Q478" s="698"/>
      <c r="X478" s="398"/>
      <c r="Y478" s="398"/>
      <c r="Z478" s="398"/>
      <c r="AA478" s="398"/>
      <c r="AB478" s="398"/>
      <c r="AC478" s="398"/>
      <c r="AD478" s="398"/>
      <c r="AE478" s="398"/>
      <c r="AF478" s="398"/>
      <c r="AG478" s="398"/>
      <c r="AH478" s="398"/>
      <c r="AI478" s="398"/>
      <c r="AJ478" s="398"/>
      <c r="AK478" s="398"/>
      <c r="AL478" s="398"/>
      <c r="AM478" s="398"/>
      <c r="AN478" s="398"/>
      <c r="AO478" s="398"/>
      <c r="AP478" s="398"/>
      <c r="AQ478" s="398"/>
      <c r="AR478" s="398"/>
      <c r="AS478" s="398"/>
      <c r="AT478" s="398"/>
      <c r="AU478" s="398"/>
      <c r="AV478" s="398"/>
      <c r="AW478" s="398"/>
      <c r="AX478" s="398"/>
      <c r="AY478" s="398"/>
      <c r="AZ478" s="398"/>
      <c r="BA478" s="400"/>
      <c r="BB478" s="477"/>
      <c r="BC478" s="400"/>
      <c r="BD478" s="400"/>
      <c r="BE478" s="400"/>
      <c r="BF478" s="400"/>
      <c r="BG478" s="400"/>
      <c r="BH478" s="400"/>
      <c r="BI478" s="400"/>
      <c r="BJ478" s="400"/>
      <c r="BK478" s="400"/>
      <c r="BL478" s="400"/>
      <c r="BM478" s="400"/>
      <c r="BN478" s="400"/>
      <c r="BO478" s="400"/>
      <c r="BP478" s="400"/>
      <c r="BQ478" s="400"/>
      <c r="BR478" s="400"/>
      <c r="BS478" s="400"/>
      <c r="BT478" s="400"/>
      <c r="BU478" s="400"/>
      <c r="BV478" s="400"/>
      <c r="BW478" s="400"/>
      <c r="BX478" s="401"/>
      <c r="BY478" s="401"/>
      <c r="BZ478" s="401"/>
      <c r="CA478" s="401"/>
      <c r="CB478" s="401"/>
      <c r="CC478" s="401"/>
      <c r="CD478" s="401"/>
      <c r="CE478" s="401"/>
      <c r="CF478" s="401"/>
      <c r="CG478" s="401"/>
      <c r="CH478" s="401"/>
      <c r="CI478" s="401"/>
      <c r="CJ478" s="401"/>
      <c r="CK478" s="401"/>
      <c r="CL478" s="401"/>
      <c r="CM478" s="401"/>
      <c r="CN478" s="401"/>
      <c r="CO478" s="401"/>
      <c r="CP478" s="401"/>
      <c r="CQ478" s="401"/>
      <c r="CR478" s="401"/>
      <c r="CS478" s="401"/>
      <c r="CT478" s="401"/>
      <c r="CU478" s="401"/>
      <c r="CV478" s="401"/>
      <c r="CW478" s="401"/>
      <c r="CX478" s="401"/>
      <c r="CY478" s="401"/>
      <c r="CZ478" s="401"/>
    </row>
    <row r="479" s="405" customFormat="true" ht="25.15" customHeight="true" x14ac:dyDescent="0.2">
      <c r="C479" s="1071" t="s">
        <v>224</v>
      </c>
      <c r="D479" s="1072"/>
      <c r="E479" s="702">
        <v>4.187130137049401E-2</v>
      </c>
      <c r="F479" s="698"/>
      <c r="G479" s="698"/>
      <c r="H479" s="1072" t="s">
        <v>224</v>
      </c>
      <c r="I479" s="1072"/>
      <c r="J479" s="703">
        <v>4.5222604564716398E-2</v>
      </c>
      <c r="K479" s="698"/>
      <c r="L479" s="698"/>
      <c r="M479" s="1072" t="s">
        <v>232</v>
      </c>
      <c r="N479" s="1072"/>
      <c r="O479" s="704">
        <v>1.7149013351182241E-2</v>
      </c>
      <c r="P479" s="698"/>
      <c r="Q479" s="698"/>
      <c r="X479" s="398"/>
      <c r="Y479" s="398"/>
      <c r="Z479" s="398"/>
      <c r="AA479" s="398"/>
      <c r="AB479" s="398"/>
      <c r="AC479" s="398"/>
      <c r="AD479" s="398"/>
      <c r="AE479" s="398"/>
      <c r="AF479" s="398"/>
      <c r="AG479" s="398"/>
      <c r="AH479" s="398"/>
      <c r="AI479" s="398"/>
      <c r="AJ479" s="398"/>
      <c r="AK479" s="398"/>
      <c r="AL479" s="398"/>
      <c r="AM479" s="398"/>
      <c r="AN479" s="398"/>
      <c r="AO479" s="398"/>
      <c r="AP479" s="398"/>
      <c r="AQ479" s="398"/>
      <c r="AR479" s="398"/>
      <c r="AS479" s="398"/>
      <c r="AT479" s="398"/>
      <c r="AU479" s="398"/>
      <c r="AV479" s="398"/>
      <c r="AW479" s="398"/>
      <c r="AX479" s="398"/>
      <c r="AY479" s="398"/>
      <c r="AZ479" s="398"/>
      <c r="BA479" s="400"/>
      <c r="BB479" s="477"/>
      <c r="BC479" s="400"/>
      <c r="BD479" s="400"/>
      <c r="BE479" s="400"/>
      <c r="BF479" s="400"/>
      <c r="BG479" s="400"/>
      <c r="BH479" s="400"/>
      <c r="BI479" s="400"/>
      <c r="BJ479" s="400"/>
      <c r="BK479" s="400"/>
      <c r="BL479" s="400"/>
      <c r="BM479" s="400"/>
      <c r="BN479" s="400"/>
      <c r="BO479" s="400"/>
      <c r="BP479" s="400"/>
      <c r="BQ479" s="400"/>
      <c r="BR479" s="400"/>
      <c r="BS479" s="400"/>
      <c r="BT479" s="400"/>
      <c r="BU479" s="400"/>
      <c r="BV479" s="400"/>
      <c r="BW479" s="400"/>
      <c r="BX479" s="401"/>
      <c r="BY479" s="401"/>
      <c r="BZ479" s="401"/>
      <c r="CA479" s="401"/>
      <c r="CB479" s="401"/>
      <c r="CC479" s="401"/>
      <c r="CD479" s="401"/>
      <c r="CE479" s="401"/>
      <c r="CF479" s="401"/>
      <c r="CG479" s="401"/>
      <c r="CH479" s="401"/>
      <c r="CI479" s="401"/>
      <c r="CJ479" s="401"/>
      <c r="CK479" s="401"/>
      <c r="CL479" s="401"/>
      <c r="CM479" s="401"/>
      <c r="CN479" s="401"/>
      <c r="CO479" s="401"/>
      <c r="CP479" s="401"/>
      <c r="CQ479" s="401"/>
      <c r="CR479" s="401"/>
      <c r="CS479" s="401"/>
      <c r="CT479" s="401"/>
      <c r="CU479" s="401"/>
      <c r="CV479" s="401"/>
      <c r="CW479" s="401"/>
      <c r="CX479" s="401"/>
      <c r="CY479" s="401"/>
      <c r="CZ479" s="401"/>
    </row>
    <row r="480" s="405" customFormat="true" ht="25.15" customHeight="true" x14ac:dyDescent="0.2">
      <c r="C480" s="1071" t="s">
        <v>218</v>
      </c>
      <c r="D480" s="1072"/>
      <c r="E480" s="702">
        <v>0.10845692174179274</v>
      </c>
      <c r="F480" s="698"/>
      <c r="G480" s="698"/>
      <c r="H480" s="1072" t="s">
        <v>218</v>
      </c>
      <c r="I480" s="1072"/>
      <c r="J480" s="703">
        <v>9.9003077178083806E-2</v>
      </c>
      <c r="K480" s="698"/>
      <c r="L480" s="698"/>
      <c r="M480" s="1072" t="s">
        <v>228</v>
      </c>
      <c r="N480" s="1072"/>
      <c r="O480" s="704">
        <v>2.6087064356947111E-2</v>
      </c>
      <c r="P480" s="698"/>
      <c r="Q480" s="698"/>
      <c r="X480" s="398"/>
      <c r="Y480" s="398"/>
      <c r="Z480" s="398"/>
      <c r="AA480" s="398"/>
      <c r="AB480" s="398"/>
      <c r="AC480" s="398"/>
      <c r="AD480" s="398"/>
      <c r="AE480" s="398"/>
      <c r="AF480" s="398"/>
      <c r="AG480" s="398"/>
      <c r="AH480" s="398"/>
      <c r="AI480" s="398"/>
      <c r="AJ480" s="398"/>
      <c r="AK480" s="398"/>
      <c r="AL480" s="398"/>
      <c r="AM480" s="398"/>
      <c r="AN480" s="398"/>
      <c r="AO480" s="398"/>
      <c r="AP480" s="398"/>
      <c r="AQ480" s="398"/>
      <c r="AR480" s="398"/>
      <c r="AS480" s="398"/>
      <c r="AT480" s="398"/>
      <c r="AU480" s="398"/>
      <c r="AV480" s="398"/>
      <c r="AW480" s="398"/>
      <c r="AX480" s="398"/>
      <c r="AY480" s="398"/>
      <c r="AZ480" s="398"/>
      <c r="BA480" s="400"/>
      <c r="BB480" s="477"/>
      <c r="BC480" s="400"/>
      <c r="BD480" s="400"/>
      <c r="BE480" s="400"/>
      <c r="BF480" s="400"/>
      <c r="BG480" s="400"/>
      <c r="BH480" s="400"/>
      <c r="BI480" s="400"/>
      <c r="BJ480" s="400"/>
      <c r="BK480" s="400"/>
      <c r="BL480" s="400"/>
      <c r="BM480" s="400"/>
      <c r="BN480" s="400"/>
      <c r="BO480" s="400"/>
      <c r="BP480" s="400"/>
      <c r="BQ480" s="400"/>
      <c r="BR480" s="400"/>
      <c r="BS480" s="400"/>
      <c r="BT480" s="400"/>
      <c r="BU480" s="400"/>
      <c r="BV480" s="400"/>
      <c r="BW480" s="400"/>
      <c r="BX480" s="401"/>
      <c r="BY480" s="401"/>
      <c r="BZ480" s="401"/>
      <c r="CA480" s="401"/>
      <c r="CB480" s="401"/>
      <c r="CC480" s="401"/>
      <c r="CD480" s="401"/>
      <c r="CE480" s="401"/>
      <c r="CF480" s="401"/>
      <c r="CG480" s="401"/>
      <c r="CH480" s="401"/>
      <c r="CI480" s="401"/>
      <c r="CJ480" s="401"/>
      <c r="CK480" s="401"/>
      <c r="CL480" s="401"/>
      <c r="CM480" s="401"/>
      <c r="CN480" s="401"/>
      <c r="CO480" s="401"/>
      <c r="CP480" s="401"/>
      <c r="CQ480" s="401"/>
      <c r="CR480" s="401"/>
      <c r="CS480" s="401"/>
      <c r="CT480" s="401"/>
      <c r="CU480" s="401"/>
      <c r="CV480" s="401"/>
      <c r="CW480" s="401"/>
      <c r="CX480" s="401"/>
      <c r="CY480" s="401"/>
      <c r="CZ480" s="401"/>
    </row>
    <row r="481" s="405" customFormat="true" ht="25.15" customHeight="true" x14ac:dyDescent="0.2">
      <c r="C481" s="1071" t="s">
        <v>232</v>
      </c>
      <c r="D481" s="1072"/>
      <c r="E481" s="702">
        <v>1.2238334641960415E-2</v>
      </c>
      <c r="F481" s="698"/>
      <c r="G481" s="698"/>
      <c r="H481" s="1072" t="s">
        <v>232</v>
      </c>
      <c r="I481" s="1072"/>
      <c r="J481" s="703">
        <v>1.3650625850853885E-2</v>
      </c>
      <c r="K481" s="698"/>
      <c r="L481" s="698"/>
      <c r="M481" s="1072" t="s">
        <v>220</v>
      </c>
      <c r="N481" s="1072"/>
      <c r="O481" s="704">
        <v>8.9548437147580484E-2</v>
      </c>
      <c r="P481" s="698"/>
      <c r="Q481" s="698"/>
      <c r="X481" s="398"/>
      <c r="Y481" s="398"/>
      <c r="Z481" s="398"/>
      <c r="AA481" s="398"/>
      <c r="AB481" s="398"/>
      <c r="AC481" s="398"/>
      <c r="AD481" s="398"/>
      <c r="AE481" s="398"/>
      <c r="AF481" s="398"/>
      <c r="AG481" s="398"/>
      <c r="AH481" s="398"/>
      <c r="AI481" s="398"/>
      <c r="AJ481" s="398"/>
      <c r="AK481" s="398"/>
      <c r="AL481" s="398"/>
      <c r="AM481" s="398"/>
      <c r="AN481" s="398"/>
      <c r="AO481" s="398"/>
      <c r="AP481" s="398"/>
      <c r="AQ481" s="398"/>
      <c r="AR481" s="398"/>
      <c r="AS481" s="398"/>
      <c r="AT481" s="398"/>
      <c r="AU481" s="398"/>
      <c r="AV481" s="398"/>
      <c r="AW481" s="398"/>
      <c r="AX481" s="398"/>
      <c r="AY481" s="398"/>
      <c r="AZ481" s="398"/>
      <c r="BA481" s="400"/>
      <c r="BB481" s="477"/>
      <c r="BC481" s="400"/>
      <c r="BD481" s="400"/>
      <c r="BE481" s="400"/>
      <c r="BF481" s="400"/>
      <c r="BG481" s="400"/>
      <c r="BH481" s="400"/>
      <c r="BI481" s="400"/>
      <c r="BJ481" s="400"/>
      <c r="BK481" s="400"/>
      <c r="BL481" s="400"/>
      <c r="BM481" s="400"/>
      <c r="BN481" s="400"/>
      <c r="BO481" s="400"/>
      <c r="BP481" s="400"/>
      <c r="BQ481" s="400"/>
      <c r="BR481" s="400"/>
      <c r="BS481" s="400"/>
      <c r="BT481" s="400"/>
      <c r="BU481" s="400"/>
      <c r="BV481" s="400"/>
      <c r="BW481" s="400"/>
      <c r="BX481" s="401"/>
      <c r="BY481" s="401"/>
      <c r="BZ481" s="401"/>
      <c r="CA481" s="401"/>
      <c r="CB481" s="401"/>
      <c r="CC481" s="401"/>
      <c r="CD481" s="401"/>
      <c r="CE481" s="401"/>
      <c r="CF481" s="401"/>
      <c r="CG481" s="401"/>
      <c r="CH481" s="401"/>
      <c r="CI481" s="401"/>
      <c r="CJ481" s="401"/>
      <c r="CK481" s="401"/>
      <c r="CL481" s="401"/>
      <c r="CM481" s="401"/>
      <c r="CN481" s="401"/>
      <c r="CO481" s="401"/>
      <c r="CP481" s="401"/>
      <c r="CQ481" s="401"/>
      <c r="CR481" s="401"/>
      <c r="CS481" s="401"/>
      <c r="CT481" s="401"/>
      <c r="CU481" s="401"/>
      <c r="CV481" s="401"/>
      <c r="CW481" s="401"/>
      <c r="CX481" s="401"/>
      <c r="CY481" s="401"/>
      <c r="CZ481" s="401"/>
    </row>
    <row r="482" s="405" customFormat="true" ht="25.15" customHeight="true" x14ac:dyDescent="0.2">
      <c r="C482" s="1071" t="s">
        <v>228</v>
      </c>
      <c r="D482" s="1072"/>
      <c r="E482" s="702">
        <v>2.6498684606082186E-2</v>
      </c>
      <c r="F482" s="698"/>
      <c r="G482" s="698"/>
      <c r="H482" s="1072" t="s">
        <v>228</v>
      </c>
      <c r="I482" s="1072"/>
      <c r="J482" s="703">
        <v>2.7180900962149639E-2</v>
      </c>
      <c r="K482" s="698"/>
      <c r="L482" s="698"/>
      <c r="M482" s="1072" t="s">
        <v>227</v>
      </c>
      <c r="N482" s="1072"/>
      <c r="O482" s="704">
        <v>3.7840787249491761E-2</v>
      </c>
      <c r="P482" s="698"/>
      <c r="Q482" s="698"/>
      <c r="X482" s="398"/>
      <c r="Y482" s="398"/>
      <c r="Z482" s="398"/>
      <c r="AA482" s="398"/>
      <c r="AB482" s="398"/>
      <c r="AC482" s="398"/>
      <c r="AD482" s="398"/>
      <c r="AE482" s="398"/>
      <c r="AF482" s="398"/>
      <c r="AG482" s="398"/>
      <c r="AH482" s="398"/>
      <c r="AI482" s="398"/>
      <c r="AJ482" s="398"/>
      <c r="AK482" s="398"/>
      <c r="AL482" s="398"/>
      <c r="AM482" s="398"/>
      <c r="AN482" s="398"/>
      <c r="AO482" s="398"/>
      <c r="AP482" s="398"/>
      <c r="AQ482" s="398"/>
      <c r="AR482" s="398"/>
      <c r="AS482" s="398"/>
      <c r="AT482" s="398"/>
      <c r="AU482" s="398"/>
      <c r="AV482" s="398"/>
      <c r="AW482" s="398"/>
      <c r="AX482" s="398"/>
      <c r="AY482" s="398"/>
      <c r="AZ482" s="398"/>
      <c r="BA482" s="400"/>
      <c r="BB482" s="477"/>
      <c r="BC482" s="400"/>
      <c r="BD482" s="400"/>
      <c r="BE482" s="400"/>
      <c r="BF482" s="400"/>
      <c r="BG482" s="400"/>
      <c r="BH482" s="400"/>
      <c r="BI482" s="400"/>
      <c r="BJ482" s="400"/>
      <c r="BK482" s="400"/>
      <c r="BL482" s="400"/>
      <c r="BM482" s="400"/>
      <c r="BN482" s="400"/>
      <c r="BO482" s="400"/>
      <c r="BP482" s="400"/>
      <c r="BQ482" s="400"/>
      <c r="BR482" s="400"/>
      <c r="BS482" s="400"/>
      <c r="BT482" s="400"/>
      <c r="BU482" s="400"/>
      <c r="BV482" s="400"/>
      <c r="BW482" s="400"/>
      <c r="BX482" s="401"/>
      <c r="BY482" s="401"/>
      <c r="BZ482" s="401"/>
      <c r="CA482" s="401"/>
      <c r="CB482" s="401"/>
      <c r="CC482" s="401"/>
      <c r="CD482" s="401"/>
      <c r="CE482" s="401"/>
      <c r="CF482" s="401"/>
      <c r="CG482" s="401"/>
      <c r="CH482" s="401"/>
      <c r="CI482" s="401"/>
      <c r="CJ482" s="401"/>
      <c r="CK482" s="401"/>
      <c r="CL482" s="401"/>
      <c r="CM482" s="401"/>
      <c r="CN482" s="401"/>
      <c r="CO482" s="401"/>
      <c r="CP482" s="401"/>
      <c r="CQ482" s="401"/>
      <c r="CR482" s="401"/>
      <c r="CS482" s="401"/>
      <c r="CT482" s="401"/>
      <c r="CU482" s="401"/>
      <c r="CV482" s="401"/>
      <c r="CW482" s="401"/>
      <c r="CX482" s="401"/>
      <c r="CY482" s="401"/>
      <c r="CZ482" s="401"/>
    </row>
    <row r="483" s="405" customFormat="true" ht="25.15" customHeight="true" x14ac:dyDescent="0.2">
      <c r="C483" s="1071" t="s">
        <v>220</v>
      </c>
      <c r="D483" s="1072"/>
      <c r="E483" s="702">
        <v>6.3762685035498853E-2</v>
      </c>
      <c r="F483" s="698"/>
      <c r="G483" s="698"/>
      <c r="H483" s="1072" t="s">
        <v>220</v>
      </c>
      <c r="I483" s="1072"/>
      <c r="J483" s="703">
        <v>6.8724010068826558E-2</v>
      </c>
      <c r="K483" s="698"/>
      <c r="L483" s="698"/>
      <c r="M483" s="1072" t="s">
        <v>233</v>
      </c>
      <c r="N483" s="1072"/>
      <c r="O483" s="704">
        <v>1.3979766641576213E-2</v>
      </c>
      <c r="P483" s="698"/>
      <c r="Q483" s="698"/>
      <c r="X483" s="398"/>
      <c r="Y483" s="398"/>
      <c r="Z483" s="398"/>
      <c r="AA483" s="398"/>
      <c r="AB483" s="398"/>
      <c r="AC483" s="398"/>
      <c r="AD483" s="398"/>
      <c r="AE483" s="398"/>
      <c r="AF483" s="398"/>
      <c r="AG483" s="398"/>
      <c r="AH483" s="398"/>
      <c r="AI483" s="398"/>
      <c r="AJ483" s="398"/>
      <c r="AK483" s="398"/>
      <c r="AL483" s="398"/>
      <c r="AM483" s="398"/>
      <c r="AN483" s="398"/>
      <c r="AO483" s="398"/>
      <c r="AP483" s="398"/>
      <c r="AQ483" s="398"/>
      <c r="AR483" s="398"/>
      <c r="AS483" s="398"/>
      <c r="AT483" s="398"/>
      <c r="AU483" s="398"/>
      <c r="AV483" s="398"/>
      <c r="AW483" s="398"/>
      <c r="AX483" s="398"/>
      <c r="AY483" s="398"/>
      <c r="AZ483" s="398"/>
      <c r="BA483" s="400"/>
      <c r="BB483" s="477"/>
      <c r="BC483" s="400"/>
      <c r="BD483" s="400"/>
      <c r="BE483" s="400"/>
      <c r="BF483" s="400"/>
      <c r="BG483" s="400"/>
      <c r="BH483" s="400"/>
      <c r="BI483" s="400"/>
      <c r="BJ483" s="400"/>
      <c r="BK483" s="400"/>
      <c r="BL483" s="400"/>
      <c r="BM483" s="400"/>
      <c r="BN483" s="400"/>
      <c r="BO483" s="400"/>
      <c r="BP483" s="400"/>
      <c r="BQ483" s="400"/>
      <c r="BR483" s="400"/>
      <c r="BS483" s="400"/>
      <c r="BT483" s="400"/>
      <c r="BU483" s="400"/>
      <c r="BV483" s="400"/>
      <c r="BW483" s="400"/>
      <c r="BX483" s="401"/>
      <c r="BY483" s="401"/>
      <c r="BZ483" s="401"/>
      <c r="CA483" s="401"/>
      <c r="CB483" s="401"/>
      <c r="CC483" s="401"/>
      <c r="CD483" s="401"/>
      <c r="CE483" s="401"/>
      <c r="CF483" s="401"/>
      <c r="CG483" s="401"/>
      <c r="CH483" s="401"/>
      <c r="CI483" s="401"/>
      <c r="CJ483" s="401"/>
      <c r="CK483" s="401"/>
      <c r="CL483" s="401"/>
      <c r="CM483" s="401"/>
      <c r="CN483" s="401"/>
      <c r="CO483" s="401"/>
      <c r="CP483" s="401"/>
      <c r="CQ483" s="401"/>
      <c r="CR483" s="401"/>
      <c r="CS483" s="401"/>
      <c r="CT483" s="401"/>
      <c r="CU483" s="401"/>
      <c r="CV483" s="401"/>
      <c r="CW483" s="401"/>
      <c r="CX483" s="401"/>
      <c r="CY483" s="401"/>
      <c r="CZ483" s="401"/>
    </row>
    <row r="484" s="405" customFormat="true" ht="25.15" customHeight="true" x14ac:dyDescent="0.2">
      <c r="C484" s="1071" t="s">
        <v>230</v>
      </c>
      <c r="D484" s="1072"/>
      <c r="E484" s="702">
        <v>1.689800186362625E-2</v>
      </c>
      <c r="F484" s="698"/>
      <c r="G484" s="698"/>
      <c r="H484" s="1072" t="s">
        <v>230</v>
      </c>
      <c r="I484" s="1072"/>
      <c r="J484" s="703">
        <v>1.7708993831154856E-2</v>
      </c>
      <c r="K484" s="698"/>
      <c r="L484" s="698"/>
      <c r="M484" s="1072" t="s">
        <v>213</v>
      </c>
      <c r="N484" s="1072"/>
      <c r="O484" s="704">
        <v>0.14910264123440628</v>
      </c>
      <c r="P484" s="698"/>
      <c r="Q484" s="698"/>
      <c r="X484" s="398"/>
      <c r="Y484" s="398"/>
      <c r="Z484" s="398"/>
      <c r="AA484" s="398"/>
      <c r="AB484" s="398"/>
      <c r="AC484" s="398"/>
      <c r="AD484" s="398"/>
      <c r="AE484" s="398"/>
      <c r="AF484" s="398"/>
      <c r="AG484" s="398"/>
      <c r="AH484" s="398"/>
      <c r="AI484" s="398"/>
      <c r="AJ484" s="398"/>
      <c r="AK484" s="398"/>
      <c r="AL484" s="398"/>
      <c r="AM484" s="398"/>
      <c r="AN484" s="398"/>
      <c r="AO484" s="398"/>
      <c r="AP484" s="398"/>
      <c r="AQ484" s="398"/>
      <c r="AR484" s="398"/>
      <c r="AS484" s="398"/>
      <c r="AT484" s="398"/>
      <c r="AU484" s="398"/>
      <c r="AV484" s="398"/>
      <c r="AW484" s="398"/>
      <c r="AX484" s="398"/>
      <c r="AY484" s="398"/>
      <c r="AZ484" s="398"/>
      <c r="BA484" s="400"/>
      <c r="BB484" s="477"/>
      <c r="BC484" s="400"/>
      <c r="BD484" s="400"/>
      <c r="BE484" s="400"/>
      <c r="BF484" s="400"/>
      <c r="BG484" s="400"/>
      <c r="BH484" s="400"/>
      <c r="BI484" s="400"/>
      <c r="BJ484" s="400"/>
      <c r="BK484" s="400"/>
      <c r="BL484" s="400"/>
      <c r="BM484" s="400"/>
      <c r="BN484" s="400"/>
      <c r="BO484" s="400"/>
      <c r="BP484" s="400"/>
      <c r="BQ484" s="400"/>
      <c r="BR484" s="400"/>
      <c r="BS484" s="400"/>
      <c r="BT484" s="400"/>
      <c r="BU484" s="400"/>
      <c r="BV484" s="400"/>
      <c r="BW484" s="400"/>
      <c r="BX484" s="401"/>
      <c r="BY484" s="401"/>
      <c r="BZ484" s="401"/>
      <c r="CA484" s="401"/>
      <c r="CB484" s="401"/>
      <c r="CC484" s="401"/>
      <c r="CD484" s="401"/>
      <c r="CE484" s="401"/>
      <c r="CF484" s="401"/>
      <c r="CG484" s="401"/>
      <c r="CH484" s="401"/>
      <c r="CI484" s="401"/>
      <c r="CJ484" s="401"/>
      <c r="CK484" s="401"/>
      <c r="CL484" s="401"/>
      <c r="CM484" s="401"/>
      <c r="CN484" s="401"/>
      <c r="CO484" s="401"/>
      <c r="CP484" s="401"/>
      <c r="CQ484" s="401"/>
      <c r="CR484" s="401"/>
      <c r="CS484" s="401"/>
      <c r="CT484" s="401"/>
      <c r="CU484" s="401"/>
      <c r="CV484" s="401"/>
      <c r="CW484" s="401"/>
      <c r="CX484" s="401"/>
      <c r="CY484" s="401"/>
      <c r="CZ484" s="401"/>
    </row>
    <row r="485" s="405" customFormat="true" ht="25.15" customHeight="true" x14ac:dyDescent="0.2">
      <c r="C485" s="1071" t="s">
        <v>227</v>
      </c>
      <c r="D485" s="1072"/>
      <c r="E485" s="702">
        <v>1.271826009844754E-2</v>
      </c>
      <c r="F485" s="698"/>
      <c r="G485" s="698"/>
      <c r="H485" s="1072" t="s">
        <v>227</v>
      </c>
      <c r="I485" s="1072"/>
      <c r="J485" s="703">
        <v>1.0535085285996769E-2</v>
      </c>
      <c r="K485" s="698"/>
      <c r="L485" s="698"/>
      <c r="M485" s="1072" t="s">
        <v>212</v>
      </c>
      <c r="N485" s="1072"/>
      <c r="O485" s="704">
        <v>-0.17031300399674834</v>
      </c>
      <c r="P485" s="698"/>
      <c r="Q485" s="698"/>
      <c r="X485" s="398"/>
      <c r="Y485" s="398"/>
      <c r="Z485" s="398"/>
      <c r="AA485" s="398"/>
      <c r="AB485" s="398"/>
      <c r="AC485" s="398"/>
      <c r="AD485" s="398"/>
      <c r="AE485" s="398"/>
      <c r="AF485" s="398"/>
      <c r="AG485" s="398"/>
      <c r="AH485" s="398"/>
      <c r="AI485" s="398"/>
      <c r="AJ485" s="398"/>
      <c r="AK485" s="398"/>
      <c r="AL485" s="398"/>
      <c r="AM485" s="398"/>
      <c r="AN485" s="398"/>
      <c r="AO485" s="398"/>
      <c r="AP485" s="398"/>
      <c r="AQ485" s="398"/>
      <c r="AR485" s="398"/>
      <c r="AS485" s="398"/>
      <c r="AT485" s="398"/>
      <c r="AU485" s="398"/>
      <c r="AV485" s="398"/>
      <c r="AW485" s="398"/>
      <c r="AX485" s="398"/>
      <c r="AY485" s="398"/>
      <c r="AZ485" s="398"/>
      <c r="BA485" s="400"/>
      <c r="BB485" s="477"/>
      <c r="BC485" s="400"/>
      <c r="BD485" s="400"/>
      <c r="BE485" s="400"/>
      <c r="BF485" s="400"/>
      <c r="BG485" s="400"/>
      <c r="BH485" s="400"/>
      <c r="BI485" s="400"/>
      <c r="BJ485" s="400"/>
      <c r="BK485" s="400"/>
      <c r="BL485" s="400"/>
      <c r="BM485" s="400"/>
      <c r="BN485" s="400"/>
      <c r="BO485" s="400"/>
      <c r="BP485" s="400"/>
      <c r="BQ485" s="400"/>
      <c r="BR485" s="400"/>
      <c r="BS485" s="400"/>
      <c r="BT485" s="400"/>
      <c r="BU485" s="400"/>
      <c r="BV485" s="400"/>
      <c r="BW485" s="400"/>
      <c r="BX485" s="401"/>
      <c r="BY485" s="401"/>
      <c r="BZ485" s="401"/>
      <c r="CA485" s="401"/>
      <c r="CB485" s="401"/>
      <c r="CC485" s="401"/>
      <c r="CD485" s="401"/>
      <c r="CE485" s="401"/>
      <c r="CF485" s="401"/>
      <c r="CG485" s="401"/>
      <c r="CH485" s="401"/>
      <c r="CI485" s="401"/>
      <c r="CJ485" s="401"/>
      <c r="CK485" s="401"/>
      <c r="CL485" s="401"/>
      <c r="CM485" s="401"/>
      <c r="CN485" s="401"/>
      <c r="CO485" s="401"/>
      <c r="CP485" s="401"/>
      <c r="CQ485" s="401"/>
      <c r="CR485" s="401"/>
      <c r="CS485" s="401"/>
      <c r="CT485" s="401"/>
      <c r="CU485" s="401"/>
      <c r="CV485" s="401"/>
      <c r="CW485" s="401"/>
      <c r="CX485" s="401"/>
      <c r="CY485" s="401"/>
      <c r="CZ485" s="401"/>
    </row>
    <row r="486" s="405" customFormat="true" ht="25.15" customHeight="true" x14ac:dyDescent="0.2">
      <c r="C486" s="1071" t="s">
        <v>233</v>
      </c>
      <c r="D486" s="1072"/>
      <c r="E486" s="702">
        <v>7.4051074508177132E-3</v>
      </c>
      <c r="F486" s="698"/>
      <c r="G486" s="698"/>
      <c r="H486" s="1072" t="s">
        <v>233</v>
      </c>
      <c r="I486" s="1072"/>
      <c r="J486" s="703">
        <v>2.7432625447645102E-3</v>
      </c>
      <c r="K486" s="698"/>
      <c r="L486" s="698"/>
      <c r="M486" s="1072" t="s">
        <v>235</v>
      </c>
      <c r="N486" s="1072"/>
      <c r="O486" s="704">
        <v>1.3813362022243312E-2</v>
      </c>
      <c r="P486" s="698"/>
      <c r="Q486" s="698"/>
      <c r="X486" s="398"/>
      <c r="Y486" s="398"/>
      <c r="Z486" s="398"/>
      <c r="AA486" s="398"/>
      <c r="AB486" s="398"/>
      <c r="AC486" s="398"/>
      <c r="AD486" s="398"/>
      <c r="AE486" s="398"/>
      <c r="AF486" s="398"/>
      <c r="AG486" s="398"/>
      <c r="AH486" s="398"/>
      <c r="AI486" s="398"/>
      <c r="AJ486" s="398"/>
      <c r="AK486" s="398"/>
      <c r="AL486" s="398"/>
      <c r="AM486" s="398"/>
      <c r="AN486" s="398"/>
      <c r="AO486" s="398"/>
      <c r="AP486" s="398"/>
      <c r="AQ486" s="398"/>
      <c r="AR486" s="398"/>
      <c r="AS486" s="398"/>
      <c r="AT486" s="398"/>
      <c r="AU486" s="398"/>
      <c r="AV486" s="398"/>
      <c r="AW486" s="398"/>
      <c r="AX486" s="398"/>
      <c r="AY486" s="398"/>
      <c r="AZ486" s="398"/>
      <c r="BA486" s="400"/>
      <c r="BB486" s="477"/>
      <c r="BC486" s="400"/>
      <c r="BD486" s="400"/>
      <c r="BE486" s="400"/>
      <c r="BF486" s="400"/>
      <c r="BG486" s="400"/>
      <c r="BH486" s="400"/>
      <c r="BI486" s="400"/>
      <c r="BJ486" s="400"/>
      <c r="BK486" s="400"/>
      <c r="BL486" s="400"/>
      <c r="BM486" s="400"/>
      <c r="BN486" s="400"/>
      <c r="BO486" s="400"/>
      <c r="BP486" s="400"/>
      <c r="BQ486" s="400"/>
      <c r="BR486" s="400"/>
      <c r="BS486" s="400"/>
      <c r="BT486" s="400"/>
      <c r="BU486" s="400"/>
      <c r="BV486" s="400"/>
      <c r="BW486" s="400"/>
      <c r="BX486" s="401"/>
      <c r="BY486" s="401"/>
      <c r="BZ486" s="401"/>
      <c r="CA486" s="401"/>
      <c r="CB486" s="401"/>
      <c r="CC486" s="401"/>
      <c r="CD486" s="401"/>
      <c r="CE486" s="401"/>
      <c r="CF486" s="401"/>
      <c r="CG486" s="401"/>
      <c r="CH486" s="401"/>
      <c r="CI486" s="401"/>
      <c r="CJ486" s="401"/>
      <c r="CK486" s="401"/>
      <c r="CL486" s="401"/>
      <c r="CM486" s="401"/>
      <c r="CN486" s="401"/>
      <c r="CO486" s="401"/>
      <c r="CP486" s="401"/>
      <c r="CQ486" s="401"/>
      <c r="CR486" s="401"/>
      <c r="CS486" s="401"/>
      <c r="CT486" s="401"/>
      <c r="CU486" s="401"/>
      <c r="CV486" s="401"/>
      <c r="CW486" s="401"/>
      <c r="CX486" s="401"/>
      <c r="CY486" s="401"/>
      <c r="CZ486" s="401"/>
    </row>
    <row r="487" s="405" customFormat="true" ht="25.15" customHeight="true" x14ac:dyDescent="0.2">
      <c r="C487" s="1071" t="s">
        <v>213</v>
      </c>
      <c r="D487" s="1072"/>
      <c r="E487" s="702">
        <v>0.13676350603887902</v>
      </c>
      <c r="F487" s="698"/>
      <c r="G487" s="698"/>
      <c r="H487" s="1072" t="s">
        <v>213</v>
      </c>
      <c r="I487" s="1072"/>
      <c r="J487" s="703">
        <v>0.12753689400858043</v>
      </c>
      <c r="K487" s="698"/>
      <c r="L487" s="698"/>
      <c r="M487" s="1072" t="s">
        <v>210</v>
      </c>
      <c r="N487" s="1072"/>
      <c r="O487" s="704">
        <v>0.17307180345790199</v>
      </c>
      <c r="P487" s="698"/>
      <c r="Q487" s="698"/>
      <c r="X487" s="398"/>
      <c r="Y487" s="398"/>
      <c r="Z487" s="398"/>
      <c r="AA487" s="398"/>
      <c r="AB487" s="398"/>
      <c r="AC487" s="398"/>
      <c r="AD487" s="398"/>
      <c r="AE487" s="398"/>
      <c r="AF487" s="398"/>
      <c r="AG487" s="398"/>
      <c r="AH487" s="398"/>
      <c r="AI487" s="398"/>
      <c r="AJ487" s="398"/>
      <c r="AK487" s="398"/>
      <c r="AL487" s="398"/>
      <c r="AM487" s="398"/>
      <c r="AN487" s="398"/>
      <c r="AO487" s="398"/>
      <c r="AP487" s="398"/>
      <c r="AQ487" s="398"/>
      <c r="AR487" s="398"/>
      <c r="AS487" s="398"/>
      <c r="AT487" s="398"/>
      <c r="AU487" s="398"/>
      <c r="AV487" s="398"/>
      <c r="AW487" s="398"/>
      <c r="AX487" s="398"/>
      <c r="AY487" s="398"/>
      <c r="AZ487" s="398"/>
      <c r="BA487" s="400"/>
      <c r="BB487" s="477"/>
      <c r="BC487" s="400"/>
      <c r="BD487" s="400"/>
      <c r="BE487" s="400"/>
      <c r="BF487" s="400"/>
      <c r="BG487" s="400"/>
      <c r="BH487" s="400"/>
      <c r="BI487" s="400"/>
      <c r="BJ487" s="400"/>
      <c r="BK487" s="400"/>
      <c r="BL487" s="400"/>
      <c r="BM487" s="400"/>
      <c r="BN487" s="400"/>
      <c r="BO487" s="400"/>
      <c r="BP487" s="400"/>
      <c r="BQ487" s="400"/>
      <c r="BR487" s="400"/>
      <c r="BS487" s="400"/>
      <c r="BT487" s="400"/>
      <c r="BU487" s="400"/>
      <c r="BV487" s="400"/>
      <c r="BW487" s="400"/>
      <c r="BX487" s="401"/>
      <c r="BY487" s="401"/>
      <c r="BZ487" s="401"/>
      <c r="CA487" s="401"/>
      <c r="CB487" s="401"/>
      <c r="CC487" s="401"/>
      <c r="CD487" s="401"/>
      <c r="CE487" s="401"/>
      <c r="CF487" s="401"/>
      <c r="CG487" s="401"/>
      <c r="CH487" s="401"/>
      <c r="CI487" s="401"/>
      <c r="CJ487" s="401"/>
      <c r="CK487" s="401"/>
      <c r="CL487" s="401"/>
      <c r="CM487" s="401"/>
      <c r="CN487" s="401"/>
      <c r="CO487" s="401"/>
      <c r="CP487" s="401"/>
      <c r="CQ487" s="401"/>
      <c r="CR487" s="401"/>
      <c r="CS487" s="401"/>
      <c r="CT487" s="401"/>
      <c r="CU487" s="401"/>
      <c r="CV487" s="401"/>
      <c r="CW487" s="401"/>
      <c r="CX487" s="401"/>
      <c r="CY487" s="401"/>
      <c r="CZ487" s="401"/>
    </row>
    <row r="488" s="405" customFormat="true" ht="25.15" customHeight="true" x14ac:dyDescent="0.2">
      <c r="C488" s="1071" t="s">
        <v>212</v>
      </c>
      <c r="D488" s="1072"/>
      <c r="E488" s="702">
        <v>-0.1640908953456971</v>
      </c>
      <c r="F488" s="698"/>
      <c r="G488" s="698"/>
      <c r="H488" s="1072" t="s">
        <v>212</v>
      </c>
      <c r="I488" s="1072"/>
      <c r="J488" s="703">
        <v>-0.1719652723207796</v>
      </c>
      <c r="K488" s="698"/>
      <c r="L488" s="698"/>
      <c r="M488" s="1072" t="s">
        <v>217</v>
      </c>
      <c r="N488" s="1072"/>
      <c r="O488" s="704">
        <v>8.8749345101357319E-2</v>
      </c>
      <c r="P488" s="698"/>
      <c r="Q488" s="698"/>
      <c r="X488" s="398"/>
      <c r="Y488" s="398"/>
      <c r="Z488" s="398"/>
      <c r="AA488" s="398"/>
      <c r="AB488" s="398"/>
      <c r="AC488" s="398"/>
      <c r="AD488" s="398"/>
      <c r="AE488" s="398"/>
      <c r="AF488" s="398"/>
      <c r="AG488" s="398"/>
      <c r="AH488" s="398"/>
      <c r="AI488" s="398"/>
      <c r="AJ488" s="398"/>
      <c r="AK488" s="398"/>
      <c r="AL488" s="398"/>
      <c r="AM488" s="398"/>
      <c r="AN488" s="398"/>
      <c r="AO488" s="398"/>
      <c r="AP488" s="398"/>
      <c r="AQ488" s="398"/>
      <c r="AR488" s="398"/>
      <c r="AS488" s="398"/>
      <c r="AT488" s="398"/>
      <c r="AU488" s="398"/>
      <c r="AV488" s="398"/>
      <c r="AW488" s="398"/>
      <c r="AX488" s="398"/>
      <c r="AY488" s="398"/>
      <c r="AZ488" s="398"/>
      <c r="BA488" s="400"/>
      <c r="BB488" s="477"/>
      <c r="BC488" s="400"/>
      <c r="BD488" s="400"/>
      <c r="BE488" s="400"/>
      <c r="BF488" s="400"/>
      <c r="BG488" s="400"/>
      <c r="BH488" s="400"/>
      <c r="BI488" s="400"/>
      <c r="BJ488" s="400"/>
      <c r="BK488" s="400"/>
      <c r="BL488" s="400"/>
      <c r="BM488" s="400"/>
      <c r="BN488" s="400"/>
      <c r="BO488" s="400"/>
      <c r="BP488" s="400"/>
      <c r="BQ488" s="400"/>
      <c r="BR488" s="400"/>
      <c r="BS488" s="400"/>
      <c r="BT488" s="400"/>
      <c r="BU488" s="400"/>
      <c r="BV488" s="400"/>
      <c r="BW488" s="400"/>
      <c r="BX488" s="401"/>
      <c r="BY488" s="401"/>
      <c r="BZ488" s="401"/>
      <c r="CA488" s="401"/>
      <c r="CB488" s="401"/>
      <c r="CC488" s="401"/>
      <c r="CD488" s="401"/>
      <c r="CE488" s="401"/>
      <c r="CF488" s="401"/>
      <c r="CG488" s="401"/>
      <c r="CH488" s="401"/>
      <c r="CI488" s="401"/>
      <c r="CJ488" s="401"/>
      <c r="CK488" s="401"/>
      <c r="CL488" s="401"/>
      <c r="CM488" s="401"/>
      <c r="CN488" s="401"/>
      <c r="CO488" s="401"/>
      <c r="CP488" s="401"/>
      <c r="CQ488" s="401"/>
      <c r="CR488" s="401"/>
      <c r="CS488" s="401"/>
      <c r="CT488" s="401"/>
      <c r="CU488" s="401"/>
      <c r="CV488" s="401"/>
      <c r="CW488" s="401"/>
      <c r="CX488" s="401"/>
      <c r="CY488" s="401"/>
      <c r="CZ488" s="401"/>
    </row>
    <row r="489" s="405" customFormat="true" ht="25.15" customHeight="true" x14ac:dyDescent="0.2">
      <c r="C489" s="1071" t="s">
        <v>235</v>
      </c>
      <c r="D489" s="1072"/>
      <c r="E489" s="702">
        <v>-4.5996527076407414E-4</v>
      </c>
      <c r="F489" s="698"/>
      <c r="G489" s="698"/>
      <c r="H489" s="1072" t="s">
        <v>235</v>
      </c>
      <c r="I489" s="1072"/>
      <c r="J489" s="703">
        <v>-6.4268700644666268E-3</v>
      </c>
      <c r="K489" s="698"/>
      <c r="L489" s="698"/>
      <c r="M489" s="1072" t="s">
        <v>211</v>
      </c>
      <c r="N489" s="1072"/>
      <c r="O489" s="704">
        <v>0.17450757405604803</v>
      </c>
      <c r="P489" s="698"/>
      <c r="Q489" s="698"/>
      <c r="X489" s="398"/>
      <c r="Y489" s="398"/>
      <c r="Z489" s="398"/>
      <c r="AA489" s="398"/>
      <c r="AB489" s="398"/>
      <c r="AC489" s="398"/>
      <c r="AD489" s="398"/>
      <c r="AE489" s="398"/>
      <c r="AF489" s="398"/>
      <c r="AG489" s="398"/>
      <c r="AH489" s="398"/>
      <c r="AI489" s="398"/>
      <c r="AJ489" s="398"/>
      <c r="AK489" s="398"/>
      <c r="AL489" s="398"/>
      <c r="AM489" s="398"/>
      <c r="AN489" s="398"/>
      <c r="AO489" s="398"/>
      <c r="AP489" s="398"/>
      <c r="AQ489" s="398"/>
      <c r="AR489" s="398"/>
      <c r="AS489" s="398"/>
      <c r="AT489" s="398"/>
      <c r="AU489" s="398"/>
      <c r="AV489" s="398"/>
      <c r="AW489" s="398"/>
      <c r="AX489" s="398"/>
      <c r="AY489" s="398"/>
      <c r="AZ489" s="398"/>
      <c r="BA489" s="400"/>
      <c r="BB489" s="477"/>
      <c r="BC489" s="400"/>
      <c r="BD489" s="400"/>
      <c r="BE489" s="400"/>
      <c r="BF489" s="400"/>
      <c r="BG489" s="400"/>
      <c r="BH489" s="400"/>
      <c r="BI489" s="400"/>
      <c r="BJ489" s="400"/>
      <c r="BK489" s="400"/>
      <c r="BL489" s="400"/>
      <c r="BM489" s="400"/>
      <c r="BN489" s="400"/>
      <c r="BO489" s="400"/>
      <c r="BP489" s="400"/>
      <c r="BQ489" s="400"/>
      <c r="BR489" s="400"/>
      <c r="BS489" s="400"/>
      <c r="BT489" s="400"/>
      <c r="BU489" s="400"/>
      <c r="BV489" s="400"/>
      <c r="BW489" s="400"/>
      <c r="BX489" s="401"/>
      <c r="BY489" s="401"/>
      <c r="BZ489" s="401"/>
      <c r="CA489" s="401"/>
      <c r="CB489" s="401"/>
      <c r="CC489" s="401"/>
      <c r="CD489" s="401"/>
      <c r="CE489" s="401"/>
      <c r="CF489" s="401"/>
      <c r="CG489" s="401"/>
      <c r="CH489" s="401"/>
      <c r="CI489" s="401"/>
      <c r="CJ489" s="401"/>
      <c r="CK489" s="401"/>
      <c r="CL489" s="401"/>
      <c r="CM489" s="401"/>
      <c r="CN489" s="401"/>
      <c r="CO489" s="401"/>
      <c r="CP489" s="401"/>
      <c r="CQ489" s="401"/>
      <c r="CR489" s="401"/>
      <c r="CS489" s="401"/>
      <c r="CT489" s="401"/>
      <c r="CU489" s="401"/>
      <c r="CV489" s="401"/>
      <c r="CW489" s="401"/>
      <c r="CX489" s="401"/>
      <c r="CY489" s="401"/>
      <c r="CZ489" s="401"/>
    </row>
    <row r="490" s="405" customFormat="true" ht="25.15" customHeight="true" x14ac:dyDescent="0.2">
      <c r="C490" s="1071" t="s">
        <v>210</v>
      </c>
      <c r="D490" s="1072"/>
      <c r="E490" s="702">
        <v>0.16926180788535067</v>
      </c>
      <c r="F490" s="698"/>
      <c r="G490" s="698"/>
      <c r="H490" s="1072" t="s">
        <v>210</v>
      </c>
      <c r="I490" s="1072"/>
      <c r="J490" s="703">
        <v>0.1858767183573623</v>
      </c>
      <c r="K490" s="698"/>
      <c r="L490" s="698"/>
      <c r="M490" s="1072" t="s">
        <v>216</v>
      </c>
      <c r="N490" s="1072"/>
      <c r="O490" s="704">
        <v>0.12020818172307218</v>
      </c>
      <c r="P490" s="698"/>
      <c r="Q490" s="698"/>
      <c r="X490" s="398"/>
      <c r="Y490" s="398"/>
      <c r="Z490" s="398"/>
      <c r="AA490" s="398"/>
      <c r="AB490" s="398"/>
      <c r="AC490" s="398"/>
      <c r="AD490" s="398"/>
      <c r="AE490" s="398"/>
      <c r="AF490" s="398"/>
      <c r="AG490" s="398"/>
      <c r="AH490" s="398"/>
      <c r="AI490" s="398"/>
      <c r="AJ490" s="398"/>
      <c r="AK490" s="398"/>
      <c r="AL490" s="398"/>
      <c r="AM490" s="398"/>
      <c r="AN490" s="398"/>
      <c r="AO490" s="398"/>
      <c r="AP490" s="398"/>
      <c r="AQ490" s="398"/>
      <c r="AR490" s="398"/>
      <c r="AS490" s="398"/>
      <c r="AT490" s="398"/>
      <c r="AU490" s="398"/>
      <c r="AV490" s="398"/>
      <c r="AW490" s="398"/>
      <c r="AX490" s="398"/>
      <c r="AY490" s="398"/>
      <c r="AZ490" s="398"/>
      <c r="BA490" s="400"/>
      <c r="BB490" s="477"/>
      <c r="BC490" s="400"/>
      <c r="BD490" s="400"/>
      <c r="BE490" s="400"/>
      <c r="BF490" s="400"/>
      <c r="BG490" s="400"/>
      <c r="BH490" s="400"/>
      <c r="BI490" s="400"/>
      <c r="BJ490" s="400"/>
      <c r="BK490" s="400"/>
      <c r="BL490" s="400"/>
      <c r="BM490" s="400"/>
      <c r="BN490" s="400"/>
      <c r="BO490" s="400"/>
      <c r="BP490" s="400"/>
      <c r="BQ490" s="400"/>
      <c r="BR490" s="400"/>
      <c r="BS490" s="400"/>
      <c r="BT490" s="400"/>
      <c r="BU490" s="400"/>
      <c r="BV490" s="400"/>
      <c r="BW490" s="400"/>
      <c r="BX490" s="401"/>
      <c r="BY490" s="401"/>
      <c r="BZ490" s="401"/>
      <c r="CA490" s="401"/>
      <c r="CB490" s="401"/>
      <c r="CC490" s="401"/>
      <c r="CD490" s="401"/>
      <c r="CE490" s="401"/>
      <c r="CF490" s="401"/>
      <c r="CG490" s="401"/>
      <c r="CH490" s="401"/>
      <c r="CI490" s="401"/>
      <c r="CJ490" s="401"/>
      <c r="CK490" s="401"/>
      <c r="CL490" s="401"/>
      <c r="CM490" s="401"/>
      <c r="CN490" s="401"/>
      <c r="CO490" s="401"/>
      <c r="CP490" s="401"/>
      <c r="CQ490" s="401"/>
      <c r="CR490" s="401"/>
      <c r="CS490" s="401"/>
      <c r="CT490" s="401"/>
      <c r="CU490" s="401"/>
      <c r="CV490" s="401"/>
      <c r="CW490" s="401"/>
      <c r="CX490" s="401"/>
      <c r="CY490" s="401"/>
      <c r="CZ490" s="401"/>
    </row>
    <row r="491" s="405" customFormat="true" ht="25.15" customHeight="true" x14ac:dyDescent="0.2">
      <c r="C491" s="1071" t="s">
        <v>217</v>
      </c>
      <c r="D491" s="1072"/>
      <c r="E491" s="702">
        <v>0.114097637806688</v>
      </c>
      <c r="F491" s="698"/>
      <c r="G491" s="698"/>
      <c r="H491" s="1072" t="s">
        <v>217</v>
      </c>
      <c r="I491" s="1072"/>
      <c r="J491" s="703">
        <v>0.12469192762499724</v>
      </c>
      <c r="K491" s="698"/>
      <c r="L491" s="698"/>
      <c r="M491" s="1072" t="s">
        <v>223</v>
      </c>
      <c r="N491" s="1072"/>
      <c r="O491" s="704">
        <v>6.5578502023533797E-2</v>
      </c>
      <c r="P491" s="698"/>
      <c r="Q491" s="698"/>
      <c r="X491" s="398"/>
      <c r="Y491" s="398"/>
      <c r="Z491" s="398"/>
      <c r="AA491" s="398"/>
      <c r="AB491" s="398"/>
      <c r="AC491" s="398"/>
      <c r="AD491" s="398"/>
      <c r="AE491" s="398"/>
      <c r="AF491" s="398"/>
      <c r="AG491" s="398"/>
      <c r="AH491" s="398"/>
      <c r="AI491" s="398"/>
      <c r="AJ491" s="398"/>
      <c r="AK491" s="398"/>
      <c r="AL491" s="398"/>
      <c r="AM491" s="398"/>
      <c r="AN491" s="398"/>
      <c r="AO491" s="398"/>
      <c r="AP491" s="398"/>
      <c r="AQ491" s="398"/>
      <c r="AR491" s="398"/>
      <c r="AS491" s="398"/>
      <c r="AT491" s="398"/>
      <c r="AU491" s="398"/>
      <c r="AV491" s="398"/>
      <c r="AW491" s="398"/>
      <c r="AX491" s="398"/>
      <c r="AY491" s="398"/>
      <c r="AZ491" s="398"/>
      <c r="BA491" s="400"/>
      <c r="BB491" s="477"/>
      <c r="BC491" s="400"/>
      <c r="BD491" s="400"/>
      <c r="BE491" s="400"/>
      <c r="BF491" s="400"/>
      <c r="BG491" s="400"/>
      <c r="BH491" s="400"/>
      <c r="BI491" s="400"/>
      <c r="BJ491" s="400"/>
      <c r="BK491" s="400"/>
      <c r="BL491" s="400"/>
      <c r="BM491" s="400"/>
      <c r="BN491" s="400"/>
      <c r="BO491" s="400"/>
      <c r="BP491" s="400"/>
      <c r="BQ491" s="400"/>
      <c r="BR491" s="400"/>
      <c r="BS491" s="400"/>
      <c r="BT491" s="400"/>
      <c r="BU491" s="400"/>
      <c r="BV491" s="400"/>
      <c r="BW491" s="400"/>
      <c r="BX491" s="401"/>
      <c r="BY491" s="401"/>
      <c r="BZ491" s="401"/>
      <c r="CA491" s="401"/>
      <c r="CB491" s="401"/>
      <c r="CC491" s="401"/>
      <c r="CD491" s="401"/>
      <c r="CE491" s="401"/>
      <c r="CF491" s="401"/>
      <c r="CG491" s="401"/>
      <c r="CH491" s="401"/>
      <c r="CI491" s="401"/>
      <c r="CJ491" s="401"/>
      <c r="CK491" s="401"/>
      <c r="CL491" s="401"/>
      <c r="CM491" s="401"/>
      <c r="CN491" s="401"/>
      <c r="CO491" s="401"/>
      <c r="CP491" s="401"/>
      <c r="CQ491" s="401"/>
      <c r="CR491" s="401"/>
      <c r="CS491" s="401"/>
      <c r="CT491" s="401"/>
      <c r="CU491" s="401"/>
      <c r="CV491" s="401"/>
      <c r="CW491" s="401"/>
      <c r="CX491" s="401"/>
      <c r="CY491" s="401"/>
      <c r="CZ491" s="401"/>
    </row>
    <row r="492" s="405" customFormat="true" ht="25.15" customHeight="true" x14ac:dyDescent="0.2">
      <c r="C492" s="1071" t="s">
        <v>211</v>
      </c>
      <c r="D492" s="1072"/>
      <c r="E492" s="702">
        <v>0.1640917587154759</v>
      </c>
      <c r="F492" s="698"/>
      <c r="G492" s="698"/>
      <c r="H492" s="1072" t="s">
        <v>211</v>
      </c>
      <c r="I492" s="1072"/>
      <c r="J492" s="703">
        <v>0.17958815481540094</v>
      </c>
      <c r="K492" s="698"/>
      <c r="L492" s="698"/>
      <c r="M492" s="1072" t="s">
        <v>225</v>
      </c>
      <c r="N492" s="1072"/>
      <c r="O492" s="704">
        <v>5.7601247430956397E-2</v>
      </c>
      <c r="P492" s="698"/>
      <c r="Q492" s="698"/>
      <c r="X492" s="398"/>
      <c r="Y492" s="398"/>
      <c r="Z492" s="398"/>
      <c r="AA492" s="398"/>
      <c r="AB492" s="398"/>
      <c r="AC492" s="398"/>
      <c r="AD492" s="398"/>
      <c r="AE492" s="398"/>
      <c r="AF492" s="398"/>
      <c r="AG492" s="398"/>
      <c r="AH492" s="398"/>
      <c r="AI492" s="398"/>
      <c r="AJ492" s="398"/>
      <c r="AK492" s="398"/>
      <c r="AL492" s="398"/>
      <c r="AM492" s="398"/>
      <c r="AN492" s="398"/>
      <c r="AO492" s="398"/>
      <c r="AP492" s="398"/>
      <c r="AQ492" s="398"/>
      <c r="AR492" s="398"/>
      <c r="AS492" s="398"/>
      <c r="AT492" s="398"/>
      <c r="AU492" s="398"/>
      <c r="AV492" s="398"/>
      <c r="AW492" s="398"/>
      <c r="AX492" s="398"/>
      <c r="AY492" s="398"/>
      <c r="AZ492" s="398"/>
      <c r="BA492" s="400"/>
      <c r="BB492" s="477"/>
      <c r="BC492" s="400"/>
      <c r="BD492" s="400"/>
      <c r="BE492" s="400"/>
      <c r="BF492" s="400"/>
      <c r="BG492" s="400"/>
      <c r="BH492" s="400"/>
      <c r="BI492" s="400"/>
      <c r="BJ492" s="400"/>
      <c r="BK492" s="400"/>
      <c r="BL492" s="400"/>
      <c r="BM492" s="400"/>
      <c r="BN492" s="400"/>
      <c r="BO492" s="400"/>
      <c r="BP492" s="400"/>
      <c r="BQ492" s="400"/>
      <c r="BR492" s="400"/>
      <c r="BS492" s="400"/>
      <c r="BT492" s="400"/>
      <c r="BU492" s="400"/>
      <c r="BV492" s="400"/>
      <c r="BW492" s="400"/>
      <c r="BX492" s="401"/>
      <c r="BY492" s="401"/>
      <c r="BZ492" s="401"/>
      <c r="CA492" s="401"/>
      <c r="CB492" s="401"/>
      <c r="CC492" s="401"/>
      <c r="CD492" s="401"/>
      <c r="CE492" s="401"/>
      <c r="CF492" s="401"/>
      <c r="CG492" s="401"/>
      <c r="CH492" s="401"/>
      <c r="CI492" s="401"/>
      <c r="CJ492" s="401"/>
      <c r="CK492" s="401"/>
      <c r="CL492" s="401"/>
      <c r="CM492" s="401"/>
      <c r="CN492" s="401"/>
      <c r="CO492" s="401"/>
      <c r="CP492" s="401"/>
      <c r="CQ492" s="401"/>
      <c r="CR492" s="401"/>
      <c r="CS492" s="401"/>
      <c r="CT492" s="401"/>
      <c r="CU492" s="401"/>
      <c r="CV492" s="401"/>
      <c r="CW492" s="401"/>
      <c r="CX492" s="401"/>
      <c r="CY492" s="401"/>
      <c r="CZ492" s="401"/>
    </row>
    <row r="493" s="405" customFormat="true" ht="25.15" customHeight="true" x14ac:dyDescent="0.2">
      <c r="C493" s="1071" t="s">
        <v>216</v>
      </c>
      <c r="D493" s="1072"/>
      <c r="E493" s="702">
        <v>0.10622696993676735</v>
      </c>
      <c r="F493" s="698"/>
      <c r="G493" s="698"/>
      <c r="H493" s="1072" t="s">
        <v>216</v>
      </c>
      <c r="I493" s="1072"/>
      <c r="J493" s="703">
        <v>0.11770714321148136</v>
      </c>
      <c r="K493" s="698"/>
      <c r="L493" s="698"/>
      <c r="M493" s="1072" t="s">
        <v>219</v>
      </c>
      <c r="N493" s="1072"/>
      <c r="O493" s="704">
        <v>9.1449810176227345E-2</v>
      </c>
      <c r="P493" s="698"/>
      <c r="Q493" s="698"/>
      <c r="X493" s="398"/>
      <c r="Y493" s="398"/>
      <c r="Z493" s="398"/>
      <c r="AA493" s="398"/>
      <c r="AB493" s="398"/>
      <c r="AC493" s="398"/>
      <c r="AD493" s="398"/>
      <c r="AE493" s="398"/>
      <c r="AF493" s="398"/>
      <c r="AG493" s="398"/>
      <c r="AH493" s="398"/>
      <c r="AI493" s="398"/>
      <c r="AJ493" s="398"/>
      <c r="AK493" s="398"/>
      <c r="AL493" s="398"/>
      <c r="AM493" s="398"/>
      <c r="AN493" s="398"/>
      <c r="AO493" s="398"/>
      <c r="AP493" s="398"/>
      <c r="AQ493" s="398"/>
      <c r="AR493" s="398"/>
      <c r="AS493" s="398"/>
      <c r="AT493" s="398"/>
      <c r="AU493" s="398"/>
      <c r="AV493" s="398"/>
      <c r="AW493" s="398"/>
      <c r="AX493" s="398"/>
      <c r="AY493" s="398"/>
      <c r="AZ493" s="398"/>
      <c r="BA493" s="400"/>
      <c r="BB493" s="477"/>
      <c r="BC493" s="400"/>
      <c r="BD493" s="400"/>
      <c r="BE493" s="400"/>
      <c r="BF493" s="400"/>
      <c r="BG493" s="400"/>
      <c r="BH493" s="400"/>
      <c r="BI493" s="400"/>
      <c r="BJ493" s="400"/>
      <c r="BK493" s="400"/>
      <c r="BL493" s="400"/>
      <c r="BM493" s="400"/>
      <c r="BN493" s="400"/>
      <c r="BO493" s="400"/>
      <c r="BP493" s="400"/>
      <c r="BQ493" s="400"/>
      <c r="BR493" s="400"/>
      <c r="BS493" s="400"/>
      <c r="BT493" s="400"/>
      <c r="BU493" s="400"/>
      <c r="BV493" s="400"/>
      <c r="BW493" s="400"/>
      <c r="BX493" s="401"/>
      <c r="BY493" s="401"/>
      <c r="BZ493" s="401"/>
      <c r="CA493" s="401"/>
      <c r="CB493" s="401"/>
      <c r="CC493" s="401"/>
      <c r="CD493" s="401"/>
      <c r="CE493" s="401"/>
      <c r="CF493" s="401"/>
      <c r="CG493" s="401"/>
      <c r="CH493" s="401"/>
      <c r="CI493" s="401"/>
      <c r="CJ493" s="401"/>
      <c r="CK493" s="401"/>
      <c r="CL493" s="401"/>
      <c r="CM493" s="401"/>
      <c r="CN493" s="401"/>
      <c r="CO493" s="401"/>
      <c r="CP493" s="401"/>
      <c r="CQ493" s="401"/>
      <c r="CR493" s="401"/>
      <c r="CS493" s="401"/>
      <c r="CT493" s="401"/>
      <c r="CU493" s="401"/>
      <c r="CV493" s="401"/>
      <c r="CW493" s="401"/>
      <c r="CX493" s="401"/>
      <c r="CY493" s="401"/>
      <c r="CZ493" s="401"/>
    </row>
    <row r="494" s="405" customFormat="true" ht="25.15" customHeight="true" x14ac:dyDescent="0.2">
      <c r="C494" s="1071" t="s">
        <v>223</v>
      </c>
      <c r="D494" s="1072"/>
      <c r="E494" s="702">
        <v>6.6933176904186209E-2</v>
      </c>
      <c r="F494" s="698"/>
      <c r="G494" s="698"/>
      <c r="H494" s="1072" t="s">
        <v>223</v>
      </c>
      <c r="I494" s="1072"/>
      <c r="J494" s="703">
        <v>6.4568660889092411E-2</v>
      </c>
      <c r="K494" s="698"/>
      <c r="L494" s="698"/>
      <c r="M494" s="1072" t="s">
        <v>215</v>
      </c>
      <c r="N494" s="1072"/>
      <c r="O494" s="704">
        <v>0.14518632937007453</v>
      </c>
      <c r="P494" s="698"/>
      <c r="Q494" s="698"/>
      <c r="X494" s="398"/>
      <c r="Y494" s="398"/>
      <c r="Z494" s="398"/>
      <c r="AA494" s="398"/>
      <c r="AB494" s="398"/>
      <c r="AC494" s="398"/>
      <c r="AD494" s="398"/>
      <c r="AE494" s="398"/>
      <c r="AF494" s="398"/>
      <c r="AG494" s="398"/>
      <c r="AH494" s="398"/>
      <c r="AI494" s="398"/>
      <c r="AJ494" s="398"/>
      <c r="AK494" s="398"/>
      <c r="AL494" s="398"/>
      <c r="AM494" s="398"/>
      <c r="AN494" s="398"/>
      <c r="AO494" s="398"/>
      <c r="AP494" s="398"/>
      <c r="AQ494" s="398"/>
      <c r="AR494" s="398"/>
      <c r="AS494" s="398"/>
      <c r="AT494" s="398"/>
      <c r="AU494" s="398"/>
      <c r="AV494" s="398"/>
      <c r="AW494" s="398"/>
      <c r="AX494" s="398"/>
      <c r="AY494" s="398"/>
      <c r="AZ494" s="398"/>
      <c r="BA494" s="400"/>
      <c r="BB494" s="477"/>
      <c r="BC494" s="400"/>
      <c r="BD494" s="400"/>
      <c r="BE494" s="400"/>
      <c r="BF494" s="400"/>
      <c r="BG494" s="400"/>
      <c r="BH494" s="400"/>
      <c r="BI494" s="400"/>
      <c r="BJ494" s="400"/>
      <c r="BK494" s="400"/>
      <c r="BL494" s="400"/>
      <c r="BM494" s="400"/>
      <c r="BN494" s="400"/>
      <c r="BO494" s="400"/>
      <c r="BP494" s="400"/>
      <c r="BQ494" s="400"/>
      <c r="BR494" s="400"/>
      <c r="BS494" s="400"/>
      <c r="BT494" s="400"/>
      <c r="BU494" s="400"/>
      <c r="BV494" s="400"/>
      <c r="BW494" s="400"/>
      <c r="BX494" s="401"/>
      <c r="BY494" s="401"/>
      <c r="BZ494" s="401"/>
      <c r="CA494" s="401"/>
      <c r="CB494" s="401"/>
      <c r="CC494" s="401"/>
      <c r="CD494" s="401"/>
      <c r="CE494" s="401"/>
      <c r="CF494" s="401"/>
      <c r="CG494" s="401"/>
      <c r="CH494" s="401"/>
      <c r="CI494" s="401"/>
      <c r="CJ494" s="401"/>
      <c r="CK494" s="401"/>
      <c r="CL494" s="401"/>
      <c r="CM494" s="401"/>
      <c r="CN494" s="401"/>
      <c r="CO494" s="401"/>
      <c r="CP494" s="401"/>
      <c r="CQ494" s="401"/>
      <c r="CR494" s="401"/>
      <c r="CS494" s="401"/>
      <c r="CT494" s="401"/>
      <c r="CU494" s="401"/>
      <c r="CV494" s="401"/>
      <c r="CW494" s="401"/>
      <c r="CX494" s="401"/>
      <c r="CY494" s="401"/>
      <c r="CZ494" s="401"/>
    </row>
    <row r="495" s="405" customFormat="true" ht="25.15" customHeight="true" x14ac:dyDescent="0.2">
      <c r="C495" s="1071" t="s">
        <v>225</v>
      </c>
      <c r="D495" s="1072"/>
      <c r="E495" s="702">
        <v>4.7295065149228349E-2</v>
      </c>
      <c r="F495" s="698"/>
      <c r="G495" s="698"/>
      <c r="H495" s="1072" t="s">
        <v>225</v>
      </c>
      <c r="I495" s="1072"/>
      <c r="J495" s="703">
        <v>5.211361149807469E-2</v>
      </c>
      <c r="K495" s="698"/>
      <c r="L495" s="698"/>
      <c r="M495" s="1072" t="s">
        <v>229</v>
      </c>
      <c r="N495" s="1072"/>
      <c r="O495" s="704">
        <v>-8.0831003269908209E-3</v>
      </c>
      <c r="P495" s="698"/>
      <c r="Q495" s="698"/>
      <c r="X495" s="398"/>
      <c r="Y495" s="398"/>
      <c r="Z495" s="398"/>
      <c r="AA495" s="398"/>
      <c r="AB495" s="398"/>
      <c r="AC495" s="398"/>
      <c r="AD495" s="398"/>
      <c r="AE495" s="398"/>
      <c r="AF495" s="398"/>
      <c r="AG495" s="398"/>
      <c r="AH495" s="398"/>
      <c r="AI495" s="398"/>
      <c r="AJ495" s="398"/>
      <c r="AK495" s="398"/>
      <c r="AL495" s="398"/>
      <c r="AM495" s="398"/>
      <c r="AN495" s="398"/>
      <c r="AO495" s="398"/>
      <c r="AP495" s="398"/>
      <c r="AQ495" s="398"/>
      <c r="AR495" s="398"/>
      <c r="AS495" s="398"/>
      <c r="AT495" s="398"/>
      <c r="AU495" s="398"/>
      <c r="AV495" s="398"/>
      <c r="AW495" s="398"/>
      <c r="AX495" s="398"/>
      <c r="AY495" s="398"/>
      <c r="AZ495" s="398"/>
      <c r="BA495" s="400"/>
      <c r="BB495" s="477"/>
      <c r="BC495" s="400"/>
      <c r="BD495" s="400"/>
      <c r="BE495" s="400"/>
      <c r="BF495" s="400"/>
      <c r="BG495" s="400"/>
      <c r="BH495" s="400"/>
      <c r="BI495" s="400"/>
      <c r="BJ495" s="400"/>
      <c r="BK495" s="400"/>
      <c r="BL495" s="400"/>
      <c r="BM495" s="400"/>
      <c r="BN495" s="400"/>
      <c r="BO495" s="400"/>
      <c r="BP495" s="400"/>
      <c r="BQ495" s="400"/>
      <c r="BR495" s="400"/>
      <c r="BS495" s="400"/>
      <c r="BT495" s="400"/>
      <c r="BU495" s="400"/>
      <c r="BV495" s="400"/>
      <c r="BW495" s="400"/>
      <c r="BX495" s="401"/>
      <c r="BY495" s="401"/>
      <c r="BZ495" s="401"/>
      <c r="CA495" s="401"/>
      <c r="CB495" s="401"/>
      <c r="CC495" s="401"/>
      <c r="CD495" s="401"/>
      <c r="CE495" s="401"/>
      <c r="CF495" s="401"/>
      <c r="CG495" s="401"/>
      <c r="CH495" s="401"/>
      <c r="CI495" s="401"/>
      <c r="CJ495" s="401"/>
      <c r="CK495" s="401"/>
      <c r="CL495" s="401"/>
      <c r="CM495" s="401"/>
      <c r="CN495" s="401"/>
      <c r="CO495" s="401"/>
      <c r="CP495" s="401"/>
      <c r="CQ495" s="401"/>
      <c r="CR495" s="401"/>
      <c r="CS495" s="401"/>
      <c r="CT495" s="401"/>
      <c r="CU495" s="401"/>
      <c r="CV495" s="401"/>
      <c r="CW495" s="401"/>
      <c r="CX495" s="401"/>
      <c r="CY495" s="401"/>
      <c r="CZ495" s="401"/>
    </row>
    <row r="496" s="405" customFormat="true" ht="25.15" customHeight="true" x14ac:dyDescent="0.2">
      <c r="C496" s="1071" t="s">
        <v>219</v>
      </c>
      <c r="D496" s="1072"/>
      <c r="E496" s="702">
        <v>8.8452272640492657E-2</v>
      </c>
      <c r="F496" s="698"/>
      <c r="G496" s="698"/>
      <c r="H496" s="1072" t="s">
        <v>219</v>
      </c>
      <c r="I496" s="1072"/>
      <c r="J496" s="703">
        <v>9.8765628283822182E-2</v>
      </c>
      <c r="K496" s="698"/>
      <c r="L496" s="698"/>
      <c r="M496" s="1072" t="s">
        <v>226</v>
      </c>
      <c r="N496" s="1072"/>
      <c r="O496" s="705">
        <v>3.5826319349034894E-2</v>
      </c>
      <c r="P496" s="698"/>
      <c r="Q496" s="698"/>
      <c r="X496" s="398"/>
      <c r="Y496" s="398"/>
      <c r="Z496" s="398"/>
      <c r="AA496" s="398"/>
      <c r="AB496" s="398"/>
      <c r="AC496" s="398"/>
      <c r="AD496" s="398"/>
      <c r="AE496" s="398"/>
      <c r="AF496" s="398"/>
      <c r="AG496" s="398"/>
      <c r="AH496" s="398"/>
      <c r="AI496" s="398"/>
      <c r="AJ496" s="398"/>
      <c r="AK496" s="398"/>
      <c r="AL496" s="398"/>
      <c r="AM496" s="398"/>
      <c r="AN496" s="398"/>
      <c r="AO496" s="398"/>
      <c r="AP496" s="398"/>
      <c r="AQ496" s="398"/>
      <c r="AR496" s="398"/>
      <c r="AS496" s="398"/>
      <c r="AT496" s="398"/>
      <c r="AU496" s="398"/>
      <c r="AV496" s="398"/>
      <c r="AW496" s="398"/>
      <c r="AX496" s="398"/>
      <c r="AY496" s="398"/>
      <c r="AZ496" s="398"/>
      <c r="BA496" s="400"/>
      <c r="BB496" s="477"/>
      <c r="BC496" s="400"/>
      <c r="BD496" s="400"/>
      <c r="BE496" s="400"/>
      <c r="BF496" s="400"/>
      <c r="BG496" s="400"/>
      <c r="BH496" s="400"/>
      <c r="BI496" s="400"/>
      <c r="BJ496" s="400"/>
      <c r="BK496" s="400"/>
      <c r="BL496" s="400"/>
      <c r="BM496" s="400"/>
      <c r="BN496" s="400"/>
      <c r="BO496" s="400"/>
      <c r="BP496" s="400"/>
      <c r="BQ496" s="400"/>
      <c r="BR496" s="400"/>
      <c r="BS496" s="400"/>
      <c r="BT496" s="400"/>
      <c r="BU496" s="400"/>
      <c r="BV496" s="400"/>
      <c r="BW496" s="400"/>
      <c r="BX496" s="401"/>
      <c r="BY496" s="401"/>
      <c r="BZ496" s="401"/>
      <c r="CA496" s="401"/>
      <c r="CB496" s="401"/>
      <c r="CC496" s="401"/>
      <c r="CD496" s="401"/>
      <c r="CE496" s="401"/>
      <c r="CF496" s="401"/>
      <c r="CG496" s="401"/>
      <c r="CH496" s="401"/>
      <c r="CI496" s="401"/>
      <c r="CJ496" s="401"/>
      <c r="CK496" s="401"/>
      <c r="CL496" s="401"/>
      <c r="CM496" s="401"/>
      <c r="CN496" s="401"/>
      <c r="CO496" s="401"/>
      <c r="CP496" s="401"/>
      <c r="CQ496" s="401"/>
      <c r="CR496" s="401"/>
      <c r="CS496" s="401"/>
      <c r="CT496" s="401"/>
      <c r="CU496" s="401"/>
      <c r="CV496" s="401"/>
      <c r="CW496" s="401"/>
      <c r="CX496" s="401"/>
      <c r="CY496" s="401"/>
      <c r="CZ496" s="401"/>
    </row>
    <row r="497" s="405" customFormat="true" ht="25.15" customHeight="true" x14ac:dyDescent="0.2">
      <c r="C497" s="1071" t="s">
        <v>215</v>
      </c>
      <c r="D497" s="1072"/>
      <c r="E497" s="702">
        <v>0.11868642835639377</v>
      </c>
      <c r="F497" s="698"/>
      <c r="G497" s="698"/>
      <c r="H497" s="1072" t="s">
        <v>215</v>
      </c>
      <c r="I497" s="1072"/>
      <c r="J497" s="703">
        <v>0.12957726055878324</v>
      </c>
      <c r="K497" s="698"/>
      <c r="L497" s="698"/>
      <c r="M497" s="1072"/>
      <c r="N497" s="1072"/>
      <c r="O497" s="698"/>
      <c r="P497" s="698"/>
      <c r="Q497" s="698"/>
      <c r="X497" s="398"/>
      <c r="Y497" s="398"/>
      <c r="Z497" s="398"/>
      <c r="AA497" s="398"/>
      <c r="AB497" s="398"/>
      <c r="AC497" s="398"/>
      <c r="AD497" s="398"/>
      <c r="AE497" s="398"/>
      <c r="AF497" s="398"/>
      <c r="AG497" s="398"/>
      <c r="AH497" s="398"/>
      <c r="AI497" s="398"/>
      <c r="AJ497" s="398"/>
      <c r="AK497" s="398"/>
      <c r="AL497" s="398"/>
      <c r="AM497" s="398"/>
      <c r="AN497" s="398"/>
      <c r="AO497" s="398"/>
      <c r="AP497" s="398"/>
      <c r="AQ497" s="398"/>
      <c r="AR497" s="398"/>
      <c r="AS497" s="398"/>
      <c r="AT497" s="398"/>
      <c r="AU497" s="398"/>
      <c r="AV497" s="398"/>
      <c r="AW497" s="398"/>
      <c r="AX497" s="398"/>
      <c r="AY497" s="398"/>
      <c r="AZ497" s="398"/>
      <c r="BA497" s="400"/>
      <c r="BB497" s="477"/>
      <c r="BC497" s="400"/>
      <c r="BD497" s="400"/>
      <c r="BE497" s="400"/>
      <c r="BF497" s="400"/>
      <c r="BG497" s="400"/>
      <c r="BH497" s="400"/>
      <c r="BI497" s="400"/>
      <c r="BJ497" s="400"/>
      <c r="BK497" s="400"/>
      <c r="BL497" s="400"/>
      <c r="BM497" s="400"/>
      <c r="BN497" s="400"/>
      <c r="BO497" s="400"/>
      <c r="BP497" s="400"/>
      <c r="BQ497" s="400"/>
      <c r="BR497" s="400"/>
      <c r="BS497" s="400"/>
      <c r="BT497" s="400"/>
      <c r="BU497" s="400"/>
      <c r="BV497" s="400"/>
      <c r="BW497" s="400"/>
      <c r="BX497" s="401"/>
      <c r="BY497" s="401"/>
      <c r="BZ497" s="401"/>
      <c r="CA497" s="401"/>
      <c r="CB497" s="401"/>
      <c r="CC497" s="401"/>
      <c r="CD497" s="401"/>
      <c r="CE497" s="401"/>
      <c r="CF497" s="401"/>
      <c r="CG497" s="401"/>
      <c r="CH497" s="401"/>
      <c r="CI497" s="401"/>
      <c r="CJ497" s="401"/>
      <c r="CK497" s="401"/>
      <c r="CL497" s="401"/>
      <c r="CM497" s="401"/>
      <c r="CN497" s="401"/>
      <c r="CO497" s="401"/>
      <c r="CP497" s="401"/>
      <c r="CQ497" s="401"/>
      <c r="CR497" s="401"/>
      <c r="CS497" s="401"/>
      <c r="CT497" s="401"/>
      <c r="CU497" s="401"/>
      <c r="CV497" s="401"/>
      <c r="CW497" s="401"/>
      <c r="CX497" s="401"/>
      <c r="CY497" s="401"/>
      <c r="CZ497" s="401"/>
    </row>
    <row r="498" s="405" customFormat="true" ht="25.15" customHeight="true" x14ac:dyDescent="0.2">
      <c r="C498" s="1071" t="s">
        <v>229</v>
      </c>
      <c r="D498" s="1072"/>
      <c r="E498" s="702">
        <v>1.4110468943811266E-2</v>
      </c>
      <c r="F498" s="698"/>
      <c r="G498" s="698"/>
      <c r="H498" s="1072" t="s">
        <v>229</v>
      </c>
      <c r="I498" s="1072"/>
      <c r="J498" s="703">
        <v>2.8132248925257425E-2</v>
      </c>
      <c r="K498" s="698"/>
      <c r="L498" s="698"/>
      <c r="M498" s="1072"/>
      <c r="N498" s="1072"/>
      <c r="O498" s="698"/>
      <c r="P498" s="698"/>
      <c r="Q498" s="698"/>
      <c r="X498" s="398"/>
      <c r="Y498" s="398"/>
      <c r="Z498" s="398"/>
      <c r="AA498" s="398"/>
      <c r="AB498" s="398"/>
      <c r="AC498" s="398"/>
      <c r="AD498" s="398"/>
      <c r="AE498" s="398"/>
      <c r="AF498" s="398"/>
      <c r="AG498" s="398"/>
      <c r="AH498" s="398"/>
      <c r="AI498" s="398"/>
      <c r="AJ498" s="398"/>
      <c r="AK498" s="398"/>
      <c r="AL498" s="398"/>
      <c r="AM498" s="398"/>
      <c r="AN498" s="398"/>
      <c r="AO498" s="398"/>
      <c r="AP498" s="398"/>
      <c r="AQ498" s="398"/>
      <c r="AR498" s="398"/>
      <c r="AS498" s="398"/>
      <c r="AT498" s="398"/>
      <c r="AU498" s="398"/>
      <c r="AV498" s="398"/>
      <c r="AW498" s="398"/>
      <c r="AX498" s="398"/>
      <c r="AY498" s="398"/>
      <c r="AZ498" s="398"/>
      <c r="BA498" s="400"/>
      <c r="BB498" s="477"/>
      <c r="BC498" s="400"/>
      <c r="BD498" s="400"/>
      <c r="BE498" s="400"/>
      <c r="BF498" s="400"/>
      <c r="BG498" s="400"/>
      <c r="BH498" s="400"/>
      <c r="BI498" s="400"/>
      <c r="BJ498" s="400"/>
      <c r="BK498" s="400"/>
      <c r="BL498" s="400"/>
      <c r="BM498" s="400"/>
      <c r="BN498" s="400"/>
      <c r="BO498" s="400"/>
      <c r="BP498" s="400"/>
      <c r="BQ498" s="400"/>
      <c r="BR498" s="400"/>
      <c r="BS498" s="400"/>
      <c r="BT498" s="400"/>
      <c r="BU498" s="400"/>
      <c r="BV498" s="400"/>
      <c r="BW498" s="400"/>
      <c r="BX498" s="401"/>
      <c r="BY498" s="401"/>
      <c r="BZ498" s="401"/>
      <c r="CA498" s="401"/>
      <c r="CB498" s="401"/>
      <c r="CC498" s="401"/>
      <c r="CD498" s="401"/>
      <c r="CE498" s="401"/>
      <c r="CF498" s="401"/>
      <c r="CG498" s="401"/>
      <c r="CH498" s="401"/>
      <c r="CI498" s="401"/>
      <c r="CJ498" s="401"/>
      <c r="CK498" s="401"/>
      <c r="CL498" s="401"/>
      <c r="CM498" s="401"/>
      <c r="CN498" s="401"/>
      <c r="CO498" s="401"/>
      <c r="CP498" s="401"/>
      <c r="CQ498" s="401"/>
      <c r="CR498" s="401"/>
      <c r="CS498" s="401"/>
      <c r="CT498" s="401"/>
      <c r="CU498" s="401"/>
      <c r="CV498" s="401"/>
      <c r="CW498" s="401"/>
      <c r="CX498" s="401"/>
      <c r="CY498" s="401"/>
      <c r="CZ498" s="401"/>
    </row>
    <row r="499" s="405" customFormat="true" ht="25.15" customHeight="true" x14ac:dyDescent="0.2">
      <c r="C499" s="1071" t="s">
        <v>226</v>
      </c>
      <c r="D499" s="1072"/>
      <c r="E499" s="706">
        <v>4.405940304221112E-2</v>
      </c>
      <c r="F499" s="698"/>
      <c r="G499" s="698"/>
      <c r="H499" s="1072" t="s">
        <v>226</v>
      </c>
      <c r="I499" s="1072"/>
      <c r="J499" s="707">
        <v>4.7043418260414423E-2</v>
      </c>
      <c r="K499" s="698"/>
      <c r="L499" s="698"/>
      <c r="M499" s="1072" t="s">
        <v>244</v>
      </c>
      <c r="N499" s="1072"/>
      <c r="O499" s="1072"/>
      <c r="P499" s="698"/>
      <c r="Q499" s="698"/>
      <c r="X499" s="398"/>
      <c r="Y499" s="398"/>
      <c r="Z499" s="398"/>
      <c r="AA499" s="398"/>
      <c r="AB499" s="398"/>
      <c r="AC499" s="398"/>
      <c r="AD499" s="398"/>
      <c r="AE499" s="398"/>
      <c r="AF499" s="398"/>
      <c r="AG499" s="398"/>
      <c r="AH499" s="398"/>
      <c r="AI499" s="398"/>
      <c r="AJ499" s="398"/>
      <c r="AK499" s="398"/>
      <c r="AL499" s="398"/>
      <c r="AM499" s="398"/>
      <c r="AN499" s="398"/>
      <c r="AO499" s="398"/>
      <c r="AP499" s="398"/>
      <c r="AQ499" s="398"/>
      <c r="AR499" s="398"/>
      <c r="AS499" s="398"/>
      <c r="AT499" s="398"/>
      <c r="AU499" s="398"/>
      <c r="AV499" s="398"/>
      <c r="AW499" s="398"/>
      <c r="AX499" s="398"/>
      <c r="AY499" s="398"/>
      <c r="AZ499" s="398"/>
      <c r="BA499" s="400"/>
      <c r="BB499" s="477"/>
      <c r="BC499" s="400"/>
      <c r="BD499" s="400"/>
      <c r="BE499" s="400"/>
      <c r="BF499" s="400"/>
      <c r="BG499" s="400"/>
      <c r="BH499" s="400"/>
      <c r="BI499" s="400"/>
      <c r="BJ499" s="400"/>
      <c r="BK499" s="400"/>
      <c r="BL499" s="400"/>
      <c r="BM499" s="400"/>
      <c r="BN499" s="400"/>
      <c r="BO499" s="400"/>
      <c r="BP499" s="400"/>
      <c r="BQ499" s="400"/>
      <c r="BR499" s="400"/>
      <c r="BS499" s="400"/>
      <c r="BT499" s="400"/>
      <c r="BU499" s="400"/>
      <c r="BV499" s="400"/>
      <c r="BW499" s="400"/>
      <c r="BX499" s="401"/>
      <c r="BY499" s="401"/>
      <c r="BZ499" s="401"/>
      <c r="CA499" s="401"/>
      <c r="CB499" s="401"/>
      <c r="CC499" s="401"/>
      <c r="CD499" s="401"/>
      <c r="CE499" s="401"/>
      <c r="CF499" s="401"/>
      <c r="CG499" s="401"/>
      <c r="CH499" s="401"/>
      <c r="CI499" s="401"/>
      <c r="CJ499" s="401"/>
      <c r="CK499" s="401"/>
      <c r="CL499" s="401"/>
      <c r="CM499" s="401"/>
      <c r="CN499" s="401"/>
      <c r="CO499" s="401"/>
      <c r="CP499" s="401"/>
      <c r="CQ499" s="401"/>
      <c r="CR499" s="401"/>
      <c r="CS499" s="401"/>
      <c r="CT499" s="401"/>
      <c r="CU499" s="401"/>
      <c r="CV499" s="401"/>
      <c r="CW499" s="401"/>
      <c r="CX499" s="401"/>
      <c r="CY499" s="401"/>
      <c r="CZ499" s="401"/>
    </row>
    <row r="500" s="405" customFormat="true" ht="25.15" customHeight="true" x14ac:dyDescent="0.2">
      <c r="C500" s="1071"/>
      <c r="D500" s="1072"/>
      <c r="E500" s="698"/>
      <c r="F500" s="698"/>
      <c r="G500" s="698"/>
      <c r="H500" s="1072"/>
      <c r="I500" s="1072"/>
      <c r="J500" s="698"/>
      <c r="K500" s="698"/>
      <c r="L500" s="698"/>
      <c r="M500" s="1072" t="s">
        <v>208</v>
      </c>
      <c r="N500" s="1072"/>
      <c r="O500" s="720" t="s">
        <v>209</v>
      </c>
      <c r="P500" s="698"/>
      <c r="Q500" s="698"/>
      <c r="X500" s="398"/>
      <c r="Y500" s="398"/>
      <c r="Z500" s="398"/>
      <c r="AA500" s="398"/>
      <c r="AB500" s="398"/>
      <c r="AC500" s="398"/>
      <c r="AD500" s="398"/>
      <c r="AE500" s="398"/>
      <c r="AF500" s="398"/>
      <c r="AG500" s="398"/>
      <c r="AH500" s="398"/>
      <c r="AI500" s="398"/>
      <c r="AJ500" s="398"/>
      <c r="AK500" s="398"/>
      <c r="AL500" s="398"/>
      <c r="AM500" s="398"/>
      <c r="AN500" s="398"/>
      <c r="AO500" s="398"/>
      <c r="AP500" s="398"/>
      <c r="AQ500" s="398"/>
      <c r="AR500" s="398"/>
      <c r="AS500" s="398"/>
      <c r="AT500" s="398"/>
      <c r="AU500" s="398"/>
      <c r="AV500" s="398"/>
      <c r="AW500" s="398"/>
      <c r="AX500" s="398"/>
      <c r="AY500" s="398"/>
      <c r="AZ500" s="398"/>
      <c r="BA500" s="400"/>
      <c r="BB500" s="477"/>
      <c r="BC500" s="400"/>
      <c r="BD500" s="400"/>
      <c r="BE500" s="400"/>
      <c r="BF500" s="400"/>
      <c r="BG500" s="400"/>
      <c r="BH500" s="400"/>
      <c r="BI500" s="400"/>
      <c r="BJ500" s="400"/>
      <c r="BK500" s="400"/>
      <c r="BL500" s="400"/>
      <c r="BM500" s="400"/>
      <c r="BN500" s="400"/>
      <c r="BO500" s="400"/>
      <c r="BP500" s="400"/>
      <c r="BQ500" s="400"/>
      <c r="BR500" s="400"/>
      <c r="BS500" s="400"/>
      <c r="BT500" s="400"/>
      <c r="BU500" s="400"/>
      <c r="BV500" s="400"/>
      <c r="BW500" s="400"/>
      <c r="BX500" s="401"/>
      <c r="BY500" s="401"/>
      <c r="BZ500" s="401"/>
      <c r="CA500" s="401"/>
      <c r="CB500" s="401"/>
      <c r="CC500" s="401"/>
      <c r="CD500" s="401"/>
      <c r="CE500" s="401"/>
      <c r="CF500" s="401"/>
      <c r="CG500" s="401"/>
      <c r="CH500" s="401"/>
      <c r="CI500" s="401"/>
      <c r="CJ500" s="401"/>
      <c r="CK500" s="401"/>
      <c r="CL500" s="401"/>
      <c r="CM500" s="401"/>
      <c r="CN500" s="401"/>
      <c r="CO500" s="401"/>
      <c r="CP500" s="401"/>
      <c r="CQ500" s="401"/>
      <c r="CR500" s="401"/>
      <c r="CS500" s="401"/>
      <c r="CT500" s="401"/>
      <c r="CU500" s="401"/>
      <c r="CV500" s="401"/>
      <c r="CW500" s="401"/>
      <c r="CX500" s="401"/>
      <c r="CY500" s="401"/>
      <c r="CZ500" s="401"/>
    </row>
    <row r="501" s="405" customFormat="true" ht="25.15" customHeight="true" x14ac:dyDescent="0.2">
      <c r="C501" s="1071"/>
      <c r="D501" s="1072"/>
      <c r="E501" s="698"/>
      <c r="F501" s="698"/>
      <c r="G501" s="698"/>
      <c r="H501" s="1072"/>
      <c r="I501" s="1072"/>
      <c r="J501" s="698"/>
      <c r="K501" s="698"/>
      <c r="L501" s="698"/>
      <c r="M501" s="1072" t="s">
        <v>209</v>
      </c>
      <c r="N501" s="1072"/>
      <c r="O501" s="721">
        <v>0.99999999999999989</v>
      </c>
      <c r="P501" s="698"/>
      <c r="Q501" s="698"/>
      <c r="X501" s="398"/>
      <c r="Y501" s="398"/>
      <c r="Z501" s="398"/>
      <c r="AA501" s="398"/>
      <c r="AB501" s="398"/>
      <c r="AC501" s="398"/>
      <c r="AD501" s="398"/>
      <c r="AE501" s="398"/>
      <c r="AF501" s="398"/>
      <c r="AG501" s="398"/>
      <c r="AH501" s="398"/>
      <c r="AI501" s="398"/>
      <c r="AJ501" s="398"/>
      <c r="AK501" s="398"/>
      <c r="AL501" s="398"/>
      <c r="AM501" s="398"/>
      <c r="AN501" s="398"/>
      <c r="AO501" s="398"/>
      <c r="AP501" s="398"/>
      <c r="AQ501" s="398"/>
      <c r="AR501" s="398"/>
      <c r="AS501" s="398"/>
      <c r="AT501" s="398"/>
      <c r="AU501" s="398"/>
      <c r="AV501" s="398"/>
      <c r="AW501" s="398"/>
      <c r="AX501" s="398"/>
      <c r="AY501" s="398"/>
      <c r="AZ501" s="398"/>
      <c r="BA501" s="400"/>
      <c r="BB501" s="477"/>
      <c r="BC501" s="400"/>
      <c r="BD501" s="400"/>
      <c r="BE501" s="400"/>
      <c r="BF501" s="400"/>
      <c r="BG501" s="400"/>
      <c r="BH501" s="400"/>
      <c r="BI501" s="400"/>
      <c r="BJ501" s="400"/>
      <c r="BK501" s="400"/>
      <c r="BL501" s="400"/>
      <c r="BM501" s="400"/>
      <c r="BN501" s="400"/>
      <c r="BO501" s="400"/>
      <c r="BP501" s="400"/>
      <c r="BQ501" s="400"/>
      <c r="BR501" s="400"/>
      <c r="BS501" s="400"/>
      <c r="BT501" s="400"/>
      <c r="BU501" s="400"/>
      <c r="BV501" s="400"/>
      <c r="BW501" s="400"/>
      <c r="BX501" s="401"/>
      <c r="BY501" s="401"/>
      <c r="BZ501" s="401"/>
      <c r="CA501" s="401"/>
      <c r="CB501" s="401"/>
      <c r="CC501" s="401"/>
      <c r="CD501" s="401"/>
      <c r="CE501" s="401"/>
      <c r="CF501" s="401"/>
      <c r="CG501" s="401"/>
      <c r="CH501" s="401"/>
      <c r="CI501" s="401"/>
      <c r="CJ501" s="401"/>
      <c r="CK501" s="401"/>
      <c r="CL501" s="401"/>
      <c r="CM501" s="401"/>
      <c r="CN501" s="401"/>
      <c r="CO501" s="401"/>
      <c r="CP501" s="401"/>
      <c r="CQ501" s="401"/>
      <c r="CR501" s="401"/>
      <c r="CS501" s="401"/>
      <c r="CT501" s="401"/>
      <c r="CU501" s="401"/>
      <c r="CV501" s="401"/>
      <c r="CW501" s="401"/>
      <c r="CX501" s="401"/>
      <c r="CY501" s="401"/>
      <c r="CZ501" s="401"/>
    </row>
    <row r="502" s="405" customFormat="true" ht="25.15" customHeight="true" x14ac:dyDescent="0.2">
      <c r="C502" s="1071" t="s">
        <v>244</v>
      </c>
      <c r="D502" s="1072"/>
      <c r="E502" s="1072"/>
      <c r="F502" s="698"/>
      <c r="G502" s="698"/>
      <c r="H502" s="1072" t="s">
        <v>244</v>
      </c>
      <c r="I502" s="1072"/>
      <c r="J502" s="1072"/>
      <c r="K502" s="698"/>
      <c r="L502" s="698"/>
      <c r="M502" s="1072"/>
      <c r="N502" s="1072"/>
      <c r="O502" s="698"/>
      <c r="P502" s="698"/>
      <c r="Q502" s="698"/>
      <c r="X502" s="398"/>
      <c r="Y502" s="398"/>
      <c r="Z502" s="398"/>
      <c r="AA502" s="398"/>
      <c r="AB502" s="398"/>
      <c r="AC502" s="398"/>
      <c r="AD502" s="398"/>
      <c r="AE502" s="398"/>
      <c r="AF502" s="398"/>
      <c r="AG502" s="398"/>
      <c r="AH502" s="398"/>
      <c r="AI502" s="398"/>
      <c r="AJ502" s="398"/>
      <c r="AK502" s="398"/>
      <c r="AL502" s="398"/>
      <c r="AM502" s="398"/>
      <c r="AN502" s="398"/>
      <c r="AO502" s="398"/>
      <c r="AP502" s="398"/>
      <c r="AQ502" s="398"/>
      <c r="AR502" s="398"/>
      <c r="AS502" s="398"/>
      <c r="AT502" s="398"/>
      <c r="AU502" s="398"/>
      <c r="AV502" s="398"/>
      <c r="AW502" s="398"/>
      <c r="AX502" s="398"/>
      <c r="AY502" s="398"/>
      <c r="AZ502" s="398"/>
      <c r="BA502" s="400"/>
      <c r="BB502" s="477"/>
      <c r="BC502" s="400"/>
      <c r="BD502" s="400"/>
      <c r="BE502" s="400"/>
      <c r="BF502" s="400"/>
      <c r="BG502" s="400"/>
      <c r="BH502" s="400"/>
      <c r="BI502" s="400"/>
      <c r="BJ502" s="400"/>
      <c r="BK502" s="400"/>
      <c r="BL502" s="400"/>
      <c r="BM502" s="400"/>
      <c r="BN502" s="400"/>
      <c r="BO502" s="400"/>
      <c r="BP502" s="400"/>
      <c r="BQ502" s="400"/>
      <c r="BR502" s="400"/>
      <c r="BS502" s="400"/>
      <c r="BT502" s="400"/>
      <c r="BU502" s="400"/>
      <c r="BV502" s="400"/>
      <c r="BW502" s="400"/>
      <c r="BX502" s="401"/>
      <c r="BY502" s="401"/>
      <c r="BZ502" s="401"/>
      <c r="CA502" s="401"/>
      <c r="CB502" s="401"/>
      <c r="CC502" s="401"/>
      <c r="CD502" s="401"/>
      <c r="CE502" s="401"/>
      <c r="CF502" s="401"/>
      <c r="CG502" s="401"/>
      <c r="CH502" s="401"/>
      <c r="CI502" s="401"/>
      <c r="CJ502" s="401"/>
      <c r="CK502" s="401"/>
      <c r="CL502" s="401"/>
      <c r="CM502" s="401"/>
      <c r="CN502" s="401"/>
      <c r="CO502" s="401"/>
      <c r="CP502" s="401"/>
      <c r="CQ502" s="401"/>
      <c r="CR502" s="401"/>
      <c r="CS502" s="401"/>
      <c r="CT502" s="401"/>
      <c r="CU502" s="401"/>
      <c r="CV502" s="401"/>
      <c r="CW502" s="401"/>
      <c r="CX502" s="401"/>
      <c r="CY502" s="401"/>
      <c r="CZ502" s="401"/>
    </row>
    <row r="503" s="405" customFormat="true" ht="25.15" customHeight="true" x14ac:dyDescent="0.2">
      <c r="C503" s="1071" t="s">
        <v>208</v>
      </c>
      <c r="D503" s="1072"/>
      <c r="E503" s="722" t="s">
        <v>209</v>
      </c>
      <c r="F503" s="698"/>
      <c r="G503" s="698"/>
      <c r="H503" s="1072" t="s">
        <v>208</v>
      </c>
      <c r="I503" s="1072"/>
      <c r="J503" s="723" t="s">
        <v>209</v>
      </c>
      <c r="K503" s="698"/>
      <c r="L503" s="698"/>
      <c r="M503" s="1072"/>
      <c r="N503" s="1072"/>
      <c r="O503" s="698"/>
      <c r="P503" s="698"/>
      <c r="Q503" s="698"/>
      <c r="X503" s="398"/>
      <c r="Y503" s="398"/>
      <c r="Z503" s="398"/>
      <c r="AA503" s="398"/>
      <c r="AB503" s="398"/>
      <c r="AC503" s="398"/>
      <c r="AD503" s="398"/>
      <c r="AE503" s="398"/>
      <c r="AF503" s="398"/>
      <c r="AG503" s="398"/>
      <c r="AH503" s="398"/>
      <c r="AI503" s="398"/>
      <c r="AJ503" s="398"/>
      <c r="AK503" s="398"/>
      <c r="AL503" s="398"/>
      <c r="AM503" s="398"/>
      <c r="AN503" s="398"/>
      <c r="AO503" s="398"/>
      <c r="AP503" s="398"/>
      <c r="AQ503" s="398"/>
      <c r="AR503" s="398"/>
      <c r="AS503" s="398"/>
      <c r="AT503" s="398"/>
      <c r="AU503" s="398"/>
      <c r="AV503" s="398"/>
      <c r="AW503" s="398"/>
      <c r="AX503" s="398"/>
      <c r="AY503" s="398"/>
      <c r="AZ503" s="398"/>
      <c r="BA503" s="400"/>
      <c r="BB503" s="477"/>
      <c r="BC503" s="400"/>
      <c r="BD503" s="400"/>
      <c r="BE503" s="400"/>
      <c r="BF503" s="400"/>
      <c r="BG503" s="400"/>
      <c r="BH503" s="400"/>
      <c r="BI503" s="400"/>
      <c r="BJ503" s="400"/>
      <c r="BK503" s="400"/>
      <c r="BL503" s="400"/>
      <c r="BM503" s="400"/>
      <c r="BN503" s="400"/>
      <c r="BO503" s="400"/>
      <c r="BP503" s="400"/>
      <c r="BQ503" s="400"/>
      <c r="BR503" s="400"/>
      <c r="BS503" s="400"/>
      <c r="BT503" s="400"/>
      <c r="BU503" s="400"/>
      <c r="BV503" s="400"/>
      <c r="BW503" s="400"/>
      <c r="BX503" s="401"/>
      <c r="BY503" s="401"/>
      <c r="BZ503" s="401"/>
      <c r="CA503" s="401"/>
      <c r="CB503" s="401"/>
      <c r="CC503" s="401"/>
      <c r="CD503" s="401"/>
      <c r="CE503" s="401"/>
      <c r="CF503" s="401"/>
      <c r="CG503" s="401"/>
      <c r="CH503" s="401"/>
      <c r="CI503" s="401"/>
      <c r="CJ503" s="401"/>
      <c r="CK503" s="401"/>
      <c r="CL503" s="401"/>
      <c r="CM503" s="401"/>
      <c r="CN503" s="401"/>
      <c r="CO503" s="401"/>
      <c r="CP503" s="401"/>
      <c r="CQ503" s="401"/>
      <c r="CR503" s="401"/>
      <c r="CS503" s="401"/>
      <c r="CT503" s="401"/>
      <c r="CU503" s="401"/>
      <c r="CV503" s="401"/>
      <c r="CW503" s="401"/>
      <c r="CX503" s="401"/>
      <c r="CY503" s="401"/>
      <c r="CZ503" s="401"/>
    </row>
    <row r="504" s="405" customFormat="true" ht="25.15" customHeight="true" x14ac:dyDescent="0.2">
      <c r="C504" s="1071" t="s">
        <v>209</v>
      </c>
      <c r="D504" s="1072"/>
      <c r="E504" s="724">
        <v>0.99999999999999978</v>
      </c>
      <c r="F504" s="698"/>
      <c r="G504" s="698"/>
      <c r="H504" s="1072" t="s">
        <v>209</v>
      </c>
      <c r="I504" s="1072"/>
      <c r="J504" s="725">
        <v>1.0000000000000002</v>
      </c>
      <c r="K504" s="698"/>
      <c r="L504" s="698"/>
      <c r="M504" s="1072"/>
      <c r="N504" s="1072"/>
      <c r="O504" s="698"/>
      <c r="P504" s="698"/>
      <c r="Q504" s="698"/>
      <c r="X504" s="398"/>
      <c r="Y504" s="398"/>
      <c r="Z504" s="398"/>
      <c r="AA504" s="398"/>
      <c r="AB504" s="398"/>
      <c r="AC504" s="398"/>
      <c r="AD504" s="398"/>
      <c r="AE504" s="398"/>
      <c r="AF504" s="398"/>
      <c r="AG504" s="398"/>
      <c r="AH504" s="398"/>
      <c r="AI504" s="398"/>
      <c r="AJ504" s="398"/>
      <c r="AK504" s="398"/>
      <c r="AL504" s="398"/>
      <c r="AM504" s="398"/>
      <c r="AN504" s="398"/>
      <c r="AO504" s="398"/>
      <c r="AP504" s="398"/>
      <c r="AQ504" s="398"/>
      <c r="AR504" s="398"/>
      <c r="AS504" s="398"/>
      <c r="AT504" s="398"/>
      <c r="AU504" s="398"/>
      <c r="AV504" s="398"/>
      <c r="AW504" s="398"/>
      <c r="AX504" s="398"/>
      <c r="AY504" s="398"/>
      <c r="AZ504" s="398"/>
      <c r="BA504" s="400"/>
      <c r="BB504" s="477"/>
      <c r="BC504" s="400"/>
      <c r="BD504" s="400"/>
      <c r="BE504" s="400"/>
      <c r="BF504" s="400"/>
      <c r="BG504" s="400"/>
      <c r="BH504" s="400"/>
      <c r="BI504" s="400"/>
      <c r="BJ504" s="400"/>
      <c r="BK504" s="400"/>
      <c r="BL504" s="400"/>
      <c r="BM504" s="400"/>
      <c r="BN504" s="400"/>
      <c r="BO504" s="400"/>
      <c r="BP504" s="400"/>
      <c r="BQ504" s="400"/>
      <c r="BR504" s="400"/>
      <c r="BS504" s="400"/>
      <c r="BT504" s="400"/>
      <c r="BU504" s="400"/>
      <c r="BV504" s="400"/>
      <c r="BW504" s="400"/>
      <c r="BX504" s="401"/>
      <c r="BY504" s="401"/>
      <c r="BZ504" s="401"/>
      <c r="CA504" s="401"/>
      <c r="CB504" s="401"/>
      <c r="CC504" s="401"/>
      <c r="CD504" s="401"/>
      <c r="CE504" s="401"/>
      <c r="CF504" s="401"/>
      <c r="CG504" s="401"/>
      <c r="CH504" s="401"/>
      <c r="CI504" s="401"/>
      <c r="CJ504" s="401"/>
      <c r="CK504" s="401"/>
      <c r="CL504" s="401"/>
      <c r="CM504" s="401"/>
      <c r="CN504" s="401"/>
      <c r="CO504" s="401"/>
      <c r="CP504" s="401"/>
      <c r="CQ504" s="401"/>
      <c r="CR504" s="401"/>
      <c r="CS504" s="401"/>
      <c r="CT504" s="401"/>
      <c r="CU504" s="401"/>
      <c r="CV504" s="401"/>
      <c r="CW504" s="401"/>
      <c r="CX504" s="401"/>
      <c r="CY504" s="401"/>
      <c r="CZ504" s="401"/>
    </row>
    <row r="505" s="405" customFormat="true" ht="25.15" customHeight="true" x14ac:dyDescent="0.2">
      <c r="C505" s="1071"/>
      <c r="D505" s="1072"/>
      <c r="E505" s="698"/>
      <c r="F505" s="698"/>
      <c r="G505" s="698"/>
      <c r="H505" s="1072"/>
      <c r="I505" s="1072"/>
      <c r="J505" s="698"/>
      <c r="K505" s="698"/>
      <c r="L505" s="698"/>
      <c r="M505" s="1072"/>
      <c r="N505" s="1072"/>
      <c r="O505" s="698"/>
      <c r="P505" s="698"/>
      <c r="Q505" s="698"/>
      <c r="X505" s="398"/>
      <c r="Y505" s="398"/>
      <c r="Z505" s="398"/>
      <c r="AA505" s="398"/>
      <c r="AB505" s="398"/>
      <c r="AC505" s="398"/>
      <c r="AD505" s="398"/>
      <c r="AE505" s="398"/>
      <c r="AF505" s="398"/>
      <c r="AG505" s="398"/>
      <c r="AH505" s="398"/>
      <c r="AI505" s="398"/>
      <c r="AJ505" s="398"/>
      <c r="AK505" s="398"/>
      <c r="AL505" s="398"/>
      <c r="AM505" s="398"/>
      <c r="AN505" s="398"/>
      <c r="AO505" s="398"/>
      <c r="AP505" s="398"/>
      <c r="AQ505" s="398"/>
      <c r="AR505" s="398"/>
      <c r="AS505" s="398"/>
      <c r="AT505" s="398"/>
      <c r="AU505" s="398"/>
      <c r="AV505" s="398"/>
      <c r="AW505" s="398"/>
      <c r="AX505" s="398"/>
      <c r="AY505" s="398"/>
      <c r="AZ505" s="398"/>
      <c r="BA505" s="400"/>
      <c r="BB505" s="477"/>
      <c r="BC505" s="400"/>
      <c r="BD505" s="400"/>
      <c r="BE505" s="400"/>
      <c r="BF505" s="400"/>
      <c r="BG505" s="400"/>
      <c r="BH505" s="400"/>
      <c r="BI505" s="400"/>
      <c r="BJ505" s="400"/>
      <c r="BK505" s="400"/>
      <c r="BL505" s="400"/>
      <c r="BM505" s="400"/>
      <c r="BN505" s="400"/>
      <c r="BO505" s="400"/>
      <c r="BP505" s="400"/>
      <c r="BQ505" s="400"/>
      <c r="BR505" s="400"/>
      <c r="BS505" s="400"/>
      <c r="BT505" s="400"/>
      <c r="BU505" s="400"/>
      <c r="BV505" s="400"/>
      <c r="BW505" s="400"/>
      <c r="BX505" s="401"/>
      <c r="BY505" s="401"/>
      <c r="BZ505" s="401"/>
      <c r="CA505" s="401"/>
      <c r="CB505" s="401"/>
      <c r="CC505" s="401"/>
      <c r="CD505" s="401"/>
      <c r="CE505" s="401"/>
      <c r="CF505" s="401"/>
      <c r="CG505" s="401"/>
      <c r="CH505" s="401"/>
      <c r="CI505" s="401"/>
      <c r="CJ505" s="401"/>
      <c r="CK505" s="401"/>
      <c r="CL505" s="401"/>
      <c r="CM505" s="401"/>
      <c r="CN505" s="401"/>
      <c r="CO505" s="401"/>
      <c r="CP505" s="401"/>
      <c r="CQ505" s="401"/>
      <c r="CR505" s="401"/>
      <c r="CS505" s="401"/>
      <c r="CT505" s="401"/>
      <c r="CU505" s="401"/>
      <c r="CV505" s="401"/>
      <c r="CW505" s="401"/>
      <c r="CX505" s="401"/>
      <c r="CY505" s="401"/>
      <c r="CZ505" s="401"/>
    </row>
    <row r="506" s="405" customFormat="true" ht="25.15" customHeight="true" x14ac:dyDescent="0.2">
      <c r="C506" s="1071"/>
      <c r="D506" s="1072"/>
      <c r="E506" s="697"/>
      <c r="F506" s="697"/>
      <c r="G506" s="697"/>
      <c r="H506" s="1071"/>
      <c r="I506" s="1072"/>
      <c r="J506" s="697"/>
      <c r="K506" s="697"/>
      <c r="L506" s="697"/>
      <c r="M506" s="1071"/>
      <c r="N506" s="1072"/>
      <c r="O506" s="697"/>
      <c r="P506" s="697"/>
      <c r="Q506" s="697"/>
      <c r="X506" s="398"/>
      <c r="Y506" s="398"/>
      <c r="Z506" s="398"/>
      <c r="AA506" s="398"/>
      <c r="AB506" s="398"/>
      <c r="AC506" s="398"/>
      <c r="AD506" s="398"/>
      <c r="AE506" s="398"/>
      <c r="AF506" s="398"/>
      <c r="AG506" s="398"/>
      <c r="AH506" s="398"/>
      <c r="AI506" s="398"/>
      <c r="AJ506" s="398"/>
      <c r="AK506" s="398"/>
      <c r="AL506" s="398"/>
      <c r="AM506" s="398"/>
      <c r="AN506" s="398"/>
      <c r="AO506" s="398"/>
      <c r="AP506" s="398"/>
      <c r="AQ506" s="398"/>
      <c r="AR506" s="398"/>
      <c r="AS506" s="398"/>
      <c r="AT506" s="398"/>
      <c r="AU506" s="398"/>
      <c r="AV506" s="398"/>
      <c r="AW506" s="398"/>
      <c r="AX506" s="398"/>
      <c r="AY506" s="398"/>
      <c r="AZ506" s="398"/>
      <c r="BA506" s="400"/>
      <c r="BB506" s="477"/>
      <c r="BC506" s="400"/>
      <c r="BD506" s="400"/>
      <c r="BE506" s="400"/>
      <c r="BF506" s="400"/>
      <c r="BG506" s="400"/>
      <c r="BH506" s="400"/>
      <c r="BI506" s="400"/>
      <c r="BJ506" s="400"/>
      <c r="BK506" s="400"/>
      <c r="BL506" s="400"/>
      <c r="BM506" s="400"/>
      <c r="BN506" s="400"/>
      <c r="BO506" s="400"/>
      <c r="BP506" s="400"/>
      <c r="BQ506" s="400"/>
      <c r="BR506" s="400"/>
      <c r="BS506" s="400"/>
      <c r="BT506" s="400"/>
      <c r="BU506" s="400"/>
      <c r="BV506" s="400"/>
      <c r="BW506" s="400"/>
      <c r="BX506" s="401"/>
      <c r="BY506" s="401"/>
      <c r="BZ506" s="401"/>
      <c r="CA506" s="401"/>
      <c r="CB506" s="401"/>
      <c r="CC506" s="401"/>
      <c r="CD506" s="401"/>
      <c r="CE506" s="401"/>
      <c r="CF506" s="401"/>
      <c r="CG506" s="401"/>
      <c r="CH506" s="401"/>
      <c r="CI506" s="401"/>
      <c r="CJ506" s="401"/>
      <c r="CK506" s="401"/>
      <c r="CL506" s="401"/>
      <c r="CM506" s="401"/>
      <c r="CN506" s="401"/>
      <c r="CO506" s="401"/>
      <c r="CP506" s="401"/>
      <c r="CQ506" s="401"/>
      <c r="CR506" s="401"/>
      <c r="CS506" s="401"/>
      <c r="CT506" s="401"/>
      <c r="CU506" s="401"/>
      <c r="CV506" s="401"/>
      <c r="CW506" s="401"/>
      <c r="CX506" s="401"/>
      <c r="CY506" s="401"/>
      <c r="CZ506" s="401"/>
    </row>
    <row r="507" s="405" customFormat="true" ht="25.15" customHeight="true" x14ac:dyDescent="0.2">
      <c r="C507" s="1071"/>
      <c r="D507" s="1072"/>
      <c r="E507" s="697"/>
      <c r="F507" s="697"/>
      <c r="G507" s="697"/>
      <c r="H507" s="1071"/>
      <c r="I507" s="1072"/>
      <c r="J507" s="697"/>
      <c r="K507" s="697"/>
      <c r="L507" s="697"/>
      <c r="M507" s="1071"/>
      <c r="N507" s="1072"/>
      <c r="O507" s="697"/>
      <c r="P507" s="697"/>
      <c r="Q507" s="697"/>
      <c r="X507" s="398"/>
      <c r="Y507" s="398"/>
      <c r="Z507" s="398"/>
      <c r="AA507" s="398"/>
      <c r="AB507" s="398"/>
      <c r="AC507" s="398"/>
      <c r="AD507" s="398"/>
      <c r="AE507" s="398"/>
      <c r="AF507" s="398"/>
      <c r="AG507" s="398"/>
      <c r="AH507" s="398"/>
      <c r="AI507" s="398"/>
      <c r="AJ507" s="398"/>
      <c r="AK507" s="398"/>
      <c r="AL507" s="398"/>
      <c r="AM507" s="398"/>
      <c r="AN507" s="398"/>
      <c r="AO507" s="398"/>
      <c r="AP507" s="398"/>
      <c r="AQ507" s="398"/>
      <c r="AR507" s="398"/>
      <c r="AS507" s="398"/>
      <c r="AT507" s="398"/>
      <c r="AU507" s="398"/>
      <c r="AV507" s="398"/>
      <c r="AW507" s="398"/>
      <c r="AX507" s="398"/>
      <c r="AY507" s="398"/>
      <c r="AZ507" s="398"/>
      <c r="BA507" s="400"/>
      <c r="BB507" s="477"/>
      <c r="BC507" s="400"/>
      <c r="BD507" s="400"/>
      <c r="BE507" s="400"/>
      <c r="BF507" s="400"/>
      <c r="BG507" s="400"/>
      <c r="BH507" s="400"/>
      <c r="BI507" s="400"/>
      <c r="BJ507" s="400"/>
      <c r="BK507" s="400"/>
      <c r="BL507" s="400"/>
      <c r="BM507" s="400"/>
      <c r="BN507" s="400"/>
      <c r="BO507" s="400"/>
      <c r="BP507" s="400"/>
      <c r="BQ507" s="400"/>
      <c r="BR507" s="400"/>
      <c r="BS507" s="400"/>
      <c r="BT507" s="400"/>
      <c r="BU507" s="400"/>
      <c r="BV507" s="400"/>
      <c r="BW507" s="400"/>
      <c r="BX507" s="401"/>
      <c r="BY507" s="401"/>
      <c r="BZ507" s="401"/>
      <c r="CA507" s="401"/>
      <c r="CB507" s="401"/>
      <c r="CC507" s="401"/>
      <c r="CD507" s="401"/>
      <c r="CE507" s="401"/>
      <c r="CF507" s="401"/>
      <c r="CG507" s="401"/>
      <c r="CH507" s="401"/>
      <c r="CI507" s="401"/>
      <c r="CJ507" s="401"/>
      <c r="CK507" s="401"/>
      <c r="CL507" s="401"/>
      <c r="CM507" s="401"/>
      <c r="CN507" s="401"/>
      <c r="CO507" s="401"/>
      <c r="CP507" s="401"/>
      <c r="CQ507" s="401"/>
      <c r="CR507" s="401"/>
      <c r="CS507" s="401"/>
      <c r="CT507" s="401"/>
      <c r="CU507" s="401"/>
      <c r="CV507" s="401"/>
      <c r="CW507" s="401"/>
      <c r="CX507" s="401"/>
      <c r="CY507" s="401"/>
      <c r="CZ507" s="401"/>
    </row>
    <row r="508" s="405" customFormat="true" ht="25.15" customHeight="true" x14ac:dyDescent="0.2">
      <c r="C508" s="1071"/>
      <c r="D508" s="1072"/>
      <c r="E508" s="697"/>
      <c r="F508" s="697"/>
      <c r="G508" s="697"/>
      <c r="H508" s="1071"/>
      <c r="I508" s="1072"/>
      <c r="J508" s="697"/>
      <c r="K508" s="697"/>
      <c r="L508" s="697"/>
      <c r="M508" s="1071"/>
      <c r="N508" s="1072"/>
      <c r="O508" s="697"/>
      <c r="P508" s="697"/>
      <c r="Q508" s="697"/>
      <c r="X508" s="398"/>
      <c r="Y508" s="398"/>
      <c r="Z508" s="398"/>
      <c r="AA508" s="398"/>
      <c r="AB508" s="398"/>
      <c r="AC508" s="398"/>
      <c r="AD508" s="398"/>
      <c r="AE508" s="398"/>
      <c r="AF508" s="398"/>
      <c r="AG508" s="398"/>
      <c r="AH508" s="398"/>
      <c r="AI508" s="398"/>
      <c r="AJ508" s="398"/>
      <c r="AK508" s="398"/>
      <c r="AL508" s="398"/>
      <c r="AM508" s="398"/>
      <c r="AN508" s="398"/>
      <c r="AO508" s="398"/>
      <c r="AP508" s="398"/>
      <c r="AQ508" s="398"/>
      <c r="AR508" s="398"/>
      <c r="AS508" s="398"/>
      <c r="AT508" s="398"/>
      <c r="AU508" s="398"/>
      <c r="AV508" s="398"/>
      <c r="AW508" s="398"/>
      <c r="AX508" s="398"/>
      <c r="AY508" s="398"/>
      <c r="AZ508" s="398"/>
      <c r="BA508" s="400"/>
      <c r="BB508" s="477"/>
      <c r="BC508" s="400"/>
      <c r="BD508" s="400"/>
      <c r="BE508" s="400"/>
      <c r="BF508" s="400"/>
      <c r="BG508" s="400"/>
      <c r="BH508" s="400"/>
      <c r="BI508" s="400"/>
      <c r="BJ508" s="400"/>
      <c r="BK508" s="400"/>
      <c r="BL508" s="400"/>
      <c r="BM508" s="400"/>
      <c r="BN508" s="400"/>
      <c r="BO508" s="400"/>
      <c r="BP508" s="400"/>
      <c r="BQ508" s="400"/>
      <c r="BR508" s="400"/>
      <c r="BS508" s="400"/>
      <c r="BT508" s="400"/>
      <c r="BU508" s="400"/>
      <c r="BV508" s="400"/>
      <c r="BW508" s="400"/>
      <c r="BX508" s="401"/>
      <c r="BY508" s="401"/>
      <c r="BZ508" s="401"/>
      <c r="CA508" s="401"/>
      <c r="CB508" s="401"/>
      <c r="CC508" s="401"/>
      <c r="CD508" s="401"/>
      <c r="CE508" s="401"/>
      <c r="CF508" s="401"/>
      <c r="CG508" s="401"/>
      <c r="CH508" s="401"/>
      <c r="CI508" s="401"/>
      <c r="CJ508" s="401"/>
      <c r="CK508" s="401"/>
      <c r="CL508" s="401"/>
      <c r="CM508" s="401"/>
      <c r="CN508" s="401"/>
      <c r="CO508" s="401"/>
      <c r="CP508" s="401"/>
      <c r="CQ508" s="401"/>
      <c r="CR508" s="401"/>
      <c r="CS508" s="401"/>
      <c r="CT508" s="401"/>
      <c r="CU508" s="401"/>
      <c r="CV508" s="401"/>
      <c r="CW508" s="401"/>
      <c r="CX508" s="401"/>
      <c r="CY508" s="401"/>
      <c r="CZ508" s="401"/>
    </row>
    <row r="509" s="405" customFormat="true" ht="25.15" customHeight="true" x14ac:dyDescent="0.2">
      <c r="C509" s="1071"/>
      <c r="D509" s="1072"/>
      <c r="E509" s="697"/>
      <c r="F509" s="697"/>
      <c r="G509" s="697"/>
      <c r="H509" s="1071"/>
      <c r="I509" s="1072"/>
      <c r="J509" s="697"/>
      <c r="K509" s="697"/>
      <c r="L509" s="697"/>
      <c r="M509" s="1071"/>
      <c r="N509" s="1072"/>
      <c r="O509" s="697"/>
      <c r="P509" s="697"/>
      <c r="Q509" s="697"/>
      <c r="X509" s="398"/>
      <c r="Y509" s="398"/>
      <c r="Z509" s="398"/>
      <c r="AA509" s="398"/>
      <c r="AB509" s="398"/>
      <c r="AC509" s="398"/>
      <c r="AD509" s="398"/>
      <c r="AE509" s="398"/>
      <c r="AF509" s="398"/>
      <c r="AG509" s="398"/>
      <c r="AH509" s="398"/>
      <c r="AI509" s="398"/>
      <c r="AJ509" s="398"/>
      <c r="AK509" s="398"/>
      <c r="AL509" s="398"/>
      <c r="AM509" s="398"/>
      <c r="AN509" s="398"/>
      <c r="AO509" s="398"/>
      <c r="AP509" s="398"/>
      <c r="AQ509" s="398"/>
      <c r="AR509" s="398"/>
      <c r="AS509" s="398"/>
      <c r="AT509" s="398"/>
      <c r="AU509" s="398"/>
      <c r="AV509" s="398"/>
      <c r="AW509" s="398"/>
      <c r="AX509" s="398"/>
      <c r="AY509" s="398"/>
      <c r="AZ509" s="398"/>
      <c r="BA509" s="400"/>
      <c r="BB509" s="477"/>
      <c r="BC509" s="400"/>
      <c r="BD509" s="400"/>
      <c r="BE509" s="400"/>
      <c r="BF509" s="400"/>
      <c r="BG509" s="400"/>
      <c r="BH509" s="400"/>
      <c r="BI509" s="400"/>
      <c r="BJ509" s="400"/>
      <c r="BK509" s="400"/>
      <c r="BL509" s="400"/>
      <c r="BM509" s="400"/>
      <c r="BN509" s="400"/>
      <c r="BO509" s="400"/>
      <c r="BP509" s="400"/>
      <c r="BQ509" s="400"/>
      <c r="BR509" s="400"/>
      <c r="BS509" s="400"/>
      <c r="BT509" s="400"/>
      <c r="BU509" s="400"/>
      <c r="BV509" s="400"/>
      <c r="BW509" s="400"/>
      <c r="BX509" s="401"/>
      <c r="BY509" s="401"/>
      <c r="BZ509" s="401"/>
      <c r="CA509" s="401"/>
      <c r="CB509" s="401"/>
      <c r="CC509" s="401"/>
      <c r="CD509" s="401"/>
      <c r="CE509" s="401"/>
      <c r="CF509" s="401"/>
      <c r="CG509" s="401"/>
      <c r="CH509" s="401"/>
      <c r="CI509" s="401"/>
      <c r="CJ509" s="401"/>
      <c r="CK509" s="401"/>
      <c r="CL509" s="401"/>
      <c r="CM509" s="401"/>
      <c r="CN509" s="401"/>
      <c r="CO509" s="401"/>
      <c r="CP509" s="401"/>
      <c r="CQ509" s="401"/>
      <c r="CR509" s="401"/>
      <c r="CS509" s="401"/>
      <c r="CT509" s="401"/>
      <c r="CU509" s="401"/>
      <c r="CV509" s="401"/>
      <c r="CW509" s="401"/>
      <c r="CX509" s="401"/>
      <c r="CY509" s="401"/>
      <c r="CZ509" s="401"/>
    </row>
    <row r="510" s="405" customFormat="true" ht="25.15" customHeight="true" x14ac:dyDescent="0.2">
      <c r="C510" s="1071"/>
      <c r="D510" s="1072"/>
      <c r="E510" s="697"/>
      <c r="F510" s="697"/>
      <c r="G510" s="697"/>
      <c r="H510" s="1071"/>
      <c r="I510" s="1072"/>
      <c r="J510" s="697"/>
      <c r="K510" s="697"/>
      <c r="L510" s="697"/>
      <c r="M510" s="1071"/>
      <c r="N510" s="1072"/>
      <c r="O510" s="697"/>
      <c r="P510" s="697"/>
      <c r="Q510" s="697"/>
      <c r="X510" s="398"/>
      <c r="Y510" s="398"/>
      <c r="Z510" s="398"/>
      <c r="AA510" s="398"/>
      <c r="AB510" s="398"/>
      <c r="AC510" s="398"/>
      <c r="AD510" s="398"/>
      <c r="AE510" s="398"/>
      <c r="AF510" s="398"/>
      <c r="AG510" s="398"/>
      <c r="AH510" s="398"/>
      <c r="AI510" s="398"/>
      <c r="AJ510" s="398"/>
      <c r="AK510" s="398"/>
      <c r="AL510" s="398"/>
      <c r="AM510" s="398"/>
      <c r="AN510" s="398"/>
      <c r="AO510" s="398"/>
      <c r="AP510" s="398"/>
      <c r="AQ510" s="398"/>
      <c r="AR510" s="398"/>
      <c r="AS510" s="398"/>
      <c r="AT510" s="398"/>
      <c r="AU510" s="398"/>
      <c r="AV510" s="398"/>
      <c r="AW510" s="398"/>
      <c r="AX510" s="398"/>
      <c r="AY510" s="398"/>
      <c r="AZ510" s="398"/>
      <c r="BA510" s="400"/>
      <c r="BB510" s="477"/>
      <c r="BC510" s="400"/>
      <c r="BD510" s="400"/>
      <c r="BE510" s="400"/>
      <c r="BF510" s="400"/>
      <c r="BG510" s="400"/>
      <c r="BH510" s="400"/>
      <c r="BI510" s="400"/>
      <c r="BJ510" s="400"/>
      <c r="BK510" s="400"/>
      <c r="BL510" s="400"/>
      <c r="BM510" s="400"/>
      <c r="BN510" s="400"/>
      <c r="BO510" s="400"/>
      <c r="BP510" s="400"/>
      <c r="BQ510" s="400"/>
      <c r="BR510" s="400"/>
      <c r="BS510" s="400"/>
      <c r="BT510" s="400"/>
      <c r="BU510" s="400"/>
      <c r="BV510" s="400"/>
      <c r="BW510" s="400"/>
      <c r="BX510" s="401"/>
      <c r="BY510" s="401"/>
      <c r="BZ510" s="401"/>
      <c r="CA510" s="401"/>
      <c r="CB510" s="401"/>
      <c r="CC510" s="401"/>
      <c r="CD510" s="401"/>
      <c r="CE510" s="401"/>
      <c r="CF510" s="401"/>
      <c r="CG510" s="401"/>
      <c r="CH510" s="401"/>
      <c r="CI510" s="401"/>
      <c r="CJ510" s="401"/>
      <c r="CK510" s="401"/>
      <c r="CL510" s="401"/>
      <c r="CM510" s="401"/>
      <c r="CN510" s="401"/>
      <c r="CO510" s="401"/>
      <c r="CP510" s="401"/>
      <c r="CQ510" s="401"/>
      <c r="CR510" s="401"/>
      <c r="CS510" s="401"/>
      <c r="CT510" s="401"/>
      <c r="CU510" s="401"/>
      <c r="CV510" s="401"/>
      <c r="CW510" s="401"/>
      <c r="CX510" s="401"/>
      <c r="CY510" s="401"/>
      <c r="CZ510" s="401"/>
    </row>
    <row r="511" s="405" customFormat="true" ht="25.15" customHeight="true" x14ac:dyDescent="0.2">
      <c r="C511" s="1071"/>
      <c r="D511" s="1072"/>
      <c r="E511" s="697"/>
      <c r="F511" s="697"/>
      <c r="G511" s="697"/>
      <c r="H511" s="1071"/>
      <c r="I511" s="1072"/>
      <c r="J511" s="697"/>
      <c r="K511" s="697"/>
      <c r="L511" s="697"/>
      <c r="M511" s="1071"/>
      <c r="N511" s="1072"/>
      <c r="O511" s="697"/>
      <c r="P511" s="697"/>
      <c r="Q511" s="697"/>
      <c r="X511" s="398"/>
      <c r="Y511" s="398"/>
      <c r="Z511" s="398"/>
      <c r="AA511" s="398"/>
      <c r="AB511" s="398"/>
      <c r="AC511" s="398"/>
      <c r="AD511" s="398"/>
      <c r="AE511" s="398"/>
      <c r="AF511" s="398"/>
      <c r="AG511" s="398"/>
      <c r="AH511" s="398"/>
      <c r="AI511" s="398"/>
      <c r="AJ511" s="398"/>
      <c r="AK511" s="398"/>
      <c r="AL511" s="398"/>
      <c r="AM511" s="398"/>
      <c r="AN511" s="398"/>
      <c r="AO511" s="398"/>
      <c r="AP511" s="398"/>
      <c r="AQ511" s="398"/>
      <c r="AR511" s="398"/>
      <c r="AS511" s="398"/>
      <c r="AT511" s="398"/>
      <c r="AU511" s="398"/>
      <c r="AV511" s="398"/>
      <c r="AW511" s="398"/>
      <c r="AX511" s="398"/>
      <c r="AY511" s="398"/>
      <c r="AZ511" s="398"/>
      <c r="BA511" s="400"/>
      <c r="BB511" s="477"/>
      <c r="BC511" s="400"/>
      <c r="BD511" s="400"/>
      <c r="BE511" s="400"/>
      <c r="BF511" s="400"/>
      <c r="BG511" s="400"/>
      <c r="BH511" s="400"/>
      <c r="BI511" s="400"/>
      <c r="BJ511" s="400"/>
      <c r="BK511" s="400"/>
      <c r="BL511" s="400"/>
      <c r="BM511" s="400"/>
      <c r="BN511" s="400"/>
      <c r="BO511" s="400"/>
      <c r="BP511" s="400"/>
      <c r="BQ511" s="400"/>
      <c r="BR511" s="400"/>
      <c r="BS511" s="400"/>
      <c r="BT511" s="400"/>
      <c r="BU511" s="400"/>
      <c r="BV511" s="400"/>
      <c r="BW511" s="400"/>
      <c r="BX511" s="401"/>
      <c r="BY511" s="401"/>
      <c r="BZ511" s="401"/>
      <c r="CA511" s="401"/>
      <c r="CB511" s="401"/>
      <c r="CC511" s="401"/>
      <c r="CD511" s="401"/>
      <c r="CE511" s="401"/>
      <c r="CF511" s="401"/>
      <c r="CG511" s="401"/>
      <c r="CH511" s="401"/>
      <c r="CI511" s="401"/>
      <c r="CJ511" s="401"/>
      <c r="CK511" s="401"/>
      <c r="CL511" s="401"/>
      <c r="CM511" s="401"/>
      <c r="CN511" s="401"/>
      <c r="CO511" s="401"/>
      <c r="CP511" s="401"/>
      <c r="CQ511" s="401"/>
      <c r="CR511" s="401"/>
      <c r="CS511" s="401"/>
      <c r="CT511" s="401"/>
      <c r="CU511" s="401"/>
      <c r="CV511" s="401"/>
      <c r="CW511" s="401"/>
      <c r="CX511" s="401"/>
      <c r="CY511" s="401"/>
      <c r="CZ511" s="401"/>
    </row>
    <row r="512" s="405" customFormat="true" ht="25.15" customHeight="true" x14ac:dyDescent="0.2">
      <c r="C512" s="1071"/>
      <c r="D512" s="1072"/>
      <c r="E512" s="697"/>
      <c r="F512" s="697"/>
      <c r="G512" s="697"/>
      <c r="H512" s="1071"/>
      <c r="I512" s="1072"/>
      <c r="J512" s="697"/>
      <c r="K512" s="697"/>
      <c r="L512" s="697"/>
      <c r="M512" s="1071"/>
      <c r="N512" s="1072"/>
      <c r="O512" s="697"/>
      <c r="P512" s="697"/>
      <c r="Q512" s="697"/>
      <c r="X512" s="398"/>
      <c r="Y512" s="398"/>
      <c r="Z512" s="398"/>
      <c r="AA512" s="398"/>
      <c r="AB512" s="398"/>
      <c r="AC512" s="398"/>
      <c r="AD512" s="398"/>
      <c r="AE512" s="398"/>
      <c r="AF512" s="398"/>
      <c r="AG512" s="398"/>
      <c r="AH512" s="398"/>
      <c r="AI512" s="398"/>
      <c r="AJ512" s="398"/>
      <c r="AK512" s="398"/>
      <c r="AL512" s="398"/>
      <c r="AM512" s="398"/>
      <c r="AN512" s="398"/>
      <c r="AO512" s="398"/>
      <c r="AP512" s="398"/>
      <c r="AQ512" s="398"/>
      <c r="AR512" s="398"/>
      <c r="AS512" s="398"/>
      <c r="AT512" s="398"/>
      <c r="AU512" s="398"/>
      <c r="AV512" s="398"/>
      <c r="AW512" s="398"/>
      <c r="AX512" s="398"/>
      <c r="AY512" s="398"/>
      <c r="AZ512" s="398"/>
      <c r="BA512" s="400"/>
      <c r="BB512" s="477"/>
      <c r="BC512" s="400"/>
      <c r="BD512" s="400"/>
      <c r="BE512" s="400"/>
      <c r="BF512" s="400"/>
      <c r="BG512" s="400"/>
      <c r="BH512" s="400"/>
      <c r="BI512" s="400"/>
      <c r="BJ512" s="400"/>
      <c r="BK512" s="400"/>
      <c r="BL512" s="400"/>
      <c r="BM512" s="400"/>
      <c r="BN512" s="400"/>
      <c r="BO512" s="400"/>
      <c r="BP512" s="400"/>
      <c r="BQ512" s="400"/>
      <c r="BR512" s="400"/>
      <c r="BS512" s="400"/>
      <c r="BT512" s="400"/>
      <c r="BU512" s="400"/>
      <c r="BV512" s="400"/>
      <c r="BW512" s="400"/>
      <c r="BX512" s="401"/>
      <c r="BY512" s="401"/>
      <c r="BZ512" s="401"/>
      <c r="CA512" s="401"/>
      <c r="CB512" s="401"/>
      <c r="CC512" s="401"/>
      <c r="CD512" s="401"/>
      <c r="CE512" s="401"/>
      <c r="CF512" s="401"/>
      <c r="CG512" s="401"/>
      <c r="CH512" s="401"/>
      <c r="CI512" s="401"/>
      <c r="CJ512" s="401"/>
      <c r="CK512" s="401"/>
      <c r="CL512" s="401"/>
      <c r="CM512" s="401"/>
      <c r="CN512" s="401"/>
      <c r="CO512" s="401"/>
      <c r="CP512" s="401"/>
      <c r="CQ512" s="401"/>
      <c r="CR512" s="401"/>
      <c r="CS512" s="401"/>
      <c r="CT512" s="401"/>
      <c r="CU512" s="401"/>
      <c r="CV512" s="401"/>
      <c r="CW512" s="401"/>
      <c r="CX512" s="401"/>
      <c r="CY512" s="401"/>
      <c r="CZ512" s="401"/>
    </row>
    <row r="513" s="405" customFormat="true" ht="25.15" customHeight="true" x14ac:dyDescent="0.2">
      <c r="C513" s="1071"/>
      <c r="D513" s="1072"/>
      <c r="E513" s="697"/>
      <c r="F513" s="697"/>
      <c r="G513" s="697"/>
      <c r="H513" s="1071"/>
      <c r="I513" s="1072"/>
      <c r="J513" s="697"/>
      <c r="K513" s="697"/>
      <c r="L513" s="697"/>
      <c r="M513" s="1071"/>
      <c r="N513" s="1072"/>
      <c r="O513" s="697"/>
      <c r="P513" s="697"/>
      <c r="Q513" s="697"/>
      <c r="X513" s="398"/>
      <c r="Y513" s="398"/>
      <c r="Z513" s="398"/>
      <c r="AA513" s="398"/>
      <c r="AB513" s="398"/>
      <c r="AC513" s="398"/>
      <c r="AD513" s="398"/>
      <c r="AE513" s="398"/>
      <c r="AF513" s="398"/>
      <c r="AG513" s="398"/>
      <c r="AH513" s="398"/>
      <c r="AI513" s="398"/>
      <c r="AJ513" s="398"/>
      <c r="AK513" s="398"/>
      <c r="AL513" s="398"/>
      <c r="AM513" s="398"/>
      <c r="AN513" s="398"/>
      <c r="AO513" s="398"/>
      <c r="AP513" s="398"/>
      <c r="AQ513" s="398"/>
      <c r="AR513" s="398"/>
      <c r="AS513" s="398"/>
      <c r="AT513" s="398"/>
      <c r="AU513" s="398"/>
      <c r="AV513" s="398"/>
      <c r="AW513" s="398"/>
      <c r="AX513" s="398"/>
      <c r="AY513" s="398"/>
      <c r="AZ513" s="398"/>
      <c r="BA513" s="400"/>
      <c r="BB513" s="477"/>
      <c r="BC513" s="400"/>
      <c r="BD513" s="400"/>
      <c r="BE513" s="400"/>
      <c r="BF513" s="400"/>
      <c r="BG513" s="400"/>
      <c r="BH513" s="400"/>
      <c r="BI513" s="400"/>
      <c r="BJ513" s="400"/>
      <c r="BK513" s="400"/>
      <c r="BL513" s="400"/>
      <c r="BM513" s="400"/>
      <c r="BN513" s="400"/>
      <c r="BO513" s="400"/>
      <c r="BP513" s="400"/>
      <c r="BQ513" s="400"/>
      <c r="BR513" s="400"/>
      <c r="BS513" s="400"/>
      <c r="BT513" s="400"/>
      <c r="BU513" s="400"/>
      <c r="BV513" s="400"/>
      <c r="BW513" s="400"/>
      <c r="BX513" s="401"/>
      <c r="BY513" s="401"/>
      <c r="BZ513" s="401"/>
      <c r="CA513" s="401"/>
      <c r="CB513" s="401"/>
      <c r="CC513" s="401"/>
      <c r="CD513" s="401"/>
      <c r="CE513" s="401"/>
      <c r="CF513" s="401"/>
      <c r="CG513" s="401"/>
      <c r="CH513" s="401"/>
      <c r="CI513" s="401"/>
      <c r="CJ513" s="401"/>
      <c r="CK513" s="401"/>
      <c r="CL513" s="401"/>
      <c r="CM513" s="401"/>
      <c r="CN513" s="401"/>
      <c r="CO513" s="401"/>
      <c r="CP513" s="401"/>
      <c r="CQ513" s="401"/>
      <c r="CR513" s="401"/>
      <c r="CS513" s="401"/>
      <c r="CT513" s="401"/>
      <c r="CU513" s="401"/>
      <c r="CV513" s="401"/>
      <c r="CW513" s="401"/>
      <c r="CX513" s="401"/>
      <c r="CY513" s="401"/>
      <c r="CZ513" s="401"/>
    </row>
    <row r="514" s="405" customFormat="true" ht="25.15" customHeight="true" x14ac:dyDescent="0.2">
      <c r="C514" s="1071"/>
      <c r="D514" s="1072"/>
      <c r="E514" s="697"/>
      <c r="F514" s="697"/>
      <c r="G514" s="697"/>
      <c r="H514" s="1071"/>
      <c r="I514" s="1072"/>
      <c r="J514" s="697"/>
      <c r="K514" s="697"/>
      <c r="L514" s="697"/>
      <c r="M514" s="1071"/>
      <c r="N514" s="1072"/>
      <c r="O514" s="697"/>
      <c r="P514" s="697"/>
      <c r="Q514" s="697"/>
      <c r="X514" s="398"/>
      <c r="Y514" s="398"/>
      <c r="Z514" s="398"/>
      <c r="AA514" s="398"/>
      <c r="AB514" s="398"/>
      <c r="AC514" s="398"/>
      <c r="AD514" s="398"/>
      <c r="AE514" s="398"/>
      <c r="AF514" s="398"/>
      <c r="AG514" s="398"/>
      <c r="AH514" s="398"/>
      <c r="AI514" s="398"/>
      <c r="AJ514" s="398"/>
      <c r="AK514" s="398"/>
      <c r="AL514" s="398"/>
      <c r="AM514" s="398"/>
      <c r="AN514" s="398"/>
      <c r="AO514" s="398"/>
      <c r="AP514" s="398"/>
      <c r="AQ514" s="398"/>
      <c r="AR514" s="398"/>
      <c r="AS514" s="398"/>
      <c r="AT514" s="398"/>
      <c r="AU514" s="398"/>
      <c r="AV514" s="398"/>
      <c r="AW514" s="398"/>
      <c r="AX514" s="398"/>
      <c r="AY514" s="398"/>
      <c r="AZ514" s="398"/>
      <c r="BA514" s="400"/>
      <c r="BB514" s="477"/>
      <c r="BC514" s="400"/>
      <c r="BD514" s="400"/>
      <c r="BE514" s="400"/>
      <c r="BF514" s="400"/>
      <c r="BG514" s="400"/>
      <c r="BH514" s="400"/>
      <c r="BI514" s="400"/>
      <c r="BJ514" s="400"/>
      <c r="BK514" s="400"/>
      <c r="BL514" s="400"/>
      <c r="BM514" s="400"/>
      <c r="BN514" s="400"/>
      <c r="BO514" s="400"/>
      <c r="BP514" s="400"/>
      <c r="BQ514" s="400"/>
      <c r="BR514" s="400"/>
      <c r="BS514" s="400"/>
      <c r="BT514" s="400"/>
      <c r="BU514" s="400"/>
      <c r="BV514" s="400"/>
      <c r="BW514" s="400"/>
      <c r="BX514" s="401"/>
      <c r="BY514" s="401"/>
      <c r="BZ514" s="401"/>
      <c r="CA514" s="401"/>
      <c r="CB514" s="401"/>
      <c r="CC514" s="401"/>
      <c r="CD514" s="401"/>
      <c r="CE514" s="401"/>
      <c r="CF514" s="401"/>
      <c r="CG514" s="401"/>
      <c r="CH514" s="401"/>
      <c r="CI514" s="401"/>
      <c r="CJ514" s="401"/>
      <c r="CK514" s="401"/>
      <c r="CL514" s="401"/>
      <c r="CM514" s="401"/>
      <c r="CN514" s="401"/>
      <c r="CO514" s="401"/>
      <c r="CP514" s="401"/>
      <c r="CQ514" s="401"/>
      <c r="CR514" s="401"/>
      <c r="CS514" s="401"/>
      <c r="CT514" s="401"/>
      <c r="CU514" s="401"/>
      <c r="CV514" s="401"/>
      <c r="CW514" s="401"/>
      <c r="CX514" s="401"/>
      <c r="CY514" s="401"/>
      <c r="CZ514" s="401"/>
    </row>
    <row r="515" s="405" customFormat="true" ht="25.15" customHeight="true" x14ac:dyDescent="0.2">
      <c r="C515" s="1071"/>
      <c r="D515" s="1072"/>
      <c r="E515" s="697"/>
      <c r="F515" s="697"/>
      <c r="G515" s="697"/>
      <c r="H515" s="1071"/>
      <c r="I515" s="1072"/>
      <c r="J515" s="697"/>
      <c r="K515" s="697"/>
      <c r="L515" s="697"/>
      <c r="M515" s="1071"/>
      <c r="N515" s="1072"/>
      <c r="O515" s="697"/>
      <c r="P515" s="697"/>
      <c r="Q515" s="697"/>
      <c r="X515" s="398"/>
      <c r="Y515" s="398"/>
      <c r="Z515" s="398"/>
      <c r="AA515" s="398"/>
      <c r="AB515" s="398"/>
      <c r="AC515" s="398"/>
      <c r="AD515" s="398"/>
      <c r="AE515" s="398"/>
      <c r="AF515" s="398"/>
      <c r="AG515" s="398"/>
      <c r="AH515" s="398"/>
      <c r="AI515" s="398"/>
      <c r="AJ515" s="398"/>
      <c r="AK515" s="398"/>
      <c r="AL515" s="398"/>
      <c r="AM515" s="398"/>
      <c r="AN515" s="398"/>
      <c r="AO515" s="398"/>
      <c r="AP515" s="398"/>
      <c r="AQ515" s="398"/>
      <c r="AR515" s="398"/>
      <c r="AS515" s="398"/>
      <c r="AT515" s="398"/>
      <c r="AU515" s="398"/>
      <c r="AV515" s="398"/>
      <c r="AW515" s="398"/>
      <c r="AX515" s="398"/>
      <c r="AY515" s="398"/>
      <c r="AZ515" s="398"/>
      <c r="BA515" s="400"/>
      <c r="BB515" s="477"/>
      <c r="BC515" s="400"/>
      <c r="BD515" s="400"/>
      <c r="BE515" s="400"/>
      <c r="BF515" s="400"/>
      <c r="BG515" s="400"/>
      <c r="BH515" s="400"/>
      <c r="BI515" s="400"/>
      <c r="BJ515" s="400"/>
      <c r="BK515" s="400"/>
      <c r="BL515" s="400"/>
      <c r="BM515" s="400"/>
      <c r="BN515" s="400"/>
      <c r="BO515" s="400"/>
      <c r="BP515" s="400"/>
      <c r="BQ515" s="400"/>
      <c r="BR515" s="400"/>
      <c r="BS515" s="400"/>
      <c r="BT515" s="400"/>
      <c r="BU515" s="400"/>
      <c r="BV515" s="400"/>
      <c r="BW515" s="400"/>
      <c r="BX515" s="401"/>
      <c r="BY515" s="401"/>
      <c r="BZ515" s="401"/>
      <c r="CA515" s="401"/>
      <c r="CB515" s="401"/>
      <c r="CC515" s="401"/>
      <c r="CD515" s="401"/>
      <c r="CE515" s="401"/>
      <c r="CF515" s="401"/>
      <c r="CG515" s="401"/>
      <c r="CH515" s="401"/>
      <c r="CI515" s="401"/>
      <c r="CJ515" s="401"/>
      <c r="CK515" s="401"/>
      <c r="CL515" s="401"/>
      <c r="CM515" s="401"/>
      <c r="CN515" s="401"/>
      <c r="CO515" s="401"/>
      <c r="CP515" s="401"/>
      <c r="CQ515" s="401"/>
      <c r="CR515" s="401"/>
      <c r="CS515" s="401"/>
      <c r="CT515" s="401"/>
      <c r="CU515" s="401"/>
      <c r="CV515" s="401"/>
      <c r="CW515" s="401"/>
      <c r="CX515" s="401"/>
      <c r="CY515" s="401"/>
      <c r="CZ515" s="401"/>
    </row>
    <row r="516" s="405" customFormat="true" ht="25.15" customHeight="true" x14ac:dyDescent="0.2">
      <c r="C516" s="1071"/>
      <c r="D516" s="1072"/>
      <c r="E516" s="697"/>
      <c r="F516" s="697"/>
      <c r="G516" s="697"/>
      <c r="H516" s="1071"/>
      <c r="I516" s="1072"/>
      <c r="J516" s="697"/>
      <c r="K516" s="697"/>
      <c r="L516" s="697"/>
      <c r="M516" s="1071"/>
      <c r="N516" s="1072"/>
      <c r="O516" s="697"/>
      <c r="P516" s="697"/>
      <c r="Q516" s="697"/>
      <c r="X516" s="398"/>
      <c r="Y516" s="398"/>
      <c r="Z516" s="398"/>
      <c r="AA516" s="398"/>
      <c r="AB516" s="398"/>
      <c r="AC516" s="398"/>
      <c r="AD516" s="398"/>
      <c r="AE516" s="398"/>
      <c r="AF516" s="398"/>
      <c r="AG516" s="398"/>
      <c r="AH516" s="398"/>
      <c r="AI516" s="398"/>
      <c r="AJ516" s="398"/>
      <c r="AK516" s="398"/>
      <c r="AL516" s="398"/>
      <c r="AM516" s="398"/>
      <c r="AN516" s="398"/>
      <c r="AO516" s="398"/>
      <c r="AP516" s="398"/>
      <c r="AQ516" s="398"/>
      <c r="AR516" s="398"/>
      <c r="AS516" s="398"/>
      <c r="AT516" s="398"/>
      <c r="AU516" s="398"/>
      <c r="AV516" s="398"/>
      <c r="AW516" s="398"/>
      <c r="AX516" s="398"/>
      <c r="AY516" s="398"/>
      <c r="AZ516" s="398"/>
      <c r="BA516" s="400"/>
      <c r="BB516" s="477"/>
      <c r="BC516" s="400"/>
      <c r="BD516" s="400"/>
      <c r="BE516" s="400"/>
      <c r="BF516" s="400"/>
      <c r="BG516" s="400"/>
      <c r="BH516" s="400"/>
      <c r="BI516" s="400"/>
      <c r="BJ516" s="400"/>
      <c r="BK516" s="400"/>
      <c r="BL516" s="400"/>
      <c r="BM516" s="400"/>
      <c r="BN516" s="400"/>
      <c r="BO516" s="400"/>
      <c r="BP516" s="400"/>
      <c r="BQ516" s="400"/>
      <c r="BR516" s="400"/>
      <c r="BS516" s="400"/>
      <c r="BT516" s="400"/>
      <c r="BU516" s="400"/>
      <c r="BV516" s="400"/>
      <c r="BW516" s="400"/>
      <c r="BX516" s="401"/>
      <c r="BY516" s="401"/>
      <c r="BZ516" s="401"/>
      <c r="CA516" s="401"/>
      <c r="CB516" s="401"/>
      <c r="CC516" s="401"/>
      <c r="CD516" s="401"/>
      <c r="CE516" s="401"/>
      <c r="CF516" s="401"/>
      <c r="CG516" s="401"/>
      <c r="CH516" s="401"/>
      <c r="CI516" s="401"/>
      <c r="CJ516" s="401"/>
      <c r="CK516" s="401"/>
      <c r="CL516" s="401"/>
      <c r="CM516" s="401"/>
      <c r="CN516" s="401"/>
      <c r="CO516" s="401"/>
      <c r="CP516" s="401"/>
      <c r="CQ516" s="401"/>
      <c r="CR516" s="401"/>
      <c r="CS516" s="401"/>
      <c r="CT516" s="401"/>
      <c r="CU516" s="401"/>
      <c r="CV516" s="401"/>
      <c r="CW516" s="401"/>
      <c r="CX516" s="401"/>
      <c r="CY516" s="401"/>
      <c r="CZ516" s="401"/>
    </row>
    <row r="517" s="405" customFormat="true" ht="25.15" customHeight="true" x14ac:dyDescent="0.2">
      <c r="C517" s="1071"/>
      <c r="D517" s="1072"/>
      <c r="E517" s="697"/>
      <c r="F517" s="697"/>
      <c r="G517" s="697"/>
      <c r="H517" s="1071"/>
      <c r="I517" s="1072"/>
      <c r="J517" s="697"/>
      <c r="K517" s="697"/>
      <c r="L517" s="697"/>
      <c r="M517" s="1071"/>
      <c r="N517" s="1072"/>
      <c r="O517" s="697"/>
      <c r="P517" s="697"/>
      <c r="Q517" s="697"/>
      <c r="X517" s="398"/>
      <c r="Y517" s="398"/>
      <c r="Z517" s="398"/>
      <c r="AA517" s="398"/>
      <c r="AB517" s="398"/>
      <c r="AC517" s="398"/>
      <c r="AD517" s="398"/>
      <c r="AE517" s="398"/>
      <c r="AF517" s="398"/>
      <c r="AG517" s="398"/>
      <c r="AH517" s="398"/>
      <c r="AI517" s="398"/>
      <c r="AJ517" s="398"/>
      <c r="AK517" s="398"/>
      <c r="AL517" s="398"/>
      <c r="AM517" s="398"/>
      <c r="AN517" s="398"/>
      <c r="AO517" s="398"/>
      <c r="AP517" s="398"/>
      <c r="AQ517" s="398"/>
      <c r="AR517" s="398"/>
      <c r="AS517" s="398"/>
      <c r="AT517" s="398"/>
      <c r="AU517" s="398"/>
      <c r="AV517" s="398"/>
      <c r="AW517" s="398"/>
      <c r="AX517" s="398"/>
      <c r="AY517" s="398"/>
      <c r="AZ517" s="398"/>
      <c r="BA517" s="400"/>
      <c r="BB517" s="477"/>
      <c r="BC517" s="400"/>
      <c r="BD517" s="400"/>
      <c r="BE517" s="400"/>
      <c r="BF517" s="400"/>
      <c r="BG517" s="400"/>
      <c r="BH517" s="400"/>
      <c r="BI517" s="400"/>
      <c r="BJ517" s="400"/>
      <c r="BK517" s="400"/>
      <c r="BL517" s="400"/>
      <c r="BM517" s="400"/>
      <c r="BN517" s="400"/>
      <c r="BO517" s="400"/>
      <c r="BP517" s="400"/>
      <c r="BQ517" s="400"/>
      <c r="BR517" s="400"/>
      <c r="BS517" s="400"/>
      <c r="BT517" s="400"/>
      <c r="BU517" s="400"/>
      <c r="BV517" s="400"/>
      <c r="BW517" s="400"/>
      <c r="BX517" s="401"/>
      <c r="BY517" s="401"/>
      <c r="BZ517" s="401"/>
      <c r="CA517" s="401"/>
      <c r="CB517" s="401"/>
      <c r="CC517" s="401"/>
      <c r="CD517" s="401"/>
      <c r="CE517" s="401"/>
      <c r="CF517" s="401"/>
      <c r="CG517" s="401"/>
      <c r="CH517" s="401"/>
      <c r="CI517" s="401"/>
      <c r="CJ517" s="401"/>
      <c r="CK517" s="401"/>
      <c r="CL517" s="401"/>
      <c r="CM517" s="401"/>
      <c r="CN517" s="401"/>
      <c r="CO517" s="401"/>
      <c r="CP517" s="401"/>
      <c r="CQ517" s="401"/>
      <c r="CR517" s="401"/>
      <c r="CS517" s="401"/>
      <c r="CT517" s="401"/>
      <c r="CU517" s="401"/>
      <c r="CV517" s="401"/>
      <c r="CW517" s="401"/>
      <c r="CX517" s="401"/>
      <c r="CY517" s="401"/>
      <c r="CZ517" s="401"/>
    </row>
    <row r="518" s="405" customFormat="true" ht="25.15" customHeight="true" x14ac:dyDescent="0.2">
      <c r="C518" s="1071"/>
      <c r="D518" s="1072"/>
      <c r="E518" s="697"/>
      <c r="F518" s="697"/>
      <c r="G518" s="697"/>
      <c r="H518" s="1071"/>
      <c r="I518" s="1072"/>
      <c r="J518" s="697"/>
      <c r="K518" s="697"/>
      <c r="L518" s="697"/>
      <c r="M518" s="1071"/>
      <c r="N518" s="1072"/>
      <c r="O518" s="697"/>
      <c r="P518" s="697"/>
      <c r="Q518" s="697"/>
      <c r="X518" s="398"/>
      <c r="Y518" s="398"/>
      <c r="Z518" s="398"/>
      <c r="AA518" s="398"/>
      <c r="AB518" s="398"/>
      <c r="AC518" s="398"/>
      <c r="AD518" s="398"/>
      <c r="AE518" s="398"/>
      <c r="AF518" s="398"/>
      <c r="AG518" s="398"/>
      <c r="AH518" s="398"/>
      <c r="AI518" s="398"/>
      <c r="AJ518" s="398"/>
      <c r="AK518" s="398"/>
      <c r="AL518" s="398"/>
      <c r="AM518" s="398"/>
      <c r="AN518" s="398"/>
      <c r="AO518" s="398"/>
      <c r="AP518" s="398"/>
      <c r="AQ518" s="398"/>
      <c r="AR518" s="398"/>
      <c r="AS518" s="398"/>
      <c r="AT518" s="398"/>
      <c r="AU518" s="398"/>
      <c r="AV518" s="398"/>
      <c r="AW518" s="398"/>
      <c r="AX518" s="398"/>
      <c r="AY518" s="398"/>
      <c r="AZ518" s="398"/>
      <c r="BA518" s="400"/>
      <c r="BB518" s="477"/>
      <c r="BC518" s="400"/>
      <c r="BD518" s="400"/>
      <c r="BE518" s="400"/>
      <c r="BF518" s="400"/>
      <c r="BG518" s="400"/>
      <c r="BH518" s="400"/>
      <c r="BI518" s="400"/>
      <c r="BJ518" s="400"/>
      <c r="BK518" s="400"/>
      <c r="BL518" s="400"/>
      <c r="BM518" s="400"/>
      <c r="BN518" s="400"/>
      <c r="BO518" s="400"/>
      <c r="BP518" s="400"/>
      <c r="BQ518" s="400"/>
      <c r="BR518" s="400"/>
      <c r="BS518" s="400"/>
      <c r="BT518" s="400"/>
      <c r="BU518" s="400"/>
      <c r="BV518" s="400"/>
      <c r="BW518" s="400"/>
      <c r="BX518" s="401"/>
      <c r="BY518" s="401"/>
      <c r="BZ518" s="401"/>
      <c r="CA518" s="401"/>
      <c r="CB518" s="401"/>
      <c r="CC518" s="401"/>
      <c r="CD518" s="401"/>
      <c r="CE518" s="401"/>
      <c r="CF518" s="401"/>
      <c r="CG518" s="401"/>
      <c r="CH518" s="401"/>
      <c r="CI518" s="401"/>
      <c r="CJ518" s="401"/>
      <c r="CK518" s="401"/>
      <c r="CL518" s="401"/>
      <c r="CM518" s="401"/>
      <c r="CN518" s="401"/>
      <c r="CO518" s="401"/>
      <c r="CP518" s="401"/>
      <c r="CQ518" s="401"/>
      <c r="CR518" s="401"/>
      <c r="CS518" s="401"/>
      <c r="CT518" s="401"/>
      <c r="CU518" s="401"/>
      <c r="CV518" s="401"/>
      <c r="CW518" s="401"/>
      <c r="CX518" s="401"/>
      <c r="CY518" s="401"/>
      <c r="CZ518" s="401"/>
    </row>
    <row r="519" s="405" customFormat="true" ht="25.15" customHeight="true" x14ac:dyDescent="0.2">
      <c r="C519" s="1071"/>
      <c r="D519" s="1072"/>
      <c r="E519" s="697"/>
      <c r="F519" s="697"/>
      <c r="G519" s="697"/>
      <c r="H519" s="1071"/>
      <c r="I519" s="1072"/>
      <c r="J519" s="697"/>
      <c r="K519" s="697"/>
      <c r="L519" s="697"/>
      <c r="M519" s="1071"/>
      <c r="N519" s="1072"/>
      <c r="O519" s="697"/>
      <c r="P519" s="697"/>
      <c r="Q519" s="697"/>
      <c r="X519" s="398"/>
      <c r="Y519" s="398"/>
      <c r="Z519" s="398"/>
      <c r="AA519" s="398"/>
      <c r="AB519" s="398"/>
      <c r="AC519" s="398"/>
      <c r="AD519" s="398"/>
      <c r="AE519" s="398"/>
      <c r="AF519" s="398"/>
      <c r="AG519" s="398"/>
      <c r="AH519" s="398"/>
      <c r="AI519" s="398"/>
      <c r="AJ519" s="398"/>
      <c r="AK519" s="398"/>
      <c r="AL519" s="398"/>
      <c r="AM519" s="398"/>
      <c r="AN519" s="398"/>
      <c r="AO519" s="398"/>
      <c r="AP519" s="398"/>
      <c r="AQ519" s="398"/>
      <c r="AR519" s="398"/>
      <c r="AS519" s="398"/>
      <c r="AT519" s="398"/>
      <c r="AU519" s="398"/>
      <c r="AV519" s="398"/>
      <c r="AW519" s="398"/>
      <c r="AX519" s="398"/>
      <c r="AY519" s="398"/>
      <c r="AZ519" s="398"/>
      <c r="BA519" s="400"/>
      <c r="BB519" s="477"/>
      <c r="BC519" s="400"/>
      <c r="BD519" s="400"/>
      <c r="BE519" s="400"/>
      <c r="BF519" s="400"/>
      <c r="BG519" s="400"/>
      <c r="BH519" s="400"/>
      <c r="BI519" s="400"/>
      <c r="BJ519" s="400"/>
      <c r="BK519" s="400"/>
      <c r="BL519" s="400"/>
      <c r="BM519" s="400"/>
      <c r="BN519" s="400"/>
      <c r="BO519" s="400"/>
      <c r="BP519" s="400"/>
      <c r="BQ519" s="400"/>
      <c r="BR519" s="400"/>
      <c r="BS519" s="400"/>
      <c r="BT519" s="400"/>
      <c r="BU519" s="400"/>
      <c r="BV519" s="400"/>
      <c r="BW519" s="400"/>
      <c r="BX519" s="401"/>
      <c r="BY519" s="401"/>
      <c r="BZ519" s="401"/>
      <c r="CA519" s="401"/>
      <c r="CB519" s="401"/>
      <c r="CC519" s="401"/>
      <c r="CD519" s="401"/>
      <c r="CE519" s="401"/>
      <c r="CF519" s="401"/>
      <c r="CG519" s="401"/>
      <c r="CH519" s="401"/>
      <c r="CI519" s="401"/>
      <c r="CJ519" s="401"/>
      <c r="CK519" s="401"/>
      <c r="CL519" s="401"/>
      <c r="CM519" s="401"/>
      <c r="CN519" s="401"/>
      <c r="CO519" s="401"/>
      <c r="CP519" s="401"/>
      <c r="CQ519" s="401"/>
      <c r="CR519" s="401"/>
      <c r="CS519" s="401"/>
      <c r="CT519" s="401"/>
      <c r="CU519" s="401"/>
      <c r="CV519" s="401"/>
      <c r="CW519" s="401"/>
      <c r="CX519" s="401"/>
      <c r="CY519" s="401"/>
      <c r="CZ519" s="401"/>
    </row>
    <row r="520" s="405" customFormat="true" ht="25.15" customHeight="true" x14ac:dyDescent="0.2">
      <c r="C520" s="1071"/>
      <c r="D520" s="1072"/>
      <c r="E520" s="697"/>
      <c r="F520" s="697"/>
      <c r="G520" s="697"/>
      <c r="H520" s="1071"/>
      <c r="I520" s="1072"/>
      <c r="J520" s="697"/>
      <c r="K520" s="697"/>
      <c r="L520" s="697"/>
      <c r="M520" s="1071"/>
      <c r="N520" s="1072"/>
      <c r="O520" s="697"/>
      <c r="P520" s="697"/>
      <c r="Q520" s="697"/>
      <c r="X520" s="398"/>
      <c r="Y520" s="398"/>
      <c r="Z520" s="398"/>
      <c r="AA520" s="398"/>
      <c r="AB520" s="398"/>
      <c r="AC520" s="398"/>
      <c r="AD520" s="398"/>
      <c r="AE520" s="398"/>
      <c r="AF520" s="398"/>
      <c r="AG520" s="398"/>
      <c r="AH520" s="398"/>
      <c r="AI520" s="398"/>
      <c r="AJ520" s="398"/>
      <c r="AK520" s="398"/>
      <c r="AL520" s="398"/>
      <c r="AM520" s="398"/>
      <c r="AN520" s="398"/>
      <c r="AO520" s="398"/>
      <c r="AP520" s="398"/>
      <c r="AQ520" s="398"/>
      <c r="AR520" s="398"/>
      <c r="AS520" s="398"/>
      <c r="AT520" s="398"/>
      <c r="AU520" s="398"/>
      <c r="AV520" s="398"/>
      <c r="AW520" s="398"/>
      <c r="AX520" s="398"/>
      <c r="AY520" s="398"/>
      <c r="AZ520" s="398"/>
      <c r="BA520" s="400"/>
      <c r="BB520" s="477"/>
      <c r="BC520" s="400"/>
      <c r="BD520" s="400"/>
      <c r="BE520" s="400"/>
      <c r="BF520" s="400"/>
      <c r="BG520" s="400"/>
      <c r="BH520" s="400"/>
      <c r="BI520" s="400"/>
      <c r="BJ520" s="400"/>
      <c r="BK520" s="400"/>
      <c r="BL520" s="400"/>
      <c r="BM520" s="400"/>
      <c r="BN520" s="400"/>
      <c r="BO520" s="400"/>
      <c r="BP520" s="400"/>
      <c r="BQ520" s="400"/>
      <c r="BR520" s="400"/>
      <c r="BS520" s="400"/>
      <c r="BT520" s="400"/>
      <c r="BU520" s="400"/>
      <c r="BV520" s="400"/>
      <c r="BW520" s="400"/>
      <c r="BX520" s="401"/>
      <c r="BY520" s="401"/>
      <c r="BZ520" s="401"/>
      <c r="CA520" s="401"/>
      <c r="CB520" s="401"/>
      <c r="CC520" s="401"/>
      <c r="CD520" s="401"/>
      <c r="CE520" s="401"/>
      <c r="CF520" s="401"/>
      <c r="CG520" s="401"/>
      <c r="CH520" s="401"/>
      <c r="CI520" s="401"/>
      <c r="CJ520" s="401"/>
      <c r="CK520" s="401"/>
      <c r="CL520" s="401"/>
      <c r="CM520" s="401"/>
      <c r="CN520" s="401"/>
      <c r="CO520" s="401"/>
      <c r="CP520" s="401"/>
      <c r="CQ520" s="401"/>
      <c r="CR520" s="401"/>
      <c r="CS520" s="401"/>
      <c r="CT520" s="401"/>
      <c r="CU520" s="401"/>
      <c r="CV520" s="401"/>
      <c r="CW520" s="401"/>
      <c r="CX520" s="401"/>
      <c r="CY520" s="401"/>
      <c r="CZ520" s="401"/>
    </row>
    <row r="521" s="405" customFormat="true" ht="25.15" customHeight="true" x14ac:dyDescent="0.2">
      <c r="C521" s="1071"/>
      <c r="D521" s="1072"/>
      <c r="E521" s="697"/>
      <c r="F521" s="697"/>
      <c r="G521" s="697"/>
      <c r="H521" s="1071"/>
      <c r="I521" s="1072"/>
      <c r="J521" s="697"/>
      <c r="K521" s="697"/>
      <c r="L521" s="697"/>
      <c r="M521" s="1071"/>
      <c r="N521" s="1072"/>
      <c r="O521" s="697"/>
      <c r="P521" s="697"/>
      <c r="Q521" s="697"/>
      <c r="X521" s="398"/>
      <c r="Y521" s="398"/>
      <c r="Z521" s="398"/>
      <c r="AA521" s="398"/>
      <c r="AB521" s="398"/>
      <c r="AC521" s="398"/>
      <c r="AD521" s="398"/>
      <c r="AE521" s="398"/>
      <c r="AF521" s="398"/>
      <c r="AG521" s="398"/>
      <c r="AH521" s="398"/>
      <c r="AI521" s="398"/>
      <c r="AJ521" s="398"/>
      <c r="AK521" s="398"/>
      <c r="AL521" s="398"/>
      <c r="AM521" s="398"/>
      <c r="AN521" s="398"/>
      <c r="AO521" s="398"/>
      <c r="AP521" s="398"/>
      <c r="AQ521" s="398"/>
      <c r="AR521" s="398"/>
      <c r="AS521" s="398"/>
      <c r="AT521" s="398"/>
      <c r="AU521" s="398"/>
      <c r="AV521" s="398"/>
      <c r="AW521" s="398"/>
      <c r="AX521" s="398"/>
      <c r="AY521" s="398"/>
      <c r="AZ521" s="398"/>
      <c r="BA521" s="400"/>
      <c r="BB521" s="477"/>
      <c r="BC521" s="400"/>
      <c r="BD521" s="400"/>
      <c r="BE521" s="400"/>
      <c r="BF521" s="400"/>
      <c r="BG521" s="400"/>
      <c r="BH521" s="400"/>
      <c r="BI521" s="400"/>
      <c r="BJ521" s="400"/>
      <c r="BK521" s="400"/>
      <c r="BL521" s="400"/>
      <c r="BM521" s="400"/>
      <c r="BN521" s="400"/>
      <c r="BO521" s="400"/>
      <c r="BP521" s="400"/>
      <c r="BQ521" s="400"/>
      <c r="BR521" s="400"/>
      <c r="BS521" s="400"/>
      <c r="BT521" s="400"/>
      <c r="BU521" s="400"/>
      <c r="BV521" s="400"/>
      <c r="BW521" s="400"/>
      <c r="BX521" s="401"/>
      <c r="BY521" s="401"/>
      <c r="BZ521" s="401"/>
      <c r="CA521" s="401"/>
      <c r="CB521" s="401"/>
      <c r="CC521" s="401"/>
      <c r="CD521" s="401"/>
      <c r="CE521" s="401"/>
      <c r="CF521" s="401"/>
      <c r="CG521" s="401"/>
      <c r="CH521" s="401"/>
      <c r="CI521" s="401"/>
      <c r="CJ521" s="401"/>
      <c r="CK521" s="401"/>
      <c r="CL521" s="401"/>
      <c r="CM521" s="401"/>
      <c r="CN521" s="401"/>
      <c r="CO521" s="401"/>
      <c r="CP521" s="401"/>
      <c r="CQ521" s="401"/>
      <c r="CR521" s="401"/>
      <c r="CS521" s="401"/>
      <c r="CT521" s="401"/>
      <c r="CU521" s="401"/>
      <c r="CV521" s="401"/>
      <c r="CW521" s="401"/>
      <c r="CX521" s="401"/>
      <c r="CY521" s="401"/>
      <c r="CZ521" s="401"/>
    </row>
    <row r="522" s="405" customFormat="true" ht="25.15" customHeight="true" x14ac:dyDescent="0.2">
      <c r="C522" s="1071"/>
      <c r="D522" s="1072"/>
      <c r="E522" s="697"/>
      <c r="F522" s="697"/>
      <c r="G522" s="697"/>
      <c r="H522" s="1071"/>
      <c r="I522" s="1072"/>
      <c r="J522" s="697"/>
      <c r="K522" s="697"/>
      <c r="L522" s="697"/>
      <c r="M522" s="1071"/>
      <c r="N522" s="1072"/>
      <c r="O522" s="697"/>
      <c r="P522" s="697"/>
      <c r="Q522" s="697"/>
      <c r="X522" s="398"/>
      <c r="Y522" s="398"/>
      <c r="Z522" s="398"/>
      <c r="AA522" s="398"/>
      <c r="AB522" s="398"/>
      <c r="AC522" s="398"/>
      <c r="AD522" s="398"/>
      <c r="AE522" s="398"/>
      <c r="AF522" s="398"/>
      <c r="AG522" s="398"/>
      <c r="AH522" s="398"/>
      <c r="AI522" s="398"/>
      <c r="AJ522" s="398"/>
      <c r="AK522" s="398"/>
      <c r="AL522" s="398"/>
      <c r="AM522" s="398"/>
      <c r="AN522" s="398"/>
      <c r="AO522" s="398"/>
      <c r="AP522" s="398"/>
      <c r="AQ522" s="398"/>
      <c r="AR522" s="398"/>
      <c r="AS522" s="398"/>
      <c r="AT522" s="398"/>
      <c r="AU522" s="398"/>
      <c r="AV522" s="398"/>
      <c r="AW522" s="398"/>
      <c r="AX522" s="398"/>
      <c r="AY522" s="398"/>
      <c r="AZ522" s="398"/>
      <c r="BA522" s="400"/>
      <c r="BB522" s="477"/>
      <c r="BC522" s="400"/>
      <c r="BD522" s="400"/>
      <c r="BE522" s="400"/>
      <c r="BF522" s="400"/>
      <c r="BG522" s="400"/>
      <c r="BH522" s="400"/>
      <c r="BI522" s="400"/>
      <c r="BJ522" s="400"/>
      <c r="BK522" s="400"/>
      <c r="BL522" s="400"/>
      <c r="BM522" s="400"/>
      <c r="BN522" s="400"/>
      <c r="BO522" s="400"/>
      <c r="BP522" s="400"/>
      <c r="BQ522" s="400"/>
      <c r="BR522" s="400"/>
      <c r="BS522" s="400"/>
      <c r="BT522" s="400"/>
      <c r="BU522" s="400"/>
      <c r="BV522" s="400"/>
      <c r="BW522" s="400"/>
      <c r="BX522" s="401"/>
      <c r="BY522" s="401"/>
      <c r="BZ522" s="401"/>
      <c r="CA522" s="401"/>
      <c r="CB522" s="401"/>
      <c r="CC522" s="401"/>
      <c r="CD522" s="401"/>
      <c r="CE522" s="401"/>
      <c r="CF522" s="401"/>
      <c r="CG522" s="401"/>
      <c r="CH522" s="401"/>
      <c r="CI522" s="401"/>
      <c r="CJ522" s="401"/>
      <c r="CK522" s="401"/>
      <c r="CL522" s="401"/>
      <c r="CM522" s="401"/>
      <c r="CN522" s="401"/>
      <c r="CO522" s="401"/>
      <c r="CP522" s="401"/>
      <c r="CQ522" s="401"/>
      <c r="CR522" s="401"/>
      <c r="CS522" s="401"/>
      <c r="CT522" s="401"/>
      <c r="CU522" s="401"/>
      <c r="CV522" s="401"/>
      <c r="CW522" s="401"/>
      <c r="CX522" s="401"/>
      <c r="CY522" s="401"/>
      <c r="CZ522" s="401"/>
    </row>
    <row r="523" s="405" customFormat="true" ht="25.15" customHeight="true" x14ac:dyDescent="0.2">
      <c r="C523" s="1071"/>
      <c r="D523" s="1072"/>
      <c r="E523" s="697"/>
      <c r="F523" s="697"/>
      <c r="G523" s="697"/>
      <c r="H523" s="1071"/>
      <c r="I523" s="1072"/>
      <c r="J523" s="697"/>
      <c r="K523" s="697"/>
      <c r="L523" s="697"/>
      <c r="M523" s="1071"/>
      <c r="N523" s="1072"/>
      <c r="O523" s="697"/>
      <c r="P523" s="697"/>
      <c r="Q523" s="697"/>
      <c r="X523" s="398"/>
      <c r="Y523" s="398"/>
      <c r="Z523" s="398"/>
      <c r="AA523" s="398"/>
      <c r="AB523" s="398"/>
      <c r="AC523" s="398"/>
      <c r="AD523" s="398"/>
      <c r="AE523" s="398"/>
      <c r="AF523" s="398"/>
      <c r="AG523" s="398"/>
      <c r="AH523" s="398"/>
      <c r="AI523" s="398"/>
      <c r="AJ523" s="398"/>
      <c r="AK523" s="398"/>
      <c r="AL523" s="398"/>
      <c r="AM523" s="398"/>
      <c r="AN523" s="398"/>
      <c r="AO523" s="398"/>
      <c r="AP523" s="398"/>
      <c r="AQ523" s="398"/>
      <c r="AR523" s="398"/>
      <c r="AS523" s="398"/>
      <c r="AT523" s="398"/>
      <c r="AU523" s="398"/>
      <c r="AV523" s="398"/>
      <c r="AW523" s="398"/>
      <c r="AX523" s="398"/>
      <c r="AY523" s="398"/>
      <c r="AZ523" s="398"/>
      <c r="BA523" s="400"/>
      <c r="BB523" s="477"/>
      <c r="BC523" s="400"/>
      <c r="BD523" s="400"/>
      <c r="BE523" s="400"/>
      <c r="BF523" s="400"/>
      <c r="BG523" s="400"/>
      <c r="BH523" s="400"/>
      <c r="BI523" s="400"/>
      <c r="BJ523" s="400"/>
      <c r="BK523" s="400"/>
      <c r="BL523" s="400"/>
      <c r="BM523" s="400"/>
      <c r="BN523" s="400"/>
      <c r="BO523" s="400"/>
      <c r="BP523" s="400"/>
      <c r="BQ523" s="400"/>
      <c r="BR523" s="400"/>
      <c r="BS523" s="400"/>
      <c r="BT523" s="400"/>
      <c r="BU523" s="400"/>
      <c r="BV523" s="400"/>
      <c r="BW523" s="400"/>
      <c r="BX523" s="401"/>
      <c r="BY523" s="401"/>
      <c r="BZ523" s="401"/>
      <c r="CA523" s="401"/>
      <c r="CB523" s="401"/>
      <c r="CC523" s="401"/>
      <c r="CD523" s="401"/>
      <c r="CE523" s="401"/>
      <c r="CF523" s="401"/>
      <c r="CG523" s="401"/>
      <c r="CH523" s="401"/>
      <c r="CI523" s="401"/>
      <c r="CJ523" s="401"/>
      <c r="CK523" s="401"/>
      <c r="CL523" s="401"/>
      <c r="CM523" s="401"/>
      <c r="CN523" s="401"/>
      <c r="CO523" s="401"/>
      <c r="CP523" s="401"/>
      <c r="CQ523" s="401"/>
      <c r="CR523" s="401"/>
      <c r="CS523" s="401"/>
      <c r="CT523" s="401"/>
      <c r="CU523" s="401"/>
      <c r="CV523" s="401"/>
      <c r="CW523" s="401"/>
      <c r="CX523" s="401"/>
      <c r="CY523" s="401"/>
      <c r="CZ523" s="401"/>
    </row>
    <row r="524" s="405" customFormat="true" ht="25.15" customHeight="true" x14ac:dyDescent="0.2">
      <c r="C524" s="1071"/>
      <c r="D524" s="1072"/>
      <c r="E524" s="697"/>
      <c r="F524" s="697"/>
      <c r="G524" s="697"/>
      <c r="H524" s="1071"/>
      <c r="I524" s="1072"/>
      <c r="J524" s="697"/>
      <c r="K524" s="697"/>
      <c r="L524" s="697"/>
      <c r="M524" s="1071"/>
      <c r="N524" s="1072"/>
      <c r="O524" s="697"/>
      <c r="P524" s="697"/>
      <c r="Q524" s="697"/>
      <c r="X524" s="398"/>
      <c r="Y524" s="398"/>
      <c r="Z524" s="398"/>
      <c r="AA524" s="398"/>
      <c r="AB524" s="398"/>
      <c r="AC524" s="398"/>
      <c r="AD524" s="398"/>
      <c r="AE524" s="398"/>
      <c r="AF524" s="398"/>
      <c r="AG524" s="398"/>
      <c r="AH524" s="398"/>
      <c r="AI524" s="398"/>
      <c r="AJ524" s="398"/>
      <c r="AK524" s="398"/>
      <c r="AL524" s="398"/>
      <c r="AM524" s="398"/>
      <c r="AN524" s="398"/>
      <c r="AO524" s="398"/>
      <c r="AP524" s="398"/>
      <c r="AQ524" s="398"/>
      <c r="AR524" s="398"/>
      <c r="AS524" s="398"/>
      <c r="AT524" s="398"/>
      <c r="AU524" s="398"/>
      <c r="AV524" s="398"/>
      <c r="AW524" s="398"/>
      <c r="AX524" s="398"/>
      <c r="AY524" s="398"/>
      <c r="AZ524" s="398"/>
      <c r="BA524" s="400"/>
      <c r="BB524" s="477"/>
      <c r="BC524" s="400"/>
      <c r="BD524" s="400"/>
      <c r="BE524" s="400"/>
      <c r="BF524" s="400"/>
      <c r="BG524" s="400"/>
      <c r="BH524" s="400"/>
      <c r="BI524" s="400"/>
      <c r="BJ524" s="400"/>
      <c r="BK524" s="400"/>
      <c r="BL524" s="400"/>
      <c r="BM524" s="400"/>
      <c r="BN524" s="400"/>
      <c r="BO524" s="400"/>
      <c r="BP524" s="400"/>
      <c r="BQ524" s="400"/>
      <c r="BR524" s="400"/>
      <c r="BS524" s="400"/>
      <c r="BT524" s="400"/>
      <c r="BU524" s="400"/>
      <c r="BV524" s="400"/>
      <c r="BW524" s="400"/>
      <c r="BX524" s="401"/>
      <c r="BY524" s="401"/>
      <c r="BZ524" s="401"/>
      <c r="CA524" s="401"/>
      <c r="CB524" s="401"/>
      <c r="CC524" s="401"/>
      <c r="CD524" s="401"/>
      <c r="CE524" s="401"/>
      <c r="CF524" s="401"/>
      <c r="CG524" s="401"/>
      <c r="CH524" s="401"/>
      <c r="CI524" s="401"/>
      <c r="CJ524" s="401"/>
      <c r="CK524" s="401"/>
      <c r="CL524" s="401"/>
      <c r="CM524" s="401"/>
      <c r="CN524" s="401"/>
      <c r="CO524" s="401"/>
      <c r="CP524" s="401"/>
      <c r="CQ524" s="401"/>
      <c r="CR524" s="401"/>
      <c r="CS524" s="401"/>
      <c r="CT524" s="401"/>
      <c r="CU524" s="401"/>
      <c r="CV524" s="401"/>
      <c r="CW524" s="401"/>
      <c r="CX524" s="401"/>
      <c r="CY524" s="401"/>
      <c r="CZ524" s="401"/>
    </row>
    <row r="525" s="405" customFormat="true" ht="25.15" customHeight="true" x14ac:dyDescent="0.2">
      <c r="C525" s="1071"/>
      <c r="D525" s="1072"/>
      <c r="E525" s="697"/>
      <c r="F525" s="697"/>
      <c r="G525" s="697"/>
      <c r="H525" s="1071"/>
      <c r="I525" s="1072"/>
      <c r="J525" s="697"/>
      <c r="K525" s="697"/>
      <c r="L525" s="697"/>
      <c r="M525" s="1071"/>
      <c r="N525" s="1072"/>
      <c r="O525" s="697"/>
      <c r="P525" s="697"/>
      <c r="Q525" s="697"/>
      <c r="X525" s="398"/>
      <c r="Y525" s="398"/>
      <c r="Z525" s="398"/>
      <c r="AA525" s="398"/>
      <c r="AB525" s="398"/>
      <c r="AC525" s="398"/>
      <c r="AD525" s="398"/>
      <c r="AE525" s="398"/>
      <c r="AF525" s="398"/>
      <c r="AG525" s="398"/>
      <c r="AH525" s="398"/>
      <c r="AI525" s="398"/>
      <c r="AJ525" s="398"/>
      <c r="AK525" s="398"/>
      <c r="AL525" s="398"/>
      <c r="AM525" s="398"/>
      <c r="AN525" s="398"/>
      <c r="AO525" s="398"/>
      <c r="AP525" s="398"/>
      <c r="AQ525" s="398"/>
      <c r="AR525" s="398"/>
      <c r="AS525" s="398"/>
      <c r="AT525" s="398"/>
      <c r="AU525" s="398"/>
      <c r="AV525" s="398"/>
      <c r="AW525" s="398"/>
      <c r="AX525" s="398"/>
      <c r="AY525" s="398"/>
      <c r="AZ525" s="398"/>
      <c r="BA525" s="400"/>
      <c r="BB525" s="477"/>
      <c r="BC525" s="400"/>
      <c r="BD525" s="400"/>
      <c r="BE525" s="400"/>
      <c r="BF525" s="400"/>
      <c r="BG525" s="400"/>
      <c r="BH525" s="400"/>
      <c r="BI525" s="400"/>
      <c r="BJ525" s="400"/>
      <c r="BK525" s="400"/>
      <c r="BL525" s="400"/>
      <c r="BM525" s="400"/>
      <c r="BN525" s="400"/>
      <c r="BO525" s="400"/>
      <c r="BP525" s="400"/>
      <c r="BQ525" s="400"/>
      <c r="BR525" s="400"/>
      <c r="BS525" s="400"/>
      <c r="BT525" s="400"/>
      <c r="BU525" s="400"/>
      <c r="BV525" s="400"/>
      <c r="BW525" s="400"/>
      <c r="BX525" s="401"/>
      <c r="BY525" s="401"/>
      <c r="BZ525" s="401"/>
      <c r="CA525" s="401"/>
      <c r="CB525" s="401"/>
      <c r="CC525" s="401"/>
      <c r="CD525" s="401"/>
      <c r="CE525" s="401"/>
      <c r="CF525" s="401"/>
      <c r="CG525" s="401"/>
      <c r="CH525" s="401"/>
      <c r="CI525" s="401"/>
      <c r="CJ525" s="401"/>
      <c r="CK525" s="401"/>
      <c r="CL525" s="401"/>
      <c r="CM525" s="401"/>
      <c r="CN525" s="401"/>
      <c r="CO525" s="401"/>
      <c r="CP525" s="401"/>
      <c r="CQ525" s="401"/>
      <c r="CR525" s="401"/>
      <c r="CS525" s="401"/>
      <c r="CT525" s="401"/>
      <c r="CU525" s="401"/>
      <c r="CV525" s="401"/>
      <c r="CW525" s="401"/>
      <c r="CX525" s="401"/>
      <c r="CY525" s="401"/>
      <c r="CZ525" s="401"/>
    </row>
    <row r="526" s="405" customFormat="true" ht="25.15" customHeight="true" x14ac:dyDescent="0.2">
      <c r="C526" s="1071"/>
      <c r="D526" s="1072"/>
      <c r="E526" s="697"/>
      <c r="F526" s="697"/>
      <c r="G526" s="697"/>
      <c r="H526" s="1071"/>
      <c r="I526" s="1072"/>
      <c r="J526" s="697"/>
      <c r="K526" s="697"/>
      <c r="L526" s="697"/>
      <c r="M526" s="1071"/>
      <c r="N526" s="1072"/>
      <c r="O526" s="697"/>
      <c r="P526" s="697"/>
      <c r="Q526" s="697"/>
      <c r="X526" s="398"/>
      <c r="Y526" s="398"/>
      <c r="Z526" s="398"/>
      <c r="AA526" s="398"/>
      <c r="AB526" s="398"/>
      <c r="AC526" s="398"/>
      <c r="AD526" s="398"/>
      <c r="AE526" s="398"/>
      <c r="AF526" s="398"/>
      <c r="AG526" s="398"/>
      <c r="AH526" s="398"/>
      <c r="AI526" s="398"/>
      <c r="AJ526" s="398"/>
      <c r="AK526" s="398"/>
      <c r="AL526" s="398"/>
      <c r="AM526" s="398"/>
      <c r="AN526" s="398"/>
      <c r="AO526" s="398"/>
      <c r="AP526" s="398"/>
      <c r="AQ526" s="398"/>
      <c r="AR526" s="398"/>
      <c r="AS526" s="398"/>
      <c r="AT526" s="398"/>
      <c r="AU526" s="398"/>
      <c r="AV526" s="398"/>
      <c r="AW526" s="398"/>
      <c r="AX526" s="398"/>
      <c r="AY526" s="398"/>
      <c r="AZ526" s="398"/>
      <c r="BA526" s="400"/>
      <c r="BB526" s="477"/>
      <c r="BC526" s="400"/>
      <c r="BD526" s="400"/>
      <c r="BE526" s="400"/>
      <c r="BF526" s="400"/>
      <c r="BG526" s="400"/>
      <c r="BH526" s="400"/>
      <c r="BI526" s="400"/>
      <c r="BJ526" s="400"/>
      <c r="BK526" s="400"/>
      <c r="BL526" s="400"/>
      <c r="BM526" s="400"/>
      <c r="BN526" s="400"/>
      <c r="BO526" s="400"/>
      <c r="BP526" s="400"/>
      <c r="BQ526" s="400"/>
      <c r="BR526" s="400"/>
      <c r="BS526" s="400"/>
      <c r="BT526" s="400"/>
      <c r="BU526" s="400"/>
      <c r="BV526" s="400"/>
      <c r="BW526" s="400"/>
      <c r="BX526" s="401"/>
      <c r="BY526" s="401"/>
      <c r="BZ526" s="401"/>
      <c r="CA526" s="401"/>
      <c r="CB526" s="401"/>
      <c r="CC526" s="401"/>
      <c r="CD526" s="401"/>
      <c r="CE526" s="401"/>
      <c r="CF526" s="401"/>
      <c r="CG526" s="401"/>
      <c r="CH526" s="401"/>
      <c r="CI526" s="401"/>
      <c r="CJ526" s="401"/>
      <c r="CK526" s="401"/>
      <c r="CL526" s="401"/>
      <c r="CM526" s="401"/>
      <c r="CN526" s="401"/>
      <c r="CO526" s="401"/>
      <c r="CP526" s="401"/>
      <c r="CQ526" s="401"/>
      <c r="CR526" s="401"/>
      <c r="CS526" s="401"/>
      <c r="CT526" s="401"/>
      <c r="CU526" s="401"/>
      <c r="CV526" s="401"/>
      <c r="CW526" s="401"/>
      <c r="CX526" s="401"/>
      <c r="CY526" s="401"/>
      <c r="CZ526" s="401"/>
    </row>
    <row r="527" s="405" customFormat="true" ht="25.15" customHeight="true" x14ac:dyDescent="0.2">
      <c r="C527" s="1071"/>
      <c r="D527" s="1072"/>
      <c r="E527" s="697"/>
      <c r="F527" s="697"/>
      <c r="G527" s="697"/>
      <c r="H527" s="1071"/>
      <c r="I527" s="1072"/>
      <c r="J527" s="697"/>
      <c r="K527" s="697"/>
      <c r="L527" s="697"/>
      <c r="M527" s="1071"/>
      <c r="N527" s="1072"/>
      <c r="O527" s="697"/>
      <c r="P527" s="697"/>
      <c r="Q527" s="697"/>
      <c r="X527" s="398"/>
      <c r="Y527" s="398"/>
      <c r="Z527" s="398"/>
      <c r="AA527" s="398"/>
      <c r="AB527" s="398"/>
      <c r="AC527" s="398"/>
      <c r="AD527" s="398"/>
      <c r="AE527" s="398"/>
      <c r="AF527" s="398"/>
      <c r="AG527" s="398"/>
      <c r="AH527" s="398"/>
      <c r="AI527" s="398"/>
      <c r="AJ527" s="398"/>
      <c r="AK527" s="398"/>
      <c r="AL527" s="398"/>
      <c r="AM527" s="398"/>
      <c r="AN527" s="398"/>
      <c r="AO527" s="398"/>
      <c r="AP527" s="398"/>
      <c r="AQ527" s="398"/>
      <c r="AR527" s="398"/>
      <c r="AS527" s="398"/>
      <c r="AT527" s="398"/>
      <c r="AU527" s="398"/>
      <c r="AV527" s="398"/>
      <c r="AW527" s="398"/>
      <c r="AX527" s="398"/>
      <c r="AY527" s="398"/>
      <c r="AZ527" s="398"/>
      <c r="BA527" s="400"/>
      <c r="BB527" s="477"/>
      <c r="BC527" s="400"/>
      <c r="BD527" s="400"/>
      <c r="BE527" s="400"/>
      <c r="BF527" s="400"/>
      <c r="BG527" s="400"/>
      <c r="BH527" s="400"/>
      <c r="BI527" s="400"/>
      <c r="BJ527" s="400"/>
      <c r="BK527" s="400"/>
      <c r="BL527" s="400"/>
      <c r="BM527" s="400"/>
      <c r="BN527" s="400"/>
      <c r="BO527" s="400"/>
      <c r="BP527" s="400"/>
      <c r="BQ527" s="400"/>
      <c r="BR527" s="400"/>
      <c r="BS527" s="400"/>
      <c r="BT527" s="400"/>
      <c r="BU527" s="400"/>
      <c r="BV527" s="400"/>
      <c r="BW527" s="400"/>
      <c r="BX527" s="401"/>
      <c r="BY527" s="401"/>
      <c r="BZ527" s="401"/>
      <c r="CA527" s="401"/>
      <c r="CB527" s="401"/>
      <c r="CC527" s="401"/>
      <c r="CD527" s="401"/>
      <c r="CE527" s="401"/>
      <c r="CF527" s="401"/>
      <c r="CG527" s="401"/>
      <c r="CH527" s="401"/>
      <c r="CI527" s="401"/>
      <c r="CJ527" s="401"/>
      <c r="CK527" s="401"/>
      <c r="CL527" s="401"/>
      <c r="CM527" s="401"/>
      <c r="CN527" s="401"/>
      <c r="CO527" s="401"/>
      <c r="CP527" s="401"/>
      <c r="CQ527" s="401"/>
      <c r="CR527" s="401"/>
      <c r="CS527" s="401"/>
      <c r="CT527" s="401"/>
      <c r="CU527" s="401"/>
      <c r="CV527" s="401"/>
      <c r="CW527" s="401"/>
      <c r="CX527" s="401"/>
      <c r="CY527" s="401"/>
      <c r="CZ527" s="401"/>
    </row>
    <row r="528" s="405" customFormat="true" ht="25.15" customHeight="true" x14ac:dyDescent="0.2">
      <c r="C528" s="1071"/>
      <c r="D528" s="1072"/>
      <c r="E528" s="697"/>
      <c r="F528" s="697"/>
      <c r="G528" s="697"/>
      <c r="H528" s="1071"/>
      <c r="I528" s="1072"/>
      <c r="J528" s="697"/>
      <c r="K528" s="697"/>
      <c r="L528" s="697"/>
      <c r="M528" s="1071"/>
      <c r="N528" s="1072"/>
      <c r="O528" s="697"/>
      <c r="P528" s="697"/>
      <c r="Q528" s="697"/>
      <c r="X528" s="398"/>
      <c r="Y528" s="398"/>
      <c r="Z528" s="398"/>
      <c r="AA528" s="398"/>
      <c r="AB528" s="398"/>
      <c r="AC528" s="398"/>
      <c r="AD528" s="398"/>
      <c r="AE528" s="398"/>
      <c r="AF528" s="398"/>
      <c r="AG528" s="398"/>
      <c r="AH528" s="398"/>
      <c r="AI528" s="398"/>
      <c r="AJ528" s="398"/>
      <c r="AK528" s="398"/>
      <c r="AL528" s="398"/>
      <c r="AM528" s="398"/>
      <c r="AN528" s="398"/>
      <c r="AO528" s="398"/>
      <c r="AP528" s="398"/>
      <c r="AQ528" s="398"/>
      <c r="AR528" s="398"/>
      <c r="AS528" s="398"/>
      <c r="AT528" s="398"/>
      <c r="AU528" s="398"/>
      <c r="AV528" s="398"/>
      <c r="AW528" s="398"/>
      <c r="AX528" s="398"/>
      <c r="AY528" s="398"/>
      <c r="AZ528" s="398"/>
      <c r="BA528" s="400"/>
      <c r="BB528" s="477"/>
      <c r="BC528" s="400"/>
      <c r="BD528" s="400"/>
      <c r="BE528" s="400"/>
      <c r="BF528" s="400"/>
      <c r="BG528" s="400"/>
      <c r="BH528" s="400"/>
      <c r="BI528" s="400"/>
      <c r="BJ528" s="400"/>
      <c r="BK528" s="400"/>
      <c r="BL528" s="400"/>
      <c r="BM528" s="400"/>
      <c r="BN528" s="400"/>
      <c r="BO528" s="400"/>
      <c r="BP528" s="400"/>
      <c r="BQ528" s="400"/>
      <c r="BR528" s="400"/>
      <c r="BS528" s="400"/>
      <c r="BT528" s="400"/>
      <c r="BU528" s="400"/>
      <c r="BV528" s="400"/>
      <c r="BW528" s="400"/>
      <c r="BX528" s="401"/>
      <c r="BY528" s="401"/>
      <c r="BZ528" s="401"/>
      <c r="CA528" s="401"/>
      <c r="CB528" s="401"/>
      <c r="CC528" s="401"/>
      <c r="CD528" s="401"/>
      <c r="CE528" s="401"/>
      <c r="CF528" s="401"/>
      <c r="CG528" s="401"/>
      <c r="CH528" s="401"/>
      <c r="CI528" s="401"/>
      <c r="CJ528" s="401"/>
      <c r="CK528" s="401"/>
      <c r="CL528" s="401"/>
      <c r="CM528" s="401"/>
      <c r="CN528" s="401"/>
      <c r="CO528" s="401"/>
      <c r="CP528" s="401"/>
      <c r="CQ528" s="401"/>
      <c r="CR528" s="401"/>
      <c r="CS528" s="401"/>
      <c r="CT528" s="401"/>
      <c r="CU528" s="401"/>
      <c r="CV528" s="401"/>
      <c r="CW528" s="401"/>
      <c r="CX528" s="401"/>
      <c r="CY528" s="401"/>
      <c r="CZ528" s="401"/>
    </row>
    <row r="529" s="405" customFormat="true" ht="25.15" customHeight="true" x14ac:dyDescent="0.2">
      <c r="C529" s="1071"/>
      <c r="D529" s="1072"/>
      <c r="E529" s="697"/>
      <c r="F529" s="697"/>
      <c r="G529" s="697"/>
      <c r="H529" s="1071"/>
      <c r="I529" s="1072"/>
      <c r="J529" s="697"/>
      <c r="K529" s="697"/>
      <c r="L529" s="697"/>
      <c r="M529" s="1071"/>
      <c r="N529" s="1072"/>
      <c r="O529" s="697"/>
      <c r="P529" s="697"/>
      <c r="Q529" s="697"/>
      <c r="X529" s="398"/>
      <c r="Y529" s="398"/>
      <c r="Z529" s="398"/>
      <c r="AA529" s="398"/>
      <c r="AB529" s="398"/>
      <c r="AC529" s="398"/>
      <c r="AD529" s="398"/>
      <c r="AE529" s="398"/>
      <c r="AF529" s="398"/>
      <c r="AG529" s="398"/>
      <c r="AH529" s="398"/>
      <c r="AI529" s="398"/>
      <c r="AJ529" s="398"/>
      <c r="AK529" s="398"/>
      <c r="AL529" s="398"/>
      <c r="AM529" s="398"/>
      <c r="AN529" s="398"/>
      <c r="AO529" s="398"/>
      <c r="AP529" s="398"/>
      <c r="AQ529" s="398"/>
      <c r="AR529" s="398"/>
      <c r="AS529" s="398"/>
      <c r="AT529" s="398"/>
      <c r="AU529" s="398"/>
      <c r="AV529" s="398"/>
      <c r="AW529" s="398"/>
      <c r="AX529" s="398"/>
      <c r="AY529" s="398"/>
      <c r="AZ529" s="398"/>
      <c r="BA529" s="400"/>
      <c r="BB529" s="477"/>
      <c r="BC529" s="400"/>
      <c r="BD529" s="400"/>
      <c r="BE529" s="400"/>
      <c r="BF529" s="400"/>
      <c r="BG529" s="400"/>
      <c r="BH529" s="400"/>
      <c r="BI529" s="400"/>
      <c r="BJ529" s="400"/>
      <c r="BK529" s="400"/>
      <c r="BL529" s="400"/>
      <c r="BM529" s="400"/>
      <c r="BN529" s="400"/>
      <c r="BO529" s="400"/>
      <c r="BP529" s="400"/>
      <c r="BQ529" s="400"/>
      <c r="BR529" s="400"/>
      <c r="BS529" s="400"/>
      <c r="BT529" s="400"/>
      <c r="BU529" s="400"/>
      <c r="BV529" s="400"/>
      <c r="BW529" s="400"/>
      <c r="BX529" s="401"/>
      <c r="BY529" s="401"/>
      <c r="BZ529" s="401"/>
      <c r="CA529" s="401"/>
      <c r="CB529" s="401"/>
      <c r="CC529" s="401"/>
      <c r="CD529" s="401"/>
      <c r="CE529" s="401"/>
      <c r="CF529" s="401"/>
      <c r="CG529" s="401"/>
      <c r="CH529" s="401"/>
      <c r="CI529" s="401"/>
      <c r="CJ529" s="401"/>
      <c r="CK529" s="401"/>
      <c r="CL529" s="401"/>
      <c r="CM529" s="401"/>
      <c r="CN529" s="401"/>
      <c r="CO529" s="401"/>
      <c r="CP529" s="401"/>
      <c r="CQ529" s="401"/>
      <c r="CR529" s="401"/>
      <c r="CS529" s="401"/>
      <c r="CT529" s="401"/>
      <c r="CU529" s="401"/>
      <c r="CV529" s="401"/>
      <c r="CW529" s="401"/>
      <c r="CX529" s="401"/>
      <c r="CY529" s="401"/>
      <c r="CZ529" s="401"/>
    </row>
    <row r="530" s="405" customFormat="true" ht="25.15" customHeight="true" x14ac:dyDescent="0.2">
      <c r="C530" s="1071"/>
      <c r="D530" s="1072"/>
      <c r="E530" s="697"/>
      <c r="F530" s="697"/>
      <c r="G530" s="697"/>
      <c r="H530" s="1071"/>
      <c r="I530" s="1072"/>
      <c r="J530" s="697"/>
      <c r="K530" s="697"/>
      <c r="L530" s="697"/>
      <c r="M530" s="1071"/>
      <c r="N530" s="1072"/>
      <c r="O530" s="697"/>
      <c r="P530" s="697"/>
      <c r="Q530" s="697"/>
      <c r="X530" s="398"/>
      <c r="Y530" s="398"/>
      <c r="Z530" s="398"/>
      <c r="AA530" s="398"/>
      <c r="AB530" s="398"/>
      <c r="AC530" s="398"/>
      <c r="AD530" s="398"/>
      <c r="AE530" s="398"/>
      <c r="AF530" s="398"/>
      <c r="AG530" s="398"/>
      <c r="AH530" s="398"/>
      <c r="AI530" s="398"/>
      <c r="AJ530" s="398"/>
      <c r="AK530" s="398"/>
      <c r="AL530" s="398"/>
      <c r="AM530" s="398"/>
      <c r="AN530" s="398"/>
      <c r="AO530" s="398"/>
      <c r="AP530" s="398"/>
      <c r="AQ530" s="398"/>
      <c r="AR530" s="398"/>
      <c r="AS530" s="398"/>
      <c r="AT530" s="398"/>
      <c r="AU530" s="398"/>
      <c r="AV530" s="398"/>
      <c r="AW530" s="398"/>
      <c r="AX530" s="398"/>
      <c r="AY530" s="398"/>
      <c r="AZ530" s="398"/>
      <c r="BA530" s="400"/>
      <c r="BB530" s="477"/>
      <c r="BC530" s="400"/>
      <c r="BD530" s="400"/>
      <c r="BE530" s="400"/>
      <c r="BF530" s="400"/>
      <c r="BG530" s="400"/>
      <c r="BH530" s="400"/>
      <c r="BI530" s="400"/>
      <c r="BJ530" s="400"/>
      <c r="BK530" s="400"/>
      <c r="BL530" s="400"/>
      <c r="BM530" s="400"/>
      <c r="BN530" s="400"/>
      <c r="BO530" s="400"/>
      <c r="BP530" s="400"/>
      <c r="BQ530" s="400"/>
      <c r="BR530" s="400"/>
      <c r="BS530" s="400"/>
      <c r="BT530" s="400"/>
      <c r="BU530" s="400"/>
      <c r="BV530" s="400"/>
      <c r="BW530" s="400"/>
      <c r="BX530" s="401"/>
      <c r="BY530" s="401"/>
      <c r="BZ530" s="401"/>
      <c r="CA530" s="401"/>
      <c r="CB530" s="401"/>
      <c r="CC530" s="401"/>
      <c r="CD530" s="401"/>
      <c r="CE530" s="401"/>
      <c r="CF530" s="401"/>
      <c r="CG530" s="401"/>
      <c r="CH530" s="401"/>
      <c r="CI530" s="401"/>
      <c r="CJ530" s="401"/>
      <c r="CK530" s="401"/>
      <c r="CL530" s="401"/>
      <c r="CM530" s="401"/>
      <c r="CN530" s="401"/>
      <c r="CO530" s="401"/>
      <c r="CP530" s="401"/>
      <c r="CQ530" s="401"/>
      <c r="CR530" s="401"/>
      <c r="CS530" s="401"/>
      <c r="CT530" s="401"/>
      <c r="CU530" s="401"/>
      <c r="CV530" s="401"/>
      <c r="CW530" s="401"/>
      <c r="CX530" s="401"/>
      <c r="CY530" s="401"/>
      <c r="CZ530" s="401"/>
    </row>
    <row r="531" s="405" customFormat="true" ht="25.15" customHeight="true" x14ac:dyDescent="0.2">
      <c r="C531" s="1071"/>
      <c r="D531" s="1072"/>
      <c r="E531" s="697"/>
      <c r="F531" s="697"/>
      <c r="G531" s="697"/>
      <c r="H531" s="1071"/>
      <c r="I531" s="1072"/>
      <c r="J531" s="697"/>
      <c r="K531" s="697"/>
      <c r="L531" s="697"/>
      <c r="M531" s="1071"/>
      <c r="N531" s="1072"/>
      <c r="O531" s="697"/>
      <c r="P531" s="697"/>
      <c r="Q531" s="697"/>
      <c r="X531" s="398"/>
      <c r="Y531" s="398"/>
      <c r="Z531" s="398"/>
      <c r="AA531" s="398"/>
      <c r="AB531" s="398"/>
      <c r="AC531" s="398"/>
      <c r="AD531" s="398"/>
      <c r="AE531" s="398"/>
      <c r="AF531" s="398"/>
      <c r="AG531" s="398"/>
      <c r="AH531" s="398"/>
      <c r="AI531" s="398"/>
      <c r="AJ531" s="398"/>
      <c r="AK531" s="398"/>
      <c r="AL531" s="398"/>
      <c r="AM531" s="398"/>
      <c r="AN531" s="398"/>
      <c r="AO531" s="398"/>
      <c r="AP531" s="398"/>
      <c r="AQ531" s="398"/>
      <c r="AR531" s="398"/>
      <c r="AS531" s="398"/>
      <c r="AT531" s="398"/>
      <c r="AU531" s="398"/>
      <c r="AV531" s="398"/>
      <c r="AW531" s="398"/>
      <c r="AX531" s="398"/>
      <c r="AY531" s="398"/>
      <c r="AZ531" s="398"/>
      <c r="BA531" s="400"/>
      <c r="BB531" s="477"/>
      <c r="BC531" s="400"/>
      <c r="BD531" s="400"/>
      <c r="BE531" s="400"/>
      <c r="BF531" s="400"/>
      <c r="BG531" s="400"/>
      <c r="BH531" s="400"/>
      <c r="BI531" s="400"/>
      <c r="BJ531" s="400"/>
      <c r="BK531" s="400"/>
      <c r="BL531" s="400"/>
      <c r="BM531" s="400"/>
      <c r="BN531" s="400"/>
      <c r="BO531" s="400"/>
      <c r="BP531" s="400"/>
      <c r="BQ531" s="400"/>
      <c r="BR531" s="400"/>
      <c r="BS531" s="400"/>
      <c r="BT531" s="400"/>
      <c r="BU531" s="400"/>
      <c r="BV531" s="400"/>
      <c r="BW531" s="400"/>
      <c r="BX531" s="401"/>
      <c r="BY531" s="401"/>
      <c r="BZ531" s="401"/>
      <c r="CA531" s="401"/>
      <c r="CB531" s="401"/>
      <c r="CC531" s="401"/>
      <c r="CD531" s="401"/>
      <c r="CE531" s="401"/>
      <c r="CF531" s="401"/>
      <c r="CG531" s="401"/>
      <c r="CH531" s="401"/>
      <c r="CI531" s="401"/>
      <c r="CJ531" s="401"/>
      <c r="CK531" s="401"/>
      <c r="CL531" s="401"/>
      <c r="CM531" s="401"/>
      <c r="CN531" s="401"/>
      <c r="CO531" s="401"/>
      <c r="CP531" s="401"/>
      <c r="CQ531" s="401"/>
      <c r="CR531" s="401"/>
      <c r="CS531" s="401"/>
      <c r="CT531" s="401"/>
      <c r="CU531" s="401"/>
      <c r="CV531" s="401"/>
      <c r="CW531" s="401"/>
      <c r="CX531" s="401"/>
      <c r="CY531" s="401"/>
      <c r="CZ531" s="401"/>
    </row>
    <row r="532" s="405" customFormat="true" ht="25.15" customHeight="true" x14ac:dyDescent="0.2">
      <c r="C532" s="1071"/>
      <c r="D532" s="1072"/>
      <c r="E532" s="697"/>
      <c r="F532" s="697"/>
      <c r="G532" s="697"/>
      <c r="H532" s="1071"/>
      <c r="I532" s="1072"/>
      <c r="J532" s="697"/>
      <c r="K532" s="697"/>
      <c r="L532" s="697"/>
      <c r="M532" s="1071"/>
      <c r="N532" s="1072"/>
      <c r="O532" s="697"/>
      <c r="P532" s="697"/>
      <c r="Q532" s="697"/>
      <c r="X532" s="398"/>
      <c r="Y532" s="398"/>
      <c r="Z532" s="398"/>
      <c r="AA532" s="398"/>
      <c r="AB532" s="398"/>
      <c r="AC532" s="398"/>
      <c r="AD532" s="398"/>
      <c r="AE532" s="398"/>
      <c r="AF532" s="398"/>
      <c r="AG532" s="398"/>
      <c r="AH532" s="398"/>
      <c r="AI532" s="398"/>
      <c r="AJ532" s="398"/>
      <c r="AK532" s="398"/>
      <c r="AL532" s="398"/>
      <c r="AM532" s="398"/>
      <c r="AN532" s="398"/>
      <c r="AO532" s="398"/>
      <c r="AP532" s="398"/>
      <c r="AQ532" s="398"/>
      <c r="AR532" s="398"/>
      <c r="AS532" s="398"/>
      <c r="AT532" s="398"/>
      <c r="AU532" s="398"/>
      <c r="AV532" s="398"/>
      <c r="AW532" s="398"/>
      <c r="AX532" s="398"/>
      <c r="AY532" s="398"/>
      <c r="AZ532" s="398"/>
      <c r="BA532" s="400"/>
      <c r="BB532" s="477"/>
      <c r="BC532" s="400"/>
      <c r="BD532" s="400"/>
      <c r="BE532" s="400"/>
      <c r="BF532" s="400"/>
      <c r="BG532" s="400"/>
      <c r="BH532" s="400"/>
      <c r="BI532" s="400"/>
      <c r="BJ532" s="400"/>
      <c r="BK532" s="400"/>
      <c r="BL532" s="400"/>
      <c r="BM532" s="400"/>
      <c r="BN532" s="400"/>
      <c r="BO532" s="400"/>
      <c r="BP532" s="400"/>
      <c r="BQ532" s="400"/>
      <c r="BR532" s="400"/>
      <c r="BS532" s="400"/>
      <c r="BT532" s="400"/>
      <c r="BU532" s="400"/>
      <c r="BV532" s="400"/>
      <c r="BW532" s="400"/>
      <c r="BX532" s="401"/>
      <c r="BY532" s="401"/>
      <c r="BZ532" s="401"/>
      <c r="CA532" s="401"/>
      <c r="CB532" s="401"/>
      <c r="CC532" s="401"/>
      <c r="CD532" s="401"/>
      <c r="CE532" s="401"/>
      <c r="CF532" s="401"/>
      <c r="CG532" s="401"/>
      <c r="CH532" s="401"/>
      <c r="CI532" s="401"/>
      <c r="CJ532" s="401"/>
      <c r="CK532" s="401"/>
      <c r="CL532" s="401"/>
      <c r="CM532" s="401"/>
      <c r="CN532" s="401"/>
      <c r="CO532" s="401"/>
      <c r="CP532" s="401"/>
      <c r="CQ532" s="401"/>
      <c r="CR532" s="401"/>
      <c r="CS532" s="401"/>
      <c r="CT532" s="401"/>
      <c r="CU532" s="401"/>
      <c r="CV532" s="401"/>
      <c r="CW532" s="401"/>
      <c r="CX532" s="401"/>
      <c r="CY532" s="401"/>
      <c r="CZ532" s="401"/>
    </row>
    <row r="533" s="405" customFormat="true" ht="25.15" customHeight="true" x14ac:dyDescent="0.2">
      <c r="C533" s="1071"/>
      <c r="D533" s="1072"/>
      <c r="E533" s="697"/>
      <c r="F533" s="697"/>
      <c r="G533" s="697"/>
      <c r="H533" s="1071"/>
      <c r="I533" s="1072"/>
      <c r="J533" s="697"/>
      <c r="K533" s="697"/>
      <c r="L533" s="697"/>
      <c r="M533" s="1071"/>
      <c r="N533" s="1072"/>
      <c r="O533" s="697"/>
      <c r="P533" s="697"/>
      <c r="Q533" s="697"/>
      <c r="X533" s="398"/>
      <c r="Y533" s="398"/>
      <c r="Z533" s="398"/>
      <c r="AA533" s="398"/>
      <c r="AB533" s="398"/>
      <c r="AC533" s="398"/>
      <c r="AD533" s="398"/>
      <c r="AE533" s="398"/>
      <c r="AF533" s="398"/>
      <c r="AG533" s="398"/>
      <c r="AH533" s="398"/>
      <c r="AI533" s="398"/>
      <c r="AJ533" s="398"/>
      <c r="AK533" s="398"/>
      <c r="AL533" s="398"/>
      <c r="AM533" s="398"/>
      <c r="AN533" s="398"/>
      <c r="AO533" s="398"/>
      <c r="AP533" s="398"/>
      <c r="AQ533" s="398"/>
      <c r="AR533" s="398"/>
      <c r="AS533" s="398"/>
      <c r="AT533" s="398"/>
      <c r="AU533" s="398"/>
      <c r="AV533" s="398"/>
      <c r="AW533" s="398"/>
      <c r="AX533" s="398"/>
      <c r="AY533" s="398"/>
      <c r="AZ533" s="398"/>
      <c r="BA533" s="400"/>
      <c r="BB533" s="477"/>
      <c r="BC533" s="400"/>
      <c r="BD533" s="400"/>
      <c r="BE533" s="400"/>
      <c r="BF533" s="400"/>
      <c r="BG533" s="400"/>
      <c r="BH533" s="400"/>
      <c r="BI533" s="400"/>
      <c r="BJ533" s="400"/>
      <c r="BK533" s="400"/>
      <c r="BL533" s="400"/>
      <c r="BM533" s="400"/>
      <c r="BN533" s="400"/>
      <c r="BO533" s="400"/>
      <c r="BP533" s="400"/>
      <c r="BQ533" s="400"/>
      <c r="BR533" s="400"/>
      <c r="BS533" s="400"/>
      <c r="BT533" s="400"/>
      <c r="BU533" s="400"/>
      <c r="BV533" s="400"/>
      <c r="BW533" s="400"/>
      <c r="BX533" s="401"/>
      <c r="BY533" s="401"/>
      <c r="BZ533" s="401"/>
      <c r="CA533" s="401"/>
      <c r="CB533" s="401"/>
      <c r="CC533" s="401"/>
      <c r="CD533" s="401"/>
      <c r="CE533" s="401"/>
      <c r="CF533" s="401"/>
      <c r="CG533" s="401"/>
      <c r="CH533" s="401"/>
      <c r="CI533" s="401"/>
      <c r="CJ533" s="401"/>
      <c r="CK533" s="401"/>
      <c r="CL533" s="401"/>
      <c r="CM533" s="401"/>
      <c r="CN533" s="401"/>
      <c r="CO533" s="401"/>
      <c r="CP533" s="401"/>
      <c r="CQ533" s="401"/>
      <c r="CR533" s="401"/>
      <c r="CS533" s="401"/>
      <c r="CT533" s="401"/>
      <c r="CU533" s="401"/>
      <c r="CV533" s="401"/>
      <c r="CW533" s="401"/>
      <c r="CX533" s="401"/>
      <c r="CY533" s="401"/>
      <c r="CZ533" s="401"/>
    </row>
    <row r="534" s="405" customFormat="true" ht="25.15" customHeight="true" x14ac:dyDescent="0.2">
      <c r="C534" s="1071"/>
      <c r="D534" s="1072"/>
      <c r="E534" s="697"/>
      <c r="F534" s="697"/>
      <c r="G534" s="697"/>
      <c r="H534" s="1071"/>
      <c r="I534" s="1072"/>
      <c r="J534" s="697"/>
      <c r="K534" s="697"/>
      <c r="L534" s="697"/>
      <c r="M534" s="1071"/>
      <c r="N534" s="1072"/>
      <c r="O534" s="697"/>
      <c r="P534" s="697"/>
      <c r="Q534" s="697"/>
      <c r="X534" s="398"/>
      <c r="Y534" s="398"/>
      <c r="Z534" s="398"/>
      <c r="AA534" s="398"/>
      <c r="AB534" s="398"/>
      <c r="AC534" s="398"/>
      <c r="AD534" s="398"/>
      <c r="AE534" s="398"/>
      <c r="AF534" s="398"/>
      <c r="AG534" s="398"/>
      <c r="AH534" s="398"/>
      <c r="AI534" s="398"/>
      <c r="AJ534" s="398"/>
      <c r="AK534" s="398"/>
      <c r="AL534" s="398"/>
      <c r="AM534" s="398"/>
      <c r="AN534" s="398"/>
      <c r="AO534" s="398"/>
      <c r="AP534" s="398"/>
      <c r="AQ534" s="398"/>
      <c r="AR534" s="398"/>
      <c r="AS534" s="398"/>
      <c r="AT534" s="398"/>
      <c r="AU534" s="398"/>
      <c r="AV534" s="398"/>
      <c r="AW534" s="398"/>
      <c r="AX534" s="398"/>
      <c r="AY534" s="398"/>
      <c r="AZ534" s="398"/>
      <c r="BA534" s="400"/>
      <c r="BB534" s="477"/>
      <c r="BC534" s="400"/>
      <c r="BD534" s="400"/>
      <c r="BE534" s="400"/>
      <c r="BF534" s="400"/>
      <c r="BG534" s="400"/>
      <c r="BH534" s="400"/>
      <c r="BI534" s="400"/>
      <c r="BJ534" s="400"/>
      <c r="BK534" s="400"/>
      <c r="BL534" s="400"/>
      <c r="BM534" s="400"/>
      <c r="BN534" s="400"/>
      <c r="BO534" s="400"/>
      <c r="BP534" s="400"/>
      <c r="BQ534" s="400"/>
      <c r="BR534" s="400"/>
      <c r="BS534" s="400"/>
      <c r="BT534" s="400"/>
      <c r="BU534" s="400"/>
      <c r="BV534" s="400"/>
      <c r="BW534" s="400"/>
      <c r="BX534" s="401"/>
      <c r="BY534" s="401"/>
      <c r="BZ534" s="401"/>
      <c r="CA534" s="401"/>
      <c r="CB534" s="401"/>
      <c r="CC534" s="401"/>
      <c r="CD534" s="401"/>
      <c r="CE534" s="401"/>
      <c r="CF534" s="401"/>
      <c r="CG534" s="401"/>
      <c r="CH534" s="401"/>
      <c r="CI534" s="401"/>
      <c r="CJ534" s="401"/>
      <c r="CK534" s="401"/>
      <c r="CL534" s="401"/>
      <c r="CM534" s="401"/>
      <c r="CN534" s="401"/>
      <c r="CO534" s="401"/>
      <c r="CP534" s="401"/>
      <c r="CQ534" s="401"/>
      <c r="CR534" s="401"/>
      <c r="CS534" s="401"/>
      <c r="CT534" s="401"/>
      <c r="CU534" s="401"/>
      <c r="CV534" s="401"/>
      <c r="CW534" s="401"/>
      <c r="CX534" s="401"/>
      <c r="CY534" s="401"/>
      <c r="CZ534" s="401"/>
    </row>
    <row r="535" s="405" customFormat="true" ht="25.15" customHeight="true" x14ac:dyDescent="0.2">
      <c r="C535" s="1071"/>
      <c r="D535" s="1072"/>
      <c r="E535" s="697"/>
      <c r="F535" s="697"/>
      <c r="G535" s="697"/>
      <c r="H535" s="1071"/>
      <c r="I535" s="1072"/>
      <c r="J535" s="697"/>
      <c r="K535" s="697"/>
      <c r="L535" s="697"/>
      <c r="M535" s="1071"/>
      <c r="N535" s="1072"/>
      <c r="O535" s="697"/>
      <c r="P535" s="697"/>
      <c r="Q535" s="697"/>
      <c r="X535" s="398"/>
      <c r="Y535" s="398"/>
      <c r="Z535" s="398"/>
      <c r="AA535" s="398"/>
      <c r="AB535" s="398"/>
      <c r="AC535" s="398"/>
      <c r="AD535" s="398"/>
      <c r="AE535" s="398"/>
      <c r="AF535" s="398"/>
      <c r="AG535" s="398"/>
      <c r="AH535" s="398"/>
      <c r="AI535" s="398"/>
      <c r="AJ535" s="398"/>
      <c r="AK535" s="398"/>
      <c r="AL535" s="398"/>
      <c r="AM535" s="398"/>
      <c r="AN535" s="398"/>
      <c r="AO535" s="398"/>
      <c r="AP535" s="398"/>
      <c r="AQ535" s="398"/>
      <c r="AR535" s="398"/>
      <c r="AS535" s="398"/>
      <c r="AT535" s="398"/>
      <c r="AU535" s="398"/>
      <c r="AV535" s="398"/>
      <c r="AW535" s="398"/>
      <c r="AX535" s="398"/>
      <c r="AY535" s="398"/>
      <c r="AZ535" s="398"/>
      <c r="BA535" s="400"/>
      <c r="BB535" s="477"/>
      <c r="BC535" s="400"/>
      <c r="BD535" s="400"/>
      <c r="BE535" s="400"/>
      <c r="BF535" s="400"/>
      <c r="BG535" s="400"/>
      <c r="BH535" s="400"/>
      <c r="BI535" s="400"/>
      <c r="BJ535" s="400"/>
      <c r="BK535" s="400"/>
      <c r="BL535" s="400"/>
      <c r="BM535" s="400"/>
      <c r="BN535" s="400"/>
      <c r="BO535" s="400"/>
      <c r="BP535" s="400"/>
      <c r="BQ535" s="400"/>
      <c r="BR535" s="400"/>
      <c r="BS535" s="400"/>
      <c r="BT535" s="400"/>
      <c r="BU535" s="400"/>
      <c r="BV535" s="400"/>
      <c r="BW535" s="400"/>
      <c r="BX535" s="401"/>
      <c r="BY535" s="401"/>
      <c r="BZ535" s="401"/>
      <c r="CA535" s="401"/>
      <c r="CB535" s="401"/>
      <c r="CC535" s="401"/>
      <c r="CD535" s="401"/>
      <c r="CE535" s="401"/>
      <c r="CF535" s="401"/>
      <c r="CG535" s="401"/>
      <c r="CH535" s="401"/>
      <c r="CI535" s="401"/>
      <c r="CJ535" s="401"/>
      <c r="CK535" s="401"/>
      <c r="CL535" s="401"/>
      <c r="CM535" s="401"/>
      <c r="CN535" s="401"/>
      <c r="CO535" s="401"/>
      <c r="CP535" s="401"/>
      <c r="CQ535" s="401"/>
      <c r="CR535" s="401"/>
      <c r="CS535" s="401"/>
      <c r="CT535" s="401"/>
      <c r="CU535" s="401"/>
      <c r="CV535" s="401"/>
      <c r="CW535" s="401"/>
      <c r="CX535" s="401"/>
      <c r="CY535" s="401"/>
      <c r="CZ535" s="401"/>
    </row>
    <row r="536" s="405" customFormat="true" ht="25.15" customHeight="true" x14ac:dyDescent="0.2">
      <c r="C536" s="1071"/>
      <c r="D536" s="1072"/>
      <c r="E536" s="697"/>
      <c r="F536" s="697"/>
      <c r="G536" s="697"/>
      <c r="H536" s="1071"/>
      <c r="I536" s="1072"/>
      <c r="J536" s="697"/>
      <c r="K536" s="697"/>
      <c r="L536" s="697"/>
      <c r="M536" s="1071"/>
      <c r="N536" s="1072"/>
      <c r="O536" s="697"/>
      <c r="P536" s="697"/>
      <c r="Q536" s="697"/>
      <c r="X536" s="398"/>
      <c r="Y536" s="398"/>
      <c r="Z536" s="398"/>
      <c r="AA536" s="398"/>
      <c r="AB536" s="398"/>
      <c r="AC536" s="398"/>
      <c r="AD536" s="398"/>
      <c r="AE536" s="398"/>
      <c r="AF536" s="398"/>
      <c r="AG536" s="398"/>
      <c r="AH536" s="398"/>
      <c r="AI536" s="398"/>
      <c r="AJ536" s="398"/>
      <c r="AK536" s="398"/>
      <c r="AL536" s="398"/>
      <c r="AM536" s="398"/>
      <c r="AN536" s="398"/>
      <c r="AO536" s="398"/>
      <c r="AP536" s="398"/>
      <c r="AQ536" s="398"/>
      <c r="AR536" s="398"/>
      <c r="AS536" s="398"/>
      <c r="AT536" s="398"/>
      <c r="AU536" s="398"/>
      <c r="AV536" s="398"/>
      <c r="AW536" s="398"/>
      <c r="AX536" s="398"/>
      <c r="AY536" s="398"/>
      <c r="AZ536" s="398"/>
      <c r="BA536" s="400"/>
      <c r="BB536" s="477"/>
      <c r="BC536" s="400"/>
      <c r="BD536" s="400"/>
      <c r="BE536" s="400"/>
      <c r="BF536" s="400"/>
      <c r="BG536" s="400"/>
      <c r="BH536" s="400"/>
      <c r="BI536" s="400"/>
      <c r="BJ536" s="400"/>
      <c r="BK536" s="400"/>
      <c r="BL536" s="400"/>
      <c r="BM536" s="400"/>
      <c r="BN536" s="400"/>
      <c r="BO536" s="400"/>
      <c r="BP536" s="400"/>
      <c r="BQ536" s="400"/>
      <c r="BR536" s="400"/>
      <c r="BS536" s="400"/>
      <c r="BT536" s="400"/>
      <c r="BU536" s="400"/>
      <c r="BV536" s="400"/>
      <c r="BW536" s="400"/>
      <c r="BX536" s="401"/>
      <c r="BY536" s="401"/>
      <c r="BZ536" s="401"/>
      <c r="CA536" s="401"/>
      <c r="CB536" s="401"/>
      <c r="CC536" s="401"/>
      <c r="CD536" s="401"/>
      <c r="CE536" s="401"/>
      <c r="CF536" s="401"/>
      <c r="CG536" s="401"/>
      <c r="CH536" s="401"/>
      <c r="CI536" s="401"/>
      <c r="CJ536" s="401"/>
      <c r="CK536" s="401"/>
      <c r="CL536" s="401"/>
      <c r="CM536" s="401"/>
      <c r="CN536" s="401"/>
      <c r="CO536" s="401"/>
      <c r="CP536" s="401"/>
      <c r="CQ536" s="401"/>
      <c r="CR536" s="401"/>
      <c r="CS536" s="401"/>
      <c r="CT536" s="401"/>
      <c r="CU536" s="401"/>
      <c r="CV536" s="401"/>
      <c r="CW536" s="401"/>
      <c r="CX536" s="401"/>
      <c r="CY536" s="401"/>
      <c r="CZ536" s="401"/>
    </row>
    <row r="537" s="405" customFormat="true" ht="25.15" customHeight="true" x14ac:dyDescent="0.2">
      <c r="C537" s="1071"/>
      <c r="D537" s="1072"/>
      <c r="E537" s="697"/>
      <c r="F537" s="697"/>
      <c r="G537" s="697"/>
      <c r="H537" s="1071"/>
      <c r="I537" s="1072"/>
      <c r="J537" s="697"/>
      <c r="K537" s="697"/>
      <c r="L537" s="697"/>
      <c r="M537" s="1071"/>
      <c r="N537" s="1072"/>
      <c r="O537" s="697"/>
      <c r="P537" s="697"/>
      <c r="Q537" s="697"/>
      <c r="X537" s="398"/>
      <c r="Y537" s="398"/>
      <c r="Z537" s="398"/>
      <c r="AA537" s="398"/>
      <c r="AB537" s="398"/>
      <c r="AC537" s="398"/>
      <c r="AD537" s="398"/>
      <c r="AE537" s="398"/>
      <c r="AF537" s="398"/>
      <c r="AG537" s="398"/>
      <c r="AH537" s="398"/>
      <c r="AI537" s="398"/>
      <c r="AJ537" s="398"/>
      <c r="AK537" s="398"/>
      <c r="AL537" s="398"/>
      <c r="AM537" s="398"/>
      <c r="AN537" s="398"/>
      <c r="AO537" s="398"/>
      <c r="AP537" s="398"/>
      <c r="AQ537" s="398"/>
      <c r="AR537" s="398"/>
      <c r="AS537" s="398"/>
      <c r="AT537" s="398"/>
      <c r="AU537" s="398"/>
      <c r="AV537" s="398"/>
      <c r="AW537" s="398"/>
      <c r="AX537" s="398"/>
      <c r="AY537" s="398"/>
      <c r="AZ537" s="398"/>
      <c r="BA537" s="400"/>
      <c r="BB537" s="477"/>
      <c r="BC537" s="400"/>
      <c r="BD537" s="400"/>
      <c r="BE537" s="400"/>
      <c r="BF537" s="400"/>
      <c r="BG537" s="400"/>
      <c r="BH537" s="400"/>
      <c r="BI537" s="400"/>
      <c r="BJ537" s="400"/>
      <c r="BK537" s="400"/>
      <c r="BL537" s="400"/>
      <c r="BM537" s="400"/>
      <c r="BN537" s="400"/>
      <c r="BO537" s="400"/>
      <c r="BP537" s="400"/>
      <c r="BQ537" s="400"/>
      <c r="BR537" s="400"/>
      <c r="BS537" s="400"/>
      <c r="BT537" s="400"/>
      <c r="BU537" s="400"/>
      <c r="BV537" s="400"/>
      <c r="BW537" s="400"/>
      <c r="BX537" s="401"/>
      <c r="BY537" s="401"/>
      <c r="BZ537" s="401"/>
      <c r="CA537" s="401"/>
      <c r="CB537" s="401"/>
      <c r="CC537" s="401"/>
      <c r="CD537" s="401"/>
      <c r="CE537" s="401"/>
      <c r="CF537" s="401"/>
      <c r="CG537" s="401"/>
      <c r="CH537" s="401"/>
      <c r="CI537" s="401"/>
      <c r="CJ537" s="401"/>
      <c r="CK537" s="401"/>
      <c r="CL537" s="401"/>
      <c r="CM537" s="401"/>
      <c r="CN537" s="401"/>
      <c r="CO537" s="401"/>
      <c r="CP537" s="401"/>
      <c r="CQ537" s="401"/>
      <c r="CR537" s="401"/>
      <c r="CS537" s="401"/>
      <c r="CT537" s="401"/>
      <c r="CU537" s="401"/>
      <c r="CV537" s="401"/>
      <c r="CW537" s="401"/>
      <c r="CX537" s="401"/>
      <c r="CY537" s="401"/>
      <c r="CZ537" s="401"/>
    </row>
    <row r="538" s="405" customFormat="true" ht="25.15" customHeight="true" x14ac:dyDescent="0.2">
      <c r="C538" s="1071"/>
      <c r="D538" s="1072"/>
      <c r="E538" s="697"/>
      <c r="F538" s="697"/>
      <c r="G538" s="697"/>
      <c r="H538" s="1071"/>
      <c r="I538" s="1072"/>
      <c r="J538" s="697"/>
      <c r="K538" s="697"/>
      <c r="L538" s="697"/>
      <c r="M538" s="1071"/>
      <c r="N538" s="1072"/>
      <c r="O538" s="697"/>
      <c r="P538" s="697"/>
      <c r="Q538" s="697"/>
      <c r="X538" s="398"/>
      <c r="Y538" s="398"/>
      <c r="Z538" s="398"/>
      <c r="AA538" s="398"/>
      <c r="AB538" s="398"/>
      <c r="AC538" s="398"/>
      <c r="AD538" s="398"/>
      <c r="AE538" s="398"/>
      <c r="AF538" s="398"/>
      <c r="AG538" s="398"/>
      <c r="AH538" s="398"/>
      <c r="AI538" s="398"/>
      <c r="AJ538" s="398"/>
      <c r="AK538" s="398"/>
      <c r="AL538" s="398"/>
      <c r="AM538" s="398"/>
      <c r="AN538" s="398"/>
      <c r="AO538" s="398"/>
      <c r="AP538" s="398"/>
      <c r="AQ538" s="398"/>
      <c r="AR538" s="398"/>
      <c r="AS538" s="398"/>
      <c r="AT538" s="398"/>
      <c r="AU538" s="398"/>
      <c r="AV538" s="398"/>
      <c r="AW538" s="398"/>
      <c r="AX538" s="398"/>
      <c r="AY538" s="398"/>
      <c r="AZ538" s="398"/>
      <c r="BA538" s="400"/>
      <c r="BB538" s="477"/>
      <c r="BC538" s="400"/>
      <c r="BD538" s="400"/>
      <c r="BE538" s="400"/>
      <c r="BF538" s="400"/>
      <c r="BG538" s="400"/>
      <c r="BH538" s="400"/>
      <c r="BI538" s="400"/>
      <c r="BJ538" s="400"/>
      <c r="BK538" s="400"/>
      <c r="BL538" s="400"/>
      <c r="BM538" s="400"/>
      <c r="BN538" s="400"/>
      <c r="BO538" s="400"/>
      <c r="BP538" s="400"/>
      <c r="BQ538" s="400"/>
      <c r="BR538" s="400"/>
      <c r="BS538" s="400"/>
      <c r="BT538" s="400"/>
      <c r="BU538" s="400"/>
      <c r="BV538" s="400"/>
      <c r="BW538" s="400"/>
      <c r="BX538" s="401"/>
      <c r="BY538" s="401"/>
      <c r="BZ538" s="401"/>
      <c r="CA538" s="401"/>
      <c r="CB538" s="401"/>
      <c r="CC538" s="401"/>
      <c r="CD538" s="401"/>
      <c r="CE538" s="401"/>
      <c r="CF538" s="401"/>
      <c r="CG538" s="401"/>
      <c r="CH538" s="401"/>
      <c r="CI538" s="401"/>
      <c r="CJ538" s="401"/>
      <c r="CK538" s="401"/>
      <c r="CL538" s="401"/>
      <c r="CM538" s="401"/>
      <c r="CN538" s="401"/>
      <c r="CO538" s="401"/>
      <c r="CP538" s="401"/>
      <c r="CQ538" s="401"/>
      <c r="CR538" s="401"/>
      <c r="CS538" s="401"/>
      <c r="CT538" s="401"/>
      <c r="CU538" s="401"/>
      <c r="CV538" s="401"/>
      <c r="CW538" s="401"/>
      <c r="CX538" s="401"/>
      <c r="CY538" s="401"/>
      <c r="CZ538" s="401"/>
    </row>
    <row r="539" s="405" customFormat="true" ht="25.15" customHeight="true" x14ac:dyDescent="0.2">
      <c r="C539" s="1071"/>
      <c r="D539" s="1072"/>
      <c r="E539" s="697"/>
      <c r="F539" s="697"/>
      <c r="G539" s="697"/>
      <c r="H539" s="1071"/>
      <c r="I539" s="1072"/>
      <c r="J539" s="697"/>
      <c r="K539" s="697"/>
      <c r="L539" s="697"/>
      <c r="M539" s="1071"/>
      <c r="N539" s="1072"/>
      <c r="O539" s="697"/>
      <c r="P539" s="697"/>
      <c r="Q539" s="697"/>
      <c r="X539" s="398"/>
      <c r="Y539" s="398"/>
      <c r="Z539" s="398"/>
      <c r="AA539" s="398"/>
      <c r="AB539" s="398"/>
      <c r="AC539" s="398"/>
      <c r="AD539" s="398"/>
      <c r="AE539" s="398"/>
      <c r="AF539" s="398"/>
      <c r="AG539" s="398"/>
      <c r="AH539" s="398"/>
      <c r="AI539" s="398"/>
      <c r="AJ539" s="398"/>
      <c r="AK539" s="398"/>
      <c r="AL539" s="398"/>
      <c r="AM539" s="398"/>
      <c r="AN539" s="398"/>
      <c r="AO539" s="398"/>
      <c r="AP539" s="398"/>
      <c r="AQ539" s="398"/>
      <c r="AR539" s="398"/>
      <c r="AS539" s="398"/>
      <c r="AT539" s="398"/>
      <c r="AU539" s="398"/>
      <c r="AV539" s="398"/>
      <c r="AW539" s="398"/>
      <c r="AX539" s="398"/>
      <c r="AY539" s="398"/>
      <c r="AZ539" s="398"/>
      <c r="BA539" s="400"/>
      <c r="BB539" s="477"/>
      <c r="BC539" s="400"/>
      <c r="BD539" s="400"/>
      <c r="BE539" s="400"/>
      <c r="BF539" s="400"/>
      <c r="BG539" s="400"/>
      <c r="BH539" s="400"/>
      <c r="BI539" s="400"/>
      <c r="BJ539" s="400"/>
      <c r="BK539" s="400"/>
      <c r="BL539" s="400"/>
      <c r="BM539" s="400"/>
      <c r="BN539" s="400"/>
      <c r="BO539" s="400"/>
      <c r="BP539" s="400"/>
      <c r="BQ539" s="400"/>
      <c r="BR539" s="400"/>
      <c r="BS539" s="400"/>
      <c r="BT539" s="400"/>
      <c r="BU539" s="400"/>
      <c r="BV539" s="400"/>
      <c r="BW539" s="400"/>
      <c r="BX539" s="401"/>
      <c r="BY539" s="401"/>
      <c r="BZ539" s="401"/>
      <c r="CA539" s="401"/>
      <c r="CB539" s="401"/>
      <c r="CC539" s="401"/>
      <c r="CD539" s="401"/>
      <c r="CE539" s="401"/>
      <c r="CF539" s="401"/>
      <c r="CG539" s="401"/>
      <c r="CH539" s="401"/>
      <c r="CI539" s="401"/>
      <c r="CJ539" s="401"/>
      <c r="CK539" s="401"/>
      <c r="CL539" s="401"/>
      <c r="CM539" s="401"/>
      <c r="CN539" s="401"/>
      <c r="CO539" s="401"/>
      <c r="CP539" s="401"/>
      <c r="CQ539" s="401"/>
      <c r="CR539" s="401"/>
      <c r="CS539" s="401"/>
      <c r="CT539" s="401"/>
      <c r="CU539" s="401"/>
      <c r="CV539" s="401"/>
      <c r="CW539" s="401"/>
      <c r="CX539" s="401"/>
      <c r="CY539" s="401"/>
      <c r="CZ539" s="401"/>
    </row>
    <row r="540" s="405" customFormat="true" ht="25.15" customHeight="true" x14ac:dyDescent="0.2">
      <c r="C540" s="1071"/>
      <c r="D540" s="1072"/>
      <c r="E540" s="697"/>
      <c r="F540" s="697"/>
      <c r="G540" s="697"/>
      <c r="H540" s="1071"/>
      <c r="I540" s="1072"/>
      <c r="J540" s="697"/>
      <c r="K540" s="697"/>
      <c r="L540" s="697"/>
      <c r="M540" s="1071"/>
      <c r="N540" s="1072"/>
      <c r="O540" s="697"/>
      <c r="P540" s="697"/>
      <c r="Q540" s="697"/>
      <c r="X540" s="398"/>
      <c r="Y540" s="398"/>
      <c r="Z540" s="398"/>
      <c r="AA540" s="398"/>
      <c r="AB540" s="398"/>
      <c r="AC540" s="398"/>
      <c r="AD540" s="398"/>
      <c r="AE540" s="398"/>
      <c r="AF540" s="398"/>
      <c r="AG540" s="398"/>
      <c r="AH540" s="398"/>
      <c r="AI540" s="398"/>
      <c r="AJ540" s="398"/>
      <c r="AK540" s="398"/>
      <c r="AL540" s="398"/>
      <c r="AM540" s="398"/>
      <c r="AN540" s="398"/>
      <c r="AO540" s="398"/>
      <c r="AP540" s="398"/>
      <c r="AQ540" s="398"/>
      <c r="AR540" s="398"/>
      <c r="AS540" s="398"/>
      <c r="AT540" s="398"/>
      <c r="AU540" s="398"/>
      <c r="AV540" s="398"/>
      <c r="AW540" s="398"/>
      <c r="AX540" s="398"/>
      <c r="AY540" s="398"/>
      <c r="AZ540" s="398"/>
      <c r="BA540" s="400"/>
      <c r="BB540" s="477"/>
      <c r="BC540" s="400"/>
      <c r="BD540" s="400"/>
      <c r="BE540" s="400"/>
      <c r="BF540" s="400"/>
      <c r="BG540" s="400"/>
      <c r="BH540" s="400"/>
      <c r="BI540" s="400"/>
      <c r="BJ540" s="400"/>
      <c r="BK540" s="400"/>
      <c r="BL540" s="400"/>
      <c r="BM540" s="400"/>
      <c r="BN540" s="400"/>
      <c r="BO540" s="400"/>
      <c r="BP540" s="400"/>
      <c r="BQ540" s="400"/>
      <c r="BR540" s="400"/>
      <c r="BS540" s="400"/>
      <c r="BT540" s="400"/>
      <c r="BU540" s="400"/>
      <c r="BV540" s="400"/>
      <c r="BW540" s="400"/>
      <c r="BX540" s="401"/>
      <c r="BY540" s="401"/>
      <c r="BZ540" s="401"/>
      <c r="CA540" s="401"/>
      <c r="CB540" s="401"/>
      <c r="CC540" s="401"/>
      <c r="CD540" s="401"/>
      <c r="CE540" s="401"/>
      <c r="CF540" s="401"/>
      <c r="CG540" s="401"/>
      <c r="CH540" s="401"/>
      <c r="CI540" s="401"/>
      <c r="CJ540" s="401"/>
      <c r="CK540" s="401"/>
      <c r="CL540" s="401"/>
      <c r="CM540" s="401"/>
      <c r="CN540" s="401"/>
      <c r="CO540" s="401"/>
      <c r="CP540" s="401"/>
      <c r="CQ540" s="401"/>
      <c r="CR540" s="401"/>
      <c r="CS540" s="401"/>
      <c r="CT540" s="401"/>
      <c r="CU540" s="401"/>
      <c r="CV540" s="401"/>
      <c r="CW540" s="401"/>
      <c r="CX540" s="401"/>
      <c r="CY540" s="401"/>
      <c r="CZ540" s="401"/>
    </row>
    <row r="541" s="405" customFormat="true" ht="25.15" customHeight="true" x14ac:dyDescent="0.2">
      <c r="C541" s="1071"/>
      <c r="D541" s="1072"/>
      <c r="E541" s="697"/>
      <c r="F541" s="697"/>
      <c r="G541" s="697"/>
      <c r="H541" s="1071"/>
      <c r="I541" s="1072"/>
      <c r="J541" s="697"/>
      <c r="K541" s="697"/>
      <c r="L541" s="697"/>
      <c r="M541" s="1071"/>
      <c r="N541" s="1072"/>
      <c r="O541" s="697"/>
      <c r="P541" s="697"/>
      <c r="Q541" s="697"/>
      <c r="X541" s="398"/>
      <c r="Y541" s="398"/>
      <c r="Z541" s="398"/>
      <c r="AA541" s="398"/>
      <c r="AB541" s="398"/>
      <c r="AC541" s="398"/>
      <c r="AD541" s="398"/>
      <c r="AE541" s="398"/>
      <c r="AF541" s="398"/>
      <c r="AG541" s="398"/>
      <c r="AH541" s="398"/>
      <c r="AI541" s="398"/>
      <c r="AJ541" s="398"/>
      <c r="AK541" s="398"/>
      <c r="AL541" s="398"/>
      <c r="AM541" s="398"/>
      <c r="AN541" s="398"/>
      <c r="AO541" s="398"/>
      <c r="AP541" s="398"/>
      <c r="AQ541" s="398"/>
      <c r="AR541" s="398"/>
      <c r="AS541" s="398"/>
      <c r="AT541" s="398"/>
      <c r="AU541" s="398"/>
      <c r="AV541" s="398"/>
      <c r="AW541" s="398"/>
      <c r="AX541" s="398"/>
      <c r="AY541" s="398"/>
      <c r="AZ541" s="398"/>
      <c r="BA541" s="400"/>
      <c r="BB541" s="477"/>
      <c r="BC541" s="400"/>
      <c r="BD541" s="400"/>
      <c r="BE541" s="400"/>
      <c r="BF541" s="400"/>
      <c r="BG541" s="400"/>
      <c r="BH541" s="400"/>
      <c r="BI541" s="400"/>
      <c r="BJ541" s="400"/>
      <c r="BK541" s="400"/>
      <c r="BL541" s="400"/>
      <c r="BM541" s="400"/>
      <c r="BN541" s="400"/>
      <c r="BO541" s="400"/>
      <c r="BP541" s="400"/>
      <c r="BQ541" s="400"/>
      <c r="BR541" s="400"/>
      <c r="BS541" s="400"/>
      <c r="BT541" s="400"/>
      <c r="BU541" s="400"/>
      <c r="BV541" s="400"/>
      <c r="BW541" s="400"/>
      <c r="BX541" s="401"/>
      <c r="BY541" s="401"/>
      <c r="BZ541" s="401"/>
      <c r="CA541" s="401"/>
      <c r="CB541" s="401"/>
      <c r="CC541" s="401"/>
      <c r="CD541" s="401"/>
      <c r="CE541" s="401"/>
      <c r="CF541" s="401"/>
      <c r="CG541" s="401"/>
      <c r="CH541" s="401"/>
      <c r="CI541" s="401"/>
      <c r="CJ541" s="401"/>
      <c r="CK541" s="401"/>
      <c r="CL541" s="401"/>
      <c r="CM541" s="401"/>
      <c r="CN541" s="401"/>
      <c r="CO541" s="401"/>
      <c r="CP541" s="401"/>
      <c r="CQ541" s="401"/>
      <c r="CR541" s="401"/>
      <c r="CS541" s="401"/>
      <c r="CT541" s="401"/>
      <c r="CU541" s="401"/>
      <c r="CV541" s="401"/>
      <c r="CW541" s="401"/>
      <c r="CX541" s="401"/>
      <c r="CY541" s="401"/>
      <c r="CZ541" s="401"/>
    </row>
    <row r="542" s="405" customFormat="true" ht="25.15" customHeight="true" x14ac:dyDescent="0.2">
      <c r="C542" s="1071"/>
      <c r="D542" s="1072"/>
      <c r="E542" s="697"/>
      <c r="F542" s="697"/>
      <c r="G542" s="697"/>
      <c r="H542" s="1071"/>
      <c r="I542" s="1072"/>
      <c r="J542" s="697"/>
      <c r="K542" s="697"/>
      <c r="L542" s="697"/>
      <c r="M542" s="1071"/>
      <c r="N542" s="1072"/>
      <c r="O542" s="697"/>
      <c r="P542" s="697"/>
      <c r="Q542" s="697"/>
      <c r="X542" s="398"/>
      <c r="Y542" s="398"/>
      <c r="Z542" s="398"/>
      <c r="AA542" s="398"/>
      <c r="AB542" s="398"/>
      <c r="AC542" s="398"/>
      <c r="AD542" s="398"/>
      <c r="AE542" s="398"/>
      <c r="AF542" s="398"/>
      <c r="AG542" s="398"/>
      <c r="AH542" s="398"/>
      <c r="AI542" s="398"/>
      <c r="AJ542" s="398"/>
      <c r="AK542" s="398"/>
      <c r="AL542" s="398"/>
      <c r="AM542" s="398"/>
      <c r="AN542" s="398"/>
      <c r="AO542" s="398"/>
      <c r="AP542" s="398"/>
      <c r="AQ542" s="398"/>
      <c r="AR542" s="398"/>
      <c r="AS542" s="398"/>
      <c r="AT542" s="398"/>
      <c r="AU542" s="398"/>
      <c r="AV542" s="398"/>
      <c r="AW542" s="398"/>
      <c r="AX542" s="398"/>
      <c r="AY542" s="398"/>
      <c r="AZ542" s="398"/>
      <c r="BA542" s="400"/>
      <c r="BB542" s="477"/>
      <c r="BC542" s="400"/>
      <c r="BD542" s="400"/>
      <c r="BE542" s="400"/>
      <c r="BF542" s="400"/>
      <c r="BG542" s="400"/>
      <c r="BH542" s="400"/>
      <c r="BI542" s="400"/>
      <c r="BJ542" s="400"/>
      <c r="BK542" s="400"/>
      <c r="BL542" s="400"/>
      <c r="BM542" s="400"/>
      <c r="BN542" s="400"/>
      <c r="BO542" s="400"/>
      <c r="BP542" s="400"/>
      <c r="BQ542" s="400"/>
      <c r="BR542" s="400"/>
      <c r="BS542" s="400"/>
      <c r="BT542" s="400"/>
      <c r="BU542" s="400"/>
      <c r="BV542" s="400"/>
      <c r="BW542" s="400"/>
      <c r="BX542" s="401"/>
      <c r="BY542" s="401"/>
      <c r="BZ542" s="401"/>
      <c r="CA542" s="401"/>
      <c r="CB542" s="401"/>
      <c r="CC542" s="401"/>
      <c r="CD542" s="401"/>
      <c r="CE542" s="401"/>
      <c r="CF542" s="401"/>
      <c r="CG542" s="401"/>
      <c r="CH542" s="401"/>
      <c r="CI542" s="401"/>
      <c r="CJ542" s="401"/>
      <c r="CK542" s="401"/>
      <c r="CL542" s="401"/>
      <c r="CM542" s="401"/>
      <c r="CN542" s="401"/>
      <c r="CO542" s="401"/>
      <c r="CP542" s="401"/>
      <c r="CQ542" s="401"/>
      <c r="CR542" s="401"/>
      <c r="CS542" s="401"/>
      <c r="CT542" s="401"/>
      <c r="CU542" s="401"/>
      <c r="CV542" s="401"/>
      <c r="CW542" s="401"/>
      <c r="CX542" s="401"/>
      <c r="CY542" s="401"/>
      <c r="CZ542" s="401"/>
    </row>
    <row r="543" s="405" customFormat="true" ht="25.15" customHeight="true" x14ac:dyDescent="0.2">
      <c r="C543" s="1071"/>
      <c r="D543" s="1072"/>
      <c r="E543" s="697"/>
      <c r="F543" s="697"/>
      <c r="G543" s="697"/>
      <c r="H543" s="1071"/>
      <c r="I543" s="1072"/>
      <c r="J543" s="697"/>
      <c r="K543" s="697"/>
      <c r="L543" s="697"/>
      <c r="M543" s="1071"/>
      <c r="N543" s="1072"/>
      <c r="O543" s="697"/>
      <c r="P543" s="697"/>
      <c r="Q543" s="697"/>
      <c r="X543" s="398"/>
      <c r="Y543" s="398"/>
      <c r="Z543" s="398"/>
      <c r="AA543" s="398"/>
      <c r="AB543" s="398"/>
      <c r="AC543" s="398"/>
      <c r="AD543" s="398"/>
      <c r="AE543" s="398"/>
      <c r="AF543" s="398"/>
      <c r="AG543" s="398"/>
      <c r="AH543" s="398"/>
      <c r="AI543" s="398"/>
      <c r="AJ543" s="398"/>
      <c r="AK543" s="398"/>
      <c r="AL543" s="398"/>
      <c r="AM543" s="398"/>
      <c r="AN543" s="398"/>
      <c r="AO543" s="398"/>
      <c r="AP543" s="398"/>
      <c r="AQ543" s="398"/>
      <c r="AR543" s="398"/>
      <c r="AS543" s="398"/>
      <c r="AT543" s="398"/>
      <c r="AU543" s="398"/>
      <c r="AV543" s="398"/>
      <c r="AW543" s="398"/>
      <c r="AX543" s="398"/>
      <c r="AY543" s="398"/>
      <c r="AZ543" s="398"/>
      <c r="BA543" s="400"/>
      <c r="BB543" s="477"/>
      <c r="BC543" s="400"/>
      <c r="BD543" s="400"/>
      <c r="BE543" s="400"/>
      <c r="BF543" s="400"/>
      <c r="BG543" s="400"/>
      <c r="BH543" s="400"/>
      <c r="BI543" s="400"/>
      <c r="BJ543" s="400"/>
      <c r="BK543" s="400"/>
      <c r="BL543" s="400"/>
      <c r="BM543" s="400"/>
      <c r="BN543" s="400"/>
      <c r="BO543" s="400"/>
      <c r="BP543" s="400"/>
      <c r="BQ543" s="400"/>
      <c r="BR543" s="400"/>
      <c r="BS543" s="400"/>
      <c r="BT543" s="400"/>
      <c r="BU543" s="400"/>
      <c r="BV543" s="400"/>
      <c r="BW543" s="400"/>
      <c r="BX543" s="401"/>
      <c r="BY543" s="401"/>
      <c r="BZ543" s="401"/>
      <c r="CA543" s="401"/>
      <c r="CB543" s="401"/>
      <c r="CC543" s="401"/>
      <c r="CD543" s="401"/>
      <c r="CE543" s="401"/>
      <c r="CF543" s="401"/>
      <c r="CG543" s="401"/>
      <c r="CH543" s="401"/>
      <c r="CI543" s="401"/>
      <c r="CJ543" s="401"/>
      <c r="CK543" s="401"/>
      <c r="CL543" s="401"/>
      <c r="CM543" s="401"/>
      <c r="CN543" s="401"/>
      <c r="CO543" s="401"/>
      <c r="CP543" s="401"/>
      <c r="CQ543" s="401"/>
      <c r="CR543" s="401"/>
      <c r="CS543" s="401"/>
      <c r="CT543" s="401"/>
      <c r="CU543" s="401"/>
      <c r="CV543" s="401"/>
      <c r="CW543" s="401"/>
      <c r="CX543" s="401"/>
      <c r="CY543" s="401"/>
      <c r="CZ543" s="401"/>
    </row>
    <row r="544" s="405" customFormat="true" ht="25.15" customHeight="true" x14ac:dyDescent="0.2">
      <c r="C544" s="1071"/>
      <c r="D544" s="1072"/>
      <c r="E544" s="697"/>
      <c r="F544" s="697"/>
      <c r="G544" s="697"/>
      <c r="H544" s="1071"/>
      <c r="I544" s="1072"/>
      <c r="J544" s="697"/>
      <c r="K544" s="697"/>
      <c r="L544" s="697"/>
      <c r="M544" s="1071"/>
      <c r="N544" s="1072"/>
      <c r="O544" s="697"/>
      <c r="P544" s="697"/>
      <c r="Q544" s="697"/>
      <c r="X544" s="398"/>
      <c r="Y544" s="398"/>
      <c r="Z544" s="398"/>
      <c r="AA544" s="398"/>
      <c r="AB544" s="398"/>
      <c r="AC544" s="398"/>
      <c r="AD544" s="398"/>
      <c r="AE544" s="398"/>
      <c r="AF544" s="398"/>
      <c r="AG544" s="398"/>
      <c r="AH544" s="398"/>
      <c r="AI544" s="398"/>
      <c r="AJ544" s="398"/>
      <c r="AK544" s="398"/>
      <c r="AL544" s="398"/>
      <c r="AM544" s="398"/>
      <c r="AN544" s="398"/>
      <c r="AO544" s="398"/>
      <c r="AP544" s="398"/>
      <c r="AQ544" s="398"/>
      <c r="AR544" s="398"/>
      <c r="AS544" s="398"/>
      <c r="AT544" s="398"/>
      <c r="AU544" s="398"/>
      <c r="AV544" s="398"/>
      <c r="AW544" s="398"/>
      <c r="AX544" s="398"/>
      <c r="AY544" s="398"/>
      <c r="AZ544" s="398"/>
      <c r="BA544" s="400"/>
      <c r="BB544" s="477"/>
      <c r="BC544" s="400"/>
      <c r="BD544" s="400"/>
      <c r="BE544" s="400"/>
      <c r="BF544" s="400"/>
      <c r="BG544" s="400"/>
      <c r="BH544" s="400"/>
      <c r="BI544" s="400"/>
      <c r="BJ544" s="400"/>
      <c r="BK544" s="400"/>
      <c r="BL544" s="400"/>
      <c r="BM544" s="400"/>
      <c r="BN544" s="400"/>
      <c r="BO544" s="400"/>
      <c r="BP544" s="400"/>
      <c r="BQ544" s="400"/>
      <c r="BR544" s="400"/>
      <c r="BS544" s="400"/>
      <c r="BT544" s="400"/>
      <c r="BU544" s="400"/>
      <c r="BV544" s="400"/>
      <c r="BW544" s="400"/>
      <c r="BX544" s="401"/>
      <c r="BY544" s="401"/>
      <c r="BZ544" s="401"/>
      <c r="CA544" s="401"/>
      <c r="CB544" s="401"/>
      <c r="CC544" s="401"/>
      <c r="CD544" s="401"/>
      <c r="CE544" s="401"/>
      <c r="CF544" s="401"/>
      <c r="CG544" s="401"/>
      <c r="CH544" s="401"/>
      <c r="CI544" s="401"/>
      <c r="CJ544" s="401"/>
      <c r="CK544" s="401"/>
      <c r="CL544" s="401"/>
      <c r="CM544" s="401"/>
      <c r="CN544" s="401"/>
      <c r="CO544" s="401"/>
      <c r="CP544" s="401"/>
      <c r="CQ544" s="401"/>
      <c r="CR544" s="401"/>
      <c r="CS544" s="401"/>
      <c r="CT544" s="401"/>
      <c r="CU544" s="401"/>
      <c r="CV544" s="401"/>
      <c r="CW544" s="401"/>
      <c r="CX544" s="401"/>
      <c r="CY544" s="401"/>
      <c r="CZ544" s="401"/>
    </row>
    <row r="545" s="405" customFormat="true" ht="25.15" customHeight="true" x14ac:dyDescent="0.2">
      <c r="C545" s="1071"/>
      <c r="D545" s="1072"/>
      <c r="E545" s="697"/>
      <c r="F545" s="697"/>
      <c r="G545" s="697"/>
      <c r="H545" s="1071"/>
      <c r="I545" s="1072"/>
      <c r="J545" s="697"/>
      <c r="K545" s="697"/>
      <c r="L545" s="697"/>
      <c r="M545" s="1071"/>
      <c r="N545" s="1072"/>
      <c r="O545" s="697"/>
      <c r="P545" s="697"/>
      <c r="Q545" s="697"/>
      <c r="X545" s="398"/>
      <c r="Y545" s="398"/>
      <c r="Z545" s="398"/>
      <c r="AA545" s="398"/>
      <c r="AB545" s="398"/>
      <c r="AC545" s="398"/>
      <c r="AD545" s="398"/>
      <c r="AE545" s="398"/>
      <c r="AF545" s="398"/>
      <c r="AG545" s="398"/>
      <c r="AH545" s="398"/>
      <c r="AI545" s="398"/>
      <c r="AJ545" s="398"/>
      <c r="AK545" s="398"/>
      <c r="AL545" s="398"/>
      <c r="AM545" s="398"/>
      <c r="AN545" s="398"/>
      <c r="AO545" s="398"/>
      <c r="AP545" s="398"/>
      <c r="AQ545" s="398"/>
      <c r="AR545" s="398"/>
      <c r="AS545" s="398"/>
      <c r="AT545" s="398"/>
      <c r="AU545" s="398"/>
      <c r="AV545" s="398"/>
      <c r="AW545" s="398"/>
      <c r="AX545" s="398"/>
      <c r="AY545" s="398"/>
      <c r="AZ545" s="398"/>
      <c r="BA545" s="400"/>
      <c r="BB545" s="477"/>
      <c r="BC545" s="400"/>
      <c r="BD545" s="400"/>
      <c r="BE545" s="400"/>
      <c r="BF545" s="400"/>
      <c r="BG545" s="400"/>
      <c r="BH545" s="400"/>
      <c r="BI545" s="400"/>
      <c r="BJ545" s="400"/>
      <c r="BK545" s="400"/>
      <c r="BL545" s="400"/>
      <c r="BM545" s="400"/>
      <c r="BN545" s="400"/>
      <c r="BO545" s="400"/>
      <c r="BP545" s="400"/>
      <c r="BQ545" s="400"/>
      <c r="BR545" s="400"/>
      <c r="BS545" s="400"/>
      <c r="BT545" s="400"/>
      <c r="BU545" s="400"/>
      <c r="BV545" s="400"/>
      <c r="BW545" s="400"/>
      <c r="BX545" s="401"/>
      <c r="BY545" s="401"/>
      <c r="BZ545" s="401"/>
      <c r="CA545" s="401"/>
      <c r="CB545" s="401"/>
      <c r="CC545" s="401"/>
      <c r="CD545" s="401"/>
      <c r="CE545" s="401"/>
      <c r="CF545" s="401"/>
      <c r="CG545" s="401"/>
      <c r="CH545" s="401"/>
      <c r="CI545" s="401"/>
      <c r="CJ545" s="401"/>
      <c r="CK545" s="401"/>
      <c r="CL545" s="401"/>
      <c r="CM545" s="401"/>
      <c r="CN545" s="401"/>
      <c r="CO545" s="401"/>
      <c r="CP545" s="401"/>
      <c r="CQ545" s="401"/>
      <c r="CR545" s="401"/>
      <c r="CS545" s="401"/>
      <c r="CT545" s="401"/>
      <c r="CU545" s="401"/>
      <c r="CV545" s="401"/>
      <c r="CW545" s="401"/>
      <c r="CX545" s="401"/>
      <c r="CY545" s="401"/>
      <c r="CZ545" s="401"/>
    </row>
    <row r="546" s="405" customFormat="true" ht="25.15" customHeight="true" x14ac:dyDescent="0.2">
      <c r="C546" s="1071"/>
      <c r="D546" s="1072"/>
      <c r="E546" s="697"/>
      <c r="F546" s="697"/>
      <c r="G546" s="697"/>
      <c r="H546" s="1071"/>
      <c r="I546" s="1072"/>
      <c r="J546" s="697"/>
      <c r="K546" s="697"/>
      <c r="L546" s="697"/>
      <c r="M546" s="1071"/>
      <c r="N546" s="1072"/>
      <c r="O546" s="697"/>
      <c r="P546" s="697"/>
      <c r="Q546" s="697"/>
      <c r="X546" s="398"/>
      <c r="Y546" s="398"/>
      <c r="Z546" s="398"/>
      <c r="AA546" s="398"/>
      <c r="AB546" s="398"/>
      <c r="AC546" s="398"/>
      <c r="AD546" s="398"/>
      <c r="AE546" s="398"/>
      <c r="AF546" s="398"/>
      <c r="AG546" s="398"/>
      <c r="AH546" s="398"/>
      <c r="AI546" s="398"/>
      <c r="AJ546" s="398"/>
      <c r="AK546" s="398"/>
      <c r="AL546" s="398"/>
      <c r="AM546" s="398"/>
      <c r="AN546" s="398"/>
      <c r="AO546" s="398"/>
      <c r="AP546" s="398"/>
      <c r="AQ546" s="398"/>
      <c r="AR546" s="398"/>
      <c r="AS546" s="398"/>
      <c r="AT546" s="398"/>
      <c r="AU546" s="398"/>
      <c r="AV546" s="398"/>
      <c r="AW546" s="398"/>
      <c r="AX546" s="398"/>
      <c r="AY546" s="398"/>
      <c r="AZ546" s="398"/>
      <c r="BA546" s="400"/>
      <c r="BB546" s="477"/>
      <c r="BC546" s="400"/>
      <c r="BD546" s="400"/>
      <c r="BE546" s="400"/>
      <c r="BF546" s="400"/>
      <c r="BG546" s="400"/>
      <c r="BH546" s="400"/>
      <c r="BI546" s="400"/>
      <c r="BJ546" s="400"/>
      <c r="BK546" s="400"/>
      <c r="BL546" s="400"/>
      <c r="BM546" s="400"/>
      <c r="BN546" s="400"/>
      <c r="BO546" s="400"/>
      <c r="BP546" s="400"/>
      <c r="BQ546" s="400"/>
      <c r="BR546" s="400"/>
      <c r="BS546" s="400"/>
      <c r="BT546" s="400"/>
      <c r="BU546" s="400"/>
      <c r="BV546" s="400"/>
      <c r="BW546" s="400"/>
      <c r="BX546" s="401"/>
      <c r="BY546" s="401"/>
      <c r="BZ546" s="401"/>
      <c r="CA546" s="401"/>
      <c r="CB546" s="401"/>
      <c r="CC546" s="401"/>
      <c r="CD546" s="401"/>
      <c r="CE546" s="401"/>
      <c r="CF546" s="401"/>
      <c r="CG546" s="401"/>
      <c r="CH546" s="401"/>
      <c r="CI546" s="401"/>
      <c r="CJ546" s="401"/>
      <c r="CK546" s="401"/>
      <c r="CL546" s="401"/>
      <c r="CM546" s="401"/>
      <c r="CN546" s="401"/>
      <c r="CO546" s="401"/>
      <c r="CP546" s="401"/>
      <c r="CQ546" s="401"/>
      <c r="CR546" s="401"/>
      <c r="CS546" s="401"/>
      <c r="CT546" s="401"/>
      <c r="CU546" s="401"/>
      <c r="CV546" s="401"/>
      <c r="CW546" s="401"/>
      <c r="CX546" s="401"/>
      <c r="CY546" s="401"/>
      <c r="CZ546" s="401"/>
    </row>
    <row r="547" s="405" customFormat="true" ht="25.15" customHeight="true" x14ac:dyDescent="0.2">
      <c r="C547" s="1071"/>
      <c r="D547" s="1072"/>
      <c r="E547" s="697"/>
      <c r="F547" s="697"/>
      <c r="G547" s="697"/>
      <c r="H547" s="1071"/>
      <c r="I547" s="1072"/>
      <c r="J547" s="697"/>
      <c r="K547" s="697"/>
      <c r="L547" s="697"/>
      <c r="M547" s="1071"/>
      <c r="N547" s="1072"/>
      <c r="O547" s="697"/>
      <c r="P547" s="697"/>
      <c r="Q547" s="697"/>
      <c r="X547" s="398"/>
      <c r="Y547" s="398"/>
      <c r="Z547" s="398"/>
      <c r="AA547" s="398"/>
      <c r="AB547" s="398"/>
      <c r="AC547" s="398"/>
      <c r="AD547" s="398"/>
      <c r="AE547" s="398"/>
      <c r="AF547" s="398"/>
      <c r="AG547" s="398"/>
      <c r="AH547" s="398"/>
      <c r="AI547" s="398"/>
      <c r="AJ547" s="398"/>
      <c r="AK547" s="398"/>
      <c r="AL547" s="398"/>
      <c r="AM547" s="398"/>
      <c r="AN547" s="398"/>
      <c r="AO547" s="398"/>
      <c r="AP547" s="398"/>
      <c r="AQ547" s="398"/>
      <c r="AR547" s="398"/>
      <c r="AS547" s="398"/>
      <c r="AT547" s="398"/>
      <c r="AU547" s="398"/>
      <c r="AV547" s="398"/>
      <c r="AW547" s="398"/>
      <c r="AX547" s="398"/>
      <c r="AY547" s="398"/>
      <c r="AZ547" s="398"/>
      <c r="BA547" s="400"/>
      <c r="BB547" s="477"/>
      <c r="BC547" s="400"/>
      <c r="BD547" s="400"/>
      <c r="BE547" s="400"/>
      <c r="BF547" s="400"/>
      <c r="BG547" s="400"/>
      <c r="BH547" s="400"/>
      <c r="BI547" s="400"/>
      <c r="BJ547" s="400"/>
      <c r="BK547" s="400"/>
      <c r="BL547" s="400"/>
      <c r="BM547" s="400"/>
      <c r="BN547" s="400"/>
      <c r="BO547" s="400"/>
      <c r="BP547" s="400"/>
      <c r="BQ547" s="400"/>
      <c r="BR547" s="400"/>
      <c r="BS547" s="400"/>
      <c r="BT547" s="400"/>
      <c r="BU547" s="400"/>
      <c r="BV547" s="400"/>
      <c r="BW547" s="400"/>
      <c r="BX547" s="401"/>
      <c r="BY547" s="401"/>
      <c r="BZ547" s="401"/>
      <c r="CA547" s="401"/>
      <c r="CB547" s="401"/>
      <c r="CC547" s="401"/>
      <c r="CD547" s="401"/>
      <c r="CE547" s="401"/>
      <c r="CF547" s="401"/>
      <c r="CG547" s="401"/>
      <c r="CH547" s="401"/>
      <c r="CI547" s="401"/>
      <c r="CJ547" s="401"/>
      <c r="CK547" s="401"/>
      <c r="CL547" s="401"/>
      <c r="CM547" s="401"/>
      <c r="CN547" s="401"/>
      <c r="CO547" s="401"/>
      <c r="CP547" s="401"/>
      <c r="CQ547" s="401"/>
      <c r="CR547" s="401"/>
      <c r="CS547" s="401"/>
      <c r="CT547" s="401"/>
      <c r="CU547" s="401"/>
      <c r="CV547" s="401"/>
      <c r="CW547" s="401"/>
      <c r="CX547" s="401"/>
      <c r="CY547" s="401"/>
      <c r="CZ547" s="401"/>
    </row>
    <row r="548" s="405" customFormat="true" ht="25.15" customHeight="true" x14ac:dyDescent="0.2">
      <c r="C548" s="1071"/>
      <c r="D548" s="1072"/>
      <c r="E548" s="697"/>
      <c r="F548" s="697"/>
      <c r="G548" s="697"/>
      <c r="H548" s="1071"/>
      <c r="I548" s="1072"/>
      <c r="J548" s="697"/>
      <c r="K548" s="697"/>
      <c r="L548" s="697"/>
      <c r="M548" s="1071"/>
      <c r="N548" s="1072"/>
      <c r="O548" s="697"/>
      <c r="P548" s="697"/>
      <c r="Q548" s="697"/>
      <c r="X548" s="398"/>
      <c r="Y548" s="398"/>
      <c r="Z548" s="398"/>
      <c r="AA548" s="398"/>
      <c r="AB548" s="398"/>
      <c r="AC548" s="398"/>
      <c r="AD548" s="398"/>
      <c r="AE548" s="398"/>
      <c r="AF548" s="398"/>
      <c r="AG548" s="398"/>
      <c r="AH548" s="398"/>
      <c r="AI548" s="398"/>
      <c r="AJ548" s="398"/>
      <c r="AK548" s="398"/>
      <c r="AL548" s="398"/>
      <c r="AM548" s="398"/>
      <c r="AN548" s="398"/>
      <c r="AO548" s="398"/>
      <c r="AP548" s="398"/>
      <c r="AQ548" s="398"/>
      <c r="AR548" s="398"/>
      <c r="AS548" s="398"/>
      <c r="AT548" s="398"/>
      <c r="AU548" s="398"/>
      <c r="AV548" s="398"/>
      <c r="AW548" s="398"/>
      <c r="AX548" s="398"/>
      <c r="AY548" s="398"/>
      <c r="AZ548" s="398"/>
      <c r="BA548" s="400"/>
      <c r="BB548" s="477"/>
      <c r="BC548" s="400"/>
      <c r="BD548" s="400"/>
      <c r="BE548" s="400"/>
      <c r="BF548" s="400"/>
      <c r="BG548" s="400"/>
      <c r="BH548" s="400"/>
      <c r="BI548" s="400"/>
      <c r="BJ548" s="400"/>
      <c r="BK548" s="400"/>
      <c r="BL548" s="400"/>
      <c r="BM548" s="400"/>
      <c r="BN548" s="400"/>
      <c r="BO548" s="400"/>
      <c r="BP548" s="400"/>
      <c r="BQ548" s="400"/>
      <c r="BR548" s="400"/>
      <c r="BS548" s="400"/>
      <c r="BT548" s="400"/>
      <c r="BU548" s="400"/>
      <c r="BV548" s="400"/>
      <c r="BW548" s="400"/>
      <c r="BX548" s="401"/>
      <c r="BY548" s="401"/>
      <c r="BZ548" s="401"/>
      <c r="CA548" s="401"/>
      <c r="CB548" s="401"/>
      <c r="CC548" s="401"/>
      <c r="CD548" s="401"/>
      <c r="CE548" s="401"/>
      <c r="CF548" s="401"/>
      <c r="CG548" s="401"/>
      <c r="CH548" s="401"/>
      <c r="CI548" s="401"/>
      <c r="CJ548" s="401"/>
      <c r="CK548" s="401"/>
      <c r="CL548" s="401"/>
      <c r="CM548" s="401"/>
      <c r="CN548" s="401"/>
      <c r="CO548" s="401"/>
      <c r="CP548" s="401"/>
      <c r="CQ548" s="401"/>
      <c r="CR548" s="401"/>
      <c r="CS548" s="401"/>
      <c r="CT548" s="401"/>
      <c r="CU548" s="401"/>
      <c r="CV548" s="401"/>
      <c r="CW548" s="401"/>
      <c r="CX548" s="401"/>
      <c r="CY548" s="401"/>
      <c r="CZ548" s="401"/>
    </row>
    <row r="549" s="405" customFormat="true" ht="25.15" customHeight="true" x14ac:dyDescent="0.2">
      <c r="C549" s="1071"/>
      <c r="D549" s="1072"/>
      <c r="E549" s="697"/>
      <c r="F549" s="697"/>
      <c r="G549" s="697"/>
      <c r="H549" s="1071"/>
      <c r="I549" s="1072"/>
      <c r="J549" s="697"/>
      <c r="K549" s="697"/>
      <c r="L549" s="697"/>
      <c r="M549" s="1071"/>
      <c r="N549" s="1072"/>
      <c r="O549" s="697"/>
      <c r="P549" s="697"/>
      <c r="Q549" s="697"/>
      <c r="X549" s="398"/>
      <c r="Y549" s="398"/>
      <c r="Z549" s="398"/>
      <c r="AA549" s="398"/>
      <c r="AB549" s="398"/>
      <c r="AC549" s="398"/>
      <c r="AD549" s="398"/>
      <c r="AE549" s="398"/>
      <c r="AF549" s="398"/>
      <c r="AG549" s="398"/>
      <c r="AH549" s="398"/>
      <c r="AI549" s="398"/>
      <c r="AJ549" s="398"/>
      <c r="AK549" s="398"/>
      <c r="AL549" s="398"/>
      <c r="AM549" s="398"/>
      <c r="AN549" s="398"/>
      <c r="AO549" s="398"/>
      <c r="AP549" s="398"/>
      <c r="AQ549" s="398"/>
      <c r="AR549" s="398"/>
      <c r="AS549" s="398"/>
      <c r="AT549" s="398"/>
      <c r="AU549" s="398"/>
      <c r="AV549" s="398"/>
      <c r="AW549" s="398"/>
      <c r="AX549" s="398"/>
      <c r="AY549" s="398"/>
      <c r="AZ549" s="398"/>
      <c r="BA549" s="400"/>
      <c r="BB549" s="477"/>
      <c r="BC549" s="400"/>
      <c r="BD549" s="400"/>
      <c r="BE549" s="400"/>
      <c r="BF549" s="400"/>
      <c r="BG549" s="400"/>
      <c r="BH549" s="400"/>
      <c r="BI549" s="400"/>
      <c r="BJ549" s="400"/>
      <c r="BK549" s="400"/>
      <c r="BL549" s="400"/>
      <c r="BM549" s="400"/>
      <c r="BN549" s="400"/>
      <c r="BO549" s="400"/>
      <c r="BP549" s="400"/>
      <c r="BQ549" s="400"/>
      <c r="BR549" s="400"/>
      <c r="BS549" s="400"/>
      <c r="BT549" s="400"/>
      <c r="BU549" s="400"/>
      <c r="BV549" s="400"/>
      <c r="BW549" s="400"/>
      <c r="BX549" s="401"/>
      <c r="BY549" s="401"/>
      <c r="BZ549" s="401"/>
      <c r="CA549" s="401"/>
      <c r="CB549" s="401"/>
      <c r="CC549" s="401"/>
      <c r="CD549" s="401"/>
      <c r="CE549" s="401"/>
      <c r="CF549" s="401"/>
      <c r="CG549" s="401"/>
      <c r="CH549" s="401"/>
      <c r="CI549" s="401"/>
      <c r="CJ549" s="401"/>
      <c r="CK549" s="401"/>
      <c r="CL549" s="401"/>
      <c r="CM549" s="401"/>
      <c r="CN549" s="401"/>
      <c r="CO549" s="401"/>
      <c r="CP549" s="401"/>
      <c r="CQ549" s="401"/>
      <c r="CR549" s="401"/>
      <c r="CS549" s="401"/>
      <c r="CT549" s="401"/>
      <c r="CU549" s="401"/>
      <c r="CV549" s="401"/>
      <c r="CW549" s="401"/>
      <c r="CX549" s="401"/>
      <c r="CY549" s="401"/>
      <c r="CZ549" s="401"/>
    </row>
    <row r="550" s="405" customFormat="true" ht="25.15" customHeight="true" x14ac:dyDescent="0.2">
      <c r="C550" s="1071"/>
      <c r="D550" s="1072"/>
      <c r="E550" s="697"/>
      <c r="F550" s="697"/>
      <c r="G550" s="697"/>
      <c r="H550" s="1071"/>
      <c r="I550" s="1072"/>
      <c r="J550" s="697"/>
      <c r="K550" s="697"/>
      <c r="L550" s="697"/>
      <c r="M550" s="1071"/>
      <c r="N550" s="1072"/>
      <c r="O550" s="697"/>
      <c r="P550" s="697"/>
      <c r="Q550" s="697"/>
      <c r="X550" s="398"/>
      <c r="Y550" s="398"/>
      <c r="Z550" s="398"/>
      <c r="AA550" s="398"/>
      <c r="AB550" s="398"/>
      <c r="AC550" s="398"/>
      <c r="AD550" s="398"/>
      <c r="AE550" s="398"/>
      <c r="AF550" s="398"/>
      <c r="AG550" s="398"/>
      <c r="AH550" s="398"/>
      <c r="AI550" s="398"/>
      <c r="AJ550" s="398"/>
      <c r="AK550" s="398"/>
      <c r="AL550" s="398"/>
      <c r="AM550" s="398"/>
      <c r="AN550" s="398"/>
      <c r="AO550" s="398"/>
      <c r="AP550" s="398"/>
      <c r="AQ550" s="398"/>
      <c r="AR550" s="398"/>
      <c r="AS550" s="398"/>
      <c r="AT550" s="398"/>
      <c r="AU550" s="398"/>
      <c r="AV550" s="398"/>
      <c r="AW550" s="398"/>
      <c r="AX550" s="398"/>
      <c r="AY550" s="398"/>
      <c r="AZ550" s="398"/>
      <c r="BA550" s="400"/>
      <c r="BB550" s="477"/>
      <c r="BC550" s="400"/>
      <c r="BD550" s="400"/>
      <c r="BE550" s="400"/>
      <c r="BF550" s="400"/>
      <c r="BG550" s="400"/>
      <c r="BH550" s="400"/>
      <c r="BI550" s="400"/>
      <c r="BJ550" s="400"/>
      <c r="BK550" s="400"/>
      <c r="BL550" s="400"/>
      <c r="BM550" s="400"/>
      <c r="BN550" s="400"/>
      <c r="BO550" s="400"/>
      <c r="BP550" s="400"/>
      <c r="BQ550" s="400"/>
      <c r="BR550" s="400"/>
      <c r="BS550" s="400"/>
      <c r="BT550" s="400"/>
      <c r="BU550" s="400"/>
      <c r="BV550" s="400"/>
      <c r="BW550" s="400"/>
      <c r="BX550" s="401"/>
      <c r="BY550" s="401"/>
      <c r="BZ550" s="401"/>
      <c r="CA550" s="401"/>
      <c r="CB550" s="401"/>
      <c r="CC550" s="401"/>
      <c r="CD550" s="401"/>
      <c r="CE550" s="401"/>
      <c r="CF550" s="401"/>
      <c r="CG550" s="401"/>
      <c r="CH550" s="401"/>
      <c r="CI550" s="401"/>
      <c r="CJ550" s="401"/>
      <c r="CK550" s="401"/>
      <c r="CL550" s="401"/>
      <c r="CM550" s="401"/>
      <c r="CN550" s="401"/>
      <c r="CO550" s="401"/>
      <c r="CP550" s="401"/>
      <c r="CQ550" s="401"/>
      <c r="CR550" s="401"/>
      <c r="CS550" s="401"/>
      <c r="CT550" s="401"/>
      <c r="CU550" s="401"/>
      <c r="CV550" s="401"/>
      <c r="CW550" s="401"/>
      <c r="CX550" s="401"/>
      <c r="CY550" s="401"/>
      <c r="CZ550" s="401"/>
    </row>
    <row r="551" s="405" customFormat="true" ht="25.15" customHeight="true" x14ac:dyDescent="0.2">
      <c r="C551" s="1071"/>
      <c r="D551" s="1072"/>
      <c r="E551" s="697"/>
      <c r="F551" s="697"/>
      <c r="G551" s="697"/>
      <c r="H551" s="1071"/>
      <c r="I551" s="1072"/>
      <c r="J551" s="697"/>
      <c r="K551" s="697"/>
      <c r="L551" s="697"/>
      <c r="M551" s="1071"/>
      <c r="N551" s="1072"/>
      <c r="O551" s="697"/>
      <c r="P551" s="697"/>
      <c r="Q551" s="697"/>
      <c r="X551" s="398"/>
      <c r="Y551" s="398"/>
      <c r="Z551" s="398"/>
      <c r="AA551" s="398"/>
      <c r="AB551" s="398"/>
      <c r="AC551" s="398"/>
      <c r="AD551" s="398"/>
      <c r="AE551" s="398"/>
      <c r="AF551" s="398"/>
      <c r="AG551" s="398"/>
      <c r="AH551" s="398"/>
      <c r="AI551" s="398"/>
      <c r="AJ551" s="398"/>
      <c r="AK551" s="398"/>
      <c r="AL551" s="398"/>
      <c r="AM551" s="398"/>
      <c r="AN551" s="398"/>
      <c r="AO551" s="398"/>
      <c r="AP551" s="398"/>
      <c r="AQ551" s="398"/>
      <c r="AR551" s="398"/>
      <c r="AS551" s="398"/>
      <c r="AT551" s="398"/>
      <c r="AU551" s="398"/>
      <c r="AV551" s="398"/>
      <c r="AW551" s="398"/>
      <c r="AX551" s="398"/>
      <c r="AY551" s="398"/>
      <c r="AZ551" s="398"/>
      <c r="BA551" s="400"/>
      <c r="BB551" s="477"/>
      <c r="BC551" s="400"/>
      <c r="BD551" s="400"/>
      <c r="BE551" s="400"/>
      <c r="BF551" s="400"/>
      <c r="BG551" s="400"/>
      <c r="BH551" s="400"/>
      <c r="BI551" s="400"/>
      <c r="BJ551" s="400"/>
      <c r="BK551" s="400"/>
      <c r="BL551" s="400"/>
      <c r="BM551" s="400"/>
      <c r="BN551" s="400"/>
      <c r="BO551" s="400"/>
      <c r="BP551" s="400"/>
      <c r="BQ551" s="400"/>
      <c r="BR551" s="400"/>
      <c r="BS551" s="400"/>
      <c r="BT551" s="400"/>
      <c r="BU551" s="400"/>
      <c r="BV551" s="400"/>
      <c r="BW551" s="400"/>
      <c r="BX551" s="401"/>
      <c r="BY551" s="401"/>
      <c r="BZ551" s="401"/>
      <c r="CA551" s="401"/>
      <c r="CB551" s="401"/>
      <c r="CC551" s="401"/>
      <c r="CD551" s="401"/>
      <c r="CE551" s="401"/>
      <c r="CF551" s="401"/>
      <c r="CG551" s="401"/>
      <c r="CH551" s="401"/>
      <c r="CI551" s="401"/>
      <c r="CJ551" s="401"/>
      <c r="CK551" s="401"/>
      <c r="CL551" s="401"/>
      <c r="CM551" s="401"/>
      <c r="CN551" s="401"/>
      <c r="CO551" s="401"/>
      <c r="CP551" s="401"/>
      <c r="CQ551" s="401"/>
      <c r="CR551" s="401"/>
      <c r="CS551" s="401"/>
      <c r="CT551" s="401"/>
      <c r="CU551" s="401"/>
      <c r="CV551" s="401"/>
      <c r="CW551" s="401"/>
      <c r="CX551" s="401"/>
      <c r="CY551" s="401"/>
      <c r="CZ551" s="401"/>
    </row>
    <row r="552" s="405" customFormat="true" ht="25.15" customHeight="true" x14ac:dyDescent="0.2">
      <c r="C552" s="1071"/>
      <c r="D552" s="1072"/>
      <c r="E552" s="697"/>
      <c r="F552" s="697"/>
      <c r="G552" s="697"/>
      <c r="H552" s="1071"/>
      <c r="I552" s="1072"/>
      <c r="J552" s="697"/>
      <c r="K552" s="697"/>
      <c r="L552" s="697"/>
      <c r="M552" s="1071"/>
      <c r="N552" s="1072"/>
      <c r="O552" s="697"/>
      <c r="P552" s="697"/>
      <c r="Q552" s="697"/>
      <c r="X552" s="398"/>
      <c r="Y552" s="398"/>
      <c r="Z552" s="398"/>
      <c r="AA552" s="398"/>
      <c r="AB552" s="398"/>
      <c r="AC552" s="398"/>
      <c r="AD552" s="398"/>
      <c r="AE552" s="398"/>
      <c r="AF552" s="398"/>
      <c r="AG552" s="398"/>
      <c r="AH552" s="398"/>
      <c r="AI552" s="398"/>
      <c r="AJ552" s="398"/>
      <c r="AK552" s="398"/>
      <c r="AL552" s="398"/>
      <c r="AM552" s="398"/>
      <c r="AN552" s="398"/>
      <c r="AO552" s="398"/>
      <c r="AP552" s="398"/>
      <c r="AQ552" s="398"/>
      <c r="AR552" s="398"/>
      <c r="AS552" s="398"/>
      <c r="AT552" s="398"/>
      <c r="AU552" s="398"/>
      <c r="AV552" s="398"/>
      <c r="AW552" s="398"/>
      <c r="AX552" s="398"/>
      <c r="AY552" s="398"/>
      <c r="AZ552" s="398"/>
      <c r="BA552" s="400"/>
      <c r="BB552" s="477"/>
      <c r="BC552" s="400"/>
      <c r="BD552" s="400"/>
      <c r="BE552" s="400"/>
      <c r="BF552" s="400"/>
      <c r="BG552" s="400"/>
      <c r="BH552" s="400"/>
      <c r="BI552" s="400"/>
      <c r="BJ552" s="400"/>
      <c r="BK552" s="400"/>
      <c r="BL552" s="400"/>
      <c r="BM552" s="400"/>
      <c r="BN552" s="400"/>
      <c r="BO552" s="400"/>
      <c r="BP552" s="400"/>
      <c r="BQ552" s="400"/>
      <c r="BR552" s="400"/>
      <c r="BS552" s="400"/>
      <c r="BT552" s="400"/>
      <c r="BU552" s="400"/>
      <c r="BV552" s="400"/>
      <c r="BW552" s="400"/>
      <c r="BX552" s="401"/>
      <c r="BY552" s="401"/>
      <c r="BZ552" s="401"/>
      <c r="CA552" s="401"/>
      <c r="CB552" s="401"/>
      <c r="CC552" s="401"/>
      <c r="CD552" s="401"/>
      <c r="CE552" s="401"/>
      <c r="CF552" s="401"/>
      <c r="CG552" s="401"/>
      <c r="CH552" s="401"/>
      <c r="CI552" s="401"/>
      <c r="CJ552" s="401"/>
      <c r="CK552" s="401"/>
      <c r="CL552" s="401"/>
      <c r="CM552" s="401"/>
      <c r="CN552" s="401"/>
      <c r="CO552" s="401"/>
      <c r="CP552" s="401"/>
      <c r="CQ552" s="401"/>
      <c r="CR552" s="401"/>
      <c r="CS552" s="401"/>
      <c r="CT552" s="401"/>
      <c r="CU552" s="401"/>
      <c r="CV552" s="401"/>
      <c r="CW552" s="401"/>
      <c r="CX552" s="401"/>
      <c r="CY552" s="401"/>
      <c r="CZ552" s="401"/>
    </row>
    <row r="553" s="405" customFormat="true" ht="25.15" customHeight="true" x14ac:dyDescent="0.2">
      <c r="C553" s="1071"/>
      <c r="D553" s="1072"/>
      <c r="E553" s="697"/>
      <c r="F553" s="697"/>
      <c r="G553" s="697"/>
      <c r="H553" s="1071"/>
      <c r="I553" s="1072"/>
      <c r="J553" s="697"/>
      <c r="K553" s="697"/>
      <c r="L553" s="697"/>
      <c r="M553" s="1071"/>
      <c r="N553" s="1072"/>
      <c r="O553" s="697"/>
      <c r="P553" s="697"/>
      <c r="Q553" s="697"/>
      <c r="X553" s="398"/>
      <c r="Y553" s="398"/>
      <c r="Z553" s="398"/>
      <c r="AA553" s="398"/>
      <c r="AB553" s="398"/>
      <c r="AC553" s="398"/>
      <c r="AD553" s="398"/>
      <c r="AE553" s="398"/>
      <c r="AF553" s="398"/>
      <c r="AG553" s="398"/>
      <c r="AH553" s="398"/>
      <c r="AI553" s="398"/>
      <c r="AJ553" s="398"/>
      <c r="AK553" s="398"/>
      <c r="AL553" s="398"/>
      <c r="AM553" s="398"/>
      <c r="AN553" s="398"/>
      <c r="AO553" s="398"/>
      <c r="AP553" s="398"/>
      <c r="AQ553" s="398"/>
      <c r="AR553" s="398"/>
      <c r="AS553" s="398"/>
      <c r="AT553" s="398"/>
      <c r="AU553" s="398"/>
      <c r="AV553" s="398"/>
      <c r="AW553" s="398"/>
      <c r="AX553" s="398"/>
      <c r="AY553" s="398"/>
      <c r="AZ553" s="398"/>
      <c r="BA553" s="400"/>
      <c r="BB553" s="477"/>
      <c r="BC553" s="400"/>
      <c r="BD553" s="400"/>
      <c r="BE553" s="400"/>
      <c r="BF553" s="400"/>
      <c r="BG553" s="400"/>
      <c r="BH553" s="400"/>
      <c r="BI553" s="400"/>
      <c r="BJ553" s="400"/>
      <c r="BK553" s="400"/>
      <c r="BL553" s="400"/>
      <c r="BM553" s="400"/>
      <c r="BN553" s="400"/>
      <c r="BO553" s="400"/>
      <c r="BP553" s="400"/>
      <c r="BQ553" s="400"/>
      <c r="BR553" s="400"/>
      <c r="BS553" s="400"/>
      <c r="BT553" s="400"/>
      <c r="BU553" s="400"/>
      <c r="BV553" s="400"/>
      <c r="BW553" s="400"/>
      <c r="BX553" s="401"/>
      <c r="BY553" s="401"/>
      <c r="BZ553" s="401"/>
      <c r="CA553" s="401"/>
      <c r="CB553" s="401"/>
      <c r="CC553" s="401"/>
      <c r="CD553" s="401"/>
      <c r="CE553" s="401"/>
      <c r="CF553" s="401"/>
      <c r="CG553" s="401"/>
      <c r="CH553" s="401"/>
      <c r="CI553" s="401"/>
      <c r="CJ553" s="401"/>
      <c r="CK553" s="401"/>
      <c r="CL553" s="401"/>
      <c r="CM553" s="401"/>
      <c r="CN553" s="401"/>
      <c r="CO553" s="401"/>
      <c r="CP553" s="401"/>
      <c r="CQ553" s="401"/>
      <c r="CR553" s="401"/>
      <c r="CS553" s="401"/>
      <c r="CT553" s="401"/>
      <c r="CU553" s="401"/>
      <c r="CV553" s="401"/>
      <c r="CW553" s="401"/>
      <c r="CX553" s="401"/>
      <c r="CY553" s="401"/>
      <c r="CZ553" s="401"/>
    </row>
    <row r="554" s="405" customFormat="true" ht="25.15" customHeight="true" x14ac:dyDescent="0.2">
      <c r="C554" s="1071"/>
      <c r="D554" s="1072"/>
      <c r="E554" s="697"/>
      <c r="F554" s="697"/>
      <c r="G554" s="697"/>
      <c r="H554" s="1071"/>
      <c r="I554" s="1072"/>
      <c r="J554" s="697"/>
      <c r="K554" s="697"/>
      <c r="L554" s="697"/>
      <c r="M554" s="1071"/>
      <c r="N554" s="1072"/>
      <c r="O554" s="697"/>
      <c r="P554" s="697"/>
      <c r="Q554" s="697"/>
      <c r="X554" s="398"/>
      <c r="Y554" s="398"/>
      <c r="Z554" s="398"/>
      <c r="AA554" s="398"/>
      <c r="AB554" s="398"/>
      <c r="AC554" s="398"/>
      <c r="AD554" s="398"/>
      <c r="AE554" s="398"/>
      <c r="AF554" s="398"/>
      <c r="AG554" s="398"/>
      <c r="AH554" s="398"/>
      <c r="AI554" s="398"/>
      <c r="AJ554" s="398"/>
      <c r="AK554" s="398"/>
      <c r="AL554" s="398"/>
      <c r="AM554" s="398"/>
      <c r="AN554" s="398"/>
      <c r="AO554" s="398"/>
      <c r="AP554" s="398"/>
      <c r="AQ554" s="398"/>
      <c r="AR554" s="398"/>
      <c r="AS554" s="398"/>
      <c r="AT554" s="398"/>
      <c r="AU554" s="398"/>
      <c r="AV554" s="398"/>
      <c r="AW554" s="398"/>
      <c r="AX554" s="398"/>
      <c r="AY554" s="398"/>
      <c r="AZ554" s="398"/>
      <c r="BA554" s="400"/>
      <c r="BB554" s="477"/>
      <c r="BC554" s="400"/>
      <c r="BD554" s="400"/>
      <c r="BE554" s="400"/>
      <c r="BF554" s="400"/>
      <c r="BG554" s="400"/>
      <c r="BH554" s="400"/>
      <c r="BI554" s="400"/>
      <c r="BJ554" s="400"/>
      <c r="BK554" s="400"/>
      <c r="BL554" s="400"/>
      <c r="BM554" s="400"/>
      <c r="BN554" s="400"/>
      <c r="BO554" s="400"/>
      <c r="BP554" s="400"/>
      <c r="BQ554" s="400"/>
      <c r="BR554" s="400"/>
      <c r="BS554" s="400"/>
      <c r="BT554" s="400"/>
      <c r="BU554" s="400"/>
      <c r="BV554" s="400"/>
      <c r="BW554" s="400"/>
      <c r="BX554" s="401"/>
      <c r="BY554" s="401"/>
      <c r="BZ554" s="401"/>
      <c r="CA554" s="401"/>
      <c r="CB554" s="401"/>
      <c r="CC554" s="401"/>
      <c r="CD554" s="401"/>
      <c r="CE554" s="401"/>
      <c r="CF554" s="401"/>
      <c r="CG554" s="401"/>
      <c r="CH554" s="401"/>
      <c r="CI554" s="401"/>
      <c r="CJ554" s="401"/>
      <c r="CK554" s="401"/>
      <c r="CL554" s="401"/>
      <c r="CM554" s="401"/>
      <c r="CN554" s="401"/>
      <c r="CO554" s="401"/>
      <c r="CP554" s="401"/>
      <c r="CQ554" s="401"/>
      <c r="CR554" s="401"/>
      <c r="CS554" s="401"/>
      <c r="CT554" s="401"/>
      <c r="CU554" s="401"/>
      <c r="CV554" s="401"/>
      <c r="CW554" s="401"/>
      <c r="CX554" s="401"/>
      <c r="CY554" s="401"/>
      <c r="CZ554" s="401"/>
    </row>
    <row r="555" s="405" customFormat="true" ht="25.15" customHeight="true" x14ac:dyDescent="0.2">
      <c r="C555" s="1071"/>
      <c r="D555" s="1072"/>
      <c r="E555" s="697"/>
      <c r="F555" s="697"/>
      <c r="G555" s="697"/>
      <c r="H555" s="1071"/>
      <c r="I555" s="1072"/>
      <c r="J555" s="697"/>
      <c r="K555" s="697"/>
      <c r="L555" s="697"/>
      <c r="M555" s="1071"/>
      <c r="N555" s="1072"/>
      <c r="O555" s="697"/>
      <c r="P555" s="697"/>
      <c r="Q555" s="697"/>
      <c r="X555" s="398"/>
      <c r="Y555" s="398"/>
      <c r="Z555" s="398"/>
      <c r="AA555" s="398"/>
      <c r="AB555" s="398"/>
      <c r="AC555" s="398"/>
      <c r="AD555" s="398"/>
      <c r="AE555" s="398"/>
      <c r="AF555" s="398"/>
      <c r="AG555" s="398"/>
      <c r="AH555" s="398"/>
      <c r="AI555" s="398"/>
      <c r="AJ555" s="398"/>
      <c r="AK555" s="398"/>
      <c r="AL555" s="398"/>
      <c r="AM555" s="398"/>
      <c r="AN555" s="398"/>
      <c r="AO555" s="398"/>
      <c r="AP555" s="398"/>
      <c r="AQ555" s="398"/>
      <c r="AR555" s="398"/>
      <c r="AS555" s="398"/>
      <c r="AT555" s="398"/>
      <c r="AU555" s="398"/>
      <c r="AV555" s="398"/>
      <c r="AW555" s="398"/>
      <c r="AX555" s="398"/>
      <c r="AY555" s="398"/>
      <c r="AZ555" s="398"/>
      <c r="BA555" s="400"/>
      <c r="BB555" s="477"/>
      <c r="BC555" s="400"/>
      <c r="BD555" s="400"/>
      <c r="BE555" s="400"/>
      <c r="BF555" s="400"/>
      <c r="BG555" s="400"/>
      <c r="BH555" s="400"/>
      <c r="BI555" s="400"/>
      <c r="BJ555" s="400"/>
      <c r="BK555" s="400"/>
      <c r="BL555" s="400"/>
      <c r="BM555" s="400"/>
      <c r="BN555" s="400"/>
      <c r="BO555" s="400"/>
      <c r="BP555" s="400"/>
      <c r="BQ555" s="400"/>
      <c r="BR555" s="400"/>
      <c r="BS555" s="400"/>
      <c r="BT555" s="400"/>
      <c r="BU555" s="400"/>
      <c r="BV555" s="400"/>
      <c r="BW555" s="400"/>
      <c r="BX555" s="401"/>
      <c r="BY555" s="401"/>
      <c r="BZ555" s="401"/>
      <c r="CA555" s="401"/>
      <c r="CB555" s="401"/>
      <c r="CC555" s="401"/>
      <c r="CD555" s="401"/>
      <c r="CE555" s="401"/>
      <c r="CF555" s="401"/>
      <c r="CG555" s="401"/>
      <c r="CH555" s="401"/>
      <c r="CI555" s="401"/>
      <c r="CJ555" s="401"/>
      <c r="CK555" s="401"/>
      <c r="CL555" s="401"/>
      <c r="CM555" s="401"/>
      <c r="CN555" s="401"/>
      <c r="CO555" s="401"/>
      <c r="CP555" s="401"/>
      <c r="CQ555" s="401"/>
      <c r="CR555" s="401"/>
      <c r="CS555" s="401"/>
      <c r="CT555" s="401"/>
      <c r="CU555" s="401"/>
      <c r="CV555" s="401"/>
      <c r="CW555" s="401"/>
      <c r="CX555" s="401"/>
      <c r="CY555" s="401"/>
      <c r="CZ555" s="401"/>
    </row>
    <row r="556" s="405" customFormat="true" ht="25.15" customHeight="true" x14ac:dyDescent="0.2">
      <c r="C556" s="1071"/>
      <c r="D556" s="1072"/>
      <c r="E556" s="697"/>
      <c r="F556" s="697"/>
      <c r="G556" s="697"/>
      <c r="H556" s="1071"/>
      <c r="I556" s="1072"/>
      <c r="J556" s="697"/>
      <c r="K556" s="697"/>
      <c r="L556" s="697"/>
      <c r="M556" s="1071"/>
      <c r="N556" s="1072"/>
      <c r="O556" s="697"/>
      <c r="P556" s="697"/>
      <c r="Q556" s="697"/>
      <c r="X556" s="398"/>
      <c r="Y556" s="398"/>
      <c r="Z556" s="398"/>
      <c r="AA556" s="398"/>
      <c r="AB556" s="398"/>
      <c r="AC556" s="398"/>
      <c r="AD556" s="398"/>
      <c r="AE556" s="398"/>
      <c r="AF556" s="398"/>
      <c r="AG556" s="398"/>
      <c r="AH556" s="398"/>
      <c r="AI556" s="398"/>
      <c r="AJ556" s="398"/>
      <c r="AK556" s="398"/>
      <c r="AL556" s="398"/>
      <c r="AM556" s="398"/>
      <c r="AN556" s="398"/>
      <c r="AO556" s="398"/>
      <c r="AP556" s="398"/>
      <c r="AQ556" s="398"/>
      <c r="AR556" s="398"/>
      <c r="AS556" s="398"/>
      <c r="AT556" s="398"/>
      <c r="AU556" s="398"/>
      <c r="AV556" s="398"/>
      <c r="AW556" s="398"/>
      <c r="AX556" s="398"/>
      <c r="AY556" s="398"/>
      <c r="AZ556" s="398"/>
      <c r="BA556" s="400"/>
      <c r="BB556" s="477"/>
      <c r="BC556" s="400"/>
      <c r="BD556" s="400"/>
      <c r="BE556" s="400"/>
      <c r="BF556" s="400"/>
      <c r="BG556" s="400"/>
      <c r="BH556" s="400"/>
      <c r="BI556" s="400"/>
      <c r="BJ556" s="400"/>
      <c r="BK556" s="400"/>
      <c r="BL556" s="400"/>
      <c r="BM556" s="400"/>
      <c r="BN556" s="400"/>
      <c r="BO556" s="400"/>
      <c r="BP556" s="400"/>
      <c r="BQ556" s="400"/>
      <c r="BR556" s="400"/>
      <c r="BS556" s="400"/>
      <c r="BT556" s="400"/>
      <c r="BU556" s="400"/>
      <c r="BV556" s="400"/>
      <c r="BW556" s="400"/>
      <c r="BX556" s="401"/>
      <c r="BY556" s="401"/>
      <c r="BZ556" s="401"/>
      <c r="CA556" s="401"/>
      <c r="CB556" s="401"/>
      <c r="CC556" s="401"/>
      <c r="CD556" s="401"/>
      <c r="CE556" s="401"/>
      <c r="CF556" s="401"/>
      <c r="CG556" s="401"/>
      <c r="CH556" s="401"/>
      <c r="CI556" s="401"/>
      <c r="CJ556" s="401"/>
      <c r="CK556" s="401"/>
      <c r="CL556" s="401"/>
      <c r="CM556" s="401"/>
      <c r="CN556" s="401"/>
      <c r="CO556" s="401"/>
      <c r="CP556" s="401"/>
      <c r="CQ556" s="401"/>
      <c r="CR556" s="401"/>
      <c r="CS556" s="401"/>
      <c r="CT556" s="401"/>
      <c r="CU556" s="401"/>
      <c r="CV556" s="401"/>
      <c r="CW556" s="401"/>
      <c r="CX556" s="401"/>
      <c r="CY556" s="401"/>
      <c r="CZ556" s="401"/>
    </row>
    <row r="557" s="405" customFormat="true" ht="25.15" customHeight="true" x14ac:dyDescent="0.2">
      <c r="C557" s="1071"/>
      <c r="D557" s="1072"/>
      <c r="E557" s="697"/>
      <c r="F557" s="697"/>
      <c r="G557" s="697"/>
      <c r="H557" s="1071"/>
      <c r="I557" s="1072"/>
      <c r="J557" s="697"/>
      <c r="K557" s="697"/>
      <c r="L557" s="697"/>
      <c r="M557" s="1071"/>
      <c r="N557" s="1072"/>
      <c r="O557" s="697"/>
      <c r="P557" s="697"/>
      <c r="Q557" s="697"/>
      <c r="X557" s="398"/>
      <c r="Y557" s="398"/>
      <c r="Z557" s="398"/>
      <c r="AA557" s="398"/>
      <c r="AB557" s="398"/>
      <c r="AC557" s="398"/>
      <c r="AD557" s="398"/>
      <c r="AE557" s="398"/>
      <c r="AF557" s="398"/>
      <c r="AG557" s="398"/>
      <c r="AH557" s="398"/>
      <c r="AI557" s="398"/>
      <c r="AJ557" s="398"/>
      <c r="AK557" s="398"/>
      <c r="AL557" s="398"/>
      <c r="AM557" s="398"/>
      <c r="AN557" s="398"/>
      <c r="AO557" s="398"/>
      <c r="AP557" s="398"/>
      <c r="AQ557" s="398"/>
      <c r="AR557" s="398"/>
      <c r="AS557" s="398"/>
      <c r="AT557" s="398"/>
      <c r="AU557" s="398"/>
      <c r="AV557" s="398"/>
      <c r="AW557" s="398"/>
      <c r="AX557" s="398"/>
      <c r="AY557" s="398"/>
      <c r="AZ557" s="398"/>
      <c r="BA557" s="400"/>
      <c r="BB557" s="477"/>
      <c r="BC557" s="400"/>
      <c r="BD557" s="400"/>
      <c r="BE557" s="400"/>
      <c r="BF557" s="400"/>
      <c r="BG557" s="400"/>
      <c r="BH557" s="400"/>
      <c r="BI557" s="400"/>
      <c r="BJ557" s="400"/>
      <c r="BK557" s="400"/>
      <c r="BL557" s="400"/>
      <c r="BM557" s="400"/>
      <c r="BN557" s="400"/>
      <c r="BO557" s="400"/>
      <c r="BP557" s="400"/>
      <c r="BQ557" s="400"/>
      <c r="BR557" s="400"/>
      <c r="BS557" s="400"/>
      <c r="BT557" s="400"/>
      <c r="BU557" s="400"/>
      <c r="BV557" s="400"/>
      <c r="BW557" s="400"/>
      <c r="BX557" s="401"/>
      <c r="BY557" s="401"/>
      <c r="BZ557" s="401"/>
      <c r="CA557" s="401"/>
      <c r="CB557" s="401"/>
      <c r="CC557" s="401"/>
      <c r="CD557" s="401"/>
      <c r="CE557" s="401"/>
      <c r="CF557" s="401"/>
      <c r="CG557" s="401"/>
      <c r="CH557" s="401"/>
      <c r="CI557" s="401"/>
      <c r="CJ557" s="401"/>
      <c r="CK557" s="401"/>
      <c r="CL557" s="401"/>
      <c r="CM557" s="401"/>
      <c r="CN557" s="401"/>
      <c r="CO557" s="401"/>
      <c r="CP557" s="401"/>
      <c r="CQ557" s="401"/>
      <c r="CR557" s="401"/>
      <c r="CS557" s="401"/>
      <c r="CT557" s="401"/>
      <c r="CU557" s="401"/>
      <c r="CV557" s="401"/>
      <c r="CW557" s="401"/>
      <c r="CX557" s="401"/>
      <c r="CY557" s="401"/>
      <c r="CZ557" s="401"/>
    </row>
    <row r="558" s="405" customFormat="true" ht="25.15" customHeight="true" x14ac:dyDescent="0.2">
      <c r="C558" s="1071"/>
      <c r="D558" s="1072"/>
      <c r="E558" s="697"/>
      <c r="F558" s="697"/>
      <c r="G558" s="697"/>
      <c r="H558" s="1071"/>
      <c r="I558" s="1072"/>
      <c r="J558" s="697"/>
      <c r="K558" s="697"/>
      <c r="L558" s="697"/>
      <c r="M558" s="1071"/>
      <c r="N558" s="1072"/>
      <c r="O558" s="697"/>
      <c r="P558" s="697"/>
      <c r="Q558" s="697"/>
      <c r="X558" s="398"/>
      <c r="Y558" s="398"/>
      <c r="Z558" s="398"/>
      <c r="AA558" s="398"/>
      <c r="AB558" s="398"/>
      <c r="AC558" s="398"/>
      <c r="AD558" s="398"/>
      <c r="AE558" s="398"/>
      <c r="AF558" s="398"/>
      <c r="AG558" s="398"/>
      <c r="AH558" s="398"/>
      <c r="AI558" s="398"/>
      <c r="AJ558" s="398"/>
      <c r="AK558" s="398"/>
      <c r="AL558" s="398"/>
      <c r="AM558" s="398"/>
      <c r="AN558" s="398"/>
      <c r="AO558" s="398"/>
      <c r="AP558" s="398"/>
      <c r="AQ558" s="398"/>
      <c r="AR558" s="398"/>
      <c r="AS558" s="398"/>
      <c r="AT558" s="398"/>
      <c r="AU558" s="398"/>
      <c r="AV558" s="398"/>
      <c r="AW558" s="398"/>
      <c r="AX558" s="398"/>
      <c r="AY558" s="398"/>
      <c r="AZ558" s="398"/>
      <c r="BA558" s="400"/>
      <c r="BB558" s="477"/>
      <c r="BC558" s="400"/>
      <c r="BD558" s="400"/>
      <c r="BE558" s="400"/>
      <c r="BF558" s="400"/>
      <c r="BG558" s="400"/>
      <c r="BH558" s="400"/>
      <c r="BI558" s="400"/>
      <c r="BJ558" s="400"/>
      <c r="BK558" s="400"/>
      <c r="BL558" s="400"/>
      <c r="BM558" s="400"/>
      <c r="BN558" s="400"/>
      <c r="BO558" s="400"/>
      <c r="BP558" s="400"/>
      <c r="BQ558" s="400"/>
      <c r="BR558" s="400"/>
      <c r="BS558" s="400"/>
      <c r="BT558" s="400"/>
      <c r="BU558" s="400"/>
      <c r="BV558" s="400"/>
      <c r="BW558" s="400"/>
      <c r="BX558" s="401"/>
      <c r="BY558" s="401"/>
      <c r="BZ558" s="401"/>
      <c r="CA558" s="401"/>
      <c r="CB558" s="401"/>
      <c r="CC558" s="401"/>
      <c r="CD558" s="401"/>
      <c r="CE558" s="401"/>
      <c r="CF558" s="401"/>
      <c r="CG558" s="401"/>
      <c r="CH558" s="401"/>
      <c r="CI558" s="401"/>
      <c r="CJ558" s="401"/>
      <c r="CK558" s="401"/>
      <c r="CL558" s="401"/>
      <c r="CM558" s="401"/>
      <c r="CN558" s="401"/>
      <c r="CO558" s="401"/>
      <c r="CP558" s="401"/>
      <c r="CQ558" s="401"/>
      <c r="CR558" s="401"/>
      <c r="CS558" s="401"/>
      <c r="CT558" s="401"/>
      <c r="CU558" s="401"/>
      <c r="CV558" s="401"/>
      <c r="CW558" s="401"/>
      <c r="CX558" s="401"/>
      <c r="CY558" s="401"/>
      <c r="CZ558" s="401"/>
    </row>
    <row r="559" s="405" customFormat="true" ht="25.15" customHeight="true" x14ac:dyDescent="0.2">
      <c r="C559" s="1071"/>
      <c r="D559" s="1072"/>
      <c r="E559" s="697"/>
      <c r="F559" s="697"/>
      <c r="G559" s="697"/>
      <c r="H559" s="1071"/>
      <c r="I559" s="1072"/>
      <c r="J559" s="697"/>
      <c r="K559" s="697"/>
      <c r="L559" s="697"/>
      <c r="M559" s="1071"/>
      <c r="N559" s="1072"/>
      <c r="O559" s="697"/>
      <c r="P559" s="697"/>
      <c r="Q559" s="697"/>
      <c r="X559" s="398"/>
      <c r="Y559" s="398"/>
      <c r="Z559" s="398"/>
      <c r="AA559" s="398"/>
      <c r="AB559" s="398"/>
      <c r="AC559" s="398"/>
      <c r="AD559" s="398"/>
      <c r="AE559" s="398"/>
      <c r="AF559" s="398"/>
      <c r="AG559" s="398"/>
      <c r="AH559" s="398"/>
      <c r="AI559" s="398"/>
      <c r="AJ559" s="398"/>
      <c r="AK559" s="398"/>
      <c r="AL559" s="398"/>
      <c r="AM559" s="398"/>
      <c r="AN559" s="398"/>
      <c r="AO559" s="398"/>
      <c r="AP559" s="398"/>
      <c r="AQ559" s="398"/>
      <c r="AR559" s="398"/>
      <c r="AS559" s="398"/>
      <c r="AT559" s="398"/>
      <c r="AU559" s="398"/>
      <c r="AV559" s="398"/>
      <c r="AW559" s="398"/>
      <c r="AX559" s="398"/>
      <c r="AY559" s="398"/>
      <c r="AZ559" s="398"/>
      <c r="BA559" s="400"/>
      <c r="BB559" s="477"/>
      <c r="BC559" s="400"/>
      <c r="BD559" s="400"/>
      <c r="BE559" s="400"/>
      <c r="BF559" s="400"/>
      <c r="BG559" s="400"/>
      <c r="BH559" s="400"/>
      <c r="BI559" s="400"/>
      <c r="BJ559" s="400"/>
      <c r="BK559" s="400"/>
      <c r="BL559" s="400"/>
      <c r="BM559" s="400"/>
      <c r="BN559" s="400"/>
      <c r="BO559" s="400"/>
      <c r="BP559" s="400"/>
      <c r="BQ559" s="400"/>
      <c r="BR559" s="400"/>
      <c r="BS559" s="400"/>
      <c r="BT559" s="400"/>
      <c r="BU559" s="400"/>
      <c r="BV559" s="400"/>
      <c r="BW559" s="400"/>
      <c r="BX559" s="401"/>
      <c r="BY559" s="401"/>
      <c r="BZ559" s="401"/>
      <c r="CA559" s="401"/>
      <c r="CB559" s="401"/>
      <c r="CC559" s="401"/>
      <c r="CD559" s="401"/>
      <c r="CE559" s="401"/>
      <c r="CF559" s="401"/>
      <c r="CG559" s="401"/>
      <c r="CH559" s="401"/>
      <c r="CI559" s="401"/>
      <c r="CJ559" s="401"/>
      <c r="CK559" s="401"/>
      <c r="CL559" s="401"/>
      <c r="CM559" s="401"/>
      <c r="CN559" s="401"/>
      <c r="CO559" s="401"/>
      <c r="CP559" s="401"/>
      <c r="CQ559" s="401"/>
      <c r="CR559" s="401"/>
      <c r="CS559" s="401"/>
      <c r="CT559" s="401"/>
      <c r="CU559" s="401"/>
      <c r="CV559" s="401"/>
      <c r="CW559" s="401"/>
      <c r="CX559" s="401"/>
      <c r="CY559" s="401"/>
      <c r="CZ559" s="401"/>
    </row>
    <row r="560" s="405" customFormat="true" ht="25.15" customHeight="true" x14ac:dyDescent="0.2">
      <c r="C560" s="1071"/>
      <c r="D560" s="1072"/>
      <c r="E560" s="697"/>
      <c r="F560" s="697"/>
      <c r="G560" s="697"/>
      <c r="H560" s="1071"/>
      <c r="I560" s="1072"/>
      <c r="J560" s="697"/>
      <c r="K560" s="697"/>
      <c r="L560" s="697"/>
      <c r="M560" s="1071"/>
      <c r="N560" s="1072"/>
      <c r="O560" s="697"/>
      <c r="P560" s="697"/>
      <c r="Q560" s="697"/>
      <c r="X560" s="398"/>
      <c r="Y560" s="398"/>
      <c r="Z560" s="398"/>
      <c r="AA560" s="398"/>
      <c r="AB560" s="398"/>
      <c r="AC560" s="398"/>
      <c r="AD560" s="398"/>
      <c r="AE560" s="398"/>
      <c r="AF560" s="398"/>
      <c r="AG560" s="398"/>
      <c r="AH560" s="398"/>
      <c r="AI560" s="398"/>
      <c r="AJ560" s="398"/>
      <c r="AK560" s="398"/>
      <c r="AL560" s="398"/>
      <c r="AM560" s="398"/>
      <c r="AN560" s="398"/>
      <c r="AO560" s="398"/>
      <c r="AP560" s="398"/>
      <c r="AQ560" s="398"/>
      <c r="AR560" s="398"/>
      <c r="AS560" s="398"/>
      <c r="AT560" s="398"/>
      <c r="AU560" s="398"/>
      <c r="AV560" s="398"/>
      <c r="AW560" s="398"/>
      <c r="AX560" s="398"/>
      <c r="AY560" s="398"/>
      <c r="AZ560" s="398"/>
      <c r="BA560" s="400"/>
      <c r="BB560" s="477"/>
      <c r="BC560" s="400"/>
      <c r="BD560" s="400"/>
      <c r="BE560" s="400"/>
      <c r="BF560" s="400"/>
      <c r="BG560" s="400"/>
      <c r="BH560" s="400"/>
      <c r="BI560" s="400"/>
      <c r="BJ560" s="400"/>
      <c r="BK560" s="400"/>
      <c r="BL560" s="400"/>
      <c r="BM560" s="400"/>
      <c r="BN560" s="400"/>
      <c r="BO560" s="400"/>
      <c r="BP560" s="400"/>
      <c r="BQ560" s="400"/>
      <c r="BR560" s="400"/>
      <c r="BS560" s="400"/>
      <c r="BT560" s="400"/>
      <c r="BU560" s="400"/>
      <c r="BV560" s="400"/>
      <c r="BW560" s="400"/>
      <c r="BX560" s="401"/>
      <c r="BY560" s="401"/>
      <c r="BZ560" s="401"/>
      <c r="CA560" s="401"/>
      <c r="CB560" s="401"/>
      <c r="CC560" s="401"/>
      <c r="CD560" s="401"/>
      <c r="CE560" s="401"/>
      <c r="CF560" s="401"/>
      <c r="CG560" s="401"/>
      <c r="CH560" s="401"/>
      <c r="CI560" s="401"/>
      <c r="CJ560" s="401"/>
      <c r="CK560" s="401"/>
      <c r="CL560" s="401"/>
      <c r="CM560" s="401"/>
      <c r="CN560" s="401"/>
      <c r="CO560" s="401"/>
      <c r="CP560" s="401"/>
      <c r="CQ560" s="401"/>
      <c r="CR560" s="401"/>
      <c r="CS560" s="401"/>
      <c r="CT560" s="401"/>
      <c r="CU560" s="401"/>
      <c r="CV560" s="401"/>
      <c r="CW560" s="401"/>
      <c r="CX560" s="401"/>
      <c r="CY560" s="401"/>
      <c r="CZ560" s="401"/>
    </row>
    <row r="561" s="405" customFormat="true" ht="25.15" customHeight="true" x14ac:dyDescent="0.2">
      <c r="C561" s="1071"/>
      <c r="D561" s="1072"/>
      <c r="E561" s="697"/>
      <c r="F561" s="697"/>
      <c r="G561" s="697"/>
      <c r="H561" s="1071"/>
      <c r="I561" s="1072"/>
      <c r="J561" s="697"/>
      <c r="K561" s="697"/>
      <c r="L561" s="697"/>
      <c r="M561" s="1071"/>
      <c r="N561" s="1072"/>
      <c r="O561" s="697"/>
      <c r="P561" s="697"/>
      <c r="Q561" s="697"/>
      <c r="X561" s="398"/>
      <c r="Y561" s="398"/>
      <c r="Z561" s="398"/>
      <c r="AA561" s="398"/>
      <c r="AB561" s="398"/>
      <c r="AC561" s="398"/>
      <c r="AD561" s="398"/>
      <c r="AE561" s="398"/>
      <c r="AF561" s="398"/>
      <c r="AG561" s="398"/>
      <c r="AH561" s="398"/>
      <c r="AI561" s="398"/>
      <c r="AJ561" s="398"/>
      <c r="AK561" s="398"/>
      <c r="AL561" s="398"/>
      <c r="AM561" s="398"/>
      <c r="AN561" s="398"/>
      <c r="AO561" s="398"/>
      <c r="AP561" s="398"/>
      <c r="AQ561" s="398"/>
      <c r="AR561" s="398"/>
      <c r="AS561" s="398"/>
      <c r="AT561" s="398"/>
      <c r="AU561" s="398"/>
      <c r="AV561" s="398"/>
      <c r="AW561" s="398"/>
      <c r="AX561" s="398"/>
      <c r="AY561" s="398"/>
      <c r="AZ561" s="398"/>
      <c r="BA561" s="400"/>
      <c r="BB561" s="477"/>
      <c r="BC561" s="400"/>
      <c r="BD561" s="400"/>
      <c r="BE561" s="400"/>
      <c r="BF561" s="400"/>
      <c r="BG561" s="400"/>
      <c r="BH561" s="400"/>
      <c r="BI561" s="400"/>
      <c r="BJ561" s="400"/>
      <c r="BK561" s="400"/>
      <c r="BL561" s="400"/>
      <c r="BM561" s="400"/>
      <c r="BN561" s="400"/>
      <c r="BO561" s="400"/>
      <c r="BP561" s="400"/>
      <c r="BQ561" s="400"/>
      <c r="BR561" s="400"/>
      <c r="BS561" s="400"/>
      <c r="BT561" s="400"/>
      <c r="BU561" s="400"/>
      <c r="BV561" s="400"/>
      <c r="BW561" s="400"/>
      <c r="BX561" s="401"/>
      <c r="BY561" s="401"/>
      <c r="BZ561" s="401"/>
      <c r="CA561" s="401"/>
      <c r="CB561" s="401"/>
      <c r="CC561" s="401"/>
      <c r="CD561" s="401"/>
      <c r="CE561" s="401"/>
      <c r="CF561" s="401"/>
      <c r="CG561" s="401"/>
      <c r="CH561" s="401"/>
      <c r="CI561" s="401"/>
      <c r="CJ561" s="401"/>
      <c r="CK561" s="401"/>
      <c r="CL561" s="401"/>
      <c r="CM561" s="401"/>
      <c r="CN561" s="401"/>
      <c r="CO561" s="401"/>
      <c r="CP561" s="401"/>
      <c r="CQ561" s="401"/>
      <c r="CR561" s="401"/>
      <c r="CS561" s="401"/>
      <c r="CT561" s="401"/>
      <c r="CU561" s="401"/>
      <c r="CV561" s="401"/>
      <c r="CW561" s="401"/>
      <c r="CX561" s="401"/>
      <c r="CY561" s="401"/>
      <c r="CZ561" s="401"/>
    </row>
    <row r="562" s="405" customFormat="true" ht="25.15" customHeight="true" x14ac:dyDescent="0.2">
      <c r="C562" s="1071"/>
      <c r="D562" s="1072"/>
      <c r="E562" s="697"/>
      <c r="F562" s="697"/>
      <c r="G562" s="697"/>
      <c r="H562" s="1071"/>
      <c r="I562" s="1072"/>
      <c r="J562" s="697"/>
      <c r="K562" s="697"/>
      <c r="L562" s="697"/>
      <c r="M562" s="1071"/>
      <c r="N562" s="1072"/>
      <c r="O562" s="697"/>
      <c r="P562" s="697"/>
      <c r="Q562" s="697"/>
      <c r="X562" s="398"/>
      <c r="Y562" s="398"/>
      <c r="Z562" s="398"/>
      <c r="AA562" s="398"/>
      <c r="AB562" s="398"/>
      <c r="AC562" s="398"/>
      <c r="AD562" s="398"/>
      <c r="AE562" s="398"/>
      <c r="AF562" s="398"/>
      <c r="AG562" s="398"/>
      <c r="AH562" s="398"/>
      <c r="AI562" s="398"/>
      <c r="AJ562" s="398"/>
      <c r="AK562" s="398"/>
      <c r="AL562" s="398"/>
      <c r="AM562" s="398"/>
      <c r="AN562" s="398"/>
      <c r="AO562" s="398"/>
      <c r="AP562" s="398"/>
      <c r="AQ562" s="398"/>
      <c r="AR562" s="398"/>
      <c r="AS562" s="398"/>
      <c r="AT562" s="398"/>
      <c r="AU562" s="398"/>
      <c r="AV562" s="398"/>
      <c r="AW562" s="398"/>
      <c r="AX562" s="398"/>
      <c r="AY562" s="398"/>
      <c r="AZ562" s="398"/>
      <c r="BA562" s="400"/>
      <c r="BB562" s="477"/>
      <c r="BC562" s="400"/>
      <c r="BD562" s="400"/>
      <c r="BE562" s="400"/>
      <c r="BF562" s="400"/>
      <c r="BG562" s="400"/>
      <c r="BH562" s="400"/>
      <c r="BI562" s="400"/>
      <c r="BJ562" s="400"/>
      <c r="BK562" s="400"/>
      <c r="BL562" s="400"/>
      <c r="BM562" s="400"/>
      <c r="BN562" s="400"/>
      <c r="BO562" s="400"/>
      <c r="BP562" s="400"/>
      <c r="BQ562" s="400"/>
      <c r="BR562" s="400"/>
      <c r="BS562" s="400"/>
      <c r="BT562" s="400"/>
      <c r="BU562" s="400"/>
      <c r="BV562" s="400"/>
      <c r="BW562" s="400"/>
      <c r="BX562" s="401"/>
      <c r="BY562" s="401"/>
      <c r="BZ562" s="401"/>
      <c r="CA562" s="401"/>
      <c r="CB562" s="401"/>
      <c r="CC562" s="401"/>
      <c r="CD562" s="401"/>
      <c r="CE562" s="401"/>
      <c r="CF562" s="401"/>
      <c r="CG562" s="401"/>
      <c r="CH562" s="401"/>
      <c r="CI562" s="401"/>
      <c r="CJ562" s="401"/>
      <c r="CK562" s="401"/>
      <c r="CL562" s="401"/>
      <c r="CM562" s="401"/>
      <c r="CN562" s="401"/>
      <c r="CO562" s="401"/>
      <c r="CP562" s="401"/>
      <c r="CQ562" s="401"/>
      <c r="CR562" s="401"/>
      <c r="CS562" s="401"/>
      <c r="CT562" s="401"/>
      <c r="CU562" s="401"/>
      <c r="CV562" s="401"/>
      <c r="CW562" s="401"/>
      <c r="CX562" s="401"/>
      <c r="CY562" s="401"/>
      <c r="CZ562" s="401"/>
    </row>
    <row r="563" s="405" customFormat="true" ht="25.15" customHeight="true" x14ac:dyDescent="0.2">
      <c r="C563" s="1071"/>
      <c r="D563" s="1072"/>
      <c r="E563" s="697"/>
      <c r="F563" s="697"/>
      <c r="G563" s="697"/>
      <c r="H563" s="1071"/>
      <c r="I563" s="1072"/>
      <c r="J563" s="697"/>
      <c r="K563" s="697"/>
      <c r="L563" s="697"/>
      <c r="M563" s="1071"/>
      <c r="N563" s="1072"/>
      <c r="O563" s="697"/>
      <c r="P563" s="697"/>
      <c r="Q563" s="697"/>
      <c r="X563" s="398"/>
      <c r="Y563" s="398"/>
      <c r="Z563" s="398"/>
      <c r="AA563" s="398"/>
      <c r="AB563" s="398"/>
      <c r="AC563" s="398"/>
      <c r="AD563" s="398"/>
      <c r="AE563" s="398"/>
      <c r="AF563" s="398"/>
      <c r="AG563" s="398"/>
      <c r="AH563" s="398"/>
      <c r="AI563" s="398"/>
      <c r="AJ563" s="398"/>
      <c r="AK563" s="398"/>
      <c r="AL563" s="398"/>
      <c r="AM563" s="398"/>
      <c r="AN563" s="398"/>
      <c r="AO563" s="398"/>
      <c r="AP563" s="398"/>
      <c r="AQ563" s="398"/>
      <c r="AR563" s="398"/>
      <c r="AS563" s="398"/>
      <c r="AT563" s="398"/>
      <c r="AU563" s="398"/>
      <c r="AV563" s="398"/>
      <c r="AW563" s="398"/>
      <c r="AX563" s="398"/>
      <c r="AY563" s="398"/>
      <c r="AZ563" s="398"/>
      <c r="BA563" s="400"/>
      <c r="BB563" s="477"/>
      <c r="BC563" s="400"/>
      <c r="BD563" s="400"/>
      <c r="BE563" s="400"/>
      <c r="BF563" s="400"/>
      <c r="BG563" s="400"/>
      <c r="BH563" s="400"/>
      <c r="BI563" s="400"/>
      <c r="BJ563" s="400"/>
      <c r="BK563" s="400"/>
      <c r="BL563" s="400"/>
      <c r="BM563" s="400"/>
      <c r="BN563" s="400"/>
      <c r="BO563" s="400"/>
      <c r="BP563" s="400"/>
      <c r="BQ563" s="400"/>
      <c r="BR563" s="400"/>
      <c r="BS563" s="400"/>
      <c r="BT563" s="400"/>
      <c r="BU563" s="400"/>
      <c r="BV563" s="400"/>
      <c r="BW563" s="400"/>
      <c r="BX563" s="401"/>
      <c r="BY563" s="401"/>
      <c r="BZ563" s="401"/>
      <c r="CA563" s="401"/>
      <c r="CB563" s="401"/>
      <c r="CC563" s="401"/>
      <c r="CD563" s="401"/>
      <c r="CE563" s="401"/>
      <c r="CF563" s="401"/>
      <c r="CG563" s="401"/>
      <c r="CH563" s="401"/>
      <c r="CI563" s="401"/>
      <c r="CJ563" s="401"/>
      <c r="CK563" s="401"/>
      <c r="CL563" s="401"/>
      <c r="CM563" s="401"/>
      <c r="CN563" s="401"/>
      <c r="CO563" s="401"/>
      <c r="CP563" s="401"/>
      <c r="CQ563" s="401"/>
      <c r="CR563" s="401"/>
      <c r="CS563" s="401"/>
      <c r="CT563" s="401"/>
      <c r="CU563" s="401"/>
      <c r="CV563" s="401"/>
      <c r="CW563" s="401"/>
      <c r="CX563" s="401"/>
      <c r="CY563" s="401"/>
      <c r="CZ563" s="401"/>
    </row>
    <row r="564" s="405" customFormat="true" ht="25.15" customHeight="true" x14ac:dyDescent="0.2">
      <c r="C564" s="1071"/>
      <c r="D564" s="1072"/>
      <c r="E564" s="697"/>
      <c r="F564" s="697"/>
      <c r="G564" s="697"/>
      <c r="H564" s="1071"/>
      <c r="I564" s="1072"/>
      <c r="J564" s="697"/>
      <c r="K564" s="697"/>
      <c r="L564" s="697"/>
      <c r="M564" s="1071"/>
      <c r="N564" s="1072"/>
      <c r="O564" s="697"/>
      <c r="P564" s="697"/>
      <c r="Q564" s="697"/>
      <c r="X564" s="398"/>
      <c r="Y564" s="398"/>
      <c r="Z564" s="398"/>
      <c r="AA564" s="398"/>
      <c r="AB564" s="398"/>
      <c r="AC564" s="398"/>
      <c r="AD564" s="398"/>
      <c r="AE564" s="398"/>
      <c r="AF564" s="398"/>
      <c r="AG564" s="398"/>
      <c r="AH564" s="398"/>
      <c r="AI564" s="398"/>
      <c r="AJ564" s="398"/>
      <c r="AK564" s="398"/>
      <c r="AL564" s="398"/>
      <c r="AM564" s="398"/>
      <c r="AN564" s="398"/>
      <c r="AO564" s="398"/>
      <c r="AP564" s="398"/>
      <c r="AQ564" s="398"/>
      <c r="AR564" s="398"/>
      <c r="AS564" s="398"/>
      <c r="AT564" s="398"/>
      <c r="AU564" s="398"/>
      <c r="AV564" s="398"/>
      <c r="AW564" s="398"/>
      <c r="AX564" s="398"/>
      <c r="AY564" s="398"/>
      <c r="AZ564" s="398"/>
      <c r="BA564" s="400"/>
      <c r="BB564" s="477"/>
      <c r="BC564" s="400"/>
      <c r="BD564" s="400"/>
      <c r="BE564" s="400"/>
      <c r="BF564" s="400"/>
      <c r="BG564" s="400"/>
      <c r="BH564" s="400"/>
      <c r="BI564" s="400"/>
      <c r="BJ564" s="400"/>
      <c r="BK564" s="400"/>
      <c r="BL564" s="400"/>
      <c r="BM564" s="400"/>
      <c r="BN564" s="400"/>
      <c r="BO564" s="400"/>
      <c r="BP564" s="400"/>
      <c r="BQ564" s="400"/>
      <c r="BR564" s="400"/>
      <c r="BS564" s="400"/>
      <c r="BT564" s="400"/>
      <c r="BU564" s="400"/>
      <c r="BV564" s="400"/>
      <c r="BW564" s="400"/>
      <c r="BX564" s="401"/>
      <c r="BY564" s="401"/>
      <c r="BZ564" s="401"/>
      <c r="CA564" s="401"/>
      <c r="CB564" s="401"/>
      <c r="CC564" s="401"/>
      <c r="CD564" s="401"/>
      <c r="CE564" s="401"/>
      <c r="CF564" s="401"/>
      <c r="CG564" s="401"/>
      <c r="CH564" s="401"/>
      <c r="CI564" s="401"/>
      <c r="CJ564" s="401"/>
      <c r="CK564" s="401"/>
      <c r="CL564" s="401"/>
      <c r="CM564" s="401"/>
      <c r="CN564" s="401"/>
      <c r="CO564" s="401"/>
      <c r="CP564" s="401"/>
      <c r="CQ564" s="401"/>
      <c r="CR564" s="401"/>
      <c r="CS564" s="401"/>
      <c r="CT564" s="401"/>
      <c r="CU564" s="401"/>
      <c r="CV564" s="401"/>
      <c r="CW564" s="401"/>
      <c r="CX564" s="401"/>
      <c r="CY564" s="401"/>
      <c r="CZ564" s="401"/>
    </row>
    <row r="565" s="405" customFormat="true" ht="25.15" customHeight="true" x14ac:dyDescent="0.2">
      <c r="C565" s="1071"/>
      <c r="D565" s="1072"/>
      <c r="E565" s="697"/>
      <c r="F565" s="697"/>
      <c r="G565" s="697"/>
      <c r="H565" s="1071"/>
      <c r="I565" s="1072"/>
      <c r="J565" s="697"/>
      <c r="K565" s="697"/>
      <c r="L565" s="697"/>
      <c r="M565" s="1071"/>
      <c r="N565" s="1072"/>
      <c r="O565" s="697"/>
      <c r="P565" s="697"/>
      <c r="Q565" s="697"/>
      <c r="X565" s="398"/>
      <c r="Y565" s="398"/>
      <c r="Z565" s="398"/>
      <c r="AA565" s="398"/>
      <c r="AB565" s="398"/>
      <c r="AC565" s="398"/>
      <c r="AD565" s="398"/>
      <c r="AE565" s="398"/>
      <c r="AF565" s="398"/>
      <c r="AG565" s="398"/>
      <c r="AH565" s="398"/>
      <c r="AI565" s="398"/>
      <c r="AJ565" s="398"/>
      <c r="AK565" s="398"/>
      <c r="AL565" s="398"/>
      <c r="AM565" s="398"/>
      <c r="AN565" s="398"/>
      <c r="AO565" s="398"/>
      <c r="AP565" s="398"/>
      <c r="AQ565" s="398"/>
      <c r="AR565" s="398"/>
      <c r="AS565" s="398"/>
      <c r="AT565" s="398"/>
      <c r="AU565" s="398"/>
      <c r="AV565" s="398"/>
      <c r="AW565" s="398"/>
      <c r="AX565" s="398"/>
      <c r="AY565" s="398"/>
      <c r="AZ565" s="398"/>
      <c r="BA565" s="400"/>
      <c r="BB565" s="477"/>
      <c r="BC565" s="400"/>
      <c r="BD565" s="400"/>
      <c r="BE565" s="400"/>
      <c r="BF565" s="400"/>
      <c r="BG565" s="400"/>
      <c r="BH565" s="400"/>
      <c r="BI565" s="400"/>
      <c r="BJ565" s="400"/>
      <c r="BK565" s="400"/>
      <c r="BL565" s="400"/>
      <c r="BM565" s="400"/>
      <c r="BN565" s="400"/>
      <c r="BO565" s="400"/>
      <c r="BP565" s="400"/>
      <c r="BQ565" s="400"/>
      <c r="BR565" s="400"/>
      <c r="BS565" s="400"/>
      <c r="BT565" s="400"/>
      <c r="BU565" s="400"/>
      <c r="BV565" s="400"/>
      <c r="BW565" s="400"/>
      <c r="BX565" s="401"/>
      <c r="BY565" s="401"/>
      <c r="BZ565" s="401"/>
      <c r="CA565" s="401"/>
      <c r="CB565" s="401"/>
      <c r="CC565" s="401"/>
      <c r="CD565" s="401"/>
      <c r="CE565" s="401"/>
      <c r="CF565" s="401"/>
      <c r="CG565" s="401"/>
      <c r="CH565" s="401"/>
      <c r="CI565" s="401"/>
      <c r="CJ565" s="401"/>
      <c r="CK565" s="401"/>
      <c r="CL565" s="401"/>
      <c r="CM565" s="401"/>
      <c r="CN565" s="401"/>
      <c r="CO565" s="401"/>
      <c r="CP565" s="401"/>
      <c r="CQ565" s="401"/>
      <c r="CR565" s="401"/>
      <c r="CS565" s="401"/>
      <c r="CT565" s="401"/>
      <c r="CU565" s="401"/>
      <c r="CV565" s="401"/>
      <c r="CW565" s="401"/>
      <c r="CX565" s="401"/>
      <c r="CY565" s="401"/>
      <c r="CZ565" s="401"/>
    </row>
    <row r="566" s="405" customFormat="true" ht="25.15" customHeight="true" x14ac:dyDescent="0.2">
      <c r="C566" s="1071"/>
      <c r="D566" s="1072"/>
      <c r="E566" s="697"/>
      <c r="F566" s="697"/>
      <c r="G566" s="697"/>
      <c r="H566" s="1071"/>
      <c r="I566" s="1072"/>
      <c r="J566" s="697"/>
      <c r="K566" s="697"/>
      <c r="L566" s="697"/>
      <c r="M566" s="1071"/>
      <c r="N566" s="1072"/>
      <c r="O566" s="697"/>
      <c r="P566" s="697"/>
      <c r="Q566" s="697"/>
      <c r="X566" s="398"/>
      <c r="Y566" s="398"/>
      <c r="Z566" s="398"/>
      <c r="AA566" s="398"/>
      <c r="AB566" s="398"/>
      <c r="AC566" s="398"/>
      <c r="AD566" s="398"/>
      <c r="AE566" s="398"/>
      <c r="AF566" s="398"/>
      <c r="AG566" s="398"/>
      <c r="AH566" s="398"/>
      <c r="AI566" s="398"/>
      <c r="AJ566" s="398"/>
      <c r="AK566" s="398"/>
      <c r="AL566" s="398"/>
      <c r="AM566" s="398"/>
      <c r="AN566" s="398"/>
      <c r="AO566" s="398"/>
      <c r="AP566" s="398"/>
      <c r="AQ566" s="398"/>
      <c r="AR566" s="398"/>
      <c r="AS566" s="398"/>
      <c r="AT566" s="398"/>
      <c r="AU566" s="398"/>
      <c r="AV566" s="398"/>
      <c r="AW566" s="398"/>
      <c r="AX566" s="398"/>
      <c r="AY566" s="398"/>
      <c r="AZ566" s="398"/>
      <c r="BA566" s="400"/>
      <c r="BB566" s="477"/>
      <c r="BC566" s="400"/>
      <c r="BD566" s="400"/>
      <c r="BE566" s="400"/>
      <c r="BF566" s="400"/>
      <c r="BG566" s="400"/>
      <c r="BH566" s="400"/>
      <c r="BI566" s="400"/>
      <c r="BJ566" s="400"/>
      <c r="BK566" s="400"/>
      <c r="BL566" s="400"/>
      <c r="BM566" s="400"/>
      <c r="BN566" s="400"/>
      <c r="BO566" s="400"/>
      <c r="BP566" s="400"/>
      <c r="BQ566" s="400"/>
      <c r="BR566" s="400"/>
      <c r="BS566" s="400"/>
      <c r="BT566" s="400"/>
      <c r="BU566" s="400"/>
      <c r="BV566" s="400"/>
      <c r="BW566" s="400"/>
      <c r="BX566" s="401"/>
      <c r="BY566" s="401"/>
      <c r="BZ566" s="401"/>
      <c r="CA566" s="401"/>
      <c r="CB566" s="401"/>
      <c r="CC566" s="401"/>
      <c r="CD566" s="401"/>
      <c r="CE566" s="401"/>
      <c r="CF566" s="401"/>
      <c r="CG566" s="401"/>
      <c r="CH566" s="401"/>
      <c r="CI566" s="401"/>
      <c r="CJ566" s="401"/>
      <c r="CK566" s="401"/>
      <c r="CL566" s="401"/>
      <c r="CM566" s="401"/>
      <c r="CN566" s="401"/>
      <c r="CO566" s="401"/>
      <c r="CP566" s="401"/>
      <c r="CQ566" s="401"/>
      <c r="CR566" s="401"/>
      <c r="CS566" s="401"/>
      <c r="CT566" s="401"/>
      <c r="CU566" s="401"/>
      <c r="CV566" s="401"/>
      <c r="CW566" s="401"/>
      <c r="CX566" s="401"/>
      <c r="CY566" s="401"/>
      <c r="CZ566" s="401"/>
    </row>
    <row r="567" s="405" customFormat="true" ht="25.15" customHeight="true" x14ac:dyDescent="0.2">
      <c r="C567" s="1071"/>
      <c r="D567" s="1072"/>
      <c r="E567" s="697"/>
      <c r="F567" s="697"/>
      <c r="G567" s="697"/>
      <c r="H567" s="1071"/>
      <c r="I567" s="1072"/>
      <c r="J567" s="697"/>
      <c r="K567" s="697"/>
      <c r="L567" s="697"/>
      <c r="M567" s="1071"/>
      <c r="N567" s="1072"/>
      <c r="O567" s="697"/>
      <c r="P567" s="697"/>
      <c r="Q567" s="697"/>
      <c r="X567" s="398"/>
      <c r="Y567" s="398"/>
      <c r="Z567" s="398"/>
      <c r="AA567" s="398"/>
      <c r="AB567" s="398"/>
      <c r="AC567" s="398"/>
      <c r="AD567" s="398"/>
      <c r="AE567" s="398"/>
      <c r="AF567" s="398"/>
      <c r="AG567" s="398"/>
      <c r="AH567" s="398"/>
      <c r="AI567" s="398"/>
      <c r="AJ567" s="398"/>
      <c r="AK567" s="398"/>
      <c r="AL567" s="398"/>
      <c r="AM567" s="398"/>
      <c r="AN567" s="398"/>
      <c r="AO567" s="398"/>
      <c r="AP567" s="398"/>
      <c r="AQ567" s="398"/>
      <c r="AR567" s="398"/>
      <c r="AS567" s="398"/>
      <c r="AT567" s="398"/>
      <c r="AU567" s="398"/>
      <c r="AV567" s="398"/>
      <c r="AW567" s="398"/>
      <c r="AX567" s="398"/>
      <c r="AY567" s="398"/>
      <c r="AZ567" s="398"/>
      <c r="BA567" s="400"/>
      <c r="BB567" s="477"/>
      <c r="BC567" s="400"/>
      <c r="BD567" s="400"/>
      <c r="BE567" s="400"/>
      <c r="BF567" s="400"/>
      <c r="BG567" s="400"/>
      <c r="BH567" s="400"/>
      <c r="BI567" s="400"/>
      <c r="BJ567" s="400"/>
      <c r="BK567" s="400"/>
      <c r="BL567" s="400"/>
      <c r="BM567" s="400"/>
      <c r="BN567" s="400"/>
      <c r="BO567" s="400"/>
      <c r="BP567" s="400"/>
      <c r="BQ567" s="400"/>
      <c r="BR567" s="400"/>
      <c r="BS567" s="400"/>
      <c r="BT567" s="400"/>
      <c r="BU567" s="400"/>
      <c r="BV567" s="400"/>
      <c r="BW567" s="400"/>
      <c r="BX567" s="401"/>
      <c r="BY567" s="401"/>
      <c r="BZ567" s="401"/>
      <c r="CA567" s="401"/>
      <c r="CB567" s="401"/>
      <c r="CC567" s="401"/>
      <c r="CD567" s="401"/>
      <c r="CE567" s="401"/>
      <c r="CF567" s="401"/>
      <c r="CG567" s="401"/>
      <c r="CH567" s="401"/>
      <c r="CI567" s="401"/>
      <c r="CJ567" s="401"/>
      <c r="CK567" s="401"/>
      <c r="CL567" s="401"/>
      <c r="CM567" s="401"/>
      <c r="CN567" s="401"/>
      <c r="CO567" s="401"/>
      <c r="CP567" s="401"/>
      <c r="CQ567" s="401"/>
      <c r="CR567" s="401"/>
      <c r="CS567" s="401"/>
      <c r="CT567" s="401"/>
      <c r="CU567" s="401"/>
      <c r="CV567" s="401"/>
      <c r="CW567" s="401"/>
      <c r="CX567" s="401"/>
      <c r="CY567" s="401"/>
      <c r="CZ567" s="401"/>
    </row>
    <row r="568" s="405" customFormat="true" ht="25.15" customHeight="true" x14ac:dyDescent="0.2">
      <c r="C568" s="1071"/>
      <c r="D568" s="1072"/>
      <c r="E568" s="697"/>
      <c r="F568" s="697"/>
      <c r="G568" s="697"/>
      <c r="H568" s="1071"/>
      <c r="I568" s="1072"/>
      <c r="J568" s="697"/>
      <c r="K568" s="697"/>
      <c r="L568" s="697"/>
      <c r="M568" s="1071"/>
      <c r="N568" s="1072"/>
      <c r="O568" s="697"/>
      <c r="P568" s="697"/>
      <c r="Q568" s="697"/>
      <c r="X568" s="398"/>
      <c r="Y568" s="398"/>
      <c r="Z568" s="398"/>
      <c r="AA568" s="398"/>
      <c r="AB568" s="398"/>
      <c r="AC568" s="398"/>
      <c r="AD568" s="398"/>
      <c r="AE568" s="398"/>
      <c r="AF568" s="398"/>
      <c r="AG568" s="398"/>
      <c r="AH568" s="398"/>
      <c r="AI568" s="398"/>
      <c r="AJ568" s="398"/>
      <c r="AK568" s="398"/>
      <c r="AL568" s="398"/>
      <c r="AM568" s="398"/>
      <c r="AN568" s="398"/>
      <c r="AO568" s="398"/>
      <c r="AP568" s="398"/>
      <c r="AQ568" s="398"/>
      <c r="AR568" s="398"/>
      <c r="AS568" s="398"/>
      <c r="AT568" s="398"/>
      <c r="AU568" s="398"/>
      <c r="AV568" s="398"/>
      <c r="AW568" s="398"/>
      <c r="AX568" s="398"/>
      <c r="AY568" s="398"/>
      <c r="AZ568" s="398"/>
      <c r="BA568" s="400"/>
      <c r="BB568" s="477"/>
      <c r="BC568" s="400"/>
      <c r="BD568" s="400"/>
      <c r="BE568" s="400"/>
      <c r="BF568" s="400"/>
      <c r="BG568" s="400"/>
      <c r="BH568" s="400"/>
      <c r="BI568" s="400"/>
      <c r="BJ568" s="400"/>
      <c r="BK568" s="400"/>
      <c r="BL568" s="400"/>
      <c r="BM568" s="400"/>
      <c r="BN568" s="400"/>
      <c r="BO568" s="400"/>
      <c r="BP568" s="400"/>
      <c r="BQ568" s="400"/>
      <c r="BR568" s="400"/>
      <c r="BS568" s="400"/>
      <c r="BT568" s="400"/>
      <c r="BU568" s="400"/>
      <c r="BV568" s="400"/>
      <c r="BW568" s="400"/>
      <c r="BX568" s="401"/>
      <c r="BY568" s="401"/>
      <c r="BZ568" s="401"/>
      <c r="CA568" s="401"/>
      <c r="CB568" s="401"/>
      <c r="CC568" s="401"/>
      <c r="CD568" s="401"/>
      <c r="CE568" s="401"/>
      <c r="CF568" s="401"/>
      <c r="CG568" s="401"/>
      <c r="CH568" s="401"/>
      <c r="CI568" s="401"/>
      <c r="CJ568" s="401"/>
      <c r="CK568" s="401"/>
      <c r="CL568" s="401"/>
      <c r="CM568" s="401"/>
      <c r="CN568" s="401"/>
      <c r="CO568" s="401"/>
      <c r="CP568" s="401"/>
      <c r="CQ568" s="401"/>
      <c r="CR568" s="401"/>
      <c r="CS568" s="401"/>
      <c r="CT568" s="401"/>
      <c r="CU568" s="401"/>
      <c r="CV568" s="401"/>
      <c r="CW568" s="401"/>
      <c r="CX568" s="401"/>
      <c r="CY568" s="401"/>
      <c r="CZ568" s="401"/>
    </row>
    <row r="569" s="405" customFormat="true" ht="25.15" customHeight="true" x14ac:dyDescent="0.2">
      <c r="C569" s="1071"/>
      <c r="D569" s="1072"/>
      <c r="E569" s="697"/>
      <c r="F569" s="697"/>
      <c r="G569" s="697"/>
      <c r="H569" s="1071"/>
      <c r="I569" s="1072"/>
      <c r="J569" s="697"/>
      <c r="K569" s="697"/>
      <c r="L569" s="697"/>
      <c r="M569" s="1071"/>
      <c r="N569" s="1072"/>
      <c r="O569" s="697"/>
      <c r="P569" s="697"/>
      <c r="Q569" s="697"/>
      <c r="X569" s="398"/>
      <c r="Y569" s="398"/>
      <c r="Z569" s="398"/>
      <c r="AA569" s="398"/>
      <c r="AB569" s="398"/>
      <c r="AC569" s="398"/>
      <c r="AD569" s="398"/>
      <c r="AE569" s="398"/>
      <c r="AF569" s="398"/>
      <c r="AG569" s="398"/>
      <c r="AH569" s="398"/>
      <c r="AI569" s="398"/>
      <c r="AJ569" s="398"/>
      <c r="AK569" s="398"/>
      <c r="AL569" s="398"/>
      <c r="AM569" s="398"/>
      <c r="AN569" s="398"/>
      <c r="AO569" s="398"/>
      <c r="AP569" s="398"/>
      <c r="AQ569" s="398"/>
      <c r="AR569" s="398"/>
      <c r="AS569" s="398"/>
      <c r="AT569" s="398"/>
      <c r="AU569" s="398"/>
      <c r="AV569" s="398"/>
      <c r="AW569" s="398"/>
      <c r="AX569" s="398"/>
      <c r="AY569" s="398"/>
      <c r="AZ569" s="398"/>
      <c r="BA569" s="400"/>
      <c r="BB569" s="477"/>
      <c r="BC569" s="400"/>
      <c r="BD569" s="400"/>
      <c r="BE569" s="400"/>
      <c r="BF569" s="400"/>
      <c r="BG569" s="400"/>
      <c r="BH569" s="400"/>
      <c r="BI569" s="400"/>
      <c r="BJ569" s="400"/>
      <c r="BK569" s="400"/>
      <c r="BL569" s="400"/>
      <c r="BM569" s="400"/>
      <c r="BN569" s="400"/>
      <c r="BO569" s="400"/>
      <c r="BP569" s="400"/>
      <c r="BQ569" s="400"/>
      <c r="BR569" s="400"/>
      <c r="BS569" s="400"/>
      <c r="BT569" s="400"/>
      <c r="BU569" s="400"/>
      <c r="BV569" s="400"/>
      <c r="BW569" s="400"/>
      <c r="BX569" s="401"/>
      <c r="BY569" s="401"/>
      <c r="BZ569" s="401"/>
      <c r="CA569" s="401"/>
      <c r="CB569" s="401"/>
      <c r="CC569" s="401"/>
      <c r="CD569" s="401"/>
      <c r="CE569" s="401"/>
      <c r="CF569" s="401"/>
      <c r="CG569" s="401"/>
      <c r="CH569" s="401"/>
      <c r="CI569" s="401"/>
      <c r="CJ569" s="401"/>
      <c r="CK569" s="401"/>
      <c r="CL569" s="401"/>
      <c r="CM569" s="401"/>
      <c r="CN569" s="401"/>
      <c r="CO569" s="401"/>
      <c r="CP569" s="401"/>
      <c r="CQ569" s="401"/>
      <c r="CR569" s="401"/>
      <c r="CS569" s="401"/>
      <c r="CT569" s="401"/>
      <c r="CU569" s="401"/>
      <c r="CV569" s="401"/>
      <c r="CW569" s="401"/>
      <c r="CX569" s="401"/>
      <c r="CY569" s="401"/>
      <c r="CZ569" s="401"/>
    </row>
    <row r="570" s="405" customFormat="true" ht="25.15" customHeight="true" x14ac:dyDescent="0.2">
      <c r="C570" s="1071"/>
      <c r="D570" s="1072"/>
      <c r="E570" s="697"/>
      <c r="F570" s="697"/>
      <c r="G570" s="697"/>
      <c r="H570" s="1071"/>
      <c r="I570" s="1072"/>
      <c r="J570" s="697"/>
      <c r="K570" s="697"/>
      <c r="L570" s="697"/>
      <c r="M570" s="1071"/>
      <c r="N570" s="1072"/>
      <c r="O570" s="697"/>
      <c r="P570" s="697"/>
      <c r="Q570" s="697"/>
      <c r="X570" s="398"/>
      <c r="Y570" s="398"/>
      <c r="Z570" s="398"/>
      <c r="AA570" s="398"/>
      <c r="AB570" s="398"/>
      <c r="AC570" s="398"/>
      <c r="AD570" s="398"/>
      <c r="AE570" s="398"/>
      <c r="AF570" s="398"/>
      <c r="AG570" s="398"/>
      <c r="AH570" s="398"/>
      <c r="AI570" s="398"/>
      <c r="AJ570" s="398"/>
      <c r="AK570" s="398"/>
      <c r="AL570" s="398"/>
      <c r="AM570" s="398"/>
      <c r="AN570" s="398"/>
      <c r="AO570" s="398"/>
      <c r="AP570" s="398"/>
      <c r="AQ570" s="398"/>
      <c r="AR570" s="398"/>
      <c r="AS570" s="398"/>
      <c r="AT570" s="398"/>
      <c r="AU570" s="398"/>
      <c r="AV570" s="398"/>
      <c r="AW570" s="398"/>
      <c r="AX570" s="398"/>
      <c r="AY570" s="398"/>
      <c r="AZ570" s="398"/>
      <c r="BA570" s="400"/>
      <c r="BB570" s="477"/>
      <c r="BC570" s="400"/>
      <c r="BD570" s="400"/>
      <c r="BE570" s="400"/>
      <c r="BF570" s="400"/>
      <c r="BG570" s="400"/>
      <c r="BH570" s="400"/>
      <c r="BI570" s="400"/>
      <c r="BJ570" s="400"/>
      <c r="BK570" s="400"/>
      <c r="BL570" s="400"/>
      <c r="BM570" s="400"/>
      <c r="BN570" s="400"/>
      <c r="BO570" s="400"/>
      <c r="BP570" s="400"/>
      <c r="BQ570" s="400"/>
      <c r="BR570" s="400"/>
      <c r="BS570" s="400"/>
      <c r="BT570" s="400"/>
      <c r="BU570" s="400"/>
      <c r="BV570" s="400"/>
      <c r="BW570" s="400"/>
      <c r="BX570" s="401"/>
      <c r="BY570" s="401"/>
      <c r="BZ570" s="401"/>
      <c r="CA570" s="401"/>
      <c r="CB570" s="401"/>
      <c r="CC570" s="401"/>
      <c r="CD570" s="401"/>
      <c r="CE570" s="401"/>
      <c r="CF570" s="401"/>
      <c r="CG570" s="401"/>
      <c r="CH570" s="401"/>
      <c r="CI570" s="401"/>
      <c r="CJ570" s="401"/>
      <c r="CK570" s="401"/>
      <c r="CL570" s="401"/>
      <c r="CM570" s="401"/>
      <c r="CN570" s="401"/>
      <c r="CO570" s="401"/>
      <c r="CP570" s="401"/>
      <c r="CQ570" s="401"/>
      <c r="CR570" s="401"/>
      <c r="CS570" s="401"/>
      <c r="CT570" s="401"/>
      <c r="CU570" s="401"/>
      <c r="CV570" s="401"/>
      <c r="CW570" s="401"/>
      <c r="CX570" s="401"/>
      <c r="CY570" s="401"/>
      <c r="CZ570" s="401"/>
    </row>
    <row r="571" s="405" customFormat="true" ht="25.15" customHeight="true" x14ac:dyDescent="0.2">
      <c r="C571" s="1071"/>
      <c r="D571" s="1072"/>
      <c r="E571" s="697"/>
      <c r="F571" s="697"/>
      <c r="G571" s="697"/>
      <c r="H571" s="1071"/>
      <c r="I571" s="1072"/>
      <c r="J571" s="697"/>
      <c r="K571" s="697"/>
      <c r="L571" s="697"/>
      <c r="M571" s="1071"/>
      <c r="N571" s="1072"/>
      <c r="O571" s="697"/>
      <c r="P571" s="697"/>
      <c r="Q571" s="697"/>
      <c r="X571" s="398"/>
      <c r="Y571" s="398"/>
      <c r="Z571" s="398"/>
      <c r="AA571" s="398"/>
      <c r="AB571" s="398"/>
      <c r="AC571" s="398"/>
      <c r="AD571" s="398"/>
      <c r="AE571" s="398"/>
      <c r="AF571" s="398"/>
      <c r="AG571" s="398"/>
      <c r="AH571" s="398"/>
      <c r="AI571" s="398"/>
      <c r="AJ571" s="398"/>
      <c r="AK571" s="398"/>
      <c r="AL571" s="398"/>
      <c r="AM571" s="398"/>
      <c r="AN571" s="398"/>
      <c r="AO571" s="398"/>
      <c r="AP571" s="398"/>
      <c r="AQ571" s="398"/>
      <c r="AR571" s="398"/>
      <c r="AS571" s="398"/>
      <c r="AT571" s="398"/>
      <c r="AU571" s="398"/>
      <c r="AV571" s="398"/>
      <c r="AW571" s="398"/>
      <c r="AX571" s="398"/>
      <c r="AY571" s="398"/>
      <c r="AZ571" s="398"/>
      <c r="BA571" s="400"/>
      <c r="BB571" s="477"/>
      <c r="BC571" s="400"/>
      <c r="BD571" s="400"/>
      <c r="BE571" s="400"/>
      <c r="BF571" s="400"/>
      <c r="BG571" s="400"/>
      <c r="BH571" s="400"/>
      <c r="BI571" s="400"/>
      <c r="BJ571" s="400"/>
      <c r="BK571" s="400"/>
      <c r="BL571" s="400"/>
      <c r="BM571" s="400"/>
      <c r="BN571" s="400"/>
      <c r="BO571" s="400"/>
      <c r="BP571" s="400"/>
      <c r="BQ571" s="400"/>
      <c r="BR571" s="400"/>
      <c r="BS571" s="400"/>
      <c r="BT571" s="400"/>
      <c r="BU571" s="400"/>
      <c r="BV571" s="400"/>
      <c r="BW571" s="400"/>
      <c r="BX571" s="401"/>
      <c r="BY571" s="401"/>
      <c r="BZ571" s="401"/>
      <c r="CA571" s="401"/>
      <c r="CB571" s="401"/>
      <c r="CC571" s="401"/>
      <c r="CD571" s="401"/>
      <c r="CE571" s="401"/>
      <c r="CF571" s="401"/>
      <c r="CG571" s="401"/>
      <c r="CH571" s="401"/>
      <c r="CI571" s="401"/>
      <c r="CJ571" s="401"/>
      <c r="CK571" s="401"/>
      <c r="CL571" s="401"/>
      <c r="CM571" s="401"/>
      <c r="CN571" s="401"/>
      <c r="CO571" s="401"/>
      <c r="CP571" s="401"/>
      <c r="CQ571" s="401"/>
      <c r="CR571" s="401"/>
      <c r="CS571" s="401"/>
      <c r="CT571" s="401"/>
      <c r="CU571" s="401"/>
      <c r="CV571" s="401"/>
      <c r="CW571" s="401"/>
      <c r="CX571" s="401"/>
      <c r="CY571" s="401"/>
      <c r="CZ571" s="401"/>
    </row>
    <row r="572" s="405" customFormat="true" ht="25.15" customHeight="true" x14ac:dyDescent="0.2">
      <c r="C572" s="1071"/>
      <c r="D572" s="1072"/>
      <c r="E572" s="697"/>
      <c r="F572" s="697"/>
      <c r="G572" s="697"/>
      <c r="H572" s="1071"/>
      <c r="I572" s="1072"/>
      <c r="J572" s="697"/>
      <c r="K572" s="697"/>
      <c r="L572" s="697"/>
      <c r="M572" s="1071"/>
      <c r="N572" s="1072"/>
      <c r="O572" s="697"/>
      <c r="P572" s="697"/>
      <c r="Q572" s="697"/>
      <c r="X572" s="398"/>
      <c r="Y572" s="398"/>
      <c r="Z572" s="398"/>
      <c r="AA572" s="398"/>
      <c r="AB572" s="398"/>
      <c r="AC572" s="398"/>
      <c r="AD572" s="398"/>
      <c r="AE572" s="398"/>
      <c r="AF572" s="398"/>
      <c r="AG572" s="398"/>
      <c r="AH572" s="398"/>
      <c r="AI572" s="398"/>
      <c r="AJ572" s="398"/>
      <c r="AK572" s="398"/>
      <c r="AL572" s="398"/>
      <c r="AM572" s="398"/>
      <c r="AN572" s="398"/>
      <c r="AO572" s="398"/>
      <c r="AP572" s="398"/>
      <c r="AQ572" s="398"/>
      <c r="AR572" s="398"/>
      <c r="AS572" s="398"/>
      <c r="AT572" s="398"/>
      <c r="AU572" s="398"/>
      <c r="AV572" s="398"/>
      <c r="AW572" s="398"/>
      <c r="AX572" s="398"/>
      <c r="AY572" s="398"/>
      <c r="AZ572" s="398"/>
      <c r="BA572" s="400"/>
      <c r="BB572" s="477"/>
      <c r="BC572" s="400"/>
      <c r="BD572" s="400"/>
      <c r="BE572" s="400"/>
      <c r="BF572" s="400"/>
      <c r="BG572" s="400"/>
      <c r="BH572" s="400"/>
      <c r="BI572" s="400"/>
      <c r="BJ572" s="400"/>
      <c r="BK572" s="400"/>
      <c r="BL572" s="400"/>
      <c r="BM572" s="400"/>
      <c r="BN572" s="400"/>
      <c r="BO572" s="400"/>
      <c r="BP572" s="400"/>
      <c r="BQ572" s="400"/>
      <c r="BR572" s="400"/>
      <c r="BS572" s="400"/>
      <c r="BT572" s="400"/>
      <c r="BU572" s="400"/>
      <c r="BV572" s="400"/>
      <c r="BW572" s="400"/>
      <c r="BX572" s="401"/>
      <c r="BY572" s="401"/>
      <c r="BZ572" s="401"/>
      <c r="CA572" s="401"/>
      <c r="CB572" s="401"/>
      <c r="CC572" s="401"/>
      <c r="CD572" s="401"/>
      <c r="CE572" s="401"/>
      <c r="CF572" s="401"/>
      <c r="CG572" s="401"/>
      <c r="CH572" s="401"/>
      <c r="CI572" s="401"/>
      <c r="CJ572" s="401"/>
      <c r="CK572" s="401"/>
      <c r="CL572" s="401"/>
      <c r="CM572" s="401"/>
      <c r="CN572" s="401"/>
      <c r="CO572" s="401"/>
      <c r="CP572" s="401"/>
      <c r="CQ572" s="401"/>
      <c r="CR572" s="401"/>
      <c r="CS572" s="401"/>
      <c r="CT572" s="401"/>
      <c r="CU572" s="401"/>
      <c r="CV572" s="401"/>
      <c r="CW572" s="401"/>
      <c r="CX572" s="401"/>
      <c r="CY572" s="401"/>
      <c r="CZ572" s="401"/>
    </row>
    <row r="573" s="405" customFormat="true" ht="25.15" customHeight="true" x14ac:dyDescent="0.2">
      <c r="C573" s="1071"/>
      <c r="D573" s="1072"/>
      <c r="E573" s="697"/>
      <c r="F573" s="697"/>
      <c r="G573" s="697"/>
      <c r="H573" s="1071"/>
      <c r="I573" s="1072"/>
      <c r="J573" s="697"/>
      <c r="K573" s="697"/>
      <c r="L573" s="697"/>
      <c r="M573" s="1071"/>
      <c r="N573" s="1072"/>
      <c r="O573" s="697"/>
      <c r="P573" s="697"/>
      <c r="Q573" s="697"/>
      <c r="X573" s="398"/>
      <c r="Y573" s="398"/>
      <c r="Z573" s="398"/>
      <c r="AA573" s="398"/>
      <c r="AB573" s="398"/>
      <c r="AC573" s="398"/>
      <c r="AD573" s="398"/>
      <c r="AE573" s="398"/>
      <c r="AF573" s="398"/>
      <c r="AG573" s="398"/>
      <c r="AH573" s="398"/>
      <c r="AI573" s="398"/>
      <c r="AJ573" s="398"/>
      <c r="AK573" s="398"/>
      <c r="AL573" s="398"/>
      <c r="AM573" s="398"/>
      <c r="AN573" s="398"/>
      <c r="AO573" s="398"/>
      <c r="AP573" s="398"/>
      <c r="AQ573" s="398"/>
      <c r="AR573" s="398"/>
      <c r="AS573" s="398"/>
      <c r="AT573" s="398"/>
      <c r="AU573" s="398"/>
      <c r="AV573" s="398"/>
      <c r="AW573" s="398"/>
      <c r="AX573" s="398"/>
      <c r="AY573" s="398"/>
      <c r="AZ573" s="398"/>
      <c r="BA573" s="400"/>
      <c r="BB573" s="477"/>
      <c r="BC573" s="400"/>
      <c r="BD573" s="400"/>
      <c r="BE573" s="400"/>
      <c r="BF573" s="400"/>
      <c r="BG573" s="400"/>
      <c r="BH573" s="400"/>
      <c r="BI573" s="400"/>
      <c r="BJ573" s="400"/>
      <c r="BK573" s="400"/>
      <c r="BL573" s="400"/>
      <c r="BM573" s="400"/>
      <c r="BN573" s="400"/>
      <c r="BO573" s="400"/>
      <c r="BP573" s="400"/>
      <c r="BQ573" s="400"/>
      <c r="BR573" s="400"/>
      <c r="BS573" s="400"/>
      <c r="BT573" s="400"/>
      <c r="BU573" s="400"/>
      <c r="BV573" s="400"/>
      <c r="BW573" s="400"/>
      <c r="BX573" s="401"/>
      <c r="BY573" s="401"/>
      <c r="BZ573" s="401"/>
      <c r="CA573" s="401"/>
      <c r="CB573" s="401"/>
      <c r="CC573" s="401"/>
      <c r="CD573" s="401"/>
      <c r="CE573" s="401"/>
      <c r="CF573" s="401"/>
      <c r="CG573" s="401"/>
      <c r="CH573" s="401"/>
      <c r="CI573" s="401"/>
      <c r="CJ573" s="401"/>
      <c r="CK573" s="401"/>
      <c r="CL573" s="401"/>
      <c r="CM573" s="401"/>
      <c r="CN573" s="401"/>
      <c r="CO573" s="401"/>
      <c r="CP573" s="401"/>
      <c r="CQ573" s="401"/>
      <c r="CR573" s="401"/>
      <c r="CS573" s="401"/>
      <c r="CT573" s="401"/>
      <c r="CU573" s="401"/>
      <c r="CV573" s="401"/>
      <c r="CW573" s="401"/>
      <c r="CX573" s="401"/>
      <c r="CY573" s="401"/>
      <c r="CZ573" s="401"/>
    </row>
    <row r="574" s="405" customFormat="true" ht="25.15" customHeight="true" x14ac:dyDescent="0.2">
      <c r="C574" s="1071"/>
      <c r="D574" s="1072"/>
      <c r="E574" s="697"/>
      <c r="F574" s="697"/>
      <c r="G574" s="697"/>
      <c r="H574" s="1071"/>
      <c r="I574" s="1072"/>
      <c r="J574" s="697"/>
      <c r="K574" s="697"/>
      <c r="L574" s="697"/>
      <c r="M574" s="1071"/>
      <c r="N574" s="1072"/>
      <c r="O574" s="697"/>
      <c r="P574" s="697"/>
      <c r="Q574" s="697"/>
      <c r="X574" s="398"/>
      <c r="Y574" s="398"/>
      <c r="Z574" s="398"/>
      <c r="AA574" s="398"/>
      <c r="AB574" s="398"/>
      <c r="AC574" s="398"/>
      <c r="AD574" s="398"/>
      <c r="AE574" s="398"/>
      <c r="AF574" s="398"/>
      <c r="AG574" s="398"/>
      <c r="AH574" s="398"/>
      <c r="AI574" s="398"/>
      <c r="AJ574" s="398"/>
      <c r="AK574" s="398"/>
      <c r="AL574" s="398"/>
      <c r="AM574" s="398"/>
      <c r="AN574" s="398"/>
      <c r="AO574" s="398"/>
      <c r="AP574" s="398"/>
      <c r="AQ574" s="398"/>
      <c r="AR574" s="398"/>
      <c r="AS574" s="398"/>
      <c r="AT574" s="398"/>
      <c r="AU574" s="398"/>
      <c r="AV574" s="398"/>
      <c r="AW574" s="398"/>
      <c r="AX574" s="398"/>
      <c r="AY574" s="398"/>
      <c r="AZ574" s="398"/>
      <c r="BA574" s="400"/>
      <c r="BB574" s="477"/>
      <c r="BC574" s="400"/>
      <c r="BD574" s="400"/>
      <c r="BE574" s="400"/>
      <c r="BF574" s="400"/>
      <c r="BG574" s="400"/>
      <c r="BH574" s="400"/>
      <c r="BI574" s="400"/>
      <c r="BJ574" s="400"/>
      <c r="BK574" s="400"/>
      <c r="BL574" s="400"/>
      <c r="BM574" s="400"/>
      <c r="BN574" s="400"/>
      <c r="BO574" s="400"/>
      <c r="BP574" s="400"/>
      <c r="BQ574" s="400"/>
      <c r="BR574" s="400"/>
      <c r="BS574" s="400"/>
      <c r="BT574" s="400"/>
      <c r="BU574" s="400"/>
      <c r="BV574" s="400"/>
      <c r="BW574" s="400"/>
      <c r="BX574" s="401"/>
      <c r="BY574" s="401"/>
      <c r="BZ574" s="401"/>
      <c r="CA574" s="401"/>
      <c r="CB574" s="401"/>
      <c r="CC574" s="401"/>
      <c r="CD574" s="401"/>
      <c r="CE574" s="401"/>
      <c r="CF574" s="401"/>
      <c r="CG574" s="401"/>
      <c r="CH574" s="401"/>
      <c r="CI574" s="401"/>
      <c r="CJ574" s="401"/>
      <c r="CK574" s="401"/>
      <c r="CL574" s="401"/>
      <c r="CM574" s="401"/>
      <c r="CN574" s="401"/>
      <c r="CO574" s="401"/>
      <c r="CP574" s="401"/>
      <c r="CQ574" s="401"/>
      <c r="CR574" s="401"/>
      <c r="CS574" s="401"/>
      <c r="CT574" s="401"/>
      <c r="CU574" s="401"/>
      <c r="CV574" s="401"/>
      <c r="CW574" s="401"/>
      <c r="CX574" s="401"/>
      <c r="CY574" s="401"/>
      <c r="CZ574" s="401"/>
    </row>
    <row r="575" s="405" customFormat="true" ht="25.15" customHeight="true" x14ac:dyDescent="0.2">
      <c r="C575" s="1071"/>
      <c r="D575" s="1072"/>
      <c r="E575" s="697"/>
      <c r="F575" s="697"/>
      <c r="G575" s="697"/>
      <c r="H575" s="1071"/>
      <c r="I575" s="1072"/>
      <c r="J575" s="697"/>
      <c r="K575" s="697"/>
      <c r="L575" s="697"/>
      <c r="M575" s="1071"/>
      <c r="N575" s="1072"/>
      <c r="O575" s="697"/>
      <c r="P575" s="697"/>
      <c r="Q575" s="697"/>
      <c r="X575" s="398"/>
      <c r="Y575" s="398"/>
      <c r="Z575" s="398"/>
      <c r="AA575" s="398"/>
      <c r="AB575" s="398"/>
      <c r="AC575" s="398"/>
      <c r="AD575" s="398"/>
      <c r="AE575" s="398"/>
      <c r="AF575" s="398"/>
      <c r="AG575" s="398"/>
      <c r="AH575" s="398"/>
      <c r="AI575" s="398"/>
      <c r="AJ575" s="398"/>
      <c r="AK575" s="398"/>
      <c r="AL575" s="398"/>
      <c r="AM575" s="398"/>
      <c r="AN575" s="398"/>
      <c r="AO575" s="398"/>
      <c r="AP575" s="398"/>
      <c r="AQ575" s="398"/>
      <c r="AR575" s="398"/>
      <c r="AS575" s="398"/>
      <c r="AT575" s="398"/>
      <c r="AU575" s="398"/>
      <c r="AV575" s="398"/>
      <c r="AW575" s="398"/>
      <c r="AX575" s="398"/>
      <c r="AY575" s="398"/>
      <c r="AZ575" s="398"/>
      <c r="BA575" s="400"/>
      <c r="BB575" s="477"/>
      <c r="BC575" s="400"/>
      <c r="BD575" s="400"/>
      <c r="BE575" s="400"/>
      <c r="BF575" s="400"/>
      <c r="BG575" s="400"/>
      <c r="BH575" s="400"/>
      <c r="BI575" s="400"/>
      <c r="BJ575" s="400"/>
      <c r="BK575" s="400"/>
      <c r="BL575" s="400"/>
      <c r="BM575" s="400"/>
      <c r="BN575" s="400"/>
      <c r="BO575" s="400"/>
      <c r="BP575" s="400"/>
      <c r="BQ575" s="400"/>
      <c r="BR575" s="400"/>
      <c r="BS575" s="400"/>
      <c r="BT575" s="400"/>
      <c r="BU575" s="400"/>
      <c r="BV575" s="400"/>
      <c r="BW575" s="400"/>
      <c r="BX575" s="401"/>
      <c r="BY575" s="401"/>
      <c r="BZ575" s="401"/>
      <c r="CA575" s="401"/>
      <c r="CB575" s="401"/>
      <c r="CC575" s="401"/>
      <c r="CD575" s="401"/>
      <c r="CE575" s="401"/>
      <c r="CF575" s="401"/>
      <c r="CG575" s="401"/>
      <c r="CH575" s="401"/>
      <c r="CI575" s="401"/>
      <c r="CJ575" s="401"/>
      <c r="CK575" s="401"/>
      <c r="CL575" s="401"/>
      <c r="CM575" s="401"/>
      <c r="CN575" s="401"/>
      <c r="CO575" s="401"/>
      <c r="CP575" s="401"/>
      <c r="CQ575" s="401"/>
      <c r="CR575" s="401"/>
      <c r="CS575" s="401"/>
      <c r="CT575" s="401"/>
      <c r="CU575" s="401"/>
      <c r="CV575" s="401"/>
      <c r="CW575" s="401"/>
      <c r="CX575" s="401"/>
      <c r="CY575" s="401"/>
      <c r="CZ575" s="401"/>
    </row>
    <row r="576" s="405" customFormat="true" ht="25.15" customHeight="true" x14ac:dyDescent="0.2">
      <c r="C576" s="1071"/>
      <c r="D576" s="1072"/>
      <c r="E576" s="697"/>
      <c r="F576" s="697"/>
      <c r="G576" s="697"/>
      <c r="H576" s="1071"/>
      <c r="I576" s="1072"/>
      <c r="J576" s="697"/>
      <c r="K576" s="697"/>
      <c r="L576" s="697"/>
      <c r="M576" s="1071"/>
      <c r="N576" s="1072"/>
      <c r="O576" s="697"/>
      <c r="P576" s="697"/>
      <c r="Q576" s="697"/>
      <c r="X576" s="398"/>
      <c r="Y576" s="398"/>
      <c r="Z576" s="398"/>
      <c r="AA576" s="398"/>
      <c r="AB576" s="398"/>
      <c r="AC576" s="398"/>
      <c r="AD576" s="398"/>
      <c r="AE576" s="398"/>
      <c r="AF576" s="398"/>
      <c r="AG576" s="398"/>
      <c r="AH576" s="398"/>
      <c r="AI576" s="398"/>
      <c r="AJ576" s="398"/>
      <c r="AK576" s="398"/>
      <c r="AL576" s="398"/>
      <c r="AM576" s="398"/>
      <c r="AN576" s="398"/>
      <c r="AO576" s="398"/>
      <c r="AP576" s="398"/>
      <c r="AQ576" s="398"/>
      <c r="AR576" s="398"/>
      <c r="AS576" s="398"/>
      <c r="AT576" s="398"/>
      <c r="AU576" s="398"/>
      <c r="AV576" s="398"/>
      <c r="AW576" s="398"/>
      <c r="AX576" s="398"/>
      <c r="AY576" s="398"/>
      <c r="AZ576" s="398"/>
      <c r="BA576" s="400"/>
      <c r="BB576" s="477"/>
      <c r="BC576" s="400"/>
      <c r="BD576" s="400"/>
      <c r="BE576" s="400"/>
      <c r="BF576" s="400"/>
      <c r="BG576" s="400"/>
      <c r="BH576" s="400"/>
      <c r="BI576" s="400"/>
      <c r="BJ576" s="400"/>
      <c r="BK576" s="400"/>
      <c r="BL576" s="400"/>
      <c r="BM576" s="400"/>
      <c r="BN576" s="400"/>
      <c r="BO576" s="400"/>
      <c r="BP576" s="400"/>
      <c r="BQ576" s="400"/>
      <c r="BR576" s="400"/>
      <c r="BS576" s="400"/>
      <c r="BT576" s="400"/>
      <c r="BU576" s="400"/>
      <c r="BV576" s="400"/>
      <c r="BW576" s="400"/>
      <c r="BX576" s="401"/>
      <c r="BY576" s="401"/>
      <c r="BZ576" s="401"/>
      <c r="CA576" s="401"/>
      <c r="CB576" s="401"/>
      <c r="CC576" s="401"/>
      <c r="CD576" s="401"/>
      <c r="CE576" s="401"/>
      <c r="CF576" s="401"/>
      <c r="CG576" s="401"/>
      <c r="CH576" s="401"/>
      <c r="CI576" s="401"/>
      <c r="CJ576" s="401"/>
      <c r="CK576" s="401"/>
      <c r="CL576" s="401"/>
      <c r="CM576" s="401"/>
      <c r="CN576" s="401"/>
      <c r="CO576" s="401"/>
      <c r="CP576" s="401"/>
      <c r="CQ576" s="401"/>
      <c r="CR576" s="401"/>
      <c r="CS576" s="401"/>
      <c r="CT576" s="401"/>
      <c r="CU576" s="401"/>
      <c r="CV576" s="401"/>
      <c r="CW576" s="401"/>
      <c r="CX576" s="401"/>
      <c r="CY576" s="401"/>
      <c r="CZ576" s="401"/>
    </row>
    <row r="577" s="405" customFormat="true" ht="25.15" customHeight="true" x14ac:dyDescent="0.2">
      <c r="C577" s="1071"/>
      <c r="D577" s="1072"/>
      <c r="E577" s="697"/>
      <c r="F577" s="697"/>
      <c r="G577" s="697"/>
      <c r="H577" s="1071"/>
      <c r="I577" s="1072"/>
      <c r="J577" s="697"/>
      <c r="K577" s="697"/>
      <c r="L577" s="697"/>
      <c r="M577" s="1071"/>
      <c r="N577" s="1072"/>
      <c r="O577" s="697"/>
      <c r="P577" s="697"/>
      <c r="Q577" s="697"/>
      <c r="X577" s="398"/>
      <c r="Y577" s="398"/>
      <c r="Z577" s="398"/>
      <c r="AA577" s="398"/>
      <c r="AB577" s="398"/>
      <c r="AC577" s="398"/>
      <c r="AD577" s="398"/>
      <c r="AE577" s="398"/>
      <c r="AF577" s="398"/>
      <c r="AG577" s="398"/>
      <c r="AH577" s="398"/>
      <c r="AI577" s="398"/>
      <c r="AJ577" s="398"/>
      <c r="AK577" s="398"/>
      <c r="AL577" s="398"/>
      <c r="AM577" s="398"/>
      <c r="AN577" s="398"/>
      <c r="AO577" s="398"/>
      <c r="AP577" s="398"/>
      <c r="AQ577" s="398"/>
      <c r="AR577" s="398"/>
      <c r="AS577" s="398"/>
      <c r="AT577" s="398"/>
      <c r="AU577" s="398"/>
      <c r="AV577" s="398"/>
      <c r="AW577" s="398"/>
      <c r="AX577" s="398"/>
      <c r="AY577" s="398"/>
      <c r="AZ577" s="398"/>
      <c r="BA577" s="400"/>
      <c r="BB577" s="477"/>
      <c r="BC577" s="400"/>
      <c r="BD577" s="400"/>
      <c r="BE577" s="400"/>
      <c r="BF577" s="400"/>
      <c r="BG577" s="400"/>
      <c r="BH577" s="400"/>
      <c r="BI577" s="400"/>
      <c r="BJ577" s="400"/>
      <c r="BK577" s="400"/>
      <c r="BL577" s="400"/>
      <c r="BM577" s="400"/>
      <c r="BN577" s="400"/>
      <c r="BO577" s="400"/>
      <c r="BP577" s="400"/>
      <c r="BQ577" s="400"/>
      <c r="BR577" s="400"/>
      <c r="BS577" s="400"/>
      <c r="BT577" s="400"/>
      <c r="BU577" s="400"/>
      <c r="BV577" s="400"/>
      <c r="BW577" s="400"/>
      <c r="BX577" s="401"/>
      <c r="BY577" s="401"/>
      <c r="BZ577" s="401"/>
      <c r="CA577" s="401"/>
      <c r="CB577" s="401"/>
      <c r="CC577" s="401"/>
      <c r="CD577" s="401"/>
      <c r="CE577" s="401"/>
      <c r="CF577" s="401"/>
      <c r="CG577" s="401"/>
      <c r="CH577" s="401"/>
      <c r="CI577" s="401"/>
      <c r="CJ577" s="401"/>
      <c r="CK577" s="401"/>
      <c r="CL577" s="401"/>
      <c r="CM577" s="401"/>
      <c r="CN577" s="401"/>
      <c r="CO577" s="401"/>
      <c r="CP577" s="401"/>
      <c r="CQ577" s="401"/>
      <c r="CR577" s="401"/>
      <c r="CS577" s="401"/>
      <c r="CT577" s="401"/>
      <c r="CU577" s="401"/>
      <c r="CV577" s="401"/>
      <c r="CW577" s="401"/>
      <c r="CX577" s="401"/>
      <c r="CY577" s="401"/>
      <c r="CZ577" s="401"/>
    </row>
    <row r="578" s="405" customFormat="true" ht="25.15" customHeight="true" x14ac:dyDescent="0.2">
      <c r="C578" s="1071"/>
      <c r="D578" s="1072"/>
      <c r="E578" s="697"/>
      <c r="F578" s="697"/>
      <c r="G578" s="697"/>
      <c r="H578" s="1071"/>
      <c r="I578" s="1072"/>
      <c r="J578" s="697"/>
      <c r="K578" s="697"/>
      <c r="L578" s="697"/>
      <c r="M578" s="1071"/>
      <c r="N578" s="1072"/>
      <c r="O578" s="697"/>
      <c r="P578" s="697"/>
      <c r="Q578" s="697"/>
      <c r="X578" s="398"/>
      <c r="Y578" s="398"/>
      <c r="Z578" s="398"/>
      <c r="AA578" s="398"/>
      <c r="AB578" s="398"/>
      <c r="AC578" s="398"/>
      <c r="AD578" s="398"/>
      <c r="AE578" s="398"/>
      <c r="AF578" s="398"/>
      <c r="AG578" s="398"/>
      <c r="AH578" s="398"/>
      <c r="AI578" s="398"/>
      <c r="AJ578" s="398"/>
      <c r="AK578" s="398"/>
      <c r="AL578" s="398"/>
      <c r="AM578" s="398"/>
      <c r="AN578" s="398"/>
      <c r="AO578" s="398"/>
      <c r="AP578" s="398"/>
      <c r="AQ578" s="398"/>
      <c r="AR578" s="398"/>
      <c r="AS578" s="398"/>
      <c r="AT578" s="398"/>
      <c r="AU578" s="398"/>
      <c r="AV578" s="398"/>
      <c r="AW578" s="398"/>
      <c r="AX578" s="398"/>
      <c r="AY578" s="398"/>
      <c r="AZ578" s="398"/>
      <c r="BA578" s="400"/>
      <c r="BB578" s="477"/>
      <c r="BC578" s="400"/>
      <c r="BD578" s="400"/>
      <c r="BE578" s="400"/>
      <c r="BF578" s="400"/>
      <c r="BG578" s="400"/>
      <c r="BH578" s="400"/>
      <c r="BI578" s="400"/>
      <c r="BJ578" s="400"/>
      <c r="BK578" s="400"/>
      <c r="BL578" s="400"/>
      <c r="BM578" s="400"/>
      <c r="BN578" s="400"/>
      <c r="BO578" s="400"/>
      <c r="BP578" s="400"/>
      <c r="BQ578" s="400"/>
      <c r="BR578" s="400"/>
      <c r="BS578" s="400"/>
      <c r="BT578" s="400"/>
      <c r="BU578" s="400"/>
      <c r="BV578" s="400"/>
      <c r="BW578" s="400"/>
      <c r="BX578" s="401"/>
      <c r="BY578" s="401"/>
      <c r="BZ578" s="401"/>
      <c r="CA578" s="401"/>
      <c r="CB578" s="401"/>
      <c r="CC578" s="401"/>
      <c r="CD578" s="401"/>
      <c r="CE578" s="401"/>
      <c r="CF578" s="401"/>
      <c r="CG578" s="401"/>
      <c r="CH578" s="401"/>
      <c r="CI578" s="401"/>
      <c r="CJ578" s="401"/>
      <c r="CK578" s="401"/>
      <c r="CL578" s="401"/>
      <c r="CM578" s="401"/>
      <c r="CN578" s="401"/>
      <c r="CO578" s="401"/>
      <c r="CP578" s="401"/>
      <c r="CQ578" s="401"/>
      <c r="CR578" s="401"/>
      <c r="CS578" s="401"/>
      <c r="CT578" s="401"/>
      <c r="CU578" s="401"/>
      <c r="CV578" s="401"/>
      <c r="CW578" s="401"/>
      <c r="CX578" s="401"/>
      <c r="CY578" s="401"/>
      <c r="CZ578" s="401"/>
    </row>
    <row r="579" s="405" customFormat="true" ht="25.15" customHeight="true" x14ac:dyDescent="0.2">
      <c r="C579" s="1071"/>
      <c r="D579" s="1072"/>
      <c r="E579" s="697"/>
      <c r="F579" s="697"/>
      <c r="G579" s="697"/>
      <c r="H579" s="1071"/>
      <c r="I579" s="1072"/>
      <c r="J579" s="697"/>
      <c r="K579" s="697"/>
      <c r="L579" s="697"/>
      <c r="M579" s="1071"/>
      <c r="N579" s="1072"/>
      <c r="O579" s="697"/>
      <c r="P579" s="697"/>
      <c r="Q579" s="697"/>
      <c r="X579" s="398"/>
      <c r="Y579" s="398"/>
      <c r="Z579" s="398"/>
      <c r="AA579" s="398"/>
      <c r="AB579" s="398"/>
      <c r="AC579" s="398"/>
      <c r="AD579" s="398"/>
      <c r="AE579" s="398"/>
      <c r="AF579" s="398"/>
      <c r="AG579" s="398"/>
      <c r="AH579" s="398"/>
      <c r="AI579" s="398"/>
      <c r="AJ579" s="398"/>
      <c r="AK579" s="398"/>
      <c r="AL579" s="398"/>
      <c r="AM579" s="398"/>
      <c r="AN579" s="398"/>
      <c r="AO579" s="398"/>
      <c r="AP579" s="398"/>
      <c r="AQ579" s="398"/>
      <c r="AR579" s="398"/>
      <c r="AS579" s="398"/>
      <c r="AT579" s="398"/>
      <c r="AU579" s="398"/>
      <c r="AV579" s="398"/>
      <c r="AW579" s="398"/>
      <c r="AX579" s="398"/>
      <c r="AY579" s="398"/>
      <c r="AZ579" s="398"/>
      <c r="BA579" s="400"/>
      <c r="BB579" s="477"/>
      <c r="BC579" s="400"/>
      <c r="BD579" s="400"/>
      <c r="BE579" s="400"/>
      <c r="BF579" s="400"/>
      <c r="BG579" s="400"/>
      <c r="BH579" s="400"/>
      <c r="BI579" s="400"/>
      <c r="BJ579" s="400"/>
      <c r="BK579" s="400"/>
      <c r="BL579" s="400"/>
      <c r="BM579" s="400"/>
      <c r="BN579" s="400"/>
      <c r="BO579" s="400"/>
      <c r="BP579" s="400"/>
      <c r="BQ579" s="400"/>
      <c r="BR579" s="400"/>
      <c r="BS579" s="400"/>
      <c r="BT579" s="400"/>
      <c r="BU579" s="400"/>
      <c r="BV579" s="400"/>
      <c r="BW579" s="400"/>
      <c r="BX579" s="401"/>
      <c r="BY579" s="401"/>
      <c r="BZ579" s="401"/>
      <c r="CA579" s="401"/>
      <c r="CB579" s="401"/>
      <c r="CC579" s="401"/>
      <c r="CD579" s="401"/>
      <c r="CE579" s="401"/>
      <c r="CF579" s="401"/>
      <c r="CG579" s="401"/>
      <c r="CH579" s="401"/>
      <c r="CI579" s="401"/>
      <c r="CJ579" s="401"/>
      <c r="CK579" s="401"/>
      <c r="CL579" s="401"/>
      <c r="CM579" s="401"/>
      <c r="CN579" s="401"/>
      <c r="CO579" s="401"/>
      <c r="CP579" s="401"/>
      <c r="CQ579" s="401"/>
      <c r="CR579" s="401"/>
      <c r="CS579" s="401"/>
      <c r="CT579" s="401"/>
      <c r="CU579" s="401"/>
      <c r="CV579" s="401"/>
      <c r="CW579" s="401"/>
      <c r="CX579" s="401"/>
      <c r="CY579" s="401"/>
      <c r="CZ579" s="401"/>
    </row>
    <row r="580" s="405" customFormat="true" ht="25.15" customHeight="true" x14ac:dyDescent="0.2">
      <c r="C580" s="1071"/>
      <c r="D580" s="1072"/>
      <c r="E580" s="697"/>
      <c r="F580" s="697"/>
      <c r="G580" s="697"/>
      <c r="H580" s="1071"/>
      <c r="I580" s="1072"/>
      <c r="J580" s="697"/>
      <c r="K580" s="697"/>
      <c r="L580" s="697"/>
      <c r="M580" s="1071"/>
      <c r="N580" s="1072"/>
      <c r="O580" s="697"/>
      <c r="P580" s="697"/>
      <c r="Q580" s="697"/>
      <c r="X580" s="398"/>
      <c r="Y580" s="398"/>
      <c r="Z580" s="398"/>
      <c r="AA580" s="398"/>
      <c r="AB580" s="398"/>
      <c r="AC580" s="398"/>
      <c r="AD580" s="398"/>
      <c r="AE580" s="398"/>
      <c r="AF580" s="398"/>
      <c r="AG580" s="398"/>
      <c r="AH580" s="398"/>
      <c r="AI580" s="398"/>
      <c r="AJ580" s="398"/>
      <c r="AK580" s="398"/>
      <c r="AL580" s="398"/>
      <c r="AM580" s="398"/>
      <c r="AN580" s="398"/>
      <c r="AO580" s="398"/>
      <c r="AP580" s="398"/>
      <c r="AQ580" s="398"/>
      <c r="AR580" s="398"/>
      <c r="AS580" s="398"/>
      <c r="AT580" s="398"/>
      <c r="AU580" s="398"/>
      <c r="AV580" s="398"/>
      <c r="AW580" s="398"/>
      <c r="AX580" s="398"/>
      <c r="AY580" s="398"/>
      <c r="AZ580" s="398"/>
      <c r="BA580" s="400"/>
      <c r="BB580" s="477"/>
      <c r="BC580" s="400"/>
      <c r="BD580" s="400"/>
      <c r="BE580" s="400"/>
      <c r="BF580" s="400"/>
      <c r="BG580" s="400"/>
      <c r="BH580" s="400"/>
      <c r="BI580" s="400"/>
      <c r="BJ580" s="400"/>
      <c r="BK580" s="400"/>
      <c r="BL580" s="400"/>
      <c r="BM580" s="400"/>
      <c r="BN580" s="400"/>
      <c r="BO580" s="400"/>
      <c r="BP580" s="400"/>
      <c r="BQ580" s="400"/>
      <c r="BR580" s="400"/>
      <c r="BS580" s="400"/>
      <c r="BT580" s="400"/>
      <c r="BU580" s="400"/>
      <c r="BV580" s="400"/>
      <c r="BW580" s="400"/>
      <c r="BX580" s="401"/>
      <c r="BY580" s="401"/>
      <c r="BZ580" s="401"/>
      <c r="CA580" s="401"/>
      <c r="CB580" s="401"/>
      <c r="CC580" s="401"/>
      <c r="CD580" s="401"/>
      <c r="CE580" s="401"/>
      <c r="CF580" s="401"/>
      <c r="CG580" s="401"/>
      <c r="CH580" s="401"/>
      <c r="CI580" s="401"/>
      <c r="CJ580" s="401"/>
      <c r="CK580" s="401"/>
      <c r="CL580" s="401"/>
      <c r="CM580" s="401"/>
      <c r="CN580" s="401"/>
      <c r="CO580" s="401"/>
      <c r="CP580" s="401"/>
      <c r="CQ580" s="401"/>
      <c r="CR580" s="401"/>
      <c r="CS580" s="401"/>
      <c r="CT580" s="401"/>
      <c r="CU580" s="401"/>
      <c r="CV580" s="401"/>
      <c r="CW580" s="401"/>
      <c r="CX580" s="401"/>
      <c r="CY580" s="401"/>
      <c r="CZ580" s="401"/>
    </row>
    <row r="581" s="405" customFormat="true" ht="25.15" customHeight="true" x14ac:dyDescent="0.2">
      <c r="C581" s="1071"/>
      <c r="D581" s="1072"/>
      <c r="E581" s="697"/>
      <c r="F581" s="697"/>
      <c r="G581" s="697"/>
      <c r="H581" s="1071"/>
      <c r="I581" s="1072"/>
      <c r="J581" s="697"/>
      <c r="K581" s="697"/>
      <c r="L581" s="697"/>
      <c r="M581" s="1071"/>
      <c r="N581" s="1072"/>
      <c r="O581" s="697"/>
      <c r="P581" s="697"/>
      <c r="Q581" s="697"/>
      <c r="X581" s="398"/>
      <c r="Y581" s="398"/>
      <c r="Z581" s="398"/>
      <c r="AA581" s="398"/>
      <c r="AB581" s="398"/>
      <c r="AC581" s="398"/>
      <c r="AD581" s="398"/>
      <c r="AE581" s="398"/>
      <c r="AF581" s="398"/>
      <c r="AG581" s="398"/>
      <c r="AH581" s="398"/>
      <c r="AI581" s="398"/>
      <c r="AJ581" s="398"/>
      <c r="AK581" s="398"/>
      <c r="AL581" s="398"/>
      <c r="AM581" s="398"/>
      <c r="AN581" s="398"/>
      <c r="AO581" s="398"/>
      <c r="AP581" s="398"/>
      <c r="AQ581" s="398"/>
      <c r="AR581" s="398"/>
      <c r="AS581" s="398"/>
      <c r="AT581" s="398"/>
      <c r="AU581" s="398"/>
      <c r="AV581" s="398"/>
      <c r="AW581" s="398"/>
      <c r="AX581" s="398"/>
      <c r="AY581" s="398"/>
      <c r="AZ581" s="398"/>
      <c r="BA581" s="400"/>
      <c r="BB581" s="477"/>
      <c r="BC581" s="400"/>
      <c r="BD581" s="400"/>
      <c r="BE581" s="400"/>
      <c r="BF581" s="400"/>
      <c r="BG581" s="400"/>
      <c r="BH581" s="400"/>
      <c r="BI581" s="400"/>
      <c r="BJ581" s="400"/>
      <c r="BK581" s="400"/>
      <c r="BL581" s="400"/>
      <c r="BM581" s="400"/>
      <c r="BN581" s="400"/>
      <c r="BO581" s="400"/>
      <c r="BP581" s="400"/>
      <c r="BQ581" s="400"/>
      <c r="BR581" s="400"/>
      <c r="BS581" s="400"/>
      <c r="BT581" s="400"/>
      <c r="BU581" s="400"/>
      <c r="BV581" s="400"/>
      <c r="BW581" s="400"/>
      <c r="BX581" s="401"/>
      <c r="BY581" s="401"/>
      <c r="BZ581" s="401"/>
      <c r="CA581" s="401"/>
      <c r="CB581" s="401"/>
      <c r="CC581" s="401"/>
      <c r="CD581" s="401"/>
      <c r="CE581" s="401"/>
      <c r="CF581" s="401"/>
      <c r="CG581" s="401"/>
      <c r="CH581" s="401"/>
      <c r="CI581" s="401"/>
      <c r="CJ581" s="401"/>
      <c r="CK581" s="401"/>
      <c r="CL581" s="401"/>
      <c r="CM581" s="401"/>
      <c r="CN581" s="401"/>
      <c r="CO581" s="401"/>
      <c r="CP581" s="401"/>
      <c r="CQ581" s="401"/>
      <c r="CR581" s="401"/>
      <c r="CS581" s="401"/>
      <c r="CT581" s="401"/>
      <c r="CU581" s="401"/>
      <c r="CV581" s="401"/>
      <c r="CW581" s="401"/>
      <c r="CX581" s="401"/>
      <c r="CY581" s="401"/>
      <c r="CZ581" s="401"/>
    </row>
    <row r="582" s="405" customFormat="true" ht="25.15" customHeight="true" x14ac:dyDescent="0.2">
      <c r="C582" s="1071"/>
      <c r="D582" s="1072"/>
      <c r="E582" s="697"/>
      <c r="F582" s="697"/>
      <c r="G582" s="697"/>
      <c r="H582" s="1071"/>
      <c r="I582" s="1072"/>
      <c r="J582" s="697"/>
      <c r="K582" s="697"/>
      <c r="L582" s="697"/>
      <c r="M582" s="1071"/>
      <c r="N582" s="1072"/>
      <c r="O582" s="697"/>
      <c r="P582" s="697"/>
      <c r="Q582" s="697"/>
      <c r="X582" s="398"/>
      <c r="Y582" s="398"/>
      <c r="Z582" s="398"/>
      <c r="AA582" s="398"/>
      <c r="AB582" s="398"/>
      <c r="AC582" s="398"/>
      <c r="AD582" s="398"/>
      <c r="AE582" s="398"/>
      <c r="AF582" s="398"/>
      <c r="AG582" s="398"/>
      <c r="AH582" s="398"/>
      <c r="AI582" s="398"/>
      <c r="AJ582" s="398"/>
      <c r="AK582" s="398"/>
      <c r="AL582" s="398"/>
      <c r="AM582" s="398"/>
      <c r="AN582" s="398"/>
      <c r="AO582" s="398"/>
      <c r="AP582" s="398"/>
      <c r="AQ582" s="398"/>
      <c r="AR582" s="398"/>
      <c r="AS582" s="398"/>
      <c r="AT582" s="398"/>
      <c r="AU582" s="398"/>
      <c r="AV582" s="398"/>
      <c r="AW582" s="398"/>
      <c r="AX582" s="398"/>
      <c r="AY582" s="398"/>
      <c r="AZ582" s="398"/>
      <c r="BA582" s="400"/>
      <c r="BB582" s="477"/>
      <c r="BC582" s="400"/>
      <c r="BD582" s="400"/>
      <c r="BE582" s="400"/>
      <c r="BF582" s="400"/>
      <c r="BG582" s="400"/>
      <c r="BH582" s="400"/>
      <c r="BI582" s="400"/>
      <c r="BJ582" s="400"/>
      <c r="BK582" s="400"/>
      <c r="BL582" s="400"/>
      <c r="BM582" s="400"/>
      <c r="BN582" s="400"/>
      <c r="BO582" s="400"/>
      <c r="BP582" s="400"/>
      <c r="BQ582" s="400"/>
      <c r="BR582" s="400"/>
      <c r="BS582" s="400"/>
      <c r="BT582" s="400"/>
      <c r="BU582" s="400"/>
      <c r="BV582" s="400"/>
      <c r="BW582" s="400"/>
      <c r="BX582" s="401"/>
      <c r="BY582" s="401"/>
      <c r="BZ582" s="401"/>
      <c r="CA582" s="401"/>
      <c r="CB582" s="401"/>
      <c r="CC582" s="401"/>
      <c r="CD582" s="401"/>
      <c r="CE582" s="401"/>
      <c r="CF582" s="401"/>
      <c r="CG582" s="401"/>
      <c r="CH582" s="401"/>
      <c r="CI582" s="401"/>
      <c r="CJ582" s="401"/>
      <c r="CK582" s="401"/>
      <c r="CL582" s="401"/>
      <c r="CM582" s="401"/>
      <c r="CN582" s="401"/>
      <c r="CO582" s="401"/>
      <c r="CP582" s="401"/>
      <c r="CQ582" s="401"/>
      <c r="CR582" s="401"/>
      <c r="CS582" s="401"/>
      <c r="CT582" s="401"/>
      <c r="CU582" s="401"/>
      <c r="CV582" s="401"/>
      <c r="CW582" s="401"/>
      <c r="CX582" s="401"/>
      <c r="CY582" s="401"/>
      <c r="CZ582" s="401"/>
    </row>
    <row r="583" s="405" customFormat="true" ht="25.15" customHeight="true" x14ac:dyDescent="0.2">
      <c r="C583" s="1071"/>
      <c r="D583" s="1072"/>
      <c r="E583" s="697"/>
      <c r="F583" s="697"/>
      <c r="G583" s="697"/>
      <c r="H583" s="1071"/>
      <c r="I583" s="1072"/>
      <c r="J583" s="697"/>
      <c r="K583" s="697"/>
      <c r="L583" s="697"/>
      <c r="M583" s="1071"/>
      <c r="N583" s="1072"/>
      <c r="O583" s="697"/>
      <c r="P583" s="697"/>
      <c r="Q583" s="697"/>
      <c r="X583" s="398"/>
      <c r="Y583" s="398"/>
      <c r="Z583" s="398"/>
      <c r="AA583" s="398"/>
      <c r="AB583" s="398"/>
      <c r="AC583" s="398"/>
      <c r="AD583" s="398"/>
      <c r="AE583" s="398"/>
      <c r="AF583" s="398"/>
      <c r="AG583" s="398"/>
      <c r="AH583" s="398"/>
      <c r="AI583" s="398"/>
      <c r="AJ583" s="398"/>
      <c r="AK583" s="398"/>
      <c r="AL583" s="398"/>
      <c r="AM583" s="398"/>
      <c r="AN583" s="398"/>
      <c r="AO583" s="398"/>
      <c r="AP583" s="398"/>
      <c r="AQ583" s="398"/>
      <c r="AR583" s="398"/>
      <c r="AS583" s="398"/>
      <c r="AT583" s="398"/>
      <c r="AU583" s="398"/>
      <c r="AV583" s="398"/>
      <c r="AW583" s="398"/>
      <c r="AX583" s="398"/>
      <c r="AY583" s="398"/>
      <c r="AZ583" s="398"/>
      <c r="BA583" s="400"/>
      <c r="BB583" s="477"/>
      <c r="BC583" s="400"/>
      <c r="BD583" s="400"/>
      <c r="BE583" s="400"/>
      <c r="BF583" s="400"/>
      <c r="BG583" s="400"/>
      <c r="BH583" s="400"/>
      <c r="BI583" s="400"/>
      <c r="BJ583" s="400"/>
      <c r="BK583" s="400"/>
      <c r="BL583" s="400"/>
      <c r="BM583" s="400"/>
      <c r="BN583" s="400"/>
      <c r="BO583" s="400"/>
      <c r="BP583" s="400"/>
      <c r="BQ583" s="400"/>
      <c r="BR583" s="400"/>
      <c r="BS583" s="400"/>
      <c r="BT583" s="400"/>
      <c r="BU583" s="400"/>
      <c r="BV583" s="400"/>
      <c r="BW583" s="400"/>
      <c r="BX583" s="401"/>
      <c r="BY583" s="401"/>
      <c r="BZ583" s="401"/>
      <c r="CA583" s="401"/>
      <c r="CB583" s="401"/>
      <c r="CC583" s="401"/>
      <c r="CD583" s="401"/>
      <c r="CE583" s="401"/>
      <c r="CF583" s="401"/>
      <c r="CG583" s="401"/>
      <c r="CH583" s="401"/>
      <c r="CI583" s="401"/>
      <c r="CJ583" s="401"/>
      <c r="CK583" s="401"/>
      <c r="CL583" s="401"/>
      <c r="CM583" s="401"/>
      <c r="CN583" s="401"/>
      <c r="CO583" s="401"/>
      <c r="CP583" s="401"/>
      <c r="CQ583" s="401"/>
      <c r="CR583" s="401"/>
      <c r="CS583" s="401"/>
      <c r="CT583" s="401"/>
      <c r="CU583" s="401"/>
      <c r="CV583" s="401"/>
      <c r="CW583" s="401"/>
      <c r="CX583" s="401"/>
      <c r="CY583" s="401"/>
      <c r="CZ583" s="401"/>
    </row>
    <row r="584" s="405" customFormat="true" ht="25.15" customHeight="true" x14ac:dyDescent="0.2">
      <c r="C584" s="1071"/>
      <c r="D584" s="1072"/>
      <c r="E584" s="697"/>
      <c r="F584" s="697"/>
      <c r="G584" s="697"/>
      <c r="H584" s="1071"/>
      <c r="I584" s="1072"/>
      <c r="J584" s="697"/>
      <c r="K584" s="697"/>
      <c r="L584" s="697"/>
      <c r="M584" s="1071"/>
      <c r="N584" s="1072"/>
      <c r="O584" s="697"/>
      <c r="P584" s="697"/>
      <c r="Q584" s="697"/>
      <c r="X584" s="398"/>
      <c r="Y584" s="398"/>
      <c r="Z584" s="398"/>
      <c r="AA584" s="398"/>
      <c r="AB584" s="398"/>
      <c r="AC584" s="398"/>
      <c r="AD584" s="398"/>
      <c r="AE584" s="398"/>
      <c r="AF584" s="398"/>
      <c r="AG584" s="398"/>
      <c r="AH584" s="398"/>
      <c r="AI584" s="398"/>
      <c r="AJ584" s="398"/>
      <c r="AK584" s="398"/>
      <c r="AL584" s="398"/>
      <c r="AM584" s="398"/>
      <c r="AN584" s="398"/>
      <c r="AO584" s="398"/>
      <c r="AP584" s="398"/>
      <c r="AQ584" s="398"/>
      <c r="AR584" s="398"/>
      <c r="AS584" s="398"/>
      <c r="AT584" s="398"/>
      <c r="AU584" s="398"/>
      <c r="AV584" s="398"/>
      <c r="AW584" s="398"/>
      <c r="AX584" s="398"/>
      <c r="AY584" s="398"/>
      <c r="AZ584" s="398"/>
      <c r="BA584" s="400"/>
      <c r="BB584" s="477"/>
      <c r="BC584" s="400"/>
      <c r="BD584" s="400"/>
      <c r="BE584" s="400"/>
      <c r="BF584" s="400"/>
      <c r="BG584" s="400"/>
      <c r="BH584" s="400"/>
      <c r="BI584" s="400"/>
      <c r="BJ584" s="400"/>
      <c r="BK584" s="400"/>
      <c r="BL584" s="400"/>
      <c r="BM584" s="400"/>
      <c r="BN584" s="400"/>
      <c r="BO584" s="400"/>
      <c r="BP584" s="400"/>
      <c r="BQ584" s="400"/>
      <c r="BR584" s="400"/>
      <c r="BS584" s="400"/>
      <c r="BT584" s="400"/>
      <c r="BU584" s="400"/>
      <c r="BV584" s="400"/>
      <c r="BW584" s="400"/>
      <c r="BX584" s="401"/>
      <c r="BY584" s="401"/>
      <c r="BZ584" s="401"/>
      <c r="CA584" s="401"/>
      <c r="CB584" s="401"/>
      <c r="CC584" s="401"/>
      <c r="CD584" s="401"/>
      <c r="CE584" s="401"/>
      <c r="CF584" s="401"/>
      <c r="CG584" s="401"/>
      <c r="CH584" s="401"/>
      <c r="CI584" s="401"/>
      <c r="CJ584" s="401"/>
      <c r="CK584" s="401"/>
      <c r="CL584" s="401"/>
      <c r="CM584" s="401"/>
      <c r="CN584" s="401"/>
      <c r="CO584" s="401"/>
      <c r="CP584" s="401"/>
      <c r="CQ584" s="401"/>
      <c r="CR584" s="401"/>
      <c r="CS584" s="401"/>
      <c r="CT584" s="401"/>
      <c r="CU584" s="401"/>
      <c r="CV584" s="401"/>
      <c r="CW584" s="401"/>
      <c r="CX584" s="401"/>
      <c r="CY584" s="401"/>
      <c r="CZ584" s="401"/>
    </row>
    <row r="585" s="405" customFormat="true" ht="25.15" customHeight="true" x14ac:dyDescent="0.2">
      <c r="C585" s="1071"/>
      <c r="D585" s="1072"/>
      <c r="E585" s="697"/>
      <c r="F585" s="697"/>
      <c r="G585" s="697"/>
      <c r="H585" s="1071"/>
      <c r="I585" s="1072"/>
      <c r="J585" s="697"/>
      <c r="K585" s="697"/>
      <c r="L585" s="697"/>
      <c r="M585" s="1071"/>
      <c r="N585" s="1072"/>
      <c r="O585" s="697"/>
      <c r="P585" s="697"/>
      <c r="Q585" s="697"/>
      <c r="X585" s="398"/>
      <c r="Y585" s="398"/>
      <c r="Z585" s="398"/>
      <c r="AA585" s="398"/>
      <c r="AB585" s="398"/>
      <c r="AC585" s="398"/>
      <c r="AD585" s="398"/>
      <c r="AE585" s="398"/>
      <c r="AF585" s="398"/>
      <c r="AG585" s="398"/>
      <c r="AH585" s="398"/>
      <c r="AI585" s="398"/>
      <c r="AJ585" s="398"/>
      <c r="AK585" s="398"/>
      <c r="AL585" s="398"/>
      <c r="AM585" s="398"/>
      <c r="AN585" s="398"/>
      <c r="AO585" s="398"/>
      <c r="AP585" s="398"/>
      <c r="AQ585" s="398"/>
      <c r="AR585" s="398"/>
      <c r="AS585" s="398"/>
      <c r="AT585" s="398"/>
      <c r="AU585" s="398"/>
      <c r="AV585" s="398"/>
      <c r="AW585" s="398"/>
      <c r="AX585" s="398"/>
      <c r="AY585" s="398"/>
      <c r="AZ585" s="398"/>
      <c r="BA585" s="400"/>
      <c r="BB585" s="477"/>
      <c r="BC585" s="400"/>
      <c r="BD585" s="400"/>
      <c r="BE585" s="400"/>
      <c r="BF585" s="400"/>
      <c r="BG585" s="400"/>
      <c r="BH585" s="400"/>
      <c r="BI585" s="400"/>
      <c r="BJ585" s="400"/>
      <c r="BK585" s="400"/>
      <c r="BL585" s="400"/>
      <c r="BM585" s="400"/>
      <c r="BN585" s="400"/>
      <c r="BO585" s="400"/>
      <c r="BP585" s="400"/>
      <c r="BQ585" s="400"/>
      <c r="BR585" s="400"/>
      <c r="BS585" s="400"/>
      <c r="BT585" s="400"/>
      <c r="BU585" s="400"/>
      <c r="BV585" s="400"/>
      <c r="BW585" s="400"/>
      <c r="BX585" s="401"/>
      <c r="BY585" s="401"/>
      <c r="BZ585" s="401"/>
      <c r="CA585" s="401"/>
      <c r="CB585" s="401"/>
      <c r="CC585" s="401"/>
      <c r="CD585" s="401"/>
      <c r="CE585" s="401"/>
      <c r="CF585" s="401"/>
      <c r="CG585" s="401"/>
      <c r="CH585" s="401"/>
      <c r="CI585" s="401"/>
      <c r="CJ585" s="401"/>
      <c r="CK585" s="401"/>
      <c r="CL585" s="401"/>
      <c r="CM585" s="401"/>
      <c r="CN585" s="401"/>
      <c r="CO585" s="401"/>
      <c r="CP585" s="401"/>
      <c r="CQ585" s="401"/>
      <c r="CR585" s="401"/>
      <c r="CS585" s="401"/>
      <c r="CT585" s="401"/>
      <c r="CU585" s="401"/>
      <c r="CV585" s="401"/>
      <c r="CW585" s="401"/>
      <c r="CX585" s="401"/>
      <c r="CY585" s="401"/>
      <c r="CZ585" s="401"/>
    </row>
    <row r="586" s="405" customFormat="true" ht="25.15" customHeight="true" x14ac:dyDescent="0.2">
      <c r="C586" s="1071"/>
      <c r="D586" s="1072"/>
      <c r="E586" s="697"/>
      <c r="F586" s="697"/>
      <c r="G586" s="697"/>
      <c r="H586" s="1071"/>
      <c r="I586" s="1072"/>
      <c r="J586" s="697"/>
      <c r="K586" s="697"/>
      <c r="L586" s="697"/>
      <c r="M586" s="1071"/>
      <c r="N586" s="1072"/>
      <c r="O586" s="697"/>
      <c r="P586" s="697"/>
      <c r="Q586" s="697"/>
      <c r="X586" s="398"/>
      <c r="Y586" s="398"/>
      <c r="Z586" s="398"/>
      <c r="AA586" s="398"/>
      <c r="AB586" s="398"/>
      <c r="AC586" s="398"/>
      <c r="AD586" s="398"/>
      <c r="AE586" s="398"/>
      <c r="AF586" s="398"/>
      <c r="AG586" s="398"/>
      <c r="AH586" s="398"/>
      <c r="AI586" s="398"/>
      <c r="AJ586" s="398"/>
      <c r="AK586" s="398"/>
      <c r="AL586" s="398"/>
      <c r="AM586" s="398"/>
      <c r="AN586" s="398"/>
      <c r="AO586" s="398"/>
      <c r="AP586" s="398"/>
      <c r="AQ586" s="398"/>
      <c r="AR586" s="398"/>
      <c r="AS586" s="398"/>
      <c r="AT586" s="398"/>
      <c r="AU586" s="398"/>
      <c r="AV586" s="398"/>
      <c r="AW586" s="398"/>
      <c r="AX586" s="398"/>
      <c r="AY586" s="398"/>
      <c r="AZ586" s="398"/>
      <c r="BA586" s="400"/>
      <c r="BB586" s="477"/>
      <c r="BC586" s="400"/>
      <c r="BD586" s="400"/>
      <c r="BE586" s="400"/>
      <c r="BF586" s="400"/>
      <c r="BG586" s="400"/>
      <c r="BH586" s="400"/>
      <c r="BI586" s="400"/>
      <c r="BJ586" s="400"/>
      <c r="BK586" s="400"/>
      <c r="BL586" s="400"/>
      <c r="BM586" s="400"/>
      <c r="BN586" s="400"/>
      <c r="BO586" s="400"/>
      <c r="BP586" s="400"/>
      <c r="BQ586" s="400"/>
      <c r="BR586" s="400"/>
      <c r="BS586" s="400"/>
      <c r="BT586" s="400"/>
      <c r="BU586" s="400"/>
      <c r="BV586" s="400"/>
      <c r="BW586" s="400"/>
      <c r="BX586" s="401"/>
      <c r="BY586" s="401"/>
      <c r="BZ586" s="401"/>
      <c r="CA586" s="401"/>
      <c r="CB586" s="401"/>
      <c r="CC586" s="401"/>
      <c r="CD586" s="401"/>
      <c r="CE586" s="401"/>
      <c r="CF586" s="401"/>
      <c r="CG586" s="401"/>
      <c r="CH586" s="401"/>
      <c r="CI586" s="401"/>
      <c r="CJ586" s="401"/>
      <c r="CK586" s="401"/>
      <c r="CL586" s="401"/>
      <c r="CM586" s="401"/>
      <c r="CN586" s="401"/>
      <c r="CO586" s="401"/>
      <c r="CP586" s="401"/>
      <c r="CQ586" s="401"/>
      <c r="CR586" s="401"/>
      <c r="CS586" s="401"/>
      <c r="CT586" s="401"/>
      <c r="CU586" s="401"/>
      <c r="CV586" s="401"/>
      <c r="CW586" s="401"/>
      <c r="CX586" s="401"/>
      <c r="CY586" s="401"/>
      <c r="CZ586" s="401"/>
    </row>
    <row r="587" s="405" customFormat="true" ht="25.15" customHeight="true" x14ac:dyDescent="0.2">
      <c r="C587" s="1071"/>
      <c r="D587" s="1072"/>
      <c r="E587" s="697"/>
      <c r="F587" s="697"/>
      <c r="G587" s="697"/>
      <c r="H587" s="1071"/>
      <c r="I587" s="1072"/>
      <c r="J587" s="697"/>
      <c r="K587" s="697"/>
      <c r="L587" s="697"/>
      <c r="M587" s="1071"/>
      <c r="N587" s="1072"/>
      <c r="O587" s="697"/>
      <c r="P587" s="697"/>
      <c r="Q587" s="697"/>
      <c r="X587" s="398"/>
      <c r="Y587" s="398"/>
      <c r="Z587" s="398"/>
      <c r="AA587" s="398"/>
      <c r="AB587" s="398"/>
      <c r="AC587" s="398"/>
      <c r="AD587" s="398"/>
      <c r="AE587" s="398"/>
      <c r="AF587" s="398"/>
      <c r="AG587" s="398"/>
      <c r="AH587" s="398"/>
      <c r="AI587" s="398"/>
      <c r="AJ587" s="398"/>
      <c r="AK587" s="398"/>
      <c r="AL587" s="398"/>
      <c r="AM587" s="398"/>
      <c r="AN587" s="398"/>
      <c r="AO587" s="398"/>
      <c r="AP587" s="398"/>
      <c r="AQ587" s="398"/>
      <c r="AR587" s="398"/>
      <c r="AS587" s="398"/>
      <c r="AT587" s="398"/>
      <c r="AU587" s="398"/>
      <c r="AV587" s="398"/>
      <c r="AW587" s="398"/>
      <c r="AX587" s="398"/>
      <c r="AY587" s="398"/>
      <c r="AZ587" s="398"/>
      <c r="BA587" s="400"/>
      <c r="BB587" s="477"/>
      <c r="BC587" s="400"/>
      <c r="BD587" s="400"/>
      <c r="BE587" s="400"/>
      <c r="BF587" s="400"/>
      <c r="BG587" s="400"/>
      <c r="BH587" s="400"/>
      <c r="BI587" s="400"/>
      <c r="BJ587" s="400"/>
      <c r="BK587" s="400"/>
      <c r="BL587" s="400"/>
      <c r="BM587" s="400"/>
      <c r="BN587" s="400"/>
      <c r="BO587" s="400"/>
      <c r="BP587" s="400"/>
      <c r="BQ587" s="400"/>
      <c r="BR587" s="400"/>
      <c r="BS587" s="400"/>
      <c r="BT587" s="400"/>
      <c r="BU587" s="400"/>
      <c r="BV587" s="400"/>
      <c r="BW587" s="400"/>
      <c r="BX587" s="401"/>
      <c r="BY587" s="401"/>
      <c r="BZ587" s="401"/>
      <c r="CA587" s="401"/>
      <c r="CB587" s="401"/>
      <c r="CC587" s="401"/>
      <c r="CD587" s="401"/>
      <c r="CE587" s="401"/>
      <c r="CF587" s="401"/>
      <c r="CG587" s="401"/>
      <c r="CH587" s="401"/>
      <c r="CI587" s="401"/>
      <c r="CJ587" s="401"/>
      <c r="CK587" s="401"/>
      <c r="CL587" s="401"/>
      <c r="CM587" s="401"/>
      <c r="CN587" s="401"/>
      <c r="CO587" s="401"/>
      <c r="CP587" s="401"/>
      <c r="CQ587" s="401"/>
      <c r="CR587" s="401"/>
      <c r="CS587" s="401"/>
      <c r="CT587" s="401"/>
      <c r="CU587" s="401"/>
      <c r="CV587" s="401"/>
      <c r="CW587" s="401"/>
      <c r="CX587" s="401"/>
      <c r="CY587" s="401"/>
      <c r="CZ587" s="401"/>
    </row>
    <row r="588" s="405" customFormat="true" ht="25.15" customHeight="true" x14ac:dyDescent="0.2">
      <c r="C588" s="1071"/>
      <c r="D588" s="1072"/>
      <c r="E588" s="697"/>
      <c r="F588" s="697"/>
      <c r="G588" s="697"/>
      <c r="H588" s="1071"/>
      <c r="I588" s="1072"/>
      <c r="J588" s="697"/>
      <c r="K588" s="697"/>
      <c r="L588" s="697"/>
      <c r="M588" s="1071"/>
      <c r="N588" s="1072"/>
      <c r="O588" s="697"/>
      <c r="P588" s="697"/>
      <c r="Q588" s="697"/>
      <c r="X588" s="398"/>
      <c r="Y588" s="398"/>
      <c r="Z588" s="398"/>
      <c r="AA588" s="398"/>
      <c r="AB588" s="398"/>
      <c r="AC588" s="398"/>
      <c r="AD588" s="398"/>
      <c r="AE588" s="398"/>
      <c r="AF588" s="398"/>
      <c r="AG588" s="398"/>
      <c r="AH588" s="398"/>
      <c r="AI588" s="398"/>
      <c r="AJ588" s="398"/>
      <c r="AK588" s="398"/>
      <c r="AL588" s="398"/>
      <c r="AM588" s="398"/>
      <c r="AN588" s="398"/>
      <c r="AO588" s="398"/>
      <c r="AP588" s="398"/>
      <c r="AQ588" s="398"/>
      <c r="AR588" s="398"/>
      <c r="AS588" s="398"/>
      <c r="AT588" s="398"/>
      <c r="AU588" s="398"/>
      <c r="AV588" s="398"/>
      <c r="AW588" s="398"/>
      <c r="AX588" s="398"/>
      <c r="AY588" s="398"/>
      <c r="AZ588" s="398"/>
      <c r="BA588" s="400"/>
      <c r="BB588" s="477"/>
      <c r="BC588" s="400"/>
      <c r="BD588" s="400"/>
      <c r="BE588" s="400"/>
      <c r="BF588" s="400"/>
      <c r="BG588" s="400"/>
      <c r="BH588" s="400"/>
      <c r="BI588" s="400"/>
      <c r="BJ588" s="400"/>
      <c r="BK588" s="400"/>
      <c r="BL588" s="400"/>
      <c r="BM588" s="400"/>
      <c r="BN588" s="400"/>
      <c r="BO588" s="400"/>
      <c r="BP588" s="400"/>
      <c r="BQ588" s="400"/>
      <c r="BR588" s="400"/>
      <c r="BS588" s="400"/>
      <c r="BT588" s="400"/>
      <c r="BU588" s="400"/>
      <c r="BV588" s="400"/>
      <c r="BW588" s="400"/>
      <c r="BX588" s="401"/>
      <c r="BY588" s="401"/>
      <c r="BZ588" s="401"/>
      <c r="CA588" s="401"/>
      <c r="CB588" s="401"/>
      <c r="CC588" s="401"/>
      <c r="CD588" s="401"/>
      <c r="CE588" s="401"/>
      <c r="CF588" s="401"/>
      <c r="CG588" s="401"/>
      <c r="CH588" s="401"/>
      <c r="CI588" s="401"/>
      <c r="CJ588" s="401"/>
      <c r="CK588" s="401"/>
      <c r="CL588" s="401"/>
      <c r="CM588" s="401"/>
      <c r="CN588" s="401"/>
      <c r="CO588" s="401"/>
      <c r="CP588" s="401"/>
      <c r="CQ588" s="401"/>
      <c r="CR588" s="401"/>
      <c r="CS588" s="401"/>
      <c r="CT588" s="401"/>
      <c r="CU588" s="401"/>
      <c r="CV588" s="401"/>
      <c r="CW588" s="401"/>
      <c r="CX588" s="401"/>
      <c r="CY588" s="401"/>
      <c r="CZ588" s="401"/>
    </row>
    <row r="589" s="405" customFormat="true" ht="25.15" customHeight="true" x14ac:dyDescent="0.2">
      <c r="C589" s="1071"/>
      <c r="D589" s="1072"/>
      <c r="E589" s="697"/>
      <c r="F589" s="697"/>
      <c r="G589" s="697"/>
      <c r="H589" s="1071"/>
      <c r="I589" s="1072"/>
      <c r="J589" s="697"/>
      <c r="K589" s="697"/>
      <c r="L589" s="697"/>
      <c r="M589" s="1071"/>
      <c r="N589" s="1072"/>
      <c r="O589" s="697"/>
      <c r="P589" s="697"/>
      <c r="Q589" s="697"/>
      <c r="X589" s="398"/>
      <c r="Y589" s="398"/>
      <c r="Z589" s="398"/>
      <c r="AA589" s="398"/>
      <c r="AB589" s="398"/>
      <c r="AC589" s="398"/>
      <c r="AD589" s="398"/>
      <c r="AE589" s="398"/>
      <c r="AF589" s="398"/>
      <c r="AG589" s="398"/>
      <c r="AH589" s="398"/>
      <c r="AI589" s="398"/>
      <c r="AJ589" s="398"/>
      <c r="AK589" s="398"/>
      <c r="AL589" s="398"/>
      <c r="AM589" s="398"/>
      <c r="AN589" s="398"/>
      <c r="AO589" s="398"/>
      <c r="AP589" s="398"/>
      <c r="AQ589" s="398"/>
      <c r="AR589" s="398"/>
      <c r="AS589" s="398"/>
      <c r="AT589" s="398"/>
      <c r="AU589" s="398"/>
      <c r="AV589" s="398"/>
      <c r="AW589" s="398"/>
      <c r="AX589" s="398"/>
      <c r="AY589" s="398"/>
      <c r="AZ589" s="398"/>
      <c r="BA589" s="400"/>
      <c r="BB589" s="477"/>
      <c r="BC589" s="400"/>
      <c r="BD589" s="400"/>
      <c r="BE589" s="400"/>
      <c r="BF589" s="400"/>
      <c r="BG589" s="400"/>
      <c r="BH589" s="400"/>
      <c r="BI589" s="400"/>
      <c r="BJ589" s="400"/>
      <c r="BK589" s="400"/>
      <c r="BL589" s="400"/>
      <c r="BM589" s="400"/>
      <c r="BN589" s="400"/>
      <c r="BO589" s="400"/>
      <c r="BP589" s="400"/>
      <c r="BQ589" s="400"/>
      <c r="BR589" s="400"/>
      <c r="BS589" s="400"/>
      <c r="BT589" s="400"/>
      <c r="BU589" s="400"/>
      <c r="BV589" s="400"/>
      <c r="BW589" s="400"/>
      <c r="BX589" s="401"/>
      <c r="BY589" s="401"/>
      <c r="BZ589" s="401"/>
      <c r="CA589" s="401"/>
      <c r="CB589" s="401"/>
      <c r="CC589" s="401"/>
      <c r="CD589" s="401"/>
      <c r="CE589" s="401"/>
      <c r="CF589" s="401"/>
      <c r="CG589" s="401"/>
      <c r="CH589" s="401"/>
      <c r="CI589" s="401"/>
      <c r="CJ589" s="401"/>
      <c r="CK589" s="401"/>
      <c r="CL589" s="401"/>
      <c r="CM589" s="401"/>
      <c r="CN589" s="401"/>
      <c r="CO589" s="401"/>
      <c r="CP589" s="401"/>
      <c r="CQ589" s="401"/>
      <c r="CR589" s="401"/>
      <c r="CS589" s="401"/>
      <c r="CT589" s="401"/>
      <c r="CU589" s="401"/>
      <c r="CV589" s="401"/>
      <c r="CW589" s="401"/>
      <c r="CX589" s="401"/>
      <c r="CY589" s="401"/>
      <c r="CZ589" s="401"/>
    </row>
    <row r="590" s="405" customFormat="true" ht="25.15" customHeight="true" x14ac:dyDescent="0.2">
      <c r="C590" s="1071"/>
      <c r="D590" s="1072"/>
      <c r="E590" s="697"/>
      <c r="F590" s="697"/>
      <c r="G590" s="697"/>
      <c r="H590" s="1071"/>
      <c r="I590" s="1072"/>
      <c r="J590" s="697"/>
      <c r="K590" s="697"/>
      <c r="L590" s="697"/>
      <c r="M590" s="1071"/>
      <c r="N590" s="1072"/>
      <c r="O590" s="697"/>
      <c r="P590" s="697"/>
      <c r="Q590" s="697"/>
      <c r="X590" s="398"/>
      <c r="Y590" s="398"/>
      <c r="Z590" s="398"/>
      <c r="AA590" s="398"/>
      <c r="AB590" s="398"/>
      <c r="AC590" s="398"/>
      <c r="AD590" s="398"/>
      <c r="AE590" s="398"/>
      <c r="AF590" s="398"/>
      <c r="AG590" s="398"/>
      <c r="AH590" s="398"/>
      <c r="AI590" s="398"/>
      <c r="AJ590" s="398"/>
      <c r="AK590" s="398"/>
      <c r="AL590" s="398"/>
      <c r="AM590" s="398"/>
      <c r="AN590" s="398"/>
      <c r="AO590" s="398"/>
      <c r="AP590" s="398"/>
      <c r="AQ590" s="398"/>
      <c r="AR590" s="398"/>
      <c r="AS590" s="398"/>
      <c r="AT590" s="398"/>
      <c r="AU590" s="398"/>
      <c r="AV590" s="398"/>
      <c r="AW590" s="398"/>
      <c r="AX590" s="398"/>
      <c r="AY590" s="398"/>
      <c r="AZ590" s="398"/>
      <c r="BA590" s="400"/>
      <c r="BB590" s="477"/>
      <c r="BC590" s="400"/>
      <c r="BD590" s="400"/>
      <c r="BE590" s="400"/>
      <c r="BF590" s="400"/>
      <c r="BG590" s="400"/>
      <c r="BH590" s="400"/>
      <c r="BI590" s="400"/>
      <c r="BJ590" s="400"/>
      <c r="BK590" s="400"/>
      <c r="BL590" s="400"/>
      <c r="BM590" s="400"/>
      <c r="BN590" s="400"/>
      <c r="BO590" s="400"/>
      <c r="BP590" s="400"/>
      <c r="BQ590" s="400"/>
      <c r="BR590" s="400"/>
      <c r="BS590" s="400"/>
      <c r="BT590" s="400"/>
      <c r="BU590" s="400"/>
      <c r="BV590" s="400"/>
      <c r="BW590" s="400"/>
      <c r="BX590" s="401"/>
      <c r="BY590" s="401"/>
      <c r="BZ590" s="401"/>
      <c r="CA590" s="401"/>
      <c r="CB590" s="401"/>
      <c r="CC590" s="401"/>
      <c r="CD590" s="401"/>
      <c r="CE590" s="401"/>
      <c r="CF590" s="401"/>
      <c r="CG590" s="401"/>
      <c r="CH590" s="401"/>
      <c r="CI590" s="401"/>
      <c r="CJ590" s="401"/>
      <c r="CK590" s="401"/>
      <c r="CL590" s="401"/>
      <c r="CM590" s="401"/>
      <c r="CN590" s="401"/>
      <c r="CO590" s="401"/>
      <c r="CP590" s="401"/>
      <c r="CQ590" s="401"/>
      <c r="CR590" s="401"/>
      <c r="CS590" s="401"/>
      <c r="CT590" s="401"/>
      <c r="CU590" s="401"/>
      <c r="CV590" s="401"/>
      <c r="CW590" s="401"/>
      <c r="CX590" s="401"/>
      <c r="CY590" s="401"/>
      <c r="CZ590" s="401"/>
    </row>
    <row r="591" s="405" customFormat="true" ht="25.15" customHeight="true" x14ac:dyDescent="0.2">
      <c r="C591" s="1071"/>
      <c r="D591" s="1072"/>
      <c r="E591" s="697"/>
      <c r="F591" s="697"/>
      <c r="G591" s="697"/>
      <c r="H591" s="1071"/>
      <c r="I591" s="1072"/>
      <c r="J591" s="697"/>
      <c r="K591" s="697"/>
      <c r="L591" s="697"/>
      <c r="M591" s="1071"/>
      <c r="N591" s="1072"/>
      <c r="O591" s="697"/>
      <c r="P591" s="697"/>
      <c r="Q591" s="697"/>
      <c r="X591" s="398"/>
      <c r="Y591" s="398"/>
      <c r="Z591" s="398"/>
      <c r="AA591" s="398"/>
      <c r="AB591" s="398"/>
      <c r="AC591" s="398"/>
      <c r="AD591" s="398"/>
      <c r="AE591" s="398"/>
      <c r="AF591" s="398"/>
      <c r="AG591" s="398"/>
      <c r="AH591" s="398"/>
      <c r="AI591" s="398"/>
      <c r="AJ591" s="398"/>
      <c r="AK591" s="398"/>
      <c r="AL591" s="398"/>
      <c r="AM591" s="398"/>
      <c r="AN591" s="398"/>
      <c r="AO591" s="398"/>
      <c r="AP591" s="398"/>
      <c r="AQ591" s="398"/>
      <c r="AR591" s="398"/>
      <c r="AS591" s="398"/>
      <c r="AT591" s="398"/>
      <c r="AU591" s="398"/>
      <c r="AV591" s="398"/>
      <c r="AW591" s="398"/>
      <c r="AX591" s="398"/>
      <c r="AY591" s="398"/>
      <c r="AZ591" s="398"/>
      <c r="BA591" s="400"/>
      <c r="BB591" s="477"/>
      <c r="BC591" s="400"/>
      <c r="BD591" s="400"/>
      <c r="BE591" s="400"/>
      <c r="BF591" s="400"/>
      <c r="BG591" s="400"/>
      <c r="BH591" s="400"/>
      <c r="BI591" s="400"/>
      <c r="BJ591" s="400"/>
      <c r="BK591" s="400"/>
      <c r="BL591" s="400"/>
      <c r="BM591" s="400"/>
      <c r="BN591" s="400"/>
      <c r="BO591" s="400"/>
      <c r="BP591" s="400"/>
      <c r="BQ591" s="400"/>
      <c r="BR591" s="400"/>
      <c r="BS591" s="400"/>
      <c r="BT591" s="400"/>
      <c r="BU591" s="400"/>
      <c r="BV591" s="400"/>
      <c r="BW591" s="400"/>
      <c r="BX591" s="401"/>
      <c r="BY591" s="401"/>
      <c r="BZ591" s="401"/>
      <c r="CA591" s="401"/>
      <c r="CB591" s="401"/>
      <c r="CC591" s="401"/>
      <c r="CD591" s="401"/>
      <c r="CE591" s="401"/>
      <c r="CF591" s="401"/>
      <c r="CG591" s="401"/>
      <c r="CH591" s="401"/>
      <c r="CI591" s="401"/>
      <c r="CJ591" s="401"/>
      <c r="CK591" s="401"/>
      <c r="CL591" s="401"/>
      <c r="CM591" s="401"/>
      <c r="CN591" s="401"/>
      <c r="CO591" s="401"/>
      <c r="CP591" s="401"/>
      <c r="CQ591" s="401"/>
      <c r="CR591" s="401"/>
      <c r="CS591" s="401"/>
      <c r="CT591" s="401"/>
      <c r="CU591" s="401"/>
      <c r="CV591" s="401"/>
      <c r="CW591" s="401"/>
      <c r="CX591" s="401"/>
      <c r="CY591" s="401"/>
      <c r="CZ591" s="401"/>
    </row>
    <row r="592" s="405" customFormat="true" ht="25.15" customHeight="true" x14ac:dyDescent="0.2">
      <c r="C592" s="1071"/>
      <c r="D592" s="1072"/>
      <c r="E592" s="697"/>
      <c r="F592" s="697"/>
      <c r="G592" s="697"/>
      <c r="H592" s="1071"/>
      <c r="I592" s="1072"/>
      <c r="J592" s="697"/>
      <c r="K592" s="697"/>
      <c r="L592" s="697"/>
      <c r="M592" s="1071"/>
      <c r="N592" s="1072"/>
      <c r="O592" s="697"/>
      <c r="P592" s="697"/>
      <c r="Q592" s="697"/>
      <c r="X592" s="398"/>
      <c r="Y592" s="398"/>
      <c r="Z592" s="398"/>
      <c r="AA592" s="398"/>
      <c r="AB592" s="398"/>
      <c r="AC592" s="398"/>
      <c r="AD592" s="398"/>
      <c r="AE592" s="398"/>
      <c r="AF592" s="398"/>
      <c r="AG592" s="398"/>
      <c r="AH592" s="398"/>
      <c r="AI592" s="398"/>
      <c r="AJ592" s="398"/>
      <c r="AK592" s="398"/>
      <c r="AL592" s="398"/>
      <c r="AM592" s="398"/>
      <c r="AN592" s="398"/>
      <c r="AO592" s="398"/>
      <c r="AP592" s="398"/>
      <c r="AQ592" s="398"/>
      <c r="AR592" s="398"/>
      <c r="AS592" s="398"/>
      <c r="AT592" s="398"/>
      <c r="AU592" s="398"/>
      <c r="AV592" s="398"/>
      <c r="AW592" s="398"/>
      <c r="AX592" s="398"/>
      <c r="AY592" s="398"/>
      <c r="AZ592" s="398"/>
      <c r="BA592" s="400"/>
      <c r="BB592" s="477"/>
      <c r="BC592" s="400"/>
      <c r="BD592" s="400"/>
      <c r="BE592" s="400"/>
      <c r="BF592" s="400"/>
      <c r="BG592" s="400"/>
      <c r="BH592" s="400"/>
      <c r="BI592" s="400"/>
      <c r="BJ592" s="400"/>
      <c r="BK592" s="400"/>
      <c r="BL592" s="400"/>
      <c r="BM592" s="400"/>
      <c r="BN592" s="400"/>
      <c r="BO592" s="400"/>
      <c r="BP592" s="400"/>
      <c r="BQ592" s="400"/>
      <c r="BR592" s="400"/>
      <c r="BS592" s="400"/>
      <c r="BT592" s="400"/>
      <c r="BU592" s="400"/>
      <c r="BV592" s="400"/>
      <c r="BW592" s="400"/>
      <c r="BX592" s="401"/>
      <c r="BY592" s="401"/>
      <c r="BZ592" s="401"/>
      <c r="CA592" s="401"/>
      <c r="CB592" s="401"/>
      <c r="CC592" s="401"/>
      <c r="CD592" s="401"/>
      <c r="CE592" s="401"/>
      <c r="CF592" s="401"/>
      <c r="CG592" s="401"/>
      <c r="CH592" s="401"/>
      <c r="CI592" s="401"/>
      <c r="CJ592" s="401"/>
      <c r="CK592" s="401"/>
      <c r="CL592" s="401"/>
      <c r="CM592" s="401"/>
      <c r="CN592" s="401"/>
      <c r="CO592" s="401"/>
      <c r="CP592" s="401"/>
      <c r="CQ592" s="401"/>
      <c r="CR592" s="401"/>
      <c r="CS592" s="401"/>
      <c r="CT592" s="401"/>
      <c r="CU592" s="401"/>
      <c r="CV592" s="401"/>
      <c r="CW592" s="401"/>
      <c r="CX592" s="401"/>
      <c r="CY592" s="401"/>
      <c r="CZ592" s="401"/>
    </row>
    <row r="593" s="405" customFormat="true" ht="25.15" customHeight="true" x14ac:dyDescent="0.2">
      <c r="C593" s="1071"/>
      <c r="D593" s="1072"/>
      <c r="E593" s="697"/>
      <c r="F593" s="697"/>
      <c r="G593" s="697"/>
      <c r="H593" s="1071"/>
      <c r="I593" s="1072"/>
      <c r="J593" s="697"/>
      <c r="K593" s="697"/>
      <c r="L593" s="697"/>
      <c r="M593" s="1071"/>
      <c r="N593" s="1072"/>
      <c r="O593" s="697"/>
      <c r="P593" s="697"/>
      <c r="Q593" s="697"/>
      <c r="X593" s="398"/>
      <c r="Y593" s="398"/>
      <c r="Z593" s="398"/>
      <c r="AA593" s="398"/>
      <c r="AB593" s="398"/>
      <c r="AC593" s="398"/>
      <c r="AD593" s="398"/>
      <c r="AE593" s="398"/>
      <c r="AF593" s="398"/>
      <c r="AG593" s="398"/>
      <c r="AH593" s="398"/>
      <c r="AI593" s="398"/>
      <c r="AJ593" s="398"/>
      <c r="AK593" s="398"/>
      <c r="AL593" s="398"/>
      <c r="AM593" s="398"/>
      <c r="AN593" s="398"/>
      <c r="AO593" s="398"/>
      <c r="AP593" s="398"/>
      <c r="AQ593" s="398"/>
      <c r="AR593" s="398"/>
      <c r="AS593" s="398"/>
      <c r="AT593" s="398"/>
      <c r="AU593" s="398"/>
      <c r="AV593" s="398"/>
      <c r="AW593" s="398"/>
      <c r="AX593" s="398"/>
      <c r="AY593" s="398"/>
      <c r="AZ593" s="398"/>
      <c r="BA593" s="400"/>
      <c r="BB593" s="477"/>
      <c r="BC593" s="400"/>
      <c r="BD593" s="400"/>
      <c r="BE593" s="400"/>
      <c r="BF593" s="400"/>
      <c r="BG593" s="400"/>
      <c r="BH593" s="400"/>
      <c r="BI593" s="400"/>
      <c r="BJ593" s="400"/>
      <c r="BK593" s="400"/>
      <c r="BL593" s="400"/>
      <c r="BM593" s="400"/>
      <c r="BN593" s="400"/>
      <c r="BO593" s="400"/>
      <c r="BP593" s="400"/>
      <c r="BQ593" s="400"/>
      <c r="BR593" s="400"/>
      <c r="BS593" s="400"/>
      <c r="BT593" s="400"/>
      <c r="BU593" s="400"/>
      <c r="BV593" s="400"/>
      <c r="BW593" s="400"/>
      <c r="BX593" s="401"/>
      <c r="BY593" s="401"/>
      <c r="BZ593" s="401"/>
      <c r="CA593" s="401"/>
      <c r="CB593" s="401"/>
      <c r="CC593" s="401"/>
      <c r="CD593" s="401"/>
      <c r="CE593" s="401"/>
      <c r="CF593" s="401"/>
      <c r="CG593" s="401"/>
      <c r="CH593" s="401"/>
      <c r="CI593" s="401"/>
      <c r="CJ593" s="401"/>
      <c r="CK593" s="401"/>
      <c r="CL593" s="401"/>
      <c r="CM593" s="401"/>
      <c r="CN593" s="401"/>
      <c r="CO593" s="401"/>
      <c r="CP593" s="401"/>
      <c r="CQ593" s="401"/>
      <c r="CR593" s="401"/>
      <c r="CS593" s="401"/>
      <c r="CT593" s="401"/>
      <c r="CU593" s="401"/>
      <c r="CV593" s="401"/>
      <c r="CW593" s="401"/>
      <c r="CX593" s="401"/>
      <c r="CY593" s="401"/>
      <c r="CZ593" s="401"/>
    </row>
    <row r="594" s="405" customFormat="true" ht="25.15" customHeight="true" x14ac:dyDescent="0.2">
      <c r="C594" s="1071"/>
      <c r="D594" s="1072"/>
      <c r="E594" s="697"/>
      <c r="F594" s="697"/>
      <c r="G594" s="697"/>
      <c r="H594" s="1071"/>
      <c r="I594" s="1072"/>
      <c r="J594" s="697"/>
      <c r="K594" s="697"/>
      <c r="L594" s="697"/>
      <c r="M594" s="1071"/>
      <c r="N594" s="1072"/>
      <c r="O594" s="697"/>
      <c r="P594" s="697"/>
      <c r="Q594" s="697"/>
      <c r="X594" s="398"/>
      <c r="Y594" s="398"/>
      <c r="Z594" s="398"/>
      <c r="AA594" s="398"/>
      <c r="AB594" s="398"/>
      <c r="AC594" s="398"/>
      <c r="AD594" s="398"/>
      <c r="AE594" s="398"/>
      <c r="AF594" s="398"/>
      <c r="AG594" s="398"/>
      <c r="AH594" s="398"/>
      <c r="AI594" s="398"/>
      <c r="AJ594" s="398"/>
      <c r="AK594" s="398"/>
      <c r="AL594" s="398"/>
      <c r="AM594" s="398"/>
      <c r="AN594" s="398"/>
      <c r="AO594" s="398"/>
      <c r="AP594" s="398"/>
      <c r="AQ594" s="398"/>
      <c r="AR594" s="398"/>
      <c r="AS594" s="398"/>
      <c r="AT594" s="398"/>
      <c r="AU594" s="398"/>
      <c r="AV594" s="398"/>
      <c r="AW594" s="398"/>
      <c r="AX594" s="398"/>
      <c r="AY594" s="398"/>
      <c r="AZ594" s="398"/>
      <c r="BA594" s="400"/>
      <c r="BB594" s="477"/>
      <c r="BC594" s="400"/>
      <c r="BD594" s="400"/>
      <c r="BE594" s="400"/>
      <c r="BF594" s="400"/>
      <c r="BG594" s="400"/>
      <c r="BH594" s="400"/>
      <c r="BI594" s="400"/>
      <c r="BJ594" s="400"/>
      <c r="BK594" s="400"/>
      <c r="BL594" s="400"/>
      <c r="BM594" s="400"/>
      <c r="BN594" s="400"/>
      <c r="BO594" s="400"/>
      <c r="BP594" s="400"/>
      <c r="BQ594" s="400"/>
      <c r="BR594" s="400"/>
      <c r="BS594" s="400"/>
      <c r="BT594" s="400"/>
      <c r="BU594" s="400"/>
      <c r="BV594" s="400"/>
      <c r="BW594" s="400"/>
      <c r="BX594" s="401"/>
      <c r="BY594" s="401"/>
      <c r="BZ594" s="401"/>
      <c r="CA594" s="401"/>
      <c r="CB594" s="401"/>
      <c r="CC594" s="401"/>
      <c r="CD594" s="401"/>
      <c r="CE594" s="401"/>
      <c r="CF594" s="401"/>
      <c r="CG594" s="401"/>
      <c r="CH594" s="401"/>
      <c r="CI594" s="401"/>
      <c r="CJ594" s="401"/>
      <c r="CK594" s="401"/>
      <c r="CL594" s="401"/>
      <c r="CM594" s="401"/>
      <c r="CN594" s="401"/>
      <c r="CO594" s="401"/>
      <c r="CP594" s="401"/>
      <c r="CQ594" s="401"/>
      <c r="CR594" s="401"/>
      <c r="CS594" s="401"/>
      <c r="CT594" s="401"/>
      <c r="CU594" s="401"/>
      <c r="CV594" s="401"/>
      <c r="CW594" s="401"/>
      <c r="CX594" s="401"/>
      <c r="CY594" s="401"/>
      <c r="CZ594" s="401"/>
    </row>
    <row r="595" s="405" customFormat="true" ht="25.15" customHeight="true" x14ac:dyDescent="0.2">
      <c r="C595" s="1071"/>
      <c r="D595" s="1072"/>
      <c r="E595" s="697"/>
      <c r="F595" s="697"/>
      <c r="G595" s="697"/>
      <c r="H595" s="1071"/>
      <c r="I595" s="1072"/>
      <c r="J595" s="697"/>
      <c r="K595" s="697"/>
      <c r="L595" s="697"/>
      <c r="M595" s="1071"/>
      <c r="N595" s="1072"/>
      <c r="O595" s="697"/>
      <c r="P595" s="697"/>
      <c r="Q595" s="697"/>
      <c r="X595" s="398"/>
      <c r="Y595" s="398"/>
      <c r="Z595" s="398"/>
      <c r="AA595" s="398"/>
      <c r="AB595" s="398"/>
      <c r="AC595" s="398"/>
      <c r="AD595" s="398"/>
      <c r="AE595" s="398"/>
      <c r="AF595" s="398"/>
      <c r="AG595" s="398"/>
      <c r="AH595" s="398"/>
      <c r="AI595" s="398"/>
      <c r="AJ595" s="398"/>
      <c r="AK595" s="398"/>
      <c r="AL595" s="398"/>
      <c r="AM595" s="398"/>
      <c r="AN595" s="398"/>
      <c r="AO595" s="398"/>
      <c r="AP595" s="398"/>
      <c r="AQ595" s="398"/>
      <c r="AR595" s="398"/>
      <c r="AS595" s="398"/>
      <c r="AT595" s="398"/>
      <c r="AU595" s="398"/>
      <c r="AV595" s="398"/>
      <c r="AW595" s="398"/>
      <c r="AX595" s="398"/>
      <c r="AY595" s="398"/>
      <c r="AZ595" s="398"/>
      <c r="BA595" s="400"/>
      <c r="BB595" s="477"/>
      <c r="BC595" s="400"/>
      <c r="BD595" s="400"/>
      <c r="BE595" s="400"/>
      <c r="BF595" s="400"/>
      <c r="BG595" s="400"/>
      <c r="BH595" s="400"/>
      <c r="BI595" s="400"/>
      <c r="BJ595" s="400"/>
      <c r="BK595" s="400"/>
      <c r="BL595" s="400"/>
      <c r="BM595" s="400"/>
      <c r="BN595" s="400"/>
      <c r="BO595" s="400"/>
      <c r="BP595" s="400"/>
      <c r="BQ595" s="400"/>
      <c r="BR595" s="400"/>
      <c r="BS595" s="400"/>
      <c r="BT595" s="400"/>
      <c r="BU595" s="400"/>
      <c r="BV595" s="400"/>
      <c r="BW595" s="400"/>
      <c r="BX595" s="401"/>
      <c r="BY595" s="401"/>
      <c r="BZ595" s="401"/>
      <c r="CA595" s="401"/>
      <c r="CB595" s="401"/>
      <c r="CC595" s="401"/>
      <c r="CD595" s="401"/>
      <c r="CE595" s="401"/>
      <c r="CF595" s="401"/>
      <c r="CG595" s="401"/>
      <c r="CH595" s="401"/>
      <c r="CI595" s="401"/>
      <c r="CJ595" s="401"/>
      <c r="CK595" s="401"/>
      <c r="CL595" s="401"/>
      <c r="CM595" s="401"/>
      <c r="CN595" s="401"/>
      <c r="CO595" s="401"/>
      <c r="CP595" s="401"/>
      <c r="CQ595" s="401"/>
      <c r="CR595" s="401"/>
      <c r="CS595" s="401"/>
      <c r="CT595" s="401"/>
      <c r="CU595" s="401"/>
      <c r="CV595" s="401"/>
      <c r="CW595" s="401"/>
      <c r="CX595" s="401"/>
      <c r="CY595" s="401"/>
      <c r="CZ595" s="401"/>
    </row>
    <row r="596" s="405" customFormat="true" ht="25.15" customHeight="true" x14ac:dyDescent="0.2">
      <c r="C596" s="1071"/>
      <c r="D596" s="1072"/>
      <c r="E596" s="697"/>
      <c r="F596" s="697"/>
      <c r="G596" s="697"/>
      <c r="H596" s="1071"/>
      <c r="I596" s="1072"/>
      <c r="J596" s="697"/>
      <c r="K596" s="697"/>
      <c r="L596" s="697"/>
      <c r="M596" s="1071"/>
      <c r="N596" s="1072"/>
      <c r="O596" s="697"/>
      <c r="P596" s="697"/>
      <c r="Q596" s="697"/>
      <c r="X596" s="398"/>
      <c r="Y596" s="398"/>
      <c r="Z596" s="398"/>
      <c r="AA596" s="398"/>
      <c r="AB596" s="398"/>
      <c r="AC596" s="398"/>
      <c r="AD596" s="398"/>
      <c r="AE596" s="398"/>
      <c r="AF596" s="398"/>
      <c r="AG596" s="398"/>
      <c r="AH596" s="398"/>
      <c r="AI596" s="398"/>
      <c r="AJ596" s="398"/>
      <c r="AK596" s="398"/>
      <c r="AL596" s="398"/>
      <c r="AM596" s="398"/>
      <c r="AN596" s="398"/>
      <c r="AO596" s="398"/>
      <c r="AP596" s="398"/>
      <c r="AQ596" s="398"/>
      <c r="AR596" s="398"/>
      <c r="AS596" s="398"/>
      <c r="AT596" s="398"/>
      <c r="AU596" s="398"/>
      <c r="AV596" s="398"/>
      <c r="AW596" s="398"/>
      <c r="AX596" s="398"/>
      <c r="AY596" s="398"/>
      <c r="AZ596" s="398"/>
      <c r="BA596" s="400"/>
      <c r="BB596" s="477"/>
      <c r="BC596" s="400"/>
      <c r="BD596" s="400"/>
      <c r="BE596" s="400"/>
      <c r="BF596" s="400"/>
      <c r="BG596" s="400"/>
      <c r="BH596" s="400"/>
      <c r="BI596" s="400"/>
      <c r="BJ596" s="400"/>
      <c r="BK596" s="400"/>
      <c r="BL596" s="400"/>
      <c r="BM596" s="400"/>
      <c r="BN596" s="400"/>
      <c r="BO596" s="400"/>
      <c r="BP596" s="400"/>
      <c r="BQ596" s="400"/>
      <c r="BR596" s="400"/>
      <c r="BS596" s="400"/>
      <c r="BT596" s="400"/>
      <c r="BU596" s="400"/>
      <c r="BV596" s="400"/>
      <c r="BW596" s="400"/>
      <c r="BX596" s="401"/>
      <c r="BY596" s="401"/>
      <c r="BZ596" s="401"/>
      <c r="CA596" s="401"/>
      <c r="CB596" s="401"/>
      <c r="CC596" s="401"/>
      <c r="CD596" s="401"/>
      <c r="CE596" s="401"/>
      <c r="CF596" s="401"/>
      <c r="CG596" s="401"/>
      <c r="CH596" s="401"/>
      <c r="CI596" s="401"/>
      <c r="CJ596" s="401"/>
      <c r="CK596" s="401"/>
      <c r="CL596" s="401"/>
      <c r="CM596" s="401"/>
      <c r="CN596" s="401"/>
      <c r="CO596" s="401"/>
      <c r="CP596" s="401"/>
      <c r="CQ596" s="401"/>
      <c r="CR596" s="401"/>
      <c r="CS596" s="401"/>
      <c r="CT596" s="401"/>
      <c r="CU596" s="401"/>
      <c r="CV596" s="401"/>
      <c r="CW596" s="401"/>
      <c r="CX596" s="401"/>
      <c r="CY596" s="401"/>
      <c r="CZ596" s="401"/>
    </row>
    <row r="597" s="405" customFormat="true" ht="25.15" customHeight="true" x14ac:dyDescent="0.2">
      <c r="C597" s="1071"/>
      <c r="D597" s="1072"/>
      <c r="E597" s="697"/>
      <c r="F597" s="697"/>
      <c r="G597" s="697"/>
      <c r="H597" s="1071"/>
      <c r="I597" s="1072"/>
      <c r="J597" s="697"/>
      <c r="K597" s="697"/>
      <c r="L597" s="697"/>
      <c r="M597" s="1071"/>
      <c r="N597" s="1072"/>
      <c r="O597" s="697"/>
      <c r="P597" s="697"/>
      <c r="Q597" s="697"/>
      <c r="X597" s="398"/>
      <c r="Y597" s="398"/>
      <c r="Z597" s="398"/>
      <c r="AA597" s="398"/>
      <c r="AB597" s="398"/>
      <c r="AC597" s="398"/>
      <c r="AD597" s="398"/>
      <c r="AE597" s="398"/>
      <c r="AF597" s="398"/>
      <c r="AG597" s="398"/>
      <c r="AH597" s="398"/>
      <c r="AI597" s="398"/>
      <c r="AJ597" s="398"/>
      <c r="AK597" s="398"/>
      <c r="AL597" s="398"/>
      <c r="AM597" s="398"/>
      <c r="AN597" s="398"/>
      <c r="AO597" s="398"/>
      <c r="AP597" s="398"/>
      <c r="AQ597" s="398"/>
      <c r="AR597" s="398"/>
      <c r="AS597" s="398"/>
      <c r="AT597" s="398"/>
      <c r="AU597" s="398"/>
      <c r="AV597" s="398"/>
      <c r="AW597" s="398"/>
      <c r="AX597" s="398"/>
      <c r="AY597" s="398"/>
      <c r="AZ597" s="398"/>
      <c r="BA597" s="400"/>
      <c r="BB597" s="477"/>
      <c r="BC597" s="400"/>
      <c r="BD597" s="400"/>
      <c r="BE597" s="400"/>
      <c r="BF597" s="400"/>
      <c r="BG597" s="400"/>
      <c r="BH597" s="400"/>
      <c r="BI597" s="400"/>
      <c r="BJ597" s="400"/>
      <c r="BK597" s="400"/>
      <c r="BL597" s="400"/>
      <c r="BM597" s="400"/>
      <c r="BN597" s="400"/>
      <c r="BO597" s="400"/>
      <c r="BP597" s="400"/>
      <c r="BQ597" s="400"/>
      <c r="BR597" s="400"/>
      <c r="BS597" s="400"/>
      <c r="BT597" s="400"/>
      <c r="BU597" s="400"/>
      <c r="BV597" s="400"/>
      <c r="BW597" s="400"/>
      <c r="BX597" s="401"/>
      <c r="BY597" s="401"/>
      <c r="BZ597" s="401"/>
      <c r="CA597" s="401"/>
      <c r="CB597" s="401"/>
      <c r="CC597" s="401"/>
      <c r="CD597" s="401"/>
      <c r="CE597" s="401"/>
      <c r="CF597" s="401"/>
      <c r="CG597" s="401"/>
      <c r="CH597" s="401"/>
      <c r="CI597" s="401"/>
      <c r="CJ597" s="401"/>
      <c r="CK597" s="401"/>
      <c r="CL597" s="401"/>
      <c r="CM597" s="401"/>
      <c r="CN597" s="401"/>
      <c r="CO597" s="401"/>
      <c r="CP597" s="401"/>
      <c r="CQ597" s="401"/>
      <c r="CR597" s="401"/>
      <c r="CS597" s="401"/>
      <c r="CT597" s="401"/>
      <c r="CU597" s="401"/>
      <c r="CV597" s="401"/>
      <c r="CW597" s="401"/>
      <c r="CX597" s="401"/>
      <c r="CY597" s="401"/>
      <c r="CZ597" s="401"/>
    </row>
    <row r="598" s="405" customFormat="true" ht="25.15" customHeight="true" x14ac:dyDescent="0.2">
      <c r="C598" s="1071"/>
      <c r="D598" s="1072"/>
      <c r="E598" s="697"/>
      <c r="F598" s="697"/>
      <c r="G598" s="697"/>
      <c r="H598" s="1071"/>
      <c r="I598" s="1072"/>
      <c r="J598" s="697"/>
      <c r="K598" s="697"/>
      <c r="L598" s="697"/>
      <c r="M598" s="1071"/>
      <c r="N598" s="1072"/>
      <c r="O598" s="697"/>
      <c r="P598" s="697"/>
      <c r="Q598" s="697"/>
      <c r="X598" s="398"/>
      <c r="Y598" s="398"/>
      <c r="Z598" s="398"/>
      <c r="AA598" s="398"/>
      <c r="AB598" s="398"/>
      <c r="AC598" s="398"/>
      <c r="AD598" s="398"/>
      <c r="AE598" s="398"/>
      <c r="AF598" s="398"/>
      <c r="AG598" s="398"/>
      <c r="AH598" s="398"/>
      <c r="AI598" s="398"/>
      <c r="AJ598" s="398"/>
      <c r="AK598" s="398"/>
      <c r="AL598" s="398"/>
      <c r="AM598" s="398"/>
      <c r="AN598" s="398"/>
      <c r="AO598" s="398"/>
      <c r="AP598" s="398"/>
      <c r="AQ598" s="398"/>
      <c r="AR598" s="398"/>
      <c r="AS598" s="398"/>
      <c r="AT598" s="398"/>
      <c r="AU598" s="398"/>
      <c r="AV598" s="398"/>
      <c r="AW598" s="398"/>
      <c r="AX598" s="398"/>
      <c r="AY598" s="398"/>
      <c r="AZ598" s="398"/>
      <c r="BA598" s="400"/>
      <c r="BB598" s="477"/>
      <c r="BC598" s="400"/>
      <c r="BD598" s="400"/>
      <c r="BE598" s="400"/>
      <c r="BF598" s="400"/>
      <c r="BG598" s="400"/>
      <c r="BH598" s="400"/>
      <c r="BI598" s="400"/>
      <c r="BJ598" s="400"/>
      <c r="BK598" s="400"/>
      <c r="BL598" s="400"/>
      <c r="BM598" s="400"/>
      <c r="BN598" s="400"/>
      <c r="BO598" s="400"/>
      <c r="BP598" s="400"/>
      <c r="BQ598" s="400"/>
      <c r="BR598" s="400"/>
      <c r="BS598" s="400"/>
      <c r="BT598" s="400"/>
      <c r="BU598" s="400"/>
      <c r="BV598" s="400"/>
      <c r="BW598" s="400"/>
      <c r="BX598" s="401"/>
      <c r="BY598" s="401"/>
      <c r="BZ598" s="401"/>
      <c r="CA598" s="401"/>
      <c r="CB598" s="401"/>
      <c r="CC598" s="401"/>
      <c r="CD598" s="401"/>
      <c r="CE598" s="401"/>
      <c r="CF598" s="401"/>
      <c r="CG598" s="401"/>
      <c r="CH598" s="401"/>
      <c r="CI598" s="401"/>
      <c r="CJ598" s="401"/>
      <c r="CK598" s="401"/>
      <c r="CL598" s="401"/>
      <c r="CM598" s="401"/>
      <c r="CN598" s="401"/>
      <c r="CO598" s="401"/>
      <c r="CP598" s="401"/>
      <c r="CQ598" s="401"/>
      <c r="CR598" s="401"/>
      <c r="CS598" s="401"/>
      <c r="CT598" s="401"/>
      <c r="CU598" s="401"/>
      <c r="CV598" s="401"/>
      <c r="CW598" s="401"/>
      <c r="CX598" s="401"/>
      <c r="CY598" s="401"/>
      <c r="CZ598" s="401"/>
    </row>
    <row r="599" s="405" customFormat="true" ht="25.15" customHeight="true" x14ac:dyDescent="0.2">
      <c r="C599" s="1071"/>
      <c r="D599" s="1072"/>
      <c r="E599" s="697"/>
      <c r="F599" s="697"/>
      <c r="G599" s="697"/>
      <c r="H599" s="1071"/>
      <c r="I599" s="1072"/>
      <c r="J599" s="697"/>
      <c r="K599" s="697"/>
      <c r="L599" s="697"/>
      <c r="M599" s="1071"/>
      <c r="N599" s="1072"/>
      <c r="O599" s="697"/>
      <c r="P599" s="697"/>
      <c r="Q599" s="697"/>
      <c r="X599" s="398"/>
      <c r="Y599" s="398"/>
      <c r="Z599" s="398"/>
      <c r="AA599" s="398"/>
      <c r="AB599" s="398"/>
      <c r="AC599" s="398"/>
      <c r="AD599" s="398"/>
      <c r="AE599" s="398"/>
      <c r="AF599" s="398"/>
      <c r="AG599" s="398"/>
      <c r="AH599" s="398"/>
      <c r="AI599" s="398"/>
      <c r="AJ599" s="398"/>
      <c r="AK599" s="398"/>
      <c r="AL599" s="398"/>
      <c r="AM599" s="398"/>
      <c r="AN599" s="398"/>
      <c r="AO599" s="398"/>
      <c r="AP599" s="398"/>
      <c r="AQ599" s="398"/>
      <c r="AR599" s="398"/>
      <c r="AS599" s="398"/>
      <c r="AT599" s="398"/>
      <c r="AU599" s="398"/>
      <c r="AV599" s="398"/>
      <c r="AW599" s="398"/>
      <c r="AX599" s="398"/>
      <c r="AY599" s="398"/>
      <c r="AZ599" s="398"/>
      <c r="BA599" s="400"/>
      <c r="BB599" s="477"/>
      <c r="BC599" s="400"/>
      <c r="BD599" s="400"/>
      <c r="BE599" s="400"/>
      <c r="BF599" s="400"/>
      <c r="BG599" s="400"/>
      <c r="BH599" s="400"/>
      <c r="BI599" s="400"/>
      <c r="BJ599" s="400"/>
      <c r="BK599" s="400"/>
      <c r="BL599" s="400"/>
      <c r="BM599" s="400"/>
      <c r="BN599" s="400"/>
      <c r="BO599" s="400"/>
      <c r="BP599" s="400"/>
      <c r="BQ599" s="400"/>
      <c r="BR599" s="400"/>
      <c r="BS599" s="400"/>
      <c r="BT599" s="400"/>
      <c r="BU599" s="400"/>
      <c r="BV599" s="400"/>
      <c r="BW599" s="400"/>
      <c r="BX599" s="401"/>
      <c r="BY599" s="401"/>
      <c r="BZ599" s="401"/>
      <c r="CA599" s="401"/>
      <c r="CB599" s="401"/>
      <c r="CC599" s="401"/>
      <c r="CD599" s="401"/>
      <c r="CE599" s="401"/>
      <c r="CF599" s="401"/>
      <c r="CG599" s="401"/>
      <c r="CH599" s="401"/>
      <c r="CI599" s="401"/>
      <c r="CJ599" s="401"/>
      <c r="CK599" s="401"/>
      <c r="CL599" s="401"/>
      <c r="CM599" s="401"/>
      <c r="CN599" s="401"/>
      <c r="CO599" s="401"/>
      <c r="CP599" s="401"/>
      <c r="CQ599" s="401"/>
      <c r="CR599" s="401"/>
      <c r="CS599" s="401"/>
      <c r="CT599" s="401"/>
      <c r="CU599" s="401"/>
      <c r="CV599" s="401"/>
      <c r="CW599" s="401"/>
      <c r="CX599" s="401"/>
      <c r="CY599" s="401"/>
      <c r="CZ599" s="401"/>
    </row>
    <row r="600" s="405" customFormat="true" ht="25.15" customHeight="true" x14ac:dyDescent="0.2">
      <c r="C600" s="1071"/>
      <c r="D600" s="1072"/>
      <c r="E600" s="697"/>
      <c r="F600" s="697"/>
      <c r="G600" s="697"/>
      <c r="H600" s="1071"/>
      <c r="I600" s="1072"/>
      <c r="J600" s="697"/>
      <c r="K600" s="697"/>
      <c r="L600" s="697"/>
      <c r="M600" s="1071"/>
      <c r="N600" s="1072"/>
      <c r="O600" s="697"/>
      <c r="P600" s="697"/>
      <c r="Q600" s="697"/>
      <c r="X600" s="398"/>
      <c r="Y600" s="398"/>
      <c r="Z600" s="398"/>
      <c r="AA600" s="398"/>
      <c r="AB600" s="398"/>
      <c r="AC600" s="398"/>
      <c r="AD600" s="398"/>
      <c r="AE600" s="398"/>
      <c r="AF600" s="398"/>
      <c r="AG600" s="398"/>
      <c r="AH600" s="398"/>
      <c r="AI600" s="398"/>
      <c r="AJ600" s="398"/>
      <c r="AK600" s="398"/>
      <c r="AL600" s="398"/>
      <c r="AM600" s="398"/>
      <c r="AN600" s="398"/>
      <c r="AO600" s="398"/>
      <c r="AP600" s="398"/>
      <c r="AQ600" s="398"/>
      <c r="AR600" s="398"/>
      <c r="AS600" s="398"/>
      <c r="AT600" s="398"/>
      <c r="AU600" s="398"/>
      <c r="AV600" s="398"/>
      <c r="AW600" s="398"/>
      <c r="AX600" s="398"/>
      <c r="AY600" s="398"/>
      <c r="AZ600" s="398"/>
      <c r="BA600" s="400"/>
      <c r="BB600" s="477"/>
      <c r="BC600" s="400"/>
      <c r="BD600" s="400"/>
      <c r="BE600" s="400"/>
      <c r="BF600" s="400"/>
      <c r="BG600" s="400"/>
      <c r="BH600" s="400"/>
      <c r="BI600" s="400"/>
      <c r="BJ600" s="400"/>
      <c r="BK600" s="400"/>
      <c r="BL600" s="400"/>
      <c r="BM600" s="400"/>
      <c r="BN600" s="400"/>
      <c r="BO600" s="400"/>
      <c r="BP600" s="400"/>
      <c r="BQ600" s="400"/>
      <c r="BR600" s="400"/>
      <c r="BS600" s="400"/>
      <c r="BT600" s="400"/>
      <c r="BU600" s="400"/>
      <c r="BV600" s="400"/>
      <c r="BW600" s="400"/>
      <c r="BX600" s="401"/>
      <c r="BY600" s="401"/>
      <c r="BZ600" s="401"/>
      <c r="CA600" s="401"/>
      <c r="CB600" s="401"/>
      <c r="CC600" s="401"/>
      <c r="CD600" s="401"/>
      <c r="CE600" s="401"/>
      <c r="CF600" s="401"/>
      <c r="CG600" s="401"/>
      <c r="CH600" s="401"/>
      <c r="CI600" s="401"/>
      <c r="CJ600" s="401"/>
      <c r="CK600" s="401"/>
      <c r="CL600" s="401"/>
      <c r="CM600" s="401"/>
      <c r="CN600" s="401"/>
      <c r="CO600" s="401"/>
      <c r="CP600" s="401"/>
      <c r="CQ600" s="401"/>
      <c r="CR600" s="401"/>
      <c r="CS600" s="401"/>
      <c r="CT600" s="401"/>
      <c r="CU600" s="401"/>
      <c r="CV600" s="401"/>
      <c r="CW600" s="401"/>
      <c r="CX600" s="401"/>
      <c r="CY600" s="401"/>
      <c r="CZ600" s="401"/>
    </row>
    <row r="601" s="405" customFormat="true" ht="25.15" customHeight="true" x14ac:dyDescent="0.2">
      <c r="C601" s="1071"/>
      <c r="D601" s="1072"/>
      <c r="E601" s="697"/>
      <c r="F601" s="697"/>
      <c r="G601" s="697"/>
      <c r="H601" s="1071"/>
      <c r="I601" s="1072"/>
      <c r="J601" s="697"/>
      <c r="K601" s="697"/>
      <c r="L601" s="697"/>
      <c r="M601" s="1071"/>
      <c r="N601" s="1072"/>
      <c r="O601" s="697"/>
      <c r="P601" s="697"/>
      <c r="Q601" s="697"/>
      <c r="X601" s="398"/>
      <c r="Y601" s="398"/>
      <c r="Z601" s="398"/>
      <c r="AA601" s="398"/>
      <c r="AB601" s="398"/>
      <c r="AC601" s="398"/>
      <c r="AD601" s="398"/>
      <c r="AE601" s="398"/>
      <c r="AF601" s="398"/>
      <c r="AG601" s="398"/>
      <c r="AH601" s="398"/>
      <c r="AI601" s="398"/>
      <c r="AJ601" s="398"/>
      <c r="AK601" s="398"/>
      <c r="AL601" s="398"/>
      <c r="AM601" s="398"/>
      <c r="AN601" s="398"/>
      <c r="AO601" s="398"/>
      <c r="AP601" s="398"/>
      <c r="AQ601" s="398"/>
      <c r="AR601" s="398"/>
      <c r="AS601" s="398"/>
      <c r="AT601" s="398"/>
      <c r="AU601" s="398"/>
      <c r="AV601" s="398"/>
      <c r="AW601" s="398"/>
      <c r="AX601" s="398"/>
      <c r="AY601" s="398"/>
      <c r="AZ601" s="398"/>
      <c r="BA601" s="400"/>
      <c r="BB601" s="477"/>
      <c r="BC601" s="400"/>
      <c r="BD601" s="400"/>
      <c r="BE601" s="400"/>
      <c r="BF601" s="400"/>
      <c r="BG601" s="400"/>
      <c r="BH601" s="400"/>
      <c r="BI601" s="400"/>
      <c r="BJ601" s="400"/>
      <c r="BK601" s="400"/>
      <c r="BL601" s="400"/>
      <c r="BM601" s="400"/>
      <c r="BN601" s="400"/>
      <c r="BO601" s="400"/>
      <c r="BP601" s="400"/>
      <c r="BQ601" s="400"/>
      <c r="BR601" s="400"/>
      <c r="BS601" s="400"/>
      <c r="BT601" s="400"/>
      <c r="BU601" s="400"/>
      <c r="BV601" s="400"/>
      <c r="BW601" s="400"/>
      <c r="BX601" s="401"/>
      <c r="BY601" s="401"/>
      <c r="BZ601" s="401"/>
      <c r="CA601" s="401"/>
      <c r="CB601" s="401"/>
      <c r="CC601" s="401"/>
      <c r="CD601" s="401"/>
      <c r="CE601" s="401"/>
      <c r="CF601" s="401"/>
      <c r="CG601" s="401"/>
      <c r="CH601" s="401"/>
      <c r="CI601" s="401"/>
      <c r="CJ601" s="401"/>
      <c r="CK601" s="401"/>
      <c r="CL601" s="401"/>
      <c r="CM601" s="401"/>
      <c r="CN601" s="401"/>
      <c r="CO601" s="401"/>
      <c r="CP601" s="401"/>
      <c r="CQ601" s="401"/>
      <c r="CR601" s="401"/>
      <c r="CS601" s="401"/>
      <c r="CT601" s="401"/>
      <c r="CU601" s="401"/>
      <c r="CV601" s="401"/>
      <c r="CW601" s="401"/>
      <c r="CX601" s="401"/>
      <c r="CY601" s="401"/>
      <c r="CZ601" s="401"/>
    </row>
    <row r="602" s="405" customFormat="true" ht="25.15" customHeight="true" x14ac:dyDescent="0.2">
      <c r="C602" s="1071"/>
      <c r="D602" s="1072"/>
      <c r="E602" s="697"/>
      <c r="F602" s="697"/>
      <c r="G602" s="697"/>
      <c r="H602" s="1071"/>
      <c r="I602" s="1072"/>
      <c r="J602" s="697"/>
      <c r="K602" s="697"/>
      <c r="L602" s="697"/>
      <c r="M602" s="1071"/>
      <c r="N602" s="1072"/>
      <c r="O602" s="697"/>
      <c r="P602" s="697"/>
      <c r="Q602" s="697"/>
      <c r="X602" s="398"/>
      <c r="Y602" s="398"/>
      <c r="Z602" s="398"/>
      <c r="AA602" s="398"/>
      <c r="AB602" s="398"/>
      <c r="AC602" s="398"/>
      <c r="AD602" s="398"/>
      <c r="AE602" s="398"/>
      <c r="AF602" s="398"/>
      <c r="AG602" s="398"/>
      <c r="AH602" s="398"/>
      <c r="AI602" s="398"/>
      <c r="AJ602" s="398"/>
      <c r="AK602" s="398"/>
      <c r="AL602" s="398"/>
      <c r="AM602" s="398"/>
      <c r="AN602" s="398"/>
      <c r="AO602" s="398"/>
      <c r="AP602" s="398"/>
      <c r="AQ602" s="398"/>
      <c r="AR602" s="398"/>
      <c r="AS602" s="398"/>
      <c r="AT602" s="398"/>
      <c r="AU602" s="398"/>
      <c r="AV602" s="398"/>
      <c r="AW602" s="398"/>
      <c r="AX602" s="398"/>
      <c r="AY602" s="398"/>
      <c r="AZ602" s="398"/>
      <c r="BA602" s="400"/>
      <c r="BB602" s="477"/>
      <c r="BC602" s="400"/>
      <c r="BD602" s="400"/>
      <c r="BE602" s="400"/>
      <c r="BF602" s="400"/>
      <c r="BG602" s="400"/>
      <c r="BH602" s="400"/>
      <c r="BI602" s="400"/>
      <c r="BJ602" s="400"/>
      <c r="BK602" s="400"/>
      <c r="BL602" s="400"/>
      <c r="BM602" s="400"/>
      <c r="BN602" s="400"/>
      <c r="BO602" s="400"/>
      <c r="BP602" s="400"/>
      <c r="BQ602" s="400"/>
      <c r="BR602" s="400"/>
      <c r="BS602" s="400"/>
      <c r="BT602" s="400"/>
      <c r="BU602" s="400"/>
      <c r="BV602" s="400"/>
      <c r="BW602" s="400"/>
      <c r="BX602" s="401"/>
      <c r="BY602" s="401"/>
      <c r="BZ602" s="401"/>
      <c r="CA602" s="401"/>
      <c r="CB602" s="401"/>
      <c r="CC602" s="401"/>
      <c r="CD602" s="401"/>
      <c r="CE602" s="401"/>
      <c r="CF602" s="401"/>
      <c r="CG602" s="401"/>
      <c r="CH602" s="401"/>
      <c r="CI602" s="401"/>
      <c r="CJ602" s="401"/>
      <c r="CK602" s="401"/>
      <c r="CL602" s="401"/>
      <c r="CM602" s="401"/>
      <c r="CN602" s="401"/>
      <c r="CO602" s="401"/>
      <c r="CP602" s="401"/>
      <c r="CQ602" s="401"/>
      <c r="CR602" s="401"/>
      <c r="CS602" s="401"/>
      <c r="CT602" s="401"/>
      <c r="CU602" s="401"/>
      <c r="CV602" s="401"/>
      <c r="CW602" s="401"/>
      <c r="CX602" s="401"/>
      <c r="CY602" s="401"/>
      <c r="CZ602" s="401"/>
    </row>
    <row r="603" s="405" customFormat="true" ht="25.15" customHeight="true" x14ac:dyDescent="0.2">
      <c r="C603" s="1071"/>
      <c r="D603" s="1072"/>
      <c r="E603" s="697"/>
      <c r="F603" s="697"/>
      <c r="G603" s="697"/>
      <c r="H603" s="1071"/>
      <c r="I603" s="1072"/>
      <c r="J603" s="697"/>
      <c r="K603" s="697"/>
      <c r="L603" s="697"/>
      <c r="M603" s="1071"/>
      <c r="N603" s="1072"/>
      <c r="O603" s="697"/>
      <c r="P603" s="697"/>
      <c r="Q603" s="697"/>
      <c r="X603" s="398"/>
      <c r="Y603" s="398"/>
      <c r="Z603" s="398"/>
      <c r="AA603" s="398"/>
      <c r="AB603" s="398"/>
      <c r="AC603" s="398"/>
      <c r="AD603" s="398"/>
      <c r="AE603" s="398"/>
      <c r="AF603" s="398"/>
      <c r="AG603" s="398"/>
      <c r="AH603" s="398"/>
      <c r="AI603" s="398"/>
      <c r="AJ603" s="398"/>
      <c r="AK603" s="398"/>
      <c r="AL603" s="398"/>
      <c r="AM603" s="398"/>
      <c r="AN603" s="398"/>
      <c r="AO603" s="398"/>
      <c r="AP603" s="398"/>
      <c r="AQ603" s="398"/>
      <c r="AR603" s="398"/>
      <c r="AS603" s="398"/>
      <c r="AT603" s="398"/>
      <c r="AU603" s="398"/>
      <c r="AV603" s="398"/>
      <c r="AW603" s="398"/>
      <c r="AX603" s="398"/>
      <c r="AY603" s="398"/>
      <c r="AZ603" s="398"/>
      <c r="BA603" s="400"/>
      <c r="BB603" s="477"/>
      <c r="BC603" s="400"/>
      <c r="BD603" s="400"/>
      <c r="BE603" s="400"/>
      <c r="BF603" s="400"/>
      <c r="BG603" s="400"/>
      <c r="BH603" s="400"/>
      <c r="BI603" s="400"/>
      <c r="BJ603" s="400"/>
      <c r="BK603" s="400"/>
      <c r="BL603" s="400"/>
      <c r="BM603" s="400"/>
      <c r="BN603" s="400"/>
      <c r="BO603" s="400"/>
      <c r="BP603" s="400"/>
      <c r="BQ603" s="400"/>
      <c r="BR603" s="400"/>
      <c r="BS603" s="400"/>
      <c r="BT603" s="400"/>
      <c r="BU603" s="400"/>
      <c r="BV603" s="400"/>
      <c r="BW603" s="400"/>
      <c r="BX603" s="401"/>
      <c r="BY603" s="401"/>
      <c r="BZ603" s="401"/>
      <c r="CA603" s="401"/>
      <c r="CB603" s="401"/>
      <c r="CC603" s="401"/>
      <c r="CD603" s="401"/>
      <c r="CE603" s="401"/>
      <c r="CF603" s="401"/>
      <c r="CG603" s="401"/>
      <c r="CH603" s="401"/>
      <c r="CI603" s="401"/>
      <c r="CJ603" s="401"/>
      <c r="CK603" s="401"/>
      <c r="CL603" s="401"/>
      <c r="CM603" s="401"/>
      <c r="CN603" s="401"/>
      <c r="CO603" s="401"/>
      <c r="CP603" s="401"/>
      <c r="CQ603" s="401"/>
      <c r="CR603" s="401"/>
      <c r="CS603" s="401"/>
      <c r="CT603" s="401"/>
      <c r="CU603" s="401"/>
      <c r="CV603" s="401"/>
      <c r="CW603" s="401"/>
      <c r="CX603" s="401"/>
      <c r="CY603" s="401"/>
      <c r="CZ603" s="401"/>
    </row>
    <row r="604" s="405" customFormat="true" ht="25.15" customHeight="true" x14ac:dyDescent="0.2">
      <c r="C604" s="1071"/>
      <c r="D604" s="1072"/>
      <c r="E604" s="697"/>
      <c r="F604" s="697"/>
      <c r="G604" s="697"/>
      <c r="H604" s="1071"/>
      <c r="I604" s="1072"/>
      <c r="J604" s="697"/>
      <c r="K604" s="697"/>
      <c r="L604" s="697"/>
      <c r="M604" s="1071"/>
      <c r="N604" s="1072"/>
      <c r="O604" s="697"/>
      <c r="P604" s="697"/>
      <c r="Q604" s="697"/>
      <c r="X604" s="398"/>
      <c r="Y604" s="398"/>
      <c r="Z604" s="398"/>
      <c r="AA604" s="398"/>
      <c r="AB604" s="398"/>
      <c r="AC604" s="398"/>
      <c r="AD604" s="398"/>
      <c r="AE604" s="398"/>
      <c r="AF604" s="398"/>
      <c r="AG604" s="398"/>
      <c r="AH604" s="398"/>
      <c r="AI604" s="398"/>
      <c r="AJ604" s="398"/>
      <c r="AK604" s="398"/>
      <c r="AL604" s="398"/>
      <c r="AM604" s="398"/>
      <c r="AN604" s="398"/>
      <c r="AO604" s="398"/>
      <c r="AP604" s="398"/>
      <c r="AQ604" s="398"/>
      <c r="AR604" s="398"/>
      <c r="AS604" s="398"/>
      <c r="AT604" s="398"/>
      <c r="AU604" s="398"/>
      <c r="AV604" s="398"/>
      <c r="AW604" s="398"/>
      <c r="AX604" s="398"/>
      <c r="AY604" s="398"/>
      <c r="AZ604" s="398"/>
      <c r="BA604" s="401"/>
      <c r="BB604" s="478"/>
      <c r="BC604" s="401"/>
      <c r="BD604" s="401"/>
      <c r="BE604" s="401"/>
      <c r="BF604" s="401"/>
      <c r="BG604" s="401"/>
      <c r="BH604" s="401"/>
      <c r="BI604" s="401"/>
      <c r="BJ604" s="401"/>
      <c r="BK604" s="401"/>
      <c r="BL604" s="401"/>
      <c r="BM604" s="401"/>
      <c r="BN604" s="401"/>
      <c r="BO604" s="401"/>
      <c r="BP604" s="401"/>
      <c r="BQ604" s="401"/>
      <c r="BR604" s="401"/>
      <c r="BS604" s="401"/>
      <c r="BT604" s="401"/>
      <c r="BU604" s="401"/>
      <c r="BV604" s="401"/>
      <c r="BW604" s="401"/>
      <c r="BX604" s="401"/>
      <c r="BY604" s="401"/>
      <c r="BZ604" s="401"/>
      <c r="CA604" s="401"/>
      <c r="CB604" s="401"/>
      <c r="CC604" s="401"/>
      <c r="CD604" s="401"/>
      <c r="CE604" s="401"/>
      <c r="CF604" s="401"/>
      <c r="CG604" s="401"/>
      <c r="CH604" s="401"/>
      <c r="CI604" s="401"/>
      <c r="CJ604" s="401"/>
      <c r="CK604" s="401"/>
      <c r="CL604" s="401"/>
      <c r="CM604" s="401"/>
      <c r="CN604" s="401"/>
      <c r="CO604" s="401"/>
      <c r="CP604" s="401"/>
      <c r="CQ604" s="401"/>
      <c r="CR604" s="401"/>
      <c r="CS604" s="401"/>
      <c r="CT604" s="401"/>
      <c r="CU604" s="401"/>
      <c r="CV604" s="401"/>
      <c r="CW604" s="401"/>
      <c r="CX604" s="401"/>
      <c r="CY604" s="401"/>
      <c r="CZ604" s="401"/>
    </row>
    <row r="605" s="405" customFormat="true" ht="25.15" customHeight="true" x14ac:dyDescent="0.2">
      <c r="C605" s="1071"/>
      <c r="D605" s="1072"/>
      <c r="E605" s="697"/>
      <c r="F605" s="697"/>
      <c r="G605" s="697"/>
      <c r="H605" s="1071"/>
      <c r="I605" s="1072"/>
      <c r="J605" s="697"/>
      <c r="K605" s="697"/>
      <c r="L605" s="697"/>
      <c r="M605" s="1071"/>
      <c r="N605" s="1072"/>
      <c r="O605" s="697"/>
      <c r="P605" s="697"/>
      <c r="Q605" s="697"/>
      <c r="X605" s="398"/>
      <c r="Y605" s="398"/>
      <c r="Z605" s="398"/>
      <c r="AA605" s="398"/>
      <c r="AB605" s="398"/>
      <c r="AC605" s="398"/>
      <c r="AD605" s="398"/>
      <c r="AE605" s="398"/>
      <c r="AF605" s="398"/>
      <c r="AG605" s="398"/>
      <c r="AH605" s="398"/>
      <c r="AI605" s="398"/>
      <c r="AJ605" s="398"/>
      <c r="AK605" s="398"/>
      <c r="AL605" s="398"/>
      <c r="AM605" s="398"/>
      <c r="AN605" s="398"/>
      <c r="AO605" s="398"/>
      <c r="AP605" s="398"/>
      <c r="AQ605" s="398"/>
      <c r="AR605" s="398"/>
      <c r="AS605" s="398"/>
      <c r="AT605" s="398"/>
      <c r="AU605" s="398"/>
      <c r="AV605" s="398"/>
      <c r="AW605" s="398"/>
      <c r="AX605" s="398"/>
      <c r="AY605" s="398"/>
      <c r="AZ605" s="398"/>
      <c r="BA605" s="401"/>
      <c r="BB605" s="478"/>
      <c r="BC605" s="401"/>
      <c r="BD605" s="401"/>
      <c r="BE605" s="401"/>
      <c r="BF605" s="401"/>
      <c r="BG605" s="401"/>
      <c r="BH605" s="401"/>
      <c r="BI605" s="401"/>
      <c r="BJ605" s="401"/>
      <c r="BK605" s="401"/>
      <c r="BL605" s="401"/>
      <c r="BM605" s="401"/>
      <c r="BN605" s="401"/>
      <c r="BO605" s="401"/>
      <c r="BP605" s="401"/>
      <c r="BQ605" s="401"/>
      <c r="BR605" s="401"/>
      <c r="BS605" s="401"/>
      <c r="BT605" s="401"/>
      <c r="BU605" s="401"/>
      <c r="BV605" s="401"/>
      <c r="BW605" s="401"/>
      <c r="BX605" s="401"/>
      <c r="BY605" s="401"/>
      <c r="BZ605" s="401"/>
      <c r="CA605" s="401"/>
      <c r="CB605" s="401"/>
      <c r="CC605" s="401"/>
      <c r="CD605" s="401"/>
      <c r="CE605" s="401"/>
      <c r="CF605" s="401"/>
      <c r="CG605" s="401"/>
      <c r="CH605" s="401"/>
      <c r="CI605" s="401"/>
      <c r="CJ605" s="401"/>
      <c r="CK605" s="401"/>
      <c r="CL605" s="401"/>
      <c r="CM605" s="401"/>
      <c r="CN605" s="401"/>
      <c r="CO605" s="401"/>
      <c r="CP605" s="401"/>
      <c r="CQ605" s="401"/>
      <c r="CR605" s="401"/>
      <c r="CS605" s="401"/>
      <c r="CT605" s="401"/>
      <c r="CU605" s="401"/>
      <c r="CV605" s="401"/>
      <c r="CW605" s="401"/>
      <c r="CX605" s="401"/>
      <c r="CY605" s="401"/>
      <c r="CZ605" s="401"/>
    </row>
    <row r="606" s="405" customFormat="true" ht="25.15" customHeight="true" x14ac:dyDescent="0.2">
      <c r="C606" s="1071"/>
      <c r="D606" s="1072"/>
      <c r="E606" s="697"/>
      <c r="F606" s="697"/>
      <c r="G606" s="697"/>
      <c r="H606" s="1071"/>
      <c r="I606" s="1072"/>
      <c r="J606" s="697"/>
      <c r="K606" s="697"/>
      <c r="L606" s="697"/>
      <c r="M606" s="1071"/>
      <c r="N606" s="1072"/>
      <c r="O606" s="697"/>
      <c r="P606" s="697"/>
      <c r="Q606" s="697"/>
      <c r="X606" s="398"/>
      <c r="Y606" s="398"/>
      <c r="Z606" s="398"/>
      <c r="AA606" s="398"/>
      <c r="AB606" s="398"/>
      <c r="AC606" s="398"/>
      <c r="AD606" s="398"/>
      <c r="AE606" s="398"/>
      <c r="AF606" s="398"/>
      <c r="AG606" s="398"/>
      <c r="AH606" s="398"/>
      <c r="AI606" s="398"/>
      <c r="AJ606" s="398"/>
      <c r="AK606" s="398"/>
      <c r="AL606" s="398"/>
      <c r="AM606" s="398"/>
      <c r="AN606" s="398"/>
      <c r="AO606" s="398"/>
      <c r="AP606" s="398"/>
      <c r="AQ606" s="398"/>
      <c r="AR606" s="398"/>
      <c r="AS606" s="398"/>
      <c r="AT606" s="398"/>
      <c r="AU606" s="398"/>
      <c r="AV606" s="398"/>
      <c r="AW606" s="398"/>
      <c r="AX606" s="398"/>
      <c r="AY606" s="398"/>
      <c r="AZ606" s="398"/>
      <c r="BA606" s="401"/>
      <c r="BB606" s="478"/>
      <c r="BC606" s="401"/>
      <c r="BD606" s="401"/>
      <c r="BE606" s="401"/>
      <c r="BF606" s="401"/>
      <c r="BG606" s="401"/>
      <c r="BH606" s="401"/>
      <c r="BI606" s="401"/>
      <c r="BJ606" s="401"/>
      <c r="BK606" s="401"/>
      <c r="BL606" s="401"/>
      <c r="BM606" s="401"/>
      <c r="BN606" s="401"/>
      <c r="BO606" s="401"/>
      <c r="BP606" s="401"/>
      <c r="BQ606" s="401"/>
      <c r="BR606" s="401"/>
      <c r="BS606" s="401"/>
      <c r="BT606" s="401"/>
      <c r="BU606" s="401"/>
      <c r="BV606" s="401"/>
      <c r="BW606" s="401"/>
      <c r="BX606" s="401"/>
      <c r="BY606" s="401"/>
      <c r="BZ606" s="401"/>
      <c r="CA606" s="401"/>
      <c r="CB606" s="401"/>
      <c r="CC606" s="401"/>
      <c r="CD606" s="401"/>
      <c r="CE606" s="401"/>
      <c r="CF606" s="401"/>
      <c r="CG606" s="401"/>
      <c r="CH606" s="401"/>
      <c r="CI606" s="401"/>
      <c r="CJ606" s="401"/>
      <c r="CK606" s="401"/>
      <c r="CL606" s="401"/>
      <c r="CM606" s="401"/>
      <c r="CN606" s="401"/>
      <c r="CO606" s="401"/>
      <c r="CP606" s="401"/>
      <c r="CQ606" s="401"/>
      <c r="CR606" s="401"/>
      <c r="CS606" s="401"/>
      <c r="CT606" s="401"/>
      <c r="CU606" s="401"/>
      <c r="CV606" s="401"/>
      <c r="CW606" s="401"/>
      <c r="CX606" s="401"/>
      <c r="CY606" s="401"/>
      <c r="CZ606" s="401"/>
    </row>
    <row r="607" s="405" customFormat="true" ht="25.15" customHeight="true" x14ac:dyDescent="0.2">
      <c r="C607" s="1071"/>
      <c r="D607" s="1072"/>
      <c r="E607" s="697"/>
      <c r="F607" s="697"/>
      <c r="G607" s="697"/>
      <c r="H607" s="1071"/>
      <c r="I607" s="1072"/>
      <c r="J607" s="697"/>
      <c r="K607" s="697"/>
      <c r="L607" s="697"/>
      <c r="M607" s="1071"/>
      <c r="N607" s="1072"/>
      <c r="O607" s="697"/>
      <c r="P607" s="697"/>
      <c r="Q607" s="697"/>
      <c r="X607" s="398"/>
      <c r="Y607" s="398"/>
      <c r="Z607" s="398"/>
      <c r="AA607" s="398"/>
      <c r="AB607" s="398"/>
      <c r="AC607" s="398"/>
      <c r="AD607" s="398"/>
      <c r="AE607" s="398"/>
      <c r="AF607" s="398"/>
      <c r="AG607" s="398"/>
      <c r="AH607" s="398"/>
      <c r="AI607" s="398"/>
      <c r="AJ607" s="398"/>
      <c r="AK607" s="398"/>
      <c r="AL607" s="398"/>
      <c r="AM607" s="398"/>
      <c r="AN607" s="398"/>
      <c r="AO607" s="398"/>
      <c r="AP607" s="398"/>
      <c r="AQ607" s="398"/>
      <c r="AR607" s="398"/>
      <c r="AS607" s="398"/>
      <c r="AT607" s="398"/>
      <c r="AU607" s="398"/>
      <c r="AV607" s="398"/>
      <c r="AW607" s="398"/>
      <c r="AX607" s="398"/>
      <c r="AY607" s="398"/>
      <c r="AZ607" s="398"/>
      <c r="BA607" s="401"/>
      <c r="BB607" s="478"/>
      <c r="BC607" s="401"/>
      <c r="BD607" s="401"/>
      <c r="BE607" s="401"/>
      <c r="BF607" s="401"/>
      <c r="BG607" s="401"/>
      <c r="BH607" s="401"/>
      <c r="BI607" s="401"/>
      <c r="BJ607" s="401"/>
      <c r="BK607" s="401"/>
      <c r="BL607" s="401"/>
      <c r="BM607" s="401"/>
      <c r="BN607" s="401"/>
      <c r="BO607" s="401"/>
      <c r="BP607" s="401"/>
      <c r="BQ607" s="401"/>
      <c r="BR607" s="401"/>
      <c r="BS607" s="401"/>
      <c r="BT607" s="401"/>
      <c r="BU607" s="401"/>
      <c r="BV607" s="401"/>
      <c r="BW607" s="401"/>
      <c r="BX607" s="401"/>
      <c r="BY607" s="401"/>
      <c r="BZ607" s="401"/>
      <c r="CA607" s="401"/>
      <c r="CB607" s="401"/>
      <c r="CC607" s="401"/>
      <c r="CD607" s="401"/>
      <c r="CE607" s="401"/>
      <c r="CF607" s="401"/>
      <c r="CG607" s="401"/>
      <c r="CH607" s="401"/>
      <c r="CI607" s="401"/>
      <c r="CJ607" s="401"/>
      <c r="CK607" s="401"/>
      <c r="CL607" s="401"/>
      <c r="CM607" s="401"/>
      <c r="CN607" s="401"/>
      <c r="CO607" s="401"/>
      <c r="CP607" s="401"/>
      <c r="CQ607" s="401"/>
      <c r="CR607" s="401"/>
      <c r="CS607" s="401"/>
      <c r="CT607" s="401"/>
      <c r="CU607" s="401"/>
      <c r="CV607" s="401"/>
      <c r="CW607" s="401"/>
      <c r="CX607" s="401"/>
      <c r="CY607" s="401"/>
      <c r="CZ607" s="401"/>
    </row>
    <row r="608" s="405" customFormat="true" ht="25.15" customHeight="true" x14ac:dyDescent="0.2">
      <c r="C608" s="1071"/>
      <c r="D608" s="1072"/>
      <c r="E608" s="697"/>
      <c r="F608" s="697"/>
      <c r="G608" s="697"/>
      <c r="H608" s="1071"/>
      <c r="I608" s="1072"/>
      <c r="J608" s="697"/>
      <c r="K608" s="697"/>
      <c r="L608" s="697"/>
      <c r="M608" s="1071"/>
      <c r="N608" s="1072"/>
      <c r="O608" s="697"/>
      <c r="P608" s="697"/>
      <c r="Q608" s="697"/>
      <c r="X608" s="398"/>
      <c r="Y608" s="398"/>
      <c r="Z608" s="398"/>
      <c r="AA608" s="398"/>
      <c r="AB608" s="398"/>
      <c r="AC608" s="398"/>
      <c r="AD608" s="398"/>
      <c r="AE608" s="398"/>
      <c r="AF608" s="398"/>
      <c r="AG608" s="398"/>
      <c r="AH608" s="398"/>
      <c r="AI608" s="398"/>
      <c r="AJ608" s="398"/>
      <c r="AK608" s="398"/>
      <c r="AL608" s="398"/>
      <c r="AM608" s="398"/>
      <c r="AN608" s="398"/>
      <c r="AO608" s="398"/>
      <c r="AP608" s="398"/>
      <c r="AQ608" s="398"/>
      <c r="AR608" s="398"/>
      <c r="AS608" s="398"/>
      <c r="AT608" s="398"/>
      <c r="AU608" s="398"/>
      <c r="AV608" s="398"/>
      <c r="AW608" s="398"/>
      <c r="AX608" s="398"/>
      <c r="AY608" s="398"/>
      <c r="AZ608" s="398"/>
      <c r="BA608" s="401"/>
      <c r="BB608" s="478"/>
      <c r="BC608" s="401"/>
      <c r="BD608" s="401"/>
      <c r="BE608" s="401"/>
      <c r="BF608" s="401"/>
      <c r="BG608" s="401"/>
      <c r="BH608" s="401"/>
      <c r="BI608" s="401"/>
      <c r="BJ608" s="401"/>
      <c r="BK608" s="401"/>
      <c r="BL608" s="401"/>
      <c r="BM608" s="401"/>
      <c r="BN608" s="401"/>
      <c r="BO608" s="401"/>
      <c r="BP608" s="401"/>
      <c r="BQ608" s="401"/>
      <c r="BR608" s="401"/>
      <c r="BS608" s="401"/>
      <c r="BT608" s="401"/>
      <c r="BU608" s="401"/>
      <c r="BV608" s="401"/>
      <c r="BW608" s="401"/>
      <c r="BX608" s="401"/>
      <c r="BY608" s="401"/>
      <c r="BZ608" s="401"/>
      <c r="CA608" s="401"/>
      <c r="CB608" s="401"/>
      <c r="CC608" s="401"/>
      <c r="CD608" s="401"/>
      <c r="CE608" s="401"/>
      <c r="CF608" s="401"/>
      <c r="CG608" s="401"/>
      <c r="CH608" s="401"/>
      <c r="CI608" s="401"/>
      <c r="CJ608" s="401"/>
      <c r="CK608" s="401"/>
      <c r="CL608" s="401"/>
      <c r="CM608" s="401"/>
      <c r="CN608" s="401"/>
      <c r="CO608" s="401"/>
      <c r="CP608" s="401"/>
      <c r="CQ608" s="401"/>
      <c r="CR608" s="401"/>
      <c r="CS608" s="401"/>
      <c r="CT608" s="401"/>
      <c r="CU608" s="401"/>
      <c r="CV608" s="401"/>
      <c r="CW608" s="401"/>
      <c r="CX608" s="401"/>
      <c r="CY608" s="401"/>
      <c r="CZ608" s="401"/>
    </row>
    <row r="609" s="405" customFormat="true" ht="25.15" customHeight="true" x14ac:dyDescent="0.2">
      <c r="C609" s="1071"/>
      <c r="D609" s="1072"/>
      <c r="E609" s="697"/>
      <c r="F609" s="697"/>
      <c r="G609" s="697"/>
      <c r="H609" s="1071"/>
      <c r="I609" s="1072"/>
      <c r="J609" s="697"/>
      <c r="K609" s="697"/>
      <c r="L609" s="697"/>
      <c r="M609" s="1071"/>
      <c r="N609" s="1072"/>
      <c r="O609" s="697"/>
      <c r="P609" s="697"/>
      <c r="Q609" s="697"/>
      <c r="X609" s="398"/>
      <c r="Y609" s="398"/>
      <c r="Z609" s="398"/>
      <c r="AA609" s="398"/>
      <c r="AB609" s="398"/>
      <c r="AC609" s="398"/>
      <c r="AD609" s="398"/>
      <c r="AE609" s="398"/>
      <c r="AF609" s="398"/>
      <c r="AG609" s="398"/>
      <c r="AH609" s="398"/>
      <c r="AI609" s="398"/>
      <c r="AJ609" s="398"/>
      <c r="AK609" s="398"/>
      <c r="AL609" s="398"/>
      <c r="AM609" s="398"/>
      <c r="AN609" s="398"/>
      <c r="AO609" s="398"/>
      <c r="AP609" s="398"/>
      <c r="AQ609" s="398"/>
      <c r="AR609" s="398"/>
      <c r="AS609" s="398"/>
      <c r="AT609" s="398"/>
      <c r="AU609" s="398"/>
      <c r="AV609" s="398"/>
      <c r="AW609" s="398"/>
      <c r="AX609" s="398"/>
      <c r="AY609" s="398"/>
      <c r="AZ609" s="398"/>
      <c r="BA609" s="401"/>
      <c r="BB609" s="478"/>
      <c r="BC609" s="401"/>
      <c r="BD609" s="401"/>
      <c r="BE609" s="401"/>
      <c r="BF609" s="401"/>
      <c r="BG609" s="401"/>
      <c r="BH609" s="401"/>
      <c r="BI609" s="401"/>
      <c r="BJ609" s="401"/>
      <c r="BK609" s="401"/>
      <c r="BL609" s="401"/>
      <c r="BM609" s="401"/>
      <c r="BN609" s="401"/>
      <c r="BO609" s="401"/>
      <c r="BP609" s="401"/>
      <c r="BQ609" s="401"/>
      <c r="BR609" s="401"/>
      <c r="BS609" s="401"/>
      <c r="BT609" s="401"/>
      <c r="BU609" s="401"/>
      <c r="BV609" s="401"/>
      <c r="BW609" s="401"/>
      <c r="BX609" s="401"/>
      <c r="BY609" s="401"/>
      <c r="BZ609" s="401"/>
      <c r="CA609" s="401"/>
      <c r="CB609" s="401"/>
      <c r="CC609" s="401"/>
      <c r="CD609" s="401"/>
      <c r="CE609" s="401"/>
      <c r="CF609" s="401"/>
      <c r="CG609" s="401"/>
      <c r="CH609" s="401"/>
      <c r="CI609" s="401"/>
      <c r="CJ609" s="401"/>
      <c r="CK609" s="401"/>
      <c r="CL609" s="401"/>
      <c r="CM609" s="401"/>
      <c r="CN609" s="401"/>
      <c r="CO609" s="401"/>
      <c r="CP609" s="401"/>
      <c r="CQ609" s="401"/>
      <c r="CR609" s="401"/>
      <c r="CS609" s="401"/>
      <c r="CT609" s="401"/>
      <c r="CU609" s="401"/>
      <c r="CV609" s="401"/>
      <c r="CW609" s="401"/>
      <c r="CX609" s="401"/>
      <c r="CY609" s="401"/>
      <c r="CZ609" s="401"/>
    </row>
    <row r="610" s="405" customFormat="true" ht="25.15" customHeight="true" x14ac:dyDescent="0.2">
      <c r="C610" s="1071"/>
      <c r="D610" s="1072"/>
      <c r="E610" s="697"/>
      <c r="F610" s="697"/>
      <c r="G610" s="697"/>
      <c r="H610" s="1071"/>
      <c r="I610" s="1072"/>
      <c r="J610" s="697"/>
      <c r="K610" s="697"/>
      <c r="L610" s="697"/>
      <c r="M610" s="1071"/>
      <c r="N610" s="1072"/>
      <c r="O610" s="697"/>
      <c r="P610" s="697"/>
      <c r="Q610" s="697"/>
      <c r="X610" s="398"/>
      <c r="Y610" s="398"/>
      <c r="Z610" s="398"/>
      <c r="AA610" s="398"/>
      <c r="AB610" s="398"/>
      <c r="AC610" s="398"/>
      <c r="AD610" s="398"/>
      <c r="AE610" s="398"/>
      <c r="AF610" s="398"/>
      <c r="AG610" s="398"/>
      <c r="AH610" s="398"/>
      <c r="AI610" s="398"/>
      <c r="AJ610" s="398"/>
      <c r="AK610" s="398"/>
      <c r="AL610" s="398"/>
      <c r="AM610" s="398"/>
      <c r="AN610" s="398"/>
      <c r="AO610" s="398"/>
      <c r="AP610" s="398"/>
      <c r="AQ610" s="398"/>
      <c r="AR610" s="398"/>
      <c r="AS610" s="398"/>
      <c r="AT610" s="398"/>
      <c r="AU610" s="398"/>
      <c r="AV610" s="398"/>
      <c r="AW610" s="398"/>
      <c r="AX610" s="398"/>
      <c r="AY610" s="398"/>
      <c r="AZ610" s="398"/>
      <c r="BA610" s="401"/>
      <c r="BB610" s="478"/>
      <c r="BC610" s="401"/>
      <c r="BD610" s="401"/>
      <c r="BE610" s="401"/>
      <c r="BF610" s="401"/>
      <c r="BG610" s="401"/>
      <c r="BH610" s="401"/>
      <c r="BI610" s="401"/>
      <c r="BJ610" s="401"/>
      <c r="BK610" s="401"/>
      <c r="BL610" s="401"/>
      <c r="BM610" s="401"/>
      <c r="BN610" s="401"/>
      <c r="BO610" s="401"/>
      <c r="BP610" s="401"/>
      <c r="BQ610" s="401"/>
      <c r="BR610" s="401"/>
      <c r="BS610" s="401"/>
      <c r="BT610" s="401"/>
      <c r="BU610" s="401"/>
      <c r="BV610" s="401"/>
      <c r="BW610" s="401"/>
      <c r="BX610" s="401"/>
      <c r="BY610" s="401"/>
      <c r="BZ610" s="401"/>
      <c r="CA610" s="401"/>
      <c r="CB610" s="401"/>
      <c r="CC610" s="401"/>
      <c r="CD610" s="401"/>
      <c r="CE610" s="401"/>
      <c r="CF610" s="401"/>
      <c r="CG610" s="401"/>
      <c r="CH610" s="401"/>
      <c r="CI610" s="401"/>
      <c r="CJ610" s="401"/>
      <c r="CK610" s="401"/>
      <c r="CL610" s="401"/>
      <c r="CM610" s="401"/>
      <c r="CN610" s="401"/>
      <c r="CO610" s="401"/>
      <c r="CP610" s="401"/>
      <c r="CQ610" s="401"/>
      <c r="CR610" s="401"/>
      <c r="CS610" s="401"/>
      <c r="CT610" s="401"/>
      <c r="CU610" s="401"/>
      <c r="CV610" s="401"/>
      <c r="CW610" s="401"/>
      <c r="CX610" s="401"/>
      <c r="CY610" s="401"/>
      <c r="CZ610" s="401"/>
    </row>
    <row r="611" s="405" customFormat="true" ht="25.15" customHeight="true" x14ac:dyDescent="0.2">
      <c r="C611" s="1071"/>
      <c r="D611" s="1072"/>
      <c r="E611" s="697"/>
      <c r="F611" s="697"/>
      <c r="G611" s="697"/>
      <c r="H611" s="1071"/>
      <c r="I611" s="1072"/>
      <c r="J611" s="697"/>
      <c r="K611" s="697"/>
      <c r="L611" s="697"/>
      <c r="M611" s="1071"/>
      <c r="N611" s="1072"/>
      <c r="O611" s="697"/>
      <c r="P611" s="697"/>
      <c r="Q611" s="697"/>
      <c r="X611" s="398"/>
      <c r="Y611" s="398"/>
      <c r="Z611" s="398"/>
      <c r="AA611" s="398"/>
      <c r="AB611" s="398"/>
      <c r="AC611" s="398"/>
      <c r="AD611" s="398"/>
      <c r="AE611" s="398"/>
      <c r="AF611" s="398"/>
      <c r="AG611" s="398"/>
      <c r="AH611" s="398"/>
      <c r="AI611" s="398"/>
      <c r="AJ611" s="398"/>
      <c r="AK611" s="398"/>
      <c r="AL611" s="398"/>
      <c r="AM611" s="398"/>
      <c r="AN611" s="398"/>
      <c r="AO611" s="398"/>
      <c r="AP611" s="398"/>
      <c r="AQ611" s="398"/>
      <c r="AR611" s="398"/>
      <c r="AS611" s="398"/>
      <c r="AT611" s="398"/>
      <c r="AU611" s="398"/>
      <c r="AV611" s="398"/>
      <c r="AW611" s="398"/>
      <c r="AX611" s="398"/>
      <c r="AY611" s="398"/>
      <c r="AZ611" s="398"/>
      <c r="BA611" s="401"/>
      <c r="BB611" s="478"/>
      <c r="BC611" s="401"/>
      <c r="BD611" s="401"/>
      <c r="BE611" s="401"/>
      <c r="BF611" s="401"/>
      <c r="BG611" s="401"/>
      <c r="BH611" s="401"/>
      <c r="BI611" s="401"/>
      <c r="BJ611" s="401"/>
      <c r="BK611" s="401"/>
      <c r="BL611" s="401"/>
      <c r="BM611" s="401"/>
      <c r="BN611" s="401"/>
      <c r="BO611" s="401"/>
      <c r="BP611" s="401"/>
      <c r="BQ611" s="401"/>
      <c r="BR611" s="401"/>
      <c r="BS611" s="401"/>
      <c r="BT611" s="401"/>
      <c r="BU611" s="401"/>
      <c r="BV611" s="401"/>
      <c r="BW611" s="401"/>
      <c r="BX611" s="401"/>
      <c r="BY611" s="401"/>
      <c r="BZ611" s="401"/>
      <c r="CA611" s="401"/>
      <c r="CB611" s="401"/>
      <c r="CC611" s="401"/>
      <c r="CD611" s="401"/>
      <c r="CE611" s="401"/>
      <c r="CF611" s="401"/>
      <c r="CG611" s="401"/>
      <c r="CH611" s="401"/>
      <c r="CI611" s="401"/>
      <c r="CJ611" s="401"/>
      <c r="CK611" s="401"/>
      <c r="CL611" s="401"/>
      <c r="CM611" s="401"/>
      <c r="CN611" s="401"/>
      <c r="CO611" s="401"/>
      <c r="CP611" s="401"/>
      <c r="CQ611" s="401"/>
      <c r="CR611" s="401"/>
      <c r="CS611" s="401"/>
      <c r="CT611" s="401"/>
      <c r="CU611" s="401"/>
      <c r="CV611" s="401"/>
      <c r="CW611" s="401"/>
      <c r="CX611" s="401"/>
      <c r="CY611" s="401"/>
      <c r="CZ611" s="401"/>
    </row>
    <row r="612" s="405" customFormat="true" ht="25.15" customHeight="true" x14ac:dyDescent="0.2">
      <c r="C612" s="1071"/>
      <c r="D612" s="1072"/>
      <c r="E612" s="697"/>
      <c r="F612" s="697"/>
      <c r="G612" s="697"/>
      <c r="H612" s="1071"/>
      <c r="I612" s="1072"/>
      <c r="J612" s="697"/>
      <c r="K612" s="697"/>
      <c r="L612" s="697"/>
      <c r="M612" s="1071"/>
      <c r="N612" s="1072"/>
      <c r="O612" s="697"/>
      <c r="P612" s="697"/>
      <c r="Q612" s="697"/>
      <c r="X612" s="398"/>
      <c r="Y612" s="398"/>
      <c r="Z612" s="398"/>
      <c r="AA612" s="398"/>
      <c r="AB612" s="398"/>
      <c r="AC612" s="398"/>
      <c r="AD612" s="398"/>
      <c r="AE612" s="398"/>
      <c r="AF612" s="398"/>
      <c r="AG612" s="398"/>
      <c r="AH612" s="398"/>
      <c r="AI612" s="398"/>
      <c r="AJ612" s="398"/>
      <c r="AK612" s="398"/>
      <c r="AL612" s="398"/>
      <c r="AM612" s="398"/>
      <c r="AN612" s="398"/>
      <c r="AO612" s="398"/>
      <c r="AP612" s="398"/>
      <c r="AQ612" s="398"/>
      <c r="AR612" s="398"/>
      <c r="AS612" s="398"/>
      <c r="AT612" s="398"/>
      <c r="AU612" s="398"/>
      <c r="AV612" s="398"/>
      <c r="AW612" s="398"/>
      <c r="AX612" s="398"/>
      <c r="AY612" s="398"/>
      <c r="AZ612" s="398"/>
      <c r="BA612" s="401"/>
      <c r="BB612" s="478"/>
      <c r="BC612" s="401"/>
      <c r="BD612" s="401"/>
      <c r="BE612" s="401"/>
      <c r="BF612" s="401"/>
      <c r="BG612" s="401"/>
      <c r="BH612" s="401"/>
      <c r="BI612" s="401"/>
      <c r="BJ612" s="401"/>
      <c r="BK612" s="401"/>
      <c r="BL612" s="401"/>
      <c r="BM612" s="401"/>
      <c r="BN612" s="401"/>
      <c r="BO612" s="401"/>
      <c r="BP612" s="401"/>
      <c r="BQ612" s="401"/>
      <c r="BR612" s="401"/>
      <c r="BS612" s="401"/>
      <c r="BT612" s="401"/>
      <c r="BU612" s="401"/>
      <c r="BV612" s="401"/>
      <c r="BW612" s="401"/>
      <c r="BX612" s="401"/>
      <c r="BY612" s="401"/>
      <c r="BZ612" s="401"/>
      <c r="CA612" s="401"/>
      <c r="CB612" s="401"/>
      <c r="CC612" s="401"/>
      <c r="CD612" s="401"/>
      <c r="CE612" s="401"/>
      <c r="CF612" s="401"/>
      <c r="CG612" s="401"/>
      <c r="CH612" s="401"/>
      <c r="CI612" s="401"/>
      <c r="CJ612" s="401"/>
      <c r="CK612" s="401"/>
      <c r="CL612" s="401"/>
      <c r="CM612" s="401"/>
      <c r="CN612" s="401"/>
      <c r="CO612" s="401"/>
      <c r="CP612" s="401"/>
      <c r="CQ612" s="401"/>
      <c r="CR612" s="401"/>
      <c r="CS612" s="401"/>
      <c r="CT612" s="401"/>
      <c r="CU612" s="401"/>
      <c r="CV612" s="401"/>
      <c r="CW612" s="401"/>
      <c r="CX612" s="401"/>
      <c r="CY612" s="401"/>
      <c r="CZ612" s="401"/>
    </row>
    <row r="613" s="405" customFormat="true" ht="25.15" customHeight="true" x14ac:dyDescent="0.2">
      <c r="C613" s="1071"/>
      <c r="D613" s="1072"/>
      <c r="E613" s="697"/>
      <c r="F613" s="697"/>
      <c r="G613" s="697"/>
      <c r="H613" s="1071"/>
      <c r="I613" s="1072"/>
      <c r="J613" s="697"/>
      <c r="K613" s="697"/>
      <c r="L613" s="697"/>
      <c r="M613" s="1071"/>
      <c r="N613" s="1072"/>
      <c r="O613" s="697"/>
      <c r="P613" s="697"/>
      <c r="Q613" s="697"/>
      <c r="X613" s="398"/>
      <c r="Y613" s="398"/>
      <c r="Z613" s="398"/>
      <c r="AA613" s="398"/>
      <c r="AB613" s="398"/>
      <c r="AC613" s="398"/>
      <c r="AD613" s="398"/>
      <c r="AE613" s="398"/>
      <c r="AF613" s="398"/>
      <c r="AG613" s="398"/>
      <c r="AH613" s="398"/>
      <c r="AI613" s="398"/>
      <c r="AJ613" s="398"/>
      <c r="AK613" s="398"/>
      <c r="AL613" s="398"/>
      <c r="AM613" s="398"/>
      <c r="AN613" s="398"/>
      <c r="AO613" s="398"/>
      <c r="AP613" s="398"/>
      <c r="AQ613" s="398"/>
      <c r="AR613" s="398"/>
      <c r="AS613" s="398"/>
      <c r="AT613" s="398"/>
      <c r="AU613" s="398"/>
      <c r="AV613" s="398"/>
      <c r="AW613" s="398"/>
      <c r="AX613" s="398"/>
      <c r="AY613" s="398"/>
      <c r="AZ613" s="398"/>
      <c r="BA613" s="401"/>
      <c r="BB613" s="478"/>
      <c r="BC613" s="401"/>
      <c r="BD613" s="401"/>
      <c r="BE613" s="401"/>
      <c r="BF613" s="401"/>
      <c r="BG613" s="401"/>
      <c r="BH613" s="401"/>
      <c r="BI613" s="401"/>
      <c r="BJ613" s="401"/>
      <c r="BK613" s="401"/>
      <c r="BL613" s="401"/>
      <c r="BM613" s="401"/>
      <c r="BN613" s="401"/>
      <c r="BO613" s="401"/>
      <c r="BP613" s="401"/>
      <c r="BQ613" s="401"/>
      <c r="BR613" s="401"/>
      <c r="BS613" s="401"/>
      <c r="BT613" s="401"/>
      <c r="BU613" s="401"/>
      <c r="BV613" s="401"/>
      <c r="BW613" s="401"/>
      <c r="BX613" s="401"/>
      <c r="BY613" s="401"/>
      <c r="BZ613" s="401"/>
      <c r="CA613" s="401"/>
      <c r="CB613" s="401"/>
      <c r="CC613" s="401"/>
      <c r="CD613" s="401"/>
      <c r="CE613" s="401"/>
      <c r="CF613" s="401"/>
      <c r="CG613" s="401"/>
      <c r="CH613" s="401"/>
      <c r="CI613" s="401"/>
      <c r="CJ613" s="401"/>
      <c r="CK613" s="401"/>
      <c r="CL613" s="401"/>
      <c r="CM613" s="401"/>
      <c r="CN613" s="401"/>
      <c r="CO613" s="401"/>
      <c r="CP613" s="401"/>
      <c r="CQ613" s="401"/>
      <c r="CR613" s="401"/>
      <c r="CS613" s="401"/>
      <c r="CT613" s="401"/>
      <c r="CU613" s="401"/>
      <c r="CV613" s="401"/>
      <c r="CW613" s="401"/>
      <c r="CX613" s="401"/>
      <c r="CY613" s="401"/>
      <c r="CZ613" s="401"/>
    </row>
    <row r="614" s="405" customFormat="true" ht="25.15" customHeight="true" x14ac:dyDescent="0.2">
      <c r="C614" s="1071"/>
      <c r="D614" s="1072"/>
      <c r="E614" s="697"/>
      <c r="F614" s="697"/>
      <c r="G614" s="697"/>
      <c r="H614" s="1071"/>
      <c r="I614" s="1072"/>
      <c r="J614" s="697"/>
      <c r="K614" s="697"/>
      <c r="L614" s="697"/>
      <c r="M614" s="1071"/>
      <c r="N614" s="1072"/>
      <c r="O614" s="697"/>
      <c r="P614" s="697"/>
      <c r="Q614" s="697"/>
      <c r="X614" s="398"/>
      <c r="Y614" s="398"/>
      <c r="Z614" s="398"/>
      <c r="AA614" s="398"/>
      <c r="AB614" s="398"/>
      <c r="AC614" s="398"/>
      <c r="AD614" s="398"/>
      <c r="AE614" s="398"/>
      <c r="AF614" s="398"/>
      <c r="AG614" s="398"/>
      <c r="AH614" s="398"/>
      <c r="AI614" s="398"/>
      <c r="AJ614" s="398"/>
      <c r="AK614" s="398"/>
      <c r="AL614" s="398"/>
      <c r="AM614" s="398"/>
      <c r="AN614" s="398"/>
      <c r="AO614" s="398"/>
      <c r="AP614" s="398"/>
      <c r="AQ614" s="398"/>
      <c r="AR614" s="398"/>
      <c r="AS614" s="398"/>
      <c r="AT614" s="398"/>
      <c r="AU614" s="398"/>
      <c r="AV614" s="398"/>
      <c r="AW614" s="398"/>
      <c r="AX614" s="398"/>
      <c r="AY614" s="398"/>
      <c r="AZ614" s="398"/>
      <c r="BA614" s="401"/>
      <c r="BB614" s="478"/>
      <c r="BC614" s="401"/>
      <c r="BD614" s="401"/>
      <c r="BE614" s="401"/>
      <c r="BF614" s="401"/>
      <c r="BG614" s="401"/>
      <c r="BH614" s="401"/>
      <c r="BI614" s="401"/>
      <c r="BJ614" s="401"/>
      <c r="BK614" s="401"/>
      <c r="BL614" s="401"/>
      <c r="BM614" s="401"/>
      <c r="BN614" s="401"/>
      <c r="BO614" s="401"/>
      <c r="BP614" s="401"/>
      <c r="BQ614" s="401"/>
      <c r="BR614" s="401"/>
      <c r="BS614" s="401"/>
      <c r="BT614" s="401"/>
      <c r="BU614" s="401"/>
      <c r="BV614" s="401"/>
      <c r="BW614" s="401"/>
      <c r="BX614" s="401"/>
      <c r="BY614" s="401"/>
      <c r="BZ614" s="401"/>
      <c r="CA614" s="401"/>
      <c r="CB614" s="401"/>
      <c r="CC614" s="401"/>
      <c r="CD614" s="401"/>
      <c r="CE614" s="401"/>
      <c r="CF614" s="401"/>
      <c r="CG614" s="401"/>
      <c r="CH614" s="401"/>
      <c r="CI614" s="401"/>
      <c r="CJ614" s="401"/>
      <c r="CK614" s="401"/>
      <c r="CL614" s="401"/>
      <c r="CM614" s="401"/>
      <c r="CN614" s="401"/>
      <c r="CO614" s="401"/>
      <c r="CP614" s="401"/>
      <c r="CQ614" s="401"/>
      <c r="CR614" s="401"/>
      <c r="CS614" s="401"/>
      <c r="CT614" s="401"/>
      <c r="CU614" s="401"/>
      <c r="CV614" s="401"/>
      <c r="CW614" s="401"/>
      <c r="CX614" s="401"/>
      <c r="CY614" s="401"/>
      <c r="CZ614" s="401"/>
    </row>
    <row r="615" s="405" customFormat="true" ht="25.15" customHeight="true" x14ac:dyDescent="0.2">
      <c r="C615" s="1071"/>
      <c r="D615" s="1072"/>
      <c r="E615" s="697"/>
      <c r="F615" s="697"/>
      <c r="G615" s="697"/>
      <c r="H615" s="1071"/>
      <c r="I615" s="1072"/>
      <c r="J615" s="697"/>
      <c r="K615" s="697"/>
      <c r="L615" s="697"/>
      <c r="M615" s="1071"/>
      <c r="N615" s="1072"/>
      <c r="O615" s="697"/>
      <c r="P615" s="697"/>
      <c r="Q615" s="697"/>
      <c r="X615" s="398"/>
      <c r="Y615" s="398"/>
      <c r="Z615" s="398"/>
      <c r="AA615" s="398"/>
      <c r="AB615" s="398"/>
      <c r="AC615" s="398"/>
      <c r="AD615" s="398"/>
      <c r="AE615" s="398"/>
      <c r="AF615" s="398"/>
      <c r="AG615" s="398"/>
      <c r="AH615" s="398"/>
      <c r="AI615" s="398"/>
      <c r="AJ615" s="398"/>
      <c r="AK615" s="398"/>
      <c r="AL615" s="398"/>
      <c r="AM615" s="398"/>
      <c r="AN615" s="398"/>
      <c r="AO615" s="398"/>
      <c r="AP615" s="398"/>
      <c r="AQ615" s="398"/>
      <c r="AR615" s="398"/>
      <c r="AS615" s="398"/>
      <c r="AT615" s="398"/>
      <c r="AU615" s="398"/>
      <c r="AV615" s="398"/>
      <c r="AW615" s="398"/>
      <c r="AX615" s="398"/>
      <c r="AY615" s="398"/>
      <c r="AZ615" s="398"/>
      <c r="BA615" s="401"/>
      <c r="BB615" s="478"/>
      <c r="BC615" s="401"/>
      <c r="BD615" s="401"/>
      <c r="BE615" s="401"/>
      <c r="BF615" s="401"/>
      <c r="BG615" s="401"/>
      <c r="BH615" s="401"/>
      <c r="BI615" s="401"/>
      <c r="BJ615" s="401"/>
      <c r="BK615" s="401"/>
      <c r="BL615" s="401"/>
      <c r="BM615" s="401"/>
      <c r="BN615" s="401"/>
      <c r="BO615" s="401"/>
      <c r="BP615" s="401"/>
      <c r="BQ615" s="401"/>
      <c r="BR615" s="401"/>
      <c r="BS615" s="401"/>
      <c r="BT615" s="401"/>
      <c r="BU615" s="401"/>
      <c r="BV615" s="401"/>
      <c r="BW615" s="401"/>
      <c r="BX615" s="401"/>
      <c r="BY615" s="401"/>
      <c r="BZ615" s="401"/>
      <c r="CA615" s="401"/>
      <c r="CB615" s="401"/>
      <c r="CC615" s="401"/>
      <c r="CD615" s="401"/>
      <c r="CE615" s="401"/>
      <c r="CF615" s="401"/>
      <c r="CG615" s="401"/>
      <c r="CH615" s="401"/>
      <c r="CI615" s="401"/>
      <c r="CJ615" s="401"/>
      <c r="CK615" s="401"/>
      <c r="CL615" s="401"/>
      <c r="CM615" s="401"/>
      <c r="CN615" s="401"/>
      <c r="CO615" s="401"/>
      <c r="CP615" s="401"/>
      <c r="CQ615" s="401"/>
      <c r="CR615" s="401"/>
      <c r="CS615" s="401"/>
      <c r="CT615" s="401"/>
      <c r="CU615" s="401"/>
      <c r="CV615" s="401"/>
      <c r="CW615" s="401"/>
      <c r="CX615" s="401"/>
      <c r="CY615" s="401"/>
      <c r="CZ615" s="401"/>
    </row>
    <row r="616" s="405" customFormat="true" ht="25.15" customHeight="true" x14ac:dyDescent="0.2">
      <c r="C616" s="1071"/>
      <c r="D616" s="1072"/>
      <c r="E616" s="697"/>
      <c r="F616" s="697"/>
      <c r="G616" s="697"/>
      <c r="H616" s="1071"/>
      <c r="I616" s="1072"/>
      <c r="J616" s="697"/>
      <c r="K616" s="697"/>
      <c r="L616" s="697"/>
      <c r="M616" s="1071"/>
      <c r="N616" s="1072"/>
      <c r="O616" s="697"/>
      <c r="P616" s="697"/>
      <c r="Q616" s="697"/>
      <c r="X616" s="398"/>
      <c r="Y616" s="398"/>
      <c r="Z616" s="398"/>
      <c r="AA616" s="398"/>
      <c r="AB616" s="398"/>
      <c r="AC616" s="398"/>
      <c r="AD616" s="398"/>
      <c r="AE616" s="398"/>
      <c r="AF616" s="398"/>
      <c r="AG616" s="398"/>
      <c r="AH616" s="398"/>
      <c r="AI616" s="398"/>
      <c r="AJ616" s="398"/>
      <c r="AK616" s="398"/>
      <c r="AL616" s="398"/>
      <c r="AM616" s="398"/>
      <c r="AN616" s="398"/>
      <c r="AO616" s="398"/>
      <c r="AP616" s="398"/>
      <c r="AQ616" s="398"/>
      <c r="AR616" s="398"/>
      <c r="AS616" s="398"/>
      <c r="AT616" s="398"/>
      <c r="AU616" s="398"/>
      <c r="AV616" s="398"/>
      <c r="AW616" s="398"/>
      <c r="AX616" s="398"/>
      <c r="AY616" s="398"/>
      <c r="AZ616" s="398"/>
      <c r="BA616" s="401"/>
      <c r="BB616" s="478"/>
      <c r="BC616" s="401"/>
      <c r="BD616" s="401"/>
      <c r="BE616" s="401"/>
      <c r="BF616" s="401"/>
      <c r="BG616" s="401"/>
      <c r="BH616" s="401"/>
      <c r="BI616" s="401"/>
      <c r="BJ616" s="401"/>
      <c r="BK616" s="401"/>
      <c r="BL616" s="401"/>
      <c r="BM616" s="401"/>
      <c r="BN616" s="401"/>
      <c r="BO616" s="401"/>
      <c r="BP616" s="401"/>
      <c r="BQ616" s="401"/>
      <c r="BR616" s="401"/>
      <c r="BS616" s="401"/>
      <c r="BT616" s="401"/>
      <c r="BU616" s="401"/>
      <c r="BV616" s="401"/>
      <c r="BW616" s="401"/>
      <c r="BX616" s="401"/>
      <c r="BY616" s="401"/>
      <c r="BZ616" s="401"/>
      <c r="CA616" s="401"/>
      <c r="CB616" s="401"/>
      <c r="CC616" s="401"/>
      <c r="CD616" s="401"/>
      <c r="CE616" s="401"/>
      <c r="CF616" s="401"/>
      <c r="CG616" s="401"/>
      <c r="CH616" s="401"/>
      <c r="CI616" s="401"/>
      <c r="CJ616" s="401"/>
      <c r="CK616" s="401"/>
      <c r="CL616" s="401"/>
      <c r="CM616" s="401"/>
      <c r="CN616" s="401"/>
      <c r="CO616" s="401"/>
      <c r="CP616" s="401"/>
      <c r="CQ616" s="401"/>
      <c r="CR616" s="401"/>
      <c r="CS616" s="401"/>
      <c r="CT616" s="401"/>
      <c r="CU616" s="401"/>
      <c r="CV616" s="401"/>
      <c r="CW616" s="401"/>
      <c r="CX616" s="401"/>
      <c r="CY616" s="401"/>
      <c r="CZ616" s="401"/>
    </row>
    <row r="617" s="405" customFormat="true" ht="25.15" customHeight="true" x14ac:dyDescent="0.2">
      <c r="C617" s="1071"/>
      <c r="D617" s="1072"/>
      <c r="E617" s="697"/>
      <c r="F617" s="697"/>
      <c r="G617" s="697"/>
      <c r="H617" s="1071"/>
      <c r="I617" s="1072"/>
      <c r="J617" s="697"/>
      <c r="K617" s="697"/>
      <c r="L617" s="697"/>
      <c r="M617" s="1071"/>
      <c r="N617" s="1072"/>
      <c r="O617" s="697"/>
      <c r="P617" s="697"/>
      <c r="Q617" s="697"/>
      <c r="X617" s="398"/>
      <c r="Y617" s="398"/>
      <c r="Z617" s="398"/>
      <c r="AA617" s="398"/>
      <c r="AB617" s="398"/>
      <c r="AC617" s="398"/>
      <c r="AD617" s="398"/>
      <c r="AE617" s="398"/>
      <c r="AF617" s="398"/>
      <c r="AG617" s="398"/>
      <c r="AH617" s="398"/>
      <c r="AI617" s="398"/>
      <c r="AJ617" s="398"/>
      <c r="AK617" s="398"/>
      <c r="AL617" s="398"/>
      <c r="AM617" s="398"/>
      <c r="AN617" s="398"/>
      <c r="AO617" s="398"/>
      <c r="AP617" s="398"/>
      <c r="AQ617" s="398"/>
      <c r="AR617" s="398"/>
      <c r="AS617" s="398"/>
      <c r="AT617" s="398"/>
      <c r="AU617" s="398"/>
      <c r="AV617" s="398"/>
      <c r="AW617" s="398"/>
      <c r="AX617" s="398"/>
      <c r="AY617" s="398"/>
      <c r="AZ617" s="398"/>
      <c r="BA617" s="401"/>
      <c r="BB617" s="478"/>
      <c r="BC617" s="401"/>
      <c r="BD617" s="401"/>
      <c r="BE617" s="401"/>
      <c r="BF617" s="401"/>
      <c r="BG617" s="401"/>
      <c r="BH617" s="401"/>
      <c r="BI617" s="401"/>
      <c r="BJ617" s="401"/>
      <c r="BK617" s="401"/>
      <c r="BL617" s="401"/>
      <c r="BM617" s="401"/>
      <c r="BN617" s="401"/>
      <c r="BO617" s="401"/>
      <c r="BP617" s="401"/>
      <c r="BQ617" s="401"/>
      <c r="BR617" s="401"/>
      <c r="BS617" s="401"/>
      <c r="BT617" s="401"/>
      <c r="BU617" s="401"/>
      <c r="BV617" s="401"/>
      <c r="BW617" s="401"/>
      <c r="BX617" s="401"/>
      <c r="BY617" s="401"/>
      <c r="BZ617" s="401"/>
      <c r="CA617" s="401"/>
      <c r="CB617" s="401"/>
      <c r="CC617" s="401"/>
      <c r="CD617" s="401"/>
      <c r="CE617" s="401"/>
      <c r="CF617" s="401"/>
      <c r="CG617" s="401"/>
      <c r="CH617" s="401"/>
      <c r="CI617" s="401"/>
      <c r="CJ617" s="401"/>
      <c r="CK617" s="401"/>
      <c r="CL617" s="401"/>
      <c r="CM617" s="401"/>
      <c r="CN617" s="401"/>
      <c r="CO617" s="401"/>
      <c r="CP617" s="401"/>
      <c r="CQ617" s="401"/>
      <c r="CR617" s="401"/>
      <c r="CS617" s="401"/>
      <c r="CT617" s="401"/>
      <c r="CU617" s="401"/>
      <c r="CV617" s="401"/>
      <c r="CW617" s="401"/>
      <c r="CX617" s="401"/>
      <c r="CY617" s="401"/>
      <c r="CZ617" s="401"/>
    </row>
    <row r="618" s="405" customFormat="true" ht="25.15" customHeight="true" x14ac:dyDescent="0.2">
      <c r="C618" s="1071"/>
      <c r="D618" s="1072"/>
      <c r="E618" s="697"/>
      <c r="F618" s="697"/>
      <c r="G618" s="697"/>
      <c r="H618" s="1071"/>
      <c r="I618" s="1072"/>
      <c r="J618" s="697"/>
      <c r="K618" s="697"/>
      <c r="L618" s="697"/>
      <c r="M618" s="1071"/>
      <c r="N618" s="1072"/>
      <c r="O618" s="697"/>
      <c r="P618" s="697"/>
      <c r="Q618" s="697"/>
      <c r="X618" s="398"/>
      <c r="Y618" s="398"/>
      <c r="Z618" s="398"/>
      <c r="AA618" s="398"/>
      <c r="AB618" s="398"/>
      <c r="AC618" s="398"/>
      <c r="AD618" s="398"/>
      <c r="AE618" s="398"/>
      <c r="AF618" s="398"/>
      <c r="AG618" s="398"/>
      <c r="AH618" s="398"/>
      <c r="AI618" s="398"/>
      <c r="AJ618" s="398"/>
      <c r="AK618" s="398"/>
      <c r="AL618" s="398"/>
      <c r="AM618" s="398"/>
      <c r="AN618" s="398"/>
      <c r="AO618" s="398"/>
      <c r="AP618" s="398"/>
      <c r="AQ618" s="398"/>
      <c r="AR618" s="398"/>
      <c r="AS618" s="398"/>
      <c r="AT618" s="398"/>
      <c r="AU618" s="398"/>
      <c r="AV618" s="398"/>
      <c r="AW618" s="398"/>
      <c r="AX618" s="398"/>
      <c r="AY618" s="398"/>
      <c r="AZ618" s="398"/>
      <c r="BA618" s="401"/>
      <c r="BB618" s="478"/>
      <c r="BC618" s="401"/>
      <c r="BD618" s="401"/>
      <c r="BE618" s="401"/>
      <c r="BF618" s="401"/>
      <c r="BG618" s="401"/>
      <c r="BH618" s="401"/>
      <c r="BI618" s="401"/>
      <c r="BJ618" s="401"/>
      <c r="BK618" s="401"/>
      <c r="BL618" s="401"/>
      <c r="BM618" s="401"/>
      <c r="BN618" s="401"/>
      <c r="BO618" s="401"/>
      <c r="BP618" s="401"/>
      <c r="BQ618" s="401"/>
      <c r="BR618" s="401"/>
      <c r="BS618" s="401"/>
      <c r="BT618" s="401"/>
      <c r="BU618" s="401"/>
      <c r="BV618" s="401"/>
      <c r="BW618" s="401"/>
      <c r="BX618" s="401"/>
      <c r="BY618" s="401"/>
      <c r="BZ618" s="401"/>
      <c r="CA618" s="401"/>
      <c r="CB618" s="401"/>
      <c r="CC618" s="401"/>
      <c r="CD618" s="401"/>
      <c r="CE618" s="401"/>
      <c r="CF618" s="401"/>
      <c r="CG618" s="401"/>
      <c r="CH618" s="401"/>
      <c r="CI618" s="401"/>
      <c r="CJ618" s="401"/>
      <c r="CK618" s="401"/>
      <c r="CL618" s="401"/>
      <c r="CM618" s="401"/>
      <c r="CN618" s="401"/>
      <c r="CO618" s="401"/>
      <c r="CP618" s="401"/>
      <c r="CQ618" s="401"/>
      <c r="CR618" s="401"/>
      <c r="CS618" s="401"/>
      <c r="CT618" s="401"/>
      <c r="CU618" s="401"/>
      <c r="CV618" s="401"/>
      <c r="CW618" s="401"/>
      <c r="CX618" s="401"/>
      <c r="CY618" s="401"/>
      <c r="CZ618" s="401"/>
    </row>
    <row r="619" s="405" customFormat="true" ht="25.15" customHeight="true" x14ac:dyDescent="0.2">
      <c r="C619" s="1071"/>
      <c r="D619" s="1072"/>
      <c r="E619" s="697"/>
      <c r="F619" s="697"/>
      <c r="G619" s="697"/>
      <c r="H619" s="1071"/>
      <c r="I619" s="1072"/>
      <c r="J619" s="697"/>
      <c r="K619" s="697"/>
      <c r="L619" s="697"/>
      <c r="M619" s="1071"/>
      <c r="N619" s="1072"/>
      <c r="O619" s="697"/>
      <c r="P619" s="697"/>
      <c r="Q619" s="697"/>
      <c r="X619" s="398"/>
      <c r="Y619" s="398"/>
      <c r="Z619" s="398"/>
      <c r="AA619" s="398"/>
      <c r="AB619" s="398"/>
      <c r="AC619" s="398"/>
      <c r="AD619" s="398"/>
      <c r="AE619" s="398"/>
      <c r="AF619" s="398"/>
      <c r="AG619" s="398"/>
      <c r="AH619" s="398"/>
      <c r="AI619" s="398"/>
      <c r="AJ619" s="398"/>
      <c r="AK619" s="398"/>
      <c r="AL619" s="398"/>
      <c r="AM619" s="398"/>
      <c r="AN619" s="398"/>
      <c r="AO619" s="398"/>
      <c r="AP619" s="398"/>
      <c r="AQ619" s="398"/>
      <c r="AR619" s="398"/>
      <c r="AS619" s="398"/>
      <c r="AT619" s="398"/>
      <c r="AU619" s="398"/>
      <c r="AV619" s="398"/>
      <c r="AW619" s="398"/>
      <c r="AX619" s="398"/>
      <c r="AY619" s="398"/>
      <c r="AZ619" s="398"/>
      <c r="BA619" s="401"/>
      <c r="BB619" s="478"/>
      <c r="BC619" s="401"/>
      <c r="BD619" s="401"/>
      <c r="BE619" s="401"/>
      <c r="BF619" s="401"/>
      <c r="BG619" s="401"/>
      <c r="BH619" s="401"/>
      <c r="BI619" s="401"/>
      <c r="BJ619" s="401"/>
      <c r="BK619" s="401"/>
      <c r="BL619" s="401"/>
      <c r="BM619" s="401"/>
      <c r="BN619" s="401"/>
      <c r="BO619" s="401"/>
      <c r="BP619" s="401"/>
      <c r="BQ619" s="401"/>
      <c r="BR619" s="401"/>
      <c r="BS619" s="401"/>
      <c r="BT619" s="401"/>
      <c r="BU619" s="401"/>
      <c r="BV619" s="401"/>
      <c r="BW619" s="401"/>
      <c r="BX619" s="401"/>
      <c r="BY619" s="401"/>
      <c r="BZ619" s="401"/>
      <c r="CA619" s="401"/>
      <c r="CB619" s="401"/>
      <c r="CC619" s="401"/>
      <c r="CD619" s="401"/>
      <c r="CE619" s="401"/>
      <c r="CF619" s="401"/>
      <c r="CG619" s="401"/>
      <c r="CH619" s="401"/>
      <c r="CI619" s="401"/>
      <c r="CJ619" s="401"/>
      <c r="CK619" s="401"/>
      <c r="CL619" s="401"/>
      <c r="CM619" s="401"/>
      <c r="CN619" s="401"/>
      <c r="CO619" s="401"/>
      <c r="CP619" s="401"/>
      <c r="CQ619" s="401"/>
      <c r="CR619" s="401"/>
      <c r="CS619" s="401"/>
      <c r="CT619" s="401"/>
      <c r="CU619" s="401"/>
      <c r="CV619" s="401"/>
      <c r="CW619" s="401"/>
      <c r="CX619" s="401"/>
      <c r="CY619" s="401"/>
      <c r="CZ619" s="401"/>
    </row>
    <row r="620" s="405" customFormat="true" ht="25.15" customHeight="true" x14ac:dyDescent="0.2">
      <c r="C620" s="1071"/>
      <c r="D620" s="1072"/>
      <c r="E620" s="697"/>
      <c r="F620" s="697"/>
      <c r="G620" s="697"/>
      <c r="H620" s="1071"/>
      <c r="I620" s="1072"/>
      <c r="J620" s="697"/>
      <c r="K620" s="697"/>
      <c r="L620" s="697"/>
      <c r="M620" s="1071"/>
      <c r="N620" s="1072"/>
      <c r="O620" s="697"/>
      <c r="P620" s="697"/>
      <c r="Q620" s="697"/>
      <c r="X620" s="398"/>
      <c r="Y620" s="398"/>
      <c r="Z620" s="398"/>
      <c r="AA620" s="398"/>
      <c r="AB620" s="398"/>
      <c r="AC620" s="398"/>
      <c r="AD620" s="398"/>
      <c r="AE620" s="398"/>
      <c r="AF620" s="398"/>
      <c r="AG620" s="398"/>
      <c r="AH620" s="398"/>
      <c r="AI620" s="398"/>
      <c r="AJ620" s="398"/>
      <c r="AK620" s="398"/>
      <c r="AL620" s="398"/>
      <c r="AM620" s="398"/>
      <c r="AN620" s="398"/>
      <c r="AO620" s="398"/>
      <c r="AP620" s="398"/>
      <c r="AQ620" s="398"/>
      <c r="AR620" s="398"/>
      <c r="AS620" s="398"/>
      <c r="AT620" s="398"/>
      <c r="AU620" s="398"/>
      <c r="AV620" s="398"/>
      <c r="AW620" s="398"/>
      <c r="AX620" s="398"/>
      <c r="AY620" s="398"/>
      <c r="AZ620" s="398"/>
      <c r="BA620" s="401"/>
      <c r="BB620" s="478"/>
      <c r="BC620" s="401"/>
      <c r="BD620" s="401"/>
      <c r="BE620" s="401"/>
      <c r="BF620" s="401"/>
      <c r="BG620" s="401"/>
      <c r="BH620" s="401"/>
      <c r="BI620" s="401"/>
      <c r="BJ620" s="401"/>
      <c r="BK620" s="401"/>
      <c r="BL620" s="401"/>
      <c r="BM620" s="401"/>
      <c r="BN620" s="401"/>
      <c r="BO620" s="401"/>
      <c r="BP620" s="401"/>
      <c r="BQ620" s="401"/>
      <c r="BR620" s="401"/>
      <c r="BS620" s="401"/>
      <c r="BT620" s="401"/>
      <c r="BU620" s="401"/>
      <c r="BV620" s="401"/>
      <c r="BW620" s="401"/>
      <c r="BX620" s="401"/>
      <c r="BY620" s="401"/>
      <c r="BZ620" s="401"/>
      <c r="CA620" s="401"/>
      <c r="CB620" s="401"/>
      <c r="CC620" s="401"/>
      <c r="CD620" s="401"/>
      <c r="CE620" s="401"/>
      <c r="CF620" s="401"/>
      <c r="CG620" s="401"/>
      <c r="CH620" s="401"/>
      <c r="CI620" s="401"/>
      <c r="CJ620" s="401"/>
      <c r="CK620" s="401"/>
      <c r="CL620" s="401"/>
      <c r="CM620" s="401"/>
      <c r="CN620" s="401"/>
      <c r="CO620" s="401"/>
      <c r="CP620" s="401"/>
      <c r="CQ620" s="401"/>
      <c r="CR620" s="401"/>
      <c r="CS620" s="401"/>
      <c r="CT620" s="401"/>
      <c r="CU620" s="401"/>
      <c r="CV620" s="401"/>
      <c r="CW620" s="401"/>
      <c r="CX620" s="401"/>
      <c r="CY620" s="401"/>
      <c r="CZ620" s="401"/>
    </row>
    <row r="621" s="405" customFormat="true" ht="25.15" customHeight="true" x14ac:dyDescent="0.2">
      <c r="C621" s="1071"/>
      <c r="D621" s="1072"/>
      <c r="E621" s="697"/>
      <c r="F621" s="697"/>
      <c r="G621" s="697"/>
      <c r="H621" s="1071"/>
      <c r="I621" s="1072"/>
      <c r="J621" s="697"/>
      <c r="K621" s="697"/>
      <c r="L621" s="697"/>
      <c r="M621" s="1071"/>
      <c r="N621" s="1072"/>
      <c r="O621" s="697"/>
      <c r="P621" s="697"/>
      <c r="Q621" s="697"/>
      <c r="X621" s="398"/>
      <c r="Y621" s="398"/>
      <c r="Z621" s="398"/>
      <c r="AA621" s="398"/>
      <c r="AB621" s="398"/>
      <c r="AC621" s="398"/>
      <c r="AD621" s="398"/>
      <c r="AE621" s="398"/>
      <c r="AF621" s="398"/>
      <c r="AG621" s="398"/>
      <c r="AH621" s="398"/>
      <c r="AI621" s="398"/>
      <c r="AJ621" s="398"/>
      <c r="AK621" s="398"/>
      <c r="AL621" s="398"/>
      <c r="AM621" s="398"/>
      <c r="AN621" s="398"/>
      <c r="AO621" s="398"/>
      <c r="AP621" s="398"/>
      <c r="AQ621" s="398"/>
      <c r="AR621" s="398"/>
      <c r="AS621" s="398"/>
      <c r="AT621" s="398"/>
      <c r="AU621" s="398"/>
      <c r="AV621" s="398"/>
      <c r="AW621" s="398"/>
      <c r="AX621" s="398"/>
      <c r="AY621" s="398"/>
      <c r="AZ621" s="398"/>
      <c r="BA621" s="401"/>
      <c r="BB621" s="478"/>
      <c r="BC621" s="401"/>
      <c r="BD621" s="401"/>
      <c r="BE621" s="401"/>
      <c r="BF621" s="401"/>
      <c r="BG621" s="401"/>
      <c r="BH621" s="401"/>
      <c r="BI621" s="401"/>
      <c r="BJ621" s="401"/>
      <c r="BK621" s="401"/>
      <c r="BL621" s="401"/>
      <c r="BM621" s="401"/>
      <c r="BN621" s="401"/>
      <c r="BO621" s="401"/>
      <c r="BP621" s="401"/>
      <c r="BQ621" s="401"/>
      <c r="BR621" s="401"/>
      <c r="BS621" s="401"/>
      <c r="BT621" s="401"/>
      <c r="BU621" s="401"/>
      <c r="BV621" s="401"/>
      <c r="BW621" s="401"/>
      <c r="BX621" s="401"/>
      <c r="BY621" s="401"/>
      <c r="BZ621" s="401"/>
      <c r="CA621" s="401"/>
      <c r="CB621" s="401"/>
      <c r="CC621" s="401"/>
      <c r="CD621" s="401"/>
      <c r="CE621" s="401"/>
      <c r="CF621" s="401"/>
      <c r="CG621" s="401"/>
      <c r="CH621" s="401"/>
      <c r="CI621" s="401"/>
      <c r="CJ621" s="401"/>
      <c r="CK621" s="401"/>
      <c r="CL621" s="401"/>
      <c r="CM621" s="401"/>
      <c r="CN621" s="401"/>
      <c r="CO621" s="401"/>
      <c r="CP621" s="401"/>
      <c r="CQ621" s="401"/>
      <c r="CR621" s="401"/>
      <c r="CS621" s="401"/>
      <c r="CT621" s="401"/>
      <c r="CU621" s="401"/>
      <c r="CV621" s="401"/>
      <c r="CW621" s="401"/>
      <c r="CX621" s="401"/>
      <c r="CY621" s="401"/>
      <c r="CZ621" s="401"/>
    </row>
    <row r="622" s="405" customFormat="true" ht="25.15" customHeight="true" x14ac:dyDescent="0.2">
      <c r="C622" s="1071"/>
      <c r="D622" s="1072"/>
      <c r="E622" s="697"/>
      <c r="F622" s="697"/>
      <c r="G622" s="697"/>
      <c r="H622" s="1071"/>
      <c r="I622" s="1072"/>
      <c r="J622" s="697"/>
      <c r="K622" s="697"/>
      <c r="L622" s="697"/>
      <c r="M622" s="1071"/>
      <c r="N622" s="1072"/>
      <c r="O622" s="697"/>
      <c r="P622" s="697"/>
      <c r="Q622" s="697"/>
      <c r="X622" s="398"/>
      <c r="Y622" s="398"/>
      <c r="Z622" s="398"/>
      <c r="AA622" s="398"/>
      <c r="AB622" s="398"/>
      <c r="AC622" s="398"/>
      <c r="AD622" s="398"/>
      <c r="AE622" s="398"/>
      <c r="AF622" s="398"/>
      <c r="AG622" s="398"/>
      <c r="AH622" s="398"/>
      <c r="AI622" s="398"/>
      <c r="AJ622" s="398"/>
      <c r="AK622" s="398"/>
      <c r="AL622" s="398"/>
      <c r="AM622" s="398"/>
      <c r="AN622" s="398"/>
      <c r="AO622" s="398"/>
      <c r="AP622" s="398"/>
      <c r="AQ622" s="398"/>
      <c r="AR622" s="398"/>
      <c r="AS622" s="398"/>
      <c r="AT622" s="398"/>
      <c r="AU622" s="398"/>
      <c r="AV622" s="398"/>
      <c r="AW622" s="398"/>
      <c r="AX622" s="398"/>
      <c r="AY622" s="398"/>
      <c r="AZ622" s="398"/>
      <c r="BA622" s="401"/>
      <c r="BB622" s="478"/>
      <c r="BC622" s="401"/>
      <c r="BD622" s="401"/>
      <c r="BE622" s="401"/>
      <c r="BF622" s="401"/>
      <c r="BG622" s="401"/>
      <c r="BH622" s="401"/>
      <c r="BI622" s="401"/>
      <c r="BJ622" s="401"/>
      <c r="BK622" s="401"/>
      <c r="BL622" s="401"/>
      <c r="BM622" s="401"/>
      <c r="BN622" s="401"/>
      <c r="BO622" s="401"/>
      <c r="BP622" s="401"/>
      <c r="BQ622" s="401"/>
      <c r="BR622" s="401"/>
      <c r="BS622" s="401"/>
      <c r="BT622" s="401"/>
      <c r="BU622" s="401"/>
      <c r="BV622" s="401"/>
      <c r="BW622" s="401"/>
      <c r="BX622" s="401"/>
      <c r="BY622" s="401"/>
      <c r="BZ622" s="401"/>
      <c r="CA622" s="401"/>
      <c r="CB622" s="401"/>
      <c r="CC622" s="401"/>
      <c r="CD622" s="401"/>
      <c r="CE622" s="401"/>
      <c r="CF622" s="401"/>
      <c r="CG622" s="401"/>
      <c r="CH622" s="401"/>
      <c r="CI622" s="401"/>
      <c r="CJ622" s="401"/>
      <c r="CK622" s="401"/>
      <c r="CL622" s="401"/>
      <c r="CM622" s="401"/>
      <c r="CN622" s="401"/>
      <c r="CO622" s="401"/>
      <c r="CP622" s="401"/>
      <c r="CQ622" s="401"/>
      <c r="CR622" s="401"/>
      <c r="CS622" s="401"/>
      <c r="CT622" s="401"/>
      <c r="CU622" s="401"/>
      <c r="CV622" s="401"/>
      <c r="CW622" s="401"/>
      <c r="CX622" s="401"/>
      <c r="CY622" s="401"/>
      <c r="CZ622" s="401"/>
    </row>
    <row r="623" s="405" customFormat="true" ht="25.15" customHeight="true" x14ac:dyDescent="0.2">
      <c r="C623" s="1071"/>
      <c r="D623" s="1072"/>
      <c r="E623" s="697"/>
      <c r="F623" s="697"/>
      <c r="G623" s="697"/>
      <c r="H623" s="1071"/>
      <c r="I623" s="1072"/>
      <c r="J623" s="697"/>
      <c r="K623" s="697"/>
      <c r="L623" s="697"/>
      <c r="M623" s="1071"/>
      <c r="N623" s="1072"/>
      <c r="O623" s="697"/>
      <c r="P623" s="697"/>
      <c r="Q623" s="697"/>
      <c r="X623" s="398"/>
      <c r="Y623" s="398"/>
      <c r="Z623" s="398"/>
      <c r="AA623" s="398"/>
      <c r="AB623" s="398"/>
      <c r="AC623" s="398"/>
      <c r="AD623" s="398"/>
      <c r="AE623" s="398"/>
      <c r="AF623" s="398"/>
      <c r="AG623" s="398"/>
      <c r="AH623" s="398"/>
      <c r="AI623" s="398"/>
      <c r="AJ623" s="398"/>
      <c r="AK623" s="398"/>
      <c r="AL623" s="398"/>
      <c r="AM623" s="398"/>
      <c r="AN623" s="398"/>
      <c r="AO623" s="398"/>
      <c r="AP623" s="398"/>
      <c r="AQ623" s="398"/>
      <c r="AR623" s="398"/>
      <c r="AS623" s="398"/>
      <c r="AT623" s="398"/>
      <c r="AU623" s="398"/>
      <c r="AV623" s="398"/>
      <c r="AW623" s="398"/>
      <c r="AX623" s="398"/>
      <c r="AY623" s="398"/>
      <c r="AZ623" s="398"/>
      <c r="BA623" s="401"/>
      <c r="BB623" s="478"/>
      <c r="BC623" s="401"/>
      <c r="BD623" s="401"/>
      <c r="BE623" s="401"/>
      <c r="BF623" s="401"/>
      <c r="BG623" s="401"/>
      <c r="BH623" s="401"/>
      <c r="BI623" s="401"/>
      <c r="BJ623" s="401"/>
      <c r="BK623" s="401"/>
      <c r="BL623" s="401"/>
      <c r="BM623" s="401"/>
      <c r="BN623" s="401"/>
      <c r="BO623" s="401"/>
      <c r="BP623" s="401"/>
      <c r="BQ623" s="401"/>
      <c r="BR623" s="401"/>
      <c r="BS623" s="401"/>
      <c r="BT623" s="401"/>
      <c r="BU623" s="401"/>
      <c r="BV623" s="401"/>
      <c r="BW623" s="401"/>
      <c r="BX623" s="401"/>
      <c r="BY623" s="401"/>
      <c r="BZ623" s="401"/>
      <c r="CA623" s="401"/>
      <c r="CB623" s="401"/>
      <c r="CC623" s="401"/>
      <c r="CD623" s="401"/>
      <c r="CE623" s="401"/>
      <c r="CF623" s="401"/>
      <c r="CG623" s="401"/>
      <c r="CH623" s="401"/>
      <c r="CI623" s="401"/>
      <c r="CJ623" s="401"/>
      <c r="CK623" s="401"/>
      <c r="CL623" s="401"/>
      <c r="CM623" s="401"/>
      <c r="CN623" s="401"/>
      <c r="CO623" s="401"/>
      <c r="CP623" s="401"/>
      <c r="CQ623" s="401"/>
      <c r="CR623" s="401"/>
      <c r="CS623" s="401"/>
      <c r="CT623" s="401"/>
      <c r="CU623" s="401"/>
      <c r="CV623" s="401"/>
      <c r="CW623" s="401"/>
      <c r="CX623" s="401"/>
      <c r="CY623" s="401"/>
      <c r="CZ623" s="401"/>
    </row>
    <row r="624" s="405" customFormat="true" ht="25.15" customHeight="true" x14ac:dyDescent="0.2">
      <c r="C624" s="1071"/>
      <c r="D624" s="1072"/>
      <c r="E624" s="697"/>
      <c r="F624" s="697"/>
      <c r="G624" s="697"/>
      <c r="H624" s="1071"/>
      <c r="I624" s="1072"/>
      <c r="J624" s="697"/>
      <c r="K624" s="697"/>
      <c r="L624" s="697"/>
      <c r="M624" s="1071"/>
      <c r="N624" s="1072"/>
      <c r="O624" s="697"/>
      <c r="P624" s="697"/>
      <c r="Q624" s="697"/>
      <c r="X624" s="398"/>
      <c r="Y624" s="398"/>
      <c r="Z624" s="398"/>
      <c r="AA624" s="398"/>
      <c r="AB624" s="398"/>
      <c r="AC624" s="398"/>
      <c r="AD624" s="398"/>
      <c r="AE624" s="398"/>
      <c r="AF624" s="398"/>
      <c r="AG624" s="398"/>
      <c r="AH624" s="398"/>
      <c r="AI624" s="398"/>
      <c r="AJ624" s="398"/>
      <c r="AK624" s="398"/>
      <c r="AL624" s="398"/>
      <c r="AM624" s="398"/>
      <c r="AN624" s="398"/>
      <c r="AO624" s="398"/>
      <c r="AP624" s="398"/>
      <c r="AQ624" s="398"/>
      <c r="AR624" s="398"/>
      <c r="AS624" s="398"/>
      <c r="AT624" s="398"/>
      <c r="AU624" s="398"/>
      <c r="AV624" s="398"/>
      <c r="AW624" s="398"/>
      <c r="AX624" s="398"/>
      <c r="AY624" s="398"/>
      <c r="AZ624" s="398"/>
      <c r="BA624" s="401"/>
      <c r="BB624" s="478"/>
      <c r="BC624" s="401"/>
      <c r="BD624" s="401"/>
      <c r="BE624" s="401"/>
      <c r="BF624" s="401"/>
      <c r="BG624" s="401"/>
      <c r="BH624" s="401"/>
      <c r="BI624" s="401"/>
      <c r="BJ624" s="401"/>
      <c r="BK624" s="401"/>
      <c r="BL624" s="401"/>
      <c r="BM624" s="401"/>
      <c r="BN624" s="401"/>
      <c r="BO624" s="401"/>
      <c r="BP624" s="401"/>
      <c r="BQ624" s="401"/>
      <c r="BR624" s="401"/>
      <c r="BS624" s="401"/>
      <c r="BT624" s="401"/>
      <c r="BU624" s="401"/>
      <c r="BV624" s="401"/>
      <c r="BW624" s="401"/>
      <c r="BX624" s="401"/>
      <c r="BY624" s="401"/>
      <c r="BZ624" s="401"/>
      <c r="CA624" s="401"/>
      <c r="CB624" s="401"/>
      <c r="CC624" s="401"/>
      <c r="CD624" s="401"/>
      <c r="CE624" s="401"/>
      <c r="CF624" s="401"/>
      <c r="CG624" s="401"/>
      <c r="CH624" s="401"/>
      <c r="CI624" s="401"/>
      <c r="CJ624" s="401"/>
      <c r="CK624" s="401"/>
      <c r="CL624" s="401"/>
      <c r="CM624" s="401"/>
      <c r="CN624" s="401"/>
      <c r="CO624" s="401"/>
      <c r="CP624" s="401"/>
      <c r="CQ624" s="401"/>
      <c r="CR624" s="401"/>
      <c r="CS624" s="401"/>
      <c r="CT624" s="401"/>
      <c r="CU624" s="401"/>
      <c r="CV624" s="401"/>
      <c r="CW624" s="401"/>
      <c r="CX624" s="401"/>
      <c r="CY624" s="401"/>
      <c r="CZ624" s="401"/>
    </row>
    <row r="625" s="405" customFormat="true" ht="25.15" customHeight="true" x14ac:dyDescent="0.2">
      <c r="C625" s="1071"/>
      <c r="D625" s="1072"/>
      <c r="E625" s="697"/>
      <c r="F625" s="697"/>
      <c r="G625" s="697"/>
      <c r="H625" s="1071"/>
      <c r="I625" s="1072"/>
      <c r="J625" s="697"/>
      <c r="K625" s="697"/>
      <c r="L625" s="697"/>
      <c r="M625" s="1071"/>
      <c r="N625" s="1072"/>
      <c r="O625" s="697"/>
      <c r="P625" s="697"/>
      <c r="Q625" s="697"/>
      <c r="X625" s="398"/>
      <c r="Y625" s="398"/>
      <c r="Z625" s="398"/>
      <c r="AA625" s="398"/>
      <c r="AB625" s="398"/>
      <c r="AC625" s="398"/>
      <c r="AD625" s="398"/>
      <c r="AE625" s="398"/>
      <c r="AF625" s="398"/>
      <c r="AG625" s="398"/>
      <c r="AH625" s="398"/>
      <c r="AI625" s="398"/>
      <c r="AJ625" s="398"/>
      <c r="AK625" s="398"/>
      <c r="AL625" s="398"/>
      <c r="AM625" s="398"/>
      <c r="AN625" s="398"/>
      <c r="AO625" s="398"/>
      <c r="AP625" s="398"/>
      <c r="AQ625" s="398"/>
      <c r="AR625" s="398"/>
      <c r="AS625" s="398"/>
      <c r="AT625" s="398"/>
      <c r="AU625" s="398"/>
      <c r="AV625" s="398"/>
      <c r="AW625" s="398"/>
      <c r="AX625" s="398"/>
      <c r="AY625" s="398"/>
      <c r="AZ625" s="398"/>
      <c r="BA625" s="401"/>
      <c r="BB625" s="478"/>
      <c r="BC625" s="401"/>
      <c r="BD625" s="401"/>
      <c r="BE625" s="401"/>
      <c r="BF625" s="401"/>
      <c r="BG625" s="401"/>
      <c r="BH625" s="401"/>
      <c r="BI625" s="401"/>
      <c r="BJ625" s="401"/>
      <c r="BK625" s="401"/>
      <c r="BL625" s="401"/>
      <c r="BM625" s="401"/>
      <c r="BN625" s="401"/>
      <c r="BO625" s="401"/>
      <c r="BP625" s="401"/>
      <c r="BQ625" s="401"/>
      <c r="BR625" s="401"/>
      <c r="BS625" s="401"/>
      <c r="BT625" s="401"/>
      <c r="BU625" s="401"/>
      <c r="BV625" s="401"/>
      <c r="BW625" s="401"/>
      <c r="BX625" s="401"/>
      <c r="BY625" s="401"/>
      <c r="BZ625" s="401"/>
      <c r="CA625" s="401"/>
      <c r="CB625" s="401"/>
      <c r="CC625" s="401"/>
      <c r="CD625" s="401"/>
      <c r="CE625" s="401"/>
      <c r="CF625" s="401"/>
      <c r="CG625" s="401"/>
      <c r="CH625" s="401"/>
      <c r="CI625" s="401"/>
      <c r="CJ625" s="401"/>
      <c r="CK625" s="401"/>
      <c r="CL625" s="401"/>
      <c r="CM625" s="401"/>
      <c r="CN625" s="401"/>
      <c r="CO625" s="401"/>
      <c r="CP625" s="401"/>
      <c r="CQ625" s="401"/>
      <c r="CR625" s="401"/>
      <c r="CS625" s="401"/>
      <c r="CT625" s="401"/>
      <c r="CU625" s="401"/>
      <c r="CV625" s="401"/>
      <c r="CW625" s="401"/>
      <c r="CX625" s="401"/>
      <c r="CY625" s="401"/>
      <c r="CZ625" s="401"/>
    </row>
    <row r="626" s="405" customFormat="true" ht="25.15" customHeight="true" x14ac:dyDescent="0.2">
      <c r="C626" s="1071"/>
      <c r="D626" s="1072"/>
      <c r="E626" s="697"/>
      <c r="F626" s="697"/>
      <c r="G626" s="697"/>
      <c r="H626" s="1071"/>
      <c r="I626" s="1072"/>
      <c r="J626" s="697"/>
      <c r="K626" s="697"/>
      <c r="L626" s="697"/>
      <c r="M626" s="1071"/>
      <c r="N626" s="1072"/>
      <c r="O626" s="697"/>
      <c r="P626" s="697"/>
      <c r="Q626" s="697"/>
      <c r="X626" s="398"/>
      <c r="Y626" s="398"/>
      <c r="Z626" s="398"/>
      <c r="AA626" s="398"/>
      <c r="AB626" s="398"/>
      <c r="AC626" s="398"/>
      <c r="AD626" s="398"/>
      <c r="AE626" s="398"/>
      <c r="AF626" s="398"/>
      <c r="AG626" s="398"/>
      <c r="AH626" s="398"/>
      <c r="AI626" s="398"/>
      <c r="AJ626" s="398"/>
      <c r="AK626" s="398"/>
      <c r="AL626" s="398"/>
      <c r="AM626" s="398"/>
      <c r="AN626" s="398"/>
      <c r="AO626" s="398"/>
      <c r="AP626" s="398"/>
      <c r="AQ626" s="398"/>
      <c r="AR626" s="398"/>
      <c r="AS626" s="398"/>
      <c r="AT626" s="398"/>
      <c r="AU626" s="398"/>
      <c r="AV626" s="398"/>
      <c r="AW626" s="398"/>
      <c r="AX626" s="398"/>
      <c r="AY626" s="398"/>
      <c r="AZ626" s="398"/>
      <c r="BA626" s="401"/>
      <c r="BB626" s="478"/>
      <c r="BC626" s="401"/>
      <c r="BD626" s="401"/>
      <c r="BE626" s="401"/>
      <c r="BF626" s="401"/>
      <c r="BG626" s="401"/>
      <c r="BH626" s="401"/>
      <c r="BI626" s="401"/>
      <c r="BJ626" s="401"/>
      <c r="BK626" s="401"/>
      <c r="BL626" s="401"/>
      <c r="BM626" s="401"/>
      <c r="BN626" s="401"/>
      <c r="BO626" s="401"/>
      <c r="BP626" s="401"/>
      <c r="BQ626" s="401"/>
      <c r="BR626" s="401"/>
      <c r="BS626" s="401"/>
      <c r="BT626" s="401"/>
      <c r="BU626" s="401"/>
      <c r="BV626" s="401"/>
      <c r="BW626" s="401"/>
      <c r="BX626" s="401"/>
      <c r="BY626" s="401"/>
      <c r="BZ626" s="401"/>
      <c r="CA626" s="401"/>
      <c r="CB626" s="401"/>
      <c r="CC626" s="401"/>
      <c r="CD626" s="401"/>
      <c r="CE626" s="401"/>
      <c r="CF626" s="401"/>
      <c r="CG626" s="401"/>
      <c r="CH626" s="401"/>
      <c r="CI626" s="401"/>
      <c r="CJ626" s="401"/>
      <c r="CK626" s="401"/>
      <c r="CL626" s="401"/>
      <c r="CM626" s="401"/>
      <c r="CN626" s="401"/>
      <c r="CO626" s="401"/>
      <c r="CP626" s="401"/>
      <c r="CQ626" s="401"/>
      <c r="CR626" s="401"/>
      <c r="CS626" s="401"/>
      <c r="CT626" s="401"/>
      <c r="CU626" s="401"/>
      <c r="CV626" s="401"/>
      <c r="CW626" s="401"/>
      <c r="CX626" s="401"/>
      <c r="CY626" s="401"/>
      <c r="CZ626" s="401"/>
    </row>
    <row r="627" s="405" customFormat="true" ht="25.15" customHeight="true" x14ac:dyDescent="0.2">
      <c r="C627" s="1071"/>
      <c r="D627" s="1072"/>
      <c r="E627" s="697"/>
      <c r="F627" s="697"/>
      <c r="G627" s="697"/>
      <c r="H627" s="1071"/>
      <c r="I627" s="1072"/>
      <c r="J627" s="697"/>
      <c r="K627" s="697"/>
      <c r="L627" s="697"/>
      <c r="M627" s="1071"/>
      <c r="N627" s="1072"/>
      <c r="O627" s="697"/>
      <c r="P627" s="697"/>
      <c r="Q627" s="697"/>
      <c r="X627" s="398"/>
      <c r="Y627" s="398"/>
      <c r="Z627" s="398"/>
      <c r="AA627" s="398"/>
      <c r="AB627" s="398"/>
      <c r="AC627" s="398"/>
      <c r="AD627" s="398"/>
      <c r="AE627" s="398"/>
      <c r="AF627" s="398"/>
      <c r="AG627" s="398"/>
      <c r="AH627" s="398"/>
      <c r="AI627" s="398"/>
      <c r="AJ627" s="398"/>
      <c r="AK627" s="398"/>
      <c r="AL627" s="398"/>
      <c r="AM627" s="398"/>
      <c r="AN627" s="398"/>
      <c r="AO627" s="398"/>
      <c r="AP627" s="398"/>
      <c r="AQ627" s="398"/>
      <c r="AR627" s="398"/>
      <c r="AS627" s="398"/>
      <c r="AT627" s="398"/>
      <c r="AU627" s="398"/>
      <c r="AV627" s="398"/>
      <c r="AW627" s="398"/>
      <c r="AX627" s="398"/>
      <c r="AY627" s="398"/>
      <c r="AZ627" s="398"/>
      <c r="BA627" s="401"/>
      <c r="BB627" s="478"/>
      <c r="BC627" s="401"/>
      <c r="BD627" s="401"/>
      <c r="BE627" s="401"/>
      <c r="BF627" s="401"/>
      <c r="BG627" s="401"/>
      <c r="BH627" s="401"/>
      <c r="BI627" s="401"/>
      <c r="BJ627" s="401"/>
      <c r="BK627" s="401"/>
      <c r="BL627" s="401"/>
      <c r="BM627" s="401"/>
      <c r="BN627" s="401"/>
      <c r="BO627" s="401"/>
      <c r="BP627" s="401"/>
      <c r="BQ627" s="401"/>
      <c r="BR627" s="401"/>
      <c r="BS627" s="401"/>
      <c r="BT627" s="401"/>
      <c r="BU627" s="401"/>
      <c r="BV627" s="401"/>
      <c r="BW627" s="401"/>
      <c r="BX627" s="401"/>
      <c r="BY627" s="401"/>
      <c r="BZ627" s="401"/>
      <c r="CA627" s="401"/>
      <c r="CB627" s="401"/>
      <c r="CC627" s="401"/>
      <c r="CD627" s="401"/>
      <c r="CE627" s="401"/>
      <c r="CF627" s="401"/>
      <c r="CG627" s="401"/>
      <c r="CH627" s="401"/>
      <c r="CI627" s="401"/>
      <c r="CJ627" s="401"/>
      <c r="CK627" s="401"/>
      <c r="CL627" s="401"/>
      <c r="CM627" s="401"/>
      <c r="CN627" s="401"/>
      <c r="CO627" s="401"/>
      <c r="CP627" s="401"/>
      <c r="CQ627" s="401"/>
      <c r="CR627" s="401"/>
      <c r="CS627" s="401"/>
      <c r="CT627" s="401"/>
      <c r="CU627" s="401"/>
      <c r="CV627" s="401"/>
      <c r="CW627" s="401"/>
      <c r="CX627" s="401"/>
      <c r="CY627" s="401"/>
      <c r="CZ627" s="401"/>
    </row>
    <row r="628" s="405" customFormat="true" ht="25.15" customHeight="true" x14ac:dyDescent="0.2">
      <c r="C628" s="1071"/>
      <c r="D628" s="1072"/>
      <c r="E628" s="697"/>
      <c r="F628" s="697"/>
      <c r="G628" s="697"/>
      <c r="H628" s="1071"/>
      <c r="I628" s="1072"/>
      <c r="J628" s="697"/>
      <c r="K628" s="697"/>
      <c r="L628" s="697"/>
      <c r="M628" s="1071"/>
      <c r="N628" s="1072"/>
      <c r="O628" s="697"/>
      <c r="P628" s="697"/>
      <c r="Q628" s="697"/>
      <c r="X628" s="398"/>
      <c r="Y628" s="398"/>
      <c r="Z628" s="398"/>
      <c r="AA628" s="398"/>
      <c r="AB628" s="398"/>
      <c r="AC628" s="398"/>
      <c r="AD628" s="398"/>
      <c r="AE628" s="398"/>
      <c r="AF628" s="398"/>
      <c r="AG628" s="398"/>
      <c r="AH628" s="398"/>
      <c r="AI628" s="398"/>
      <c r="AJ628" s="398"/>
      <c r="AK628" s="398"/>
      <c r="AL628" s="398"/>
      <c r="AM628" s="398"/>
      <c r="AN628" s="398"/>
      <c r="AO628" s="398"/>
      <c r="AP628" s="398"/>
      <c r="AQ628" s="398"/>
      <c r="AR628" s="398"/>
      <c r="AS628" s="398"/>
      <c r="AT628" s="398"/>
      <c r="AU628" s="398"/>
      <c r="AV628" s="398"/>
      <c r="AW628" s="398"/>
      <c r="AX628" s="398"/>
      <c r="AY628" s="398"/>
      <c r="AZ628" s="398"/>
      <c r="BA628" s="401"/>
      <c r="BB628" s="478"/>
      <c r="BC628" s="401"/>
      <c r="BD628" s="401"/>
      <c r="BE628" s="401"/>
      <c r="BF628" s="401"/>
      <c r="BG628" s="401"/>
      <c r="BH628" s="401"/>
      <c r="BI628" s="401"/>
      <c r="BJ628" s="401"/>
      <c r="BK628" s="401"/>
      <c r="BL628" s="401"/>
      <c r="BM628" s="401"/>
      <c r="BN628" s="401"/>
      <c r="BO628" s="401"/>
      <c r="BP628" s="401"/>
      <c r="BQ628" s="401"/>
      <c r="BR628" s="401"/>
      <c r="BS628" s="401"/>
      <c r="BT628" s="401"/>
      <c r="BU628" s="401"/>
      <c r="BV628" s="401"/>
      <c r="BW628" s="401"/>
      <c r="BX628" s="401"/>
      <c r="BY628" s="401"/>
      <c r="BZ628" s="401"/>
      <c r="CA628" s="401"/>
      <c r="CB628" s="401"/>
      <c r="CC628" s="401"/>
      <c r="CD628" s="401"/>
      <c r="CE628" s="401"/>
      <c r="CF628" s="401"/>
      <c r="CG628" s="401"/>
      <c r="CH628" s="401"/>
      <c r="CI628" s="401"/>
      <c r="CJ628" s="401"/>
      <c r="CK628" s="401"/>
      <c r="CL628" s="401"/>
      <c r="CM628" s="401"/>
      <c r="CN628" s="401"/>
      <c r="CO628" s="401"/>
      <c r="CP628" s="401"/>
      <c r="CQ628" s="401"/>
      <c r="CR628" s="401"/>
      <c r="CS628" s="401"/>
      <c r="CT628" s="401"/>
      <c r="CU628" s="401"/>
      <c r="CV628" s="401"/>
      <c r="CW628" s="401"/>
      <c r="CX628" s="401"/>
      <c r="CY628" s="401"/>
      <c r="CZ628" s="401"/>
    </row>
    <row r="629" s="405" customFormat="true" ht="25.15" customHeight="true" x14ac:dyDescent="0.2">
      <c r="C629" s="1071"/>
      <c r="D629" s="1072"/>
      <c r="E629" s="697"/>
      <c r="F629" s="697"/>
      <c r="G629" s="697"/>
      <c r="H629" s="1071"/>
      <c r="I629" s="1072"/>
      <c r="J629" s="697"/>
      <c r="K629" s="697"/>
      <c r="L629" s="697"/>
      <c r="M629" s="1071"/>
      <c r="N629" s="1072"/>
      <c r="O629" s="697"/>
      <c r="P629" s="697"/>
      <c r="Q629" s="697"/>
      <c r="X629" s="398"/>
      <c r="Y629" s="398"/>
      <c r="Z629" s="398"/>
      <c r="AA629" s="398"/>
      <c r="AB629" s="398"/>
      <c r="AC629" s="398"/>
      <c r="AD629" s="398"/>
      <c r="AE629" s="398"/>
      <c r="AF629" s="398"/>
      <c r="AG629" s="398"/>
      <c r="AH629" s="398"/>
      <c r="AI629" s="398"/>
      <c r="AJ629" s="398"/>
      <c r="AK629" s="398"/>
      <c r="AL629" s="398"/>
      <c r="AM629" s="398"/>
      <c r="AN629" s="398"/>
      <c r="AO629" s="398"/>
      <c r="AP629" s="398"/>
      <c r="AQ629" s="398"/>
      <c r="AR629" s="398"/>
      <c r="AS629" s="398"/>
      <c r="AT629" s="398"/>
      <c r="AU629" s="398"/>
      <c r="AV629" s="398"/>
      <c r="AW629" s="398"/>
      <c r="AX629" s="398"/>
      <c r="AY629" s="398"/>
      <c r="AZ629" s="398"/>
      <c r="BA629" s="401"/>
      <c r="BB629" s="478"/>
      <c r="BC629" s="401"/>
      <c r="BD629" s="401"/>
      <c r="BE629" s="401"/>
      <c r="BF629" s="401"/>
      <c r="BG629" s="401"/>
      <c r="BH629" s="401"/>
      <c r="BI629" s="401"/>
      <c r="BJ629" s="401"/>
      <c r="BK629" s="401"/>
      <c r="BL629" s="401"/>
      <c r="BM629" s="401"/>
      <c r="BN629" s="401"/>
      <c r="BO629" s="401"/>
      <c r="BP629" s="401"/>
      <c r="BQ629" s="401"/>
      <c r="BR629" s="401"/>
      <c r="BS629" s="401"/>
      <c r="BT629" s="401"/>
      <c r="BU629" s="401"/>
      <c r="BV629" s="401"/>
      <c r="BW629" s="401"/>
      <c r="BX629" s="401"/>
      <c r="BY629" s="401"/>
      <c r="BZ629" s="401"/>
      <c r="CA629" s="401"/>
      <c r="CB629" s="401"/>
      <c r="CC629" s="401"/>
      <c r="CD629" s="401"/>
      <c r="CE629" s="401"/>
      <c r="CF629" s="401"/>
      <c r="CG629" s="401"/>
      <c r="CH629" s="401"/>
      <c r="CI629" s="401"/>
      <c r="CJ629" s="401"/>
      <c r="CK629" s="401"/>
      <c r="CL629" s="401"/>
      <c r="CM629" s="401"/>
      <c r="CN629" s="401"/>
      <c r="CO629" s="401"/>
      <c r="CP629" s="401"/>
      <c r="CQ629" s="401"/>
      <c r="CR629" s="401"/>
      <c r="CS629" s="401"/>
      <c r="CT629" s="401"/>
      <c r="CU629" s="401"/>
      <c r="CV629" s="401"/>
      <c r="CW629" s="401"/>
      <c r="CX629" s="401"/>
      <c r="CY629" s="401"/>
      <c r="CZ629" s="401"/>
    </row>
    <row r="630" s="405" customFormat="true" ht="25.15" customHeight="true" x14ac:dyDescent="0.2">
      <c r="C630" s="1071"/>
      <c r="D630" s="1072"/>
      <c r="E630" s="697"/>
      <c r="F630" s="697"/>
      <c r="G630" s="697"/>
      <c r="H630" s="1071"/>
      <c r="I630" s="1072"/>
      <c r="J630" s="697"/>
      <c r="K630" s="697"/>
      <c r="L630" s="697"/>
      <c r="M630" s="1071"/>
      <c r="N630" s="1072"/>
      <c r="O630" s="697"/>
      <c r="P630" s="697"/>
      <c r="Q630" s="697"/>
      <c r="X630" s="398"/>
      <c r="Y630" s="398"/>
      <c r="Z630" s="398"/>
      <c r="AA630" s="398"/>
      <c r="AB630" s="398"/>
      <c r="AC630" s="398"/>
      <c r="AD630" s="398"/>
      <c r="AE630" s="398"/>
      <c r="AF630" s="398"/>
      <c r="AG630" s="398"/>
      <c r="AH630" s="398"/>
      <c r="AI630" s="398"/>
      <c r="AJ630" s="398"/>
      <c r="AK630" s="398"/>
      <c r="AL630" s="398"/>
      <c r="AM630" s="398"/>
      <c r="AN630" s="398"/>
      <c r="AO630" s="398"/>
      <c r="AP630" s="398"/>
      <c r="AQ630" s="398"/>
      <c r="AR630" s="398"/>
      <c r="AS630" s="398"/>
      <c r="AT630" s="398"/>
      <c r="AU630" s="398"/>
      <c r="AV630" s="398"/>
      <c r="AW630" s="398"/>
      <c r="AX630" s="398"/>
      <c r="AY630" s="398"/>
      <c r="AZ630" s="398"/>
      <c r="BA630" s="401"/>
      <c r="BB630" s="478"/>
      <c r="BC630" s="401"/>
      <c r="BD630" s="401"/>
      <c r="BE630" s="401"/>
      <c r="BF630" s="401"/>
      <c r="BG630" s="401"/>
      <c r="BH630" s="401"/>
      <c r="BI630" s="401"/>
      <c r="BJ630" s="401"/>
      <c r="BK630" s="401"/>
      <c r="BL630" s="401"/>
      <c r="BM630" s="401"/>
      <c r="BN630" s="401"/>
      <c r="BO630" s="401"/>
      <c r="BP630" s="401"/>
      <c r="BQ630" s="401"/>
      <c r="BR630" s="401"/>
      <c r="BS630" s="401"/>
      <c r="BT630" s="401"/>
      <c r="BU630" s="401"/>
      <c r="BV630" s="401"/>
      <c r="BW630" s="401"/>
      <c r="BX630" s="401"/>
      <c r="BY630" s="401"/>
      <c r="BZ630" s="401"/>
      <c r="CA630" s="401"/>
      <c r="CB630" s="401"/>
      <c r="CC630" s="401"/>
      <c r="CD630" s="401"/>
      <c r="CE630" s="401"/>
      <c r="CF630" s="401"/>
      <c r="CG630" s="401"/>
      <c r="CH630" s="401"/>
      <c r="CI630" s="401"/>
      <c r="CJ630" s="401"/>
      <c r="CK630" s="401"/>
      <c r="CL630" s="401"/>
      <c r="CM630" s="401"/>
      <c r="CN630" s="401"/>
      <c r="CO630" s="401"/>
      <c r="CP630" s="401"/>
      <c r="CQ630" s="401"/>
      <c r="CR630" s="401"/>
      <c r="CS630" s="401"/>
      <c r="CT630" s="401"/>
      <c r="CU630" s="401"/>
      <c r="CV630" s="401"/>
      <c r="CW630" s="401"/>
      <c r="CX630" s="401"/>
      <c r="CY630" s="401"/>
      <c r="CZ630" s="401"/>
    </row>
    <row r="631" s="405" customFormat="true" ht="25.15" customHeight="true" x14ac:dyDescent="0.2">
      <c r="C631" s="1071"/>
      <c r="D631" s="1072"/>
      <c r="E631" s="697"/>
      <c r="F631" s="697"/>
      <c r="G631" s="697"/>
      <c r="H631" s="1071"/>
      <c r="I631" s="1072"/>
      <c r="J631" s="697"/>
      <c r="K631" s="697"/>
      <c r="L631" s="697"/>
      <c r="M631" s="1071"/>
      <c r="N631" s="1072"/>
      <c r="O631" s="697"/>
      <c r="P631" s="697"/>
      <c r="Q631" s="697"/>
      <c r="X631" s="398"/>
      <c r="Y631" s="398"/>
      <c r="Z631" s="398"/>
      <c r="AA631" s="398"/>
      <c r="AB631" s="398"/>
      <c r="AC631" s="398"/>
      <c r="AD631" s="398"/>
      <c r="AE631" s="398"/>
      <c r="AF631" s="398"/>
      <c r="AG631" s="398"/>
      <c r="AH631" s="398"/>
      <c r="AI631" s="398"/>
      <c r="AJ631" s="398"/>
      <c r="AK631" s="398"/>
      <c r="AL631" s="398"/>
      <c r="AM631" s="398"/>
      <c r="AN631" s="398"/>
      <c r="AO631" s="398"/>
      <c r="AP631" s="398"/>
      <c r="AQ631" s="398"/>
      <c r="AR631" s="398"/>
      <c r="AS631" s="398"/>
      <c r="AT631" s="398"/>
      <c r="AU631" s="398"/>
      <c r="AV631" s="398"/>
      <c r="AW631" s="398"/>
      <c r="AX631" s="398"/>
      <c r="AY631" s="398"/>
      <c r="AZ631" s="398"/>
      <c r="BA631" s="401"/>
      <c r="BB631" s="478"/>
      <c r="BC631" s="401"/>
      <c r="BD631" s="401"/>
      <c r="BE631" s="401"/>
      <c r="BF631" s="401"/>
      <c r="BG631" s="401"/>
      <c r="BH631" s="401"/>
      <c r="BI631" s="401"/>
      <c r="BJ631" s="401"/>
      <c r="BK631" s="401"/>
      <c r="BL631" s="401"/>
      <c r="BM631" s="401"/>
      <c r="BN631" s="401"/>
      <c r="BO631" s="401"/>
      <c r="BP631" s="401"/>
      <c r="BQ631" s="401"/>
      <c r="BR631" s="401"/>
      <c r="BS631" s="401"/>
      <c r="BT631" s="401"/>
      <c r="BU631" s="401"/>
      <c r="BV631" s="401"/>
      <c r="BW631" s="401"/>
      <c r="BX631" s="401"/>
      <c r="BY631" s="401"/>
      <c r="BZ631" s="401"/>
      <c r="CA631" s="401"/>
      <c r="CB631" s="401"/>
      <c r="CC631" s="401"/>
      <c r="CD631" s="401"/>
      <c r="CE631" s="401"/>
      <c r="CF631" s="401"/>
      <c r="CG631" s="401"/>
      <c r="CH631" s="401"/>
      <c r="CI631" s="401"/>
      <c r="CJ631" s="401"/>
      <c r="CK631" s="401"/>
      <c r="CL631" s="401"/>
      <c r="CM631" s="401"/>
      <c r="CN631" s="401"/>
      <c r="CO631" s="401"/>
      <c r="CP631" s="401"/>
      <c r="CQ631" s="401"/>
      <c r="CR631" s="401"/>
      <c r="CS631" s="401"/>
      <c r="CT631" s="401"/>
      <c r="CU631" s="401"/>
      <c r="CV631" s="401"/>
      <c r="CW631" s="401"/>
      <c r="CX631" s="401"/>
      <c r="CY631" s="401"/>
      <c r="CZ631" s="401"/>
    </row>
    <row r="632" s="405" customFormat="true" ht="25.15" customHeight="true" x14ac:dyDescent="0.2">
      <c r="C632" s="1071"/>
      <c r="D632" s="1072"/>
      <c r="E632" s="697"/>
      <c r="F632" s="697"/>
      <c r="G632" s="697"/>
      <c r="H632" s="1071"/>
      <c r="I632" s="1072"/>
      <c r="J632" s="697"/>
      <c r="K632" s="697"/>
      <c r="L632" s="697"/>
      <c r="M632" s="1071"/>
      <c r="N632" s="1072"/>
      <c r="O632" s="697"/>
      <c r="P632" s="697"/>
      <c r="Q632" s="697"/>
      <c r="X632" s="398"/>
      <c r="Y632" s="398"/>
      <c r="Z632" s="398"/>
      <c r="AA632" s="398"/>
      <c r="AB632" s="398"/>
      <c r="AC632" s="398"/>
      <c r="AD632" s="398"/>
      <c r="AE632" s="398"/>
      <c r="AF632" s="398"/>
      <c r="AG632" s="398"/>
      <c r="AH632" s="398"/>
      <c r="AI632" s="398"/>
      <c r="AJ632" s="398"/>
      <c r="AK632" s="398"/>
      <c r="AL632" s="398"/>
      <c r="AM632" s="398"/>
      <c r="AN632" s="398"/>
      <c r="AO632" s="398"/>
      <c r="AP632" s="398"/>
      <c r="AQ632" s="398"/>
      <c r="AR632" s="398"/>
      <c r="AS632" s="398"/>
      <c r="AT632" s="398"/>
      <c r="AU632" s="398"/>
      <c r="AV632" s="398"/>
      <c r="AW632" s="398"/>
      <c r="AX632" s="398"/>
      <c r="AY632" s="398"/>
      <c r="AZ632" s="398"/>
      <c r="BA632" s="401"/>
      <c r="BB632" s="478"/>
      <c r="BC632" s="401"/>
      <c r="BD632" s="401"/>
      <c r="BE632" s="401"/>
      <c r="BF632" s="401"/>
      <c r="BG632" s="401"/>
      <c r="BH632" s="401"/>
      <c r="BI632" s="401"/>
      <c r="BJ632" s="401"/>
      <c r="BK632" s="401"/>
      <c r="BL632" s="401"/>
      <c r="BM632" s="401"/>
      <c r="BN632" s="401"/>
      <c r="BO632" s="401"/>
      <c r="BP632" s="401"/>
      <c r="BQ632" s="401"/>
      <c r="BR632" s="401"/>
      <c r="BS632" s="401"/>
      <c r="BT632" s="401"/>
      <c r="BU632" s="401"/>
      <c r="BV632" s="401"/>
      <c r="BW632" s="401"/>
      <c r="BX632" s="401"/>
      <c r="BY632" s="401"/>
      <c r="BZ632" s="401"/>
      <c r="CA632" s="401"/>
      <c r="CB632" s="401"/>
      <c r="CC632" s="401"/>
      <c r="CD632" s="401"/>
      <c r="CE632" s="401"/>
      <c r="CF632" s="401"/>
      <c r="CG632" s="401"/>
      <c r="CH632" s="401"/>
      <c r="CI632" s="401"/>
      <c r="CJ632" s="401"/>
      <c r="CK632" s="401"/>
      <c r="CL632" s="401"/>
      <c r="CM632" s="401"/>
      <c r="CN632" s="401"/>
      <c r="CO632" s="401"/>
      <c r="CP632" s="401"/>
      <c r="CQ632" s="401"/>
      <c r="CR632" s="401"/>
      <c r="CS632" s="401"/>
      <c r="CT632" s="401"/>
      <c r="CU632" s="401"/>
      <c r="CV632" s="401"/>
      <c r="CW632" s="401"/>
      <c r="CX632" s="401"/>
      <c r="CY632" s="401"/>
      <c r="CZ632" s="401"/>
    </row>
    <row r="633" s="405" customFormat="true" ht="25.15" customHeight="true" x14ac:dyDescent="0.2">
      <c r="C633" s="1071"/>
      <c r="D633" s="1072"/>
      <c r="E633" s="697"/>
      <c r="F633" s="697"/>
      <c r="G633" s="697"/>
      <c r="H633" s="1071"/>
      <c r="I633" s="1072"/>
      <c r="J633" s="697"/>
      <c r="K633" s="697"/>
      <c r="L633" s="697"/>
      <c r="M633" s="1071"/>
      <c r="N633" s="1072"/>
      <c r="O633" s="697"/>
      <c r="P633" s="697"/>
      <c r="Q633" s="697"/>
      <c r="X633" s="398"/>
      <c r="Y633" s="398"/>
      <c r="Z633" s="398"/>
      <c r="AA633" s="398"/>
      <c r="AB633" s="398"/>
      <c r="AC633" s="398"/>
      <c r="AD633" s="398"/>
      <c r="AE633" s="398"/>
      <c r="AF633" s="398"/>
      <c r="AG633" s="398"/>
      <c r="AH633" s="398"/>
      <c r="AI633" s="398"/>
      <c r="AJ633" s="398"/>
      <c r="AK633" s="398"/>
      <c r="AL633" s="398"/>
      <c r="AM633" s="398"/>
      <c r="AN633" s="398"/>
      <c r="AO633" s="398"/>
      <c r="AP633" s="398"/>
      <c r="AQ633" s="398"/>
      <c r="AR633" s="398"/>
      <c r="AS633" s="398"/>
      <c r="AT633" s="398"/>
      <c r="AU633" s="398"/>
      <c r="AV633" s="398"/>
      <c r="AW633" s="398"/>
      <c r="AX633" s="398"/>
      <c r="AY633" s="398"/>
      <c r="AZ633" s="398"/>
      <c r="BA633" s="401"/>
      <c r="BB633" s="478"/>
      <c r="BC633" s="401"/>
      <c r="BD633" s="401"/>
      <c r="BE633" s="401"/>
      <c r="BF633" s="401"/>
      <c r="BG633" s="401"/>
      <c r="BH633" s="401"/>
      <c r="BI633" s="401"/>
      <c r="BJ633" s="401"/>
      <c r="BK633" s="401"/>
      <c r="BL633" s="401"/>
      <c r="BM633" s="401"/>
      <c r="BN633" s="401"/>
      <c r="BO633" s="401"/>
      <c r="BP633" s="401"/>
      <c r="BQ633" s="401"/>
      <c r="BR633" s="401"/>
      <c r="BS633" s="401"/>
      <c r="BT633" s="401"/>
      <c r="BU633" s="401"/>
      <c r="BV633" s="401"/>
      <c r="BW633" s="401"/>
      <c r="BX633" s="401"/>
      <c r="BY633" s="401"/>
      <c r="BZ633" s="401"/>
      <c r="CA633" s="401"/>
      <c r="CB633" s="401"/>
      <c r="CC633" s="401"/>
      <c r="CD633" s="401"/>
      <c r="CE633" s="401"/>
      <c r="CF633" s="401"/>
      <c r="CG633" s="401"/>
      <c r="CH633" s="401"/>
      <c r="CI633" s="401"/>
      <c r="CJ633" s="401"/>
      <c r="CK633" s="401"/>
      <c r="CL633" s="401"/>
      <c r="CM633" s="401"/>
      <c r="CN633" s="401"/>
      <c r="CO633" s="401"/>
      <c r="CP633" s="401"/>
      <c r="CQ633" s="401"/>
      <c r="CR633" s="401"/>
      <c r="CS633" s="401"/>
      <c r="CT633" s="401"/>
      <c r="CU633" s="401"/>
      <c r="CV633" s="401"/>
      <c r="CW633" s="401"/>
      <c r="CX633" s="401"/>
      <c r="CY633" s="401"/>
      <c r="CZ633" s="401"/>
    </row>
    <row r="634" s="405" customFormat="true" ht="25.15" customHeight="true" x14ac:dyDescent="0.2">
      <c r="C634" s="1071"/>
      <c r="D634" s="1072"/>
      <c r="E634" s="697"/>
      <c r="F634" s="697"/>
      <c r="G634" s="697"/>
      <c r="H634" s="1071"/>
      <c r="I634" s="1072"/>
      <c r="J634" s="697"/>
      <c r="K634" s="697"/>
      <c r="L634" s="697"/>
      <c r="M634" s="1071"/>
      <c r="N634" s="1072"/>
      <c r="O634" s="697"/>
      <c r="P634" s="697"/>
      <c r="Q634" s="697"/>
      <c r="X634" s="398"/>
      <c r="Y634" s="398"/>
      <c r="Z634" s="398"/>
      <c r="AA634" s="398"/>
      <c r="AB634" s="398"/>
      <c r="AC634" s="398"/>
      <c r="AD634" s="398"/>
      <c r="AE634" s="398"/>
      <c r="AF634" s="398"/>
      <c r="AG634" s="398"/>
      <c r="AH634" s="398"/>
      <c r="AI634" s="398"/>
      <c r="AJ634" s="398"/>
      <c r="AK634" s="398"/>
      <c r="AL634" s="398"/>
      <c r="AM634" s="398"/>
      <c r="AN634" s="398"/>
      <c r="AO634" s="398"/>
      <c r="AP634" s="398"/>
      <c r="AQ634" s="398"/>
      <c r="AR634" s="398"/>
      <c r="AS634" s="398"/>
      <c r="AT634" s="398"/>
      <c r="AU634" s="398"/>
      <c r="AV634" s="398"/>
      <c r="AW634" s="398"/>
      <c r="AX634" s="398"/>
      <c r="AY634" s="398"/>
      <c r="AZ634" s="398"/>
      <c r="BA634" s="401"/>
      <c r="BB634" s="478"/>
      <c r="BC634" s="401"/>
      <c r="BD634" s="401"/>
      <c r="BE634" s="401"/>
      <c r="BF634" s="401"/>
      <c r="BG634" s="401"/>
      <c r="BH634" s="401"/>
      <c r="BI634" s="401"/>
      <c r="BJ634" s="401"/>
      <c r="BK634" s="401"/>
      <c r="BL634" s="401"/>
      <c r="BM634" s="401"/>
      <c r="BN634" s="401"/>
      <c r="BO634" s="401"/>
      <c r="BP634" s="401"/>
      <c r="BQ634" s="401"/>
      <c r="BR634" s="401"/>
      <c r="BS634" s="401"/>
      <c r="BT634" s="401"/>
      <c r="BU634" s="401"/>
      <c r="BV634" s="401"/>
      <c r="BW634" s="401"/>
      <c r="BX634" s="401"/>
      <c r="BY634" s="401"/>
      <c r="BZ634" s="401"/>
      <c r="CA634" s="401"/>
      <c r="CB634" s="401"/>
      <c r="CC634" s="401"/>
      <c r="CD634" s="401"/>
      <c r="CE634" s="401"/>
      <c r="CF634" s="401"/>
      <c r="CG634" s="401"/>
      <c r="CH634" s="401"/>
      <c r="CI634" s="401"/>
      <c r="CJ634" s="401"/>
      <c r="CK634" s="401"/>
      <c r="CL634" s="401"/>
      <c r="CM634" s="401"/>
      <c r="CN634" s="401"/>
      <c r="CO634" s="401"/>
      <c r="CP634" s="401"/>
      <c r="CQ634" s="401"/>
      <c r="CR634" s="401"/>
      <c r="CS634" s="401"/>
      <c r="CT634" s="401"/>
      <c r="CU634" s="401"/>
      <c r="CV634" s="401"/>
      <c r="CW634" s="401"/>
      <c r="CX634" s="401"/>
      <c r="CY634" s="401"/>
      <c r="CZ634" s="401"/>
    </row>
    <row r="635" s="405" customFormat="true" ht="25.15" customHeight="true" x14ac:dyDescent="0.2">
      <c r="C635" s="1071"/>
      <c r="D635" s="1072"/>
      <c r="E635" s="697"/>
      <c r="F635" s="697"/>
      <c r="G635" s="697"/>
      <c r="H635" s="1071"/>
      <c r="I635" s="1072"/>
      <c r="J635" s="697"/>
      <c r="K635" s="697"/>
      <c r="L635" s="697"/>
      <c r="M635" s="1071"/>
      <c r="N635" s="1072"/>
      <c r="O635" s="697"/>
      <c r="P635" s="697"/>
      <c r="Q635" s="697"/>
      <c r="X635" s="398"/>
      <c r="Y635" s="398"/>
      <c r="Z635" s="398"/>
      <c r="AA635" s="398"/>
      <c r="AB635" s="398"/>
      <c r="AC635" s="398"/>
      <c r="AD635" s="398"/>
      <c r="AE635" s="398"/>
      <c r="AF635" s="398"/>
      <c r="AG635" s="398"/>
      <c r="AH635" s="398"/>
      <c r="AI635" s="398"/>
      <c r="AJ635" s="398"/>
      <c r="AK635" s="398"/>
      <c r="AL635" s="398"/>
      <c r="AM635" s="398"/>
      <c r="AN635" s="398"/>
      <c r="AO635" s="398"/>
      <c r="AP635" s="398"/>
      <c r="AQ635" s="398"/>
      <c r="AR635" s="398"/>
      <c r="AS635" s="398"/>
      <c r="AT635" s="398"/>
      <c r="AU635" s="398"/>
      <c r="AV635" s="398"/>
      <c r="AW635" s="398"/>
      <c r="AX635" s="398"/>
      <c r="AY635" s="398"/>
      <c r="AZ635" s="398"/>
      <c r="BA635" s="401"/>
      <c r="BB635" s="478"/>
      <c r="BC635" s="401"/>
      <c r="BD635" s="401"/>
      <c r="BE635" s="401"/>
      <c r="BF635" s="401"/>
      <c r="BG635" s="401"/>
      <c r="BH635" s="401"/>
      <c r="BI635" s="401"/>
      <c r="BJ635" s="401"/>
      <c r="BK635" s="401"/>
      <c r="BL635" s="401"/>
      <c r="BM635" s="401"/>
      <c r="BN635" s="401"/>
      <c r="BO635" s="401"/>
      <c r="BP635" s="401"/>
      <c r="BQ635" s="401"/>
      <c r="BR635" s="401"/>
      <c r="BS635" s="401"/>
      <c r="BT635" s="401"/>
      <c r="BU635" s="401"/>
      <c r="BV635" s="401"/>
      <c r="BW635" s="401"/>
      <c r="BX635" s="401"/>
      <c r="BY635" s="401"/>
      <c r="BZ635" s="401"/>
      <c r="CA635" s="401"/>
      <c r="CB635" s="401"/>
      <c r="CC635" s="401"/>
      <c r="CD635" s="401"/>
      <c r="CE635" s="401"/>
      <c r="CF635" s="401"/>
      <c r="CG635" s="401"/>
      <c r="CH635" s="401"/>
      <c r="CI635" s="401"/>
      <c r="CJ635" s="401"/>
      <c r="CK635" s="401"/>
      <c r="CL635" s="401"/>
      <c r="CM635" s="401"/>
      <c r="CN635" s="401"/>
      <c r="CO635" s="401"/>
      <c r="CP635" s="401"/>
      <c r="CQ635" s="401"/>
      <c r="CR635" s="401"/>
      <c r="CS635" s="401"/>
      <c r="CT635" s="401"/>
      <c r="CU635" s="401"/>
      <c r="CV635" s="401"/>
      <c r="CW635" s="401"/>
      <c r="CX635" s="401"/>
      <c r="CY635" s="401"/>
      <c r="CZ635" s="401"/>
    </row>
    <row r="636" s="405" customFormat="true" ht="25.15" customHeight="true" x14ac:dyDescent="0.2">
      <c r="C636" s="1071"/>
      <c r="D636" s="1072"/>
      <c r="E636" s="697"/>
      <c r="F636" s="697"/>
      <c r="G636" s="697"/>
      <c r="H636" s="1071"/>
      <c r="I636" s="1072"/>
      <c r="J636" s="697"/>
      <c r="K636" s="697"/>
      <c r="L636" s="697"/>
      <c r="M636" s="1071"/>
      <c r="N636" s="1072"/>
      <c r="O636" s="697"/>
      <c r="P636" s="697"/>
      <c r="Q636" s="697"/>
      <c r="X636" s="398"/>
      <c r="Y636" s="398"/>
      <c r="Z636" s="398"/>
      <c r="AA636" s="398"/>
      <c r="AB636" s="398"/>
      <c r="AC636" s="398"/>
      <c r="AD636" s="398"/>
      <c r="AE636" s="398"/>
      <c r="AF636" s="398"/>
      <c r="AG636" s="398"/>
      <c r="AH636" s="398"/>
      <c r="AI636" s="398"/>
      <c r="AJ636" s="398"/>
      <c r="AK636" s="398"/>
      <c r="AL636" s="398"/>
      <c r="AM636" s="398"/>
      <c r="AN636" s="398"/>
      <c r="AO636" s="398"/>
      <c r="AP636" s="398"/>
      <c r="AQ636" s="398"/>
      <c r="AR636" s="398"/>
      <c r="AS636" s="398"/>
      <c r="AT636" s="398"/>
      <c r="AU636" s="398"/>
      <c r="AV636" s="398"/>
      <c r="AW636" s="398"/>
      <c r="AX636" s="398"/>
      <c r="AY636" s="398"/>
      <c r="AZ636" s="398"/>
      <c r="BA636" s="401"/>
      <c r="BB636" s="478"/>
      <c r="BC636" s="401"/>
      <c r="BD636" s="401"/>
      <c r="BE636" s="401"/>
      <c r="BF636" s="401"/>
      <c r="BG636" s="401"/>
      <c r="BH636" s="401"/>
      <c r="BI636" s="401"/>
      <c r="BJ636" s="401"/>
      <c r="BK636" s="401"/>
      <c r="BL636" s="401"/>
      <c r="BM636" s="401"/>
      <c r="BN636" s="401"/>
      <c r="BO636" s="401"/>
      <c r="BP636" s="401"/>
      <c r="BQ636" s="401"/>
      <c r="BR636" s="401"/>
      <c r="BS636" s="401"/>
      <c r="BT636" s="401"/>
      <c r="BU636" s="401"/>
      <c r="BV636" s="401"/>
      <c r="BW636" s="401"/>
      <c r="BX636" s="401"/>
      <c r="BY636" s="401"/>
      <c r="BZ636" s="401"/>
      <c r="CA636" s="401"/>
      <c r="CB636" s="401"/>
      <c r="CC636" s="401"/>
      <c r="CD636" s="401"/>
      <c r="CE636" s="401"/>
      <c r="CF636" s="401"/>
      <c r="CG636" s="401"/>
      <c r="CH636" s="401"/>
      <c r="CI636" s="401"/>
      <c r="CJ636" s="401"/>
      <c r="CK636" s="401"/>
      <c r="CL636" s="401"/>
      <c r="CM636" s="401"/>
      <c r="CN636" s="401"/>
      <c r="CO636" s="401"/>
      <c r="CP636" s="401"/>
      <c r="CQ636" s="401"/>
      <c r="CR636" s="401"/>
      <c r="CS636" s="401"/>
      <c r="CT636" s="401"/>
      <c r="CU636" s="401"/>
      <c r="CV636" s="401"/>
      <c r="CW636" s="401"/>
      <c r="CX636" s="401"/>
      <c r="CY636" s="401"/>
      <c r="CZ636" s="401"/>
    </row>
    <row r="637" s="405" customFormat="true" ht="25.15" customHeight="true" x14ac:dyDescent="0.2">
      <c r="C637" s="1071"/>
      <c r="D637" s="1072"/>
      <c r="E637" s="697"/>
      <c r="F637" s="697"/>
      <c r="G637" s="697"/>
      <c r="H637" s="1071"/>
      <c r="I637" s="1072"/>
      <c r="J637" s="697"/>
      <c r="K637" s="697"/>
      <c r="L637" s="697"/>
      <c r="M637" s="1071"/>
      <c r="N637" s="1072"/>
      <c r="O637" s="697"/>
      <c r="P637" s="697"/>
      <c r="Q637" s="697"/>
      <c r="X637" s="398"/>
      <c r="Y637" s="398"/>
      <c r="Z637" s="398"/>
      <c r="AA637" s="398"/>
      <c r="AB637" s="398"/>
      <c r="AC637" s="398"/>
      <c r="AD637" s="398"/>
      <c r="AE637" s="398"/>
      <c r="AF637" s="398"/>
      <c r="AG637" s="398"/>
      <c r="AH637" s="398"/>
      <c r="AI637" s="398"/>
      <c r="AJ637" s="398"/>
      <c r="AK637" s="398"/>
      <c r="AL637" s="398"/>
      <c r="AM637" s="398"/>
      <c r="AN637" s="398"/>
      <c r="AO637" s="398"/>
      <c r="AP637" s="398"/>
      <c r="AQ637" s="398"/>
      <c r="AR637" s="398"/>
      <c r="AS637" s="398"/>
      <c r="AT637" s="398"/>
      <c r="AU637" s="398"/>
      <c r="AV637" s="398"/>
      <c r="AW637" s="398"/>
      <c r="AX637" s="398"/>
      <c r="AY637" s="398"/>
      <c r="AZ637" s="398"/>
      <c r="BA637" s="401"/>
      <c r="BB637" s="478"/>
      <c r="BC637" s="401"/>
      <c r="BD637" s="401"/>
      <c r="BE637" s="401"/>
      <c r="BF637" s="401"/>
      <c r="BG637" s="401"/>
      <c r="BH637" s="401"/>
      <c r="BI637" s="401"/>
      <c r="BJ637" s="401"/>
      <c r="BK637" s="401"/>
      <c r="BL637" s="401"/>
      <c r="BM637" s="401"/>
      <c r="BN637" s="401"/>
      <c r="BO637" s="401"/>
      <c r="BP637" s="401"/>
      <c r="BQ637" s="401"/>
      <c r="BR637" s="401"/>
      <c r="BS637" s="401"/>
      <c r="BT637" s="401"/>
      <c r="BU637" s="401"/>
      <c r="BV637" s="401"/>
      <c r="BW637" s="401"/>
      <c r="BX637" s="401"/>
      <c r="BY637" s="401"/>
      <c r="BZ637" s="401"/>
      <c r="CA637" s="401"/>
      <c r="CB637" s="401"/>
      <c r="CC637" s="401"/>
      <c r="CD637" s="401"/>
      <c r="CE637" s="401"/>
      <c r="CF637" s="401"/>
      <c r="CG637" s="401"/>
      <c r="CH637" s="401"/>
      <c r="CI637" s="401"/>
      <c r="CJ637" s="401"/>
      <c r="CK637" s="401"/>
      <c r="CL637" s="401"/>
      <c r="CM637" s="401"/>
      <c r="CN637" s="401"/>
      <c r="CO637" s="401"/>
      <c r="CP637" s="401"/>
      <c r="CQ637" s="401"/>
      <c r="CR637" s="401"/>
      <c r="CS637" s="401"/>
      <c r="CT637" s="401"/>
      <c r="CU637" s="401"/>
      <c r="CV637" s="401"/>
      <c r="CW637" s="401"/>
      <c r="CX637" s="401"/>
      <c r="CY637" s="401"/>
      <c r="CZ637" s="401"/>
    </row>
    <row r="638" s="405" customFormat="true" ht="25.15" customHeight="true" x14ac:dyDescent="0.2">
      <c r="C638" s="1071"/>
      <c r="D638" s="1072"/>
      <c r="E638" s="697"/>
      <c r="F638" s="697"/>
      <c r="G638" s="697"/>
      <c r="H638" s="1071"/>
      <c r="I638" s="1072"/>
      <c r="J638" s="697"/>
      <c r="K638" s="697"/>
      <c r="L638" s="697"/>
      <c r="M638" s="1071"/>
      <c r="N638" s="1072"/>
      <c r="O638" s="697"/>
      <c r="P638" s="697"/>
      <c r="Q638" s="697"/>
      <c r="X638" s="398"/>
      <c r="Y638" s="398"/>
      <c r="Z638" s="398"/>
      <c r="AA638" s="398"/>
      <c r="AB638" s="398"/>
      <c r="AC638" s="398"/>
      <c r="AD638" s="398"/>
      <c r="AE638" s="398"/>
      <c r="AF638" s="398"/>
      <c r="AG638" s="398"/>
      <c r="AH638" s="398"/>
      <c r="AI638" s="398"/>
      <c r="AJ638" s="398"/>
      <c r="AK638" s="398"/>
      <c r="AL638" s="398"/>
      <c r="AM638" s="398"/>
      <c r="AN638" s="398"/>
      <c r="AO638" s="398"/>
      <c r="AP638" s="398"/>
      <c r="AQ638" s="398"/>
      <c r="AR638" s="398"/>
      <c r="AS638" s="398"/>
      <c r="AT638" s="398"/>
      <c r="AU638" s="398"/>
      <c r="AV638" s="398"/>
      <c r="AW638" s="398"/>
      <c r="AX638" s="398"/>
      <c r="AY638" s="398"/>
      <c r="AZ638" s="398"/>
      <c r="BA638" s="401"/>
      <c r="BB638" s="478"/>
      <c r="BC638" s="401"/>
      <c r="BD638" s="401"/>
      <c r="BE638" s="401"/>
      <c r="BF638" s="401"/>
      <c r="BG638" s="401"/>
      <c r="BH638" s="401"/>
      <c r="BI638" s="401"/>
      <c r="BJ638" s="401"/>
      <c r="BK638" s="401"/>
      <c r="BL638" s="401"/>
      <c r="BM638" s="401"/>
      <c r="BN638" s="401"/>
      <c r="BO638" s="401"/>
      <c r="BP638" s="401"/>
      <c r="BQ638" s="401"/>
      <c r="BR638" s="401"/>
      <c r="BS638" s="401"/>
      <c r="BT638" s="401"/>
      <c r="BU638" s="401"/>
      <c r="BV638" s="401"/>
      <c r="BW638" s="401"/>
      <c r="BX638" s="401"/>
      <c r="BY638" s="401"/>
      <c r="BZ638" s="401"/>
      <c r="CA638" s="401"/>
      <c r="CB638" s="401"/>
      <c r="CC638" s="401"/>
      <c r="CD638" s="401"/>
      <c r="CE638" s="401"/>
      <c r="CF638" s="401"/>
      <c r="CG638" s="401"/>
      <c r="CH638" s="401"/>
      <c r="CI638" s="401"/>
      <c r="CJ638" s="401"/>
      <c r="CK638" s="401"/>
      <c r="CL638" s="401"/>
      <c r="CM638" s="401"/>
      <c r="CN638" s="401"/>
      <c r="CO638" s="401"/>
      <c r="CP638" s="401"/>
      <c r="CQ638" s="401"/>
      <c r="CR638" s="401"/>
      <c r="CS638" s="401"/>
      <c r="CT638" s="401"/>
      <c r="CU638" s="401"/>
      <c r="CV638" s="401"/>
      <c r="CW638" s="401"/>
      <c r="CX638" s="401"/>
      <c r="CY638" s="401"/>
      <c r="CZ638" s="401"/>
    </row>
    <row r="639" s="405" customFormat="true" ht="25.15" customHeight="true" x14ac:dyDescent="0.2">
      <c r="C639" s="1071"/>
      <c r="D639" s="1072"/>
      <c r="E639" s="697"/>
      <c r="F639" s="697"/>
      <c r="G639" s="697"/>
      <c r="H639" s="1071"/>
      <c r="I639" s="1072"/>
      <c r="J639" s="697"/>
      <c r="K639" s="697"/>
      <c r="L639" s="697"/>
      <c r="M639" s="1071"/>
      <c r="N639" s="1072"/>
      <c r="O639" s="697"/>
      <c r="P639" s="697"/>
      <c r="Q639" s="697"/>
      <c r="X639" s="398"/>
      <c r="Y639" s="398"/>
      <c r="Z639" s="398"/>
      <c r="AA639" s="398"/>
      <c r="AB639" s="398"/>
      <c r="AC639" s="398"/>
      <c r="AD639" s="398"/>
      <c r="AE639" s="398"/>
      <c r="AF639" s="398"/>
      <c r="AG639" s="398"/>
      <c r="AH639" s="398"/>
      <c r="AI639" s="398"/>
      <c r="AJ639" s="398"/>
      <c r="AK639" s="398"/>
      <c r="AL639" s="398"/>
      <c r="AM639" s="398"/>
      <c r="AN639" s="398"/>
      <c r="AO639" s="398"/>
      <c r="AP639" s="398"/>
      <c r="AQ639" s="398"/>
      <c r="AR639" s="398"/>
      <c r="AS639" s="398"/>
      <c r="AT639" s="398"/>
      <c r="AU639" s="398"/>
      <c r="AV639" s="398"/>
      <c r="AW639" s="398"/>
      <c r="AX639" s="398"/>
      <c r="AY639" s="398"/>
      <c r="AZ639" s="398"/>
      <c r="BA639" s="401"/>
      <c r="BB639" s="478"/>
      <c r="BC639" s="401"/>
      <c r="BD639" s="401"/>
      <c r="BE639" s="401"/>
      <c r="BF639" s="401"/>
      <c r="BG639" s="401"/>
      <c r="BH639" s="401"/>
      <c r="BI639" s="401"/>
      <c r="BJ639" s="401"/>
      <c r="BK639" s="401"/>
      <c r="BL639" s="401"/>
      <c r="BM639" s="401"/>
      <c r="BN639" s="401"/>
      <c r="BO639" s="401"/>
      <c r="BP639" s="401"/>
      <c r="BQ639" s="401"/>
      <c r="BR639" s="401"/>
      <c r="BS639" s="401"/>
      <c r="BT639" s="401"/>
      <c r="BU639" s="401"/>
      <c r="BV639" s="401"/>
      <c r="BW639" s="401"/>
      <c r="BX639" s="401"/>
      <c r="BY639" s="401"/>
      <c r="BZ639" s="401"/>
      <c r="CA639" s="401"/>
      <c r="CB639" s="401"/>
      <c r="CC639" s="401"/>
      <c r="CD639" s="401"/>
      <c r="CE639" s="401"/>
      <c r="CF639" s="401"/>
      <c r="CG639" s="401"/>
      <c r="CH639" s="401"/>
      <c r="CI639" s="401"/>
      <c r="CJ639" s="401"/>
      <c r="CK639" s="401"/>
      <c r="CL639" s="401"/>
      <c r="CM639" s="401"/>
      <c r="CN639" s="401"/>
      <c r="CO639" s="401"/>
      <c r="CP639" s="401"/>
      <c r="CQ639" s="401"/>
      <c r="CR639" s="401"/>
      <c r="CS639" s="401"/>
      <c r="CT639" s="401"/>
      <c r="CU639" s="401"/>
      <c r="CV639" s="401"/>
      <c r="CW639" s="401"/>
      <c r="CX639" s="401"/>
      <c r="CY639" s="401"/>
      <c r="CZ639" s="401"/>
    </row>
    <row r="640" s="405" customFormat="true" ht="25.15" customHeight="true" x14ac:dyDescent="0.2">
      <c r="C640" s="1071"/>
      <c r="D640" s="1072"/>
      <c r="E640" s="697"/>
      <c r="F640" s="697"/>
      <c r="G640" s="697"/>
      <c r="H640" s="1071"/>
      <c r="I640" s="1072"/>
      <c r="J640" s="697"/>
      <c r="K640" s="697"/>
      <c r="L640" s="697"/>
      <c r="M640" s="1071"/>
      <c r="N640" s="1072"/>
      <c r="O640" s="697"/>
      <c r="P640" s="697"/>
      <c r="Q640" s="697"/>
      <c r="X640" s="398"/>
      <c r="Y640" s="398"/>
      <c r="Z640" s="398"/>
      <c r="AA640" s="398"/>
      <c r="AB640" s="398"/>
      <c r="AC640" s="398"/>
      <c r="AD640" s="398"/>
      <c r="AE640" s="398"/>
      <c r="AF640" s="398"/>
      <c r="AG640" s="398"/>
      <c r="AH640" s="398"/>
      <c r="AI640" s="398"/>
      <c r="AJ640" s="398"/>
      <c r="AK640" s="398"/>
      <c r="AL640" s="398"/>
      <c r="AM640" s="398"/>
      <c r="AN640" s="398"/>
      <c r="AO640" s="398"/>
      <c r="AP640" s="398"/>
      <c r="AQ640" s="398"/>
      <c r="AR640" s="398"/>
      <c r="AS640" s="398"/>
      <c r="AT640" s="398"/>
      <c r="AU640" s="398"/>
      <c r="AV640" s="398"/>
      <c r="AW640" s="398"/>
      <c r="AX640" s="398"/>
      <c r="AY640" s="398"/>
      <c r="AZ640" s="398"/>
      <c r="BA640" s="401"/>
      <c r="BB640" s="478"/>
      <c r="BC640" s="401"/>
      <c r="BD640" s="401"/>
      <c r="BE640" s="401"/>
      <c r="BF640" s="401"/>
      <c r="BG640" s="401"/>
      <c r="BH640" s="401"/>
      <c r="BI640" s="401"/>
      <c r="BJ640" s="401"/>
      <c r="BK640" s="401"/>
      <c r="BL640" s="401"/>
      <c r="BM640" s="401"/>
      <c r="BN640" s="401"/>
      <c r="BO640" s="401"/>
      <c r="BP640" s="401"/>
      <c r="BQ640" s="401"/>
      <c r="BR640" s="401"/>
      <c r="BS640" s="401"/>
      <c r="BT640" s="401"/>
      <c r="BU640" s="401"/>
      <c r="BV640" s="401"/>
      <c r="BW640" s="401"/>
      <c r="BX640" s="401"/>
      <c r="BY640" s="401"/>
      <c r="BZ640" s="401"/>
      <c r="CA640" s="401"/>
      <c r="CB640" s="401"/>
      <c r="CC640" s="401"/>
      <c r="CD640" s="401"/>
      <c r="CE640" s="401"/>
      <c r="CF640" s="401"/>
      <c r="CG640" s="401"/>
      <c r="CH640" s="401"/>
      <c r="CI640" s="401"/>
      <c r="CJ640" s="401"/>
      <c r="CK640" s="401"/>
      <c r="CL640" s="401"/>
      <c r="CM640" s="401"/>
      <c r="CN640" s="401"/>
      <c r="CO640" s="401"/>
      <c r="CP640" s="401"/>
      <c r="CQ640" s="401"/>
      <c r="CR640" s="401"/>
      <c r="CS640" s="401"/>
      <c r="CT640" s="401"/>
      <c r="CU640" s="401"/>
      <c r="CV640" s="401"/>
      <c r="CW640" s="401"/>
      <c r="CX640" s="401"/>
      <c r="CY640" s="401"/>
      <c r="CZ640" s="401"/>
    </row>
    <row r="641" s="405" customFormat="true" ht="25.15" customHeight="true" x14ac:dyDescent="0.2">
      <c r="C641" s="1071"/>
      <c r="D641" s="1072"/>
      <c r="E641" s="697"/>
      <c r="F641" s="697"/>
      <c r="G641" s="697"/>
      <c r="H641" s="1071"/>
      <c r="I641" s="1072"/>
      <c r="J641" s="697"/>
      <c r="K641" s="697"/>
      <c r="L641" s="697"/>
      <c r="M641" s="1071"/>
      <c r="N641" s="1072"/>
      <c r="O641" s="697"/>
      <c r="P641" s="697"/>
      <c r="Q641" s="697"/>
      <c r="X641" s="398"/>
      <c r="Y641" s="398"/>
      <c r="Z641" s="398"/>
      <c r="AA641" s="398"/>
      <c r="AB641" s="398"/>
      <c r="AC641" s="398"/>
      <c r="AD641" s="398"/>
      <c r="AE641" s="398"/>
      <c r="AF641" s="398"/>
      <c r="AG641" s="398"/>
      <c r="AH641" s="398"/>
      <c r="AI641" s="398"/>
      <c r="AJ641" s="398"/>
      <c r="AK641" s="398"/>
      <c r="AL641" s="398"/>
      <c r="AM641" s="398"/>
      <c r="AN641" s="398"/>
      <c r="AO641" s="398"/>
      <c r="AP641" s="398"/>
      <c r="AQ641" s="398"/>
      <c r="AR641" s="398"/>
      <c r="AS641" s="398"/>
      <c r="AT641" s="398"/>
      <c r="AU641" s="398"/>
      <c r="AV641" s="398"/>
      <c r="AW641" s="398"/>
      <c r="AX641" s="398"/>
      <c r="AY641" s="398"/>
      <c r="AZ641" s="398"/>
      <c r="BA641" s="401"/>
      <c r="BB641" s="478"/>
      <c r="BC641" s="401"/>
      <c r="BD641" s="401"/>
      <c r="BE641" s="401"/>
      <c r="BF641" s="401"/>
      <c r="BG641" s="401"/>
      <c r="BH641" s="401"/>
      <c r="BI641" s="401"/>
      <c r="BJ641" s="401"/>
      <c r="BK641" s="401"/>
      <c r="BL641" s="401"/>
      <c r="BM641" s="401"/>
      <c r="BN641" s="401"/>
      <c r="BO641" s="401"/>
      <c r="BP641" s="401"/>
      <c r="BQ641" s="401"/>
      <c r="BR641" s="401"/>
      <c r="BS641" s="401"/>
      <c r="BT641" s="401"/>
      <c r="BU641" s="401"/>
      <c r="BV641" s="401"/>
      <c r="BW641" s="401"/>
      <c r="BX641" s="401"/>
      <c r="BY641" s="401"/>
      <c r="BZ641" s="401"/>
      <c r="CA641" s="401"/>
      <c r="CB641" s="401"/>
      <c r="CC641" s="401"/>
      <c r="CD641" s="401"/>
      <c r="CE641" s="401"/>
      <c r="CF641" s="401"/>
      <c r="CG641" s="401"/>
      <c r="CH641" s="401"/>
      <c r="CI641" s="401"/>
      <c r="CJ641" s="401"/>
      <c r="CK641" s="401"/>
      <c r="CL641" s="401"/>
      <c r="CM641" s="401"/>
      <c r="CN641" s="401"/>
      <c r="CO641" s="401"/>
      <c r="CP641" s="401"/>
      <c r="CQ641" s="401"/>
      <c r="CR641" s="401"/>
      <c r="CS641" s="401"/>
      <c r="CT641" s="401"/>
      <c r="CU641" s="401"/>
      <c r="CV641" s="401"/>
      <c r="CW641" s="401"/>
      <c r="CX641" s="401"/>
      <c r="CY641" s="401"/>
      <c r="CZ641" s="401"/>
    </row>
    <row r="642" s="405" customFormat="true" ht="25.15" customHeight="true" x14ac:dyDescent="0.2">
      <c r="C642" s="1071"/>
      <c r="D642" s="1072"/>
      <c r="E642" s="697"/>
      <c r="F642" s="697"/>
      <c r="G642" s="697"/>
      <c r="H642" s="1071"/>
      <c r="I642" s="1072"/>
      <c r="J642" s="697"/>
      <c r="K642" s="697"/>
      <c r="L642" s="697"/>
      <c r="M642" s="1071"/>
      <c r="N642" s="1072"/>
      <c r="O642" s="697"/>
      <c r="P642" s="697"/>
      <c r="Q642" s="697"/>
      <c r="X642" s="398"/>
      <c r="Y642" s="398"/>
      <c r="Z642" s="398"/>
      <c r="AA642" s="398"/>
      <c r="AB642" s="398"/>
      <c r="AC642" s="398"/>
      <c r="AD642" s="398"/>
      <c r="AE642" s="398"/>
      <c r="AF642" s="398"/>
      <c r="AG642" s="398"/>
      <c r="AH642" s="398"/>
      <c r="AI642" s="398"/>
      <c r="AJ642" s="398"/>
      <c r="AK642" s="398"/>
      <c r="AL642" s="398"/>
      <c r="AM642" s="398"/>
      <c r="AN642" s="398"/>
      <c r="AO642" s="398"/>
      <c r="AP642" s="398"/>
      <c r="AQ642" s="398"/>
      <c r="AR642" s="398"/>
      <c r="AS642" s="398"/>
      <c r="AT642" s="398"/>
      <c r="AU642" s="398"/>
      <c r="AV642" s="398"/>
      <c r="AW642" s="398"/>
      <c r="AX642" s="398"/>
      <c r="AY642" s="398"/>
      <c r="AZ642" s="398"/>
      <c r="BA642" s="401"/>
      <c r="BB642" s="478"/>
      <c r="BC642" s="401"/>
      <c r="BD642" s="401"/>
      <c r="BE642" s="401"/>
      <c r="BF642" s="401"/>
      <c r="BG642" s="401"/>
      <c r="BH642" s="401"/>
      <c r="BI642" s="401"/>
      <c r="BJ642" s="401"/>
      <c r="BK642" s="401"/>
      <c r="BL642" s="401"/>
      <c r="BM642" s="401"/>
      <c r="BN642" s="401"/>
      <c r="BO642" s="401"/>
      <c r="BP642" s="401"/>
      <c r="BQ642" s="401"/>
      <c r="BR642" s="401"/>
      <c r="BS642" s="401"/>
      <c r="BT642" s="401"/>
      <c r="BU642" s="401"/>
      <c r="BV642" s="401"/>
      <c r="BW642" s="401"/>
      <c r="BX642" s="401"/>
      <c r="BY642" s="401"/>
      <c r="BZ642" s="401"/>
      <c r="CA642" s="401"/>
      <c r="CB642" s="401"/>
      <c r="CC642" s="401"/>
      <c r="CD642" s="401"/>
      <c r="CE642" s="401"/>
      <c r="CF642" s="401"/>
      <c r="CG642" s="401"/>
      <c r="CH642" s="401"/>
      <c r="CI642" s="401"/>
      <c r="CJ642" s="401"/>
      <c r="CK642" s="401"/>
      <c r="CL642" s="401"/>
      <c r="CM642" s="401"/>
      <c r="CN642" s="401"/>
      <c r="CO642" s="401"/>
      <c r="CP642" s="401"/>
      <c r="CQ642" s="401"/>
      <c r="CR642" s="401"/>
      <c r="CS642" s="401"/>
      <c r="CT642" s="401"/>
      <c r="CU642" s="401"/>
      <c r="CV642" s="401"/>
      <c r="CW642" s="401"/>
      <c r="CX642" s="401"/>
      <c r="CY642" s="401"/>
      <c r="CZ642" s="401"/>
    </row>
    <row r="643" s="405" customFormat="true" ht="25.15" customHeight="true" x14ac:dyDescent="0.2">
      <c r="C643" s="1071"/>
      <c r="D643" s="1072"/>
      <c r="E643" s="697"/>
      <c r="F643" s="697"/>
      <c r="G643" s="697"/>
      <c r="H643" s="1071"/>
      <c r="I643" s="1072"/>
      <c r="J643" s="697"/>
      <c r="K643" s="697"/>
      <c r="L643" s="697"/>
      <c r="M643" s="1071"/>
      <c r="N643" s="1072"/>
      <c r="O643" s="697"/>
      <c r="P643" s="697"/>
      <c r="Q643" s="697"/>
      <c r="X643" s="398"/>
      <c r="Y643" s="398"/>
      <c r="Z643" s="398"/>
      <c r="AA643" s="398"/>
      <c r="AB643" s="398"/>
      <c r="AC643" s="398"/>
      <c r="AD643" s="398"/>
      <c r="AE643" s="398"/>
      <c r="AF643" s="398"/>
      <c r="AG643" s="398"/>
      <c r="AH643" s="398"/>
      <c r="AI643" s="398"/>
      <c r="AJ643" s="398"/>
      <c r="AK643" s="398"/>
      <c r="AL643" s="398"/>
      <c r="AM643" s="398"/>
      <c r="AN643" s="398"/>
      <c r="AO643" s="398"/>
      <c r="AP643" s="398"/>
      <c r="AQ643" s="398"/>
      <c r="AR643" s="398"/>
      <c r="AS643" s="398"/>
      <c r="AT643" s="398"/>
      <c r="AU643" s="398"/>
      <c r="AV643" s="398"/>
      <c r="AW643" s="398"/>
      <c r="AX643" s="398"/>
      <c r="AY643" s="398"/>
      <c r="AZ643" s="398"/>
      <c r="BA643" s="401"/>
      <c r="BB643" s="478"/>
      <c r="BC643" s="401"/>
      <c r="BD643" s="401"/>
      <c r="BE643" s="401"/>
      <c r="BF643" s="401"/>
      <c r="BG643" s="401"/>
      <c r="BH643" s="401"/>
      <c r="BI643" s="401"/>
      <c r="BJ643" s="401"/>
      <c r="BK643" s="401"/>
      <c r="BL643" s="401"/>
      <c r="BM643" s="401"/>
      <c r="BN643" s="401"/>
      <c r="BO643" s="401"/>
      <c r="BP643" s="401"/>
      <c r="BQ643" s="401"/>
      <c r="BR643" s="401"/>
      <c r="BS643" s="401"/>
      <c r="BT643" s="401"/>
      <c r="BU643" s="401"/>
      <c r="BV643" s="401"/>
      <c r="BW643" s="401"/>
      <c r="BX643" s="401"/>
      <c r="BY643" s="401"/>
      <c r="BZ643" s="401"/>
      <c r="CA643" s="401"/>
      <c r="CB643" s="401"/>
      <c r="CC643" s="401"/>
      <c r="CD643" s="401"/>
      <c r="CE643" s="401"/>
      <c r="CF643" s="401"/>
      <c r="CG643" s="401"/>
      <c r="CH643" s="401"/>
      <c r="CI643" s="401"/>
      <c r="CJ643" s="401"/>
      <c r="CK643" s="401"/>
      <c r="CL643" s="401"/>
      <c r="CM643" s="401"/>
      <c r="CN643" s="401"/>
      <c r="CO643" s="401"/>
      <c r="CP643" s="401"/>
      <c r="CQ643" s="401"/>
      <c r="CR643" s="401"/>
      <c r="CS643" s="401"/>
      <c r="CT643" s="401"/>
      <c r="CU643" s="401"/>
      <c r="CV643" s="401"/>
      <c r="CW643" s="401"/>
      <c r="CX643" s="401"/>
      <c r="CY643" s="401"/>
      <c r="CZ643" s="401"/>
    </row>
    <row r="644" s="405" customFormat="true" ht="25.15" customHeight="true" x14ac:dyDescent="0.2">
      <c r="C644" s="1071"/>
      <c r="D644" s="1072"/>
      <c r="E644" s="697"/>
      <c r="F644" s="697"/>
      <c r="G644" s="697"/>
      <c r="H644" s="1071"/>
      <c r="I644" s="1072"/>
      <c r="J644" s="697"/>
      <c r="K644" s="697"/>
      <c r="L644" s="697"/>
      <c r="M644" s="1071"/>
      <c r="N644" s="1072"/>
      <c r="O644" s="697"/>
      <c r="P644" s="697"/>
      <c r="Q644" s="697"/>
      <c r="X644" s="398"/>
      <c r="Y644" s="398"/>
      <c r="Z644" s="398"/>
      <c r="AA644" s="398"/>
      <c r="AB644" s="398"/>
      <c r="AC644" s="398"/>
      <c r="AD644" s="398"/>
      <c r="AE644" s="398"/>
      <c r="AF644" s="398"/>
      <c r="AG644" s="398"/>
      <c r="AH644" s="398"/>
      <c r="AI644" s="398"/>
      <c r="AJ644" s="398"/>
      <c r="AK644" s="398"/>
      <c r="AL644" s="398"/>
      <c r="AM644" s="398"/>
      <c r="AN644" s="398"/>
      <c r="AO644" s="398"/>
      <c r="AP644" s="398"/>
      <c r="AQ644" s="398"/>
      <c r="AR644" s="398"/>
      <c r="AS644" s="398"/>
      <c r="AT644" s="398"/>
      <c r="AU644" s="398"/>
      <c r="AV644" s="398"/>
      <c r="AW644" s="398"/>
      <c r="AX644" s="398"/>
      <c r="AY644" s="398"/>
      <c r="AZ644" s="398"/>
      <c r="BA644" s="401"/>
      <c r="BB644" s="478"/>
      <c r="BC644" s="401"/>
      <c r="BD644" s="401"/>
      <c r="BE644" s="401"/>
      <c r="BF644" s="401"/>
      <c r="BG644" s="401"/>
      <c r="BH644" s="401"/>
      <c r="BI644" s="401"/>
      <c r="BJ644" s="401"/>
      <c r="BK644" s="401"/>
      <c r="BL644" s="401"/>
      <c r="BM644" s="401"/>
      <c r="BN644" s="401"/>
      <c r="BO644" s="401"/>
      <c r="BP644" s="401"/>
      <c r="BQ644" s="401"/>
      <c r="BR644" s="401"/>
      <c r="BS644" s="401"/>
      <c r="BT644" s="401"/>
      <c r="BU644" s="401"/>
      <c r="BV644" s="401"/>
      <c r="BW644" s="401"/>
      <c r="BX644" s="401"/>
      <c r="BY644" s="401"/>
      <c r="BZ644" s="401"/>
      <c r="CA644" s="401"/>
      <c r="CB644" s="401"/>
      <c r="CC644" s="401"/>
      <c r="CD644" s="401"/>
      <c r="CE644" s="401"/>
      <c r="CF644" s="401"/>
      <c r="CG644" s="401"/>
      <c r="CH644" s="401"/>
      <c r="CI644" s="401"/>
      <c r="CJ644" s="401"/>
      <c r="CK644" s="401"/>
      <c r="CL644" s="401"/>
      <c r="CM644" s="401"/>
      <c r="CN644" s="401"/>
      <c r="CO644" s="401"/>
      <c r="CP644" s="401"/>
      <c r="CQ644" s="401"/>
      <c r="CR644" s="401"/>
      <c r="CS644" s="401"/>
      <c r="CT644" s="401"/>
      <c r="CU644" s="401"/>
      <c r="CV644" s="401"/>
      <c r="CW644" s="401"/>
      <c r="CX644" s="401"/>
      <c r="CY644" s="401"/>
      <c r="CZ644" s="401"/>
    </row>
    <row r="645" s="405" customFormat="true" ht="25.15" customHeight="true" x14ac:dyDescent="0.2">
      <c r="C645" s="1071"/>
      <c r="D645" s="1072"/>
      <c r="E645" s="697"/>
      <c r="F645" s="697"/>
      <c r="G645" s="697"/>
      <c r="H645" s="1071"/>
      <c r="I645" s="1072"/>
      <c r="J645" s="697"/>
      <c r="K645" s="697"/>
      <c r="L645" s="697"/>
      <c r="M645" s="1071"/>
      <c r="N645" s="1072"/>
      <c r="O645" s="697"/>
      <c r="P645" s="697"/>
      <c r="Q645" s="697"/>
      <c r="X645" s="398"/>
      <c r="Y645" s="398"/>
      <c r="Z645" s="398"/>
      <c r="AA645" s="398"/>
      <c r="AB645" s="398"/>
      <c r="AC645" s="398"/>
      <c r="AD645" s="398"/>
      <c r="AE645" s="398"/>
      <c r="AF645" s="398"/>
      <c r="AG645" s="398"/>
      <c r="AH645" s="398"/>
      <c r="AI645" s="398"/>
      <c r="AJ645" s="398"/>
      <c r="AK645" s="398"/>
      <c r="AL645" s="398"/>
      <c r="AM645" s="398"/>
      <c r="AN645" s="398"/>
      <c r="AO645" s="398"/>
      <c r="AP645" s="398"/>
      <c r="AQ645" s="398"/>
      <c r="AR645" s="398"/>
      <c r="AS645" s="398"/>
      <c r="AT645" s="398"/>
      <c r="AU645" s="398"/>
      <c r="AV645" s="398"/>
      <c r="AW645" s="398"/>
      <c r="AX645" s="398"/>
      <c r="AY645" s="398"/>
      <c r="AZ645" s="398"/>
      <c r="BA645" s="401"/>
      <c r="BB645" s="478"/>
      <c r="BC645" s="401"/>
      <c r="BD645" s="401"/>
      <c r="BE645" s="401"/>
      <c r="BF645" s="401"/>
      <c r="BG645" s="401"/>
      <c r="BH645" s="401"/>
      <c r="BI645" s="401"/>
      <c r="BJ645" s="401"/>
      <c r="BK645" s="401"/>
      <c r="BL645" s="401"/>
      <c r="BM645" s="401"/>
      <c r="BN645" s="401"/>
      <c r="BO645" s="401"/>
      <c r="BP645" s="401"/>
      <c r="BQ645" s="401"/>
      <c r="BR645" s="401"/>
      <c r="BS645" s="401"/>
      <c r="BT645" s="401"/>
      <c r="BU645" s="401"/>
      <c r="BV645" s="401"/>
      <c r="BW645" s="401"/>
      <c r="BX645" s="401"/>
      <c r="BY645" s="401"/>
      <c r="BZ645" s="401"/>
      <c r="CA645" s="401"/>
      <c r="CB645" s="401"/>
      <c r="CC645" s="401"/>
      <c r="CD645" s="401"/>
      <c r="CE645" s="401"/>
      <c r="CF645" s="401"/>
      <c r="CG645" s="401"/>
      <c r="CH645" s="401"/>
      <c r="CI645" s="401"/>
      <c r="CJ645" s="401"/>
      <c r="CK645" s="401"/>
      <c r="CL645" s="401"/>
      <c r="CM645" s="401"/>
      <c r="CN645" s="401"/>
      <c r="CO645" s="401"/>
      <c r="CP645" s="401"/>
      <c r="CQ645" s="401"/>
      <c r="CR645" s="401"/>
      <c r="CS645" s="401"/>
      <c r="CT645" s="401"/>
      <c r="CU645" s="401"/>
      <c r="CV645" s="401"/>
      <c r="CW645" s="401"/>
      <c r="CX645" s="401"/>
      <c r="CY645" s="401"/>
      <c r="CZ645" s="401"/>
    </row>
    <row r="646" s="405" customFormat="true" ht="25.15" customHeight="true" x14ac:dyDescent="0.2">
      <c r="C646" s="1071"/>
      <c r="D646" s="1072"/>
      <c r="E646" s="697"/>
      <c r="F646" s="697"/>
      <c r="G646" s="697"/>
      <c r="H646" s="1071"/>
      <c r="I646" s="1072"/>
      <c r="J646" s="697"/>
      <c r="K646" s="697"/>
      <c r="L646" s="697"/>
      <c r="M646" s="1071"/>
      <c r="N646" s="1072"/>
      <c r="O646" s="697"/>
      <c r="P646" s="697"/>
      <c r="Q646" s="697"/>
      <c r="X646" s="398"/>
      <c r="Y646" s="398"/>
      <c r="Z646" s="398"/>
      <c r="AA646" s="398"/>
      <c r="AB646" s="398"/>
      <c r="AC646" s="398"/>
      <c r="AD646" s="398"/>
      <c r="AE646" s="398"/>
      <c r="AF646" s="398"/>
      <c r="AG646" s="398"/>
      <c r="AH646" s="398"/>
      <c r="AI646" s="398"/>
      <c r="AJ646" s="398"/>
      <c r="AK646" s="398"/>
      <c r="AL646" s="398"/>
      <c r="AM646" s="398"/>
      <c r="AN646" s="398"/>
      <c r="AO646" s="398"/>
      <c r="AP646" s="398"/>
      <c r="AQ646" s="398"/>
      <c r="AR646" s="398"/>
      <c r="AS646" s="398"/>
      <c r="AT646" s="398"/>
      <c r="AU646" s="398"/>
      <c r="AV646" s="398"/>
      <c r="AW646" s="398"/>
      <c r="AX646" s="398"/>
      <c r="AY646" s="398"/>
      <c r="AZ646" s="398"/>
      <c r="BA646" s="401"/>
      <c r="BB646" s="478"/>
      <c r="BC646" s="401"/>
      <c r="BD646" s="401"/>
      <c r="BE646" s="401"/>
      <c r="BF646" s="401"/>
      <c r="BG646" s="401"/>
      <c r="BH646" s="401"/>
      <c r="BI646" s="401"/>
      <c r="BJ646" s="401"/>
      <c r="BK646" s="401"/>
      <c r="BL646" s="401"/>
      <c r="BM646" s="401"/>
      <c r="BN646" s="401"/>
      <c r="BO646" s="401"/>
      <c r="BP646" s="401"/>
      <c r="BQ646" s="401"/>
      <c r="BR646" s="401"/>
      <c r="BS646" s="401"/>
      <c r="BT646" s="401"/>
      <c r="BU646" s="401"/>
      <c r="BV646" s="401"/>
      <c r="BW646" s="401"/>
      <c r="BX646" s="401"/>
      <c r="BY646" s="401"/>
      <c r="BZ646" s="401"/>
      <c r="CA646" s="401"/>
      <c r="CB646" s="401"/>
      <c r="CC646" s="401"/>
      <c r="CD646" s="401"/>
      <c r="CE646" s="401"/>
      <c r="CF646" s="401"/>
      <c r="CG646" s="401"/>
      <c r="CH646" s="401"/>
      <c r="CI646" s="401"/>
      <c r="CJ646" s="401"/>
      <c r="CK646" s="401"/>
      <c r="CL646" s="401"/>
      <c r="CM646" s="401"/>
      <c r="CN646" s="401"/>
      <c r="CO646" s="401"/>
      <c r="CP646" s="401"/>
      <c r="CQ646" s="401"/>
      <c r="CR646" s="401"/>
      <c r="CS646" s="401"/>
      <c r="CT646" s="401"/>
      <c r="CU646" s="401"/>
      <c r="CV646" s="401"/>
      <c r="CW646" s="401"/>
      <c r="CX646" s="401"/>
      <c r="CY646" s="401"/>
      <c r="CZ646" s="401"/>
    </row>
    <row r="647" s="405" customFormat="true" ht="25.15" customHeight="true" x14ac:dyDescent="0.2">
      <c r="C647" s="1071"/>
      <c r="D647" s="1072"/>
      <c r="E647" s="697"/>
      <c r="F647" s="697"/>
      <c r="G647" s="697"/>
      <c r="H647" s="1071"/>
      <c r="I647" s="1072"/>
      <c r="J647" s="697"/>
      <c r="K647" s="697"/>
      <c r="L647" s="697"/>
      <c r="M647" s="1071"/>
      <c r="N647" s="1072"/>
      <c r="O647" s="697"/>
      <c r="P647" s="697"/>
      <c r="Q647" s="697"/>
      <c r="X647" s="398"/>
      <c r="Y647" s="398"/>
      <c r="Z647" s="398"/>
      <c r="AA647" s="398"/>
      <c r="AB647" s="398"/>
      <c r="AC647" s="398"/>
      <c r="AD647" s="398"/>
      <c r="AE647" s="398"/>
      <c r="AF647" s="398"/>
      <c r="AG647" s="398"/>
      <c r="AH647" s="398"/>
      <c r="AI647" s="398"/>
      <c r="AJ647" s="398"/>
      <c r="AK647" s="398"/>
      <c r="AL647" s="398"/>
      <c r="AM647" s="398"/>
      <c r="AN647" s="398"/>
      <c r="AO647" s="398"/>
      <c r="AP647" s="398"/>
      <c r="AQ647" s="398"/>
      <c r="AR647" s="398"/>
      <c r="AS647" s="398"/>
      <c r="AT647" s="398"/>
      <c r="AU647" s="398"/>
      <c r="AV647" s="398"/>
      <c r="AW647" s="398"/>
      <c r="AX647" s="398"/>
      <c r="AY647" s="398"/>
      <c r="AZ647" s="398"/>
      <c r="BA647" s="401"/>
      <c r="BB647" s="478"/>
      <c r="BC647" s="401"/>
      <c r="BD647" s="401"/>
      <c r="BE647" s="401"/>
      <c r="BF647" s="401"/>
      <c r="BG647" s="401"/>
      <c r="BH647" s="401"/>
      <c r="BI647" s="401"/>
      <c r="BJ647" s="401"/>
      <c r="BK647" s="401"/>
      <c r="BL647" s="401"/>
      <c r="BM647" s="401"/>
      <c r="BN647" s="401"/>
      <c r="BO647" s="401"/>
      <c r="BP647" s="401"/>
      <c r="BQ647" s="401"/>
      <c r="BR647" s="401"/>
      <c r="BS647" s="401"/>
      <c r="BT647" s="401"/>
      <c r="BU647" s="401"/>
      <c r="BV647" s="401"/>
      <c r="BW647" s="401"/>
      <c r="BX647" s="401"/>
      <c r="BY647" s="401"/>
      <c r="BZ647" s="401"/>
      <c r="CA647" s="401"/>
      <c r="CB647" s="401"/>
      <c r="CC647" s="401"/>
      <c r="CD647" s="401"/>
      <c r="CE647" s="401"/>
      <c r="CF647" s="401"/>
      <c r="CG647" s="401"/>
      <c r="CH647" s="401"/>
      <c r="CI647" s="401"/>
      <c r="CJ647" s="401"/>
      <c r="CK647" s="401"/>
      <c r="CL647" s="401"/>
      <c r="CM647" s="401"/>
      <c r="CN647" s="401"/>
      <c r="CO647" s="401"/>
      <c r="CP647" s="401"/>
      <c r="CQ647" s="401"/>
      <c r="CR647" s="401"/>
      <c r="CS647" s="401"/>
      <c r="CT647" s="401"/>
      <c r="CU647" s="401"/>
      <c r="CV647" s="401"/>
      <c r="CW647" s="401"/>
      <c r="CX647" s="401"/>
      <c r="CY647" s="401"/>
      <c r="CZ647" s="401"/>
    </row>
    <row r="648" s="405" customFormat="true" ht="25.15" customHeight="true" x14ac:dyDescent="0.2">
      <c r="C648" s="1071"/>
      <c r="D648" s="1072"/>
      <c r="E648" s="697"/>
      <c r="F648" s="697"/>
      <c r="G648" s="697"/>
      <c r="H648" s="1071"/>
      <c r="I648" s="1072"/>
      <c r="J648" s="697"/>
      <c r="K648" s="697"/>
      <c r="L648" s="697"/>
      <c r="M648" s="1071"/>
      <c r="N648" s="1072"/>
      <c r="O648" s="697"/>
      <c r="P648" s="697"/>
      <c r="Q648" s="697"/>
      <c r="X648" s="398"/>
      <c r="Y648" s="398"/>
      <c r="Z648" s="398"/>
      <c r="AA648" s="398"/>
      <c r="AB648" s="398"/>
      <c r="AC648" s="398"/>
      <c r="AD648" s="398"/>
      <c r="AE648" s="398"/>
      <c r="AF648" s="398"/>
      <c r="AG648" s="398"/>
      <c r="AH648" s="398"/>
      <c r="AI648" s="398"/>
      <c r="AJ648" s="398"/>
      <c r="AK648" s="398"/>
      <c r="AL648" s="398"/>
      <c r="AM648" s="398"/>
      <c r="AN648" s="398"/>
      <c r="AO648" s="398"/>
      <c r="AP648" s="398"/>
      <c r="AQ648" s="398"/>
      <c r="AR648" s="398"/>
      <c r="AS648" s="398"/>
      <c r="AT648" s="398"/>
      <c r="AU648" s="398"/>
      <c r="AV648" s="398"/>
      <c r="AW648" s="398"/>
      <c r="AX648" s="398"/>
      <c r="AY648" s="398"/>
      <c r="AZ648" s="398"/>
      <c r="BA648" s="401"/>
      <c r="BB648" s="478"/>
      <c r="BC648" s="401"/>
      <c r="BD648" s="401"/>
      <c r="BE648" s="401"/>
      <c r="BF648" s="401"/>
      <c r="BG648" s="401"/>
      <c r="BH648" s="401"/>
      <c r="BI648" s="401"/>
      <c r="BJ648" s="401"/>
      <c r="BK648" s="401"/>
      <c r="BL648" s="401"/>
      <c r="BM648" s="401"/>
      <c r="BN648" s="401"/>
      <c r="BO648" s="401"/>
      <c r="BP648" s="401"/>
      <c r="BQ648" s="401"/>
      <c r="BR648" s="401"/>
      <c r="BS648" s="401"/>
      <c r="BT648" s="401"/>
      <c r="BU648" s="401"/>
      <c r="BV648" s="401"/>
      <c r="BW648" s="401"/>
      <c r="BX648" s="401"/>
      <c r="BY648" s="401"/>
      <c r="BZ648" s="401"/>
      <c r="CA648" s="401"/>
      <c r="CB648" s="401"/>
      <c r="CC648" s="401"/>
      <c r="CD648" s="401"/>
      <c r="CE648" s="401"/>
      <c r="CF648" s="401"/>
      <c r="CG648" s="401"/>
      <c r="CH648" s="401"/>
      <c r="CI648" s="401"/>
      <c r="CJ648" s="401"/>
      <c r="CK648" s="401"/>
      <c r="CL648" s="401"/>
      <c r="CM648" s="401"/>
      <c r="CN648" s="401"/>
      <c r="CO648" s="401"/>
      <c r="CP648" s="401"/>
      <c r="CQ648" s="401"/>
      <c r="CR648" s="401"/>
      <c r="CS648" s="401"/>
      <c r="CT648" s="401"/>
      <c r="CU648" s="401"/>
      <c r="CV648" s="401"/>
      <c r="CW648" s="401"/>
      <c r="CX648" s="401"/>
      <c r="CY648" s="401"/>
      <c r="CZ648" s="401"/>
    </row>
    <row r="649" s="405" customFormat="true" ht="25.15" customHeight="true" x14ac:dyDescent="0.2">
      <c r="C649" s="1071"/>
      <c r="D649" s="1072"/>
      <c r="E649" s="697"/>
      <c r="F649" s="697"/>
      <c r="G649" s="697"/>
      <c r="H649" s="1071"/>
      <c r="I649" s="1072"/>
      <c r="J649" s="697"/>
      <c r="K649" s="697"/>
      <c r="L649" s="697"/>
      <c r="M649" s="1071"/>
      <c r="N649" s="1072"/>
      <c r="O649" s="697"/>
      <c r="P649" s="697"/>
      <c r="Q649" s="697"/>
      <c r="X649" s="398"/>
      <c r="Y649" s="398"/>
      <c r="Z649" s="398"/>
      <c r="AA649" s="398"/>
      <c r="AB649" s="398"/>
      <c r="AC649" s="398"/>
      <c r="AD649" s="398"/>
      <c r="AE649" s="398"/>
      <c r="AF649" s="398"/>
      <c r="AG649" s="398"/>
      <c r="AH649" s="398"/>
      <c r="AI649" s="398"/>
      <c r="AJ649" s="398"/>
      <c r="AK649" s="398"/>
      <c r="AL649" s="398"/>
      <c r="AM649" s="398"/>
      <c r="AN649" s="398"/>
      <c r="AO649" s="398"/>
      <c r="AP649" s="398"/>
      <c r="AQ649" s="398"/>
      <c r="AR649" s="398"/>
      <c r="AS649" s="398"/>
      <c r="AT649" s="398"/>
      <c r="AU649" s="398"/>
      <c r="AV649" s="398"/>
      <c r="AW649" s="398"/>
      <c r="AX649" s="398"/>
      <c r="AY649" s="398"/>
      <c r="AZ649" s="398"/>
      <c r="BA649" s="401"/>
      <c r="BB649" s="478"/>
      <c r="BC649" s="401"/>
      <c r="BD649" s="401"/>
      <c r="BE649" s="401"/>
      <c r="BF649" s="401"/>
      <c r="BG649" s="401"/>
      <c r="BH649" s="401"/>
      <c r="BI649" s="401"/>
      <c r="BJ649" s="401"/>
      <c r="BK649" s="401"/>
      <c r="BL649" s="401"/>
      <c r="BM649" s="401"/>
      <c r="BN649" s="401"/>
      <c r="BO649" s="401"/>
      <c r="BP649" s="401"/>
      <c r="BQ649" s="401"/>
      <c r="BR649" s="401"/>
      <c r="BS649" s="401"/>
      <c r="BT649" s="401"/>
      <c r="BU649" s="401"/>
      <c r="BV649" s="401"/>
      <c r="BW649" s="401"/>
      <c r="BX649" s="401"/>
      <c r="BY649" s="401"/>
      <c r="BZ649" s="401"/>
      <c r="CA649" s="401"/>
      <c r="CB649" s="401"/>
      <c r="CC649" s="401"/>
      <c r="CD649" s="401"/>
      <c r="CE649" s="401"/>
      <c r="CF649" s="401"/>
      <c r="CG649" s="401"/>
      <c r="CH649" s="401"/>
      <c r="CI649" s="401"/>
      <c r="CJ649" s="401"/>
      <c r="CK649" s="401"/>
      <c r="CL649" s="401"/>
      <c r="CM649" s="401"/>
      <c r="CN649" s="401"/>
      <c r="CO649" s="401"/>
      <c r="CP649" s="401"/>
      <c r="CQ649" s="401"/>
      <c r="CR649" s="401"/>
      <c r="CS649" s="401"/>
      <c r="CT649" s="401"/>
      <c r="CU649" s="401"/>
      <c r="CV649" s="401"/>
      <c r="CW649" s="401"/>
      <c r="CX649" s="401"/>
      <c r="CY649" s="401"/>
      <c r="CZ649" s="401"/>
    </row>
    <row r="650" s="405" customFormat="true" ht="25.15" customHeight="true" x14ac:dyDescent="0.2">
      <c r="C650" s="1071"/>
      <c r="D650" s="1072"/>
      <c r="E650" s="697"/>
      <c r="F650" s="697"/>
      <c r="G650" s="697"/>
      <c r="H650" s="1071"/>
      <c r="I650" s="1072"/>
      <c r="J650" s="697"/>
      <c r="K650" s="697"/>
      <c r="L650" s="697"/>
      <c r="M650" s="1071"/>
      <c r="N650" s="1072"/>
      <c r="O650" s="697"/>
      <c r="P650" s="697"/>
      <c r="Q650" s="697"/>
      <c r="X650" s="398"/>
      <c r="Y650" s="398"/>
      <c r="Z650" s="398"/>
      <c r="AA650" s="398"/>
      <c r="AB650" s="398"/>
      <c r="AC650" s="398"/>
      <c r="AD650" s="398"/>
      <c r="AE650" s="398"/>
      <c r="AF650" s="398"/>
      <c r="AG650" s="398"/>
      <c r="AH650" s="398"/>
      <c r="AI650" s="398"/>
      <c r="AJ650" s="398"/>
      <c r="AK650" s="398"/>
      <c r="AL650" s="398"/>
      <c r="AM650" s="398"/>
      <c r="AN650" s="398"/>
      <c r="AO650" s="398"/>
      <c r="AP650" s="398"/>
      <c r="AQ650" s="398"/>
      <c r="AR650" s="398"/>
      <c r="AS650" s="398"/>
      <c r="AT650" s="398"/>
      <c r="AU650" s="398"/>
      <c r="AV650" s="398"/>
      <c r="AW650" s="398"/>
      <c r="AX650" s="398"/>
      <c r="AY650" s="398"/>
      <c r="AZ650" s="398"/>
      <c r="BA650" s="401"/>
      <c r="BB650" s="478"/>
      <c r="BC650" s="401"/>
      <c r="BD650" s="401"/>
      <c r="BE650" s="401"/>
      <c r="BF650" s="401"/>
      <c r="BG650" s="401"/>
      <c r="BH650" s="401"/>
      <c r="BI650" s="401"/>
      <c r="BJ650" s="401"/>
      <c r="BK650" s="401"/>
      <c r="BL650" s="401"/>
      <c r="BM650" s="401"/>
      <c r="BN650" s="401"/>
      <c r="BO650" s="401"/>
      <c r="BP650" s="401"/>
      <c r="BQ650" s="401"/>
      <c r="BR650" s="401"/>
      <c r="BS650" s="401"/>
      <c r="BT650" s="401"/>
      <c r="BU650" s="401"/>
      <c r="BV650" s="401"/>
      <c r="BW650" s="401"/>
      <c r="BX650" s="401"/>
      <c r="BY650" s="401"/>
      <c r="BZ650" s="401"/>
      <c r="CA650" s="401"/>
      <c r="CB650" s="401"/>
      <c r="CC650" s="401"/>
      <c r="CD650" s="401"/>
      <c r="CE650" s="401"/>
      <c r="CF650" s="401"/>
      <c r="CG650" s="401"/>
      <c r="CH650" s="401"/>
      <c r="CI650" s="401"/>
      <c r="CJ650" s="401"/>
      <c r="CK650" s="401"/>
      <c r="CL650" s="401"/>
      <c r="CM650" s="401"/>
      <c r="CN650" s="401"/>
      <c r="CO650" s="401"/>
      <c r="CP650" s="401"/>
      <c r="CQ650" s="401"/>
      <c r="CR650" s="401"/>
      <c r="CS650" s="401"/>
      <c r="CT650" s="401"/>
      <c r="CU650" s="401"/>
      <c r="CV650" s="401"/>
      <c r="CW650" s="401"/>
      <c r="CX650" s="401"/>
      <c r="CY650" s="401"/>
      <c r="CZ650" s="401"/>
    </row>
    <row r="651" s="405" customFormat="true" ht="25.15" customHeight="true" x14ac:dyDescent="0.2">
      <c r="C651" s="1071"/>
      <c r="D651" s="1072"/>
      <c r="E651" s="697"/>
      <c r="F651" s="697"/>
      <c r="G651" s="697"/>
      <c r="H651" s="1071"/>
      <c r="I651" s="1072"/>
      <c r="J651" s="697"/>
      <c r="K651" s="697"/>
      <c r="L651" s="697"/>
      <c r="M651" s="1071"/>
      <c r="N651" s="1072"/>
      <c r="O651" s="697"/>
      <c r="P651" s="697"/>
      <c r="Q651" s="697"/>
      <c r="X651" s="398"/>
      <c r="Y651" s="398"/>
      <c r="Z651" s="398"/>
      <c r="AA651" s="398"/>
      <c r="AB651" s="398"/>
      <c r="AC651" s="398"/>
      <c r="AD651" s="398"/>
      <c r="AE651" s="398"/>
      <c r="AF651" s="398"/>
      <c r="AG651" s="398"/>
      <c r="AH651" s="398"/>
      <c r="AI651" s="398"/>
      <c r="AJ651" s="398"/>
      <c r="AK651" s="398"/>
      <c r="AL651" s="398"/>
      <c r="AM651" s="398"/>
      <c r="AN651" s="398"/>
      <c r="AO651" s="398"/>
      <c r="AP651" s="398"/>
      <c r="AQ651" s="398"/>
      <c r="AR651" s="398"/>
      <c r="AS651" s="398"/>
      <c r="AT651" s="398"/>
      <c r="AU651" s="398"/>
      <c r="AV651" s="398"/>
      <c r="AW651" s="398"/>
      <c r="AX651" s="398"/>
      <c r="AY651" s="398"/>
      <c r="AZ651" s="398"/>
      <c r="BA651" s="401"/>
      <c r="BB651" s="478"/>
      <c r="BC651" s="401"/>
      <c r="BD651" s="401"/>
      <c r="BE651" s="401"/>
      <c r="BF651" s="401"/>
      <c r="BG651" s="401"/>
      <c r="BH651" s="401"/>
      <c r="BI651" s="401"/>
      <c r="BJ651" s="401"/>
      <c r="BK651" s="401"/>
      <c r="BL651" s="401"/>
      <c r="BM651" s="401"/>
      <c r="BN651" s="401"/>
      <c r="BO651" s="401"/>
      <c r="BP651" s="401"/>
      <c r="BQ651" s="401"/>
      <c r="BR651" s="401"/>
      <c r="BS651" s="401"/>
      <c r="BT651" s="401"/>
      <c r="BU651" s="401"/>
      <c r="BV651" s="401"/>
      <c r="BW651" s="401"/>
      <c r="BX651" s="401"/>
      <c r="BY651" s="401"/>
      <c r="BZ651" s="401"/>
      <c r="CA651" s="401"/>
      <c r="CB651" s="401"/>
      <c r="CC651" s="401"/>
      <c r="CD651" s="401"/>
      <c r="CE651" s="401"/>
      <c r="CF651" s="401"/>
      <c r="CG651" s="401"/>
      <c r="CH651" s="401"/>
      <c r="CI651" s="401"/>
      <c r="CJ651" s="401"/>
      <c r="CK651" s="401"/>
      <c r="CL651" s="401"/>
      <c r="CM651" s="401"/>
      <c r="CN651" s="401"/>
      <c r="CO651" s="401"/>
      <c r="CP651" s="401"/>
      <c r="CQ651" s="401"/>
      <c r="CR651" s="401"/>
      <c r="CS651" s="401"/>
      <c r="CT651" s="401"/>
      <c r="CU651" s="401"/>
      <c r="CV651" s="401"/>
      <c r="CW651" s="401"/>
      <c r="CX651" s="401"/>
      <c r="CY651" s="401"/>
      <c r="CZ651" s="401"/>
    </row>
    <row r="652" s="405" customFormat="true" ht="25.15" customHeight="true" x14ac:dyDescent="0.2">
      <c r="C652" s="1071"/>
      <c r="D652" s="1072"/>
      <c r="E652" s="697"/>
      <c r="F652" s="697"/>
      <c r="G652" s="697"/>
      <c r="H652" s="1071"/>
      <c r="I652" s="1072"/>
      <c r="J652" s="697"/>
      <c r="K652" s="697"/>
      <c r="L652" s="697"/>
      <c r="M652" s="1071"/>
      <c r="N652" s="1072"/>
      <c r="O652" s="697"/>
      <c r="P652" s="697"/>
      <c r="Q652" s="697"/>
      <c r="X652" s="398"/>
      <c r="Y652" s="398"/>
      <c r="Z652" s="398"/>
      <c r="AA652" s="398"/>
      <c r="AB652" s="398"/>
      <c r="AC652" s="398"/>
      <c r="AD652" s="398"/>
      <c r="AE652" s="398"/>
      <c r="AF652" s="398"/>
      <c r="AG652" s="398"/>
      <c r="AH652" s="398"/>
      <c r="AI652" s="398"/>
      <c r="AJ652" s="398"/>
      <c r="AK652" s="398"/>
      <c r="AL652" s="398"/>
      <c r="AM652" s="398"/>
      <c r="AN652" s="398"/>
      <c r="AO652" s="398"/>
      <c r="AP652" s="398"/>
      <c r="AQ652" s="398"/>
      <c r="AR652" s="398"/>
      <c r="AS652" s="398"/>
      <c r="AT652" s="398"/>
      <c r="AU652" s="398"/>
      <c r="AV652" s="398"/>
      <c r="AW652" s="398"/>
      <c r="AX652" s="398"/>
      <c r="AY652" s="398"/>
      <c r="AZ652" s="398"/>
      <c r="BA652" s="401"/>
      <c r="BB652" s="478"/>
      <c r="BC652" s="401"/>
      <c r="BD652" s="401"/>
      <c r="BE652" s="401"/>
      <c r="BF652" s="401"/>
      <c r="BG652" s="401"/>
      <c r="BH652" s="401"/>
      <c r="BI652" s="401"/>
      <c r="BJ652" s="401"/>
      <c r="BK652" s="401"/>
      <c r="BL652" s="401"/>
      <c r="BM652" s="401"/>
      <c r="BN652" s="401"/>
      <c r="BO652" s="401"/>
      <c r="BP652" s="401"/>
      <c r="BQ652" s="401"/>
      <c r="BR652" s="401"/>
      <c r="BS652" s="401"/>
      <c r="BT652" s="401"/>
      <c r="BU652" s="401"/>
      <c r="BV652" s="401"/>
      <c r="BW652" s="401"/>
      <c r="BX652" s="401"/>
      <c r="BY652" s="401"/>
      <c r="BZ652" s="401"/>
      <c r="CA652" s="401"/>
      <c r="CB652" s="401"/>
      <c r="CC652" s="401"/>
      <c r="CD652" s="401"/>
      <c r="CE652" s="401"/>
      <c r="CF652" s="401"/>
      <c r="CG652" s="401"/>
      <c r="CH652" s="401"/>
      <c r="CI652" s="401"/>
      <c r="CJ652" s="401"/>
      <c r="CK652" s="401"/>
      <c r="CL652" s="401"/>
      <c r="CM652" s="401"/>
      <c r="CN652" s="401"/>
      <c r="CO652" s="401"/>
      <c r="CP652" s="401"/>
      <c r="CQ652" s="401"/>
      <c r="CR652" s="401"/>
      <c r="CS652" s="401"/>
      <c r="CT652" s="401"/>
      <c r="CU652" s="401"/>
      <c r="CV652" s="401"/>
      <c r="CW652" s="401"/>
      <c r="CX652" s="401"/>
      <c r="CY652" s="401"/>
      <c r="CZ652" s="401"/>
    </row>
    <row r="653" s="405" customFormat="true" ht="25.15" customHeight="true" x14ac:dyDescent="0.2">
      <c r="C653" s="1071"/>
      <c r="D653" s="1072"/>
      <c r="E653" s="697"/>
      <c r="F653" s="697"/>
      <c r="G653" s="697"/>
      <c r="H653" s="1071"/>
      <c r="I653" s="1072"/>
      <c r="J653" s="697"/>
      <c r="K653" s="697"/>
      <c r="L653" s="697"/>
      <c r="M653" s="1071"/>
      <c r="N653" s="1072"/>
      <c r="O653" s="697"/>
      <c r="P653" s="697"/>
      <c r="Q653" s="697"/>
      <c r="X653" s="398"/>
      <c r="Y653" s="398"/>
      <c r="Z653" s="398"/>
      <c r="AA653" s="398"/>
      <c r="AB653" s="398"/>
      <c r="AC653" s="398"/>
      <c r="AD653" s="398"/>
      <c r="AE653" s="398"/>
      <c r="AF653" s="398"/>
      <c r="AG653" s="398"/>
      <c r="AH653" s="398"/>
      <c r="AI653" s="398"/>
      <c r="AJ653" s="398"/>
      <c r="AK653" s="398"/>
      <c r="AL653" s="398"/>
      <c r="AM653" s="398"/>
      <c r="AN653" s="398"/>
      <c r="AO653" s="398"/>
      <c r="AP653" s="398"/>
      <c r="AQ653" s="398"/>
      <c r="AR653" s="398"/>
      <c r="AS653" s="398"/>
      <c r="AT653" s="398"/>
      <c r="AU653" s="398"/>
      <c r="AV653" s="398"/>
      <c r="AW653" s="398"/>
      <c r="AX653" s="398"/>
      <c r="AY653" s="398"/>
      <c r="AZ653" s="398"/>
      <c r="BA653" s="401"/>
      <c r="BB653" s="478"/>
      <c r="BC653" s="401"/>
      <c r="BD653" s="401"/>
      <c r="BE653" s="401"/>
      <c r="BF653" s="401"/>
      <c r="BG653" s="401"/>
      <c r="BH653" s="401"/>
      <c r="BI653" s="401"/>
      <c r="BJ653" s="401"/>
      <c r="BK653" s="401"/>
      <c r="BL653" s="401"/>
      <c r="BM653" s="401"/>
      <c r="BN653" s="401"/>
      <c r="BO653" s="401"/>
      <c r="BP653" s="401"/>
      <c r="BQ653" s="401"/>
      <c r="BR653" s="401"/>
      <c r="BS653" s="401"/>
      <c r="BT653" s="401"/>
      <c r="BU653" s="401"/>
      <c r="BV653" s="401"/>
      <c r="BW653" s="401"/>
      <c r="BX653" s="401"/>
      <c r="BY653" s="401"/>
      <c r="BZ653" s="401"/>
      <c r="CA653" s="401"/>
      <c r="CB653" s="401"/>
      <c r="CC653" s="401"/>
      <c r="CD653" s="401"/>
      <c r="CE653" s="401"/>
      <c r="CF653" s="401"/>
      <c r="CG653" s="401"/>
      <c r="CH653" s="401"/>
      <c r="CI653" s="401"/>
      <c r="CJ653" s="401"/>
      <c r="CK653" s="401"/>
      <c r="CL653" s="401"/>
      <c r="CM653" s="401"/>
      <c r="CN653" s="401"/>
      <c r="CO653" s="401"/>
      <c r="CP653" s="401"/>
      <c r="CQ653" s="401"/>
      <c r="CR653" s="401"/>
      <c r="CS653" s="401"/>
      <c r="CT653" s="401"/>
      <c r="CU653" s="401"/>
      <c r="CV653" s="401"/>
      <c r="CW653" s="401"/>
      <c r="CX653" s="401"/>
      <c r="CY653" s="401"/>
      <c r="CZ653" s="401"/>
    </row>
    <row r="654" s="405" customFormat="true" ht="25.15" customHeight="true" x14ac:dyDescent="0.2">
      <c r="C654" s="1071"/>
      <c r="D654" s="1072"/>
      <c r="E654" s="697"/>
      <c r="F654" s="697"/>
      <c r="G654" s="697"/>
      <c r="H654" s="1071"/>
      <c r="I654" s="1072"/>
      <c r="J654" s="697"/>
      <c r="K654" s="697"/>
      <c r="L654" s="697"/>
      <c r="M654" s="1071"/>
      <c r="N654" s="1072"/>
      <c r="O654" s="697"/>
      <c r="P654" s="697"/>
      <c r="Q654" s="697"/>
      <c r="X654" s="398"/>
      <c r="Y654" s="398"/>
      <c r="Z654" s="398"/>
      <c r="AA654" s="398"/>
      <c r="AB654" s="398"/>
      <c r="AC654" s="398"/>
      <c r="AD654" s="398"/>
      <c r="AE654" s="398"/>
      <c r="AF654" s="398"/>
      <c r="AG654" s="398"/>
      <c r="AH654" s="398"/>
      <c r="AI654" s="398"/>
      <c r="AJ654" s="398"/>
      <c r="AK654" s="398"/>
      <c r="AL654" s="398"/>
      <c r="AM654" s="398"/>
      <c r="AN654" s="398"/>
      <c r="AO654" s="398"/>
      <c r="AP654" s="398"/>
      <c r="AQ654" s="398"/>
      <c r="AR654" s="398"/>
      <c r="AS654" s="398"/>
      <c r="AT654" s="398"/>
      <c r="AU654" s="398"/>
      <c r="AV654" s="398"/>
      <c r="AW654" s="398"/>
      <c r="AX654" s="398"/>
      <c r="AY654" s="398"/>
      <c r="AZ654" s="398"/>
      <c r="BA654" s="401"/>
      <c r="BB654" s="478"/>
      <c r="BC654" s="401"/>
      <c r="BD654" s="401"/>
      <c r="BE654" s="401"/>
      <c r="BF654" s="401"/>
      <c r="BG654" s="401"/>
      <c r="BH654" s="401"/>
      <c r="BI654" s="401"/>
      <c r="BJ654" s="401"/>
      <c r="BK654" s="401"/>
      <c r="BL654" s="401"/>
      <c r="BM654" s="401"/>
      <c r="BN654" s="401"/>
      <c r="BO654" s="401"/>
      <c r="BP654" s="401"/>
      <c r="BQ654" s="401"/>
      <c r="BR654" s="401"/>
      <c r="BS654" s="401"/>
      <c r="BT654" s="401"/>
      <c r="BU654" s="401"/>
      <c r="BV654" s="401"/>
      <c r="BW654" s="401"/>
      <c r="BX654" s="401"/>
      <c r="BY654" s="401"/>
      <c r="BZ654" s="401"/>
      <c r="CA654" s="401"/>
      <c r="CB654" s="401"/>
      <c r="CC654" s="401"/>
      <c r="CD654" s="401"/>
      <c r="CE654" s="401"/>
      <c r="CF654" s="401"/>
      <c r="CG654" s="401"/>
      <c r="CH654" s="401"/>
      <c r="CI654" s="401"/>
      <c r="CJ654" s="401"/>
      <c r="CK654" s="401"/>
      <c r="CL654" s="401"/>
      <c r="CM654" s="401"/>
      <c r="CN654" s="401"/>
      <c r="CO654" s="401"/>
      <c r="CP654" s="401"/>
      <c r="CQ654" s="401"/>
      <c r="CR654" s="401"/>
      <c r="CS654" s="401"/>
      <c r="CT654" s="401"/>
      <c r="CU654" s="401"/>
      <c r="CV654" s="401"/>
      <c r="CW654" s="401"/>
      <c r="CX654" s="401"/>
      <c r="CY654" s="401"/>
      <c r="CZ654" s="401"/>
    </row>
    <row r="655" s="405" customFormat="true" ht="25.15" customHeight="true" x14ac:dyDescent="0.2">
      <c r="C655" s="1071"/>
      <c r="D655" s="1072"/>
      <c r="E655" s="697"/>
      <c r="F655" s="697"/>
      <c r="G655" s="697"/>
      <c r="H655" s="1071"/>
      <c r="I655" s="1072"/>
      <c r="J655" s="697"/>
      <c r="K655" s="697"/>
      <c r="L655" s="697"/>
      <c r="M655" s="1071"/>
      <c r="N655" s="1072"/>
      <c r="O655" s="697"/>
      <c r="P655" s="697"/>
      <c r="Q655" s="697"/>
      <c r="X655" s="398"/>
      <c r="Y655" s="398"/>
      <c r="Z655" s="398"/>
      <c r="AA655" s="398"/>
      <c r="AB655" s="398"/>
      <c r="AC655" s="398"/>
      <c r="AD655" s="398"/>
      <c r="AE655" s="398"/>
      <c r="AF655" s="398"/>
      <c r="AG655" s="398"/>
      <c r="AH655" s="398"/>
      <c r="AI655" s="398"/>
      <c r="AJ655" s="398"/>
      <c r="AK655" s="398"/>
      <c r="AL655" s="398"/>
      <c r="AM655" s="398"/>
      <c r="AN655" s="398"/>
      <c r="AO655" s="398"/>
      <c r="AP655" s="398"/>
      <c r="AQ655" s="398"/>
      <c r="AR655" s="398"/>
      <c r="AS655" s="398"/>
      <c r="AT655" s="398"/>
      <c r="AU655" s="398"/>
      <c r="AV655" s="398"/>
      <c r="AW655" s="398"/>
      <c r="AX655" s="398"/>
      <c r="AY655" s="398"/>
      <c r="AZ655" s="398"/>
      <c r="BA655" s="401"/>
      <c r="BB655" s="478"/>
      <c r="BC655" s="401"/>
      <c r="BD655" s="401"/>
      <c r="BE655" s="401"/>
      <c r="BF655" s="401"/>
      <c r="BG655" s="401"/>
      <c r="BH655" s="401"/>
      <c r="BI655" s="401"/>
      <c r="BJ655" s="401"/>
      <c r="BK655" s="401"/>
      <c r="BL655" s="401"/>
      <c r="BM655" s="401"/>
      <c r="BN655" s="401"/>
      <c r="BO655" s="401"/>
      <c r="BP655" s="401"/>
      <c r="BQ655" s="401"/>
      <c r="BR655" s="401"/>
      <c r="BS655" s="401"/>
      <c r="BT655" s="401"/>
      <c r="BU655" s="401"/>
      <c r="BV655" s="401"/>
      <c r="BW655" s="401"/>
      <c r="BX655" s="401"/>
      <c r="BY655" s="401"/>
      <c r="BZ655" s="401"/>
      <c r="CA655" s="401"/>
      <c r="CB655" s="401"/>
      <c r="CC655" s="401"/>
      <c r="CD655" s="401"/>
      <c r="CE655" s="401"/>
      <c r="CF655" s="401"/>
      <c r="CG655" s="401"/>
      <c r="CH655" s="401"/>
      <c r="CI655" s="401"/>
      <c r="CJ655" s="401"/>
      <c r="CK655" s="401"/>
      <c r="CL655" s="401"/>
      <c r="CM655" s="401"/>
      <c r="CN655" s="401"/>
      <c r="CO655" s="401"/>
      <c r="CP655" s="401"/>
      <c r="CQ655" s="401"/>
      <c r="CR655" s="401"/>
      <c r="CS655" s="401"/>
      <c r="CT655" s="401"/>
      <c r="CU655" s="401"/>
      <c r="CV655" s="401"/>
      <c r="CW655" s="401"/>
      <c r="CX655" s="401"/>
      <c r="CY655" s="401"/>
      <c r="CZ655" s="401"/>
    </row>
    <row r="656" s="405" customFormat="true" ht="25.15" customHeight="true" x14ac:dyDescent="0.2">
      <c r="C656" s="1071"/>
      <c r="D656" s="1072"/>
      <c r="E656" s="697"/>
      <c r="F656" s="697"/>
      <c r="G656" s="697"/>
      <c r="H656" s="1071"/>
      <c r="I656" s="1072"/>
      <c r="J656" s="697"/>
      <c r="K656" s="697"/>
      <c r="L656" s="697"/>
      <c r="M656" s="1071"/>
      <c r="N656" s="1072"/>
      <c r="O656" s="697"/>
      <c r="P656" s="697"/>
      <c r="Q656" s="697"/>
      <c r="X656" s="398"/>
      <c r="Y656" s="398"/>
      <c r="Z656" s="398"/>
      <c r="AA656" s="398"/>
      <c r="AB656" s="398"/>
      <c r="AC656" s="398"/>
      <c r="AD656" s="398"/>
      <c r="AE656" s="398"/>
      <c r="AF656" s="398"/>
      <c r="AG656" s="398"/>
      <c r="AH656" s="398"/>
      <c r="AI656" s="398"/>
      <c r="AJ656" s="398"/>
      <c r="AK656" s="398"/>
      <c r="AL656" s="398"/>
      <c r="AM656" s="398"/>
      <c r="AN656" s="398"/>
      <c r="AO656" s="398"/>
      <c r="AP656" s="398"/>
      <c r="AQ656" s="398"/>
      <c r="AR656" s="398"/>
      <c r="AS656" s="398"/>
      <c r="AT656" s="398"/>
      <c r="AU656" s="398"/>
      <c r="AV656" s="398"/>
      <c r="AW656" s="398"/>
      <c r="AX656" s="398"/>
      <c r="AY656" s="398"/>
      <c r="AZ656" s="398"/>
      <c r="BA656" s="401"/>
      <c r="BB656" s="478"/>
      <c r="BC656" s="401"/>
      <c r="BD656" s="401"/>
      <c r="BE656" s="401"/>
      <c r="BF656" s="401"/>
      <c r="BG656" s="401"/>
      <c r="BH656" s="401"/>
      <c r="BI656" s="401"/>
      <c r="BJ656" s="401"/>
      <c r="BK656" s="401"/>
      <c r="BL656" s="401"/>
      <c r="BM656" s="401"/>
      <c r="BN656" s="401"/>
      <c r="BO656" s="401"/>
      <c r="BP656" s="401"/>
      <c r="BQ656" s="401"/>
      <c r="BR656" s="401"/>
      <c r="BS656" s="401"/>
      <c r="BT656" s="401"/>
      <c r="BU656" s="401"/>
      <c r="BV656" s="401"/>
      <c r="BW656" s="401"/>
      <c r="BX656" s="401"/>
      <c r="BY656" s="401"/>
      <c r="BZ656" s="401"/>
      <c r="CA656" s="401"/>
      <c r="CB656" s="401"/>
      <c r="CC656" s="401"/>
      <c r="CD656" s="401"/>
      <c r="CE656" s="401"/>
      <c r="CF656" s="401"/>
      <c r="CG656" s="401"/>
      <c r="CH656" s="401"/>
      <c r="CI656" s="401"/>
      <c r="CJ656" s="401"/>
      <c r="CK656" s="401"/>
      <c r="CL656" s="401"/>
      <c r="CM656" s="401"/>
      <c r="CN656" s="401"/>
      <c r="CO656" s="401"/>
      <c r="CP656" s="401"/>
      <c r="CQ656" s="401"/>
      <c r="CR656" s="401"/>
      <c r="CS656" s="401"/>
      <c r="CT656" s="401"/>
      <c r="CU656" s="401"/>
      <c r="CV656" s="401"/>
      <c r="CW656" s="401"/>
      <c r="CX656" s="401"/>
      <c r="CY656" s="401"/>
      <c r="CZ656" s="401"/>
    </row>
    <row r="657" s="405" customFormat="true" ht="25.15" customHeight="true" x14ac:dyDescent="0.2">
      <c r="C657" s="1071"/>
      <c r="D657" s="1072"/>
      <c r="E657" s="697"/>
      <c r="F657" s="697"/>
      <c r="G657" s="697"/>
      <c r="H657" s="1071"/>
      <c r="I657" s="1072"/>
      <c r="J657" s="697"/>
      <c r="K657" s="697"/>
      <c r="L657" s="697"/>
      <c r="M657" s="1071"/>
      <c r="N657" s="1072"/>
      <c r="O657" s="697"/>
      <c r="P657" s="697"/>
      <c r="Q657" s="697"/>
      <c r="X657" s="398"/>
      <c r="Y657" s="398"/>
      <c r="Z657" s="398"/>
      <c r="AA657" s="398"/>
      <c r="AB657" s="398"/>
      <c r="AC657" s="398"/>
      <c r="AD657" s="398"/>
      <c r="AE657" s="398"/>
      <c r="AF657" s="398"/>
      <c r="AG657" s="398"/>
      <c r="AH657" s="398"/>
      <c r="AI657" s="398"/>
      <c r="AJ657" s="398"/>
      <c r="AK657" s="398"/>
      <c r="AL657" s="398"/>
      <c r="AM657" s="398"/>
      <c r="AN657" s="398"/>
      <c r="AO657" s="398"/>
      <c r="AP657" s="398"/>
      <c r="AQ657" s="398"/>
      <c r="AR657" s="398"/>
      <c r="AS657" s="398"/>
      <c r="AT657" s="398"/>
      <c r="AU657" s="398"/>
      <c r="AV657" s="398"/>
      <c r="AW657" s="398"/>
      <c r="AX657" s="398"/>
      <c r="AY657" s="398"/>
      <c r="AZ657" s="398"/>
      <c r="BA657" s="401"/>
      <c r="BB657" s="478"/>
      <c r="BC657" s="401"/>
      <c r="BD657" s="401"/>
      <c r="BE657" s="401"/>
      <c r="BF657" s="401"/>
      <c r="BG657" s="401"/>
      <c r="BH657" s="401"/>
      <c r="BI657" s="401"/>
      <c r="BJ657" s="401"/>
      <c r="BK657" s="401"/>
      <c r="BL657" s="401"/>
      <c r="BM657" s="401"/>
      <c r="BN657" s="401"/>
      <c r="BO657" s="401"/>
      <c r="BP657" s="401"/>
      <c r="BQ657" s="401"/>
      <c r="BR657" s="401"/>
      <c r="BS657" s="401"/>
      <c r="BT657" s="401"/>
      <c r="BU657" s="401"/>
      <c r="BV657" s="401"/>
      <c r="BW657" s="401"/>
      <c r="BX657" s="401"/>
      <c r="BY657" s="401"/>
      <c r="BZ657" s="401"/>
      <c r="CA657" s="401"/>
      <c r="CB657" s="401"/>
      <c r="CC657" s="401"/>
      <c r="CD657" s="401"/>
      <c r="CE657" s="401"/>
      <c r="CF657" s="401"/>
      <c r="CG657" s="401"/>
      <c r="CH657" s="401"/>
      <c r="CI657" s="401"/>
      <c r="CJ657" s="401"/>
      <c r="CK657" s="401"/>
      <c r="CL657" s="401"/>
      <c r="CM657" s="401"/>
      <c r="CN657" s="401"/>
      <c r="CO657" s="401"/>
      <c r="CP657" s="401"/>
      <c r="CQ657" s="401"/>
      <c r="CR657" s="401"/>
      <c r="CS657" s="401"/>
      <c r="CT657" s="401"/>
      <c r="CU657" s="401"/>
      <c r="CV657" s="401"/>
      <c r="CW657" s="401"/>
      <c r="CX657" s="401"/>
      <c r="CY657" s="401"/>
      <c r="CZ657" s="401"/>
    </row>
    <row r="658" s="405" customFormat="true" ht="25.15" customHeight="true" x14ac:dyDescent="0.2">
      <c r="C658" s="1071"/>
      <c r="D658" s="1072"/>
      <c r="E658" s="697"/>
      <c r="F658" s="697"/>
      <c r="G658" s="697"/>
      <c r="H658" s="1071"/>
      <c r="I658" s="1072"/>
      <c r="J658" s="697"/>
      <c r="K658" s="697"/>
      <c r="L658" s="697"/>
      <c r="M658" s="1071"/>
      <c r="N658" s="1072"/>
      <c r="O658" s="697"/>
      <c r="P658" s="697"/>
      <c r="Q658" s="697"/>
      <c r="X658" s="398"/>
      <c r="Y658" s="398"/>
      <c r="Z658" s="398"/>
      <c r="AA658" s="398"/>
      <c r="AB658" s="398"/>
      <c r="AC658" s="398"/>
      <c r="AD658" s="398"/>
      <c r="AE658" s="398"/>
      <c r="AF658" s="398"/>
      <c r="AG658" s="398"/>
      <c r="AH658" s="398"/>
      <c r="AI658" s="398"/>
      <c r="AJ658" s="398"/>
      <c r="AK658" s="398"/>
      <c r="AL658" s="398"/>
      <c r="AM658" s="398"/>
      <c r="AN658" s="398"/>
      <c r="AO658" s="398"/>
      <c r="AP658" s="398"/>
      <c r="AQ658" s="398"/>
      <c r="AR658" s="398"/>
      <c r="AS658" s="398"/>
      <c r="AT658" s="398"/>
      <c r="AU658" s="398"/>
      <c r="AV658" s="398"/>
      <c r="AW658" s="398"/>
      <c r="AX658" s="398"/>
      <c r="AY658" s="398"/>
      <c r="AZ658" s="398"/>
      <c r="BA658" s="401"/>
      <c r="BB658" s="478"/>
      <c r="BC658" s="401"/>
      <c r="BD658" s="401"/>
      <c r="BE658" s="401"/>
      <c r="BF658" s="401"/>
      <c r="BG658" s="401"/>
      <c r="BH658" s="401"/>
      <c r="BI658" s="401"/>
      <c r="BJ658" s="401"/>
      <c r="BK658" s="401"/>
      <c r="BL658" s="401"/>
      <c r="BM658" s="401"/>
      <c r="BN658" s="401"/>
      <c r="BO658" s="401"/>
      <c r="BP658" s="401"/>
      <c r="BQ658" s="401"/>
      <c r="BR658" s="401"/>
      <c r="BS658" s="401"/>
      <c r="BT658" s="401"/>
      <c r="BU658" s="401"/>
      <c r="BV658" s="401"/>
      <c r="BW658" s="401"/>
      <c r="BX658" s="401"/>
      <c r="BY658" s="401"/>
      <c r="BZ658" s="401"/>
      <c r="CA658" s="401"/>
      <c r="CB658" s="401"/>
      <c r="CC658" s="401"/>
      <c r="CD658" s="401"/>
      <c r="CE658" s="401"/>
      <c r="CF658" s="401"/>
      <c r="CG658" s="401"/>
      <c r="CH658" s="401"/>
      <c r="CI658" s="401"/>
      <c r="CJ658" s="401"/>
      <c r="CK658" s="401"/>
      <c r="CL658" s="401"/>
      <c r="CM658" s="401"/>
      <c r="CN658" s="401"/>
      <c r="CO658" s="401"/>
      <c r="CP658" s="401"/>
      <c r="CQ658" s="401"/>
      <c r="CR658" s="401"/>
      <c r="CS658" s="401"/>
      <c r="CT658" s="401"/>
      <c r="CU658" s="401"/>
      <c r="CV658" s="401"/>
      <c r="CW658" s="401"/>
      <c r="CX658" s="401"/>
      <c r="CY658" s="401"/>
      <c r="CZ658" s="401"/>
    </row>
    <row r="659" s="405" customFormat="true" ht="25.15" customHeight="true" x14ac:dyDescent="0.2">
      <c r="C659" s="1071"/>
      <c r="D659" s="1072"/>
      <c r="E659" s="697"/>
      <c r="F659" s="697"/>
      <c r="G659" s="697"/>
      <c r="H659" s="1071"/>
      <c r="I659" s="1072"/>
      <c r="J659" s="697"/>
      <c r="K659" s="697"/>
      <c r="L659" s="697"/>
      <c r="M659" s="1071"/>
      <c r="N659" s="1072"/>
      <c r="O659" s="697"/>
      <c r="P659" s="697"/>
      <c r="Q659" s="697"/>
      <c r="X659" s="398"/>
      <c r="Y659" s="398"/>
      <c r="Z659" s="398"/>
      <c r="AA659" s="398"/>
      <c r="AB659" s="398"/>
      <c r="AC659" s="398"/>
      <c r="AD659" s="398"/>
      <c r="AE659" s="398"/>
      <c r="AF659" s="398"/>
      <c r="AG659" s="398"/>
      <c r="AH659" s="398"/>
      <c r="AI659" s="398"/>
      <c r="AJ659" s="398"/>
      <c r="AK659" s="398"/>
      <c r="AL659" s="398"/>
      <c r="AM659" s="398"/>
      <c r="AN659" s="398"/>
      <c r="AO659" s="398"/>
      <c r="AP659" s="398"/>
      <c r="AQ659" s="398"/>
      <c r="AR659" s="398"/>
      <c r="AS659" s="398"/>
      <c r="AT659" s="398"/>
      <c r="AU659" s="398"/>
      <c r="AV659" s="398"/>
      <c r="AW659" s="398"/>
      <c r="AX659" s="398"/>
      <c r="AY659" s="398"/>
      <c r="AZ659" s="398"/>
      <c r="BA659" s="401"/>
      <c r="BB659" s="478"/>
      <c r="BC659" s="401"/>
      <c r="BD659" s="401"/>
      <c r="BE659" s="401"/>
      <c r="BF659" s="401"/>
      <c r="BG659" s="401"/>
      <c r="BH659" s="401"/>
      <c r="BI659" s="401"/>
      <c r="BJ659" s="401"/>
      <c r="BK659" s="401"/>
      <c r="BL659" s="401"/>
      <c r="BM659" s="401"/>
      <c r="BN659" s="401"/>
      <c r="BO659" s="401"/>
      <c r="BP659" s="401"/>
      <c r="BQ659" s="401"/>
      <c r="BR659" s="401"/>
      <c r="BS659" s="401"/>
      <c r="BT659" s="401"/>
      <c r="BU659" s="401"/>
      <c r="BV659" s="401"/>
      <c r="BW659" s="401"/>
      <c r="BX659" s="401"/>
      <c r="BY659" s="401"/>
      <c r="BZ659" s="401"/>
      <c r="CA659" s="401"/>
      <c r="CB659" s="401"/>
      <c r="CC659" s="401"/>
      <c r="CD659" s="401"/>
      <c r="CE659" s="401"/>
      <c r="CF659" s="401"/>
      <c r="CG659" s="401"/>
      <c r="CH659" s="401"/>
      <c r="CI659" s="401"/>
      <c r="CJ659" s="401"/>
      <c r="CK659" s="401"/>
      <c r="CL659" s="401"/>
      <c r="CM659" s="401"/>
      <c r="CN659" s="401"/>
      <c r="CO659" s="401"/>
      <c r="CP659" s="401"/>
      <c r="CQ659" s="401"/>
      <c r="CR659" s="401"/>
      <c r="CS659" s="401"/>
      <c r="CT659" s="401"/>
      <c r="CU659" s="401"/>
      <c r="CV659" s="401"/>
      <c r="CW659" s="401"/>
      <c r="CX659" s="401"/>
      <c r="CY659" s="401"/>
      <c r="CZ659" s="401"/>
    </row>
    <row r="660" s="405" customFormat="true" ht="25.15" customHeight="true" x14ac:dyDescent="0.2">
      <c r="C660" s="1071"/>
      <c r="D660" s="1072"/>
      <c r="E660" s="697"/>
      <c r="F660" s="697"/>
      <c r="G660" s="697"/>
      <c r="H660" s="1071"/>
      <c r="I660" s="1072"/>
      <c r="J660" s="697"/>
      <c r="K660" s="697"/>
      <c r="L660" s="697"/>
      <c r="M660" s="1071"/>
      <c r="N660" s="1072"/>
      <c r="O660" s="697"/>
      <c r="P660" s="697"/>
      <c r="Q660" s="697"/>
      <c r="X660" s="398"/>
      <c r="Y660" s="398"/>
      <c r="Z660" s="398"/>
      <c r="AA660" s="398"/>
      <c r="AB660" s="398"/>
      <c r="AC660" s="398"/>
      <c r="AD660" s="398"/>
      <c r="AE660" s="398"/>
      <c r="AF660" s="398"/>
      <c r="AG660" s="398"/>
      <c r="AH660" s="398"/>
      <c r="AI660" s="398"/>
      <c r="AJ660" s="398"/>
      <c r="AK660" s="398"/>
      <c r="AL660" s="398"/>
      <c r="AM660" s="398"/>
      <c r="AN660" s="398"/>
      <c r="AO660" s="398"/>
      <c r="AP660" s="398"/>
      <c r="AQ660" s="398"/>
      <c r="AR660" s="398"/>
      <c r="AS660" s="398"/>
      <c r="AT660" s="398"/>
      <c r="AU660" s="398"/>
      <c r="AV660" s="398"/>
      <c r="AW660" s="398"/>
      <c r="AX660" s="398"/>
      <c r="AY660" s="398"/>
      <c r="AZ660" s="398"/>
      <c r="BA660" s="401"/>
      <c r="BB660" s="478"/>
      <c r="BC660" s="401"/>
      <c r="BD660" s="401"/>
      <c r="BE660" s="401"/>
      <c r="BF660" s="401"/>
      <c r="BG660" s="401"/>
      <c r="BH660" s="401"/>
      <c r="BI660" s="401"/>
      <c r="BJ660" s="401"/>
      <c r="BK660" s="401"/>
      <c r="BL660" s="401"/>
      <c r="BM660" s="401"/>
      <c r="BN660" s="401"/>
      <c r="BO660" s="401"/>
      <c r="BP660" s="401"/>
      <c r="BQ660" s="401"/>
      <c r="BR660" s="401"/>
      <c r="BS660" s="401"/>
      <c r="BT660" s="401"/>
      <c r="BU660" s="401"/>
      <c r="BV660" s="401"/>
      <c r="BW660" s="401"/>
      <c r="BX660" s="401"/>
      <c r="BY660" s="401"/>
      <c r="BZ660" s="401"/>
      <c r="CA660" s="401"/>
      <c r="CB660" s="401"/>
      <c r="CC660" s="401"/>
      <c r="CD660" s="401"/>
      <c r="CE660" s="401"/>
      <c r="CF660" s="401"/>
      <c r="CG660" s="401"/>
      <c r="CH660" s="401"/>
      <c r="CI660" s="401"/>
      <c r="CJ660" s="401"/>
      <c r="CK660" s="401"/>
      <c r="CL660" s="401"/>
      <c r="CM660" s="401"/>
      <c r="CN660" s="401"/>
      <c r="CO660" s="401"/>
      <c r="CP660" s="401"/>
      <c r="CQ660" s="401"/>
      <c r="CR660" s="401"/>
      <c r="CS660" s="401"/>
      <c r="CT660" s="401"/>
      <c r="CU660" s="401"/>
      <c r="CV660" s="401"/>
      <c r="CW660" s="401"/>
      <c r="CX660" s="401"/>
      <c r="CY660" s="401"/>
      <c r="CZ660" s="401"/>
    </row>
    <row r="661" s="405" customFormat="true" ht="25.15" customHeight="true" x14ac:dyDescent="0.2">
      <c r="C661" s="1071"/>
      <c r="D661" s="1072"/>
      <c r="E661" s="697"/>
      <c r="F661" s="697"/>
      <c r="G661" s="697"/>
      <c r="H661" s="1071"/>
      <c r="I661" s="1072"/>
      <c r="J661" s="697"/>
      <c r="K661" s="697"/>
      <c r="L661" s="697"/>
      <c r="M661" s="1071"/>
      <c r="N661" s="1072"/>
      <c r="O661" s="697"/>
      <c r="P661" s="697"/>
      <c r="Q661" s="697"/>
      <c r="X661" s="398"/>
      <c r="Y661" s="398"/>
      <c r="Z661" s="398"/>
      <c r="AA661" s="398"/>
      <c r="AB661" s="398"/>
      <c r="AC661" s="398"/>
      <c r="AD661" s="398"/>
      <c r="AE661" s="398"/>
      <c r="AF661" s="398"/>
      <c r="AG661" s="398"/>
      <c r="AH661" s="398"/>
      <c r="AI661" s="398"/>
      <c r="AJ661" s="398"/>
      <c r="AK661" s="398"/>
      <c r="AL661" s="398"/>
      <c r="AM661" s="398"/>
      <c r="AN661" s="398"/>
      <c r="AO661" s="398"/>
      <c r="AP661" s="398"/>
      <c r="AQ661" s="398"/>
      <c r="AR661" s="398"/>
      <c r="AS661" s="398"/>
      <c r="AT661" s="398"/>
      <c r="AU661" s="398"/>
      <c r="AV661" s="398"/>
      <c r="AW661" s="398"/>
      <c r="AX661" s="398"/>
      <c r="AY661" s="398"/>
      <c r="AZ661" s="398"/>
      <c r="BA661" s="401"/>
      <c r="BB661" s="478"/>
      <c r="BC661" s="401"/>
      <c r="BD661" s="401"/>
      <c r="BE661" s="401"/>
      <c r="BF661" s="401"/>
      <c r="BG661" s="401"/>
      <c r="BH661" s="401"/>
      <c r="BI661" s="401"/>
      <c r="BJ661" s="401"/>
      <c r="BK661" s="401"/>
      <c r="BL661" s="401"/>
      <c r="BM661" s="401"/>
      <c r="BN661" s="401"/>
      <c r="BO661" s="401"/>
      <c r="BP661" s="401"/>
      <c r="BQ661" s="401"/>
      <c r="BR661" s="401"/>
      <c r="BS661" s="401"/>
      <c r="BT661" s="401"/>
      <c r="BU661" s="401"/>
      <c r="BV661" s="401"/>
      <c r="BW661" s="401"/>
      <c r="BX661" s="401"/>
      <c r="BY661" s="401"/>
      <c r="BZ661" s="401"/>
      <c r="CA661" s="401"/>
      <c r="CB661" s="401"/>
      <c r="CC661" s="401"/>
      <c r="CD661" s="401"/>
      <c r="CE661" s="401"/>
      <c r="CF661" s="401"/>
      <c r="CG661" s="401"/>
      <c r="CH661" s="401"/>
      <c r="CI661" s="401"/>
      <c r="CJ661" s="401"/>
      <c r="CK661" s="401"/>
      <c r="CL661" s="401"/>
      <c r="CM661" s="401"/>
      <c r="CN661" s="401"/>
      <c r="CO661" s="401"/>
      <c r="CP661" s="401"/>
      <c r="CQ661" s="401"/>
      <c r="CR661" s="401"/>
      <c r="CS661" s="401"/>
      <c r="CT661" s="401"/>
      <c r="CU661" s="401"/>
      <c r="CV661" s="401"/>
      <c r="CW661" s="401"/>
      <c r="CX661" s="401"/>
      <c r="CY661" s="401"/>
      <c r="CZ661" s="401"/>
    </row>
    <row r="662" s="405" customFormat="true" ht="25.15" customHeight="true" x14ac:dyDescent="0.2">
      <c r="C662" s="1071"/>
      <c r="D662" s="1072"/>
      <c r="E662" s="697"/>
      <c r="F662" s="697"/>
      <c r="G662" s="697"/>
      <c r="H662" s="1071"/>
      <c r="I662" s="1072"/>
      <c r="J662" s="697"/>
      <c r="K662" s="697"/>
      <c r="L662" s="697"/>
      <c r="M662" s="1071"/>
      <c r="N662" s="1072"/>
      <c r="O662" s="697"/>
      <c r="P662" s="697"/>
      <c r="Q662" s="697"/>
      <c r="X662" s="398"/>
      <c r="Y662" s="398"/>
      <c r="Z662" s="398"/>
      <c r="AA662" s="398"/>
      <c r="AB662" s="398"/>
      <c r="AC662" s="398"/>
      <c r="AD662" s="398"/>
      <c r="AE662" s="398"/>
      <c r="AF662" s="398"/>
      <c r="AG662" s="398"/>
      <c r="AH662" s="398"/>
      <c r="AI662" s="398"/>
      <c r="AJ662" s="398"/>
      <c r="AK662" s="398"/>
      <c r="AL662" s="398"/>
      <c r="AM662" s="398"/>
      <c r="AN662" s="398"/>
      <c r="AO662" s="398"/>
      <c r="AP662" s="398"/>
      <c r="AQ662" s="398"/>
      <c r="AR662" s="398"/>
      <c r="AS662" s="398"/>
      <c r="AT662" s="398"/>
      <c r="AU662" s="398"/>
      <c r="AV662" s="398"/>
      <c r="AW662" s="398"/>
      <c r="AX662" s="398"/>
      <c r="AY662" s="398"/>
      <c r="AZ662" s="398"/>
      <c r="BA662" s="401"/>
      <c r="BB662" s="478"/>
      <c r="BC662" s="401"/>
      <c r="BD662" s="401"/>
      <c r="BE662" s="401"/>
      <c r="BF662" s="401"/>
      <c r="BG662" s="401"/>
      <c r="BH662" s="401"/>
      <c r="BI662" s="401"/>
      <c r="BJ662" s="401"/>
      <c r="BK662" s="401"/>
      <c r="BL662" s="401"/>
      <c r="BM662" s="401"/>
      <c r="BN662" s="401"/>
      <c r="BO662" s="401"/>
      <c r="BP662" s="401"/>
      <c r="BQ662" s="401"/>
      <c r="BR662" s="401"/>
      <c r="BS662" s="401"/>
      <c r="BT662" s="401"/>
      <c r="BU662" s="401"/>
      <c r="BV662" s="401"/>
      <c r="BW662" s="401"/>
      <c r="BX662" s="401"/>
      <c r="BY662" s="401"/>
      <c r="BZ662" s="401"/>
      <c r="CA662" s="401"/>
      <c r="CB662" s="401"/>
      <c r="CC662" s="401"/>
      <c r="CD662" s="401"/>
      <c r="CE662" s="401"/>
      <c r="CF662" s="401"/>
      <c r="CG662" s="401"/>
      <c r="CH662" s="401"/>
      <c r="CI662" s="401"/>
      <c r="CJ662" s="401"/>
      <c r="CK662" s="401"/>
      <c r="CL662" s="401"/>
      <c r="CM662" s="401"/>
      <c r="CN662" s="401"/>
      <c r="CO662" s="401"/>
      <c r="CP662" s="401"/>
      <c r="CQ662" s="401"/>
      <c r="CR662" s="401"/>
      <c r="CS662" s="401"/>
      <c r="CT662" s="401"/>
      <c r="CU662" s="401"/>
      <c r="CV662" s="401"/>
      <c r="CW662" s="401"/>
      <c r="CX662" s="401"/>
      <c r="CY662" s="401"/>
      <c r="CZ662" s="401"/>
    </row>
    <row r="663" s="405" customFormat="true" ht="25.15" customHeight="true" x14ac:dyDescent="0.2">
      <c r="C663" s="1071"/>
      <c r="D663" s="1072"/>
      <c r="E663" s="697"/>
      <c r="F663" s="697"/>
      <c r="G663" s="697"/>
      <c r="H663" s="1071"/>
      <c r="I663" s="1072"/>
      <c r="J663" s="697"/>
      <c r="K663" s="697"/>
      <c r="L663" s="697"/>
      <c r="M663" s="1071"/>
      <c r="N663" s="1072"/>
      <c r="O663" s="697"/>
      <c r="P663" s="697"/>
      <c r="Q663" s="697"/>
      <c r="X663" s="398"/>
      <c r="Y663" s="398"/>
      <c r="Z663" s="398"/>
      <c r="AA663" s="398"/>
      <c r="AB663" s="398"/>
      <c r="AC663" s="398"/>
      <c r="AD663" s="398"/>
      <c r="AE663" s="398"/>
      <c r="AF663" s="398"/>
      <c r="AG663" s="398"/>
      <c r="AH663" s="398"/>
      <c r="AI663" s="398"/>
      <c r="AJ663" s="398"/>
      <c r="AK663" s="398"/>
      <c r="AL663" s="398"/>
      <c r="AM663" s="398"/>
      <c r="AN663" s="398"/>
      <c r="AO663" s="398"/>
      <c r="AP663" s="398"/>
      <c r="AQ663" s="398"/>
      <c r="AR663" s="398"/>
      <c r="AS663" s="398"/>
      <c r="AT663" s="398"/>
      <c r="AU663" s="398"/>
      <c r="AV663" s="398"/>
      <c r="AW663" s="398"/>
      <c r="AX663" s="398"/>
      <c r="AY663" s="398"/>
      <c r="AZ663" s="398"/>
      <c r="BA663" s="401"/>
      <c r="BB663" s="478"/>
      <c r="BC663" s="401"/>
      <c r="BD663" s="401"/>
      <c r="BE663" s="401"/>
      <c r="BF663" s="401"/>
      <c r="BG663" s="401"/>
      <c r="BH663" s="401"/>
      <c r="BI663" s="401"/>
      <c r="BJ663" s="401"/>
      <c r="BK663" s="401"/>
      <c r="BL663" s="401"/>
      <c r="BM663" s="401"/>
      <c r="BN663" s="401"/>
      <c r="BO663" s="401"/>
      <c r="BP663" s="401"/>
      <c r="BQ663" s="401"/>
      <c r="BR663" s="401"/>
      <c r="BS663" s="401"/>
      <c r="BT663" s="401"/>
      <c r="BU663" s="401"/>
      <c r="BV663" s="401"/>
      <c r="BW663" s="401"/>
      <c r="BX663" s="401"/>
      <c r="BY663" s="401"/>
      <c r="BZ663" s="401"/>
      <c r="CA663" s="401"/>
      <c r="CB663" s="401"/>
      <c r="CC663" s="401"/>
      <c r="CD663" s="401"/>
      <c r="CE663" s="401"/>
      <c r="CF663" s="401"/>
      <c r="CG663" s="401"/>
      <c r="CH663" s="401"/>
      <c r="CI663" s="401"/>
      <c r="CJ663" s="401"/>
      <c r="CK663" s="401"/>
      <c r="CL663" s="401"/>
      <c r="CM663" s="401"/>
      <c r="CN663" s="401"/>
      <c r="CO663" s="401"/>
      <c r="CP663" s="401"/>
      <c r="CQ663" s="401"/>
      <c r="CR663" s="401"/>
      <c r="CS663" s="401"/>
      <c r="CT663" s="401"/>
      <c r="CU663" s="401"/>
      <c r="CV663" s="401"/>
      <c r="CW663" s="401"/>
      <c r="CX663" s="401"/>
      <c r="CY663" s="401"/>
      <c r="CZ663" s="401"/>
    </row>
    <row r="664" s="405" customFormat="true" ht="25.15" customHeight="true" x14ac:dyDescent="0.2">
      <c r="C664" s="1071"/>
      <c r="D664" s="1072"/>
      <c r="E664" s="697"/>
      <c r="F664" s="697"/>
      <c r="G664" s="697"/>
      <c r="H664" s="1071"/>
      <c r="I664" s="1072"/>
      <c r="J664" s="697"/>
      <c r="K664" s="697"/>
      <c r="L664" s="697"/>
      <c r="M664" s="1071"/>
      <c r="N664" s="1072"/>
      <c r="O664" s="697"/>
      <c r="P664" s="697"/>
      <c r="Q664" s="697"/>
      <c r="X664" s="398"/>
      <c r="Y664" s="398"/>
      <c r="Z664" s="398"/>
      <c r="AA664" s="398"/>
      <c r="AB664" s="398"/>
      <c r="AC664" s="398"/>
      <c r="AD664" s="398"/>
      <c r="AE664" s="398"/>
      <c r="AF664" s="398"/>
      <c r="AG664" s="398"/>
      <c r="AH664" s="398"/>
      <c r="AI664" s="398"/>
      <c r="AJ664" s="398"/>
      <c r="AK664" s="398"/>
      <c r="AL664" s="398"/>
      <c r="AM664" s="398"/>
      <c r="AN664" s="398"/>
      <c r="AO664" s="398"/>
      <c r="AP664" s="398"/>
      <c r="AQ664" s="398"/>
      <c r="AR664" s="398"/>
      <c r="AS664" s="398"/>
      <c r="AT664" s="398"/>
      <c r="AU664" s="398"/>
      <c r="AV664" s="398"/>
      <c r="AW664" s="398"/>
      <c r="AX664" s="398"/>
      <c r="AY664" s="398"/>
      <c r="AZ664" s="398"/>
      <c r="BA664" s="401"/>
      <c r="BB664" s="478"/>
      <c r="BC664" s="401"/>
      <c r="BD664" s="401"/>
      <c r="BE664" s="401"/>
      <c r="BF664" s="401"/>
      <c r="BG664" s="401"/>
      <c r="BH664" s="401"/>
      <c r="BI664" s="401"/>
      <c r="BJ664" s="401"/>
      <c r="BK664" s="401"/>
      <c r="BL664" s="401"/>
      <c r="BM664" s="401"/>
      <c r="BN664" s="401"/>
      <c r="BO664" s="401"/>
      <c r="BP664" s="401"/>
      <c r="BQ664" s="401"/>
      <c r="BR664" s="401"/>
      <c r="BS664" s="401"/>
      <c r="BT664" s="401"/>
      <c r="BU664" s="401"/>
      <c r="BV664" s="401"/>
      <c r="BW664" s="401"/>
      <c r="BX664" s="401"/>
      <c r="BY664" s="401"/>
      <c r="BZ664" s="401"/>
      <c r="CA664" s="401"/>
      <c r="CB664" s="401"/>
      <c r="CC664" s="401"/>
      <c r="CD664" s="401"/>
      <c r="CE664" s="401"/>
      <c r="CF664" s="401"/>
      <c r="CG664" s="401"/>
      <c r="CH664" s="401"/>
      <c r="CI664" s="401"/>
      <c r="CJ664" s="401"/>
      <c r="CK664" s="401"/>
      <c r="CL664" s="401"/>
      <c r="CM664" s="401"/>
      <c r="CN664" s="401"/>
      <c r="CO664" s="401"/>
      <c r="CP664" s="401"/>
      <c r="CQ664" s="401"/>
      <c r="CR664" s="401"/>
      <c r="CS664" s="401"/>
      <c r="CT664" s="401"/>
      <c r="CU664" s="401"/>
      <c r="CV664" s="401"/>
      <c r="CW664" s="401"/>
      <c r="CX664" s="401"/>
      <c r="CY664" s="401"/>
      <c r="CZ664" s="401"/>
    </row>
    <row r="665" s="405" customFormat="true" ht="25.15" customHeight="true" x14ac:dyDescent="0.2">
      <c r="C665" s="1071"/>
      <c r="D665" s="1072"/>
      <c r="E665" s="697"/>
      <c r="F665" s="697"/>
      <c r="G665" s="697"/>
      <c r="H665" s="1071"/>
      <c r="I665" s="1072"/>
      <c r="J665" s="697"/>
      <c r="K665" s="697"/>
      <c r="L665" s="697"/>
      <c r="M665" s="1071"/>
      <c r="N665" s="1072"/>
      <c r="O665" s="697"/>
      <c r="P665" s="697"/>
      <c r="Q665" s="697"/>
      <c r="X665" s="398"/>
      <c r="Y665" s="398"/>
      <c r="Z665" s="398"/>
      <c r="AA665" s="398"/>
      <c r="AB665" s="398"/>
      <c r="AC665" s="398"/>
      <c r="AD665" s="398"/>
      <c r="AE665" s="398"/>
      <c r="AF665" s="398"/>
      <c r="AG665" s="398"/>
      <c r="AH665" s="398"/>
      <c r="AI665" s="398"/>
      <c r="AJ665" s="398"/>
      <c r="AK665" s="398"/>
      <c r="AL665" s="398"/>
      <c r="AM665" s="398"/>
      <c r="AN665" s="398"/>
      <c r="AO665" s="398"/>
      <c r="AP665" s="398"/>
      <c r="AQ665" s="398"/>
      <c r="AR665" s="398"/>
      <c r="AS665" s="398"/>
      <c r="AT665" s="398"/>
      <c r="AU665" s="398"/>
      <c r="AV665" s="398"/>
      <c r="AW665" s="398"/>
      <c r="AX665" s="398"/>
      <c r="AY665" s="398"/>
      <c r="AZ665" s="398"/>
      <c r="BA665" s="401"/>
      <c r="BB665" s="478"/>
      <c r="BC665" s="401"/>
      <c r="BD665" s="401"/>
      <c r="BE665" s="401"/>
      <c r="BF665" s="401"/>
      <c r="BG665" s="401"/>
      <c r="BH665" s="401"/>
      <c r="BI665" s="401"/>
      <c r="BJ665" s="401"/>
      <c r="BK665" s="401"/>
      <c r="BL665" s="401"/>
      <c r="BM665" s="401"/>
      <c r="BN665" s="401"/>
      <c r="BO665" s="401"/>
      <c r="BP665" s="401"/>
      <c r="BQ665" s="401"/>
      <c r="BR665" s="401"/>
      <c r="BS665" s="401"/>
      <c r="BT665" s="401"/>
      <c r="BU665" s="401"/>
      <c r="BV665" s="401"/>
      <c r="BW665" s="401"/>
      <c r="BX665" s="401"/>
      <c r="BY665" s="401"/>
      <c r="BZ665" s="401"/>
      <c r="CA665" s="401"/>
      <c r="CB665" s="401"/>
      <c r="CC665" s="401"/>
      <c r="CD665" s="401"/>
      <c r="CE665" s="401"/>
      <c r="CF665" s="401"/>
      <c r="CG665" s="401"/>
      <c r="CH665" s="401"/>
      <c r="CI665" s="401"/>
      <c r="CJ665" s="401"/>
      <c r="CK665" s="401"/>
      <c r="CL665" s="401"/>
      <c r="CM665" s="401"/>
      <c r="CN665" s="401"/>
      <c r="CO665" s="401"/>
      <c r="CP665" s="401"/>
      <c r="CQ665" s="401"/>
      <c r="CR665" s="401"/>
      <c r="CS665" s="401"/>
      <c r="CT665" s="401"/>
      <c r="CU665" s="401"/>
      <c r="CV665" s="401"/>
      <c r="CW665" s="401"/>
      <c r="CX665" s="401"/>
      <c r="CY665" s="401"/>
      <c r="CZ665" s="401"/>
    </row>
    <row r="666" s="405" customFormat="true" ht="25.15" customHeight="true" x14ac:dyDescent="0.2">
      <c r="C666" s="1071"/>
      <c r="D666" s="1072"/>
      <c r="E666" s="697"/>
      <c r="F666" s="697"/>
      <c r="G666" s="697"/>
      <c r="H666" s="1071"/>
      <c r="I666" s="1072"/>
      <c r="J666" s="697"/>
      <c r="K666" s="697"/>
      <c r="L666" s="697"/>
      <c r="M666" s="1071"/>
      <c r="N666" s="1072"/>
      <c r="O666" s="697"/>
      <c r="P666" s="697"/>
      <c r="Q666" s="697"/>
      <c r="X666" s="398"/>
      <c r="Y666" s="398"/>
      <c r="Z666" s="398"/>
      <c r="AA666" s="398"/>
      <c r="AB666" s="398"/>
      <c r="AC666" s="398"/>
      <c r="AD666" s="398"/>
      <c r="AE666" s="398"/>
      <c r="AF666" s="398"/>
      <c r="AG666" s="398"/>
      <c r="AH666" s="398"/>
      <c r="AI666" s="398"/>
      <c r="AJ666" s="398"/>
      <c r="AK666" s="398"/>
      <c r="AL666" s="398"/>
      <c r="AM666" s="398"/>
      <c r="AN666" s="398"/>
      <c r="AO666" s="398"/>
      <c r="AP666" s="398"/>
      <c r="AQ666" s="398"/>
      <c r="AR666" s="398"/>
      <c r="AS666" s="398"/>
      <c r="AT666" s="398"/>
      <c r="AU666" s="398"/>
      <c r="AV666" s="398"/>
      <c r="AW666" s="398"/>
      <c r="AX666" s="398"/>
      <c r="AY666" s="398"/>
      <c r="AZ666" s="398"/>
      <c r="BA666" s="401"/>
      <c r="BB666" s="478"/>
      <c r="BC666" s="401"/>
      <c r="BD666" s="401"/>
      <c r="BE666" s="401"/>
      <c r="BF666" s="401"/>
      <c r="BG666" s="401"/>
      <c r="BH666" s="401"/>
      <c r="BI666" s="401"/>
      <c r="BJ666" s="401"/>
      <c r="BK666" s="401"/>
      <c r="BL666" s="401"/>
      <c r="BM666" s="401"/>
      <c r="BN666" s="401"/>
      <c r="BO666" s="401"/>
      <c r="BP666" s="401"/>
      <c r="BQ666" s="401"/>
      <c r="BR666" s="401"/>
      <c r="BS666" s="401"/>
      <c r="BT666" s="401"/>
      <c r="BU666" s="401"/>
      <c r="BV666" s="401"/>
      <c r="BW666" s="401"/>
      <c r="BX666" s="401"/>
      <c r="BY666" s="401"/>
      <c r="BZ666" s="401"/>
      <c r="CA666" s="401"/>
      <c r="CB666" s="401"/>
      <c r="CC666" s="401"/>
      <c r="CD666" s="401"/>
      <c r="CE666" s="401"/>
      <c r="CF666" s="401"/>
      <c r="CG666" s="401"/>
      <c r="CH666" s="401"/>
      <c r="CI666" s="401"/>
      <c r="CJ666" s="401"/>
      <c r="CK666" s="401"/>
      <c r="CL666" s="401"/>
      <c r="CM666" s="401"/>
      <c r="CN666" s="401"/>
      <c r="CO666" s="401"/>
      <c r="CP666" s="401"/>
      <c r="CQ666" s="401"/>
      <c r="CR666" s="401"/>
      <c r="CS666" s="401"/>
      <c r="CT666" s="401"/>
      <c r="CU666" s="401"/>
      <c r="CV666" s="401"/>
      <c r="CW666" s="401"/>
      <c r="CX666" s="401"/>
      <c r="CY666" s="401"/>
      <c r="CZ666" s="401"/>
    </row>
    <row r="667" s="405" customFormat="true" ht="25.15" customHeight="true" x14ac:dyDescent="0.2">
      <c r="C667" s="1071"/>
      <c r="D667" s="1072"/>
      <c r="E667" s="697"/>
      <c r="F667" s="697"/>
      <c r="G667" s="697"/>
      <c r="H667" s="1071"/>
      <c r="I667" s="1072"/>
      <c r="J667" s="697"/>
      <c r="K667" s="697"/>
      <c r="L667" s="697"/>
      <c r="M667" s="1071"/>
      <c r="N667" s="1072"/>
      <c r="O667" s="697"/>
      <c r="P667" s="697"/>
      <c r="Q667" s="697"/>
      <c r="X667" s="398"/>
      <c r="Y667" s="398"/>
      <c r="Z667" s="398"/>
      <c r="AA667" s="398"/>
      <c r="AB667" s="398"/>
      <c r="AC667" s="398"/>
      <c r="AD667" s="398"/>
      <c r="AE667" s="398"/>
      <c r="AF667" s="398"/>
      <c r="AG667" s="398"/>
      <c r="AH667" s="398"/>
      <c r="AI667" s="398"/>
      <c r="AJ667" s="398"/>
      <c r="AK667" s="398"/>
      <c r="AL667" s="398"/>
      <c r="AM667" s="398"/>
      <c r="AN667" s="398"/>
      <c r="AO667" s="398"/>
      <c r="AP667" s="398"/>
      <c r="AQ667" s="398"/>
      <c r="AR667" s="398"/>
      <c r="AS667" s="398"/>
      <c r="AT667" s="398"/>
      <c r="AU667" s="398"/>
      <c r="AV667" s="398"/>
      <c r="AW667" s="398"/>
      <c r="AX667" s="398"/>
      <c r="AY667" s="398"/>
      <c r="AZ667" s="398"/>
      <c r="BA667" s="401"/>
      <c r="BB667" s="478"/>
      <c r="BC667" s="401"/>
      <c r="BD667" s="401"/>
      <c r="BE667" s="401"/>
      <c r="BF667" s="401"/>
      <c r="BG667" s="401"/>
      <c r="BH667" s="401"/>
      <c r="BI667" s="401"/>
      <c r="BJ667" s="401"/>
      <c r="BK667" s="401"/>
      <c r="BL667" s="401"/>
      <c r="BM667" s="401"/>
      <c r="BN667" s="401"/>
      <c r="BO667" s="401"/>
      <c r="BP667" s="401"/>
      <c r="BQ667" s="401"/>
      <c r="BR667" s="401"/>
      <c r="BS667" s="401"/>
      <c r="BT667" s="401"/>
      <c r="BU667" s="401"/>
      <c r="BV667" s="401"/>
      <c r="BW667" s="401"/>
      <c r="BX667" s="401"/>
      <c r="BY667" s="401"/>
      <c r="BZ667" s="401"/>
      <c r="CA667" s="401"/>
      <c r="CB667" s="401"/>
      <c r="CC667" s="401"/>
      <c r="CD667" s="401"/>
      <c r="CE667" s="401"/>
      <c r="CF667" s="401"/>
      <c r="CG667" s="401"/>
      <c r="CH667" s="401"/>
      <c r="CI667" s="401"/>
      <c r="CJ667" s="401"/>
      <c r="CK667" s="401"/>
      <c r="CL667" s="401"/>
      <c r="CM667" s="401"/>
      <c r="CN667" s="401"/>
      <c r="CO667" s="401"/>
      <c r="CP667" s="401"/>
      <c r="CQ667" s="401"/>
      <c r="CR667" s="401"/>
      <c r="CS667" s="401"/>
      <c r="CT667" s="401"/>
      <c r="CU667" s="401"/>
      <c r="CV667" s="401"/>
      <c r="CW667" s="401"/>
      <c r="CX667" s="401"/>
      <c r="CY667" s="401"/>
      <c r="CZ667" s="401"/>
    </row>
    <row r="668" s="405" customFormat="true" ht="25.15" customHeight="true" x14ac:dyDescent="0.2">
      <c r="C668" s="1071"/>
      <c r="D668" s="1072"/>
      <c r="E668" s="697"/>
      <c r="F668" s="697"/>
      <c r="G668" s="697"/>
      <c r="H668" s="1071"/>
      <c r="I668" s="1072"/>
      <c r="J668" s="697"/>
      <c r="K668" s="697"/>
      <c r="L668" s="697"/>
      <c r="M668" s="1071"/>
      <c r="N668" s="1072"/>
      <c r="O668" s="697"/>
      <c r="P668" s="697"/>
      <c r="Q668" s="697"/>
      <c r="X668" s="398"/>
      <c r="Y668" s="398"/>
      <c r="Z668" s="398"/>
      <c r="AA668" s="398"/>
      <c r="AB668" s="398"/>
      <c r="AC668" s="398"/>
      <c r="AD668" s="398"/>
      <c r="AE668" s="398"/>
      <c r="AF668" s="398"/>
      <c r="AG668" s="398"/>
      <c r="AH668" s="398"/>
      <c r="AI668" s="398"/>
      <c r="AJ668" s="398"/>
      <c r="AK668" s="398"/>
      <c r="AL668" s="398"/>
      <c r="AM668" s="398"/>
      <c r="AN668" s="398"/>
      <c r="AO668" s="398"/>
      <c r="AP668" s="398"/>
      <c r="AQ668" s="398"/>
      <c r="AR668" s="398"/>
      <c r="AS668" s="398"/>
      <c r="AT668" s="398"/>
      <c r="AU668" s="398"/>
      <c r="AV668" s="398"/>
      <c r="AW668" s="398"/>
      <c r="AX668" s="398"/>
      <c r="AY668" s="398"/>
      <c r="AZ668" s="398"/>
      <c r="BA668" s="401"/>
      <c r="BB668" s="478"/>
      <c r="BC668" s="401"/>
      <c r="BD668" s="401"/>
      <c r="BE668" s="401"/>
      <c r="BF668" s="401"/>
      <c r="BG668" s="401"/>
      <c r="BH668" s="401"/>
      <c r="BI668" s="401"/>
      <c r="BJ668" s="401"/>
      <c r="BK668" s="401"/>
      <c r="BL668" s="401"/>
      <c r="BM668" s="401"/>
      <c r="BN668" s="401"/>
      <c r="BO668" s="401"/>
      <c r="BP668" s="401"/>
      <c r="BQ668" s="401"/>
      <c r="BR668" s="401"/>
      <c r="BS668" s="401"/>
      <c r="BT668" s="401"/>
      <c r="BU668" s="401"/>
      <c r="BV668" s="401"/>
      <c r="BW668" s="401"/>
      <c r="BX668" s="401"/>
      <c r="BY668" s="401"/>
      <c r="BZ668" s="401"/>
      <c r="CA668" s="401"/>
      <c r="CB668" s="401"/>
      <c r="CC668" s="401"/>
      <c r="CD668" s="401"/>
      <c r="CE668" s="401"/>
      <c r="CF668" s="401"/>
      <c r="CG668" s="401"/>
      <c r="CH668" s="401"/>
      <c r="CI668" s="401"/>
      <c r="CJ668" s="401"/>
      <c r="CK668" s="401"/>
      <c r="CL668" s="401"/>
      <c r="CM668" s="401"/>
      <c r="CN668" s="401"/>
      <c r="CO668" s="401"/>
      <c r="CP668" s="401"/>
      <c r="CQ668" s="401"/>
      <c r="CR668" s="401"/>
      <c r="CS668" s="401"/>
      <c r="CT668" s="401"/>
      <c r="CU668" s="401"/>
      <c r="CV668" s="401"/>
      <c r="CW668" s="401"/>
      <c r="CX668" s="401"/>
      <c r="CY668" s="401"/>
      <c r="CZ668" s="401"/>
    </row>
    <row r="669" s="405" customFormat="true" ht="25.15" customHeight="true" x14ac:dyDescent="0.2">
      <c r="C669" s="1071"/>
      <c r="D669" s="1072"/>
      <c r="E669" s="697"/>
      <c r="F669" s="697"/>
      <c r="G669" s="697"/>
      <c r="H669" s="1071"/>
      <c r="I669" s="1072"/>
      <c r="J669" s="697"/>
      <c r="K669" s="697"/>
      <c r="L669" s="697"/>
      <c r="M669" s="1071"/>
      <c r="N669" s="1072"/>
      <c r="O669" s="697"/>
      <c r="P669" s="697"/>
      <c r="Q669" s="697"/>
      <c r="X669" s="398"/>
      <c r="Y669" s="398"/>
      <c r="Z669" s="398"/>
      <c r="AA669" s="398"/>
      <c r="AB669" s="398"/>
      <c r="AC669" s="398"/>
      <c r="AD669" s="398"/>
      <c r="AE669" s="398"/>
      <c r="AF669" s="398"/>
      <c r="AG669" s="398"/>
      <c r="AH669" s="398"/>
      <c r="AI669" s="398"/>
      <c r="AJ669" s="398"/>
      <c r="AK669" s="398"/>
      <c r="AL669" s="398"/>
      <c r="AM669" s="398"/>
      <c r="AN669" s="398"/>
      <c r="AO669" s="398"/>
      <c r="AP669" s="398"/>
      <c r="AQ669" s="398"/>
      <c r="AR669" s="398"/>
      <c r="AS669" s="398"/>
      <c r="AT669" s="398"/>
      <c r="AU669" s="398"/>
      <c r="AV669" s="398"/>
      <c r="AW669" s="398"/>
      <c r="AX669" s="398"/>
      <c r="AY669" s="398"/>
      <c r="AZ669" s="398"/>
      <c r="BA669" s="401"/>
      <c r="BB669" s="478"/>
      <c r="BC669" s="401"/>
      <c r="BD669" s="401"/>
      <c r="BE669" s="401"/>
      <c r="BF669" s="401"/>
      <c r="BG669" s="401"/>
      <c r="BH669" s="401"/>
      <c r="BI669" s="401"/>
      <c r="BJ669" s="401"/>
      <c r="BK669" s="401"/>
      <c r="BL669" s="401"/>
      <c r="BM669" s="401"/>
      <c r="BN669" s="401"/>
      <c r="BO669" s="401"/>
      <c r="BP669" s="401"/>
      <c r="BQ669" s="401"/>
      <c r="BR669" s="401"/>
      <c r="BS669" s="401"/>
      <c r="BT669" s="401"/>
      <c r="BU669" s="401"/>
      <c r="BV669" s="401"/>
      <c r="BW669" s="401"/>
      <c r="BX669" s="401"/>
      <c r="BY669" s="401"/>
      <c r="BZ669" s="401"/>
      <c r="CA669" s="401"/>
      <c r="CB669" s="401"/>
      <c r="CC669" s="401"/>
      <c r="CD669" s="401"/>
      <c r="CE669" s="401"/>
      <c r="CF669" s="401"/>
      <c r="CG669" s="401"/>
      <c r="CH669" s="401"/>
      <c r="CI669" s="401"/>
      <c r="CJ669" s="401"/>
      <c r="CK669" s="401"/>
      <c r="CL669" s="401"/>
      <c r="CM669" s="401"/>
      <c r="CN669" s="401"/>
      <c r="CO669" s="401"/>
      <c r="CP669" s="401"/>
      <c r="CQ669" s="401"/>
      <c r="CR669" s="401"/>
      <c r="CS669" s="401"/>
      <c r="CT669" s="401"/>
      <c r="CU669" s="401"/>
      <c r="CV669" s="401"/>
      <c r="CW669" s="401"/>
      <c r="CX669" s="401"/>
      <c r="CY669" s="401"/>
      <c r="CZ669" s="401"/>
    </row>
    <row r="670" s="405" customFormat="true" ht="25.15" customHeight="true" x14ac:dyDescent="0.2">
      <c r="C670" s="1071"/>
      <c r="D670" s="1072"/>
      <c r="E670" s="697"/>
      <c r="F670" s="697"/>
      <c r="G670" s="697"/>
      <c r="H670" s="1071"/>
      <c r="I670" s="1072"/>
      <c r="J670" s="697"/>
      <c r="K670" s="697"/>
      <c r="L670" s="697"/>
      <c r="M670" s="1071"/>
      <c r="N670" s="1072"/>
      <c r="O670" s="697"/>
      <c r="P670" s="697"/>
      <c r="Q670" s="697"/>
      <c r="X670" s="398"/>
      <c r="Y670" s="398"/>
      <c r="Z670" s="398"/>
      <c r="AA670" s="398"/>
      <c r="AB670" s="398"/>
      <c r="AC670" s="398"/>
      <c r="AD670" s="398"/>
      <c r="AE670" s="398"/>
      <c r="AF670" s="398"/>
      <c r="AG670" s="398"/>
      <c r="AH670" s="398"/>
      <c r="AI670" s="398"/>
      <c r="AJ670" s="398"/>
      <c r="AK670" s="398"/>
      <c r="AL670" s="398"/>
      <c r="AM670" s="398"/>
      <c r="AN670" s="398"/>
      <c r="AO670" s="398"/>
      <c r="AP670" s="398"/>
      <c r="AQ670" s="398"/>
      <c r="AR670" s="398"/>
      <c r="AS670" s="398"/>
      <c r="AT670" s="398"/>
      <c r="AU670" s="398"/>
      <c r="AV670" s="398"/>
      <c r="AW670" s="398"/>
      <c r="AX670" s="398"/>
      <c r="AY670" s="398"/>
      <c r="AZ670" s="398"/>
      <c r="BA670" s="401"/>
      <c r="BB670" s="478"/>
      <c r="BC670" s="401"/>
      <c r="BD670" s="401"/>
      <c r="BE670" s="401"/>
      <c r="BF670" s="401"/>
      <c r="BG670" s="401"/>
      <c r="BH670" s="401"/>
      <c r="BI670" s="401"/>
      <c r="BJ670" s="401"/>
      <c r="BK670" s="401"/>
      <c r="BL670" s="401"/>
      <c r="BM670" s="401"/>
      <c r="BN670" s="401"/>
      <c r="BO670" s="401"/>
      <c r="BP670" s="401"/>
      <c r="BQ670" s="401"/>
      <c r="BR670" s="401"/>
      <c r="BS670" s="401"/>
      <c r="BT670" s="401"/>
      <c r="BU670" s="401"/>
      <c r="BV670" s="401"/>
      <c r="BW670" s="401"/>
      <c r="BX670" s="401"/>
      <c r="BY670" s="401"/>
      <c r="BZ670" s="401"/>
      <c r="CA670" s="401"/>
      <c r="CB670" s="401"/>
      <c r="CC670" s="401"/>
      <c r="CD670" s="401"/>
      <c r="CE670" s="401"/>
      <c r="CF670" s="401"/>
      <c r="CG670" s="401"/>
      <c r="CH670" s="401"/>
      <c r="CI670" s="401"/>
      <c r="CJ670" s="401"/>
      <c r="CK670" s="401"/>
      <c r="CL670" s="401"/>
      <c r="CM670" s="401"/>
      <c r="CN670" s="401"/>
      <c r="CO670" s="401"/>
      <c r="CP670" s="401"/>
      <c r="CQ670" s="401"/>
      <c r="CR670" s="401"/>
      <c r="CS670" s="401"/>
      <c r="CT670" s="401"/>
      <c r="CU670" s="401"/>
      <c r="CV670" s="401"/>
      <c r="CW670" s="401"/>
      <c r="CX670" s="401"/>
      <c r="CY670" s="401"/>
      <c r="CZ670" s="401"/>
    </row>
    <row r="671" s="405" customFormat="true" ht="25.15" customHeight="true" x14ac:dyDescent="0.2">
      <c r="C671" s="1071"/>
      <c r="D671" s="1072"/>
      <c r="E671" s="697"/>
      <c r="F671" s="697"/>
      <c r="G671" s="697"/>
      <c r="H671" s="1071"/>
      <c r="I671" s="1072"/>
      <c r="J671" s="697"/>
      <c r="K671" s="697"/>
      <c r="L671" s="697"/>
      <c r="M671" s="1071"/>
      <c r="N671" s="1072"/>
      <c r="O671" s="697"/>
      <c r="P671" s="697"/>
      <c r="Q671" s="697"/>
      <c r="X671" s="398"/>
      <c r="Y671" s="398"/>
      <c r="Z671" s="398"/>
      <c r="AA671" s="398"/>
      <c r="AB671" s="398"/>
      <c r="AC671" s="398"/>
      <c r="AD671" s="398"/>
      <c r="AE671" s="398"/>
      <c r="AF671" s="398"/>
      <c r="AG671" s="398"/>
      <c r="AH671" s="398"/>
      <c r="AI671" s="398"/>
      <c r="AJ671" s="398"/>
      <c r="AK671" s="398"/>
      <c r="AL671" s="398"/>
      <c r="AM671" s="398"/>
      <c r="AN671" s="398"/>
      <c r="AO671" s="398"/>
      <c r="AP671" s="398"/>
      <c r="AQ671" s="398"/>
      <c r="AR671" s="398"/>
      <c r="AS671" s="398"/>
      <c r="AT671" s="398"/>
      <c r="AU671" s="398"/>
      <c r="AV671" s="398"/>
      <c r="AW671" s="398"/>
      <c r="AX671" s="398"/>
      <c r="AY671" s="398"/>
      <c r="AZ671" s="398"/>
      <c r="BA671" s="401"/>
      <c r="BB671" s="478"/>
      <c r="BC671" s="401"/>
      <c r="BD671" s="401"/>
      <c r="BE671" s="401"/>
      <c r="BF671" s="401"/>
      <c r="BG671" s="401"/>
      <c r="BH671" s="401"/>
      <c r="BI671" s="401"/>
      <c r="BJ671" s="401"/>
      <c r="BK671" s="401"/>
      <c r="BL671" s="401"/>
      <c r="BM671" s="401"/>
      <c r="BN671" s="401"/>
      <c r="BO671" s="401"/>
      <c r="BP671" s="401"/>
      <c r="BQ671" s="401"/>
      <c r="BR671" s="401"/>
      <c r="BS671" s="401"/>
      <c r="BT671" s="401"/>
      <c r="BU671" s="401"/>
      <c r="BV671" s="401"/>
      <c r="BW671" s="401"/>
      <c r="BX671" s="401"/>
      <c r="BY671" s="401"/>
      <c r="BZ671" s="401"/>
      <c r="CA671" s="401"/>
      <c r="CB671" s="401"/>
      <c r="CC671" s="401"/>
      <c r="CD671" s="401"/>
      <c r="CE671" s="401"/>
      <c r="CF671" s="401"/>
      <c r="CG671" s="401"/>
      <c r="CH671" s="401"/>
      <c r="CI671" s="401"/>
      <c r="CJ671" s="401"/>
      <c r="CK671" s="401"/>
      <c r="CL671" s="401"/>
      <c r="CM671" s="401"/>
      <c r="CN671" s="401"/>
      <c r="CO671" s="401"/>
      <c r="CP671" s="401"/>
      <c r="CQ671" s="401"/>
      <c r="CR671" s="401"/>
      <c r="CS671" s="401"/>
      <c r="CT671" s="401"/>
      <c r="CU671" s="401"/>
      <c r="CV671" s="401"/>
      <c r="CW671" s="401"/>
      <c r="CX671" s="401"/>
      <c r="CY671" s="401"/>
      <c r="CZ671" s="401"/>
    </row>
    <row r="672" s="405" customFormat="true" ht="25.15" customHeight="true" x14ac:dyDescent="0.2">
      <c r="C672" s="1071"/>
      <c r="D672" s="1072"/>
      <c r="E672" s="697"/>
      <c r="F672" s="697"/>
      <c r="G672" s="697"/>
      <c r="H672" s="1071"/>
      <c r="I672" s="1072"/>
      <c r="J672" s="697"/>
      <c r="K672" s="697"/>
      <c r="L672" s="697"/>
      <c r="M672" s="1071"/>
      <c r="N672" s="1072"/>
      <c r="O672" s="697"/>
      <c r="P672" s="697"/>
      <c r="Q672" s="697"/>
      <c r="X672" s="398"/>
      <c r="Y672" s="398"/>
      <c r="Z672" s="398"/>
      <c r="AA672" s="398"/>
      <c r="AB672" s="398"/>
      <c r="AC672" s="398"/>
      <c r="AD672" s="398"/>
      <c r="AE672" s="398"/>
      <c r="AF672" s="398"/>
      <c r="AG672" s="398"/>
      <c r="AH672" s="398"/>
      <c r="AI672" s="398"/>
      <c r="AJ672" s="398"/>
      <c r="AK672" s="398"/>
      <c r="AL672" s="398"/>
      <c r="AM672" s="398"/>
      <c r="AN672" s="398"/>
      <c r="AO672" s="398"/>
      <c r="AP672" s="398"/>
      <c r="AQ672" s="398"/>
      <c r="AR672" s="398"/>
      <c r="AS672" s="398"/>
      <c r="AT672" s="398"/>
      <c r="AU672" s="398"/>
      <c r="AV672" s="398"/>
      <c r="AW672" s="398"/>
      <c r="AX672" s="398"/>
      <c r="AY672" s="398"/>
      <c r="AZ672" s="398"/>
      <c r="BA672" s="401"/>
      <c r="BB672" s="478"/>
      <c r="BC672" s="401"/>
      <c r="BD672" s="401"/>
      <c r="BE672" s="401"/>
      <c r="BF672" s="401"/>
      <c r="BG672" s="401"/>
      <c r="BH672" s="401"/>
      <c r="BI672" s="401"/>
      <c r="BJ672" s="401"/>
      <c r="BK672" s="401"/>
      <c r="BL672" s="401"/>
      <c r="BM672" s="401"/>
      <c r="BN672" s="401"/>
      <c r="BO672" s="401"/>
      <c r="BP672" s="401"/>
      <c r="BQ672" s="401"/>
      <c r="BR672" s="401"/>
      <c r="BS672" s="401"/>
      <c r="BT672" s="401"/>
      <c r="BU672" s="401"/>
      <c r="BV672" s="401"/>
      <c r="BW672" s="401"/>
      <c r="BX672" s="401"/>
      <c r="BY672" s="401"/>
      <c r="BZ672" s="401"/>
      <c r="CA672" s="401"/>
      <c r="CB672" s="401"/>
      <c r="CC672" s="401"/>
      <c r="CD672" s="401"/>
      <c r="CE672" s="401"/>
      <c r="CF672" s="401"/>
      <c r="CG672" s="401"/>
      <c r="CH672" s="401"/>
      <c r="CI672" s="401"/>
      <c r="CJ672" s="401"/>
      <c r="CK672" s="401"/>
      <c r="CL672" s="401"/>
      <c r="CM672" s="401"/>
      <c r="CN672" s="401"/>
      <c r="CO672" s="401"/>
      <c r="CP672" s="401"/>
      <c r="CQ672" s="401"/>
      <c r="CR672" s="401"/>
      <c r="CS672" s="401"/>
      <c r="CT672" s="401"/>
      <c r="CU672" s="401"/>
      <c r="CV672" s="401"/>
      <c r="CW672" s="401"/>
      <c r="CX672" s="401"/>
      <c r="CY672" s="401"/>
      <c r="CZ672" s="401"/>
    </row>
    <row r="673" s="405" customFormat="true" ht="25.15" customHeight="true" x14ac:dyDescent="0.2">
      <c r="C673" s="1071"/>
      <c r="D673" s="1072"/>
      <c r="E673" s="697"/>
      <c r="F673" s="697"/>
      <c r="G673" s="697"/>
      <c r="H673" s="1071"/>
      <c r="I673" s="1072"/>
      <c r="J673" s="697"/>
      <c r="K673" s="697"/>
      <c r="L673" s="697"/>
      <c r="M673" s="1071"/>
      <c r="N673" s="1072"/>
      <c r="O673" s="697"/>
      <c r="P673" s="697"/>
      <c r="Q673" s="697"/>
      <c r="X673" s="398"/>
      <c r="Y673" s="398"/>
      <c r="Z673" s="398"/>
      <c r="AA673" s="398"/>
      <c r="AB673" s="398"/>
      <c r="AC673" s="398"/>
      <c r="AD673" s="398"/>
      <c r="AE673" s="398"/>
      <c r="AF673" s="398"/>
      <c r="AG673" s="398"/>
      <c r="AH673" s="398"/>
      <c r="AI673" s="398"/>
      <c r="AJ673" s="398"/>
      <c r="AK673" s="398"/>
      <c r="AL673" s="398"/>
      <c r="AM673" s="398"/>
      <c r="AN673" s="398"/>
      <c r="AO673" s="398"/>
      <c r="AP673" s="398"/>
      <c r="AQ673" s="398"/>
      <c r="AR673" s="398"/>
      <c r="AS673" s="398"/>
      <c r="AT673" s="398"/>
      <c r="AU673" s="398"/>
      <c r="AV673" s="398"/>
      <c r="AW673" s="398"/>
      <c r="AX673" s="398"/>
      <c r="AY673" s="398"/>
      <c r="AZ673" s="398"/>
      <c r="BA673" s="401"/>
      <c r="BB673" s="478"/>
      <c r="BC673" s="401"/>
      <c r="BD673" s="401"/>
      <c r="BE673" s="401"/>
      <c r="BF673" s="401"/>
      <c r="BG673" s="401"/>
      <c r="BH673" s="401"/>
      <c r="BI673" s="401"/>
      <c r="BJ673" s="401"/>
      <c r="BK673" s="401"/>
      <c r="BL673" s="401"/>
      <c r="BM673" s="401"/>
      <c r="BN673" s="401"/>
      <c r="BO673" s="401"/>
      <c r="BP673" s="401"/>
      <c r="BQ673" s="401"/>
      <c r="BR673" s="401"/>
      <c r="BS673" s="401"/>
      <c r="BT673" s="401"/>
      <c r="BU673" s="401"/>
      <c r="BV673" s="401"/>
      <c r="BW673" s="401"/>
      <c r="BX673" s="401"/>
      <c r="BY673" s="401"/>
      <c r="BZ673" s="401"/>
      <c r="CA673" s="401"/>
      <c r="CB673" s="401"/>
      <c r="CC673" s="401"/>
      <c r="CD673" s="401"/>
      <c r="CE673" s="401"/>
      <c r="CF673" s="401"/>
      <c r="CG673" s="401"/>
      <c r="CH673" s="401"/>
      <c r="CI673" s="401"/>
      <c r="CJ673" s="401"/>
      <c r="CK673" s="401"/>
      <c r="CL673" s="401"/>
      <c r="CM673" s="401"/>
      <c r="CN673" s="401"/>
      <c r="CO673" s="401"/>
      <c r="CP673" s="401"/>
      <c r="CQ673" s="401"/>
      <c r="CR673" s="401"/>
      <c r="CS673" s="401"/>
      <c r="CT673" s="401"/>
      <c r="CU673" s="401"/>
      <c r="CV673" s="401"/>
      <c r="CW673" s="401"/>
      <c r="CX673" s="401"/>
      <c r="CY673" s="401"/>
      <c r="CZ673" s="401"/>
    </row>
    <row r="674" s="405" customFormat="true" ht="25.15" customHeight="true" x14ac:dyDescent="0.2">
      <c r="C674" s="1071"/>
      <c r="D674" s="1072"/>
      <c r="E674" s="697"/>
      <c r="F674" s="697"/>
      <c r="G674" s="697"/>
      <c r="H674" s="1071"/>
      <c r="I674" s="1072"/>
      <c r="J674" s="697"/>
      <c r="K674" s="697"/>
      <c r="L674" s="697"/>
      <c r="M674" s="1071"/>
      <c r="N674" s="1072"/>
      <c r="O674" s="697"/>
      <c r="P674" s="697"/>
      <c r="Q674" s="697"/>
      <c r="X674" s="398"/>
      <c r="Y674" s="398"/>
      <c r="Z674" s="398"/>
      <c r="AA674" s="398"/>
      <c r="AB674" s="398"/>
      <c r="AC674" s="398"/>
      <c r="AD674" s="398"/>
      <c r="AE674" s="398"/>
      <c r="AF674" s="398"/>
      <c r="AG674" s="398"/>
      <c r="AH674" s="398"/>
      <c r="AI674" s="398"/>
      <c r="AJ674" s="398"/>
      <c r="AK674" s="398"/>
      <c r="AL674" s="398"/>
      <c r="AM674" s="398"/>
      <c r="AN674" s="398"/>
      <c r="AO674" s="398"/>
      <c r="AP674" s="398"/>
      <c r="AQ674" s="398"/>
      <c r="AR674" s="398"/>
      <c r="AS674" s="398"/>
      <c r="AT674" s="398"/>
      <c r="AU674" s="398"/>
      <c r="AV674" s="398"/>
      <c r="AW674" s="398"/>
      <c r="AX674" s="398"/>
      <c r="AY674" s="398"/>
      <c r="AZ674" s="398"/>
      <c r="BA674" s="401"/>
      <c r="BB674" s="478"/>
      <c r="BC674" s="401"/>
      <c r="BD674" s="401"/>
      <c r="BE674" s="401"/>
      <c r="BF674" s="401"/>
      <c r="BG674" s="401"/>
      <c r="BH674" s="401"/>
      <c r="BI674" s="401"/>
      <c r="BJ674" s="401"/>
      <c r="BK674" s="401"/>
      <c r="BL674" s="401"/>
      <c r="BM674" s="401"/>
      <c r="BN674" s="401"/>
      <c r="BO674" s="401"/>
      <c r="BP674" s="401"/>
      <c r="BQ674" s="401"/>
      <c r="BR674" s="401"/>
      <c r="BS674" s="401"/>
      <c r="BT674" s="401"/>
      <c r="BU674" s="401"/>
      <c r="BV674" s="401"/>
      <c r="BW674" s="401"/>
      <c r="BX674" s="401"/>
      <c r="BY674" s="401"/>
      <c r="BZ674" s="401"/>
      <c r="CA674" s="401"/>
      <c r="CB674" s="401"/>
      <c r="CC674" s="401"/>
      <c r="CD674" s="401"/>
      <c r="CE674" s="401"/>
      <c r="CF674" s="401"/>
      <c r="CG674" s="401"/>
      <c r="CH674" s="401"/>
      <c r="CI674" s="401"/>
      <c r="CJ674" s="401"/>
      <c r="CK674" s="401"/>
      <c r="CL674" s="401"/>
      <c r="CM674" s="401"/>
      <c r="CN674" s="401"/>
      <c r="CO674" s="401"/>
      <c r="CP674" s="401"/>
      <c r="CQ674" s="401"/>
      <c r="CR674" s="401"/>
      <c r="CS674" s="401"/>
      <c r="CT674" s="401"/>
      <c r="CU674" s="401"/>
      <c r="CV674" s="401"/>
      <c r="CW674" s="401"/>
      <c r="CX674" s="401"/>
      <c r="CY674" s="401"/>
      <c r="CZ674" s="401"/>
    </row>
    <row r="675" s="405" customFormat="true" ht="25.15" customHeight="true" x14ac:dyDescent="0.2">
      <c r="C675" s="1071"/>
      <c r="D675" s="1072"/>
      <c r="E675" s="697"/>
      <c r="F675" s="697"/>
      <c r="G675" s="697"/>
      <c r="H675" s="1071"/>
      <c r="I675" s="1072"/>
      <c r="J675" s="697"/>
      <c r="K675" s="697"/>
      <c r="L675" s="697"/>
      <c r="M675" s="1071"/>
      <c r="N675" s="1072"/>
      <c r="O675" s="697"/>
      <c r="P675" s="697"/>
      <c r="Q675" s="697"/>
      <c r="X675" s="398"/>
      <c r="Y675" s="398"/>
      <c r="Z675" s="398"/>
      <c r="AA675" s="398"/>
      <c r="AB675" s="398"/>
      <c r="AC675" s="398"/>
      <c r="AD675" s="398"/>
      <c r="AE675" s="398"/>
      <c r="AF675" s="398"/>
      <c r="AG675" s="398"/>
      <c r="AH675" s="398"/>
      <c r="AI675" s="398"/>
      <c r="AJ675" s="398"/>
      <c r="AK675" s="398"/>
      <c r="AL675" s="398"/>
      <c r="AM675" s="398"/>
      <c r="AN675" s="398"/>
      <c r="AO675" s="398"/>
      <c r="AP675" s="398"/>
      <c r="AQ675" s="398"/>
      <c r="AR675" s="398"/>
      <c r="AS675" s="398"/>
      <c r="AT675" s="398"/>
      <c r="AU675" s="398"/>
      <c r="AV675" s="398"/>
      <c r="AW675" s="398"/>
      <c r="AX675" s="398"/>
      <c r="AY675" s="398"/>
      <c r="AZ675" s="398"/>
      <c r="BA675" s="401"/>
      <c r="BB675" s="478"/>
      <c r="BC675" s="401"/>
      <c r="BD675" s="401"/>
      <c r="BE675" s="401"/>
      <c r="BF675" s="401"/>
      <c r="BG675" s="401"/>
      <c r="BH675" s="401"/>
      <c r="BI675" s="401"/>
      <c r="BJ675" s="401"/>
      <c r="BK675" s="401"/>
      <c r="BL675" s="401"/>
      <c r="BM675" s="401"/>
      <c r="BN675" s="401"/>
      <c r="BO675" s="401"/>
      <c r="BP675" s="401"/>
      <c r="BQ675" s="401"/>
      <c r="BR675" s="401"/>
      <c r="BS675" s="401"/>
      <c r="BT675" s="401"/>
      <c r="BU675" s="401"/>
      <c r="BV675" s="401"/>
      <c r="BW675" s="401"/>
      <c r="BX675" s="401"/>
      <c r="BY675" s="401"/>
      <c r="BZ675" s="401"/>
      <c r="CA675" s="401"/>
      <c r="CB675" s="401"/>
      <c r="CC675" s="401"/>
      <c r="CD675" s="401"/>
      <c r="CE675" s="401"/>
      <c r="CF675" s="401"/>
      <c r="CG675" s="401"/>
      <c r="CH675" s="401"/>
      <c r="CI675" s="401"/>
      <c r="CJ675" s="401"/>
      <c r="CK675" s="401"/>
      <c r="CL675" s="401"/>
      <c r="CM675" s="401"/>
      <c r="CN675" s="401"/>
      <c r="CO675" s="401"/>
      <c r="CP675" s="401"/>
      <c r="CQ675" s="401"/>
      <c r="CR675" s="401"/>
      <c r="CS675" s="401"/>
      <c r="CT675" s="401"/>
      <c r="CU675" s="401"/>
      <c r="CV675" s="401"/>
      <c r="CW675" s="401"/>
      <c r="CX675" s="401"/>
      <c r="CY675" s="401"/>
      <c r="CZ675" s="401"/>
    </row>
    <row r="676" s="405" customFormat="true" ht="25.15" customHeight="true" x14ac:dyDescent="0.2">
      <c r="C676" s="1071"/>
      <c r="D676" s="1072"/>
      <c r="E676" s="697"/>
      <c r="F676" s="697"/>
      <c r="G676" s="697"/>
      <c r="H676" s="1071"/>
      <c r="I676" s="1072"/>
      <c r="J676" s="697"/>
      <c r="K676" s="697"/>
      <c r="L676" s="697"/>
      <c r="M676" s="1071"/>
      <c r="N676" s="1072"/>
      <c r="O676" s="697"/>
      <c r="P676" s="697"/>
      <c r="Q676" s="697"/>
      <c r="X676" s="398"/>
      <c r="Y676" s="398"/>
      <c r="Z676" s="398"/>
      <c r="AA676" s="398"/>
      <c r="AB676" s="398"/>
      <c r="AC676" s="398"/>
      <c r="AD676" s="398"/>
      <c r="AE676" s="398"/>
      <c r="AF676" s="398"/>
      <c r="AG676" s="398"/>
      <c r="AH676" s="398"/>
      <c r="AI676" s="398"/>
      <c r="AJ676" s="398"/>
      <c r="AK676" s="398"/>
      <c r="AL676" s="398"/>
      <c r="AM676" s="398"/>
      <c r="AN676" s="398"/>
      <c r="AO676" s="398"/>
      <c r="AP676" s="398"/>
      <c r="AQ676" s="398"/>
      <c r="AR676" s="398"/>
      <c r="AS676" s="398"/>
      <c r="AT676" s="398"/>
      <c r="AU676" s="398"/>
      <c r="AV676" s="398"/>
      <c r="AW676" s="398"/>
      <c r="AX676" s="398"/>
      <c r="AY676" s="398"/>
      <c r="AZ676" s="398"/>
      <c r="BA676" s="401"/>
      <c r="BB676" s="478"/>
      <c r="BC676" s="401"/>
      <c r="BD676" s="401"/>
      <c r="BE676" s="401"/>
      <c r="BF676" s="401"/>
      <c r="BG676" s="401"/>
      <c r="BH676" s="401"/>
      <c r="BI676" s="401"/>
      <c r="BJ676" s="401"/>
      <c r="BK676" s="401"/>
      <c r="BL676" s="401"/>
      <c r="BM676" s="401"/>
      <c r="BN676" s="401"/>
      <c r="BO676" s="401"/>
      <c r="BP676" s="401"/>
      <c r="BQ676" s="401"/>
      <c r="BR676" s="401"/>
      <c r="BS676" s="401"/>
      <c r="BT676" s="401"/>
      <c r="BU676" s="401"/>
      <c r="BV676" s="401"/>
      <c r="BW676" s="401"/>
      <c r="BX676" s="401"/>
      <c r="BY676" s="401"/>
      <c r="BZ676" s="401"/>
      <c r="CA676" s="401"/>
      <c r="CB676" s="401"/>
      <c r="CC676" s="401"/>
      <c r="CD676" s="401"/>
      <c r="CE676" s="401"/>
      <c r="CF676" s="401"/>
      <c r="CG676" s="401"/>
      <c r="CH676" s="401"/>
      <c r="CI676" s="401"/>
      <c r="CJ676" s="401"/>
      <c r="CK676" s="401"/>
      <c r="CL676" s="401"/>
      <c r="CM676" s="401"/>
      <c r="CN676" s="401"/>
      <c r="CO676" s="401"/>
      <c r="CP676" s="401"/>
      <c r="CQ676" s="401"/>
      <c r="CR676" s="401"/>
      <c r="CS676" s="401"/>
      <c r="CT676" s="401"/>
      <c r="CU676" s="401"/>
      <c r="CV676" s="401"/>
      <c r="CW676" s="401"/>
      <c r="CX676" s="401"/>
      <c r="CY676" s="401"/>
      <c r="CZ676" s="401"/>
    </row>
    <row r="677" s="405" customFormat="true" ht="25.15" customHeight="true" x14ac:dyDescent="0.2">
      <c r="C677" s="1071"/>
      <c r="D677" s="1072"/>
      <c r="E677" s="697"/>
      <c r="F677" s="697"/>
      <c r="G677" s="697"/>
      <c r="H677" s="1071"/>
      <c r="I677" s="1072"/>
      <c r="J677" s="697"/>
      <c r="K677" s="697"/>
      <c r="L677" s="697"/>
      <c r="M677" s="1071"/>
      <c r="N677" s="1072"/>
      <c r="O677" s="697"/>
      <c r="P677" s="697"/>
      <c r="Q677" s="697"/>
      <c r="X677" s="398"/>
      <c r="Y677" s="398"/>
      <c r="Z677" s="398"/>
      <c r="AA677" s="398"/>
      <c r="AB677" s="398"/>
      <c r="AC677" s="398"/>
      <c r="AD677" s="398"/>
      <c r="AE677" s="398"/>
      <c r="AF677" s="398"/>
      <c r="AG677" s="398"/>
      <c r="AH677" s="398"/>
      <c r="AI677" s="398"/>
      <c r="AJ677" s="398"/>
      <c r="AK677" s="398"/>
      <c r="AL677" s="398"/>
      <c r="AM677" s="398"/>
      <c r="AN677" s="398"/>
      <c r="AO677" s="398"/>
      <c r="AP677" s="398"/>
      <c r="AQ677" s="398"/>
      <c r="AR677" s="398"/>
      <c r="AS677" s="398"/>
      <c r="AT677" s="398"/>
      <c r="AU677" s="398"/>
      <c r="AV677" s="398"/>
      <c r="AW677" s="398"/>
      <c r="AX677" s="398"/>
      <c r="AY677" s="398"/>
      <c r="AZ677" s="398"/>
      <c r="BA677" s="401"/>
      <c r="BB677" s="478"/>
      <c r="BC677" s="401"/>
      <c r="BD677" s="401"/>
      <c r="BE677" s="401"/>
      <c r="BF677" s="401"/>
      <c r="BG677" s="401"/>
      <c r="BH677" s="401"/>
      <c r="BI677" s="401"/>
      <c r="BJ677" s="401"/>
      <c r="BK677" s="401"/>
      <c r="BL677" s="401"/>
      <c r="BM677" s="401"/>
      <c r="BN677" s="401"/>
      <c r="BO677" s="401"/>
      <c r="BP677" s="401"/>
      <c r="BQ677" s="401"/>
      <c r="BR677" s="401"/>
      <c r="BS677" s="401"/>
      <c r="BT677" s="401"/>
      <c r="BU677" s="401"/>
      <c r="BV677" s="401"/>
      <c r="BW677" s="401"/>
      <c r="BX677" s="401"/>
      <c r="BY677" s="401"/>
      <c r="BZ677" s="401"/>
      <c r="CA677" s="401"/>
      <c r="CB677" s="401"/>
      <c r="CC677" s="401"/>
      <c r="CD677" s="401"/>
      <c r="CE677" s="401"/>
      <c r="CF677" s="401"/>
      <c r="CG677" s="401"/>
      <c r="CH677" s="401"/>
      <c r="CI677" s="401"/>
      <c r="CJ677" s="401"/>
      <c r="CK677" s="401"/>
      <c r="CL677" s="401"/>
      <c r="CM677" s="401"/>
      <c r="CN677" s="401"/>
      <c r="CO677" s="401"/>
      <c r="CP677" s="401"/>
      <c r="CQ677" s="401"/>
      <c r="CR677" s="401"/>
      <c r="CS677" s="401"/>
      <c r="CT677" s="401"/>
      <c r="CU677" s="401"/>
      <c r="CV677" s="401"/>
      <c r="CW677" s="401"/>
      <c r="CX677" s="401"/>
      <c r="CY677" s="401"/>
      <c r="CZ677" s="401"/>
    </row>
    <row r="678" s="405" customFormat="true" ht="25.15" customHeight="true" x14ac:dyDescent="0.2">
      <c r="C678" s="1071"/>
      <c r="D678" s="1072"/>
      <c r="E678" s="697"/>
      <c r="F678" s="697"/>
      <c r="G678" s="697"/>
      <c r="H678" s="1071"/>
      <c r="I678" s="1072"/>
      <c r="J678" s="697"/>
      <c r="K678" s="697"/>
      <c r="L678" s="697"/>
      <c r="M678" s="1071"/>
      <c r="N678" s="1072"/>
      <c r="O678" s="697"/>
      <c r="P678" s="697"/>
      <c r="Q678" s="697"/>
      <c r="X678" s="398"/>
      <c r="Y678" s="398"/>
      <c r="Z678" s="398"/>
      <c r="AA678" s="398"/>
      <c r="AB678" s="398"/>
      <c r="AC678" s="398"/>
      <c r="AD678" s="398"/>
      <c r="AE678" s="398"/>
      <c r="AF678" s="398"/>
      <c r="AG678" s="398"/>
      <c r="AH678" s="398"/>
      <c r="AI678" s="398"/>
      <c r="AJ678" s="398"/>
      <c r="AK678" s="398"/>
      <c r="AL678" s="398"/>
      <c r="AM678" s="398"/>
      <c r="AN678" s="398"/>
      <c r="AO678" s="398"/>
      <c r="AP678" s="398"/>
      <c r="AQ678" s="398"/>
      <c r="AR678" s="398"/>
      <c r="AS678" s="398"/>
      <c r="AT678" s="398"/>
      <c r="AU678" s="398"/>
      <c r="AV678" s="398"/>
      <c r="AW678" s="398"/>
      <c r="AX678" s="398"/>
      <c r="AY678" s="398"/>
      <c r="AZ678" s="398"/>
      <c r="BA678" s="401"/>
      <c r="BB678" s="478"/>
      <c r="BC678" s="401"/>
      <c r="BD678" s="401"/>
      <c r="BE678" s="401"/>
      <c r="BF678" s="401"/>
      <c r="BG678" s="401"/>
      <c r="BH678" s="401"/>
      <c r="BI678" s="401"/>
      <c r="BJ678" s="401"/>
      <c r="BK678" s="401"/>
      <c r="BL678" s="401"/>
      <c r="BM678" s="401"/>
      <c r="BN678" s="401"/>
      <c r="BO678" s="401"/>
      <c r="BP678" s="401"/>
      <c r="BQ678" s="401"/>
      <c r="BR678" s="401"/>
      <c r="BS678" s="401"/>
      <c r="BT678" s="401"/>
      <c r="BU678" s="401"/>
      <c r="BV678" s="401"/>
      <c r="BW678" s="401"/>
      <c r="BX678" s="401"/>
      <c r="BY678" s="401"/>
      <c r="BZ678" s="401"/>
      <c r="CA678" s="401"/>
      <c r="CB678" s="401"/>
      <c r="CC678" s="401"/>
      <c r="CD678" s="401"/>
      <c r="CE678" s="401"/>
      <c r="CF678" s="401"/>
      <c r="CG678" s="401"/>
      <c r="CH678" s="401"/>
      <c r="CI678" s="401"/>
      <c r="CJ678" s="401"/>
      <c r="CK678" s="401"/>
      <c r="CL678" s="401"/>
      <c r="CM678" s="401"/>
      <c r="CN678" s="401"/>
      <c r="CO678" s="401"/>
      <c r="CP678" s="401"/>
      <c r="CQ678" s="401"/>
      <c r="CR678" s="401"/>
      <c r="CS678" s="401"/>
      <c r="CT678" s="401"/>
      <c r="CU678" s="401"/>
      <c r="CV678" s="401"/>
      <c r="CW678" s="401"/>
      <c r="CX678" s="401"/>
      <c r="CY678" s="401"/>
      <c r="CZ678" s="401"/>
    </row>
    <row r="679" s="405" customFormat="true" ht="25.15" customHeight="true" x14ac:dyDescent="0.2">
      <c r="C679" s="1071"/>
      <c r="D679" s="1072"/>
      <c r="E679" s="697"/>
      <c r="F679" s="697"/>
      <c r="G679" s="697"/>
      <c r="H679" s="1071"/>
      <c r="I679" s="1072"/>
      <c r="J679" s="697"/>
      <c r="K679" s="697"/>
      <c r="L679" s="697"/>
      <c r="M679" s="1071"/>
      <c r="N679" s="1072"/>
      <c r="O679" s="697"/>
      <c r="P679" s="697"/>
      <c r="Q679" s="697"/>
      <c r="X679" s="398"/>
      <c r="Y679" s="398"/>
      <c r="Z679" s="398"/>
      <c r="AA679" s="398"/>
      <c r="AB679" s="398"/>
      <c r="AC679" s="398"/>
      <c r="AD679" s="398"/>
      <c r="AE679" s="398"/>
      <c r="AF679" s="398"/>
      <c r="AG679" s="398"/>
      <c r="AH679" s="398"/>
      <c r="AI679" s="398"/>
      <c r="AJ679" s="398"/>
      <c r="AK679" s="398"/>
      <c r="AL679" s="398"/>
      <c r="AM679" s="398"/>
      <c r="AN679" s="398"/>
      <c r="AO679" s="398"/>
      <c r="AP679" s="398"/>
      <c r="AQ679" s="398"/>
      <c r="AR679" s="398"/>
      <c r="AS679" s="398"/>
      <c r="AT679" s="398"/>
      <c r="AU679" s="398"/>
      <c r="AV679" s="398"/>
      <c r="AW679" s="398"/>
      <c r="AX679" s="398"/>
      <c r="AY679" s="398"/>
      <c r="AZ679" s="398"/>
      <c r="BA679" s="401"/>
      <c r="BB679" s="478"/>
      <c r="BC679" s="401"/>
      <c r="BD679" s="401"/>
      <c r="BE679" s="401"/>
      <c r="BF679" s="401"/>
      <c r="BG679" s="401"/>
      <c r="BH679" s="401"/>
      <c r="BI679" s="401"/>
      <c r="BJ679" s="401"/>
      <c r="BK679" s="401"/>
      <c r="BL679" s="401"/>
      <c r="BM679" s="401"/>
      <c r="BN679" s="401"/>
      <c r="BO679" s="401"/>
      <c r="BP679" s="401"/>
      <c r="BQ679" s="401"/>
      <c r="BR679" s="401"/>
      <c r="BS679" s="401"/>
      <c r="BT679" s="401"/>
      <c r="BU679" s="401"/>
      <c r="BV679" s="401"/>
      <c r="BW679" s="401"/>
      <c r="BX679" s="401"/>
      <c r="BY679" s="401"/>
      <c r="BZ679" s="401"/>
      <c r="CA679" s="401"/>
      <c r="CB679" s="401"/>
      <c r="CC679" s="401"/>
      <c r="CD679" s="401"/>
      <c r="CE679" s="401"/>
      <c r="CF679" s="401"/>
      <c r="CG679" s="401"/>
      <c r="CH679" s="401"/>
      <c r="CI679" s="401"/>
      <c r="CJ679" s="401"/>
      <c r="CK679" s="401"/>
      <c r="CL679" s="401"/>
      <c r="CM679" s="401"/>
      <c r="CN679" s="401"/>
      <c r="CO679" s="401"/>
      <c r="CP679" s="401"/>
      <c r="CQ679" s="401"/>
      <c r="CR679" s="401"/>
      <c r="CS679" s="401"/>
      <c r="CT679" s="401"/>
      <c r="CU679" s="401"/>
      <c r="CV679" s="401"/>
      <c r="CW679" s="401"/>
      <c r="CX679" s="401"/>
      <c r="CY679" s="401"/>
      <c r="CZ679" s="401"/>
    </row>
    <row r="680" s="405" customFormat="true" ht="25.15" customHeight="true" x14ac:dyDescent="0.2">
      <c r="C680" s="1071"/>
      <c r="D680" s="1072"/>
      <c r="E680" s="697"/>
      <c r="F680" s="697"/>
      <c r="G680" s="697"/>
      <c r="H680" s="1071"/>
      <c r="I680" s="1072"/>
      <c r="J680" s="697"/>
      <c r="K680" s="697"/>
      <c r="L680" s="697"/>
      <c r="M680" s="1071"/>
      <c r="N680" s="1072"/>
      <c r="O680" s="697"/>
      <c r="P680" s="697"/>
      <c r="Q680" s="697"/>
      <c r="X680" s="398"/>
      <c r="Y680" s="398"/>
      <c r="Z680" s="398"/>
      <c r="AA680" s="398"/>
      <c r="AB680" s="398"/>
      <c r="AC680" s="398"/>
      <c r="AD680" s="398"/>
      <c r="AE680" s="398"/>
      <c r="AF680" s="398"/>
      <c r="AG680" s="398"/>
      <c r="AH680" s="398"/>
      <c r="AI680" s="398"/>
      <c r="AJ680" s="398"/>
      <c r="AK680" s="398"/>
      <c r="AL680" s="398"/>
      <c r="AM680" s="398"/>
      <c r="AN680" s="398"/>
      <c r="AO680" s="398"/>
      <c r="AP680" s="398"/>
      <c r="AQ680" s="398"/>
      <c r="AR680" s="398"/>
      <c r="AS680" s="398"/>
      <c r="AT680" s="398"/>
      <c r="AU680" s="398"/>
      <c r="AV680" s="398"/>
      <c r="AW680" s="398"/>
      <c r="AX680" s="398"/>
      <c r="AY680" s="398"/>
      <c r="AZ680" s="398"/>
      <c r="BA680" s="401"/>
      <c r="BB680" s="478"/>
      <c r="BC680" s="401"/>
      <c r="BD680" s="401"/>
      <c r="BE680" s="401"/>
      <c r="BF680" s="401"/>
      <c r="BG680" s="401"/>
      <c r="BH680" s="401"/>
      <c r="BI680" s="401"/>
      <c r="BJ680" s="401"/>
      <c r="BK680" s="401"/>
      <c r="BL680" s="401"/>
      <c r="BM680" s="401"/>
      <c r="BN680" s="401"/>
      <c r="BO680" s="401"/>
      <c r="BP680" s="401"/>
      <c r="BQ680" s="401"/>
      <c r="BR680" s="401"/>
      <c r="BS680" s="401"/>
      <c r="BT680" s="401"/>
      <c r="BU680" s="401"/>
      <c r="BV680" s="401"/>
      <c r="BW680" s="401"/>
      <c r="BX680" s="401"/>
      <c r="BY680" s="401"/>
      <c r="BZ680" s="401"/>
      <c r="CA680" s="401"/>
      <c r="CB680" s="401"/>
      <c r="CC680" s="401"/>
      <c r="CD680" s="401"/>
      <c r="CE680" s="401"/>
      <c r="CF680" s="401"/>
      <c r="CG680" s="401"/>
      <c r="CH680" s="401"/>
      <c r="CI680" s="401"/>
      <c r="CJ680" s="401"/>
      <c r="CK680" s="401"/>
      <c r="CL680" s="401"/>
      <c r="CM680" s="401"/>
      <c r="CN680" s="401"/>
      <c r="CO680" s="401"/>
      <c r="CP680" s="401"/>
      <c r="CQ680" s="401"/>
      <c r="CR680" s="401"/>
      <c r="CS680" s="401"/>
      <c r="CT680" s="401"/>
      <c r="CU680" s="401"/>
      <c r="CV680" s="401"/>
      <c r="CW680" s="401"/>
      <c r="CX680" s="401"/>
      <c r="CY680" s="401"/>
      <c r="CZ680" s="401"/>
    </row>
    <row r="681" s="405" customFormat="true" ht="25.15" customHeight="true" x14ac:dyDescent="0.2">
      <c r="C681" s="1071"/>
      <c r="D681" s="1072"/>
      <c r="E681" s="697"/>
      <c r="F681" s="697"/>
      <c r="G681" s="697"/>
      <c r="H681" s="1071"/>
      <c r="I681" s="1072"/>
      <c r="J681" s="697"/>
      <c r="K681" s="697"/>
      <c r="L681" s="697"/>
      <c r="M681" s="1071"/>
      <c r="N681" s="1072"/>
      <c r="O681" s="697"/>
      <c r="P681" s="697"/>
      <c r="Q681" s="697"/>
      <c r="X681" s="398"/>
      <c r="Y681" s="398"/>
      <c r="Z681" s="398"/>
      <c r="AA681" s="398"/>
      <c r="AB681" s="398"/>
      <c r="AC681" s="398"/>
      <c r="AD681" s="398"/>
      <c r="AE681" s="398"/>
      <c r="AF681" s="398"/>
      <c r="AG681" s="398"/>
      <c r="AH681" s="398"/>
      <c r="AI681" s="398"/>
      <c r="AJ681" s="398"/>
      <c r="AK681" s="398"/>
      <c r="AL681" s="398"/>
      <c r="AM681" s="398"/>
      <c r="AN681" s="398"/>
      <c r="AO681" s="398"/>
      <c r="AP681" s="398"/>
      <c r="AQ681" s="398"/>
      <c r="AR681" s="398"/>
      <c r="AS681" s="398"/>
      <c r="AT681" s="398"/>
      <c r="AU681" s="398"/>
      <c r="AV681" s="398"/>
      <c r="AW681" s="398"/>
      <c r="AX681" s="398"/>
      <c r="AY681" s="398"/>
      <c r="AZ681" s="398"/>
      <c r="BA681" s="401"/>
      <c r="BB681" s="478"/>
      <c r="BC681" s="401"/>
      <c r="BD681" s="401"/>
      <c r="BE681" s="401"/>
      <c r="BF681" s="401"/>
      <c r="BG681" s="401"/>
      <c r="BH681" s="401"/>
      <c r="BI681" s="401"/>
      <c r="BJ681" s="401"/>
      <c r="BK681" s="401"/>
      <c r="BL681" s="401"/>
      <c r="BM681" s="401"/>
      <c r="BN681" s="401"/>
      <c r="BO681" s="401"/>
      <c r="BP681" s="401"/>
      <c r="BQ681" s="401"/>
      <c r="BR681" s="401"/>
      <c r="BS681" s="401"/>
      <c r="BT681" s="401"/>
      <c r="BU681" s="401"/>
      <c r="BV681" s="401"/>
      <c r="BW681" s="401"/>
      <c r="BX681" s="401"/>
      <c r="BY681" s="401"/>
      <c r="BZ681" s="401"/>
      <c r="CA681" s="401"/>
      <c r="CB681" s="401"/>
      <c r="CC681" s="401"/>
      <c r="CD681" s="401"/>
      <c r="CE681" s="401"/>
      <c r="CF681" s="401"/>
      <c r="CG681" s="401"/>
      <c r="CH681" s="401"/>
      <c r="CI681" s="401"/>
      <c r="CJ681" s="401"/>
      <c r="CK681" s="401"/>
      <c r="CL681" s="401"/>
      <c r="CM681" s="401"/>
      <c r="CN681" s="401"/>
      <c r="CO681" s="401"/>
      <c r="CP681" s="401"/>
      <c r="CQ681" s="401"/>
      <c r="CR681" s="401"/>
      <c r="CS681" s="401"/>
      <c r="CT681" s="401"/>
      <c r="CU681" s="401"/>
      <c r="CV681" s="401"/>
      <c r="CW681" s="401"/>
      <c r="CX681" s="401"/>
      <c r="CY681" s="401"/>
      <c r="CZ681" s="401"/>
    </row>
    <row r="682" s="405" customFormat="true" ht="25.15" customHeight="true" x14ac:dyDescent="0.2">
      <c r="C682" s="1071"/>
      <c r="D682" s="1072"/>
      <c r="E682" s="697"/>
      <c r="F682" s="697"/>
      <c r="G682" s="697"/>
      <c r="H682" s="1071"/>
      <c r="I682" s="1072"/>
      <c r="J682" s="697"/>
      <c r="K682" s="697"/>
      <c r="L682" s="697"/>
      <c r="M682" s="1071"/>
      <c r="N682" s="1072"/>
      <c r="O682" s="697"/>
      <c r="P682" s="697"/>
      <c r="Q682" s="697"/>
      <c r="X682" s="398"/>
      <c r="Y682" s="398"/>
      <c r="Z682" s="398"/>
      <c r="AA682" s="398"/>
      <c r="AB682" s="398"/>
      <c r="AC682" s="398"/>
      <c r="AD682" s="398"/>
      <c r="AE682" s="398"/>
      <c r="AF682" s="398"/>
      <c r="AG682" s="398"/>
      <c r="AH682" s="398"/>
      <c r="AI682" s="398"/>
      <c r="AJ682" s="398"/>
      <c r="AK682" s="398"/>
      <c r="AL682" s="398"/>
      <c r="AM682" s="398"/>
      <c r="AN682" s="398"/>
      <c r="AO682" s="398"/>
      <c r="AP682" s="398"/>
      <c r="AQ682" s="398"/>
      <c r="AR682" s="398"/>
      <c r="AS682" s="398"/>
      <c r="AT682" s="398"/>
      <c r="AU682" s="398"/>
      <c r="AV682" s="398"/>
      <c r="AW682" s="398"/>
      <c r="AX682" s="398"/>
      <c r="AY682" s="398"/>
      <c r="AZ682" s="398"/>
      <c r="BA682" s="401"/>
      <c r="BB682" s="478"/>
      <c r="BC682" s="401"/>
      <c r="BD682" s="401"/>
      <c r="BE682" s="401"/>
      <c r="BF682" s="401"/>
      <c r="BG682" s="401"/>
      <c r="BH682" s="401"/>
      <c r="BI682" s="401"/>
      <c r="BJ682" s="401"/>
      <c r="BK682" s="401"/>
      <c r="BL682" s="401"/>
      <c r="BM682" s="401"/>
      <c r="BN682" s="401"/>
      <c r="BO682" s="401"/>
      <c r="BP682" s="401"/>
      <c r="BQ682" s="401"/>
      <c r="BR682" s="401"/>
      <c r="BS682" s="401"/>
      <c r="BT682" s="401"/>
      <c r="BU682" s="401"/>
      <c r="BV682" s="401"/>
      <c r="BW682" s="401"/>
      <c r="BX682" s="401"/>
      <c r="BY682" s="401"/>
      <c r="BZ682" s="401"/>
      <c r="CA682" s="401"/>
      <c r="CB682" s="401"/>
      <c r="CC682" s="401"/>
      <c r="CD682" s="401"/>
      <c r="CE682" s="401"/>
      <c r="CF682" s="401"/>
      <c r="CG682" s="401"/>
      <c r="CH682" s="401"/>
      <c r="CI682" s="401"/>
      <c r="CJ682" s="401"/>
      <c r="CK682" s="401"/>
      <c r="CL682" s="401"/>
      <c r="CM682" s="401"/>
      <c r="CN682" s="401"/>
      <c r="CO682" s="401"/>
      <c r="CP682" s="401"/>
      <c r="CQ682" s="401"/>
      <c r="CR682" s="401"/>
      <c r="CS682" s="401"/>
      <c r="CT682" s="401"/>
      <c r="CU682" s="401"/>
      <c r="CV682" s="401"/>
      <c r="CW682" s="401"/>
      <c r="CX682" s="401"/>
      <c r="CY682" s="401"/>
      <c r="CZ682" s="401"/>
    </row>
    <row r="683" s="405" customFormat="true" ht="25.15" customHeight="true" x14ac:dyDescent="0.2">
      <c r="C683" s="1071"/>
      <c r="D683" s="1072"/>
      <c r="E683" s="697"/>
      <c r="F683" s="697"/>
      <c r="G683" s="697"/>
      <c r="H683" s="1071"/>
      <c r="I683" s="1072"/>
      <c r="J683" s="697"/>
      <c r="K683" s="697"/>
      <c r="L683" s="697"/>
      <c r="M683" s="1071"/>
      <c r="N683" s="1072"/>
      <c r="O683" s="697"/>
      <c r="P683" s="697"/>
      <c r="Q683" s="697"/>
      <c r="X683" s="398"/>
      <c r="Y683" s="398"/>
      <c r="Z683" s="398"/>
      <c r="AA683" s="398"/>
      <c r="AB683" s="398"/>
      <c r="AC683" s="398"/>
      <c r="AD683" s="398"/>
      <c r="AE683" s="398"/>
      <c r="AF683" s="398"/>
      <c r="AG683" s="398"/>
      <c r="AH683" s="398"/>
      <c r="AI683" s="398"/>
      <c r="AJ683" s="398"/>
      <c r="AK683" s="398"/>
      <c r="AL683" s="398"/>
      <c r="AM683" s="398"/>
      <c r="AN683" s="398"/>
      <c r="AO683" s="398"/>
      <c r="AP683" s="398"/>
      <c r="AQ683" s="398"/>
      <c r="AR683" s="398"/>
      <c r="AS683" s="398"/>
      <c r="AT683" s="398"/>
      <c r="AU683" s="398"/>
      <c r="AV683" s="398"/>
      <c r="AW683" s="398"/>
      <c r="AX683" s="398"/>
      <c r="AY683" s="398"/>
      <c r="AZ683" s="398"/>
      <c r="BA683" s="401"/>
      <c r="BB683" s="478"/>
      <c r="BC683" s="401"/>
      <c r="BD683" s="401"/>
      <c r="BE683" s="401"/>
      <c r="BF683" s="401"/>
      <c r="BG683" s="401"/>
      <c r="BH683" s="401"/>
      <c r="BI683" s="401"/>
      <c r="BJ683" s="401"/>
      <c r="BK683" s="401"/>
      <c r="BL683" s="401"/>
      <c r="BM683" s="401"/>
      <c r="BN683" s="401"/>
      <c r="BO683" s="401"/>
      <c r="BP683" s="401"/>
      <c r="BQ683" s="401"/>
      <c r="BR683" s="401"/>
      <c r="BS683" s="401"/>
      <c r="BT683" s="401"/>
      <c r="BU683" s="401"/>
      <c r="BV683" s="401"/>
      <c r="BW683" s="401"/>
      <c r="BX683" s="401"/>
      <c r="BY683" s="401"/>
      <c r="BZ683" s="401"/>
      <c r="CA683" s="401"/>
      <c r="CB683" s="401"/>
      <c r="CC683" s="401"/>
      <c r="CD683" s="401"/>
      <c r="CE683" s="401"/>
      <c r="CF683" s="401"/>
      <c r="CG683" s="401"/>
      <c r="CH683" s="401"/>
      <c r="CI683" s="401"/>
      <c r="CJ683" s="401"/>
      <c r="CK683" s="401"/>
      <c r="CL683" s="401"/>
      <c r="CM683" s="401"/>
      <c r="CN683" s="401"/>
      <c r="CO683" s="401"/>
      <c r="CP683" s="401"/>
      <c r="CQ683" s="401"/>
      <c r="CR683" s="401"/>
      <c r="CS683" s="401"/>
      <c r="CT683" s="401"/>
      <c r="CU683" s="401"/>
      <c r="CV683" s="401"/>
      <c r="CW683" s="401"/>
      <c r="CX683" s="401"/>
      <c r="CY683" s="401"/>
      <c r="CZ683" s="401"/>
    </row>
    <row r="684" s="405" customFormat="true" ht="25.15" customHeight="true" x14ac:dyDescent="0.2">
      <c r="C684" s="1071"/>
      <c r="D684" s="1072"/>
      <c r="E684" s="697"/>
      <c r="F684" s="697"/>
      <c r="G684" s="697"/>
      <c r="H684" s="1071"/>
      <c r="I684" s="1072"/>
      <c r="J684" s="697"/>
      <c r="K684" s="697"/>
      <c r="L684" s="697"/>
      <c r="M684" s="1071"/>
      <c r="N684" s="1072"/>
      <c r="O684" s="697"/>
      <c r="P684" s="697"/>
      <c r="Q684" s="697"/>
      <c r="X684" s="398"/>
      <c r="Y684" s="398"/>
      <c r="Z684" s="398"/>
      <c r="AA684" s="398"/>
      <c r="AB684" s="398"/>
      <c r="AC684" s="398"/>
      <c r="AD684" s="398"/>
      <c r="AE684" s="398"/>
      <c r="AF684" s="398"/>
      <c r="AG684" s="398"/>
      <c r="AH684" s="398"/>
      <c r="AI684" s="398"/>
      <c r="AJ684" s="398"/>
      <c r="AK684" s="398"/>
      <c r="AL684" s="398"/>
      <c r="AM684" s="398"/>
      <c r="AN684" s="398"/>
      <c r="AO684" s="398"/>
      <c r="AP684" s="398"/>
      <c r="AQ684" s="398"/>
      <c r="AR684" s="398"/>
      <c r="AS684" s="398"/>
      <c r="AT684" s="398"/>
      <c r="AU684" s="398"/>
      <c r="AV684" s="398"/>
      <c r="AW684" s="398"/>
      <c r="AX684" s="398"/>
      <c r="AY684" s="398"/>
      <c r="AZ684" s="398"/>
      <c r="BA684" s="401"/>
      <c r="BB684" s="478"/>
      <c r="BC684" s="401"/>
      <c r="BD684" s="401"/>
      <c r="BE684" s="401"/>
      <c r="BF684" s="401"/>
      <c r="BG684" s="401"/>
      <c r="BH684" s="401"/>
      <c r="BI684" s="401"/>
      <c r="BJ684" s="401"/>
      <c r="BK684" s="401"/>
      <c r="BL684" s="401"/>
      <c r="BM684" s="401"/>
      <c r="BN684" s="401"/>
      <c r="BO684" s="401"/>
      <c r="BP684" s="401"/>
      <c r="BQ684" s="401"/>
      <c r="BR684" s="401"/>
      <c r="BS684" s="401"/>
      <c r="BT684" s="401"/>
      <c r="BU684" s="401"/>
      <c r="BV684" s="401"/>
      <c r="BW684" s="401"/>
      <c r="BX684" s="401"/>
      <c r="BY684" s="401"/>
      <c r="BZ684" s="401"/>
      <c r="CA684" s="401"/>
      <c r="CB684" s="401"/>
      <c r="CC684" s="401"/>
      <c r="CD684" s="401"/>
      <c r="CE684" s="401"/>
      <c r="CF684" s="401"/>
      <c r="CG684" s="401"/>
      <c r="CH684" s="401"/>
      <c r="CI684" s="401"/>
      <c r="CJ684" s="401"/>
      <c r="CK684" s="401"/>
      <c r="CL684" s="401"/>
      <c r="CM684" s="401"/>
      <c r="CN684" s="401"/>
      <c r="CO684" s="401"/>
      <c r="CP684" s="401"/>
      <c r="CQ684" s="401"/>
      <c r="CR684" s="401"/>
      <c r="CS684" s="401"/>
      <c r="CT684" s="401"/>
      <c r="CU684" s="401"/>
      <c r="CV684" s="401"/>
      <c r="CW684" s="401"/>
      <c r="CX684" s="401"/>
      <c r="CY684" s="401"/>
      <c r="CZ684" s="401"/>
    </row>
    <row r="685" s="405" customFormat="true" ht="25.15" customHeight="true" x14ac:dyDescent="0.2">
      <c r="C685" s="1071"/>
      <c r="D685" s="1072"/>
      <c r="E685" s="697"/>
      <c r="F685" s="697"/>
      <c r="G685" s="697"/>
      <c r="H685" s="1071"/>
      <c r="I685" s="1072"/>
      <c r="J685" s="697"/>
      <c r="K685" s="697"/>
      <c r="L685" s="697"/>
      <c r="M685" s="1071"/>
      <c r="N685" s="1072"/>
      <c r="O685" s="697"/>
      <c r="P685" s="697"/>
      <c r="Q685" s="697"/>
      <c r="X685" s="398"/>
      <c r="Y685" s="398"/>
      <c r="Z685" s="398"/>
      <c r="AA685" s="398"/>
      <c r="AB685" s="398"/>
      <c r="AC685" s="398"/>
      <c r="AD685" s="398"/>
      <c r="AE685" s="398"/>
      <c r="AF685" s="398"/>
      <c r="AG685" s="398"/>
      <c r="AH685" s="398"/>
      <c r="AI685" s="398"/>
      <c r="AJ685" s="398"/>
      <c r="AK685" s="398"/>
      <c r="AL685" s="398"/>
      <c r="AM685" s="398"/>
      <c r="AN685" s="398"/>
      <c r="AO685" s="398"/>
      <c r="AP685" s="398"/>
      <c r="AQ685" s="398"/>
      <c r="AR685" s="398"/>
      <c r="AS685" s="398"/>
      <c r="AT685" s="398"/>
      <c r="AU685" s="398"/>
      <c r="AV685" s="398"/>
      <c r="AW685" s="398"/>
      <c r="AX685" s="398"/>
      <c r="AY685" s="398"/>
      <c r="AZ685" s="398"/>
      <c r="BA685" s="401"/>
      <c r="BB685" s="478"/>
      <c r="BC685" s="401"/>
      <c r="BD685" s="401"/>
      <c r="BE685" s="401"/>
      <c r="BF685" s="401"/>
      <c r="BG685" s="401"/>
      <c r="BH685" s="401"/>
      <c r="BI685" s="401"/>
      <c r="BJ685" s="401"/>
      <c r="BK685" s="401"/>
      <c r="BL685" s="401"/>
      <c r="BM685" s="401"/>
      <c r="BN685" s="401"/>
      <c r="BO685" s="401"/>
      <c r="BP685" s="401"/>
      <c r="BQ685" s="401"/>
      <c r="BR685" s="401"/>
      <c r="BS685" s="401"/>
      <c r="BT685" s="401"/>
      <c r="BU685" s="401"/>
      <c r="BV685" s="401"/>
      <c r="BW685" s="401"/>
      <c r="BX685" s="401"/>
      <c r="BY685" s="401"/>
      <c r="BZ685" s="401"/>
      <c r="CA685" s="401"/>
      <c r="CB685" s="401"/>
      <c r="CC685" s="401"/>
      <c r="CD685" s="401"/>
      <c r="CE685" s="401"/>
      <c r="CF685" s="401"/>
      <c r="CG685" s="401"/>
      <c r="CH685" s="401"/>
      <c r="CI685" s="401"/>
      <c r="CJ685" s="401"/>
      <c r="CK685" s="401"/>
      <c r="CL685" s="401"/>
      <c r="CM685" s="401"/>
      <c r="CN685" s="401"/>
      <c r="CO685" s="401"/>
      <c r="CP685" s="401"/>
      <c r="CQ685" s="401"/>
      <c r="CR685" s="401"/>
      <c r="CS685" s="401"/>
      <c r="CT685" s="401"/>
      <c r="CU685" s="401"/>
      <c r="CV685" s="401"/>
      <c r="CW685" s="401"/>
      <c r="CX685" s="401"/>
      <c r="CY685" s="401"/>
      <c r="CZ685" s="401"/>
    </row>
    <row r="686" s="405" customFormat="true" ht="25.15" customHeight="true" x14ac:dyDescent="0.2">
      <c r="C686" s="1071"/>
      <c r="D686" s="1072"/>
      <c r="E686" s="697"/>
      <c r="F686" s="697"/>
      <c r="G686" s="697"/>
      <c r="H686" s="1071"/>
      <c r="I686" s="1072"/>
      <c r="J686" s="697"/>
      <c r="K686" s="697"/>
      <c r="L686" s="697"/>
      <c r="M686" s="1071"/>
      <c r="N686" s="1072"/>
      <c r="O686" s="697"/>
      <c r="P686" s="697"/>
      <c r="Q686" s="697"/>
      <c r="X686" s="398"/>
      <c r="Y686" s="398"/>
      <c r="Z686" s="398"/>
      <c r="AA686" s="398"/>
      <c r="AB686" s="398"/>
      <c r="AC686" s="398"/>
      <c r="AD686" s="398"/>
      <c r="AE686" s="398"/>
      <c r="AF686" s="398"/>
      <c r="AG686" s="398"/>
      <c r="AH686" s="398"/>
      <c r="AI686" s="398"/>
      <c r="AJ686" s="398"/>
      <c r="AK686" s="398"/>
      <c r="AL686" s="398"/>
      <c r="AM686" s="398"/>
      <c r="AN686" s="398"/>
      <c r="AO686" s="398"/>
      <c r="AP686" s="398"/>
      <c r="AQ686" s="398"/>
      <c r="AR686" s="398"/>
      <c r="AS686" s="398"/>
      <c r="AT686" s="398"/>
      <c r="AU686" s="398"/>
      <c r="AV686" s="398"/>
      <c r="AW686" s="398"/>
      <c r="AX686" s="398"/>
      <c r="AY686" s="398"/>
      <c r="AZ686" s="398"/>
      <c r="BA686" s="401"/>
      <c r="BB686" s="478"/>
      <c r="BC686" s="401"/>
      <c r="BD686" s="401"/>
      <c r="BE686" s="401"/>
      <c r="BF686" s="401"/>
      <c r="BG686" s="401"/>
      <c r="BH686" s="401"/>
      <c r="BI686" s="401"/>
      <c r="BJ686" s="401"/>
      <c r="BK686" s="401"/>
      <c r="BL686" s="401"/>
      <c r="BM686" s="401"/>
      <c r="BN686" s="401"/>
      <c r="BO686" s="401"/>
      <c r="BP686" s="401"/>
      <c r="BQ686" s="401"/>
      <c r="BR686" s="401"/>
      <c r="BS686" s="401"/>
      <c r="BT686" s="401"/>
      <c r="BU686" s="401"/>
      <c r="BV686" s="401"/>
      <c r="BW686" s="401"/>
      <c r="BX686" s="401"/>
      <c r="BY686" s="401"/>
      <c r="BZ686" s="401"/>
      <c r="CA686" s="401"/>
      <c r="CB686" s="401"/>
      <c r="CC686" s="401"/>
      <c r="CD686" s="401"/>
      <c r="CE686" s="401"/>
      <c r="CF686" s="401"/>
      <c r="CG686" s="401"/>
      <c r="CH686" s="401"/>
      <c r="CI686" s="401"/>
      <c r="CJ686" s="401"/>
      <c r="CK686" s="401"/>
      <c r="CL686" s="401"/>
      <c r="CM686" s="401"/>
      <c r="CN686" s="401"/>
      <c r="CO686" s="401"/>
      <c r="CP686" s="401"/>
      <c r="CQ686" s="401"/>
      <c r="CR686" s="401"/>
      <c r="CS686" s="401"/>
      <c r="CT686" s="401"/>
      <c r="CU686" s="401"/>
      <c r="CV686" s="401"/>
      <c r="CW686" s="401"/>
      <c r="CX686" s="401"/>
      <c r="CY686" s="401"/>
      <c r="CZ686" s="401"/>
    </row>
    <row r="687" s="405" customFormat="true" ht="25.15" customHeight="true" x14ac:dyDescent="0.2">
      <c r="C687" s="1071"/>
      <c r="D687" s="1072"/>
      <c r="E687" s="697"/>
      <c r="F687" s="697"/>
      <c r="G687" s="697"/>
      <c r="H687" s="1071"/>
      <c r="I687" s="1072"/>
      <c r="J687" s="697"/>
      <c r="K687" s="697"/>
      <c r="L687" s="697"/>
      <c r="M687" s="1071"/>
      <c r="N687" s="1072"/>
      <c r="O687" s="697"/>
      <c r="P687" s="697"/>
      <c r="Q687" s="697"/>
      <c r="X687" s="398"/>
      <c r="Y687" s="398"/>
      <c r="Z687" s="398"/>
      <c r="AA687" s="398"/>
      <c r="AB687" s="398"/>
      <c r="AC687" s="398"/>
      <c r="AD687" s="398"/>
      <c r="AE687" s="398"/>
      <c r="AF687" s="398"/>
      <c r="AG687" s="398"/>
      <c r="AH687" s="398"/>
      <c r="AI687" s="398"/>
      <c r="AJ687" s="398"/>
      <c r="AK687" s="398"/>
      <c r="AL687" s="398"/>
      <c r="AM687" s="398"/>
      <c r="AN687" s="398"/>
      <c r="AO687" s="398"/>
      <c r="AP687" s="398"/>
      <c r="AQ687" s="398"/>
      <c r="AR687" s="398"/>
      <c r="AS687" s="398"/>
      <c r="AT687" s="398"/>
      <c r="AU687" s="398"/>
      <c r="AV687" s="398"/>
      <c r="AW687" s="398"/>
      <c r="AX687" s="398"/>
      <c r="AY687" s="398"/>
      <c r="AZ687" s="398"/>
      <c r="BA687" s="401"/>
      <c r="BB687" s="478"/>
      <c r="BC687" s="401"/>
      <c r="BD687" s="401"/>
      <c r="BE687" s="401"/>
      <c r="BF687" s="401"/>
      <c r="BG687" s="401"/>
      <c r="BH687" s="401"/>
      <c r="BI687" s="401"/>
      <c r="BJ687" s="401"/>
      <c r="BK687" s="401"/>
      <c r="BL687" s="401"/>
      <c r="BM687" s="401"/>
      <c r="BN687" s="401"/>
      <c r="BO687" s="401"/>
      <c r="BP687" s="401"/>
      <c r="BQ687" s="401"/>
      <c r="BR687" s="401"/>
      <c r="BS687" s="401"/>
      <c r="BT687" s="401"/>
      <c r="BU687" s="401"/>
      <c r="BV687" s="401"/>
      <c r="BW687" s="401"/>
      <c r="BX687" s="401"/>
      <c r="BY687" s="401"/>
      <c r="BZ687" s="401"/>
      <c r="CA687" s="401"/>
      <c r="CB687" s="401"/>
      <c r="CC687" s="401"/>
      <c r="CD687" s="401"/>
      <c r="CE687" s="401"/>
      <c r="CF687" s="401"/>
      <c r="CG687" s="401"/>
      <c r="CH687" s="401"/>
      <c r="CI687" s="401"/>
      <c r="CJ687" s="401"/>
      <c r="CK687" s="401"/>
      <c r="CL687" s="401"/>
      <c r="CM687" s="401"/>
      <c r="CN687" s="401"/>
      <c r="CO687" s="401"/>
      <c r="CP687" s="401"/>
      <c r="CQ687" s="401"/>
      <c r="CR687" s="401"/>
      <c r="CS687" s="401"/>
      <c r="CT687" s="401"/>
      <c r="CU687" s="401"/>
      <c r="CV687" s="401"/>
      <c r="CW687" s="401"/>
      <c r="CX687" s="401"/>
      <c r="CY687" s="401"/>
      <c r="CZ687" s="401"/>
    </row>
    <row r="688" s="405" customFormat="true" ht="25.15" customHeight="true" x14ac:dyDescent="0.2">
      <c r="C688" s="1071"/>
      <c r="D688" s="1072"/>
      <c r="E688" s="697"/>
      <c r="F688" s="697"/>
      <c r="G688" s="697"/>
      <c r="H688" s="1071"/>
      <c r="I688" s="1072"/>
      <c r="J688" s="697"/>
      <c r="K688" s="697"/>
      <c r="L688" s="697"/>
      <c r="M688" s="1071"/>
      <c r="N688" s="1072"/>
      <c r="O688" s="697"/>
      <c r="P688" s="697"/>
      <c r="Q688" s="697"/>
      <c r="X688" s="398"/>
      <c r="Y688" s="398"/>
      <c r="Z688" s="398"/>
      <c r="AA688" s="398"/>
      <c r="AB688" s="398"/>
      <c r="AC688" s="398"/>
      <c r="AD688" s="398"/>
      <c r="AE688" s="398"/>
      <c r="AF688" s="398"/>
      <c r="AG688" s="398"/>
      <c r="AH688" s="398"/>
      <c r="AI688" s="398"/>
      <c r="AJ688" s="398"/>
      <c r="AK688" s="398"/>
      <c r="AL688" s="398"/>
      <c r="AM688" s="398"/>
      <c r="AN688" s="398"/>
      <c r="AO688" s="398"/>
      <c r="AP688" s="398"/>
      <c r="AQ688" s="398"/>
      <c r="AR688" s="398"/>
      <c r="AS688" s="398"/>
      <c r="AT688" s="398"/>
      <c r="AU688" s="398"/>
      <c r="AV688" s="398"/>
      <c r="AW688" s="398"/>
      <c r="AX688" s="398"/>
      <c r="AY688" s="398"/>
      <c r="AZ688" s="398"/>
      <c r="BA688" s="401"/>
      <c r="BB688" s="478"/>
      <c r="BC688" s="401"/>
      <c r="BD688" s="401"/>
      <c r="BE688" s="401"/>
      <c r="BF688" s="401"/>
      <c r="BG688" s="401"/>
      <c r="BH688" s="401"/>
      <c r="BI688" s="401"/>
      <c r="BJ688" s="401"/>
      <c r="BK688" s="401"/>
      <c r="BL688" s="401"/>
      <c r="BM688" s="401"/>
      <c r="BN688" s="401"/>
      <c r="BO688" s="401"/>
      <c r="BP688" s="401"/>
      <c r="BQ688" s="401"/>
      <c r="BR688" s="401"/>
      <c r="BS688" s="401"/>
      <c r="BT688" s="401"/>
      <c r="BU688" s="401"/>
      <c r="BV688" s="401"/>
      <c r="BW688" s="401"/>
      <c r="BX688" s="401"/>
      <c r="BY688" s="401"/>
      <c r="BZ688" s="401"/>
      <c r="CA688" s="401"/>
      <c r="CB688" s="401"/>
      <c r="CC688" s="401"/>
      <c r="CD688" s="401"/>
      <c r="CE688" s="401"/>
      <c r="CF688" s="401"/>
      <c r="CG688" s="401"/>
      <c r="CH688" s="401"/>
      <c r="CI688" s="401"/>
      <c r="CJ688" s="401"/>
      <c r="CK688" s="401"/>
      <c r="CL688" s="401"/>
      <c r="CM688" s="401"/>
      <c r="CN688" s="401"/>
      <c r="CO688" s="401"/>
      <c r="CP688" s="401"/>
      <c r="CQ688" s="401"/>
      <c r="CR688" s="401"/>
      <c r="CS688" s="401"/>
      <c r="CT688" s="401"/>
      <c r="CU688" s="401"/>
      <c r="CV688" s="401"/>
      <c r="CW688" s="401"/>
      <c r="CX688" s="401"/>
      <c r="CY688" s="401"/>
      <c r="CZ688" s="401"/>
    </row>
    <row r="689" s="405" customFormat="true" ht="25.15" customHeight="true" x14ac:dyDescent="0.2">
      <c r="C689" s="1071"/>
      <c r="D689" s="1072"/>
      <c r="E689" s="697"/>
      <c r="F689" s="697"/>
      <c r="G689" s="697"/>
      <c r="H689" s="1071"/>
      <c r="I689" s="1072"/>
      <c r="J689" s="697"/>
      <c r="K689" s="697"/>
      <c r="L689" s="697"/>
      <c r="M689" s="1071"/>
      <c r="N689" s="1072"/>
      <c r="O689" s="697"/>
      <c r="P689" s="697"/>
      <c r="Q689" s="697"/>
      <c r="X689" s="398"/>
      <c r="Y689" s="398"/>
      <c r="Z689" s="398"/>
      <c r="AA689" s="398"/>
      <c r="AB689" s="398"/>
      <c r="AC689" s="398"/>
      <c r="AD689" s="398"/>
      <c r="AE689" s="398"/>
      <c r="AF689" s="398"/>
      <c r="AG689" s="398"/>
      <c r="AH689" s="398"/>
      <c r="AI689" s="398"/>
      <c r="AJ689" s="398"/>
      <c r="AK689" s="398"/>
      <c r="AL689" s="398"/>
      <c r="AM689" s="398"/>
      <c r="AN689" s="398"/>
      <c r="AO689" s="398"/>
      <c r="AP689" s="398"/>
      <c r="AQ689" s="398"/>
      <c r="AR689" s="398"/>
      <c r="AS689" s="398"/>
      <c r="AT689" s="398"/>
      <c r="AU689" s="398"/>
      <c r="AV689" s="398"/>
      <c r="AW689" s="398"/>
      <c r="AX689" s="398"/>
      <c r="AY689" s="398"/>
      <c r="AZ689" s="398"/>
      <c r="BA689" s="401"/>
      <c r="BB689" s="478"/>
      <c r="BC689" s="401"/>
      <c r="BD689" s="401"/>
      <c r="BE689" s="401"/>
      <c r="BF689" s="401"/>
      <c r="BG689" s="401"/>
      <c r="BH689" s="401"/>
      <c r="BI689" s="401"/>
      <c r="BJ689" s="401"/>
      <c r="BK689" s="401"/>
      <c r="BL689" s="401"/>
      <c r="BM689" s="401"/>
      <c r="BN689" s="401"/>
      <c r="BO689" s="401"/>
      <c r="BP689" s="401"/>
      <c r="BQ689" s="401"/>
      <c r="BR689" s="401"/>
      <c r="BS689" s="401"/>
      <c r="BT689" s="401"/>
      <c r="BU689" s="401"/>
      <c r="BV689" s="401"/>
      <c r="BW689" s="401"/>
      <c r="BX689" s="401"/>
      <c r="BY689" s="401"/>
      <c r="BZ689" s="401"/>
      <c r="CA689" s="401"/>
      <c r="CB689" s="401"/>
      <c r="CC689" s="401"/>
      <c r="CD689" s="401"/>
      <c r="CE689" s="401"/>
      <c r="CF689" s="401"/>
      <c r="CG689" s="401"/>
      <c r="CH689" s="401"/>
      <c r="CI689" s="401"/>
      <c r="CJ689" s="401"/>
      <c r="CK689" s="401"/>
      <c r="CL689" s="401"/>
      <c r="CM689" s="401"/>
      <c r="CN689" s="401"/>
      <c r="CO689" s="401"/>
      <c r="CP689" s="401"/>
      <c r="CQ689" s="401"/>
      <c r="CR689" s="401"/>
      <c r="CS689" s="401"/>
      <c r="CT689" s="401"/>
      <c r="CU689" s="401"/>
      <c r="CV689" s="401"/>
      <c r="CW689" s="401"/>
      <c r="CX689" s="401"/>
      <c r="CY689" s="401"/>
      <c r="CZ689" s="401"/>
    </row>
    <row r="690" s="405" customFormat="true" ht="25.15" customHeight="true" x14ac:dyDescent="0.2">
      <c r="C690" s="1071"/>
      <c r="D690" s="1072"/>
      <c r="E690" s="697"/>
      <c r="F690" s="697"/>
      <c r="G690" s="697"/>
      <c r="H690" s="1071"/>
      <c r="I690" s="1072"/>
      <c r="J690" s="697"/>
      <c r="K690" s="697"/>
      <c r="L690" s="697"/>
      <c r="M690" s="1071"/>
      <c r="N690" s="1072"/>
      <c r="O690" s="697"/>
      <c r="P690" s="697"/>
      <c r="Q690" s="697"/>
      <c r="X690" s="398"/>
      <c r="Y690" s="398"/>
      <c r="Z690" s="398"/>
      <c r="AA690" s="398"/>
      <c r="AB690" s="398"/>
      <c r="AC690" s="398"/>
      <c r="AD690" s="398"/>
      <c r="AE690" s="398"/>
      <c r="AF690" s="398"/>
      <c r="AG690" s="398"/>
      <c r="AH690" s="398"/>
      <c r="AI690" s="398"/>
      <c r="AJ690" s="398"/>
      <c r="AK690" s="398"/>
      <c r="AL690" s="398"/>
      <c r="AM690" s="398"/>
      <c r="AN690" s="398"/>
      <c r="AO690" s="398"/>
      <c r="AP690" s="398"/>
      <c r="AQ690" s="398"/>
      <c r="AR690" s="398"/>
      <c r="AS690" s="398"/>
      <c r="AT690" s="398"/>
      <c r="AU690" s="398"/>
      <c r="AV690" s="398"/>
      <c r="AW690" s="398"/>
      <c r="AX690" s="398"/>
      <c r="AY690" s="398"/>
      <c r="AZ690" s="398"/>
      <c r="BA690" s="401"/>
      <c r="BB690" s="478"/>
      <c r="BC690" s="401"/>
      <c r="BD690" s="401"/>
      <c r="BE690" s="401"/>
      <c r="BF690" s="401"/>
      <c r="BG690" s="401"/>
      <c r="BH690" s="401"/>
      <c r="BI690" s="401"/>
      <c r="BJ690" s="401"/>
      <c r="BK690" s="401"/>
      <c r="BL690" s="401"/>
      <c r="BM690" s="401"/>
      <c r="BN690" s="401"/>
      <c r="BO690" s="401"/>
      <c r="BP690" s="401"/>
      <c r="BQ690" s="401"/>
      <c r="BR690" s="401"/>
      <c r="BS690" s="401"/>
      <c r="BT690" s="401"/>
      <c r="BU690" s="401"/>
      <c r="BV690" s="401"/>
      <c r="BW690" s="401"/>
      <c r="BX690" s="401"/>
      <c r="BY690" s="401"/>
      <c r="BZ690" s="401"/>
      <c r="CA690" s="401"/>
      <c r="CB690" s="401"/>
      <c r="CC690" s="401"/>
      <c r="CD690" s="401"/>
      <c r="CE690" s="401"/>
      <c r="CF690" s="401"/>
      <c r="CG690" s="401"/>
      <c r="CH690" s="401"/>
      <c r="CI690" s="401"/>
      <c r="CJ690" s="401"/>
      <c r="CK690" s="401"/>
      <c r="CL690" s="401"/>
      <c r="CM690" s="401"/>
      <c r="CN690" s="401"/>
      <c r="CO690" s="401"/>
      <c r="CP690" s="401"/>
      <c r="CQ690" s="401"/>
      <c r="CR690" s="401"/>
      <c r="CS690" s="401"/>
      <c r="CT690" s="401"/>
      <c r="CU690" s="401"/>
      <c r="CV690" s="401"/>
      <c r="CW690" s="401"/>
      <c r="CX690" s="401"/>
      <c r="CY690" s="401"/>
      <c r="CZ690" s="401"/>
    </row>
    <row r="691" s="405" customFormat="true" ht="25.15" customHeight="true" x14ac:dyDescent="0.2">
      <c r="C691" s="1071"/>
      <c r="D691" s="1072"/>
      <c r="E691" s="697"/>
      <c r="F691" s="697"/>
      <c r="G691" s="697"/>
      <c r="H691" s="1071"/>
      <c r="I691" s="1072"/>
      <c r="J691" s="697"/>
      <c r="K691" s="697"/>
      <c r="L691" s="697"/>
      <c r="M691" s="1071"/>
      <c r="N691" s="1072"/>
      <c r="O691" s="697"/>
      <c r="P691" s="697"/>
      <c r="Q691" s="697"/>
      <c r="X691" s="398"/>
      <c r="Y691" s="398"/>
      <c r="Z691" s="398"/>
      <c r="AA691" s="398"/>
      <c r="AB691" s="398"/>
      <c r="AC691" s="398"/>
      <c r="AD691" s="398"/>
      <c r="AE691" s="398"/>
      <c r="AF691" s="398"/>
      <c r="AG691" s="398"/>
      <c r="AH691" s="398"/>
      <c r="AI691" s="398"/>
      <c r="AJ691" s="398"/>
      <c r="AK691" s="398"/>
      <c r="AL691" s="398"/>
      <c r="AM691" s="398"/>
      <c r="AN691" s="398"/>
      <c r="AO691" s="398"/>
      <c r="AP691" s="398"/>
      <c r="AQ691" s="398"/>
      <c r="AR691" s="398"/>
      <c r="AS691" s="398"/>
      <c r="AT691" s="398"/>
      <c r="AU691" s="398"/>
      <c r="AV691" s="398"/>
      <c r="AW691" s="398"/>
      <c r="AX691" s="398"/>
      <c r="AY691" s="398"/>
      <c r="AZ691" s="398"/>
      <c r="BA691" s="401"/>
      <c r="BB691" s="478"/>
      <c r="BC691" s="401"/>
      <c r="BD691" s="401"/>
      <c r="BE691" s="401"/>
      <c r="BF691" s="401"/>
      <c r="BG691" s="401"/>
      <c r="BH691" s="401"/>
      <c r="BI691" s="401"/>
      <c r="BJ691" s="401"/>
      <c r="BK691" s="401"/>
      <c r="BL691" s="401"/>
      <c r="BM691" s="401"/>
      <c r="BN691" s="401"/>
      <c r="BO691" s="401"/>
      <c r="BP691" s="401"/>
      <c r="BQ691" s="401"/>
      <c r="BR691" s="401"/>
      <c r="BS691" s="401"/>
      <c r="BT691" s="401"/>
      <c r="BU691" s="401"/>
      <c r="BV691" s="401"/>
      <c r="BW691" s="401"/>
      <c r="BX691" s="401"/>
      <c r="BY691" s="401"/>
      <c r="BZ691" s="401"/>
      <c r="CA691" s="401"/>
      <c r="CB691" s="401"/>
      <c r="CC691" s="401"/>
      <c r="CD691" s="401"/>
      <c r="CE691" s="401"/>
      <c r="CF691" s="401"/>
      <c r="CG691" s="401"/>
      <c r="CH691" s="401"/>
      <c r="CI691" s="401"/>
      <c r="CJ691" s="401"/>
      <c r="CK691" s="401"/>
      <c r="CL691" s="401"/>
      <c r="CM691" s="401"/>
      <c r="CN691" s="401"/>
      <c r="CO691" s="401"/>
      <c r="CP691" s="401"/>
      <c r="CQ691" s="401"/>
      <c r="CR691" s="401"/>
      <c r="CS691" s="401"/>
      <c r="CT691" s="401"/>
      <c r="CU691" s="401"/>
      <c r="CV691" s="401"/>
      <c r="CW691" s="401"/>
      <c r="CX691" s="401"/>
      <c r="CY691" s="401"/>
      <c r="CZ691" s="401"/>
    </row>
    <row r="692" s="405" customFormat="true" ht="25.15" customHeight="true" x14ac:dyDescent="0.2">
      <c r="C692" s="1071"/>
      <c r="D692" s="1072"/>
      <c r="E692" s="697"/>
      <c r="F692" s="697"/>
      <c r="G692" s="697"/>
      <c r="H692" s="1071"/>
      <c r="I692" s="1072"/>
      <c r="J692" s="697"/>
      <c r="K692" s="697"/>
      <c r="L692" s="697"/>
      <c r="M692" s="1071"/>
      <c r="N692" s="1072"/>
      <c r="O692" s="697"/>
      <c r="P692" s="697"/>
      <c r="Q692" s="697"/>
      <c r="X692" s="398"/>
      <c r="Y692" s="398"/>
      <c r="Z692" s="398"/>
      <c r="AA692" s="398"/>
      <c r="AB692" s="398"/>
      <c r="AC692" s="398"/>
      <c r="AD692" s="398"/>
      <c r="AE692" s="398"/>
      <c r="AF692" s="398"/>
      <c r="AG692" s="398"/>
      <c r="AH692" s="398"/>
      <c r="AI692" s="398"/>
      <c r="AJ692" s="398"/>
      <c r="AK692" s="398"/>
      <c r="AL692" s="398"/>
      <c r="AM692" s="398"/>
      <c r="AN692" s="398"/>
      <c r="AO692" s="398"/>
      <c r="AP692" s="398"/>
      <c r="AQ692" s="398"/>
      <c r="AR692" s="398"/>
      <c r="AS692" s="398"/>
      <c r="AT692" s="398"/>
      <c r="AU692" s="398"/>
      <c r="AV692" s="398"/>
      <c r="AW692" s="398"/>
      <c r="AX692" s="398"/>
      <c r="AY692" s="398"/>
      <c r="AZ692" s="398"/>
      <c r="BA692" s="401"/>
      <c r="BB692" s="478"/>
      <c r="BC692" s="401"/>
      <c r="BD692" s="401"/>
      <c r="BE692" s="401"/>
      <c r="BF692" s="401"/>
      <c r="BG692" s="401"/>
      <c r="BH692" s="401"/>
      <c r="BI692" s="401"/>
      <c r="BJ692" s="401"/>
      <c r="BK692" s="401"/>
      <c r="BL692" s="401"/>
      <c r="BM692" s="401"/>
      <c r="BN692" s="401"/>
      <c r="BO692" s="401"/>
      <c r="BP692" s="401"/>
      <c r="BQ692" s="401"/>
      <c r="BR692" s="401"/>
      <c r="BS692" s="401"/>
      <c r="BT692" s="401"/>
      <c r="BU692" s="401"/>
      <c r="BV692" s="401"/>
      <c r="BW692" s="401"/>
      <c r="BX692" s="401"/>
      <c r="BY692" s="401"/>
      <c r="BZ692" s="401"/>
      <c r="CA692" s="401"/>
      <c r="CB692" s="401"/>
      <c r="CC692" s="401"/>
      <c r="CD692" s="401"/>
      <c r="CE692" s="401"/>
      <c r="CF692" s="401"/>
      <c r="CG692" s="401"/>
      <c r="CH692" s="401"/>
      <c r="CI692" s="401"/>
      <c r="CJ692" s="401"/>
      <c r="CK692" s="401"/>
      <c r="CL692" s="401"/>
      <c r="CM692" s="401"/>
      <c r="CN692" s="401"/>
      <c r="CO692" s="401"/>
      <c r="CP692" s="401"/>
      <c r="CQ692" s="401"/>
      <c r="CR692" s="401"/>
      <c r="CS692" s="401"/>
      <c r="CT692" s="401"/>
      <c r="CU692" s="401"/>
      <c r="CV692" s="401"/>
      <c r="CW692" s="401"/>
      <c r="CX692" s="401"/>
      <c r="CY692" s="401"/>
      <c r="CZ692" s="401"/>
    </row>
    <row r="693" s="405" customFormat="true" ht="25.15" customHeight="true" x14ac:dyDescent="0.2">
      <c r="C693" s="1071"/>
      <c r="D693" s="1072"/>
      <c r="E693" s="697"/>
      <c r="F693" s="697"/>
      <c r="G693" s="697"/>
      <c r="H693" s="1071"/>
      <c r="I693" s="1072"/>
      <c r="J693" s="697"/>
      <c r="K693" s="697"/>
      <c r="L693" s="697"/>
      <c r="M693" s="1071"/>
      <c r="N693" s="1072"/>
      <c r="O693" s="697"/>
      <c r="P693" s="697"/>
      <c r="Q693" s="697"/>
      <c r="X693" s="398"/>
      <c r="Y693" s="398"/>
      <c r="Z693" s="398"/>
      <c r="AA693" s="398"/>
      <c r="AB693" s="398"/>
      <c r="AC693" s="398"/>
      <c r="AD693" s="398"/>
      <c r="AE693" s="398"/>
      <c r="AF693" s="398"/>
      <c r="AG693" s="398"/>
      <c r="AH693" s="398"/>
      <c r="AI693" s="398"/>
      <c r="AJ693" s="398"/>
      <c r="AK693" s="398"/>
      <c r="AL693" s="398"/>
      <c r="AM693" s="398"/>
      <c r="AN693" s="398"/>
      <c r="AO693" s="398"/>
      <c r="AP693" s="398"/>
      <c r="AQ693" s="398"/>
      <c r="AR693" s="398"/>
      <c r="AS693" s="398"/>
      <c r="AT693" s="398"/>
      <c r="AU693" s="398"/>
      <c r="AV693" s="398"/>
      <c r="AW693" s="398"/>
      <c r="AX693" s="398"/>
      <c r="AY693" s="398"/>
      <c r="AZ693" s="398"/>
      <c r="BA693" s="401"/>
      <c r="BB693" s="478"/>
      <c r="BC693" s="401"/>
      <c r="BD693" s="401"/>
      <c r="BE693" s="401"/>
      <c r="BF693" s="401"/>
      <c r="BG693" s="401"/>
      <c r="BH693" s="401"/>
      <c r="BI693" s="401"/>
      <c r="BJ693" s="401"/>
      <c r="BK693" s="401"/>
      <c r="BL693" s="401"/>
      <c r="BM693" s="401"/>
      <c r="BN693" s="401"/>
      <c r="BO693" s="401"/>
      <c r="BP693" s="401"/>
      <c r="BQ693" s="401"/>
      <c r="BR693" s="401"/>
      <c r="BS693" s="401"/>
      <c r="BT693" s="401"/>
      <c r="BU693" s="401"/>
      <c r="BV693" s="401"/>
      <c r="BW693" s="401"/>
      <c r="BX693" s="401"/>
      <c r="BY693" s="401"/>
      <c r="BZ693" s="401"/>
      <c r="CA693" s="401"/>
      <c r="CB693" s="401"/>
      <c r="CC693" s="401"/>
      <c r="CD693" s="401"/>
      <c r="CE693" s="401"/>
      <c r="CF693" s="401"/>
      <c r="CG693" s="401"/>
      <c r="CH693" s="401"/>
      <c r="CI693" s="401"/>
      <c r="CJ693" s="401"/>
      <c r="CK693" s="401"/>
      <c r="CL693" s="401"/>
      <c r="CM693" s="401"/>
      <c r="CN693" s="401"/>
      <c r="CO693" s="401"/>
      <c r="CP693" s="401"/>
      <c r="CQ693" s="401"/>
      <c r="CR693" s="401"/>
      <c r="CS693" s="401"/>
      <c r="CT693" s="401"/>
      <c r="CU693" s="401"/>
      <c r="CV693" s="401"/>
      <c r="CW693" s="401"/>
      <c r="CX693" s="401"/>
      <c r="CY693" s="401"/>
      <c r="CZ693" s="401"/>
    </row>
    <row r="694" s="405" customFormat="true" ht="25.15" customHeight="true" x14ac:dyDescent="0.2">
      <c r="C694" s="1071"/>
      <c r="D694" s="1072"/>
      <c r="E694" s="697"/>
      <c r="F694" s="697"/>
      <c r="G694" s="697"/>
      <c r="H694" s="1071"/>
      <c r="I694" s="1072"/>
      <c r="J694" s="697"/>
      <c r="K694" s="697"/>
      <c r="L694" s="697"/>
      <c r="M694" s="1071"/>
      <c r="N694" s="1072"/>
      <c r="O694" s="697"/>
      <c r="P694" s="697"/>
      <c r="Q694" s="697"/>
      <c r="X694" s="398"/>
      <c r="Y694" s="398"/>
      <c r="Z694" s="398"/>
      <c r="AA694" s="398"/>
      <c r="AB694" s="398"/>
      <c r="AC694" s="398"/>
      <c r="AD694" s="398"/>
      <c r="AE694" s="398"/>
      <c r="AF694" s="398"/>
      <c r="AG694" s="398"/>
      <c r="AH694" s="398"/>
      <c r="AI694" s="398"/>
      <c r="AJ694" s="398"/>
      <c r="AK694" s="398"/>
      <c r="AL694" s="398"/>
      <c r="AM694" s="398"/>
      <c r="AN694" s="398"/>
      <c r="AO694" s="398"/>
      <c r="AP694" s="398"/>
      <c r="AQ694" s="398"/>
      <c r="AR694" s="398"/>
      <c r="AS694" s="398"/>
      <c r="AT694" s="398"/>
      <c r="AU694" s="398"/>
      <c r="AV694" s="398"/>
      <c r="AW694" s="398"/>
      <c r="AX694" s="398"/>
      <c r="AY694" s="398"/>
      <c r="AZ694" s="398"/>
      <c r="BA694" s="401"/>
      <c r="BB694" s="478"/>
      <c r="BC694" s="401"/>
      <c r="BD694" s="401"/>
      <c r="BE694" s="401"/>
      <c r="BF694" s="401"/>
      <c r="BG694" s="401"/>
      <c r="BH694" s="401"/>
      <c r="BI694" s="401"/>
      <c r="BJ694" s="401"/>
      <c r="BK694" s="401"/>
      <c r="BL694" s="401"/>
      <c r="BM694" s="401"/>
      <c r="BN694" s="401"/>
      <c r="BO694" s="401"/>
      <c r="BP694" s="401"/>
      <c r="BQ694" s="401"/>
      <c r="BR694" s="401"/>
      <c r="BS694" s="401"/>
      <c r="BT694" s="401"/>
      <c r="BU694" s="401"/>
      <c r="BV694" s="401"/>
      <c r="BW694" s="401"/>
      <c r="BX694" s="401"/>
      <c r="BY694" s="401"/>
      <c r="BZ694" s="401"/>
      <c r="CA694" s="401"/>
      <c r="CB694" s="401"/>
      <c r="CC694" s="401"/>
      <c r="CD694" s="401"/>
      <c r="CE694" s="401"/>
      <c r="CF694" s="401"/>
      <c r="CG694" s="401"/>
      <c r="CH694" s="401"/>
      <c r="CI694" s="401"/>
      <c r="CJ694" s="401"/>
      <c r="CK694" s="401"/>
      <c r="CL694" s="401"/>
      <c r="CM694" s="401"/>
      <c r="CN694" s="401"/>
      <c r="CO694" s="401"/>
      <c r="CP694" s="401"/>
      <c r="CQ694" s="401"/>
      <c r="CR694" s="401"/>
      <c r="CS694" s="401"/>
      <c r="CT694" s="401"/>
      <c r="CU694" s="401"/>
      <c r="CV694" s="401"/>
      <c r="CW694" s="401"/>
      <c r="CX694" s="401"/>
      <c r="CY694" s="401"/>
      <c r="CZ694" s="401"/>
    </row>
    <row r="695" s="405" customFormat="true" ht="25.15" customHeight="true" x14ac:dyDescent="0.2">
      <c r="C695" s="1071"/>
      <c r="D695" s="1072"/>
      <c r="E695" s="697"/>
      <c r="F695" s="697"/>
      <c r="G695" s="697"/>
      <c r="H695" s="1071"/>
      <c r="I695" s="1072"/>
      <c r="J695" s="697"/>
      <c r="K695" s="697"/>
      <c r="L695" s="697"/>
      <c r="M695" s="1071"/>
      <c r="N695" s="1072"/>
      <c r="O695" s="697"/>
      <c r="P695" s="697"/>
      <c r="Q695" s="697"/>
      <c r="X695" s="398"/>
      <c r="Y695" s="398"/>
      <c r="Z695" s="398"/>
      <c r="AA695" s="398"/>
      <c r="AB695" s="398"/>
      <c r="AC695" s="398"/>
      <c r="AD695" s="398"/>
      <c r="AE695" s="398"/>
      <c r="AF695" s="398"/>
      <c r="AG695" s="398"/>
      <c r="AH695" s="398"/>
      <c r="AI695" s="398"/>
      <c r="AJ695" s="398"/>
      <c r="AK695" s="398"/>
      <c r="AL695" s="398"/>
      <c r="AM695" s="398"/>
      <c r="AN695" s="398"/>
      <c r="AO695" s="398"/>
      <c r="AP695" s="398"/>
      <c r="AQ695" s="398"/>
      <c r="AR695" s="398"/>
      <c r="AS695" s="398"/>
      <c r="AT695" s="398"/>
      <c r="AU695" s="398"/>
      <c r="AV695" s="398"/>
      <c r="AW695" s="398"/>
      <c r="AX695" s="398"/>
      <c r="AY695" s="398"/>
      <c r="AZ695" s="398"/>
      <c r="BA695" s="401"/>
      <c r="BB695" s="478"/>
      <c r="BC695" s="401"/>
      <c r="BD695" s="401"/>
      <c r="BE695" s="401"/>
      <c r="BF695" s="401"/>
      <c r="BG695" s="401"/>
      <c r="BH695" s="401"/>
      <c r="BI695" s="401"/>
      <c r="BJ695" s="401"/>
      <c r="BK695" s="401"/>
      <c r="BL695" s="401"/>
      <c r="BM695" s="401"/>
      <c r="BN695" s="401"/>
      <c r="BO695" s="401"/>
      <c r="BP695" s="401"/>
      <c r="BQ695" s="401"/>
      <c r="BR695" s="401"/>
      <c r="BS695" s="401"/>
      <c r="BT695" s="401"/>
      <c r="BU695" s="401"/>
      <c r="BV695" s="401"/>
      <c r="BW695" s="401"/>
      <c r="BX695" s="401"/>
      <c r="BY695" s="401"/>
      <c r="BZ695" s="401"/>
      <c r="CA695" s="401"/>
      <c r="CB695" s="401"/>
      <c r="CC695" s="401"/>
      <c r="CD695" s="401"/>
      <c r="CE695" s="401"/>
      <c r="CF695" s="401"/>
      <c r="CG695" s="401"/>
      <c r="CH695" s="401"/>
      <c r="CI695" s="401"/>
      <c r="CJ695" s="401"/>
      <c r="CK695" s="401"/>
      <c r="CL695" s="401"/>
      <c r="CM695" s="401"/>
      <c r="CN695" s="401"/>
      <c r="CO695" s="401"/>
      <c r="CP695" s="401"/>
      <c r="CQ695" s="401"/>
      <c r="CR695" s="401"/>
      <c r="CS695" s="401"/>
      <c r="CT695" s="401"/>
      <c r="CU695" s="401"/>
      <c r="CV695" s="401"/>
      <c r="CW695" s="401"/>
      <c r="CX695" s="401"/>
      <c r="CY695" s="401"/>
      <c r="CZ695" s="401"/>
    </row>
    <row r="696" s="405" customFormat="true" ht="25.15" customHeight="true" x14ac:dyDescent="0.2">
      <c r="C696" s="1071"/>
      <c r="D696" s="1072"/>
      <c r="E696" s="697"/>
      <c r="F696" s="697"/>
      <c r="G696" s="697"/>
      <c r="H696" s="1071"/>
      <c r="I696" s="1072"/>
      <c r="J696" s="697"/>
      <c r="K696" s="697"/>
      <c r="L696" s="697"/>
      <c r="M696" s="1071"/>
      <c r="N696" s="1072"/>
      <c r="O696" s="697"/>
      <c r="P696" s="697"/>
      <c r="Q696" s="697"/>
      <c r="X696" s="398"/>
      <c r="Y696" s="398"/>
      <c r="Z696" s="398"/>
      <c r="AA696" s="398"/>
      <c r="AB696" s="398"/>
      <c r="AC696" s="398"/>
      <c r="AD696" s="398"/>
      <c r="AE696" s="398"/>
      <c r="AF696" s="398"/>
      <c r="AG696" s="398"/>
      <c r="AH696" s="398"/>
      <c r="AI696" s="398"/>
      <c r="AJ696" s="398"/>
      <c r="AK696" s="398"/>
      <c r="AL696" s="398"/>
      <c r="AM696" s="398"/>
      <c r="AN696" s="398"/>
      <c r="AO696" s="398"/>
      <c r="AP696" s="398"/>
      <c r="AQ696" s="398"/>
      <c r="AR696" s="398"/>
      <c r="AS696" s="398"/>
      <c r="AT696" s="398"/>
      <c r="AU696" s="398"/>
      <c r="AV696" s="398"/>
      <c r="AW696" s="398"/>
      <c r="AX696" s="398"/>
      <c r="AY696" s="398"/>
      <c r="AZ696" s="398"/>
      <c r="BA696" s="401"/>
      <c r="BB696" s="478"/>
      <c r="BC696" s="401"/>
      <c r="BD696" s="401"/>
      <c r="BE696" s="401"/>
      <c r="BF696" s="401"/>
      <c r="BG696" s="401"/>
      <c r="BH696" s="401"/>
      <c r="BI696" s="401"/>
      <c r="BJ696" s="401"/>
      <c r="BK696" s="401"/>
      <c r="BL696" s="401"/>
      <c r="BM696" s="401"/>
      <c r="BN696" s="401"/>
      <c r="BO696" s="401"/>
      <c r="BP696" s="401"/>
      <c r="BQ696" s="401"/>
      <c r="BR696" s="401"/>
      <c r="BS696" s="401"/>
      <c r="BT696" s="401"/>
      <c r="BU696" s="401"/>
      <c r="BV696" s="401"/>
      <c r="BW696" s="401"/>
      <c r="BX696" s="401"/>
      <c r="BY696" s="401"/>
      <c r="BZ696" s="401"/>
      <c r="CA696" s="401"/>
      <c r="CB696" s="401"/>
      <c r="CC696" s="401"/>
      <c r="CD696" s="401"/>
      <c r="CE696" s="401"/>
      <c r="CF696" s="401"/>
      <c r="CG696" s="401"/>
      <c r="CH696" s="401"/>
      <c r="CI696" s="401"/>
      <c r="CJ696" s="401"/>
      <c r="CK696" s="401"/>
      <c r="CL696" s="401"/>
      <c r="CM696" s="401"/>
      <c r="CN696" s="401"/>
      <c r="CO696" s="401"/>
      <c r="CP696" s="401"/>
      <c r="CQ696" s="401"/>
      <c r="CR696" s="401"/>
      <c r="CS696" s="401"/>
      <c r="CT696" s="401"/>
      <c r="CU696" s="401"/>
      <c r="CV696" s="401"/>
      <c r="CW696" s="401"/>
      <c r="CX696" s="401"/>
      <c r="CY696" s="401"/>
      <c r="CZ696" s="401"/>
    </row>
    <row r="697" s="405" customFormat="true" ht="25.15" customHeight="true" x14ac:dyDescent="0.2">
      <c r="C697" s="1071"/>
      <c r="D697" s="1072"/>
      <c r="E697" s="697"/>
      <c r="F697" s="697"/>
      <c r="G697" s="697"/>
      <c r="H697" s="1071"/>
      <c r="I697" s="1072"/>
      <c r="J697" s="697"/>
      <c r="K697" s="697"/>
      <c r="L697" s="697"/>
      <c r="M697" s="1071"/>
      <c r="N697" s="1072"/>
      <c r="O697" s="697"/>
      <c r="P697" s="697"/>
      <c r="Q697" s="697"/>
      <c r="X697" s="398"/>
      <c r="Y697" s="398"/>
      <c r="Z697" s="398"/>
      <c r="AA697" s="398"/>
      <c r="AB697" s="398"/>
      <c r="AC697" s="398"/>
      <c r="AD697" s="398"/>
      <c r="AE697" s="398"/>
      <c r="AF697" s="398"/>
      <c r="AG697" s="398"/>
      <c r="AH697" s="398"/>
      <c r="AI697" s="398"/>
      <c r="AJ697" s="398"/>
      <c r="AK697" s="398"/>
      <c r="AL697" s="398"/>
      <c r="AM697" s="398"/>
      <c r="AN697" s="398"/>
      <c r="AO697" s="398"/>
      <c r="AP697" s="398"/>
      <c r="AQ697" s="398"/>
      <c r="AR697" s="398"/>
      <c r="AS697" s="398"/>
      <c r="AT697" s="398"/>
      <c r="AU697" s="398"/>
      <c r="AV697" s="398"/>
      <c r="AW697" s="398"/>
      <c r="AX697" s="398"/>
      <c r="AY697" s="398"/>
      <c r="AZ697" s="398"/>
      <c r="BA697" s="401"/>
      <c r="BB697" s="478"/>
      <c r="BC697" s="401"/>
      <c r="BD697" s="401"/>
      <c r="BE697" s="401"/>
      <c r="BF697" s="401"/>
      <c r="BG697" s="401"/>
      <c r="BH697" s="401"/>
      <c r="BI697" s="401"/>
      <c r="BJ697" s="401"/>
      <c r="BK697" s="401"/>
      <c r="BL697" s="401"/>
      <c r="BM697" s="401"/>
      <c r="BN697" s="401"/>
      <c r="BO697" s="401"/>
      <c r="BP697" s="401"/>
      <c r="BQ697" s="401"/>
      <c r="BR697" s="401"/>
      <c r="BS697" s="401"/>
      <c r="BT697" s="401"/>
      <c r="BU697" s="401"/>
      <c r="BV697" s="401"/>
      <c r="BW697" s="401"/>
      <c r="BX697" s="401"/>
      <c r="BY697" s="401"/>
      <c r="BZ697" s="401"/>
      <c r="CA697" s="401"/>
      <c r="CB697" s="401"/>
      <c r="CC697" s="401"/>
      <c r="CD697" s="401"/>
      <c r="CE697" s="401"/>
      <c r="CF697" s="401"/>
      <c r="CG697" s="401"/>
      <c r="CH697" s="401"/>
      <c r="CI697" s="401"/>
      <c r="CJ697" s="401"/>
      <c r="CK697" s="401"/>
      <c r="CL697" s="401"/>
      <c r="CM697" s="401"/>
      <c r="CN697" s="401"/>
      <c r="CO697" s="401"/>
      <c r="CP697" s="401"/>
      <c r="CQ697" s="401"/>
      <c r="CR697" s="401"/>
      <c r="CS697" s="401"/>
      <c r="CT697" s="401"/>
      <c r="CU697" s="401"/>
      <c r="CV697" s="401"/>
      <c r="CW697" s="401"/>
      <c r="CX697" s="401"/>
      <c r="CY697" s="401"/>
      <c r="CZ697" s="401"/>
    </row>
    <row r="698" s="405" customFormat="true" ht="25.15" customHeight="true" x14ac:dyDescent="0.2">
      <c r="C698" s="1071"/>
      <c r="D698" s="1072"/>
      <c r="E698" s="697"/>
      <c r="F698" s="697"/>
      <c r="G698" s="697"/>
      <c r="H698" s="1071"/>
      <c r="I698" s="1072"/>
      <c r="J698" s="697"/>
      <c r="K698" s="697"/>
      <c r="L698" s="697"/>
      <c r="M698" s="1071"/>
      <c r="N698" s="1072"/>
      <c r="O698" s="697"/>
      <c r="P698" s="697"/>
      <c r="Q698" s="697"/>
      <c r="X698" s="398"/>
      <c r="Y698" s="398"/>
      <c r="Z698" s="398"/>
      <c r="AA698" s="398"/>
      <c r="AB698" s="398"/>
      <c r="AC698" s="398"/>
      <c r="AD698" s="398"/>
      <c r="AE698" s="398"/>
      <c r="AF698" s="398"/>
      <c r="AG698" s="398"/>
      <c r="AH698" s="398"/>
      <c r="AI698" s="398"/>
      <c r="AJ698" s="398"/>
      <c r="AK698" s="398"/>
      <c r="AL698" s="398"/>
      <c r="AM698" s="398"/>
      <c r="AN698" s="398"/>
      <c r="AO698" s="398"/>
      <c r="AP698" s="398"/>
      <c r="AQ698" s="398"/>
      <c r="AR698" s="398"/>
      <c r="AS698" s="398"/>
      <c r="AT698" s="398"/>
      <c r="AU698" s="398"/>
      <c r="AV698" s="398"/>
      <c r="AW698" s="398"/>
      <c r="AX698" s="398"/>
      <c r="AY698" s="398"/>
      <c r="AZ698" s="398"/>
      <c r="BA698" s="401"/>
      <c r="BB698" s="478"/>
      <c r="BC698" s="401"/>
      <c r="BD698" s="401"/>
      <c r="BE698" s="401"/>
      <c r="BF698" s="401"/>
      <c r="BG698" s="401"/>
      <c r="BH698" s="401"/>
      <c r="BI698" s="401"/>
      <c r="BJ698" s="401"/>
      <c r="BK698" s="401"/>
      <c r="BL698" s="401"/>
      <c r="BM698" s="401"/>
      <c r="BN698" s="401"/>
      <c r="BO698" s="401"/>
      <c r="BP698" s="401"/>
      <c r="BQ698" s="401"/>
      <c r="BR698" s="401"/>
      <c r="BS698" s="401"/>
      <c r="BT698" s="401"/>
      <c r="BU698" s="401"/>
      <c r="BV698" s="401"/>
      <c r="BW698" s="401"/>
      <c r="BX698" s="401"/>
      <c r="BY698" s="401"/>
      <c r="BZ698" s="401"/>
      <c r="CA698" s="401"/>
      <c r="CB698" s="401"/>
      <c r="CC698" s="401"/>
      <c r="CD698" s="401"/>
      <c r="CE698" s="401"/>
      <c r="CF698" s="401"/>
      <c r="CG698" s="401"/>
      <c r="CH698" s="401"/>
      <c r="CI698" s="401"/>
      <c r="CJ698" s="401"/>
      <c r="CK698" s="401"/>
      <c r="CL698" s="401"/>
      <c r="CM698" s="401"/>
      <c r="CN698" s="401"/>
      <c r="CO698" s="401"/>
      <c r="CP698" s="401"/>
      <c r="CQ698" s="401"/>
      <c r="CR698" s="401"/>
      <c r="CS698" s="401"/>
      <c r="CT698" s="401"/>
      <c r="CU698" s="401"/>
      <c r="CV698" s="401"/>
      <c r="CW698" s="401"/>
      <c r="CX698" s="401"/>
      <c r="CY698" s="401"/>
      <c r="CZ698" s="401"/>
    </row>
    <row r="699" s="405" customFormat="true" ht="25.15" customHeight="true" x14ac:dyDescent="0.2">
      <c r="C699" s="1071"/>
      <c r="D699" s="1072"/>
      <c r="E699" s="697"/>
      <c r="F699" s="697"/>
      <c r="G699" s="697"/>
      <c r="H699" s="1071"/>
      <c r="I699" s="1072"/>
      <c r="J699" s="697"/>
      <c r="K699" s="697"/>
      <c r="L699" s="697"/>
      <c r="M699" s="1071"/>
      <c r="N699" s="1072"/>
      <c r="O699" s="697"/>
      <c r="P699" s="697"/>
      <c r="Q699" s="697"/>
      <c r="X699" s="398"/>
      <c r="Y699" s="398"/>
      <c r="Z699" s="398"/>
      <c r="AA699" s="398"/>
      <c r="AB699" s="398"/>
      <c r="AC699" s="398"/>
      <c r="AD699" s="398"/>
      <c r="AE699" s="398"/>
      <c r="AF699" s="398"/>
      <c r="AG699" s="398"/>
      <c r="AH699" s="398"/>
      <c r="AI699" s="398"/>
      <c r="AJ699" s="398"/>
      <c r="AK699" s="398"/>
      <c r="AL699" s="398"/>
      <c r="AM699" s="398"/>
      <c r="AN699" s="398"/>
      <c r="AO699" s="398"/>
      <c r="AP699" s="398"/>
      <c r="AQ699" s="398"/>
      <c r="AR699" s="398"/>
      <c r="AS699" s="398"/>
      <c r="AT699" s="398"/>
      <c r="AU699" s="398"/>
      <c r="AV699" s="398"/>
      <c r="AW699" s="398"/>
      <c r="AX699" s="398"/>
      <c r="AY699" s="398"/>
      <c r="AZ699" s="398"/>
      <c r="BA699" s="401"/>
      <c r="BB699" s="478"/>
      <c r="BC699" s="401"/>
      <c r="BD699" s="401"/>
      <c r="BE699" s="401"/>
      <c r="BF699" s="401"/>
      <c r="BG699" s="401"/>
      <c r="BH699" s="401"/>
      <c r="BI699" s="401"/>
      <c r="BJ699" s="401"/>
      <c r="BK699" s="401"/>
      <c r="BL699" s="401"/>
      <c r="BM699" s="401"/>
      <c r="BN699" s="401"/>
      <c r="BO699" s="401"/>
      <c r="BP699" s="401"/>
      <c r="BQ699" s="401"/>
      <c r="BR699" s="401"/>
      <c r="BS699" s="401"/>
      <c r="BT699" s="401"/>
      <c r="BU699" s="401"/>
      <c r="BV699" s="401"/>
      <c r="BW699" s="401"/>
      <c r="BX699" s="401"/>
      <c r="BY699" s="401"/>
      <c r="BZ699" s="401"/>
      <c r="CA699" s="401"/>
      <c r="CB699" s="401"/>
      <c r="CC699" s="401"/>
      <c r="CD699" s="401"/>
      <c r="CE699" s="401"/>
      <c r="CF699" s="401"/>
      <c r="CG699" s="401"/>
      <c r="CH699" s="401"/>
      <c r="CI699" s="401"/>
      <c r="CJ699" s="401"/>
      <c r="CK699" s="401"/>
      <c r="CL699" s="401"/>
      <c r="CM699" s="401"/>
      <c r="CN699" s="401"/>
      <c r="CO699" s="401"/>
      <c r="CP699" s="401"/>
      <c r="CQ699" s="401"/>
      <c r="CR699" s="401"/>
      <c r="CS699" s="401"/>
      <c r="CT699" s="401"/>
      <c r="CU699" s="401"/>
      <c r="CV699" s="401"/>
      <c r="CW699" s="401"/>
      <c r="CX699" s="401"/>
      <c r="CY699" s="401"/>
      <c r="CZ699" s="401"/>
    </row>
    <row r="700" s="405" customFormat="true" ht="25.15" customHeight="true" x14ac:dyDescent="0.2">
      <c r="C700" s="1071"/>
      <c r="D700" s="1072"/>
      <c r="E700" s="697"/>
      <c r="F700" s="697"/>
      <c r="G700" s="697"/>
      <c r="H700" s="1071"/>
      <c r="I700" s="1072"/>
      <c r="J700" s="697"/>
      <c r="K700" s="697"/>
      <c r="L700" s="697"/>
      <c r="M700" s="1071"/>
      <c r="N700" s="1072"/>
      <c r="O700" s="697"/>
      <c r="P700" s="697"/>
      <c r="Q700" s="697"/>
      <c r="X700" s="398"/>
      <c r="Y700" s="398"/>
      <c r="Z700" s="398"/>
      <c r="AA700" s="398"/>
      <c r="AB700" s="398"/>
      <c r="AC700" s="398"/>
      <c r="AD700" s="398"/>
      <c r="AE700" s="398"/>
      <c r="AF700" s="398"/>
      <c r="AG700" s="398"/>
      <c r="AH700" s="398"/>
      <c r="AI700" s="398"/>
      <c r="AJ700" s="398"/>
      <c r="AK700" s="398"/>
      <c r="AL700" s="398"/>
      <c r="AM700" s="398"/>
      <c r="AN700" s="398"/>
      <c r="AO700" s="398"/>
      <c r="AP700" s="398"/>
      <c r="AQ700" s="398"/>
      <c r="AR700" s="398"/>
      <c r="AS700" s="398"/>
      <c r="AT700" s="398"/>
      <c r="AU700" s="398"/>
      <c r="AV700" s="398"/>
      <c r="AW700" s="398"/>
      <c r="AX700" s="398"/>
      <c r="AY700" s="398"/>
      <c r="AZ700" s="398"/>
      <c r="BA700" s="401"/>
      <c r="BB700" s="478"/>
      <c r="BC700" s="401"/>
      <c r="BD700" s="401"/>
      <c r="BE700" s="401"/>
      <c r="BF700" s="401"/>
      <c r="BG700" s="401"/>
      <c r="BH700" s="401"/>
      <c r="BI700" s="401"/>
      <c r="BJ700" s="401"/>
      <c r="BK700" s="401"/>
      <c r="BL700" s="401"/>
      <c r="BM700" s="401"/>
      <c r="BN700" s="401"/>
      <c r="BO700" s="401"/>
      <c r="BP700" s="401"/>
      <c r="BQ700" s="401"/>
      <c r="BR700" s="401"/>
      <c r="BS700" s="401"/>
      <c r="BT700" s="401"/>
      <c r="BU700" s="401"/>
      <c r="BV700" s="401"/>
      <c r="BW700" s="401"/>
      <c r="BX700" s="401"/>
      <c r="BY700" s="401"/>
      <c r="BZ700" s="401"/>
      <c r="CA700" s="401"/>
      <c r="CB700" s="401"/>
      <c r="CC700" s="401"/>
      <c r="CD700" s="401"/>
      <c r="CE700" s="401"/>
      <c r="CF700" s="401"/>
      <c r="CG700" s="401"/>
      <c r="CH700" s="401"/>
      <c r="CI700" s="401"/>
      <c r="CJ700" s="401"/>
      <c r="CK700" s="401"/>
      <c r="CL700" s="401"/>
      <c r="CM700" s="401"/>
      <c r="CN700" s="401"/>
      <c r="CO700" s="401"/>
      <c r="CP700" s="401"/>
      <c r="CQ700" s="401"/>
      <c r="CR700" s="401"/>
      <c r="CS700" s="401"/>
      <c r="CT700" s="401"/>
      <c r="CU700" s="401"/>
      <c r="CV700" s="401"/>
      <c r="CW700" s="401"/>
      <c r="CX700" s="401"/>
      <c r="CY700" s="401"/>
      <c r="CZ700" s="401"/>
    </row>
    <row r="701" ht="25.15" customHeight="true" x14ac:dyDescent="0.2">
      <c r="C701" s="1072"/>
      <c r="D701" s="1072"/>
      <c r="E701" s="698"/>
      <c r="F701" s="698"/>
      <c r="G701" s="698"/>
      <c r="H701" s="1072"/>
      <c r="I701" s="1072"/>
      <c r="J701" s="698"/>
      <c r="K701" s="698"/>
      <c r="L701" s="698"/>
      <c r="M701" s="1072"/>
      <c r="N701" s="1072"/>
      <c r="O701" s="698"/>
      <c r="P701" s="698"/>
      <c r="Q701" s="698"/>
      <c r="BA701" s="401"/>
      <c r="BB701" s="478"/>
      <c r="BC701" s="401"/>
      <c r="BD701" s="401"/>
      <c r="BE701" s="401"/>
      <c r="BF701" s="401"/>
      <c r="BG701" s="401"/>
      <c r="BH701" s="401"/>
      <c r="BI701" s="401"/>
      <c r="BJ701" s="401"/>
      <c r="BK701" s="401"/>
      <c r="BL701" s="401"/>
      <c r="BM701" s="401"/>
      <c r="BN701" s="401"/>
      <c r="BO701" s="401"/>
      <c r="BP701" s="401"/>
      <c r="BQ701" s="401"/>
      <c r="BR701" s="401"/>
      <c r="BS701" s="401"/>
      <c r="BT701" s="401"/>
      <c r="BU701" s="401"/>
      <c r="BV701" s="401"/>
      <c r="BW701" s="401"/>
      <c r="BX701" s="401"/>
      <c r="BY701" s="401"/>
      <c r="BZ701" s="401"/>
      <c r="CA701" s="401"/>
      <c r="CB701" s="401"/>
      <c r="CC701" s="401"/>
      <c r="CD701" s="401"/>
      <c r="CE701" s="401"/>
      <c r="CF701" s="401"/>
      <c r="CG701" s="401"/>
      <c r="CH701" s="401"/>
      <c r="CI701" s="401"/>
      <c r="CJ701" s="401"/>
      <c r="CK701" s="401"/>
      <c r="CL701" s="401"/>
      <c r="CM701" s="401"/>
      <c r="CN701" s="401"/>
      <c r="CO701" s="401"/>
      <c r="CP701" s="401"/>
      <c r="CQ701" s="401"/>
      <c r="CR701" s="401"/>
      <c r="CS701" s="401"/>
      <c r="CT701" s="401"/>
      <c r="CU701" s="401"/>
      <c r="CV701" s="401"/>
      <c r="CW701" s="401"/>
      <c r="CX701" s="401"/>
      <c r="CY701" s="401"/>
      <c r="CZ701" s="401"/>
    </row>
    <row r="702" ht="25.15" customHeight="true" x14ac:dyDescent="0.2">
      <c r="C702" s="1072"/>
      <c r="D702" s="1072"/>
      <c r="E702" s="698"/>
      <c r="F702" s="698"/>
      <c r="G702" s="698"/>
      <c r="H702" s="1072"/>
      <c r="I702" s="1072"/>
      <c r="J702" s="698"/>
      <c r="K702" s="698"/>
      <c r="L702" s="698"/>
      <c r="M702" s="1072"/>
      <c r="N702" s="1072"/>
      <c r="O702" s="698"/>
      <c r="P702" s="698"/>
      <c r="Q702" s="698"/>
      <c r="BA702" s="401"/>
      <c r="BB702" s="478"/>
      <c r="BC702" s="401"/>
      <c r="BD702" s="401"/>
      <c r="BE702" s="401"/>
      <c r="BF702" s="401"/>
      <c r="BG702" s="401"/>
      <c r="BH702" s="401"/>
      <c r="BI702" s="401"/>
      <c r="BJ702" s="401"/>
      <c r="BK702" s="401"/>
      <c r="BL702" s="401"/>
      <c r="BM702" s="401"/>
      <c r="BN702" s="401"/>
      <c r="BO702" s="401"/>
      <c r="BP702" s="401"/>
      <c r="BQ702" s="401"/>
      <c r="BR702" s="401"/>
      <c r="BS702" s="401"/>
      <c r="BT702" s="401"/>
      <c r="BU702" s="401"/>
      <c r="BV702" s="401"/>
      <c r="BW702" s="401"/>
      <c r="BX702" s="401"/>
      <c r="BY702" s="401"/>
      <c r="BZ702" s="401"/>
      <c r="CA702" s="401"/>
      <c r="CB702" s="401"/>
      <c r="CC702" s="401"/>
      <c r="CD702" s="401"/>
      <c r="CE702" s="401"/>
      <c r="CF702" s="401"/>
      <c r="CG702" s="401"/>
      <c r="CH702" s="401"/>
      <c r="CI702" s="401"/>
      <c r="CJ702" s="401"/>
      <c r="CK702" s="401"/>
      <c r="CL702" s="401"/>
      <c r="CM702" s="401"/>
      <c r="CN702" s="401"/>
      <c r="CO702" s="401"/>
      <c r="CP702" s="401"/>
      <c r="CQ702" s="401"/>
      <c r="CR702" s="401"/>
      <c r="CS702" s="401"/>
      <c r="CT702" s="401"/>
      <c r="CU702" s="401"/>
      <c r="CV702" s="401"/>
      <c r="CW702" s="401"/>
      <c r="CX702" s="401"/>
      <c r="CY702" s="401"/>
      <c r="CZ702" s="401"/>
    </row>
    <row r="703" ht="25.15" customHeight="true" x14ac:dyDescent="0.2">
      <c r="C703" s="1072"/>
      <c r="D703" s="1072"/>
      <c r="E703" s="698"/>
      <c r="F703" s="698"/>
      <c r="G703" s="698"/>
      <c r="H703" s="1072"/>
      <c r="I703" s="1072"/>
      <c r="J703" s="698"/>
      <c r="K703" s="698"/>
      <c r="L703" s="698"/>
      <c r="M703" s="1072"/>
      <c r="N703" s="1072"/>
      <c r="O703" s="698"/>
      <c r="P703" s="698"/>
      <c r="Q703" s="698"/>
      <c r="BA703" s="401"/>
      <c r="BB703" s="478"/>
      <c r="BC703" s="401"/>
      <c r="BD703" s="401"/>
      <c r="BE703" s="401"/>
      <c r="BF703" s="401"/>
      <c r="BG703" s="401"/>
      <c r="BH703" s="401"/>
      <c r="BI703" s="401"/>
      <c r="BJ703" s="401"/>
      <c r="BK703" s="401"/>
      <c r="BL703" s="401"/>
      <c r="BM703" s="401"/>
      <c r="BN703" s="401"/>
      <c r="BO703" s="401"/>
      <c r="BP703" s="401"/>
      <c r="BQ703" s="401"/>
      <c r="BR703" s="401"/>
      <c r="BS703" s="401"/>
      <c r="BT703" s="401"/>
      <c r="BU703" s="401"/>
      <c r="BV703" s="401"/>
      <c r="BW703" s="401"/>
      <c r="BX703" s="401"/>
      <c r="BY703" s="401"/>
      <c r="BZ703" s="401"/>
      <c r="CA703" s="401"/>
      <c r="CB703" s="401"/>
      <c r="CC703" s="401"/>
      <c r="CD703" s="401"/>
      <c r="CE703" s="401"/>
      <c r="CF703" s="401"/>
      <c r="CG703" s="401"/>
      <c r="CH703" s="401"/>
      <c r="CI703" s="401"/>
      <c r="CJ703" s="401"/>
      <c r="CK703" s="401"/>
      <c r="CL703" s="401"/>
      <c r="CM703" s="401"/>
      <c r="CN703" s="401"/>
      <c r="CO703" s="401"/>
      <c r="CP703" s="401"/>
      <c r="CQ703" s="401"/>
      <c r="CR703" s="401"/>
      <c r="CS703" s="401"/>
      <c r="CT703" s="401"/>
      <c r="CU703" s="401"/>
      <c r="CV703" s="401"/>
      <c r="CW703" s="401"/>
      <c r="CX703" s="401"/>
      <c r="CY703" s="401"/>
      <c r="CZ703" s="401"/>
    </row>
    <row r="704" ht="25.15" customHeight="true" x14ac:dyDescent="0.2">
      <c r="C704" s="1072"/>
      <c r="D704" s="1072"/>
      <c r="E704" s="698"/>
      <c r="F704" s="698"/>
      <c r="G704" s="698"/>
      <c r="H704" s="1072"/>
      <c r="I704" s="1072"/>
      <c r="J704" s="698"/>
      <c r="K704" s="698"/>
      <c r="L704" s="698"/>
      <c r="M704" s="1072"/>
      <c r="N704" s="1072"/>
      <c r="O704" s="698"/>
      <c r="P704" s="698"/>
      <c r="Q704" s="698"/>
      <c r="BA704" s="401"/>
      <c r="BB704" s="478"/>
      <c r="BC704" s="401"/>
      <c r="BD704" s="401"/>
      <c r="BE704" s="401"/>
      <c r="BF704" s="401"/>
      <c r="BG704" s="401"/>
      <c r="BH704" s="401"/>
      <c r="BI704" s="401"/>
      <c r="BJ704" s="401"/>
      <c r="BK704" s="401"/>
      <c r="BL704" s="401"/>
      <c r="BM704" s="401"/>
      <c r="BN704" s="401"/>
      <c r="BO704" s="401"/>
      <c r="BP704" s="401"/>
      <c r="BQ704" s="401"/>
      <c r="BR704" s="401"/>
      <c r="BS704" s="401"/>
      <c r="BT704" s="401"/>
      <c r="BU704" s="401"/>
      <c r="BV704" s="401"/>
      <c r="BW704" s="401"/>
      <c r="BX704" s="401"/>
      <c r="BY704" s="401"/>
      <c r="BZ704" s="401"/>
      <c r="CA704" s="401"/>
      <c r="CB704" s="401"/>
      <c r="CC704" s="401"/>
      <c r="CD704" s="401"/>
      <c r="CE704" s="401"/>
      <c r="CF704" s="401"/>
      <c r="CG704" s="401"/>
      <c r="CH704" s="401"/>
      <c r="CI704" s="401"/>
      <c r="CJ704" s="401"/>
      <c r="CK704" s="401"/>
      <c r="CL704" s="401"/>
      <c r="CM704" s="401"/>
      <c r="CN704" s="401"/>
      <c r="CO704" s="401"/>
      <c r="CP704" s="401"/>
      <c r="CQ704" s="401"/>
      <c r="CR704" s="401"/>
      <c r="CS704" s="401"/>
      <c r="CT704" s="401"/>
      <c r="CU704" s="401"/>
      <c r="CV704" s="401"/>
      <c r="CW704" s="401"/>
      <c r="CX704" s="401"/>
      <c r="CY704" s="401"/>
      <c r="CZ704" s="401"/>
    </row>
    <row r="705" ht="25.15" customHeight="true" x14ac:dyDescent="0.2">
      <c r="C705" s="1072"/>
      <c r="D705" s="1072"/>
      <c r="E705" s="698"/>
      <c r="F705" s="698"/>
      <c r="G705" s="698"/>
      <c r="H705" s="1072"/>
      <c r="I705" s="1072"/>
      <c r="J705" s="698"/>
      <c r="K705" s="698"/>
      <c r="L705" s="698"/>
      <c r="M705" s="1072"/>
      <c r="N705" s="1072"/>
      <c r="O705" s="698"/>
      <c r="P705" s="698"/>
      <c r="Q705" s="698"/>
      <c r="BA705" s="401"/>
      <c r="BB705" s="478"/>
      <c r="BC705" s="401"/>
      <c r="BD705" s="401"/>
      <c r="BE705" s="401"/>
      <c r="BF705" s="401"/>
      <c r="BG705" s="401"/>
      <c r="BH705" s="401"/>
      <c r="BI705" s="401"/>
      <c r="BJ705" s="401"/>
      <c r="BK705" s="401"/>
      <c r="BL705" s="401"/>
      <c r="BM705" s="401"/>
      <c r="BN705" s="401"/>
      <c r="BO705" s="401"/>
      <c r="BP705" s="401"/>
      <c r="BQ705" s="401"/>
      <c r="BR705" s="401"/>
      <c r="BS705" s="401"/>
      <c r="BT705" s="401"/>
      <c r="BU705" s="401"/>
      <c r="BV705" s="401"/>
      <c r="BW705" s="401"/>
      <c r="BX705" s="401"/>
      <c r="BY705" s="401"/>
      <c r="BZ705" s="401"/>
      <c r="CA705" s="401"/>
      <c r="CB705" s="401"/>
      <c r="CC705" s="401"/>
      <c r="CD705" s="401"/>
      <c r="CE705" s="401"/>
      <c r="CF705" s="401"/>
      <c r="CG705" s="401"/>
      <c r="CH705" s="401"/>
      <c r="CI705" s="401"/>
      <c r="CJ705" s="401"/>
      <c r="CK705" s="401"/>
      <c r="CL705" s="401"/>
      <c r="CM705" s="401"/>
      <c r="CN705" s="401"/>
      <c r="CO705" s="401"/>
      <c r="CP705" s="401"/>
      <c r="CQ705" s="401"/>
      <c r="CR705" s="401"/>
      <c r="CS705" s="401"/>
      <c r="CT705" s="401"/>
      <c r="CU705" s="401"/>
      <c r="CV705" s="401"/>
      <c r="CW705" s="401"/>
      <c r="CX705" s="401"/>
      <c r="CY705" s="401"/>
      <c r="CZ705" s="401"/>
    </row>
    <row r="706" ht="25.15" customHeight="true" x14ac:dyDescent="0.2">
      <c r="C706" s="1072"/>
      <c r="D706" s="1072"/>
      <c r="E706" s="698"/>
      <c r="F706" s="698"/>
      <c r="G706" s="698"/>
      <c r="H706" s="1072"/>
      <c r="I706" s="1072"/>
      <c r="J706" s="698"/>
      <c r="K706" s="698"/>
      <c r="L706" s="698"/>
      <c r="M706" s="1072"/>
      <c r="N706" s="1072"/>
      <c r="O706" s="698"/>
      <c r="P706" s="698"/>
      <c r="Q706" s="698"/>
      <c r="BA706" s="401"/>
      <c r="BB706" s="478"/>
      <c r="BC706" s="401"/>
      <c r="BD706" s="401"/>
      <c r="BE706" s="401"/>
      <c r="BF706" s="401"/>
      <c r="BG706" s="401"/>
      <c r="BH706" s="401"/>
      <c r="BI706" s="401"/>
      <c r="BJ706" s="401"/>
      <c r="BK706" s="401"/>
      <c r="BL706" s="401"/>
      <c r="BM706" s="401"/>
      <c r="BN706" s="401"/>
      <c r="BO706" s="401"/>
      <c r="BP706" s="401"/>
      <c r="BQ706" s="401"/>
      <c r="BR706" s="401"/>
      <c r="BS706" s="401"/>
      <c r="BT706" s="401"/>
      <c r="BU706" s="401"/>
      <c r="BV706" s="401"/>
      <c r="BW706" s="401"/>
      <c r="BX706" s="401"/>
      <c r="BY706" s="401"/>
      <c r="BZ706" s="401"/>
      <c r="CA706" s="401"/>
      <c r="CB706" s="401"/>
      <c r="CC706" s="401"/>
      <c r="CD706" s="401"/>
      <c r="CE706" s="401"/>
      <c r="CF706" s="401"/>
      <c r="CG706" s="401"/>
      <c r="CH706" s="401"/>
      <c r="CI706" s="401"/>
      <c r="CJ706" s="401"/>
      <c r="CK706" s="401"/>
      <c r="CL706" s="401"/>
      <c r="CM706" s="401"/>
      <c r="CN706" s="401"/>
      <c r="CO706" s="401"/>
      <c r="CP706" s="401"/>
      <c r="CQ706" s="401"/>
      <c r="CR706" s="401"/>
      <c r="CS706" s="401"/>
      <c r="CT706" s="401"/>
      <c r="CU706" s="401"/>
      <c r="CV706" s="401"/>
      <c r="CW706" s="401"/>
      <c r="CX706" s="401"/>
      <c r="CY706" s="401"/>
      <c r="CZ706" s="401"/>
    </row>
    <row r="707" ht="25.15" customHeight="true" x14ac:dyDescent="0.2">
      <c r="C707" s="1072"/>
      <c r="D707" s="1072"/>
      <c r="E707" s="698"/>
      <c r="F707" s="698"/>
      <c r="G707" s="698"/>
      <c r="H707" s="1072"/>
      <c r="I707" s="1072"/>
      <c r="J707" s="698"/>
      <c r="K707" s="698"/>
      <c r="L707" s="698"/>
      <c r="M707" s="1072"/>
      <c r="N707" s="1072"/>
      <c r="O707" s="698"/>
      <c r="P707" s="698"/>
      <c r="Q707" s="698"/>
      <c r="BA707" s="401"/>
      <c r="BB707" s="478"/>
      <c r="BC707" s="401"/>
      <c r="BD707" s="401"/>
      <c r="BE707" s="401"/>
      <c r="BF707" s="401"/>
      <c r="BG707" s="401"/>
      <c r="BH707" s="401"/>
      <c r="BI707" s="401"/>
      <c r="BJ707" s="401"/>
      <c r="BK707" s="401"/>
      <c r="BL707" s="401"/>
      <c r="BM707" s="401"/>
      <c r="BN707" s="401"/>
      <c r="BO707" s="401"/>
      <c r="BP707" s="401"/>
      <c r="BQ707" s="401"/>
      <c r="BR707" s="401"/>
      <c r="BS707" s="401"/>
      <c r="BT707" s="401"/>
      <c r="BU707" s="401"/>
      <c r="BV707" s="401"/>
      <c r="BW707" s="401"/>
      <c r="BX707" s="401"/>
      <c r="BY707" s="401"/>
      <c r="BZ707" s="401"/>
      <c r="CA707" s="401"/>
      <c r="CB707" s="401"/>
      <c r="CC707" s="401"/>
      <c r="CD707" s="401"/>
      <c r="CE707" s="401"/>
      <c r="CF707" s="401"/>
      <c r="CG707" s="401"/>
      <c r="CH707" s="401"/>
      <c r="CI707" s="401"/>
      <c r="CJ707" s="401"/>
      <c r="CK707" s="401"/>
      <c r="CL707" s="401"/>
      <c r="CM707" s="401"/>
      <c r="CN707" s="401"/>
      <c r="CO707" s="401"/>
      <c r="CP707" s="401"/>
      <c r="CQ707" s="401"/>
      <c r="CR707" s="401"/>
      <c r="CS707" s="401"/>
      <c r="CT707" s="401"/>
      <c r="CU707" s="401"/>
      <c r="CV707" s="401"/>
      <c r="CW707" s="401"/>
      <c r="CX707" s="401"/>
      <c r="CY707" s="401"/>
      <c r="CZ707" s="401"/>
    </row>
    <row r="708" ht="25.15" customHeight="true" x14ac:dyDescent="0.2">
      <c r="C708" s="1072"/>
      <c r="D708" s="1072"/>
      <c r="E708" s="698"/>
      <c r="F708" s="698"/>
      <c r="G708" s="698"/>
      <c r="H708" s="1072"/>
      <c r="I708" s="1072"/>
      <c r="J708" s="698"/>
      <c r="K708" s="698"/>
      <c r="L708" s="698"/>
      <c r="M708" s="1072"/>
      <c r="N708" s="1072"/>
      <c r="O708" s="698"/>
      <c r="P708" s="698"/>
      <c r="Q708" s="698"/>
      <c r="BA708" s="401"/>
      <c r="BB708" s="478"/>
      <c r="BC708" s="401"/>
      <c r="BD708" s="401"/>
      <c r="BE708" s="401"/>
      <c r="BF708" s="401"/>
      <c r="BG708" s="401"/>
      <c r="BH708" s="401"/>
      <c r="BI708" s="401"/>
      <c r="BJ708" s="401"/>
      <c r="BK708" s="401"/>
      <c r="BL708" s="401"/>
      <c r="BM708" s="401"/>
      <c r="BN708" s="401"/>
      <c r="BO708" s="401"/>
      <c r="BP708" s="401"/>
      <c r="BQ708" s="401"/>
      <c r="BR708" s="401"/>
      <c r="BS708" s="401"/>
      <c r="BT708" s="401"/>
      <c r="BU708" s="401"/>
      <c r="BV708" s="401"/>
      <c r="BW708" s="401"/>
      <c r="BX708" s="401"/>
      <c r="BY708" s="401"/>
      <c r="BZ708" s="401"/>
      <c r="CA708" s="401"/>
      <c r="CB708" s="401"/>
      <c r="CC708" s="401"/>
      <c r="CD708" s="401"/>
      <c r="CE708" s="401"/>
      <c r="CF708" s="401"/>
      <c r="CG708" s="401"/>
      <c r="CH708" s="401"/>
      <c r="CI708" s="401"/>
      <c r="CJ708" s="401"/>
      <c r="CK708" s="401"/>
      <c r="CL708" s="401"/>
      <c r="CM708" s="401"/>
      <c r="CN708" s="401"/>
      <c r="CO708" s="401"/>
      <c r="CP708" s="401"/>
      <c r="CQ708" s="401"/>
      <c r="CR708" s="401"/>
      <c r="CS708" s="401"/>
      <c r="CT708" s="401"/>
      <c r="CU708" s="401"/>
      <c r="CV708" s="401"/>
      <c r="CW708" s="401"/>
      <c r="CX708" s="401"/>
      <c r="CY708" s="401"/>
      <c r="CZ708" s="401"/>
    </row>
    <row r="709" ht="25.15" customHeight="true" x14ac:dyDescent="0.2">
      <c r="C709" s="1072"/>
      <c r="D709" s="1072"/>
      <c r="E709" s="698"/>
      <c r="F709" s="698"/>
      <c r="G709" s="698"/>
      <c r="H709" s="1072"/>
      <c r="I709" s="1072"/>
      <c r="J709" s="698"/>
      <c r="K709" s="698"/>
      <c r="L709" s="698"/>
      <c r="M709" s="1072"/>
      <c r="N709" s="1072"/>
      <c r="O709" s="698"/>
      <c r="P709" s="698"/>
      <c r="Q709" s="698"/>
      <c r="BA709" s="401"/>
      <c r="BB709" s="478"/>
      <c r="BC709" s="401"/>
      <c r="BD709" s="401"/>
      <c r="BE709" s="401"/>
      <c r="BF709" s="401"/>
      <c r="BG709" s="401"/>
      <c r="BH709" s="401"/>
      <c r="BI709" s="401"/>
      <c r="BJ709" s="401"/>
      <c r="BK709" s="401"/>
      <c r="BL709" s="401"/>
      <c r="BM709" s="401"/>
      <c r="BN709" s="401"/>
      <c r="BO709" s="401"/>
      <c r="BP709" s="401"/>
      <c r="BQ709" s="401"/>
      <c r="BR709" s="401"/>
      <c r="BS709" s="401"/>
      <c r="BT709" s="401"/>
      <c r="BU709" s="401"/>
      <c r="BV709" s="401"/>
      <c r="BW709" s="401"/>
      <c r="BX709" s="401"/>
      <c r="BY709" s="401"/>
      <c r="BZ709" s="401"/>
      <c r="CA709" s="401"/>
      <c r="CB709" s="401"/>
      <c r="CC709" s="401"/>
      <c r="CD709" s="401"/>
      <c r="CE709" s="401"/>
      <c r="CF709" s="401"/>
      <c r="CG709" s="401"/>
      <c r="CH709" s="401"/>
      <c r="CI709" s="401"/>
      <c r="CJ709" s="401"/>
      <c r="CK709" s="401"/>
      <c r="CL709" s="401"/>
      <c r="CM709" s="401"/>
      <c r="CN709" s="401"/>
      <c r="CO709" s="401"/>
      <c r="CP709" s="401"/>
      <c r="CQ709" s="401"/>
      <c r="CR709" s="401"/>
      <c r="CS709" s="401"/>
      <c r="CT709" s="401"/>
      <c r="CU709" s="401"/>
      <c r="CV709" s="401"/>
      <c r="CW709" s="401"/>
      <c r="CX709" s="401"/>
      <c r="CY709" s="401"/>
      <c r="CZ709" s="401"/>
    </row>
    <row r="710" ht="25.15" customHeight="true" x14ac:dyDescent="0.2">
      <c r="C710" s="1072"/>
      <c r="D710" s="1072"/>
      <c r="E710" s="698"/>
      <c r="F710" s="698"/>
      <c r="G710" s="698"/>
      <c r="H710" s="1072"/>
      <c r="I710" s="1072"/>
      <c r="J710" s="698"/>
      <c r="K710" s="698"/>
      <c r="L710" s="698"/>
      <c r="M710" s="1072"/>
      <c r="N710" s="1072"/>
      <c r="O710" s="698"/>
      <c r="P710" s="698"/>
      <c r="Q710" s="698"/>
      <c r="BA710" s="401"/>
      <c r="BB710" s="478"/>
      <c r="BC710" s="401"/>
      <c r="BD710" s="401"/>
      <c r="BE710" s="401"/>
      <c r="BF710" s="401"/>
      <c r="BG710" s="401"/>
      <c r="BH710" s="401"/>
      <c r="BI710" s="401"/>
      <c r="BJ710" s="401"/>
      <c r="BK710" s="401"/>
      <c r="BL710" s="401"/>
      <c r="BM710" s="401"/>
      <c r="BN710" s="401"/>
      <c r="BO710" s="401"/>
      <c r="BP710" s="401"/>
      <c r="BQ710" s="401"/>
      <c r="BR710" s="401"/>
      <c r="BS710" s="401"/>
      <c r="BT710" s="401"/>
      <c r="BU710" s="401"/>
      <c r="BV710" s="401"/>
      <c r="BW710" s="401"/>
      <c r="BX710" s="401"/>
      <c r="BY710" s="401"/>
      <c r="BZ710" s="401"/>
      <c r="CA710" s="401"/>
      <c r="CB710" s="401"/>
      <c r="CC710" s="401"/>
      <c r="CD710" s="401"/>
      <c r="CE710" s="401"/>
      <c r="CF710" s="401"/>
      <c r="CG710" s="401"/>
      <c r="CH710" s="401"/>
      <c r="CI710" s="401"/>
      <c r="CJ710" s="401"/>
      <c r="CK710" s="401"/>
      <c r="CL710" s="401"/>
      <c r="CM710" s="401"/>
      <c r="CN710" s="401"/>
      <c r="CO710" s="401"/>
      <c r="CP710" s="401"/>
      <c r="CQ710" s="401"/>
      <c r="CR710" s="401"/>
      <c r="CS710" s="401"/>
      <c r="CT710" s="401"/>
      <c r="CU710" s="401"/>
      <c r="CV710" s="401"/>
      <c r="CW710" s="401"/>
      <c r="CX710" s="401"/>
      <c r="CY710" s="401"/>
      <c r="CZ710" s="401"/>
    </row>
    <row r="711" ht="25.15" customHeight="true" x14ac:dyDescent="0.2">
      <c r="C711" s="1072"/>
      <c r="D711" s="1072"/>
      <c r="E711" s="698"/>
      <c r="F711" s="698"/>
      <c r="G711" s="698"/>
      <c r="H711" s="1072"/>
      <c r="I711" s="1072"/>
      <c r="J711" s="698"/>
      <c r="K711" s="698"/>
      <c r="L711" s="698"/>
      <c r="M711" s="1072"/>
      <c r="N711" s="1072"/>
      <c r="O711" s="698"/>
      <c r="P711" s="698"/>
      <c r="Q711" s="698"/>
      <c r="BA711" s="401"/>
      <c r="BB711" s="478"/>
      <c r="BC711" s="401"/>
      <c r="BD711" s="401"/>
      <c r="BE711" s="401"/>
      <c r="BF711" s="401"/>
      <c r="BG711" s="401"/>
      <c r="BH711" s="401"/>
      <c r="BI711" s="401"/>
      <c r="BJ711" s="401"/>
      <c r="BK711" s="401"/>
      <c r="BL711" s="401"/>
      <c r="BM711" s="401"/>
      <c r="BN711" s="401"/>
      <c r="BO711" s="401"/>
      <c r="BP711" s="401"/>
      <c r="BQ711" s="401"/>
      <c r="BR711" s="401"/>
      <c r="BS711" s="401"/>
      <c r="BT711" s="401"/>
      <c r="BU711" s="401"/>
      <c r="BV711" s="401"/>
      <c r="BW711" s="401"/>
      <c r="BX711" s="401"/>
      <c r="BY711" s="401"/>
      <c r="BZ711" s="401"/>
      <c r="CA711" s="401"/>
      <c r="CB711" s="401"/>
      <c r="CC711" s="401"/>
      <c r="CD711" s="401"/>
      <c r="CE711" s="401"/>
      <c r="CF711" s="401"/>
      <c r="CG711" s="401"/>
      <c r="CH711" s="401"/>
      <c r="CI711" s="401"/>
      <c r="CJ711" s="401"/>
      <c r="CK711" s="401"/>
      <c r="CL711" s="401"/>
      <c r="CM711" s="401"/>
      <c r="CN711" s="401"/>
      <c r="CO711" s="401"/>
      <c r="CP711" s="401"/>
      <c r="CQ711" s="401"/>
      <c r="CR711" s="401"/>
      <c r="CS711" s="401"/>
      <c r="CT711" s="401"/>
      <c r="CU711" s="401"/>
      <c r="CV711" s="401"/>
      <c r="CW711" s="401"/>
      <c r="CX711" s="401"/>
      <c r="CY711" s="401"/>
      <c r="CZ711" s="401"/>
    </row>
    <row r="712" ht="25.15" customHeight="true" x14ac:dyDescent="0.2">
      <c r="C712" s="1072"/>
      <c r="D712" s="1072"/>
      <c r="E712" s="698"/>
      <c r="F712" s="698"/>
      <c r="G712" s="698"/>
      <c r="H712" s="1072"/>
      <c r="I712" s="1072"/>
      <c r="J712" s="698"/>
      <c r="K712" s="698"/>
      <c r="L712" s="698"/>
      <c r="M712" s="1072"/>
      <c r="N712" s="1072"/>
      <c r="O712" s="698"/>
      <c r="P712" s="698"/>
      <c r="Q712" s="698"/>
      <c r="BA712" s="401"/>
      <c r="BB712" s="478"/>
      <c r="BC712" s="401"/>
      <c r="BD712" s="401"/>
      <c r="BE712" s="401"/>
      <c r="BF712" s="401"/>
      <c r="BG712" s="401"/>
      <c r="BH712" s="401"/>
      <c r="BI712" s="401"/>
      <c r="BJ712" s="401"/>
      <c r="BK712" s="401"/>
      <c r="BL712" s="401"/>
      <c r="BM712" s="401"/>
      <c r="BN712" s="401"/>
      <c r="BO712" s="401"/>
      <c r="BP712" s="401"/>
      <c r="BQ712" s="401"/>
      <c r="BR712" s="401"/>
      <c r="BS712" s="401"/>
      <c r="BT712" s="401"/>
      <c r="BU712" s="401"/>
      <c r="BV712" s="401"/>
      <c r="BW712" s="401"/>
      <c r="BX712" s="401"/>
      <c r="BY712" s="401"/>
      <c r="BZ712" s="401"/>
      <c r="CA712" s="401"/>
      <c r="CB712" s="401"/>
      <c r="CC712" s="401"/>
      <c r="CD712" s="401"/>
      <c r="CE712" s="401"/>
      <c r="CF712" s="401"/>
      <c r="CG712" s="401"/>
      <c r="CH712" s="401"/>
      <c r="CI712" s="401"/>
      <c r="CJ712" s="401"/>
      <c r="CK712" s="401"/>
      <c r="CL712" s="401"/>
      <c r="CM712" s="401"/>
      <c r="CN712" s="401"/>
      <c r="CO712" s="401"/>
      <c r="CP712" s="401"/>
      <c r="CQ712" s="401"/>
      <c r="CR712" s="401"/>
      <c r="CS712" s="401"/>
      <c r="CT712" s="401"/>
      <c r="CU712" s="401"/>
      <c r="CV712" s="401"/>
      <c r="CW712" s="401"/>
      <c r="CX712" s="401"/>
      <c r="CY712" s="401"/>
      <c r="CZ712" s="401"/>
    </row>
    <row r="713" ht="25.15" customHeight="true" x14ac:dyDescent="0.2">
      <c r="C713" s="1072"/>
      <c r="D713" s="1072"/>
      <c r="E713" s="698"/>
      <c r="F713" s="698"/>
      <c r="G713" s="698"/>
      <c r="H713" s="1072"/>
      <c r="I713" s="1072"/>
      <c r="J713" s="698"/>
      <c r="K713" s="698"/>
      <c r="L713" s="698"/>
      <c r="M713" s="1072"/>
      <c r="N713" s="1072"/>
      <c r="O713" s="698"/>
      <c r="P713" s="698"/>
      <c r="Q713" s="698"/>
      <c r="BA713" s="401"/>
      <c r="BB713" s="478"/>
      <c r="BC713" s="401"/>
      <c r="BD713" s="401"/>
      <c r="BE713" s="401"/>
      <c r="BF713" s="401"/>
      <c r="BG713" s="401"/>
      <c r="BH713" s="401"/>
      <c r="BI713" s="401"/>
      <c r="BJ713" s="401"/>
      <c r="BK713" s="401"/>
      <c r="BL713" s="401"/>
      <c r="BM713" s="401"/>
      <c r="BN713" s="401"/>
      <c r="BO713" s="401"/>
      <c r="BP713" s="401"/>
      <c r="BQ713" s="401"/>
      <c r="BR713" s="401"/>
      <c r="BS713" s="401"/>
      <c r="BT713" s="401"/>
      <c r="BU713" s="401"/>
      <c r="BV713" s="401"/>
      <c r="BW713" s="401"/>
      <c r="BX713" s="401"/>
      <c r="BY713" s="401"/>
      <c r="BZ713" s="401"/>
      <c r="CA713" s="401"/>
      <c r="CB713" s="401"/>
      <c r="CC713" s="401"/>
      <c r="CD713" s="401"/>
      <c r="CE713" s="401"/>
      <c r="CF713" s="401"/>
      <c r="CG713" s="401"/>
      <c r="CH713" s="401"/>
      <c r="CI713" s="401"/>
      <c r="CJ713" s="401"/>
      <c r="CK713" s="401"/>
      <c r="CL713" s="401"/>
      <c r="CM713" s="401"/>
      <c r="CN713" s="401"/>
      <c r="CO713" s="401"/>
      <c r="CP713" s="401"/>
      <c r="CQ713" s="401"/>
      <c r="CR713" s="401"/>
      <c r="CS713" s="401"/>
      <c r="CT713" s="401"/>
      <c r="CU713" s="401"/>
      <c r="CV713" s="401"/>
      <c r="CW713" s="401"/>
      <c r="CX713" s="401"/>
      <c r="CY713" s="401"/>
      <c r="CZ713" s="401"/>
    </row>
    <row r="714" ht="25.15" customHeight="true" x14ac:dyDescent="0.2">
      <c r="C714" s="1072"/>
      <c r="D714" s="1072"/>
      <c r="E714" s="698"/>
      <c r="F714" s="698"/>
      <c r="G714" s="698"/>
      <c r="H714" s="1072"/>
      <c r="I714" s="1072"/>
      <c r="J714" s="698"/>
      <c r="K714" s="698"/>
      <c r="L714" s="698"/>
      <c r="M714" s="1072"/>
      <c r="N714" s="1072"/>
      <c r="O714" s="698"/>
      <c r="P714" s="698"/>
      <c r="Q714" s="698"/>
      <c r="BA714" s="401"/>
      <c r="BB714" s="478"/>
      <c r="BC714" s="401"/>
      <c r="BD714" s="401"/>
      <c r="BE714" s="401"/>
      <c r="BF714" s="401"/>
      <c r="BG714" s="401"/>
      <c r="BH714" s="401"/>
      <c r="BI714" s="401"/>
      <c r="BJ714" s="401"/>
      <c r="BK714" s="401"/>
      <c r="BL714" s="401"/>
      <c r="BM714" s="401"/>
      <c r="BN714" s="401"/>
      <c r="BO714" s="401"/>
      <c r="BP714" s="401"/>
      <c r="BQ714" s="401"/>
      <c r="BR714" s="401"/>
      <c r="BS714" s="401"/>
      <c r="BT714" s="401"/>
      <c r="BU714" s="401"/>
      <c r="BV714" s="401"/>
      <c r="BW714" s="401"/>
      <c r="BX714" s="401"/>
      <c r="BY714" s="401"/>
      <c r="BZ714" s="401"/>
      <c r="CA714" s="401"/>
      <c r="CB714" s="401"/>
      <c r="CC714" s="401"/>
      <c r="CD714" s="401"/>
      <c r="CE714" s="401"/>
      <c r="CF714" s="401"/>
      <c r="CG714" s="401"/>
      <c r="CH714" s="401"/>
      <c r="CI714" s="401"/>
      <c r="CJ714" s="401"/>
      <c r="CK714" s="401"/>
      <c r="CL714" s="401"/>
      <c r="CM714" s="401"/>
      <c r="CN714" s="401"/>
      <c r="CO714" s="401"/>
      <c r="CP714" s="401"/>
      <c r="CQ714" s="401"/>
      <c r="CR714" s="401"/>
      <c r="CS714" s="401"/>
      <c r="CT714" s="401"/>
      <c r="CU714" s="401"/>
      <c r="CV714" s="401"/>
      <c r="CW714" s="401"/>
      <c r="CX714" s="401"/>
      <c r="CY714" s="401"/>
      <c r="CZ714" s="401"/>
    </row>
    <row r="715" ht="25.15" customHeight="true" x14ac:dyDescent="0.2">
      <c r="C715" s="1072"/>
      <c r="D715" s="1072"/>
      <c r="E715" s="698"/>
      <c r="F715" s="698"/>
      <c r="G715" s="698"/>
      <c r="H715" s="1072"/>
      <c r="I715" s="1072"/>
      <c r="J715" s="698"/>
      <c r="K715" s="698"/>
      <c r="L715" s="698"/>
      <c r="M715" s="1072"/>
      <c r="N715" s="1072"/>
      <c r="O715" s="698"/>
      <c r="P715" s="698"/>
      <c r="Q715" s="698"/>
      <c r="BA715" s="401"/>
      <c r="BB715" s="478"/>
      <c r="BC715" s="401"/>
      <c r="BD715" s="401"/>
      <c r="BE715" s="401"/>
      <c r="BF715" s="401"/>
      <c r="BG715" s="401"/>
      <c r="BH715" s="401"/>
      <c r="BI715" s="401"/>
      <c r="BJ715" s="401"/>
      <c r="BK715" s="401"/>
      <c r="BL715" s="401"/>
      <c r="BM715" s="401"/>
      <c r="BN715" s="401"/>
      <c r="BO715" s="401"/>
      <c r="BP715" s="401"/>
      <c r="BQ715" s="401"/>
      <c r="BR715" s="401"/>
      <c r="BS715" s="401"/>
      <c r="BT715" s="401"/>
      <c r="BU715" s="401"/>
      <c r="BV715" s="401"/>
      <c r="BW715" s="401"/>
      <c r="BX715" s="401"/>
      <c r="BY715" s="401"/>
      <c r="BZ715" s="401"/>
      <c r="CA715" s="401"/>
      <c r="CB715" s="401"/>
      <c r="CC715" s="401"/>
      <c r="CD715" s="401"/>
      <c r="CE715" s="401"/>
      <c r="CF715" s="401"/>
      <c r="CG715" s="401"/>
      <c r="CH715" s="401"/>
      <c r="CI715" s="401"/>
      <c r="CJ715" s="401"/>
      <c r="CK715" s="401"/>
      <c r="CL715" s="401"/>
      <c r="CM715" s="401"/>
      <c r="CN715" s="401"/>
      <c r="CO715" s="401"/>
      <c r="CP715" s="401"/>
      <c r="CQ715" s="401"/>
      <c r="CR715" s="401"/>
      <c r="CS715" s="401"/>
      <c r="CT715" s="401"/>
      <c r="CU715" s="401"/>
      <c r="CV715" s="401"/>
      <c r="CW715" s="401"/>
      <c r="CX715" s="401"/>
      <c r="CY715" s="401"/>
      <c r="CZ715" s="401"/>
    </row>
    <row r="716" ht="25.15" customHeight="true" x14ac:dyDescent="0.2">
      <c r="C716" s="1072"/>
      <c r="D716" s="1072"/>
      <c r="E716" s="698"/>
      <c r="F716" s="698"/>
      <c r="G716" s="698"/>
      <c r="H716" s="1072"/>
      <c r="I716" s="1072"/>
      <c r="J716" s="698"/>
      <c r="K716" s="698"/>
      <c r="L716" s="698"/>
      <c r="M716" s="1072"/>
      <c r="N716" s="1072"/>
      <c r="O716" s="698"/>
      <c r="P716" s="698"/>
      <c r="Q716" s="698"/>
      <c r="BA716" s="401"/>
      <c r="BB716" s="478"/>
      <c r="BC716" s="401"/>
      <c r="BD716" s="401"/>
      <c r="BE716" s="401"/>
      <c r="BF716" s="401"/>
      <c r="BG716" s="401"/>
      <c r="BH716" s="401"/>
      <c r="BI716" s="401"/>
      <c r="BJ716" s="401"/>
      <c r="BK716" s="401"/>
      <c r="BL716" s="401"/>
      <c r="BM716" s="401"/>
      <c r="BN716" s="401"/>
      <c r="BO716" s="401"/>
      <c r="BP716" s="401"/>
      <c r="BQ716" s="401"/>
      <c r="BR716" s="401"/>
      <c r="BS716" s="401"/>
      <c r="BT716" s="401"/>
      <c r="BU716" s="401"/>
      <c r="BV716" s="401"/>
      <c r="BW716" s="401"/>
      <c r="BX716" s="401"/>
      <c r="BY716" s="401"/>
      <c r="BZ716" s="401"/>
      <c r="CA716" s="401"/>
      <c r="CB716" s="401"/>
      <c r="CC716" s="401"/>
      <c r="CD716" s="401"/>
      <c r="CE716" s="401"/>
      <c r="CF716" s="401"/>
      <c r="CG716" s="401"/>
      <c r="CH716" s="401"/>
      <c r="CI716" s="401"/>
      <c r="CJ716" s="401"/>
      <c r="CK716" s="401"/>
      <c r="CL716" s="401"/>
      <c r="CM716" s="401"/>
      <c r="CN716" s="401"/>
      <c r="CO716" s="401"/>
      <c r="CP716" s="401"/>
      <c r="CQ716" s="401"/>
      <c r="CR716" s="401"/>
      <c r="CS716" s="401"/>
      <c r="CT716" s="401"/>
      <c r="CU716" s="401"/>
      <c r="CV716" s="401"/>
      <c r="CW716" s="401"/>
      <c r="CX716" s="401"/>
      <c r="CY716" s="401"/>
      <c r="CZ716" s="401"/>
    </row>
    <row r="717" ht="25.15" customHeight="true" x14ac:dyDescent="0.2">
      <c r="C717" s="1072"/>
      <c r="D717" s="1072"/>
      <c r="E717" s="698"/>
      <c r="F717" s="698"/>
      <c r="G717" s="698"/>
      <c r="H717" s="1072"/>
      <c r="I717" s="1072"/>
      <c r="J717" s="698"/>
      <c r="K717" s="698"/>
      <c r="L717" s="698"/>
      <c r="M717" s="1072"/>
      <c r="N717" s="1072"/>
      <c r="O717" s="698"/>
      <c r="P717" s="698"/>
      <c r="Q717" s="698"/>
      <c r="BA717" s="401"/>
      <c r="BB717" s="478"/>
      <c r="BC717" s="401"/>
      <c r="BD717" s="401"/>
      <c r="BE717" s="401"/>
      <c r="BF717" s="401"/>
      <c r="BG717" s="401"/>
      <c r="BH717" s="401"/>
      <c r="BI717" s="401"/>
      <c r="BJ717" s="401"/>
      <c r="BK717" s="401"/>
      <c r="BL717" s="401"/>
      <c r="BM717" s="401"/>
      <c r="BN717" s="401"/>
      <c r="BO717" s="401"/>
      <c r="BP717" s="401"/>
      <c r="BQ717" s="401"/>
      <c r="BR717" s="401"/>
      <c r="BS717" s="401"/>
      <c r="BT717" s="401"/>
      <c r="BU717" s="401"/>
      <c r="BV717" s="401"/>
      <c r="BW717" s="401"/>
      <c r="BX717" s="401"/>
      <c r="BY717" s="401"/>
      <c r="BZ717" s="401"/>
      <c r="CA717" s="401"/>
      <c r="CB717" s="401"/>
      <c r="CC717" s="401"/>
      <c r="CD717" s="401"/>
      <c r="CE717" s="401"/>
      <c r="CF717" s="401"/>
      <c r="CG717" s="401"/>
      <c r="CH717" s="401"/>
      <c r="CI717" s="401"/>
      <c r="CJ717" s="401"/>
      <c r="CK717" s="401"/>
      <c r="CL717" s="401"/>
      <c r="CM717" s="401"/>
      <c r="CN717" s="401"/>
      <c r="CO717" s="401"/>
      <c r="CP717" s="401"/>
      <c r="CQ717" s="401"/>
      <c r="CR717" s="401"/>
      <c r="CS717" s="401"/>
      <c r="CT717" s="401"/>
      <c r="CU717" s="401"/>
      <c r="CV717" s="401"/>
      <c r="CW717" s="401"/>
      <c r="CX717" s="401"/>
      <c r="CY717" s="401"/>
      <c r="CZ717" s="401"/>
    </row>
    <row r="718" ht="25.15" customHeight="true" x14ac:dyDescent="0.2">
      <c r="C718" s="1072"/>
      <c r="D718" s="1072"/>
      <c r="E718" s="698"/>
      <c r="F718" s="698"/>
      <c r="G718" s="698"/>
      <c r="H718" s="1072"/>
      <c r="I718" s="1072"/>
      <c r="J718" s="698"/>
      <c r="K718" s="698"/>
      <c r="L718" s="698"/>
      <c r="M718" s="1072"/>
      <c r="N718" s="1072"/>
      <c r="O718" s="698"/>
      <c r="P718" s="698"/>
      <c r="Q718" s="698"/>
      <c r="BA718" s="401"/>
      <c r="BB718" s="478"/>
      <c r="BC718" s="401"/>
      <c r="BD718" s="401"/>
      <c r="BE718" s="401"/>
      <c r="BF718" s="401"/>
      <c r="BG718" s="401"/>
      <c r="BH718" s="401"/>
      <c r="BI718" s="401"/>
      <c r="BJ718" s="401"/>
      <c r="BK718" s="401"/>
      <c r="BL718" s="401"/>
      <c r="BM718" s="401"/>
      <c r="BN718" s="401"/>
      <c r="BO718" s="401"/>
      <c r="BP718" s="401"/>
      <c r="BQ718" s="401"/>
      <c r="BR718" s="401"/>
      <c r="BS718" s="401"/>
      <c r="BT718" s="401"/>
      <c r="BU718" s="401"/>
      <c r="BV718" s="401"/>
      <c r="BW718" s="401"/>
      <c r="BX718" s="401"/>
      <c r="BY718" s="401"/>
      <c r="BZ718" s="401"/>
      <c r="CA718" s="401"/>
      <c r="CB718" s="401"/>
      <c r="CC718" s="401"/>
      <c r="CD718" s="401"/>
      <c r="CE718" s="401"/>
      <c r="CF718" s="401"/>
      <c r="CG718" s="401"/>
      <c r="CH718" s="401"/>
      <c r="CI718" s="401"/>
      <c r="CJ718" s="401"/>
      <c r="CK718" s="401"/>
      <c r="CL718" s="401"/>
      <c r="CM718" s="401"/>
      <c r="CN718" s="401"/>
      <c r="CO718" s="401"/>
      <c r="CP718" s="401"/>
      <c r="CQ718" s="401"/>
      <c r="CR718" s="401"/>
      <c r="CS718" s="401"/>
      <c r="CT718" s="401"/>
      <c r="CU718" s="401"/>
      <c r="CV718" s="401"/>
      <c r="CW718" s="401"/>
      <c r="CX718" s="401"/>
      <c r="CY718" s="401"/>
      <c r="CZ718" s="401"/>
    </row>
    <row r="719" ht="25.15" customHeight="true" x14ac:dyDescent="0.2">
      <c r="C719" s="1072"/>
      <c r="D719" s="1072"/>
      <c r="E719" s="698"/>
      <c r="F719" s="698"/>
      <c r="G719" s="698"/>
      <c r="H719" s="1072"/>
      <c r="I719" s="1072"/>
      <c r="J719" s="698"/>
      <c r="K719" s="698"/>
      <c r="L719" s="698"/>
      <c r="M719" s="1072"/>
      <c r="N719" s="1072"/>
      <c r="O719" s="698"/>
      <c r="P719" s="698"/>
      <c r="Q719" s="698"/>
      <c r="BA719" s="401"/>
      <c r="BB719" s="478"/>
      <c r="BC719" s="401"/>
      <c r="BD719" s="401"/>
      <c r="BE719" s="401"/>
      <c r="BF719" s="401"/>
      <c r="BG719" s="401"/>
      <c r="BH719" s="401"/>
      <c r="BI719" s="401"/>
      <c r="BJ719" s="401"/>
      <c r="BK719" s="401"/>
      <c r="BL719" s="401"/>
      <c r="BM719" s="401"/>
      <c r="BN719" s="401"/>
      <c r="BO719" s="401"/>
      <c r="BP719" s="401"/>
      <c r="BQ719" s="401"/>
      <c r="BR719" s="401"/>
      <c r="BS719" s="401"/>
      <c r="BT719" s="401"/>
      <c r="BU719" s="401"/>
      <c r="BV719" s="401"/>
      <c r="BW719" s="401"/>
      <c r="BX719" s="401"/>
      <c r="BY719" s="401"/>
      <c r="BZ719" s="401"/>
      <c r="CA719" s="401"/>
      <c r="CB719" s="401"/>
      <c r="CC719" s="401"/>
      <c r="CD719" s="401"/>
      <c r="CE719" s="401"/>
      <c r="CF719" s="401"/>
      <c r="CG719" s="401"/>
      <c r="CH719" s="401"/>
      <c r="CI719" s="401"/>
      <c r="CJ719" s="401"/>
      <c r="CK719" s="401"/>
      <c r="CL719" s="401"/>
      <c r="CM719" s="401"/>
      <c r="CN719" s="401"/>
      <c r="CO719" s="401"/>
      <c r="CP719" s="401"/>
      <c r="CQ719" s="401"/>
      <c r="CR719" s="401"/>
      <c r="CS719" s="401"/>
      <c r="CT719" s="401"/>
      <c r="CU719" s="401"/>
      <c r="CV719" s="401"/>
      <c r="CW719" s="401"/>
      <c r="CX719" s="401"/>
      <c r="CY719" s="401"/>
      <c r="CZ719" s="401"/>
    </row>
    <row r="720" ht="25.15" customHeight="true" x14ac:dyDescent="0.2">
      <c r="C720" s="1072"/>
      <c r="D720" s="1072"/>
      <c r="E720" s="698"/>
      <c r="F720" s="698"/>
      <c r="G720" s="698"/>
      <c r="H720" s="1072"/>
      <c r="I720" s="1072"/>
      <c r="J720" s="698"/>
      <c r="K720" s="698"/>
      <c r="L720" s="698"/>
      <c r="M720" s="1072"/>
      <c r="N720" s="1072"/>
      <c r="O720" s="698"/>
      <c r="P720" s="698"/>
      <c r="Q720" s="698"/>
      <c r="BA720" s="401"/>
      <c r="BB720" s="478"/>
      <c r="BC720" s="401"/>
      <c r="BD720" s="401"/>
      <c r="BE720" s="401"/>
      <c r="BF720" s="401"/>
      <c r="BG720" s="401"/>
      <c r="BH720" s="401"/>
      <c r="BI720" s="401"/>
      <c r="BJ720" s="401"/>
      <c r="BK720" s="401"/>
      <c r="BL720" s="401"/>
      <c r="BM720" s="401"/>
      <c r="BN720" s="401"/>
      <c r="BO720" s="401"/>
      <c r="BP720" s="401"/>
      <c r="BQ720" s="401"/>
      <c r="BR720" s="401"/>
      <c r="BS720" s="401"/>
      <c r="BT720" s="401"/>
      <c r="BU720" s="401"/>
      <c r="BV720" s="401"/>
      <c r="BW720" s="401"/>
      <c r="BX720" s="401"/>
      <c r="BY720" s="401"/>
      <c r="BZ720" s="401"/>
      <c r="CA720" s="401"/>
      <c r="CB720" s="401"/>
      <c r="CC720" s="401"/>
      <c r="CD720" s="401"/>
      <c r="CE720" s="401"/>
      <c r="CF720" s="401"/>
      <c r="CG720" s="401"/>
      <c r="CH720" s="401"/>
      <c r="CI720" s="401"/>
      <c r="CJ720" s="401"/>
      <c r="CK720" s="401"/>
      <c r="CL720" s="401"/>
      <c r="CM720" s="401"/>
      <c r="CN720" s="401"/>
      <c r="CO720" s="401"/>
      <c r="CP720" s="401"/>
      <c r="CQ720" s="401"/>
      <c r="CR720" s="401"/>
      <c r="CS720" s="401"/>
      <c r="CT720" s="401"/>
      <c r="CU720" s="401"/>
      <c r="CV720" s="401"/>
      <c r="CW720" s="401"/>
      <c r="CX720" s="401"/>
      <c r="CY720" s="401"/>
      <c r="CZ720" s="401"/>
    </row>
    <row r="721" ht="25.15" customHeight="true" x14ac:dyDescent="0.2">
      <c r="C721" s="1072"/>
      <c r="D721" s="1072"/>
      <c r="E721" s="698"/>
      <c r="F721" s="698"/>
      <c r="G721" s="698"/>
      <c r="H721" s="1072"/>
      <c r="I721" s="1072"/>
      <c r="J721" s="698"/>
      <c r="K721" s="698"/>
      <c r="L721" s="698"/>
      <c r="M721" s="1072"/>
      <c r="N721" s="1072"/>
      <c r="O721" s="698"/>
      <c r="P721" s="698"/>
      <c r="Q721" s="698"/>
      <c r="BA721" s="401"/>
      <c r="BB721" s="478"/>
      <c r="BC721" s="401"/>
      <c r="BD721" s="401"/>
      <c r="BE721" s="401"/>
      <c r="BF721" s="401"/>
      <c r="BG721" s="401"/>
      <c r="BH721" s="401"/>
      <c r="BI721" s="401"/>
      <c r="BJ721" s="401"/>
      <c r="BK721" s="401"/>
      <c r="BL721" s="401"/>
      <c r="BM721" s="401"/>
      <c r="BN721" s="401"/>
      <c r="BO721" s="401"/>
      <c r="BP721" s="401"/>
      <c r="BQ721" s="401"/>
      <c r="BR721" s="401"/>
      <c r="BS721" s="401"/>
      <c r="BT721" s="401"/>
      <c r="BU721" s="401"/>
      <c r="BV721" s="401"/>
      <c r="BW721" s="401"/>
      <c r="BX721" s="401"/>
      <c r="BY721" s="401"/>
      <c r="BZ721" s="401"/>
      <c r="CA721" s="401"/>
      <c r="CB721" s="401"/>
      <c r="CC721" s="401"/>
      <c r="CD721" s="401"/>
      <c r="CE721" s="401"/>
      <c r="CF721" s="401"/>
      <c r="CG721" s="401"/>
      <c r="CH721" s="401"/>
      <c r="CI721" s="401"/>
      <c r="CJ721" s="401"/>
      <c r="CK721" s="401"/>
      <c r="CL721" s="401"/>
      <c r="CM721" s="401"/>
      <c r="CN721" s="401"/>
      <c r="CO721" s="401"/>
      <c r="CP721" s="401"/>
      <c r="CQ721" s="401"/>
      <c r="CR721" s="401"/>
      <c r="CS721" s="401"/>
      <c r="CT721" s="401"/>
      <c r="CU721" s="401"/>
      <c r="CV721" s="401"/>
      <c r="CW721" s="401"/>
      <c r="CX721" s="401"/>
      <c r="CY721" s="401"/>
      <c r="CZ721" s="401"/>
    </row>
    <row r="722" ht="25.15" customHeight="true" x14ac:dyDescent="0.2">
      <c r="C722" s="1072"/>
      <c r="D722" s="1072"/>
      <c r="E722" s="698"/>
      <c r="F722" s="698"/>
      <c r="G722" s="698"/>
      <c r="H722" s="1072"/>
      <c r="I722" s="1072"/>
      <c r="J722" s="698"/>
      <c r="K722" s="698"/>
      <c r="L722" s="698"/>
      <c r="M722" s="1072"/>
      <c r="N722" s="1072"/>
      <c r="O722" s="698"/>
      <c r="P722" s="698"/>
      <c r="Q722" s="698"/>
      <c r="BA722" s="401"/>
      <c r="BB722" s="478"/>
      <c r="BC722" s="401"/>
      <c r="BD722" s="401"/>
      <c r="BE722" s="401"/>
      <c r="BF722" s="401"/>
      <c r="BG722" s="401"/>
      <c r="BH722" s="401"/>
      <c r="BI722" s="401"/>
      <c r="BJ722" s="401"/>
      <c r="BK722" s="401"/>
      <c r="BL722" s="401"/>
      <c r="BM722" s="401"/>
      <c r="BN722" s="401"/>
      <c r="BO722" s="401"/>
      <c r="BP722" s="401"/>
      <c r="BQ722" s="401"/>
      <c r="BR722" s="401"/>
      <c r="BS722" s="401"/>
      <c r="BT722" s="401"/>
      <c r="BU722" s="401"/>
      <c r="BV722" s="401"/>
      <c r="BW722" s="401"/>
      <c r="BX722" s="401"/>
      <c r="BY722" s="401"/>
      <c r="BZ722" s="401"/>
      <c r="CA722" s="401"/>
      <c r="CB722" s="401"/>
      <c r="CC722" s="401"/>
      <c r="CD722" s="401"/>
      <c r="CE722" s="401"/>
      <c r="CF722" s="401"/>
      <c r="CG722" s="401"/>
      <c r="CH722" s="401"/>
      <c r="CI722" s="401"/>
      <c r="CJ722" s="401"/>
      <c r="CK722" s="401"/>
      <c r="CL722" s="401"/>
      <c r="CM722" s="401"/>
      <c r="CN722" s="401"/>
      <c r="CO722" s="401"/>
      <c r="CP722" s="401"/>
      <c r="CQ722" s="401"/>
      <c r="CR722" s="401"/>
      <c r="CS722" s="401"/>
      <c r="CT722" s="401"/>
      <c r="CU722" s="401"/>
      <c r="CV722" s="401"/>
      <c r="CW722" s="401"/>
      <c r="CX722" s="401"/>
      <c r="CY722" s="401"/>
      <c r="CZ722" s="401"/>
    </row>
    <row r="723" ht="25.15" customHeight="true" x14ac:dyDescent="0.2">
      <c r="C723" s="1072"/>
      <c r="D723" s="1072"/>
      <c r="E723" s="698"/>
      <c r="F723" s="698"/>
      <c r="G723" s="698"/>
      <c r="H723" s="1072"/>
      <c r="I723" s="1072"/>
      <c r="J723" s="698"/>
      <c r="K723" s="698"/>
      <c r="L723" s="698"/>
      <c r="M723" s="1072"/>
      <c r="N723" s="1072"/>
      <c r="O723" s="698"/>
      <c r="P723" s="698"/>
      <c r="Q723" s="698"/>
      <c r="BA723" s="401"/>
      <c r="BB723" s="478"/>
      <c r="BC723" s="401"/>
      <c r="BD723" s="401"/>
      <c r="BE723" s="401"/>
      <c r="BF723" s="401"/>
      <c r="BG723" s="401"/>
      <c r="BH723" s="401"/>
      <c r="BI723" s="401"/>
      <c r="BJ723" s="401"/>
      <c r="BK723" s="401"/>
      <c r="BL723" s="401"/>
      <c r="BM723" s="401"/>
      <c r="BN723" s="401"/>
      <c r="BO723" s="401"/>
      <c r="BP723" s="401"/>
      <c r="BQ723" s="401"/>
      <c r="BR723" s="401"/>
      <c r="BS723" s="401"/>
      <c r="BT723" s="401"/>
      <c r="BU723" s="401"/>
      <c r="BV723" s="401"/>
      <c r="BW723" s="401"/>
      <c r="BX723" s="401"/>
      <c r="BY723" s="401"/>
      <c r="BZ723" s="401"/>
      <c r="CA723" s="401"/>
      <c r="CB723" s="401"/>
      <c r="CC723" s="401"/>
      <c r="CD723" s="401"/>
      <c r="CE723" s="401"/>
      <c r="CF723" s="401"/>
      <c r="CG723" s="401"/>
      <c r="CH723" s="401"/>
      <c r="CI723" s="401"/>
      <c r="CJ723" s="401"/>
      <c r="CK723" s="401"/>
      <c r="CL723" s="401"/>
      <c r="CM723" s="401"/>
      <c r="CN723" s="401"/>
      <c r="CO723" s="401"/>
      <c r="CP723" s="401"/>
      <c r="CQ723" s="401"/>
      <c r="CR723" s="401"/>
      <c r="CS723" s="401"/>
      <c r="CT723" s="401"/>
      <c r="CU723" s="401"/>
      <c r="CV723" s="401"/>
      <c r="CW723" s="401"/>
      <c r="CX723" s="401"/>
      <c r="CY723" s="401"/>
      <c r="CZ723" s="401"/>
    </row>
    <row r="724" ht="25.15" customHeight="true" x14ac:dyDescent="0.2">
      <c r="C724" s="1072"/>
      <c r="D724" s="1072"/>
      <c r="E724" s="698"/>
      <c r="F724" s="698"/>
      <c r="G724" s="698"/>
      <c r="H724" s="1072"/>
      <c r="I724" s="1072"/>
      <c r="J724" s="698"/>
      <c r="K724" s="698"/>
      <c r="L724" s="698"/>
      <c r="M724" s="1072"/>
      <c r="N724" s="1072"/>
      <c r="O724" s="698"/>
      <c r="P724" s="698"/>
      <c r="Q724" s="698"/>
      <c r="BA724" s="401"/>
      <c r="BB724" s="478"/>
      <c r="BC724" s="401"/>
      <c r="BD724" s="401"/>
      <c r="BE724" s="401"/>
      <c r="BF724" s="401"/>
      <c r="BG724" s="401"/>
      <c r="BH724" s="401"/>
      <c r="BI724" s="401"/>
      <c r="BJ724" s="401"/>
      <c r="BK724" s="401"/>
      <c r="BL724" s="401"/>
      <c r="BM724" s="401"/>
      <c r="BN724" s="401"/>
      <c r="BO724" s="401"/>
      <c r="BP724" s="401"/>
      <c r="BQ724" s="401"/>
      <c r="BR724" s="401"/>
      <c r="BS724" s="401"/>
      <c r="BT724" s="401"/>
      <c r="BU724" s="401"/>
      <c r="BV724" s="401"/>
      <c r="BW724" s="401"/>
      <c r="BX724" s="401"/>
      <c r="BY724" s="401"/>
      <c r="BZ724" s="401"/>
      <c r="CA724" s="401"/>
      <c r="CB724" s="401"/>
      <c r="CC724" s="401"/>
      <c r="CD724" s="401"/>
      <c r="CE724" s="401"/>
      <c r="CF724" s="401"/>
      <c r="CG724" s="401"/>
      <c r="CH724" s="401"/>
      <c r="CI724" s="401"/>
      <c r="CJ724" s="401"/>
      <c r="CK724" s="401"/>
      <c r="CL724" s="401"/>
      <c r="CM724" s="401"/>
      <c r="CN724" s="401"/>
      <c r="CO724" s="401"/>
      <c r="CP724" s="401"/>
      <c r="CQ724" s="401"/>
      <c r="CR724" s="401"/>
      <c r="CS724" s="401"/>
      <c r="CT724" s="401"/>
      <c r="CU724" s="401"/>
      <c r="CV724" s="401"/>
      <c r="CW724" s="401"/>
      <c r="CX724" s="401"/>
      <c r="CY724" s="401"/>
      <c r="CZ724" s="401"/>
    </row>
    <row r="725" ht="25.15" customHeight="true" x14ac:dyDescent="0.2">
      <c r="C725" s="1072"/>
      <c r="D725" s="1072"/>
      <c r="E725" s="698"/>
      <c r="F725" s="698"/>
      <c r="G725" s="698"/>
      <c r="H725" s="1072"/>
      <c r="I725" s="1072"/>
      <c r="J725" s="698"/>
      <c r="K725" s="698"/>
      <c r="L725" s="698"/>
      <c r="M725" s="1072"/>
      <c r="N725" s="1072"/>
      <c r="O725" s="698"/>
      <c r="P725" s="698"/>
      <c r="Q725" s="698"/>
      <c r="BA725" s="401"/>
      <c r="BB725" s="478"/>
      <c r="BC725" s="401"/>
      <c r="BD725" s="401"/>
      <c r="BE725" s="401"/>
      <c r="BF725" s="401"/>
      <c r="BG725" s="401"/>
      <c r="BH725" s="401"/>
      <c r="BI725" s="401"/>
      <c r="BJ725" s="401"/>
      <c r="BK725" s="401"/>
      <c r="BL725" s="401"/>
      <c r="BM725" s="401"/>
      <c r="BN725" s="401"/>
      <c r="BO725" s="401"/>
      <c r="BP725" s="401"/>
      <c r="BQ725" s="401"/>
      <c r="BR725" s="401"/>
      <c r="BS725" s="401"/>
      <c r="BT725" s="401"/>
      <c r="BU725" s="401"/>
      <c r="BV725" s="401"/>
      <c r="BW725" s="401"/>
      <c r="BX725" s="401"/>
      <c r="BY725" s="401"/>
      <c r="BZ725" s="401"/>
      <c r="CA725" s="401"/>
      <c r="CB725" s="401"/>
      <c r="CC725" s="401"/>
      <c r="CD725" s="401"/>
      <c r="CE725" s="401"/>
      <c r="CF725" s="401"/>
      <c r="CG725" s="401"/>
      <c r="CH725" s="401"/>
      <c r="CI725" s="401"/>
      <c r="CJ725" s="401"/>
      <c r="CK725" s="401"/>
      <c r="CL725" s="401"/>
      <c r="CM725" s="401"/>
      <c r="CN725" s="401"/>
      <c r="CO725" s="401"/>
      <c r="CP725" s="401"/>
      <c r="CQ725" s="401"/>
      <c r="CR725" s="401"/>
      <c r="CS725" s="401"/>
      <c r="CT725" s="401"/>
      <c r="CU725" s="401"/>
      <c r="CV725" s="401"/>
      <c r="CW725" s="401"/>
      <c r="CX725" s="401"/>
      <c r="CY725" s="401"/>
      <c r="CZ725" s="401"/>
    </row>
    <row r="726" ht="25.15" customHeight="true" x14ac:dyDescent="0.2">
      <c r="C726" s="1072"/>
      <c r="D726" s="1072"/>
      <c r="E726" s="698"/>
      <c r="F726" s="698"/>
      <c r="G726" s="698"/>
      <c r="H726" s="1072"/>
      <c r="I726" s="1072"/>
      <c r="J726" s="698"/>
      <c r="K726" s="698"/>
      <c r="L726" s="698"/>
      <c r="M726" s="1072"/>
      <c r="N726" s="1072"/>
      <c r="O726" s="698"/>
      <c r="P726" s="698"/>
      <c r="Q726" s="698"/>
      <c r="BA726" s="401"/>
      <c r="BB726" s="478"/>
      <c r="BC726" s="401"/>
      <c r="BD726" s="401"/>
      <c r="BE726" s="401"/>
      <c r="BF726" s="401"/>
      <c r="BG726" s="401"/>
      <c r="BH726" s="401"/>
      <c r="BI726" s="401"/>
      <c r="BJ726" s="401"/>
      <c r="BK726" s="401"/>
      <c r="BL726" s="401"/>
      <c r="BM726" s="401"/>
      <c r="BN726" s="401"/>
      <c r="BO726" s="401"/>
      <c r="BP726" s="401"/>
      <c r="BQ726" s="401"/>
      <c r="BR726" s="401"/>
      <c r="BS726" s="401"/>
      <c r="BT726" s="401"/>
      <c r="BU726" s="401"/>
      <c r="BV726" s="401"/>
      <c r="BW726" s="401"/>
      <c r="BX726" s="401"/>
      <c r="BY726" s="401"/>
      <c r="BZ726" s="401"/>
      <c r="CA726" s="401"/>
      <c r="CB726" s="401"/>
      <c r="CC726" s="401"/>
      <c r="CD726" s="401"/>
      <c r="CE726" s="401"/>
      <c r="CF726" s="401"/>
      <c r="CG726" s="401"/>
      <c r="CH726" s="401"/>
      <c r="CI726" s="401"/>
      <c r="CJ726" s="401"/>
      <c r="CK726" s="401"/>
      <c r="CL726" s="401"/>
      <c r="CM726" s="401"/>
      <c r="CN726" s="401"/>
      <c r="CO726" s="401"/>
      <c r="CP726" s="401"/>
      <c r="CQ726" s="401"/>
      <c r="CR726" s="401"/>
      <c r="CS726" s="401"/>
      <c r="CT726" s="401"/>
      <c r="CU726" s="401"/>
      <c r="CV726" s="401"/>
      <c r="CW726" s="401"/>
      <c r="CX726" s="401"/>
      <c r="CY726" s="401"/>
      <c r="CZ726" s="401"/>
    </row>
    <row r="727" ht="25.15" customHeight="true" x14ac:dyDescent="0.2">
      <c r="C727" s="1072"/>
      <c r="D727" s="1072"/>
      <c r="E727" s="698"/>
      <c r="F727" s="698"/>
      <c r="G727" s="698"/>
      <c r="H727" s="1072"/>
      <c r="I727" s="1072"/>
      <c r="J727" s="698"/>
      <c r="K727" s="698"/>
      <c r="L727" s="698"/>
      <c r="M727" s="1072"/>
      <c r="N727" s="1072"/>
      <c r="O727" s="698"/>
      <c r="P727" s="698"/>
      <c r="Q727" s="698"/>
      <c r="BA727" s="401"/>
      <c r="BB727" s="478"/>
      <c r="BC727" s="401"/>
      <c r="BD727" s="401"/>
      <c r="BE727" s="401"/>
      <c r="BF727" s="401"/>
      <c r="BG727" s="401"/>
      <c r="BH727" s="401"/>
      <c r="BI727" s="401"/>
      <c r="BJ727" s="401"/>
      <c r="BK727" s="401"/>
      <c r="BL727" s="401"/>
      <c r="BM727" s="401"/>
      <c r="BN727" s="401"/>
      <c r="BO727" s="401"/>
      <c r="BP727" s="401"/>
      <c r="BQ727" s="401"/>
      <c r="BR727" s="401"/>
      <c r="BS727" s="401"/>
      <c r="BT727" s="401"/>
      <c r="BU727" s="401"/>
      <c r="BV727" s="401"/>
      <c r="BW727" s="401"/>
      <c r="BX727" s="401"/>
      <c r="BY727" s="401"/>
      <c r="BZ727" s="401"/>
      <c r="CA727" s="401"/>
      <c r="CB727" s="401"/>
      <c r="CC727" s="401"/>
      <c r="CD727" s="401"/>
      <c r="CE727" s="401"/>
      <c r="CF727" s="401"/>
      <c r="CG727" s="401"/>
      <c r="CH727" s="401"/>
      <c r="CI727" s="401"/>
      <c r="CJ727" s="401"/>
      <c r="CK727" s="401"/>
      <c r="CL727" s="401"/>
      <c r="CM727" s="401"/>
      <c r="CN727" s="401"/>
      <c r="CO727" s="401"/>
      <c r="CP727" s="401"/>
      <c r="CQ727" s="401"/>
      <c r="CR727" s="401"/>
      <c r="CS727" s="401"/>
      <c r="CT727" s="401"/>
      <c r="CU727" s="401"/>
      <c r="CV727" s="401"/>
      <c r="CW727" s="401"/>
      <c r="CX727" s="401"/>
      <c r="CY727" s="401"/>
      <c r="CZ727" s="401"/>
    </row>
    <row r="728" ht="25.15" customHeight="true" x14ac:dyDescent="0.2">
      <c r="C728" s="1072"/>
      <c r="D728" s="1072"/>
      <c r="E728" s="698"/>
      <c r="F728" s="698"/>
      <c r="G728" s="698"/>
      <c r="H728" s="1072"/>
      <c r="I728" s="1072"/>
      <c r="J728" s="698"/>
      <c r="K728" s="698"/>
      <c r="L728" s="698"/>
      <c r="M728" s="1072"/>
      <c r="N728" s="1072"/>
      <c r="O728" s="698"/>
      <c r="P728" s="698"/>
      <c r="Q728" s="698"/>
      <c r="BA728" s="401"/>
      <c r="BB728" s="478"/>
      <c r="BC728" s="401"/>
      <c r="BD728" s="401"/>
      <c r="BE728" s="401"/>
      <c r="BF728" s="401"/>
      <c r="BG728" s="401"/>
      <c r="BH728" s="401"/>
      <c r="BI728" s="401"/>
      <c r="BJ728" s="401"/>
      <c r="BK728" s="401"/>
      <c r="BL728" s="401"/>
      <c r="BM728" s="401"/>
      <c r="BN728" s="401"/>
      <c r="BO728" s="401"/>
      <c r="BP728" s="401"/>
      <c r="BQ728" s="401"/>
      <c r="BR728" s="401"/>
      <c r="BS728" s="401"/>
      <c r="BT728" s="401"/>
      <c r="BU728" s="401"/>
      <c r="BV728" s="401"/>
      <c r="BW728" s="401"/>
      <c r="BX728" s="401"/>
      <c r="BY728" s="401"/>
      <c r="BZ728" s="401"/>
      <c r="CA728" s="401"/>
      <c r="CB728" s="401"/>
      <c r="CC728" s="401"/>
      <c r="CD728" s="401"/>
      <c r="CE728" s="401"/>
      <c r="CF728" s="401"/>
      <c r="CG728" s="401"/>
      <c r="CH728" s="401"/>
      <c r="CI728" s="401"/>
      <c r="CJ728" s="401"/>
      <c r="CK728" s="401"/>
      <c r="CL728" s="401"/>
      <c r="CM728" s="401"/>
      <c r="CN728" s="401"/>
      <c r="CO728" s="401"/>
      <c r="CP728" s="401"/>
      <c r="CQ728" s="401"/>
      <c r="CR728" s="401"/>
      <c r="CS728" s="401"/>
      <c r="CT728" s="401"/>
      <c r="CU728" s="401"/>
      <c r="CV728" s="401"/>
      <c r="CW728" s="401"/>
      <c r="CX728" s="401"/>
      <c r="CY728" s="401"/>
      <c r="CZ728" s="401"/>
    </row>
    <row r="729" ht="25.15" customHeight="true" x14ac:dyDescent="0.2">
      <c r="C729" s="1072"/>
      <c r="D729" s="1072"/>
      <c r="E729" s="698"/>
      <c r="F729" s="698"/>
      <c r="G729" s="698"/>
      <c r="H729" s="1072"/>
      <c r="I729" s="1072"/>
      <c r="J729" s="698"/>
      <c r="K729" s="698"/>
      <c r="L729" s="698"/>
      <c r="M729" s="1072"/>
      <c r="N729" s="1072"/>
      <c r="O729" s="698"/>
      <c r="P729" s="698"/>
      <c r="Q729" s="698"/>
      <c r="BA729" s="401"/>
      <c r="BB729" s="478"/>
      <c r="BC729" s="401"/>
      <c r="BD729" s="401"/>
      <c r="BE729" s="401"/>
      <c r="BF729" s="401"/>
      <c r="BG729" s="401"/>
      <c r="BH729" s="401"/>
      <c r="BI729" s="401"/>
      <c r="BJ729" s="401"/>
      <c r="BK729" s="401"/>
      <c r="BL729" s="401"/>
      <c r="BM729" s="401"/>
      <c r="BN729" s="401"/>
      <c r="BO729" s="401"/>
      <c r="BP729" s="401"/>
      <c r="BQ729" s="401"/>
      <c r="BR729" s="401"/>
      <c r="BS729" s="401"/>
      <c r="BT729" s="401"/>
      <c r="BU729" s="401"/>
      <c r="BV729" s="401"/>
      <c r="BW729" s="401"/>
      <c r="BX729" s="401"/>
      <c r="BY729" s="401"/>
      <c r="BZ729" s="401"/>
      <c r="CA729" s="401"/>
      <c r="CB729" s="401"/>
      <c r="CC729" s="401"/>
      <c r="CD729" s="401"/>
      <c r="CE729" s="401"/>
      <c r="CF729" s="401"/>
      <c r="CG729" s="401"/>
      <c r="CH729" s="401"/>
      <c r="CI729" s="401"/>
      <c r="CJ729" s="401"/>
      <c r="CK729" s="401"/>
      <c r="CL729" s="401"/>
      <c r="CM729" s="401"/>
      <c r="CN729" s="401"/>
      <c r="CO729" s="401"/>
      <c r="CP729" s="401"/>
      <c r="CQ729" s="401"/>
      <c r="CR729" s="401"/>
      <c r="CS729" s="401"/>
      <c r="CT729" s="401"/>
      <c r="CU729" s="401"/>
      <c r="CV729" s="401"/>
      <c r="CW729" s="401"/>
      <c r="CX729" s="401"/>
      <c r="CY729" s="401"/>
      <c r="CZ729" s="401"/>
    </row>
    <row r="730" ht="25.15" customHeight="true" x14ac:dyDescent="0.2">
      <c r="C730" s="1072"/>
      <c r="D730" s="1072"/>
      <c r="E730" s="698"/>
      <c r="F730" s="698"/>
      <c r="G730" s="698"/>
      <c r="H730" s="1072"/>
      <c r="I730" s="1072"/>
      <c r="J730" s="698"/>
      <c r="K730" s="698"/>
      <c r="L730" s="698"/>
      <c r="M730" s="1072"/>
      <c r="N730" s="1072"/>
      <c r="O730" s="698"/>
      <c r="P730" s="698"/>
      <c r="Q730" s="698"/>
      <c r="BA730" s="401"/>
      <c r="BB730" s="478"/>
      <c r="BC730" s="401"/>
      <c r="BD730" s="401"/>
      <c r="BE730" s="401"/>
      <c r="BF730" s="401"/>
      <c r="BG730" s="401"/>
      <c r="BH730" s="401"/>
      <c r="BI730" s="401"/>
      <c r="BJ730" s="401"/>
      <c r="BK730" s="401"/>
      <c r="BL730" s="401"/>
      <c r="BM730" s="401"/>
      <c r="BN730" s="401"/>
      <c r="BO730" s="401"/>
      <c r="BP730" s="401"/>
      <c r="BQ730" s="401"/>
      <c r="BR730" s="401"/>
      <c r="BS730" s="401"/>
      <c r="BT730" s="401"/>
      <c r="BU730" s="401"/>
      <c r="BV730" s="401"/>
      <c r="BW730" s="401"/>
      <c r="BX730" s="401"/>
      <c r="BY730" s="401"/>
      <c r="BZ730" s="401"/>
      <c r="CA730" s="401"/>
      <c r="CB730" s="401"/>
      <c r="CC730" s="401"/>
      <c r="CD730" s="401"/>
      <c r="CE730" s="401"/>
      <c r="CF730" s="401"/>
      <c r="CG730" s="401"/>
      <c r="CH730" s="401"/>
      <c r="CI730" s="401"/>
      <c r="CJ730" s="401"/>
      <c r="CK730" s="401"/>
      <c r="CL730" s="401"/>
      <c r="CM730" s="401"/>
      <c r="CN730" s="401"/>
      <c r="CO730" s="401"/>
      <c r="CP730" s="401"/>
      <c r="CQ730" s="401"/>
      <c r="CR730" s="401"/>
      <c r="CS730" s="401"/>
      <c r="CT730" s="401"/>
      <c r="CU730" s="401"/>
      <c r="CV730" s="401"/>
      <c r="CW730" s="401"/>
      <c r="CX730" s="401"/>
      <c r="CY730" s="401"/>
      <c r="CZ730" s="401"/>
    </row>
    <row r="731" ht="25.15" customHeight="true" x14ac:dyDescent="0.2">
      <c r="C731" s="1072"/>
      <c r="D731" s="1072"/>
      <c r="E731" s="698"/>
      <c r="F731" s="698"/>
      <c r="G731" s="698"/>
      <c r="H731" s="1072"/>
      <c r="I731" s="1072"/>
      <c r="J731" s="698"/>
      <c r="K731" s="698"/>
      <c r="L731" s="698"/>
      <c r="M731" s="1072"/>
      <c r="N731" s="1072"/>
      <c r="O731" s="698"/>
      <c r="P731" s="698"/>
      <c r="Q731" s="698"/>
      <c r="BA731" s="401"/>
      <c r="BB731" s="478"/>
      <c r="BC731" s="401"/>
      <c r="BD731" s="401"/>
      <c r="BE731" s="401"/>
      <c r="BF731" s="401"/>
      <c r="BG731" s="401"/>
      <c r="BH731" s="401"/>
      <c r="BI731" s="401"/>
      <c r="BJ731" s="401"/>
      <c r="BK731" s="401"/>
      <c r="BL731" s="401"/>
      <c r="BM731" s="401"/>
      <c r="BN731" s="401"/>
      <c r="BO731" s="401"/>
      <c r="BP731" s="401"/>
      <c r="BQ731" s="401"/>
      <c r="BR731" s="401"/>
      <c r="BS731" s="401"/>
      <c r="BT731" s="401"/>
      <c r="BU731" s="401"/>
      <c r="BV731" s="401"/>
      <c r="BW731" s="401"/>
      <c r="BX731" s="401"/>
      <c r="BY731" s="401"/>
      <c r="BZ731" s="401"/>
      <c r="CA731" s="401"/>
      <c r="CB731" s="401"/>
      <c r="CC731" s="401"/>
      <c r="CD731" s="401"/>
      <c r="CE731" s="401"/>
      <c r="CF731" s="401"/>
      <c r="CG731" s="401"/>
      <c r="CH731" s="401"/>
      <c r="CI731" s="401"/>
      <c r="CJ731" s="401"/>
      <c r="CK731" s="401"/>
      <c r="CL731" s="401"/>
      <c r="CM731" s="401"/>
      <c r="CN731" s="401"/>
      <c r="CO731" s="401"/>
      <c r="CP731" s="401"/>
      <c r="CQ731" s="401"/>
      <c r="CR731" s="401"/>
      <c r="CS731" s="401"/>
      <c r="CT731" s="401"/>
      <c r="CU731" s="401"/>
      <c r="CV731" s="401"/>
      <c r="CW731" s="401"/>
      <c r="CX731" s="401"/>
      <c r="CY731" s="401"/>
      <c r="CZ731" s="401"/>
    </row>
    <row r="732" ht="25.15" customHeight="true" x14ac:dyDescent="0.2">
      <c r="C732" s="1072"/>
      <c r="D732" s="1072"/>
      <c r="E732" s="698"/>
      <c r="F732" s="698"/>
      <c r="G732" s="698"/>
      <c r="H732" s="1072"/>
      <c r="I732" s="1072"/>
      <c r="J732" s="698"/>
      <c r="K732" s="698"/>
      <c r="L732" s="698"/>
      <c r="M732" s="1072"/>
      <c r="N732" s="1072"/>
      <c r="O732" s="698"/>
      <c r="P732" s="698"/>
      <c r="Q732" s="698"/>
      <c r="BA732" s="401"/>
      <c r="BB732" s="478"/>
      <c r="BC732" s="401"/>
      <c r="BD732" s="401"/>
      <c r="BE732" s="401"/>
      <c r="BF732" s="401"/>
      <c r="BG732" s="401"/>
      <c r="BH732" s="401"/>
      <c r="BI732" s="401"/>
      <c r="BJ732" s="401"/>
      <c r="BK732" s="401"/>
      <c r="BL732" s="401"/>
      <c r="BM732" s="401"/>
      <c r="BN732" s="401"/>
      <c r="BO732" s="401"/>
      <c r="BP732" s="401"/>
      <c r="BQ732" s="401"/>
      <c r="BR732" s="401"/>
      <c r="BS732" s="401"/>
      <c r="BT732" s="401"/>
      <c r="BU732" s="401"/>
      <c r="BV732" s="401"/>
      <c r="BW732" s="401"/>
      <c r="BX732" s="401"/>
      <c r="BY732" s="401"/>
      <c r="BZ732" s="401"/>
      <c r="CA732" s="401"/>
      <c r="CB732" s="401"/>
      <c r="CC732" s="401"/>
      <c r="CD732" s="401"/>
      <c r="CE732" s="401"/>
      <c r="CF732" s="401"/>
      <c r="CG732" s="401"/>
      <c r="CH732" s="401"/>
      <c r="CI732" s="401"/>
      <c r="CJ732" s="401"/>
      <c r="CK732" s="401"/>
      <c r="CL732" s="401"/>
      <c r="CM732" s="401"/>
      <c r="CN732" s="401"/>
      <c r="CO732" s="401"/>
      <c r="CP732" s="401"/>
      <c r="CQ732" s="401"/>
      <c r="CR732" s="401"/>
      <c r="CS732" s="401"/>
      <c r="CT732" s="401"/>
      <c r="CU732" s="401"/>
      <c r="CV732" s="401"/>
      <c r="CW732" s="401"/>
      <c r="CX732" s="401"/>
      <c r="CY732" s="401"/>
      <c r="CZ732" s="401"/>
    </row>
    <row r="733" ht="25.15" customHeight="true" x14ac:dyDescent="0.2">
      <c r="C733" s="1072"/>
      <c r="D733" s="1072"/>
      <c r="E733" s="698"/>
      <c r="F733" s="698"/>
      <c r="G733" s="698"/>
      <c r="H733" s="1072"/>
      <c r="I733" s="1072"/>
      <c r="J733" s="698"/>
      <c r="K733" s="698"/>
      <c r="L733" s="698"/>
      <c r="M733" s="1072"/>
      <c r="N733" s="1072"/>
      <c r="O733" s="698"/>
      <c r="P733" s="698"/>
      <c r="Q733" s="698"/>
      <c r="BA733" s="401"/>
      <c r="BB733" s="478"/>
      <c r="BC733" s="401"/>
      <c r="BD733" s="401"/>
      <c r="BE733" s="401"/>
      <c r="BF733" s="401"/>
      <c r="BG733" s="401"/>
      <c r="BH733" s="401"/>
      <c r="BI733" s="401"/>
      <c r="BJ733" s="401"/>
      <c r="BK733" s="401"/>
      <c r="BL733" s="401"/>
      <c r="BM733" s="401"/>
      <c r="BN733" s="401"/>
      <c r="BO733" s="401"/>
      <c r="BP733" s="401"/>
      <c r="BQ733" s="401"/>
      <c r="BR733" s="401"/>
      <c r="BS733" s="401"/>
      <c r="BT733" s="401"/>
      <c r="BU733" s="401"/>
      <c r="BV733" s="401"/>
      <c r="BW733" s="401"/>
      <c r="BX733" s="401"/>
      <c r="BY733" s="401"/>
      <c r="BZ733" s="401"/>
      <c r="CA733" s="401"/>
      <c r="CB733" s="401"/>
      <c r="CC733" s="401"/>
      <c r="CD733" s="401"/>
      <c r="CE733" s="401"/>
      <c r="CF733" s="401"/>
      <c r="CG733" s="401"/>
      <c r="CH733" s="401"/>
      <c r="CI733" s="401"/>
      <c r="CJ733" s="401"/>
      <c r="CK733" s="401"/>
      <c r="CL733" s="401"/>
      <c r="CM733" s="401"/>
      <c r="CN733" s="401"/>
      <c r="CO733" s="401"/>
      <c r="CP733" s="401"/>
      <c r="CQ733" s="401"/>
      <c r="CR733" s="401"/>
      <c r="CS733" s="401"/>
      <c r="CT733" s="401"/>
      <c r="CU733" s="401"/>
      <c r="CV733" s="401"/>
      <c r="CW733" s="401"/>
      <c r="CX733" s="401"/>
      <c r="CY733" s="401"/>
      <c r="CZ733" s="401"/>
    </row>
    <row r="734" ht="25.15" customHeight="true" x14ac:dyDescent="0.2">
      <c r="C734" s="1072"/>
      <c r="D734" s="1072"/>
      <c r="E734" s="698"/>
      <c r="F734" s="698"/>
      <c r="G734" s="698"/>
      <c r="H734" s="1072"/>
      <c r="I734" s="1072"/>
      <c r="J734" s="698"/>
      <c r="K734" s="698"/>
      <c r="L734" s="698"/>
      <c r="M734" s="1072"/>
      <c r="N734" s="1072"/>
      <c r="O734" s="698"/>
      <c r="P734" s="698"/>
      <c r="Q734" s="698"/>
      <c r="BA734" s="401"/>
      <c r="BB734" s="478"/>
      <c r="BC734" s="401"/>
      <c r="BD734" s="401"/>
      <c r="BE734" s="401"/>
      <c r="BF734" s="401"/>
      <c r="BG734" s="401"/>
      <c r="BH734" s="401"/>
      <c r="BI734" s="401"/>
      <c r="BJ734" s="401"/>
      <c r="BK734" s="401"/>
      <c r="BL734" s="401"/>
      <c r="BM734" s="401"/>
      <c r="BN734" s="401"/>
      <c r="BO734" s="401"/>
      <c r="BP734" s="401"/>
      <c r="BQ734" s="401"/>
      <c r="BR734" s="401"/>
      <c r="BS734" s="401"/>
      <c r="BT734" s="401"/>
      <c r="BU734" s="401"/>
      <c r="BV734" s="401"/>
      <c r="BW734" s="401"/>
      <c r="BX734" s="401"/>
      <c r="BY734" s="401"/>
      <c r="BZ734" s="401"/>
      <c r="CA734" s="401"/>
      <c r="CB734" s="401"/>
      <c r="CC734" s="401"/>
      <c r="CD734" s="401"/>
      <c r="CE734" s="401"/>
      <c r="CF734" s="401"/>
      <c r="CG734" s="401"/>
      <c r="CH734" s="401"/>
      <c r="CI734" s="401"/>
      <c r="CJ734" s="401"/>
      <c r="CK734" s="401"/>
      <c r="CL734" s="401"/>
      <c r="CM734" s="401"/>
      <c r="CN734" s="401"/>
      <c r="CO734" s="401"/>
      <c r="CP734" s="401"/>
      <c r="CQ734" s="401"/>
      <c r="CR734" s="401"/>
      <c r="CS734" s="401"/>
      <c r="CT734" s="401"/>
      <c r="CU734" s="401"/>
      <c r="CV734" s="401"/>
      <c r="CW734" s="401"/>
      <c r="CX734" s="401"/>
      <c r="CY734" s="401"/>
      <c r="CZ734" s="401"/>
    </row>
    <row r="735" ht="25.15" customHeight="true" x14ac:dyDescent="0.2">
      <c r="C735" s="1072"/>
      <c r="D735" s="1072"/>
      <c r="E735" s="698"/>
      <c r="F735" s="698"/>
      <c r="G735" s="698"/>
      <c r="H735" s="1072"/>
      <c r="I735" s="1072"/>
      <c r="J735" s="698"/>
      <c r="K735" s="698"/>
      <c r="L735" s="698"/>
      <c r="M735" s="1072"/>
      <c r="N735" s="1072"/>
      <c r="O735" s="698"/>
      <c r="P735" s="698"/>
      <c r="Q735" s="698"/>
      <c r="BA735" s="401"/>
      <c r="BB735" s="478"/>
      <c r="BC735" s="401"/>
      <c r="BD735" s="401"/>
      <c r="BE735" s="401"/>
      <c r="BF735" s="401"/>
      <c r="BG735" s="401"/>
      <c r="BH735" s="401"/>
      <c r="BI735" s="401"/>
      <c r="BJ735" s="401"/>
      <c r="BK735" s="401"/>
      <c r="BL735" s="401"/>
      <c r="BM735" s="401"/>
      <c r="BN735" s="401"/>
      <c r="BO735" s="401"/>
      <c r="BP735" s="401"/>
      <c r="BQ735" s="401"/>
      <c r="BR735" s="401"/>
      <c r="BS735" s="401"/>
      <c r="BT735" s="401"/>
      <c r="BU735" s="401"/>
      <c r="BV735" s="401"/>
      <c r="BW735" s="401"/>
      <c r="BX735" s="401"/>
      <c r="BY735" s="401"/>
      <c r="BZ735" s="401"/>
      <c r="CA735" s="401"/>
      <c r="CB735" s="401"/>
      <c r="CC735" s="401"/>
      <c r="CD735" s="401"/>
      <c r="CE735" s="401"/>
      <c r="CF735" s="401"/>
      <c r="CG735" s="401"/>
      <c r="CH735" s="401"/>
      <c r="CI735" s="401"/>
      <c r="CJ735" s="401"/>
      <c r="CK735" s="401"/>
      <c r="CL735" s="401"/>
      <c r="CM735" s="401"/>
      <c r="CN735" s="401"/>
      <c r="CO735" s="401"/>
      <c r="CP735" s="401"/>
      <c r="CQ735" s="401"/>
      <c r="CR735" s="401"/>
      <c r="CS735" s="401"/>
      <c r="CT735" s="401"/>
      <c r="CU735" s="401"/>
      <c r="CV735" s="401"/>
      <c r="CW735" s="401"/>
      <c r="CX735" s="401"/>
      <c r="CY735" s="401"/>
      <c r="CZ735" s="401"/>
    </row>
    <row r="736" ht="25.15" customHeight="true" x14ac:dyDescent="0.2">
      <c r="C736" s="1072"/>
      <c r="D736" s="1072"/>
      <c r="E736" s="698"/>
      <c r="F736" s="698"/>
      <c r="G736" s="698"/>
      <c r="H736" s="1072"/>
      <c r="I736" s="1072"/>
      <c r="J736" s="698"/>
      <c r="K736" s="698"/>
      <c r="L736" s="698"/>
      <c r="M736" s="1072"/>
      <c r="N736" s="1072"/>
      <c r="O736" s="698"/>
      <c r="P736" s="698"/>
      <c r="Q736" s="698"/>
      <c r="BA736" s="401"/>
      <c r="BB736" s="478"/>
      <c r="BC736" s="401"/>
      <c r="BD736" s="401"/>
      <c r="BE736" s="401"/>
      <c r="BF736" s="401"/>
      <c r="BG736" s="401"/>
      <c r="BH736" s="401"/>
      <c r="BI736" s="401"/>
      <c r="BJ736" s="401"/>
      <c r="BK736" s="401"/>
      <c r="BL736" s="401"/>
      <c r="BM736" s="401"/>
      <c r="BN736" s="401"/>
      <c r="BO736" s="401"/>
      <c r="BP736" s="401"/>
      <c r="BQ736" s="401"/>
      <c r="BR736" s="401"/>
      <c r="BS736" s="401"/>
      <c r="BT736" s="401"/>
      <c r="BU736" s="401"/>
      <c r="BV736" s="401"/>
      <c r="BW736" s="401"/>
      <c r="BX736" s="401"/>
      <c r="BY736" s="401"/>
      <c r="BZ736" s="401"/>
      <c r="CA736" s="401"/>
      <c r="CB736" s="401"/>
      <c r="CC736" s="401"/>
      <c r="CD736" s="401"/>
      <c r="CE736" s="401"/>
      <c r="CF736" s="401"/>
      <c r="CG736" s="401"/>
      <c r="CH736" s="401"/>
      <c r="CI736" s="401"/>
      <c r="CJ736" s="401"/>
      <c r="CK736" s="401"/>
      <c r="CL736" s="401"/>
      <c r="CM736" s="401"/>
      <c r="CN736" s="401"/>
      <c r="CO736" s="401"/>
      <c r="CP736" s="401"/>
      <c r="CQ736" s="401"/>
      <c r="CR736" s="401"/>
      <c r="CS736" s="401"/>
      <c r="CT736" s="401"/>
      <c r="CU736" s="401"/>
      <c r="CV736" s="401"/>
      <c r="CW736" s="401"/>
      <c r="CX736" s="401"/>
      <c r="CY736" s="401"/>
      <c r="CZ736" s="401"/>
    </row>
    <row r="737" ht="25.15" customHeight="true" x14ac:dyDescent="0.2">
      <c r="C737" s="1072"/>
      <c r="D737" s="1072"/>
      <c r="E737" s="698"/>
      <c r="F737" s="698"/>
      <c r="G737" s="698"/>
      <c r="H737" s="1072"/>
      <c r="I737" s="1072"/>
      <c r="J737" s="698"/>
      <c r="K737" s="698"/>
      <c r="L737" s="698"/>
      <c r="M737" s="1072"/>
      <c r="N737" s="1072"/>
      <c r="O737" s="698"/>
      <c r="P737" s="698"/>
      <c r="Q737" s="698"/>
      <c r="BA737" s="401"/>
      <c r="BB737" s="478"/>
      <c r="BC737" s="401"/>
      <c r="BD737" s="401"/>
      <c r="BE737" s="401"/>
      <c r="BF737" s="401"/>
      <c r="BG737" s="401"/>
      <c r="BH737" s="401"/>
      <c r="BI737" s="401"/>
      <c r="BJ737" s="401"/>
      <c r="BK737" s="401"/>
      <c r="BL737" s="401"/>
      <c r="BM737" s="401"/>
      <c r="BN737" s="401"/>
      <c r="BO737" s="401"/>
      <c r="BP737" s="401"/>
      <c r="BQ737" s="401"/>
      <c r="BR737" s="401"/>
      <c r="BS737" s="401"/>
      <c r="BT737" s="401"/>
      <c r="BU737" s="401"/>
      <c r="BV737" s="401"/>
      <c r="BW737" s="401"/>
      <c r="BX737" s="401"/>
      <c r="BY737" s="401"/>
      <c r="BZ737" s="401"/>
      <c r="CA737" s="401"/>
      <c r="CB737" s="401"/>
      <c r="CC737" s="401"/>
      <c r="CD737" s="401"/>
      <c r="CE737" s="401"/>
      <c r="CF737" s="401"/>
      <c r="CG737" s="401"/>
      <c r="CH737" s="401"/>
      <c r="CI737" s="401"/>
      <c r="CJ737" s="401"/>
      <c r="CK737" s="401"/>
      <c r="CL737" s="401"/>
      <c r="CM737" s="401"/>
      <c r="CN737" s="401"/>
      <c r="CO737" s="401"/>
      <c r="CP737" s="401"/>
      <c r="CQ737" s="401"/>
      <c r="CR737" s="401"/>
      <c r="CS737" s="401"/>
      <c r="CT737" s="401"/>
      <c r="CU737" s="401"/>
      <c r="CV737" s="401"/>
      <c r="CW737" s="401"/>
      <c r="CX737" s="401"/>
      <c r="CY737" s="401"/>
      <c r="CZ737" s="401"/>
    </row>
    <row r="738" ht="25.15" customHeight="true" x14ac:dyDescent="0.2">
      <c r="C738" s="1072"/>
      <c r="D738" s="1072"/>
      <c r="E738" s="698"/>
      <c r="F738" s="698"/>
      <c r="G738" s="698"/>
      <c r="H738" s="1072"/>
      <c r="I738" s="1072"/>
      <c r="J738" s="698"/>
      <c r="K738" s="698"/>
      <c r="L738" s="698"/>
      <c r="M738" s="1072"/>
      <c r="N738" s="1072"/>
      <c r="O738" s="698"/>
      <c r="P738" s="698"/>
      <c r="Q738" s="698"/>
      <c r="BA738" s="401"/>
      <c r="BB738" s="478"/>
      <c r="BC738" s="401"/>
      <c r="BD738" s="401"/>
      <c r="BE738" s="401"/>
      <c r="BF738" s="401"/>
      <c r="BG738" s="401"/>
      <c r="BH738" s="401"/>
      <c r="BI738" s="401"/>
      <c r="BJ738" s="401"/>
      <c r="BK738" s="401"/>
      <c r="BL738" s="401"/>
      <c r="BM738" s="401"/>
      <c r="BN738" s="401"/>
      <c r="BO738" s="401"/>
      <c r="BP738" s="401"/>
      <c r="BQ738" s="401"/>
      <c r="BR738" s="401"/>
      <c r="BS738" s="401"/>
      <c r="BT738" s="401"/>
      <c r="BU738" s="401"/>
      <c r="BV738" s="401"/>
      <c r="BW738" s="401"/>
      <c r="BX738" s="401"/>
      <c r="BY738" s="401"/>
      <c r="BZ738" s="401"/>
      <c r="CA738" s="401"/>
      <c r="CB738" s="401"/>
      <c r="CC738" s="401"/>
      <c r="CD738" s="401"/>
      <c r="CE738" s="401"/>
      <c r="CF738" s="401"/>
      <c r="CG738" s="401"/>
      <c r="CH738" s="401"/>
      <c r="CI738" s="401"/>
      <c r="CJ738" s="401"/>
      <c r="CK738" s="401"/>
      <c r="CL738" s="401"/>
      <c r="CM738" s="401"/>
      <c r="CN738" s="401"/>
      <c r="CO738" s="401"/>
      <c r="CP738" s="401"/>
      <c r="CQ738" s="401"/>
      <c r="CR738" s="401"/>
      <c r="CS738" s="401"/>
      <c r="CT738" s="401"/>
      <c r="CU738" s="401"/>
      <c r="CV738" s="401"/>
      <c r="CW738" s="401"/>
      <c r="CX738" s="401"/>
      <c r="CY738" s="401"/>
      <c r="CZ738" s="401"/>
    </row>
    <row r="739" ht="25.15" customHeight="true" x14ac:dyDescent="0.2">
      <c r="C739" s="1072"/>
      <c r="D739" s="1072"/>
      <c r="E739" s="698"/>
      <c r="F739" s="698"/>
      <c r="G739" s="698"/>
      <c r="H739" s="1072"/>
      <c r="I739" s="1072"/>
      <c r="J739" s="698"/>
      <c r="K739" s="698"/>
      <c r="L739" s="698"/>
      <c r="M739" s="1072"/>
      <c r="N739" s="1072"/>
      <c r="O739" s="698"/>
      <c r="P739" s="698"/>
      <c r="Q739" s="698"/>
      <c r="BA739" s="401"/>
      <c r="BB739" s="478"/>
      <c r="BC739" s="401"/>
      <c r="BD739" s="401"/>
      <c r="BE739" s="401"/>
      <c r="BF739" s="401"/>
      <c r="BG739" s="401"/>
      <c r="BH739" s="401"/>
      <c r="BI739" s="401"/>
      <c r="BJ739" s="401"/>
      <c r="BK739" s="401"/>
      <c r="BL739" s="401"/>
      <c r="BM739" s="401"/>
      <c r="BN739" s="401"/>
      <c r="BO739" s="401"/>
      <c r="BP739" s="401"/>
      <c r="BQ739" s="401"/>
      <c r="BR739" s="401"/>
      <c r="BS739" s="401"/>
      <c r="BT739" s="401"/>
      <c r="BU739" s="401"/>
      <c r="BV739" s="401"/>
      <c r="BW739" s="401"/>
      <c r="BX739" s="401"/>
      <c r="BY739" s="401"/>
      <c r="BZ739" s="401"/>
      <c r="CA739" s="401"/>
      <c r="CB739" s="401"/>
      <c r="CC739" s="401"/>
      <c r="CD739" s="401"/>
      <c r="CE739" s="401"/>
      <c r="CF739" s="401"/>
      <c r="CG739" s="401"/>
      <c r="CH739" s="401"/>
      <c r="CI739" s="401"/>
      <c r="CJ739" s="401"/>
      <c r="CK739" s="401"/>
      <c r="CL739" s="401"/>
      <c r="CM739" s="401"/>
      <c r="CN739" s="401"/>
      <c r="CO739" s="401"/>
      <c r="CP739" s="401"/>
      <c r="CQ739" s="401"/>
      <c r="CR739" s="401"/>
      <c r="CS739" s="401"/>
      <c r="CT739" s="401"/>
      <c r="CU739" s="401"/>
      <c r="CV739" s="401"/>
      <c r="CW739" s="401"/>
      <c r="CX739" s="401"/>
      <c r="CY739" s="401"/>
      <c r="CZ739" s="401"/>
    </row>
    <row r="740" ht="25.15" customHeight="true" x14ac:dyDescent="0.2">
      <c r="C740" s="1072"/>
      <c r="D740" s="1072"/>
      <c r="E740" s="698"/>
      <c r="F740" s="698"/>
      <c r="G740" s="698"/>
      <c r="H740" s="1072"/>
      <c r="I740" s="1072"/>
      <c r="J740" s="698"/>
      <c r="K740" s="698"/>
      <c r="L740" s="698"/>
      <c r="M740" s="1072"/>
      <c r="N740" s="1072"/>
      <c r="O740" s="698"/>
      <c r="P740" s="698"/>
      <c r="Q740" s="698"/>
      <c r="BA740" s="401"/>
      <c r="BB740" s="478"/>
      <c r="BC740" s="401"/>
      <c r="BD740" s="401"/>
      <c r="BE740" s="401"/>
      <c r="BF740" s="401"/>
      <c r="BG740" s="401"/>
      <c r="BH740" s="401"/>
      <c r="BI740" s="401"/>
      <c r="BJ740" s="401"/>
      <c r="BK740" s="401"/>
      <c r="BL740" s="401"/>
      <c r="BM740" s="401"/>
      <c r="BN740" s="401"/>
      <c r="BO740" s="401"/>
      <c r="BP740" s="401"/>
      <c r="BQ740" s="401"/>
      <c r="BR740" s="401"/>
      <c r="BS740" s="401"/>
      <c r="BT740" s="401"/>
      <c r="BU740" s="401"/>
      <c r="BV740" s="401"/>
      <c r="BW740" s="401"/>
      <c r="BX740" s="401"/>
      <c r="BY740" s="401"/>
      <c r="BZ740" s="401"/>
      <c r="CA740" s="401"/>
      <c r="CB740" s="401"/>
      <c r="CC740" s="401"/>
      <c r="CD740" s="401"/>
      <c r="CE740" s="401"/>
      <c r="CF740" s="401"/>
      <c r="CG740" s="401"/>
      <c r="CH740" s="401"/>
      <c r="CI740" s="401"/>
      <c r="CJ740" s="401"/>
      <c r="CK740" s="401"/>
      <c r="CL740" s="401"/>
      <c r="CM740" s="401"/>
      <c r="CN740" s="401"/>
      <c r="CO740" s="401"/>
      <c r="CP740" s="401"/>
      <c r="CQ740" s="401"/>
      <c r="CR740" s="401"/>
      <c r="CS740" s="401"/>
      <c r="CT740" s="401"/>
      <c r="CU740" s="401"/>
      <c r="CV740" s="401"/>
      <c r="CW740" s="401"/>
      <c r="CX740" s="401"/>
      <c r="CY740" s="401"/>
      <c r="CZ740" s="401"/>
    </row>
    <row r="741" ht="25.15" customHeight="true" x14ac:dyDescent="0.2">
      <c r="C741" s="1072"/>
      <c r="D741" s="1072"/>
      <c r="E741" s="698"/>
      <c r="F741" s="698"/>
      <c r="G741" s="698"/>
      <c r="H741" s="1072"/>
      <c r="I741" s="1072"/>
      <c r="J741" s="698"/>
      <c r="K741" s="698"/>
      <c r="L741" s="698"/>
      <c r="M741" s="1072"/>
      <c r="N741" s="1072"/>
      <c r="O741" s="698"/>
      <c r="P741" s="698"/>
      <c r="Q741" s="698"/>
      <c r="BA741" s="401"/>
      <c r="BB741" s="478"/>
      <c r="BC741" s="401"/>
      <c r="BD741" s="401"/>
      <c r="BE741" s="401"/>
      <c r="BF741" s="401"/>
      <c r="BG741" s="401"/>
      <c r="BH741" s="401"/>
      <c r="BI741" s="401"/>
      <c r="BJ741" s="401"/>
      <c r="BK741" s="401"/>
      <c r="BL741" s="401"/>
      <c r="BM741" s="401"/>
      <c r="BN741" s="401"/>
      <c r="BO741" s="401"/>
      <c r="BP741" s="401"/>
      <c r="BQ741" s="401"/>
      <c r="BR741" s="401"/>
      <c r="BS741" s="401"/>
      <c r="BT741" s="401"/>
      <c r="BU741" s="401"/>
      <c r="BV741" s="401"/>
      <c r="BW741" s="401"/>
      <c r="BX741" s="401"/>
      <c r="BY741" s="401"/>
      <c r="BZ741" s="401"/>
      <c r="CA741" s="401"/>
      <c r="CB741" s="401"/>
      <c r="CC741" s="401"/>
      <c r="CD741" s="401"/>
      <c r="CE741" s="401"/>
      <c r="CF741" s="401"/>
      <c r="CG741" s="401"/>
      <c r="CH741" s="401"/>
      <c r="CI741" s="401"/>
      <c r="CJ741" s="401"/>
      <c r="CK741" s="401"/>
      <c r="CL741" s="401"/>
      <c r="CM741" s="401"/>
      <c r="CN741" s="401"/>
      <c r="CO741" s="401"/>
      <c r="CP741" s="401"/>
      <c r="CQ741" s="401"/>
      <c r="CR741" s="401"/>
      <c r="CS741" s="401"/>
      <c r="CT741" s="401"/>
      <c r="CU741" s="401"/>
      <c r="CV741" s="401"/>
      <c r="CW741" s="401"/>
      <c r="CX741" s="401"/>
      <c r="CY741" s="401"/>
      <c r="CZ741" s="401"/>
    </row>
    <row r="742" ht="25.15" customHeight="true" x14ac:dyDescent="0.2">
      <c r="C742" s="1072"/>
      <c r="D742" s="1072"/>
      <c r="E742" s="698"/>
      <c r="F742" s="698"/>
      <c r="G742" s="698"/>
      <c r="H742" s="1072"/>
      <c r="I742" s="1072"/>
      <c r="J742" s="698"/>
      <c r="K742" s="698"/>
      <c r="L742" s="698"/>
      <c r="M742" s="1072"/>
      <c r="N742" s="1072"/>
      <c r="O742" s="698"/>
      <c r="P742" s="698"/>
      <c r="Q742" s="698"/>
      <c r="BA742" s="401"/>
      <c r="BB742" s="478"/>
      <c r="BC742" s="401"/>
      <c r="BD742" s="401"/>
      <c r="BE742" s="401"/>
      <c r="BF742" s="401"/>
      <c r="BG742" s="401"/>
      <c r="BH742" s="401"/>
      <c r="BI742" s="401"/>
      <c r="BJ742" s="401"/>
      <c r="BK742" s="401"/>
      <c r="BL742" s="401"/>
      <c r="BM742" s="401"/>
      <c r="BN742" s="401"/>
      <c r="BO742" s="401"/>
      <c r="BP742" s="401"/>
      <c r="BQ742" s="401"/>
      <c r="BR742" s="401"/>
      <c r="BS742" s="401"/>
      <c r="BT742" s="401"/>
      <c r="BU742" s="401"/>
      <c r="BV742" s="401"/>
      <c r="BW742" s="401"/>
      <c r="BX742" s="401"/>
      <c r="BY742" s="401"/>
      <c r="BZ742" s="401"/>
      <c r="CA742" s="401"/>
      <c r="CB742" s="401"/>
      <c r="CC742" s="401"/>
      <c r="CD742" s="401"/>
      <c r="CE742" s="401"/>
      <c r="CF742" s="401"/>
      <c r="CG742" s="401"/>
      <c r="CH742" s="401"/>
      <c r="CI742" s="401"/>
      <c r="CJ742" s="401"/>
      <c r="CK742" s="401"/>
      <c r="CL742" s="401"/>
      <c r="CM742" s="401"/>
      <c r="CN742" s="401"/>
      <c r="CO742" s="401"/>
      <c r="CP742" s="401"/>
      <c r="CQ742" s="401"/>
      <c r="CR742" s="401"/>
      <c r="CS742" s="401"/>
      <c r="CT742" s="401"/>
      <c r="CU742" s="401"/>
      <c r="CV742" s="401"/>
      <c r="CW742" s="401"/>
      <c r="CX742" s="401"/>
      <c r="CY742" s="401"/>
      <c r="CZ742" s="401"/>
    </row>
    <row r="743" ht="25.15" customHeight="true" x14ac:dyDescent="0.2">
      <c r="C743" s="1072"/>
      <c r="D743" s="1072"/>
      <c r="E743" s="698"/>
      <c r="F743" s="698"/>
      <c r="G743" s="698"/>
      <c r="H743" s="1072"/>
      <c r="I743" s="1072"/>
      <c r="J743" s="698"/>
      <c r="K743" s="698"/>
      <c r="L743" s="698"/>
      <c r="M743" s="1072"/>
      <c r="N743" s="1072"/>
      <c r="O743" s="698"/>
      <c r="P743" s="698"/>
      <c r="Q743" s="698"/>
      <c r="BA743" s="401"/>
      <c r="BB743" s="478"/>
      <c r="BC743" s="401"/>
      <c r="BD743" s="401"/>
      <c r="BE743" s="401"/>
      <c r="BF743" s="401"/>
      <c r="BG743" s="401"/>
      <c r="BH743" s="401"/>
      <c r="BI743" s="401"/>
      <c r="BJ743" s="401"/>
      <c r="BK743" s="401"/>
      <c r="BL743" s="401"/>
      <c r="BM743" s="401"/>
      <c r="BN743" s="401"/>
      <c r="BO743" s="401"/>
      <c r="BP743" s="401"/>
      <c r="BQ743" s="401"/>
      <c r="BR743" s="401"/>
      <c r="BS743" s="401"/>
      <c r="BT743" s="401"/>
      <c r="BU743" s="401"/>
      <c r="BV743" s="401"/>
      <c r="BW743" s="401"/>
      <c r="BX743" s="401"/>
      <c r="BY743" s="401"/>
      <c r="BZ743" s="401"/>
      <c r="CA743" s="401"/>
      <c r="CB743" s="401"/>
      <c r="CC743" s="401"/>
      <c r="CD743" s="401"/>
      <c r="CE743" s="401"/>
      <c r="CF743" s="401"/>
      <c r="CG743" s="401"/>
      <c r="CH743" s="401"/>
      <c r="CI743" s="401"/>
      <c r="CJ743" s="401"/>
      <c r="CK743" s="401"/>
      <c r="CL743" s="401"/>
      <c r="CM743" s="401"/>
      <c r="CN743" s="401"/>
      <c r="CO743" s="401"/>
      <c r="CP743" s="401"/>
      <c r="CQ743" s="401"/>
      <c r="CR743" s="401"/>
      <c r="CS743" s="401"/>
      <c r="CT743" s="401"/>
      <c r="CU743" s="401"/>
      <c r="CV743" s="401"/>
      <c r="CW743" s="401"/>
      <c r="CX743" s="401"/>
      <c r="CY743" s="401"/>
      <c r="CZ743" s="401"/>
    </row>
    <row r="744" ht="25.15" customHeight="true" x14ac:dyDescent="0.2">
      <c r="C744" s="1072"/>
      <c r="D744" s="1072"/>
      <c r="E744" s="698"/>
      <c r="F744" s="698"/>
      <c r="G744" s="698"/>
      <c r="H744" s="1072"/>
      <c r="I744" s="1072"/>
      <c r="J744" s="698"/>
      <c r="K744" s="698"/>
      <c r="L744" s="698"/>
      <c r="M744" s="1072"/>
      <c r="N744" s="1072"/>
      <c r="O744" s="698"/>
      <c r="P744" s="698"/>
      <c r="Q744" s="698"/>
      <c r="BA744" s="401"/>
      <c r="BB744" s="478"/>
      <c r="BC744" s="401"/>
      <c r="BD744" s="401"/>
      <c r="BE744" s="401"/>
      <c r="BF744" s="401"/>
      <c r="BG744" s="401"/>
      <c r="BH744" s="401"/>
      <c r="BI744" s="401"/>
      <c r="BJ744" s="401"/>
      <c r="BK744" s="401"/>
      <c r="BL744" s="401"/>
      <c r="BM744" s="401"/>
      <c r="BN744" s="401"/>
      <c r="BO744" s="401"/>
      <c r="BP744" s="401"/>
      <c r="BQ744" s="401"/>
      <c r="BR744" s="401"/>
      <c r="BS744" s="401"/>
      <c r="BT744" s="401"/>
      <c r="BU744" s="401"/>
      <c r="BV744" s="401"/>
      <c r="BW744" s="401"/>
      <c r="BX744" s="401"/>
      <c r="BY744" s="401"/>
      <c r="BZ744" s="401"/>
      <c r="CA744" s="401"/>
      <c r="CB744" s="401"/>
      <c r="CC744" s="401"/>
      <c r="CD744" s="401"/>
      <c r="CE744" s="401"/>
      <c r="CF744" s="401"/>
      <c r="CG744" s="401"/>
      <c r="CH744" s="401"/>
      <c r="CI744" s="401"/>
      <c r="CJ744" s="401"/>
      <c r="CK744" s="401"/>
      <c r="CL744" s="401"/>
      <c r="CM744" s="401"/>
      <c r="CN744" s="401"/>
      <c r="CO744" s="401"/>
      <c r="CP744" s="401"/>
      <c r="CQ744" s="401"/>
      <c r="CR744" s="401"/>
      <c r="CS744" s="401"/>
      <c r="CT744" s="401"/>
      <c r="CU744" s="401"/>
      <c r="CV744" s="401"/>
      <c r="CW744" s="401"/>
      <c r="CX744" s="401"/>
      <c r="CY744" s="401"/>
      <c r="CZ744" s="401"/>
    </row>
    <row r="745" ht="25.15" customHeight="true" x14ac:dyDescent="0.2">
      <c r="C745" s="1072"/>
      <c r="D745" s="1072"/>
      <c r="E745" s="698"/>
      <c r="F745" s="698"/>
      <c r="G745" s="698"/>
      <c r="H745" s="1072"/>
      <c r="I745" s="1072"/>
      <c r="J745" s="698"/>
      <c r="K745" s="698"/>
      <c r="L745" s="698"/>
      <c r="M745" s="1072"/>
      <c r="N745" s="1072"/>
      <c r="O745" s="698"/>
      <c r="P745" s="698"/>
      <c r="Q745" s="698"/>
      <c r="BA745" s="401"/>
      <c r="BB745" s="478"/>
      <c r="BC745" s="401"/>
      <c r="BD745" s="401"/>
      <c r="BE745" s="401"/>
      <c r="BF745" s="401"/>
      <c r="BG745" s="401"/>
      <c r="BH745" s="401"/>
      <c r="BI745" s="401"/>
      <c r="BJ745" s="401"/>
      <c r="BK745" s="401"/>
      <c r="BL745" s="401"/>
      <c r="BM745" s="401"/>
      <c r="BN745" s="401"/>
      <c r="BO745" s="401"/>
      <c r="BP745" s="401"/>
      <c r="BQ745" s="401"/>
      <c r="BR745" s="401"/>
      <c r="BS745" s="401"/>
      <c r="BT745" s="401"/>
      <c r="BU745" s="401"/>
      <c r="BV745" s="401"/>
      <c r="BW745" s="401"/>
      <c r="BX745" s="401"/>
      <c r="BY745" s="401"/>
      <c r="BZ745" s="401"/>
      <c r="CA745" s="401"/>
      <c r="CB745" s="401"/>
      <c r="CC745" s="401"/>
      <c r="CD745" s="401"/>
      <c r="CE745" s="401"/>
      <c r="CF745" s="401"/>
      <c r="CG745" s="401"/>
      <c r="CH745" s="401"/>
      <c r="CI745" s="401"/>
      <c r="CJ745" s="401"/>
      <c r="CK745" s="401"/>
      <c r="CL745" s="401"/>
      <c r="CM745" s="401"/>
      <c r="CN745" s="401"/>
      <c r="CO745" s="401"/>
      <c r="CP745" s="401"/>
      <c r="CQ745" s="401"/>
      <c r="CR745" s="401"/>
      <c r="CS745" s="401"/>
      <c r="CT745" s="401"/>
      <c r="CU745" s="401"/>
      <c r="CV745" s="401"/>
      <c r="CW745" s="401"/>
      <c r="CX745" s="401"/>
      <c r="CY745" s="401"/>
      <c r="CZ745" s="401"/>
    </row>
    <row r="746" ht="25.15" customHeight="true" x14ac:dyDescent="0.2">
      <c r="C746" s="1072"/>
      <c r="D746" s="1072"/>
      <c r="E746" s="698"/>
      <c r="F746" s="698"/>
      <c r="G746" s="698"/>
      <c r="H746" s="1072"/>
      <c r="I746" s="1072"/>
      <c r="J746" s="698"/>
      <c r="K746" s="698"/>
      <c r="L746" s="698"/>
      <c r="M746" s="1072"/>
      <c r="N746" s="1072"/>
      <c r="O746" s="698"/>
      <c r="P746" s="698"/>
      <c r="Q746" s="698"/>
      <c r="BA746" s="401"/>
      <c r="BB746" s="478"/>
      <c r="BC746" s="401"/>
      <c r="BD746" s="401"/>
      <c r="BE746" s="401"/>
      <c r="BF746" s="401"/>
      <c r="BG746" s="401"/>
      <c r="BH746" s="401"/>
      <c r="BI746" s="401"/>
      <c r="BJ746" s="401"/>
      <c r="BK746" s="401"/>
      <c r="BL746" s="401"/>
      <c r="BM746" s="401"/>
      <c r="BN746" s="401"/>
      <c r="BO746" s="401"/>
      <c r="BP746" s="401"/>
      <c r="BQ746" s="401"/>
      <c r="BR746" s="401"/>
      <c r="BS746" s="401"/>
      <c r="BT746" s="401"/>
      <c r="BU746" s="401"/>
      <c r="BV746" s="401"/>
      <c r="BW746" s="401"/>
      <c r="BX746" s="401"/>
      <c r="BY746" s="401"/>
      <c r="BZ746" s="401"/>
      <c r="CA746" s="401"/>
      <c r="CB746" s="401"/>
      <c r="CC746" s="401"/>
      <c r="CD746" s="401"/>
      <c r="CE746" s="401"/>
      <c r="CF746" s="401"/>
      <c r="CG746" s="401"/>
      <c r="CH746" s="401"/>
      <c r="CI746" s="401"/>
      <c r="CJ746" s="401"/>
      <c r="CK746" s="401"/>
      <c r="CL746" s="401"/>
      <c r="CM746" s="401"/>
      <c r="CN746" s="401"/>
      <c r="CO746" s="401"/>
      <c r="CP746" s="401"/>
      <c r="CQ746" s="401"/>
      <c r="CR746" s="401"/>
      <c r="CS746" s="401"/>
      <c r="CT746" s="401"/>
      <c r="CU746" s="401"/>
      <c r="CV746" s="401"/>
      <c r="CW746" s="401"/>
      <c r="CX746" s="401"/>
      <c r="CY746" s="401"/>
      <c r="CZ746" s="401"/>
    </row>
    <row r="747" ht="25.15" customHeight="true" x14ac:dyDescent="0.2">
      <c r="C747" s="1072"/>
      <c r="D747" s="1072"/>
      <c r="E747" s="698"/>
      <c r="F747" s="698"/>
      <c r="G747" s="698"/>
      <c r="H747" s="1072"/>
      <c r="I747" s="1072"/>
      <c r="J747" s="698"/>
      <c r="K747" s="698"/>
      <c r="L747" s="698"/>
      <c r="M747" s="1072"/>
      <c r="N747" s="1072"/>
      <c r="O747" s="698"/>
      <c r="P747" s="698"/>
      <c r="Q747" s="698"/>
      <c r="BA747" s="401"/>
      <c r="BB747" s="478"/>
      <c r="BC747" s="401"/>
      <c r="BD747" s="401"/>
      <c r="BE747" s="401"/>
      <c r="BF747" s="401"/>
      <c r="BG747" s="401"/>
      <c r="BH747" s="401"/>
      <c r="BI747" s="401"/>
      <c r="BJ747" s="401"/>
      <c r="BK747" s="401"/>
      <c r="BL747" s="401"/>
      <c r="BM747" s="401"/>
      <c r="BN747" s="401"/>
      <c r="BO747" s="401"/>
      <c r="BP747" s="401"/>
      <c r="BQ747" s="401"/>
      <c r="BR747" s="401"/>
      <c r="BS747" s="401"/>
      <c r="BT747" s="401"/>
      <c r="BU747" s="401"/>
      <c r="BV747" s="401"/>
      <c r="BW747" s="401"/>
      <c r="BX747" s="401"/>
      <c r="BY747" s="401"/>
      <c r="BZ747" s="401"/>
      <c r="CA747" s="401"/>
      <c r="CB747" s="401"/>
      <c r="CC747" s="401"/>
      <c r="CD747" s="401"/>
      <c r="CE747" s="401"/>
      <c r="CF747" s="401"/>
      <c r="CG747" s="401"/>
      <c r="CH747" s="401"/>
      <c r="CI747" s="401"/>
      <c r="CJ747" s="401"/>
      <c r="CK747" s="401"/>
      <c r="CL747" s="401"/>
      <c r="CM747" s="401"/>
      <c r="CN747" s="401"/>
      <c r="CO747" s="401"/>
      <c r="CP747" s="401"/>
      <c r="CQ747" s="401"/>
      <c r="CR747" s="401"/>
      <c r="CS747" s="401"/>
      <c r="CT747" s="401"/>
      <c r="CU747" s="401"/>
      <c r="CV747" s="401"/>
      <c r="CW747" s="401"/>
      <c r="CX747" s="401"/>
      <c r="CY747" s="401"/>
      <c r="CZ747" s="401"/>
    </row>
    <row r="748" ht="25.15" customHeight="true" x14ac:dyDescent="0.2">
      <c r="C748" s="1072"/>
      <c r="D748" s="1072"/>
      <c r="E748" s="698"/>
      <c r="F748" s="698"/>
      <c r="G748" s="698"/>
      <c r="H748" s="1072"/>
      <c r="I748" s="1072"/>
      <c r="J748" s="698"/>
      <c r="K748" s="698"/>
      <c r="L748" s="698"/>
      <c r="M748" s="1072"/>
      <c r="N748" s="1072"/>
      <c r="O748" s="698"/>
      <c r="P748" s="698"/>
      <c r="Q748" s="698"/>
      <c r="BA748" s="401"/>
      <c r="BB748" s="478"/>
      <c r="BC748" s="401"/>
      <c r="BD748" s="401"/>
      <c r="BE748" s="401"/>
      <c r="BF748" s="401"/>
      <c r="BG748" s="401"/>
      <c r="BH748" s="401"/>
      <c r="BI748" s="401"/>
      <c r="BJ748" s="401"/>
      <c r="BK748" s="401"/>
      <c r="BL748" s="401"/>
      <c r="BM748" s="401"/>
      <c r="BN748" s="401"/>
      <c r="BO748" s="401"/>
      <c r="BP748" s="401"/>
      <c r="BQ748" s="401"/>
      <c r="BR748" s="401"/>
      <c r="BS748" s="401"/>
      <c r="BT748" s="401"/>
      <c r="BU748" s="401"/>
      <c r="BV748" s="401"/>
      <c r="BW748" s="401"/>
      <c r="BX748" s="401"/>
      <c r="BY748" s="401"/>
      <c r="BZ748" s="401"/>
      <c r="CA748" s="401"/>
      <c r="CB748" s="401"/>
      <c r="CC748" s="401"/>
      <c r="CD748" s="401"/>
      <c r="CE748" s="401"/>
      <c r="CF748" s="401"/>
      <c r="CG748" s="401"/>
      <c r="CH748" s="401"/>
      <c r="CI748" s="401"/>
      <c r="CJ748" s="401"/>
      <c r="CK748" s="401"/>
      <c r="CL748" s="401"/>
      <c r="CM748" s="401"/>
      <c r="CN748" s="401"/>
      <c r="CO748" s="401"/>
      <c r="CP748" s="401"/>
      <c r="CQ748" s="401"/>
      <c r="CR748" s="401"/>
      <c r="CS748" s="401"/>
      <c r="CT748" s="401"/>
      <c r="CU748" s="401"/>
      <c r="CV748" s="401"/>
      <c r="CW748" s="401"/>
      <c r="CX748" s="401"/>
      <c r="CY748" s="401"/>
      <c r="CZ748" s="401"/>
    </row>
    <row r="749" ht="25.15" customHeight="true" x14ac:dyDescent="0.2">
      <c r="C749" s="1072"/>
      <c r="D749" s="1072"/>
      <c r="E749" s="698"/>
      <c r="F749" s="698"/>
      <c r="G749" s="698"/>
      <c r="H749" s="1072"/>
      <c r="I749" s="1072"/>
      <c r="J749" s="698"/>
      <c r="K749" s="698"/>
      <c r="L749" s="698"/>
      <c r="M749" s="1072"/>
      <c r="N749" s="1072"/>
      <c r="O749" s="698"/>
      <c r="P749" s="698"/>
      <c r="Q749" s="698"/>
      <c r="BA749" s="401"/>
      <c r="BB749" s="478"/>
      <c r="BC749" s="401"/>
      <c r="BD749" s="401"/>
      <c r="BE749" s="401"/>
      <c r="BF749" s="401"/>
      <c r="BG749" s="401"/>
      <c r="BH749" s="401"/>
      <c r="BI749" s="401"/>
      <c r="BJ749" s="401"/>
      <c r="BK749" s="401"/>
      <c r="BL749" s="401"/>
      <c r="BM749" s="401"/>
      <c r="BN749" s="401"/>
      <c r="BO749" s="401"/>
      <c r="BP749" s="401"/>
      <c r="BQ749" s="401"/>
      <c r="BR749" s="401"/>
      <c r="BS749" s="401"/>
      <c r="BT749" s="401"/>
      <c r="BU749" s="401"/>
      <c r="BV749" s="401"/>
      <c r="BW749" s="401"/>
      <c r="BX749" s="401"/>
      <c r="BY749" s="401"/>
      <c r="BZ749" s="401"/>
      <c r="CA749" s="401"/>
      <c r="CB749" s="401"/>
      <c r="CC749" s="401"/>
      <c r="CD749" s="401"/>
      <c r="CE749" s="401"/>
      <c r="CF749" s="401"/>
      <c r="CG749" s="401"/>
      <c r="CH749" s="401"/>
      <c r="CI749" s="401"/>
      <c r="CJ749" s="401"/>
      <c r="CK749" s="401"/>
      <c r="CL749" s="401"/>
      <c r="CM749" s="401"/>
      <c r="CN749" s="401"/>
      <c r="CO749" s="401"/>
      <c r="CP749" s="401"/>
      <c r="CQ749" s="401"/>
      <c r="CR749" s="401"/>
      <c r="CS749" s="401"/>
      <c r="CT749" s="401"/>
      <c r="CU749" s="401"/>
      <c r="CV749" s="401"/>
      <c r="CW749" s="401"/>
      <c r="CX749" s="401"/>
      <c r="CY749" s="401"/>
      <c r="CZ749" s="401"/>
    </row>
    <row r="750" ht="25.15" customHeight="true" x14ac:dyDescent="0.2">
      <c r="C750" s="1072"/>
      <c r="D750" s="1072"/>
      <c r="E750" s="698"/>
      <c r="F750" s="698"/>
      <c r="G750" s="698"/>
      <c r="H750" s="1072"/>
      <c r="I750" s="1072"/>
      <c r="J750" s="698"/>
      <c r="K750" s="698"/>
      <c r="L750" s="698"/>
      <c r="M750" s="1072"/>
      <c r="N750" s="1072"/>
      <c r="O750" s="698"/>
      <c r="P750" s="698"/>
      <c r="Q750" s="698"/>
      <c r="BA750" s="401"/>
      <c r="BB750" s="478"/>
      <c r="BC750" s="401"/>
      <c r="BD750" s="401"/>
      <c r="BE750" s="401"/>
      <c r="BF750" s="401"/>
      <c r="BG750" s="401"/>
      <c r="BH750" s="401"/>
      <c r="BI750" s="401"/>
      <c r="BJ750" s="401"/>
      <c r="BK750" s="401"/>
      <c r="BL750" s="401"/>
      <c r="BM750" s="401"/>
      <c r="BN750" s="401"/>
      <c r="BO750" s="401"/>
      <c r="BP750" s="401"/>
      <c r="BQ750" s="401"/>
      <c r="BR750" s="401"/>
      <c r="BS750" s="401"/>
      <c r="BT750" s="401"/>
      <c r="BU750" s="401"/>
      <c r="BV750" s="401"/>
      <c r="BW750" s="401"/>
      <c r="BX750" s="401"/>
      <c r="BY750" s="401"/>
      <c r="BZ750" s="401"/>
      <c r="CA750" s="401"/>
      <c r="CB750" s="401"/>
      <c r="CC750" s="401"/>
      <c r="CD750" s="401"/>
      <c r="CE750" s="401"/>
      <c r="CF750" s="401"/>
      <c r="CG750" s="401"/>
      <c r="CH750" s="401"/>
      <c r="CI750" s="401"/>
      <c r="CJ750" s="401"/>
      <c r="CK750" s="401"/>
      <c r="CL750" s="401"/>
      <c r="CM750" s="401"/>
      <c r="CN750" s="401"/>
      <c r="CO750" s="401"/>
      <c r="CP750" s="401"/>
      <c r="CQ750" s="401"/>
      <c r="CR750" s="401"/>
      <c r="CS750" s="401"/>
      <c r="CT750" s="401"/>
      <c r="CU750" s="401"/>
      <c r="CV750" s="401"/>
      <c r="CW750" s="401"/>
      <c r="CX750" s="401"/>
      <c r="CY750" s="401"/>
      <c r="CZ750" s="401"/>
    </row>
    <row r="751" ht="25.15" customHeight="true" x14ac:dyDescent="0.2">
      <c r="C751" s="1072"/>
      <c r="D751" s="1072"/>
      <c r="E751" s="698"/>
      <c r="F751" s="698"/>
      <c r="G751" s="698"/>
      <c r="H751" s="1072"/>
      <c r="I751" s="1072"/>
      <c r="J751" s="698"/>
      <c r="K751" s="698"/>
      <c r="L751" s="698"/>
      <c r="M751" s="1072"/>
      <c r="N751" s="1072"/>
      <c r="O751" s="698"/>
      <c r="P751" s="698"/>
      <c r="Q751" s="698"/>
      <c r="BA751" s="401"/>
      <c r="BB751" s="478"/>
      <c r="BC751" s="401"/>
      <c r="BD751" s="401"/>
      <c r="BE751" s="401"/>
      <c r="BF751" s="401"/>
      <c r="BG751" s="401"/>
      <c r="BH751" s="401"/>
      <c r="BI751" s="401"/>
      <c r="BJ751" s="401"/>
      <c r="BK751" s="401"/>
      <c r="BL751" s="401"/>
      <c r="BM751" s="401"/>
      <c r="BN751" s="401"/>
      <c r="BO751" s="401"/>
      <c r="BP751" s="401"/>
      <c r="BQ751" s="401"/>
      <c r="BR751" s="401"/>
      <c r="BS751" s="401"/>
      <c r="BT751" s="401"/>
      <c r="BU751" s="401"/>
      <c r="BV751" s="401"/>
      <c r="BW751" s="401"/>
      <c r="BX751" s="401"/>
      <c r="BY751" s="401"/>
      <c r="BZ751" s="401"/>
      <c r="CA751" s="401"/>
      <c r="CB751" s="401"/>
      <c r="CC751" s="401"/>
      <c r="CD751" s="401"/>
      <c r="CE751" s="401"/>
      <c r="CF751" s="401"/>
      <c r="CG751" s="401"/>
      <c r="CH751" s="401"/>
      <c r="CI751" s="401"/>
      <c r="CJ751" s="401"/>
      <c r="CK751" s="401"/>
      <c r="CL751" s="401"/>
      <c r="CM751" s="401"/>
      <c r="CN751" s="401"/>
      <c r="CO751" s="401"/>
      <c r="CP751" s="401"/>
      <c r="CQ751" s="401"/>
      <c r="CR751" s="401"/>
      <c r="CS751" s="401"/>
      <c r="CT751" s="401"/>
      <c r="CU751" s="401"/>
      <c r="CV751" s="401"/>
      <c r="CW751" s="401"/>
      <c r="CX751" s="401"/>
      <c r="CY751" s="401"/>
      <c r="CZ751" s="401"/>
    </row>
    <row r="752" ht="25.15" customHeight="true" x14ac:dyDescent="0.2">
      <c r="C752" s="1072"/>
      <c r="D752" s="1072"/>
      <c r="E752" s="698"/>
      <c r="F752" s="698"/>
      <c r="G752" s="698"/>
      <c r="H752" s="1072"/>
      <c r="I752" s="1072"/>
      <c r="J752" s="698"/>
      <c r="K752" s="698"/>
      <c r="L752" s="698"/>
      <c r="M752" s="1072"/>
      <c r="N752" s="1072"/>
      <c r="O752" s="698"/>
      <c r="P752" s="698"/>
      <c r="Q752" s="698"/>
      <c r="BA752" s="401"/>
      <c r="BB752" s="478"/>
      <c r="BC752" s="401"/>
      <c r="BD752" s="401"/>
      <c r="BE752" s="401"/>
      <c r="BF752" s="401"/>
      <c r="BG752" s="401"/>
      <c r="BH752" s="401"/>
      <c r="BI752" s="401"/>
      <c r="BJ752" s="401"/>
      <c r="BK752" s="401"/>
      <c r="BL752" s="401"/>
      <c r="BM752" s="401"/>
      <c r="BN752" s="401"/>
      <c r="BO752" s="401"/>
      <c r="BP752" s="401"/>
      <c r="BQ752" s="401"/>
      <c r="BR752" s="401"/>
      <c r="BS752" s="401"/>
      <c r="BT752" s="401"/>
      <c r="BU752" s="401"/>
      <c r="BV752" s="401"/>
      <c r="BW752" s="401"/>
      <c r="BX752" s="401"/>
      <c r="BY752" s="401"/>
      <c r="BZ752" s="401"/>
      <c r="CA752" s="401"/>
      <c r="CB752" s="401"/>
      <c r="CC752" s="401"/>
      <c r="CD752" s="401"/>
      <c r="CE752" s="401"/>
      <c r="CF752" s="401"/>
      <c r="CG752" s="401"/>
      <c r="CH752" s="401"/>
      <c r="CI752" s="401"/>
      <c r="CJ752" s="401"/>
      <c r="CK752" s="401"/>
      <c r="CL752" s="401"/>
      <c r="CM752" s="401"/>
      <c r="CN752" s="401"/>
      <c r="CO752" s="401"/>
      <c r="CP752" s="401"/>
      <c r="CQ752" s="401"/>
      <c r="CR752" s="401"/>
      <c r="CS752" s="401"/>
      <c r="CT752" s="401"/>
      <c r="CU752" s="401"/>
      <c r="CV752" s="401"/>
      <c r="CW752" s="401"/>
      <c r="CX752" s="401"/>
      <c r="CY752" s="401"/>
      <c r="CZ752" s="401"/>
    </row>
    <row r="753" ht="25.15" customHeight="true" x14ac:dyDescent="0.2">
      <c r="C753" s="1072"/>
      <c r="D753" s="1072"/>
      <c r="E753" s="698"/>
      <c r="F753" s="698"/>
      <c r="G753" s="698"/>
      <c r="H753" s="1072"/>
      <c r="I753" s="1072"/>
      <c r="J753" s="698"/>
      <c r="K753" s="698"/>
      <c r="L753" s="698"/>
      <c r="M753" s="1072"/>
      <c r="N753" s="1072"/>
      <c r="O753" s="698"/>
      <c r="P753" s="698"/>
      <c r="Q753" s="698"/>
      <c r="BA753" s="401"/>
      <c r="BB753" s="478"/>
      <c r="BC753" s="401"/>
      <c r="BD753" s="401"/>
      <c r="BE753" s="401"/>
      <c r="BF753" s="401"/>
      <c r="BG753" s="401"/>
      <c r="BH753" s="401"/>
      <c r="BI753" s="401"/>
      <c r="BJ753" s="401"/>
      <c r="BK753" s="401"/>
      <c r="BL753" s="401"/>
      <c r="BM753" s="401"/>
      <c r="BN753" s="401"/>
      <c r="BO753" s="401"/>
      <c r="BP753" s="401"/>
      <c r="BQ753" s="401"/>
      <c r="BR753" s="401"/>
      <c r="BS753" s="401"/>
      <c r="BT753" s="401"/>
      <c r="BU753" s="401"/>
      <c r="BV753" s="401"/>
      <c r="BW753" s="401"/>
      <c r="BX753" s="401"/>
      <c r="BY753" s="401"/>
      <c r="BZ753" s="401"/>
      <c r="CA753" s="401"/>
      <c r="CB753" s="401"/>
      <c r="CC753" s="401"/>
      <c r="CD753" s="401"/>
      <c r="CE753" s="401"/>
      <c r="CF753" s="401"/>
      <c r="CG753" s="401"/>
      <c r="CH753" s="401"/>
      <c r="CI753" s="401"/>
      <c r="CJ753" s="401"/>
      <c r="CK753" s="401"/>
      <c r="CL753" s="401"/>
      <c r="CM753" s="401"/>
      <c r="CN753" s="401"/>
      <c r="CO753" s="401"/>
      <c r="CP753" s="401"/>
      <c r="CQ753" s="401"/>
      <c r="CR753" s="401"/>
      <c r="CS753" s="401"/>
      <c r="CT753" s="401"/>
      <c r="CU753" s="401"/>
      <c r="CV753" s="401"/>
      <c r="CW753" s="401"/>
      <c r="CX753" s="401"/>
      <c r="CY753" s="401"/>
      <c r="CZ753" s="401"/>
    </row>
    <row r="754" ht="25.15" customHeight="true" x14ac:dyDescent="0.2">
      <c r="C754" s="1072"/>
      <c r="D754" s="1072"/>
      <c r="E754" s="698"/>
      <c r="F754" s="698"/>
      <c r="G754" s="698"/>
      <c r="H754" s="1072"/>
      <c r="I754" s="1072"/>
      <c r="J754" s="698"/>
      <c r="K754" s="698"/>
      <c r="L754" s="698"/>
      <c r="M754" s="1072"/>
      <c r="N754" s="1072"/>
      <c r="O754" s="698"/>
      <c r="P754" s="698"/>
      <c r="Q754" s="698"/>
      <c r="BA754" s="401"/>
      <c r="BB754" s="478"/>
      <c r="BC754" s="401"/>
      <c r="BD754" s="401"/>
      <c r="BE754" s="401"/>
      <c r="BF754" s="401"/>
      <c r="BG754" s="401"/>
      <c r="BH754" s="401"/>
      <c r="BI754" s="401"/>
      <c r="BJ754" s="401"/>
      <c r="BK754" s="401"/>
      <c r="BL754" s="401"/>
      <c r="BM754" s="401"/>
      <c r="BN754" s="401"/>
      <c r="BO754" s="401"/>
      <c r="BP754" s="401"/>
      <c r="BQ754" s="401"/>
      <c r="BR754" s="401"/>
      <c r="BS754" s="401"/>
      <c r="BT754" s="401"/>
      <c r="BU754" s="401"/>
      <c r="BV754" s="401"/>
      <c r="BW754" s="401"/>
      <c r="BX754" s="401"/>
      <c r="BY754" s="401"/>
      <c r="BZ754" s="401"/>
      <c r="CA754" s="401"/>
      <c r="CB754" s="401"/>
      <c r="CC754" s="401"/>
      <c r="CD754" s="401"/>
      <c r="CE754" s="401"/>
      <c r="CF754" s="401"/>
      <c r="CG754" s="401"/>
      <c r="CH754" s="401"/>
      <c r="CI754" s="401"/>
      <c r="CJ754" s="401"/>
      <c r="CK754" s="401"/>
      <c r="CL754" s="401"/>
      <c r="CM754" s="401"/>
      <c r="CN754" s="401"/>
      <c r="CO754" s="401"/>
      <c r="CP754" s="401"/>
      <c r="CQ754" s="401"/>
      <c r="CR754" s="401"/>
      <c r="CS754" s="401"/>
      <c r="CT754" s="401"/>
      <c r="CU754" s="401"/>
      <c r="CV754" s="401"/>
      <c r="CW754" s="401"/>
      <c r="CX754" s="401"/>
      <c r="CY754" s="401"/>
      <c r="CZ754" s="401"/>
    </row>
    <row r="755" ht="25.15" customHeight="true" x14ac:dyDescent="0.2">
      <c r="C755" s="1072"/>
      <c r="D755" s="1072"/>
      <c r="E755" s="698"/>
      <c r="F755" s="698"/>
      <c r="G755" s="698"/>
      <c r="H755" s="1072"/>
      <c r="I755" s="1072"/>
      <c r="J755" s="698"/>
      <c r="K755" s="698"/>
      <c r="L755" s="698"/>
      <c r="M755" s="1072"/>
      <c r="N755" s="1072"/>
      <c r="O755" s="698"/>
      <c r="P755" s="698"/>
      <c r="Q755" s="698"/>
      <c r="BA755" s="401"/>
      <c r="BB755" s="478"/>
      <c r="BC755" s="401"/>
      <c r="BD755" s="401"/>
      <c r="BE755" s="401"/>
      <c r="BF755" s="401"/>
      <c r="BG755" s="401"/>
      <c r="BH755" s="401"/>
      <c r="BI755" s="401"/>
      <c r="BJ755" s="401"/>
      <c r="BK755" s="401"/>
      <c r="BL755" s="401"/>
      <c r="BM755" s="401"/>
      <c r="BN755" s="401"/>
      <c r="BO755" s="401"/>
      <c r="BP755" s="401"/>
      <c r="BQ755" s="401"/>
      <c r="BR755" s="401"/>
      <c r="BS755" s="401"/>
      <c r="BT755" s="401"/>
      <c r="BU755" s="401"/>
      <c r="BV755" s="401"/>
      <c r="BW755" s="401"/>
      <c r="BX755" s="401"/>
      <c r="BY755" s="401"/>
      <c r="BZ755" s="401"/>
      <c r="CA755" s="401"/>
      <c r="CB755" s="401"/>
      <c r="CC755" s="401"/>
      <c r="CD755" s="401"/>
      <c r="CE755" s="401"/>
      <c r="CF755" s="401"/>
      <c r="CG755" s="401"/>
      <c r="CH755" s="401"/>
      <c r="CI755" s="401"/>
      <c r="CJ755" s="401"/>
      <c r="CK755" s="401"/>
      <c r="CL755" s="401"/>
      <c r="CM755" s="401"/>
      <c r="CN755" s="401"/>
      <c r="CO755" s="401"/>
      <c r="CP755" s="401"/>
      <c r="CQ755" s="401"/>
      <c r="CR755" s="401"/>
      <c r="CS755" s="401"/>
      <c r="CT755" s="401"/>
      <c r="CU755" s="401"/>
      <c r="CV755" s="401"/>
      <c r="CW755" s="401"/>
      <c r="CX755" s="401"/>
      <c r="CY755" s="401"/>
      <c r="CZ755" s="401"/>
    </row>
    <row r="756" ht="25.15" customHeight="true" x14ac:dyDescent="0.2">
      <c r="C756" s="1072"/>
      <c r="D756" s="1072"/>
      <c r="E756" s="698"/>
      <c r="F756" s="698"/>
      <c r="G756" s="698"/>
      <c r="H756" s="1072"/>
      <c r="I756" s="1072"/>
      <c r="J756" s="698"/>
      <c r="K756" s="698"/>
      <c r="L756" s="698"/>
      <c r="M756" s="1072"/>
      <c r="N756" s="1072"/>
      <c r="O756" s="698"/>
      <c r="P756" s="698"/>
      <c r="Q756" s="698"/>
      <c r="BA756" s="401"/>
      <c r="BB756" s="478"/>
      <c r="BC756" s="401"/>
      <c r="BD756" s="401"/>
      <c r="BE756" s="401"/>
      <c r="BF756" s="401"/>
      <c r="BG756" s="401"/>
      <c r="BH756" s="401"/>
      <c r="BI756" s="401"/>
      <c r="BJ756" s="401"/>
      <c r="BK756" s="401"/>
      <c r="BL756" s="401"/>
      <c r="BM756" s="401"/>
      <c r="BN756" s="401"/>
      <c r="BO756" s="401"/>
      <c r="BP756" s="401"/>
      <c r="BQ756" s="401"/>
      <c r="BR756" s="401"/>
      <c r="BS756" s="401"/>
      <c r="BT756" s="401"/>
      <c r="BU756" s="401"/>
      <c r="BV756" s="401"/>
      <c r="BW756" s="401"/>
      <c r="BX756" s="401"/>
      <c r="BY756" s="401"/>
      <c r="BZ756" s="401"/>
      <c r="CA756" s="401"/>
      <c r="CB756" s="401"/>
      <c r="CC756" s="401"/>
      <c r="CD756" s="401"/>
      <c r="CE756" s="401"/>
      <c r="CF756" s="401"/>
      <c r="CG756" s="401"/>
      <c r="CH756" s="401"/>
      <c r="CI756" s="401"/>
      <c r="CJ756" s="401"/>
      <c r="CK756" s="401"/>
      <c r="CL756" s="401"/>
      <c r="CM756" s="401"/>
      <c r="CN756" s="401"/>
      <c r="CO756" s="401"/>
      <c r="CP756" s="401"/>
      <c r="CQ756" s="401"/>
      <c r="CR756" s="401"/>
      <c r="CS756" s="401"/>
      <c r="CT756" s="401"/>
      <c r="CU756" s="401"/>
      <c r="CV756" s="401"/>
      <c r="CW756" s="401"/>
      <c r="CX756" s="401"/>
      <c r="CY756" s="401"/>
      <c r="CZ756" s="401"/>
    </row>
    <row r="757" ht="25.15" customHeight="true" x14ac:dyDescent="0.2">
      <c r="C757" s="1072"/>
      <c r="D757" s="1072"/>
      <c r="E757" s="698"/>
      <c r="F757" s="698"/>
      <c r="G757" s="698"/>
      <c r="H757" s="1072"/>
      <c r="I757" s="1072"/>
      <c r="J757" s="698"/>
      <c r="K757" s="698"/>
      <c r="L757" s="698"/>
      <c r="M757" s="1072"/>
      <c r="N757" s="1072"/>
      <c r="O757" s="698"/>
      <c r="P757" s="698"/>
      <c r="Q757" s="698"/>
      <c r="BA757" s="401"/>
      <c r="BB757" s="478"/>
      <c r="BC757" s="401"/>
      <c r="BD757" s="401"/>
      <c r="BE757" s="401"/>
      <c r="BF757" s="401"/>
      <c r="BG757" s="401"/>
      <c r="BH757" s="401"/>
      <c r="BI757" s="401"/>
      <c r="BJ757" s="401"/>
      <c r="BK757" s="401"/>
      <c r="BL757" s="401"/>
      <c r="BM757" s="401"/>
      <c r="BN757" s="401"/>
      <c r="BO757" s="401"/>
      <c r="BP757" s="401"/>
      <c r="BQ757" s="401"/>
      <c r="BR757" s="401"/>
      <c r="BS757" s="401"/>
      <c r="BT757" s="401"/>
      <c r="BU757" s="401"/>
      <c r="BV757" s="401"/>
      <c r="BW757" s="401"/>
      <c r="BX757" s="401"/>
      <c r="BY757" s="401"/>
      <c r="BZ757" s="401"/>
      <c r="CA757" s="401"/>
      <c r="CB757" s="401"/>
      <c r="CC757" s="401"/>
      <c r="CD757" s="401"/>
      <c r="CE757" s="401"/>
      <c r="CF757" s="401"/>
      <c r="CG757" s="401"/>
      <c r="CH757" s="401"/>
      <c r="CI757" s="401"/>
      <c r="CJ757" s="401"/>
      <c r="CK757" s="401"/>
      <c r="CL757" s="401"/>
      <c r="CM757" s="401"/>
      <c r="CN757" s="401"/>
      <c r="CO757" s="401"/>
      <c r="CP757" s="401"/>
      <c r="CQ757" s="401"/>
      <c r="CR757" s="401"/>
      <c r="CS757" s="401"/>
      <c r="CT757" s="401"/>
      <c r="CU757" s="401"/>
      <c r="CV757" s="401"/>
      <c r="CW757" s="401"/>
      <c r="CX757" s="401"/>
      <c r="CY757" s="401"/>
      <c r="CZ757" s="401"/>
    </row>
    <row r="758" ht="25.15" customHeight="true" x14ac:dyDescent="0.2">
      <c r="C758" s="1072"/>
      <c r="D758" s="1072"/>
      <c r="E758" s="698"/>
      <c r="F758" s="698"/>
      <c r="G758" s="698"/>
      <c r="H758" s="1072"/>
      <c r="I758" s="1072"/>
      <c r="J758" s="698"/>
      <c r="K758" s="698"/>
      <c r="L758" s="698"/>
      <c r="M758" s="1072"/>
      <c r="N758" s="1072"/>
      <c r="O758" s="698"/>
      <c r="P758" s="698"/>
      <c r="Q758" s="698"/>
      <c r="BA758" s="401"/>
      <c r="BB758" s="478"/>
      <c r="BC758" s="401"/>
      <c r="BD758" s="401"/>
      <c r="BE758" s="401"/>
      <c r="BF758" s="401"/>
      <c r="BG758" s="401"/>
      <c r="BH758" s="401"/>
      <c r="BI758" s="401"/>
      <c r="BJ758" s="401"/>
      <c r="BK758" s="401"/>
      <c r="BL758" s="401"/>
      <c r="BM758" s="401"/>
      <c r="BN758" s="401"/>
      <c r="BO758" s="401"/>
      <c r="BP758" s="401"/>
      <c r="BQ758" s="401"/>
      <c r="BR758" s="401"/>
      <c r="BS758" s="401"/>
      <c r="BT758" s="401"/>
      <c r="BU758" s="401"/>
      <c r="BV758" s="401"/>
      <c r="BW758" s="401"/>
      <c r="BX758" s="401"/>
      <c r="BY758" s="401"/>
      <c r="BZ758" s="401"/>
      <c r="CA758" s="401"/>
      <c r="CB758" s="401"/>
      <c r="CC758" s="401"/>
      <c r="CD758" s="401"/>
      <c r="CE758" s="401"/>
      <c r="CF758" s="401"/>
      <c r="CG758" s="401"/>
      <c r="CH758" s="401"/>
      <c r="CI758" s="401"/>
      <c r="CJ758" s="401"/>
      <c r="CK758" s="401"/>
      <c r="CL758" s="401"/>
      <c r="CM758" s="401"/>
      <c r="CN758" s="401"/>
      <c r="CO758" s="401"/>
      <c r="CP758" s="401"/>
      <c r="CQ758" s="401"/>
      <c r="CR758" s="401"/>
      <c r="CS758" s="401"/>
      <c r="CT758" s="401"/>
      <c r="CU758" s="401"/>
      <c r="CV758" s="401"/>
      <c r="CW758" s="401"/>
      <c r="CX758" s="401"/>
      <c r="CY758" s="401"/>
      <c r="CZ758" s="401"/>
    </row>
    <row r="759" ht="25.15" customHeight="true" x14ac:dyDescent="0.2">
      <c r="C759" s="1072"/>
      <c r="D759" s="1072"/>
      <c r="E759" s="698"/>
      <c r="F759" s="698"/>
      <c r="G759" s="698"/>
      <c r="H759" s="1072"/>
      <c r="I759" s="1072"/>
      <c r="J759" s="698"/>
      <c r="K759" s="698"/>
      <c r="L759" s="698"/>
      <c r="M759" s="1072"/>
      <c r="N759" s="1072"/>
      <c r="O759" s="698"/>
      <c r="P759" s="698"/>
      <c r="Q759" s="698"/>
      <c r="BA759" s="401"/>
      <c r="BB759" s="478"/>
      <c r="BC759" s="401"/>
      <c r="BD759" s="401"/>
      <c r="BE759" s="401"/>
      <c r="BF759" s="401"/>
      <c r="BG759" s="401"/>
      <c r="BH759" s="401"/>
      <c r="BI759" s="401"/>
      <c r="BJ759" s="401"/>
      <c r="BK759" s="401"/>
      <c r="BL759" s="401"/>
      <c r="BM759" s="401"/>
      <c r="BN759" s="401"/>
      <c r="BO759" s="401"/>
      <c r="BP759" s="401"/>
      <c r="BQ759" s="401"/>
      <c r="BR759" s="401"/>
      <c r="BS759" s="401"/>
      <c r="BT759" s="401"/>
      <c r="BU759" s="401"/>
      <c r="BV759" s="401"/>
      <c r="BW759" s="401"/>
      <c r="BX759" s="401"/>
      <c r="BY759" s="401"/>
      <c r="BZ759" s="401"/>
      <c r="CA759" s="401"/>
      <c r="CB759" s="401"/>
      <c r="CC759" s="401"/>
      <c r="CD759" s="401"/>
      <c r="CE759" s="401"/>
      <c r="CF759" s="401"/>
      <c r="CG759" s="401"/>
      <c r="CH759" s="401"/>
      <c r="CI759" s="401"/>
      <c r="CJ759" s="401"/>
      <c r="CK759" s="401"/>
      <c r="CL759" s="401"/>
      <c r="CM759" s="401"/>
      <c r="CN759" s="401"/>
      <c r="CO759" s="401"/>
      <c r="CP759" s="401"/>
      <c r="CQ759" s="401"/>
      <c r="CR759" s="401"/>
      <c r="CS759" s="401"/>
      <c r="CT759" s="401"/>
      <c r="CU759" s="401"/>
      <c r="CV759" s="401"/>
      <c r="CW759" s="401"/>
      <c r="CX759" s="401"/>
      <c r="CY759" s="401"/>
      <c r="CZ759" s="401"/>
    </row>
    <row r="760" ht="25.15" customHeight="true" x14ac:dyDescent="0.2">
      <c r="C760" s="1072"/>
      <c r="D760" s="1072"/>
      <c r="E760" s="698"/>
      <c r="F760" s="698"/>
      <c r="G760" s="698"/>
      <c r="H760" s="1072"/>
      <c r="I760" s="1072"/>
      <c r="J760" s="698"/>
      <c r="K760" s="698"/>
      <c r="L760" s="698"/>
      <c r="M760" s="1072"/>
      <c r="N760" s="1072"/>
      <c r="O760" s="698"/>
      <c r="P760" s="698"/>
      <c r="Q760" s="698"/>
      <c r="BA760" s="401"/>
      <c r="BB760" s="478"/>
      <c r="BC760" s="401"/>
      <c r="BD760" s="401"/>
      <c r="BE760" s="401"/>
      <c r="BF760" s="401"/>
      <c r="BG760" s="401"/>
      <c r="BH760" s="401"/>
      <c r="BI760" s="401"/>
      <c r="BJ760" s="401"/>
      <c r="BK760" s="401"/>
      <c r="BL760" s="401"/>
      <c r="BM760" s="401"/>
      <c r="BN760" s="401"/>
      <c r="BO760" s="401"/>
      <c r="BP760" s="401"/>
      <c r="BQ760" s="401"/>
      <c r="BR760" s="401"/>
      <c r="BS760" s="401"/>
      <c r="BT760" s="401"/>
      <c r="BU760" s="401"/>
      <c r="BV760" s="401"/>
      <c r="BW760" s="401"/>
      <c r="BX760" s="401"/>
      <c r="BY760" s="401"/>
      <c r="BZ760" s="401"/>
      <c r="CA760" s="401"/>
      <c r="CB760" s="401"/>
      <c r="CC760" s="401"/>
      <c r="CD760" s="401"/>
      <c r="CE760" s="401"/>
      <c r="CF760" s="401"/>
      <c r="CG760" s="401"/>
      <c r="CH760" s="401"/>
      <c r="CI760" s="401"/>
      <c r="CJ760" s="401"/>
      <c r="CK760" s="401"/>
      <c r="CL760" s="401"/>
      <c r="CM760" s="401"/>
      <c r="CN760" s="401"/>
      <c r="CO760" s="401"/>
      <c r="CP760" s="401"/>
      <c r="CQ760" s="401"/>
      <c r="CR760" s="401"/>
      <c r="CS760" s="401"/>
      <c r="CT760" s="401"/>
      <c r="CU760" s="401"/>
      <c r="CV760" s="401"/>
      <c r="CW760" s="401"/>
      <c r="CX760" s="401"/>
      <c r="CY760" s="401"/>
      <c r="CZ760" s="401"/>
    </row>
    <row r="761" ht="25.15" customHeight="true" x14ac:dyDescent="0.2">
      <c r="C761" s="1072"/>
      <c r="D761" s="1072"/>
      <c r="E761" s="698"/>
      <c r="F761" s="698"/>
      <c r="G761" s="698"/>
      <c r="H761" s="1072"/>
      <c r="I761" s="1072"/>
      <c r="J761" s="698"/>
      <c r="K761" s="698"/>
      <c r="L761" s="698"/>
      <c r="M761" s="1072"/>
      <c r="N761" s="1072"/>
      <c r="O761" s="698"/>
      <c r="P761" s="698"/>
      <c r="Q761" s="698"/>
      <c r="BA761" s="401"/>
      <c r="BB761" s="478"/>
      <c r="BC761" s="401"/>
      <c r="BD761" s="401"/>
      <c r="BE761" s="401"/>
      <c r="BF761" s="401"/>
      <c r="BG761" s="401"/>
      <c r="BH761" s="401"/>
      <c r="BI761" s="401"/>
      <c r="BJ761" s="401"/>
      <c r="BK761" s="401"/>
      <c r="BL761" s="401"/>
      <c r="BM761" s="401"/>
      <c r="BN761" s="401"/>
      <c r="BO761" s="401"/>
      <c r="BP761" s="401"/>
      <c r="BQ761" s="401"/>
      <c r="BR761" s="401"/>
      <c r="BS761" s="401"/>
      <c r="BT761" s="401"/>
      <c r="BU761" s="401"/>
      <c r="BV761" s="401"/>
      <c r="BW761" s="401"/>
      <c r="BX761" s="401"/>
      <c r="BY761" s="401"/>
      <c r="BZ761" s="401"/>
      <c r="CA761" s="401"/>
      <c r="CB761" s="401"/>
      <c r="CC761" s="401"/>
      <c r="CD761" s="401"/>
      <c r="CE761" s="401"/>
      <c r="CF761" s="401"/>
      <c r="CG761" s="401"/>
      <c r="CH761" s="401"/>
      <c r="CI761" s="401"/>
      <c r="CJ761" s="401"/>
      <c r="CK761" s="401"/>
      <c r="CL761" s="401"/>
      <c r="CM761" s="401"/>
      <c r="CN761" s="401"/>
      <c r="CO761" s="401"/>
      <c r="CP761" s="401"/>
      <c r="CQ761" s="401"/>
      <c r="CR761" s="401"/>
      <c r="CS761" s="401"/>
      <c r="CT761" s="401"/>
      <c r="CU761" s="401"/>
      <c r="CV761" s="401"/>
      <c r="CW761" s="401"/>
      <c r="CX761" s="401"/>
      <c r="CY761" s="401"/>
      <c r="CZ761" s="401"/>
    </row>
    <row r="762" ht="25.15" customHeight="true" x14ac:dyDescent="0.2">
      <c r="C762" s="1072"/>
      <c r="D762" s="1072"/>
      <c r="E762" s="698"/>
      <c r="F762" s="698"/>
      <c r="G762" s="698"/>
      <c r="H762" s="1072"/>
      <c r="I762" s="1072"/>
      <c r="J762" s="698"/>
      <c r="K762" s="698"/>
      <c r="L762" s="698"/>
      <c r="M762" s="1072"/>
      <c r="N762" s="1072"/>
      <c r="O762" s="698"/>
      <c r="P762" s="698"/>
      <c r="Q762" s="698"/>
      <c r="BA762" s="401"/>
      <c r="BB762" s="478"/>
      <c r="BC762" s="401"/>
      <c r="BD762" s="401"/>
      <c r="BE762" s="401"/>
      <c r="BF762" s="401"/>
      <c r="BG762" s="401"/>
      <c r="BH762" s="401"/>
      <c r="BI762" s="401"/>
      <c r="BJ762" s="401"/>
      <c r="BK762" s="401"/>
      <c r="BL762" s="401"/>
      <c r="BM762" s="401"/>
      <c r="BN762" s="401"/>
      <c r="BO762" s="401"/>
      <c r="BP762" s="401"/>
      <c r="BQ762" s="401"/>
      <c r="BR762" s="401"/>
      <c r="BS762" s="401"/>
      <c r="BT762" s="401"/>
      <c r="BU762" s="401"/>
      <c r="BV762" s="401"/>
      <c r="BW762" s="401"/>
      <c r="BX762" s="401"/>
      <c r="BY762" s="401"/>
      <c r="BZ762" s="401"/>
      <c r="CA762" s="401"/>
      <c r="CB762" s="401"/>
      <c r="CC762" s="401"/>
      <c r="CD762" s="401"/>
      <c r="CE762" s="401"/>
      <c r="CF762" s="401"/>
      <c r="CG762" s="401"/>
      <c r="CH762" s="401"/>
      <c r="CI762" s="401"/>
      <c r="CJ762" s="401"/>
      <c r="CK762" s="401"/>
      <c r="CL762" s="401"/>
      <c r="CM762" s="401"/>
      <c r="CN762" s="401"/>
      <c r="CO762" s="401"/>
      <c r="CP762" s="401"/>
      <c r="CQ762" s="401"/>
      <c r="CR762" s="401"/>
      <c r="CS762" s="401"/>
      <c r="CT762" s="401"/>
      <c r="CU762" s="401"/>
      <c r="CV762" s="401"/>
      <c r="CW762" s="401"/>
      <c r="CX762" s="401"/>
      <c r="CY762" s="401"/>
      <c r="CZ762" s="401"/>
    </row>
    <row r="763" ht="25.15" customHeight="true" x14ac:dyDescent="0.2">
      <c r="C763" s="1072"/>
      <c r="D763" s="1072"/>
      <c r="E763" s="698"/>
      <c r="F763" s="698"/>
      <c r="G763" s="698"/>
      <c r="H763" s="1072"/>
      <c r="I763" s="1072"/>
      <c r="J763" s="698"/>
      <c r="K763" s="698"/>
      <c r="L763" s="698"/>
      <c r="M763" s="1072"/>
      <c r="N763" s="1072"/>
      <c r="O763" s="698"/>
      <c r="P763" s="698"/>
      <c r="Q763" s="698"/>
      <c r="BA763" s="401"/>
      <c r="BB763" s="478"/>
      <c r="BC763" s="401"/>
      <c r="BD763" s="401"/>
      <c r="BE763" s="401"/>
      <c r="BF763" s="401"/>
      <c r="BG763" s="401"/>
      <c r="BH763" s="401"/>
      <c r="BI763" s="401"/>
      <c r="BJ763" s="401"/>
      <c r="BK763" s="401"/>
      <c r="BL763" s="401"/>
      <c r="BM763" s="401"/>
      <c r="BN763" s="401"/>
      <c r="BO763" s="401"/>
      <c r="BP763" s="401"/>
      <c r="BQ763" s="401"/>
      <c r="BR763" s="401"/>
      <c r="BS763" s="401"/>
      <c r="BT763" s="401"/>
      <c r="BU763" s="401"/>
      <c r="BV763" s="401"/>
      <c r="BW763" s="401"/>
      <c r="BX763" s="401"/>
      <c r="BY763" s="401"/>
      <c r="BZ763" s="401"/>
      <c r="CA763" s="401"/>
      <c r="CB763" s="401"/>
      <c r="CC763" s="401"/>
      <c r="CD763" s="401"/>
      <c r="CE763" s="401"/>
      <c r="CF763" s="401"/>
      <c r="CG763" s="401"/>
      <c r="CH763" s="401"/>
      <c r="CI763" s="401"/>
      <c r="CJ763" s="401"/>
      <c r="CK763" s="401"/>
      <c r="CL763" s="401"/>
      <c r="CM763" s="401"/>
      <c r="CN763" s="401"/>
      <c r="CO763" s="401"/>
      <c r="CP763" s="401"/>
      <c r="CQ763" s="401"/>
      <c r="CR763" s="401"/>
      <c r="CS763" s="401"/>
      <c r="CT763" s="401"/>
      <c r="CU763" s="401"/>
      <c r="CV763" s="401"/>
      <c r="CW763" s="401"/>
      <c r="CX763" s="401"/>
      <c r="CY763" s="401"/>
      <c r="CZ763" s="401"/>
    </row>
    <row r="764" ht="25.15" customHeight="true" x14ac:dyDescent="0.2">
      <c r="C764" s="1072"/>
      <c r="D764" s="1072"/>
      <c r="E764" s="698"/>
      <c r="F764" s="698"/>
      <c r="G764" s="698"/>
      <c r="H764" s="1072"/>
      <c r="I764" s="1072"/>
      <c r="J764" s="698"/>
      <c r="K764" s="698"/>
      <c r="L764" s="698"/>
      <c r="M764" s="1072"/>
      <c r="N764" s="1072"/>
      <c r="O764" s="698"/>
      <c r="P764" s="698"/>
      <c r="Q764" s="698"/>
      <c r="BA764" s="401"/>
      <c r="BB764" s="478"/>
      <c r="BC764" s="401"/>
      <c r="BD764" s="401"/>
      <c r="BE764" s="401"/>
      <c r="BF764" s="401"/>
      <c r="BG764" s="401"/>
      <c r="BH764" s="401"/>
      <c r="BI764" s="401"/>
      <c r="BJ764" s="401"/>
      <c r="BK764" s="401"/>
      <c r="BL764" s="401"/>
      <c r="BM764" s="401"/>
      <c r="BN764" s="401"/>
      <c r="BO764" s="401"/>
      <c r="BP764" s="401"/>
      <c r="BQ764" s="401"/>
      <c r="BR764" s="401"/>
      <c r="BS764" s="401"/>
      <c r="BT764" s="401"/>
      <c r="BU764" s="401"/>
      <c r="BV764" s="401"/>
      <c r="BW764" s="401"/>
      <c r="BX764" s="401"/>
      <c r="BY764" s="401"/>
      <c r="BZ764" s="401"/>
      <c r="CA764" s="401"/>
      <c r="CB764" s="401"/>
      <c r="CC764" s="401"/>
      <c r="CD764" s="401"/>
      <c r="CE764" s="401"/>
      <c r="CF764" s="401"/>
      <c r="CG764" s="401"/>
      <c r="CH764" s="401"/>
      <c r="CI764" s="401"/>
      <c r="CJ764" s="401"/>
      <c r="CK764" s="401"/>
      <c r="CL764" s="401"/>
      <c r="CM764" s="401"/>
      <c r="CN764" s="401"/>
      <c r="CO764" s="401"/>
      <c r="CP764" s="401"/>
      <c r="CQ764" s="401"/>
      <c r="CR764" s="401"/>
      <c r="CS764" s="401"/>
      <c r="CT764" s="401"/>
      <c r="CU764" s="401"/>
      <c r="CV764" s="401"/>
      <c r="CW764" s="401"/>
      <c r="CX764" s="401"/>
      <c r="CY764" s="401"/>
      <c r="CZ764" s="401"/>
    </row>
    <row r="765" ht="25.15" customHeight="true" x14ac:dyDescent="0.2">
      <c r="C765" s="1072"/>
      <c r="D765" s="1072"/>
      <c r="E765" s="698"/>
      <c r="F765" s="698"/>
      <c r="G765" s="698"/>
      <c r="H765" s="1072"/>
      <c r="I765" s="1072"/>
      <c r="J765" s="698"/>
      <c r="K765" s="698"/>
      <c r="L765" s="698"/>
      <c r="M765" s="1072"/>
      <c r="N765" s="1072"/>
      <c r="O765" s="698"/>
      <c r="P765" s="698"/>
      <c r="Q765" s="698"/>
      <c r="BA765" s="401"/>
      <c r="BB765" s="478"/>
      <c r="BC765" s="401"/>
      <c r="BD765" s="401"/>
      <c r="BE765" s="401"/>
      <c r="BF765" s="401"/>
      <c r="BG765" s="401"/>
      <c r="BH765" s="401"/>
      <c r="BI765" s="401"/>
      <c r="BJ765" s="401"/>
      <c r="BK765" s="401"/>
      <c r="BL765" s="401"/>
      <c r="BM765" s="401"/>
      <c r="BN765" s="401"/>
      <c r="BO765" s="401"/>
      <c r="BP765" s="401"/>
      <c r="BQ765" s="401"/>
      <c r="BR765" s="401"/>
      <c r="BS765" s="401"/>
      <c r="BT765" s="401"/>
      <c r="BU765" s="401"/>
      <c r="BV765" s="401"/>
      <c r="BW765" s="401"/>
      <c r="BX765" s="401"/>
      <c r="BY765" s="401"/>
      <c r="BZ765" s="401"/>
      <c r="CA765" s="401"/>
      <c r="CB765" s="401"/>
      <c r="CC765" s="401"/>
      <c r="CD765" s="401"/>
      <c r="CE765" s="401"/>
      <c r="CF765" s="401"/>
      <c r="CG765" s="401"/>
      <c r="CH765" s="401"/>
      <c r="CI765" s="401"/>
      <c r="CJ765" s="401"/>
      <c r="CK765" s="401"/>
      <c r="CL765" s="401"/>
      <c r="CM765" s="401"/>
      <c r="CN765" s="401"/>
      <c r="CO765" s="401"/>
      <c r="CP765" s="401"/>
      <c r="CQ765" s="401"/>
      <c r="CR765" s="401"/>
      <c r="CS765" s="401"/>
      <c r="CT765" s="401"/>
      <c r="CU765" s="401"/>
      <c r="CV765" s="401"/>
      <c r="CW765" s="401"/>
      <c r="CX765" s="401"/>
      <c r="CY765" s="401"/>
      <c r="CZ765" s="401"/>
    </row>
    <row r="766" ht="25.15" customHeight="true" x14ac:dyDescent="0.2">
      <c r="C766" s="1072"/>
      <c r="D766" s="1072"/>
      <c r="E766" s="698"/>
      <c r="F766" s="698"/>
      <c r="G766" s="698"/>
      <c r="H766" s="1072"/>
      <c r="I766" s="1072"/>
      <c r="J766" s="698"/>
      <c r="K766" s="698"/>
      <c r="L766" s="698"/>
      <c r="M766" s="1072"/>
      <c r="N766" s="1072"/>
      <c r="O766" s="698"/>
      <c r="P766" s="698"/>
      <c r="Q766" s="698"/>
      <c r="BA766" s="401"/>
      <c r="BB766" s="478"/>
      <c r="BC766" s="401"/>
      <c r="BD766" s="401"/>
      <c r="BE766" s="401"/>
      <c r="BF766" s="401"/>
      <c r="BG766" s="401"/>
      <c r="BH766" s="401"/>
      <c r="BI766" s="401"/>
      <c r="BJ766" s="401"/>
      <c r="BK766" s="401"/>
      <c r="BL766" s="401"/>
      <c r="BM766" s="401"/>
      <c r="BN766" s="401"/>
      <c r="BO766" s="401"/>
      <c r="BP766" s="401"/>
      <c r="BQ766" s="401"/>
      <c r="BR766" s="401"/>
      <c r="BS766" s="401"/>
      <c r="BT766" s="401"/>
      <c r="BU766" s="401"/>
      <c r="BV766" s="401"/>
      <c r="BW766" s="401"/>
      <c r="BX766" s="401"/>
      <c r="BY766" s="401"/>
      <c r="BZ766" s="401"/>
      <c r="CA766" s="401"/>
      <c r="CB766" s="401"/>
      <c r="CC766" s="401"/>
      <c r="CD766" s="401"/>
      <c r="CE766" s="401"/>
      <c r="CF766" s="401"/>
      <c r="CG766" s="401"/>
      <c r="CH766" s="401"/>
      <c r="CI766" s="401"/>
      <c r="CJ766" s="401"/>
      <c r="CK766" s="401"/>
      <c r="CL766" s="401"/>
      <c r="CM766" s="401"/>
      <c r="CN766" s="401"/>
      <c r="CO766" s="401"/>
      <c r="CP766" s="401"/>
      <c r="CQ766" s="401"/>
      <c r="CR766" s="401"/>
      <c r="CS766" s="401"/>
      <c r="CT766" s="401"/>
      <c r="CU766" s="401"/>
      <c r="CV766" s="401"/>
      <c r="CW766" s="401"/>
      <c r="CX766" s="401"/>
      <c r="CY766" s="401"/>
      <c r="CZ766" s="401"/>
    </row>
    <row r="767" ht="25.15" customHeight="true" x14ac:dyDescent="0.2">
      <c r="C767" s="1072"/>
      <c r="D767" s="1072"/>
      <c r="E767" s="698"/>
      <c r="F767" s="698"/>
      <c r="G767" s="698"/>
      <c r="H767" s="1072"/>
      <c r="I767" s="1072"/>
      <c r="J767" s="698"/>
      <c r="K767" s="698"/>
      <c r="L767" s="698"/>
      <c r="M767" s="1072"/>
      <c r="N767" s="1072"/>
      <c r="O767" s="698"/>
      <c r="P767" s="698"/>
      <c r="Q767" s="698"/>
      <c r="BA767" s="401"/>
      <c r="BB767" s="478"/>
      <c r="BC767" s="401"/>
      <c r="BD767" s="401"/>
      <c r="BE767" s="401"/>
      <c r="BF767" s="401"/>
      <c r="BG767" s="401"/>
      <c r="BH767" s="401"/>
      <c r="BI767" s="401"/>
      <c r="BJ767" s="401"/>
      <c r="BK767" s="401"/>
      <c r="BL767" s="401"/>
      <c r="BM767" s="401"/>
      <c r="BN767" s="401"/>
      <c r="BO767" s="401"/>
      <c r="BP767" s="401"/>
      <c r="BQ767" s="401"/>
      <c r="BR767" s="401"/>
      <c r="BS767" s="401"/>
      <c r="BT767" s="401"/>
      <c r="BU767" s="401"/>
      <c r="BV767" s="401"/>
      <c r="BW767" s="401"/>
      <c r="BX767" s="401"/>
      <c r="BY767" s="401"/>
      <c r="BZ767" s="401"/>
      <c r="CA767" s="401"/>
      <c r="CB767" s="401"/>
      <c r="CC767" s="401"/>
      <c r="CD767" s="401"/>
      <c r="CE767" s="401"/>
      <c r="CF767" s="401"/>
      <c r="CG767" s="401"/>
      <c r="CH767" s="401"/>
      <c r="CI767" s="401"/>
      <c r="CJ767" s="401"/>
      <c r="CK767" s="401"/>
      <c r="CL767" s="401"/>
      <c r="CM767" s="401"/>
      <c r="CN767" s="401"/>
      <c r="CO767" s="401"/>
      <c r="CP767" s="401"/>
      <c r="CQ767" s="401"/>
      <c r="CR767" s="401"/>
      <c r="CS767" s="401"/>
      <c r="CT767" s="401"/>
      <c r="CU767" s="401"/>
      <c r="CV767" s="401"/>
      <c r="CW767" s="401"/>
      <c r="CX767" s="401"/>
      <c r="CY767" s="401"/>
      <c r="CZ767" s="401"/>
    </row>
    <row r="768" ht="25.15" customHeight="true" x14ac:dyDescent="0.2">
      <c r="C768" s="1072"/>
      <c r="D768" s="1072"/>
      <c r="E768" s="698"/>
      <c r="F768" s="698"/>
      <c r="G768" s="698"/>
      <c r="H768" s="1072"/>
      <c r="I768" s="1072"/>
      <c r="J768" s="698"/>
      <c r="K768" s="698"/>
      <c r="L768" s="698"/>
      <c r="M768" s="1072"/>
      <c r="N768" s="1072"/>
      <c r="O768" s="698"/>
      <c r="P768" s="698"/>
      <c r="Q768" s="698"/>
      <c r="BA768" s="399"/>
      <c r="BB768" s="479"/>
      <c r="BC768" s="399"/>
      <c r="BD768" s="399"/>
      <c r="BE768" s="399"/>
      <c r="BF768" s="399"/>
      <c r="BG768" s="399"/>
      <c r="BH768" s="399"/>
      <c r="BI768" s="399"/>
      <c r="BJ768" s="399"/>
      <c r="BK768" s="399"/>
      <c r="BL768" s="399"/>
      <c r="BM768" s="399"/>
      <c r="BN768" s="399"/>
      <c r="BO768" s="399"/>
      <c r="BP768" s="399"/>
      <c r="BQ768" s="399"/>
      <c r="BR768" s="399"/>
      <c r="BS768" s="399"/>
      <c r="BT768" s="399"/>
      <c r="BU768" s="399"/>
      <c r="BV768" s="399"/>
      <c r="BW768" s="399"/>
      <c r="BX768" s="399"/>
      <c r="BY768" s="399"/>
      <c r="BZ768" s="399"/>
      <c r="CA768" s="399"/>
      <c r="CB768" s="399"/>
      <c r="CC768" s="399"/>
      <c r="CD768" s="399"/>
      <c r="CE768" s="399"/>
      <c r="CF768" s="399"/>
      <c r="CG768" s="399"/>
      <c r="CH768" s="399"/>
      <c r="CI768" s="399"/>
      <c r="CJ768" s="399"/>
      <c r="CK768" s="399"/>
      <c r="CL768" s="399"/>
      <c r="CM768" s="399"/>
      <c r="CN768" s="399"/>
      <c r="CO768" s="399"/>
      <c r="CP768" s="399"/>
      <c r="CQ768" s="399"/>
      <c r="CR768" s="399"/>
      <c r="CS768" s="399"/>
      <c r="CT768" s="399"/>
      <c r="CU768" s="399"/>
      <c r="CV768" s="399"/>
      <c r="CW768" s="399"/>
      <c r="CX768" s="399"/>
      <c r="CY768" s="399"/>
      <c r="CZ768" s="399"/>
    </row>
    <row r="769" ht="25.15" customHeight="true" x14ac:dyDescent="0.2">
      <c r="C769" s="1072"/>
      <c r="D769" s="1072"/>
      <c r="E769" s="698"/>
      <c r="F769" s="698"/>
      <c r="G769" s="698"/>
      <c r="H769" s="1072"/>
      <c r="I769" s="1072"/>
      <c r="J769" s="698"/>
      <c r="K769" s="698"/>
      <c r="L769" s="698"/>
      <c r="M769" s="1072"/>
      <c r="N769" s="1072"/>
      <c r="O769" s="698"/>
      <c r="P769" s="698"/>
      <c r="Q769" s="698"/>
      <c r="BA769" s="399"/>
      <c r="BB769" s="479"/>
      <c r="BC769" s="399"/>
      <c r="BD769" s="399"/>
      <c r="BE769" s="399"/>
      <c r="BF769" s="399"/>
      <c r="BG769" s="399"/>
      <c r="BH769" s="399"/>
      <c r="BI769" s="399"/>
      <c r="BJ769" s="399"/>
      <c r="BK769" s="399"/>
      <c r="BL769" s="399"/>
      <c r="BM769" s="399"/>
      <c r="BN769" s="399"/>
      <c r="BO769" s="399"/>
      <c r="BP769" s="399"/>
      <c r="BQ769" s="399"/>
      <c r="BR769" s="399"/>
      <c r="BS769" s="399"/>
      <c r="BT769" s="399"/>
      <c r="BU769" s="399"/>
      <c r="BV769" s="399"/>
      <c r="BW769" s="399"/>
      <c r="BX769" s="399"/>
      <c r="BY769" s="399"/>
      <c r="BZ769" s="399"/>
      <c r="CA769" s="399"/>
      <c r="CB769" s="399"/>
      <c r="CC769" s="399"/>
      <c r="CD769" s="399"/>
      <c r="CE769" s="399"/>
      <c r="CF769" s="399"/>
      <c r="CG769" s="399"/>
      <c r="CH769" s="399"/>
      <c r="CI769" s="399"/>
      <c r="CJ769" s="399"/>
      <c r="CK769" s="399"/>
      <c r="CL769" s="399"/>
      <c r="CM769" s="399"/>
      <c r="CN769" s="399"/>
      <c r="CO769" s="399"/>
      <c r="CP769" s="399"/>
      <c r="CQ769" s="399"/>
      <c r="CR769" s="399"/>
      <c r="CS769" s="399"/>
      <c r="CT769" s="399"/>
      <c r="CU769" s="399"/>
      <c r="CV769" s="399"/>
      <c r="CW769" s="399"/>
      <c r="CX769" s="399"/>
      <c r="CY769" s="399"/>
      <c r="CZ769" s="399"/>
    </row>
    <row r="770" ht="25.15" customHeight="true" x14ac:dyDescent="0.2">
      <c r="C770" s="1072"/>
      <c r="D770" s="1072"/>
      <c r="E770" s="698"/>
      <c r="F770" s="698"/>
      <c r="G770" s="698"/>
      <c r="H770" s="1072"/>
      <c r="I770" s="1072"/>
      <c r="J770" s="698"/>
      <c r="K770" s="698"/>
      <c r="L770" s="698"/>
      <c r="M770" s="1072"/>
      <c r="N770" s="1072"/>
      <c r="O770" s="698"/>
      <c r="P770" s="698"/>
      <c r="Q770" s="698"/>
      <c r="BA770" s="399"/>
      <c r="BB770" s="479"/>
      <c r="BC770" s="399"/>
      <c r="BD770" s="399"/>
      <c r="BE770" s="399"/>
      <c r="BF770" s="399"/>
      <c r="BG770" s="399"/>
      <c r="BH770" s="399"/>
      <c r="BI770" s="399"/>
      <c r="BJ770" s="399"/>
      <c r="BK770" s="399"/>
      <c r="BL770" s="399"/>
      <c r="BM770" s="399"/>
      <c r="BN770" s="399"/>
      <c r="BO770" s="399"/>
      <c r="BP770" s="399"/>
      <c r="BQ770" s="399"/>
      <c r="BR770" s="399"/>
      <c r="BS770" s="399"/>
      <c r="BT770" s="399"/>
      <c r="BU770" s="399"/>
      <c r="BV770" s="399"/>
      <c r="BW770" s="399"/>
      <c r="BX770" s="399"/>
      <c r="BY770" s="399"/>
      <c r="BZ770" s="399"/>
      <c r="CA770" s="399"/>
      <c r="CB770" s="399"/>
      <c r="CC770" s="399"/>
      <c r="CD770" s="399"/>
      <c r="CE770" s="399"/>
      <c r="CF770" s="399"/>
      <c r="CG770" s="399"/>
      <c r="CH770" s="399"/>
      <c r="CI770" s="399"/>
      <c r="CJ770" s="399"/>
      <c r="CK770" s="399"/>
      <c r="CL770" s="399"/>
      <c r="CM770" s="399"/>
      <c r="CN770" s="399"/>
      <c r="CO770" s="399"/>
      <c r="CP770" s="399"/>
      <c r="CQ770" s="399"/>
      <c r="CR770" s="399"/>
      <c r="CS770" s="399"/>
      <c r="CT770" s="399"/>
      <c r="CU770" s="399"/>
      <c r="CV770" s="399"/>
      <c r="CW770" s="399"/>
      <c r="CX770" s="399"/>
      <c r="CY770" s="399"/>
      <c r="CZ770" s="399"/>
    </row>
    <row r="771" ht="25.15" customHeight="true" x14ac:dyDescent="0.2">
      <c r="C771" s="1072"/>
      <c r="D771" s="1072"/>
      <c r="E771" s="698"/>
      <c r="F771" s="698"/>
      <c r="G771" s="698"/>
      <c r="H771" s="1072"/>
      <c r="I771" s="1072"/>
      <c r="J771" s="698"/>
      <c r="K771" s="698"/>
      <c r="L771" s="698"/>
      <c r="M771" s="1072"/>
      <c r="N771" s="1072"/>
      <c r="O771" s="698"/>
      <c r="P771" s="698"/>
      <c r="Q771" s="698"/>
      <c r="BA771" s="399"/>
      <c r="BB771" s="479"/>
      <c r="BC771" s="399"/>
      <c r="BD771" s="399"/>
      <c r="BE771" s="399"/>
      <c r="BF771" s="399"/>
      <c r="BG771" s="399"/>
      <c r="BH771" s="399"/>
      <c r="BI771" s="399"/>
      <c r="BJ771" s="399"/>
      <c r="BK771" s="399"/>
      <c r="BL771" s="399"/>
      <c r="BM771" s="399"/>
      <c r="BN771" s="399"/>
      <c r="BO771" s="399"/>
      <c r="BP771" s="399"/>
      <c r="BQ771" s="399"/>
      <c r="BR771" s="399"/>
      <c r="BS771" s="399"/>
      <c r="BT771" s="399"/>
      <c r="BU771" s="399"/>
      <c r="BV771" s="399"/>
      <c r="BW771" s="399"/>
      <c r="BX771" s="399"/>
      <c r="BY771" s="399"/>
      <c r="BZ771" s="399"/>
      <c r="CA771" s="399"/>
      <c r="CB771" s="399"/>
      <c r="CC771" s="399"/>
      <c r="CD771" s="399"/>
      <c r="CE771" s="399"/>
      <c r="CF771" s="399"/>
      <c r="CG771" s="399"/>
      <c r="CH771" s="399"/>
      <c r="CI771" s="399"/>
      <c r="CJ771" s="399"/>
      <c r="CK771" s="399"/>
      <c r="CL771" s="399"/>
      <c r="CM771" s="399"/>
      <c r="CN771" s="399"/>
      <c r="CO771" s="399"/>
      <c r="CP771" s="399"/>
      <c r="CQ771" s="399"/>
      <c r="CR771" s="399"/>
      <c r="CS771" s="399"/>
      <c r="CT771" s="399"/>
      <c r="CU771" s="399"/>
      <c r="CV771" s="399"/>
      <c r="CW771" s="399"/>
      <c r="CX771" s="399"/>
      <c r="CY771" s="399"/>
      <c r="CZ771" s="399"/>
    </row>
    <row r="772" ht="25.15" customHeight="true" x14ac:dyDescent="0.2">
      <c r="C772" s="1072"/>
      <c r="D772" s="1072"/>
      <c r="E772" s="698"/>
      <c r="F772" s="698"/>
      <c r="G772" s="698"/>
      <c r="H772" s="1072"/>
      <c r="I772" s="1072"/>
      <c r="J772" s="698"/>
      <c r="K772" s="698"/>
      <c r="L772" s="698"/>
      <c r="M772" s="1072"/>
      <c r="N772" s="1072"/>
      <c r="O772" s="698"/>
      <c r="P772" s="698"/>
      <c r="Q772" s="698"/>
      <c r="BA772" s="399"/>
      <c r="BB772" s="479"/>
      <c r="BC772" s="399"/>
      <c r="BD772" s="399"/>
      <c r="BE772" s="399"/>
      <c r="BF772" s="399"/>
      <c r="BG772" s="399"/>
      <c r="BH772" s="399"/>
      <c r="BI772" s="399"/>
      <c r="BJ772" s="399"/>
      <c r="BK772" s="399"/>
      <c r="BL772" s="399"/>
      <c r="BM772" s="399"/>
      <c r="BN772" s="399"/>
      <c r="BO772" s="399"/>
      <c r="BP772" s="399"/>
      <c r="BQ772" s="399"/>
      <c r="BR772" s="399"/>
      <c r="BS772" s="399"/>
      <c r="BT772" s="399"/>
      <c r="BU772" s="399"/>
      <c r="BV772" s="399"/>
      <c r="BW772" s="399"/>
      <c r="BX772" s="399"/>
      <c r="BY772" s="399"/>
      <c r="BZ772" s="399"/>
      <c r="CA772" s="399"/>
      <c r="CB772" s="399"/>
      <c r="CC772" s="399"/>
      <c r="CD772" s="399"/>
      <c r="CE772" s="399"/>
      <c r="CF772" s="399"/>
      <c r="CG772" s="399"/>
      <c r="CH772" s="399"/>
      <c r="CI772" s="399"/>
      <c r="CJ772" s="399"/>
      <c r="CK772" s="399"/>
      <c r="CL772" s="399"/>
      <c r="CM772" s="399"/>
      <c r="CN772" s="399"/>
      <c r="CO772" s="399"/>
      <c r="CP772" s="399"/>
      <c r="CQ772" s="399"/>
      <c r="CR772" s="399"/>
      <c r="CS772" s="399"/>
      <c r="CT772" s="399"/>
      <c r="CU772" s="399"/>
      <c r="CV772" s="399"/>
      <c r="CW772" s="399"/>
      <c r="CX772" s="399"/>
      <c r="CY772" s="399"/>
      <c r="CZ772" s="399"/>
    </row>
    <row r="773" ht="25.15" customHeight="true" x14ac:dyDescent="0.2">
      <c r="C773" s="1072"/>
      <c r="D773" s="1072"/>
      <c r="E773" s="698"/>
      <c r="F773" s="698"/>
      <c r="G773" s="698"/>
      <c r="H773" s="1072"/>
      <c r="I773" s="1072"/>
      <c r="J773" s="698"/>
      <c r="K773" s="698"/>
      <c r="L773" s="698"/>
      <c r="M773" s="1072"/>
      <c r="N773" s="1072"/>
      <c r="O773" s="698"/>
      <c r="P773" s="698"/>
      <c r="Q773" s="698"/>
      <c r="BA773" s="399"/>
      <c r="BB773" s="479"/>
      <c r="BC773" s="399"/>
      <c r="BD773" s="399"/>
      <c r="BE773" s="399"/>
      <c r="BF773" s="399"/>
      <c r="BG773" s="399"/>
      <c r="BH773" s="399"/>
      <c r="BI773" s="399"/>
      <c r="BJ773" s="399"/>
      <c r="BK773" s="399"/>
      <c r="BL773" s="399"/>
      <c r="BM773" s="399"/>
      <c r="BN773" s="399"/>
      <c r="BO773" s="399"/>
      <c r="BP773" s="399"/>
      <c r="BQ773" s="399"/>
      <c r="BR773" s="399"/>
      <c r="BS773" s="399"/>
      <c r="BT773" s="399"/>
      <c r="BU773" s="399"/>
      <c r="BV773" s="399"/>
      <c r="BW773" s="399"/>
      <c r="BX773" s="399"/>
      <c r="BY773" s="399"/>
      <c r="BZ773" s="399"/>
      <c r="CA773" s="399"/>
      <c r="CB773" s="399"/>
      <c r="CC773" s="399"/>
      <c r="CD773" s="399"/>
      <c r="CE773" s="399"/>
      <c r="CF773" s="399"/>
      <c r="CG773" s="399"/>
      <c r="CH773" s="399"/>
      <c r="CI773" s="399"/>
      <c r="CJ773" s="399"/>
      <c r="CK773" s="399"/>
      <c r="CL773" s="399"/>
      <c r="CM773" s="399"/>
      <c r="CN773" s="399"/>
      <c r="CO773" s="399"/>
      <c r="CP773" s="399"/>
      <c r="CQ773" s="399"/>
      <c r="CR773" s="399"/>
      <c r="CS773" s="399"/>
      <c r="CT773" s="399"/>
      <c r="CU773" s="399"/>
      <c r="CV773" s="399"/>
      <c r="CW773" s="399"/>
      <c r="CX773" s="399"/>
      <c r="CY773" s="399"/>
      <c r="CZ773" s="399"/>
    </row>
    <row r="774" ht="25.15" customHeight="true" x14ac:dyDescent="0.2">
      <c r="C774" s="1072"/>
      <c r="D774" s="1072"/>
      <c r="E774" s="698"/>
      <c r="F774" s="698"/>
      <c r="G774" s="698"/>
      <c r="H774" s="1072"/>
      <c r="I774" s="1072"/>
      <c r="J774" s="698"/>
      <c r="K774" s="698"/>
      <c r="L774" s="698"/>
      <c r="M774" s="1072"/>
      <c r="N774" s="1072"/>
      <c r="O774" s="698"/>
      <c r="P774" s="698"/>
      <c r="Q774" s="698"/>
      <c r="BA774" s="399"/>
      <c r="BB774" s="479"/>
      <c r="BC774" s="399"/>
      <c r="BD774" s="399"/>
      <c r="BE774" s="399"/>
      <c r="BF774" s="399"/>
      <c r="BG774" s="399"/>
      <c r="BH774" s="399"/>
      <c r="BI774" s="399"/>
      <c r="BJ774" s="399"/>
      <c r="BK774" s="399"/>
      <c r="BL774" s="399"/>
      <c r="BM774" s="399"/>
      <c r="BN774" s="399"/>
      <c r="BO774" s="399"/>
      <c r="BP774" s="399"/>
      <c r="BQ774" s="399"/>
      <c r="BR774" s="399"/>
      <c r="BS774" s="399"/>
      <c r="BT774" s="399"/>
      <c r="BU774" s="399"/>
      <c r="BV774" s="399"/>
      <c r="BW774" s="399"/>
      <c r="BX774" s="399"/>
      <c r="BY774" s="399"/>
      <c r="BZ774" s="399"/>
      <c r="CA774" s="399"/>
      <c r="CB774" s="399"/>
      <c r="CC774" s="399"/>
      <c r="CD774" s="399"/>
      <c r="CE774" s="399"/>
      <c r="CF774" s="399"/>
      <c r="CG774" s="399"/>
      <c r="CH774" s="399"/>
      <c r="CI774" s="399"/>
      <c r="CJ774" s="399"/>
      <c r="CK774" s="399"/>
      <c r="CL774" s="399"/>
      <c r="CM774" s="399"/>
      <c r="CN774" s="399"/>
      <c r="CO774" s="399"/>
      <c r="CP774" s="399"/>
      <c r="CQ774" s="399"/>
      <c r="CR774" s="399"/>
      <c r="CS774" s="399"/>
      <c r="CT774" s="399"/>
      <c r="CU774" s="399"/>
      <c r="CV774" s="399"/>
      <c r="CW774" s="399"/>
      <c r="CX774" s="399"/>
      <c r="CY774" s="399"/>
      <c r="CZ774" s="399"/>
    </row>
    <row r="775" ht="25.15" customHeight="true" x14ac:dyDescent="0.2">
      <c r="C775" s="1072"/>
      <c r="D775" s="1072"/>
      <c r="E775" s="698"/>
      <c r="F775" s="698"/>
      <c r="G775" s="698"/>
      <c r="H775" s="1072"/>
      <c r="I775" s="1072"/>
      <c r="J775" s="698"/>
      <c r="K775" s="698"/>
      <c r="L775" s="698"/>
      <c r="M775" s="1072"/>
      <c r="N775" s="1072"/>
      <c r="O775" s="698"/>
      <c r="P775" s="698"/>
      <c r="Q775" s="698"/>
      <c r="BA775" s="399"/>
      <c r="BB775" s="479"/>
      <c r="BC775" s="399"/>
      <c r="BD775" s="399"/>
      <c r="BE775" s="399"/>
      <c r="BF775" s="399"/>
      <c r="BG775" s="399"/>
      <c r="BH775" s="399"/>
      <c r="BI775" s="399"/>
      <c r="BJ775" s="399"/>
      <c r="BK775" s="399"/>
      <c r="BL775" s="399"/>
      <c r="BM775" s="399"/>
      <c r="BN775" s="399"/>
      <c r="BO775" s="399"/>
      <c r="BP775" s="399"/>
      <c r="BQ775" s="399"/>
      <c r="BR775" s="399"/>
      <c r="BS775" s="399"/>
      <c r="BT775" s="399"/>
      <c r="BU775" s="399"/>
      <c r="BV775" s="399"/>
      <c r="BW775" s="399"/>
      <c r="BX775" s="399"/>
      <c r="BY775" s="399"/>
      <c r="BZ775" s="399"/>
      <c r="CA775" s="399"/>
      <c r="CB775" s="399"/>
      <c r="CC775" s="399"/>
      <c r="CD775" s="399"/>
      <c r="CE775" s="399"/>
      <c r="CF775" s="399"/>
      <c r="CG775" s="399"/>
      <c r="CH775" s="399"/>
      <c r="CI775" s="399"/>
      <c r="CJ775" s="399"/>
      <c r="CK775" s="399"/>
      <c r="CL775" s="399"/>
      <c r="CM775" s="399"/>
      <c r="CN775" s="399"/>
      <c r="CO775" s="399"/>
      <c r="CP775" s="399"/>
      <c r="CQ775" s="399"/>
      <c r="CR775" s="399"/>
      <c r="CS775" s="399"/>
      <c r="CT775" s="399"/>
      <c r="CU775" s="399"/>
      <c r="CV775" s="399"/>
      <c r="CW775" s="399"/>
      <c r="CX775" s="399"/>
      <c r="CY775" s="399"/>
      <c r="CZ775" s="399"/>
    </row>
    <row r="776" ht="25.15" customHeight="true" x14ac:dyDescent="0.2">
      <c r="C776" s="1072"/>
      <c r="D776" s="1072"/>
      <c r="E776" s="698"/>
      <c r="F776" s="698"/>
      <c r="G776" s="698"/>
      <c r="H776" s="1072"/>
      <c r="I776" s="1072"/>
      <c r="J776" s="698"/>
      <c r="K776" s="698"/>
      <c r="L776" s="698"/>
      <c r="M776" s="1072"/>
      <c r="N776" s="1072"/>
      <c r="O776" s="698"/>
      <c r="P776" s="698"/>
      <c r="Q776" s="698"/>
      <c r="BA776" s="399"/>
      <c r="BB776" s="479"/>
      <c r="BC776" s="399"/>
      <c r="BD776" s="399"/>
      <c r="BE776" s="399"/>
      <c r="BF776" s="399"/>
      <c r="BG776" s="399"/>
      <c r="BH776" s="399"/>
      <c r="BI776" s="399"/>
      <c r="BJ776" s="399"/>
      <c r="BK776" s="399"/>
      <c r="BL776" s="399"/>
      <c r="BM776" s="399"/>
      <c r="BN776" s="399"/>
      <c r="BO776" s="399"/>
      <c r="BP776" s="399"/>
      <c r="BQ776" s="399"/>
      <c r="BR776" s="399"/>
      <c r="BS776" s="399"/>
      <c r="BT776" s="399"/>
      <c r="BU776" s="399"/>
      <c r="BV776" s="399"/>
      <c r="BW776" s="399"/>
      <c r="BX776" s="399"/>
      <c r="BY776" s="399"/>
      <c r="BZ776" s="399"/>
      <c r="CA776" s="399"/>
      <c r="CB776" s="399"/>
      <c r="CC776" s="399"/>
      <c r="CD776" s="399"/>
      <c r="CE776" s="399"/>
      <c r="CF776" s="399"/>
      <c r="CG776" s="399"/>
      <c r="CH776" s="399"/>
      <c r="CI776" s="399"/>
      <c r="CJ776" s="399"/>
      <c r="CK776" s="399"/>
      <c r="CL776" s="399"/>
      <c r="CM776" s="399"/>
      <c r="CN776" s="399"/>
      <c r="CO776" s="399"/>
      <c r="CP776" s="399"/>
      <c r="CQ776" s="399"/>
      <c r="CR776" s="399"/>
      <c r="CS776" s="399"/>
      <c r="CT776" s="399"/>
      <c r="CU776" s="399"/>
      <c r="CV776" s="399"/>
      <c r="CW776" s="399"/>
      <c r="CX776" s="399"/>
      <c r="CY776" s="399"/>
      <c r="CZ776" s="399"/>
    </row>
    <row r="777" ht="25.15" customHeight="true" x14ac:dyDescent="0.2">
      <c r="C777" s="1072"/>
      <c r="D777" s="1072"/>
      <c r="E777" s="698"/>
      <c r="F777" s="698"/>
      <c r="G777" s="698"/>
      <c r="H777" s="1072"/>
      <c r="I777" s="1072"/>
      <c r="J777" s="698"/>
      <c r="K777" s="698"/>
      <c r="L777" s="698"/>
      <c r="M777" s="1072"/>
      <c r="N777" s="1072"/>
      <c r="O777" s="698"/>
      <c r="P777" s="698"/>
      <c r="Q777" s="698"/>
      <c r="BA777" s="399"/>
      <c r="BB777" s="479"/>
      <c r="BC777" s="399"/>
      <c r="BD777" s="399"/>
      <c r="BE777" s="399"/>
      <c r="BF777" s="399"/>
      <c r="BG777" s="399"/>
      <c r="BH777" s="399"/>
      <c r="BI777" s="399"/>
      <c r="BJ777" s="399"/>
      <c r="BK777" s="399"/>
      <c r="BL777" s="399"/>
      <c r="BM777" s="399"/>
      <c r="BN777" s="399"/>
      <c r="BO777" s="399"/>
      <c r="BP777" s="399"/>
      <c r="BQ777" s="399"/>
      <c r="BR777" s="399"/>
      <c r="BS777" s="399"/>
      <c r="BT777" s="399"/>
      <c r="BU777" s="399"/>
      <c r="BV777" s="399"/>
      <c r="BW777" s="399"/>
      <c r="BX777" s="399"/>
      <c r="BY777" s="399"/>
      <c r="BZ777" s="399"/>
      <c r="CA777" s="399"/>
      <c r="CB777" s="399"/>
      <c r="CC777" s="399"/>
      <c r="CD777" s="399"/>
      <c r="CE777" s="399"/>
      <c r="CF777" s="399"/>
      <c r="CG777" s="399"/>
      <c r="CH777" s="399"/>
      <c r="CI777" s="399"/>
      <c r="CJ777" s="399"/>
      <c r="CK777" s="399"/>
      <c r="CL777" s="399"/>
      <c r="CM777" s="399"/>
      <c r="CN777" s="399"/>
      <c r="CO777" s="399"/>
      <c r="CP777" s="399"/>
      <c r="CQ777" s="399"/>
      <c r="CR777" s="399"/>
      <c r="CS777" s="399"/>
      <c r="CT777" s="399"/>
      <c r="CU777" s="399"/>
      <c r="CV777" s="399"/>
      <c r="CW777" s="399"/>
      <c r="CX777" s="399"/>
      <c r="CY777" s="399"/>
      <c r="CZ777" s="399"/>
    </row>
    <row r="778" ht="25.15" customHeight="true" x14ac:dyDescent="0.2">
      <c r="C778" s="1072"/>
      <c r="D778" s="1072"/>
      <c r="E778" s="698"/>
      <c r="F778" s="698"/>
      <c r="G778" s="698"/>
      <c r="H778" s="1072"/>
      <c r="I778" s="1072"/>
      <c r="J778" s="698"/>
      <c r="K778" s="698"/>
      <c r="L778" s="698"/>
      <c r="M778" s="1072"/>
      <c r="N778" s="1072"/>
      <c r="O778" s="698"/>
      <c r="P778" s="698"/>
      <c r="Q778" s="698"/>
      <c r="BA778" s="399"/>
      <c r="BB778" s="479"/>
      <c r="BC778" s="399"/>
      <c r="BD778" s="399"/>
      <c r="BE778" s="399"/>
      <c r="BF778" s="399"/>
      <c r="BG778" s="399"/>
      <c r="BH778" s="399"/>
      <c r="BI778" s="399"/>
      <c r="BJ778" s="399"/>
      <c r="BK778" s="399"/>
      <c r="BL778" s="399"/>
      <c r="BM778" s="399"/>
      <c r="BN778" s="399"/>
      <c r="BO778" s="399"/>
      <c r="BP778" s="399"/>
      <c r="BQ778" s="399"/>
      <c r="BR778" s="399"/>
      <c r="BS778" s="399"/>
      <c r="BT778" s="399"/>
      <c r="BU778" s="399"/>
      <c r="BV778" s="399"/>
      <c r="BW778" s="399"/>
      <c r="BX778" s="399"/>
      <c r="BY778" s="399"/>
      <c r="BZ778" s="399"/>
      <c r="CA778" s="399"/>
      <c r="CB778" s="399"/>
      <c r="CC778" s="399"/>
      <c r="CD778" s="399"/>
      <c r="CE778" s="399"/>
      <c r="CF778" s="399"/>
      <c r="CG778" s="399"/>
      <c r="CH778" s="399"/>
      <c r="CI778" s="399"/>
      <c r="CJ778" s="399"/>
      <c r="CK778" s="399"/>
      <c r="CL778" s="399"/>
      <c r="CM778" s="399"/>
      <c r="CN778" s="399"/>
      <c r="CO778" s="399"/>
      <c r="CP778" s="399"/>
      <c r="CQ778" s="399"/>
      <c r="CR778" s="399"/>
      <c r="CS778" s="399"/>
      <c r="CT778" s="399"/>
      <c r="CU778" s="399"/>
      <c r="CV778" s="399"/>
      <c r="CW778" s="399"/>
      <c r="CX778" s="399"/>
      <c r="CY778" s="399"/>
      <c r="CZ778" s="399"/>
    </row>
    <row r="779" ht="25.15" customHeight="true" x14ac:dyDescent="0.2">
      <c r="C779" s="1072"/>
      <c r="D779" s="1072"/>
      <c r="E779" s="698"/>
      <c r="F779" s="698"/>
      <c r="G779" s="698"/>
      <c r="H779" s="1072"/>
      <c r="I779" s="1072"/>
      <c r="J779" s="698"/>
      <c r="K779" s="698"/>
      <c r="L779" s="698"/>
      <c r="M779" s="1072"/>
      <c r="N779" s="1072"/>
      <c r="O779" s="698"/>
      <c r="P779" s="698"/>
      <c r="Q779" s="698"/>
      <c r="BA779" s="399"/>
      <c r="BB779" s="479"/>
      <c r="BC779" s="399"/>
      <c r="BD779" s="399"/>
      <c r="BE779" s="399"/>
      <c r="BF779" s="399"/>
      <c r="BG779" s="399"/>
      <c r="BH779" s="399"/>
      <c r="BI779" s="399"/>
      <c r="BJ779" s="399"/>
      <c r="BK779" s="399"/>
      <c r="BL779" s="399"/>
      <c r="BM779" s="399"/>
      <c r="BN779" s="399"/>
      <c r="BO779" s="399"/>
      <c r="BP779" s="399"/>
      <c r="BQ779" s="399"/>
      <c r="BR779" s="399"/>
      <c r="BS779" s="399"/>
      <c r="BT779" s="399"/>
      <c r="BU779" s="399"/>
      <c r="BV779" s="399"/>
      <c r="BW779" s="399"/>
      <c r="BX779" s="399"/>
      <c r="BY779" s="399"/>
      <c r="BZ779" s="399"/>
      <c r="CA779" s="399"/>
      <c r="CB779" s="399"/>
      <c r="CC779" s="399"/>
      <c r="CD779" s="399"/>
      <c r="CE779" s="399"/>
      <c r="CF779" s="399"/>
      <c r="CG779" s="399"/>
      <c r="CH779" s="399"/>
      <c r="CI779" s="399"/>
      <c r="CJ779" s="399"/>
      <c r="CK779" s="399"/>
      <c r="CL779" s="399"/>
      <c r="CM779" s="399"/>
      <c r="CN779" s="399"/>
      <c r="CO779" s="399"/>
      <c r="CP779" s="399"/>
      <c r="CQ779" s="399"/>
      <c r="CR779" s="399"/>
      <c r="CS779" s="399"/>
      <c r="CT779" s="399"/>
      <c r="CU779" s="399"/>
      <c r="CV779" s="399"/>
      <c r="CW779" s="399"/>
      <c r="CX779" s="399"/>
      <c r="CY779" s="399"/>
      <c r="CZ779" s="399"/>
    </row>
    <row r="780" ht="25.15" customHeight="true" x14ac:dyDescent="0.2">
      <c r="C780" s="1072"/>
      <c r="D780" s="1072"/>
      <c r="E780" s="698"/>
      <c r="F780" s="698"/>
      <c r="G780" s="698"/>
      <c r="H780" s="1072"/>
      <c r="I780" s="1072"/>
      <c r="J780" s="698"/>
      <c r="K780" s="698"/>
      <c r="L780" s="698"/>
      <c r="M780" s="1072"/>
      <c r="N780" s="1072"/>
      <c r="O780" s="698"/>
      <c r="P780" s="698"/>
      <c r="Q780" s="698"/>
      <c r="BA780" s="399"/>
      <c r="BB780" s="479"/>
      <c r="BC780" s="399"/>
      <c r="BD780" s="399"/>
      <c r="BE780" s="399"/>
      <c r="BF780" s="399"/>
      <c r="BG780" s="399"/>
      <c r="BH780" s="399"/>
      <c r="BI780" s="399"/>
      <c r="BJ780" s="399"/>
      <c r="BK780" s="399"/>
      <c r="BL780" s="399"/>
      <c r="BM780" s="399"/>
      <c r="BN780" s="399"/>
      <c r="BO780" s="399"/>
      <c r="BP780" s="399"/>
      <c r="BQ780" s="399"/>
      <c r="BR780" s="399"/>
      <c r="BS780" s="399"/>
      <c r="BT780" s="399"/>
      <c r="BU780" s="399"/>
      <c r="BV780" s="399"/>
      <c r="BW780" s="399"/>
      <c r="BX780" s="399"/>
      <c r="BY780" s="399"/>
      <c r="BZ780" s="399"/>
      <c r="CA780" s="399"/>
      <c r="CB780" s="399"/>
      <c r="CC780" s="399"/>
      <c r="CD780" s="399"/>
      <c r="CE780" s="399"/>
      <c r="CF780" s="399"/>
      <c r="CG780" s="399"/>
      <c r="CH780" s="399"/>
      <c r="CI780" s="399"/>
      <c r="CJ780" s="399"/>
      <c r="CK780" s="399"/>
      <c r="CL780" s="399"/>
      <c r="CM780" s="399"/>
      <c r="CN780" s="399"/>
      <c r="CO780" s="399"/>
      <c r="CP780" s="399"/>
      <c r="CQ780" s="399"/>
      <c r="CR780" s="399"/>
      <c r="CS780" s="399"/>
      <c r="CT780" s="399"/>
      <c r="CU780" s="399"/>
      <c r="CV780" s="399"/>
      <c r="CW780" s="399"/>
      <c r="CX780" s="399"/>
      <c r="CY780" s="399"/>
      <c r="CZ780" s="399"/>
    </row>
    <row r="781" ht="25.15" customHeight="true" x14ac:dyDescent="0.2">
      <c r="C781" s="1072"/>
      <c r="D781" s="1072"/>
      <c r="E781" s="698"/>
      <c r="F781" s="698"/>
      <c r="G781" s="698"/>
      <c r="H781" s="1072"/>
      <c r="I781" s="1072"/>
      <c r="J781" s="698"/>
      <c r="K781" s="698"/>
      <c r="L781" s="698"/>
      <c r="M781" s="1072"/>
      <c r="N781" s="1072"/>
      <c r="O781" s="698"/>
      <c r="P781" s="698"/>
      <c r="Q781" s="698"/>
      <c r="BA781" s="399"/>
      <c r="BB781" s="479"/>
      <c r="BC781" s="399"/>
      <c r="BD781" s="399"/>
      <c r="BE781" s="399"/>
      <c r="BF781" s="399"/>
      <c r="BG781" s="399"/>
      <c r="BH781" s="399"/>
      <c r="BI781" s="399"/>
      <c r="BJ781" s="399"/>
      <c r="BK781" s="399"/>
      <c r="BL781" s="399"/>
      <c r="BM781" s="399"/>
      <c r="BN781" s="399"/>
      <c r="BO781" s="399"/>
      <c r="BP781" s="399"/>
      <c r="BQ781" s="399"/>
      <c r="BR781" s="399"/>
      <c r="BS781" s="399"/>
      <c r="BT781" s="399"/>
      <c r="BU781" s="399"/>
      <c r="BV781" s="399"/>
      <c r="BW781" s="399"/>
      <c r="BX781" s="399"/>
      <c r="BY781" s="399"/>
      <c r="BZ781" s="399"/>
      <c r="CA781" s="399"/>
      <c r="CB781" s="399"/>
      <c r="CC781" s="399"/>
      <c r="CD781" s="399"/>
      <c r="CE781" s="399"/>
      <c r="CF781" s="399"/>
      <c r="CG781" s="399"/>
      <c r="CH781" s="399"/>
      <c r="CI781" s="399"/>
      <c r="CJ781" s="399"/>
      <c r="CK781" s="399"/>
      <c r="CL781" s="399"/>
      <c r="CM781" s="399"/>
      <c r="CN781" s="399"/>
      <c r="CO781" s="399"/>
      <c r="CP781" s="399"/>
      <c r="CQ781" s="399"/>
      <c r="CR781" s="399"/>
      <c r="CS781" s="399"/>
      <c r="CT781" s="399"/>
      <c r="CU781" s="399"/>
      <c r="CV781" s="399"/>
      <c r="CW781" s="399"/>
      <c r="CX781" s="399"/>
      <c r="CY781" s="399"/>
      <c r="CZ781" s="399"/>
    </row>
    <row r="782" ht="25.15" customHeight="true" x14ac:dyDescent="0.2">
      <c r="C782" s="1072"/>
      <c r="D782" s="1072"/>
      <c r="E782" s="698"/>
      <c r="F782" s="698"/>
      <c r="G782" s="698"/>
      <c r="H782" s="1072"/>
      <c r="I782" s="1072"/>
      <c r="J782" s="698"/>
      <c r="K782" s="698"/>
      <c r="L782" s="698"/>
      <c r="M782" s="1072"/>
      <c r="N782" s="1072"/>
      <c r="O782" s="698"/>
      <c r="P782" s="698"/>
      <c r="Q782" s="698"/>
      <c r="BA782" s="399"/>
      <c r="BB782" s="479"/>
      <c r="BC782" s="399"/>
      <c r="BD782" s="399"/>
      <c r="BE782" s="399"/>
      <c r="BF782" s="399"/>
      <c r="BG782" s="399"/>
      <c r="BH782" s="399"/>
      <c r="BI782" s="399"/>
      <c r="BJ782" s="399"/>
      <c r="BK782" s="399"/>
      <c r="BL782" s="399"/>
      <c r="BM782" s="399"/>
      <c r="BN782" s="399"/>
      <c r="BO782" s="399"/>
      <c r="BP782" s="399"/>
      <c r="BQ782" s="399"/>
      <c r="BR782" s="399"/>
      <c r="BS782" s="399"/>
      <c r="BT782" s="399"/>
      <c r="BU782" s="399"/>
      <c r="BV782" s="399"/>
      <c r="BW782" s="399"/>
      <c r="BX782" s="399"/>
      <c r="BY782" s="399"/>
      <c r="BZ782" s="399"/>
      <c r="CA782" s="399"/>
      <c r="CB782" s="399"/>
      <c r="CC782" s="399"/>
      <c r="CD782" s="399"/>
      <c r="CE782" s="399"/>
      <c r="CF782" s="399"/>
      <c r="CG782" s="399"/>
      <c r="CH782" s="399"/>
      <c r="CI782" s="399"/>
      <c r="CJ782" s="399"/>
      <c r="CK782" s="399"/>
      <c r="CL782" s="399"/>
      <c r="CM782" s="399"/>
      <c r="CN782" s="399"/>
      <c r="CO782" s="399"/>
      <c r="CP782" s="399"/>
      <c r="CQ782" s="399"/>
      <c r="CR782" s="399"/>
      <c r="CS782" s="399"/>
      <c r="CT782" s="399"/>
      <c r="CU782" s="399"/>
      <c r="CV782" s="399"/>
      <c r="CW782" s="399"/>
      <c r="CX782" s="399"/>
      <c r="CY782" s="399"/>
      <c r="CZ782" s="399"/>
    </row>
    <row r="783" ht="25.15" customHeight="true" x14ac:dyDescent="0.2">
      <c r="C783" s="1072"/>
      <c r="D783" s="1072"/>
      <c r="E783" s="698"/>
      <c r="F783" s="698"/>
      <c r="G783" s="698"/>
      <c r="H783" s="1072"/>
      <c r="I783" s="1072"/>
      <c r="J783" s="698"/>
      <c r="K783" s="698"/>
      <c r="L783" s="698"/>
      <c r="M783" s="1072"/>
      <c r="N783" s="1072"/>
      <c r="O783" s="698"/>
      <c r="P783" s="698"/>
      <c r="Q783" s="698"/>
      <c r="BA783" s="399"/>
      <c r="BB783" s="479"/>
      <c r="BC783" s="399"/>
      <c r="BD783" s="399"/>
      <c r="BE783" s="399"/>
      <c r="BF783" s="399"/>
      <c r="BG783" s="399"/>
      <c r="BH783" s="399"/>
      <c r="BI783" s="399"/>
      <c r="BJ783" s="399"/>
      <c r="BK783" s="399"/>
      <c r="BL783" s="399"/>
      <c r="BM783" s="399"/>
      <c r="BN783" s="399"/>
      <c r="BO783" s="399"/>
      <c r="BP783" s="399"/>
      <c r="BQ783" s="399"/>
      <c r="BR783" s="399"/>
      <c r="BS783" s="399"/>
      <c r="BT783" s="399"/>
      <c r="BU783" s="399"/>
      <c r="BV783" s="399"/>
      <c r="BW783" s="399"/>
      <c r="BX783" s="399"/>
      <c r="BY783" s="399"/>
      <c r="BZ783" s="399"/>
      <c r="CA783" s="399"/>
      <c r="CB783" s="399"/>
      <c r="CC783" s="399"/>
      <c r="CD783" s="399"/>
      <c r="CE783" s="399"/>
      <c r="CF783" s="399"/>
      <c r="CG783" s="399"/>
      <c r="CH783" s="399"/>
      <c r="CI783" s="399"/>
      <c r="CJ783" s="399"/>
      <c r="CK783" s="399"/>
      <c r="CL783" s="399"/>
      <c r="CM783" s="399"/>
      <c r="CN783" s="399"/>
      <c r="CO783" s="399"/>
      <c r="CP783" s="399"/>
      <c r="CQ783" s="399"/>
      <c r="CR783" s="399"/>
      <c r="CS783" s="399"/>
      <c r="CT783" s="399"/>
      <c r="CU783" s="399"/>
      <c r="CV783" s="399"/>
      <c r="CW783" s="399"/>
      <c r="CX783" s="399"/>
      <c r="CY783" s="399"/>
      <c r="CZ783" s="399"/>
    </row>
    <row r="784" ht="25.15" customHeight="true" x14ac:dyDescent="0.2">
      <c r="C784" s="1072"/>
      <c r="D784" s="1072"/>
      <c r="E784" s="698"/>
      <c r="F784" s="698"/>
      <c r="G784" s="698"/>
      <c r="H784" s="1072"/>
      <c r="I784" s="1072"/>
      <c r="J784" s="698"/>
      <c r="K784" s="698"/>
      <c r="L784" s="698"/>
      <c r="M784" s="1072"/>
      <c r="N784" s="1072"/>
      <c r="O784" s="698"/>
      <c r="P784" s="698"/>
      <c r="Q784" s="698"/>
      <c r="BA784" s="399"/>
      <c r="BB784" s="479"/>
      <c r="BC784" s="399"/>
      <c r="BD784" s="399"/>
      <c r="BE784" s="399"/>
      <c r="BF784" s="399"/>
      <c r="BG784" s="399"/>
      <c r="BH784" s="399"/>
      <c r="BI784" s="399"/>
      <c r="BJ784" s="399"/>
      <c r="BK784" s="399"/>
      <c r="BL784" s="399"/>
      <c r="BM784" s="399"/>
      <c r="BN784" s="399"/>
      <c r="BO784" s="399"/>
      <c r="BP784" s="399"/>
      <c r="BQ784" s="399"/>
      <c r="BR784" s="399"/>
      <c r="BS784" s="399"/>
      <c r="BT784" s="399"/>
      <c r="BU784" s="399"/>
      <c r="BV784" s="399"/>
      <c r="BW784" s="399"/>
      <c r="BX784" s="399"/>
      <c r="BY784" s="399"/>
      <c r="BZ784" s="399"/>
      <c r="CA784" s="399"/>
      <c r="CB784" s="399"/>
      <c r="CC784" s="399"/>
      <c r="CD784" s="399"/>
      <c r="CE784" s="399"/>
      <c r="CF784" s="399"/>
      <c r="CG784" s="399"/>
      <c r="CH784" s="399"/>
      <c r="CI784" s="399"/>
      <c r="CJ784" s="399"/>
      <c r="CK784" s="399"/>
      <c r="CL784" s="399"/>
      <c r="CM784" s="399"/>
      <c r="CN784" s="399"/>
      <c r="CO784" s="399"/>
      <c r="CP784" s="399"/>
      <c r="CQ784" s="399"/>
      <c r="CR784" s="399"/>
      <c r="CS784" s="399"/>
      <c r="CT784" s="399"/>
      <c r="CU784" s="399"/>
      <c r="CV784" s="399"/>
      <c r="CW784" s="399"/>
      <c r="CX784" s="399"/>
      <c r="CY784" s="399"/>
      <c r="CZ784" s="399"/>
    </row>
    <row r="785" ht="25.15" customHeight="true" x14ac:dyDescent="0.2">
      <c r="C785" s="1072"/>
      <c r="D785" s="1072"/>
      <c r="E785" s="698"/>
      <c r="F785" s="698"/>
      <c r="G785" s="698"/>
      <c r="H785" s="1072"/>
      <c r="I785" s="1072"/>
      <c r="J785" s="698"/>
      <c r="K785" s="698"/>
      <c r="L785" s="698"/>
      <c r="M785" s="1072"/>
      <c r="N785" s="1072"/>
      <c r="O785" s="698"/>
      <c r="P785" s="698"/>
      <c r="Q785" s="698"/>
      <c r="BA785" s="399"/>
      <c r="BB785" s="479"/>
      <c r="BC785" s="399"/>
      <c r="BD785" s="399"/>
      <c r="BE785" s="399"/>
      <c r="BF785" s="399"/>
      <c r="BG785" s="399"/>
      <c r="BH785" s="399"/>
      <c r="BI785" s="399"/>
      <c r="BJ785" s="399"/>
      <c r="BK785" s="399"/>
      <c r="BL785" s="399"/>
      <c r="BM785" s="399"/>
      <c r="BN785" s="399"/>
      <c r="BO785" s="399"/>
      <c r="BP785" s="399"/>
      <c r="BQ785" s="399"/>
      <c r="BR785" s="399"/>
      <c r="BS785" s="399"/>
      <c r="BT785" s="399"/>
      <c r="BU785" s="399"/>
      <c r="BV785" s="399"/>
      <c r="BW785" s="399"/>
      <c r="BX785" s="399"/>
      <c r="BY785" s="399"/>
      <c r="BZ785" s="399"/>
      <c r="CA785" s="399"/>
      <c r="CB785" s="399"/>
      <c r="CC785" s="399"/>
      <c r="CD785" s="399"/>
      <c r="CE785" s="399"/>
      <c r="CF785" s="399"/>
      <c r="CG785" s="399"/>
      <c r="CH785" s="399"/>
      <c r="CI785" s="399"/>
      <c r="CJ785" s="399"/>
      <c r="CK785" s="399"/>
      <c r="CL785" s="399"/>
      <c r="CM785" s="399"/>
      <c r="CN785" s="399"/>
      <c r="CO785" s="399"/>
      <c r="CP785" s="399"/>
      <c r="CQ785" s="399"/>
      <c r="CR785" s="399"/>
      <c r="CS785" s="399"/>
      <c r="CT785" s="399"/>
      <c r="CU785" s="399"/>
      <c r="CV785" s="399"/>
      <c r="CW785" s="399"/>
      <c r="CX785" s="399"/>
      <c r="CY785" s="399"/>
      <c r="CZ785" s="399"/>
    </row>
    <row r="786" ht="25.15" customHeight="true" x14ac:dyDescent="0.2">
      <c r="C786" s="1072"/>
      <c r="D786" s="1072"/>
      <c r="E786" s="698"/>
      <c r="F786" s="698"/>
      <c r="G786" s="698"/>
      <c r="H786" s="1072"/>
      <c r="I786" s="1072"/>
      <c r="J786" s="698"/>
      <c r="K786" s="698"/>
      <c r="L786" s="698"/>
      <c r="M786" s="1072"/>
      <c r="N786" s="1072"/>
      <c r="O786" s="698"/>
      <c r="P786" s="698"/>
      <c r="Q786" s="698"/>
      <c r="BA786" s="399"/>
      <c r="BB786" s="479"/>
      <c r="BC786" s="399"/>
      <c r="BD786" s="399"/>
      <c r="BE786" s="399"/>
      <c r="BF786" s="399"/>
      <c r="BG786" s="399"/>
      <c r="BH786" s="399"/>
      <c r="BI786" s="399"/>
      <c r="BJ786" s="399"/>
      <c r="BK786" s="399"/>
      <c r="BL786" s="399"/>
      <c r="BM786" s="399"/>
      <c r="BN786" s="399"/>
      <c r="BO786" s="399"/>
      <c r="BP786" s="399"/>
      <c r="BQ786" s="399"/>
      <c r="BR786" s="399"/>
      <c r="BS786" s="399"/>
      <c r="BT786" s="399"/>
      <c r="BU786" s="399"/>
      <c r="BV786" s="399"/>
      <c r="BW786" s="399"/>
      <c r="BX786" s="399"/>
      <c r="BY786" s="399"/>
      <c r="BZ786" s="399"/>
      <c r="CA786" s="399"/>
      <c r="CB786" s="399"/>
      <c r="CC786" s="399"/>
      <c r="CD786" s="399"/>
      <c r="CE786" s="399"/>
      <c r="CF786" s="399"/>
      <c r="CG786" s="399"/>
      <c r="CH786" s="399"/>
      <c r="CI786" s="399"/>
      <c r="CJ786" s="399"/>
      <c r="CK786" s="399"/>
      <c r="CL786" s="399"/>
      <c r="CM786" s="399"/>
      <c r="CN786" s="399"/>
      <c r="CO786" s="399"/>
      <c r="CP786" s="399"/>
      <c r="CQ786" s="399"/>
      <c r="CR786" s="399"/>
      <c r="CS786" s="399"/>
      <c r="CT786" s="399"/>
      <c r="CU786" s="399"/>
      <c r="CV786" s="399"/>
      <c r="CW786" s="399"/>
      <c r="CX786" s="399"/>
      <c r="CY786" s="399"/>
      <c r="CZ786" s="399"/>
    </row>
    <row r="787" ht="25.15" customHeight="true" x14ac:dyDescent="0.2">
      <c r="C787" s="1072"/>
      <c r="D787" s="1072"/>
      <c r="E787" s="698"/>
      <c r="F787" s="698"/>
      <c r="G787" s="698"/>
      <c r="H787" s="1072"/>
      <c r="I787" s="1072"/>
      <c r="J787" s="698"/>
      <c r="K787" s="698"/>
      <c r="L787" s="698"/>
      <c r="M787" s="1072"/>
      <c r="N787" s="1072"/>
      <c r="O787" s="698"/>
      <c r="P787" s="698"/>
      <c r="Q787" s="698"/>
      <c r="BA787" s="399"/>
      <c r="BB787" s="479"/>
      <c r="BC787" s="399"/>
      <c r="BD787" s="399"/>
      <c r="BE787" s="399"/>
      <c r="BF787" s="399"/>
      <c r="BG787" s="399"/>
      <c r="BH787" s="399"/>
      <c r="BI787" s="399"/>
      <c r="BJ787" s="399"/>
      <c r="BK787" s="399"/>
      <c r="BL787" s="399"/>
      <c r="BM787" s="399"/>
      <c r="BN787" s="399"/>
      <c r="BO787" s="399"/>
      <c r="BP787" s="399"/>
      <c r="BQ787" s="399"/>
      <c r="BR787" s="399"/>
      <c r="BS787" s="399"/>
      <c r="BT787" s="399"/>
      <c r="BU787" s="399"/>
      <c r="BV787" s="399"/>
      <c r="BW787" s="399"/>
      <c r="BX787" s="399"/>
      <c r="BY787" s="399"/>
      <c r="BZ787" s="399"/>
      <c r="CA787" s="399"/>
      <c r="CB787" s="399"/>
      <c r="CC787" s="399"/>
      <c r="CD787" s="399"/>
      <c r="CE787" s="399"/>
      <c r="CF787" s="399"/>
      <c r="CG787" s="399"/>
      <c r="CH787" s="399"/>
      <c r="CI787" s="399"/>
      <c r="CJ787" s="399"/>
      <c r="CK787" s="399"/>
      <c r="CL787" s="399"/>
      <c r="CM787" s="399"/>
      <c r="CN787" s="399"/>
      <c r="CO787" s="399"/>
      <c r="CP787" s="399"/>
      <c r="CQ787" s="399"/>
      <c r="CR787" s="399"/>
      <c r="CS787" s="399"/>
      <c r="CT787" s="399"/>
      <c r="CU787" s="399"/>
      <c r="CV787" s="399"/>
      <c r="CW787" s="399"/>
      <c r="CX787" s="399"/>
      <c r="CY787" s="399"/>
      <c r="CZ787" s="399"/>
    </row>
    <row r="788" ht="25.15" customHeight="true" x14ac:dyDescent="0.2">
      <c r="C788" s="1072"/>
      <c r="D788" s="1072"/>
      <c r="E788" s="698"/>
      <c r="F788" s="698"/>
      <c r="G788" s="698"/>
      <c r="H788" s="1072"/>
      <c r="I788" s="1072"/>
      <c r="J788" s="698"/>
      <c r="K788" s="698"/>
      <c r="L788" s="698"/>
      <c r="M788" s="1072"/>
      <c r="N788" s="1072"/>
      <c r="O788" s="698"/>
      <c r="P788" s="698"/>
      <c r="Q788" s="698"/>
      <c r="BA788" s="399"/>
      <c r="BB788" s="479"/>
      <c r="BC788" s="399"/>
      <c r="BD788" s="399"/>
      <c r="BE788" s="399"/>
      <c r="BF788" s="399"/>
      <c r="BG788" s="399"/>
      <c r="BH788" s="399"/>
      <c r="BI788" s="399"/>
      <c r="BJ788" s="399"/>
      <c r="BK788" s="399"/>
      <c r="BL788" s="399"/>
      <c r="BM788" s="399"/>
      <c r="BN788" s="399"/>
      <c r="BO788" s="399"/>
      <c r="BP788" s="399"/>
      <c r="BQ788" s="399"/>
      <c r="BR788" s="399"/>
      <c r="BS788" s="399"/>
      <c r="BT788" s="399"/>
      <c r="BU788" s="399"/>
      <c r="BV788" s="399"/>
      <c r="BW788" s="399"/>
      <c r="BX788" s="399"/>
      <c r="BY788" s="399"/>
      <c r="BZ788" s="399"/>
      <c r="CA788" s="399"/>
      <c r="CB788" s="399"/>
      <c r="CC788" s="399"/>
      <c r="CD788" s="399"/>
      <c r="CE788" s="399"/>
      <c r="CF788" s="399"/>
      <c r="CG788" s="399"/>
      <c r="CH788" s="399"/>
      <c r="CI788" s="399"/>
      <c r="CJ788" s="399"/>
      <c r="CK788" s="399"/>
      <c r="CL788" s="399"/>
      <c r="CM788" s="399"/>
      <c r="CN788" s="399"/>
      <c r="CO788" s="399"/>
      <c r="CP788" s="399"/>
      <c r="CQ788" s="399"/>
      <c r="CR788" s="399"/>
      <c r="CS788" s="399"/>
      <c r="CT788" s="399"/>
      <c r="CU788" s="399"/>
      <c r="CV788" s="399"/>
      <c r="CW788" s="399"/>
      <c r="CX788" s="399"/>
      <c r="CY788" s="399"/>
      <c r="CZ788" s="399"/>
    </row>
    <row r="789" ht="25.15" customHeight="true" x14ac:dyDescent="0.2">
      <c r="C789" s="1072"/>
      <c r="D789" s="1072"/>
      <c r="E789" s="698"/>
      <c r="F789" s="698"/>
      <c r="G789" s="698"/>
      <c r="H789" s="1072"/>
      <c r="I789" s="1072"/>
      <c r="J789" s="698"/>
      <c r="K789" s="698"/>
      <c r="L789" s="698"/>
      <c r="M789" s="1072"/>
      <c r="N789" s="1072"/>
      <c r="O789" s="698"/>
      <c r="P789" s="698"/>
      <c r="Q789" s="698"/>
      <c r="BA789" s="399"/>
      <c r="BB789" s="479"/>
      <c r="BC789" s="399"/>
      <c r="BD789" s="399"/>
      <c r="BE789" s="399"/>
      <c r="BF789" s="399"/>
      <c r="BG789" s="399"/>
      <c r="BH789" s="399"/>
      <c r="BI789" s="399"/>
      <c r="BJ789" s="399"/>
      <c r="BK789" s="399"/>
      <c r="BL789" s="399"/>
      <c r="BM789" s="399"/>
      <c r="BN789" s="399"/>
      <c r="BO789" s="399"/>
      <c r="BP789" s="399"/>
      <c r="BQ789" s="399"/>
      <c r="BR789" s="399"/>
      <c r="BS789" s="399"/>
      <c r="BT789" s="399"/>
      <c r="BU789" s="399"/>
      <c r="BV789" s="399"/>
      <c r="BW789" s="399"/>
      <c r="BX789" s="399"/>
      <c r="BY789" s="399"/>
      <c r="BZ789" s="399"/>
      <c r="CA789" s="399"/>
      <c r="CB789" s="399"/>
      <c r="CC789" s="399"/>
      <c r="CD789" s="399"/>
      <c r="CE789" s="399"/>
      <c r="CF789" s="399"/>
      <c r="CG789" s="399"/>
      <c r="CH789" s="399"/>
      <c r="CI789" s="399"/>
      <c r="CJ789" s="399"/>
      <c r="CK789" s="399"/>
      <c r="CL789" s="399"/>
      <c r="CM789" s="399"/>
      <c r="CN789" s="399"/>
      <c r="CO789" s="399"/>
      <c r="CP789" s="399"/>
      <c r="CQ789" s="399"/>
      <c r="CR789" s="399"/>
      <c r="CS789" s="399"/>
      <c r="CT789" s="399"/>
      <c r="CU789" s="399"/>
      <c r="CV789" s="399"/>
      <c r="CW789" s="399"/>
      <c r="CX789" s="399"/>
      <c r="CY789" s="399"/>
      <c r="CZ789" s="399"/>
    </row>
    <row r="790" ht="25.15" customHeight="true" x14ac:dyDescent="0.2">
      <c r="C790" s="1072"/>
      <c r="D790" s="1072"/>
      <c r="E790" s="698"/>
      <c r="F790" s="698"/>
      <c r="G790" s="698"/>
      <c r="H790" s="1072"/>
      <c r="I790" s="1072"/>
      <c r="J790" s="698"/>
      <c r="K790" s="698"/>
      <c r="L790" s="698"/>
      <c r="M790" s="1072"/>
      <c r="N790" s="1072"/>
      <c r="O790" s="698"/>
      <c r="P790" s="698"/>
      <c r="Q790" s="698"/>
      <c r="BA790" s="399"/>
      <c r="BB790" s="479"/>
      <c r="BC790" s="399"/>
      <c r="BD790" s="399"/>
      <c r="BE790" s="399"/>
      <c r="BF790" s="399"/>
      <c r="BG790" s="399"/>
      <c r="BH790" s="399"/>
      <c r="BI790" s="399"/>
      <c r="BJ790" s="399"/>
      <c r="BK790" s="399"/>
      <c r="BL790" s="399"/>
      <c r="BM790" s="399"/>
      <c r="BN790" s="399"/>
      <c r="BO790" s="399"/>
      <c r="BP790" s="399"/>
      <c r="BQ790" s="399"/>
      <c r="BR790" s="399"/>
      <c r="BS790" s="399"/>
      <c r="BT790" s="399"/>
      <c r="BU790" s="399"/>
      <c r="BV790" s="399"/>
      <c r="BW790" s="399"/>
      <c r="BX790" s="399"/>
      <c r="BY790" s="399"/>
      <c r="BZ790" s="399"/>
      <c r="CA790" s="399"/>
      <c r="CB790" s="399"/>
      <c r="CC790" s="399"/>
      <c r="CD790" s="399"/>
      <c r="CE790" s="399"/>
      <c r="CF790" s="399"/>
      <c r="CG790" s="399"/>
      <c r="CH790" s="399"/>
      <c r="CI790" s="399"/>
      <c r="CJ790" s="399"/>
      <c r="CK790" s="399"/>
      <c r="CL790" s="399"/>
      <c r="CM790" s="399"/>
      <c r="CN790" s="399"/>
      <c r="CO790" s="399"/>
      <c r="CP790" s="399"/>
      <c r="CQ790" s="399"/>
      <c r="CR790" s="399"/>
      <c r="CS790" s="399"/>
      <c r="CT790" s="399"/>
      <c r="CU790" s="399"/>
      <c r="CV790" s="399"/>
      <c r="CW790" s="399"/>
      <c r="CX790" s="399"/>
      <c r="CY790" s="399"/>
      <c r="CZ790" s="399"/>
    </row>
    <row r="791" ht="25.15" customHeight="true" x14ac:dyDescent="0.2">
      <c r="C791" s="1072"/>
      <c r="D791" s="1072"/>
      <c r="E791" s="698"/>
      <c r="F791" s="698"/>
      <c r="G791" s="698"/>
      <c r="H791" s="1072"/>
      <c r="I791" s="1072"/>
      <c r="J791" s="698"/>
      <c r="K791" s="698"/>
      <c r="L791" s="698"/>
      <c r="M791" s="1072"/>
      <c r="N791" s="1072"/>
      <c r="O791" s="698"/>
      <c r="P791" s="698"/>
      <c r="Q791" s="698"/>
      <c r="BA791" s="399"/>
      <c r="BB791" s="479"/>
      <c r="BC791" s="399"/>
      <c r="BD791" s="399"/>
      <c r="BE791" s="399"/>
      <c r="BF791" s="399"/>
      <c r="BG791" s="399"/>
      <c r="BH791" s="399"/>
      <c r="BI791" s="399"/>
      <c r="BJ791" s="399"/>
      <c r="BK791" s="399"/>
      <c r="BL791" s="399"/>
      <c r="BM791" s="399"/>
      <c r="BN791" s="399"/>
      <c r="BO791" s="399"/>
      <c r="BP791" s="399"/>
      <c r="BQ791" s="399"/>
      <c r="BR791" s="399"/>
      <c r="BS791" s="399"/>
      <c r="BT791" s="399"/>
      <c r="BU791" s="399"/>
      <c r="BV791" s="399"/>
      <c r="BW791" s="399"/>
      <c r="BX791" s="399"/>
      <c r="BY791" s="399"/>
      <c r="BZ791" s="399"/>
      <c r="CA791" s="399"/>
      <c r="CB791" s="399"/>
      <c r="CC791" s="399"/>
      <c r="CD791" s="399"/>
      <c r="CE791" s="399"/>
      <c r="CF791" s="399"/>
      <c r="CG791" s="399"/>
      <c r="CH791" s="399"/>
      <c r="CI791" s="399"/>
      <c r="CJ791" s="399"/>
      <c r="CK791" s="399"/>
      <c r="CL791" s="399"/>
      <c r="CM791" s="399"/>
      <c r="CN791" s="399"/>
      <c r="CO791" s="399"/>
      <c r="CP791" s="399"/>
      <c r="CQ791" s="399"/>
      <c r="CR791" s="399"/>
      <c r="CS791" s="399"/>
      <c r="CT791" s="399"/>
      <c r="CU791" s="399"/>
      <c r="CV791" s="399"/>
      <c r="CW791" s="399"/>
      <c r="CX791" s="399"/>
      <c r="CY791" s="399"/>
      <c r="CZ791" s="399"/>
    </row>
    <row r="792" ht="25.15" customHeight="true" x14ac:dyDescent="0.2">
      <c r="C792" s="1072"/>
      <c r="D792" s="1072"/>
      <c r="E792" s="698"/>
      <c r="F792" s="698"/>
      <c r="G792" s="698"/>
      <c r="H792" s="1072"/>
      <c r="I792" s="1072"/>
      <c r="J792" s="698"/>
      <c r="K792" s="698"/>
      <c r="L792" s="698"/>
      <c r="M792" s="1072"/>
      <c r="N792" s="1072"/>
      <c r="O792" s="698"/>
      <c r="P792" s="698"/>
      <c r="Q792" s="698"/>
      <c r="BA792" s="399"/>
      <c r="BB792" s="479"/>
      <c r="BC792" s="399"/>
      <c r="BD792" s="399"/>
      <c r="BE792" s="399"/>
      <c r="BF792" s="399"/>
      <c r="BG792" s="399"/>
      <c r="BH792" s="399"/>
      <c r="BI792" s="399"/>
      <c r="BJ792" s="399"/>
      <c r="BK792" s="399"/>
      <c r="BL792" s="399"/>
      <c r="BM792" s="399"/>
      <c r="BN792" s="399"/>
      <c r="BO792" s="399"/>
      <c r="BP792" s="399"/>
      <c r="BQ792" s="399"/>
      <c r="BR792" s="399"/>
      <c r="BS792" s="399"/>
      <c r="BT792" s="399"/>
      <c r="BU792" s="399"/>
      <c r="BV792" s="399"/>
      <c r="BW792" s="399"/>
      <c r="BX792" s="399"/>
      <c r="BY792" s="399"/>
      <c r="BZ792" s="399"/>
      <c r="CA792" s="399"/>
      <c r="CB792" s="399"/>
      <c r="CC792" s="399"/>
      <c r="CD792" s="399"/>
      <c r="CE792" s="399"/>
      <c r="CF792" s="399"/>
      <c r="CG792" s="399"/>
      <c r="CH792" s="399"/>
      <c r="CI792" s="399"/>
      <c r="CJ792" s="399"/>
      <c r="CK792" s="399"/>
      <c r="CL792" s="399"/>
      <c r="CM792" s="399"/>
      <c r="CN792" s="399"/>
      <c r="CO792" s="399"/>
      <c r="CP792" s="399"/>
      <c r="CQ792" s="399"/>
      <c r="CR792" s="399"/>
      <c r="CS792" s="399"/>
      <c r="CT792" s="399"/>
      <c r="CU792" s="399"/>
      <c r="CV792" s="399"/>
      <c r="CW792" s="399"/>
      <c r="CX792" s="399"/>
      <c r="CY792" s="399"/>
      <c r="CZ792" s="399"/>
    </row>
    <row r="793" ht="25.15" customHeight="true" x14ac:dyDescent="0.2">
      <c r="C793" s="1072"/>
      <c r="D793" s="1072"/>
      <c r="E793" s="698"/>
      <c r="F793" s="698"/>
      <c r="G793" s="698"/>
      <c r="H793" s="1072"/>
      <c r="I793" s="1072"/>
      <c r="J793" s="698"/>
      <c r="K793" s="698"/>
      <c r="L793" s="698"/>
      <c r="M793" s="1072"/>
      <c r="N793" s="1072"/>
      <c r="O793" s="698"/>
      <c r="P793" s="698"/>
      <c r="Q793" s="698"/>
      <c r="BA793" s="399"/>
      <c r="BB793" s="479"/>
      <c r="BC793" s="399"/>
      <c r="BD793" s="399"/>
      <c r="BE793" s="399"/>
      <c r="BF793" s="399"/>
      <c r="BG793" s="399"/>
      <c r="BH793" s="399"/>
      <c r="BI793" s="399"/>
      <c r="BJ793" s="399"/>
      <c r="BK793" s="399"/>
      <c r="BL793" s="399"/>
      <c r="BM793" s="399"/>
      <c r="BN793" s="399"/>
      <c r="BO793" s="399"/>
      <c r="BP793" s="399"/>
      <c r="BQ793" s="399"/>
      <c r="BR793" s="399"/>
      <c r="BS793" s="399"/>
      <c r="BT793" s="399"/>
      <c r="BU793" s="399"/>
      <c r="BV793" s="399"/>
      <c r="BW793" s="399"/>
      <c r="BX793" s="399"/>
      <c r="BY793" s="399"/>
      <c r="BZ793" s="399"/>
      <c r="CA793" s="399"/>
      <c r="CB793" s="399"/>
      <c r="CC793" s="399"/>
      <c r="CD793" s="399"/>
      <c r="CE793" s="399"/>
      <c r="CF793" s="399"/>
      <c r="CG793" s="399"/>
      <c r="CH793" s="399"/>
      <c r="CI793" s="399"/>
      <c r="CJ793" s="399"/>
      <c r="CK793" s="399"/>
      <c r="CL793" s="399"/>
      <c r="CM793" s="399"/>
      <c r="CN793" s="399"/>
      <c r="CO793" s="399"/>
      <c r="CP793" s="399"/>
      <c r="CQ793" s="399"/>
      <c r="CR793" s="399"/>
      <c r="CS793" s="399"/>
      <c r="CT793" s="399"/>
      <c r="CU793" s="399"/>
      <c r="CV793" s="399"/>
      <c r="CW793" s="399"/>
      <c r="CX793" s="399"/>
      <c r="CY793" s="399"/>
      <c r="CZ793" s="399"/>
    </row>
    <row r="794" ht="25.15" customHeight="true" x14ac:dyDescent="0.2">
      <c r="C794" s="1072"/>
      <c r="D794" s="1072"/>
      <c r="E794" s="698"/>
      <c r="F794" s="698"/>
      <c r="G794" s="698"/>
      <c r="H794" s="1072"/>
      <c r="I794" s="1072"/>
      <c r="J794" s="698"/>
      <c r="K794" s="698"/>
      <c r="L794" s="698"/>
      <c r="M794" s="1072"/>
      <c r="N794" s="1072"/>
      <c r="O794" s="698"/>
      <c r="P794" s="698"/>
      <c r="Q794" s="698"/>
      <c r="BA794" s="399"/>
      <c r="BB794" s="479"/>
      <c r="BC794" s="399"/>
      <c r="BD794" s="399"/>
      <c r="BE794" s="399"/>
      <c r="BF794" s="399"/>
      <c r="BG794" s="399"/>
      <c r="BH794" s="399"/>
      <c r="BI794" s="399"/>
      <c r="BJ794" s="399"/>
      <c r="BK794" s="399"/>
      <c r="BL794" s="399"/>
      <c r="BM794" s="399"/>
      <c r="BN794" s="399"/>
      <c r="BO794" s="399"/>
      <c r="BP794" s="399"/>
      <c r="BQ794" s="399"/>
      <c r="BR794" s="399"/>
      <c r="BS794" s="399"/>
      <c r="BT794" s="399"/>
      <c r="BU794" s="399"/>
      <c r="BV794" s="399"/>
      <c r="BW794" s="399"/>
      <c r="BX794" s="399"/>
      <c r="BY794" s="399"/>
      <c r="BZ794" s="399"/>
      <c r="CA794" s="399"/>
      <c r="CB794" s="399"/>
      <c r="CC794" s="399"/>
      <c r="CD794" s="399"/>
      <c r="CE794" s="399"/>
      <c r="CF794" s="399"/>
      <c r="CG794" s="399"/>
      <c r="CH794" s="399"/>
      <c r="CI794" s="399"/>
      <c r="CJ794" s="399"/>
      <c r="CK794" s="399"/>
      <c r="CL794" s="399"/>
      <c r="CM794" s="399"/>
      <c r="CN794" s="399"/>
      <c r="CO794" s="399"/>
      <c r="CP794" s="399"/>
      <c r="CQ794" s="399"/>
      <c r="CR794" s="399"/>
      <c r="CS794" s="399"/>
      <c r="CT794" s="399"/>
      <c r="CU794" s="399"/>
      <c r="CV794" s="399"/>
      <c r="CW794" s="399"/>
      <c r="CX794" s="399"/>
      <c r="CY794" s="399"/>
      <c r="CZ794" s="399"/>
    </row>
    <row r="795" ht="25.15" customHeight="true" x14ac:dyDescent="0.2">
      <c r="C795" s="1072"/>
      <c r="D795" s="1072"/>
      <c r="E795" s="698"/>
      <c r="F795" s="698"/>
      <c r="G795" s="698"/>
      <c r="H795" s="1072"/>
      <c r="I795" s="1072"/>
      <c r="J795" s="698"/>
      <c r="K795" s="698"/>
      <c r="L795" s="698"/>
      <c r="M795" s="1072"/>
      <c r="N795" s="1072"/>
      <c r="O795" s="698"/>
      <c r="P795" s="698"/>
      <c r="Q795" s="698"/>
      <c r="BA795" s="399"/>
      <c r="BB795" s="479"/>
      <c r="BC795" s="399"/>
      <c r="BD795" s="399"/>
      <c r="BE795" s="399"/>
      <c r="BF795" s="399"/>
      <c r="BG795" s="399"/>
      <c r="BH795" s="399"/>
      <c r="BI795" s="399"/>
      <c r="BJ795" s="399"/>
      <c r="BK795" s="399"/>
      <c r="BL795" s="399"/>
      <c r="BM795" s="399"/>
      <c r="BN795" s="399"/>
      <c r="BO795" s="399"/>
      <c r="BP795" s="399"/>
      <c r="BQ795" s="399"/>
      <c r="BR795" s="399"/>
      <c r="BS795" s="399"/>
      <c r="BT795" s="399"/>
      <c r="BU795" s="399"/>
      <c r="BV795" s="399"/>
      <c r="BW795" s="399"/>
      <c r="BX795" s="399"/>
      <c r="BY795" s="399"/>
      <c r="BZ795" s="399"/>
      <c r="CA795" s="399"/>
      <c r="CB795" s="399"/>
      <c r="CC795" s="399"/>
      <c r="CD795" s="399"/>
      <c r="CE795" s="399"/>
      <c r="CF795" s="399"/>
      <c r="CG795" s="399"/>
      <c r="CH795" s="399"/>
      <c r="CI795" s="399"/>
      <c r="CJ795" s="399"/>
      <c r="CK795" s="399"/>
      <c r="CL795" s="399"/>
      <c r="CM795" s="399"/>
      <c r="CN795" s="399"/>
      <c r="CO795" s="399"/>
      <c r="CP795" s="399"/>
      <c r="CQ795" s="399"/>
      <c r="CR795" s="399"/>
      <c r="CS795" s="399"/>
      <c r="CT795" s="399"/>
      <c r="CU795" s="399"/>
      <c r="CV795" s="399"/>
      <c r="CW795" s="399"/>
      <c r="CX795" s="399"/>
      <c r="CY795" s="399"/>
      <c r="CZ795" s="399"/>
    </row>
    <row r="796" ht="25.15" customHeight="true" x14ac:dyDescent="0.2">
      <c r="C796" s="1072"/>
      <c r="D796" s="1072"/>
      <c r="E796" s="698"/>
      <c r="F796" s="698"/>
      <c r="G796" s="698"/>
      <c r="H796" s="1072"/>
      <c r="I796" s="1072"/>
      <c r="J796" s="698"/>
      <c r="K796" s="698"/>
      <c r="L796" s="698"/>
      <c r="M796" s="1072"/>
      <c r="N796" s="1072"/>
      <c r="O796" s="698"/>
      <c r="P796" s="698"/>
      <c r="Q796" s="698"/>
      <c r="BA796" s="399"/>
      <c r="BB796" s="479"/>
      <c r="BC796" s="399"/>
      <c r="BD796" s="399"/>
      <c r="BE796" s="399"/>
      <c r="BF796" s="399"/>
      <c r="BG796" s="399"/>
      <c r="BH796" s="399"/>
      <c r="BI796" s="399"/>
      <c r="BJ796" s="399"/>
      <c r="BK796" s="399"/>
      <c r="BL796" s="399"/>
      <c r="BM796" s="399"/>
      <c r="BN796" s="399"/>
      <c r="BO796" s="399"/>
      <c r="BP796" s="399"/>
      <c r="BQ796" s="399"/>
      <c r="BR796" s="399"/>
      <c r="BS796" s="399"/>
      <c r="BT796" s="399"/>
      <c r="BU796" s="399"/>
      <c r="BV796" s="399"/>
      <c r="BW796" s="399"/>
      <c r="BX796" s="399"/>
      <c r="BY796" s="399"/>
      <c r="BZ796" s="399"/>
      <c r="CA796" s="399"/>
      <c r="CB796" s="399"/>
      <c r="CC796" s="399"/>
      <c r="CD796" s="399"/>
      <c r="CE796" s="399"/>
      <c r="CF796" s="399"/>
      <c r="CG796" s="399"/>
      <c r="CH796" s="399"/>
      <c r="CI796" s="399"/>
      <c r="CJ796" s="399"/>
      <c r="CK796" s="399"/>
      <c r="CL796" s="399"/>
      <c r="CM796" s="399"/>
      <c r="CN796" s="399"/>
      <c r="CO796" s="399"/>
      <c r="CP796" s="399"/>
      <c r="CQ796" s="399"/>
      <c r="CR796" s="399"/>
      <c r="CS796" s="399"/>
      <c r="CT796" s="399"/>
      <c r="CU796" s="399"/>
      <c r="CV796" s="399"/>
      <c r="CW796" s="399"/>
      <c r="CX796" s="399"/>
      <c r="CY796" s="399"/>
      <c r="CZ796" s="399"/>
    </row>
    <row r="797" ht="25.15" customHeight="true" x14ac:dyDescent="0.2">
      <c r="C797" s="1072"/>
      <c r="D797" s="1072"/>
      <c r="E797" s="698"/>
      <c r="F797" s="698"/>
      <c r="G797" s="698"/>
      <c r="H797" s="1072"/>
      <c r="I797" s="1072"/>
      <c r="J797" s="698"/>
      <c r="K797" s="698"/>
      <c r="L797" s="698"/>
      <c r="M797" s="1072"/>
      <c r="N797" s="1072"/>
      <c r="O797" s="698"/>
      <c r="P797" s="698"/>
      <c r="Q797" s="698"/>
      <c r="BA797" s="399"/>
      <c r="BB797" s="479"/>
      <c r="BC797" s="399"/>
      <c r="BD797" s="399"/>
      <c r="BE797" s="399"/>
      <c r="BF797" s="399"/>
      <c r="BG797" s="399"/>
      <c r="BH797" s="399"/>
      <c r="BI797" s="399"/>
      <c r="BJ797" s="399"/>
      <c r="BK797" s="399"/>
      <c r="BL797" s="399"/>
      <c r="BM797" s="399"/>
      <c r="BN797" s="399"/>
      <c r="BO797" s="399"/>
      <c r="BP797" s="399"/>
      <c r="BQ797" s="399"/>
      <c r="BR797" s="399"/>
      <c r="BS797" s="399"/>
      <c r="BT797" s="399"/>
      <c r="BU797" s="399"/>
      <c r="BV797" s="399"/>
      <c r="BW797" s="399"/>
      <c r="BX797" s="399"/>
      <c r="BY797" s="399"/>
      <c r="BZ797" s="399"/>
      <c r="CA797" s="399"/>
      <c r="CB797" s="399"/>
      <c r="CC797" s="399"/>
      <c r="CD797" s="399"/>
      <c r="CE797" s="399"/>
      <c r="CF797" s="399"/>
      <c r="CG797" s="399"/>
      <c r="CH797" s="399"/>
      <c r="CI797" s="399"/>
      <c r="CJ797" s="399"/>
      <c r="CK797" s="399"/>
      <c r="CL797" s="399"/>
      <c r="CM797" s="399"/>
      <c r="CN797" s="399"/>
      <c r="CO797" s="399"/>
      <c r="CP797" s="399"/>
      <c r="CQ797" s="399"/>
      <c r="CR797" s="399"/>
      <c r="CS797" s="399"/>
      <c r="CT797" s="399"/>
      <c r="CU797" s="399"/>
      <c r="CV797" s="399"/>
      <c r="CW797" s="399"/>
      <c r="CX797" s="399"/>
      <c r="CY797" s="399"/>
      <c r="CZ797" s="399"/>
    </row>
    <row r="798" ht="25.15" customHeight="true" x14ac:dyDescent="0.2">
      <c r="C798" s="1072"/>
      <c r="D798" s="1072"/>
      <c r="E798" s="698"/>
      <c r="F798" s="698"/>
      <c r="G798" s="698"/>
      <c r="H798" s="1072"/>
      <c r="I798" s="1072"/>
      <c r="J798" s="698"/>
      <c r="K798" s="698"/>
      <c r="L798" s="698"/>
      <c r="M798" s="1072"/>
      <c r="N798" s="1072"/>
      <c r="O798" s="698"/>
      <c r="P798" s="698"/>
      <c r="Q798" s="698"/>
      <c r="BA798" s="399"/>
      <c r="BB798" s="479"/>
      <c r="BC798" s="399"/>
      <c r="BD798" s="399"/>
      <c r="BE798" s="399"/>
      <c r="BF798" s="399"/>
      <c r="BG798" s="399"/>
      <c r="BH798" s="399"/>
      <c r="BI798" s="399"/>
      <c r="BJ798" s="399"/>
      <c r="BK798" s="399"/>
      <c r="BL798" s="399"/>
      <c r="BM798" s="399"/>
      <c r="BN798" s="399"/>
      <c r="BO798" s="399"/>
      <c r="BP798" s="399"/>
      <c r="BQ798" s="399"/>
      <c r="BR798" s="399"/>
      <c r="BS798" s="399"/>
      <c r="BT798" s="399"/>
      <c r="BU798" s="399"/>
      <c r="BV798" s="399"/>
      <c r="BW798" s="399"/>
      <c r="BX798" s="399"/>
      <c r="BY798" s="399"/>
      <c r="BZ798" s="399"/>
      <c r="CA798" s="399"/>
      <c r="CB798" s="399"/>
      <c r="CC798" s="399"/>
      <c r="CD798" s="399"/>
      <c r="CE798" s="399"/>
      <c r="CF798" s="399"/>
      <c r="CG798" s="399"/>
      <c r="CH798" s="399"/>
      <c r="CI798" s="399"/>
      <c r="CJ798" s="399"/>
      <c r="CK798" s="399"/>
      <c r="CL798" s="399"/>
      <c r="CM798" s="399"/>
      <c r="CN798" s="399"/>
      <c r="CO798" s="399"/>
      <c r="CP798" s="399"/>
      <c r="CQ798" s="399"/>
      <c r="CR798" s="399"/>
      <c r="CS798" s="399"/>
      <c r="CT798" s="399"/>
      <c r="CU798" s="399"/>
      <c r="CV798" s="399"/>
      <c r="CW798" s="399"/>
      <c r="CX798" s="399"/>
      <c r="CY798" s="399"/>
      <c r="CZ798" s="399"/>
    </row>
    <row r="799" ht="25.15" customHeight="true" x14ac:dyDescent="0.2">
      <c r="C799" s="1072"/>
      <c r="D799" s="1072"/>
      <c r="E799" s="698"/>
      <c r="F799" s="698"/>
      <c r="G799" s="698"/>
      <c r="H799" s="1072"/>
      <c r="I799" s="1072"/>
      <c r="J799" s="698"/>
      <c r="K799" s="698"/>
      <c r="L799" s="698"/>
      <c r="M799" s="1072"/>
      <c r="N799" s="1072"/>
      <c r="O799" s="698"/>
      <c r="P799" s="698"/>
      <c r="Q799" s="698"/>
      <c r="BA799" s="399"/>
      <c r="BB799" s="479"/>
      <c r="BC799" s="399"/>
      <c r="BD799" s="399"/>
      <c r="BE799" s="399"/>
      <c r="BF799" s="399"/>
      <c r="BG799" s="399"/>
      <c r="BH799" s="399"/>
      <c r="BI799" s="399"/>
      <c r="BJ799" s="399"/>
      <c r="BK799" s="399"/>
      <c r="BL799" s="399"/>
      <c r="BM799" s="399"/>
      <c r="BN799" s="399"/>
      <c r="BO799" s="399"/>
      <c r="BP799" s="399"/>
      <c r="BQ799" s="399"/>
      <c r="BR799" s="399"/>
      <c r="BS799" s="399"/>
      <c r="BT799" s="399"/>
      <c r="BU799" s="399"/>
      <c r="BV799" s="399"/>
      <c r="BW799" s="399"/>
      <c r="BX799" s="399"/>
      <c r="BY799" s="399"/>
      <c r="BZ799" s="399"/>
      <c r="CA799" s="399"/>
      <c r="CB799" s="399"/>
      <c r="CC799" s="399"/>
      <c r="CD799" s="399"/>
      <c r="CE799" s="399"/>
      <c r="CF799" s="399"/>
      <c r="CG799" s="399"/>
      <c r="CH799" s="399"/>
      <c r="CI799" s="399"/>
      <c r="CJ799" s="399"/>
      <c r="CK799" s="399"/>
      <c r="CL799" s="399"/>
      <c r="CM799" s="399"/>
      <c r="CN799" s="399"/>
      <c r="CO799" s="399"/>
      <c r="CP799" s="399"/>
      <c r="CQ799" s="399"/>
      <c r="CR799" s="399"/>
      <c r="CS799" s="399"/>
      <c r="CT799" s="399"/>
      <c r="CU799" s="399"/>
      <c r="CV799" s="399"/>
      <c r="CW799" s="399"/>
      <c r="CX799" s="399"/>
      <c r="CY799" s="399"/>
      <c r="CZ799" s="399"/>
    </row>
    <row r="800" ht="25.15" customHeight="true" x14ac:dyDescent="0.2">
      <c r="C800" s="698"/>
      <c r="D800" s="698"/>
      <c r="E800" s="698"/>
      <c r="F800" s="698"/>
      <c r="G800" s="698"/>
      <c r="H800" s="698"/>
      <c r="I800" s="698"/>
      <c r="J800" s="698"/>
      <c r="K800" s="698"/>
      <c r="L800" s="698"/>
      <c r="M800" s="698"/>
      <c r="N800" s="698"/>
      <c r="O800" s="698"/>
      <c r="P800" s="698"/>
      <c r="Q800" s="698"/>
      <c r="BA800" s="399"/>
      <c r="BB800" s="479"/>
      <c r="BC800" s="399"/>
      <c r="BD800" s="399"/>
      <c r="BE800" s="399"/>
      <c r="BF800" s="399"/>
      <c r="BG800" s="399"/>
      <c r="BH800" s="399"/>
      <c r="BI800" s="399"/>
      <c r="BJ800" s="399"/>
      <c r="BK800" s="399"/>
      <c r="BL800" s="399"/>
      <c r="BM800" s="399"/>
      <c r="BN800" s="399"/>
      <c r="BO800" s="399"/>
      <c r="BP800" s="399"/>
      <c r="BQ800" s="399"/>
      <c r="BR800" s="399"/>
      <c r="BS800" s="399"/>
      <c r="BT800" s="399"/>
      <c r="BU800" s="399"/>
      <c r="BV800" s="399"/>
      <c r="BW800" s="399"/>
      <c r="BX800" s="399"/>
      <c r="BY800" s="399"/>
      <c r="BZ800" s="399"/>
      <c r="CA800" s="399"/>
      <c r="CB800" s="399"/>
      <c r="CC800" s="399"/>
      <c r="CD800" s="399"/>
      <c r="CE800" s="399"/>
      <c r="CF800" s="399"/>
      <c r="CG800" s="399"/>
      <c r="CH800" s="399"/>
      <c r="CI800" s="399"/>
      <c r="CJ800" s="399"/>
      <c r="CK800" s="399"/>
      <c r="CL800" s="399"/>
      <c r="CM800" s="399"/>
      <c r="CN800" s="399"/>
      <c r="CO800" s="399"/>
      <c r="CP800" s="399"/>
      <c r="CQ800" s="399"/>
      <c r="CR800" s="399"/>
      <c r="CS800" s="399"/>
      <c r="CT800" s="399"/>
      <c r="CU800" s="399"/>
      <c r="CV800" s="399"/>
      <c r="CW800" s="399"/>
      <c r="CX800" s="399"/>
      <c r="CY800" s="399"/>
      <c r="CZ800" s="399"/>
    </row>
    <row r="801" ht="25.15" customHeight="true" x14ac:dyDescent="0.2">
      <c r="C801" s="698"/>
      <c r="D801" s="698"/>
      <c r="E801" s="698"/>
      <c r="F801" s="698"/>
      <c r="G801" s="698"/>
      <c r="H801" s="698"/>
      <c r="I801" s="698"/>
      <c r="J801" s="698"/>
      <c r="K801" s="698"/>
      <c r="L801" s="698"/>
      <c r="M801" s="698"/>
      <c r="N801" s="698"/>
      <c r="O801" s="698"/>
      <c r="P801" s="698"/>
      <c r="Q801" s="698"/>
    </row>
    <row r="802" ht="25.15" customHeight="true" x14ac:dyDescent="0.2">
      <c r="C802" s="698"/>
      <c r="D802" s="698"/>
      <c r="E802" s="698"/>
      <c r="F802" s="698"/>
      <c r="G802" s="698"/>
      <c r="H802" s="698"/>
      <c r="I802" s="698"/>
      <c r="J802" s="698"/>
      <c r="K802" s="698"/>
      <c r="L802" s="698"/>
      <c r="M802" s="698"/>
      <c r="N802" s="698"/>
      <c r="O802" s="698"/>
      <c r="P802" s="698"/>
      <c r="Q802" s="698"/>
    </row>
    <row r="803" ht="25.15" customHeight="true" x14ac:dyDescent="0.2">
      <c r="C803" s="698"/>
      <c r="D803" s="698"/>
      <c r="E803" s="698"/>
      <c r="F803" s="698"/>
      <c r="G803" s="698"/>
      <c r="H803" s="698"/>
      <c r="I803" s="698"/>
      <c r="J803" s="698"/>
      <c r="K803" s="698"/>
      <c r="L803" s="698"/>
      <c r="M803" s="698"/>
      <c r="N803" s="698"/>
      <c r="O803" s="698"/>
      <c r="P803" s="698"/>
      <c r="Q803" s="698"/>
    </row>
    <row r="804" ht="25.15" customHeight="true" x14ac:dyDescent="0.2">
      <c r="C804" s="698"/>
      <c r="D804" s="698"/>
      <c r="E804" s="698"/>
      <c r="F804" s="698"/>
      <c r="G804" s="698"/>
      <c r="H804" s="698"/>
      <c r="I804" s="698"/>
      <c r="J804" s="698"/>
      <c r="K804" s="698"/>
      <c r="L804" s="698"/>
      <c r="M804" s="698"/>
      <c r="N804" s="698"/>
      <c r="O804" s="698"/>
      <c r="P804" s="698"/>
      <c r="Q804" s="698"/>
    </row>
    <row r="805" ht="25.15" customHeight="true" x14ac:dyDescent="0.2">
      <c r="C805" s="698"/>
      <c r="D805" s="698"/>
      <c r="E805" s="698"/>
      <c r="F805" s="698"/>
      <c r="G805" s="698"/>
      <c r="H805" s="698"/>
      <c r="I805" s="698"/>
      <c r="J805" s="698"/>
      <c r="K805" s="698"/>
      <c r="L805" s="698"/>
      <c r="M805" s="698"/>
      <c r="N805" s="698"/>
      <c r="O805" s="698"/>
      <c r="P805" s="698"/>
      <c r="Q805" s="698"/>
    </row>
    <row r="806" ht="25.15" customHeight="true" x14ac:dyDescent="0.2">
      <c r="C806" s="698"/>
      <c r="D806" s="698"/>
      <c r="E806" s="698"/>
      <c r="F806" s="698"/>
      <c r="G806" s="698"/>
      <c r="H806" s="698"/>
      <c r="I806" s="698"/>
      <c r="J806" s="698"/>
      <c r="K806" s="698"/>
      <c r="L806" s="698"/>
      <c r="M806" s="698"/>
      <c r="N806" s="698"/>
      <c r="O806" s="698"/>
      <c r="P806" s="698"/>
      <c r="Q806" s="698"/>
    </row>
    <row r="807" ht="25.15" customHeight="true" x14ac:dyDescent="0.2">
      <c r="C807" s="698"/>
      <c r="D807" s="698"/>
      <c r="E807" s="698"/>
      <c r="F807" s="698"/>
      <c r="G807" s="698"/>
      <c r="H807" s="698"/>
      <c r="I807" s="698"/>
      <c r="J807" s="698"/>
      <c r="K807" s="698"/>
      <c r="L807" s="698"/>
      <c r="M807" s="698"/>
      <c r="N807" s="698"/>
      <c r="O807" s="698"/>
      <c r="P807" s="698"/>
      <c r="Q807" s="698"/>
    </row>
    <row r="808" ht="25.15" customHeight="true" x14ac:dyDescent="0.2">
      <c r="C808" s="698"/>
      <c r="D808" s="698"/>
      <c r="E808" s="698"/>
      <c r="F808" s="698"/>
      <c r="G808" s="698"/>
      <c r="H808" s="698"/>
      <c r="I808" s="698"/>
      <c r="J808" s="698"/>
      <c r="K808" s="698"/>
      <c r="L808" s="698"/>
      <c r="M808" s="698"/>
      <c r="N808" s="698"/>
      <c r="O808" s="698"/>
      <c r="P808" s="698"/>
      <c r="Q808" s="698"/>
    </row>
    <row r="809" ht="25.15" customHeight="true" x14ac:dyDescent="0.2">
      <c r="C809" s="698"/>
      <c r="D809" s="698"/>
      <c r="E809" s="698"/>
      <c r="F809" s="698"/>
      <c r="G809" s="698"/>
      <c r="H809" s="698"/>
      <c r="I809" s="698"/>
      <c r="J809" s="698"/>
      <c r="K809" s="698"/>
      <c r="L809" s="698"/>
      <c r="M809" s="698"/>
      <c r="N809" s="698"/>
      <c r="O809" s="698"/>
      <c r="P809" s="698"/>
      <c r="Q809" s="698"/>
    </row>
    <row r="810" ht="25.15" customHeight="true" x14ac:dyDescent="0.2">
      <c r="C810" s="698"/>
      <c r="D810" s="698"/>
      <c r="E810" s="698"/>
      <c r="F810" s="698"/>
      <c r="G810" s="698"/>
      <c r="H810" s="698"/>
      <c r="I810" s="698"/>
      <c r="J810" s="698"/>
      <c r="K810" s="698"/>
      <c r="L810" s="698"/>
      <c r="M810" s="698"/>
      <c r="N810" s="698"/>
      <c r="O810" s="698"/>
      <c r="P810" s="698"/>
      <c r="Q810" s="698"/>
    </row>
    <row r="811" ht="25.15" customHeight="true" x14ac:dyDescent="0.2">
      <c r="C811" s="698"/>
      <c r="D811" s="698"/>
      <c r="E811" s="698"/>
      <c r="F811" s="698"/>
      <c r="G811" s="698"/>
      <c r="H811" s="698"/>
      <c r="I811" s="698"/>
      <c r="J811" s="698"/>
      <c r="K811" s="698"/>
      <c r="L811" s="698"/>
      <c r="M811" s="698"/>
      <c r="N811" s="698"/>
      <c r="O811" s="698"/>
      <c r="P811" s="698"/>
      <c r="Q811" s="698"/>
    </row>
    <row r="812" ht="25.15" customHeight="true" x14ac:dyDescent="0.2">
      <c r="C812" s="698"/>
      <c r="D812" s="698"/>
      <c r="E812" s="698"/>
      <c r="F812" s="698"/>
      <c r="G812" s="698"/>
      <c r="H812" s="698"/>
      <c r="I812" s="698"/>
      <c r="J812" s="698"/>
      <c r="K812" s="698"/>
      <c r="L812" s="698"/>
      <c r="M812" s="698"/>
      <c r="N812" s="698"/>
      <c r="O812" s="698"/>
      <c r="P812" s="698"/>
      <c r="Q812" s="698"/>
    </row>
    <row r="813" ht="25.15" customHeight="true" x14ac:dyDescent="0.2">
      <c r="C813" s="698"/>
      <c r="D813" s="698"/>
      <c r="E813" s="698"/>
      <c r="F813" s="698"/>
      <c r="G813" s="698"/>
      <c r="H813" s="698"/>
      <c r="I813" s="698"/>
      <c r="J813" s="698"/>
      <c r="K813" s="698"/>
      <c r="L813" s="698"/>
      <c r="M813" s="698"/>
      <c r="N813" s="698"/>
      <c r="O813" s="698"/>
      <c r="P813" s="698"/>
      <c r="Q813" s="698"/>
    </row>
    <row r="814" ht="25.15" customHeight="true" x14ac:dyDescent="0.2">
      <c r="C814" s="698"/>
      <c r="D814" s="698"/>
      <c r="E814" s="698"/>
      <c r="F814" s="698"/>
      <c r="G814" s="698"/>
      <c r="H814" s="698"/>
      <c r="I814" s="698"/>
      <c r="J814" s="698"/>
      <c r="K814" s="698"/>
      <c r="L814" s="698"/>
      <c r="M814" s="698"/>
      <c r="N814" s="698"/>
      <c r="O814" s="698"/>
      <c r="P814" s="698"/>
      <c r="Q814" s="698"/>
    </row>
    <row r="815" ht="25.15" customHeight="true" x14ac:dyDescent="0.2">
      <c r="C815" s="698"/>
      <c r="D815" s="698"/>
      <c r="E815" s="698"/>
      <c r="F815" s="698"/>
      <c r="G815" s="698"/>
      <c r="H815" s="698"/>
      <c r="I815" s="698"/>
      <c r="J815" s="698"/>
      <c r="K815" s="698"/>
      <c r="L815" s="698"/>
      <c r="M815" s="698"/>
      <c r="N815" s="698"/>
      <c r="O815" s="698"/>
      <c r="P815" s="698"/>
      <c r="Q815" s="698"/>
    </row>
    <row r="816" ht="25.15" customHeight="true" x14ac:dyDescent="0.2">
      <c r="C816" s="698"/>
      <c r="D816" s="698"/>
      <c r="E816" s="698"/>
      <c r="F816" s="698"/>
      <c r="G816" s="698"/>
      <c r="H816" s="698"/>
      <c r="I816" s="698"/>
      <c r="J816" s="698"/>
      <c r="K816" s="698"/>
      <c r="L816" s="698"/>
      <c r="M816" s="698"/>
      <c r="N816" s="698"/>
      <c r="O816" s="698"/>
      <c r="P816" s="698"/>
      <c r="Q816" s="698"/>
    </row>
    <row r="817" ht="25.15" customHeight="true" x14ac:dyDescent="0.2">
      <c r="C817" s="698"/>
      <c r="D817" s="698"/>
      <c r="E817" s="698"/>
      <c r="F817" s="698"/>
      <c r="G817" s="698"/>
      <c r="H817" s="698"/>
      <c r="I817" s="698"/>
      <c r="J817" s="698"/>
      <c r="K817" s="698"/>
      <c r="L817" s="698"/>
      <c r="M817" s="698"/>
      <c r="N817" s="698"/>
      <c r="O817" s="698"/>
      <c r="P817" s="698"/>
      <c r="Q817" s="698"/>
    </row>
    <row r="818" ht="25.15" customHeight="true" x14ac:dyDescent="0.2">
      <c r="C818" s="698"/>
      <c r="D818" s="698"/>
      <c r="E818" s="698"/>
      <c r="F818" s="698"/>
      <c r="G818" s="698"/>
      <c r="H818" s="698"/>
      <c r="I818" s="698"/>
      <c r="J818" s="698"/>
      <c r="K818" s="698"/>
      <c r="L818" s="698"/>
      <c r="M818" s="698"/>
      <c r="N818" s="698"/>
      <c r="O818" s="698"/>
      <c r="P818" s="698"/>
      <c r="Q818" s="698"/>
    </row>
    <row r="819" ht="25.15" customHeight="true" x14ac:dyDescent="0.2">
      <c r="C819" s="698"/>
      <c r="D819" s="698"/>
      <c r="E819" s="698"/>
      <c r="F819" s="698"/>
      <c r="G819" s="698"/>
      <c r="H819" s="698"/>
      <c r="I819" s="698"/>
      <c r="J819" s="698"/>
      <c r="K819" s="698"/>
      <c r="L819" s="698"/>
      <c r="M819" s="698"/>
      <c r="N819" s="698"/>
      <c r="O819" s="698"/>
      <c r="P819" s="698"/>
      <c r="Q819" s="698"/>
    </row>
    <row r="820" ht="25.15" customHeight="true" x14ac:dyDescent="0.2">
      <c r="C820" s="698"/>
      <c r="D820" s="698"/>
      <c r="E820" s="698"/>
      <c r="F820" s="698"/>
      <c r="G820" s="698"/>
      <c r="H820" s="698"/>
      <c r="I820" s="698"/>
      <c r="J820" s="698"/>
      <c r="K820" s="698"/>
      <c r="L820" s="698"/>
      <c r="M820" s="698"/>
      <c r="N820" s="698"/>
      <c r="O820" s="698"/>
      <c r="P820" s="698"/>
      <c r="Q820" s="698"/>
    </row>
    <row r="821" ht="25.15" customHeight="true" x14ac:dyDescent="0.2">
      <c r="C821" s="698"/>
      <c r="D821" s="698"/>
      <c r="E821" s="698"/>
      <c r="F821" s="698"/>
      <c r="G821" s="698"/>
      <c r="H821" s="698"/>
      <c r="I821" s="698"/>
      <c r="J821" s="698"/>
      <c r="K821" s="698"/>
      <c r="L821" s="698"/>
      <c r="M821" s="698"/>
      <c r="N821" s="698"/>
      <c r="O821" s="698"/>
      <c r="P821" s="698"/>
      <c r="Q821" s="698"/>
    </row>
    <row r="822" ht="25.15" customHeight="true" x14ac:dyDescent="0.2">
      <c r="C822" s="698"/>
      <c r="D822" s="698"/>
      <c r="E822" s="698"/>
      <c r="F822" s="698"/>
      <c r="G822" s="698"/>
      <c r="H822" s="698"/>
      <c r="I822" s="698"/>
      <c r="J822" s="698"/>
      <c r="K822" s="698"/>
      <c r="L822" s="698"/>
      <c r="M822" s="698"/>
      <c r="N822" s="698"/>
      <c r="O822" s="698"/>
      <c r="P822" s="698"/>
      <c r="Q822" s="698"/>
    </row>
    <row r="823" ht="25.15" customHeight="true" x14ac:dyDescent="0.2">
      <c r="C823" s="698"/>
      <c r="D823" s="698"/>
      <c r="E823" s="698"/>
      <c r="F823" s="698"/>
      <c r="G823" s="698"/>
      <c r="H823" s="698"/>
      <c r="I823" s="698"/>
      <c r="J823" s="698"/>
      <c r="K823" s="698"/>
      <c r="L823" s="698"/>
      <c r="M823" s="698"/>
      <c r="N823" s="698"/>
      <c r="O823" s="698"/>
      <c r="P823" s="698"/>
      <c r="Q823" s="698"/>
    </row>
    <row r="824" ht="25.15" customHeight="true" x14ac:dyDescent="0.2">
      <c r="C824" s="698"/>
      <c r="D824" s="698"/>
      <c r="E824" s="698"/>
      <c r="F824" s="698"/>
      <c r="G824" s="698"/>
      <c r="H824" s="698"/>
      <c r="I824" s="698"/>
      <c r="J824" s="698"/>
      <c r="K824" s="698"/>
      <c r="L824" s="698"/>
      <c r="M824" s="698"/>
      <c r="N824" s="698"/>
      <c r="O824" s="698"/>
      <c r="P824" s="698"/>
      <c r="Q824" s="698"/>
    </row>
    <row r="825" ht="25.15" customHeight="true" x14ac:dyDescent="0.2">
      <c r="C825" s="698"/>
      <c r="D825" s="698"/>
      <c r="E825" s="698"/>
      <c r="F825" s="698"/>
      <c r="G825" s="698"/>
      <c r="H825" s="698"/>
      <c r="I825" s="698"/>
      <c r="J825" s="698"/>
      <c r="K825" s="698"/>
      <c r="L825" s="698"/>
      <c r="M825" s="698"/>
      <c r="N825" s="698"/>
      <c r="O825" s="698"/>
      <c r="P825" s="698"/>
      <c r="Q825" s="698"/>
    </row>
    <row r="826" ht="25.15" customHeight="true" x14ac:dyDescent="0.2">
      <c r="C826" s="698"/>
      <c r="D826" s="698"/>
      <c r="E826" s="698"/>
      <c r="F826" s="698"/>
      <c r="G826" s="698"/>
      <c r="H826" s="698"/>
      <c r="I826" s="698"/>
      <c r="J826" s="698"/>
      <c r="K826" s="698"/>
      <c r="L826" s="698"/>
      <c r="M826" s="698"/>
      <c r="N826" s="698"/>
      <c r="O826" s="698"/>
      <c r="P826" s="698"/>
      <c r="Q826" s="698"/>
    </row>
    <row r="827" ht="25.15" customHeight="true" x14ac:dyDescent="0.2">
      <c r="C827" s="698"/>
      <c r="D827" s="698"/>
      <c r="E827" s="698"/>
      <c r="F827" s="698"/>
      <c r="G827" s="698"/>
      <c r="H827" s="698"/>
      <c r="I827" s="698"/>
      <c r="J827" s="698"/>
      <c r="K827" s="698"/>
      <c r="L827" s="698"/>
      <c r="M827" s="698"/>
      <c r="N827" s="698"/>
      <c r="O827" s="698"/>
      <c r="P827" s="698"/>
      <c r="Q827" s="698"/>
    </row>
    <row r="828" ht="25.15" customHeight="true" x14ac:dyDescent="0.2">
      <c r="C828" s="698"/>
      <c r="D828" s="698"/>
      <c r="E828" s="698"/>
      <c r="F828" s="698"/>
      <c r="G828" s="698"/>
      <c r="H828" s="698"/>
      <c r="I828" s="698"/>
      <c r="J828" s="698"/>
      <c r="K828" s="698"/>
      <c r="L828" s="698"/>
      <c r="M828" s="698"/>
      <c r="N828" s="698"/>
      <c r="O828" s="698"/>
      <c r="P828" s="698"/>
      <c r="Q828" s="698"/>
    </row>
    <row r="829" ht="25.15" customHeight="true" x14ac:dyDescent="0.2">
      <c r="C829" s="698"/>
      <c r="D829" s="698"/>
      <c r="E829" s="698"/>
      <c r="F829" s="698"/>
      <c r="G829" s="698"/>
      <c r="H829" s="698"/>
      <c r="I829" s="698"/>
      <c r="J829" s="698"/>
      <c r="K829" s="698"/>
      <c r="L829" s="698"/>
      <c r="M829" s="698"/>
      <c r="N829" s="698"/>
      <c r="O829" s="698"/>
      <c r="P829" s="698"/>
      <c r="Q829" s="698"/>
    </row>
    <row r="830" ht="25.15" customHeight="true" x14ac:dyDescent="0.2">
      <c r="C830" s="698"/>
      <c r="D830" s="698"/>
      <c r="E830" s="698"/>
      <c r="F830" s="698"/>
      <c r="G830" s="698"/>
      <c r="H830" s="698"/>
      <c r="I830" s="698"/>
      <c r="J830" s="698"/>
      <c r="K830" s="698"/>
      <c r="L830" s="698"/>
      <c r="M830" s="698"/>
      <c r="N830" s="698"/>
      <c r="O830" s="698"/>
      <c r="P830" s="698"/>
      <c r="Q830" s="698"/>
    </row>
    <row r="831" ht="25.15" customHeight="true" x14ac:dyDescent="0.2">
      <c r="C831" s="698"/>
      <c r="D831" s="698"/>
      <c r="E831" s="698"/>
      <c r="F831" s="698"/>
      <c r="G831" s="698"/>
      <c r="H831" s="698"/>
      <c r="I831" s="698"/>
      <c r="J831" s="698"/>
      <c r="K831" s="698"/>
      <c r="L831" s="698"/>
      <c r="M831" s="698"/>
      <c r="N831" s="698"/>
      <c r="O831" s="698"/>
      <c r="P831" s="698"/>
      <c r="Q831" s="698"/>
    </row>
    <row r="832" ht="25.15" customHeight="true" x14ac:dyDescent="0.2">
      <c r="C832" s="698"/>
      <c r="D832" s="698"/>
      <c r="E832" s="698"/>
      <c r="F832" s="698"/>
      <c r="G832" s="698"/>
      <c r="H832" s="698"/>
      <c r="I832" s="698"/>
      <c r="J832" s="698"/>
      <c r="K832" s="698"/>
      <c r="L832" s="698"/>
      <c r="M832" s="698"/>
      <c r="N832" s="698"/>
      <c r="O832" s="698"/>
      <c r="P832" s="698"/>
      <c r="Q832" s="698"/>
    </row>
    <row r="833" ht="25.15" customHeight="true" x14ac:dyDescent="0.2">
      <c r="C833" s="698"/>
      <c r="D833" s="698"/>
      <c r="E833" s="698"/>
      <c r="F833" s="698"/>
      <c r="G833" s="698"/>
      <c r="H833" s="698"/>
      <c r="I833" s="698"/>
      <c r="J833" s="698"/>
      <c r="K833" s="698"/>
      <c r="L833" s="698"/>
      <c r="M833" s="698"/>
      <c r="N833" s="698"/>
      <c r="O833" s="698"/>
      <c r="P833" s="698"/>
      <c r="Q833" s="698"/>
    </row>
    <row r="834" ht="25.15" customHeight="true" x14ac:dyDescent="0.2">
      <c r="C834" s="698"/>
      <c r="D834" s="698"/>
      <c r="E834" s="698"/>
      <c r="F834" s="698"/>
      <c r="G834" s="698"/>
      <c r="H834" s="698"/>
      <c r="I834" s="698"/>
      <c r="J834" s="698"/>
      <c r="K834" s="698"/>
      <c r="L834" s="698"/>
      <c r="M834" s="698"/>
      <c r="N834" s="698"/>
      <c r="O834" s="698"/>
      <c r="P834" s="698"/>
      <c r="Q834" s="698"/>
    </row>
    <row r="835" ht="25.15" customHeight="true" x14ac:dyDescent="0.2">
      <c r="C835" s="698"/>
      <c r="D835" s="698"/>
      <c r="E835" s="698"/>
      <c r="F835" s="698"/>
      <c r="G835" s="698"/>
      <c r="H835" s="698"/>
      <c r="I835" s="698"/>
      <c r="J835" s="698"/>
      <c r="K835" s="698"/>
      <c r="L835" s="698"/>
      <c r="M835" s="698"/>
      <c r="N835" s="698"/>
      <c r="O835" s="698"/>
      <c r="P835" s="698"/>
      <c r="Q835" s="698"/>
    </row>
    <row r="836" ht="25.15" customHeight="true" x14ac:dyDescent="0.2">
      <c r="C836" s="698"/>
      <c r="D836" s="698"/>
      <c r="E836" s="698"/>
      <c r="F836" s="698"/>
      <c r="G836" s="698"/>
      <c r="H836" s="698"/>
      <c r="I836" s="698"/>
      <c r="J836" s="698"/>
      <c r="K836" s="698"/>
      <c r="L836" s="698"/>
      <c r="M836" s="698"/>
      <c r="N836" s="698"/>
      <c r="O836" s="698"/>
      <c r="P836" s="698"/>
      <c r="Q836" s="698"/>
    </row>
    <row r="837" ht="25.15" customHeight="true" x14ac:dyDescent="0.2">
      <c r="C837" s="698"/>
      <c r="D837" s="698"/>
      <c r="E837" s="698"/>
      <c r="F837" s="698"/>
      <c r="G837" s="698"/>
      <c r="H837" s="698"/>
      <c r="I837" s="698"/>
      <c r="J837" s="698"/>
      <c r="K837" s="698"/>
      <c r="L837" s="698"/>
      <c r="M837" s="698"/>
      <c r="N837" s="698"/>
      <c r="O837" s="698"/>
      <c r="P837" s="698"/>
      <c r="Q837" s="698"/>
    </row>
    <row r="838" ht="25.15" customHeight="true" x14ac:dyDescent="0.2">
      <c r="C838" s="698"/>
      <c r="D838" s="698"/>
      <c r="E838" s="698"/>
      <c r="F838" s="698"/>
      <c r="G838" s="698"/>
      <c r="H838" s="698"/>
      <c r="I838" s="698"/>
      <c r="J838" s="698"/>
      <c r="K838" s="698"/>
      <c r="L838" s="698"/>
      <c r="M838" s="698"/>
      <c r="N838" s="698"/>
      <c r="O838" s="698"/>
      <c r="P838" s="698"/>
      <c r="Q838" s="698"/>
    </row>
    <row r="839" ht="25.15" customHeight="true" x14ac:dyDescent="0.2">
      <c r="C839" s="698"/>
      <c r="D839" s="698"/>
      <c r="E839" s="698"/>
      <c r="F839" s="698"/>
      <c r="G839" s="698"/>
      <c r="H839" s="698"/>
      <c r="I839" s="698"/>
      <c r="J839" s="698"/>
      <c r="K839" s="698"/>
      <c r="L839" s="698"/>
      <c r="M839" s="698"/>
      <c r="N839" s="698"/>
      <c r="O839" s="698"/>
      <c r="P839" s="698"/>
      <c r="Q839" s="698"/>
    </row>
    <row r="840" ht="25.15" customHeight="true" x14ac:dyDescent="0.2">
      <c r="C840" s="698"/>
      <c r="D840" s="698"/>
      <c r="E840" s="698"/>
      <c r="F840" s="698"/>
      <c r="G840" s="698"/>
      <c r="H840" s="698"/>
      <c r="I840" s="698"/>
      <c r="J840" s="698"/>
      <c r="K840" s="698"/>
      <c r="L840" s="698"/>
      <c r="M840" s="698"/>
      <c r="N840" s="698"/>
      <c r="O840" s="698"/>
      <c r="P840" s="698"/>
      <c r="Q840" s="698"/>
    </row>
    <row r="841" ht="25.15" customHeight="true" x14ac:dyDescent="0.2">
      <c r="C841" s="698"/>
      <c r="D841" s="698"/>
      <c r="E841" s="698"/>
      <c r="F841" s="698"/>
      <c r="G841" s="698"/>
      <c r="H841" s="698"/>
      <c r="I841" s="698"/>
      <c r="J841" s="698"/>
      <c r="K841" s="698"/>
      <c r="L841" s="698"/>
      <c r="M841" s="698"/>
      <c r="N841" s="698"/>
      <c r="O841" s="698"/>
      <c r="P841" s="698"/>
      <c r="Q841" s="698"/>
    </row>
    <row r="842" ht="25.15" customHeight="true" x14ac:dyDescent="0.2">
      <c r="C842" s="698"/>
      <c r="D842" s="698"/>
      <c r="E842" s="698"/>
      <c r="F842" s="698"/>
      <c r="G842" s="698"/>
      <c r="H842" s="698"/>
      <c r="I842" s="698"/>
      <c r="J842" s="698"/>
      <c r="K842" s="698"/>
      <c r="L842" s="698"/>
      <c r="M842" s="698"/>
      <c r="N842" s="698"/>
      <c r="O842" s="698"/>
      <c r="P842" s="698"/>
      <c r="Q842" s="698"/>
    </row>
    <row r="843" ht="25.15" customHeight="true" x14ac:dyDescent="0.2">
      <c r="C843" s="698"/>
      <c r="D843" s="698"/>
      <c r="E843" s="698"/>
      <c r="F843" s="698"/>
      <c r="G843" s="698"/>
      <c r="H843" s="698"/>
      <c r="I843" s="698"/>
      <c r="J843" s="698"/>
      <c r="K843" s="698"/>
      <c r="L843" s="698"/>
      <c r="M843" s="698"/>
      <c r="N843" s="698"/>
      <c r="O843" s="698"/>
      <c r="P843" s="698"/>
      <c r="Q843" s="698"/>
    </row>
    <row r="844" ht="25.15" customHeight="true" x14ac:dyDescent="0.2">
      <c r="C844" s="698"/>
      <c r="D844" s="698"/>
      <c r="E844" s="698"/>
      <c r="F844" s="698"/>
      <c r="G844" s="698"/>
      <c r="H844" s="698"/>
      <c r="I844" s="698"/>
      <c r="J844" s="698"/>
      <c r="K844" s="698"/>
      <c r="L844" s="698"/>
      <c r="M844" s="698"/>
      <c r="N844" s="698"/>
      <c r="O844" s="698"/>
      <c r="P844" s="698"/>
      <c r="Q844" s="698"/>
    </row>
    <row r="845" ht="25.15" customHeight="true" x14ac:dyDescent="0.2">
      <c r="C845" s="698"/>
      <c r="D845" s="698"/>
      <c r="E845" s="698"/>
      <c r="F845" s="698"/>
      <c r="G845" s="698"/>
      <c r="H845" s="698"/>
      <c r="I845" s="698"/>
      <c r="J845" s="698"/>
      <c r="K845" s="698"/>
      <c r="L845" s="698"/>
      <c r="M845" s="698"/>
      <c r="N845" s="698"/>
      <c r="O845" s="698"/>
      <c r="P845" s="698"/>
      <c r="Q845" s="698"/>
    </row>
    <row r="846" ht="25.15" customHeight="true" x14ac:dyDescent="0.2">
      <c r="C846" s="698"/>
      <c r="D846" s="698"/>
      <c r="E846" s="698"/>
      <c r="F846" s="698"/>
      <c r="G846" s="698"/>
      <c r="H846" s="698"/>
      <c r="I846" s="698"/>
      <c r="J846" s="698"/>
      <c r="K846" s="698"/>
      <c r="L846" s="698"/>
      <c r="M846" s="698"/>
      <c r="N846" s="698"/>
      <c r="O846" s="698"/>
      <c r="P846" s="698"/>
      <c r="Q846" s="698"/>
    </row>
    <row r="847" ht="25.15" customHeight="true" x14ac:dyDescent="0.2">
      <c r="C847" s="698"/>
      <c r="D847" s="698"/>
      <c r="E847" s="698"/>
      <c r="F847" s="698"/>
      <c r="G847" s="698"/>
      <c r="H847" s="698"/>
      <c r="I847" s="698"/>
      <c r="J847" s="698"/>
      <c r="K847" s="698"/>
      <c r="L847" s="698"/>
      <c r="M847" s="698"/>
      <c r="N847" s="698"/>
      <c r="O847" s="698"/>
      <c r="P847" s="698"/>
      <c r="Q847" s="698"/>
    </row>
    <row r="848" ht="25.15" customHeight="true" x14ac:dyDescent="0.2">
      <c r="C848" s="698"/>
      <c r="D848" s="698"/>
      <c r="E848" s="698"/>
      <c r="F848" s="698"/>
      <c r="G848" s="698"/>
      <c r="H848" s="698"/>
      <c r="I848" s="698"/>
      <c r="J848" s="698"/>
      <c r="K848" s="698"/>
      <c r="L848" s="698"/>
      <c r="M848" s="698"/>
      <c r="N848" s="698"/>
      <c r="O848" s="698"/>
      <c r="P848" s="698"/>
      <c r="Q848" s="698"/>
    </row>
    <row r="849" ht="25.15" customHeight="true" x14ac:dyDescent="0.2">
      <c r="C849" s="698"/>
      <c r="D849" s="698"/>
      <c r="E849" s="698"/>
      <c r="F849" s="698"/>
      <c r="G849" s="698"/>
      <c r="H849" s="698"/>
      <c r="I849" s="698"/>
      <c r="J849" s="698"/>
      <c r="K849" s="698"/>
      <c r="L849" s="698"/>
      <c r="M849" s="698"/>
      <c r="N849" s="698"/>
      <c r="O849" s="698"/>
      <c r="P849" s="698"/>
      <c r="Q849" s="698"/>
    </row>
    <row r="850" ht="25.15" customHeight="true" x14ac:dyDescent="0.2">
      <c r="C850" s="698"/>
      <c r="D850" s="698"/>
      <c r="E850" s="698"/>
      <c r="F850" s="698"/>
      <c r="G850" s="698"/>
      <c r="H850" s="698"/>
      <c r="I850" s="698"/>
      <c r="J850" s="698"/>
      <c r="K850" s="698"/>
      <c r="L850" s="698"/>
      <c r="M850" s="698"/>
      <c r="N850" s="698"/>
      <c r="O850" s="698"/>
      <c r="P850" s="698"/>
      <c r="Q850" s="698"/>
    </row>
    <row r="851" ht="25.15" customHeight="true" x14ac:dyDescent="0.2">
      <c r="C851" s="698"/>
      <c r="D851" s="698"/>
      <c r="E851" s="698"/>
      <c r="F851" s="698"/>
      <c r="G851" s="698"/>
      <c r="H851" s="698"/>
      <c r="I851" s="698"/>
      <c r="J851" s="698"/>
      <c r="K851" s="698"/>
      <c r="L851" s="698"/>
      <c r="M851" s="698"/>
      <c r="N851" s="698"/>
      <c r="O851" s="698"/>
      <c r="P851" s="698"/>
      <c r="Q851" s="698"/>
    </row>
    <row r="852" ht="25.15" customHeight="true" x14ac:dyDescent="0.2">
      <c r="C852" s="698"/>
      <c r="D852" s="698"/>
      <c r="E852" s="698"/>
      <c r="F852" s="698"/>
      <c r="G852" s="698"/>
      <c r="H852" s="698"/>
      <c r="I852" s="698"/>
      <c r="J852" s="698"/>
      <c r="K852" s="698"/>
      <c r="L852" s="698"/>
      <c r="M852" s="698"/>
      <c r="N852" s="698"/>
      <c r="O852" s="698"/>
      <c r="P852" s="698"/>
      <c r="Q852" s="698"/>
    </row>
    <row r="853" ht="25.15" customHeight="true" x14ac:dyDescent="0.2">
      <c r="C853" s="698"/>
      <c r="D853" s="698"/>
      <c r="E853" s="698"/>
      <c r="F853" s="698"/>
      <c r="G853" s="698"/>
      <c r="H853" s="698"/>
      <c r="I853" s="698"/>
      <c r="J853" s="698"/>
      <c r="K853" s="698"/>
      <c r="L853" s="698"/>
      <c r="M853" s="698"/>
      <c r="N853" s="698"/>
      <c r="O853" s="698"/>
      <c r="P853" s="698"/>
      <c r="Q853" s="698"/>
    </row>
    <row r="854" ht="25.15" customHeight="true" x14ac:dyDescent="0.2">
      <c r="C854" s="698"/>
      <c r="D854" s="698"/>
      <c r="E854" s="698"/>
      <c r="F854" s="698"/>
      <c r="G854" s="698"/>
      <c r="H854" s="698"/>
      <c r="I854" s="698"/>
      <c r="J854" s="698"/>
      <c r="K854" s="698"/>
      <c r="L854" s="698"/>
      <c r="M854" s="698"/>
      <c r="N854" s="698"/>
      <c r="O854" s="698"/>
      <c r="P854" s="698"/>
      <c r="Q854" s="698"/>
    </row>
    <row r="855" ht="25.15" customHeight="true" x14ac:dyDescent="0.2">
      <c r="C855" s="698"/>
      <c r="D855" s="698"/>
      <c r="E855" s="698"/>
      <c r="F855" s="698"/>
      <c r="G855" s="698"/>
      <c r="H855" s="698"/>
      <c r="I855" s="698"/>
      <c r="J855" s="698"/>
      <c r="K855" s="698"/>
      <c r="L855" s="698"/>
      <c r="M855" s="698"/>
      <c r="N855" s="698"/>
      <c r="O855" s="698"/>
      <c r="P855" s="698"/>
      <c r="Q855" s="698"/>
    </row>
    <row r="856" ht="25.15" customHeight="true" x14ac:dyDescent="0.2">
      <c r="C856" s="698"/>
      <c r="D856" s="698"/>
      <c r="E856" s="698"/>
      <c r="F856" s="698"/>
      <c r="G856" s="698"/>
      <c r="H856" s="698"/>
      <c r="I856" s="698"/>
      <c r="J856" s="698"/>
      <c r="K856" s="698"/>
      <c r="L856" s="698"/>
      <c r="M856" s="698"/>
      <c r="N856" s="698"/>
      <c r="O856" s="698"/>
      <c r="P856" s="698"/>
      <c r="Q856" s="698"/>
    </row>
    <row r="857" ht="25.15" customHeight="true" x14ac:dyDescent="0.2">
      <c r="C857" s="698"/>
      <c r="D857" s="698"/>
      <c r="E857" s="698"/>
      <c r="F857" s="698"/>
      <c r="G857" s="698"/>
      <c r="H857" s="698"/>
      <c r="I857" s="698"/>
      <c r="J857" s="698"/>
      <c r="K857" s="698"/>
      <c r="L857" s="698"/>
      <c r="M857" s="698"/>
      <c r="N857" s="698"/>
      <c r="O857" s="698"/>
      <c r="P857" s="698"/>
      <c r="Q857" s="698"/>
    </row>
    <row r="858" ht="25.15" customHeight="true" x14ac:dyDescent="0.2">
      <c r="C858" s="698"/>
      <c r="D858" s="698"/>
      <c r="E858" s="698"/>
      <c r="F858" s="698"/>
      <c r="G858" s="698"/>
      <c r="H858" s="698"/>
      <c r="I858" s="698"/>
      <c r="J858" s="698"/>
      <c r="K858" s="698"/>
      <c r="L858" s="698"/>
      <c r="M858" s="698"/>
      <c r="N858" s="698"/>
      <c r="O858" s="698"/>
      <c r="P858" s="698"/>
      <c r="Q858" s="698"/>
    </row>
    <row r="859" ht="25.15" customHeight="true" x14ac:dyDescent="0.2">
      <c r="C859" s="698"/>
      <c r="D859" s="698"/>
      <c r="E859" s="698"/>
      <c r="F859" s="698"/>
      <c r="G859" s="698"/>
      <c r="H859" s="698"/>
      <c r="I859" s="698"/>
      <c r="J859" s="698"/>
      <c r="K859" s="698"/>
      <c r="L859" s="698"/>
      <c r="M859" s="698"/>
      <c r="N859" s="698"/>
      <c r="O859" s="698"/>
      <c r="P859" s="698"/>
      <c r="Q859" s="698"/>
    </row>
    <row r="860" ht="25.15" customHeight="true" x14ac:dyDescent="0.2">
      <c r="C860" s="698"/>
      <c r="D860" s="698"/>
      <c r="E860" s="698"/>
      <c r="F860" s="698"/>
      <c r="G860" s="698"/>
      <c r="H860" s="698"/>
      <c r="I860" s="698"/>
      <c r="J860" s="698"/>
      <c r="K860" s="698"/>
      <c r="L860" s="698"/>
      <c r="M860" s="698"/>
      <c r="N860" s="698"/>
      <c r="O860" s="698"/>
      <c r="P860" s="698"/>
      <c r="Q860" s="698"/>
    </row>
    <row r="861" ht="25.15" customHeight="true" x14ac:dyDescent="0.2">
      <c r="C861" s="698"/>
      <c r="D861" s="698"/>
      <c r="E861" s="698"/>
      <c r="F861" s="698"/>
      <c r="G861" s="698"/>
      <c r="H861" s="698"/>
      <c r="I861" s="698"/>
      <c r="J861" s="698"/>
      <c r="K861" s="698"/>
      <c r="L861" s="698"/>
      <c r="M861" s="698"/>
      <c r="N861" s="698"/>
      <c r="O861" s="698"/>
      <c r="P861" s="698"/>
      <c r="Q861" s="698"/>
    </row>
    <row r="862" ht="25.15" customHeight="true" x14ac:dyDescent="0.2">
      <c r="C862" s="698"/>
      <c r="D862" s="698"/>
      <c r="E862" s="698"/>
      <c r="F862" s="698"/>
      <c r="G862" s="698"/>
      <c r="H862" s="698"/>
      <c r="I862" s="698"/>
      <c r="J862" s="698"/>
      <c r="K862" s="698"/>
      <c r="L862" s="698"/>
      <c r="M862" s="698"/>
      <c r="N862" s="698"/>
      <c r="O862" s="698"/>
      <c r="P862" s="698"/>
      <c r="Q862" s="698"/>
    </row>
    <row r="863" ht="25.15" customHeight="true" x14ac:dyDescent="0.2">
      <c r="C863" s="698"/>
      <c r="D863" s="698"/>
      <c r="E863" s="698"/>
      <c r="F863" s="698"/>
      <c r="G863" s="698"/>
      <c r="H863" s="698"/>
      <c r="I863" s="698"/>
      <c r="J863" s="698"/>
      <c r="K863" s="698"/>
      <c r="L863" s="698"/>
      <c r="M863" s="698"/>
      <c r="N863" s="698"/>
      <c r="O863" s="698"/>
      <c r="P863" s="698"/>
      <c r="Q863" s="698"/>
    </row>
    <row r="864" ht="25.15" customHeight="true" x14ac:dyDescent="0.2">
      <c r="C864" s="698"/>
      <c r="D864" s="698"/>
      <c r="E864" s="698"/>
      <c r="F864" s="698"/>
      <c r="G864" s="698"/>
      <c r="H864" s="698"/>
      <c r="I864" s="698"/>
      <c r="J864" s="698"/>
      <c r="K864" s="698"/>
      <c r="L864" s="698"/>
      <c r="M864" s="698"/>
      <c r="N864" s="698"/>
      <c r="O864" s="698"/>
      <c r="P864" s="698"/>
      <c r="Q864" s="698"/>
    </row>
    <row r="865" ht="25.15" customHeight="true" x14ac:dyDescent="0.2">
      <c r="C865" s="698"/>
      <c r="D865" s="698"/>
      <c r="E865" s="698"/>
      <c r="F865" s="698"/>
      <c r="G865" s="698"/>
      <c r="H865" s="698"/>
      <c r="I865" s="698"/>
      <c r="J865" s="698"/>
      <c r="K865" s="698"/>
      <c r="L865" s="698"/>
      <c r="M865" s="698"/>
      <c r="N865" s="698"/>
      <c r="O865" s="698"/>
      <c r="P865" s="698"/>
      <c r="Q865" s="698"/>
    </row>
    <row r="866" ht="25.15" customHeight="true" x14ac:dyDescent="0.2">
      <c r="C866" s="698"/>
      <c r="D866" s="698"/>
      <c r="E866" s="698"/>
      <c r="F866" s="698"/>
      <c r="G866" s="698"/>
      <c r="H866" s="698"/>
      <c r="I866" s="698"/>
      <c r="J866" s="698"/>
      <c r="K866" s="698"/>
      <c r="L866" s="698"/>
      <c r="M866" s="698"/>
      <c r="N866" s="698"/>
      <c r="O866" s="698"/>
      <c r="P866" s="698"/>
      <c r="Q866" s="698"/>
    </row>
    <row r="867" ht="25.15" customHeight="true" x14ac:dyDescent="0.2">
      <c r="C867" s="698"/>
      <c r="D867" s="698"/>
      <c r="E867" s="698"/>
      <c r="F867" s="698"/>
      <c r="G867" s="698"/>
      <c r="H867" s="698"/>
      <c r="I867" s="698"/>
      <c r="J867" s="698"/>
      <c r="K867" s="698"/>
      <c r="L867" s="698"/>
      <c r="M867" s="698"/>
      <c r="N867" s="698"/>
      <c r="O867" s="698"/>
      <c r="P867" s="698"/>
      <c r="Q867" s="698"/>
    </row>
    <row r="868" ht="25.15" customHeight="true" x14ac:dyDescent="0.2">
      <c r="C868" s="698"/>
      <c r="D868" s="698"/>
      <c r="E868" s="698"/>
      <c r="F868" s="698"/>
      <c r="G868" s="698"/>
      <c r="H868" s="698"/>
      <c r="I868" s="698"/>
      <c r="J868" s="698"/>
      <c r="K868" s="698"/>
      <c r="L868" s="698"/>
      <c r="M868" s="698"/>
      <c r="N868" s="698"/>
      <c r="O868" s="698"/>
      <c r="P868" s="698"/>
      <c r="Q868" s="698"/>
    </row>
    <row r="869" ht="25.15" customHeight="true" x14ac:dyDescent="0.2">
      <c r="C869" s="698"/>
      <c r="D869" s="698"/>
      <c r="E869" s="698"/>
      <c r="F869" s="698"/>
      <c r="G869" s="698"/>
      <c r="H869" s="698"/>
      <c r="I869" s="698"/>
      <c r="J869" s="698"/>
      <c r="K869" s="698"/>
      <c r="L869" s="698"/>
      <c r="M869" s="698"/>
      <c r="N869" s="698"/>
      <c r="O869" s="698"/>
      <c r="P869" s="698"/>
      <c r="Q869" s="698"/>
    </row>
    <row r="870" ht="25.15" customHeight="true" x14ac:dyDescent="0.2">
      <c r="C870" s="698"/>
      <c r="D870" s="698"/>
      <c r="E870" s="698"/>
      <c r="F870" s="698"/>
      <c r="G870" s="698"/>
      <c r="H870" s="698"/>
      <c r="I870" s="698"/>
      <c r="J870" s="698"/>
      <c r="K870" s="698"/>
      <c r="L870" s="698"/>
      <c r="M870" s="698"/>
      <c r="N870" s="698"/>
      <c r="O870" s="698"/>
      <c r="P870" s="698"/>
      <c r="Q870" s="698"/>
    </row>
    <row r="871" ht="25.15" customHeight="true" x14ac:dyDescent="0.2">
      <c r="C871" s="698"/>
      <c r="D871" s="698"/>
      <c r="E871" s="698"/>
      <c r="F871" s="698"/>
      <c r="G871" s="698"/>
      <c r="H871" s="698"/>
      <c r="I871" s="698"/>
      <c r="J871" s="698"/>
      <c r="K871" s="698"/>
      <c r="L871" s="698"/>
      <c r="M871" s="698"/>
      <c r="N871" s="698"/>
      <c r="O871" s="698"/>
      <c r="P871" s="698"/>
      <c r="Q871" s="698"/>
    </row>
    <row r="872" ht="25.15" customHeight="true" x14ac:dyDescent="0.2">
      <c r="C872" s="698"/>
      <c r="D872" s="698"/>
      <c r="E872" s="698"/>
      <c r="F872" s="698"/>
      <c r="G872" s="698"/>
      <c r="H872" s="698"/>
      <c r="I872" s="698"/>
      <c r="J872" s="698"/>
      <c r="K872" s="698"/>
      <c r="L872" s="698"/>
      <c r="M872" s="698"/>
      <c r="N872" s="698"/>
      <c r="O872" s="698"/>
      <c r="P872" s="698"/>
      <c r="Q872" s="698"/>
    </row>
    <row r="873" ht="25.15" customHeight="true" x14ac:dyDescent="0.2">
      <c r="C873" s="698"/>
      <c r="D873" s="698"/>
      <c r="E873" s="698"/>
      <c r="F873" s="698"/>
      <c r="G873" s="698"/>
      <c r="H873" s="698"/>
      <c r="I873" s="698"/>
      <c r="J873" s="698"/>
      <c r="K873" s="698"/>
      <c r="L873" s="698"/>
      <c r="M873" s="698"/>
      <c r="N873" s="698"/>
      <c r="O873" s="698"/>
      <c r="P873" s="698"/>
      <c r="Q873" s="698"/>
    </row>
    <row r="874" ht="25.15" customHeight="true" x14ac:dyDescent="0.2">
      <c r="C874" s="698"/>
      <c r="D874" s="698"/>
      <c r="E874" s="698"/>
      <c r="F874" s="698"/>
      <c r="G874" s="698"/>
      <c r="H874" s="698"/>
      <c r="I874" s="698"/>
      <c r="J874" s="698"/>
      <c r="K874" s="698"/>
      <c r="L874" s="698"/>
      <c r="M874" s="698"/>
      <c r="N874" s="698"/>
      <c r="O874" s="698"/>
      <c r="P874" s="698"/>
      <c r="Q874" s="698"/>
    </row>
    <row r="875" ht="25.15" customHeight="true" x14ac:dyDescent="0.2">
      <c r="C875" s="698"/>
      <c r="D875" s="698"/>
      <c r="E875" s="698"/>
      <c r="F875" s="698"/>
      <c r="G875" s="698"/>
      <c r="H875" s="698"/>
      <c r="I875" s="698"/>
      <c r="J875" s="698"/>
      <c r="K875" s="698"/>
      <c r="L875" s="698"/>
      <c r="M875" s="698"/>
      <c r="N875" s="698"/>
      <c r="O875" s="698"/>
      <c r="P875" s="698"/>
      <c r="Q875" s="698"/>
    </row>
    <row r="876" ht="25.15" customHeight="true" x14ac:dyDescent="0.2">
      <c r="C876" s="698"/>
      <c r="D876" s="698"/>
      <c r="E876" s="698"/>
      <c r="F876" s="698"/>
      <c r="G876" s="698"/>
      <c r="H876" s="698"/>
      <c r="I876" s="698"/>
      <c r="J876" s="698"/>
      <c r="K876" s="698"/>
      <c r="L876" s="698"/>
      <c r="M876" s="698"/>
      <c r="N876" s="698"/>
      <c r="O876" s="698"/>
      <c r="P876" s="698"/>
      <c r="Q876" s="698"/>
    </row>
    <row r="877" ht="25.15" customHeight="true" x14ac:dyDescent="0.2">
      <c r="C877" s="698"/>
      <c r="D877" s="698"/>
      <c r="E877" s="698"/>
      <c r="F877" s="698"/>
      <c r="G877" s="698"/>
      <c r="H877" s="698"/>
      <c r="I877" s="698"/>
      <c r="J877" s="698"/>
      <c r="K877" s="698"/>
      <c r="L877" s="698"/>
      <c r="M877" s="698"/>
      <c r="N877" s="698"/>
      <c r="O877" s="698"/>
      <c r="P877" s="698"/>
      <c r="Q877" s="698"/>
    </row>
    <row r="878" ht="25.15" customHeight="true" x14ac:dyDescent="0.2">
      <c r="C878" s="698"/>
      <c r="D878" s="698"/>
      <c r="E878" s="698"/>
      <c r="F878" s="698"/>
      <c r="G878" s="698"/>
      <c r="H878" s="698"/>
      <c r="I878" s="698"/>
      <c r="J878" s="698"/>
      <c r="K878" s="698"/>
      <c r="L878" s="698"/>
      <c r="M878" s="698"/>
      <c r="N878" s="698"/>
      <c r="O878" s="698"/>
      <c r="P878" s="698"/>
      <c r="Q878" s="698"/>
    </row>
    <row r="879" ht="25.15" customHeight="true" x14ac:dyDescent="0.2">
      <c r="C879" s="698"/>
      <c r="D879" s="698"/>
      <c r="E879" s="698"/>
      <c r="F879" s="698"/>
      <c r="G879" s="698"/>
      <c r="H879" s="698"/>
      <c r="I879" s="698"/>
      <c r="J879" s="698"/>
      <c r="K879" s="698"/>
      <c r="L879" s="698"/>
      <c r="M879" s="698"/>
      <c r="N879" s="698"/>
      <c r="O879" s="698"/>
      <c r="P879" s="698"/>
      <c r="Q879" s="698"/>
    </row>
    <row r="880" ht="25.15" customHeight="true" x14ac:dyDescent="0.2">
      <c r="C880" s="698"/>
      <c r="D880" s="698"/>
      <c r="E880" s="698"/>
      <c r="F880" s="698"/>
      <c r="G880" s="698"/>
      <c r="H880" s="698"/>
      <c r="I880" s="698"/>
      <c r="J880" s="698"/>
      <c r="K880" s="698"/>
      <c r="L880" s="698"/>
      <c r="M880" s="698"/>
      <c r="N880" s="698"/>
      <c r="O880" s="698"/>
      <c r="P880" s="698"/>
      <c r="Q880" s="698"/>
    </row>
    <row r="881" ht="25.15" customHeight="true" x14ac:dyDescent="0.2">
      <c r="C881" s="698"/>
      <c r="D881" s="698"/>
      <c r="E881" s="698"/>
      <c r="F881" s="698"/>
      <c r="G881" s="698"/>
      <c r="H881" s="698"/>
      <c r="I881" s="698"/>
      <c r="J881" s="698"/>
      <c r="K881" s="698"/>
      <c r="L881" s="698"/>
      <c r="M881" s="698"/>
      <c r="N881" s="698"/>
      <c r="O881" s="698"/>
      <c r="P881" s="698"/>
      <c r="Q881" s="698"/>
    </row>
    <row r="882" ht="25.15" customHeight="true" x14ac:dyDescent="0.2">
      <c r="C882" s="698"/>
      <c r="D882" s="698"/>
      <c r="E882" s="698"/>
      <c r="F882" s="698"/>
      <c r="G882" s="698"/>
      <c r="H882" s="698"/>
      <c r="I882" s="698"/>
      <c r="J882" s="698"/>
      <c r="K882" s="698"/>
      <c r="L882" s="698"/>
      <c r="M882" s="698"/>
      <c r="N882" s="698"/>
      <c r="O882" s="698"/>
      <c r="P882" s="698"/>
      <c r="Q882" s="698"/>
    </row>
    <row r="883" ht="25.15" customHeight="true" x14ac:dyDescent="0.2">
      <c r="C883" s="698"/>
      <c r="D883" s="698"/>
      <c r="E883" s="698"/>
      <c r="F883" s="698"/>
      <c r="G883" s="698"/>
      <c r="H883" s="698"/>
      <c r="I883" s="698"/>
      <c r="J883" s="698"/>
      <c r="K883" s="698"/>
      <c r="L883" s="698"/>
      <c r="M883" s="698"/>
      <c r="N883" s="698"/>
      <c r="O883" s="698"/>
      <c r="P883" s="698"/>
      <c r="Q883" s="698"/>
    </row>
    <row r="884" ht="25.15" customHeight="true" x14ac:dyDescent="0.2">
      <c r="C884" s="698"/>
      <c r="D884" s="698"/>
      <c r="E884" s="698"/>
      <c r="F884" s="698"/>
      <c r="G884" s="698"/>
      <c r="H884" s="698"/>
      <c r="I884" s="698"/>
      <c r="J884" s="698"/>
      <c r="K884" s="698"/>
      <c r="L884" s="698"/>
      <c r="M884" s="698"/>
      <c r="N884" s="698"/>
      <c r="O884" s="698"/>
      <c r="P884" s="698"/>
      <c r="Q884" s="698"/>
    </row>
    <row r="885" ht="25.15" customHeight="true" x14ac:dyDescent="0.2">
      <c r="C885" s="698"/>
      <c r="D885" s="698"/>
      <c r="E885" s="698"/>
      <c r="F885" s="698"/>
      <c r="G885" s="698"/>
      <c r="H885" s="698"/>
      <c r="I885" s="698"/>
      <c r="J885" s="698"/>
      <c r="K885" s="698"/>
      <c r="L885" s="698"/>
      <c r="M885" s="698"/>
      <c r="N885" s="698"/>
      <c r="O885" s="698"/>
      <c r="P885" s="698"/>
      <c r="Q885" s="698"/>
    </row>
    <row r="886" ht="25.15" customHeight="true" x14ac:dyDescent="0.2">
      <c r="C886" s="698"/>
      <c r="D886" s="698"/>
      <c r="E886" s="698"/>
      <c r="F886" s="698"/>
      <c r="G886" s="698"/>
      <c r="H886" s="698"/>
      <c r="I886" s="698"/>
      <c r="J886" s="698"/>
      <c r="K886" s="698"/>
      <c r="L886" s="698"/>
      <c r="M886" s="698"/>
      <c r="N886" s="698"/>
      <c r="O886" s="698"/>
      <c r="P886" s="698"/>
      <c r="Q886" s="698"/>
    </row>
    <row r="887" ht="25.15" customHeight="true" x14ac:dyDescent="0.2">
      <c r="C887" s="698"/>
      <c r="D887" s="698"/>
      <c r="E887" s="698"/>
      <c r="F887" s="698"/>
      <c r="G887" s="698"/>
      <c r="H887" s="698"/>
      <c r="I887" s="698"/>
      <c r="J887" s="698"/>
      <c r="K887" s="698"/>
      <c r="L887" s="698"/>
      <c r="M887" s="698"/>
      <c r="N887" s="698"/>
      <c r="O887" s="698"/>
      <c r="P887" s="698"/>
      <c r="Q887" s="698"/>
    </row>
    <row r="888" ht="25.15" customHeight="true" x14ac:dyDescent="0.2">
      <c r="C888" s="698"/>
      <c r="D888" s="698"/>
      <c r="E888" s="698"/>
      <c r="F888" s="698"/>
      <c r="G888" s="698"/>
      <c r="H888" s="698"/>
      <c r="I888" s="698"/>
      <c r="J888" s="698"/>
      <c r="K888" s="698"/>
      <c r="L888" s="698"/>
      <c r="M888" s="698"/>
      <c r="N888" s="698"/>
      <c r="O888" s="698"/>
      <c r="P888" s="698"/>
      <c r="Q888" s="698"/>
    </row>
    <row r="889" ht="25.15" customHeight="true" x14ac:dyDescent="0.2">
      <c r="C889" s="698"/>
      <c r="D889" s="698"/>
      <c r="E889" s="698"/>
      <c r="F889" s="698"/>
      <c r="G889" s="698"/>
      <c r="H889" s="698"/>
      <c r="I889" s="698"/>
      <c r="J889" s="698"/>
      <c r="K889" s="698"/>
      <c r="L889" s="698"/>
      <c r="M889" s="698"/>
      <c r="N889" s="698"/>
      <c r="O889" s="698"/>
      <c r="P889" s="698"/>
      <c r="Q889" s="698"/>
    </row>
    <row r="890" ht="25.15" customHeight="true" x14ac:dyDescent="0.2">
      <c r="C890" s="698"/>
      <c r="D890" s="698"/>
      <c r="E890" s="698"/>
      <c r="F890" s="698"/>
      <c r="G890" s="698"/>
      <c r="H890" s="698"/>
      <c r="I890" s="698"/>
      <c r="J890" s="698"/>
      <c r="K890" s="698"/>
      <c r="L890" s="698"/>
      <c r="M890" s="698"/>
      <c r="N890" s="698"/>
      <c r="O890" s="698"/>
      <c r="P890" s="698"/>
      <c r="Q890" s="698"/>
    </row>
    <row r="891" ht="25.15" customHeight="true" x14ac:dyDescent="0.2">
      <c r="C891" s="698"/>
      <c r="D891" s="698"/>
      <c r="E891" s="698"/>
      <c r="F891" s="698"/>
      <c r="G891" s="698"/>
      <c r="H891" s="698"/>
      <c r="I891" s="698"/>
      <c r="J891" s="698"/>
      <c r="K891" s="698"/>
      <c r="L891" s="698"/>
      <c r="M891" s="698"/>
      <c r="N891" s="698"/>
      <c r="O891" s="698"/>
      <c r="P891" s="698"/>
      <c r="Q891" s="698"/>
    </row>
    <row r="892" ht="25.15" customHeight="true" x14ac:dyDescent="0.2">
      <c r="C892" s="698"/>
      <c r="D892" s="698"/>
      <c r="E892" s="698"/>
      <c r="F892" s="698"/>
      <c r="G892" s="698"/>
      <c r="H892" s="698"/>
      <c r="I892" s="698"/>
      <c r="J892" s="698"/>
      <c r="K892" s="698"/>
      <c r="L892" s="698"/>
      <c r="M892" s="698"/>
      <c r="N892" s="698"/>
      <c r="O892" s="698"/>
      <c r="P892" s="698"/>
      <c r="Q892" s="698"/>
    </row>
    <row r="893" ht="25.15" customHeight="true" x14ac:dyDescent="0.2">
      <c r="C893" s="698"/>
      <c r="D893" s="698"/>
      <c r="E893" s="698"/>
      <c r="F893" s="698"/>
      <c r="G893" s="698"/>
      <c r="H893" s="698"/>
      <c r="I893" s="698"/>
      <c r="J893" s="698"/>
      <c r="K893" s="698"/>
      <c r="L893" s="698"/>
      <c r="M893" s="698"/>
      <c r="N893" s="698"/>
      <c r="O893" s="698"/>
      <c r="P893" s="698"/>
      <c r="Q893" s="698"/>
    </row>
    <row r="894" ht="25.15" customHeight="true" x14ac:dyDescent="0.2">
      <c r="C894" s="698"/>
      <c r="D894" s="698"/>
      <c r="E894" s="698"/>
      <c r="F894" s="698"/>
      <c r="G894" s="698"/>
      <c r="H894" s="698"/>
      <c r="I894" s="698"/>
      <c r="J894" s="698"/>
      <c r="K894" s="698"/>
      <c r="L894" s="698"/>
      <c r="M894" s="698"/>
      <c r="N894" s="698"/>
      <c r="O894" s="698"/>
      <c r="P894" s="698"/>
      <c r="Q894" s="698"/>
    </row>
    <row r="895" ht="25.15" customHeight="true" x14ac:dyDescent="0.2">
      <c r="C895" s="698"/>
      <c r="D895" s="698"/>
      <c r="E895" s="698"/>
      <c r="F895" s="698"/>
      <c r="G895" s="698"/>
      <c r="H895" s="698"/>
      <c r="I895" s="698"/>
      <c r="J895" s="698"/>
      <c r="K895" s="698"/>
      <c r="L895" s="698"/>
      <c r="M895" s="698"/>
      <c r="N895" s="698"/>
      <c r="O895" s="698"/>
      <c r="P895" s="698"/>
      <c r="Q895" s="698"/>
    </row>
    <row r="896" ht="25.15" customHeight="true" x14ac:dyDescent="0.2">
      <c r="C896" s="698"/>
      <c r="D896" s="698"/>
      <c r="E896" s="698"/>
      <c r="F896" s="698"/>
      <c r="G896" s="698"/>
      <c r="H896" s="698"/>
      <c r="I896" s="698"/>
      <c r="J896" s="698"/>
      <c r="K896" s="698"/>
      <c r="L896" s="698"/>
      <c r="M896" s="698"/>
      <c r="N896" s="698"/>
      <c r="O896" s="698"/>
      <c r="P896" s="698"/>
      <c r="Q896" s="698"/>
    </row>
    <row r="897" ht="25.15" customHeight="true" x14ac:dyDescent="0.2">
      <c r="C897" s="698"/>
      <c r="D897" s="698"/>
      <c r="E897" s="698"/>
      <c r="F897" s="698"/>
      <c r="G897" s="698"/>
      <c r="H897" s="698"/>
      <c r="I897" s="698"/>
      <c r="J897" s="698"/>
      <c r="K897" s="698"/>
      <c r="L897" s="698"/>
      <c r="M897" s="698"/>
      <c r="N897" s="698"/>
      <c r="O897" s="698"/>
      <c r="P897" s="698"/>
      <c r="Q897" s="698"/>
    </row>
    <row r="898" ht="25.15" customHeight="true" x14ac:dyDescent="0.2">
      <c r="C898" s="698"/>
      <c r="D898" s="698"/>
      <c r="E898" s="698"/>
      <c r="F898" s="698"/>
      <c r="G898" s="698"/>
      <c r="H898" s="698"/>
      <c r="I898" s="698"/>
      <c r="J898" s="698"/>
      <c r="K898" s="698"/>
      <c r="L898" s="698"/>
      <c r="M898" s="698"/>
      <c r="N898" s="698"/>
      <c r="O898" s="698"/>
      <c r="P898" s="698"/>
      <c r="Q898" s="698"/>
    </row>
    <row r="899" ht="25.15" customHeight="true" x14ac:dyDescent="0.2">
      <c r="C899" s="698"/>
      <c r="D899" s="698"/>
      <c r="E899" s="698"/>
      <c r="F899" s="698"/>
      <c r="G899" s="698"/>
      <c r="H899" s="698"/>
      <c r="I899" s="698"/>
      <c r="J899" s="698"/>
      <c r="K899" s="698"/>
      <c r="L899" s="698"/>
      <c r="M899" s="698"/>
      <c r="N899" s="698"/>
      <c r="O899" s="698"/>
      <c r="P899" s="698"/>
      <c r="Q899" s="698"/>
    </row>
    <row r="900" ht="25.15" customHeight="true" x14ac:dyDescent="0.2">
      <c r="C900" s="698"/>
      <c r="D900" s="698"/>
      <c r="E900" s="698"/>
      <c r="F900" s="698"/>
      <c r="G900" s="698"/>
      <c r="H900" s="698"/>
      <c r="I900" s="698"/>
      <c r="J900" s="698"/>
      <c r="K900" s="698"/>
      <c r="L900" s="698"/>
      <c r="M900" s="698"/>
      <c r="N900" s="698"/>
      <c r="O900" s="698"/>
      <c r="P900" s="698"/>
      <c r="Q900" s="698"/>
    </row>
    <row r="901" ht="25.15" customHeight="true" x14ac:dyDescent="0.2">
      <c r="C901" s="698"/>
      <c r="D901" s="698"/>
      <c r="E901" s="698"/>
      <c r="F901" s="698"/>
      <c r="G901" s="698"/>
      <c r="H901" s="698"/>
      <c r="I901" s="698"/>
      <c r="J901" s="698"/>
      <c r="K901" s="698"/>
      <c r="L901" s="698"/>
      <c r="M901" s="698"/>
      <c r="N901" s="698"/>
      <c r="O901" s="698"/>
      <c r="P901" s="698"/>
      <c r="Q901" s="698"/>
    </row>
    <row r="902" ht="25.15" customHeight="true" x14ac:dyDescent="0.2">
      <c r="C902" s="698"/>
      <c r="D902" s="698"/>
      <c r="E902" s="698"/>
      <c r="F902" s="698"/>
      <c r="G902" s="698"/>
      <c r="H902" s="698"/>
      <c r="I902" s="698"/>
      <c r="J902" s="698"/>
      <c r="K902" s="698"/>
      <c r="L902" s="698"/>
      <c r="M902" s="698"/>
      <c r="N902" s="698"/>
      <c r="O902" s="698"/>
      <c r="P902" s="698"/>
      <c r="Q902" s="698"/>
    </row>
    <row r="903" ht="25.15" customHeight="true" x14ac:dyDescent="0.2">
      <c r="C903" s="698"/>
      <c r="D903" s="698"/>
      <c r="E903" s="698"/>
      <c r="F903" s="698"/>
      <c r="G903" s="698"/>
      <c r="H903" s="698"/>
      <c r="I903" s="698"/>
      <c r="J903" s="698"/>
      <c r="K903" s="698"/>
      <c r="L903" s="698"/>
      <c r="M903" s="698"/>
      <c r="N903" s="698"/>
      <c r="O903" s="698"/>
      <c r="P903" s="698"/>
      <c r="Q903" s="698"/>
    </row>
    <row r="904" ht="25.15" customHeight="true" x14ac:dyDescent="0.2">
      <c r="C904" s="698"/>
      <c r="D904" s="698"/>
      <c r="E904" s="698"/>
      <c r="F904" s="698"/>
      <c r="G904" s="698"/>
      <c r="H904" s="698"/>
      <c r="I904" s="698"/>
      <c r="J904" s="698"/>
      <c r="K904" s="698"/>
      <c r="L904" s="698"/>
      <c r="M904" s="698"/>
      <c r="N904" s="698"/>
      <c r="O904" s="698"/>
      <c r="P904" s="698"/>
      <c r="Q904" s="698"/>
    </row>
    <row r="905" ht="25.15" customHeight="true" x14ac:dyDescent="0.2">
      <c r="C905" s="698"/>
      <c r="D905" s="698"/>
      <c r="E905" s="698"/>
      <c r="F905" s="698"/>
      <c r="G905" s="698"/>
      <c r="H905" s="698"/>
      <c r="I905" s="698"/>
      <c r="J905" s="698"/>
      <c r="K905" s="698"/>
      <c r="L905" s="698"/>
      <c r="M905" s="698"/>
      <c r="N905" s="698"/>
      <c r="O905" s="698"/>
      <c r="P905" s="698"/>
      <c r="Q905" s="698"/>
    </row>
    <row r="906" ht="25.15" customHeight="true" x14ac:dyDescent="0.2">
      <c r="C906" s="698"/>
      <c r="D906" s="698"/>
      <c r="E906" s="698"/>
      <c r="F906" s="698"/>
      <c r="G906" s="698"/>
      <c r="H906" s="698"/>
      <c r="I906" s="698"/>
      <c r="J906" s="698"/>
      <c r="K906" s="698"/>
      <c r="L906" s="698"/>
      <c r="M906" s="698"/>
      <c r="N906" s="698"/>
      <c r="O906" s="698"/>
      <c r="P906" s="698"/>
      <c r="Q906" s="698"/>
    </row>
    <row r="907" ht="25.15" customHeight="true" x14ac:dyDescent="0.2">
      <c r="C907" s="698"/>
      <c r="D907" s="698"/>
      <c r="E907" s="698"/>
      <c r="F907" s="698"/>
      <c r="G907" s="698"/>
      <c r="H907" s="698"/>
      <c r="I907" s="698"/>
      <c r="J907" s="698"/>
      <c r="K907" s="698"/>
      <c r="L907" s="698"/>
      <c r="M907" s="698"/>
      <c r="N907" s="698"/>
      <c r="O907" s="698"/>
      <c r="P907" s="698"/>
      <c r="Q907" s="698"/>
    </row>
    <row r="908" ht="25.15" customHeight="true" x14ac:dyDescent="0.2">
      <c r="C908" s="698"/>
      <c r="D908" s="698"/>
      <c r="E908" s="698"/>
      <c r="F908" s="698"/>
      <c r="G908" s="698"/>
      <c r="H908" s="698"/>
      <c r="I908" s="698"/>
      <c r="J908" s="698"/>
      <c r="K908" s="698"/>
      <c r="L908" s="698"/>
      <c r="M908" s="698"/>
      <c r="N908" s="698"/>
      <c r="O908" s="698"/>
      <c r="P908" s="698"/>
      <c r="Q908" s="698"/>
    </row>
    <row r="909" ht="25.15" customHeight="true" x14ac:dyDescent="0.2">
      <c r="C909" s="698"/>
      <c r="D909" s="698"/>
      <c r="E909" s="698"/>
      <c r="F909" s="698"/>
      <c r="G909" s="698"/>
      <c r="H909" s="698"/>
      <c r="I909" s="698"/>
      <c r="J909" s="698"/>
      <c r="K909" s="698"/>
      <c r="L909" s="698"/>
      <c r="M909" s="698"/>
      <c r="N909" s="698"/>
      <c r="O909" s="698"/>
      <c r="P909" s="698"/>
      <c r="Q909" s="698"/>
    </row>
    <row r="910" ht="25.15" customHeight="true" x14ac:dyDescent="0.2">
      <c r="C910" s="698"/>
      <c r="D910" s="698"/>
      <c r="E910" s="698"/>
      <c r="F910" s="698"/>
      <c r="G910" s="698"/>
      <c r="H910" s="698"/>
      <c r="I910" s="698"/>
      <c r="J910" s="698"/>
      <c r="K910" s="698"/>
      <c r="L910" s="698"/>
      <c r="M910" s="698"/>
      <c r="N910" s="698"/>
      <c r="O910" s="698"/>
      <c r="P910" s="698"/>
      <c r="Q910" s="698"/>
    </row>
    <row r="911" ht="25.15" customHeight="true" x14ac:dyDescent="0.2">
      <c r="C911" s="698"/>
      <c r="D911" s="698"/>
      <c r="E911" s="698"/>
      <c r="F911" s="698"/>
      <c r="G911" s="698"/>
      <c r="H911" s="698"/>
      <c r="I911" s="698"/>
      <c r="J911" s="698"/>
      <c r="K911" s="698"/>
      <c r="L911" s="698"/>
      <c r="M911" s="698"/>
      <c r="N911" s="698"/>
      <c r="O911" s="698"/>
      <c r="P911" s="698"/>
      <c r="Q911" s="698"/>
    </row>
    <row r="912" ht="25.15" customHeight="true" x14ac:dyDescent="0.2">
      <c r="C912" s="698"/>
      <c r="D912" s="698"/>
      <c r="E912" s="698"/>
      <c r="F912" s="698"/>
      <c r="G912" s="698"/>
      <c r="H912" s="698"/>
      <c r="I912" s="698"/>
      <c r="J912" s="698"/>
      <c r="K912" s="698"/>
      <c r="L912" s="698"/>
      <c r="M912" s="698"/>
      <c r="N912" s="698"/>
      <c r="O912" s="698"/>
      <c r="P912" s="698"/>
      <c r="Q912" s="698"/>
    </row>
    <row r="913" ht="25.15" customHeight="true" x14ac:dyDescent="0.2">
      <c r="C913" s="698"/>
      <c r="D913" s="698"/>
      <c r="E913" s="698"/>
      <c r="F913" s="698"/>
      <c r="G913" s="698"/>
      <c r="H913" s="698"/>
      <c r="I913" s="698"/>
      <c r="J913" s="698"/>
      <c r="K913" s="698"/>
      <c r="L913" s="698"/>
      <c r="M913" s="698"/>
      <c r="N913" s="698"/>
      <c r="O913" s="698"/>
      <c r="P913" s="698"/>
      <c r="Q913" s="698"/>
    </row>
    <row r="914" ht="25.15" customHeight="true" x14ac:dyDescent="0.2">
      <c r="C914" s="698"/>
      <c r="D914" s="698"/>
      <c r="E914" s="698"/>
      <c r="F914" s="698"/>
      <c r="G914" s="698"/>
      <c r="H914" s="698"/>
      <c r="I914" s="698"/>
      <c r="J914" s="698"/>
      <c r="K914" s="698"/>
      <c r="L914" s="698"/>
      <c r="M914" s="698"/>
      <c r="N914" s="698"/>
      <c r="O914" s="698"/>
      <c r="P914" s="698"/>
      <c r="Q914" s="698"/>
    </row>
    <row r="915" ht="25.15" customHeight="true" x14ac:dyDescent="0.2">
      <c r="C915" s="698"/>
      <c r="D915" s="698"/>
      <c r="E915" s="698"/>
      <c r="F915" s="698"/>
      <c r="G915" s="698"/>
      <c r="H915" s="698"/>
      <c r="I915" s="698"/>
      <c r="J915" s="698"/>
      <c r="K915" s="698"/>
      <c r="L915" s="698"/>
      <c r="M915" s="698"/>
      <c r="N915" s="698"/>
      <c r="O915" s="698"/>
      <c r="P915" s="698"/>
      <c r="Q915" s="698"/>
    </row>
    <row r="916" ht="25.15" customHeight="true" x14ac:dyDescent="0.2">
      <c r="C916" s="698"/>
      <c r="D916" s="698"/>
      <c r="E916" s="698"/>
      <c r="F916" s="698"/>
      <c r="G916" s="698"/>
      <c r="H916" s="698"/>
      <c r="I916" s="698"/>
      <c r="J916" s="698"/>
      <c r="K916" s="698"/>
      <c r="L916" s="698"/>
      <c r="M916" s="698"/>
      <c r="N916" s="698"/>
      <c r="O916" s="698"/>
      <c r="P916" s="698"/>
      <c r="Q916" s="698"/>
    </row>
    <row r="917" ht="25.15" customHeight="true" x14ac:dyDescent="0.2">
      <c r="C917" s="698"/>
      <c r="D917" s="698"/>
      <c r="E917" s="698"/>
      <c r="F917" s="698"/>
      <c r="G917" s="698"/>
      <c r="H917" s="698"/>
      <c r="I917" s="698"/>
      <c r="J917" s="698"/>
      <c r="K917" s="698"/>
      <c r="L917" s="698"/>
      <c r="M917" s="698"/>
      <c r="N917" s="698"/>
      <c r="O917" s="698"/>
      <c r="P917" s="698"/>
      <c r="Q917" s="698"/>
    </row>
    <row r="918" ht="25.15" customHeight="true" x14ac:dyDescent="0.2">
      <c r="C918" s="698"/>
      <c r="D918" s="698"/>
      <c r="E918" s="698"/>
      <c r="F918" s="698"/>
      <c r="G918" s="698"/>
      <c r="H918" s="698"/>
      <c r="I918" s="698"/>
      <c r="J918" s="698"/>
      <c r="K918" s="698"/>
      <c r="L918" s="698"/>
      <c r="M918" s="698"/>
      <c r="N918" s="698"/>
      <c r="O918" s="698"/>
      <c r="P918" s="698"/>
      <c r="Q918" s="698"/>
    </row>
    <row r="919" ht="25.15" customHeight="true" x14ac:dyDescent="0.2">
      <c r="C919" s="698"/>
      <c r="D919" s="698"/>
      <c r="E919" s="698"/>
      <c r="F919" s="698"/>
      <c r="G919" s="698"/>
      <c r="H919" s="698"/>
      <c r="I919" s="698"/>
      <c r="J919" s="698"/>
      <c r="K919" s="698"/>
      <c r="L919" s="698"/>
      <c r="M919" s="698"/>
      <c r="N919" s="698"/>
      <c r="O919" s="698"/>
      <c r="P919" s="698"/>
      <c r="Q919" s="698"/>
    </row>
    <row r="920" ht="25.15" customHeight="true" x14ac:dyDescent="0.2">
      <c r="C920" s="698"/>
      <c r="D920" s="698"/>
      <c r="E920" s="698"/>
      <c r="F920" s="698"/>
      <c r="G920" s="698"/>
      <c r="H920" s="698"/>
      <c r="I920" s="698"/>
      <c r="J920" s="698"/>
      <c r="K920" s="698"/>
      <c r="L920" s="698"/>
      <c r="M920" s="698"/>
      <c r="N920" s="698"/>
      <c r="O920" s="698"/>
      <c r="P920" s="698"/>
      <c r="Q920" s="698"/>
    </row>
    <row r="921" ht="25.15" customHeight="true" x14ac:dyDescent="0.2">
      <c r="C921" s="698"/>
      <c r="D921" s="698"/>
      <c r="E921" s="698"/>
      <c r="F921" s="698"/>
      <c r="G921" s="698"/>
      <c r="H921" s="698"/>
      <c r="I921" s="698"/>
      <c r="J921" s="698"/>
      <c r="K921" s="698"/>
      <c r="L921" s="698"/>
      <c r="M921" s="698"/>
      <c r="N921" s="698"/>
      <c r="O921" s="698"/>
      <c r="P921" s="698"/>
      <c r="Q921" s="698"/>
    </row>
    <row r="922" ht="25.15" customHeight="true" x14ac:dyDescent="0.2">
      <c r="C922" s="698"/>
      <c r="D922" s="698"/>
      <c r="E922" s="698"/>
      <c r="F922" s="698"/>
      <c r="G922" s="698"/>
      <c r="H922" s="698"/>
      <c r="I922" s="698"/>
      <c r="J922" s="698"/>
      <c r="K922" s="698"/>
      <c r="L922" s="698"/>
      <c r="M922" s="698"/>
      <c r="N922" s="698"/>
      <c r="O922" s="698"/>
      <c r="P922" s="698"/>
      <c r="Q922" s="698"/>
    </row>
    <row r="923" ht="25.15" customHeight="true" x14ac:dyDescent="0.2">
      <c r="C923" s="698"/>
      <c r="D923" s="698"/>
      <c r="E923" s="698"/>
      <c r="F923" s="698"/>
      <c r="G923" s="698"/>
      <c r="H923" s="698"/>
      <c r="I923" s="698"/>
      <c r="J923" s="698"/>
      <c r="K923" s="698"/>
      <c r="L923" s="698"/>
      <c r="M923" s="698"/>
      <c r="N923" s="698"/>
      <c r="O923" s="698"/>
      <c r="P923" s="698"/>
      <c r="Q923" s="698"/>
    </row>
    <row r="924" ht="25.15" customHeight="true" x14ac:dyDescent="0.2">
      <c r="C924" s="698"/>
      <c r="D924" s="698"/>
      <c r="E924" s="698"/>
      <c r="F924" s="698"/>
      <c r="G924" s="698"/>
      <c r="H924" s="698"/>
      <c r="I924" s="698"/>
      <c r="J924" s="698"/>
      <c r="K924" s="698"/>
      <c r="L924" s="698"/>
      <c r="M924" s="698"/>
      <c r="N924" s="698"/>
      <c r="O924" s="698"/>
      <c r="P924" s="698"/>
      <c r="Q924" s="698"/>
    </row>
    <row r="925" ht="25.15" customHeight="true" x14ac:dyDescent="0.2">
      <c r="C925" s="698"/>
      <c r="D925" s="698"/>
      <c r="E925" s="698"/>
      <c r="F925" s="698"/>
      <c r="G925" s="698"/>
      <c r="H925" s="698"/>
      <c r="I925" s="698"/>
      <c r="J925" s="698"/>
      <c r="K925" s="698"/>
      <c r="L925" s="698"/>
      <c r="M925" s="698"/>
      <c r="N925" s="698"/>
      <c r="O925" s="698"/>
      <c r="P925" s="698"/>
      <c r="Q925" s="698"/>
    </row>
    <row r="926" ht="25.15" customHeight="true" x14ac:dyDescent="0.2">
      <c r="C926" s="698"/>
      <c r="D926" s="698"/>
      <c r="E926" s="698"/>
      <c r="F926" s="698"/>
      <c r="G926" s="698"/>
      <c r="H926" s="698"/>
      <c r="I926" s="698"/>
      <c r="J926" s="698"/>
      <c r="K926" s="698"/>
      <c r="L926" s="698"/>
      <c r="M926" s="698"/>
      <c r="N926" s="698"/>
      <c r="O926" s="698"/>
      <c r="P926" s="698"/>
      <c r="Q926" s="698"/>
    </row>
    <row r="927" ht="25.15" customHeight="true" x14ac:dyDescent="0.2">
      <c r="C927" s="698"/>
      <c r="D927" s="698"/>
      <c r="E927" s="698"/>
      <c r="F927" s="698"/>
      <c r="G927" s="698"/>
      <c r="H927" s="698"/>
      <c r="I927" s="698"/>
      <c r="J927" s="698"/>
      <c r="K927" s="698"/>
      <c r="L927" s="698"/>
      <c r="M927" s="698"/>
      <c r="N927" s="698"/>
      <c r="O927" s="698"/>
      <c r="P927" s="698"/>
      <c r="Q927" s="698"/>
    </row>
    <row r="928" ht="25.15" customHeight="true" x14ac:dyDescent="0.2">
      <c r="C928" s="698"/>
      <c r="D928" s="698"/>
      <c r="E928" s="698"/>
      <c r="F928" s="698"/>
      <c r="G928" s="698"/>
      <c r="H928" s="698"/>
      <c r="I928" s="698"/>
      <c r="J928" s="698"/>
      <c r="K928" s="698"/>
      <c r="L928" s="698"/>
      <c r="M928" s="698"/>
      <c r="N928" s="698"/>
      <c r="O928" s="698"/>
      <c r="P928" s="698"/>
      <c r="Q928" s="698"/>
    </row>
    <row r="929" ht="25.15" customHeight="true" x14ac:dyDescent="0.2">
      <c r="C929" s="698"/>
      <c r="D929" s="698"/>
      <c r="E929" s="698"/>
      <c r="F929" s="698"/>
      <c r="G929" s="698"/>
      <c r="H929" s="698"/>
      <c r="I929" s="698"/>
      <c r="J929" s="698"/>
      <c r="K929" s="698"/>
      <c r="L929" s="698"/>
      <c r="M929" s="698"/>
      <c r="N929" s="698"/>
      <c r="O929" s="698"/>
      <c r="P929" s="698"/>
      <c r="Q929" s="698"/>
    </row>
    <row r="930" ht="25.15" customHeight="true" x14ac:dyDescent="0.2">
      <c r="C930" s="698"/>
      <c r="D930" s="698"/>
      <c r="E930" s="698"/>
      <c r="F930" s="698"/>
      <c r="G930" s="698"/>
      <c r="H930" s="698"/>
      <c r="I930" s="698"/>
      <c r="J930" s="698"/>
      <c r="K930" s="698"/>
      <c r="L930" s="698"/>
      <c r="M930" s="698"/>
      <c r="N930" s="698"/>
      <c r="O930" s="698"/>
      <c r="P930" s="698"/>
      <c r="Q930" s="698"/>
    </row>
    <row r="931" ht="25.15" customHeight="true" x14ac:dyDescent="0.2">
      <c r="C931" s="698"/>
      <c r="D931" s="698"/>
      <c r="E931" s="698"/>
      <c r="F931" s="698"/>
      <c r="G931" s="698"/>
      <c r="H931" s="698"/>
      <c r="I931" s="698"/>
      <c r="J931" s="698"/>
      <c r="K931" s="698"/>
      <c r="L931" s="698"/>
      <c r="M931" s="698"/>
      <c r="N931" s="698"/>
      <c r="O931" s="698"/>
      <c r="P931" s="698"/>
      <c r="Q931" s="698"/>
    </row>
    <row r="932" ht="25.15" customHeight="true" x14ac:dyDescent="0.2">
      <c r="C932" s="698"/>
      <c r="D932" s="698"/>
      <c r="E932" s="698"/>
      <c r="F932" s="698"/>
      <c r="G932" s="698"/>
      <c r="H932" s="698"/>
      <c r="I932" s="698"/>
      <c r="J932" s="698"/>
      <c r="K932" s="698"/>
      <c r="L932" s="698"/>
      <c r="M932" s="698"/>
      <c r="N932" s="698"/>
      <c r="O932" s="698"/>
      <c r="P932" s="698"/>
      <c r="Q932" s="698"/>
    </row>
    <row r="933" ht="25.15" customHeight="true" x14ac:dyDescent="0.2">
      <c r="C933" s="698"/>
      <c r="D933" s="698"/>
      <c r="E933" s="698"/>
      <c r="F933" s="698"/>
      <c r="G933" s="698"/>
      <c r="H933" s="698"/>
      <c r="I933" s="698"/>
      <c r="J933" s="698"/>
      <c r="K933" s="698"/>
      <c r="L933" s="698"/>
      <c r="M933" s="698"/>
      <c r="N933" s="698"/>
      <c r="O933" s="698"/>
      <c r="P933" s="698"/>
      <c r="Q933" s="698"/>
    </row>
    <row r="934" ht="25.15" customHeight="true" x14ac:dyDescent="0.2">
      <c r="C934" s="698"/>
      <c r="D934" s="698"/>
      <c r="E934" s="698"/>
      <c r="F934" s="698"/>
      <c r="G934" s="698"/>
      <c r="H934" s="698"/>
      <c r="I934" s="698"/>
      <c r="J934" s="698"/>
      <c r="K934" s="698"/>
      <c r="L934" s="698"/>
      <c r="M934" s="698"/>
      <c r="N934" s="698"/>
      <c r="O934" s="698"/>
      <c r="P934" s="698"/>
      <c r="Q934" s="698"/>
    </row>
    <row r="935" ht="25.15" customHeight="true" x14ac:dyDescent="0.2">
      <c r="C935" s="698"/>
      <c r="D935" s="698"/>
      <c r="E935" s="698"/>
      <c r="F935" s="698"/>
      <c r="G935" s="698"/>
      <c r="H935" s="698"/>
      <c r="I935" s="698"/>
      <c r="J935" s="698"/>
      <c r="K935" s="698"/>
      <c r="L935" s="698"/>
      <c r="M935" s="698"/>
      <c r="N935" s="698"/>
      <c r="O935" s="698"/>
      <c r="P935" s="698"/>
      <c r="Q935" s="698"/>
    </row>
    <row r="936" ht="25.15" customHeight="true" x14ac:dyDescent="0.2">
      <c r="C936" s="698"/>
      <c r="D936" s="698"/>
      <c r="E936" s="698"/>
      <c r="F936" s="698"/>
      <c r="G936" s="698"/>
      <c r="H936" s="698"/>
      <c r="I936" s="698"/>
      <c r="J936" s="698"/>
      <c r="K936" s="698"/>
      <c r="L936" s="698"/>
      <c r="M936" s="698"/>
      <c r="N936" s="698"/>
      <c r="O936" s="698"/>
      <c r="P936" s="698"/>
      <c r="Q936" s="698"/>
    </row>
    <row r="937" ht="25.15" customHeight="true" x14ac:dyDescent="0.2">
      <c r="C937" s="698"/>
      <c r="D937" s="698"/>
      <c r="E937" s="698"/>
      <c r="F937" s="698"/>
      <c r="G937" s="698"/>
      <c r="H937" s="698"/>
      <c r="I937" s="698"/>
      <c r="J937" s="698"/>
      <c r="K937" s="698"/>
      <c r="L937" s="698"/>
      <c r="M937" s="698"/>
      <c r="N937" s="698"/>
      <c r="O937" s="698"/>
      <c r="P937" s="698"/>
      <c r="Q937" s="698"/>
    </row>
    <row r="938" ht="25.15" customHeight="true" x14ac:dyDescent="0.2">
      <c r="C938" s="698"/>
      <c r="D938" s="698"/>
      <c r="E938" s="698"/>
      <c r="F938" s="698"/>
      <c r="G938" s="698"/>
      <c r="H938" s="698"/>
      <c r="I938" s="698"/>
      <c r="J938" s="698"/>
      <c r="K938" s="698"/>
      <c r="L938" s="698"/>
      <c r="M938" s="698"/>
      <c r="N938" s="698"/>
      <c r="O938" s="698"/>
      <c r="P938" s="698"/>
      <c r="Q938" s="698"/>
    </row>
    <row r="939" ht="25.15" customHeight="true" x14ac:dyDescent="0.2">
      <c r="C939" s="698"/>
      <c r="D939" s="698"/>
      <c r="E939" s="698"/>
      <c r="F939" s="698"/>
      <c r="G939" s="698"/>
      <c r="H939" s="698"/>
      <c r="I939" s="698"/>
      <c r="J939" s="698"/>
      <c r="K939" s="698"/>
      <c r="L939" s="698"/>
      <c r="M939" s="698"/>
      <c r="N939" s="698"/>
      <c r="O939" s="698"/>
      <c r="P939" s="698"/>
      <c r="Q939" s="698"/>
    </row>
    <row r="940" ht="25.15" customHeight="true" x14ac:dyDescent="0.2">
      <c r="C940" s="698"/>
      <c r="D940" s="698"/>
      <c r="E940" s="698"/>
      <c r="F940" s="698"/>
      <c r="G940" s="698"/>
      <c r="H940" s="698"/>
      <c r="I940" s="698"/>
      <c r="J940" s="698"/>
      <c r="K940" s="698"/>
      <c r="L940" s="698"/>
      <c r="M940" s="698"/>
      <c r="N940" s="698"/>
      <c r="O940" s="698"/>
      <c r="P940" s="698"/>
      <c r="Q940" s="698"/>
    </row>
    <row r="941" ht="25.15" customHeight="true" x14ac:dyDescent="0.2">
      <c r="C941" s="698"/>
      <c r="D941" s="698"/>
      <c r="E941" s="698"/>
      <c r="F941" s="698"/>
      <c r="G941" s="698"/>
      <c r="H941" s="698"/>
      <c r="I941" s="698"/>
      <c r="J941" s="698"/>
      <c r="K941" s="698"/>
      <c r="L941" s="698"/>
      <c r="M941" s="698"/>
      <c r="N941" s="698"/>
      <c r="O941" s="698"/>
      <c r="P941" s="698"/>
      <c r="Q941" s="698"/>
    </row>
    <row r="942" ht="25.15" customHeight="true" x14ac:dyDescent="0.2">
      <c r="C942" s="698"/>
      <c r="D942" s="698"/>
      <c r="E942" s="698"/>
      <c r="F942" s="698"/>
      <c r="G942" s="698"/>
      <c r="H942" s="698"/>
      <c r="I942" s="698"/>
      <c r="J942" s="698"/>
      <c r="K942" s="698"/>
      <c r="L942" s="698"/>
      <c r="M942" s="698"/>
      <c r="N942" s="698"/>
      <c r="O942" s="698"/>
      <c r="P942" s="698"/>
      <c r="Q942" s="698"/>
    </row>
    <row r="943" ht="25.15" customHeight="true" x14ac:dyDescent="0.2">
      <c r="C943" s="698"/>
      <c r="D943" s="698"/>
      <c r="E943" s="698"/>
      <c r="F943" s="698"/>
      <c r="G943" s="698"/>
      <c r="H943" s="698"/>
      <c r="I943" s="698"/>
      <c r="J943" s="698"/>
      <c r="K943" s="698"/>
      <c r="L943" s="698"/>
      <c r="M943" s="698"/>
      <c r="N943" s="698"/>
      <c r="O943" s="698"/>
      <c r="P943" s="698"/>
      <c r="Q943" s="698"/>
    </row>
    <row r="944" ht="25.15" customHeight="true" x14ac:dyDescent="0.2">
      <c r="C944" s="698"/>
      <c r="D944" s="698"/>
      <c r="E944" s="698"/>
      <c r="F944" s="698"/>
      <c r="G944" s="698"/>
      <c r="H944" s="698"/>
      <c r="I944" s="698"/>
      <c r="J944" s="698"/>
      <c r="K944" s="698"/>
      <c r="L944" s="698"/>
      <c r="M944" s="698"/>
      <c r="N944" s="698"/>
      <c r="O944" s="698"/>
      <c r="P944" s="698"/>
      <c r="Q944" s="698"/>
    </row>
    <row r="945" ht="25.15" customHeight="true" x14ac:dyDescent="0.2">
      <c r="C945" s="698"/>
      <c r="D945" s="698"/>
      <c r="E945" s="698"/>
      <c r="F945" s="698"/>
      <c r="G945" s="698"/>
      <c r="H945" s="698"/>
      <c r="I945" s="698"/>
      <c r="J945" s="698"/>
      <c r="K945" s="698"/>
      <c r="L945" s="698"/>
      <c r="M945" s="698"/>
      <c r="N945" s="698"/>
      <c r="O945" s="698"/>
      <c r="P945" s="698"/>
      <c r="Q945" s="698"/>
    </row>
    <row r="946" ht="25.15" customHeight="true" x14ac:dyDescent="0.2">
      <c r="C946" s="698"/>
      <c r="D946" s="698"/>
      <c r="E946" s="698"/>
      <c r="F946" s="698"/>
      <c r="G946" s="698"/>
      <c r="H946" s="698"/>
      <c r="I946" s="698"/>
      <c r="J946" s="698"/>
      <c r="K946" s="698"/>
      <c r="L946" s="698"/>
      <c r="M946" s="698"/>
      <c r="N946" s="698"/>
      <c r="O946" s="698"/>
      <c r="P946" s="698"/>
      <c r="Q946" s="698"/>
    </row>
    <row r="947" ht="25.15" customHeight="true" x14ac:dyDescent="0.2">
      <c r="C947" s="698"/>
      <c r="D947" s="698"/>
      <c r="E947" s="698"/>
      <c r="F947" s="698"/>
      <c r="G947" s="698"/>
      <c r="H947" s="698"/>
      <c r="I947" s="698"/>
      <c r="J947" s="698"/>
      <c r="K947" s="698"/>
      <c r="L947" s="698"/>
      <c r="M947" s="698"/>
      <c r="N947" s="698"/>
      <c r="O947" s="698"/>
      <c r="P947" s="698"/>
      <c r="Q947" s="698"/>
    </row>
    <row r="948" ht="25.15" customHeight="true" x14ac:dyDescent="0.2">
      <c r="C948" s="698"/>
      <c r="D948" s="698"/>
      <c r="E948" s="698"/>
      <c r="F948" s="698"/>
      <c r="G948" s="698"/>
      <c r="H948" s="698"/>
      <c r="I948" s="698"/>
      <c r="J948" s="698"/>
      <c r="K948" s="698"/>
      <c r="L948" s="698"/>
      <c r="M948" s="698"/>
      <c r="N948" s="698"/>
      <c r="O948" s="698"/>
      <c r="P948" s="698"/>
      <c r="Q948" s="698"/>
    </row>
    <row r="949" ht="25.15" customHeight="true" x14ac:dyDescent="0.2">
      <c r="C949" s="698"/>
      <c r="D949" s="698"/>
      <c r="E949" s="698"/>
      <c r="F949" s="698"/>
      <c r="G949" s="698"/>
      <c r="H949" s="698"/>
      <c r="I949" s="698"/>
      <c r="J949" s="698"/>
      <c r="K949" s="698"/>
      <c r="L949" s="698"/>
      <c r="M949" s="698"/>
      <c r="N949" s="698"/>
      <c r="O949" s="698"/>
      <c r="P949" s="698"/>
      <c r="Q949" s="698"/>
    </row>
    <row r="950" ht="25.15" customHeight="true" x14ac:dyDescent="0.2">
      <c r="C950" s="698"/>
      <c r="D950" s="698"/>
      <c r="E950" s="698"/>
      <c r="F950" s="698"/>
      <c r="G950" s="698"/>
      <c r="H950" s="698"/>
      <c r="I950" s="698"/>
      <c r="J950" s="698"/>
      <c r="K950" s="698"/>
      <c r="L950" s="698"/>
      <c r="M950" s="698"/>
      <c r="N950" s="698"/>
      <c r="O950" s="698"/>
      <c r="P950" s="698"/>
      <c r="Q950" s="698"/>
    </row>
    <row r="951" ht="25.15" customHeight="true" x14ac:dyDescent="0.2">
      <c r="C951" s="698"/>
      <c r="D951" s="698"/>
      <c r="E951" s="698"/>
      <c r="F951" s="698"/>
      <c r="G951" s="698"/>
      <c r="H951" s="698"/>
      <c r="I951" s="698"/>
      <c r="J951" s="698"/>
      <c r="K951" s="698"/>
      <c r="L951" s="698"/>
      <c r="M951" s="698"/>
      <c r="N951" s="698"/>
      <c r="O951" s="698"/>
      <c r="P951" s="698"/>
      <c r="Q951" s="698"/>
    </row>
    <row r="952" ht="25.15" customHeight="true" x14ac:dyDescent="0.2">
      <c r="C952" s="698"/>
      <c r="D952" s="698"/>
      <c r="E952" s="698"/>
      <c r="F952" s="698"/>
      <c r="G952" s="698"/>
      <c r="H952" s="698"/>
      <c r="I952" s="698"/>
      <c r="J952" s="698"/>
      <c r="K952" s="698"/>
      <c r="L952" s="698"/>
      <c r="M952" s="698"/>
      <c r="N952" s="698"/>
      <c r="O952" s="698"/>
      <c r="P952" s="698"/>
      <c r="Q952" s="698"/>
    </row>
    <row r="953" ht="25.15" customHeight="true" x14ac:dyDescent="0.2">
      <c r="C953" s="698"/>
      <c r="D953" s="698"/>
      <c r="E953" s="698"/>
      <c r="F953" s="698"/>
      <c r="G953" s="698"/>
      <c r="H953" s="698"/>
      <c r="I953" s="698"/>
      <c r="J953" s="698"/>
      <c r="K953" s="698"/>
      <c r="L953" s="698"/>
      <c r="M953" s="698"/>
      <c r="N953" s="698"/>
      <c r="O953" s="698"/>
      <c r="P953" s="698"/>
      <c r="Q953" s="698"/>
    </row>
    <row r="954" ht="25.15" customHeight="true" x14ac:dyDescent="0.2">
      <c r="C954" s="698"/>
      <c r="D954" s="698"/>
      <c r="E954" s="698"/>
      <c r="F954" s="698"/>
      <c r="G954" s="698"/>
      <c r="H954" s="698"/>
      <c r="I954" s="698"/>
      <c r="J954" s="698"/>
      <c r="K954" s="698"/>
      <c r="L954" s="698"/>
      <c r="M954" s="698"/>
      <c r="N954" s="698"/>
      <c r="O954" s="698"/>
      <c r="P954" s="698"/>
      <c r="Q954" s="698"/>
    </row>
    <row r="955" ht="25.15" customHeight="true" x14ac:dyDescent="0.2">
      <c r="C955" s="698"/>
      <c r="D955" s="698"/>
      <c r="E955" s="698"/>
      <c r="F955" s="698"/>
      <c r="G955" s="698"/>
      <c r="H955" s="698"/>
      <c r="I955" s="698"/>
      <c r="J955" s="698"/>
      <c r="K955" s="698"/>
      <c r="L955" s="698"/>
      <c r="M955" s="698"/>
      <c r="N955" s="698"/>
      <c r="O955" s="698"/>
      <c r="P955" s="698"/>
      <c r="Q955" s="698"/>
    </row>
    <row r="956" ht="25.15" customHeight="true" x14ac:dyDescent="0.2">
      <c r="C956" s="698"/>
      <c r="D956" s="698"/>
      <c r="E956" s="698"/>
      <c r="F956" s="698"/>
      <c r="G956" s="698"/>
      <c r="H956" s="698"/>
      <c r="I956" s="698"/>
      <c r="J956" s="698"/>
      <c r="K956" s="698"/>
      <c r="L956" s="698"/>
      <c r="M956" s="698"/>
      <c r="N956" s="698"/>
      <c r="O956" s="698"/>
      <c r="P956" s="698"/>
      <c r="Q956" s="698"/>
    </row>
    <row r="957" ht="25.15" customHeight="true" x14ac:dyDescent="0.2">
      <c r="C957" s="698"/>
      <c r="D957" s="698"/>
      <c r="E957" s="698"/>
      <c r="F957" s="698"/>
      <c r="G957" s="698"/>
      <c r="H957" s="698"/>
      <c r="I957" s="698"/>
      <c r="J957" s="698"/>
      <c r="K957" s="698"/>
      <c r="L957" s="698"/>
      <c r="M957" s="698"/>
      <c r="N957" s="698"/>
      <c r="O957" s="698"/>
      <c r="P957" s="698"/>
      <c r="Q957" s="698"/>
    </row>
    <row r="958" ht="25.15" customHeight="true" x14ac:dyDescent="0.2">
      <c r="C958" s="698"/>
      <c r="D958" s="698"/>
      <c r="E958" s="698"/>
      <c r="F958" s="698"/>
      <c r="G958" s="698"/>
      <c r="H958" s="698"/>
      <c r="I958" s="698"/>
      <c r="J958" s="698"/>
      <c r="K958" s="698"/>
      <c r="L958" s="698"/>
      <c r="M958" s="698"/>
      <c r="N958" s="698"/>
      <c r="O958" s="698"/>
      <c r="P958" s="698"/>
      <c r="Q958" s="698"/>
    </row>
    <row r="959" ht="25.15" customHeight="true" x14ac:dyDescent="0.2">
      <c r="C959" s="698"/>
      <c r="D959" s="698"/>
      <c r="E959" s="698"/>
      <c r="F959" s="698"/>
      <c r="G959" s="698"/>
      <c r="H959" s="698"/>
      <c r="I959" s="698"/>
      <c r="J959" s="698"/>
      <c r="K959" s="698"/>
      <c r="L959" s="698"/>
      <c r="M959" s="698"/>
      <c r="N959" s="698"/>
      <c r="O959" s="698"/>
      <c r="P959" s="698"/>
      <c r="Q959" s="698"/>
    </row>
    <row r="960" ht="25.15" customHeight="true" x14ac:dyDescent="0.2">
      <c r="C960" s="698"/>
      <c r="D960" s="698"/>
      <c r="E960" s="698"/>
      <c r="F960" s="698"/>
      <c r="G960" s="698"/>
      <c r="H960" s="698"/>
      <c r="I960" s="698"/>
      <c r="J960" s="698"/>
      <c r="K960" s="698"/>
      <c r="L960" s="698"/>
      <c r="M960" s="698"/>
      <c r="N960" s="698"/>
      <c r="O960" s="698"/>
      <c r="P960" s="698"/>
      <c r="Q960" s="698"/>
    </row>
    <row r="961" ht="25.15" customHeight="true" x14ac:dyDescent="0.2">
      <c r="C961" s="698"/>
      <c r="D961" s="698"/>
      <c r="E961" s="698"/>
      <c r="F961" s="698"/>
      <c r="G961" s="698"/>
      <c r="H961" s="698"/>
      <c r="I961" s="698"/>
      <c r="J961" s="698"/>
      <c r="K961" s="698"/>
      <c r="L961" s="698"/>
      <c r="M961" s="698"/>
      <c r="N961" s="698"/>
      <c r="O961" s="698"/>
      <c r="P961" s="698"/>
      <c r="Q961" s="698"/>
    </row>
    <row r="962" ht="25.15" customHeight="true" x14ac:dyDescent="0.2">
      <c r="C962" s="698"/>
      <c r="D962" s="698"/>
      <c r="E962" s="698"/>
      <c r="F962" s="698"/>
      <c r="G962" s="698"/>
      <c r="H962" s="698"/>
      <c r="I962" s="698"/>
      <c r="J962" s="698"/>
      <c r="K962" s="698"/>
      <c r="L962" s="698"/>
      <c r="M962" s="698"/>
      <c r="N962" s="698"/>
      <c r="O962" s="698"/>
      <c r="P962" s="698"/>
      <c r="Q962" s="698"/>
    </row>
    <row r="963" ht="25.15" customHeight="true" x14ac:dyDescent="0.2">
      <c r="C963" s="698"/>
      <c r="D963" s="698"/>
      <c r="E963" s="698"/>
      <c r="F963" s="698"/>
      <c r="G963" s="698"/>
      <c r="H963" s="698"/>
      <c r="I963" s="698"/>
      <c r="J963" s="698"/>
      <c r="K963" s="698"/>
      <c r="L963" s="698"/>
      <c r="M963" s="698"/>
      <c r="N963" s="698"/>
      <c r="O963" s="698"/>
      <c r="P963" s="698"/>
      <c r="Q963" s="698"/>
    </row>
    <row r="964" ht="25.15" customHeight="true" x14ac:dyDescent="0.2">
      <c r="C964" s="698"/>
      <c r="D964" s="698"/>
      <c r="E964" s="698"/>
      <c r="F964" s="698"/>
      <c r="G964" s="698"/>
      <c r="H964" s="698"/>
      <c r="I964" s="698"/>
      <c r="J964" s="698"/>
      <c r="K964" s="698"/>
      <c r="L964" s="698"/>
      <c r="M964" s="698"/>
      <c r="N964" s="698"/>
      <c r="O964" s="698"/>
      <c r="P964" s="698"/>
      <c r="Q964" s="698"/>
    </row>
    <row r="965" ht="25.15" customHeight="true" x14ac:dyDescent="0.2">
      <c r="C965" s="698"/>
      <c r="D965" s="698"/>
      <c r="E965" s="698"/>
      <c r="F965" s="698"/>
      <c r="G965" s="698"/>
      <c r="H965" s="698"/>
      <c r="I965" s="698"/>
      <c r="J965" s="698"/>
      <c r="K965" s="698"/>
      <c r="L965" s="698"/>
      <c r="M965" s="698"/>
      <c r="N965" s="698"/>
      <c r="O965" s="698"/>
      <c r="P965" s="698"/>
      <c r="Q965" s="698"/>
    </row>
    <row r="966" ht="25.15" customHeight="true" x14ac:dyDescent="0.2">
      <c r="C966" s="698"/>
      <c r="D966" s="698"/>
      <c r="E966" s="698"/>
      <c r="F966" s="698"/>
      <c r="G966" s="698"/>
      <c r="H966" s="698"/>
      <c r="I966" s="698"/>
      <c r="J966" s="698"/>
      <c r="K966" s="698"/>
      <c r="L966" s="698"/>
      <c r="M966" s="698"/>
      <c r="N966" s="698"/>
      <c r="O966" s="698"/>
      <c r="P966" s="698"/>
      <c r="Q966" s="698"/>
    </row>
    <row r="967" ht="25.15" customHeight="true" x14ac:dyDescent="0.2">
      <c r="C967" s="698"/>
      <c r="D967" s="698"/>
      <c r="E967" s="698"/>
      <c r="F967" s="698"/>
      <c r="G967" s="698"/>
      <c r="H967" s="698"/>
      <c r="I967" s="698"/>
      <c r="J967" s="698"/>
      <c r="K967" s="698"/>
      <c r="L967" s="698"/>
      <c r="M967" s="698"/>
      <c r="N967" s="698"/>
      <c r="O967" s="698"/>
      <c r="P967" s="698"/>
      <c r="Q967" s="698"/>
    </row>
    <row r="968" ht="25.15" customHeight="true" x14ac:dyDescent="0.2">
      <c r="C968" s="698"/>
      <c r="D968" s="698"/>
      <c r="E968" s="698"/>
      <c r="F968" s="698"/>
      <c r="G968" s="698"/>
      <c r="H968" s="698"/>
      <c r="I968" s="698"/>
      <c r="J968" s="698"/>
      <c r="K968" s="698"/>
      <c r="L968" s="698"/>
      <c r="M968" s="698"/>
      <c r="N968" s="698"/>
      <c r="O968" s="698"/>
      <c r="P968" s="698"/>
      <c r="Q968" s="698"/>
    </row>
    <row r="969" ht="25.15" customHeight="true" x14ac:dyDescent="0.2">
      <c r="C969" s="698"/>
      <c r="D969" s="698"/>
      <c r="E969" s="698"/>
      <c r="F969" s="698"/>
      <c r="G969" s="698"/>
      <c r="H969" s="698"/>
      <c r="I969" s="698"/>
      <c r="J969" s="698"/>
      <c r="K969" s="698"/>
      <c r="L969" s="698"/>
      <c r="M969" s="698"/>
      <c r="N969" s="698"/>
      <c r="O969" s="698"/>
      <c r="P969" s="698"/>
      <c r="Q969" s="698"/>
    </row>
    <row r="970" ht="25.15" customHeight="true" x14ac:dyDescent="0.2">
      <c r="C970" s="698"/>
      <c r="D970" s="698"/>
      <c r="E970" s="698"/>
      <c r="F970" s="698"/>
      <c r="G970" s="698"/>
      <c r="H970" s="698"/>
      <c r="I970" s="698"/>
      <c r="J970" s="698"/>
      <c r="K970" s="698"/>
      <c r="L970" s="698"/>
      <c r="M970" s="698"/>
      <c r="N970" s="698"/>
      <c r="O970" s="698"/>
      <c r="P970" s="698"/>
      <c r="Q970" s="698"/>
    </row>
    <row r="971" ht="25.15" customHeight="true" x14ac:dyDescent="0.2">
      <c r="C971" s="698"/>
      <c r="D971" s="698"/>
      <c r="E971" s="698"/>
      <c r="F971" s="698"/>
      <c r="G971" s="698"/>
      <c r="H971" s="698"/>
      <c r="I971" s="698"/>
      <c r="J971" s="698"/>
      <c r="K971" s="698"/>
      <c r="L971" s="698"/>
      <c r="M971" s="698"/>
      <c r="N971" s="698"/>
      <c r="O971" s="698"/>
      <c r="P971" s="698"/>
      <c r="Q971" s="698"/>
    </row>
    <row r="972" ht="25.15" customHeight="true" x14ac:dyDescent="0.2">
      <c r="C972" s="698"/>
      <c r="D972" s="698"/>
      <c r="E972" s="698"/>
      <c r="F972" s="698"/>
      <c r="G972" s="698"/>
      <c r="H972" s="698"/>
      <c r="I972" s="698"/>
      <c r="J972" s="698"/>
      <c r="K972" s="698"/>
      <c r="L972" s="698"/>
      <c r="M972" s="698"/>
      <c r="N972" s="698"/>
      <c r="O972" s="698"/>
      <c r="P972" s="698"/>
      <c r="Q972" s="698"/>
    </row>
    <row r="973" ht="25.15" customHeight="true" x14ac:dyDescent="0.2">
      <c r="C973" s="698"/>
      <c r="D973" s="698"/>
      <c r="E973" s="698"/>
      <c r="F973" s="698"/>
      <c r="G973" s="698"/>
      <c r="H973" s="698"/>
      <c r="I973" s="698"/>
      <c r="J973" s="698"/>
      <c r="K973" s="698"/>
      <c r="L973" s="698"/>
      <c r="M973" s="698"/>
      <c r="N973" s="698"/>
      <c r="O973" s="698"/>
      <c r="P973" s="698"/>
      <c r="Q973" s="698"/>
    </row>
    <row r="974" ht="25.15" customHeight="true" x14ac:dyDescent="0.2">
      <c r="C974" s="698"/>
      <c r="D974" s="698"/>
      <c r="E974" s="698"/>
      <c r="F974" s="698"/>
      <c r="G974" s="698"/>
      <c r="H974" s="698"/>
      <c r="I974" s="698"/>
      <c r="J974" s="698"/>
      <c r="K974" s="698"/>
      <c r="L974" s="698"/>
      <c r="M974" s="698"/>
      <c r="N974" s="698"/>
      <c r="O974" s="698"/>
      <c r="P974" s="698"/>
      <c r="Q974" s="698"/>
    </row>
    <row r="975" ht="25.15" customHeight="true" x14ac:dyDescent="0.2">
      <c r="C975" s="698"/>
      <c r="D975" s="698"/>
      <c r="E975" s="698"/>
      <c r="F975" s="698"/>
      <c r="G975" s="698"/>
      <c r="H975" s="698"/>
      <c r="I975" s="698"/>
      <c r="J975" s="698"/>
      <c r="K975" s="698"/>
      <c r="L975" s="698"/>
      <c r="M975" s="698"/>
      <c r="N975" s="698"/>
      <c r="O975" s="698"/>
      <c r="P975" s="698"/>
      <c r="Q975" s="698"/>
    </row>
    <row r="976" ht="25.15" customHeight="true" x14ac:dyDescent="0.2">
      <c r="C976" s="698"/>
      <c r="D976" s="698"/>
      <c r="E976" s="698"/>
      <c r="F976" s="698"/>
      <c r="G976" s="698"/>
      <c r="H976" s="698"/>
      <c r="I976" s="698"/>
      <c r="J976" s="698"/>
      <c r="K976" s="698"/>
      <c r="L976" s="698"/>
      <c r="M976" s="698"/>
      <c r="N976" s="698"/>
      <c r="O976" s="698"/>
      <c r="P976" s="698"/>
      <c r="Q976" s="698"/>
    </row>
    <row r="977" ht="25.15" customHeight="true" x14ac:dyDescent="0.2">
      <c r="C977" s="698"/>
      <c r="D977" s="698"/>
      <c r="E977" s="698"/>
      <c r="F977" s="698"/>
      <c r="G977" s="698"/>
      <c r="H977" s="698"/>
      <c r="I977" s="698"/>
      <c r="J977" s="698"/>
      <c r="K977" s="698"/>
      <c r="L977" s="698"/>
      <c r="M977" s="698"/>
      <c r="N977" s="698"/>
      <c r="O977" s="698"/>
      <c r="P977" s="698"/>
      <c r="Q977" s="698"/>
    </row>
    <row r="978" ht="25.15" customHeight="true" x14ac:dyDescent="0.2">
      <c r="C978" s="698"/>
      <c r="D978" s="698"/>
      <c r="E978" s="698"/>
      <c r="F978" s="698"/>
      <c r="G978" s="698"/>
      <c r="H978" s="698"/>
      <c r="I978" s="698"/>
      <c r="J978" s="698"/>
      <c r="K978" s="698"/>
      <c r="L978" s="698"/>
      <c r="M978" s="698"/>
      <c r="N978" s="698"/>
      <c r="O978" s="698"/>
      <c r="P978" s="698"/>
      <c r="Q978" s="698"/>
    </row>
    <row r="979" ht="25.15" customHeight="true" x14ac:dyDescent="0.2">
      <c r="C979" s="698"/>
      <c r="D979" s="698"/>
      <c r="E979" s="698"/>
      <c r="F979" s="698"/>
      <c r="G979" s="698"/>
      <c r="H979" s="698"/>
      <c r="I979" s="698"/>
      <c r="J979" s="698"/>
      <c r="K979" s="698"/>
      <c r="L979" s="698"/>
      <c r="M979" s="698"/>
      <c r="N979" s="698"/>
      <c r="O979" s="698"/>
      <c r="P979" s="698"/>
      <c r="Q979" s="698"/>
    </row>
    <row r="980" ht="25.15" customHeight="true" x14ac:dyDescent="0.2">
      <c r="C980" s="698"/>
      <c r="D980" s="698"/>
      <c r="E980" s="698"/>
      <c r="F980" s="698"/>
      <c r="G980" s="698"/>
      <c r="H980" s="698"/>
      <c r="I980" s="698"/>
      <c r="J980" s="698"/>
      <c r="K980" s="698"/>
      <c r="L980" s="698"/>
      <c r="M980" s="698"/>
      <c r="N980" s="698"/>
      <c r="O980" s="698"/>
      <c r="P980" s="698"/>
      <c r="Q980" s="698"/>
    </row>
    <row r="981" ht="25.15" customHeight="true" x14ac:dyDescent="0.2">
      <c r="C981" s="698"/>
      <c r="D981" s="698"/>
      <c r="E981" s="698"/>
      <c r="F981" s="698"/>
      <c r="G981" s="698"/>
      <c r="H981" s="698"/>
      <c r="I981" s="698"/>
      <c r="J981" s="698"/>
      <c r="K981" s="698"/>
      <c r="L981" s="698"/>
      <c r="M981" s="698"/>
      <c r="N981" s="698"/>
      <c r="O981" s="698"/>
      <c r="P981" s="698"/>
      <c r="Q981" s="698"/>
    </row>
    <row r="982" ht="25.15" customHeight="true" x14ac:dyDescent="0.2">
      <c r="C982" s="698"/>
      <c r="D982" s="698"/>
      <c r="E982" s="698"/>
      <c r="F982" s="698"/>
      <c r="G982" s="698"/>
      <c r="H982" s="698"/>
      <c r="I982" s="698"/>
      <c r="J982" s="698"/>
      <c r="K982" s="698"/>
      <c r="L982" s="698"/>
      <c r="M982" s="698"/>
      <c r="N982" s="698"/>
      <c r="O982" s="698"/>
      <c r="P982" s="698"/>
      <c r="Q982" s="698"/>
    </row>
    <row r="983" ht="25.15" customHeight="true" x14ac:dyDescent="0.2">
      <c r="C983" s="698"/>
      <c r="D983" s="698"/>
      <c r="E983" s="698"/>
      <c r="F983" s="698"/>
      <c r="G983" s="698"/>
      <c r="H983" s="698"/>
      <c r="I983" s="698"/>
      <c r="J983" s="698"/>
      <c r="K983" s="698"/>
      <c r="L983" s="698"/>
      <c r="M983" s="698"/>
      <c r="N983" s="698"/>
      <c r="O983" s="698"/>
      <c r="P983" s="698"/>
      <c r="Q983" s="698"/>
    </row>
    <row r="984" ht="25.15" customHeight="true" x14ac:dyDescent="0.2">
      <c r="C984" s="698"/>
      <c r="D984" s="698"/>
      <c r="E984" s="698"/>
      <c r="F984" s="698"/>
      <c r="G984" s="698"/>
      <c r="H984" s="698"/>
      <c r="I984" s="698"/>
      <c r="J984" s="698"/>
      <c r="K984" s="698"/>
      <c r="L984" s="698"/>
      <c r="M984" s="698"/>
      <c r="N984" s="698"/>
      <c r="O984" s="698"/>
      <c r="P984" s="698"/>
      <c r="Q984" s="698"/>
    </row>
    <row r="985" ht="25.15" customHeight="true" x14ac:dyDescent="0.2">
      <c r="C985" s="698"/>
      <c r="D985" s="698"/>
      <c r="E985" s="698"/>
      <c r="F985" s="698"/>
      <c r="G985" s="698"/>
      <c r="H985" s="698"/>
      <c r="I985" s="698"/>
      <c r="J985" s="698"/>
      <c r="K985" s="698"/>
      <c r="L985" s="698"/>
      <c r="M985" s="698"/>
      <c r="N985" s="698"/>
      <c r="O985" s="698"/>
      <c r="P985" s="698"/>
      <c r="Q985" s="698"/>
    </row>
    <row r="986" ht="25.15" customHeight="true" x14ac:dyDescent="0.2">
      <c r="C986" s="698"/>
      <c r="D986" s="698"/>
      <c r="E986" s="698"/>
      <c r="F986" s="698"/>
      <c r="G986" s="698"/>
      <c r="H986" s="698"/>
      <c r="I986" s="698"/>
      <c r="J986" s="698"/>
      <c r="K986" s="698"/>
      <c r="L986" s="698"/>
      <c r="M986" s="698"/>
      <c r="N986" s="698"/>
      <c r="O986" s="698"/>
      <c r="P986" s="698"/>
      <c r="Q986" s="698"/>
    </row>
    <row r="987" ht="25.15" customHeight="true" x14ac:dyDescent="0.2">
      <c r="C987" s="698"/>
      <c r="D987" s="698"/>
      <c r="E987" s="698"/>
      <c r="F987" s="698"/>
      <c r="G987" s="698"/>
      <c r="H987" s="698"/>
      <c r="I987" s="698"/>
      <c r="J987" s="698"/>
      <c r="K987" s="698"/>
      <c r="L987" s="698"/>
      <c r="M987" s="698"/>
      <c r="N987" s="698"/>
      <c r="O987" s="698"/>
      <c r="P987" s="698"/>
      <c r="Q987" s="698"/>
    </row>
    <row r="988" ht="25.15" customHeight="true" x14ac:dyDescent="0.2">
      <c r="C988" s="698"/>
      <c r="D988" s="698"/>
      <c r="E988" s="698"/>
      <c r="F988" s="698"/>
      <c r="G988" s="698"/>
      <c r="H988" s="698"/>
      <c r="I988" s="698"/>
      <c r="J988" s="698"/>
      <c r="K988" s="698"/>
      <c r="L988" s="698"/>
      <c r="M988" s="698"/>
      <c r="N988" s="698"/>
      <c r="O988" s="698"/>
      <c r="P988" s="698"/>
      <c r="Q988" s="698"/>
    </row>
    <row r="989" ht="25.15" customHeight="true" x14ac:dyDescent="0.2">
      <c r="C989" s="698"/>
      <c r="D989" s="698"/>
      <c r="E989" s="698"/>
      <c r="F989" s="698"/>
      <c r="G989" s="698"/>
      <c r="H989" s="698"/>
      <c r="I989" s="698"/>
      <c r="J989" s="698"/>
      <c r="K989" s="698"/>
      <c r="L989" s="698"/>
      <c r="M989" s="698"/>
      <c r="N989" s="698"/>
      <c r="O989" s="698"/>
      <c r="P989" s="698"/>
      <c r="Q989" s="698"/>
    </row>
    <row r="990" ht="25.15" customHeight="true" x14ac:dyDescent="0.2">
      <c r="C990" s="698"/>
      <c r="D990" s="698"/>
      <c r="E990" s="698"/>
      <c r="F990" s="698"/>
      <c r="G990" s="698"/>
      <c r="H990" s="698"/>
      <c r="I990" s="698"/>
      <c r="J990" s="698"/>
      <c r="K990" s="698"/>
      <c r="L990" s="698"/>
      <c r="M990" s="698"/>
      <c r="N990" s="698"/>
      <c r="O990" s="698"/>
      <c r="P990" s="698"/>
      <c r="Q990" s="698"/>
    </row>
    <row r="991" ht="25.15" customHeight="true" x14ac:dyDescent="0.2">
      <c r="C991" s="698"/>
      <c r="D991" s="698"/>
      <c r="E991" s="698"/>
      <c r="F991" s="698"/>
      <c r="G991" s="698"/>
      <c r="H991" s="698"/>
      <c r="I991" s="698"/>
      <c r="J991" s="698"/>
      <c r="K991" s="698"/>
      <c r="L991" s="698"/>
      <c r="M991" s="698"/>
      <c r="N991" s="698"/>
      <c r="O991" s="698"/>
      <c r="P991" s="698"/>
      <c r="Q991" s="698"/>
    </row>
    <row r="992" ht="25.15" customHeight="true" x14ac:dyDescent="0.2">
      <c r="C992" s="698"/>
      <c r="D992" s="698"/>
      <c r="E992" s="698"/>
      <c r="F992" s="698"/>
      <c r="G992" s="698"/>
      <c r="H992" s="698"/>
      <c r="I992" s="698"/>
      <c r="J992" s="698"/>
      <c r="K992" s="698"/>
      <c r="L992" s="698"/>
      <c r="M992" s="698"/>
      <c r="N992" s="698"/>
      <c r="O992" s="698"/>
      <c r="P992" s="698"/>
      <c r="Q992" s="698"/>
    </row>
    <row r="993" ht="25.15" customHeight="true" x14ac:dyDescent="0.2">
      <c r="C993" s="698"/>
      <c r="D993" s="698"/>
      <c r="E993" s="698"/>
      <c r="F993" s="698"/>
      <c r="G993" s="698"/>
      <c r="H993" s="698"/>
      <c r="I993" s="698"/>
      <c r="J993" s="698"/>
      <c r="K993" s="698"/>
      <c r="L993" s="698"/>
      <c r="M993" s="698"/>
      <c r="N993" s="698"/>
      <c r="O993" s="698"/>
      <c r="P993" s="698"/>
      <c r="Q993" s="698"/>
    </row>
    <row r="994" ht="25.15" customHeight="true" x14ac:dyDescent="0.2">
      <c r="C994" s="698"/>
      <c r="D994" s="698"/>
      <c r="E994" s="698"/>
      <c r="F994" s="698"/>
      <c r="G994" s="698"/>
      <c r="H994" s="698"/>
      <c r="I994" s="698"/>
      <c r="J994" s="698"/>
      <c r="K994" s="698"/>
      <c r="L994" s="698"/>
      <c r="M994" s="698"/>
      <c r="N994" s="698"/>
      <c r="O994" s="698"/>
      <c r="P994" s="698"/>
      <c r="Q994" s="698"/>
    </row>
    <row r="995" ht="25.15" customHeight="true" x14ac:dyDescent="0.2">
      <c r="C995" s="698"/>
      <c r="D995" s="698"/>
      <c r="E995" s="698"/>
      <c r="F995" s="698"/>
      <c r="G995" s="698"/>
      <c r="H995" s="698"/>
      <c r="I995" s="698"/>
      <c r="J995" s="698"/>
      <c r="K995" s="698"/>
      <c r="L995" s="698"/>
      <c r="M995" s="698"/>
      <c r="N995" s="698"/>
      <c r="O995" s="698"/>
      <c r="P995" s="698"/>
      <c r="Q995" s="698"/>
    </row>
    <row r="996" ht="25.15" customHeight="true" x14ac:dyDescent="0.2">
      <c r="C996" s="698"/>
      <c r="D996" s="698"/>
      <c r="E996" s="698"/>
      <c r="F996" s="698"/>
      <c r="G996" s="698"/>
      <c r="H996" s="698"/>
      <c r="I996" s="698"/>
      <c r="J996" s="698"/>
      <c r="K996" s="698"/>
      <c r="L996" s="698"/>
      <c r="M996" s="698"/>
      <c r="N996" s="698"/>
      <c r="O996" s="698"/>
      <c r="P996" s="698"/>
      <c r="Q996" s="698"/>
    </row>
    <row r="997" ht="25.15" customHeight="true" x14ac:dyDescent="0.2">
      <c r="C997" s="698"/>
      <c r="D997" s="698"/>
      <c r="E997" s="698"/>
      <c r="F997" s="698"/>
      <c r="G997" s="698"/>
      <c r="H997" s="698"/>
      <c r="I997" s="698"/>
      <c r="J997" s="698"/>
      <c r="K997" s="698"/>
      <c r="L997" s="698"/>
      <c r="M997" s="698"/>
      <c r="N997" s="698"/>
      <c r="O997" s="698"/>
      <c r="P997" s="698"/>
      <c r="Q997" s="698"/>
    </row>
    <row r="998" ht="25.15" customHeight="true" x14ac:dyDescent="0.2">
      <c r="C998" s="698"/>
      <c r="D998" s="698"/>
      <c r="E998" s="698"/>
      <c r="F998" s="698"/>
      <c r="G998" s="698"/>
      <c r="H998" s="698"/>
      <c r="I998" s="698"/>
      <c r="J998" s="698"/>
      <c r="K998" s="698"/>
      <c r="L998" s="698"/>
      <c r="M998" s="698"/>
      <c r="N998" s="698"/>
      <c r="O998" s="698"/>
      <c r="P998" s="698"/>
      <c r="Q998" s="698"/>
    </row>
    <row r="999" ht="25.15" customHeight="true" x14ac:dyDescent="0.2">
      <c r="C999" s="698"/>
      <c r="D999" s="698"/>
      <c r="E999" s="698"/>
      <c r="F999" s="698"/>
      <c r="G999" s="698"/>
      <c r="H999" s="698"/>
      <c r="I999" s="698"/>
      <c r="J999" s="698"/>
      <c r="K999" s="698"/>
      <c r="L999" s="698"/>
      <c r="M999" s="698"/>
      <c r="N999" s="698"/>
      <c r="O999" s="698"/>
      <c r="P999" s="698"/>
      <c r="Q999" s="698"/>
    </row>
    <row r="1000" ht="25.15" customHeight="true" x14ac:dyDescent="0.2">
      <c r="C1000" s="698"/>
      <c r="D1000" s="698"/>
      <c r="E1000" s="698"/>
      <c r="F1000" s="698"/>
      <c r="G1000" s="698"/>
      <c r="H1000" s="698"/>
      <c r="I1000" s="698"/>
      <c r="J1000" s="698"/>
      <c r="K1000" s="698"/>
      <c r="L1000" s="698"/>
      <c r="M1000" s="698"/>
      <c r="N1000" s="698"/>
      <c r="O1000" s="698"/>
      <c r="P1000" s="698"/>
      <c r="Q1000" s="698"/>
    </row>
    <row r="1001" ht="25.15" customHeight="true" x14ac:dyDescent="0.2">
      <c r="C1001" s="698"/>
      <c r="D1001" s="698"/>
      <c r="E1001" s="698"/>
      <c r="F1001" s="698"/>
      <c r="G1001" s="698"/>
      <c r="H1001" s="698"/>
      <c r="I1001" s="698"/>
      <c r="J1001" s="698"/>
      <c r="K1001" s="698"/>
      <c r="L1001" s="698"/>
      <c r="M1001" s="698"/>
      <c r="N1001" s="698"/>
      <c r="O1001" s="698"/>
      <c r="P1001" s="698"/>
      <c r="Q1001" s="698"/>
    </row>
    <row r="1002" ht="25.15" customHeight="true" x14ac:dyDescent="0.2">
      <c r="C1002" s="698"/>
      <c r="D1002" s="698"/>
      <c r="E1002" s="698"/>
      <c r="F1002" s="698"/>
      <c r="G1002" s="698"/>
      <c r="H1002" s="698"/>
      <c r="I1002" s="698"/>
      <c r="J1002" s="698"/>
      <c r="K1002" s="698"/>
      <c r="L1002" s="698"/>
      <c r="M1002" s="698"/>
      <c r="N1002" s="698"/>
      <c r="O1002" s="698"/>
      <c r="P1002" s="698"/>
      <c r="Q1002" s="698"/>
    </row>
    <row r="1003" ht="25.15" customHeight="true" x14ac:dyDescent="0.2">
      <c r="C1003" s="698"/>
      <c r="D1003" s="698"/>
      <c r="E1003" s="698"/>
      <c r="F1003" s="698"/>
      <c r="G1003" s="698"/>
      <c r="H1003" s="698"/>
      <c r="I1003" s="698"/>
      <c r="J1003" s="698"/>
      <c r="K1003" s="698"/>
      <c r="L1003" s="698"/>
      <c r="M1003" s="698"/>
      <c r="N1003" s="698"/>
      <c r="O1003" s="698"/>
      <c r="P1003" s="698"/>
      <c r="Q1003" s="698"/>
    </row>
    <row r="1004" ht="25.15" customHeight="true" x14ac:dyDescent="0.2">
      <c r="C1004" s="698"/>
      <c r="D1004" s="698"/>
      <c r="E1004" s="698"/>
      <c r="F1004" s="698"/>
      <c r="G1004" s="698"/>
      <c r="H1004" s="698"/>
      <c r="I1004" s="698"/>
      <c r="J1004" s="698"/>
      <c r="K1004" s="698"/>
      <c r="L1004" s="698"/>
      <c r="M1004" s="698"/>
      <c r="N1004" s="698"/>
      <c r="O1004" s="698"/>
      <c r="P1004" s="698"/>
      <c r="Q1004" s="698"/>
    </row>
    <row r="1005" ht="25.15" customHeight="true" x14ac:dyDescent="0.2">
      <c r="C1005" s="698"/>
      <c r="D1005" s="698"/>
      <c r="E1005" s="698"/>
      <c r="F1005" s="698"/>
      <c r="G1005" s="698"/>
      <c r="H1005" s="698"/>
      <c r="I1005" s="698"/>
      <c r="J1005" s="698"/>
      <c r="K1005" s="698"/>
      <c r="L1005" s="698"/>
      <c r="M1005" s="698"/>
      <c r="N1005" s="698"/>
      <c r="O1005" s="698"/>
      <c r="P1005" s="698"/>
      <c r="Q1005" s="698"/>
    </row>
    <row r="1006" ht="25.15" customHeight="true" x14ac:dyDescent="0.2">
      <c r="C1006" s="698"/>
      <c r="D1006" s="698"/>
      <c r="E1006" s="698"/>
      <c r="F1006" s="698"/>
      <c r="G1006" s="698"/>
      <c r="H1006" s="698"/>
      <c r="I1006" s="698"/>
      <c r="J1006" s="698"/>
      <c r="K1006" s="698"/>
      <c r="L1006" s="698"/>
      <c r="M1006" s="698"/>
      <c r="N1006" s="698"/>
      <c r="O1006" s="698"/>
      <c r="P1006" s="698"/>
      <c r="Q1006" s="698"/>
    </row>
    <row r="1007" ht="25.15" customHeight="true" x14ac:dyDescent="0.2">
      <c r="C1007" s="698"/>
      <c r="D1007" s="698"/>
      <c r="E1007" s="698"/>
      <c r="F1007" s="698"/>
      <c r="G1007" s="698"/>
      <c r="H1007" s="698"/>
      <c r="I1007" s="698"/>
      <c r="J1007" s="698"/>
      <c r="K1007" s="698"/>
      <c r="L1007" s="698"/>
      <c r="M1007" s="698"/>
      <c r="N1007" s="698"/>
      <c r="O1007" s="698"/>
      <c r="P1007" s="698"/>
      <c r="Q1007" s="698"/>
    </row>
    <row r="1008" ht="25.15" customHeight="true" x14ac:dyDescent="0.2">
      <c r="C1008" s="698"/>
      <c r="D1008" s="698"/>
      <c r="E1008" s="698"/>
      <c r="F1008" s="698"/>
      <c r="G1008" s="698"/>
      <c r="H1008" s="698"/>
      <c r="I1008" s="698"/>
      <c r="J1008" s="698"/>
      <c r="K1008" s="698"/>
      <c r="L1008" s="698"/>
      <c r="M1008" s="698"/>
      <c r="N1008" s="698"/>
      <c r="O1008" s="698"/>
      <c r="P1008" s="698"/>
      <c r="Q1008" s="698"/>
    </row>
    <row r="1009" ht="25.15" customHeight="true" x14ac:dyDescent="0.2">
      <c r="C1009" s="698"/>
      <c r="D1009" s="698"/>
      <c r="E1009" s="698"/>
      <c r="F1009" s="698"/>
      <c r="G1009" s="698"/>
      <c r="H1009" s="698"/>
      <c r="I1009" s="698"/>
      <c r="J1009" s="698"/>
      <c r="K1009" s="698"/>
      <c r="L1009" s="698"/>
      <c r="M1009" s="698"/>
      <c r="N1009" s="698"/>
      <c r="O1009" s="698"/>
      <c r="P1009" s="698"/>
      <c r="Q1009" s="698"/>
    </row>
    <row r="1010" ht="25.15" customHeight="true" x14ac:dyDescent="0.2">
      <c r="C1010" s="698"/>
      <c r="D1010" s="698"/>
      <c r="E1010" s="698"/>
      <c r="F1010" s="698"/>
      <c r="G1010" s="698"/>
      <c r="H1010" s="698"/>
      <c r="I1010" s="698"/>
      <c r="J1010" s="698"/>
      <c r="K1010" s="698"/>
      <c r="L1010" s="698"/>
      <c r="M1010" s="698"/>
      <c r="N1010" s="698"/>
      <c r="O1010" s="698"/>
      <c r="P1010" s="698"/>
      <c r="Q1010" s="698"/>
    </row>
    <row r="1011" ht="25.15" customHeight="true" x14ac:dyDescent="0.2">
      <c r="C1011" s="698"/>
      <c r="D1011" s="698"/>
      <c r="E1011" s="698"/>
      <c r="F1011" s="698"/>
      <c r="G1011" s="698"/>
      <c r="H1011" s="698"/>
      <c r="I1011" s="698"/>
      <c r="J1011" s="698"/>
      <c r="K1011" s="698"/>
      <c r="L1011" s="698"/>
      <c r="M1011" s="698"/>
      <c r="N1011" s="698"/>
      <c r="O1011" s="698"/>
      <c r="P1011" s="698"/>
      <c r="Q1011" s="698"/>
    </row>
    <row r="1012" ht="25.15" customHeight="true" x14ac:dyDescent="0.2">
      <c r="C1012" s="698"/>
      <c r="D1012" s="698"/>
      <c r="E1012" s="698"/>
      <c r="F1012" s="698"/>
      <c r="G1012" s="698"/>
      <c r="H1012" s="698"/>
      <c r="I1012" s="698"/>
      <c r="J1012" s="698"/>
      <c r="K1012" s="698"/>
      <c r="L1012" s="698"/>
      <c r="M1012" s="698"/>
      <c r="N1012" s="698"/>
      <c r="O1012" s="698"/>
      <c r="P1012" s="698"/>
      <c r="Q1012" s="698"/>
    </row>
    <row r="1013" ht="25.15" customHeight="true" x14ac:dyDescent="0.2">
      <c r="C1013" s="698"/>
      <c r="D1013" s="698"/>
      <c r="E1013" s="698"/>
      <c r="F1013" s="698"/>
      <c r="G1013" s="698"/>
      <c r="H1013" s="698"/>
      <c r="I1013" s="698"/>
      <c r="J1013" s="698"/>
      <c r="K1013" s="698"/>
      <c r="L1013" s="698"/>
      <c r="M1013" s="698"/>
      <c r="N1013" s="698"/>
      <c r="O1013" s="698"/>
      <c r="P1013" s="698"/>
      <c r="Q1013" s="698"/>
    </row>
    <row r="1014" ht="25.15" customHeight="true" x14ac:dyDescent="0.2">
      <c r="C1014" s="698"/>
      <c r="D1014" s="698"/>
      <c r="E1014" s="698"/>
      <c r="F1014" s="698"/>
      <c r="G1014" s="698"/>
      <c r="H1014" s="698"/>
      <c r="I1014" s="698"/>
      <c r="J1014" s="698"/>
      <c r="K1014" s="698"/>
      <c r="L1014" s="698"/>
      <c r="M1014" s="698"/>
      <c r="N1014" s="698"/>
      <c r="O1014" s="698"/>
      <c r="P1014" s="698"/>
      <c r="Q1014" s="698"/>
    </row>
    <row r="1015" ht="25.15" customHeight="true" x14ac:dyDescent="0.2">
      <c r="C1015" s="698"/>
      <c r="D1015" s="698"/>
      <c r="E1015" s="698"/>
      <c r="F1015" s="698"/>
      <c r="G1015" s="698"/>
      <c r="H1015" s="698"/>
      <c r="I1015" s="698"/>
      <c r="J1015" s="698"/>
      <c r="K1015" s="698"/>
      <c r="L1015" s="698"/>
      <c r="M1015" s="698"/>
      <c r="N1015" s="698"/>
      <c r="O1015" s="698"/>
      <c r="P1015" s="698"/>
      <c r="Q1015" s="698"/>
    </row>
    <row r="1016" ht="25.15" customHeight="true" x14ac:dyDescent="0.2">
      <c r="C1016" s="698"/>
      <c r="D1016" s="698"/>
      <c r="E1016" s="698"/>
      <c r="F1016" s="698"/>
      <c r="G1016" s="698"/>
      <c r="H1016" s="698"/>
      <c r="I1016" s="698"/>
      <c r="J1016" s="698"/>
      <c r="K1016" s="698"/>
      <c r="L1016" s="698"/>
      <c r="M1016" s="698"/>
      <c r="N1016" s="698"/>
      <c r="O1016" s="698"/>
      <c r="P1016" s="698"/>
      <c r="Q1016" s="698"/>
    </row>
    <row r="1017" ht="25.15" customHeight="true" x14ac:dyDescent="0.2">
      <c r="C1017" s="698"/>
      <c r="D1017" s="698"/>
      <c r="E1017" s="698"/>
      <c r="F1017" s="698"/>
      <c r="G1017" s="698"/>
      <c r="H1017" s="698"/>
      <c r="I1017" s="698"/>
      <c r="J1017" s="698"/>
      <c r="K1017" s="698"/>
      <c r="L1017" s="698"/>
      <c r="M1017" s="698"/>
      <c r="N1017" s="698"/>
      <c r="O1017" s="698"/>
      <c r="P1017" s="698"/>
      <c r="Q1017" s="698"/>
    </row>
    <row r="1018" ht="25.15" customHeight="true" x14ac:dyDescent="0.2">
      <c r="C1018" s="698"/>
      <c r="D1018" s="698"/>
      <c r="E1018" s="698"/>
      <c r="F1018" s="698"/>
      <c r="G1018" s="698"/>
      <c r="H1018" s="698"/>
      <c r="I1018" s="698"/>
      <c r="J1018" s="698"/>
      <c r="K1018" s="698"/>
      <c r="L1018" s="698"/>
      <c r="M1018" s="698"/>
      <c r="N1018" s="698"/>
      <c r="O1018" s="698"/>
      <c r="P1018" s="698"/>
      <c r="Q1018" s="698"/>
    </row>
    <row r="1019" ht="25.15" customHeight="true" x14ac:dyDescent="0.2">
      <c r="C1019" s="698"/>
      <c r="D1019" s="698"/>
      <c r="E1019" s="698"/>
      <c r="F1019" s="698"/>
      <c r="G1019" s="698"/>
      <c r="H1019" s="698"/>
      <c r="I1019" s="698"/>
      <c r="J1019" s="698"/>
      <c r="K1019" s="698"/>
      <c r="L1019" s="698"/>
      <c r="M1019" s="698"/>
      <c r="N1019" s="698"/>
      <c r="O1019" s="698"/>
      <c r="P1019" s="698"/>
      <c r="Q1019" s="698"/>
    </row>
    <row r="1020" ht="25.15" customHeight="true" x14ac:dyDescent="0.2">
      <c r="C1020" s="698"/>
      <c r="D1020" s="698"/>
      <c r="E1020" s="698"/>
      <c r="F1020" s="698"/>
      <c r="G1020" s="698"/>
      <c r="H1020" s="698"/>
      <c r="I1020" s="698"/>
      <c r="J1020" s="698"/>
      <c r="K1020" s="698"/>
      <c r="L1020" s="698"/>
      <c r="M1020" s="698"/>
      <c r="N1020" s="698"/>
      <c r="O1020" s="698"/>
      <c r="P1020" s="698"/>
      <c r="Q1020" s="698"/>
    </row>
    <row r="1021" ht="25.15" customHeight="true" x14ac:dyDescent="0.2">
      <c r="C1021" s="698"/>
      <c r="D1021" s="698"/>
      <c r="E1021" s="698"/>
      <c r="F1021" s="698"/>
      <c r="G1021" s="698"/>
      <c r="H1021" s="698"/>
      <c r="I1021" s="698"/>
      <c r="J1021" s="698"/>
      <c r="K1021" s="698"/>
      <c r="L1021" s="698"/>
      <c r="M1021" s="698"/>
      <c r="N1021" s="698"/>
      <c r="O1021" s="698"/>
      <c r="P1021" s="698"/>
      <c r="Q1021" s="698"/>
    </row>
    <row r="1022" ht="25.15" customHeight="true" x14ac:dyDescent="0.2">
      <c r="C1022" s="698"/>
      <c r="D1022" s="698"/>
      <c r="E1022" s="698"/>
      <c r="F1022" s="698"/>
      <c r="G1022" s="698"/>
      <c r="H1022" s="698"/>
      <c r="I1022" s="698"/>
      <c r="J1022" s="698"/>
      <c r="K1022" s="698"/>
      <c r="L1022" s="698"/>
      <c r="M1022" s="698"/>
      <c r="N1022" s="698"/>
      <c r="O1022" s="698"/>
      <c r="P1022" s="698"/>
      <c r="Q1022" s="698"/>
    </row>
    <row r="1023" ht="25.15" customHeight="true" x14ac:dyDescent="0.2">
      <c r="C1023" s="698"/>
      <c r="D1023" s="698"/>
      <c r="E1023" s="698"/>
      <c r="F1023" s="698"/>
      <c r="G1023" s="698"/>
      <c r="H1023" s="698"/>
      <c r="I1023" s="698"/>
      <c r="J1023" s="698"/>
      <c r="K1023" s="698"/>
      <c r="L1023" s="698"/>
      <c r="M1023" s="698"/>
      <c r="N1023" s="698"/>
      <c r="O1023" s="698"/>
      <c r="P1023" s="698"/>
      <c r="Q1023" s="698"/>
    </row>
    <row r="1024" ht="25.15" customHeight="true" x14ac:dyDescent="0.2">
      <c r="C1024" s="698"/>
      <c r="D1024" s="698"/>
      <c r="E1024" s="698"/>
      <c r="F1024" s="698"/>
      <c r="G1024" s="698"/>
      <c r="H1024" s="698"/>
      <c r="I1024" s="698"/>
      <c r="J1024" s="698"/>
      <c r="K1024" s="698"/>
      <c r="L1024" s="698"/>
      <c r="M1024" s="698"/>
      <c r="N1024" s="698"/>
      <c r="O1024" s="698"/>
      <c r="P1024" s="698"/>
      <c r="Q1024" s="698"/>
    </row>
    <row r="1025" s="571" customFormat="true" ht="21" customHeight="true" x14ac:dyDescent="0.2">
      <c r="A1025" s="1079" t="s">
        <v>193</v>
      </c>
      <c r="B1025" s="1079"/>
      <c r="C1025" s="1079"/>
      <c r="X1025" s="233"/>
      <c r="Y1025" s="233"/>
      <c r="Z1025" s="233"/>
      <c r="AA1025" s="233"/>
      <c r="AB1025" s="233"/>
      <c r="AC1025" s="233"/>
      <c r="AD1025" s="233"/>
      <c r="AE1025" s="233"/>
      <c r="AF1025" s="233"/>
      <c r="AG1025" s="233"/>
      <c r="AH1025" s="233"/>
      <c r="AI1025" s="233"/>
      <c r="AJ1025" s="233"/>
      <c r="AK1025" s="233"/>
      <c r="AL1025" s="233"/>
      <c r="AM1025" s="233"/>
      <c r="AN1025" s="233"/>
      <c r="AO1025" s="233"/>
      <c r="AP1025" s="233"/>
      <c r="AQ1025" s="233"/>
      <c r="AR1025" s="233"/>
      <c r="AS1025" s="233"/>
      <c r="AT1025" s="233"/>
      <c r="AU1025" s="233"/>
      <c r="AV1025" s="233"/>
      <c r="AW1025" s="233"/>
      <c r="AX1025" s="233"/>
      <c r="AY1025" s="233"/>
      <c r="AZ1025" s="233"/>
      <c r="BA1025" s="413"/>
      <c r="BB1025" s="480"/>
      <c r="BC1025"/>
      <c r="BD1025"/>
      <c r="BE1025"/>
      <c r="BF1025"/>
      <c r="BG1025"/>
      <c r="BH1025"/>
      <c r="BI1025"/>
      <c r="BJ1025"/>
      <c r="BK1025"/>
      <c r="BL1025"/>
      <c r="BM1025"/>
      <c r="BN1025"/>
      <c r="BO1025"/>
      <c r="BP1025"/>
      <c r="BQ1025"/>
      <c r="BR1025"/>
      <c r="BS1025"/>
      <c r="BT1025"/>
      <c r="BU1025"/>
      <c r="BV1025"/>
      <c r="BW1025" s="413"/>
      <c r="BX1025" s="415"/>
      <c r="BY1025" s="415"/>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s="571" customFormat="true" ht="15.95" customHeight="true" x14ac:dyDescent="0.2">
      <c r="A1026" s="1080" t="s">
        <v>194</v>
      </c>
      <c r="B1026" s="1080"/>
      <c r="C1026" s="576" t="s">
        <v>195</v>
      </c>
      <c r="X1026" s="233"/>
      <c r="Y1026" s="233"/>
      <c r="Z1026" s="233"/>
      <c r="AA1026" s="233"/>
      <c r="AB1026" s="233"/>
      <c r="AC1026" s="233"/>
      <c r="AD1026" s="233"/>
      <c r="AE1026" s="233"/>
      <c r="AF1026" s="233"/>
      <c r="AG1026" s="233"/>
      <c r="AH1026" s="233"/>
      <c r="AI1026" s="233"/>
      <c r="AJ1026" s="233"/>
      <c r="AK1026" s="233"/>
      <c r="AL1026" s="233"/>
      <c r="AM1026" s="233"/>
      <c r="AN1026" s="233"/>
      <c r="AO1026" s="233"/>
      <c r="AP1026" s="233"/>
      <c r="AQ1026" s="233"/>
      <c r="AR1026" s="233"/>
      <c r="AS1026" s="233"/>
      <c r="AT1026" s="233"/>
      <c r="AU1026" s="233"/>
      <c r="AV1026" s="233"/>
      <c r="AW1026" s="233"/>
      <c r="AX1026" s="233"/>
      <c r="AY1026" s="233"/>
      <c r="AZ1026" s="233"/>
      <c r="BA1026" s="413"/>
      <c r="BB1026" s="480"/>
      <c r="BC1026"/>
      <c r="BD1026"/>
      <c r="BE1026"/>
      <c r="BF1026"/>
      <c r="BG1026"/>
      <c r="BH1026"/>
      <c r="BI1026"/>
      <c r="BJ1026"/>
      <c r="BK1026"/>
      <c r="BL1026"/>
      <c r="BM1026"/>
      <c r="BN1026"/>
      <c r="BO1026"/>
      <c r="BP1026"/>
      <c r="BQ1026"/>
      <c r="BR1026"/>
      <c r="BS1026"/>
      <c r="BT1026"/>
      <c r="BU1026"/>
      <c r="BV1026"/>
      <c r="BW1026" s="413"/>
      <c r="BX1026" s="415"/>
      <c r="BY1026" s="415"/>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s="571" customFormat="true" ht="17.1" hidden="true" customHeight="true" x14ac:dyDescent="0.2">
      <c r="A1027" s="577" t="s">
        <v>196</v>
      </c>
      <c r="B1027" s="578" t="s">
        <v>197</v>
      </c>
      <c r="C1027" s="579">
        <v>8420</v>
      </c>
      <c r="X1027" s="233"/>
      <c r="Y1027" s="233"/>
      <c r="Z1027" s="233"/>
      <c r="AA1027" s="233"/>
      <c r="AB1027" s="233"/>
      <c r="AC1027" s="233"/>
      <c r="AD1027" s="233"/>
      <c r="AE1027" s="233"/>
      <c r="AF1027" s="233"/>
      <c r="AG1027" s="233"/>
      <c r="AH1027" s="233"/>
      <c r="AI1027" s="233"/>
      <c r="AJ1027" s="233"/>
      <c r="AK1027" s="233"/>
      <c r="AL1027" s="233"/>
      <c r="AM1027" s="233"/>
      <c r="AN1027" s="233"/>
      <c r="AO1027" s="233"/>
      <c r="AP1027" s="233"/>
      <c r="AQ1027" s="233"/>
      <c r="AR1027" s="233"/>
      <c r="AS1027" s="233"/>
      <c r="AT1027" s="233"/>
      <c r="AU1027" s="233"/>
      <c r="AV1027" s="233"/>
      <c r="AW1027" s="233"/>
      <c r="AX1027" s="233"/>
      <c r="AY1027" s="233"/>
      <c r="AZ1027" s="233"/>
      <c r="BA1027" s="413"/>
      <c r="BB1027" s="480"/>
      <c r="BC1027"/>
      <c r="BD1027"/>
      <c r="BE1027"/>
      <c r="BF1027"/>
      <c r="BG1027"/>
      <c r="BH1027"/>
      <c r="BI1027"/>
      <c r="BJ1027"/>
      <c r="BK1027"/>
      <c r="BL1027"/>
      <c r="BM1027"/>
      <c r="BN1027"/>
      <c r="BO1027"/>
      <c r="BP1027"/>
      <c r="BQ1027"/>
      <c r="BR1027"/>
      <c r="BS1027"/>
      <c r="BT1027"/>
      <c r="BU1027"/>
      <c r="BV1027"/>
      <c r="BW1027" s="413"/>
      <c r="BX1027" s="415"/>
      <c r="BY1027" s="415"/>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s="571" customFormat="true" ht="17.1" hidden="true" customHeight="true" x14ac:dyDescent="0.2">
      <c r="A1028" s="580" t="s">
        <v>198</v>
      </c>
      <c r="B1028" s="581" t="s">
        <v>197</v>
      </c>
      <c r="C1028" s="582">
        <v>8420</v>
      </c>
      <c r="X1028" s="233"/>
      <c r="Y1028" s="233"/>
      <c r="Z1028" s="233"/>
      <c r="AA1028" s="233"/>
      <c r="AB1028" s="233"/>
      <c r="AC1028" s="233"/>
      <c r="AD1028" s="233"/>
      <c r="AE1028" s="233"/>
      <c r="AF1028" s="233"/>
      <c r="AG1028" s="233"/>
      <c r="AH1028" s="233"/>
      <c r="AI1028" s="233"/>
      <c r="AJ1028" s="233"/>
      <c r="AK1028" s="233"/>
      <c r="AL1028" s="233"/>
      <c r="AM1028" s="233"/>
      <c r="AN1028" s="233"/>
      <c r="AO1028" s="233"/>
      <c r="AP1028" s="233"/>
      <c r="AQ1028" s="233"/>
      <c r="AR1028" s="233"/>
      <c r="AS1028" s="233"/>
      <c r="AT1028" s="233"/>
      <c r="AU1028" s="233"/>
      <c r="AV1028" s="233"/>
      <c r="AW1028" s="233"/>
      <c r="AX1028" s="233"/>
      <c r="AY1028" s="233"/>
      <c r="AZ1028" s="233"/>
      <c r="BA1028" s="413"/>
      <c r="BB1028" s="480"/>
      <c r="BC1028"/>
      <c r="BD1028"/>
      <c r="BE1028"/>
      <c r="BF1028"/>
      <c r="BG1028"/>
      <c r="BH1028"/>
      <c r="BI1028"/>
      <c r="BJ1028"/>
      <c r="BK1028"/>
      <c r="BL1028"/>
      <c r="BM1028"/>
      <c r="BN1028"/>
      <c r="BO1028"/>
      <c r="BP1028"/>
      <c r="BQ1028"/>
      <c r="BR1028"/>
      <c r="BS1028"/>
      <c r="BT1028"/>
      <c r="BU1028"/>
      <c r="BV1028"/>
      <c r="BW1028" s="413"/>
      <c r="BX1028" s="415"/>
      <c r="BY1028" s="415"/>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s="571" customFormat="true" ht="17.1" hidden="true" customHeight="true" x14ac:dyDescent="0.2">
      <c r="A1029" s="580" t="s">
        <v>199</v>
      </c>
      <c r="B1029" s="581" t="s">
        <v>200</v>
      </c>
      <c r="C1029" s="582">
        <v>8420</v>
      </c>
      <c r="X1029" s="233"/>
      <c r="Y1029" s="233"/>
      <c r="Z1029" s="233"/>
      <c r="AA1029" s="233"/>
      <c r="AB1029" s="233"/>
      <c r="AC1029" s="233"/>
      <c r="AD1029" s="233"/>
      <c r="AE1029" s="233"/>
      <c r="AF1029" s="233"/>
      <c r="AG1029" s="233"/>
      <c r="AH1029" s="233"/>
      <c r="AI1029" s="233"/>
      <c r="AJ1029" s="233"/>
      <c r="AK1029" s="233"/>
      <c r="AL1029" s="233"/>
      <c r="AM1029" s="233"/>
      <c r="AN1029" s="233"/>
      <c r="AO1029" s="233"/>
      <c r="AP1029" s="233"/>
      <c r="AQ1029" s="233"/>
      <c r="AR1029" s="233"/>
      <c r="AS1029" s="233"/>
      <c r="AT1029" s="233"/>
      <c r="AU1029" s="233"/>
      <c r="AV1029" s="233"/>
      <c r="AW1029" s="233"/>
      <c r="AX1029" s="233"/>
      <c r="AY1029" s="233"/>
      <c r="AZ1029" s="233"/>
      <c r="BA1029" s="413"/>
      <c r="BB1029" s="480"/>
      <c r="BC1029"/>
      <c r="BD1029"/>
      <c r="BE1029"/>
      <c r="BF1029"/>
      <c r="BG1029"/>
      <c r="BH1029"/>
      <c r="BI1029"/>
      <c r="BJ1029"/>
      <c r="BK1029"/>
      <c r="BL1029"/>
      <c r="BM1029"/>
      <c r="BN1029"/>
      <c r="BO1029"/>
      <c r="BP1029"/>
      <c r="BQ1029"/>
      <c r="BR1029"/>
      <c r="BS1029"/>
      <c r="BT1029"/>
      <c r="BU1029"/>
      <c r="BV1029"/>
      <c r="BW1029" s="413"/>
      <c r="BX1029" s="415"/>
      <c r="BY1029" s="415"/>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s="571" customFormat="true" ht="17.1" hidden="true" customHeight="true" x14ac:dyDescent="0.2">
      <c r="A1030" s="580" t="s">
        <v>201</v>
      </c>
      <c r="B1030" s="581" t="s">
        <v>202</v>
      </c>
      <c r="C1030" s="582">
        <v>8420</v>
      </c>
      <c r="X1030" s="233"/>
      <c r="Y1030" s="233"/>
      <c r="Z1030" s="233"/>
      <c r="AA1030" s="233"/>
      <c r="AB1030" s="233"/>
      <c r="AC1030" s="233"/>
      <c r="AD1030" s="233"/>
      <c r="AE1030" s="233"/>
      <c r="AF1030" s="233"/>
      <c r="AG1030" s="233"/>
      <c r="AH1030" s="233"/>
      <c r="AI1030" s="233"/>
      <c r="AJ1030" s="233"/>
      <c r="AK1030" s="233"/>
      <c r="AL1030" s="233"/>
      <c r="AM1030" s="233"/>
      <c r="AN1030" s="233"/>
      <c r="AO1030" s="233"/>
      <c r="AP1030" s="233"/>
      <c r="AQ1030" s="233"/>
      <c r="AR1030" s="233"/>
      <c r="AS1030" s="233"/>
      <c r="AT1030" s="233"/>
      <c r="AU1030" s="233"/>
      <c r="AV1030" s="233"/>
      <c r="AW1030" s="233"/>
      <c r="AX1030" s="233"/>
      <c r="AY1030" s="233"/>
      <c r="AZ1030" s="233"/>
      <c r="BA1030" s="413"/>
      <c r="BB1030" s="480"/>
      <c r="BC1030"/>
      <c r="BD1030"/>
      <c r="BE1030"/>
      <c r="BF1030"/>
      <c r="BG1030"/>
      <c r="BH1030"/>
      <c r="BI1030"/>
      <c r="BJ1030"/>
      <c r="BK1030"/>
      <c r="BL1030"/>
      <c r="BM1030"/>
      <c r="BN1030"/>
      <c r="BO1030"/>
      <c r="BP1030"/>
      <c r="BQ1030"/>
      <c r="BR1030"/>
      <c r="BS1030"/>
      <c r="BT1030"/>
      <c r="BU1030"/>
      <c r="BV1030"/>
      <c r="BW1030" s="413"/>
      <c r="BX1030" s="415"/>
      <c r="BY1030" s="415"/>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s="571" customFormat="true" ht="17.1" customHeight="true" x14ac:dyDescent="0.2">
      <c r="A1031" s="1081" t="s">
        <v>203</v>
      </c>
      <c r="B1031" s="581" t="s">
        <v>204</v>
      </c>
      <c r="C1031" s="582">
        <v>5239</v>
      </c>
      <c r="X1031" s="233"/>
      <c r="Y1031" s="233"/>
      <c r="Z1031" s="233"/>
      <c r="AA1031" s="233"/>
      <c r="AB1031" s="233"/>
      <c r="AC1031" s="233"/>
      <c r="AD1031" s="233"/>
      <c r="AE1031" s="233"/>
      <c r="AF1031" s="233"/>
      <c r="AG1031" s="233"/>
      <c r="AH1031" s="233"/>
      <c r="AI1031" s="233"/>
      <c r="AJ1031" s="233"/>
      <c r="AK1031" s="233"/>
      <c r="AL1031" s="233"/>
      <c r="AM1031" s="233"/>
      <c r="AN1031" s="233"/>
      <c r="AO1031" s="233"/>
      <c r="AP1031" s="233"/>
      <c r="AQ1031" s="233"/>
      <c r="AR1031" s="233"/>
      <c r="AS1031" s="233"/>
      <c r="AT1031" s="233"/>
      <c r="AU1031" s="233"/>
      <c r="AV1031" s="233"/>
      <c r="AW1031" s="233"/>
      <c r="AX1031" s="233"/>
      <c r="AY1031" s="233"/>
      <c r="AZ1031" s="233"/>
      <c r="BA1031" s="413"/>
      <c r="BB1031" s="480"/>
      <c r="BC1031"/>
      <c r="BD1031"/>
      <c r="BE1031"/>
      <c r="BF1031"/>
      <c r="BG1031"/>
      <c r="BH1031"/>
      <c r="BI1031"/>
      <c r="BJ1031"/>
      <c r="BK1031"/>
      <c r="BL1031"/>
      <c r="BM1031"/>
      <c r="BN1031"/>
      <c r="BO1031"/>
      <c r="BP1031"/>
      <c r="BQ1031"/>
      <c r="BR1031"/>
      <c r="BS1031"/>
      <c r="BT1031"/>
      <c r="BU1031"/>
      <c r="BV1031"/>
      <c r="BW1031" s="413"/>
      <c r="BX1031" s="415"/>
      <c r="BY1031" s="415"/>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s="571" customFormat="true" ht="17.1" customHeight="true" x14ac:dyDescent="0.2">
      <c r="A1032" s="1082"/>
      <c r="B1032" s="583" t="s">
        <v>205</v>
      </c>
      <c r="C1032" s="584">
        <v>3181</v>
      </c>
      <c r="X1032" s="233"/>
      <c r="Y1032" s="233"/>
      <c r="Z1032" s="233"/>
      <c r="AA1032" s="233"/>
      <c r="AB1032" s="233"/>
      <c r="AC1032" s="233"/>
      <c r="AD1032" s="233"/>
      <c r="AE1032" s="233"/>
      <c r="AF1032" s="233"/>
      <c r="AG1032" s="233"/>
      <c r="AH1032" s="233"/>
      <c r="AI1032" s="233"/>
      <c r="AJ1032" s="233"/>
      <c r="AK1032" s="233"/>
      <c r="AL1032" s="233"/>
      <c r="AM1032" s="233"/>
      <c r="AN1032" s="233"/>
      <c r="AO1032" s="233"/>
      <c r="AP1032" s="233"/>
      <c r="AQ1032" s="233"/>
      <c r="AR1032" s="233"/>
      <c r="AS1032" s="233"/>
      <c r="AT1032" s="233"/>
      <c r="AU1032" s="233"/>
      <c r="AV1032" s="233"/>
      <c r="AW1032" s="233"/>
      <c r="AX1032" s="233"/>
      <c r="AY1032" s="233"/>
      <c r="AZ1032" s="233"/>
      <c r="BA1032" s="413"/>
      <c r="BB1032" s="480"/>
      <c r="BC1032"/>
      <c r="BD1032"/>
      <c r="BE1032"/>
      <c r="BF1032"/>
      <c r="BG1032"/>
      <c r="BH1032"/>
      <c r="BI1032"/>
      <c r="BJ1032"/>
      <c r="BK1032"/>
      <c r="BL1032"/>
      <c r="BM1032"/>
      <c r="BN1032"/>
      <c r="BO1032"/>
      <c r="BP1032"/>
      <c r="BQ1032"/>
      <c r="BR1032"/>
      <c r="BS1032"/>
      <c r="BT1032"/>
      <c r="BU1032"/>
      <c r="BV1032"/>
      <c r="BW1032" s="413"/>
      <c r="BX1032" s="415"/>
      <c r="BY1032" s="415"/>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571" customFormat="true" ht="12.95" customHeight="true" x14ac:dyDescent="0.2">
      <c r="A1033" s="1083" t="s">
        <v>206</v>
      </c>
      <c r="B1033" s="1083"/>
      <c r="C1033" s="1083"/>
      <c r="X1033" s="233"/>
      <c r="Y1033" s="233"/>
      <c r="Z1033" s="233"/>
      <c r="AA1033" s="233"/>
      <c r="AB1033" s="233"/>
      <c r="AC1033" s="233"/>
      <c r="AD1033" s="233"/>
      <c r="AE1033" s="233"/>
      <c r="AF1033" s="233"/>
      <c r="AG1033" s="233"/>
      <c r="AH1033" s="233"/>
      <c r="AI1033" s="233"/>
      <c r="AJ1033" s="233"/>
      <c r="AK1033" s="233"/>
      <c r="AL1033" s="233"/>
      <c r="AM1033" s="233"/>
      <c r="AN1033" s="233"/>
      <c r="AO1033" s="233"/>
      <c r="AP1033" s="233"/>
      <c r="AQ1033" s="233"/>
      <c r="AR1033" s="233"/>
      <c r="AS1033" s="233"/>
      <c r="AT1033" s="233"/>
      <c r="AU1033" s="233"/>
      <c r="AV1033" s="233"/>
      <c r="AW1033" s="233"/>
      <c r="AX1033" s="233"/>
      <c r="AY1033" s="233"/>
      <c r="AZ1033" s="233"/>
      <c r="BA1033" s="587"/>
      <c r="BB1033" s="371"/>
      <c r="BC1033" s="587"/>
      <c r="BD1033" s="587"/>
      <c r="BE1033" s="587"/>
      <c r="BF1033" s="587"/>
      <c r="BG1033" s="587"/>
      <c r="BH1033" s="587"/>
      <c r="BI1033" s="587"/>
      <c r="BJ1033" s="587"/>
      <c r="BK1033" s="587"/>
      <c r="BL1033" s="587"/>
      <c r="BM1033" s="587"/>
      <c r="BN1033" s="587"/>
      <c r="BO1033" s="587"/>
      <c r="BP1033" s="587"/>
      <c r="BQ1033" s="587"/>
      <c r="BR1033" s="587"/>
      <c r="BS1033" s="587"/>
      <c r="BT1033" s="587"/>
      <c r="BU1033" s="587"/>
      <c r="BV1033" s="587"/>
      <c r="BW1033" s="587"/>
      <c r="BX1033" s="398"/>
      <c r="BY1033" s="398"/>
      <c r="BZ1033" s="398"/>
      <c r="CA1033" s="398"/>
      <c r="CB1033" s="398"/>
      <c r="CC1033" s="398"/>
      <c r="CD1033" s="398"/>
      <c r="CE1033" s="398"/>
      <c r="CF1033" s="398"/>
      <c r="CG1033" s="398"/>
      <c r="CH1033" s="398"/>
      <c r="CI1033" s="398"/>
      <c r="CJ1033" s="398"/>
      <c r="CK1033" s="398"/>
      <c r="CL1033" s="398"/>
      <c r="CM1033" s="398"/>
      <c r="CN1033" s="398"/>
      <c r="CO1033" s="398"/>
      <c r="CP1033" s="398"/>
      <c r="CQ1033" s="398"/>
      <c r="CR1033" s="398"/>
      <c r="CS1033" s="398"/>
      <c r="CT1033" s="398"/>
      <c r="CU1033" s="398"/>
      <c r="CV1033" s="398"/>
      <c r="CW1033" s="398"/>
      <c r="CX1033" s="398"/>
      <c r="CY1033" s="398"/>
      <c r="CZ1033" s="398"/>
    </row>
    <row r="1034" s="405" customFormat="true" ht="15" customHeight="true" x14ac:dyDescent="0.2">
      <c r="A1034" s="1083" t="s">
        <v>206</v>
      </c>
      <c r="B1034" s="1083"/>
      <c r="C1034" s="1083"/>
      <c r="X1034" s="398"/>
      <c r="Y1034" s="398"/>
      <c r="Z1034" s="398"/>
      <c r="AA1034" s="398"/>
      <c r="AB1034" s="398"/>
      <c r="AC1034" s="398"/>
      <c r="AD1034" s="398"/>
      <c r="AE1034" s="398"/>
      <c r="AF1034" s="398"/>
      <c r="AG1034" s="398"/>
      <c r="AH1034" s="398"/>
      <c r="AI1034" s="398"/>
      <c r="AJ1034" s="398"/>
      <c r="AK1034" s="398"/>
      <c r="AL1034" s="398"/>
      <c r="AM1034" s="398"/>
      <c r="AN1034" s="398"/>
      <c r="AO1034" s="398"/>
      <c r="AP1034" s="398"/>
      <c r="AQ1034" s="398"/>
      <c r="AR1034" s="398"/>
      <c r="AS1034" s="398"/>
      <c r="AT1034" s="398"/>
      <c r="AU1034" s="398"/>
      <c r="AV1034" s="398"/>
      <c r="AW1034" s="398"/>
      <c r="AX1034" s="398"/>
      <c r="AY1034" s="398"/>
      <c r="AZ1034" s="398"/>
      <c r="BA1034" s="413"/>
      <c r="BB1034" s="480"/>
      <c r="BC1034"/>
      <c r="BD1034"/>
      <c r="BE1034"/>
      <c r="BF1034"/>
      <c r="BG1034"/>
      <c r="BH1034"/>
      <c r="BI1034"/>
      <c r="BJ1034"/>
      <c r="BK1034"/>
      <c r="BL1034"/>
      <c r="BM1034"/>
      <c r="BN1034"/>
      <c r="BO1034"/>
      <c r="BP1034"/>
      <c r="BQ1034"/>
      <c r="BR1034"/>
      <c r="BS1034"/>
      <c r="BT1034"/>
      <c r="BU1034"/>
      <c r="BV1034"/>
      <c r="BW1034" s="413"/>
      <c r="BX1034" s="415"/>
      <c r="BY1034" s="415"/>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5" s="405" customFormat="true" ht="15" customHeight="true" x14ac:dyDescent="0.2">
      <c r="B1035" s="572"/>
      <c r="X1035" s="398"/>
      <c r="Y1035" s="398"/>
      <c r="Z1035" s="398"/>
      <c r="AA1035" s="398"/>
      <c r="AB1035" s="398"/>
      <c r="AC1035" s="398"/>
      <c r="AD1035" s="398"/>
      <c r="AE1035" s="398"/>
      <c r="AF1035" s="398"/>
      <c r="AG1035" s="398"/>
      <c r="AH1035" s="398"/>
      <c r="AI1035" s="398"/>
      <c r="AJ1035" s="398"/>
      <c r="AK1035" s="398"/>
      <c r="AL1035" s="398"/>
      <c r="AM1035" s="398"/>
      <c r="AN1035" s="398"/>
      <c r="AO1035" s="398"/>
      <c r="AP1035" s="398"/>
      <c r="AQ1035" s="398"/>
      <c r="AR1035" s="398"/>
      <c r="AS1035" s="398"/>
      <c r="AT1035" s="398"/>
      <c r="AU1035" s="398"/>
      <c r="AV1035" s="398"/>
      <c r="AW1035" s="398"/>
      <c r="AX1035" s="398"/>
      <c r="AY1035" s="398"/>
      <c r="AZ1035" s="398"/>
      <c r="BA1035" s="570"/>
      <c r="BB1035" s="426"/>
      <c r="BC1035" s="570"/>
      <c r="BD1035" s="570"/>
      <c r="BE1035" s="570"/>
      <c r="BF1035" s="570"/>
      <c r="BG1035" s="570"/>
      <c r="BH1035" s="570"/>
      <c r="BI1035" s="570"/>
      <c r="BJ1035" s="570"/>
      <c r="BK1035" s="570"/>
      <c r="BL1035" s="570"/>
      <c r="BM1035" s="570"/>
      <c r="BN1035" s="570"/>
      <c r="BO1035" s="570"/>
      <c r="BP1035" s="570"/>
      <c r="BQ1035" s="570"/>
      <c r="BR1035" s="570"/>
      <c r="BS1035" s="570"/>
      <c r="BT1035" s="570"/>
      <c r="BU1035" s="570"/>
      <c r="BV1035" s="570"/>
      <c r="BW1035" s="570"/>
      <c r="BX1035" s="398"/>
      <c r="BY1035" s="398"/>
      <c r="BZ1035" s="398"/>
      <c r="CA1035" s="398"/>
      <c r="CB1035" s="398"/>
      <c r="CC1035" s="398"/>
      <c r="CD1035" s="398"/>
      <c r="CE1035" s="398"/>
      <c r="CF1035" s="398"/>
      <c r="CG1035" s="398"/>
      <c r="CH1035" s="398"/>
      <c r="CI1035" s="398"/>
      <c r="CJ1035" s="398"/>
      <c r="CK1035" s="398"/>
      <c r="CL1035" s="398"/>
      <c r="CM1035" s="398"/>
      <c r="CN1035" s="398"/>
      <c r="CO1035" s="398"/>
      <c r="CP1035" s="398"/>
      <c r="CQ1035" s="398"/>
      <c r="CR1035" s="398"/>
      <c r="CS1035" s="398"/>
      <c r="CT1035" s="398"/>
      <c r="CU1035" s="398"/>
      <c r="CV1035" s="398"/>
      <c r="CW1035" s="398"/>
      <c r="CX1035" s="398"/>
      <c r="CY1035" s="398"/>
      <c r="CZ1035" s="398"/>
    </row>
    <row r="1036" ht="15" customHeight="true" x14ac:dyDescent="0.25">
      <c r="A1036" s="481" t="s">
        <v>121</v>
      </c>
      <c r="B1036" s="353" t="s">
        <v>122</v>
      </c>
    </row>
    <row r="1037" ht="15" customHeight="true" x14ac:dyDescent="0.2">
      <c r="A1037" s="482" t="str">
        <f>R15</f>
        <v>Antananarivo</v>
      </c>
      <c r="B1037" s="482" t="e">
        <f>BR122+BR123</f>
        <v>#VALUE!</v>
      </c>
    </row>
    <row r="1038" ht="15" customHeight="true" x14ac:dyDescent="0.2">
      <c r="A1038" s="482" t="str">
        <f>S15</f>
        <v>Antsiranana</v>
      </c>
      <c r="B1038" s="482" t="e">
        <f>BS122+BS123</f>
        <v>#VALUE!</v>
      </c>
    </row>
    <row r="1039" ht="15" customHeight="true" x14ac:dyDescent="0.2">
      <c r="A1039" s="482" t="str">
        <f>T15</f>
        <v>Fianarantsoa</v>
      </c>
      <c r="B1039" s="482" t="e">
        <f>BT122+BT123</f>
        <v>#VALUE!</v>
      </c>
    </row>
    <row r="1040" ht="15" customHeight="true" x14ac:dyDescent="0.2">
      <c r="A1040" s="482" t="str">
        <f>U15</f>
        <v>Mahajanga</v>
      </c>
      <c r="B1040" s="482" t="e">
        <f>BU122+BU123</f>
        <v>#VALUE!</v>
      </c>
    </row>
    <row r="1041" ht="15" customHeight="true" x14ac:dyDescent="0.2">
      <c r="A1041" s="482" t="str">
        <f>V15</f>
        <v>Toamasina</v>
      </c>
      <c r="B1041" s="482" t="e">
        <f>BV122+BV123</f>
        <v>#VALUE!</v>
      </c>
    </row>
    <row r="1042" ht="15" customHeight="true" x14ac:dyDescent="0.2">
      <c r="A1042" s="482" t="str">
        <f>W15</f>
        <v>Toliary</v>
      </c>
      <c r="B1042" s="482" t="e">
        <f>BW122+BW123</f>
        <v>#VALUE!</v>
      </c>
    </row>
    <row r="1043" ht="15" customHeight="true" x14ac:dyDescent="0.2">
      <c r="A1043" s="482">
        <f>X15</f>
        <v>0</v>
      </c>
      <c r="B1043" s="482">
        <f>BX122+XR123</f>
        <v>0</v>
      </c>
    </row>
    <row r="1044" ht="15" customHeight="true" x14ac:dyDescent="0.2">
      <c r="A1044" s="482">
        <f>Y15</f>
        <v>0</v>
      </c>
      <c r="B1044" s="482">
        <f>BY122+BY123</f>
        <v>0</v>
      </c>
    </row>
    <row r="1045" ht="15" customHeight="true" x14ac:dyDescent="0.2">
      <c r="A1045" s="482">
        <f>Z15</f>
        <v>0</v>
      </c>
      <c r="B1045" s="482">
        <f>BZ122+BZ123</f>
        <v>0</v>
      </c>
    </row>
    <row r="1046" ht="15" customHeight="true" x14ac:dyDescent="0.2">
      <c r="A1046" s="426">
        <f>AA15</f>
        <v>0</v>
      </c>
      <c r="B1046" s="482">
        <f>CA122+CA123</f>
        <v>0</v>
      </c>
    </row>
    <row r="1047" ht="15" customHeight="true" x14ac:dyDescent="0.2">
      <c r="A1047" s="426">
        <f>AB15</f>
        <v>0</v>
      </c>
      <c r="B1047" s="482">
        <f>CB122+CB123</f>
        <v>0</v>
      </c>
    </row>
    <row r="1048" ht="15" customHeight="true" x14ac:dyDescent="0.2">
      <c r="A1048" s="426">
        <f>AC15</f>
        <v>0</v>
      </c>
      <c r="B1048" s="482">
        <f>CC122+CC123</f>
        <v>0</v>
      </c>
    </row>
    <row r="1049" ht="15" customHeight="true" x14ac:dyDescent="0.2">
      <c r="A1049" s="426">
        <f>AD15</f>
        <v>0</v>
      </c>
      <c r="B1049" s="482">
        <f>CD122+CD123</f>
        <v>0</v>
      </c>
    </row>
    <row r="1050" ht="15" customHeight="true" x14ac:dyDescent="0.2">
      <c r="A1050" s="426">
        <f>AE15</f>
        <v>0</v>
      </c>
      <c r="B1050" s="482">
        <f>CE122+CE123</f>
        <v>0</v>
      </c>
    </row>
    <row r="1051" ht="15" customHeight="true" x14ac:dyDescent="0.2">
      <c r="A1051" s="426">
        <f>AF15</f>
        <v>0</v>
      </c>
      <c r="B1051" s="482">
        <f>CF122+CF123</f>
        <v>0</v>
      </c>
    </row>
    <row r="1052" ht="15" customHeight="true" x14ac:dyDescent="0.2">
      <c r="A1052" s="426">
        <f>AG15</f>
        <v>0</v>
      </c>
      <c r="B1052" s="482">
        <f>CG122+CG123</f>
        <v>0</v>
      </c>
    </row>
    <row r="1053" ht="15" customHeight="true" x14ac:dyDescent="0.2">
      <c r="A1053" s="426">
        <f>AH15</f>
        <v>0</v>
      </c>
      <c r="B1053" s="482">
        <f>CH122+CH123</f>
        <v>0</v>
      </c>
    </row>
    <row r="1054" ht="15" customHeight="true" x14ac:dyDescent="0.2">
      <c r="A1054" s="426">
        <f>AI15</f>
        <v>0</v>
      </c>
      <c r="B1054" s="482">
        <f>CI122+CI123</f>
        <v>0</v>
      </c>
    </row>
    <row r="1055" ht="15" customHeight="true" x14ac:dyDescent="0.2">
      <c r="A1055" s="426">
        <f>AJ15</f>
        <v>0</v>
      </c>
      <c r="B1055" s="482">
        <f>CJ122+CJ123</f>
        <v>0</v>
      </c>
    </row>
    <row r="1056" ht="15" customHeight="true" x14ac:dyDescent="0.2">
      <c r="A1056" s="426">
        <f>AK15</f>
        <v>0</v>
      </c>
      <c r="B1056" s="482">
        <f>CK122+CK123</f>
        <v>0</v>
      </c>
    </row>
    <row r="1057" ht="15" customHeight="true" x14ac:dyDescent="0.2">
      <c r="A1057" s="426">
        <f>AL15</f>
        <v>0</v>
      </c>
      <c r="B1057" s="482">
        <f>CL122+CL123</f>
        <v>0</v>
      </c>
    </row>
    <row r="1058" ht="15" customHeight="true" x14ac:dyDescent="0.2">
      <c r="A1058" s="426">
        <f>AM15</f>
        <v>0</v>
      </c>
      <c r="B1058" s="482">
        <f>CM122+CM123</f>
        <v>0</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A1071" s="426"/>
      <c r="B1071" s="482"/>
    </row>
    <row r="1072" ht="15" customHeight="true" x14ac:dyDescent="0.2">
      <c r="A1072" s="482">
        <f>34-COUNTIF(A1037:A1071,"0")</f>
        <v>6</v>
      </c>
      <c r="B1072" s="426" t="s">
        <v>140</v>
      </c>
    </row>
    <row r="1100" s="919" customFormat="true" ht="17.1" customHeight="true" x14ac:dyDescent="0.2">
      <c r="A1100" s="920"/>
      <c r="B1100" s="903"/>
      <c r="BA1100" s="570"/>
      <c r="BB1100" s="426"/>
      <c r="BC1100" s="570"/>
      <c r="BD1100" s="570"/>
      <c r="BE1100" s="570"/>
      <c r="BF1100" s="570"/>
      <c r="BG1100" s="570"/>
      <c r="BH1100" s="570"/>
      <c r="BI1100" s="570"/>
      <c r="BJ1100" s="570"/>
      <c r="BK1100" s="570"/>
      <c r="BL1100" s="570"/>
      <c r="BM1100" s="570"/>
      <c r="BN1100" s="570"/>
      <c r="BO1100" s="570"/>
      <c r="BP1100" s="570"/>
      <c r="BQ1100" s="570"/>
      <c r="BR1100" s="570"/>
      <c r="BS1100" s="570"/>
      <c r="BT1100" s="570"/>
      <c r="BU1100" s="570"/>
      <c r="BV1100" s="570"/>
      <c r="BW1100" s="570"/>
      <c r="BX1100" s="398"/>
      <c r="BY1100" s="398"/>
      <c r="BZ1100" s="398"/>
      <c r="CA1100" s="398"/>
      <c r="CB1100" s="398"/>
      <c r="CC1100" s="398"/>
      <c r="CD1100" s="398"/>
      <c r="CE1100" s="398"/>
      <c r="CF1100" s="398"/>
      <c r="CG1100" s="398"/>
      <c r="CH1100" s="398"/>
      <c r="CI1100" s="398"/>
      <c r="CJ1100" s="398"/>
      <c r="CK1100" s="398"/>
      <c r="CL1100" s="398"/>
      <c r="CM1100" s="398"/>
      <c r="CN1100" s="398"/>
      <c r="CO1100" s="398"/>
      <c r="CP1100" s="398"/>
      <c r="CQ1100" s="398"/>
      <c r="CR1100" s="398"/>
      <c r="CS1100" s="398"/>
      <c r="CT1100" s="398"/>
      <c r="CU1100" s="398"/>
      <c r="CV1100" s="398"/>
      <c r="CW1100" s="398"/>
      <c r="CX1100" s="398"/>
      <c r="CY1100" s="398"/>
      <c r="CZ1100" s="398"/>
    </row>
    <row r="1101" s="919" customFormat="true" ht="17.1" customHeight="true" x14ac:dyDescent="0.2">
      <c r="A1101" s="921"/>
      <c r="B1101" s="904"/>
      <c r="BA1101" s="570"/>
      <c r="BB1101" s="426"/>
      <c r="BC1101" s="570"/>
      <c r="BD1101" s="570"/>
      <c r="BE1101" s="570"/>
      <c r="BF1101" s="570"/>
      <c r="BG1101" s="570"/>
      <c r="BH1101" s="570"/>
      <c r="BI1101" s="570"/>
      <c r="BJ1101" s="570"/>
      <c r="BK1101" s="570"/>
      <c r="BL1101" s="570"/>
      <c r="BM1101" s="570"/>
      <c r="BN1101" s="570"/>
      <c r="BO1101" s="570"/>
      <c r="BP1101" s="570"/>
      <c r="BQ1101" s="570"/>
      <c r="BR1101" s="570"/>
      <c r="BS1101" s="570"/>
      <c r="BT1101" s="570"/>
      <c r="BU1101" s="570"/>
      <c r="BV1101" s="570"/>
      <c r="BW1101" s="570"/>
      <c r="BX1101" s="398"/>
      <c r="BY1101" s="398"/>
      <c r="BZ1101" s="398"/>
      <c r="CA1101" s="398"/>
      <c r="CB1101" s="398"/>
      <c r="CC1101" s="398"/>
      <c r="CD1101" s="398"/>
      <c r="CE1101" s="398"/>
      <c r="CF1101" s="398"/>
      <c r="CG1101" s="398"/>
      <c r="CH1101" s="398"/>
      <c r="CI1101" s="398"/>
      <c r="CJ1101" s="398"/>
      <c r="CK1101" s="398"/>
      <c r="CL1101" s="398"/>
      <c r="CM1101" s="398"/>
      <c r="CN1101" s="398"/>
      <c r="CO1101" s="398"/>
      <c r="CP1101" s="398"/>
      <c r="CQ1101" s="398"/>
      <c r="CR1101" s="398"/>
      <c r="CS1101" s="398"/>
      <c r="CT1101" s="398"/>
      <c r="CU1101" s="398"/>
      <c r="CV1101" s="398"/>
      <c r="CW1101" s="398"/>
      <c r="CX1101" s="398"/>
      <c r="CY1101" s="398"/>
      <c r="CZ1101" s="398"/>
    </row>
    <row r="1102" s="398" customFormat="true" ht="15" customHeight="true" x14ac:dyDescent="0.2">
      <c r="BA1102" s="570"/>
      <c r="BB1102" s="426"/>
      <c r="BC1102" s="570"/>
      <c r="BD1102" s="570"/>
      <c r="BE1102" s="570"/>
      <c r="BF1102" s="570"/>
      <c r="BG1102" s="570"/>
      <c r="BH1102" s="570"/>
      <c r="BI1102" s="570"/>
      <c r="BJ1102" s="570"/>
      <c r="BK1102" s="570"/>
      <c r="BL1102" s="570"/>
      <c r="BM1102" s="570"/>
      <c r="BN1102" s="570"/>
      <c r="BO1102" s="570"/>
      <c r="BP1102" s="570"/>
      <c r="BQ1102" s="570"/>
      <c r="BR1102" s="570"/>
      <c r="BS1102" s="570"/>
      <c r="BT1102" s="570"/>
      <c r="BU1102" s="570"/>
      <c r="BV1102" s="570"/>
      <c r="BW1102" s="570"/>
    </row>
    <row r="1103" s="398" customFormat="true" ht="15" customHeight="true" x14ac:dyDescent="0.2">
      <c r="BA1103" s="570"/>
      <c r="BB1103" s="426"/>
      <c r="BC1103" s="570"/>
      <c r="BD1103" s="570"/>
      <c r="BE1103" s="570"/>
      <c r="BF1103" s="570"/>
      <c r="BG1103" s="570"/>
      <c r="BH1103" s="570"/>
      <c r="BI1103" s="570"/>
      <c r="BJ1103" s="570"/>
      <c r="BK1103" s="570"/>
      <c r="BL1103" s="570"/>
      <c r="BM1103" s="570"/>
      <c r="BN1103" s="570"/>
      <c r="BO1103" s="570"/>
      <c r="BP1103" s="570"/>
      <c r="BQ1103" s="570"/>
      <c r="BR1103" s="570"/>
      <c r="BS1103" s="570"/>
      <c r="BT1103" s="570"/>
      <c r="BU1103" s="570"/>
      <c r="BV1103" s="570"/>
      <c r="BW1103" s="570"/>
    </row>
    <row r="1104" s="398" customFormat="true" ht="15" customHeight="true" x14ac:dyDescent="0.2">
      <c r="BA1104" s="570"/>
      <c r="BB1104" s="426"/>
      <c r="BC1104" s="570"/>
      <c r="BD1104" s="570"/>
      <c r="BE1104" s="570"/>
      <c r="BF1104" s="570"/>
      <c r="BG1104" s="570"/>
      <c r="BH1104" s="570"/>
      <c r="BI1104" s="570"/>
      <c r="BJ1104" s="570"/>
      <c r="BK1104" s="570"/>
      <c r="BL1104" s="570"/>
      <c r="BM1104" s="570"/>
      <c r="BN1104" s="570"/>
      <c r="BO1104" s="570"/>
      <c r="BP1104" s="570"/>
      <c r="BQ1104" s="570"/>
      <c r="BR1104" s="570"/>
      <c r="BS1104" s="570"/>
      <c r="BT1104" s="570"/>
      <c r="BU1104" s="570"/>
      <c r="BV1104" s="570"/>
      <c r="BW1104" s="570"/>
    </row>
    <row r="1105" s="398" customFormat="true" ht="15" customHeight="true" x14ac:dyDescent="0.2">
      <c r="BA1105" s="570"/>
      <c r="BB1105" s="426"/>
      <c r="BC1105" s="570"/>
      <c r="BD1105" s="570"/>
      <c r="BE1105" s="570"/>
      <c r="BF1105" s="570"/>
      <c r="BG1105" s="570"/>
      <c r="BH1105" s="570"/>
      <c r="BI1105" s="570"/>
      <c r="BJ1105" s="570"/>
      <c r="BK1105" s="570"/>
      <c r="BL1105" s="570"/>
      <c r="BM1105" s="570"/>
      <c r="BN1105" s="570"/>
      <c r="BO1105" s="570"/>
      <c r="BP1105" s="570"/>
      <c r="BQ1105" s="570"/>
      <c r="BR1105" s="570"/>
      <c r="BS1105" s="570"/>
      <c r="BT1105" s="570"/>
      <c r="BU1105" s="570"/>
      <c r="BV1105" s="570"/>
      <c r="BW1105" s="570"/>
    </row>
    <row r="1106" s="398" customFormat="true" ht="15" customHeight="true" x14ac:dyDescent="0.2">
      <c r="BA1106" s="570"/>
      <c r="BB1106" s="426"/>
      <c r="BC1106" s="570"/>
      <c r="BD1106" s="570"/>
      <c r="BE1106" s="570"/>
      <c r="BF1106" s="570"/>
      <c r="BG1106" s="570"/>
      <c r="BH1106" s="570"/>
      <c r="BI1106" s="570"/>
      <c r="BJ1106" s="570"/>
      <c r="BK1106" s="570"/>
      <c r="BL1106" s="570"/>
      <c r="BM1106" s="570"/>
      <c r="BN1106" s="570"/>
      <c r="BO1106" s="570"/>
      <c r="BP1106" s="570"/>
      <c r="BQ1106" s="570"/>
      <c r="BR1106" s="570"/>
      <c r="BS1106" s="570"/>
      <c r="BT1106" s="570"/>
      <c r="BU1106" s="570"/>
      <c r="BV1106" s="570"/>
      <c r="BW1106" s="570"/>
    </row>
    <row r="1107" s="398" customFormat="true" ht="15" customHeight="true" x14ac:dyDescent="0.2">
      <c r="BA1107" s="570"/>
      <c r="BB1107" s="426"/>
      <c r="BC1107" s="570"/>
      <c r="BD1107" s="570"/>
      <c r="BE1107" s="570"/>
      <c r="BF1107" s="570"/>
      <c r="BG1107" s="570"/>
      <c r="BH1107" s="570"/>
      <c r="BI1107" s="570"/>
      <c r="BJ1107" s="570"/>
      <c r="BK1107" s="570"/>
      <c r="BL1107" s="570"/>
      <c r="BM1107" s="570"/>
      <c r="BN1107" s="570"/>
      <c r="BO1107" s="570"/>
      <c r="BP1107" s="570"/>
      <c r="BQ1107" s="570"/>
      <c r="BR1107" s="570"/>
      <c r="BS1107" s="570"/>
      <c r="BT1107" s="570"/>
      <c r="BU1107" s="570"/>
      <c r="BV1107" s="570"/>
      <c r="BW1107" s="570"/>
    </row>
    <row r="1108" s="398" customFormat="true" ht="15" customHeight="true" x14ac:dyDescent="0.2">
      <c r="BA1108" s="570"/>
      <c r="BB1108" s="426"/>
      <c r="BC1108" s="570"/>
      <c r="BD1108" s="570"/>
      <c r="BE1108" s="570"/>
      <c r="BF1108" s="570"/>
      <c r="BG1108" s="570"/>
      <c r="BH1108" s="570"/>
      <c r="BI1108" s="570"/>
      <c r="BJ1108" s="570"/>
      <c r="BK1108" s="570"/>
      <c r="BL1108" s="570"/>
      <c r="BM1108" s="570"/>
      <c r="BN1108" s="570"/>
      <c r="BO1108" s="570"/>
      <c r="BP1108" s="570"/>
      <c r="BQ1108" s="570"/>
      <c r="BR1108" s="570"/>
      <c r="BS1108" s="570"/>
      <c r="BT1108" s="570"/>
      <c r="BU1108" s="570"/>
      <c r="BV1108" s="570"/>
      <c r="BW1108" s="570"/>
    </row>
    <row r="1109" s="398" customFormat="true" ht="15" customHeight="true" x14ac:dyDescent="0.2">
      <c r="BA1109" s="570"/>
      <c r="BB1109" s="426"/>
      <c r="BC1109" s="570"/>
      <c r="BD1109" s="570"/>
      <c r="BE1109" s="570"/>
      <c r="BF1109" s="570"/>
      <c r="BG1109" s="570"/>
      <c r="BH1109" s="570"/>
      <c r="BI1109" s="570"/>
      <c r="BJ1109" s="570"/>
      <c r="BK1109" s="570"/>
      <c r="BL1109" s="570"/>
      <c r="BM1109" s="570"/>
      <c r="BN1109" s="570"/>
      <c r="BO1109" s="570"/>
      <c r="BP1109" s="570"/>
      <c r="BQ1109" s="570"/>
      <c r="BR1109" s="570"/>
      <c r="BS1109" s="570"/>
      <c r="BT1109" s="570"/>
      <c r="BU1109" s="570"/>
      <c r="BV1109" s="570"/>
      <c r="BW1109" s="570"/>
    </row>
    <row r="1110" s="398" customFormat="true" ht="15" customHeight="true" x14ac:dyDescent="0.2">
      <c r="BA1110" s="570"/>
      <c r="BB1110" s="426"/>
      <c r="BC1110" s="570"/>
      <c r="BD1110" s="570"/>
      <c r="BE1110" s="570"/>
      <c r="BF1110" s="570"/>
      <c r="BG1110" s="570"/>
      <c r="BH1110" s="570"/>
      <c r="BI1110" s="570"/>
      <c r="BJ1110" s="570"/>
      <c r="BK1110" s="570"/>
      <c r="BL1110" s="570"/>
      <c r="BM1110" s="570"/>
      <c r="BN1110" s="570"/>
      <c r="BO1110" s="570"/>
      <c r="BP1110" s="570"/>
      <c r="BQ1110" s="570"/>
      <c r="BR1110" s="570"/>
      <c r="BS1110" s="570"/>
      <c r="BT1110" s="570"/>
      <c r="BU1110" s="570"/>
      <c r="BV1110" s="570"/>
      <c r="BW1110" s="570"/>
    </row>
    <row r="1111" s="398" customFormat="true" ht="15" customHeight="true" x14ac:dyDescent="0.2">
      <c r="BA1111" s="570"/>
      <c r="BB1111" s="426"/>
      <c r="BC1111" s="570"/>
      <c r="BD1111" s="570"/>
      <c r="BE1111" s="570"/>
      <c r="BF1111" s="570"/>
      <c r="BG1111" s="570"/>
      <c r="BH1111" s="570"/>
      <c r="BI1111" s="570"/>
      <c r="BJ1111" s="570"/>
      <c r="BK1111" s="570"/>
      <c r="BL1111" s="570"/>
      <c r="BM1111" s="570"/>
      <c r="BN1111" s="570"/>
      <c r="BO1111" s="570"/>
      <c r="BP1111" s="570"/>
      <c r="BQ1111" s="570"/>
      <c r="BR1111" s="570"/>
      <c r="BS1111" s="570"/>
      <c r="BT1111" s="570"/>
      <c r="BU1111" s="570"/>
      <c r="BV1111" s="570"/>
      <c r="BW1111" s="570"/>
    </row>
    <row r="1112" s="398" customFormat="true" ht="15" customHeight="true" x14ac:dyDescent="0.2">
      <c r="BA1112" s="570"/>
      <c r="BB1112" s="426"/>
      <c r="BC1112" s="570"/>
      <c r="BD1112" s="570"/>
      <c r="BE1112" s="570"/>
      <c r="BF1112" s="570"/>
      <c r="BG1112" s="570"/>
      <c r="BH1112" s="570"/>
      <c r="BI1112" s="570"/>
      <c r="BJ1112" s="570"/>
      <c r="BK1112" s="570"/>
      <c r="BL1112" s="570"/>
      <c r="BM1112" s="570"/>
      <c r="BN1112" s="570"/>
      <c r="BO1112" s="570"/>
      <c r="BP1112" s="570"/>
      <c r="BQ1112" s="570"/>
      <c r="BR1112" s="570"/>
      <c r="BS1112" s="570"/>
      <c r="BT1112" s="570"/>
      <c r="BU1112" s="570"/>
      <c r="BV1112" s="570"/>
      <c r="BW1112" s="570"/>
    </row>
    <row r="1113" s="398" customFormat="true" ht="15" customHeight="true" x14ac:dyDescent="0.2">
      <c r="BA1113" s="570"/>
      <c r="BB1113" s="426"/>
      <c r="BC1113" s="570"/>
      <c r="BD1113" s="570"/>
      <c r="BE1113" s="570"/>
      <c r="BF1113" s="570"/>
      <c r="BG1113" s="570"/>
      <c r="BH1113" s="570"/>
      <c r="BI1113" s="570"/>
      <c r="BJ1113" s="570"/>
      <c r="BK1113" s="570"/>
      <c r="BL1113" s="570"/>
      <c r="BM1113" s="570"/>
      <c r="BN1113" s="570"/>
      <c r="BO1113" s="570"/>
      <c r="BP1113" s="570"/>
      <c r="BQ1113" s="570"/>
      <c r="BR1113" s="570"/>
      <c r="BS1113" s="570"/>
      <c r="BT1113" s="570"/>
      <c r="BU1113" s="570"/>
      <c r="BV1113" s="570"/>
      <c r="BW1113" s="570"/>
    </row>
    <row r="1114" s="919" customFormat="true" ht="17.1" customHeight="true" x14ac:dyDescent="0.2">
      <c r="A1114" s="921"/>
      <c r="B1114" s="904"/>
      <c r="C1114" s="905"/>
      <c r="D1114" s="906"/>
      <c r="E1114" s="906"/>
      <c r="F1114" s="906"/>
      <c r="G1114" s="907"/>
      <c r="H1114" s="906"/>
      <c r="I1114" s="906"/>
      <c r="J1114" s="906"/>
      <c r="K1114" s="906"/>
      <c r="L1114" s="907"/>
      <c r="M1114" s="906"/>
      <c r="N1114" s="906"/>
      <c r="O1114" s="906"/>
      <c r="P1114" s="906"/>
      <c r="Q1114" s="907"/>
      <c r="R1114" s="906"/>
      <c r="S1114" s="906"/>
      <c r="T1114" s="906"/>
      <c r="U1114" s="906"/>
      <c r="V1114" s="906"/>
      <c r="W1114" s="908"/>
      <c r="BA1114" s="570"/>
      <c r="BB1114" s="426"/>
      <c r="BC1114" s="570"/>
      <c r="BD1114" s="570"/>
      <c r="BE1114" s="570"/>
      <c r="BF1114" s="570"/>
      <c r="BG1114" s="570"/>
      <c r="BH1114" s="570"/>
      <c r="BI1114" s="570"/>
      <c r="BJ1114" s="570"/>
      <c r="BK1114" s="570"/>
      <c r="BL1114" s="570"/>
      <c r="BM1114" s="570"/>
      <c r="BN1114" s="570"/>
      <c r="BO1114" s="570"/>
      <c r="BP1114" s="570"/>
      <c r="BQ1114" s="570"/>
      <c r="BR1114" s="570"/>
      <c r="BS1114" s="570"/>
      <c r="BT1114" s="570"/>
      <c r="BU1114" s="570"/>
      <c r="BV1114" s="570"/>
      <c r="BW1114" s="570"/>
      <c r="BX1114" s="398"/>
      <c r="BY1114" s="398"/>
      <c r="BZ1114" s="398"/>
      <c r="CA1114" s="398"/>
      <c r="CB1114" s="398"/>
      <c r="CC1114" s="398"/>
      <c r="CD1114" s="398"/>
      <c r="CE1114" s="398"/>
      <c r="CF1114" s="398"/>
      <c r="CG1114" s="398"/>
      <c r="CH1114" s="398"/>
      <c r="CI1114" s="398"/>
      <c r="CJ1114" s="398"/>
      <c r="CK1114" s="398"/>
      <c r="CL1114" s="398"/>
      <c r="CM1114" s="398"/>
      <c r="CN1114" s="398"/>
      <c r="CO1114" s="398"/>
      <c r="CP1114" s="398"/>
      <c r="CQ1114" s="398"/>
      <c r="CR1114" s="398"/>
      <c r="CS1114" s="398"/>
      <c r="CT1114" s="398"/>
      <c r="CU1114" s="398"/>
      <c r="CV1114" s="398"/>
      <c r="CW1114" s="398"/>
      <c r="CX1114" s="398"/>
      <c r="CY1114" s="398"/>
      <c r="CZ1114" s="398"/>
    </row>
    <row r="1115" s="919" customFormat="true" ht="17.1" customHeight="true" x14ac:dyDescent="0.2">
      <c r="A1115" s="921"/>
      <c r="B1115" s="904"/>
      <c r="C1115" s="905"/>
      <c r="D1115" s="906"/>
      <c r="E1115" s="906"/>
      <c r="F1115" s="906"/>
      <c r="G1115" s="907"/>
      <c r="H1115" s="906"/>
      <c r="I1115" s="906"/>
      <c r="J1115" s="906"/>
      <c r="K1115" s="906"/>
      <c r="L1115" s="907"/>
      <c r="M1115" s="906"/>
      <c r="N1115" s="906"/>
      <c r="O1115" s="906"/>
      <c r="P1115" s="906"/>
      <c r="Q1115" s="907"/>
      <c r="R1115" s="906"/>
      <c r="S1115" s="906"/>
      <c r="T1115" s="906"/>
      <c r="U1115" s="906"/>
      <c r="V1115" s="906"/>
      <c r="W1115" s="908"/>
      <c r="BA1115" s="570"/>
      <c r="BB1115" s="426"/>
      <c r="BC1115" s="570"/>
      <c r="BD1115" s="570"/>
      <c r="BE1115" s="570"/>
      <c r="BF1115" s="570"/>
      <c r="BG1115" s="570"/>
      <c r="BH1115" s="570"/>
      <c r="BI1115" s="570"/>
      <c r="BJ1115" s="570"/>
      <c r="BK1115" s="570"/>
      <c r="BL1115" s="570"/>
      <c r="BM1115" s="570"/>
      <c r="BN1115" s="570"/>
      <c r="BO1115" s="570"/>
      <c r="BP1115" s="570"/>
      <c r="BQ1115" s="570"/>
      <c r="BR1115" s="570"/>
      <c r="BS1115" s="570"/>
      <c r="BT1115" s="570"/>
      <c r="BU1115" s="570"/>
      <c r="BV1115" s="570"/>
      <c r="BW1115" s="570"/>
      <c r="BX1115" s="398"/>
      <c r="BY1115" s="398"/>
      <c r="BZ1115" s="398"/>
      <c r="CA1115" s="398"/>
      <c r="CB1115" s="398"/>
      <c r="CC1115" s="398"/>
      <c r="CD1115" s="398"/>
      <c r="CE1115" s="398"/>
      <c r="CF1115" s="398"/>
      <c r="CG1115" s="398"/>
      <c r="CH1115" s="398"/>
      <c r="CI1115" s="398"/>
      <c r="CJ1115" s="398"/>
      <c r="CK1115" s="398"/>
      <c r="CL1115" s="398"/>
      <c r="CM1115" s="398"/>
      <c r="CN1115" s="398"/>
      <c r="CO1115" s="398"/>
      <c r="CP1115" s="398"/>
      <c r="CQ1115" s="398"/>
      <c r="CR1115" s="398"/>
      <c r="CS1115" s="398"/>
      <c r="CT1115" s="398"/>
      <c r="CU1115" s="398"/>
      <c r="CV1115" s="398"/>
      <c r="CW1115" s="398"/>
      <c r="CX1115" s="398"/>
      <c r="CY1115" s="398"/>
      <c r="CZ1115" s="398"/>
    </row>
    <row r="1116" s="919" customFormat="true" ht="17.1" customHeight="true" x14ac:dyDescent="0.2">
      <c r="A1116" s="921"/>
      <c r="B1116" s="904"/>
      <c r="C1116" s="905"/>
      <c r="D1116" s="906"/>
      <c r="E1116" s="906"/>
      <c r="F1116" s="906"/>
      <c r="G1116" s="907"/>
      <c r="H1116" s="906"/>
      <c r="I1116" s="906"/>
      <c r="J1116" s="906"/>
      <c r="K1116" s="906"/>
      <c r="L1116" s="907"/>
      <c r="M1116" s="906"/>
      <c r="N1116" s="906"/>
      <c r="O1116" s="906"/>
      <c r="P1116" s="906"/>
      <c r="Q1116" s="907"/>
      <c r="R1116" s="906"/>
      <c r="S1116" s="906"/>
      <c r="T1116" s="906"/>
      <c r="U1116" s="906"/>
      <c r="V1116" s="906"/>
      <c r="W1116" s="908"/>
      <c r="BA1116" s="570"/>
      <c r="BB1116" s="426"/>
      <c r="BC1116" s="570"/>
      <c r="BD1116" s="570"/>
      <c r="BE1116" s="570"/>
      <c r="BF1116" s="570"/>
      <c r="BG1116" s="570"/>
      <c r="BH1116" s="570"/>
      <c r="BI1116" s="570"/>
      <c r="BJ1116" s="570"/>
      <c r="BK1116" s="570"/>
      <c r="BL1116" s="570"/>
      <c r="BM1116" s="570"/>
      <c r="BN1116" s="570"/>
      <c r="BO1116" s="570"/>
      <c r="BP1116" s="570"/>
      <c r="BQ1116" s="570"/>
      <c r="BR1116" s="570"/>
      <c r="BS1116" s="570"/>
      <c r="BT1116" s="570"/>
      <c r="BU1116" s="570"/>
      <c r="BV1116" s="570"/>
      <c r="BW1116" s="570"/>
      <c r="BX1116" s="398"/>
      <c r="BY1116" s="398"/>
      <c r="BZ1116" s="398"/>
      <c r="CA1116" s="398"/>
      <c r="CB1116" s="398"/>
      <c r="CC1116" s="398"/>
      <c r="CD1116" s="398"/>
      <c r="CE1116" s="398"/>
      <c r="CF1116" s="398"/>
      <c r="CG1116" s="398"/>
      <c r="CH1116" s="398"/>
      <c r="CI1116" s="398"/>
      <c r="CJ1116" s="398"/>
      <c r="CK1116" s="398"/>
      <c r="CL1116" s="398"/>
      <c r="CM1116" s="398"/>
      <c r="CN1116" s="398"/>
      <c r="CO1116" s="398"/>
      <c r="CP1116" s="398"/>
      <c r="CQ1116" s="398"/>
      <c r="CR1116" s="398"/>
      <c r="CS1116" s="398"/>
      <c r="CT1116" s="398"/>
      <c r="CU1116" s="398"/>
      <c r="CV1116" s="398"/>
      <c r="CW1116" s="398"/>
      <c r="CX1116" s="398"/>
      <c r="CY1116" s="398"/>
      <c r="CZ1116" s="398"/>
    </row>
    <row r="1117" s="919" customFormat="true" ht="17.1" customHeight="true" x14ac:dyDescent="0.2">
      <c r="A1117" s="922"/>
      <c r="B1117" s="909"/>
      <c r="C1117" s="910"/>
      <c r="D1117" s="911"/>
      <c r="E1117" s="911"/>
      <c r="F1117" s="911"/>
      <c r="G1117" s="912"/>
      <c r="H1117" s="911"/>
      <c r="I1117" s="911"/>
      <c r="J1117" s="911"/>
      <c r="K1117" s="911"/>
      <c r="L1117" s="912"/>
      <c r="M1117" s="911"/>
      <c r="N1117" s="911"/>
      <c r="O1117" s="911"/>
      <c r="P1117" s="911"/>
      <c r="Q1117" s="912"/>
      <c r="R1117" s="911"/>
      <c r="S1117" s="911"/>
      <c r="T1117" s="911"/>
      <c r="U1117" s="911"/>
      <c r="V1117" s="911"/>
      <c r="W1117" s="913"/>
      <c r="BA1117" s="570"/>
      <c r="BB1117" s="426"/>
      <c r="BC1117" s="570"/>
      <c r="BD1117" s="570"/>
      <c r="BE1117" s="570"/>
      <c r="BF1117" s="570"/>
      <c r="BG1117" s="570"/>
      <c r="BH1117" s="570"/>
      <c r="BI1117" s="570"/>
      <c r="BJ1117" s="570"/>
      <c r="BK1117" s="570"/>
      <c r="BL1117" s="570"/>
      <c r="BM1117" s="570"/>
      <c r="BN1117" s="570"/>
      <c r="BO1117" s="570"/>
      <c r="BP1117" s="570"/>
      <c r="BQ1117" s="570"/>
      <c r="BR1117" s="570"/>
      <c r="BS1117" s="570"/>
      <c r="BT1117" s="570"/>
      <c r="BU1117" s="570"/>
      <c r="BV1117" s="570"/>
      <c r="BW1117" s="570"/>
      <c r="BX1117" s="398"/>
      <c r="BY1117" s="398"/>
      <c r="BZ1117" s="398"/>
      <c r="CA1117" s="398"/>
      <c r="CB1117" s="398"/>
      <c r="CC1117" s="398"/>
      <c r="CD1117" s="398"/>
      <c r="CE1117" s="398"/>
      <c r="CF1117" s="398"/>
      <c r="CG1117" s="398"/>
      <c r="CH1117" s="398"/>
      <c r="CI1117" s="398"/>
      <c r="CJ1117" s="398"/>
      <c r="CK1117" s="398"/>
      <c r="CL1117" s="398"/>
      <c r="CM1117" s="398"/>
      <c r="CN1117" s="398"/>
      <c r="CO1117" s="398"/>
      <c r="CP1117" s="398"/>
      <c r="CQ1117" s="398"/>
      <c r="CR1117" s="398"/>
      <c r="CS1117" s="398"/>
      <c r="CT1117" s="398"/>
      <c r="CU1117" s="398"/>
      <c r="CV1117" s="398"/>
      <c r="CW1117" s="398"/>
      <c r="CX1117" s="398"/>
      <c r="CY1117" s="398"/>
      <c r="CZ1117" s="398"/>
    </row>
    <row r="1118" s="398" customFormat="true" ht="15" customHeight="true" x14ac:dyDescent="0.2">
      <c r="BA1118" s="570"/>
      <c r="BB1118" s="426"/>
      <c r="BC1118" s="570"/>
      <c r="BD1118" s="570"/>
      <c r="BE1118" s="570"/>
      <c r="BF1118" s="570"/>
      <c r="BG1118" s="570"/>
      <c r="BH1118" s="570"/>
      <c r="BI1118" s="570"/>
      <c r="BJ1118" s="570"/>
      <c r="BK1118" s="570"/>
      <c r="BL1118" s="570"/>
      <c r="BM1118" s="570"/>
      <c r="BN1118" s="570"/>
      <c r="BO1118" s="570"/>
      <c r="BP1118" s="570"/>
      <c r="BQ1118" s="570"/>
      <c r="BR1118" s="570"/>
      <c r="BS1118" s="570"/>
      <c r="BT1118" s="570"/>
      <c r="BU1118" s="570"/>
      <c r="BV1118" s="570"/>
      <c r="BW1118" s="570"/>
    </row>
    <row r="1119" s="398" customFormat="true" ht="15" customHeight="true" x14ac:dyDescent="0.2">
      <c r="BA1119" s="570"/>
      <c r="BB1119" s="426"/>
      <c r="BC1119" s="570"/>
      <c r="BD1119" s="570"/>
      <c r="BE1119" s="570"/>
      <c r="BF1119" s="570"/>
      <c r="BG1119" s="570"/>
      <c r="BH1119" s="570"/>
      <c r="BI1119" s="570"/>
      <c r="BJ1119" s="570"/>
      <c r="BK1119" s="570"/>
      <c r="BL1119" s="570"/>
      <c r="BM1119" s="570"/>
      <c r="BN1119" s="570"/>
      <c r="BO1119" s="570"/>
      <c r="BP1119" s="570"/>
      <c r="BQ1119" s="570"/>
      <c r="BR1119" s="570"/>
      <c r="BS1119" s="570"/>
      <c r="BT1119" s="570"/>
      <c r="BU1119" s="570"/>
      <c r="BV1119" s="570"/>
      <c r="BW1119" s="570"/>
    </row>
    <row r="1120" s="398" customFormat="true" ht="15" customHeight="true" x14ac:dyDescent="0.2">
      <c r="BA1120" s="570"/>
      <c r="BB1120" s="426"/>
      <c r="BC1120" s="570"/>
      <c r="BD1120" s="570"/>
      <c r="BE1120" s="570"/>
      <c r="BF1120" s="570"/>
      <c r="BG1120" s="570"/>
      <c r="BH1120" s="570"/>
      <c r="BI1120" s="570"/>
      <c r="BJ1120" s="570"/>
      <c r="BK1120" s="570"/>
      <c r="BL1120" s="570"/>
      <c r="BM1120" s="570"/>
      <c r="BN1120" s="570"/>
      <c r="BO1120" s="570"/>
      <c r="BP1120" s="570"/>
      <c r="BQ1120" s="570"/>
      <c r="BR1120" s="570"/>
      <c r="BS1120" s="570"/>
      <c r="BT1120" s="570"/>
      <c r="BU1120" s="570"/>
      <c r="BV1120" s="570"/>
      <c r="BW1120" s="570"/>
    </row>
    <row r="1121" s="398" customFormat="true" ht="15" customHeight="true" x14ac:dyDescent="0.2">
      <c r="BA1121" s="570"/>
      <c r="BB1121" s="426"/>
      <c r="BC1121" s="570"/>
      <c r="BD1121" s="570"/>
      <c r="BE1121" s="570"/>
      <c r="BF1121" s="570"/>
      <c r="BG1121" s="570"/>
      <c r="BH1121" s="570"/>
      <c r="BI1121" s="570"/>
      <c r="BJ1121" s="570"/>
      <c r="BK1121" s="570"/>
      <c r="BL1121" s="570"/>
      <c r="BM1121" s="570"/>
      <c r="BN1121" s="570"/>
      <c r="BO1121" s="570"/>
      <c r="BP1121" s="570"/>
      <c r="BQ1121" s="570"/>
      <c r="BR1121" s="570"/>
      <c r="BS1121" s="570"/>
      <c r="BT1121" s="570"/>
      <c r="BU1121" s="570"/>
      <c r="BV1121" s="570"/>
      <c r="BW1121" s="570"/>
    </row>
    <row r="1122" s="398" customFormat="true" ht="15" customHeight="true" x14ac:dyDescent="0.2">
      <c r="BA1122" s="570"/>
      <c r="BB1122" s="426"/>
      <c r="BC1122" s="570"/>
      <c r="BD1122" s="570"/>
      <c r="BE1122" s="570"/>
      <c r="BF1122" s="570"/>
      <c r="BG1122" s="570"/>
      <c r="BH1122" s="570"/>
      <c r="BI1122" s="570"/>
      <c r="BJ1122" s="570"/>
      <c r="BK1122" s="570"/>
      <c r="BL1122" s="570"/>
      <c r="BM1122" s="570"/>
      <c r="BN1122" s="570"/>
      <c r="BO1122" s="570"/>
      <c r="BP1122" s="570"/>
      <c r="BQ1122" s="570"/>
      <c r="BR1122" s="570"/>
      <c r="BS1122" s="570"/>
      <c r="BT1122" s="570"/>
      <c r="BU1122" s="570"/>
      <c r="BV1122" s="570"/>
      <c r="BW1122" s="570"/>
    </row>
    <row r="1123" s="398" customFormat="true" ht="15" customHeight="true" x14ac:dyDescent="0.2">
      <c r="BA1123" s="570"/>
      <c r="BB1123" s="426"/>
      <c r="BC1123" s="570"/>
      <c r="BD1123" s="570"/>
      <c r="BE1123" s="570"/>
      <c r="BF1123" s="570"/>
      <c r="BG1123" s="570"/>
      <c r="BH1123" s="570"/>
      <c r="BI1123" s="570"/>
      <c r="BJ1123" s="570"/>
      <c r="BK1123" s="570"/>
      <c r="BL1123" s="570"/>
      <c r="BM1123" s="570"/>
      <c r="BN1123" s="570"/>
      <c r="BO1123" s="570"/>
      <c r="BP1123" s="570"/>
      <c r="BQ1123" s="570"/>
      <c r="BR1123" s="570"/>
      <c r="BS1123" s="570"/>
      <c r="BT1123" s="570"/>
      <c r="BU1123" s="570"/>
      <c r="BV1123" s="570"/>
      <c r="BW1123" s="570"/>
    </row>
    <row r="1124" s="398" customFormat="true" ht="15" customHeight="true" x14ac:dyDescent="0.2">
      <c r="BA1124" s="570"/>
      <c r="BB1124" s="426"/>
      <c r="BC1124" s="570"/>
      <c r="BD1124" s="570"/>
      <c r="BE1124" s="570"/>
      <c r="BF1124" s="570"/>
      <c r="BG1124" s="570"/>
      <c r="BH1124" s="570"/>
      <c r="BI1124" s="570"/>
      <c r="BJ1124" s="570"/>
      <c r="BK1124" s="570"/>
      <c r="BL1124" s="570"/>
      <c r="BM1124" s="570"/>
      <c r="BN1124" s="570"/>
      <c r="BO1124" s="570"/>
      <c r="BP1124" s="570"/>
      <c r="BQ1124" s="570"/>
      <c r="BR1124" s="570"/>
      <c r="BS1124" s="570"/>
      <c r="BT1124" s="570"/>
      <c r="BU1124" s="570"/>
      <c r="BV1124" s="570"/>
      <c r="BW1124" s="570"/>
    </row>
    <row r="1125" s="398" customFormat="true" ht="15" customHeight="true" x14ac:dyDescent="0.2">
      <c r="BA1125" s="570"/>
      <c r="BB1125" s="426"/>
      <c r="BC1125" s="570"/>
      <c r="BD1125" s="570"/>
      <c r="BE1125" s="570"/>
      <c r="BF1125" s="570"/>
      <c r="BG1125" s="570"/>
      <c r="BH1125" s="570"/>
      <c r="BI1125" s="570"/>
      <c r="BJ1125" s="570"/>
      <c r="BK1125" s="570"/>
      <c r="BL1125" s="570"/>
      <c r="BM1125" s="570"/>
      <c r="BN1125" s="570"/>
      <c r="BO1125" s="570"/>
      <c r="BP1125" s="570"/>
      <c r="BQ1125" s="570"/>
      <c r="BR1125" s="570"/>
      <c r="BS1125" s="570"/>
      <c r="BT1125" s="570"/>
      <c r="BU1125" s="570"/>
      <c r="BV1125" s="570"/>
      <c r="BW1125" s="570"/>
    </row>
    <row r="1126" s="398" customFormat="true" ht="15" customHeight="true" x14ac:dyDescent="0.2">
      <c r="BA1126" s="570"/>
      <c r="BB1126" s="426"/>
      <c r="BC1126" s="570"/>
      <c r="BD1126" s="570"/>
      <c r="BE1126" s="570"/>
      <c r="BF1126" s="570"/>
      <c r="BG1126" s="570"/>
      <c r="BH1126" s="570"/>
      <c r="BI1126" s="570"/>
      <c r="BJ1126" s="570"/>
      <c r="BK1126" s="570"/>
      <c r="BL1126" s="570"/>
      <c r="BM1126" s="570"/>
      <c r="BN1126" s="570"/>
      <c r="BO1126" s="570"/>
      <c r="BP1126" s="570"/>
      <c r="BQ1126" s="570"/>
      <c r="BR1126" s="570"/>
      <c r="BS1126" s="570"/>
      <c r="BT1126" s="570"/>
      <c r="BU1126" s="570"/>
      <c r="BV1126" s="570"/>
      <c r="BW1126" s="570"/>
    </row>
    <row r="1127" s="398" customFormat="true" ht="15" customHeight="true" x14ac:dyDescent="0.2">
      <c r="BA1127" s="570"/>
      <c r="BB1127" s="426"/>
      <c r="BC1127" s="570"/>
      <c r="BD1127" s="570"/>
      <c r="BE1127" s="570"/>
      <c r="BF1127" s="570"/>
      <c r="BG1127" s="570"/>
      <c r="BH1127" s="570"/>
      <c r="BI1127" s="570"/>
      <c r="BJ1127" s="570"/>
      <c r="BK1127" s="570"/>
      <c r="BL1127" s="570"/>
      <c r="BM1127" s="570"/>
      <c r="BN1127" s="570"/>
      <c r="BO1127" s="570"/>
      <c r="BP1127" s="570"/>
      <c r="BQ1127" s="570"/>
      <c r="BR1127" s="570"/>
      <c r="BS1127" s="570"/>
      <c r="BT1127" s="570"/>
      <c r="BU1127" s="570"/>
      <c r="BV1127" s="570"/>
      <c r="BW1127" s="570"/>
    </row>
    <row r="1128" s="398" customFormat="true" ht="15" customHeight="true" x14ac:dyDescent="0.2">
      <c r="BA1128" s="570"/>
      <c r="BB1128" s="426"/>
      <c r="BC1128" s="570"/>
      <c r="BD1128" s="570"/>
      <c r="BE1128" s="570"/>
      <c r="BF1128" s="570"/>
      <c r="BG1128" s="570"/>
      <c r="BH1128" s="570"/>
      <c r="BI1128" s="570"/>
      <c r="BJ1128" s="570"/>
      <c r="BK1128" s="570"/>
      <c r="BL1128" s="570"/>
      <c r="BM1128" s="570"/>
      <c r="BN1128" s="570"/>
      <c r="BO1128" s="570"/>
      <c r="BP1128" s="570"/>
      <c r="BQ1128" s="570"/>
      <c r="BR1128" s="570"/>
      <c r="BS1128" s="570"/>
      <c r="BT1128" s="570"/>
      <c r="BU1128" s="570"/>
      <c r="BV1128" s="570"/>
      <c r="BW1128" s="570"/>
    </row>
    <row r="1129" s="398" customFormat="true" ht="15" customHeight="true" x14ac:dyDescent="0.2">
      <c r="BA1129" s="570"/>
      <c r="BB1129" s="426"/>
      <c r="BC1129" s="570"/>
      <c r="BD1129" s="570"/>
      <c r="BE1129" s="570"/>
      <c r="BF1129" s="570"/>
      <c r="BG1129" s="570"/>
      <c r="BH1129" s="570"/>
      <c r="BI1129" s="570"/>
      <c r="BJ1129" s="570"/>
      <c r="BK1129" s="570"/>
      <c r="BL1129" s="570"/>
      <c r="BM1129" s="570"/>
      <c r="BN1129" s="570"/>
      <c r="BO1129" s="570"/>
      <c r="BP1129" s="570"/>
      <c r="BQ1129" s="570"/>
      <c r="BR1129" s="570"/>
      <c r="BS1129" s="570"/>
      <c r="BT1129" s="570"/>
      <c r="BU1129" s="570"/>
      <c r="BV1129" s="570"/>
      <c r="BW1129" s="570"/>
    </row>
    <row r="1130" s="398" customFormat="true" ht="15" customHeight="true" x14ac:dyDescent="0.2">
      <c r="BA1130" s="570"/>
      <c r="BB1130" s="426"/>
      <c r="BC1130" s="570"/>
      <c r="BD1130" s="570"/>
      <c r="BE1130" s="570"/>
      <c r="BF1130" s="570"/>
      <c r="BG1130" s="570"/>
      <c r="BH1130" s="570"/>
      <c r="BI1130" s="570"/>
      <c r="BJ1130" s="570"/>
      <c r="BK1130" s="570"/>
      <c r="BL1130" s="570"/>
      <c r="BM1130" s="570"/>
      <c r="BN1130" s="570"/>
      <c r="BO1130" s="570"/>
      <c r="BP1130" s="570"/>
      <c r="BQ1130" s="570"/>
      <c r="BR1130" s="570"/>
      <c r="BS1130" s="570"/>
      <c r="BT1130" s="570"/>
      <c r="BU1130" s="570"/>
      <c r="BV1130" s="570"/>
      <c r="BW1130" s="570"/>
    </row>
    <row r="1131" s="398" customFormat="true" ht="15" customHeight="true" x14ac:dyDescent="0.2">
      <c r="BA1131" s="570"/>
      <c r="BB1131" s="426"/>
      <c r="BC1131" s="570"/>
      <c r="BD1131" s="570"/>
      <c r="BE1131" s="570"/>
      <c r="BF1131" s="570"/>
      <c r="BG1131" s="570"/>
      <c r="BH1131" s="570"/>
      <c r="BI1131" s="570"/>
      <c r="BJ1131" s="570"/>
      <c r="BK1131" s="570"/>
      <c r="BL1131" s="570"/>
      <c r="BM1131" s="570"/>
      <c r="BN1131" s="570"/>
      <c r="BO1131" s="570"/>
      <c r="BP1131" s="570"/>
      <c r="BQ1131" s="570"/>
      <c r="BR1131" s="570"/>
      <c r="BS1131" s="570"/>
      <c r="BT1131" s="570"/>
      <c r="BU1131" s="570"/>
      <c r="BV1131" s="570"/>
      <c r="BW1131" s="570"/>
    </row>
    <row r="1132" s="398" customFormat="true" ht="15" customHeight="true" x14ac:dyDescent="0.2">
      <c r="BA1132" s="570"/>
      <c r="BB1132" s="426"/>
      <c r="BC1132" s="570"/>
      <c r="BD1132" s="570"/>
      <c r="BE1132" s="570"/>
      <c r="BF1132" s="570"/>
      <c r="BG1132" s="570"/>
      <c r="BH1132" s="570"/>
      <c r="BI1132" s="570"/>
      <c r="BJ1132" s="570"/>
      <c r="BK1132" s="570"/>
      <c r="BL1132" s="570"/>
      <c r="BM1132" s="570"/>
      <c r="BN1132" s="570"/>
      <c r="BO1132" s="570"/>
      <c r="BP1132" s="570"/>
      <c r="BQ1132" s="570"/>
      <c r="BR1132" s="570"/>
      <c r="BS1132" s="570"/>
      <c r="BT1132" s="570"/>
      <c r="BU1132" s="570"/>
      <c r="BV1132" s="570"/>
      <c r="BW1132" s="570"/>
    </row>
    <row r="1133" s="398" customFormat="true" ht="15" customHeight="true" x14ac:dyDescent="0.2">
      <c r="BA1133" s="570"/>
      <c r="BB1133" s="426"/>
      <c r="BC1133" s="570"/>
      <c r="BD1133" s="570"/>
      <c r="BE1133" s="570"/>
      <c r="BF1133" s="570"/>
      <c r="BG1133" s="570"/>
      <c r="BH1133" s="570"/>
      <c r="BI1133" s="570"/>
      <c r="BJ1133" s="570"/>
      <c r="BK1133" s="570"/>
      <c r="BL1133" s="570"/>
      <c r="BM1133" s="570"/>
      <c r="BN1133" s="570"/>
      <c r="BO1133" s="570"/>
      <c r="BP1133" s="570"/>
      <c r="BQ1133" s="570"/>
      <c r="BR1133" s="570"/>
      <c r="BS1133" s="570"/>
      <c r="BT1133" s="570"/>
      <c r="BU1133" s="570"/>
      <c r="BV1133" s="570"/>
      <c r="BW1133" s="570"/>
    </row>
    <row r="1134" s="398" customFormat="true" ht="15" customHeight="true" x14ac:dyDescent="0.2">
      <c r="BA1134" s="570"/>
      <c r="BB1134" s="426"/>
      <c r="BC1134" s="570"/>
      <c r="BD1134" s="570"/>
      <c r="BE1134" s="570"/>
      <c r="BF1134" s="570"/>
      <c r="BG1134" s="570"/>
      <c r="BH1134" s="570"/>
      <c r="BI1134" s="570"/>
      <c r="BJ1134" s="570"/>
      <c r="BK1134" s="570"/>
      <c r="BL1134" s="570"/>
      <c r="BM1134" s="570"/>
      <c r="BN1134" s="570"/>
      <c r="BO1134" s="570"/>
      <c r="BP1134" s="570"/>
      <c r="BQ1134" s="570"/>
      <c r="BR1134" s="570"/>
      <c r="BS1134" s="570"/>
      <c r="BT1134" s="570"/>
      <c r="BU1134" s="570"/>
      <c r="BV1134" s="570"/>
      <c r="BW1134" s="570"/>
    </row>
    <row r="1135" s="398" customFormat="true" ht="15" customHeight="true" x14ac:dyDescent="0.2">
      <c r="BA1135" s="570"/>
      <c r="BB1135" s="426"/>
      <c r="BC1135" s="570"/>
      <c r="BD1135" s="570"/>
      <c r="BE1135" s="570"/>
      <c r="BF1135" s="570"/>
      <c r="BG1135" s="570"/>
      <c r="BH1135" s="570"/>
      <c r="BI1135" s="570"/>
      <c r="BJ1135" s="570"/>
      <c r="BK1135" s="570"/>
      <c r="BL1135" s="570"/>
      <c r="BM1135" s="570"/>
      <c r="BN1135" s="570"/>
      <c r="BO1135" s="570"/>
      <c r="BP1135" s="570"/>
      <c r="BQ1135" s="570"/>
      <c r="BR1135" s="570"/>
      <c r="BS1135" s="570"/>
      <c r="BT1135" s="570"/>
      <c r="BU1135" s="570"/>
      <c r="BV1135" s="570"/>
      <c r="BW1135" s="570"/>
    </row>
    <row r="1136" s="398" customFormat="true" ht="15" customHeight="true" x14ac:dyDescent="0.2">
      <c r="BA1136" s="570"/>
      <c r="BB1136" s="426"/>
      <c r="BC1136" s="570"/>
      <c r="BD1136" s="570"/>
      <c r="BE1136" s="570"/>
      <c r="BF1136" s="570"/>
      <c r="BG1136" s="570"/>
      <c r="BH1136" s="570"/>
      <c r="BI1136" s="570"/>
      <c r="BJ1136" s="570"/>
      <c r="BK1136" s="570"/>
      <c r="BL1136" s="570"/>
      <c r="BM1136" s="570"/>
      <c r="BN1136" s="570"/>
      <c r="BO1136" s="570"/>
      <c r="BP1136" s="570"/>
      <c r="BQ1136" s="570"/>
      <c r="BR1136" s="570"/>
      <c r="BS1136" s="570"/>
      <c r="BT1136" s="570"/>
      <c r="BU1136" s="570"/>
      <c r="BV1136" s="570"/>
      <c r="BW1136" s="570"/>
    </row>
    <row r="1137" s="398" customFormat="true" ht="15" customHeight="true" x14ac:dyDescent="0.2">
      <c r="BA1137" s="570"/>
      <c r="BB1137" s="426"/>
      <c r="BC1137" s="570"/>
      <c r="BD1137" s="570"/>
      <c r="BE1137" s="570"/>
      <c r="BF1137" s="570"/>
      <c r="BG1137" s="570"/>
      <c r="BH1137" s="570"/>
      <c r="BI1137" s="570"/>
      <c r="BJ1137" s="570"/>
      <c r="BK1137" s="570"/>
      <c r="BL1137" s="570"/>
      <c r="BM1137" s="570"/>
      <c r="BN1137" s="570"/>
      <c r="BO1137" s="570"/>
      <c r="BP1137" s="570"/>
      <c r="BQ1137" s="570"/>
      <c r="BR1137" s="570"/>
      <c r="BS1137" s="570"/>
      <c r="BT1137" s="570"/>
      <c r="BU1137" s="570"/>
      <c r="BV1137" s="570"/>
      <c r="BW1137" s="570"/>
    </row>
    <row r="1138" s="398" customFormat="true" ht="15" customHeight="true" x14ac:dyDescent="0.2">
      <c r="BA1138" s="570"/>
      <c r="BB1138" s="426"/>
      <c r="BC1138" s="570"/>
      <c r="BD1138" s="570"/>
      <c r="BE1138" s="570"/>
      <c r="BF1138" s="570"/>
      <c r="BG1138" s="570"/>
      <c r="BH1138" s="570"/>
      <c r="BI1138" s="570"/>
      <c r="BJ1138" s="570"/>
      <c r="BK1138" s="570"/>
      <c r="BL1138" s="570"/>
      <c r="BM1138" s="570"/>
      <c r="BN1138" s="570"/>
      <c r="BO1138" s="570"/>
      <c r="BP1138" s="570"/>
      <c r="BQ1138" s="570"/>
      <c r="BR1138" s="570"/>
      <c r="BS1138" s="570"/>
      <c r="BT1138" s="570"/>
      <c r="BU1138" s="570"/>
      <c r="BV1138" s="570"/>
      <c r="BW1138" s="570"/>
    </row>
    <row r="1139" s="398" customFormat="true" ht="15" customHeight="true" x14ac:dyDescent="0.2">
      <c r="BA1139" s="570"/>
      <c r="BB1139" s="426"/>
      <c r="BC1139" s="570"/>
      <c r="BD1139" s="570"/>
      <c r="BE1139" s="570"/>
      <c r="BF1139" s="570"/>
      <c r="BG1139" s="570"/>
      <c r="BH1139" s="570"/>
      <c r="BI1139" s="570"/>
      <c r="BJ1139" s="570"/>
      <c r="BK1139" s="570"/>
      <c r="BL1139" s="570"/>
      <c r="BM1139" s="570"/>
      <c r="BN1139" s="570"/>
      <c r="BO1139" s="570"/>
      <c r="BP1139" s="570"/>
      <c r="BQ1139" s="570"/>
      <c r="BR1139" s="570"/>
      <c r="BS1139" s="570"/>
      <c r="BT1139" s="570"/>
      <c r="BU1139" s="570"/>
      <c r="BV1139" s="570"/>
      <c r="BW1139" s="570"/>
    </row>
    <row r="1140" s="398" customFormat="true" ht="15" customHeight="true" x14ac:dyDescent="0.2">
      <c r="BA1140" s="570"/>
      <c r="BB1140" s="426"/>
      <c r="BC1140" s="570"/>
      <c r="BD1140" s="570"/>
      <c r="BE1140" s="570"/>
      <c r="BF1140" s="570"/>
      <c r="BG1140" s="570"/>
      <c r="BH1140" s="570"/>
      <c r="BI1140" s="570"/>
      <c r="BJ1140" s="570"/>
      <c r="BK1140" s="570"/>
      <c r="BL1140" s="570"/>
      <c r="BM1140" s="570"/>
      <c r="BN1140" s="570"/>
      <c r="BO1140" s="570"/>
      <c r="BP1140" s="570"/>
      <c r="BQ1140" s="570"/>
      <c r="BR1140" s="570"/>
      <c r="BS1140" s="570"/>
      <c r="BT1140" s="570"/>
      <c r="BU1140" s="570"/>
      <c r="BV1140" s="570"/>
      <c r="BW1140" s="570"/>
    </row>
    <row r="1141" s="398" customFormat="true" ht="15" customHeight="true" x14ac:dyDescent="0.2">
      <c r="BA1141" s="570"/>
      <c r="BB1141" s="426"/>
      <c r="BC1141" s="570"/>
      <c r="BD1141" s="570"/>
      <c r="BE1141" s="570"/>
      <c r="BF1141" s="570"/>
      <c r="BG1141" s="570"/>
      <c r="BH1141" s="570"/>
      <c r="BI1141" s="570"/>
      <c r="BJ1141" s="570"/>
      <c r="BK1141" s="570"/>
      <c r="BL1141" s="570"/>
      <c r="BM1141" s="570"/>
      <c r="BN1141" s="570"/>
      <c r="BO1141" s="570"/>
      <c r="BP1141" s="570"/>
      <c r="BQ1141" s="570"/>
      <c r="BR1141" s="570"/>
      <c r="BS1141" s="570"/>
      <c r="BT1141" s="570"/>
      <c r="BU1141" s="570"/>
      <c r="BV1141" s="570"/>
      <c r="BW1141" s="570"/>
    </row>
    <row r="1142" s="398" customFormat="true" ht="15" customHeight="true" x14ac:dyDescent="0.2">
      <c r="BA1142" s="570"/>
      <c r="BB1142" s="426"/>
      <c r="BC1142" s="570"/>
      <c r="BD1142" s="570"/>
      <c r="BE1142" s="570"/>
      <c r="BF1142" s="570"/>
      <c r="BG1142" s="570"/>
      <c r="BH1142" s="570"/>
      <c r="BI1142" s="570"/>
      <c r="BJ1142" s="570"/>
      <c r="BK1142" s="570"/>
      <c r="BL1142" s="570"/>
      <c r="BM1142" s="570"/>
      <c r="BN1142" s="570"/>
      <c r="BO1142" s="570"/>
      <c r="BP1142" s="570"/>
      <c r="BQ1142" s="570"/>
      <c r="BR1142" s="570"/>
      <c r="BS1142" s="570"/>
      <c r="BT1142" s="570"/>
      <c r="BU1142" s="570"/>
      <c r="BV1142" s="570"/>
      <c r="BW1142" s="570"/>
    </row>
    <row r="1143" s="398" customFormat="true" ht="15" customHeight="true" x14ac:dyDescent="0.2">
      <c r="BA1143" s="570"/>
      <c r="BB1143" s="426"/>
      <c r="BC1143" s="570"/>
      <c r="BD1143" s="570"/>
      <c r="BE1143" s="570"/>
      <c r="BF1143" s="570"/>
      <c r="BG1143" s="570"/>
      <c r="BH1143" s="570"/>
      <c r="BI1143" s="570"/>
      <c r="BJ1143" s="570"/>
      <c r="BK1143" s="570"/>
      <c r="BL1143" s="570"/>
      <c r="BM1143" s="570"/>
      <c r="BN1143" s="570"/>
      <c r="BO1143" s="570"/>
      <c r="BP1143" s="570"/>
      <c r="BQ1143" s="570"/>
      <c r="BR1143" s="570"/>
      <c r="BS1143" s="570"/>
      <c r="BT1143" s="570"/>
      <c r="BU1143" s="570"/>
      <c r="BV1143" s="570"/>
      <c r="BW1143" s="570"/>
    </row>
    <row r="1144" s="398" customFormat="true" ht="15" customHeight="true" x14ac:dyDescent="0.2">
      <c r="BA1144" s="570"/>
      <c r="BB1144" s="426"/>
      <c r="BC1144" s="570"/>
      <c r="BD1144" s="570"/>
      <c r="BE1144" s="570"/>
      <c r="BF1144" s="570"/>
      <c r="BG1144" s="570"/>
      <c r="BH1144" s="570"/>
      <c r="BI1144" s="570"/>
      <c r="BJ1144" s="570"/>
      <c r="BK1144" s="570"/>
      <c r="BL1144" s="570"/>
      <c r="BM1144" s="570"/>
      <c r="BN1144" s="570"/>
      <c r="BO1144" s="570"/>
      <c r="BP1144" s="570"/>
      <c r="BQ1144" s="570"/>
      <c r="BR1144" s="570"/>
      <c r="BS1144" s="570"/>
      <c r="BT1144" s="570"/>
      <c r="BU1144" s="570"/>
      <c r="BV1144" s="570"/>
      <c r="BW1144" s="570"/>
    </row>
    <row r="1145" s="398" customFormat="true" ht="15" customHeight="true" x14ac:dyDescent="0.2">
      <c r="BA1145" s="570"/>
      <c r="BB1145" s="426"/>
      <c r="BC1145" s="570"/>
      <c r="BD1145" s="570"/>
      <c r="BE1145" s="570"/>
      <c r="BF1145" s="570"/>
      <c r="BG1145" s="570"/>
      <c r="BH1145" s="570"/>
      <c r="BI1145" s="570"/>
      <c r="BJ1145" s="570"/>
      <c r="BK1145" s="570"/>
      <c r="BL1145" s="570"/>
      <c r="BM1145" s="570"/>
      <c r="BN1145" s="570"/>
      <c r="BO1145" s="570"/>
      <c r="BP1145" s="570"/>
      <c r="BQ1145" s="570"/>
      <c r="BR1145" s="570"/>
      <c r="BS1145" s="570"/>
      <c r="BT1145" s="570"/>
      <c r="BU1145" s="570"/>
      <c r="BV1145" s="570"/>
      <c r="BW1145" s="570"/>
    </row>
    <row r="1146" s="398" customFormat="true" ht="15" customHeight="true" x14ac:dyDescent="0.2">
      <c r="BA1146" s="570"/>
      <c r="BB1146" s="426"/>
      <c r="BC1146" s="570"/>
      <c r="BD1146" s="570"/>
      <c r="BE1146" s="570"/>
      <c r="BF1146" s="570"/>
      <c r="BG1146" s="570"/>
      <c r="BH1146" s="570"/>
      <c r="BI1146" s="570"/>
      <c r="BJ1146" s="570"/>
      <c r="BK1146" s="570"/>
      <c r="BL1146" s="570"/>
      <c r="BM1146" s="570"/>
      <c r="BN1146" s="570"/>
      <c r="BO1146" s="570"/>
      <c r="BP1146" s="570"/>
      <c r="BQ1146" s="570"/>
      <c r="BR1146" s="570"/>
      <c r="BS1146" s="570"/>
      <c r="BT1146" s="570"/>
      <c r="BU1146" s="570"/>
      <c r="BV1146" s="570"/>
      <c r="BW1146" s="570"/>
    </row>
    <row r="1147" s="398" customFormat="true" ht="15" customHeight="true" x14ac:dyDescent="0.2">
      <c r="BA1147" s="570"/>
      <c r="BB1147" s="426"/>
      <c r="BC1147" s="570"/>
      <c r="BD1147" s="570"/>
      <c r="BE1147" s="570"/>
      <c r="BF1147" s="570"/>
      <c r="BG1147" s="570"/>
      <c r="BH1147" s="570"/>
      <c r="BI1147" s="570"/>
      <c r="BJ1147" s="570"/>
      <c r="BK1147" s="570"/>
      <c r="BL1147" s="570"/>
      <c r="BM1147" s="570"/>
      <c r="BN1147" s="570"/>
      <c r="BO1147" s="570"/>
      <c r="BP1147" s="570"/>
      <c r="BQ1147" s="570"/>
      <c r="BR1147" s="570"/>
      <c r="BS1147" s="570"/>
      <c r="BT1147" s="570"/>
      <c r="BU1147" s="570"/>
      <c r="BV1147" s="570"/>
      <c r="BW1147" s="570"/>
    </row>
    <row r="1148" s="398" customFormat="true" ht="15" customHeight="true" x14ac:dyDescent="0.2">
      <c r="BA1148" s="570"/>
      <c r="BB1148" s="426"/>
      <c r="BC1148" s="570"/>
      <c r="BD1148" s="570"/>
      <c r="BE1148" s="570"/>
      <c r="BF1148" s="570"/>
      <c r="BG1148" s="570"/>
      <c r="BH1148" s="570"/>
      <c r="BI1148" s="570"/>
      <c r="BJ1148" s="570"/>
      <c r="BK1148" s="570"/>
      <c r="BL1148" s="570"/>
      <c r="BM1148" s="570"/>
      <c r="BN1148" s="570"/>
      <c r="BO1148" s="570"/>
      <c r="BP1148" s="570"/>
      <c r="BQ1148" s="570"/>
      <c r="BR1148" s="570"/>
      <c r="BS1148" s="570"/>
      <c r="BT1148" s="570"/>
      <c r="BU1148" s="570"/>
      <c r="BV1148" s="570"/>
      <c r="BW1148" s="570"/>
    </row>
    <row r="1149" s="398" customFormat="true" ht="15" customHeight="true" x14ac:dyDescent="0.2">
      <c r="BA1149" s="570"/>
      <c r="BB1149" s="426"/>
      <c r="BC1149" s="570"/>
      <c r="BD1149" s="570"/>
      <c r="BE1149" s="570"/>
      <c r="BF1149" s="570"/>
      <c r="BG1149" s="570"/>
      <c r="BH1149" s="570"/>
      <c r="BI1149" s="570"/>
      <c r="BJ1149" s="570"/>
      <c r="BK1149" s="570"/>
      <c r="BL1149" s="570"/>
      <c r="BM1149" s="570"/>
      <c r="BN1149" s="570"/>
      <c r="BO1149" s="570"/>
      <c r="BP1149" s="570"/>
      <c r="BQ1149" s="570"/>
      <c r="BR1149" s="570"/>
      <c r="BS1149" s="570"/>
      <c r="BT1149" s="570"/>
      <c r="BU1149" s="570"/>
      <c r="BV1149" s="570"/>
      <c r="BW1149" s="570"/>
    </row>
    <row r="1150" s="398" customFormat="true" ht="15" customHeight="true" x14ac:dyDescent="0.2">
      <c r="BA1150" s="570"/>
      <c r="BB1150" s="426"/>
      <c r="BC1150" s="570"/>
      <c r="BD1150" s="570"/>
      <c r="BE1150" s="570"/>
      <c r="BF1150" s="570"/>
      <c r="BG1150" s="570"/>
      <c r="BH1150" s="570"/>
      <c r="BI1150" s="570"/>
      <c r="BJ1150" s="570"/>
      <c r="BK1150" s="570"/>
      <c r="BL1150" s="570"/>
      <c r="BM1150" s="570"/>
      <c r="BN1150" s="570"/>
      <c r="BO1150" s="570"/>
      <c r="BP1150" s="570"/>
      <c r="BQ1150" s="570"/>
      <c r="BR1150" s="570"/>
      <c r="BS1150" s="570"/>
      <c r="BT1150" s="570"/>
      <c r="BU1150" s="570"/>
      <c r="BV1150" s="570"/>
      <c r="BW1150" s="570"/>
    </row>
    <row r="1151" s="398" customFormat="true" ht="15" customHeight="true" x14ac:dyDescent="0.2">
      <c r="BA1151" s="570"/>
      <c r="BB1151" s="426"/>
      <c r="BC1151" s="570"/>
      <c r="BD1151" s="570"/>
      <c r="BE1151" s="570"/>
      <c r="BF1151" s="570"/>
      <c r="BG1151" s="570"/>
      <c r="BH1151" s="570"/>
      <c r="BI1151" s="570"/>
      <c r="BJ1151" s="570"/>
      <c r="BK1151" s="570"/>
      <c r="BL1151" s="570"/>
      <c r="BM1151" s="570"/>
      <c r="BN1151" s="570"/>
      <c r="BO1151" s="570"/>
      <c r="BP1151" s="570"/>
      <c r="BQ1151" s="570"/>
      <c r="BR1151" s="570"/>
      <c r="BS1151" s="570"/>
      <c r="BT1151" s="570"/>
      <c r="BU1151" s="570"/>
      <c r="BV1151" s="570"/>
      <c r="BW1151" s="570"/>
    </row>
    <row r="1152" s="398" customFormat="true" ht="15" customHeight="true" x14ac:dyDescent="0.2">
      <c r="BA1152" s="570"/>
      <c r="BB1152" s="426"/>
      <c r="BC1152" s="570"/>
      <c r="BD1152" s="570"/>
      <c r="BE1152" s="570"/>
      <c r="BF1152" s="570"/>
      <c r="BG1152" s="570"/>
      <c r="BH1152" s="570"/>
      <c r="BI1152" s="570"/>
      <c r="BJ1152" s="570"/>
      <c r="BK1152" s="570"/>
      <c r="BL1152" s="570"/>
      <c r="BM1152" s="570"/>
      <c r="BN1152" s="570"/>
      <c r="BO1152" s="570"/>
      <c r="BP1152" s="570"/>
      <c r="BQ1152" s="570"/>
      <c r="BR1152" s="570"/>
      <c r="BS1152" s="570"/>
      <c r="BT1152" s="570"/>
      <c r="BU1152" s="570"/>
      <c r="BV1152" s="570"/>
      <c r="BW1152" s="570"/>
    </row>
    <row r="1153" s="398" customFormat="true" ht="15" customHeight="true" x14ac:dyDescent="0.2">
      <c r="BA1153" s="570"/>
      <c r="BB1153" s="426"/>
      <c r="BC1153" s="570"/>
      <c r="BD1153" s="570"/>
      <c r="BE1153" s="570"/>
      <c r="BF1153" s="570"/>
      <c r="BG1153" s="570"/>
      <c r="BH1153" s="570"/>
      <c r="BI1153" s="570"/>
      <c r="BJ1153" s="570"/>
      <c r="BK1153" s="570"/>
      <c r="BL1153" s="570"/>
      <c r="BM1153" s="570"/>
      <c r="BN1153" s="570"/>
      <c r="BO1153" s="570"/>
      <c r="BP1153" s="570"/>
      <c r="BQ1153" s="570"/>
      <c r="BR1153" s="570"/>
      <c r="BS1153" s="570"/>
      <c r="BT1153" s="570"/>
      <c r="BU1153" s="570"/>
      <c r="BV1153" s="570"/>
      <c r="BW1153" s="570"/>
    </row>
    <row r="1154" s="398" customFormat="true" ht="15" customHeight="true" x14ac:dyDescent="0.2">
      <c r="BA1154" s="570"/>
      <c r="BB1154" s="426"/>
      <c r="BC1154" s="570"/>
      <c r="BD1154" s="570"/>
      <c r="BE1154" s="570"/>
      <c r="BF1154" s="570"/>
      <c r="BG1154" s="570"/>
      <c r="BH1154" s="570"/>
      <c r="BI1154" s="570"/>
      <c r="BJ1154" s="570"/>
      <c r="BK1154" s="570"/>
      <c r="BL1154" s="570"/>
      <c r="BM1154" s="570"/>
      <c r="BN1154" s="570"/>
      <c r="BO1154" s="570"/>
      <c r="BP1154" s="570"/>
      <c r="BQ1154" s="570"/>
      <c r="BR1154" s="570"/>
      <c r="BS1154" s="570"/>
      <c r="BT1154" s="570"/>
      <c r="BU1154" s="570"/>
      <c r="BV1154" s="570"/>
      <c r="BW1154" s="570"/>
    </row>
    <row r="1155" s="398" customFormat="true" ht="15" customHeight="true" x14ac:dyDescent="0.2">
      <c r="BA1155" s="570"/>
      <c r="BB1155" s="426"/>
      <c r="BC1155" s="570"/>
      <c r="BD1155" s="570"/>
      <c r="BE1155" s="570"/>
      <c r="BF1155" s="570"/>
      <c r="BG1155" s="570"/>
      <c r="BH1155" s="570"/>
      <c r="BI1155" s="570"/>
      <c r="BJ1155" s="570"/>
      <c r="BK1155" s="570"/>
      <c r="BL1155" s="570"/>
      <c r="BM1155" s="570"/>
      <c r="BN1155" s="570"/>
      <c r="BO1155" s="570"/>
      <c r="BP1155" s="570"/>
      <c r="BQ1155" s="570"/>
      <c r="BR1155" s="570"/>
      <c r="BS1155" s="570"/>
      <c r="BT1155" s="570"/>
      <c r="BU1155" s="570"/>
      <c r="BV1155" s="570"/>
      <c r="BW1155" s="570"/>
    </row>
    <row r="1156" s="398" customFormat="true" ht="15" customHeight="true" x14ac:dyDescent="0.2">
      <c r="BA1156" s="570"/>
      <c r="BB1156" s="426"/>
      <c r="BC1156" s="570"/>
      <c r="BD1156" s="570"/>
      <c r="BE1156" s="570"/>
      <c r="BF1156" s="570"/>
      <c r="BG1156" s="570"/>
      <c r="BH1156" s="570"/>
      <c r="BI1156" s="570"/>
      <c r="BJ1156" s="570"/>
      <c r="BK1156" s="570"/>
      <c r="BL1156" s="570"/>
      <c r="BM1156" s="570"/>
      <c r="BN1156" s="570"/>
      <c r="BO1156" s="570"/>
      <c r="BP1156" s="570"/>
      <c r="BQ1156" s="570"/>
      <c r="BR1156" s="570"/>
      <c r="BS1156" s="570"/>
      <c r="BT1156" s="570"/>
      <c r="BU1156" s="570"/>
      <c r="BV1156" s="570"/>
      <c r="BW1156" s="570"/>
    </row>
    <row r="1157" s="398" customFormat="true" ht="15" customHeight="true" x14ac:dyDescent="0.2">
      <c r="BA1157" s="570"/>
      <c r="BB1157" s="426"/>
      <c r="BC1157" s="570"/>
      <c r="BD1157" s="570"/>
      <c r="BE1157" s="570"/>
      <c r="BF1157" s="570"/>
      <c r="BG1157" s="570"/>
      <c r="BH1157" s="570"/>
      <c r="BI1157" s="570"/>
      <c r="BJ1157" s="570"/>
      <c r="BK1157" s="570"/>
      <c r="BL1157" s="570"/>
      <c r="BM1157" s="570"/>
      <c r="BN1157" s="570"/>
      <c r="BO1157" s="570"/>
      <c r="BP1157" s="570"/>
      <c r="BQ1157" s="570"/>
      <c r="BR1157" s="570"/>
      <c r="BS1157" s="570"/>
      <c r="BT1157" s="570"/>
      <c r="BU1157" s="570"/>
      <c r="BV1157" s="570"/>
      <c r="BW1157" s="570"/>
    </row>
    <row r="1158" s="398" customFormat="true" ht="15" customHeight="true" x14ac:dyDescent="0.2">
      <c r="BA1158" s="570"/>
      <c r="BB1158" s="426"/>
      <c r="BC1158" s="570"/>
      <c r="BD1158" s="570"/>
      <c r="BE1158" s="570"/>
      <c r="BF1158" s="570"/>
      <c r="BG1158" s="570"/>
      <c r="BH1158" s="570"/>
      <c r="BI1158" s="570"/>
      <c r="BJ1158" s="570"/>
      <c r="BK1158" s="570"/>
      <c r="BL1158" s="570"/>
      <c r="BM1158" s="570"/>
      <c r="BN1158" s="570"/>
      <c r="BO1158" s="570"/>
      <c r="BP1158" s="570"/>
      <c r="BQ1158" s="570"/>
      <c r="BR1158" s="570"/>
      <c r="BS1158" s="570"/>
      <c r="BT1158" s="570"/>
      <c r="BU1158" s="570"/>
      <c r="BV1158" s="570"/>
      <c r="BW1158" s="570"/>
    </row>
    <row r="1159" s="398" customFormat="true" ht="15" customHeight="true" x14ac:dyDescent="0.2">
      <c r="BA1159" s="570"/>
      <c r="BB1159" s="426"/>
      <c r="BC1159" s="570"/>
      <c r="BD1159" s="570"/>
      <c r="BE1159" s="570"/>
      <c r="BF1159" s="570"/>
      <c r="BG1159" s="570"/>
      <c r="BH1159" s="570"/>
      <c r="BI1159" s="570"/>
      <c r="BJ1159" s="570"/>
      <c r="BK1159" s="570"/>
      <c r="BL1159" s="570"/>
      <c r="BM1159" s="570"/>
      <c r="BN1159" s="570"/>
      <c r="BO1159" s="570"/>
      <c r="BP1159" s="570"/>
      <c r="BQ1159" s="570"/>
      <c r="BR1159" s="570"/>
      <c r="BS1159" s="570"/>
      <c r="BT1159" s="570"/>
      <c r="BU1159" s="570"/>
      <c r="BV1159" s="570"/>
      <c r="BW1159" s="570"/>
    </row>
    <row r="1160" s="398" customFormat="true" ht="15" customHeight="true" x14ac:dyDescent="0.2">
      <c r="BA1160" s="570"/>
      <c r="BB1160" s="426"/>
      <c r="BC1160" s="570"/>
      <c r="BD1160" s="570"/>
      <c r="BE1160" s="570"/>
      <c r="BF1160" s="570"/>
      <c r="BG1160" s="570"/>
      <c r="BH1160" s="570"/>
      <c r="BI1160" s="570"/>
      <c r="BJ1160" s="570"/>
      <c r="BK1160" s="570"/>
      <c r="BL1160" s="570"/>
      <c r="BM1160" s="570"/>
      <c r="BN1160" s="570"/>
      <c r="BO1160" s="570"/>
      <c r="BP1160" s="570"/>
      <c r="BQ1160" s="570"/>
      <c r="BR1160" s="570"/>
      <c r="BS1160" s="570"/>
      <c r="BT1160" s="570"/>
      <c r="BU1160" s="570"/>
      <c r="BV1160" s="570"/>
      <c r="BW1160" s="570"/>
    </row>
    <row r="1161" s="398" customFormat="true" ht="15" customHeight="true" x14ac:dyDescent="0.2">
      <c r="BA1161" s="570"/>
      <c r="BB1161" s="426"/>
      <c r="BC1161" s="570"/>
      <c r="BD1161" s="570"/>
      <c r="BE1161" s="570"/>
      <c r="BF1161" s="570"/>
      <c r="BG1161" s="570"/>
      <c r="BH1161" s="570"/>
      <c r="BI1161" s="570"/>
      <c r="BJ1161" s="570"/>
      <c r="BK1161" s="570"/>
      <c r="BL1161" s="570"/>
      <c r="BM1161" s="570"/>
      <c r="BN1161" s="570"/>
      <c r="BO1161" s="570"/>
      <c r="BP1161" s="570"/>
      <c r="BQ1161" s="570"/>
      <c r="BR1161" s="570"/>
      <c r="BS1161" s="570"/>
      <c r="BT1161" s="570"/>
      <c r="BU1161" s="570"/>
      <c r="BV1161" s="570"/>
      <c r="BW1161" s="570"/>
    </row>
    <row r="1162" s="398" customFormat="true" ht="15" customHeight="true" x14ac:dyDescent="0.2">
      <c r="BA1162" s="570"/>
      <c r="BB1162" s="426"/>
      <c r="BC1162" s="570"/>
      <c r="BD1162" s="570"/>
      <c r="BE1162" s="570"/>
      <c r="BF1162" s="570"/>
      <c r="BG1162" s="570"/>
      <c r="BH1162" s="570"/>
      <c r="BI1162" s="570"/>
      <c r="BJ1162" s="570"/>
      <c r="BK1162" s="570"/>
      <c r="BL1162" s="570"/>
      <c r="BM1162" s="570"/>
      <c r="BN1162" s="570"/>
      <c r="BO1162" s="570"/>
      <c r="BP1162" s="570"/>
      <c r="BQ1162" s="570"/>
      <c r="BR1162" s="570"/>
      <c r="BS1162" s="570"/>
      <c r="BT1162" s="570"/>
      <c r="BU1162" s="570"/>
      <c r="BV1162" s="570"/>
      <c r="BW1162" s="570"/>
    </row>
    <row r="1163" s="398" customFormat="true" ht="15" customHeight="true" x14ac:dyDescent="0.2">
      <c r="BA1163" s="570"/>
      <c r="BB1163" s="426"/>
      <c r="BC1163" s="570"/>
      <c r="BD1163" s="570"/>
      <c r="BE1163" s="570"/>
      <c r="BF1163" s="570"/>
      <c r="BG1163" s="570"/>
      <c r="BH1163" s="570"/>
      <c r="BI1163" s="570"/>
      <c r="BJ1163" s="570"/>
      <c r="BK1163" s="570"/>
      <c r="BL1163" s="570"/>
      <c r="BM1163" s="570"/>
      <c r="BN1163" s="570"/>
      <c r="BO1163" s="570"/>
      <c r="BP1163" s="570"/>
      <c r="BQ1163" s="570"/>
      <c r="BR1163" s="570"/>
      <c r="BS1163" s="570"/>
      <c r="BT1163" s="570"/>
      <c r="BU1163" s="570"/>
      <c r="BV1163" s="570"/>
      <c r="BW1163" s="570"/>
    </row>
    <row r="1164" s="398" customFormat="true" ht="15" customHeight="true" x14ac:dyDescent="0.2">
      <c r="BA1164" s="570"/>
      <c r="BB1164" s="426"/>
      <c r="BC1164" s="570"/>
      <c r="BD1164" s="570"/>
      <c r="BE1164" s="570"/>
      <c r="BF1164" s="570"/>
      <c r="BG1164" s="570"/>
      <c r="BH1164" s="570"/>
      <c r="BI1164" s="570"/>
      <c r="BJ1164" s="570"/>
      <c r="BK1164" s="570"/>
      <c r="BL1164" s="570"/>
      <c r="BM1164" s="570"/>
      <c r="BN1164" s="570"/>
      <c r="BO1164" s="570"/>
      <c r="BP1164" s="570"/>
      <c r="BQ1164" s="570"/>
      <c r="BR1164" s="570"/>
      <c r="BS1164" s="570"/>
      <c r="BT1164" s="570"/>
      <c r="BU1164" s="570"/>
      <c r="BV1164" s="570"/>
      <c r="BW1164" s="570"/>
    </row>
    <row r="1165" s="398" customFormat="true" ht="15" customHeight="true" x14ac:dyDescent="0.2">
      <c r="BA1165" s="570"/>
      <c r="BB1165" s="426"/>
      <c r="BC1165" s="570"/>
      <c r="BD1165" s="570"/>
      <c r="BE1165" s="570"/>
      <c r="BF1165" s="570"/>
      <c r="BG1165" s="570"/>
      <c r="BH1165" s="570"/>
      <c r="BI1165" s="570"/>
      <c r="BJ1165" s="570"/>
      <c r="BK1165" s="570"/>
      <c r="BL1165" s="570"/>
      <c r="BM1165" s="570"/>
      <c r="BN1165" s="570"/>
      <c r="BO1165" s="570"/>
      <c r="BP1165" s="570"/>
      <c r="BQ1165" s="570"/>
      <c r="BR1165" s="570"/>
      <c r="BS1165" s="570"/>
      <c r="BT1165" s="570"/>
      <c r="BU1165" s="570"/>
      <c r="BV1165" s="570"/>
      <c r="BW1165" s="570"/>
    </row>
    <row r="1166" s="398" customFormat="true" ht="15" customHeight="true" x14ac:dyDescent="0.2">
      <c r="BA1166" s="570"/>
      <c r="BB1166" s="426"/>
      <c r="BC1166" s="570"/>
      <c r="BD1166" s="570"/>
      <c r="BE1166" s="570"/>
      <c r="BF1166" s="570"/>
      <c r="BG1166" s="570"/>
      <c r="BH1166" s="570"/>
      <c r="BI1166" s="570"/>
      <c r="BJ1166" s="570"/>
      <c r="BK1166" s="570"/>
      <c r="BL1166" s="570"/>
      <c r="BM1166" s="570"/>
      <c r="BN1166" s="570"/>
      <c r="BO1166" s="570"/>
      <c r="BP1166" s="570"/>
      <c r="BQ1166" s="570"/>
      <c r="BR1166" s="570"/>
      <c r="BS1166" s="570"/>
      <c r="BT1166" s="570"/>
      <c r="BU1166" s="570"/>
      <c r="BV1166" s="570"/>
      <c r="BW1166" s="570"/>
    </row>
    <row r="1167" s="398" customFormat="true" ht="15" customHeight="true" x14ac:dyDescent="0.2">
      <c r="BA1167" s="570"/>
      <c r="BB1167" s="426"/>
      <c r="BC1167" s="570"/>
      <c r="BD1167" s="570"/>
      <c r="BE1167" s="570"/>
      <c r="BF1167" s="570"/>
      <c r="BG1167" s="570"/>
      <c r="BH1167" s="570"/>
      <c r="BI1167" s="570"/>
      <c r="BJ1167" s="570"/>
      <c r="BK1167" s="570"/>
      <c r="BL1167" s="570"/>
      <c r="BM1167" s="570"/>
      <c r="BN1167" s="570"/>
      <c r="BO1167" s="570"/>
      <c r="BP1167" s="570"/>
      <c r="BQ1167" s="570"/>
      <c r="BR1167" s="570"/>
      <c r="BS1167" s="570"/>
      <c r="BT1167" s="570"/>
      <c r="BU1167" s="570"/>
      <c r="BV1167" s="570"/>
      <c r="BW1167" s="570"/>
    </row>
    <row r="1168" s="398" customFormat="true" ht="15" customHeight="true" x14ac:dyDescent="0.2">
      <c r="BA1168" s="570"/>
      <c r="BB1168" s="426"/>
      <c r="BC1168" s="570"/>
      <c r="BD1168" s="570"/>
      <c r="BE1168" s="570"/>
      <c r="BF1168" s="570"/>
      <c r="BG1168" s="570"/>
      <c r="BH1168" s="570"/>
      <c r="BI1168" s="570"/>
      <c r="BJ1168" s="570"/>
      <c r="BK1168" s="570"/>
      <c r="BL1168" s="570"/>
      <c r="BM1168" s="570"/>
      <c r="BN1168" s="570"/>
      <c r="BO1168" s="570"/>
      <c r="BP1168" s="570"/>
      <c r="BQ1168" s="570"/>
      <c r="BR1168" s="570"/>
      <c r="BS1168" s="570"/>
      <c r="BT1168" s="570"/>
      <c r="BU1168" s="570"/>
      <c r="BV1168" s="570"/>
      <c r="BW1168" s="570"/>
    </row>
    <row r="1169" s="398" customFormat="true" ht="15" customHeight="true" x14ac:dyDescent="0.2">
      <c r="BA1169" s="570"/>
      <c r="BB1169" s="426"/>
      <c r="BC1169" s="570"/>
      <c r="BD1169" s="570"/>
      <c r="BE1169" s="570"/>
      <c r="BF1169" s="570"/>
      <c r="BG1169" s="570"/>
      <c r="BH1169" s="570"/>
      <c r="BI1169" s="570"/>
      <c r="BJ1169" s="570"/>
      <c r="BK1169" s="570"/>
      <c r="BL1169" s="570"/>
      <c r="BM1169" s="570"/>
      <c r="BN1169" s="570"/>
      <c r="BO1169" s="570"/>
      <c r="BP1169" s="570"/>
      <c r="BQ1169" s="570"/>
      <c r="BR1169" s="570"/>
      <c r="BS1169" s="570"/>
      <c r="BT1169" s="570"/>
      <c r="BU1169" s="570"/>
      <c r="BV1169" s="570"/>
      <c r="BW1169" s="570"/>
    </row>
    <row r="1170" s="398" customFormat="true" ht="15" customHeight="true" x14ac:dyDescent="0.2">
      <c r="A1170" s="495"/>
      <c r="B1170" s="914"/>
      <c r="C1170" s="915"/>
      <c r="D1170" s="915"/>
      <c r="E1170" s="915"/>
      <c r="F1170" s="915"/>
      <c r="G1170" s="915"/>
      <c r="H1170" s="915"/>
      <c r="I1170" s="915"/>
      <c r="J1170" s="915"/>
      <c r="K1170" s="915"/>
      <c r="L1170" s="915"/>
      <c r="M1170" s="915"/>
      <c r="N1170" s="915"/>
      <c r="O1170" s="915"/>
      <c r="P1170" s="915"/>
      <c r="Q1170" s="915"/>
      <c r="R1170" s="915"/>
      <c r="S1170" s="915"/>
      <c r="T1170" s="915"/>
      <c r="U1170" s="915"/>
      <c r="V1170" s="915"/>
      <c r="W1170" s="915"/>
      <c r="BA1170" s="570"/>
      <c r="BB1170" s="426"/>
      <c r="BC1170" s="570"/>
      <c r="BD1170" s="570"/>
      <c r="BE1170" s="570"/>
      <c r="BF1170" s="570"/>
      <c r="BG1170" s="570"/>
      <c r="BH1170" s="570"/>
      <c r="BI1170" s="570"/>
      <c r="BJ1170" s="570"/>
      <c r="BK1170" s="570"/>
      <c r="BL1170" s="570"/>
      <c r="BM1170" s="570"/>
      <c r="BN1170" s="570"/>
      <c r="BO1170" s="570"/>
      <c r="BP1170" s="570"/>
      <c r="BQ1170" s="570"/>
      <c r="BR1170" s="570"/>
      <c r="BS1170" s="570"/>
      <c r="BT1170" s="570"/>
      <c r="BU1170" s="570"/>
      <c r="BV1170" s="570"/>
      <c r="BW1170" s="570"/>
    </row>
    <row r="1171" s="398" customFormat="true" ht="15" customHeight="true" x14ac:dyDescent="0.2">
      <c r="A1171" s="495"/>
      <c r="B1171" s="914"/>
      <c r="C1171" s="915"/>
      <c r="D1171" s="915"/>
      <c r="E1171" s="915"/>
      <c r="F1171" s="915"/>
      <c r="G1171" s="915"/>
      <c r="H1171" s="915"/>
      <c r="I1171" s="915"/>
      <c r="J1171" s="915"/>
      <c r="K1171" s="915"/>
      <c r="L1171" s="915"/>
      <c r="M1171" s="915"/>
      <c r="N1171" s="915"/>
      <c r="O1171" s="915"/>
      <c r="P1171" s="915"/>
      <c r="Q1171" s="915"/>
      <c r="R1171" s="915"/>
      <c r="S1171" s="915"/>
      <c r="T1171" s="915"/>
      <c r="U1171" s="915"/>
      <c r="V1171" s="915"/>
      <c r="W1171" s="915"/>
      <c r="BA1171" s="570"/>
      <c r="BB1171" s="426"/>
      <c r="BC1171" s="570"/>
      <c r="BD1171" s="570"/>
      <c r="BE1171" s="570"/>
      <c r="BF1171" s="570"/>
      <c r="BG1171" s="570"/>
      <c r="BH1171" s="570"/>
      <c r="BI1171" s="570"/>
      <c r="BJ1171" s="570"/>
      <c r="BK1171" s="570"/>
      <c r="BL1171" s="570"/>
      <c r="BM1171" s="570"/>
      <c r="BN1171" s="570"/>
      <c r="BO1171" s="570"/>
      <c r="BP1171" s="570"/>
      <c r="BQ1171" s="570"/>
      <c r="BR1171" s="570"/>
      <c r="BS1171" s="570"/>
      <c r="BT1171" s="570"/>
      <c r="BU1171" s="570"/>
      <c r="BV1171" s="570"/>
      <c r="BW1171" s="570"/>
    </row>
    <row r="1172" s="398" customFormat="true" ht="15" customHeight="true" x14ac:dyDescent="0.2">
      <c r="A1172" s="495"/>
      <c r="B1172" s="914"/>
      <c r="C1172" s="915"/>
      <c r="D1172" s="915"/>
      <c r="E1172" s="915"/>
      <c r="F1172" s="915"/>
      <c r="G1172" s="915"/>
      <c r="H1172" s="915"/>
      <c r="I1172" s="915"/>
      <c r="J1172" s="915"/>
      <c r="K1172" s="915"/>
      <c r="L1172" s="915"/>
      <c r="M1172" s="915"/>
      <c r="N1172" s="915"/>
      <c r="O1172" s="915"/>
      <c r="P1172" s="915"/>
      <c r="Q1172" s="915"/>
      <c r="R1172" s="915"/>
      <c r="S1172" s="915"/>
      <c r="T1172" s="915"/>
      <c r="U1172" s="915"/>
      <c r="V1172" s="915"/>
      <c r="W1172" s="915"/>
      <c r="BA1172" s="570"/>
      <c r="BB1172" s="426"/>
      <c r="BC1172" s="570"/>
      <c r="BD1172" s="570"/>
      <c r="BE1172" s="570"/>
      <c r="BF1172" s="570"/>
      <c r="BG1172" s="570"/>
      <c r="BH1172" s="570"/>
      <c r="BI1172" s="570"/>
      <c r="BJ1172" s="570"/>
      <c r="BK1172" s="570"/>
      <c r="BL1172" s="570"/>
      <c r="BM1172" s="570"/>
      <c r="BN1172" s="570"/>
      <c r="BO1172" s="570"/>
      <c r="BP1172" s="570"/>
      <c r="BQ1172" s="570"/>
      <c r="BR1172" s="570"/>
      <c r="BS1172" s="570"/>
      <c r="BT1172" s="570"/>
      <c r="BU1172" s="570"/>
      <c r="BV1172" s="570"/>
      <c r="BW1172" s="570"/>
    </row>
    <row r="1173" s="398" customFormat="true" ht="15" customHeight="true" x14ac:dyDescent="0.2">
      <c r="A1173" s="495"/>
      <c r="B1173" s="914"/>
      <c r="C1173" s="915"/>
      <c r="D1173" s="915"/>
      <c r="E1173" s="915"/>
      <c r="F1173" s="915"/>
      <c r="G1173" s="915"/>
      <c r="H1173" s="915"/>
      <c r="I1173" s="915"/>
      <c r="J1173" s="915"/>
      <c r="K1173" s="915"/>
      <c r="L1173" s="915"/>
      <c r="M1173" s="915"/>
      <c r="N1173" s="915"/>
      <c r="O1173" s="915"/>
      <c r="P1173" s="915"/>
      <c r="Q1173" s="915"/>
      <c r="R1173" s="915"/>
      <c r="S1173" s="915"/>
      <c r="T1173" s="915"/>
      <c r="U1173" s="915"/>
      <c r="V1173" s="915"/>
      <c r="W1173" s="915"/>
      <c r="BA1173" s="570"/>
      <c r="BB1173" s="426"/>
      <c r="BC1173" s="570"/>
      <c r="BD1173" s="570"/>
      <c r="BE1173" s="570"/>
      <c r="BF1173" s="570"/>
      <c r="BG1173" s="570"/>
      <c r="BH1173" s="570"/>
      <c r="BI1173" s="570"/>
      <c r="BJ1173" s="570"/>
      <c r="BK1173" s="570"/>
      <c r="BL1173" s="570"/>
      <c r="BM1173" s="570"/>
      <c r="BN1173" s="570"/>
      <c r="BO1173" s="570"/>
      <c r="BP1173" s="570"/>
      <c r="BQ1173" s="570"/>
      <c r="BR1173" s="570"/>
      <c r="BS1173" s="570"/>
      <c r="BT1173" s="570"/>
      <c r="BU1173" s="570"/>
      <c r="BV1173" s="570"/>
      <c r="BW1173" s="570"/>
    </row>
    <row r="1174" s="398" customFormat="true" ht="15" customHeight="true" x14ac:dyDescent="0.2">
      <c r="A1174" s="495"/>
      <c r="B1174" s="914"/>
      <c r="C1174" s="915"/>
      <c r="D1174" s="915"/>
      <c r="E1174" s="915"/>
      <c r="F1174" s="915"/>
      <c r="G1174" s="915"/>
      <c r="H1174" s="915"/>
      <c r="I1174" s="915"/>
      <c r="J1174" s="915"/>
      <c r="K1174" s="915"/>
      <c r="L1174" s="915"/>
      <c r="M1174" s="915"/>
      <c r="N1174" s="915"/>
      <c r="O1174" s="915"/>
      <c r="P1174" s="915"/>
      <c r="Q1174" s="915"/>
      <c r="R1174" s="915"/>
      <c r="S1174" s="915"/>
      <c r="T1174" s="915"/>
      <c r="U1174" s="915"/>
      <c r="V1174" s="915"/>
      <c r="W1174" s="915"/>
      <c r="BA1174" s="570"/>
      <c r="BB1174" s="426"/>
      <c r="BC1174" s="570"/>
      <c r="BD1174" s="570"/>
      <c r="BE1174" s="570"/>
      <c r="BF1174" s="570"/>
      <c r="BG1174" s="570"/>
      <c r="BH1174" s="570"/>
      <c r="BI1174" s="570"/>
      <c r="BJ1174" s="570"/>
      <c r="BK1174" s="570"/>
      <c r="BL1174" s="570"/>
      <c r="BM1174" s="570"/>
      <c r="BN1174" s="570"/>
      <c r="BO1174" s="570"/>
      <c r="BP1174" s="570"/>
      <c r="BQ1174" s="570"/>
      <c r="BR1174" s="570"/>
      <c r="BS1174" s="570"/>
      <c r="BT1174" s="570"/>
      <c r="BU1174" s="570"/>
      <c r="BV1174" s="570"/>
      <c r="BW1174" s="570"/>
    </row>
    <row r="1175" s="398" customFormat="true" ht="15" customHeight="true" x14ac:dyDescent="0.2">
      <c r="A1175" s="495"/>
      <c r="B1175" s="914"/>
      <c r="C1175" s="915"/>
      <c r="D1175" s="915"/>
      <c r="E1175" s="915"/>
      <c r="F1175" s="915"/>
      <c r="G1175" s="915"/>
      <c r="H1175" s="915"/>
      <c r="I1175" s="915"/>
      <c r="J1175" s="915"/>
      <c r="K1175" s="915"/>
      <c r="L1175" s="915"/>
      <c r="M1175" s="915"/>
      <c r="N1175" s="915"/>
      <c r="O1175" s="915"/>
      <c r="P1175" s="915"/>
      <c r="Q1175" s="915"/>
      <c r="R1175" s="915"/>
      <c r="S1175" s="915"/>
      <c r="T1175" s="915"/>
      <c r="U1175" s="915"/>
      <c r="V1175" s="915"/>
      <c r="W1175" s="915"/>
      <c r="BA1175" s="570"/>
      <c r="BB1175" s="426"/>
      <c r="BC1175" s="570"/>
      <c r="BD1175" s="570"/>
      <c r="BE1175" s="570"/>
      <c r="BF1175" s="570"/>
      <c r="BG1175" s="570"/>
      <c r="BH1175" s="570"/>
      <c r="BI1175" s="570"/>
      <c r="BJ1175" s="570"/>
      <c r="BK1175" s="570"/>
      <c r="BL1175" s="570"/>
      <c r="BM1175" s="570"/>
      <c r="BN1175" s="570"/>
      <c r="BO1175" s="570"/>
      <c r="BP1175" s="570"/>
      <c r="BQ1175" s="570"/>
      <c r="BR1175" s="570"/>
      <c r="BS1175" s="570"/>
      <c r="BT1175" s="570"/>
      <c r="BU1175" s="570"/>
      <c r="BV1175" s="570"/>
      <c r="BW1175" s="570"/>
    </row>
    <row r="1176" s="398" customFormat="true" ht="15" customHeight="true" x14ac:dyDescent="0.2">
      <c r="A1176" s="916"/>
      <c r="B1176" s="495"/>
      <c r="C1176" s="917"/>
      <c r="D1176" s="918"/>
      <c r="E1176" s="918"/>
      <c r="F1176" s="918"/>
      <c r="G1176" s="918"/>
      <c r="H1176" s="917"/>
      <c r="I1176" s="918"/>
      <c r="J1176" s="918"/>
      <c r="K1176" s="918"/>
      <c r="L1176" s="918"/>
      <c r="M1176" s="917"/>
      <c r="N1176" s="918"/>
      <c r="O1176" s="918"/>
      <c r="P1176" s="918"/>
      <c r="Q1176" s="918"/>
      <c r="R1176" s="917"/>
      <c r="S1176" s="918"/>
      <c r="T1176" s="918"/>
      <c r="U1176" s="918"/>
      <c r="BA1176" s="570"/>
      <c r="BB1176" s="426"/>
      <c r="BC1176" s="570"/>
      <c r="BD1176" s="570"/>
      <c r="BE1176" s="570"/>
      <c r="BF1176" s="570"/>
      <c r="BG1176" s="570"/>
      <c r="BH1176" s="570"/>
      <c r="BI1176" s="570"/>
      <c r="BJ1176" s="570"/>
      <c r="BK1176" s="570"/>
      <c r="BL1176" s="570"/>
      <c r="BM1176" s="570"/>
      <c r="BN1176" s="570"/>
      <c r="BO1176" s="570"/>
      <c r="BP1176" s="570"/>
      <c r="BQ1176" s="570"/>
      <c r="BR1176" s="570"/>
      <c r="BS1176" s="570"/>
      <c r="BT1176" s="570"/>
      <c r="BU1176" s="570"/>
      <c r="BV1176" s="570"/>
      <c r="BW1176" s="570"/>
    </row>
    <row r="1177" s="398" customFormat="true" ht="15" customHeight="true" x14ac:dyDescent="0.2">
      <c r="A1177" s="918"/>
      <c r="B1177" s="918"/>
      <c r="C1177" s="917"/>
      <c r="D1177" s="917"/>
      <c r="E1177" s="917"/>
      <c r="F1177" s="917"/>
      <c r="G1177" s="917"/>
      <c r="H1177" s="917"/>
      <c r="I1177" s="917"/>
      <c r="J1177" s="917"/>
      <c r="K1177" s="917"/>
      <c r="L1177" s="917"/>
      <c r="M1177" s="917"/>
      <c r="N1177" s="917"/>
      <c r="O1177" s="917"/>
      <c r="P1177" s="917"/>
      <c r="Q1177" s="917"/>
      <c r="R1177" s="917"/>
      <c r="S1177" s="917"/>
      <c r="T1177" s="917"/>
      <c r="U1177" s="917"/>
      <c r="BA1177" s="570"/>
      <c r="BB1177" s="426"/>
      <c r="BC1177" s="570"/>
      <c r="BD1177" s="570"/>
      <c r="BE1177" s="570"/>
      <c r="BF1177" s="570"/>
      <c r="BG1177" s="570"/>
      <c r="BH1177" s="570"/>
      <c r="BI1177" s="570"/>
      <c r="BJ1177" s="570"/>
      <c r="BK1177" s="570"/>
      <c r="BL1177" s="570"/>
      <c r="BM1177" s="570"/>
      <c r="BN1177" s="570"/>
      <c r="BO1177" s="570"/>
      <c r="BP1177" s="570"/>
      <c r="BQ1177" s="570"/>
      <c r="BR1177" s="570"/>
      <c r="BS1177" s="570"/>
      <c r="BT1177" s="570"/>
      <c r="BU1177" s="570"/>
      <c r="BV1177" s="570"/>
      <c r="BW1177" s="570"/>
    </row>
    <row r="1178" s="398" customFormat="true" ht="15" customHeight="true" x14ac:dyDescent="0.2">
      <c r="BA1178" s="570"/>
      <c r="BB1178" s="426"/>
      <c r="BC1178" s="570"/>
      <c r="BD1178" s="570"/>
      <c r="BE1178" s="570"/>
      <c r="BF1178" s="570"/>
      <c r="BG1178" s="570"/>
      <c r="BH1178" s="570"/>
      <c r="BI1178" s="570"/>
      <c r="BJ1178" s="570"/>
      <c r="BK1178" s="570"/>
      <c r="BL1178" s="570"/>
      <c r="BM1178" s="570"/>
      <c r="BN1178" s="570"/>
      <c r="BO1178" s="570"/>
      <c r="BP1178" s="570"/>
      <c r="BQ1178" s="570"/>
      <c r="BR1178" s="570"/>
      <c r="BS1178" s="570"/>
      <c r="BT1178" s="570"/>
      <c r="BU1178" s="570"/>
      <c r="BV1178" s="570"/>
      <c r="BW1178" s="570"/>
    </row>
    <row r="1179" s="398" customFormat="true" ht="15" customHeight="true" x14ac:dyDescent="0.2">
      <c r="BA1179" s="570"/>
      <c r="BB1179" s="426"/>
      <c r="BC1179" s="570"/>
      <c r="BD1179" s="570"/>
      <c r="BE1179" s="570"/>
      <c r="BF1179" s="570"/>
      <c r="BG1179" s="570"/>
      <c r="BH1179" s="570"/>
      <c r="BI1179" s="570"/>
      <c r="BJ1179" s="570"/>
      <c r="BK1179" s="570"/>
      <c r="BL1179" s="570"/>
      <c r="BM1179" s="570"/>
      <c r="BN1179" s="570"/>
      <c r="BO1179" s="570"/>
      <c r="BP1179" s="570"/>
      <c r="BQ1179" s="570"/>
      <c r="BR1179" s="570"/>
      <c r="BS1179" s="570"/>
      <c r="BT1179" s="570"/>
      <c r="BU1179" s="570"/>
      <c r="BV1179" s="570"/>
      <c r="BW1179" s="570"/>
    </row>
    <row r="1180" s="398" customFormat="true" ht="15" customHeight="true" x14ac:dyDescent="0.2">
      <c r="BA1180" s="570"/>
      <c r="BB1180" s="426"/>
      <c r="BC1180" s="570"/>
      <c r="BD1180" s="570"/>
      <c r="BE1180" s="570"/>
      <c r="BF1180" s="570"/>
      <c r="BG1180" s="570"/>
      <c r="BH1180" s="570"/>
      <c r="BI1180" s="570"/>
      <c r="BJ1180" s="570"/>
      <c r="BK1180" s="570"/>
      <c r="BL1180" s="570"/>
      <c r="BM1180" s="570"/>
      <c r="BN1180" s="570"/>
      <c r="BO1180" s="570"/>
      <c r="BP1180" s="570"/>
      <c r="BQ1180" s="570"/>
      <c r="BR1180" s="570"/>
      <c r="BS1180" s="570"/>
      <c r="BT1180" s="570"/>
      <c r="BU1180" s="570"/>
      <c r="BV1180" s="570"/>
      <c r="BW1180" s="570"/>
    </row>
    <row r="1181" s="398" customFormat="true" ht="15" customHeight="true" x14ac:dyDescent="0.2">
      <c r="BA1181" s="570"/>
      <c r="BB1181" s="426"/>
      <c r="BC1181" s="570"/>
      <c r="BD1181" s="570"/>
      <c r="BE1181" s="570"/>
      <c r="BF1181" s="570"/>
      <c r="BG1181" s="570"/>
      <c r="BH1181" s="570"/>
      <c r="BI1181" s="570"/>
      <c r="BJ1181" s="570"/>
      <c r="BK1181" s="570"/>
      <c r="BL1181" s="570"/>
      <c r="BM1181" s="570"/>
      <c r="BN1181" s="570"/>
      <c r="BO1181" s="570"/>
      <c r="BP1181" s="570"/>
      <c r="BQ1181" s="570"/>
      <c r="BR1181" s="570"/>
      <c r="BS1181" s="570"/>
      <c r="BT1181" s="570"/>
      <c r="BU1181" s="570"/>
      <c r="BV1181" s="570"/>
      <c r="BW1181" s="570"/>
    </row>
    <row r="1182" s="398" customFormat="true" ht="15" customHeight="true" x14ac:dyDescent="0.2">
      <c r="BA1182" s="570"/>
      <c r="BB1182" s="426"/>
      <c r="BC1182" s="570"/>
      <c r="BD1182" s="570"/>
      <c r="BE1182" s="570"/>
      <c r="BF1182" s="570"/>
      <c r="BG1182" s="570"/>
      <c r="BH1182" s="570"/>
      <c r="BI1182" s="570"/>
      <c r="BJ1182" s="570"/>
      <c r="BK1182" s="570"/>
      <c r="BL1182" s="570"/>
      <c r="BM1182" s="570"/>
      <c r="BN1182" s="570"/>
      <c r="BO1182" s="570"/>
      <c r="BP1182" s="570"/>
      <c r="BQ1182" s="570"/>
      <c r="BR1182" s="570"/>
      <c r="BS1182" s="570"/>
      <c r="BT1182" s="570"/>
      <c r="BU1182" s="570"/>
      <c r="BV1182" s="570"/>
      <c r="BW1182" s="570"/>
    </row>
    <row r="1183" s="398" customFormat="true" ht="15" customHeight="true" x14ac:dyDescent="0.2">
      <c r="BA1183" s="570"/>
      <c r="BB1183" s="426"/>
      <c r="BC1183" s="570"/>
      <c r="BD1183" s="570"/>
      <c r="BE1183" s="570"/>
      <c r="BF1183" s="570"/>
      <c r="BG1183" s="570"/>
      <c r="BH1183" s="570"/>
      <c r="BI1183" s="570"/>
      <c r="BJ1183" s="570"/>
      <c r="BK1183" s="570"/>
      <c r="BL1183" s="570"/>
      <c r="BM1183" s="570"/>
      <c r="BN1183" s="570"/>
      <c r="BO1183" s="570"/>
      <c r="BP1183" s="570"/>
      <c r="BQ1183" s="570"/>
      <c r="BR1183" s="570"/>
      <c r="BS1183" s="570"/>
      <c r="BT1183" s="570"/>
      <c r="BU1183" s="570"/>
      <c r="BV1183" s="570"/>
      <c r="BW1183" s="570"/>
    </row>
    <row r="1184" s="398" customFormat="true" ht="15" customHeight="true" x14ac:dyDescent="0.2">
      <c r="BA1184" s="570"/>
      <c r="BB1184" s="426"/>
      <c r="BC1184" s="570"/>
      <c r="BD1184" s="570"/>
      <c r="BE1184" s="570"/>
      <c r="BF1184" s="570"/>
      <c r="BG1184" s="570"/>
      <c r="BH1184" s="570"/>
      <c r="BI1184" s="570"/>
      <c r="BJ1184" s="570"/>
      <c r="BK1184" s="570"/>
      <c r="BL1184" s="570"/>
      <c r="BM1184" s="570"/>
      <c r="BN1184" s="570"/>
      <c r="BO1184" s="570"/>
      <c r="BP1184" s="570"/>
      <c r="BQ1184" s="570"/>
      <c r="BR1184" s="570"/>
      <c r="BS1184" s="570"/>
      <c r="BT1184" s="570"/>
      <c r="BU1184" s="570"/>
      <c r="BV1184" s="570"/>
      <c r="BW1184" s="570"/>
    </row>
    <row r="1185" s="398" customFormat="true" ht="15" customHeight="true" x14ac:dyDescent="0.2">
      <c r="BA1185" s="570"/>
      <c r="BB1185" s="426"/>
      <c r="BC1185" s="570"/>
      <c r="BD1185" s="570"/>
      <c r="BE1185" s="570"/>
      <c r="BF1185" s="570"/>
      <c r="BG1185" s="570"/>
      <c r="BH1185" s="570"/>
      <c r="BI1185" s="570"/>
      <c r="BJ1185" s="570"/>
      <c r="BK1185" s="570"/>
      <c r="BL1185" s="570"/>
      <c r="BM1185" s="570"/>
      <c r="BN1185" s="570"/>
      <c r="BO1185" s="570"/>
      <c r="BP1185" s="570"/>
      <c r="BQ1185" s="570"/>
      <c r="BR1185" s="570"/>
      <c r="BS1185" s="570"/>
      <c r="BT1185" s="570"/>
      <c r="BU1185" s="570"/>
      <c r="BV1185" s="570"/>
      <c r="BW1185" s="570"/>
    </row>
    <row r="1186" s="398" customFormat="true" ht="15" customHeight="true" x14ac:dyDescent="0.2">
      <c r="BA1186" s="570"/>
      <c r="BB1186" s="426"/>
      <c r="BC1186" s="570"/>
      <c r="BD1186" s="570"/>
      <c r="BE1186" s="570"/>
      <c r="BF1186" s="570"/>
      <c r="BG1186" s="570"/>
      <c r="BH1186" s="570"/>
      <c r="BI1186" s="570"/>
      <c r="BJ1186" s="570"/>
      <c r="BK1186" s="570"/>
      <c r="BL1186" s="570"/>
      <c r="BM1186" s="570"/>
      <c r="BN1186" s="570"/>
      <c r="BO1186" s="570"/>
      <c r="BP1186" s="570"/>
      <c r="BQ1186" s="570"/>
      <c r="BR1186" s="570"/>
      <c r="BS1186" s="570"/>
      <c r="BT1186" s="570"/>
      <c r="BU1186" s="570"/>
      <c r="BV1186" s="570"/>
      <c r="BW1186" s="570"/>
    </row>
    <row r="1187" s="398" customFormat="true" ht="15" customHeight="true" x14ac:dyDescent="0.2">
      <c r="BA1187" s="570"/>
      <c r="BB1187" s="426"/>
      <c r="BC1187" s="570"/>
      <c r="BD1187" s="570"/>
      <c r="BE1187" s="570"/>
      <c r="BF1187" s="570"/>
      <c r="BG1187" s="570"/>
      <c r="BH1187" s="570"/>
      <c r="BI1187" s="570"/>
      <c r="BJ1187" s="570"/>
      <c r="BK1187" s="570"/>
      <c r="BL1187" s="570"/>
      <c r="BM1187" s="570"/>
      <c r="BN1187" s="570"/>
      <c r="BO1187" s="570"/>
      <c r="BP1187" s="570"/>
      <c r="BQ1187" s="570"/>
      <c r="BR1187" s="570"/>
      <c r="BS1187" s="570"/>
      <c r="BT1187" s="570"/>
      <c r="BU1187" s="570"/>
      <c r="BV1187" s="570"/>
      <c r="BW1187" s="570"/>
    </row>
    <row r="1188" s="398" customFormat="true" ht="15" customHeight="true" x14ac:dyDescent="0.2">
      <c r="BA1188" s="570"/>
      <c r="BB1188" s="426"/>
      <c r="BC1188" s="570"/>
      <c r="BD1188" s="570"/>
      <c r="BE1188" s="570"/>
      <c r="BF1188" s="570"/>
      <c r="BG1188" s="570"/>
      <c r="BH1188" s="570"/>
      <c r="BI1188" s="570"/>
      <c r="BJ1188" s="570"/>
      <c r="BK1188" s="570"/>
      <c r="BL1188" s="570"/>
      <c r="BM1188" s="570"/>
      <c r="BN1188" s="570"/>
      <c r="BO1188" s="570"/>
      <c r="BP1188" s="570"/>
      <c r="BQ1188" s="570"/>
      <c r="BR1188" s="570"/>
      <c r="BS1188" s="570"/>
      <c r="BT1188" s="570"/>
      <c r="BU1188" s="570"/>
      <c r="BV1188" s="570"/>
      <c r="BW1188" s="570"/>
    </row>
    <row r="1189" s="398" customFormat="true" ht="15" customHeight="true" x14ac:dyDescent="0.2">
      <c r="BA1189" s="570"/>
      <c r="BB1189" s="426"/>
      <c r="BC1189" s="570"/>
      <c r="BD1189" s="570"/>
      <c r="BE1189" s="570"/>
      <c r="BF1189" s="570"/>
      <c r="BG1189" s="570"/>
      <c r="BH1189" s="570"/>
      <c r="BI1189" s="570"/>
      <c r="BJ1189" s="570"/>
      <c r="BK1189" s="570"/>
      <c r="BL1189" s="570"/>
      <c r="BM1189" s="570"/>
      <c r="BN1189" s="570"/>
      <c r="BO1189" s="570"/>
      <c r="BP1189" s="570"/>
      <c r="BQ1189" s="570"/>
      <c r="BR1189" s="570"/>
      <c r="BS1189" s="570"/>
      <c r="BT1189" s="570"/>
      <c r="BU1189" s="570"/>
      <c r="BV1189" s="570"/>
      <c r="BW1189" s="570"/>
    </row>
    <row r="1190" s="398" customFormat="true" ht="15" customHeight="true" x14ac:dyDescent="0.2">
      <c r="BA1190" s="570"/>
      <c r="BB1190" s="426"/>
      <c r="BC1190" s="570"/>
      <c r="BD1190" s="570"/>
      <c r="BE1190" s="570"/>
      <c r="BF1190" s="570"/>
      <c r="BG1190" s="570"/>
      <c r="BH1190" s="570"/>
      <c r="BI1190" s="570"/>
      <c r="BJ1190" s="570"/>
      <c r="BK1190" s="570"/>
      <c r="BL1190" s="570"/>
      <c r="BM1190" s="570"/>
      <c r="BN1190" s="570"/>
      <c r="BO1190" s="570"/>
      <c r="BP1190" s="570"/>
      <c r="BQ1190" s="570"/>
      <c r="BR1190" s="570"/>
      <c r="BS1190" s="570"/>
      <c r="BT1190" s="570"/>
      <c r="BU1190" s="570"/>
      <c r="BV1190" s="570"/>
      <c r="BW1190" s="570"/>
    </row>
    <row r="1191" s="398" customFormat="true" ht="15" customHeight="true" x14ac:dyDescent="0.2">
      <c r="BA1191" s="570"/>
      <c r="BB1191" s="426"/>
      <c r="BC1191" s="570"/>
      <c r="BD1191" s="570"/>
      <c r="BE1191" s="570"/>
      <c r="BF1191" s="570"/>
      <c r="BG1191" s="570"/>
      <c r="BH1191" s="570"/>
      <c r="BI1191" s="570"/>
      <c r="BJ1191" s="570"/>
      <c r="BK1191" s="570"/>
      <c r="BL1191" s="570"/>
      <c r="BM1191" s="570"/>
      <c r="BN1191" s="570"/>
      <c r="BO1191" s="570"/>
      <c r="BP1191" s="570"/>
      <c r="BQ1191" s="570"/>
      <c r="BR1191" s="570"/>
      <c r="BS1191" s="570"/>
      <c r="BT1191" s="570"/>
      <c r="BU1191" s="570"/>
      <c r="BV1191" s="570"/>
      <c r="BW1191" s="570"/>
    </row>
    <row r="1192" s="398" customFormat="true" ht="15" customHeight="true" x14ac:dyDescent="0.2">
      <c r="BA1192" s="570"/>
      <c r="BB1192" s="426"/>
      <c r="BC1192" s="570"/>
      <c r="BD1192" s="570"/>
      <c r="BE1192" s="570"/>
      <c r="BF1192" s="570"/>
      <c r="BG1192" s="570"/>
      <c r="BH1192" s="570"/>
      <c r="BI1192" s="570"/>
      <c r="BJ1192" s="570"/>
      <c r="BK1192" s="570"/>
      <c r="BL1192" s="570"/>
      <c r="BM1192" s="570"/>
      <c r="BN1192" s="570"/>
      <c r="BO1192" s="570"/>
      <c r="BP1192" s="570"/>
      <c r="BQ1192" s="570"/>
      <c r="BR1192" s="570"/>
      <c r="BS1192" s="570"/>
      <c r="BT1192" s="570"/>
      <c r="BU1192" s="570"/>
      <c r="BV1192" s="570"/>
      <c r="BW1192" s="570"/>
    </row>
    <row r="1193" s="398" customFormat="true" ht="15" customHeight="true" x14ac:dyDescent="0.2">
      <c r="BA1193" s="570"/>
      <c r="BB1193" s="426"/>
      <c r="BC1193" s="570"/>
      <c r="BD1193" s="570"/>
      <c r="BE1193" s="570"/>
      <c r="BF1193" s="570"/>
      <c r="BG1193" s="570"/>
      <c r="BH1193" s="570"/>
      <c r="BI1193" s="570"/>
      <c r="BJ1193" s="570"/>
      <c r="BK1193" s="570"/>
      <c r="BL1193" s="570"/>
      <c r="BM1193" s="570"/>
      <c r="BN1193" s="570"/>
      <c r="BO1193" s="570"/>
      <c r="BP1193" s="570"/>
      <c r="BQ1193" s="570"/>
      <c r="BR1193" s="570"/>
      <c r="BS1193" s="570"/>
      <c r="BT1193" s="570"/>
      <c r="BU1193" s="570"/>
      <c r="BV1193" s="570"/>
      <c r="BW1193" s="570"/>
    </row>
    <row r="1194" s="398" customFormat="true" ht="15" customHeight="true" x14ac:dyDescent="0.2">
      <c r="BA1194" s="570"/>
      <c r="BB1194" s="426"/>
      <c r="BC1194" s="570"/>
      <c r="BD1194" s="570"/>
      <c r="BE1194" s="570"/>
      <c r="BF1194" s="570"/>
      <c r="BG1194" s="570"/>
      <c r="BH1194" s="570"/>
      <c r="BI1194" s="570"/>
      <c r="BJ1194" s="570"/>
      <c r="BK1194" s="570"/>
      <c r="BL1194" s="570"/>
      <c r="BM1194" s="570"/>
      <c r="BN1194" s="570"/>
      <c r="BO1194" s="570"/>
      <c r="BP1194" s="570"/>
      <c r="BQ1194" s="570"/>
      <c r="BR1194" s="570"/>
      <c r="BS1194" s="570"/>
      <c r="BT1194" s="570"/>
      <c r="BU1194" s="570"/>
      <c r="BV1194" s="570"/>
      <c r="BW1194" s="570"/>
    </row>
    <row r="1195" s="398" customFormat="true" ht="15" customHeight="true" x14ac:dyDescent="0.2">
      <c r="BA1195" s="570"/>
      <c r="BB1195" s="426"/>
      <c r="BC1195" s="570"/>
      <c r="BD1195" s="570"/>
      <c r="BE1195" s="570"/>
      <c r="BF1195" s="570"/>
      <c r="BG1195" s="570"/>
      <c r="BH1195" s="570"/>
      <c r="BI1195" s="570"/>
      <c r="BJ1195" s="570"/>
      <c r="BK1195" s="570"/>
      <c r="BL1195" s="570"/>
      <c r="BM1195" s="570"/>
      <c r="BN1195" s="570"/>
      <c r="BO1195" s="570"/>
      <c r="BP1195" s="570"/>
      <c r="BQ1195" s="570"/>
      <c r="BR1195" s="570"/>
      <c r="BS1195" s="570"/>
      <c r="BT1195" s="570"/>
      <c r="BU1195" s="570"/>
      <c r="BV1195" s="570"/>
      <c r="BW1195" s="570"/>
    </row>
    <row r="1196" s="398" customFormat="true" ht="15" customHeight="true" x14ac:dyDescent="0.2">
      <c r="BA1196" s="570"/>
      <c r="BB1196" s="426"/>
      <c r="BC1196" s="570"/>
      <c r="BD1196" s="570"/>
      <c r="BE1196" s="570"/>
      <c r="BF1196" s="570"/>
      <c r="BG1196" s="570"/>
      <c r="BH1196" s="570"/>
      <c r="BI1196" s="570"/>
      <c r="BJ1196" s="570"/>
      <c r="BK1196" s="570"/>
      <c r="BL1196" s="570"/>
      <c r="BM1196" s="570"/>
      <c r="BN1196" s="570"/>
      <c r="BO1196" s="570"/>
      <c r="BP1196" s="570"/>
      <c r="BQ1196" s="570"/>
      <c r="BR1196" s="570"/>
      <c r="BS1196" s="570"/>
      <c r="BT1196" s="570"/>
      <c r="BU1196" s="570"/>
      <c r="BV1196" s="570"/>
      <c r="BW1196" s="570"/>
    </row>
    <row r="1197" s="398" customFormat="true" ht="15" customHeight="true" x14ac:dyDescent="0.2">
      <c r="BA1197" s="570"/>
      <c r="BB1197" s="426"/>
      <c r="BC1197" s="570"/>
      <c r="BD1197" s="570"/>
      <c r="BE1197" s="570"/>
      <c r="BF1197" s="570"/>
      <c r="BG1197" s="570"/>
      <c r="BH1197" s="570"/>
      <c r="BI1197" s="570"/>
      <c r="BJ1197" s="570"/>
      <c r="BK1197" s="570"/>
      <c r="BL1197" s="570"/>
      <c r="BM1197" s="570"/>
      <c r="BN1197" s="570"/>
      <c r="BO1197" s="570"/>
      <c r="BP1197" s="570"/>
      <c r="BQ1197" s="570"/>
      <c r="BR1197" s="570"/>
      <c r="BS1197" s="570"/>
      <c r="BT1197" s="570"/>
      <c r="BU1197" s="570"/>
      <c r="BV1197" s="570"/>
      <c r="BW1197" s="570"/>
    </row>
    <row r="1198" s="398" customFormat="true" ht="15" customHeight="true" x14ac:dyDescent="0.2">
      <c r="BA1198" s="570"/>
      <c r="BB1198" s="426"/>
      <c r="BC1198" s="570"/>
      <c r="BD1198" s="570"/>
      <c r="BE1198" s="570"/>
      <c r="BF1198" s="570"/>
      <c r="BG1198" s="570"/>
      <c r="BH1198" s="570"/>
      <c r="BI1198" s="570"/>
      <c r="BJ1198" s="570"/>
      <c r="BK1198" s="570"/>
      <c r="BL1198" s="570"/>
      <c r="BM1198" s="570"/>
      <c r="BN1198" s="570"/>
      <c r="BO1198" s="570"/>
      <c r="BP1198" s="570"/>
      <c r="BQ1198" s="570"/>
      <c r="BR1198" s="570"/>
      <c r="BS1198" s="570"/>
      <c r="BT1198" s="570"/>
      <c r="BU1198" s="570"/>
      <c r="BV1198" s="570"/>
      <c r="BW1198" s="570"/>
    </row>
    <row r="1199" s="398" customFormat="true" ht="15" customHeight="true" x14ac:dyDescent="0.2">
      <c r="BA1199" s="570"/>
      <c r="BB1199" s="426"/>
      <c r="BC1199" s="570"/>
      <c r="BD1199" s="570"/>
      <c r="BE1199" s="570"/>
      <c r="BF1199" s="570"/>
      <c r="BG1199" s="570"/>
      <c r="BH1199" s="570"/>
      <c r="BI1199" s="570"/>
      <c r="BJ1199" s="570"/>
      <c r="BK1199" s="570"/>
      <c r="BL1199" s="570"/>
      <c r="BM1199" s="570"/>
      <c r="BN1199" s="570"/>
      <c r="BO1199" s="570"/>
      <c r="BP1199" s="570"/>
      <c r="BQ1199" s="570"/>
      <c r="BR1199" s="570"/>
      <c r="BS1199" s="570"/>
      <c r="BT1199" s="570"/>
      <c r="BU1199" s="570"/>
      <c r="BV1199" s="570"/>
      <c r="BW1199" s="570"/>
    </row>
    <row r="1200" s="398" customFormat="true" ht="15" customHeight="true" x14ac:dyDescent="0.2">
      <c r="BA1200" s="570"/>
      <c r="BB1200" s="426"/>
      <c r="BC1200" s="570"/>
      <c r="BD1200" s="570"/>
      <c r="BE1200" s="570"/>
      <c r="BF1200" s="570"/>
      <c r="BG1200" s="570"/>
      <c r="BH1200" s="570"/>
      <c r="BI1200" s="570"/>
      <c r="BJ1200" s="570"/>
      <c r="BK1200" s="570"/>
      <c r="BL1200" s="570"/>
      <c r="BM1200" s="570"/>
      <c r="BN1200" s="570"/>
      <c r="BO1200" s="570"/>
      <c r="BP1200" s="570"/>
      <c r="BQ1200" s="570"/>
      <c r="BR1200" s="570"/>
      <c r="BS1200" s="570"/>
      <c r="BT1200" s="570"/>
      <c r="BU1200" s="570"/>
      <c r="BV1200" s="570"/>
      <c r="BW1200" s="570"/>
    </row>
  </sheetData>
  <mergeCells count="1318">
    <mergeCell ref="C791:D791"/>
    <mergeCell ref="H791:I791"/>
    <mergeCell ref="M791:N791"/>
    <mergeCell ref="C792:D792"/>
    <mergeCell ref="H792:I792"/>
    <mergeCell ref="M792:N792"/>
    <mergeCell ref="C789:D789"/>
    <mergeCell ref="H789:I789"/>
    <mergeCell ref="M789:N789"/>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E502"/>
    <mergeCell ref="H502:J502"/>
    <mergeCell ref="M502:N502"/>
    <mergeCell ref="C499:D499"/>
    <mergeCell ref="H499:I499"/>
    <mergeCell ref="M499:O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69:D469"/>
    <mergeCell ref="H469:I469"/>
    <mergeCell ref="M469:N470"/>
    <mergeCell ref="C470:E470"/>
    <mergeCell ref="H470:J470"/>
    <mergeCell ref="C471:D472"/>
    <mergeCell ref="H471:I472"/>
    <mergeCell ref="M471:N471"/>
    <mergeCell ref="M472:N472"/>
    <mergeCell ref="C467:D467"/>
    <mergeCell ref="H467:I467"/>
    <mergeCell ref="M467:N467"/>
    <mergeCell ref="C468:D468"/>
    <mergeCell ref="H468:I468"/>
    <mergeCell ref="M468:O468"/>
    <mergeCell ref="C465:D466"/>
    <mergeCell ref="E465:G465"/>
    <mergeCell ref="H465:I466"/>
    <mergeCell ref="J465:L465"/>
    <mergeCell ref="M465:N465"/>
    <mergeCell ref="M466:N466"/>
    <mergeCell ref="C463:D463"/>
    <mergeCell ref="H463:I463"/>
    <mergeCell ref="M463:N464"/>
    <mergeCell ref="O463:Q463"/>
    <mergeCell ref="C464:G464"/>
    <mergeCell ref="H464:L464"/>
    <mergeCell ref="C461:D461"/>
    <mergeCell ref="H461:I461"/>
    <mergeCell ref="M461:N461"/>
    <mergeCell ref="C462:D462"/>
    <mergeCell ref="H462:I462"/>
    <mergeCell ref="M462:Q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E433"/>
    <mergeCell ref="H433:J433"/>
    <mergeCell ref="M433:N433"/>
    <mergeCell ref="C434:D434"/>
    <mergeCell ref="H434:I434"/>
    <mergeCell ref="M434:N434"/>
    <mergeCell ref="C420:D420"/>
    <mergeCell ref="C431:D431"/>
    <mergeCell ref="H431:I431"/>
    <mergeCell ref="M431:N431"/>
    <mergeCell ref="C432:D432"/>
    <mergeCell ref="H432:I432"/>
    <mergeCell ref="M432:O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A1034:C103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25:D425"/>
    <mergeCell ref="H425:I425"/>
    <mergeCell ref="M425:N425"/>
    <mergeCell ref="C426:D426"/>
    <mergeCell ref="H426:I426"/>
    <mergeCell ref="M426:N426"/>
    <mergeCell ref="M415:N415"/>
    <mergeCell ref="A1031:A1032"/>
    <mergeCell ref="A1033:C1033"/>
    <mergeCell ref="M220:Q220"/>
    <mergeCell ref="A222:A224"/>
    <mergeCell ref="A225:A228"/>
    <mergeCell ref="C405:D405"/>
    <mergeCell ref="H405:I405"/>
    <mergeCell ref="M405:N405"/>
    <mergeCell ref="C406:D406"/>
    <mergeCell ref="H406:I406"/>
    <mergeCell ref="M406:N406"/>
    <mergeCell ref="C401:D402"/>
    <mergeCell ref="H401:I402"/>
    <mergeCell ref="M401:N402"/>
    <mergeCell ref="B402:B445"/>
    <mergeCell ref="C403:D403"/>
    <mergeCell ref="H420:I420"/>
    <mergeCell ref="M420:N420"/>
    <mergeCell ref="H403:I403"/>
    <mergeCell ref="M403:N403"/>
    <mergeCell ref="C404:D404"/>
    <mergeCell ref="H404:I404"/>
    <mergeCell ref="M404:N404"/>
    <mergeCell ref="C416:D416"/>
    <mergeCell ref="H416:I416"/>
    <mergeCell ref="M416:N416"/>
    <mergeCell ref="C413:D413"/>
    <mergeCell ref="H413:I413"/>
    <mergeCell ref="M413:N413"/>
    <mergeCell ref="C414:D414"/>
    <mergeCell ref="H414:I414"/>
    <mergeCell ref="M414:N414"/>
    <mergeCell ref="A29:A30"/>
    <mergeCell ref="A35:A36"/>
    <mergeCell ref="A37:A38"/>
    <mergeCell ref="A41:A42"/>
    <mergeCell ref="A43:A44"/>
    <mergeCell ref="A45:A46"/>
    <mergeCell ref="A151:A152"/>
    <mergeCell ref="C415:D415"/>
    <mergeCell ref="H415:I415"/>
    <mergeCell ref="C399:F399"/>
    <mergeCell ref="H399:K399"/>
    <mergeCell ref="M399:P399"/>
    <mergeCell ref="C400:E400"/>
    <mergeCell ref="H400:J400"/>
    <mergeCell ref="M400:O400"/>
    <mergeCell ref="A1025:C1025"/>
    <mergeCell ref="A1026:B10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A47:A49"/>
    <mergeCell ref="BA47:BA49"/>
    <mergeCell ref="A50:A52"/>
    <mergeCell ref="BA50:BA52"/>
    <mergeCell ref="A53:A55"/>
    <mergeCell ref="BA53:BA55"/>
    <mergeCell ref="A208:B208"/>
    <mergeCell ref="C220:G220"/>
    <mergeCell ref="H220:L220"/>
    <mergeCell ref="H133:L133"/>
    <mergeCell ref="M133:Q133"/>
    <mergeCell ref="A135:A139"/>
    <mergeCell ref="A153:A157"/>
    <mergeCell ref="A202:A204"/>
    <mergeCell ref="C56:G56"/>
    <mergeCell ref="H56:L56"/>
    <mergeCell ref="M56:Q56"/>
    <mergeCell ref="BA153:BA158"/>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39:A40"/>
    <mergeCell ref="C27:G27"/>
    <mergeCell ref="H27:L27"/>
    <mergeCell ref="M27:Q27"/>
    <mergeCell ref="A140:A143"/>
    <mergeCell ref="A122:A123"/>
    <mergeCell ref="A124:A127"/>
    <mergeCell ref="A128:A129"/>
    <mergeCell ref="A130:A132"/>
    <mergeCell ref="C133:G133"/>
    <mergeCell ref="C120:G120"/>
    <mergeCell ref="H120:L120"/>
    <mergeCell ref="M120:Q120"/>
    <mergeCell ref="A58:A73"/>
    <mergeCell ref="A108:B108"/>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BA39:BA40"/>
    <mergeCell ref="BA41:BA42"/>
    <mergeCell ref="BA43:BA44"/>
    <mergeCell ref="BA45:BA46"/>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231:BA235"/>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171450</xdr:rowOff>
                  </from>
                  <to>
                    <xdr:col>1</xdr:col>
                    <xdr:colOff>1704975</xdr:colOff>
                    <xdr:row>400</xdr:row>
                    <xdr:rowOff>171450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9D633-58F3-4ADA-90AC-4BBE2E4AC9AD}">
  <sheetPr codeName="Feuil7"/>
  <dimension ref="A1:CZ1200"/>
  <sheetViews>
    <sheetView showGridLines="false" workbookViewId="0"/>
  </sheetViews>
  <sheetFormatPr defaultColWidth="13.5703125" defaultRowHeight="15" customHeight="true" x14ac:dyDescent="0.2"/>
  <cols>
    <col min="1" max="1" width="31.5703125" style="569" customWidth="true"/>
    <col min="2" max="2" width="41.5703125" style="569" customWidth="true"/>
    <col min="3" max="17" width="10.7109375" style="569" customWidth="true"/>
    <col min="18" max="39" width="12.5703125" style="569" customWidth="true"/>
    <col min="40" max="52" width="12.5703125" style="398" customWidth="true"/>
    <col min="53" max="53" width="31.5703125" style="570" customWidth="true"/>
    <col min="54" max="54" width="41.5703125" style="426" customWidth="true"/>
    <col min="55" max="69" width="9.140625" style="570" customWidth="true"/>
    <col min="70" max="77" width="12.5703125" style="570" customWidth="true"/>
    <col min="78" max="104" width="12.5703125" style="398" customWidth="true"/>
    <col min="105" max="16384" width="13.5703125" style="569"/>
  </cols>
  <sheetData>
    <row r="1" s="346" customFormat="true" ht="18" customHeight="true" x14ac:dyDescent="0.2">
      <c r="AN1" s="398"/>
      <c r="AO1" s="398"/>
      <c r="AP1" s="398"/>
      <c r="AQ1" s="398"/>
      <c r="AR1" s="398"/>
      <c r="AS1" s="398"/>
      <c r="AT1" s="398"/>
      <c r="AU1" s="398"/>
      <c r="AV1" s="398"/>
      <c r="AW1" s="398"/>
      <c r="AX1" s="398"/>
      <c r="AY1" s="398"/>
      <c r="AZ1" s="398"/>
      <c r="BB1" s="369"/>
      <c r="BZ1" s="398"/>
      <c r="CA1" s="398"/>
      <c r="CB1" s="398"/>
      <c r="CC1" s="398"/>
      <c r="CD1" s="398"/>
      <c r="CE1" s="398"/>
      <c r="CF1" s="398"/>
      <c r="CG1" s="398"/>
      <c r="CH1" s="398"/>
      <c r="CI1" s="398"/>
      <c r="CJ1" s="398"/>
      <c r="CK1" s="398"/>
      <c r="CL1" s="398"/>
      <c r="CM1" s="398"/>
      <c r="CN1" s="398"/>
      <c r="CO1" s="398"/>
      <c r="CP1" s="398"/>
      <c r="CQ1" s="398"/>
      <c r="CR1" s="398"/>
      <c r="CS1" s="398"/>
      <c r="CT1" s="398"/>
      <c r="CU1" s="398"/>
      <c r="CV1" s="398"/>
      <c r="CW1" s="398"/>
      <c r="CX1" s="398"/>
      <c r="CY1" s="398"/>
      <c r="CZ1" s="398"/>
    </row>
    <row r="2" s="346" customFormat="true" ht="22.5" customHeight="true" x14ac:dyDescent="0.35">
      <c r="A2" s="416" t="str">
        <f>A1026</f>
        <v>Madagascar</v>
      </c>
      <c r="B2" s="417"/>
      <c r="AN2" s="398"/>
      <c r="AO2" s="398"/>
      <c r="AP2" s="398"/>
      <c r="AQ2" s="398"/>
      <c r="AR2" s="398"/>
      <c r="AS2" s="398"/>
      <c r="AT2" s="398"/>
      <c r="AU2" s="398"/>
      <c r="AV2" s="398"/>
      <c r="AW2" s="398"/>
      <c r="AX2" s="398"/>
      <c r="AY2" s="398"/>
      <c r="AZ2" s="398"/>
      <c r="BB2" s="369"/>
      <c r="BZ2" s="398"/>
      <c r="CA2" s="398"/>
      <c r="CB2" s="398"/>
      <c r="CC2" s="398"/>
      <c r="CD2" s="398"/>
      <c r="CE2" s="398"/>
      <c r="CF2" s="398"/>
      <c r="CG2" s="398"/>
      <c r="CH2" s="398"/>
      <c r="CI2" s="398"/>
      <c r="CJ2" s="398"/>
      <c r="CK2" s="398"/>
      <c r="CL2" s="398"/>
      <c r="CM2" s="398"/>
      <c r="CN2" s="398"/>
      <c r="CO2" s="398"/>
      <c r="CP2" s="398"/>
      <c r="CQ2" s="398"/>
      <c r="CR2" s="398"/>
      <c r="CS2" s="398"/>
      <c r="CT2" s="398"/>
      <c r="CU2" s="398"/>
      <c r="CV2" s="398"/>
      <c r="CW2" s="398"/>
      <c r="CX2" s="398"/>
      <c r="CY2" s="398"/>
      <c r="CZ2" s="398"/>
    </row>
    <row r="3" s="346" customFormat="true" ht="22.5" customHeight="true" x14ac:dyDescent="0.35">
      <c r="A3" s="373" t="str">
        <f>A1034</f>
        <v>2009</v>
      </c>
      <c r="B3" s="419"/>
      <c r="AN3" s="398"/>
      <c r="AO3" s="398"/>
      <c r="AP3" s="398"/>
      <c r="AQ3" s="398"/>
      <c r="AR3" s="398"/>
      <c r="AS3" s="398"/>
      <c r="AT3" s="398"/>
      <c r="AU3" s="398"/>
      <c r="AV3" s="398"/>
      <c r="AW3" s="398"/>
      <c r="AX3" s="398"/>
      <c r="AY3" s="398"/>
      <c r="AZ3" s="398"/>
      <c r="BB3" s="369"/>
      <c r="BZ3" s="398"/>
      <c r="CA3" s="398"/>
      <c r="CB3" s="398"/>
      <c r="CC3" s="398"/>
      <c r="CD3" s="398"/>
      <c r="CE3" s="398"/>
      <c r="CF3" s="398"/>
      <c r="CG3" s="398"/>
      <c r="CH3" s="398"/>
      <c r="CI3" s="398"/>
      <c r="CJ3" s="398"/>
      <c r="CK3" s="398"/>
      <c r="CL3" s="398"/>
      <c r="CM3" s="398"/>
      <c r="CN3" s="398"/>
      <c r="CO3" s="398"/>
      <c r="CP3" s="398"/>
      <c r="CQ3" s="398"/>
      <c r="CR3" s="398"/>
      <c r="CS3" s="398"/>
      <c r="CT3" s="398"/>
      <c r="CU3" s="398"/>
      <c r="CV3" s="398"/>
      <c r="CW3" s="398"/>
      <c r="CX3" s="398"/>
      <c r="CY3" s="398"/>
      <c r="CZ3" s="398"/>
    </row>
    <row r="4" s="346" customFormat="true" ht="22.5" customHeight="true" x14ac:dyDescent="0.35">
      <c r="A4" s="418" t="s">
        <v>96</v>
      </c>
      <c r="B4" s="419"/>
      <c r="AN4" s="398"/>
      <c r="AO4" s="398"/>
      <c r="AP4" s="398"/>
      <c r="AQ4" s="398"/>
      <c r="AR4" s="398"/>
      <c r="AS4" s="398"/>
      <c r="AT4" s="398"/>
      <c r="AU4" s="398"/>
      <c r="AV4" s="398"/>
      <c r="AW4" s="398"/>
      <c r="AX4" s="398"/>
      <c r="AY4" s="398"/>
      <c r="AZ4" s="398"/>
      <c r="BB4" s="369"/>
      <c r="BZ4" s="398"/>
      <c r="CA4" s="398"/>
      <c r="CB4" s="398"/>
      <c r="CC4" s="398"/>
      <c r="CD4" s="398"/>
      <c r="CE4" s="398"/>
      <c r="CF4" s="398"/>
      <c r="CG4" s="398"/>
      <c r="CH4" s="398"/>
      <c r="CI4" s="398"/>
      <c r="CJ4" s="398"/>
      <c r="CK4" s="398"/>
      <c r="CL4" s="398"/>
      <c r="CM4" s="398"/>
      <c r="CN4" s="398"/>
      <c r="CO4" s="398"/>
      <c r="CP4" s="398"/>
      <c r="CQ4" s="398"/>
      <c r="CR4" s="398"/>
      <c r="CS4" s="398"/>
      <c r="CT4" s="398"/>
      <c r="CU4" s="398"/>
      <c r="CV4" s="398"/>
      <c r="CW4" s="398"/>
      <c r="CX4" s="398"/>
      <c r="CY4" s="398"/>
      <c r="CZ4" s="398"/>
    </row>
    <row r="5" s="346" customFormat="true" ht="20.1" customHeight="true" x14ac:dyDescent="0.35">
      <c r="A5" s="418" t="s">
        <v>97</v>
      </c>
      <c r="B5" s="419"/>
      <c r="AN5" s="398"/>
      <c r="AO5" s="398"/>
      <c r="AP5" s="398"/>
      <c r="AQ5" s="398"/>
      <c r="AR5" s="398"/>
      <c r="AS5" s="398"/>
      <c r="AT5" s="398"/>
      <c r="AU5" s="398"/>
      <c r="AV5" s="398"/>
      <c r="AW5" s="398"/>
      <c r="AX5" s="398"/>
      <c r="AY5" s="398"/>
      <c r="AZ5" s="398"/>
      <c r="BB5" s="369"/>
      <c r="BZ5" s="398"/>
      <c r="CA5" s="398"/>
      <c r="CB5" s="398"/>
      <c r="CC5" s="398"/>
      <c r="CD5" s="398"/>
      <c r="CE5" s="398"/>
      <c r="CF5" s="398"/>
      <c r="CG5" s="398"/>
      <c r="CH5" s="398"/>
      <c r="CI5" s="398"/>
      <c r="CJ5" s="398"/>
      <c r="CK5" s="398"/>
      <c r="CL5" s="398"/>
      <c r="CM5" s="398"/>
      <c r="CN5" s="398"/>
      <c r="CO5" s="398"/>
      <c r="CP5" s="398"/>
      <c r="CQ5" s="398"/>
      <c r="CR5" s="398"/>
      <c r="CS5" s="398"/>
      <c r="CT5" s="398"/>
      <c r="CU5" s="398"/>
      <c r="CV5" s="398"/>
      <c r="CW5" s="398"/>
      <c r="CX5" s="398"/>
      <c r="CY5" s="398"/>
      <c r="CZ5" s="398"/>
    </row>
    <row r="6" s="346" customFormat="true" ht="15" customHeight="true" x14ac:dyDescent="0.2">
      <c r="A6" s="420" t="s">
        <v>98</v>
      </c>
      <c r="B6" s="421"/>
      <c r="AN6" s="398"/>
      <c r="AO6" s="398"/>
      <c r="AP6" s="398"/>
      <c r="AQ6" s="398"/>
      <c r="AR6" s="398"/>
      <c r="AS6" s="398"/>
      <c r="AT6" s="398"/>
      <c r="AU6" s="398"/>
      <c r="AV6" s="398"/>
      <c r="AW6" s="398"/>
      <c r="AX6" s="398"/>
      <c r="AY6" s="398"/>
      <c r="AZ6" s="398"/>
      <c r="BB6" s="369"/>
      <c r="BZ6" s="398"/>
      <c r="CA6" s="398"/>
      <c r="CB6" s="398"/>
      <c r="CC6" s="398"/>
      <c r="CD6" s="398"/>
      <c r="CE6" s="398"/>
      <c r="CF6" s="398"/>
      <c r="CG6" s="398"/>
      <c r="CH6" s="398"/>
      <c r="CI6" s="398"/>
      <c r="CJ6" s="398"/>
      <c r="CK6" s="398"/>
      <c r="CL6" s="398"/>
      <c r="CM6" s="398"/>
      <c r="CN6" s="398"/>
      <c r="CO6" s="398"/>
      <c r="CP6" s="398"/>
      <c r="CQ6" s="398"/>
      <c r="CR6" s="398"/>
      <c r="CS6" s="398"/>
      <c r="CT6" s="398"/>
      <c r="CU6" s="398"/>
      <c r="CV6" s="398"/>
      <c r="CW6" s="398"/>
      <c r="CX6" s="398"/>
      <c r="CY6" s="398"/>
      <c r="CZ6" s="398"/>
    </row>
    <row r="7" s="346" customFormat="true" ht="15" customHeight="true" x14ac:dyDescent="0.2">
      <c r="A7" s="422" t="s">
        <v>40</v>
      </c>
      <c r="B7" s="423"/>
      <c r="AN7" s="398"/>
      <c r="AO7" s="398"/>
      <c r="AP7" s="398"/>
      <c r="AQ7" s="398"/>
      <c r="AR7" s="398"/>
      <c r="AS7" s="398"/>
      <c r="AT7" s="398"/>
      <c r="AU7" s="398"/>
      <c r="AV7" s="398"/>
      <c r="AW7" s="398"/>
      <c r="AX7" s="398"/>
      <c r="AY7" s="398"/>
      <c r="AZ7" s="398"/>
      <c r="BB7" s="369"/>
      <c r="BZ7" s="398"/>
      <c r="CA7" s="398"/>
      <c r="CB7" s="398"/>
      <c r="CC7" s="398"/>
      <c r="CD7" s="398"/>
      <c r="CE7" s="398"/>
      <c r="CF7" s="398"/>
      <c r="CG7" s="398"/>
      <c r="CH7" s="398"/>
      <c r="CI7" s="398"/>
      <c r="CJ7" s="398"/>
      <c r="CK7" s="398"/>
      <c r="CL7" s="398"/>
      <c r="CM7" s="398"/>
      <c r="CN7" s="398"/>
      <c r="CO7" s="398"/>
      <c r="CP7" s="398"/>
      <c r="CQ7" s="398"/>
      <c r="CR7" s="398"/>
      <c r="CS7" s="398"/>
      <c r="CT7" s="398"/>
      <c r="CU7" s="398"/>
      <c r="CV7" s="398"/>
      <c r="CW7" s="398"/>
      <c r="CX7" s="398"/>
      <c r="CY7" s="398"/>
      <c r="CZ7" s="398"/>
    </row>
    <row r="8" s="346" customFormat="true" ht="15" customHeight="true" x14ac:dyDescent="0.2">
      <c r="A8" s="422" t="s">
        <v>39</v>
      </c>
      <c r="B8" s="423"/>
      <c r="AN8" s="398"/>
      <c r="AO8" s="398"/>
      <c r="AP8" s="398"/>
      <c r="AQ8" s="398"/>
      <c r="AR8" s="398"/>
      <c r="AS8" s="398"/>
      <c r="AT8" s="398"/>
      <c r="AU8" s="398"/>
      <c r="AV8" s="398"/>
      <c r="AW8" s="398"/>
      <c r="AX8" s="398"/>
      <c r="AY8" s="398"/>
      <c r="AZ8" s="398"/>
      <c r="BB8" s="369"/>
      <c r="BZ8" s="398"/>
      <c r="CA8" s="398"/>
      <c r="CB8" s="398"/>
      <c r="CC8" s="398"/>
      <c r="CD8" s="398"/>
      <c r="CE8" s="398"/>
      <c r="CF8" s="398"/>
      <c r="CG8" s="398"/>
      <c r="CH8" s="398"/>
      <c r="CI8" s="398"/>
      <c r="CJ8" s="398"/>
      <c r="CK8" s="398"/>
      <c r="CL8" s="398"/>
      <c r="CM8" s="398"/>
      <c r="CN8" s="398"/>
      <c r="CO8" s="398"/>
      <c r="CP8" s="398"/>
      <c r="CQ8" s="398"/>
      <c r="CR8" s="398"/>
      <c r="CS8" s="398"/>
      <c r="CT8" s="398"/>
      <c r="CU8" s="398"/>
      <c r="CV8" s="398"/>
      <c r="CW8" s="398"/>
      <c r="CX8" s="398"/>
      <c r="CY8" s="398"/>
      <c r="CZ8" s="398"/>
    </row>
    <row r="9" s="346" customFormat="true" ht="15" customHeight="true" x14ac:dyDescent="0.2">
      <c r="A9" s="422" t="s">
        <v>136</v>
      </c>
      <c r="B9" s="424" t="str">
        <f>A1025</f>
        <v>DHS09</v>
      </c>
      <c r="AN9" s="398"/>
      <c r="AO9" s="398"/>
      <c r="AP9" s="398"/>
      <c r="AQ9" s="398"/>
      <c r="AR9" s="398"/>
      <c r="AS9" s="398"/>
      <c r="AT9" s="398"/>
      <c r="AU9" s="398"/>
      <c r="AV9" s="398"/>
      <c r="AW9" s="398"/>
      <c r="AX9" s="398"/>
      <c r="AY9" s="398"/>
      <c r="AZ9" s="398"/>
      <c r="BB9" s="369"/>
      <c r="BZ9" s="398"/>
      <c r="CA9" s="398"/>
      <c r="CB9" s="398"/>
      <c r="CC9" s="398"/>
      <c r="CD9" s="398"/>
      <c r="CE9" s="398"/>
      <c r="CF9" s="398"/>
      <c r="CG9" s="398"/>
      <c r="CH9" s="398"/>
      <c r="CI9" s="398"/>
      <c r="CJ9" s="398"/>
      <c r="CK9" s="398"/>
      <c r="CL9" s="398"/>
      <c r="CM9" s="398"/>
      <c r="CN9" s="398"/>
      <c r="CO9" s="398"/>
      <c r="CP9" s="398"/>
      <c r="CQ9" s="398"/>
      <c r="CR9" s="398"/>
      <c r="CS9" s="398"/>
      <c r="CT9" s="398"/>
      <c r="CU9" s="398"/>
      <c r="CV9" s="398"/>
      <c r="CW9" s="398"/>
      <c r="CX9" s="398"/>
      <c r="CY9" s="398"/>
      <c r="CZ9" s="398"/>
    </row>
    <row r="10" s="346" customFormat="true" ht="15" customHeight="true" x14ac:dyDescent="0.2">
      <c r="A10" s="231" t="str">
        <f>B1028</f>
        <v/>
      </c>
      <c r="B10" s="230"/>
      <c r="AN10" s="398"/>
      <c r="AO10" s="398"/>
      <c r="AP10" s="398"/>
      <c r="AQ10" s="398"/>
      <c r="AR10" s="398"/>
      <c r="AS10" s="398"/>
      <c r="AT10" s="398"/>
      <c r="AU10" s="398"/>
      <c r="AV10" s="398"/>
      <c r="AW10" s="398"/>
      <c r="AX10" s="398"/>
      <c r="AY10" s="398"/>
      <c r="AZ10" s="398"/>
      <c r="BB10" s="369"/>
      <c r="BZ10" s="398"/>
      <c r="CA10" s="398"/>
      <c r="CB10" s="398"/>
      <c r="CC10" s="398"/>
      <c r="CD10" s="398"/>
      <c r="CE10" s="398"/>
      <c r="CF10" s="398"/>
      <c r="CG10" s="398"/>
      <c r="CH10" s="398"/>
      <c r="CI10" s="398"/>
      <c r="CJ10" s="398"/>
      <c r="CK10" s="398"/>
      <c r="CL10" s="398"/>
      <c r="CM10" s="398"/>
      <c r="CN10" s="398"/>
      <c r="CO10" s="398"/>
      <c r="CP10" s="398"/>
      <c r="CQ10" s="398"/>
      <c r="CR10" s="398"/>
      <c r="CS10" s="398"/>
      <c r="CT10" s="398"/>
      <c r="CU10" s="398"/>
      <c r="CV10" s="398"/>
      <c r="CW10" s="398"/>
      <c r="CX10" s="398"/>
      <c r="CY10" s="398"/>
      <c r="CZ10" s="398"/>
    </row>
    <row r="11" s="346" customFormat="true" ht="15" customHeight="true" x14ac:dyDescent="0.2">
      <c r="A11" s="231" t="str">
        <f>B1027</f>
        <v/>
      </c>
      <c r="B11" s="229"/>
      <c r="AN11" s="398"/>
      <c r="AO11" s="398"/>
      <c r="AP11" s="398"/>
      <c r="AQ11" s="398"/>
      <c r="AR11" s="398"/>
      <c r="AS11" s="398"/>
      <c r="AT11" s="398"/>
      <c r="AU11" s="398"/>
      <c r="AV11" s="398"/>
      <c r="AW11" s="398"/>
      <c r="AX11" s="398"/>
      <c r="AY11" s="398"/>
      <c r="AZ11" s="398"/>
      <c r="BB11" s="369"/>
      <c r="BZ11" s="398"/>
      <c r="CA11" s="398"/>
      <c r="CB11" s="398"/>
      <c r="CC11" s="398"/>
      <c r="CD11" s="398"/>
      <c r="CE11" s="398"/>
      <c r="CF11" s="398"/>
      <c r="CG11" s="398"/>
      <c r="CH11" s="398"/>
      <c r="CI11" s="398"/>
      <c r="CJ11" s="398"/>
      <c r="CK11" s="398"/>
      <c r="CL11" s="398"/>
      <c r="CM11" s="398"/>
      <c r="CN11" s="398"/>
      <c r="CO11" s="398"/>
      <c r="CP11" s="398"/>
      <c r="CQ11" s="398"/>
      <c r="CR11" s="398"/>
      <c r="CS11" s="398"/>
      <c r="CT11" s="398"/>
      <c r="CU11" s="398"/>
      <c r="CV11" s="398"/>
      <c r="CW11" s="398"/>
      <c r="CX11" s="398"/>
      <c r="CY11" s="398"/>
      <c r="CZ11" s="398"/>
    </row>
    <row r="12" s="346" customFormat="true" ht="18" customHeight="true" x14ac:dyDescent="0.2">
      <c r="A12" s="228"/>
      <c r="B12" s="230"/>
      <c r="AN12" s="398"/>
      <c r="AO12" s="398"/>
      <c r="AP12" s="398"/>
      <c r="AQ12" s="398"/>
      <c r="AR12" s="398"/>
      <c r="AS12" s="398"/>
      <c r="AT12" s="398"/>
      <c r="AU12" s="398"/>
      <c r="AV12" s="398"/>
      <c r="AW12" s="398"/>
      <c r="AX12" s="398"/>
      <c r="AY12" s="398"/>
      <c r="AZ12" s="398"/>
      <c r="BB12" s="369"/>
      <c r="BZ12" s="398"/>
      <c r="CA12" s="398"/>
      <c r="CB12" s="398"/>
      <c r="CC12" s="398"/>
      <c r="CD12" s="398"/>
      <c r="CE12" s="398"/>
      <c r="CF12" s="398"/>
      <c r="CG12" s="398"/>
      <c r="CH12" s="398"/>
      <c r="CI12" s="398"/>
      <c r="CJ12" s="398"/>
      <c r="CK12" s="398"/>
      <c r="CL12" s="398"/>
      <c r="CM12" s="398"/>
      <c r="CN12" s="398"/>
      <c r="CO12" s="398"/>
      <c r="CP12" s="398"/>
      <c r="CQ12" s="398"/>
      <c r="CR12" s="398"/>
      <c r="CS12" s="398"/>
      <c r="CT12" s="398"/>
      <c r="CU12" s="398"/>
      <c r="CV12" s="398"/>
      <c r="CW12" s="398"/>
      <c r="CX12" s="398"/>
      <c r="CY12" s="398"/>
      <c r="CZ12" s="398"/>
    </row>
    <row r="13" s="346" customFormat="true" ht="18" customHeight="true" x14ac:dyDescent="0.2">
      <c r="A13" s="227"/>
      <c r="B13" s="226"/>
      <c r="AN13" s="398"/>
      <c r="AO13" s="398"/>
      <c r="AP13" s="398"/>
      <c r="AQ13" s="398"/>
      <c r="AR13" s="398"/>
      <c r="AS13" s="398"/>
      <c r="AT13" s="398"/>
      <c r="AU13" s="398"/>
      <c r="AV13" s="398"/>
      <c r="AW13" s="398"/>
      <c r="AX13" s="398"/>
      <c r="AY13" s="398"/>
      <c r="AZ13" s="398"/>
      <c r="BB13" s="369"/>
      <c r="BZ13" s="398"/>
      <c r="CA13" s="398"/>
      <c r="CB13" s="398"/>
      <c r="CC13" s="398"/>
      <c r="CD13" s="398"/>
      <c r="CE13" s="398"/>
      <c r="CF13" s="398"/>
      <c r="CG13" s="398"/>
      <c r="CH13" s="398"/>
      <c r="CI13" s="398"/>
      <c r="CJ13" s="398"/>
      <c r="CK13" s="398"/>
      <c r="CL13" s="398"/>
      <c r="CM13" s="398"/>
      <c r="CN13" s="398"/>
      <c r="CO13" s="398"/>
      <c r="CP13" s="398"/>
      <c r="CQ13" s="398"/>
      <c r="CR13" s="398"/>
      <c r="CS13" s="398"/>
      <c r="CT13" s="398"/>
      <c r="CU13" s="398"/>
      <c r="CV13" s="398"/>
      <c r="CW13" s="398"/>
      <c r="CX13" s="398"/>
      <c r="CY13" s="398"/>
      <c r="CZ13" s="398"/>
    </row>
    <row r="14" s="594" customFormat="true" ht="15" customHeight="true" x14ac:dyDescent="0.2">
      <c r="A14" s="350" t="s">
        <v>96</v>
      </c>
      <c r="B14" s="395"/>
      <c r="C14" s="1061" t="s">
        <v>115</v>
      </c>
      <c r="D14" s="1062"/>
      <c r="E14" s="1062"/>
      <c r="F14" s="1062"/>
      <c r="G14" s="1063"/>
      <c r="H14" s="1064" t="s">
        <v>38</v>
      </c>
      <c r="I14" s="1052"/>
      <c r="J14" s="1052"/>
      <c r="K14" s="1052"/>
      <c r="L14" s="1054"/>
      <c r="M14" s="1046" t="s">
        <v>37</v>
      </c>
      <c r="N14" s="1047"/>
      <c r="O14" s="1047"/>
      <c r="P14" s="1047"/>
      <c r="Q14" s="1049"/>
      <c r="R14" s="81" t="s">
        <v>141</v>
      </c>
      <c r="S14" s="484"/>
      <c r="T14" s="484"/>
      <c r="U14" s="484"/>
      <c r="V14" s="484"/>
      <c r="W14" s="484"/>
      <c r="X14" s="484"/>
      <c r="Y14" s="484"/>
      <c r="Z14" s="484"/>
      <c r="AA14" s="484"/>
      <c r="AB14" s="484"/>
      <c r="AC14" s="484"/>
      <c r="AD14" s="484"/>
      <c r="AE14" s="484"/>
      <c r="AF14" s="484"/>
      <c r="AG14" s="484"/>
      <c r="AH14" s="484"/>
      <c r="AI14" s="484"/>
      <c r="AJ14" s="484"/>
      <c r="AK14" s="484"/>
      <c r="AL14" s="484"/>
      <c r="AM14" s="484"/>
      <c r="AN14" s="495"/>
      <c r="AO14" s="495"/>
      <c r="AP14" s="495"/>
      <c r="AQ14" s="495"/>
      <c r="AR14" s="495"/>
      <c r="AS14" s="495"/>
      <c r="AT14" s="495"/>
      <c r="AU14" s="495"/>
      <c r="AV14" s="495"/>
      <c r="AW14" s="495"/>
      <c r="AX14" s="495"/>
      <c r="AY14" s="495"/>
      <c r="AZ14" s="234"/>
      <c r="BA14" s="404" t="s">
        <v>131</v>
      </c>
      <c r="BB14" s="350" t="s">
        <v>96</v>
      </c>
      <c r="BC14" s="1046" t="s">
        <v>115</v>
      </c>
      <c r="BD14" s="1047"/>
      <c r="BE14" s="1047"/>
      <c r="BF14" s="1047"/>
      <c r="BG14" s="1048"/>
      <c r="BH14" s="1046" t="s">
        <v>38</v>
      </c>
      <c r="BI14" s="1047"/>
      <c r="BJ14" s="1047"/>
      <c r="BK14" s="1047"/>
      <c r="BL14" s="1048"/>
      <c r="BM14" s="1046" t="s">
        <v>37</v>
      </c>
      <c r="BN14" s="1047"/>
      <c r="BO14" s="1047"/>
      <c r="BP14" s="1047"/>
      <c r="BQ14" s="1049"/>
      <c r="BR14" s="80" t="s">
        <v>141</v>
      </c>
      <c r="BS14" s="484"/>
      <c r="BT14" s="484"/>
      <c r="BU14" s="484"/>
      <c r="BV14" s="484"/>
      <c r="BW14" s="484"/>
      <c r="BX14" s="484"/>
      <c r="BY14" s="484"/>
      <c r="BZ14" s="498"/>
      <c r="CA14" s="498"/>
      <c r="CB14" s="498"/>
      <c r="CC14" s="498"/>
      <c r="CD14" s="498"/>
      <c r="CE14" s="498"/>
      <c r="CF14" s="498"/>
      <c r="CG14" s="498"/>
      <c r="CH14" s="498"/>
      <c r="CI14" s="498"/>
      <c r="CJ14" s="498"/>
      <c r="CK14" s="498"/>
      <c r="CL14" s="498"/>
      <c r="CM14" s="498"/>
      <c r="CN14" s="402"/>
      <c r="CO14" s="402"/>
      <c r="CP14" s="402"/>
      <c r="CQ14" s="402"/>
      <c r="CR14" s="402"/>
      <c r="CS14" s="402"/>
      <c r="CT14" s="402"/>
      <c r="CU14" s="402"/>
      <c r="CV14" s="402"/>
      <c r="CW14" s="402"/>
      <c r="CX14" s="402"/>
      <c r="CY14" s="402"/>
      <c r="CZ14" s="402"/>
    </row>
    <row r="15" s="594" customFormat="true" ht="24" x14ac:dyDescent="0.2">
      <c r="A15" s="390" t="s">
        <v>87</v>
      </c>
      <c r="B15" s="433"/>
      <c r="C15" s="475" t="s">
        <v>0</v>
      </c>
      <c r="D15" s="669" t="s">
        <v>1</v>
      </c>
      <c r="E15" s="669" t="s">
        <v>2</v>
      </c>
      <c r="F15" s="669" t="s">
        <v>3</v>
      </c>
      <c r="G15" s="670" t="s">
        <v>4</v>
      </c>
      <c r="H15" s="438" t="s">
        <v>0</v>
      </c>
      <c r="I15" s="673" t="s">
        <v>1</v>
      </c>
      <c r="J15" s="673" t="s">
        <v>2</v>
      </c>
      <c r="K15" s="673" t="s">
        <v>3</v>
      </c>
      <c r="L15" s="674" t="s">
        <v>4</v>
      </c>
      <c r="M15" s="439" t="s">
        <v>0</v>
      </c>
      <c r="N15" s="673" t="s">
        <v>1</v>
      </c>
      <c r="O15" s="673" t="s">
        <v>2</v>
      </c>
      <c r="P15" s="673" t="s">
        <v>3</v>
      </c>
      <c r="Q15" s="667" t="s">
        <v>4</v>
      </c>
      <c r="R15" s="438" t="s">
        <v>245</v>
      </c>
      <c r="S15" s="673" t="s">
        <v>246</v>
      </c>
      <c r="T15" s="673" t="s">
        <v>247</v>
      </c>
      <c r="U15" s="673" t="s">
        <v>248</v>
      </c>
      <c r="V15" s="673" t="s">
        <v>249</v>
      </c>
      <c r="W15" s="673" t="s">
        <v>250</v>
      </c>
      <c r="X15" s="673" t="s">
        <v>251</v>
      </c>
      <c r="Y15" s="673" t="s">
        <v>252</v>
      </c>
      <c r="Z15" s="673" t="s">
        <v>253</v>
      </c>
      <c r="AA15" s="673" t="s">
        <v>254</v>
      </c>
      <c r="AB15" s="673" t="s">
        <v>255</v>
      </c>
      <c r="AC15" s="673" t="s">
        <v>256</v>
      </c>
      <c r="AD15" s="673" t="s">
        <v>257</v>
      </c>
      <c r="AE15" s="673" t="s">
        <v>258</v>
      </c>
      <c r="AF15" s="673" t="s">
        <v>259</v>
      </c>
      <c r="AG15" s="673" t="s">
        <v>260</v>
      </c>
      <c r="AH15" s="673" t="s">
        <v>261</v>
      </c>
      <c r="AI15" s="673" t="s">
        <v>262</v>
      </c>
      <c r="AJ15" s="673" t="s">
        <v>263</v>
      </c>
      <c r="AK15" s="673" t="s">
        <v>264</v>
      </c>
      <c r="AL15" s="673" t="s">
        <v>265</v>
      </c>
      <c r="AM15" s="674" t="s">
        <v>266</v>
      </c>
      <c r="AN15" s="495"/>
      <c r="AO15" s="495"/>
      <c r="AP15" s="495"/>
      <c r="AQ15" s="495"/>
      <c r="AR15" s="495"/>
      <c r="AS15" s="495"/>
      <c r="AT15" s="495"/>
      <c r="AU15" s="495"/>
      <c r="AV15" s="495"/>
      <c r="AW15" s="495"/>
      <c r="AX15" s="495"/>
      <c r="AY15" s="495"/>
      <c r="AZ15" s="234"/>
      <c r="BA15" s="390" t="s">
        <v>120</v>
      </c>
      <c r="BB15" s="389"/>
      <c r="BC15" s="515" t="s">
        <v>0</v>
      </c>
      <c r="BD15" s="628" t="s">
        <v>1</v>
      </c>
      <c r="BE15" s="628" t="s">
        <v>2</v>
      </c>
      <c r="BF15" s="628" t="s">
        <v>3</v>
      </c>
      <c r="BG15" s="516" t="s">
        <v>4</v>
      </c>
      <c r="BH15" s="515" t="s">
        <v>0</v>
      </c>
      <c r="BI15" s="628" t="s">
        <v>1</v>
      </c>
      <c r="BJ15" s="628" t="s">
        <v>2</v>
      </c>
      <c r="BK15" s="628" t="s">
        <v>3</v>
      </c>
      <c r="BL15" s="516" t="s">
        <v>4</v>
      </c>
      <c r="BM15" s="515" t="s">
        <v>0</v>
      </c>
      <c r="BN15" s="628" t="s">
        <v>1</v>
      </c>
      <c r="BO15" s="628" t="s">
        <v>2</v>
      </c>
      <c r="BP15" s="628" t="s">
        <v>3</v>
      </c>
      <c r="BQ15" s="516" t="s">
        <v>4</v>
      </c>
      <c r="BR15" s="515" t="s">
        <v>245</v>
      </c>
      <c r="BS15" s="628" t="s">
        <v>246</v>
      </c>
      <c r="BT15" s="628" t="s">
        <v>247</v>
      </c>
      <c r="BU15" s="628" t="s">
        <v>248</v>
      </c>
      <c r="BV15" s="628" t="s">
        <v>249</v>
      </c>
      <c r="BW15" s="628" t="s">
        <v>250</v>
      </c>
      <c r="BX15" s="628" t="s">
        <v>251</v>
      </c>
      <c r="BY15" s="629" t="s">
        <v>252</v>
      </c>
      <c r="BZ15" s="629" t="s">
        <v>253</v>
      </c>
      <c r="CA15" s="629" t="s">
        <v>254</v>
      </c>
      <c r="CB15" s="629" t="s">
        <v>255</v>
      </c>
      <c r="CC15" s="629" t="s">
        <v>256</v>
      </c>
      <c r="CD15" s="629" t="s">
        <v>257</v>
      </c>
      <c r="CE15" s="629" t="s">
        <v>258</v>
      </c>
      <c r="CF15" s="629" t="s">
        <v>259</v>
      </c>
      <c r="CG15" s="629" t="s">
        <v>260</v>
      </c>
      <c r="CH15" s="629" t="s">
        <v>261</v>
      </c>
      <c r="CI15" s="629" t="s">
        <v>262</v>
      </c>
      <c r="CJ15" s="629" t="s">
        <v>263</v>
      </c>
      <c r="CK15" s="629" t="s">
        <v>264</v>
      </c>
      <c r="CL15" s="629" t="s">
        <v>265</v>
      </c>
      <c r="CM15" s="629" t="s">
        <v>266</v>
      </c>
      <c r="CN15" s="235"/>
      <c r="CO15" s="235"/>
      <c r="CP15" s="235"/>
      <c r="CQ15" s="235"/>
      <c r="CR15" s="235"/>
      <c r="CS15" s="235"/>
      <c r="CT15" s="235"/>
      <c r="CU15" s="235"/>
      <c r="CV15" s="235"/>
      <c r="CW15" s="235"/>
      <c r="CX15" s="235"/>
      <c r="CY15" s="235"/>
      <c r="CZ15" s="235"/>
    </row>
    <row r="16" s="594" customFormat="true" ht="15" customHeight="true" x14ac:dyDescent="0.2">
      <c r="A16" s="1055" t="s">
        <v>13</v>
      </c>
      <c r="B16" s="435" t="s">
        <v>14</v>
      </c>
      <c r="C16" s="183">
        <v>15.8</v>
      </c>
      <c r="D16" s="182">
        <v>21.1</v>
      </c>
      <c r="E16" s="182">
        <v>29.2</v>
      </c>
      <c r="F16" s="182">
        <v>48.5</v>
      </c>
      <c r="G16" s="181">
        <v>86.4</v>
      </c>
      <c r="H16" s="180">
        <v>63</v>
      </c>
      <c r="I16" s="182">
        <v>83.6</v>
      </c>
      <c r="J16" s="182">
        <v>95.6</v>
      </c>
      <c r="K16" s="182">
        <v>97.4</v>
      </c>
      <c r="L16" s="179">
        <v>98.6</v>
      </c>
      <c r="M16" s="183">
        <v>15.1</v>
      </c>
      <c r="N16" s="182">
        <v>18.899999999999999</v>
      </c>
      <c r="O16" s="182">
        <v>27</v>
      </c>
      <c r="P16" s="182">
        <v>34.1</v>
      </c>
      <c r="Q16" s="181">
        <v>66.8</v>
      </c>
      <c r="R16" s="180">
        <v>54.2</v>
      </c>
      <c r="S16" s="182">
        <v>76.599999999999994</v>
      </c>
      <c r="T16" s="182">
        <v>16.5</v>
      </c>
      <c r="U16" s="182">
        <v>30</v>
      </c>
      <c r="V16" s="182">
        <v>19.8</v>
      </c>
      <c r="W16" s="182">
        <v>27</v>
      </c>
      <c r="X16" s="182">
        <v>31.6</v>
      </c>
      <c r="Y16" s="182">
        <v>8.1999999999999993</v>
      </c>
      <c r="Z16" s="182">
        <v>36.5</v>
      </c>
      <c r="AA16" s="182">
        <v>28.4</v>
      </c>
      <c r="AB16" s="182">
        <v>38.799999999999997</v>
      </c>
      <c r="AC16" s="182">
        <v>69.400000000000006</v>
      </c>
      <c r="AD16" s="182">
        <v>38.200000000000003</v>
      </c>
      <c r="AE16" s="182">
        <v>36.200000000000003</v>
      </c>
      <c r="AF16" s="182">
        <v>46.7</v>
      </c>
      <c r="AG16" s="182">
        <v>54.3</v>
      </c>
      <c r="AH16" s="182">
        <v>8.3000000000000007</v>
      </c>
      <c r="AI16" s="182">
        <v>41.8</v>
      </c>
      <c r="AJ16" s="182">
        <v>34.799999999999997</v>
      </c>
      <c r="AK16" s="182">
        <v>28.7</v>
      </c>
      <c r="AL16" s="182">
        <v>35.700000000000003</v>
      </c>
      <c r="AM16" s="179">
        <v>18.899999999999999</v>
      </c>
      <c r="AN16" s="495"/>
      <c r="AO16" s="495"/>
      <c r="AP16" s="495"/>
      <c r="AQ16" s="495"/>
      <c r="AR16" s="495"/>
      <c r="AS16" s="495"/>
      <c r="AT16" s="495"/>
      <c r="AU16" s="495"/>
      <c r="AV16" s="495"/>
      <c r="AW16" s="495"/>
      <c r="AX16" s="495"/>
      <c r="AY16" s="495"/>
      <c r="AZ16" s="234"/>
      <c r="BA16" s="1050" t="s">
        <v>13</v>
      </c>
      <c r="BB16" s="680" t="s">
        <v>14</v>
      </c>
      <c r="BC16" s="112" t="s">
        <v>35</v>
      </c>
      <c r="BD16" s="108" t="s">
        <v>35</v>
      </c>
      <c r="BE16" s="108" t="s">
        <v>35</v>
      </c>
      <c r="BF16" s="108" t="s">
        <v>35</v>
      </c>
      <c r="BG16" s="103" t="s">
        <v>35</v>
      </c>
      <c r="BH16" s="112" t="s">
        <v>35</v>
      </c>
      <c r="BI16" s="108" t="s">
        <v>35</v>
      </c>
      <c r="BJ16" s="108" t="s">
        <v>35</v>
      </c>
      <c r="BK16" s="108" t="s">
        <v>35</v>
      </c>
      <c r="BL16" s="103" t="s">
        <v>35</v>
      </c>
      <c r="BM16" s="112" t="s">
        <v>35</v>
      </c>
      <c r="BN16" s="108" t="s">
        <v>35</v>
      </c>
      <c r="BO16" s="108" t="s">
        <v>35</v>
      </c>
      <c r="BP16" s="108" t="s">
        <v>35</v>
      </c>
      <c r="BQ16" s="103" t="s">
        <v>35</v>
      </c>
      <c r="BR16" s="112" t="s">
        <v>35</v>
      </c>
      <c r="BS16" s="108" t="s">
        <v>35</v>
      </c>
      <c r="BT16" s="108" t="s">
        <v>35</v>
      </c>
      <c r="BU16" s="108" t="s">
        <v>35</v>
      </c>
      <c r="BV16" s="108" t="s">
        <v>35</v>
      </c>
      <c r="BW16" s="108" t="s">
        <v>35</v>
      </c>
      <c r="BX16" s="108" t="s">
        <v>35</v>
      </c>
      <c r="BY16" s="97" t="s">
        <v>35</v>
      </c>
      <c r="BZ16" s="97" t="s">
        <v>35</v>
      </c>
      <c r="CA16" s="97" t="s">
        <v>35</v>
      </c>
      <c r="CB16" s="97" t="s">
        <v>35</v>
      </c>
      <c r="CC16" s="97" t="s">
        <v>35</v>
      </c>
      <c r="CD16" s="97" t="s">
        <v>35</v>
      </c>
      <c r="CE16" s="97" t="s">
        <v>35</v>
      </c>
      <c r="CF16" s="97" t="s">
        <v>35</v>
      </c>
      <c r="CG16" s="97" t="s">
        <v>35</v>
      </c>
      <c r="CH16" s="97" t="s">
        <v>35</v>
      </c>
      <c r="CI16" s="97" t="s">
        <v>35</v>
      </c>
      <c r="CJ16" s="97" t="s">
        <v>35</v>
      </c>
      <c r="CK16" s="97" t="s">
        <v>35</v>
      </c>
      <c r="CL16" s="97" t="s">
        <v>35</v>
      </c>
      <c r="CM16" s="97" t="s">
        <v>35</v>
      </c>
      <c r="CN16" s="68"/>
      <c r="CO16" s="68"/>
      <c r="CP16" s="68"/>
      <c r="CQ16" s="68"/>
      <c r="CR16" s="68"/>
      <c r="CS16" s="68"/>
      <c r="CT16" s="68"/>
      <c r="CU16" s="68"/>
      <c r="CV16" s="68"/>
      <c r="CW16" s="68"/>
      <c r="CX16" s="68"/>
      <c r="CY16" s="68"/>
      <c r="CZ16" s="68"/>
    </row>
    <row r="17" s="594" customFormat="true" ht="15" customHeight="true" x14ac:dyDescent="0.2">
      <c r="A17" s="1056"/>
      <c r="B17" s="436" t="s">
        <v>51</v>
      </c>
      <c r="C17" s="178">
        <v>84.2</v>
      </c>
      <c r="D17" s="177">
        <v>78.900000000000006</v>
      </c>
      <c r="E17" s="177">
        <v>70.8</v>
      </c>
      <c r="F17" s="177">
        <v>51.5</v>
      </c>
      <c r="G17" s="176">
        <v>13.6</v>
      </c>
      <c r="H17" s="175">
        <v>37</v>
      </c>
      <c r="I17" s="177">
        <v>16.399999999999999</v>
      </c>
      <c r="J17" s="177">
        <v>4.4000000000000004</v>
      </c>
      <c r="K17" s="177">
        <v>2.6</v>
      </c>
      <c r="L17" s="174">
        <v>1.4</v>
      </c>
      <c r="M17" s="178">
        <v>84.9</v>
      </c>
      <c r="N17" s="177">
        <v>81.099999999999994</v>
      </c>
      <c r="O17" s="177">
        <v>73</v>
      </c>
      <c r="P17" s="177">
        <v>65.900000000000006</v>
      </c>
      <c r="Q17" s="176">
        <v>33.200000000000003</v>
      </c>
      <c r="R17" s="175">
        <v>45.8</v>
      </c>
      <c r="S17" s="177">
        <v>23.4</v>
      </c>
      <c r="T17" s="177">
        <v>83.5</v>
      </c>
      <c r="U17" s="177">
        <v>70</v>
      </c>
      <c r="V17" s="177">
        <v>80.2</v>
      </c>
      <c r="W17" s="177">
        <v>73</v>
      </c>
      <c r="X17" s="177">
        <v>68.400000000000006</v>
      </c>
      <c r="Y17" s="177">
        <v>91.8</v>
      </c>
      <c r="Z17" s="177">
        <v>63.5</v>
      </c>
      <c r="AA17" s="177">
        <v>71.599999999999994</v>
      </c>
      <c r="AB17" s="177">
        <v>61.2</v>
      </c>
      <c r="AC17" s="177">
        <v>30.6</v>
      </c>
      <c r="AD17" s="177">
        <v>61.8</v>
      </c>
      <c r="AE17" s="177">
        <v>63.8</v>
      </c>
      <c r="AF17" s="177">
        <v>53.3</v>
      </c>
      <c r="AG17" s="177">
        <v>45.7</v>
      </c>
      <c r="AH17" s="177">
        <v>91.7</v>
      </c>
      <c r="AI17" s="177">
        <v>58.2</v>
      </c>
      <c r="AJ17" s="177">
        <v>65.2</v>
      </c>
      <c r="AK17" s="177">
        <v>71.3</v>
      </c>
      <c r="AL17" s="177">
        <v>64.3</v>
      </c>
      <c r="AM17" s="174">
        <v>81.099999999999994</v>
      </c>
      <c r="AN17" s="495"/>
      <c r="AO17" s="495"/>
      <c r="AP17" s="495"/>
      <c r="AQ17" s="495"/>
      <c r="AR17" s="495"/>
      <c r="AS17" s="495"/>
      <c r="AT17" s="495"/>
      <c r="AU17" s="495"/>
      <c r="AV17" s="495"/>
      <c r="AW17" s="495"/>
      <c r="AX17" s="495"/>
      <c r="AY17" s="495"/>
      <c r="AZ17" s="234"/>
      <c r="BA17" s="1043"/>
      <c r="BB17" s="678" t="s">
        <v>51</v>
      </c>
      <c r="BC17" s="111" t="s">
        <v>35</v>
      </c>
      <c r="BD17" s="107" t="s">
        <v>35</v>
      </c>
      <c r="BE17" s="107" t="s">
        <v>35</v>
      </c>
      <c r="BF17" s="107" t="s">
        <v>35</v>
      </c>
      <c r="BG17" s="102" t="s">
        <v>35</v>
      </c>
      <c r="BH17" s="111" t="s">
        <v>35</v>
      </c>
      <c r="BI17" s="107" t="s">
        <v>35</v>
      </c>
      <c r="BJ17" s="107" t="s">
        <v>35</v>
      </c>
      <c r="BK17" s="107" t="s">
        <v>35</v>
      </c>
      <c r="BL17" s="102" t="s">
        <v>35</v>
      </c>
      <c r="BM17" s="111" t="s">
        <v>35</v>
      </c>
      <c r="BN17" s="107" t="s">
        <v>35</v>
      </c>
      <c r="BO17" s="107" t="s">
        <v>35</v>
      </c>
      <c r="BP17" s="107" t="s">
        <v>35</v>
      </c>
      <c r="BQ17" s="102" t="s">
        <v>35</v>
      </c>
      <c r="BR17" s="111" t="s">
        <v>35</v>
      </c>
      <c r="BS17" s="107" t="s">
        <v>35</v>
      </c>
      <c r="BT17" s="107" t="s">
        <v>35</v>
      </c>
      <c r="BU17" s="107" t="s">
        <v>35</v>
      </c>
      <c r="BV17" s="107" t="s">
        <v>35</v>
      </c>
      <c r="BW17" s="107" t="s">
        <v>35</v>
      </c>
      <c r="BX17" s="107" t="s">
        <v>35</v>
      </c>
      <c r="BY17" s="96" t="s">
        <v>35</v>
      </c>
      <c r="BZ17" s="96" t="s">
        <v>35</v>
      </c>
      <c r="CA17" s="96" t="s">
        <v>35</v>
      </c>
      <c r="CB17" s="96" t="s">
        <v>35</v>
      </c>
      <c r="CC17" s="96" t="s">
        <v>35</v>
      </c>
      <c r="CD17" s="96" t="s">
        <v>35</v>
      </c>
      <c r="CE17" s="96" t="s">
        <v>35</v>
      </c>
      <c r="CF17" s="96" t="s">
        <v>35</v>
      </c>
      <c r="CG17" s="96" t="s">
        <v>35</v>
      </c>
      <c r="CH17" s="96" t="s">
        <v>35</v>
      </c>
      <c r="CI17" s="96" t="s">
        <v>35</v>
      </c>
      <c r="CJ17" s="96" t="s">
        <v>35</v>
      </c>
      <c r="CK17" s="96" t="s">
        <v>35</v>
      </c>
      <c r="CL17" s="96" t="s">
        <v>35</v>
      </c>
      <c r="CM17" s="96" t="s">
        <v>35</v>
      </c>
      <c r="CN17" s="68"/>
      <c r="CO17" s="68"/>
      <c r="CP17" s="68"/>
      <c r="CQ17" s="68"/>
      <c r="CR17" s="68"/>
      <c r="CS17" s="68"/>
      <c r="CT17" s="68"/>
      <c r="CU17" s="68"/>
      <c r="CV17" s="68"/>
      <c r="CW17" s="68"/>
      <c r="CX17" s="68"/>
      <c r="CY17" s="68"/>
      <c r="CZ17" s="68"/>
    </row>
    <row r="18" s="594" customFormat="true" ht="15" customHeight="true" x14ac:dyDescent="0.2">
      <c r="A18" s="1056" t="s">
        <v>60</v>
      </c>
      <c r="B18" s="436" t="s">
        <v>15</v>
      </c>
      <c r="C18" s="178">
        <v>15.1</v>
      </c>
      <c r="D18" s="177">
        <v>20.5</v>
      </c>
      <c r="E18" s="177">
        <v>29</v>
      </c>
      <c r="F18" s="177">
        <v>48</v>
      </c>
      <c r="G18" s="176">
        <v>84.9</v>
      </c>
      <c r="H18" s="175">
        <v>62</v>
      </c>
      <c r="I18" s="177">
        <v>82</v>
      </c>
      <c r="J18" s="177">
        <v>92.9</v>
      </c>
      <c r="K18" s="177">
        <v>94.2</v>
      </c>
      <c r="L18" s="174">
        <v>96.1</v>
      </c>
      <c r="M18" s="178">
        <v>14.3</v>
      </c>
      <c r="N18" s="177">
        <v>18.2</v>
      </c>
      <c r="O18" s="177">
        <v>26.8</v>
      </c>
      <c r="P18" s="177">
        <v>33.700000000000003</v>
      </c>
      <c r="Q18" s="176">
        <v>66.5</v>
      </c>
      <c r="R18" s="175">
        <v>53.6</v>
      </c>
      <c r="S18" s="177">
        <v>75</v>
      </c>
      <c r="T18" s="177">
        <v>16.3</v>
      </c>
      <c r="U18" s="177">
        <v>29.1</v>
      </c>
      <c r="V18" s="177">
        <v>17.2</v>
      </c>
      <c r="W18" s="177">
        <v>26.8</v>
      </c>
      <c r="X18" s="177">
        <v>29.3</v>
      </c>
      <c r="Y18" s="177">
        <v>7.8</v>
      </c>
      <c r="Z18" s="177">
        <v>36.5</v>
      </c>
      <c r="AA18" s="177">
        <v>28.4</v>
      </c>
      <c r="AB18" s="177">
        <v>38.4</v>
      </c>
      <c r="AC18" s="177">
        <v>69.2</v>
      </c>
      <c r="AD18" s="177">
        <v>37.700000000000003</v>
      </c>
      <c r="AE18" s="177">
        <v>35.1</v>
      </c>
      <c r="AF18" s="177">
        <v>43.9</v>
      </c>
      <c r="AG18" s="177">
        <v>54.3</v>
      </c>
      <c r="AH18" s="177">
        <v>7.9</v>
      </c>
      <c r="AI18" s="177">
        <v>41.5</v>
      </c>
      <c r="AJ18" s="177">
        <v>34.799999999999997</v>
      </c>
      <c r="AK18" s="177">
        <v>28.6</v>
      </c>
      <c r="AL18" s="177">
        <v>35.5</v>
      </c>
      <c r="AM18" s="174">
        <v>18.899999999999999</v>
      </c>
      <c r="AN18" s="495"/>
      <c r="AO18" s="495"/>
      <c r="AP18" s="495"/>
      <c r="AQ18" s="495"/>
      <c r="AR18" s="495"/>
      <c r="AS18" s="495"/>
      <c r="AT18" s="495"/>
      <c r="AU18" s="495"/>
      <c r="AV18" s="495"/>
      <c r="AW18" s="495"/>
      <c r="AX18" s="495"/>
      <c r="AY18" s="495"/>
      <c r="AZ18" s="234"/>
      <c r="BA18" s="1043" t="s">
        <v>60</v>
      </c>
      <c r="BB18" s="678" t="s">
        <v>15</v>
      </c>
      <c r="BC18" s="111" t="s">
        <v>35</v>
      </c>
      <c r="BD18" s="107" t="s">
        <v>35</v>
      </c>
      <c r="BE18" s="107" t="s">
        <v>35</v>
      </c>
      <c r="BF18" s="107" t="s">
        <v>35</v>
      </c>
      <c r="BG18" s="102" t="s">
        <v>35</v>
      </c>
      <c r="BH18" s="111" t="s">
        <v>35</v>
      </c>
      <c r="BI18" s="107" t="s">
        <v>35</v>
      </c>
      <c r="BJ18" s="107" t="s">
        <v>35</v>
      </c>
      <c r="BK18" s="107" t="s">
        <v>35</v>
      </c>
      <c r="BL18" s="102" t="s">
        <v>35</v>
      </c>
      <c r="BM18" s="111" t="s">
        <v>35</v>
      </c>
      <c r="BN18" s="107" t="s">
        <v>35</v>
      </c>
      <c r="BO18" s="107" t="s">
        <v>35</v>
      </c>
      <c r="BP18" s="107" t="s">
        <v>35</v>
      </c>
      <c r="BQ18" s="102" t="s">
        <v>35</v>
      </c>
      <c r="BR18" s="111" t="s">
        <v>35</v>
      </c>
      <c r="BS18" s="107" t="s">
        <v>35</v>
      </c>
      <c r="BT18" s="107" t="s">
        <v>35</v>
      </c>
      <c r="BU18" s="107" t="s">
        <v>35</v>
      </c>
      <c r="BV18" s="107" t="s">
        <v>35</v>
      </c>
      <c r="BW18" s="107" t="s">
        <v>35</v>
      </c>
      <c r="BX18" s="107" t="s">
        <v>35</v>
      </c>
      <c r="BY18" s="96" t="s">
        <v>35</v>
      </c>
      <c r="BZ18" s="96" t="s">
        <v>35</v>
      </c>
      <c r="CA18" s="96" t="s">
        <v>35</v>
      </c>
      <c r="CB18" s="96" t="s">
        <v>35</v>
      </c>
      <c r="CC18" s="96" t="s">
        <v>35</v>
      </c>
      <c r="CD18" s="96" t="s">
        <v>35</v>
      </c>
      <c r="CE18" s="96" t="s">
        <v>35</v>
      </c>
      <c r="CF18" s="96" t="s">
        <v>35</v>
      </c>
      <c r="CG18" s="96" t="s">
        <v>35</v>
      </c>
      <c r="CH18" s="96" t="s">
        <v>35</v>
      </c>
      <c r="CI18" s="96" t="s">
        <v>35</v>
      </c>
      <c r="CJ18" s="96" t="s">
        <v>35</v>
      </c>
      <c r="CK18" s="96" t="s">
        <v>35</v>
      </c>
      <c r="CL18" s="96" t="s">
        <v>35</v>
      </c>
      <c r="CM18" s="96" t="s">
        <v>35</v>
      </c>
      <c r="CN18" s="68"/>
      <c r="CO18" s="68"/>
      <c r="CP18" s="68"/>
      <c r="CQ18" s="68"/>
      <c r="CR18" s="68"/>
      <c r="CS18" s="68"/>
      <c r="CT18" s="68"/>
      <c r="CU18" s="68"/>
      <c r="CV18" s="68"/>
      <c r="CW18" s="68"/>
      <c r="CX18" s="68"/>
      <c r="CY18" s="68"/>
      <c r="CZ18" s="68"/>
    </row>
    <row r="19" s="594" customFormat="true" ht="15" customHeight="true" x14ac:dyDescent="0.2">
      <c r="A19" s="1056"/>
      <c r="B19" s="436" t="s">
        <v>16</v>
      </c>
      <c r="C19" s="178">
        <v>0.7</v>
      </c>
      <c r="D19" s="177">
        <v>0.6</v>
      </c>
      <c r="E19" s="177">
        <v>0.3</v>
      </c>
      <c r="F19" s="177">
        <v>0.5</v>
      </c>
      <c r="G19" s="176">
        <v>1.5</v>
      </c>
      <c r="H19" s="175">
        <v>1</v>
      </c>
      <c r="I19" s="177">
        <v>1.6</v>
      </c>
      <c r="J19" s="177">
        <v>2.8</v>
      </c>
      <c r="K19" s="177">
        <v>3.2</v>
      </c>
      <c r="L19" s="174">
        <v>2.4</v>
      </c>
      <c r="M19" s="178">
        <v>0.7</v>
      </c>
      <c r="N19" s="177">
        <v>0.7</v>
      </c>
      <c r="O19" s="177">
        <v>0.2</v>
      </c>
      <c r="P19" s="177">
        <v>0.4</v>
      </c>
      <c r="Q19" s="176">
        <v>0.3</v>
      </c>
      <c r="R19" s="175">
        <v>0.6</v>
      </c>
      <c r="S19" s="177">
        <v>1.6</v>
      </c>
      <c r="T19" s="177">
        <v>0.2</v>
      </c>
      <c r="U19" s="177">
        <v>0.9</v>
      </c>
      <c r="V19" s="177">
        <v>2.6</v>
      </c>
      <c r="W19" s="177">
        <v>0.2</v>
      </c>
      <c r="X19" s="177">
        <v>2.2999999999999998</v>
      </c>
      <c r="Y19" s="177">
        <v>0.3</v>
      </c>
      <c r="Z19" s="177">
        <v>0</v>
      </c>
      <c r="AA19" s="177">
        <v>0</v>
      </c>
      <c r="AB19" s="177">
        <v>0.4</v>
      </c>
      <c r="AC19" s="177">
        <v>0.1</v>
      </c>
      <c r="AD19" s="177">
        <v>0.5</v>
      </c>
      <c r="AE19" s="177">
        <v>1.1000000000000001</v>
      </c>
      <c r="AF19" s="177">
        <v>2.8</v>
      </c>
      <c r="AG19" s="177">
        <v>0</v>
      </c>
      <c r="AH19" s="177">
        <v>0.3</v>
      </c>
      <c r="AI19" s="177">
        <v>0.3</v>
      </c>
      <c r="AJ19" s="177">
        <v>0</v>
      </c>
      <c r="AK19" s="177">
        <v>0.1</v>
      </c>
      <c r="AL19" s="177">
        <v>0.2</v>
      </c>
      <c r="AM19" s="174">
        <v>0</v>
      </c>
      <c r="AN19" s="495"/>
      <c r="AO19" s="495"/>
      <c r="AP19" s="495"/>
      <c r="AQ19" s="495"/>
      <c r="AR19" s="495"/>
      <c r="AS19" s="495"/>
      <c r="AT19" s="495"/>
      <c r="AU19" s="495"/>
      <c r="AV19" s="495"/>
      <c r="AW19" s="495"/>
      <c r="AX19" s="495"/>
      <c r="AY19" s="495"/>
      <c r="AZ19" s="234"/>
      <c r="BA19" s="1043"/>
      <c r="BB19" s="678" t="s">
        <v>16</v>
      </c>
      <c r="BC19" s="111" t="s">
        <v>35</v>
      </c>
      <c r="BD19" s="107" t="s">
        <v>35</v>
      </c>
      <c r="BE19" s="107" t="s">
        <v>35</v>
      </c>
      <c r="BF19" s="107" t="s">
        <v>35</v>
      </c>
      <c r="BG19" s="102" t="s">
        <v>35</v>
      </c>
      <c r="BH19" s="111" t="s">
        <v>35</v>
      </c>
      <c r="BI19" s="107" t="s">
        <v>35</v>
      </c>
      <c r="BJ19" s="107" t="s">
        <v>35</v>
      </c>
      <c r="BK19" s="107" t="s">
        <v>35</v>
      </c>
      <c r="BL19" s="102" t="s">
        <v>35</v>
      </c>
      <c r="BM19" s="111" t="s">
        <v>35</v>
      </c>
      <c r="BN19" s="107" t="s">
        <v>35</v>
      </c>
      <c r="BO19" s="107" t="s">
        <v>35</v>
      </c>
      <c r="BP19" s="107" t="s">
        <v>35</v>
      </c>
      <c r="BQ19" s="102" t="s">
        <v>35</v>
      </c>
      <c r="BR19" s="111" t="s">
        <v>35</v>
      </c>
      <c r="BS19" s="107" t="s">
        <v>35</v>
      </c>
      <c r="BT19" s="107" t="s">
        <v>35</v>
      </c>
      <c r="BU19" s="107" t="s">
        <v>35</v>
      </c>
      <c r="BV19" s="107" t="s">
        <v>35</v>
      </c>
      <c r="BW19" s="107" t="s">
        <v>35</v>
      </c>
      <c r="BX19" s="107" t="s">
        <v>35</v>
      </c>
      <c r="BY19" s="96" t="s">
        <v>35</v>
      </c>
      <c r="BZ19" s="96" t="s">
        <v>35</v>
      </c>
      <c r="CA19" s="96" t="s">
        <v>35</v>
      </c>
      <c r="CB19" s="96" t="s">
        <v>35</v>
      </c>
      <c r="CC19" s="96" t="s">
        <v>35</v>
      </c>
      <c r="CD19" s="96" t="s">
        <v>35</v>
      </c>
      <c r="CE19" s="96" t="s">
        <v>35</v>
      </c>
      <c r="CF19" s="96" t="s">
        <v>35</v>
      </c>
      <c r="CG19" s="96" t="s">
        <v>35</v>
      </c>
      <c r="CH19" s="96" t="s">
        <v>35</v>
      </c>
      <c r="CI19" s="96" t="s">
        <v>35</v>
      </c>
      <c r="CJ19" s="96" t="s">
        <v>35</v>
      </c>
      <c r="CK19" s="96" t="s">
        <v>35</v>
      </c>
      <c r="CL19" s="96" t="s">
        <v>35</v>
      </c>
      <c r="CM19" s="96" t="s">
        <v>35</v>
      </c>
      <c r="CN19" s="68"/>
      <c r="CO19" s="68"/>
      <c r="CP19" s="68"/>
      <c r="CQ19" s="68"/>
      <c r="CR19" s="68"/>
      <c r="CS19" s="68"/>
      <c r="CT19" s="68"/>
      <c r="CU19" s="68"/>
      <c r="CV19" s="68"/>
      <c r="CW19" s="68"/>
      <c r="CX19" s="68"/>
      <c r="CY19" s="68"/>
      <c r="CZ19" s="68"/>
    </row>
    <row r="20" s="594" customFormat="true" ht="15" customHeight="true" x14ac:dyDescent="0.2">
      <c r="A20" s="1056"/>
      <c r="B20" s="436" t="s">
        <v>22</v>
      </c>
      <c r="C20" s="178">
        <v>47.2</v>
      </c>
      <c r="D20" s="177">
        <v>48.4</v>
      </c>
      <c r="E20" s="177">
        <v>47.8</v>
      </c>
      <c r="F20" s="177">
        <v>34.799999999999997</v>
      </c>
      <c r="G20" s="176">
        <v>11.7</v>
      </c>
      <c r="H20" s="175">
        <v>31.9</v>
      </c>
      <c r="I20" s="177">
        <v>16</v>
      </c>
      <c r="J20" s="177">
        <v>4.3</v>
      </c>
      <c r="K20" s="177">
        <v>2.6</v>
      </c>
      <c r="L20" s="174">
        <v>1.4</v>
      </c>
      <c r="M20" s="178">
        <v>47.2</v>
      </c>
      <c r="N20" s="177">
        <v>48.3</v>
      </c>
      <c r="O20" s="177">
        <v>49.5</v>
      </c>
      <c r="P20" s="177">
        <v>42.2</v>
      </c>
      <c r="Q20" s="176">
        <v>24.8</v>
      </c>
      <c r="R20" s="175">
        <v>24</v>
      </c>
      <c r="S20" s="177">
        <v>19.399999999999999</v>
      </c>
      <c r="T20" s="177">
        <v>31.8</v>
      </c>
      <c r="U20" s="177">
        <v>60.3</v>
      </c>
      <c r="V20" s="177">
        <v>50.7</v>
      </c>
      <c r="W20" s="177">
        <v>22.2</v>
      </c>
      <c r="X20" s="177">
        <v>55</v>
      </c>
      <c r="Y20" s="177">
        <v>62.2</v>
      </c>
      <c r="Z20" s="177">
        <v>17</v>
      </c>
      <c r="AA20" s="177">
        <v>29.9</v>
      </c>
      <c r="AB20" s="177">
        <v>47.6</v>
      </c>
      <c r="AC20" s="177">
        <v>29.4</v>
      </c>
      <c r="AD20" s="177">
        <v>34.299999999999997</v>
      </c>
      <c r="AE20" s="177">
        <v>55.8</v>
      </c>
      <c r="AF20" s="177">
        <v>37.6</v>
      </c>
      <c r="AG20" s="177">
        <v>42</v>
      </c>
      <c r="AH20" s="177">
        <v>59.7</v>
      </c>
      <c r="AI20" s="177">
        <v>37.1</v>
      </c>
      <c r="AJ20" s="177">
        <v>30.6</v>
      </c>
      <c r="AK20" s="177">
        <v>27.5</v>
      </c>
      <c r="AL20" s="177">
        <v>60.4</v>
      </c>
      <c r="AM20" s="174">
        <v>41</v>
      </c>
      <c r="AN20" s="495"/>
      <c r="AO20" s="495"/>
      <c r="AP20" s="495"/>
      <c r="AQ20" s="495"/>
      <c r="AR20" s="495"/>
      <c r="AS20" s="495"/>
      <c r="AT20" s="495"/>
      <c r="AU20" s="495"/>
      <c r="AV20" s="495"/>
      <c r="AW20" s="495"/>
      <c r="AX20" s="495"/>
      <c r="AY20" s="495"/>
      <c r="AZ20" s="234"/>
      <c r="BA20" s="1043"/>
      <c r="BB20" s="678" t="s">
        <v>22</v>
      </c>
      <c r="BC20" s="111" t="s">
        <v>35</v>
      </c>
      <c r="BD20" s="107" t="s">
        <v>35</v>
      </c>
      <c r="BE20" s="107" t="s">
        <v>35</v>
      </c>
      <c r="BF20" s="107" t="s">
        <v>35</v>
      </c>
      <c r="BG20" s="102" t="s">
        <v>35</v>
      </c>
      <c r="BH20" s="111" t="s">
        <v>35</v>
      </c>
      <c r="BI20" s="107" t="s">
        <v>35</v>
      </c>
      <c r="BJ20" s="107" t="s">
        <v>35</v>
      </c>
      <c r="BK20" s="107" t="s">
        <v>35</v>
      </c>
      <c r="BL20" s="102" t="s">
        <v>35</v>
      </c>
      <c r="BM20" s="111" t="s">
        <v>35</v>
      </c>
      <c r="BN20" s="107" t="s">
        <v>35</v>
      </c>
      <c r="BO20" s="107" t="s">
        <v>35</v>
      </c>
      <c r="BP20" s="107" t="s">
        <v>35</v>
      </c>
      <c r="BQ20" s="102" t="s">
        <v>35</v>
      </c>
      <c r="BR20" s="111" t="s">
        <v>35</v>
      </c>
      <c r="BS20" s="107" t="s">
        <v>35</v>
      </c>
      <c r="BT20" s="107" t="s">
        <v>35</v>
      </c>
      <c r="BU20" s="107" t="s">
        <v>35</v>
      </c>
      <c r="BV20" s="107" t="s">
        <v>35</v>
      </c>
      <c r="BW20" s="107" t="s">
        <v>35</v>
      </c>
      <c r="BX20" s="107" t="s">
        <v>35</v>
      </c>
      <c r="BY20" s="96" t="s">
        <v>35</v>
      </c>
      <c r="BZ20" s="96" t="s">
        <v>35</v>
      </c>
      <c r="CA20" s="96" t="s">
        <v>35</v>
      </c>
      <c r="CB20" s="96" t="s">
        <v>35</v>
      </c>
      <c r="CC20" s="96" t="s">
        <v>35</v>
      </c>
      <c r="CD20" s="96" t="s">
        <v>35</v>
      </c>
      <c r="CE20" s="96" t="s">
        <v>35</v>
      </c>
      <c r="CF20" s="96" t="s">
        <v>35</v>
      </c>
      <c r="CG20" s="96" t="s">
        <v>35</v>
      </c>
      <c r="CH20" s="96" t="s">
        <v>35</v>
      </c>
      <c r="CI20" s="96" t="s">
        <v>35</v>
      </c>
      <c r="CJ20" s="96" t="s">
        <v>35</v>
      </c>
      <c r="CK20" s="96" t="s">
        <v>35</v>
      </c>
      <c r="CL20" s="96" t="s">
        <v>35</v>
      </c>
      <c r="CM20" s="96" t="s">
        <v>35</v>
      </c>
      <c r="CN20" s="68"/>
      <c r="CO20" s="68"/>
      <c r="CP20" s="68"/>
      <c r="CQ20" s="68"/>
      <c r="CR20" s="68"/>
      <c r="CS20" s="68"/>
      <c r="CT20" s="68"/>
      <c r="CU20" s="68"/>
      <c r="CV20" s="68"/>
      <c r="CW20" s="68"/>
      <c r="CX20" s="68"/>
      <c r="CY20" s="68"/>
      <c r="CZ20" s="68"/>
    </row>
    <row r="21" s="594" customFormat="true" ht="15" customHeight="true" x14ac:dyDescent="0.2">
      <c r="A21" s="1056"/>
      <c r="B21" s="436" t="s">
        <v>17</v>
      </c>
      <c r="C21" s="178">
        <v>37</v>
      </c>
      <c r="D21" s="177">
        <v>30.5</v>
      </c>
      <c r="E21" s="177">
        <v>23</v>
      </c>
      <c r="F21" s="177">
        <v>16.7</v>
      </c>
      <c r="G21" s="176">
        <v>1.9</v>
      </c>
      <c r="H21" s="175">
        <v>5.0999999999999996</v>
      </c>
      <c r="I21" s="177">
        <v>0.4</v>
      </c>
      <c r="J21" s="177">
        <v>0.1</v>
      </c>
      <c r="K21" s="177">
        <v>0</v>
      </c>
      <c r="L21" s="174">
        <v>0</v>
      </c>
      <c r="M21" s="178">
        <v>37.700000000000003</v>
      </c>
      <c r="N21" s="177">
        <v>32.799999999999997</v>
      </c>
      <c r="O21" s="177">
        <v>23.5</v>
      </c>
      <c r="P21" s="177">
        <v>23.7</v>
      </c>
      <c r="Q21" s="176">
        <v>8.4</v>
      </c>
      <c r="R21" s="175">
        <v>21.8</v>
      </c>
      <c r="S21" s="177">
        <v>4.0999999999999996</v>
      </c>
      <c r="T21" s="177">
        <v>51.8</v>
      </c>
      <c r="U21" s="177">
        <v>9.6999999999999993</v>
      </c>
      <c r="V21" s="177">
        <v>29.5</v>
      </c>
      <c r="W21" s="177">
        <v>50.9</v>
      </c>
      <c r="X21" s="177">
        <v>13.4</v>
      </c>
      <c r="Y21" s="177">
        <v>29.6</v>
      </c>
      <c r="Z21" s="177">
        <v>46.5</v>
      </c>
      <c r="AA21" s="177">
        <v>41.7</v>
      </c>
      <c r="AB21" s="177">
        <v>13.6</v>
      </c>
      <c r="AC21" s="177">
        <v>1.2</v>
      </c>
      <c r="AD21" s="177">
        <v>27.4</v>
      </c>
      <c r="AE21" s="177">
        <v>8</v>
      </c>
      <c r="AF21" s="177">
        <v>15.8</v>
      </c>
      <c r="AG21" s="177">
        <v>3.7</v>
      </c>
      <c r="AH21" s="177">
        <v>32.200000000000003</v>
      </c>
      <c r="AI21" s="177">
        <v>21.1</v>
      </c>
      <c r="AJ21" s="177">
        <v>34.6</v>
      </c>
      <c r="AK21" s="177">
        <v>43.8</v>
      </c>
      <c r="AL21" s="177">
        <v>3.9</v>
      </c>
      <c r="AM21" s="174">
        <v>40.1</v>
      </c>
      <c r="AN21" s="495"/>
      <c r="AO21" s="495"/>
      <c r="AP21" s="495"/>
      <c r="AQ21" s="495"/>
      <c r="AR21" s="495"/>
      <c r="AS21" s="495"/>
      <c r="AT21" s="495"/>
      <c r="AU21" s="495"/>
      <c r="AV21" s="495"/>
      <c r="AW21" s="495"/>
      <c r="AX21" s="495"/>
      <c r="AY21" s="495"/>
      <c r="AZ21" s="234"/>
      <c r="BA21" s="1043"/>
      <c r="BB21" s="678" t="s">
        <v>17</v>
      </c>
      <c r="BC21" s="111" t="s">
        <v>35</v>
      </c>
      <c r="BD21" s="107" t="s">
        <v>35</v>
      </c>
      <c r="BE21" s="107" t="s">
        <v>35</v>
      </c>
      <c r="BF21" s="107" t="s">
        <v>35</v>
      </c>
      <c r="BG21" s="102" t="s">
        <v>35</v>
      </c>
      <c r="BH21" s="111" t="s">
        <v>35</v>
      </c>
      <c r="BI21" s="107" t="s">
        <v>35</v>
      </c>
      <c r="BJ21" s="107" t="s">
        <v>35</v>
      </c>
      <c r="BK21" s="107" t="s">
        <v>35</v>
      </c>
      <c r="BL21" s="102" t="s">
        <v>35</v>
      </c>
      <c r="BM21" s="111" t="s">
        <v>35</v>
      </c>
      <c r="BN21" s="107" t="s">
        <v>35</v>
      </c>
      <c r="BO21" s="107" t="s">
        <v>35</v>
      </c>
      <c r="BP21" s="107" t="s">
        <v>35</v>
      </c>
      <c r="BQ21" s="102" t="s">
        <v>35</v>
      </c>
      <c r="BR21" s="111" t="s">
        <v>35</v>
      </c>
      <c r="BS21" s="107" t="s">
        <v>35</v>
      </c>
      <c r="BT21" s="107" t="s">
        <v>35</v>
      </c>
      <c r="BU21" s="107" t="s">
        <v>35</v>
      </c>
      <c r="BV21" s="107" t="s">
        <v>35</v>
      </c>
      <c r="BW21" s="107" t="s">
        <v>35</v>
      </c>
      <c r="BX21" s="107" t="s">
        <v>35</v>
      </c>
      <c r="BY21" s="96" t="s">
        <v>35</v>
      </c>
      <c r="BZ21" s="96" t="s">
        <v>35</v>
      </c>
      <c r="CA21" s="96" t="s">
        <v>35</v>
      </c>
      <c r="CB21" s="96" t="s">
        <v>35</v>
      </c>
      <c r="CC21" s="96" t="s">
        <v>35</v>
      </c>
      <c r="CD21" s="96" t="s">
        <v>35</v>
      </c>
      <c r="CE21" s="96" t="s">
        <v>35</v>
      </c>
      <c r="CF21" s="96" t="s">
        <v>35</v>
      </c>
      <c r="CG21" s="96" t="s">
        <v>35</v>
      </c>
      <c r="CH21" s="96" t="s">
        <v>35</v>
      </c>
      <c r="CI21" s="96" t="s">
        <v>35</v>
      </c>
      <c r="CJ21" s="96" t="s">
        <v>35</v>
      </c>
      <c r="CK21" s="96" t="s">
        <v>35</v>
      </c>
      <c r="CL21" s="96" t="s">
        <v>35</v>
      </c>
      <c r="CM21" s="96" t="s">
        <v>35</v>
      </c>
      <c r="CN21" s="68"/>
      <c r="CO21" s="68"/>
      <c r="CP21" s="68"/>
      <c r="CQ21" s="68"/>
      <c r="CR21" s="68"/>
      <c r="CS21" s="68"/>
      <c r="CT21" s="68"/>
      <c r="CU21" s="68"/>
      <c r="CV21" s="68"/>
      <c r="CW21" s="68"/>
      <c r="CX21" s="68"/>
      <c r="CY21" s="68"/>
      <c r="CZ21" s="68"/>
    </row>
    <row r="22" s="594" customFormat="true" ht="15" customHeight="true" x14ac:dyDescent="0.2">
      <c r="A22" s="1056" t="s">
        <v>54</v>
      </c>
      <c r="B22" s="436" t="s">
        <v>49</v>
      </c>
      <c r="C22" s="178">
        <v>4.2</v>
      </c>
      <c r="D22" s="177">
        <v>3.1</v>
      </c>
      <c r="E22" s="177">
        <v>0.9</v>
      </c>
      <c r="F22" s="177">
        <v>1</v>
      </c>
      <c r="G22" s="176">
        <v>1.8</v>
      </c>
      <c r="H22" s="175">
        <v>1.6</v>
      </c>
      <c r="I22" s="177">
        <v>2</v>
      </c>
      <c r="J22" s="177">
        <v>2.9</v>
      </c>
      <c r="K22" s="177">
        <v>3.3</v>
      </c>
      <c r="L22" s="174">
        <v>2.5</v>
      </c>
      <c r="M22" s="178">
        <v>4.9000000000000004</v>
      </c>
      <c r="N22" s="177">
        <v>3.4</v>
      </c>
      <c r="O22" s="177">
        <v>0.9</v>
      </c>
      <c r="P22" s="177">
        <v>1.2</v>
      </c>
      <c r="Q22" s="176">
        <v>0.4</v>
      </c>
      <c r="R22" s="175">
        <v>1.2</v>
      </c>
      <c r="S22" s="177">
        <v>2.1</v>
      </c>
      <c r="T22" s="177">
        <v>1.1000000000000001</v>
      </c>
      <c r="U22" s="177">
        <v>2.9</v>
      </c>
      <c r="V22" s="177">
        <v>13</v>
      </c>
      <c r="W22" s="177">
        <v>0.7</v>
      </c>
      <c r="X22" s="177">
        <v>7.3</v>
      </c>
      <c r="Y22" s="177">
        <v>4</v>
      </c>
      <c r="Z22" s="177">
        <v>0</v>
      </c>
      <c r="AA22" s="177">
        <v>0.1</v>
      </c>
      <c r="AB22" s="177">
        <v>0.9</v>
      </c>
      <c r="AC22" s="177">
        <v>0.2</v>
      </c>
      <c r="AD22" s="177">
        <v>1.4</v>
      </c>
      <c r="AE22" s="177">
        <v>3.1</v>
      </c>
      <c r="AF22" s="177">
        <v>6</v>
      </c>
      <c r="AG22" s="177">
        <v>0</v>
      </c>
      <c r="AH22" s="177">
        <v>3.4</v>
      </c>
      <c r="AI22" s="177">
        <v>0.7</v>
      </c>
      <c r="AJ22" s="177">
        <v>0</v>
      </c>
      <c r="AK22" s="177">
        <v>0.3</v>
      </c>
      <c r="AL22" s="177">
        <v>0.5</v>
      </c>
      <c r="AM22" s="174">
        <v>0</v>
      </c>
      <c r="AN22" s="495"/>
      <c r="AO22" s="495"/>
      <c r="AP22" s="495"/>
      <c r="AQ22" s="495"/>
      <c r="AR22" s="495"/>
      <c r="AS22" s="495"/>
      <c r="AT22" s="495"/>
      <c r="AU22" s="495"/>
      <c r="AV22" s="495"/>
      <c r="AW22" s="495"/>
      <c r="AX22" s="495"/>
      <c r="AY22" s="495"/>
      <c r="AZ22" s="234"/>
      <c r="BA22" s="1043" t="s">
        <v>54</v>
      </c>
      <c r="BB22" s="678" t="s">
        <v>49</v>
      </c>
      <c r="BC22" s="111" t="s">
        <v>35</v>
      </c>
      <c r="BD22" s="107" t="s">
        <v>35</v>
      </c>
      <c r="BE22" s="107" t="s">
        <v>35</v>
      </c>
      <c r="BF22" s="107" t="s">
        <v>35</v>
      </c>
      <c r="BG22" s="102" t="s">
        <v>35</v>
      </c>
      <c r="BH22" s="111" t="s">
        <v>35</v>
      </c>
      <c r="BI22" s="107" t="s">
        <v>35</v>
      </c>
      <c r="BJ22" s="107" t="s">
        <v>35</v>
      </c>
      <c r="BK22" s="107" t="s">
        <v>35</v>
      </c>
      <c r="BL22" s="102" t="s">
        <v>35</v>
      </c>
      <c r="BM22" s="111" t="s">
        <v>35</v>
      </c>
      <c r="BN22" s="107" t="s">
        <v>35</v>
      </c>
      <c r="BO22" s="107" t="s">
        <v>35</v>
      </c>
      <c r="BP22" s="107" t="s">
        <v>35</v>
      </c>
      <c r="BQ22" s="102" t="s">
        <v>35</v>
      </c>
      <c r="BR22" s="111" t="s">
        <v>35</v>
      </c>
      <c r="BS22" s="107" t="s">
        <v>35</v>
      </c>
      <c r="BT22" s="107" t="s">
        <v>35</v>
      </c>
      <c r="BU22" s="107" t="s">
        <v>35</v>
      </c>
      <c r="BV22" s="107" t="s">
        <v>35</v>
      </c>
      <c r="BW22" s="107" t="s">
        <v>35</v>
      </c>
      <c r="BX22" s="107" t="s">
        <v>35</v>
      </c>
      <c r="BY22" s="96" t="s">
        <v>35</v>
      </c>
      <c r="BZ22" s="96" t="s">
        <v>35</v>
      </c>
      <c r="CA22" s="96" t="s">
        <v>35</v>
      </c>
      <c r="CB22" s="96" t="s">
        <v>35</v>
      </c>
      <c r="CC22" s="96" t="s">
        <v>35</v>
      </c>
      <c r="CD22" s="96" t="s">
        <v>35</v>
      </c>
      <c r="CE22" s="96" t="s">
        <v>35</v>
      </c>
      <c r="CF22" s="96" t="s">
        <v>35</v>
      </c>
      <c r="CG22" s="96" t="s">
        <v>35</v>
      </c>
      <c r="CH22" s="96" t="s">
        <v>35</v>
      </c>
      <c r="CI22" s="96" t="s">
        <v>35</v>
      </c>
      <c r="CJ22" s="96" t="s">
        <v>35</v>
      </c>
      <c r="CK22" s="96" t="s">
        <v>35</v>
      </c>
      <c r="CL22" s="96" t="s">
        <v>35</v>
      </c>
      <c r="CM22" s="96" t="s">
        <v>35</v>
      </c>
      <c r="CN22" s="68"/>
      <c r="CO22" s="68"/>
      <c r="CP22" s="68"/>
      <c r="CQ22" s="68"/>
      <c r="CR22" s="68"/>
      <c r="CS22" s="68"/>
      <c r="CT22" s="68"/>
      <c r="CU22" s="68"/>
      <c r="CV22" s="68"/>
      <c r="CW22" s="68"/>
      <c r="CX22" s="68"/>
      <c r="CY22" s="68"/>
      <c r="CZ22" s="68"/>
    </row>
    <row r="23" s="594" customFormat="true" ht="15" customHeight="true" x14ac:dyDescent="0.2">
      <c r="A23" s="1057"/>
      <c r="B23" s="437" t="s">
        <v>48</v>
      </c>
      <c r="C23" s="173">
        <v>95.8</v>
      </c>
      <c r="D23" s="172">
        <v>96.9</v>
      </c>
      <c r="E23" s="172">
        <v>99.1</v>
      </c>
      <c r="F23" s="172">
        <v>99</v>
      </c>
      <c r="G23" s="171">
        <v>98.2</v>
      </c>
      <c r="H23" s="170">
        <v>98.4</v>
      </c>
      <c r="I23" s="172">
        <v>98</v>
      </c>
      <c r="J23" s="172">
        <v>97.1</v>
      </c>
      <c r="K23" s="172">
        <v>96.7</v>
      </c>
      <c r="L23" s="169">
        <v>97.5</v>
      </c>
      <c r="M23" s="173">
        <v>95.1</v>
      </c>
      <c r="N23" s="172">
        <v>96.6</v>
      </c>
      <c r="O23" s="172">
        <v>99.1</v>
      </c>
      <c r="P23" s="172">
        <v>98.8</v>
      </c>
      <c r="Q23" s="171">
        <v>99.6</v>
      </c>
      <c r="R23" s="170">
        <v>98.8</v>
      </c>
      <c r="S23" s="172">
        <v>97.9</v>
      </c>
      <c r="T23" s="172">
        <v>98.9</v>
      </c>
      <c r="U23" s="172">
        <v>97.1</v>
      </c>
      <c r="V23" s="172">
        <v>87</v>
      </c>
      <c r="W23" s="172">
        <v>99.3</v>
      </c>
      <c r="X23" s="172">
        <v>92.7</v>
      </c>
      <c r="Y23" s="172">
        <v>96</v>
      </c>
      <c r="Z23" s="172">
        <v>100</v>
      </c>
      <c r="AA23" s="172">
        <v>99.9</v>
      </c>
      <c r="AB23" s="172">
        <v>99.1</v>
      </c>
      <c r="AC23" s="172">
        <v>99.8</v>
      </c>
      <c r="AD23" s="172">
        <v>98.6</v>
      </c>
      <c r="AE23" s="172">
        <v>96.9</v>
      </c>
      <c r="AF23" s="172">
        <v>94</v>
      </c>
      <c r="AG23" s="172">
        <v>100</v>
      </c>
      <c r="AH23" s="172">
        <v>96.6</v>
      </c>
      <c r="AI23" s="172">
        <v>99.3</v>
      </c>
      <c r="AJ23" s="172">
        <v>100</v>
      </c>
      <c r="AK23" s="172">
        <v>99.7</v>
      </c>
      <c r="AL23" s="172">
        <v>99.5</v>
      </c>
      <c r="AM23" s="169">
        <v>100</v>
      </c>
      <c r="AN23" s="495"/>
      <c r="AO23" s="495"/>
      <c r="AP23" s="495"/>
      <c r="AQ23" s="495"/>
      <c r="AR23" s="495"/>
      <c r="AS23" s="495"/>
      <c r="AT23" s="495"/>
      <c r="AU23" s="495"/>
      <c r="AV23" s="495"/>
      <c r="AW23" s="495"/>
      <c r="AX23" s="495"/>
      <c r="AY23" s="495"/>
      <c r="AZ23" s="234"/>
      <c r="BA23" s="1045"/>
      <c r="BB23" s="681" t="s">
        <v>48</v>
      </c>
      <c r="BC23" s="110" t="s">
        <v>35</v>
      </c>
      <c r="BD23" s="106" t="s">
        <v>35</v>
      </c>
      <c r="BE23" s="106" t="s">
        <v>35</v>
      </c>
      <c r="BF23" s="106" t="s">
        <v>35</v>
      </c>
      <c r="BG23" s="101" t="s">
        <v>35</v>
      </c>
      <c r="BH23" s="110" t="s">
        <v>35</v>
      </c>
      <c r="BI23" s="106" t="s">
        <v>35</v>
      </c>
      <c r="BJ23" s="106" t="s">
        <v>35</v>
      </c>
      <c r="BK23" s="106" t="s">
        <v>35</v>
      </c>
      <c r="BL23" s="101" t="s">
        <v>35</v>
      </c>
      <c r="BM23" s="110" t="s">
        <v>35</v>
      </c>
      <c r="BN23" s="106" t="s">
        <v>35</v>
      </c>
      <c r="BO23" s="106" t="s">
        <v>35</v>
      </c>
      <c r="BP23" s="106" t="s">
        <v>35</v>
      </c>
      <c r="BQ23" s="101" t="s">
        <v>35</v>
      </c>
      <c r="BR23" s="110" t="s">
        <v>35</v>
      </c>
      <c r="BS23" s="106" t="s">
        <v>35</v>
      </c>
      <c r="BT23" s="106" t="s">
        <v>35</v>
      </c>
      <c r="BU23" s="106" t="s">
        <v>35</v>
      </c>
      <c r="BV23" s="106" t="s">
        <v>35</v>
      </c>
      <c r="BW23" s="106" t="s">
        <v>35</v>
      </c>
      <c r="BX23" s="106" t="s">
        <v>35</v>
      </c>
      <c r="BY23" s="95" t="s">
        <v>35</v>
      </c>
      <c r="BZ23" s="95" t="s">
        <v>35</v>
      </c>
      <c r="CA23" s="95" t="s">
        <v>35</v>
      </c>
      <c r="CB23" s="95" t="s">
        <v>35</v>
      </c>
      <c r="CC23" s="95" t="s">
        <v>35</v>
      </c>
      <c r="CD23" s="95" t="s">
        <v>35</v>
      </c>
      <c r="CE23" s="95" t="s">
        <v>35</v>
      </c>
      <c r="CF23" s="95" t="s">
        <v>35</v>
      </c>
      <c r="CG23" s="95" t="s">
        <v>35</v>
      </c>
      <c r="CH23" s="95" t="s">
        <v>35</v>
      </c>
      <c r="CI23" s="95" t="s">
        <v>35</v>
      </c>
      <c r="CJ23" s="95" t="s">
        <v>35</v>
      </c>
      <c r="CK23" s="95" t="s">
        <v>35</v>
      </c>
      <c r="CL23" s="95" t="s">
        <v>35</v>
      </c>
      <c r="CM23" s="95" t="s">
        <v>35</v>
      </c>
      <c r="CN23" s="68"/>
      <c r="CO23" s="68"/>
      <c r="CP23" s="68"/>
      <c r="CQ23" s="68"/>
      <c r="CR23" s="68"/>
      <c r="CS23" s="68"/>
      <c r="CT23" s="68"/>
      <c r="CU23" s="68"/>
      <c r="CV23" s="68"/>
      <c r="CW23" s="68"/>
      <c r="CX23" s="68"/>
      <c r="CY23" s="68"/>
      <c r="CZ23" s="68"/>
    </row>
    <row r="24" s="366" customFormat="true" ht="15" customHeight="true" x14ac:dyDescent="0.2">
      <c r="A24" s="1058" t="s">
        <v>47</v>
      </c>
      <c r="B24" s="434" t="s">
        <v>59</v>
      </c>
      <c r="C24" s="440"/>
      <c r="D24" s="441"/>
      <c r="E24" s="441"/>
      <c r="F24" s="441"/>
      <c r="G24" s="442"/>
      <c r="H24" s="443"/>
      <c r="I24" s="441"/>
      <c r="J24" s="441"/>
      <c r="K24" s="441"/>
      <c r="L24" s="444"/>
      <c r="M24" s="440"/>
      <c r="N24" s="441"/>
      <c r="O24" s="441"/>
      <c r="P24" s="441"/>
      <c r="Q24" s="442"/>
      <c r="R24" s="443"/>
      <c r="S24" s="441"/>
      <c r="T24" s="441"/>
      <c r="U24" s="441"/>
      <c r="V24" s="441"/>
      <c r="W24" s="441"/>
      <c r="X24" s="441"/>
      <c r="Y24" s="441"/>
      <c r="Z24" s="441"/>
      <c r="AA24" s="441"/>
      <c r="AB24" s="444"/>
      <c r="AC24" s="444"/>
      <c r="AD24" s="444"/>
      <c r="AE24" s="444"/>
      <c r="AF24" s="444"/>
      <c r="AG24" s="444"/>
      <c r="AH24" s="444"/>
      <c r="AI24" s="444"/>
      <c r="AJ24" s="444"/>
      <c r="AK24" s="444"/>
      <c r="AL24" s="444"/>
      <c r="AM24" s="444"/>
      <c r="AN24" s="918"/>
      <c r="AO24" s="918"/>
      <c r="AP24" s="918"/>
      <c r="AQ24" s="918"/>
      <c r="AR24" s="918"/>
      <c r="AS24" s="918"/>
      <c r="AT24" s="918"/>
      <c r="AU24" s="918"/>
      <c r="AV24" s="918"/>
      <c r="AW24" s="918"/>
      <c r="AX24" s="918"/>
      <c r="AY24" s="918"/>
      <c r="AZ24" s="403"/>
      <c r="BB24" s="368"/>
      <c r="BZ24" s="403"/>
      <c r="CA24" s="403"/>
      <c r="CB24" s="403"/>
      <c r="CC24" s="403"/>
      <c r="CD24" s="403"/>
      <c r="CE24" s="403"/>
      <c r="CF24" s="403"/>
      <c r="CG24" s="403"/>
      <c r="CH24" s="403"/>
      <c r="CI24" s="403"/>
      <c r="CJ24" s="403"/>
      <c r="CK24" s="403"/>
      <c r="CL24" s="403"/>
      <c r="CM24" s="403"/>
      <c r="CN24" s="403"/>
      <c r="CO24" s="403"/>
      <c r="CP24" s="403"/>
      <c r="CQ24" s="403"/>
      <c r="CR24" s="403"/>
      <c r="CS24" s="403"/>
      <c r="CT24" s="403"/>
      <c r="CU24" s="403"/>
      <c r="CV24" s="403"/>
      <c r="CW24" s="403"/>
      <c r="CX24" s="403"/>
      <c r="CY24" s="403"/>
      <c r="CZ24" s="403"/>
    </row>
    <row r="25" s="366" customFormat="true" ht="15" customHeight="true" x14ac:dyDescent="0.2">
      <c r="A25" s="1059"/>
      <c r="B25" s="431" t="s">
        <v>58</v>
      </c>
      <c r="C25" s="445">
        <f t="shared" ref="C25:AM25" si="0">C64/(C64+C65)*100</f>
        <v>6.8345323741007196</v>
      </c>
      <c r="D25" s="446">
        <f t="shared" si="0"/>
        <v>9.3373493975903603</v>
      </c>
      <c r="E25" s="446">
        <f t="shared" si="0"/>
        <v>11.079545454545453</v>
      </c>
      <c r="F25" s="446">
        <f t="shared" si="0"/>
        <v>17.283950617283949</v>
      </c>
      <c r="G25" s="447">
        <f t="shared" si="0"/>
        <v>30.158730158730151</v>
      </c>
      <c r="H25" s="448">
        <f t="shared" si="0"/>
        <v>18.518518518518519</v>
      </c>
      <c r="I25" s="446">
        <f t="shared" si="0"/>
        <v>16.417910447761198</v>
      </c>
      <c r="J25" s="446">
        <f t="shared" si="0"/>
        <v>48.484848484848492</v>
      </c>
      <c r="K25" s="446">
        <f t="shared" si="0"/>
        <v>63.636363636363626</v>
      </c>
      <c r="L25" s="449">
        <f t="shared" si="0"/>
        <v>20</v>
      </c>
      <c r="M25" s="445">
        <f t="shared" si="0"/>
        <v>6.6176470588235299</v>
      </c>
      <c r="N25" s="446">
        <f t="shared" si="0"/>
        <v>8.3591331269349833</v>
      </c>
      <c r="O25" s="446">
        <f t="shared" si="0"/>
        <v>11.827956989247314</v>
      </c>
      <c r="P25" s="446">
        <f t="shared" si="0"/>
        <v>12.374581939799333</v>
      </c>
      <c r="Q25" s="447">
        <f t="shared" si="0"/>
        <v>22.891566265060238</v>
      </c>
      <c r="R25" s="448">
        <f t="shared" si="0"/>
        <v>35</v>
      </c>
      <c r="S25" s="446">
        <f t="shared" si="0"/>
        <v>27.27272727272727</v>
      </c>
      <c r="T25" s="446">
        <f t="shared" si="0"/>
        <v>7.5555555555555554</v>
      </c>
      <c r="U25" s="446">
        <f t="shared" si="0"/>
        <v>14.61794019933555</v>
      </c>
      <c r="V25" s="446">
        <f t="shared" si="0"/>
        <v>5.4054054054054053</v>
      </c>
      <c r="W25" s="446">
        <f t="shared" si="0"/>
        <v>14.634146341463417</v>
      </c>
      <c r="X25" s="446">
        <f t="shared" si="0"/>
        <v>9.9056603773584904</v>
      </c>
      <c r="Y25" s="446">
        <f t="shared" si="0"/>
        <v>5.6390977443609023</v>
      </c>
      <c r="Z25" s="446">
        <f t="shared" si="0"/>
        <v>0</v>
      </c>
      <c r="AA25" s="446">
        <f t="shared" si="0"/>
        <v>1.2195121951219514</v>
      </c>
      <c r="AB25" s="446">
        <f t="shared" si="0"/>
        <v>14.018691588785048</v>
      </c>
      <c r="AC25" s="446">
        <f t="shared" si="0"/>
        <v>25.748502994011975</v>
      </c>
      <c r="AD25" s="446">
        <f t="shared" si="0"/>
        <v>8.3333333333333321</v>
      </c>
      <c r="AE25" s="446">
        <f t="shared" si="0"/>
        <v>12.724014336917561</v>
      </c>
      <c r="AF25" s="446">
        <f t="shared" si="0"/>
        <v>3.481012658227848</v>
      </c>
      <c r="AG25" s="446">
        <f t="shared" si="0"/>
        <v>12.962962962962962</v>
      </c>
      <c r="AH25" s="446">
        <f t="shared" si="0"/>
        <v>0</v>
      </c>
      <c r="AI25" s="446">
        <f t="shared" si="0"/>
        <v>5.9210526315789469</v>
      </c>
      <c r="AJ25" s="446">
        <f t="shared" si="0"/>
        <v>4.6979865771812079</v>
      </c>
      <c r="AK25" s="446">
        <f t="shared" si="0"/>
        <v>2.6315789473684208</v>
      </c>
      <c r="AL25" s="446">
        <f t="shared" si="0"/>
        <v>6.4891846921797001</v>
      </c>
      <c r="AM25" s="449">
        <f t="shared" si="0"/>
        <v>7.59493670886076</v>
      </c>
      <c r="AN25" s="918"/>
      <c r="AO25" s="918"/>
      <c r="AP25" s="918"/>
      <c r="AQ25" s="918"/>
      <c r="AR25" s="918"/>
      <c r="AS25" s="918"/>
      <c r="AT25" s="918"/>
      <c r="AU25" s="918"/>
      <c r="AV25" s="918"/>
      <c r="AW25" s="918"/>
      <c r="AX25" s="918"/>
      <c r="AY25" s="918"/>
      <c r="AZ25" s="403"/>
      <c r="BB25" s="368"/>
      <c r="BZ25" s="403"/>
      <c r="CA25" s="403"/>
      <c r="CB25" s="403"/>
      <c r="CC25" s="403"/>
      <c r="CD25" s="403"/>
      <c r="CE25" s="403"/>
      <c r="CF25" s="403"/>
      <c r="CG25" s="403"/>
      <c r="CH25" s="403"/>
      <c r="CI25" s="403"/>
      <c r="CJ25" s="403"/>
      <c r="CK25" s="403"/>
      <c r="CL25" s="403"/>
      <c r="CM25" s="403"/>
      <c r="CN25" s="403"/>
      <c r="CO25" s="403"/>
      <c r="CP25" s="403"/>
      <c r="CQ25" s="403"/>
      <c r="CR25" s="403"/>
      <c r="CS25" s="403"/>
      <c r="CT25" s="403"/>
      <c r="CU25" s="403"/>
      <c r="CV25" s="403"/>
      <c r="CW25" s="403"/>
      <c r="CX25" s="403"/>
      <c r="CY25" s="403"/>
      <c r="CZ25" s="403"/>
    </row>
    <row r="26" s="366" customFormat="true" ht="15" customHeight="true" x14ac:dyDescent="0.2">
      <c r="A26" s="1060"/>
      <c r="B26" s="432" t="s">
        <v>46</v>
      </c>
      <c r="C26" s="450"/>
      <c r="D26" s="451"/>
      <c r="E26" s="451"/>
      <c r="F26" s="451"/>
      <c r="G26" s="452"/>
      <c r="H26" s="453"/>
      <c r="I26" s="451"/>
      <c r="J26" s="451"/>
      <c r="K26" s="451"/>
      <c r="L26" s="454"/>
      <c r="M26" s="450"/>
      <c r="N26" s="451"/>
      <c r="O26" s="451"/>
      <c r="P26" s="451"/>
      <c r="Q26" s="452"/>
      <c r="R26" s="79"/>
      <c r="S26" s="78"/>
      <c r="T26" s="78"/>
      <c r="U26" s="78"/>
      <c r="V26" s="78"/>
      <c r="W26" s="78"/>
      <c r="X26" s="78"/>
      <c r="Y26" s="78"/>
      <c r="Z26" s="78"/>
      <c r="AA26" s="78"/>
      <c r="AB26" s="73"/>
      <c r="AC26" s="73"/>
      <c r="AD26" s="73"/>
      <c r="AE26" s="73"/>
      <c r="AF26" s="73"/>
      <c r="AG26" s="73"/>
      <c r="AH26" s="73"/>
      <c r="AI26" s="73"/>
      <c r="AJ26" s="73"/>
      <c r="AK26" s="73"/>
      <c r="AL26" s="73"/>
      <c r="AM26" s="73"/>
      <c r="AN26" s="918"/>
      <c r="AO26" s="918"/>
      <c r="AP26" s="918"/>
      <c r="AQ26" s="918"/>
      <c r="AR26" s="918"/>
      <c r="AS26" s="918"/>
      <c r="AT26" s="918"/>
      <c r="AU26" s="918"/>
      <c r="AV26" s="918"/>
      <c r="AW26" s="918"/>
      <c r="AX26" s="918"/>
      <c r="AY26" s="918"/>
      <c r="AZ26" s="403"/>
      <c r="BB26" s="368"/>
      <c r="BZ26" s="403"/>
      <c r="CA26" s="403"/>
      <c r="CB26" s="403"/>
      <c r="CC26" s="403"/>
      <c r="CD26" s="403"/>
      <c r="CE26" s="403"/>
      <c r="CF26" s="403"/>
      <c r="CG26" s="403"/>
      <c r="CH26" s="403"/>
      <c r="CI26" s="403"/>
      <c r="CJ26" s="403"/>
      <c r="CK26" s="403"/>
      <c r="CL26" s="403"/>
      <c r="CM26" s="403"/>
      <c r="CN26" s="403"/>
      <c r="CO26" s="403"/>
      <c r="CP26" s="403"/>
      <c r="CQ26" s="403"/>
      <c r="CR26" s="403"/>
      <c r="CS26" s="403"/>
      <c r="CT26" s="403"/>
      <c r="CU26" s="403"/>
      <c r="CV26" s="403"/>
      <c r="CW26" s="403"/>
      <c r="CX26" s="403"/>
      <c r="CY26" s="403"/>
      <c r="CZ26" s="403"/>
    </row>
    <row r="27" s="575" customFormat="true" ht="15" customHeight="true" x14ac:dyDescent="0.2">
      <c r="A27" s="365"/>
      <c r="B27" s="433"/>
      <c r="C27" s="1065" t="s">
        <v>115</v>
      </c>
      <c r="D27" s="1066"/>
      <c r="E27" s="1066"/>
      <c r="F27" s="1066"/>
      <c r="G27" s="1067"/>
      <c r="H27" s="1064" t="s">
        <v>38</v>
      </c>
      <c r="I27" s="1052"/>
      <c r="J27" s="1052"/>
      <c r="K27" s="1052"/>
      <c r="L27" s="1054"/>
      <c r="M27" s="1051" t="s">
        <v>37</v>
      </c>
      <c r="N27" s="1052"/>
      <c r="O27" s="1052"/>
      <c r="P27" s="1052"/>
      <c r="Q27" s="1054"/>
      <c r="R27" s="81" t="s">
        <v>141</v>
      </c>
      <c r="S27" s="484"/>
      <c r="T27" s="484"/>
      <c r="U27" s="484"/>
      <c r="V27" s="484"/>
      <c r="W27" s="484"/>
      <c r="X27" s="484"/>
      <c r="Y27" s="484"/>
      <c r="Z27" s="484"/>
      <c r="AA27" s="484"/>
      <c r="AB27" s="484"/>
      <c r="AC27" s="484"/>
      <c r="AD27" s="484"/>
      <c r="AE27" s="484"/>
      <c r="AF27" s="484"/>
      <c r="AG27" s="484"/>
      <c r="AH27" s="484"/>
      <c r="AI27" s="484"/>
      <c r="AJ27" s="484"/>
      <c r="AK27" s="484"/>
      <c r="AL27" s="484"/>
      <c r="AM27" s="484"/>
      <c r="AN27" s="918"/>
      <c r="AO27" s="918"/>
      <c r="AP27" s="918"/>
      <c r="AQ27" s="918"/>
      <c r="AR27" s="918"/>
      <c r="AS27" s="918"/>
      <c r="AT27" s="918"/>
      <c r="AU27" s="918"/>
      <c r="AV27" s="918"/>
      <c r="AW27" s="918"/>
      <c r="AX27" s="918"/>
      <c r="AY27" s="918"/>
      <c r="AZ27" s="403"/>
      <c r="BA27" s="404" t="s">
        <v>131</v>
      </c>
      <c r="BB27" s="350" t="s">
        <v>96</v>
      </c>
      <c r="BC27" s="1046" t="s">
        <v>115</v>
      </c>
      <c r="BD27" s="1047"/>
      <c r="BE27" s="1047"/>
      <c r="BF27" s="1047"/>
      <c r="BG27" s="1048"/>
      <c r="BH27" s="1046" t="s">
        <v>38</v>
      </c>
      <c r="BI27" s="1047"/>
      <c r="BJ27" s="1047"/>
      <c r="BK27" s="1047"/>
      <c r="BL27" s="1048"/>
      <c r="BM27" s="1046" t="s">
        <v>37</v>
      </c>
      <c r="BN27" s="1047"/>
      <c r="BO27" s="1047"/>
      <c r="BP27" s="1047"/>
      <c r="BQ27" s="1049"/>
      <c r="BR27" s="80" t="s">
        <v>141</v>
      </c>
      <c r="BS27" s="484"/>
      <c r="BT27" s="484"/>
      <c r="BU27" s="484"/>
      <c r="BV27" s="484"/>
      <c r="BW27" s="484"/>
      <c r="BX27" s="484"/>
      <c r="BY27" s="484"/>
      <c r="BZ27" s="498"/>
      <c r="CA27" s="498"/>
      <c r="CB27" s="498"/>
      <c r="CC27" s="498"/>
      <c r="CD27" s="498"/>
      <c r="CE27" s="498"/>
      <c r="CF27" s="498"/>
      <c r="CG27" s="498"/>
      <c r="CH27" s="498"/>
      <c r="CI27" s="498"/>
      <c r="CJ27" s="498"/>
      <c r="CK27" s="498"/>
      <c r="CL27" s="498"/>
      <c r="CM27" s="498"/>
      <c r="CN27" s="402"/>
      <c r="CO27" s="402"/>
      <c r="CP27" s="402"/>
      <c r="CQ27" s="402"/>
      <c r="CR27" s="402"/>
      <c r="CS27" s="402"/>
      <c r="CT27" s="402"/>
      <c r="CU27" s="402"/>
      <c r="CV27" s="402"/>
      <c r="CW27" s="402"/>
      <c r="CX27" s="402"/>
      <c r="CY27" s="402"/>
      <c r="CZ27" s="402"/>
    </row>
    <row r="28" s="575" customFormat="true" ht="24" x14ac:dyDescent="0.2">
      <c r="A28" s="390" t="s">
        <v>69</v>
      </c>
      <c r="B28" s="433"/>
      <c r="C28" s="475" t="s">
        <v>0</v>
      </c>
      <c r="D28" s="669" t="s">
        <v>1</v>
      </c>
      <c r="E28" s="669" t="s">
        <v>2</v>
      </c>
      <c r="F28" s="669" t="s">
        <v>3</v>
      </c>
      <c r="G28" s="670" t="s">
        <v>4</v>
      </c>
      <c r="H28" s="438" t="s">
        <v>0</v>
      </c>
      <c r="I28" s="673" t="s">
        <v>1</v>
      </c>
      <c r="J28" s="673" t="s">
        <v>2</v>
      </c>
      <c r="K28" s="673" t="s">
        <v>3</v>
      </c>
      <c r="L28" s="674" t="s">
        <v>4</v>
      </c>
      <c r="M28" s="439" t="s">
        <v>0</v>
      </c>
      <c r="N28" s="673" t="s">
        <v>1</v>
      </c>
      <c r="O28" s="673" t="s">
        <v>2</v>
      </c>
      <c r="P28" s="673" t="s">
        <v>3</v>
      </c>
      <c r="Q28" s="667" t="s">
        <v>4</v>
      </c>
      <c r="R28" s="438" t="s">
        <v>245</v>
      </c>
      <c r="S28" s="673" t="s">
        <v>246</v>
      </c>
      <c r="T28" s="673" t="s">
        <v>247</v>
      </c>
      <c r="U28" s="673" t="s">
        <v>248</v>
      </c>
      <c r="V28" s="673" t="s">
        <v>249</v>
      </c>
      <c r="W28" s="673" t="s">
        <v>250</v>
      </c>
      <c r="X28" s="673" t="s">
        <v>251</v>
      </c>
      <c r="Y28" s="673" t="s">
        <v>252</v>
      </c>
      <c r="Z28" s="673" t="s">
        <v>253</v>
      </c>
      <c r="AA28" s="673" t="s">
        <v>254</v>
      </c>
      <c r="AB28" s="673" t="s">
        <v>255</v>
      </c>
      <c r="AC28" s="673" t="s">
        <v>256</v>
      </c>
      <c r="AD28" s="673" t="s">
        <v>257</v>
      </c>
      <c r="AE28" s="673" t="s">
        <v>258</v>
      </c>
      <c r="AF28" s="673" t="s">
        <v>259</v>
      </c>
      <c r="AG28" s="673" t="s">
        <v>260</v>
      </c>
      <c r="AH28" s="673" t="s">
        <v>261</v>
      </c>
      <c r="AI28" s="673" t="s">
        <v>262</v>
      </c>
      <c r="AJ28" s="673" t="s">
        <v>263</v>
      </c>
      <c r="AK28" s="673" t="s">
        <v>264</v>
      </c>
      <c r="AL28" s="673" t="s">
        <v>265</v>
      </c>
      <c r="AM28" s="674" t="s">
        <v>266</v>
      </c>
      <c r="AN28" s="918"/>
      <c r="AO28" s="918"/>
      <c r="AP28" s="918"/>
      <c r="AQ28" s="918"/>
      <c r="AR28" s="918"/>
      <c r="AS28" s="918"/>
      <c r="AT28" s="918"/>
      <c r="AU28" s="918"/>
      <c r="AV28" s="918"/>
      <c r="AW28" s="918"/>
      <c r="AX28" s="918"/>
      <c r="AY28" s="918"/>
      <c r="AZ28" s="403"/>
      <c r="BA28" s="390" t="s">
        <v>120</v>
      </c>
      <c r="BB28" s="389"/>
      <c r="BC28" s="515" t="s">
        <v>0</v>
      </c>
      <c r="BD28" s="628" t="s">
        <v>1</v>
      </c>
      <c r="BE28" s="628" t="s">
        <v>2</v>
      </c>
      <c r="BF28" s="628" t="s">
        <v>3</v>
      </c>
      <c r="BG28" s="516" t="s">
        <v>4</v>
      </c>
      <c r="BH28" s="515" t="s">
        <v>0</v>
      </c>
      <c r="BI28" s="628" t="s">
        <v>1</v>
      </c>
      <c r="BJ28" s="628" t="s">
        <v>2</v>
      </c>
      <c r="BK28" s="628" t="s">
        <v>3</v>
      </c>
      <c r="BL28" s="516" t="s">
        <v>4</v>
      </c>
      <c r="BM28" s="515" t="s">
        <v>0</v>
      </c>
      <c r="BN28" s="628" t="s">
        <v>1</v>
      </c>
      <c r="BO28" s="628" t="s">
        <v>2</v>
      </c>
      <c r="BP28" s="628" t="s">
        <v>3</v>
      </c>
      <c r="BQ28" s="516" t="s">
        <v>4</v>
      </c>
      <c r="BR28" s="515" t="s">
        <v>245</v>
      </c>
      <c r="BS28" s="628" t="s">
        <v>246</v>
      </c>
      <c r="BT28" s="628" t="s">
        <v>247</v>
      </c>
      <c r="BU28" s="628" t="s">
        <v>248</v>
      </c>
      <c r="BV28" s="628" t="s">
        <v>249</v>
      </c>
      <c r="BW28" s="628" t="s">
        <v>250</v>
      </c>
      <c r="BX28" s="628" t="s">
        <v>251</v>
      </c>
      <c r="BY28" s="629" t="s">
        <v>252</v>
      </c>
      <c r="BZ28" s="629" t="s">
        <v>253</v>
      </c>
      <c r="CA28" s="629" t="s">
        <v>254</v>
      </c>
      <c r="CB28" s="629" t="s">
        <v>255</v>
      </c>
      <c r="CC28" s="629" t="s">
        <v>256</v>
      </c>
      <c r="CD28" s="629" t="s">
        <v>257</v>
      </c>
      <c r="CE28" s="629" t="s">
        <v>258</v>
      </c>
      <c r="CF28" s="629" t="s">
        <v>259</v>
      </c>
      <c r="CG28" s="629" t="s">
        <v>260</v>
      </c>
      <c r="CH28" s="629" t="s">
        <v>261</v>
      </c>
      <c r="CI28" s="629" t="s">
        <v>262</v>
      </c>
      <c r="CJ28" s="629" t="s">
        <v>263</v>
      </c>
      <c r="CK28" s="629" t="s">
        <v>264</v>
      </c>
      <c r="CL28" s="629" t="s">
        <v>265</v>
      </c>
      <c r="CM28" s="629" t="s">
        <v>266</v>
      </c>
      <c r="CN28" s="235"/>
      <c r="CO28" s="235"/>
      <c r="CP28" s="235"/>
      <c r="CQ28" s="235"/>
      <c r="CR28" s="235"/>
      <c r="CS28" s="235"/>
      <c r="CT28" s="235"/>
      <c r="CU28" s="235"/>
      <c r="CV28" s="235"/>
      <c r="CW28" s="235"/>
      <c r="CX28" s="235"/>
      <c r="CY28" s="235"/>
      <c r="CZ28" s="235"/>
    </row>
    <row r="29" s="575" customFormat="true" ht="15" customHeight="true" x14ac:dyDescent="0.2">
      <c r="A29" s="1055" t="s">
        <v>57</v>
      </c>
      <c r="B29" s="435" t="s">
        <v>49</v>
      </c>
      <c r="C29" s="183">
        <v>5.9</v>
      </c>
      <c r="D29" s="182">
        <v>8.5</v>
      </c>
      <c r="E29" s="182">
        <v>13.5</v>
      </c>
      <c r="F29" s="182">
        <v>26</v>
      </c>
      <c r="G29" s="181">
        <v>66.599999999999994</v>
      </c>
      <c r="H29" s="180">
        <v>47</v>
      </c>
      <c r="I29" s="182">
        <v>66.900000000000006</v>
      </c>
      <c r="J29" s="182">
        <v>81.900000000000006</v>
      </c>
      <c r="K29" s="182">
        <v>86.3</v>
      </c>
      <c r="L29" s="179">
        <v>89.2</v>
      </c>
      <c r="M29" s="183">
        <v>5.2</v>
      </c>
      <c r="N29" s="182">
        <v>7.8</v>
      </c>
      <c r="O29" s="182">
        <v>10.5</v>
      </c>
      <c r="P29" s="182">
        <v>16.399999999999999</v>
      </c>
      <c r="Q29" s="181">
        <v>39.1</v>
      </c>
      <c r="R29" s="180">
        <v>23.2</v>
      </c>
      <c r="S29" s="182">
        <v>51.8</v>
      </c>
      <c r="T29" s="182">
        <v>4.2</v>
      </c>
      <c r="U29" s="182">
        <v>19.2</v>
      </c>
      <c r="V29" s="182">
        <v>5.7</v>
      </c>
      <c r="W29" s="182">
        <v>18</v>
      </c>
      <c r="X29" s="182">
        <v>17.899999999999999</v>
      </c>
      <c r="Y29" s="182">
        <v>3.8</v>
      </c>
      <c r="Z29" s="182">
        <v>20.7</v>
      </c>
      <c r="AA29" s="182">
        <v>17.899999999999999</v>
      </c>
      <c r="AB29" s="182">
        <v>28.2</v>
      </c>
      <c r="AC29" s="182">
        <v>24.4</v>
      </c>
      <c r="AD29" s="182">
        <v>15.7</v>
      </c>
      <c r="AE29" s="182">
        <v>22.1</v>
      </c>
      <c r="AF29" s="182">
        <v>23.2</v>
      </c>
      <c r="AG29" s="182">
        <v>39.200000000000003</v>
      </c>
      <c r="AH29" s="182">
        <v>2.7</v>
      </c>
      <c r="AI29" s="182">
        <v>25.6</v>
      </c>
      <c r="AJ29" s="182">
        <v>27.7</v>
      </c>
      <c r="AK29" s="182">
        <v>20.399999999999999</v>
      </c>
      <c r="AL29" s="182">
        <v>22.2</v>
      </c>
      <c r="AM29" s="179">
        <v>8.6</v>
      </c>
      <c r="AN29" s="918"/>
      <c r="AO29" s="918"/>
      <c r="AP29" s="918"/>
      <c r="AQ29" s="918"/>
      <c r="AR29" s="918"/>
      <c r="AS29" s="918"/>
      <c r="AT29" s="918"/>
      <c r="AU29" s="918"/>
      <c r="AV29" s="918"/>
      <c r="AW29" s="918"/>
      <c r="AX29" s="918"/>
      <c r="AY29" s="918"/>
      <c r="AZ29" s="403"/>
      <c r="BA29" s="1050" t="s">
        <v>57</v>
      </c>
      <c r="BB29" s="680" t="s">
        <v>49</v>
      </c>
      <c r="BC29" s="112" t="s">
        <v>35</v>
      </c>
      <c r="BD29" s="108" t="s">
        <v>35</v>
      </c>
      <c r="BE29" s="108" t="s">
        <v>35</v>
      </c>
      <c r="BF29" s="108" t="s">
        <v>35</v>
      </c>
      <c r="BG29" s="103" t="s">
        <v>35</v>
      </c>
      <c r="BH29" s="112" t="s">
        <v>35</v>
      </c>
      <c r="BI29" s="108" t="s">
        <v>35</v>
      </c>
      <c r="BJ29" s="108" t="s">
        <v>35</v>
      </c>
      <c r="BK29" s="108" t="s">
        <v>35</v>
      </c>
      <c r="BL29" s="103" t="s">
        <v>35</v>
      </c>
      <c r="BM29" s="112" t="s">
        <v>35</v>
      </c>
      <c r="BN29" s="108" t="s">
        <v>35</v>
      </c>
      <c r="BO29" s="108" t="s">
        <v>35</v>
      </c>
      <c r="BP29" s="108" t="s">
        <v>35</v>
      </c>
      <c r="BQ29" s="103" t="s">
        <v>35</v>
      </c>
      <c r="BR29" s="112" t="s">
        <v>35</v>
      </c>
      <c r="BS29" s="108" t="s">
        <v>35</v>
      </c>
      <c r="BT29" s="108" t="s">
        <v>35</v>
      </c>
      <c r="BU29" s="108" t="s">
        <v>35</v>
      </c>
      <c r="BV29" s="108" t="s">
        <v>35</v>
      </c>
      <c r="BW29" s="108" t="s">
        <v>35</v>
      </c>
      <c r="BX29" s="108" t="s">
        <v>35</v>
      </c>
      <c r="BY29" s="97" t="s">
        <v>35</v>
      </c>
      <c r="BZ29" s="97" t="s">
        <v>35</v>
      </c>
      <c r="CA29" s="97" t="s">
        <v>35</v>
      </c>
      <c r="CB29" s="97" t="s">
        <v>35</v>
      </c>
      <c r="CC29" s="97" t="s">
        <v>35</v>
      </c>
      <c r="CD29" s="97" t="s">
        <v>35</v>
      </c>
      <c r="CE29" s="97" t="s">
        <v>35</v>
      </c>
      <c r="CF29" s="97" t="s">
        <v>35</v>
      </c>
      <c r="CG29" s="97" t="s">
        <v>35</v>
      </c>
      <c r="CH29" s="97" t="s">
        <v>35</v>
      </c>
      <c r="CI29" s="97" t="s">
        <v>35</v>
      </c>
      <c r="CJ29" s="97" t="s">
        <v>35</v>
      </c>
      <c r="CK29" s="97" t="s">
        <v>35</v>
      </c>
      <c r="CL29" s="97" t="s">
        <v>35</v>
      </c>
      <c r="CM29" s="97" t="s">
        <v>35</v>
      </c>
      <c r="CN29" s="68"/>
      <c r="CO29" s="68"/>
      <c r="CP29" s="68"/>
      <c r="CQ29" s="68"/>
      <c r="CR29" s="68"/>
      <c r="CS29" s="68"/>
      <c r="CT29" s="68"/>
      <c r="CU29" s="68"/>
      <c r="CV29" s="68"/>
      <c r="CW29" s="68"/>
      <c r="CX29" s="68"/>
      <c r="CY29" s="68"/>
      <c r="CZ29" s="68"/>
    </row>
    <row r="30" s="575" customFormat="true" ht="15" customHeight="true" x14ac:dyDescent="0.2">
      <c r="A30" s="1056"/>
      <c r="B30" s="436" t="s">
        <v>48</v>
      </c>
      <c r="C30" s="178">
        <v>94.1</v>
      </c>
      <c r="D30" s="177">
        <v>91.5</v>
      </c>
      <c r="E30" s="177">
        <v>86.5</v>
      </c>
      <c r="F30" s="177">
        <v>74</v>
      </c>
      <c r="G30" s="176">
        <v>33.4</v>
      </c>
      <c r="H30" s="175">
        <v>53</v>
      </c>
      <c r="I30" s="177">
        <v>33.1</v>
      </c>
      <c r="J30" s="177">
        <v>18.100000000000001</v>
      </c>
      <c r="K30" s="177">
        <v>13.7</v>
      </c>
      <c r="L30" s="174">
        <v>10.8</v>
      </c>
      <c r="M30" s="178">
        <v>94.8</v>
      </c>
      <c r="N30" s="177">
        <v>92.2</v>
      </c>
      <c r="O30" s="177">
        <v>89.5</v>
      </c>
      <c r="P30" s="177">
        <v>83.6</v>
      </c>
      <c r="Q30" s="176">
        <v>60.9</v>
      </c>
      <c r="R30" s="175">
        <v>76.8</v>
      </c>
      <c r="S30" s="177">
        <v>48.2</v>
      </c>
      <c r="T30" s="177">
        <v>95.8</v>
      </c>
      <c r="U30" s="177">
        <v>80.8</v>
      </c>
      <c r="V30" s="177">
        <v>94.3</v>
      </c>
      <c r="W30" s="177">
        <v>82</v>
      </c>
      <c r="X30" s="177">
        <v>82.1</v>
      </c>
      <c r="Y30" s="177">
        <v>96.2</v>
      </c>
      <c r="Z30" s="177">
        <v>79.3</v>
      </c>
      <c r="AA30" s="177">
        <v>82.1</v>
      </c>
      <c r="AB30" s="177">
        <v>71.8</v>
      </c>
      <c r="AC30" s="177">
        <v>75.599999999999994</v>
      </c>
      <c r="AD30" s="177">
        <v>84.3</v>
      </c>
      <c r="AE30" s="177">
        <v>77.900000000000006</v>
      </c>
      <c r="AF30" s="177">
        <v>76.8</v>
      </c>
      <c r="AG30" s="177">
        <v>60.8</v>
      </c>
      <c r="AH30" s="177">
        <v>97.3</v>
      </c>
      <c r="AI30" s="177">
        <v>74.400000000000006</v>
      </c>
      <c r="AJ30" s="177">
        <v>72.3</v>
      </c>
      <c r="AK30" s="177">
        <v>79.599999999999994</v>
      </c>
      <c r="AL30" s="177">
        <v>77.8</v>
      </c>
      <c r="AM30" s="174">
        <v>91.4</v>
      </c>
      <c r="AN30" s="918"/>
      <c r="AO30" s="918"/>
      <c r="AP30" s="918"/>
      <c r="AQ30" s="918"/>
      <c r="AR30" s="918"/>
      <c r="AS30" s="918"/>
      <c r="AT30" s="918"/>
      <c r="AU30" s="918"/>
      <c r="AV30" s="918"/>
      <c r="AW30" s="918"/>
      <c r="AX30" s="918"/>
      <c r="AY30" s="918"/>
      <c r="AZ30" s="403"/>
      <c r="BA30" s="1043"/>
      <c r="BB30" s="678" t="s">
        <v>48</v>
      </c>
      <c r="BC30" s="111" t="s">
        <v>35</v>
      </c>
      <c r="BD30" s="107" t="s">
        <v>35</v>
      </c>
      <c r="BE30" s="107" t="s">
        <v>35</v>
      </c>
      <c r="BF30" s="107" t="s">
        <v>35</v>
      </c>
      <c r="BG30" s="102" t="s">
        <v>35</v>
      </c>
      <c r="BH30" s="111" t="s">
        <v>35</v>
      </c>
      <c r="BI30" s="107" t="s">
        <v>35</v>
      </c>
      <c r="BJ30" s="107" t="s">
        <v>35</v>
      </c>
      <c r="BK30" s="107" t="s">
        <v>35</v>
      </c>
      <c r="BL30" s="102" t="s">
        <v>35</v>
      </c>
      <c r="BM30" s="111" t="s">
        <v>35</v>
      </c>
      <c r="BN30" s="107" t="s">
        <v>35</v>
      </c>
      <c r="BO30" s="107" t="s">
        <v>35</v>
      </c>
      <c r="BP30" s="107" t="s">
        <v>35</v>
      </c>
      <c r="BQ30" s="102" t="s">
        <v>35</v>
      </c>
      <c r="BR30" s="111" t="s">
        <v>35</v>
      </c>
      <c r="BS30" s="107" t="s">
        <v>35</v>
      </c>
      <c r="BT30" s="107" t="s">
        <v>35</v>
      </c>
      <c r="BU30" s="107" t="s">
        <v>35</v>
      </c>
      <c r="BV30" s="107" t="s">
        <v>35</v>
      </c>
      <c r="BW30" s="107" t="s">
        <v>35</v>
      </c>
      <c r="BX30" s="107" t="s">
        <v>35</v>
      </c>
      <c r="BY30" s="96" t="s">
        <v>35</v>
      </c>
      <c r="BZ30" s="96" t="s">
        <v>35</v>
      </c>
      <c r="CA30" s="96" t="s">
        <v>35</v>
      </c>
      <c r="CB30" s="96" t="s">
        <v>35</v>
      </c>
      <c r="CC30" s="96" t="s">
        <v>35</v>
      </c>
      <c r="CD30" s="96" t="s">
        <v>35</v>
      </c>
      <c r="CE30" s="96" t="s">
        <v>35</v>
      </c>
      <c r="CF30" s="96" t="s">
        <v>35</v>
      </c>
      <c r="CG30" s="96" t="s">
        <v>35</v>
      </c>
      <c r="CH30" s="96" t="s">
        <v>35</v>
      </c>
      <c r="CI30" s="96" t="s">
        <v>35</v>
      </c>
      <c r="CJ30" s="96" t="s">
        <v>35</v>
      </c>
      <c r="CK30" s="96" t="s">
        <v>35</v>
      </c>
      <c r="CL30" s="96" t="s">
        <v>35</v>
      </c>
      <c r="CM30" s="96" t="s">
        <v>35</v>
      </c>
      <c r="CN30" s="68"/>
      <c r="CO30" s="68"/>
      <c r="CP30" s="68"/>
      <c r="CQ30" s="68"/>
      <c r="CR30" s="68"/>
      <c r="CS30" s="68"/>
      <c r="CT30" s="68"/>
      <c r="CU30" s="68"/>
      <c r="CV30" s="68"/>
      <c r="CW30" s="68"/>
      <c r="CX30" s="68"/>
      <c r="CY30" s="68"/>
      <c r="CZ30" s="68"/>
    </row>
    <row r="31" s="365" customFormat="true" ht="15" customHeight="true" x14ac:dyDescent="0.2">
      <c r="A31" s="1056" t="s">
        <v>104</v>
      </c>
      <c r="B31" s="436" t="s">
        <v>49</v>
      </c>
      <c r="C31" s="178">
        <v>0</v>
      </c>
      <c r="D31" s="177">
        <v>0</v>
      </c>
      <c r="E31" s="177">
        <v>0.2</v>
      </c>
      <c r="F31" s="177">
        <v>0.9</v>
      </c>
      <c r="G31" s="176">
        <v>21.4</v>
      </c>
      <c r="H31" s="175">
        <v>3.2</v>
      </c>
      <c r="I31" s="177">
        <v>6.4</v>
      </c>
      <c r="J31" s="177">
        <v>14</v>
      </c>
      <c r="K31" s="177">
        <v>26.5</v>
      </c>
      <c r="L31" s="174">
        <v>52.6</v>
      </c>
      <c r="M31" s="178">
        <v>0</v>
      </c>
      <c r="N31" s="177">
        <v>0</v>
      </c>
      <c r="O31" s="177">
        <v>0</v>
      </c>
      <c r="P31" s="177">
        <v>0.2</v>
      </c>
      <c r="Q31" s="176">
        <v>8.9</v>
      </c>
      <c r="R31" s="175">
        <v>2.6</v>
      </c>
      <c r="S31" s="177">
        <v>12</v>
      </c>
      <c r="T31" s="177">
        <v>0.5</v>
      </c>
      <c r="U31" s="177">
        <v>5.2</v>
      </c>
      <c r="V31" s="177">
        <v>0</v>
      </c>
      <c r="W31" s="177">
        <v>3.9</v>
      </c>
      <c r="X31" s="177">
        <v>4.4000000000000004</v>
      </c>
      <c r="Y31" s="177">
        <v>0.2</v>
      </c>
      <c r="Z31" s="177">
        <v>4.9000000000000004</v>
      </c>
      <c r="AA31" s="177">
        <v>0.5</v>
      </c>
      <c r="AB31" s="177">
        <v>13.2</v>
      </c>
      <c r="AC31" s="177">
        <v>1.1000000000000001</v>
      </c>
      <c r="AD31" s="177">
        <v>4.7</v>
      </c>
      <c r="AE31" s="177">
        <v>3.5</v>
      </c>
      <c r="AF31" s="177">
        <v>0.3</v>
      </c>
      <c r="AG31" s="177">
        <v>0.4</v>
      </c>
      <c r="AH31" s="177">
        <v>1.4</v>
      </c>
      <c r="AI31" s="177">
        <v>6.8</v>
      </c>
      <c r="AJ31" s="177">
        <v>0.2</v>
      </c>
      <c r="AK31" s="177">
        <v>2.2000000000000002</v>
      </c>
      <c r="AL31" s="177">
        <v>5.5</v>
      </c>
      <c r="AM31" s="174">
        <v>0.8</v>
      </c>
      <c r="AN31" s="918"/>
      <c r="AO31" s="918"/>
      <c r="AP31" s="918"/>
      <c r="AQ31" s="918"/>
      <c r="AR31" s="918"/>
      <c r="AS31" s="918"/>
      <c r="AT31" s="918"/>
      <c r="AU31" s="918"/>
      <c r="AV31" s="918"/>
      <c r="AW31" s="918"/>
      <c r="AX31" s="918"/>
      <c r="AY31" s="918"/>
      <c r="AZ31" s="403"/>
      <c r="BA31" s="1043" t="s">
        <v>104</v>
      </c>
      <c r="BB31" s="678" t="s">
        <v>49</v>
      </c>
      <c r="BC31" s="111" t="s">
        <v>35</v>
      </c>
      <c r="BD31" s="107" t="s">
        <v>35</v>
      </c>
      <c r="BE31" s="107" t="s">
        <v>35</v>
      </c>
      <c r="BF31" s="107" t="s">
        <v>35</v>
      </c>
      <c r="BG31" s="102" t="s">
        <v>35</v>
      </c>
      <c r="BH31" s="111" t="s">
        <v>35</v>
      </c>
      <c r="BI31" s="107" t="s">
        <v>35</v>
      </c>
      <c r="BJ31" s="107" t="s">
        <v>35</v>
      </c>
      <c r="BK31" s="107" t="s">
        <v>35</v>
      </c>
      <c r="BL31" s="102" t="s">
        <v>35</v>
      </c>
      <c r="BM31" s="111" t="s">
        <v>35</v>
      </c>
      <c r="BN31" s="107" t="s">
        <v>35</v>
      </c>
      <c r="BO31" s="107" t="s">
        <v>35</v>
      </c>
      <c r="BP31" s="107" t="s">
        <v>35</v>
      </c>
      <c r="BQ31" s="102" t="s">
        <v>35</v>
      </c>
      <c r="BR31" s="111" t="s">
        <v>35</v>
      </c>
      <c r="BS31" s="107" t="s">
        <v>35</v>
      </c>
      <c r="BT31" s="107" t="s">
        <v>35</v>
      </c>
      <c r="BU31" s="107" t="s">
        <v>35</v>
      </c>
      <c r="BV31" s="107" t="s">
        <v>35</v>
      </c>
      <c r="BW31" s="107" t="s">
        <v>35</v>
      </c>
      <c r="BX31" s="107" t="s">
        <v>35</v>
      </c>
      <c r="BY31" s="96" t="s">
        <v>35</v>
      </c>
      <c r="BZ31" s="96" t="s">
        <v>35</v>
      </c>
      <c r="CA31" s="96" t="s">
        <v>35</v>
      </c>
      <c r="CB31" s="96" t="s">
        <v>35</v>
      </c>
      <c r="CC31" s="96" t="s">
        <v>35</v>
      </c>
      <c r="CD31" s="96" t="s">
        <v>35</v>
      </c>
      <c r="CE31" s="96" t="s">
        <v>35</v>
      </c>
      <c r="CF31" s="96" t="s">
        <v>35</v>
      </c>
      <c r="CG31" s="96" t="s">
        <v>35</v>
      </c>
      <c r="CH31" s="96" t="s">
        <v>35</v>
      </c>
      <c r="CI31" s="96" t="s">
        <v>35</v>
      </c>
      <c r="CJ31" s="96" t="s">
        <v>35</v>
      </c>
      <c r="CK31" s="96" t="s">
        <v>35</v>
      </c>
      <c r="CL31" s="96" t="s">
        <v>35</v>
      </c>
      <c r="CM31" s="96" t="s">
        <v>35</v>
      </c>
      <c r="CN31" s="68"/>
      <c r="CO31" s="68"/>
      <c r="CP31" s="68"/>
      <c r="CQ31" s="68"/>
      <c r="CR31" s="68"/>
      <c r="CS31" s="68"/>
      <c r="CT31" s="68"/>
      <c r="CU31" s="68"/>
      <c r="CV31" s="68"/>
      <c r="CW31" s="68"/>
      <c r="CX31" s="68"/>
      <c r="CY31" s="68"/>
      <c r="CZ31" s="68"/>
    </row>
    <row r="32" s="365" customFormat="true" ht="15" customHeight="true" x14ac:dyDescent="0.2">
      <c r="A32" s="1056"/>
      <c r="B32" s="436" t="s">
        <v>48</v>
      </c>
      <c r="C32" s="178">
        <v>100</v>
      </c>
      <c r="D32" s="177">
        <v>100</v>
      </c>
      <c r="E32" s="177">
        <v>99.8</v>
      </c>
      <c r="F32" s="177">
        <v>99.1</v>
      </c>
      <c r="G32" s="176">
        <v>78.599999999999994</v>
      </c>
      <c r="H32" s="175">
        <v>96.8</v>
      </c>
      <c r="I32" s="177">
        <v>93.6</v>
      </c>
      <c r="J32" s="177">
        <v>86</v>
      </c>
      <c r="K32" s="177">
        <v>73.5</v>
      </c>
      <c r="L32" s="174">
        <v>47.4</v>
      </c>
      <c r="M32" s="178">
        <v>100</v>
      </c>
      <c r="N32" s="177">
        <v>100</v>
      </c>
      <c r="O32" s="177">
        <v>100</v>
      </c>
      <c r="P32" s="177">
        <v>99.8</v>
      </c>
      <c r="Q32" s="176">
        <v>91.1</v>
      </c>
      <c r="R32" s="175">
        <v>97.4</v>
      </c>
      <c r="S32" s="177">
        <v>88</v>
      </c>
      <c r="T32" s="177">
        <v>99.5</v>
      </c>
      <c r="U32" s="177">
        <v>94.8</v>
      </c>
      <c r="V32" s="177">
        <v>100</v>
      </c>
      <c r="W32" s="177">
        <v>96.1</v>
      </c>
      <c r="X32" s="177">
        <v>95.6</v>
      </c>
      <c r="Y32" s="177">
        <v>99.8</v>
      </c>
      <c r="Z32" s="177">
        <v>95.1</v>
      </c>
      <c r="AA32" s="177">
        <v>99.5</v>
      </c>
      <c r="AB32" s="177">
        <v>86.8</v>
      </c>
      <c r="AC32" s="177">
        <v>98.9</v>
      </c>
      <c r="AD32" s="177">
        <v>95.3</v>
      </c>
      <c r="AE32" s="177">
        <v>96.5</v>
      </c>
      <c r="AF32" s="177">
        <v>99.7</v>
      </c>
      <c r="AG32" s="177">
        <v>99.6</v>
      </c>
      <c r="AH32" s="177">
        <v>98.6</v>
      </c>
      <c r="AI32" s="177">
        <v>93.2</v>
      </c>
      <c r="AJ32" s="177">
        <v>99.8</v>
      </c>
      <c r="AK32" s="177">
        <v>97.8</v>
      </c>
      <c r="AL32" s="177">
        <v>94.5</v>
      </c>
      <c r="AM32" s="174">
        <v>99.2</v>
      </c>
      <c r="AN32" s="918"/>
      <c r="AO32" s="918"/>
      <c r="AP32" s="918"/>
      <c r="AQ32" s="918"/>
      <c r="AR32" s="918"/>
      <c r="AS32" s="918"/>
      <c r="AT32" s="918"/>
      <c r="AU32" s="918"/>
      <c r="AV32" s="918"/>
      <c r="AW32" s="918"/>
      <c r="AX32" s="918"/>
      <c r="AY32" s="918"/>
      <c r="AZ32" s="403"/>
      <c r="BA32" s="1043"/>
      <c r="BB32" s="678" t="s">
        <v>48</v>
      </c>
      <c r="BC32" s="111" t="s">
        <v>35</v>
      </c>
      <c r="BD32" s="107" t="s">
        <v>35</v>
      </c>
      <c r="BE32" s="107" t="s">
        <v>35</v>
      </c>
      <c r="BF32" s="107" t="s">
        <v>35</v>
      </c>
      <c r="BG32" s="102" t="s">
        <v>35</v>
      </c>
      <c r="BH32" s="111" t="s">
        <v>35</v>
      </c>
      <c r="BI32" s="107" t="s">
        <v>35</v>
      </c>
      <c r="BJ32" s="107" t="s">
        <v>35</v>
      </c>
      <c r="BK32" s="107" t="s">
        <v>35</v>
      </c>
      <c r="BL32" s="102" t="s">
        <v>35</v>
      </c>
      <c r="BM32" s="111" t="s">
        <v>35</v>
      </c>
      <c r="BN32" s="107" t="s">
        <v>35</v>
      </c>
      <c r="BO32" s="107" t="s">
        <v>35</v>
      </c>
      <c r="BP32" s="107" t="s">
        <v>35</v>
      </c>
      <c r="BQ32" s="102" t="s">
        <v>35</v>
      </c>
      <c r="BR32" s="111" t="s">
        <v>35</v>
      </c>
      <c r="BS32" s="107" t="s">
        <v>35</v>
      </c>
      <c r="BT32" s="107" t="s">
        <v>35</v>
      </c>
      <c r="BU32" s="107" t="s">
        <v>35</v>
      </c>
      <c r="BV32" s="107" t="s">
        <v>35</v>
      </c>
      <c r="BW32" s="107" t="s">
        <v>35</v>
      </c>
      <c r="BX32" s="107" t="s">
        <v>35</v>
      </c>
      <c r="BY32" s="96" t="s">
        <v>35</v>
      </c>
      <c r="BZ32" s="96" t="s">
        <v>35</v>
      </c>
      <c r="CA32" s="96" t="s">
        <v>35</v>
      </c>
      <c r="CB32" s="96" t="s">
        <v>35</v>
      </c>
      <c r="CC32" s="96" t="s">
        <v>35</v>
      </c>
      <c r="CD32" s="96" t="s">
        <v>35</v>
      </c>
      <c r="CE32" s="96" t="s">
        <v>35</v>
      </c>
      <c r="CF32" s="96" t="s">
        <v>35</v>
      </c>
      <c r="CG32" s="96" t="s">
        <v>35</v>
      </c>
      <c r="CH32" s="96" t="s">
        <v>35</v>
      </c>
      <c r="CI32" s="96" t="s">
        <v>35</v>
      </c>
      <c r="CJ32" s="96" t="s">
        <v>35</v>
      </c>
      <c r="CK32" s="96" t="s">
        <v>35</v>
      </c>
      <c r="CL32" s="96" t="s">
        <v>35</v>
      </c>
      <c r="CM32" s="96" t="s">
        <v>35</v>
      </c>
      <c r="CN32" s="68"/>
      <c r="CO32" s="68"/>
      <c r="CP32" s="68"/>
      <c r="CQ32" s="68"/>
      <c r="CR32" s="68"/>
      <c r="CS32" s="68"/>
      <c r="CT32" s="68"/>
      <c r="CU32" s="68"/>
      <c r="CV32" s="68"/>
      <c r="CW32" s="68"/>
      <c r="CX32" s="68"/>
      <c r="CY32" s="68"/>
      <c r="CZ32" s="68"/>
    </row>
    <row r="33" s="365" customFormat="true" ht="15" customHeight="true" x14ac:dyDescent="0.2">
      <c r="A33" s="1056" t="s">
        <v>105</v>
      </c>
      <c r="B33" s="436" t="s">
        <v>49</v>
      </c>
      <c r="C33" s="127" t="s">
        <v>35</v>
      </c>
      <c r="D33" s="124" t="s">
        <v>35</v>
      </c>
      <c r="E33" s="124" t="s">
        <v>35</v>
      </c>
      <c r="F33" s="124" t="s">
        <v>35</v>
      </c>
      <c r="G33" s="121" t="s">
        <v>35</v>
      </c>
      <c r="H33" s="118" t="s">
        <v>35</v>
      </c>
      <c r="I33" s="124" t="s">
        <v>35</v>
      </c>
      <c r="J33" s="124" t="s">
        <v>35</v>
      </c>
      <c r="K33" s="124" t="s">
        <v>35</v>
      </c>
      <c r="L33" s="115" t="s">
        <v>35</v>
      </c>
      <c r="M33" s="127" t="s">
        <v>35</v>
      </c>
      <c r="N33" s="124" t="s">
        <v>35</v>
      </c>
      <c r="O33" s="124" t="s">
        <v>35</v>
      </c>
      <c r="P33" s="124" t="s">
        <v>35</v>
      </c>
      <c r="Q33" s="121" t="s">
        <v>35</v>
      </c>
      <c r="R33" s="118" t="s">
        <v>35</v>
      </c>
      <c r="S33" s="124" t="s">
        <v>35</v>
      </c>
      <c r="T33" s="124" t="s">
        <v>35</v>
      </c>
      <c r="U33" s="124" t="s">
        <v>35</v>
      </c>
      <c r="V33" s="124" t="s">
        <v>35</v>
      </c>
      <c r="W33" s="124" t="s">
        <v>35</v>
      </c>
      <c r="X33" s="124" t="s">
        <v>35</v>
      </c>
      <c r="Y33" s="124" t="s">
        <v>35</v>
      </c>
      <c r="Z33" s="124" t="s">
        <v>35</v>
      </c>
      <c r="AA33" s="124" t="s">
        <v>35</v>
      </c>
      <c r="AB33" s="124" t="s">
        <v>35</v>
      </c>
      <c r="AC33" s="124" t="s">
        <v>35</v>
      </c>
      <c r="AD33" s="124" t="s">
        <v>35</v>
      </c>
      <c r="AE33" s="124" t="s">
        <v>35</v>
      </c>
      <c r="AF33" s="124" t="s">
        <v>35</v>
      </c>
      <c r="AG33" s="124" t="s">
        <v>35</v>
      </c>
      <c r="AH33" s="124" t="s">
        <v>35</v>
      </c>
      <c r="AI33" s="124" t="s">
        <v>35</v>
      </c>
      <c r="AJ33" s="124" t="s">
        <v>35</v>
      </c>
      <c r="AK33" s="124" t="s">
        <v>35</v>
      </c>
      <c r="AL33" s="124" t="s">
        <v>35</v>
      </c>
      <c r="AM33" s="115" t="s">
        <v>35</v>
      </c>
      <c r="AN33" s="71"/>
      <c r="AO33" s="71"/>
      <c r="AP33" s="71"/>
      <c r="AQ33" s="71"/>
      <c r="AR33" s="71"/>
      <c r="AS33" s="71"/>
      <c r="AT33" s="71"/>
      <c r="AU33" s="71"/>
      <c r="AV33" s="71"/>
      <c r="AW33" s="71"/>
      <c r="AX33" s="71"/>
      <c r="AY33" s="71"/>
      <c r="AZ33" s="402"/>
      <c r="BA33" s="1043" t="s">
        <v>105</v>
      </c>
      <c r="BB33" s="678" t="s">
        <v>49</v>
      </c>
      <c r="BC33" s="111" t="s">
        <v>35</v>
      </c>
      <c r="BD33" s="107" t="s">
        <v>35</v>
      </c>
      <c r="BE33" s="107" t="s">
        <v>35</v>
      </c>
      <c r="BF33" s="107" t="s">
        <v>35</v>
      </c>
      <c r="BG33" s="102" t="s">
        <v>35</v>
      </c>
      <c r="BH33" s="111" t="s">
        <v>35</v>
      </c>
      <c r="BI33" s="107" t="s">
        <v>35</v>
      </c>
      <c r="BJ33" s="107" t="s">
        <v>35</v>
      </c>
      <c r="BK33" s="107" t="s">
        <v>35</v>
      </c>
      <c r="BL33" s="102" t="s">
        <v>35</v>
      </c>
      <c r="BM33" s="111" t="s">
        <v>35</v>
      </c>
      <c r="BN33" s="107" t="s">
        <v>35</v>
      </c>
      <c r="BO33" s="107" t="s">
        <v>35</v>
      </c>
      <c r="BP33" s="107" t="s">
        <v>35</v>
      </c>
      <c r="BQ33" s="102" t="s">
        <v>35</v>
      </c>
      <c r="BR33" s="111" t="s">
        <v>35</v>
      </c>
      <c r="BS33" s="107" t="s">
        <v>35</v>
      </c>
      <c r="BT33" s="107" t="s">
        <v>35</v>
      </c>
      <c r="BU33" s="107" t="s">
        <v>35</v>
      </c>
      <c r="BV33" s="107" t="s">
        <v>35</v>
      </c>
      <c r="BW33" s="107" t="s">
        <v>35</v>
      </c>
      <c r="BX33" s="107" t="s">
        <v>35</v>
      </c>
      <c r="BY33" s="96" t="s">
        <v>35</v>
      </c>
      <c r="BZ33" s="96" t="s">
        <v>35</v>
      </c>
      <c r="CA33" s="96" t="s">
        <v>35</v>
      </c>
      <c r="CB33" s="96" t="s">
        <v>35</v>
      </c>
      <c r="CC33" s="96" t="s">
        <v>35</v>
      </c>
      <c r="CD33" s="96" t="s">
        <v>35</v>
      </c>
      <c r="CE33" s="96" t="s">
        <v>35</v>
      </c>
      <c r="CF33" s="96" t="s">
        <v>35</v>
      </c>
      <c r="CG33" s="96" t="s">
        <v>35</v>
      </c>
      <c r="CH33" s="96" t="s">
        <v>35</v>
      </c>
      <c r="CI33" s="96" t="s">
        <v>35</v>
      </c>
      <c r="CJ33" s="96" t="s">
        <v>35</v>
      </c>
      <c r="CK33" s="96" t="s">
        <v>35</v>
      </c>
      <c r="CL33" s="96" t="s">
        <v>35</v>
      </c>
      <c r="CM33" s="96" t="s">
        <v>35</v>
      </c>
      <c r="CN33" s="68"/>
      <c r="CO33" s="68"/>
      <c r="CP33" s="68"/>
      <c r="CQ33" s="68"/>
      <c r="CR33" s="68"/>
      <c r="CS33" s="68"/>
      <c r="CT33" s="68"/>
      <c r="CU33" s="68"/>
      <c r="CV33" s="68"/>
      <c r="CW33" s="68"/>
      <c r="CX33" s="68"/>
      <c r="CY33" s="68"/>
      <c r="CZ33" s="68"/>
    </row>
    <row r="34" s="365" customFormat="true" ht="15" customHeight="true" x14ac:dyDescent="0.2">
      <c r="A34" s="1056"/>
      <c r="B34" s="436" t="s">
        <v>48</v>
      </c>
      <c r="C34" s="127" t="s">
        <v>35</v>
      </c>
      <c r="D34" s="124" t="s">
        <v>35</v>
      </c>
      <c r="E34" s="124" t="s">
        <v>35</v>
      </c>
      <c r="F34" s="124" t="s">
        <v>35</v>
      </c>
      <c r="G34" s="121" t="s">
        <v>35</v>
      </c>
      <c r="H34" s="118" t="s">
        <v>35</v>
      </c>
      <c r="I34" s="124" t="s">
        <v>35</v>
      </c>
      <c r="J34" s="124" t="s">
        <v>35</v>
      </c>
      <c r="K34" s="124" t="s">
        <v>35</v>
      </c>
      <c r="L34" s="115" t="s">
        <v>35</v>
      </c>
      <c r="M34" s="127" t="s">
        <v>35</v>
      </c>
      <c r="N34" s="124" t="s">
        <v>35</v>
      </c>
      <c r="O34" s="124" t="s">
        <v>35</v>
      </c>
      <c r="P34" s="124" t="s">
        <v>35</v>
      </c>
      <c r="Q34" s="121" t="s">
        <v>35</v>
      </c>
      <c r="R34" s="118" t="s">
        <v>35</v>
      </c>
      <c r="S34" s="124" t="s">
        <v>35</v>
      </c>
      <c r="T34" s="124" t="s">
        <v>35</v>
      </c>
      <c r="U34" s="124" t="s">
        <v>35</v>
      </c>
      <c r="V34" s="124" t="s">
        <v>35</v>
      </c>
      <c r="W34" s="124" t="s">
        <v>35</v>
      </c>
      <c r="X34" s="124" t="s">
        <v>35</v>
      </c>
      <c r="Y34" s="124" t="s">
        <v>35</v>
      </c>
      <c r="Z34" s="124" t="s">
        <v>35</v>
      </c>
      <c r="AA34" s="124" t="s">
        <v>35</v>
      </c>
      <c r="AB34" s="124" t="s">
        <v>35</v>
      </c>
      <c r="AC34" s="124" t="s">
        <v>35</v>
      </c>
      <c r="AD34" s="124" t="s">
        <v>35</v>
      </c>
      <c r="AE34" s="124" t="s">
        <v>35</v>
      </c>
      <c r="AF34" s="124" t="s">
        <v>35</v>
      </c>
      <c r="AG34" s="124" t="s">
        <v>35</v>
      </c>
      <c r="AH34" s="124" t="s">
        <v>35</v>
      </c>
      <c r="AI34" s="124" t="s">
        <v>35</v>
      </c>
      <c r="AJ34" s="124" t="s">
        <v>35</v>
      </c>
      <c r="AK34" s="124" t="s">
        <v>35</v>
      </c>
      <c r="AL34" s="124" t="s">
        <v>35</v>
      </c>
      <c r="AM34" s="115" t="s">
        <v>35</v>
      </c>
      <c r="AN34" s="71"/>
      <c r="AO34" s="71"/>
      <c r="AP34" s="71"/>
      <c r="AQ34" s="71"/>
      <c r="AR34" s="71"/>
      <c r="AS34" s="71"/>
      <c r="AT34" s="71"/>
      <c r="AU34" s="71"/>
      <c r="AV34" s="71"/>
      <c r="AW34" s="71"/>
      <c r="AX34" s="71"/>
      <c r="AY34" s="71"/>
      <c r="AZ34" s="402"/>
      <c r="BA34" s="1043"/>
      <c r="BB34" s="678" t="s">
        <v>48</v>
      </c>
      <c r="BC34" s="111" t="s">
        <v>35</v>
      </c>
      <c r="BD34" s="107" t="s">
        <v>35</v>
      </c>
      <c r="BE34" s="107" t="s">
        <v>35</v>
      </c>
      <c r="BF34" s="107" t="s">
        <v>35</v>
      </c>
      <c r="BG34" s="102" t="s">
        <v>35</v>
      </c>
      <c r="BH34" s="111" t="s">
        <v>35</v>
      </c>
      <c r="BI34" s="107" t="s">
        <v>35</v>
      </c>
      <c r="BJ34" s="107" t="s">
        <v>35</v>
      </c>
      <c r="BK34" s="107" t="s">
        <v>35</v>
      </c>
      <c r="BL34" s="102" t="s">
        <v>35</v>
      </c>
      <c r="BM34" s="111" t="s">
        <v>35</v>
      </c>
      <c r="BN34" s="107" t="s">
        <v>35</v>
      </c>
      <c r="BO34" s="107" t="s">
        <v>35</v>
      </c>
      <c r="BP34" s="107" t="s">
        <v>35</v>
      </c>
      <c r="BQ34" s="102" t="s">
        <v>35</v>
      </c>
      <c r="BR34" s="111" t="s">
        <v>35</v>
      </c>
      <c r="BS34" s="107" t="s">
        <v>35</v>
      </c>
      <c r="BT34" s="107" t="s">
        <v>35</v>
      </c>
      <c r="BU34" s="107" t="s">
        <v>35</v>
      </c>
      <c r="BV34" s="107" t="s">
        <v>35</v>
      </c>
      <c r="BW34" s="107" t="s">
        <v>35</v>
      </c>
      <c r="BX34" s="107" t="s">
        <v>35</v>
      </c>
      <c r="BY34" s="96" t="s">
        <v>35</v>
      </c>
      <c r="BZ34" s="96" t="s">
        <v>35</v>
      </c>
      <c r="CA34" s="96" t="s">
        <v>35</v>
      </c>
      <c r="CB34" s="96" t="s">
        <v>35</v>
      </c>
      <c r="CC34" s="96" t="s">
        <v>35</v>
      </c>
      <c r="CD34" s="96" t="s">
        <v>35</v>
      </c>
      <c r="CE34" s="96" t="s">
        <v>35</v>
      </c>
      <c r="CF34" s="96" t="s">
        <v>35</v>
      </c>
      <c r="CG34" s="96" t="s">
        <v>35</v>
      </c>
      <c r="CH34" s="96" t="s">
        <v>35</v>
      </c>
      <c r="CI34" s="96" t="s">
        <v>35</v>
      </c>
      <c r="CJ34" s="96" t="s">
        <v>35</v>
      </c>
      <c r="CK34" s="96" t="s">
        <v>35</v>
      </c>
      <c r="CL34" s="96" t="s">
        <v>35</v>
      </c>
      <c r="CM34" s="96" t="s">
        <v>35</v>
      </c>
      <c r="CN34" s="68"/>
      <c r="CO34" s="68"/>
      <c r="CP34" s="68"/>
      <c r="CQ34" s="68"/>
      <c r="CR34" s="68"/>
      <c r="CS34" s="68"/>
      <c r="CT34" s="68"/>
      <c r="CU34" s="68"/>
      <c r="CV34" s="68"/>
      <c r="CW34" s="68"/>
      <c r="CX34" s="68"/>
      <c r="CY34" s="68"/>
      <c r="CZ34" s="68"/>
    </row>
    <row r="35" s="575" customFormat="true" ht="15" customHeight="true" x14ac:dyDescent="0.2">
      <c r="A35" s="1056" t="s">
        <v>55</v>
      </c>
      <c r="B35" s="436" t="s">
        <v>49</v>
      </c>
      <c r="C35" s="178">
        <v>4</v>
      </c>
      <c r="D35" s="177">
        <v>6.2</v>
      </c>
      <c r="E35" s="177">
        <v>9.1</v>
      </c>
      <c r="F35" s="177">
        <v>16.3</v>
      </c>
      <c r="G35" s="176">
        <v>38.9</v>
      </c>
      <c r="H35" s="175">
        <v>13.3</v>
      </c>
      <c r="I35" s="177">
        <v>22.3</v>
      </c>
      <c r="J35" s="177">
        <v>25.3</v>
      </c>
      <c r="K35" s="177">
        <v>37.299999999999997</v>
      </c>
      <c r="L35" s="174">
        <v>63.8</v>
      </c>
      <c r="M35" s="178">
        <v>3.7</v>
      </c>
      <c r="N35" s="177">
        <v>5.4</v>
      </c>
      <c r="O35" s="177">
        <v>8.9</v>
      </c>
      <c r="P35" s="177">
        <v>11.3</v>
      </c>
      <c r="Q35" s="176">
        <v>30.7</v>
      </c>
      <c r="R35" s="175">
        <v>28.5</v>
      </c>
      <c r="S35" s="177">
        <v>28.9</v>
      </c>
      <c r="T35" s="177">
        <v>8.3000000000000007</v>
      </c>
      <c r="U35" s="177">
        <v>5.7</v>
      </c>
      <c r="V35" s="177">
        <v>8.6</v>
      </c>
      <c r="W35" s="177">
        <v>6</v>
      </c>
      <c r="X35" s="177">
        <v>9.8000000000000007</v>
      </c>
      <c r="Y35" s="177">
        <v>1.8</v>
      </c>
      <c r="Z35" s="177">
        <v>18</v>
      </c>
      <c r="AA35" s="177">
        <v>3.6</v>
      </c>
      <c r="AB35" s="177">
        <v>16.899999999999999</v>
      </c>
      <c r="AC35" s="177">
        <v>28.9</v>
      </c>
      <c r="AD35" s="177">
        <v>30.3</v>
      </c>
      <c r="AE35" s="177">
        <v>5.2</v>
      </c>
      <c r="AF35" s="177">
        <v>3.1</v>
      </c>
      <c r="AG35" s="177">
        <v>13</v>
      </c>
      <c r="AH35" s="177">
        <v>11.4</v>
      </c>
      <c r="AI35" s="177">
        <v>12.4</v>
      </c>
      <c r="AJ35" s="177">
        <v>6.9</v>
      </c>
      <c r="AK35" s="177">
        <v>5.6</v>
      </c>
      <c r="AL35" s="177">
        <v>19.8</v>
      </c>
      <c r="AM35" s="174">
        <v>7.7</v>
      </c>
      <c r="AN35" s="918"/>
      <c r="AO35" s="918"/>
      <c r="AP35" s="918"/>
      <c r="AQ35" s="918"/>
      <c r="AR35" s="918"/>
      <c r="AS35" s="918"/>
      <c r="AT35" s="918"/>
      <c r="AU35" s="918"/>
      <c r="AV35" s="918"/>
      <c r="AW35" s="918"/>
      <c r="AX35" s="918"/>
      <c r="AY35" s="918"/>
      <c r="AZ35" s="403"/>
      <c r="BA35" s="1043" t="s">
        <v>55</v>
      </c>
      <c r="BB35" s="678" t="s">
        <v>49</v>
      </c>
      <c r="BC35" s="111" t="s">
        <v>35</v>
      </c>
      <c r="BD35" s="107" t="s">
        <v>35</v>
      </c>
      <c r="BE35" s="107" t="s">
        <v>35</v>
      </c>
      <c r="BF35" s="107" t="s">
        <v>35</v>
      </c>
      <c r="BG35" s="102" t="s">
        <v>35</v>
      </c>
      <c r="BH35" s="111" t="s">
        <v>35</v>
      </c>
      <c r="BI35" s="107" t="s">
        <v>35</v>
      </c>
      <c r="BJ35" s="107" t="s">
        <v>35</v>
      </c>
      <c r="BK35" s="107" t="s">
        <v>35</v>
      </c>
      <c r="BL35" s="102" t="s">
        <v>35</v>
      </c>
      <c r="BM35" s="111" t="s">
        <v>35</v>
      </c>
      <c r="BN35" s="107" t="s">
        <v>35</v>
      </c>
      <c r="BO35" s="107" t="s">
        <v>35</v>
      </c>
      <c r="BP35" s="107" t="s">
        <v>35</v>
      </c>
      <c r="BQ35" s="102" t="s">
        <v>35</v>
      </c>
      <c r="BR35" s="111" t="s">
        <v>35</v>
      </c>
      <c r="BS35" s="107" t="s">
        <v>35</v>
      </c>
      <c r="BT35" s="107" t="s">
        <v>35</v>
      </c>
      <c r="BU35" s="107" t="s">
        <v>35</v>
      </c>
      <c r="BV35" s="107" t="s">
        <v>35</v>
      </c>
      <c r="BW35" s="107" t="s">
        <v>35</v>
      </c>
      <c r="BX35" s="107" t="s">
        <v>35</v>
      </c>
      <c r="BY35" s="96" t="s">
        <v>35</v>
      </c>
      <c r="BZ35" s="96" t="s">
        <v>35</v>
      </c>
      <c r="CA35" s="96" t="s">
        <v>35</v>
      </c>
      <c r="CB35" s="96" t="s">
        <v>35</v>
      </c>
      <c r="CC35" s="96" t="s">
        <v>35</v>
      </c>
      <c r="CD35" s="96" t="s">
        <v>35</v>
      </c>
      <c r="CE35" s="96" t="s">
        <v>35</v>
      </c>
      <c r="CF35" s="96" t="s">
        <v>35</v>
      </c>
      <c r="CG35" s="96" t="s">
        <v>35</v>
      </c>
      <c r="CH35" s="96" t="s">
        <v>35</v>
      </c>
      <c r="CI35" s="96" t="s">
        <v>35</v>
      </c>
      <c r="CJ35" s="96" t="s">
        <v>35</v>
      </c>
      <c r="CK35" s="96" t="s">
        <v>35</v>
      </c>
      <c r="CL35" s="96" t="s">
        <v>35</v>
      </c>
      <c r="CM35" s="96" t="s">
        <v>35</v>
      </c>
      <c r="CN35" s="68"/>
      <c r="CO35" s="68"/>
      <c r="CP35" s="68"/>
      <c r="CQ35" s="68"/>
      <c r="CR35" s="68"/>
      <c r="CS35" s="68"/>
      <c r="CT35" s="68"/>
      <c r="CU35" s="68"/>
      <c r="CV35" s="68"/>
      <c r="CW35" s="68"/>
      <c r="CX35" s="68"/>
      <c r="CY35" s="68"/>
      <c r="CZ35" s="68"/>
    </row>
    <row r="36" s="575" customFormat="true" ht="15" customHeight="true" x14ac:dyDescent="0.2">
      <c r="A36" s="1056"/>
      <c r="B36" s="436" t="s">
        <v>48</v>
      </c>
      <c r="C36" s="178">
        <v>96</v>
      </c>
      <c r="D36" s="177">
        <v>93.8</v>
      </c>
      <c r="E36" s="177">
        <v>90.9</v>
      </c>
      <c r="F36" s="177">
        <v>83.7</v>
      </c>
      <c r="G36" s="176">
        <v>61.1</v>
      </c>
      <c r="H36" s="175">
        <v>86.7</v>
      </c>
      <c r="I36" s="177">
        <v>77.7</v>
      </c>
      <c r="J36" s="177">
        <v>74.7</v>
      </c>
      <c r="K36" s="177">
        <v>62.7</v>
      </c>
      <c r="L36" s="174">
        <v>36.200000000000003</v>
      </c>
      <c r="M36" s="178">
        <v>96.3</v>
      </c>
      <c r="N36" s="177">
        <v>94.6</v>
      </c>
      <c r="O36" s="177">
        <v>91.1</v>
      </c>
      <c r="P36" s="177">
        <v>88.7</v>
      </c>
      <c r="Q36" s="176">
        <v>69.3</v>
      </c>
      <c r="R36" s="175">
        <v>71.5</v>
      </c>
      <c r="S36" s="177">
        <v>71.099999999999994</v>
      </c>
      <c r="T36" s="177">
        <v>91.7</v>
      </c>
      <c r="U36" s="177">
        <v>94.3</v>
      </c>
      <c r="V36" s="177">
        <v>91.4</v>
      </c>
      <c r="W36" s="177">
        <v>94</v>
      </c>
      <c r="X36" s="177">
        <v>90.2</v>
      </c>
      <c r="Y36" s="177">
        <v>98.2</v>
      </c>
      <c r="Z36" s="177">
        <v>82</v>
      </c>
      <c r="AA36" s="177">
        <v>96.4</v>
      </c>
      <c r="AB36" s="177">
        <v>83.1</v>
      </c>
      <c r="AC36" s="177">
        <v>71.099999999999994</v>
      </c>
      <c r="AD36" s="177">
        <v>69.7</v>
      </c>
      <c r="AE36" s="177">
        <v>94.8</v>
      </c>
      <c r="AF36" s="177">
        <v>96.9</v>
      </c>
      <c r="AG36" s="177">
        <v>87</v>
      </c>
      <c r="AH36" s="177">
        <v>88.6</v>
      </c>
      <c r="AI36" s="177">
        <v>87.6</v>
      </c>
      <c r="AJ36" s="177">
        <v>93.1</v>
      </c>
      <c r="AK36" s="177">
        <v>94.4</v>
      </c>
      <c r="AL36" s="177">
        <v>80.2</v>
      </c>
      <c r="AM36" s="174">
        <v>92.3</v>
      </c>
      <c r="AN36" s="918"/>
      <c r="AO36" s="918"/>
      <c r="AP36" s="918"/>
      <c r="AQ36" s="918"/>
      <c r="AR36" s="918"/>
      <c r="AS36" s="918"/>
      <c r="AT36" s="918"/>
      <c r="AU36" s="918"/>
      <c r="AV36" s="918"/>
      <c r="AW36" s="918"/>
      <c r="AX36" s="918"/>
      <c r="AY36" s="918"/>
      <c r="AZ36" s="403"/>
      <c r="BA36" s="1043"/>
      <c r="BB36" s="678" t="s">
        <v>48</v>
      </c>
      <c r="BC36" s="111" t="s">
        <v>35</v>
      </c>
      <c r="BD36" s="107" t="s">
        <v>35</v>
      </c>
      <c r="BE36" s="107" t="s">
        <v>35</v>
      </c>
      <c r="BF36" s="107" t="s">
        <v>35</v>
      </c>
      <c r="BG36" s="102" t="s">
        <v>35</v>
      </c>
      <c r="BH36" s="111" t="s">
        <v>35</v>
      </c>
      <c r="BI36" s="107" t="s">
        <v>35</v>
      </c>
      <c r="BJ36" s="107" t="s">
        <v>35</v>
      </c>
      <c r="BK36" s="107" t="s">
        <v>35</v>
      </c>
      <c r="BL36" s="102" t="s">
        <v>35</v>
      </c>
      <c r="BM36" s="111" t="s">
        <v>35</v>
      </c>
      <c r="BN36" s="107" t="s">
        <v>35</v>
      </c>
      <c r="BO36" s="107" t="s">
        <v>35</v>
      </c>
      <c r="BP36" s="107" t="s">
        <v>35</v>
      </c>
      <c r="BQ36" s="102" t="s">
        <v>35</v>
      </c>
      <c r="BR36" s="111" t="s">
        <v>35</v>
      </c>
      <c r="BS36" s="107" t="s">
        <v>35</v>
      </c>
      <c r="BT36" s="107" t="s">
        <v>35</v>
      </c>
      <c r="BU36" s="107" t="s">
        <v>35</v>
      </c>
      <c r="BV36" s="107" t="s">
        <v>35</v>
      </c>
      <c r="BW36" s="107" t="s">
        <v>35</v>
      </c>
      <c r="BX36" s="107" t="s">
        <v>35</v>
      </c>
      <c r="BY36" s="96" t="s">
        <v>35</v>
      </c>
      <c r="BZ36" s="96" t="s">
        <v>35</v>
      </c>
      <c r="CA36" s="96" t="s">
        <v>35</v>
      </c>
      <c r="CB36" s="96" t="s">
        <v>35</v>
      </c>
      <c r="CC36" s="96" t="s">
        <v>35</v>
      </c>
      <c r="CD36" s="96" t="s">
        <v>35</v>
      </c>
      <c r="CE36" s="96" t="s">
        <v>35</v>
      </c>
      <c r="CF36" s="96" t="s">
        <v>35</v>
      </c>
      <c r="CG36" s="96" t="s">
        <v>35</v>
      </c>
      <c r="CH36" s="96" t="s">
        <v>35</v>
      </c>
      <c r="CI36" s="96" t="s">
        <v>35</v>
      </c>
      <c r="CJ36" s="96" t="s">
        <v>35</v>
      </c>
      <c r="CK36" s="96" t="s">
        <v>35</v>
      </c>
      <c r="CL36" s="96" t="s">
        <v>35</v>
      </c>
      <c r="CM36" s="96" t="s">
        <v>35</v>
      </c>
      <c r="CN36" s="68"/>
      <c r="CO36" s="68"/>
      <c r="CP36" s="68"/>
      <c r="CQ36" s="68"/>
      <c r="CR36" s="68"/>
      <c r="CS36" s="68"/>
      <c r="CT36" s="68"/>
      <c r="CU36" s="68"/>
      <c r="CV36" s="68"/>
      <c r="CW36" s="68"/>
      <c r="CX36" s="68"/>
      <c r="CY36" s="68"/>
      <c r="CZ36" s="68"/>
    </row>
    <row r="37" s="575" customFormat="true" ht="15" customHeight="true" x14ac:dyDescent="0.2">
      <c r="A37" s="1056" t="s">
        <v>165</v>
      </c>
      <c r="B37" s="436" t="s">
        <v>49</v>
      </c>
      <c r="C37" s="178">
        <v>1.9</v>
      </c>
      <c r="D37" s="177">
        <v>4</v>
      </c>
      <c r="E37" s="177">
        <v>5.9</v>
      </c>
      <c r="F37" s="177">
        <v>13.4</v>
      </c>
      <c r="G37" s="176">
        <v>35.6</v>
      </c>
      <c r="H37" s="175">
        <v>9.5</v>
      </c>
      <c r="I37" s="177">
        <v>18.2</v>
      </c>
      <c r="J37" s="177">
        <v>23.6</v>
      </c>
      <c r="K37" s="177">
        <v>36.200000000000003</v>
      </c>
      <c r="L37" s="174">
        <v>63</v>
      </c>
      <c r="M37" s="178">
        <v>1.9</v>
      </c>
      <c r="N37" s="177">
        <v>3</v>
      </c>
      <c r="O37" s="177">
        <v>6.1</v>
      </c>
      <c r="P37" s="177">
        <v>8.1</v>
      </c>
      <c r="Q37" s="176">
        <v>26.9</v>
      </c>
      <c r="R37" s="175">
        <v>22</v>
      </c>
      <c r="S37" s="177">
        <v>26.2</v>
      </c>
      <c r="T37" s="177">
        <v>3.1</v>
      </c>
      <c r="U37" s="177">
        <v>5.6</v>
      </c>
      <c r="V37" s="177">
        <v>5.8</v>
      </c>
      <c r="W37" s="177">
        <v>5.8</v>
      </c>
      <c r="X37" s="177">
        <v>7.9</v>
      </c>
      <c r="Y37" s="177">
        <v>0.5</v>
      </c>
      <c r="Z37" s="177">
        <v>16.399999999999999</v>
      </c>
      <c r="AA37" s="177">
        <v>2.2999999999999998</v>
      </c>
      <c r="AB37" s="177">
        <v>14.9</v>
      </c>
      <c r="AC37" s="177">
        <v>27.4</v>
      </c>
      <c r="AD37" s="177">
        <v>16.3</v>
      </c>
      <c r="AE37" s="177">
        <v>5</v>
      </c>
      <c r="AF37" s="177">
        <v>2.5</v>
      </c>
      <c r="AG37" s="177">
        <v>11.9</v>
      </c>
      <c r="AH37" s="177">
        <v>1.7</v>
      </c>
      <c r="AI37" s="177">
        <v>10.8</v>
      </c>
      <c r="AJ37" s="177">
        <v>4</v>
      </c>
      <c r="AK37" s="177">
        <v>3.9</v>
      </c>
      <c r="AL37" s="177">
        <v>16.899999999999999</v>
      </c>
      <c r="AM37" s="174">
        <v>4.5</v>
      </c>
      <c r="AN37" s="918"/>
      <c r="AO37" s="918"/>
      <c r="AP37" s="918"/>
      <c r="AQ37" s="918"/>
      <c r="AR37" s="918"/>
      <c r="AS37" s="918"/>
      <c r="AT37" s="918"/>
      <c r="AU37" s="918"/>
      <c r="AV37" s="918"/>
      <c r="AW37" s="918"/>
      <c r="AX37" s="918"/>
      <c r="AY37" s="918"/>
      <c r="AZ37" s="403"/>
      <c r="BA37" s="1043" t="s">
        <v>126</v>
      </c>
      <c r="BB37" s="678" t="s">
        <v>49</v>
      </c>
      <c r="BC37" s="111" t="s">
        <v>35</v>
      </c>
      <c r="BD37" s="107" t="s">
        <v>35</v>
      </c>
      <c r="BE37" s="107" t="s">
        <v>35</v>
      </c>
      <c r="BF37" s="107" t="s">
        <v>35</v>
      </c>
      <c r="BG37" s="102" t="s">
        <v>35</v>
      </c>
      <c r="BH37" s="111" t="s">
        <v>35</v>
      </c>
      <c r="BI37" s="107" t="s">
        <v>35</v>
      </c>
      <c r="BJ37" s="107" t="s">
        <v>35</v>
      </c>
      <c r="BK37" s="107" t="s">
        <v>35</v>
      </c>
      <c r="BL37" s="102" t="s">
        <v>35</v>
      </c>
      <c r="BM37" s="111" t="s">
        <v>35</v>
      </c>
      <c r="BN37" s="107" t="s">
        <v>35</v>
      </c>
      <c r="BO37" s="107" t="s">
        <v>35</v>
      </c>
      <c r="BP37" s="107" t="s">
        <v>35</v>
      </c>
      <c r="BQ37" s="102" t="s">
        <v>35</v>
      </c>
      <c r="BR37" s="111" t="s">
        <v>35</v>
      </c>
      <c r="BS37" s="107" t="s">
        <v>35</v>
      </c>
      <c r="BT37" s="107" t="s">
        <v>35</v>
      </c>
      <c r="BU37" s="107" t="s">
        <v>35</v>
      </c>
      <c r="BV37" s="107" t="s">
        <v>35</v>
      </c>
      <c r="BW37" s="107" t="s">
        <v>35</v>
      </c>
      <c r="BX37" s="107" t="s">
        <v>35</v>
      </c>
      <c r="BY37" s="96" t="s">
        <v>35</v>
      </c>
      <c r="BZ37" s="96" t="s">
        <v>35</v>
      </c>
      <c r="CA37" s="96" t="s">
        <v>35</v>
      </c>
      <c r="CB37" s="96" t="s">
        <v>35</v>
      </c>
      <c r="CC37" s="96" t="s">
        <v>35</v>
      </c>
      <c r="CD37" s="96" t="s">
        <v>35</v>
      </c>
      <c r="CE37" s="96" t="s">
        <v>35</v>
      </c>
      <c r="CF37" s="96" t="s">
        <v>35</v>
      </c>
      <c r="CG37" s="96" t="s">
        <v>35</v>
      </c>
      <c r="CH37" s="96" t="s">
        <v>35</v>
      </c>
      <c r="CI37" s="96" t="s">
        <v>35</v>
      </c>
      <c r="CJ37" s="96" t="s">
        <v>35</v>
      </c>
      <c r="CK37" s="96" t="s">
        <v>35</v>
      </c>
      <c r="CL37" s="96" t="s">
        <v>35</v>
      </c>
      <c r="CM37" s="96" t="s">
        <v>35</v>
      </c>
      <c r="CN37" s="68"/>
      <c r="CO37" s="68"/>
      <c r="CP37" s="68"/>
      <c r="CQ37" s="68"/>
      <c r="CR37" s="68"/>
      <c r="CS37" s="68"/>
      <c r="CT37" s="68"/>
      <c r="CU37" s="68"/>
      <c r="CV37" s="68"/>
      <c r="CW37" s="68"/>
      <c r="CX37" s="68"/>
      <c r="CY37" s="68"/>
      <c r="CZ37" s="68"/>
    </row>
    <row r="38" s="575" customFormat="true" ht="15" customHeight="true" x14ac:dyDescent="0.2">
      <c r="A38" s="1056"/>
      <c r="B38" s="436" t="s">
        <v>48</v>
      </c>
      <c r="C38" s="178">
        <v>98.1</v>
      </c>
      <c r="D38" s="177">
        <v>96</v>
      </c>
      <c r="E38" s="177">
        <v>94.1</v>
      </c>
      <c r="F38" s="177">
        <v>86.6</v>
      </c>
      <c r="G38" s="176">
        <v>64.400000000000006</v>
      </c>
      <c r="H38" s="175">
        <v>90.5</v>
      </c>
      <c r="I38" s="177">
        <v>81.8</v>
      </c>
      <c r="J38" s="177">
        <v>76.400000000000006</v>
      </c>
      <c r="K38" s="177">
        <v>63.8</v>
      </c>
      <c r="L38" s="174">
        <v>37</v>
      </c>
      <c r="M38" s="178">
        <v>98.1</v>
      </c>
      <c r="N38" s="177">
        <v>97</v>
      </c>
      <c r="O38" s="177">
        <v>93.9</v>
      </c>
      <c r="P38" s="177">
        <v>91.9</v>
      </c>
      <c r="Q38" s="176">
        <v>73.099999999999994</v>
      </c>
      <c r="R38" s="175">
        <v>78</v>
      </c>
      <c r="S38" s="177">
        <v>73.8</v>
      </c>
      <c r="T38" s="177">
        <v>96.9</v>
      </c>
      <c r="U38" s="177">
        <v>94.4</v>
      </c>
      <c r="V38" s="177">
        <v>94.2</v>
      </c>
      <c r="W38" s="177">
        <v>94.2</v>
      </c>
      <c r="X38" s="177">
        <v>92.1</v>
      </c>
      <c r="Y38" s="177">
        <v>99.5</v>
      </c>
      <c r="Z38" s="177">
        <v>83.6</v>
      </c>
      <c r="AA38" s="177">
        <v>97.7</v>
      </c>
      <c r="AB38" s="177">
        <v>85.1</v>
      </c>
      <c r="AC38" s="177">
        <v>72.599999999999994</v>
      </c>
      <c r="AD38" s="177">
        <v>83.7</v>
      </c>
      <c r="AE38" s="177">
        <v>95</v>
      </c>
      <c r="AF38" s="177">
        <v>97.5</v>
      </c>
      <c r="AG38" s="177">
        <v>88.1</v>
      </c>
      <c r="AH38" s="177">
        <v>98.3</v>
      </c>
      <c r="AI38" s="177">
        <v>89.2</v>
      </c>
      <c r="AJ38" s="177">
        <v>96</v>
      </c>
      <c r="AK38" s="177">
        <v>96.1</v>
      </c>
      <c r="AL38" s="177">
        <v>83.1</v>
      </c>
      <c r="AM38" s="174">
        <v>95.5</v>
      </c>
      <c r="AN38" s="918"/>
      <c r="AO38" s="918"/>
      <c r="AP38" s="918"/>
      <c r="AQ38" s="918"/>
      <c r="AR38" s="918"/>
      <c r="AS38" s="918"/>
      <c r="AT38" s="918"/>
      <c r="AU38" s="918"/>
      <c r="AV38" s="918"/>
      <c r="AW38" s="918"/>
      <c r="AX38" s="918"/>
      <c r="AY38" s="918"/>
      <c r="AZ38" s="403"/>
      <c r="BA38" s="1043"/>
      <c r="BB38" s="678" t="s">
        <v>48</v>
      </c>
      <c r="BC38" s="111" t="s">
        <v>35</v>
      </c>
      <c r="BD38" s="107" t="s">
        <v>35</v>
      </c>
      <c r="BE38" s="107" t="s">
        <v>35</v>
      </c>
      <c r="BF38" s="107" t="s">
        <v>35</v>
      </c>
      <c r="BG38" s="102" t="s">
        <v>35</v>
      </c>
      <c r="BH38" s="111" t="s">
        <v>35</v>
      </c>
      <c r="BI38" s="107" t="s">
        <v>35</v>
      </c>
      <c r="BJ38" s="107" t="s">
        <v>35</v>
      </c>
      <c r="BK38" s="107" t="s">
        <v>35</v>
      </c>
      <c r="BL38" s="102" t="s">
        <v>35</v>
      </c>
      <c r="BM38" s="111" t="s">
        <v>35</v>
      </c>
      <c r="BN38" s="107" t="s">
        <v>35</v>
      </c>
      <c r="BO38" s="107" t="s">
        <v>35</v>
      </c>
      <c r="BP38" s="107" t="s">
        <v>35</v>
      </c>
      <c r="BQ38" s="102" t="s">
        <v>35</v>
      </c>
      <c r="BR38" s="111" t="s">
        <v>35</v>
      </c>
      <c r="BS38" s="107" t="s">
        <v>35</v>
      </c>
      <c r="BT38" s="107" t="s">
        <v>35</v>
      </c>
      <c r="BU38" s="107" t="s">
        <v>35</v>
      </c>
      <c r="BV38" s="107" t="s">
        <v>35</v>
      </c>
      <c r="BW38" s="107" t="s">
        <v>35</v>
      </c>
      <c r="BX38" s="107" t="s">
        <v>35</v>
      </c>
      <c r="BY38" s="96" t="s">
        <v>35</v>
      </c>
      <c r="BZ38" s="96" t="s">
        <v>35</v>
      </c>
      <c r="CA38" s="96" t="s">
        <v>35</v>
      </c>
      <c r="CB38" s="96" t="s">
        <v>35</v>
      </c>
      <c r="CC38" s="96" t="s">
        <v>35</v>
      </c>
      <c r="CD38" s="96" t="s">
        <v>35</v>
      </c>
      <c r="CE38" s="96" t="s">
        <v>35</v>
      </c>
      <c r="CF38" s="96" t="s">
        <v>35</v>
      </c>
      <c r="CG38" s="96" t="s">
        <v>35</v>
      </c>
      <c r="CH38" s="96" t="s">
        <v>35</v>
      </c>
      <c r="CI38" s="96" t="s">
        <v>35</v>
      </c>
      <c r="CJ38" s="96" t="s">
        <v>35</v>
      </c>
      <c r="CK38" s="96" t="s">
        <v>35</v>
      </c>
      <c r="CL38" s="96" t="s">
        <v>35</v>
      </c>
      <c r="CM38" s="96" t="s">
        <v>35</v>
      </c>
      <c r="CN38" s="68"/>
      <c r="CO38" s="68"/>
      <c r="CP38" s="68"/>
      <c r="CQ38" s="68"/>
      <c r="CR38" s="68"/>
      <c r="CS38" s="68"/>
      <c r="CT38" s="68"/>
      <c r="CU38" s="68"/>
      <c r="CV38" s="68"/>
      <c r="CW38" s="68"/>
      <c r="CX38" s="68"/>
      <c r="CY38" s="68"/>
      <c r="CZ38" s="68"/>
    </row>
    <row r="39" s="365" customFormat="true" ht="15" customHeight="true" x14ac:dyDescent="0.2">
      <c r="A39" s="1056" t="s">
        <v>123</v>
      </c>
      <c r="B39" s="436" t="s">
        <v>49</v>
      </c>
      <c r="C39" s="127" t="s">
        <v>35</v>
      </c>
      <c r="D39" s="124" t="s">
        <v>35</v>
      </c>
      <c r="E39" s="124" t="s">
        <v>35</v>
      </c>
      <c r="F39" s="124" t="s">
        <v>35</v>
      </c>
      <c r="G39" s="121" t="s">
        <v>35</v>
      </c>
      <c r="H39" s="118" t="s">
        <v>35</v>
      </c>
      <c r="I39" s="124" t="s">
        <v>35</v>
      </c>
      <c r="J39" s="124" t="s">
        <v>35</v>
      </c>
      <c r="K39" s="124" t="s">
        <v>35</v>
      </c>
      <c r="L39" s="115" t="s">
        <v>35</v>
      </c>
      <c r="M39" s="127" t="s">
        <v>35</v>
      </c>
      <c r="N39" s="124" t="s">
        <v>35</v>
      </c>
      <c r="O39" s="124" t="s">
        <v>35</v>
      </c>
      <c r="P39" s="124" t="s">
        <v>35</v>
      </c>
      <c r="Q39" s="121" t="s">
        <v>35</v>
      </c>
      <c r="R39" s="118" t="s">
        <v>35</v>
      </c>
      <c r="S39" s="124" t="s">
        <v>35</v>
      </c>
      <c r="T39" s="124" t="s">
        <v>35</v>
      </c>
      <c r="U39" s="124" t="s">
        <v>35</v>
      </c>
      <c r="V39" s="124" t="s">
        <v>35</v>
      </c>
      <c r="W39" s="124" t="s">
        <v>35</v>
      </c>
      <c r="X39" s="124" t="s">
        <v>35</v>
      </c>
      <c r="Y39" s="124" t="s">
        <v>35</v>
      </c>
      <c r="Z39" s="124" t="s">
        <v>35</v>
      </c>
      <c r="AA39" s="124" t="s">
        <v>35</v>
      </c>
      <c r="AB39" s="124" t="s">
        <v>35</v>
      </c>
      <c r="AC39" s="124" t="s">
        <v>35</v>
      </c>
      <c r="AD39" s="124" t="s">
        <v>35</v>
      </c>
      <c r="AE39" s="124" t="s">
        <v>35</v>
      </c>
      <c r="AF39" s="124" t="s">
        <v>35</v>
      </c>
      <c r="AG39" s="124" t="s">
        <v>35</v>
      </c>
      <c r="AH39" s="124" t="s">
        <v>35</v>
      </c>
      <c r="AI39" s="124" t="s">
        <v>35</v>
      </c>
      <c r="AJ39" s="124" t="s">
        <v>35</v>
      </c>
      <c r="AK39" s="124" t="s">
        <v>35</v>
      </c>
      <c r="AL39" s="124" t="s">
        <v>35</v>
      </c>
      <c r="AM39" s="115" t="s">
        <v>35</v>
      </c>
      <c r="AN39" s="71"/>
      <c r="AO39" s="71"/>
      <c r="AP39" s="71"/>
      <c r="AQ39" s="71"/>
      <c r="AR39" s="71"/>
      <c r="AS39" s="71"/>
      <c r="AT39" s="71"/>
      <c r="AU39" s="71"/>
      <c r="AV39" s="71"/>
      <c r="AW39" s="71"/>
      <c r="AX39" s="71"/>
      <c r="AY39" s="71"/>
      <c r="AZ39" s="402"/>
      <c r="BA39" s="1043" t="s">
        <v>123</v>
      </c>
      <c r="BB39" s="678" t="s">
        <v>49</v>
      </c>
      <c r="BC39" s="111" t="s">
        <v>35</v>
      </c>
      <c r="BD39" s="107" t="s">
        <v>35</v>
      </c>
      <c r="BE39" s="107" t="s">
        <v>35</v>
      </c>
      <c r="BF39" s="107" t="s">
        <v>35</v>
      </c>
      <c r="BG39" s="102" t="s">
        <v>35</v>
      </c>
      <c r="BH39" s="111" t="s">
        <v>35</v>
      </c>
      <c r="BI39" s="107" t="s">
        <v>35</v>
      </c>
      <c r="BJ39" s="107" t="s">
        <v>35</v>
      </c>
      <c r="BK39" s="107" t="s">
        <v>35</v>
      </c>
      <c r="BL39" s="102" t="s">
        <v>35</v>
      </c>
      <c r="BM39" s="111" t="s">
        <v>35</v>
      </c>
      <c r="BN39" s="107" t="s">
        <v>35</v>
      </c>
      <c r="BO39" s="107" t="s">
        <v>35</v>
      </c>
      <c r="BP39" s="107" t="s">
        <v>35</v>
      </c>
      <c r="BQ39" s="102" t="s">
        <v>35</v>
      </c>
      <c r="BR39" s="111" t="s">
        <v>35</v>
      </c>
      <c r="BS39" s="107" t="s">
        <v>35</v>
      </c>
      <c r="BT39" s="107" t="s">
        <v>35</v>
      </c>
      <c r="BU39" s="107" t="s">
        <v>35</v>
      </c>
      <c r="BV39" s="107" t="s">
        <v>35</v>
      </c>
      <c r="BW39" s="107" t="s">
        <v>35</v>
      </c>
      <c r="BX39" s="107" t="s">
        <v>35</v>
      </c>
      <c r="BY39" s="96" t="s">
        <v>35</v>
      </c>
      <c r="BZ39" s="96" t="s">
        <v>35</v>
      </c>
      <c r="CA39" s="96" t="s">
        <v>35</v>
      </c>
      <c r="CB39" s="96" t="s">
        <v>35</v>
      </c>
      <c r="CC39" s="96" t="s">
        <v>35</v>
      </c>
      <c r="CD39" s="96" t="s">
        <v>35</v>
      </c>
      <c r="CE39" s="96" t="s">
        <v>35</v>
      </c>
      <c r="CF39" s="96" t="s">
        <v>35</v>
      </c>
      <c r="CG39" s="96" t="s">
        <v>35</v>
      </c>
      <c r="CH39" s="96" t="s">
        <v>35</v>
      </c>
      <c r="CI39" s="96" t="s">
        <v>35</v>
      </c>
      <c r="CJ39" s="96" t="s">
        <v>35</v>
      </c>
      <c r="CK39" s="96" t="s">
        <v>35</v>
      </c>
      <c r="CL39" s="96" t="s">
        <v>35</v>
      </c>
      <c r="CM39" s="96" t="s">
        <v>35</v>
      </c>
      <c r="CN39" s="68"/>
      <c r="CO39" s="68"/>
      <c r="CP39" s="68"/>
      <c r="CQ39" s="68"/>
      <c r="CR39" s="68"/>
      <c r="CS39" s="68"/>
      <c r="CT39" s="68"/>
      <c r="CU39" s="68"/>
      <c r="CV39" s="68"/>
      <c r="CW39" s="68"/>
      <c r="CX39" s="68"/>
      <c r="CY39" s="68"/>
      <c r="CZ39" s="68"/>
    </row>
    <row r="40" s="365" customFormat="true" ht="15" customHeight="true" x14ac:dyDescent="0.2">
      <c r="A40" s="1056"/>
      <c r="B40" s="436" t="s">
        <v>48</v>
      </c>
      <c r="C40" s="127" t="s">
        <v>35</v>
      </c>
      <c r="D40" s="124" t="s">
        <v>35</v>
      </c>
      <c r="E40" s="124" t="s">
        <v>35</v>
      </c>
      <c r="F40" s="124" t="s">
        <v>35</v>
      </c>
      <c r="G40" s="121" t="s">
        <v>35</v>
      </c>
      <c r="H40" s="118" t="s">
        <v>35</v>
      </c>
      <c r="I40" s="124" t="s">
        <v>35</v>
      </c>
      <c r="J40" s="124" t="s">
        <v>35</v>
      </c>
      <c r="K40" s="124" t="s">
        <v>35</v>
      </c>
      <c r="L40" s="115" t="s">
        <v>35</v>
      </c>
      <c r="M40" s="127" t="s">
        <v>35</v>
      </c>
      <c r="N40" s="124" t="s">
        <v>35</v>
      </c>
      <c r="O40" s="124" t="s">
        <v>35</v>
      </c>
      <c r="P40" s="124" t="s">
        <v>35</v>
      </c>
      <c r="Q40" s="121" t="s">
        <v>35</v>
      </c>
      <c r="R40" s="118" t="s">
        <v>35</v>
      </c>
      <c r="S40" s="124" t="s">
        <v>35</v>
      </c>
      <c r="T40" s="124" t="s">
        <v>35</v>
      </c>
      <c r="U40" s="124" t="s">
        <v>35</v>
      </c>
      <c r="V40" s="124" t="s">
        <v>35</v>
      </c>
      <c r="W40" s="124" t="s">
        <v>35</v>
      </c>
      <c r="X40" s="124" t="s">
        <v>35</v>
      </c>
      <c r="Y40" s="124" t="s">
        <v>35</v>
      </c>
      <c r="Z40" s="124" t="s">
        <v>35</v>
      </c>
      <c r="AA40" s="124" t="s">
        <v>35</v>
      </c>
      <c r="AB40" s="124" t="s">
        <v>35</v>
      </c>
      <c r="AC40" s="124" t="s">
        <v>35</v>
      </c>
      <c r="AD40" s="124" t="s">
        <v>35</v>
      </c>
      <c r="AE40" s="124" t="s">
        <v>35</v>
      </c>
      <c r="AF40" s="124" t="s">
        <v>35</v>
      </c>
      <c r="AG40" s="124" t="s">
        <v>35</v>
      </c>
      <c r="AH40" s="124" t="s">
        <v>35</v>
      </c>
      <c r="AI40" s="124" t="s">
        <v>35</v>
      </c>
      <c r="AJ40" s="124" t="s">
        <v>35</v>
      </c>
      <c r="AK40" s="124" t="s">
        <v>35</v>
      </c>
      <c r="AL40" s="124" t="s">
        <v>35</v>
      </c>
      <c r="AM40" s="115" t="s">
        <v>35</v>
      </c>
      <c r="AN40" s="71"/>
      <c r="AO40" s="71"/>
      <c r="AP40" s="71"/>
      <c r="AQ40" s="71"/>
      <c r="AR40" s="71"/>
      <c r="AS40" s="71"/>
      <c r="AT40" s="71"/>
      <c r="AU40" s="71"/>
      <c r="AV40" s="71"/>
      <c r="AW40" s="71"/>
      <c r="AX40" s="71"/>
      <c r="AY40" s="71"/>
      <c r="AZ40" s="402"/>
      <c r="BA40" s="1043"/>
      <c r="BB40" s="678" t="s">
        <v>48</v>
      </c>
      <c r="BC40" s="111" t="s">
        <v>35</v>
      </c>
      <c r="BD40" s="107" t="s">
        <v>35</v>
      </c>
      <c r="BE40" s="107" t="s">
        <v>35</v>
      </c>
      <c r="BF40" s="107" t="s">
        <v>35</v>
      </c>
      <c r="BG40" s="102" t="s">
        <v>35</v>
      </c>
      <c r="BH40" s="111" t="s">
        <v>35</v>
      </c>
      <c r="BI40" s="107" t="s">
        <v>35</v>
      </c>
      <c r="BJ40" s="107" t="s">
        <v>35</v>
      </c>
      <c r="BK40" s="107" t="s">
        <v>35</v>
      </c>
      <c r="BL40" s="102" t="s">
        <v>35</v>
      </c>
      <c r="BM40" s="111" t="s">
        <v>35</v>
      </c>
      <c r="BN40" s="107" t="s">
        <v>35</v>
      </c>
      <c r="BO40" s="107" t="s">
        <v>35</v>
      </c>
      <c r="BP40" s="107" t="s">
        <v>35</v>
      </c>
      <c r="BQ40" s="102" t="s">
        <v>35</v>
      </c>
      <c r="BR40" s="111" t="s">
        <v>35</v>
      </c>
      <c r="BS40" s="107" t="s">
        <v>35</v>
      </c>
      <c r="BT40" s="107" t="s">
        <v>35</v>
      </c>
      <c r="BU40" s="107" t="s">
        <v>35</v>
      </c>
      <c r="BV40" s="107" t="s">
        <v>35</v>
      </c>
      <c r="BW40" s="107" t="s">
        <v>35</v>
      </c>
      <c r="BX40" s="107" t="s">
        <v>35</v>
      </c>
      <c r="BY40" s="96" t="s">
        <v>35</v>
      </c>
      <c r="BZ40" s="96" t="s">
        <v>35</v>
      </c>
      <c r="CA40" s="96" t="s">
        <v>35</v>
      </c>
      <c r="CB40" s="96" t="s">
        <v>35</v>
      </c>
      <c r="CC40" s="96" t="s">
        <v>35</v>
      </c>
      <c r="CD40" s="96" t="s">
        <v>35</v>
      </c>
      <c r="CE40" s="96" t="s">
        <v>35</v>
      </c>
      <c r="CF40" s="96" t="s">
        <v>35</v>
      </c>
      <c r="CG40" s="96" t="s">
        <v>35</v>
      </c>
      <c r="CH40" s="96" t="s">
        <v>35</v>
      </c>
      <c r="CI40" s="96" t="s">
        <v>35</v>
      </c>
      <c r="CJ40" s="96" t="s">
        <v>35</v>
      </c>
      <c r="CK40" s="96" t="s">
        <v>35</v>
      </c>
      <c r="CL40" s="96" t="s">
        <v>35</v>
      </c>
      <c r="CM40" s="96" t="s">
        <v>35</v>
      </c>
      <c r="CN40" s="68"/>
      <c r="CO40" s="68"/>
      <c r="CP40" s="68"/>
      <c r="CQ40" s="68"/>
      <c r="CR40" s="68"/>
      <c r="CS40" s="68"/>
      <c r="CT40" s="68"/>
      <c r="CU40" s="68"/>
      <c r="CV40" s="68"/>
      <c r="CW40" s="68"/>
      <c r="CX40" s="68"/>
      <c r="CY40" s="68"/>
      <c r="CZ40" s="68"/>
    </row>
    <row r="41" s="575" customFormat="true" ht="15" customHeight="true" x14ac:dyDescent="0.2">
      <c r="A41" s="1056" t="s">
        <v>56</v>
      </c>
      <c r="B41" s="436" t="s">
        <v>49</v>
      </c>
      <c r="C41" s="178">
        <v>7.2</v>
      </c>
      <c r="D41" s="177">
        <v>6.8</v>
      </c>
      <c r="E41" s="177">
        <v>3.8</v>
      </c>
      <c r="F41" s="177">
        <v>2</v>
      </c>
      <c r="G41" s="176">
        <v>1.9</v>
      </c>
      <c r="H41" s="175">
        <v>2.4</v>
      </c>
      <c r="I41" s="177">
        <v>1.7</v>
      </c>
      <c r="J41" s="177">
        <v>2.8</v>
      </c>
      <c r="K41" s="177">
        <v>3.2</v>
      </c>
      <c r="L41" s="174">
        <v>2.4</v>
      </c>
      <c r="M41" s="178">
        <v>7.5</v>
      </c>
      <c r="N41" s="177">
        <v>6.8</v>
      </c>
      <c r="O41" s="177">
        <v>4.2</v>
      </c>
      <c r="P41" s="177">
        <v>3.3</v>
      </c>
      <c r="Q41" s="176">
        <v>1.2</v>
      </c>
      <c r="R41" s="175">
        <v>1.5</v>
      </c>
      <c r="S41" s="177">
        <v>2.7</v>
      </c>
      <c r="T41" s="177">
        <v>3.9</v>
      </c>
      <c r="U41" s="177">
        <v>2.9</v>
      </c>
      <c r="V41" s="177">
        <v>44.7</v>
      </c>
      <c r="W41" s="177">
        <v>10.4</v>
      </c>
      <c r="X41" s="177">
        <v>9.6</v>
      </c>
      <c r="Y41" s="177">
        <v>2</v>
      </c>
      <c r="Z41" s="177">
        <v>1.1000000000000001</v>
      </c>
      <c r="AA41" s="177">
        <v>2.4</v>
      </c>
      <c r="AB41" s="177">
        <v>9.1</v>
      </c>
      <c r="AC41" s="177">
        <v>2</v>
      </c>
      <c r="AD41" s="177">
        <v>3</v>
      </c>
      <c r="AE41" s="177">
        <v>1.7</v>
      </c>
      <c r="AF41" s="177">
        <v>12.8</v>
      </c>
      <c r="AG41" s="177">
        <v>0.7</v>
      </c>
      <c r="AH41" s="177">
        <v>1.4</v>
      </c>
      <c r="AI41" s="177">
        <v>3.8</v>
      </c>
      <c r="AJ41" s="177">
        <v>1.6</v>
      </c>
      <c r="AK41" s="177">
        <v>1.1000000000000001</v>
      </c>
      <c r="AL41" s="177">
        <v>0.6</v>
      </c>
      <c r="AM41" s="174">
        <v>1.4</v>
      </c>
      <c r="AN41" s="918"/>
      <c r="AO41" s="918"/>
      <c r="AP41" s="918"/>
      <c r="AQ41" s="918"/>
      <c r="AR41" s="918"/>
      <c r="AS41" s="918"/>
      <c r="AT41" s="918"/>
      <c r="AU41" s="918"/>
      <c r="AV41" s="918"/>
      <c r="AW41" s="918"/>
      <c r="AX41" s="918"/>
      <c r="AY41" s="918"/>
      <c r="AZ41" s="403"/>
      <c r="BA41" s="1043" t="s">
        <v>56</v>
      </c>
      <c r="BB41" s="678" t="s">
        <v>49</v>
      </c>
      <c r="BC41" s="111" t="s">
        <v>35</v>
      </c>
      <c r="BD41" s="107" t="s">
        <v>35</v>
      </c>
      <c r="BE41" s="107" t="s">
        <v>35</v>
      </c>
      <c r="BF41" s="107" t="s">
        <v>35</v>
      </c>
      <c r="BG41" s="102" t="s">
        <v>35</v>
      </c>
      <c r="BH41" s="111" t="s">
        <v>35</v>
      </c>
      <c r="BI41" s="107" t="s">
        <v>35</v>
      </c>
      <c r="BJ41" s="107" t="s">
        <v>35</v>
      </c>
      <c r="BK41" s="107" t="s">
        <v>35</v>
      </c>
      <c r="BL41" s="102" t="s">
        <v>35</v>
      </c>
      <c r="BM41" s="111" t="s">
        <v>35</v>
      </c>
      <c r="BN41" s="107" t="s">
        <v>35</v>
      </c>
      <c r="BO41" s="107" t="s">
        <v>35</v>
      </c>
      <c r="BP41" s="107" t="s">
        <v>35</v>
      </c>
      <c r="BQ41" s="102" t="s">
        <v>35</v>
      </c>
      <c r="BR41" s="111" t="s">
        <v>35</v>
      </c>
      <c r="BS41" s="107" t="s">
        <v>35</v>
      </c>
      <c r="BT41" s="107" t="s">
        <v>35</v>
      </c>
      <c r="BU41" s="107" t="s">
        <v>35</v>
      </c>
      <c r="BV41" s="107" t="s">
        <v>35</v>
      </c>
      <c r="BW41" s="107" t="s">
        <v>35</v>
      </c>
      <c r="BX41" s="107" t="s">
        <v>35</v>
      </c>
      <c r="BY41" s="96" t="s">
        <v>35</v>
      </c>
      <c r="BZ41" s="96" t="s">
        <v>35</v>
      </c>
      <c r="CA41" s="96" t="s">
        <v>35</v>
      </c>
      <c r="CB41" s="96" t="s">
        <v>35</v>
      </c>
      <c r="CC41" s="96" t="s">
        <v>35</v>
      </c>
      <c r="CD41" s="96" t="s">
        <v>35</v>
      </c>
      <c r="CE41" s="96" t="s">
        <v>35</v>
      </c>
      <c r="CF41" s="96" t="s">
        <v>35</v>
      </c>
      <c r="CG41" s="96" t="s">
        <v>35</v>
      </c>
      <c r="CH41" s="96" t="s">
        <v>35</v>
      </c>
      <c r="CI41" s="96" t="s">
        <v>35</v>
      </c>
      <c r="CJ41" s="96" t="s">
        <v>35</v>
      </c>
      <c r="CK41" s="96" t="s">
        <v>35</v>
      </c>
      <c r="CL41" s="96" t="s">
        <v>35</v>
      </c>
      <c r="CM41" s="96" t="s">
        <v>35</v>
      </c>
      <c r="CN41" s="68"/>
      <c r="CO41" s="68"/>
      <c r="CP41" s="68"/>
      <c r="CQ41" s="68"/>
      <c r="CR41" s="68"/>
      <c r="CS41" s="68"/>
      <c r="CT41" s="68"/>
      <c r="CU41" s="68"/>
      <c r="CV41" s="68"/>
      <c r="CW41" s="68"/>
      <c r="CX41" s="68"/>
      <c r="CY41" s="68"/>
      <c r="CZ41" s="68"/>
    </row>
    <row r="42" s="575" customFormat="true" ht="15" customHeight="true" x14ac:dyDescent="0.2">
      <c r="A42" s="1056"/>
      <c r="B42" s="436" t="s">
        <v>48</v>
      </c>
      <c r="C42" s="178">
        <v>92.8</v>
      </c>
      <c r="D42" s="177">
        <v>93.2</v>
      </c>
      <c r="E42" s="177">
        <v>96.2</v>
      </c>
      <c r="F42" s="177">
        <v>98</v>
      </c>
      <c r="G42" s="176">
        <v>98.1</v>
      </c>
      <c r="H42" s="175">
        <v>97.6</v>
      </c>
      <c r="I42" s="177">
        <v>98.3</v>
      </c>
      <c r="J42" s="177">
        <v>97.2</v>
      </c>
      <c r="K42" s="177">
        <v>96.8</v>
      </c>
      <c r="L42" s="174">
        <v>97.6</v>
      </c>
      <c r="M42" s="178">
        <v>92.5</v>
      </c>
      <c r="N42" s="177">
        <v>93.2</v>
      </c>
      <c r="O42" s="177">
        <v>95.8</v>
      </c>
      <c r="P42" s="177">
        <v>96.7</v>
      </c>
      <c r="Q42" s="176">
        <v>98.8</v>
      </c>
      <c r="R42" s="175">
        <v>98.5</v>
      </c>
      <c r="S42" s="177">
        <v>97.3</v>
      </c>
      <c r="T42" s="177">
        <v>96.1</v>
      </c>
      <c r="U42" s="177">
        <v>97.1</v>
      </c>
      <c r="V42" s="177">
        <v>55.3</v>
      </c>
      <c r="W42" s="177">
        <v>89.6</v>
      </c>
      <c r="X42" s="177">
        <v>90.4</v>
      </c>
      <c r="Y42" s="177">
        <v>98</v>
      </c>
      <c r="Z42" s="177">
        <v>98.9</v>
      </c>
      <c r="AA42" s="177">
        <v>97.6</v>
      </c>
      <c r="AB42" s="177">
        <v>90.9</v>
      </c>
      <c r="AC42" s="177">
        <v>98</v>
      </c>
      <c r="AD42" s="177">
        <v>97</v>
      </c>
      <c r="AE42" s="177">
        <v>98.3</v>
      </c>
      <c r="AF42" s="177">
        <v>87.2</v>
      </c>
      <c r="AG42" s="177">
        <v>99.3</v>
      </c>
      <c r="AH42" s="177">
        <v>98.6</v>
      </c>
      <c r="AI42" s="177">
        <v>96.2</v>
      </c>
      <c r="AJ42" s="177">
        <v>98.4</v>
      </c>
      <c r="AK42" s="177">
        <v>98.9</v>
      </c>
      <c r="AL42" s="177">
        <v>99.4</v>
      </c>
      <c r="AM42" s="174">
        <v>98.6</v>
      </c>
      <c r="AN42" s="918"/>
      <c r="AO42" s="918"/>
      <c r="AP42" s="918"/>
      <c r="AQ42" s="918"/>
      <c r="AR42" s="918"/>
      <c r="AS42" s="918"/>
      <c r="AT42" s="918"/>
      <c r="AU42" s="918"/>
      <c r="AV42" s="918"/>
      <c r="AW42" s="918"/>
      <c r="AX42" s="918"/>
      <c r="AY42" s="918"/>
      <c r="AZ42" s="403"/>
      <c r="BA42" s="1043"/>
      <c r="BB42" s="678" t="s">
        <v>48</v>
      </c>
      <c r="BC42" s="111" t="s">
        <v>35</v>
      </c>
      <c r="BD42" s="107" t="s">
        <v>35</v>
      </c>
      <c r="BE42" s="107" t="s">
        <v>35</v>
      </c>
      <c r="BF42" s="107" t="s">
        <v>35</v>
      </c>
      <c r="BG42" s="102" t="s">
        <v>35</v>
      </c>
      <c r="BH42" s="111" t="s">
        <v>35</v>
      </c>
      <c r="BI42" s="107" t="s">
        <v>35</v>
      </c>
      <c r="BJ42" s="107" t="s">
        <v>35</v>
      </c>
      <c r="BK42" s="107" t="s">
        <v>35</v>
      </c>
      <c r="BL42" s="102" t="s">
        <v>35</v>
      </c>
      <c r="BM42" s="111" t="s">
        <v>35</v>
      </c>
      <c r="BN42" s="107" t="s">
        <v>35</v>
      </c>
      <c r="BO42" s="107" t="s">
        <v>35</v>
      </c>
      <c r="BP42" s="107" t="s">
        <v>35</v>
      </c>
      <c r="BQ42" s="102" t="s">
        <v>35</v>
      </c>
      <c r="BR42" s="111" t="s">
        <v>35</v>
      </c>
      <c r="BS42" s="107" t="s">
        <v>35</v>
      </c>
      <c r="BT42" s="107" t="s">
        <v>35</v>
      </c>
      <c r="BU42" s="107" t="s">
        <v>35</v>
      </c>
      <c r="BV42" s="107" t="s">
        <v>35</v>
      </c>
      <c r="BW42" s="107" t="s">
        <v>35</v>
      </c>
      <c r="BX42" s="107" t="s">
        <v>35</v>
      </c>
      <c r="BY42" s="96" t="s">
        <v>35</v>
      </c>
      <c r="BZ42" s="96" t="s">
        <v>35</v>
      </c>
      <c r="CA42" s="96" t="s">
        <v>35</v>
      </c>
      <c r="CB42" s="96" t="s">
        <v>35</v>
      </c>
      <c r="CC42" s="96" t="s">
        <v>35</v>
      </c>
      <c r="CD42" s="96" t="s">
        <v>35</v>
      </c>
      <c r="CE42" s="96" t="s">
        <v>35</v>
      </c>
      <c r="CF42" s="96" t="s">
        <v>35</v>
      </c>
      <c r="CG42" s="96" t="s">
        <v>35</v>
      </c>
      <c r="CH42" s="96" t="s">
        <v>35</v>
      </c>
      <c r="CI42" s="96" t="s">
        <v>35</v>
      </c>
      <c r="CJ42" s="96" t="s">
        <v>35</v>
      </c>
      <c r="CK42" s="96" t="s">
        <v>35</v>
      </c>
      <c r="CL42" s="96" t="s">
        <v>35</v>
      </c>
      <c r="CM42" s="96" t="s">
        <v>35</v>
      </c>
      <c r="CN42" s="68"/>
      <c r="CO42" s="68"/>
      <c r="CP42" s="68"/>
      <c r="CQ42" s="68"/>
      <c r="CR42" s="68"/>
      <c r="CS42" s="68"/>
      <c r="CT42" s="68"/>
      <c r="CU42" s="68"/>
      <c r="CV42" s="68"/>
      <c r="CW42" s="68"/>
      <c r="CX42" s="68"/>
      <c r="CY42" s="68"/>
      <c r="CZ42" s="68"/>
    </row>
    <row r="43" s="575" customFormat="true" ht="15" customHeight="true" x14ac:dyDescent="0.2">
      <c r="A43" s="1056" t="s">
        <v>53</v>
      </c>
      <c r="B43" s="436" t="s">
        <v>49</v>
      </c>
      <c r="C43" s="127" t="s">
        <v>35</v>
      </c>
      <c r="D43" s="124" t="s">
        <v>35</v>
      </c>
      <c r="E43" s="124" t="s">
        <v>35</v>
      </c>
      <c r="F43" s="124" t="s">
        <v>35</v>
      </c>
      <c r="G43" s="121" t="s">
        <v>35</v>
      </c>
      <c r="H43" s="118" t="s">
        <v>35</v>
      </c>
      <c r="I43" s="124" t="s">
        <v>35</v>
      </c>
      <c r="J43" s="124" t="s">
        <v>35</v>
      </c>
      <c r="K43" s="124" t="s">
        <v>35</v>
      </c>
      <c r="L43" s="115" t="s">
        <v>35</v>
      </c>
      <c r="M43" s="127" t="s">
        <v>35</v>
      </c>
      <c r="N43" s="124" t="s">
        <v>35</v>
      </c>
      <c r="O43" s="124" t="s">
        <v>35</v>
      </c>
      <c r="P43" s="124" t="s">
        <v>35</v>
      </c>
      <c r="Q43" s="121" t="s">
        <v>35</v>
      </c>
      <c r="R43" s="118" t="s">
        <v>35</v>
      </c>
      <c r="S43" s="124" t="s">
        <v>35</v>
      </c>
      <c r="T43" s="124" t="s">
        <v>35</v>
      </c>
      <c r="U43" s="124" t="s">
        <v>35</v>
      </c>
      <c r="V43" s="124" t="s">
        <v>35</v>
      </c>
      <c r="W43" s="124" t="s">
        <v>35</v>
      </c>
      <c r="X43" s="124" t="s">
        <v>35</v>
      </c>
      <c r="Y43" s="124" t="s">
        <v>35</v>
      </c>
      <c r="Z43" s="124" t="s">
        <v>35</v>
      </c>
      <c r="AA43" s="124" t="s">
        <v>35</v>
      </c>
      <c r="AB43" s="124" t="s">
        <v>35</v>
      </c>
      <c r="AC43" s="124" t="s">
        <v>35</v>
      </c>
      <c r="AD43" s="124" t="s">
        <v>35</v>
      </c>
      <c r="AE43" s="124" t="s">
        <v>35</v>
      </c>
      <c r="AF43" s="124" t="s">
        <v>35</v>
      </c>
      <c r="AG43" s="124" t="s">
        <v>35</v>
      </c>
      <c r="AH43" s="124" t="s">
        <v>35</v>
      </c>
      <c r="AI43" s="124" t="s">
        <v>35</v>
      </c>
      <c r="AJ43" s="124" t="s">
        <v>35</v>
      </c>
      <c r="AK43" s="124" t="s">
        <v>35</v>
      </c>
      <c r="AL43" s="124" t="s">
        <v>35</v>
      </c>
      <c r="AM43" s="115" t="s">
        <v>35</v>
      </c>
      <c r="AN43" s="918"/>
      <c r="AO43" s="918"/>
      <c r="AP43" s="918"/>
      <c r="AQ43" s="918"/>
      <c r="AR43" s="918"/>
      <c r="AS43" s="918"/>
      <c r="AT43" s="918"/>
      <c r="AU43" s="918"/>
      <c r="AV43" s="918"/>
      <c r="AW43" s="918"/>
      <c r="AX43" s="918"/>
      <c r="AY43" s="918"/>
      <c r="AZ43" s="403"/>
      <c r="BA43" s="1043" t="s">
        <v>53</v>
      </c>
      <c r="BB43" s="678" t="s">
        <v>49</v>
      </c>
      <c r="BC43" s="111" t="s">
        <v>35</v>
      </c>
      <c r="BD43" s="107" t="s">
        <v>35</v>
      </c>
      <c r="BE43" s="107" t="s">
        <v>35</v>
      </c>
      <c r="BF43" s="107" t="s">
        <v>35</v>
      </c>
      <c r="BG43" s="102" t="s">
        <v>35</v>
      </c>
      <c r="BH43" s="111" t="s">
        <v>35</v>
      </c>
      <c r="BI43" s="107" t="s">
        <v>35</v>
      </c>
      <c r="BJ43" s="107" t="s">
        <v>35</v>
      </c>
      <c r="BK43" s="107" t="s">
        <v>35</v>
      </c>
      <c r="BL43" s="102" t="s">
        <v>35</v>
      </c>
      <c r="BM43" s="111" t="s">
        <v>35</v>
      </c>
      <c r="BN43" s="107" t="s">
        <v>35</v>
      </c>
      <c r="BO43" s="107" t="s">
        <v>35</v>
      </c>
      <c r="BP43" s="107" t="s">
        <v>35</v>
      </c>
      <c r="BQ43" s="102" t="s">
        <v>35</v>
      </c>
      <c r="BR43" s="111" t="s">
        <v>35</v>
      </c>
      <c r="BS43" s="107" t="s">
        <v>35</v>
      </c>
      <c r="BT43" s="107" t="s">
        <v>35</v>
      </c>
      <c r="BU43" s="107" t="s">
        <v>35</v>
      </c>
      <c r="BV43" s="107" t="s">
        <v>35</v>
      </c>
      <c r="BW43" s="107" t="s">
        <v>35</v>
      </c>
      <c r="BX43" s="107" t="s">
        <v>35</v>
      </c>
      <c r="BY43" s="96" t="s">
        <v>35</v>
      </c>
      <c r="BZ43" s="96" t="s">
        <v>35</v>
      </c>
      <c r="CA43" s="96" t="s">
        <v>35</v>
      </c>
      <c r="CB43" s="96" t="s">
        <v>35</v>
      </c>
      <c r="CC43" s="96" t="s">
        <v>35</v>
      </c>
      <c r="CD43" s="96" t="s">
        <v>35</v>
      </c>
      <c r="CE43" s="96" t="s">
        <v>35</v>
      </c>
      <c r="CF43" s="96" t="s">
        <v>35</v>
      </c>
      <c r="CG43" s="96" t="s">
        <v>35</v>
      </c>
      <c r="CH43" s="96" t="s">
        <v>35</v>
      </c>
      <c r="CI43" s="96" t="s">
        <v>35</v>
      </c>
      <c r="CJ43" s="96" t="s">
        <v>35</v>
      </c>
      <c r="CK43" s="96" t="s">
        <v>35</v>
      </c>
      <c r="CL43" s="96" t="s">
        <v>35</v>
      </c>
      <c r="CM43" s="96" t="s">
        <v>35</v>
      </c>
      <c r="CN43" s="68"/>
      <c r="CO43" s="68"/>
      <c r="CP43" s="68"/>
      <c r="CQ43" s="68"/>
      <c r="CR43" s="68"/>
      <c r="CS43" s="68"/>
      <c r="CT43" s="68"/>
      <c r="CU43" s="68"/>
      <c r="CV43" s="68"/>
      <c r="CW43" s="68"/>
      <c r="CX43" s="68"/>
      <c r="CY43" s="68"/>
      <c r="CZ43" s="68"/>
    </row>
    <row r="44" s="575" customFormat="true" ht="15" customHeight="true" x14ac:dyDescent="0.2">
      <c r="A44" s="1056"/>
      <c r="B44" s="436" t="s">
        <v>48</v>
      </c>
      <c r="C44" s="127" t="s">
        <v>35</v>
      </c>
      <c r="D44" s="124" t="s">
        <v>35</v>
      </c>
      <c r="E44" s="124" t="s">
        <v>35</v>
      </c>
      <c r="F44" s="124" t="s">
        <v>35</v>
      </c>
      <c r="G44" s="121" t="s">
        <v>35</v>
      </c>
      <c r="H44" s="118" t="s">
        <v>35</v>
      </c>
      <c r="I44" s="124" t="s">
        <v>35</v>
      </c>
      <c r="J44" s="124" t="s">
        <v>35</v>
      </c>
      <c r="K44" s="124" t="s">
        <v>35</v>
      </c>
      <c r="L44" s="115" t="s">
        <v>35</v>
      </c>
      <c r="M44" s="127" t="s">
        <v>35</v>
      </c>
      <c r="N44" s="124" t="s">
        <v>35</v>
      </c>
      <c r="O44" s="124" t="s">
        <v>35</v>
      </c>
      <c r="P44" s="124" t="s">
        <v>35</v>
      </c>
      <c r="Q44" s="121" t="s">
        <v>35</v>
      </c>
      <c r="R44" s="118" t="s">
        <v>35</v>
      </c>
      <c r="S44" s="124" t="s">
        <v>35</v>
      </c>
      <c r="T44" s="124" t="s">
        <v>35</v>
      </c>
      <c r="U44" s="124" t="s">
        <v>35</v>
      </c>
      <c r="V44" s="124" t="s">
        <v>35</v>
      </c>
      <c r="W44" s="124" t="s">
        <v>35</v>
      </c>
      <c r="X44" s="124" t="s">
        <v>35</v>
      </c>
      <c r="Y44" s="124" t="s">
        <v>35</v>
      </c>
      <c r="Z44" s="124" t="s">
        <v>35</v>
      </c>
      <c r="AA44" s="124" t="s">
        <v>35</v>
      </c>
      <c r="AB44" s="124" t="s">
        <v>35</v>
      </c>
      <c r="AC44" s="124" t="s">
        <v>35</v>
      </c>
      <c r="AD44" s="124" t="s">
        <v>35</v>
      </c>
      <c r="AE44" s="124" t="s">
        <v>35</v>
      </c>
      <c r="AF44" s="124" t="s">
        <v>35</v>
      </c>
      <c r="AG44" s="124" t="s">
        <v>35</v>
      </c>
      <c r="AH44" s="124" t="s">
        <v>35</v>
      </c>
      <c r="AI44" s="124" t="s">
        <v>35</v>
      </c>
      <c r="AJ44" s="124" t="s">
        <v>35</v>
      </c>
      <c r="AK44" s="124" t="s">
        <v>35</v>
      </c>
      <c r="AL44" s="124" t="s">
        <v>35</v>
      </c>
      <c r="AM44" s="115" t="s">
        <v>35</v>
      </c>
      <c r="AN44" s="918"/>
      <c r="AO44" s="918"/>
      <c r="AP44" s="918"/>
      <c r="AQ44" s="918"/>
      <c r="AR44" s="918"/>
      <c r="AS44" s="918"/>
      <c r="AT44" s="918"/>
      <c r="AU44" s="918"/>
      <c r="AV44" s="918"/>
      <c r="AW44" s="918"/>
      <c r="AX44" s="918"/>
      <c r="AY44" s="918"/>
      <c r="AZ44" s="403"/>
      <c r="BA44" s="1043"/>
      <c r="BB44" s="678" t="s">
        <v>48</v>
      </c>
      <c r="BC44" s="111" t="s">
        <v>35</v>
      </c>
      <c r="BD44" s="107" t="s">
        <v>35</v>
      </c>
      <c r="BE44" s="107" t="s">
        <v>35</v>
      </c>
      <c r="BF44" s="107" t="s">
        <v>35</v>
      </c>
      <c r="BG44" s="102" t="s">
        <v>35</v>
      </c>
      <c r="BH44" s="111" t="s">
        <v>35</v>
      </c>
      <c r="BI44" s="107" t="s">
        <v>35</v>
      </c>
      <c r="BJ44" s="107" t="s">
        <v>35</v>
      </c>
      <c r="BK44" s="107" t="s">
        <v>35</v>
      </c>
      <c r="BL44" s="102" t="s">
        <v>35</v>
      </c>
      <c r="BM44" s="111" t="s">
        <v>35</v>
      </c>
      <c r="BN44" s="107" t="s">
        <v>35</v>
      </c>
      <c r="BO44" s="107" t="s">
        <v>35</v>
      </c>
      <c r="BP44" s="107" t="s">
        <v>35</v>
      </c>
      <c r="BQ44" s="102" t="s">
        <v>35</v>
      </c>
      <c r="BR44" s="111" t="s">
        <v>35</v>
      </c>
      <c r="BS44" s="107" t="s">
        <v>35</v>
      </c>
      <c r="BT44" s="107" t="s">
        <v>35</v>
      </c>
      <c r="BU44" s="107" t="s">
        <v>35</v>
      </c>
      <c r="BV44" s="107" t="s">
        <v>35</v>
      </c>
      <c r="BW44" s="107" t="s">
        <v>35</v>
      </c>
      <c r="BX44" s="107" t="s">
        <v>35</v>
      </c>
      <c r="BY44" s="96" t="s">
        <v>35</v>
      </c>
      <c r="BZ44" s="96" t="s">
        <v>35</v>
      </c>
      <c r="CA44" s="96" t="s">
        <v>35</v>
      </c>
      <c r="CB44" s="96" t="s">
        <v>35</v>
      </c>
      <c r="CC44" s="96" t="s">
        <v>35</v>
      </c>
      <c r="CD44" s="96" t="s">
        <v>35</v>
      </c>
      <c r="CE44" s="96" t="s">
        <v>35</v>
      </c>
      <c r="CF44" s="96" t="s">
        <v>35</v>
      </c>
      <c r="CG44" s="96" t="s">
        <v>35</v>
      </c>
      <c r="CH44" s="96" t="s">
        <v>35</v>
      </c>
      <c r="CI44" s="96" t="s">
        <v>35</v>
      </c>
      <c r="CJ44" s="96" t="s">
        <v>35</v>
      </c>
      <c r="CK44" s="96" t="s">
        <v>35</v>
      </c>
      <c r="CL44" s="96" t="s">
        <v>35</v>
      </c>
      <c r="CM44" s="96" t="s">
        <v>35</v>
      </c>
      <c r="CN44" s="68"/>
      <c r="CO44" s="68"/>
      <c r="CP44" s="68"/>
      <c r="CQ44" s="68"/>
      <c r="CR44" s="68"/>
      <c r="CS44" s="68"/>
      <c r="CT44" s="68"/>
      <c r="CU44" s="68"/>
      <c r="CV44" s="68"/>
      <c r="CW44" s="68"/>
      <c r="CX44" s="68"/>
      <c r="CY44" s="68"/>
      <c r="CZ44" s="68"/>
    </row>
    <row r="45" s="575" customFormat="true" ht="15" customHeight="true" x14ac:dyDescent="0.2">
      <c r="A45" s="1056" t="s">
        <v>52</v>
      </c>
      <c r="B45" s="436" t="s">
        <v>49</v>
      </c>
      <c r="C45" s="127" t="s">
        <v>35</v>
      </c>
      <c r="D45" s="124" t="s">
        <v>35</v>
      </c>
      <c r="E45" s="124" t="s">
        <v>35</v>
      </c>
      <c r="F45" s="124" t="s">
        <v>35</v>
      </c>
      <c r="G45" s="121" t="s">
        <v>35</v>
      </c>
      <c r="H45" s="118" t="s">
        <v>35</v>
      </c>
      <c r="I45" s="124" t="s">
        <v>35</v>
      </c>
      <c r="J45" s="124" t="s">
        <v>35</v>
      </c>
      <c r="K45" s="124" t="s">
        <v>35</v>
      </c>
      <c r="L45" s="115" t="s">
        <v>35</v>
      </c>
      <c r="M45" s="127" t="s">
        <v>35</v>
      </c>
      <c r="N45" s="124" t="s">
        <v>35</v>
      </c>
      <c r="O45" s="124" t="s">
        <v>35</v>
      </c>
      <c r="P45" s="124" t="s">
        <v>35</v>
      </c>
      <c r="Q45" s="121" t="s">
        <v>35</v>
      </c>
      <c r="R45" s="118" t="s">
        <v>35</v>
      </c>
      <c r="S45" s="124" t="s">
        <v>35</v>
      </c>
      <c r="T45" s="124" t="s">
        <v>35</v>
      </c>
      <c r="U45" s="124" t="s">
        <v>35</v>
      </c>
      <c r="V45" s="124" t="s">
        <v>35</v>
      </c>
      <c r="W45" s="124" t="s">
        <v>35</v>
      </c>
      <c r="X45" s="124" t="s">
        <v>35</v>
      </c>
      <c r="Y45" s="124" t="s">
        <v>35</v>
      </c>
      <c r="Z45" s="124" t="s">
        <v>35</v>
      </c>
      <c r="AA45" s="124" t="s">
        <v>35</v>
      </c>
      <c r="AB45" s="124" t="s">
        <v>35</v>
      </c>
      <c r="AC45" s="124" t="s">
        <v>35</v>
      </c>
      <c r="AD45" s="124" t="s">
        <v>35</v>
      </c>
      <c r="AE45" s="124" t="s">
        <v>35</v>
      </c>
      <c r="AF45" s="124" t="s">
        <v>35</v>
      </c>
      <c r="AG45" s="124" t="s">
        <v>35</v>
      </c>
      <c r="AH45" s="124" t="s">
        <v>35</v>
      </c>
      <c r="AI45" s="124" t="s">
        <v>35</v>
      </c>
      <c r="AJ45" s="124" t="s">
        <v>35</v>
      </c>
      <c r="AK45" s="124" t="s">
        <v>35</v>
      </c>
      <c r="AL45" s="124" t="s">
        <v>35</v>
      </c>
      <c r="AM45" s="115" t="s">
        <v>35</v>
      </c>
      <c r="AN45" s="918"/>
      <c r="AO45" s="918"/>
      <c r="AP45" s="918"/>
      <c r="AQ45" s="918"/>
      <c r="AR45" s="918"/>
      <c r="AS45" s="918"/>
      <c r="AT45" s="918"/>
      <c r="AU45" s="918"/>
      <c r="AV45" s="918"/>
      <c r="AW45" s="918"/>
      <c r="AX45" s="918"/>
      <c r="AY45" s="918"/>
      <c r="AZ45" s="403"/>
      <c r="BA45" s="1043" t="s">
        <v>52</v>
      </c>
      <c r="BB45" s="678" t="s">
        <v>49</v>
      </c>
      <c r="BC45" s="111" t="s">
        <v>35</v>
      </c>
      <c r="BD45" s="107" t="s">
        <v>35</v>
      </c>
      <c r="BE45" s="107" t="s">
        <v>35</v>
      </c>
      <c r="BF45" s="107" t="s">
        <v>35</v>
      </c>
      <c r="BG45" s="102" t="s">
        <v>35</v>
      </c>
      <c r="BH45" s="111" t="s">
        <v>35</v>
      </c>
      <c r="BI45" s="107" t="s">
        <v>35</v>
      </c>
      <c r="BJ45" s="107" t="s">
        <v>35</v>
      </c>
      <c r="BK45" s="107" t="s">
        <v>35</v>
      </c>
      <c r="BL45" s="102" t="s">
        <v>35</v>
      </c>
      <c r="BM45" s="111" t="s">
        <v>35</v>
      </c>
      <c r="BN45" s="107" t="s">
        <v>35</v>
      </c>
      <c r="BO45" s="107" t="s">
        <v>35</v>
      </c>
      <c r="BP45" s="107" t="s">
        <v>35</v>
      </c>
      <c r="BQ45" s="102" t="s">
        <v>35</v>
      </c>
      <c r="BR45" s="111" t="s">
        <v>35</v>
      </c>
      <c r="BS45" s="107" t="s">
        <v>35</v>
      </c>
      <c r="BT45" s="107" t="s">
        <v>35</v>
      </c>
      <c r="BU45" s="107" t="s">
        <v>35</v>
      </c>
      <c r="BV45" s="107" t="s">
        <v>35</v>
      </c>
      <c r="BW45" s="107" t="s">
        <v>35</v>
      </c>
      <c r="BX45" s="107" t="s">
        <v>35</v>
      </c>
      <c r="BY45" s="96" t="s">
        <v>35</v>
      </c>
      <c r="BZ45" s="96" t="s">
        <v>35</v>
      </c>
      <c r="CA45" s="96" t="s">
        <v>35</v>
      </c>
      <c r="CB45" s="96" t="s">
        <v>35</v>
      </c>
      <c r="CC45" s="96" t="s">
        <v>35</v>
      </c>
      <c r="CD45" s="96" t="s">
        <v>35</v>
      </c>
      <c r="CE45" s="96" t="s">
        <v>35</v>
      </c>
      <c r="CF45" s="96" t="s">
        <v>35</v>
      </c>
      <c r="CG45" s="96" t="s">
        <v>35</v>
      </c>
      <c r="CH45" s="96" t="s">
        <v>35</v>
      </c>
      <c r="CI45" s="96" t="s">
        <v>35</v>
      </c>
      <c r="CJ45" s="96" t="s">
        <v>35</v>
      </c>
      <c r="CK45" s="96" t="s">
        <v>35</v>
      </c>
      <c r="CL45" s="96" t="s">
        <v>35</v>
      </c>
      <c r="CM45" s="96" t="s">
        <v>35</v>
      </c>
      <c r="CN45" s="68"/>
      <c r="CO45" s="68"/>
      <c r="CP45" s="68"/>
      <c r="CQ45" s="68"/>
      <c r="CR45" s="68"/>
      <c r="CS45" s="68"/>
      <c r="CT45" s="68"/>
      <c r="CU45" s="68"/>
      <c r="CV45" s="68"/>
      <c r="CW45" s="68"/>
      <c r="CX45" s="68"/>
      <c r="CY45" s="68"/>
      <c r="CZ45" s="68"/>
    </row>
    <row r="46" s="575" customFormat="true" ht="15" customHeight="true" x14ac:dyDescent="0.2">
      <c r="A46" s="1056"/>
      <c r="B46" s="436" t="s">
        <v>48</v>
      </c>
      <c r="C46" s="127" t="s">
        <v>35</v>
      </c>
      <c r="D46" s="124" t="s">
        <v>35</v>
      </c>
      <c r="E46" s="124" t="s">
        <v>35</v>
      </c>
      <c r="F46" s="124" t="s">
        <v>35</v>
      </c>
      <c r="G46" s="121" t="s">
        <v>35</v>
      </c>
      <c r="H46" s="118" t="s">
        <v>35</v>
      </c>
      <c r="I46" s="124" t="s">
        <v>35</v>
      </c>
      <c r="J46" s="124" t="s">
        <v>35</v>
      </c>
      <c r="K46" s="124" t="s">
        <v>35</v>
      </c>
      <c r="L46" s="115" t="s">
        <v>35</v>
      </c>
      <c r="M46" s="127" t="s">
        <v>35</v>
      </c>
      <c r="N46" s="124" t="s">
        <v>35</v>
      </c>
      <c r="O46" s="124" t="s">
        <v>35</v>
      </c>
      <c r="P46" s="124" t="s">
        <v>35</v>
      </c>
      <c r="Q46" s="121" t="s">
        <v>35</v>
      </c>
      <c r="R46" s="118" t="s">
        <v>35</v>
      </c>
      <c r="S46" s="124" t="s">
        <v>35</v>
      </c>
      <c r="T46" s="124" t="s">
        <v>35</v>
      </c>
      <c r="U46" s="124" t="s">
        <v>35</v>
      </c>
      <c r="V46" s="124" t="s">
        <v>35</v>
      </c>
      <c r="W46" s="124" t="s">
        <v>35</v>
      </c>
      <c r="X46" s="124" t="s">
        <v>35</v>
      </c>
      <c r="Y46" s="124" t="s">
        <v>35</v>
      </c>
      <c r="Z46" s="124" t="s">
        <v>35</v>
      </c>
      <c r="AA46" s="124" t="s">
        <v>35</v>
      </c>
      <c r="AB46" s="124" t="s">
        <v>35</v>
      </c>
      <c r="AC46" s="124" t="s">
        <v>35</v>
      </c>
      <c r="AD46" s="124" t="s">
        <v>35</v>
      </c>
      <c r="AE46" s="124" t="s">
        <v>35</v>
      </c>
      <c r="AF46" s="124" t="s">
        <v>35</v>
      </c>
      <c r="AG46" s="124" t="s">
        <v>35</v>
      </c>
      <c r="AH46" s="124" t="s">
        <v>35</v>
      </c>
      <c r="AI46" s="124" t="s">
        <v>35</v>
      </c>
      <c r="AJ46" s="124" t="s">
        <v>35</v>
      </c>
      <c r="AK46" s="124" t="s">
        <v>35</v>
      </c>
      <c r="AL46" s="124" t="s">
        <v>35</v>
      </c>
      <c r="AM46" s="115" t="s">
        <v>35</v>
      </c>
      <c r="AN46" s="918"/>
      <c r="AO46" s="918"/>
      <c r="AP46" s="918"/>
      <c r="AQ46" s="918"/>
      <c r="AR46" s="918"/>
      <c r="AS46" s="918"/>
      <c r="AT46" s="918"/>
      <c r="AU46" s="918"/>
      <c r="AV46" s="918"/>
      <c r="AW46" s="918"/>
      <c r="AX46" s="918"/>
      <c r="AY46" s="918"/>
      <c r="AZ46" s="403"/>
      <c r="BA46" s="1043"/>
      <c r="BB46" s="678" t="s">
        <v>48</v>
      </c>
      <c r="BC46" s="111" t="s">
        <v>35</v>
      </c>
      <c r="BD46" s="107" t="s">
        <v>35</v>
      </c>
      <c r="BE46" s="107" t="s">
        <v>35</v>
      </c>
      <c r="BF46" s="107" t="s">
        <v>35</v>
      </c>
      <c r="BG46" s="102" t="s">
        <v>35</v>
      </c>
      <c r="BH46" s="111" t="s">
        <v>35</v>
      </c>
      <c r="BI46" s="107" t="s">
        <v>35</v>
      </c>
      <c r="BJ46" s="107" t="s">
        <v>35</v>
      </c>
      <c r="BK46" s="107" t="s">
        <v>35</v>
      </c>
      <c r="BL46" s="102" t="s">
        <v>35</v>
      </c>
      <c r="BM46" s="111" t="s">
        <v>35</v>
      </c>
      <c r="BN46" s="107" t="s">
        <v>35</v>
      </c>
      <c r="BO46" s="107" t="s">
        <v>35</v>
      </c>
      <c r="BP46" s="107" t="s">
        <v>35</v>
      </c>
      <c r="BQ46" s="102" t="s">
        <v>35</v>
      </c>
      <c r="BR46" s="111" t="s">
        <v>35</v>
      </c>
      <c r="BS46" s="107" t="s">
        <v>35</v>
      </c>
      <c r="BT46" s="107" t="s">
        <v>35</v>
      </c>
      <c r="BU46" s="107" t="s">
        <v>35</v>
      </c>
      <c r="BV46" s="107" t="s">
        <v>35</v>
      </c>
      <c r="BW46" s="107" t="s">
        <v>35</v>
      </c>
      <c r="BX46" s="107" t="s">
        <v>35</v>
      </c>
      <c r="BY46" s="96" t="s">
        <v>35</v>
      </c>
      <c r="BZ46" s="96" t="s">
        <v>35</v>
      </c>
      <c r="CA46" s="96" t="s">
        <v>35</v>
      </c>
      <c r="CB46" s="96" t="s">
        <v>35</v>
      </c>
      <c r="CC46" s="96" t="s">
        <v>35</v>
      </c>
      <c r="CD46" s="96" t="s">
        <v>35</v>
      </c>
      <c r="CE46" s="96" t="s">
        <v>35</v>
      </c>
      <c r="CF46" s="96" t="s">
        <v>35</v>
      </c>
      <c r="CG46" s="96" t="s">
        <v>35</v>
      </c>
      <c r="CH46" s="96" t="s">
        <v>35</v>
      </c>
      <c r="CI46" s="96" t="s">
        <v>35</v>
      </c>
      <c r="CJ46" s="96" t="s">
        <v>35</v>
      </c>
      <c r="CK46" s="96" t="s">
        <v>35</v>
      </c>
      <c r="CL46" s="96" t="s">
        <v>35</v>
      </c>
      <c r="CM46" s="96" t="s">
        <v>35</v>
      </c>
      <c r="CN46" s="68"/>
      <c r="CO46" s="68"/>
      <c r="CP46" s="68"/>
      <c r="CQ46" s="68"/>
      <c r="CR46" s="68"/>
      <c r="CS46" s="68"/>
      <c r="CT46" s="68"/>
      <c r="CU46" s="68"/>
      <c r="CV46" s="68"/>
      <c r="CW46" s="68"/>
      <c r="CX46" s="68"/>
      <c r="CY46" s="68"/>
      <c r="CZ46" s="68"/>
    </row>
    <row r="47" s="365" customFormat="true" ht="15" customHeight="true" x14ac:dyDescent="0.2">
      <c r="A47" s="1056" t="s">
        <v>102</v>
      </c>
      <c r="B47" s="436" t="s">
        <v>101</v>
      </c>
      <c r="C47" s="127" t="s">
        <v>35</v>
      </c>
      <c r="D47" s="124" t="s">
        <v>35</v>
      </c>
      <c r="E47" s="124" t="s">
        <v>35</v>
      </c>
      <c r="F47" s="124" t="s">
        <v>35</v>
      </c>
      <c r="G47" s="121" t="s">
        <v>35</v>
      </c>
      <c r="H47" s="118" t="s">
        <v>35</v>
      </c>
      <c r="I47" s="124" t="s">
        <v>35</v>
      </c>
      <c r="J47" s="124" t="s">
        <v>35</v>
      </c>
      <c r="K47" s="124" t="s">
        <v>35</v>
      </c>
      <c r="L47" s="115" t="s">
        <v>35</v>
      </c>
      <c r="M47" s="127" t="s">
        <v>35</v>
      </c>
      <c r="N47" s="124" t="s">
        <v>35</v>
      </c>
      <c r="O47" s="124" t="s">
        <v>35</v>
      </c>
      <c r="P47" s="124" t="s">
        <v>35</v>
      </c>
      <c r="Q47" s="121" t="s">
        <v>35</v>
      </c>
      <c r="R47" s="118" t="s">
        <v>35</v>
      </c>
      <c r="S47" s="124" t="s">
        <v>35</v>
      </c>
      <c r="T47" s="124" t="s">
        <v>35</v>
      </c>
      <c r="U47" s="124" t="s">
        <v>35</v>
      </c>
      <c r="V47" s="124" t="s">
        <v>35</v>
      </c>
      <c r="W47" s="124" t="s">
        <v>35</v>
      </c>
      <c r="X47" s="124" t="s">
        <v>35</v>
      </c>
      <c r="Y47" s="124" t="s">
        <v>35</v>
      </c>
      <c r="Z47" s="124" t="s">
        <v>35</v>
      </c>
      <c r="AA47" s="124" t="s">
        <v>35</v>
      </c>
      <c r="AB47" s="124" t="s">
        <v>35</v>
      </c>
      <c r="AC47" s="124" t="s">
        <v>35</v>
      </c>
      <c r="AD47" s="124" t="s">
        <v>35</v>
      </c>
      <c r="AE47" s="124" t="s">
        <v>35</v>
      </c>
      <c r="AF47" s="124" t="s">
        <v>35</v>
      </c>
      <c r="AG47" s="124" t="s">
        <v>35</v>
      </c>
      <c r="AH47" s="124" t="s">
        <v>35</v>
      </c>
      <c r="AI47" s="124" t="s">
        <v>35</v>
      </c>
      <c r="AJ47" s="124" t="s">
        <v>35</v>
      </c>
      <c r="AK47" s="124" t="s">
        <v>35</v>
      </c>
      <c r="AL47" s="124" t="s">
        <v>35</v>
      </c>
      <c r="AM47" s="115" t="s">
        <v>35</v>
      </c>
      <c r="AN47" s="71"/>
      <c r="AO47" s="71"/>
      <c r="AP47" s="71"/>
      <c r="AQ47" s="71"/>
      <c r="AR47" s="71"/>
      <c r="AS47" s="71"/>
      <c r="AT47" s="71"/>
      <c r="AU47" s="71"/>
      <c r="AV47" s="71"/>
      <c r="AW47" s="71"/>
      <c r="AX47" s="71"/>
      <c r="AY47" s="71"/>
      <c r="AZ47" s="402"/>
      <c r="BA47" s="1043" t="s">
        <v>102</v>
      </c>
      <c r="BB47" s="678" t="s">
        <v>101</v>
      </c>
      <c r="BC47" s="111" t="s">
        <v>35</v>
      </c>
      <c r="BD47" s="107" t="s">
        <v>35</v>
      </c>
      <c r="BE47" s="107" t="s">
        <v>35</v>
      </c>
      <c r="BF47" s="107" t="s">
        <v>35</v>
      </c>
      <c r="BG47" s="102" t="s">
        <v>35</v>
      </c>
      <c r="BH47" s="111" t="s">
        <v>35</v>
      </c>
      <c r="BI47" s="107" t="s">
        <v>35</v>
      </c>
      <c r="BJ47" s="107" t="s">
        <v>35</v>
      </c>
      <c r="BK47" s="107" t="s">
        <v>35</v>
      </c>
      <c r="BL47" s="102" t="s">
        <v>35</v>
      </c>
      <c r="BM47" s="111" t="s">
        <v>35</v>
      </c>
      <c r="BN47" s="107" t="s">
        <v>35</v>
      </c>
      <c r="BO47" s="107" t="s">
        <v>35</v>
      </c>
      <c r="BP47" s="107" t="s">
        <v>35</v>
      </c>
      <c r="BQ47" s="102" t="s">
        <v>35</v>
      </c>
      <c r="BR47" s="111" t="s">
        <v>35</v>
      </c>
      <c r="BS47" s="107" t="s">
        <v>35</v>
      </c>
      <c r="BT47" s="107" t="s">
        <v>35</v>
      </c>
      <c r="BU47" s="107" t="s">
        <v>35</v>
      </c>
      <c r="BV47" s="107" t="s">
        <v>35</v>
      </c>
      <c r="BW47" s="107" t="s">
        <v>35</v>
      </c>
      <c r="BX47" s="107" t="s">
        <v>35</v>
      </c>
      <c r="BY47" s="96" t="s">
        <v>35</v>
      </c>
      <c r="BZ47" s="96" t="s">
        <v>35</v>
      </c>
      <c r="CA47" s="96" t="s">
        <v>35</v>
      </c>
      <c r="CB47" s="96" t="s">
        <v>35</v>
      </c>
      <c r="CC47" s="96" t="s">
        <v>35</v>
      </c>
      <c r="CD47" s="96" t="s">
        <v>35</v>
      </c>
      <c r="CE47" s="96" t="s">
        <v>35</v>
      </c>
      <c r="CF47" s="96" t="s">
        <v>35</v>
      </c>
      <c r="CG47" s="96" t="s">
        <v>35</v>
      </c>
      <c r="CH47" s="96" t="s">
        <v>35</v>
      </c>
      <c r="CI47" s="96" t="s">
        <v>35</v>
      </c>
      <c r="CJ47" s="96" t="s">
        <v>35</v>
      </c>
      <c r="CK47" s="96" t="s">
        <v>35</v>
      </c>
      <c r="CL47" s="96" t="s">
        <v>35</v>
      </c>
      <c r="CM47" s="96" t="s">
        <v>35</v>
      </c>
      <c r="CN47" s="68"/>
      <c r="CO47" s="68"/>
      <c r="CP47" s="68"/>
      <c r="CQ47" s="68"/>
      <c r="CR47" s="68"/>
      <c r="CS47" s="68"/>
      <c r="CT47" s="68"/>
      <c r="CU47" s="68"/>
      <c r="CV47" s="68"/>
      <c r="CW47" s="68"/>
      <c r="CX47" s="68"/>
      <c r="CY47" s="68"/>
      <c r="CZ47" s="68"/>
    </row>
    <row r="48" s="365" customFormat="true" ht="15" customHeight="true" x14ac:dyDescent="0.2">
      <c r="A48" s="1056"/>
      <c r="B48" s="436" t="s">
        <v>100</v>
      </c>
      <c r="C48" s="127" t="s">
        <v>35</v>
      </c>
      <c r="D48" s="124" t="s">
        <v>35</v>
      </c>
      <c r="E48" s="124" t="s">
        <v>35</v>
      </c>
      <c r="F48" s="124" t="s">
        <v>35</v>
      </c>
      <c r="G48" s="121" t="s">
        <v>35</v>
      </c>
      <c r="H48" s="118" t="s">
        <v>35</v>
      </c>
      <c r="I48" s="124" t="s">
        <v>35</v>
      </c>
      <c r="J48" s="124" t="s">
        <v>35</v>
      </c>
      <c r="K48" s="124" t="s">
        <v>35</v>
      </c>
      <c r="L48" s="115" t="s">
        <v>35</v>
      </c>
      <c r="M48" s="127" t="s">
        <v>35</v>
      </c>
      <c r="N48" s="124" t="s">
        <v>35</v>
      </c>
      <c r="O48" s="124" t="s">
        <v>35</v>
      </c>
      <c r="P48" s="124" t="s">
        <v>35</v>
      </c>
      <c r="Q48" s="121" t="s">
        <v>35</v>
      </c>
      <c r="R48" s="118" t="s">
        <v>35</v>
      </c>
      <c r="S48" s="124" t="s">
        <v>35</v>
      </c>
      <c r="T48" s="124" t="s">
        <v>35</v>
      </c>
      <c r="U48" s="124" t="s">
        <v>35</v>
      </c>
      <c r="V48" s="124" t="s">
        <v>35</v>
      </c>
      <c r="W48" s="124" t="s">
        <v>35</v>
      </c>
      <c r="X48" s="124" t="s">
        <v>35</v>
      </c>
      <c r="Y48" s="124" t="s">
        <v>35</v>
      </c>
      <c r="Z48" s="124" t="s">
        <v>35</v>
      </c>
      <c r="AA48" s="124" t="s">
        <v>35</v>
      </c>
      <c r="AB48" s="124" t="s">
        <v>35</v>
      </c>
      <c r="AC48" s="124" t="s">
        <v>35</v>
      </c>
      <c r="AD48" s="124" t="s">
        <v>35</v>
      </c>
      <c r="AE48" s="124" t="s">
        <v>35</v>
      </c>
      <c r="AF48" s="124" t="s">
        <v>35</v>
      </c>
      <c r="AG48" s="124" t="s">
        <v>35</v>
      </c>
      <c r="AH48" s="124" t="s">
        <v>35</v>
      </c>
      <c r="AI48" s="124" t="s">
        <v>35</v>
      </c>
      <c r="AJ48" s="124" t="s">
        <v>35</v>
      </c>
      <c r="AK48" s="124" t="s">
        <v>35</v>
      </c>
      <c r="AL48" s="124" t="s">
        <v>35</v>
      </c>
      <c r="AM48" s="115" t="s">
        <v>35</v>
      </c>
      <c r="AN48" s="71"/>
      <c r="AO48" s="71"/>
      <c r="AP48" s="71"/>
      <c r="AQ48" s="71"/>
      <c r="AR48" s="71"/>
      <c r="AS48" s="71"/>
      <c r="AT48" s="71"/>
      <c r="AU48" s="71"/>
      <c r="AV48" s="71"/>
      <c r="AW48" s="71"/>
      <c r="AX48" s="71"/>
      <c r="AY48" s="71"/>
      <c r="AZ48" s="402"/>
      <c r="BA48" s="1043"/>
      <c r="BB48" s="678" t="s">
        <v>100</v>
      </c>
      <c r="BC48" s="111" t="s">
        <v>35</v>
      </c>
      <c r="BD48" s="107" t="s">
        <v>35</v>
      </c>
      <c r="BE48" s="107" t="s">
        <v>35</v>
      </c>
      <c r="BF48" s="107" t="s">
        <v>35</v>
      </c>
      <c r="BG48" s="102" t="s">
        <v>35</v>
      </c>
      <c r="BH48" s="111" t="s">
        <v>35</v>
      </c>
      <c r="BI48" s="107" t="s">
        <v>35</v>
      </c>
      <c r="BJ48" s="107" t="s">
        <v>35</v>
      </c>
      <c r="BK48" s="107" t="s">
        <v>35</v>
      </c>
      <c r="BL48" s="102" t="s">
        <v>35</v>
      </c>
      <c r="BM48" s="111" t="s">
        <v>35</v>
      </c>
      <c r="BN48" s="107" t="s">
        <v>35</v>
      </c>
      <c r="BO48" s="107" t="s">
        <v>35</v>
      </c>
      <c r="BP48" s="107" t="s">
        <v>35</v>
      </c>
      <c r="BQ48" s="102" t="s">
        <v>35</v>
      </c>
      <c r="BR48" s="111" t="s">
        <v>35</v>
      </c>
      <c r="BS48" s="107" t="s">
        <v>35</v>
      </c>
      <c r="BT48" s="107" t="s">
        <v>35</v>
      </c>
      <c r="BU48" s="107" t="s">
        <v>35</v>
      </c>
      <c r="BV48" s="107" t="s">
        <v>35</v>
      </c>
      <c r="BW48" s="107" t="s">
        <v>35</v>
      </c>
      <c r="BX48" s="107" t="s">
        <v>35</v>
      </c>
      <c r="BY48" s="96" t="s">
        <v>35</v>
      </c>
      <c r="BZ48" s="96" t="s">
        <v>35</v>
      </c>
      <c r="CA48" s="96" t="s">
        <v>35</v>
      </c>
      <c r="CB48" s="96" t="s">
        <v>35</v>
      </c>
      <c r="CC48" s="96" t="s">
        <v>35</v>
      </c>
      <c r="CD48" s="96" t="s">
        <v>35</v>
      </c>
      <c r="CE48" s="96" t="s">
        <v>35</v>
      </c>
      <c r="CF48" s="96" t="s">
        <v>35</v>
      </c>
      <c r="CG48" s="96" t="s">
        <v>35</v>
      </c>
      <c r="CH48" s="96" t="s">
        <v>35</v>
      </c>
      <c r="CI48" s="96" t="s">
        <v>35</v>
      </c>
      <c r="CJ48" s="96" t="s">
        <v>35</v>
      </c>
      <c r="CK48" s="96" t="s">
        <v>35</v>
      </c>
      <c r="CL48" s="96" t="s">
        <v>35</v>
      </c>
      <c r="CM48" s="96" t="s">
        <v>35</v>
      </c>
      <c r="CN48" s="68"/>
      <c r="CO48" s="68"/>
      <c r="CP48" s="68"/>
      <c r="CQ48" s="68"/>
      <c r="CR48" s="68"/>
      <c r="CS48" s="68"/>
      <c r="CT48" s="68"/>
      <c r="CU48" s="68"/>
      <c r="CV48" s="68"/>
      <c r="CW48" s="68"/>
      <c r="CX48" s="68"/>
      <c r="CY48" s="68"/>
      <c r="CZ48" s="68"/>
    </row>
    <row r="49" s="365" customFormat="true" ht="15" customHeight="true" x14ac:dyDescent="0.2">
      <c r="A49" s="1056"/>
      <c r="B49" s="436" t="s">
        <v>68</v>
      </c>
      <c r="C49" s="127" t="s">
        <v>35</v>
      </c>
      <c r="D49" s="124" t="s">
        <v>35</v>
      </c>
      <c r="E49" s="124" t="s">
        <v>35</v>
      </c>
      <c r="F49" s="124" t="s">
        <v>35</v>
      </c>
      <c r="G49" s="121" t="s">
        <v>35</v>
      </c>
      <c r="H49" s="118" t="s">
        <v>35</v>
      </c>
      <c r="I49" s="124" t="s">
        <v>35</v>
      </c>
      <c r="J49" s="124" t="s">
        <v>35</v>
      </c>
      <c r="K49" s="124" t="s">
        <v>35</v>
      </c>
      <c r="L49" s="115" t="s">
        <v>35</v>
      </c>
      <c r="M49" s="127" t="s">
        <v>35</v>
      </c>
      <c r="N49" s="124" t="s">
        <v>35</v>
      </c>
      <c r="O49" s="124" t="s">
        <v>35</v>
      </c>
      <c r="P49" s="124" t="s">
        <v>35</v>
      </c>
      <c r="Q49" s="121" t="s">
        <v>35</v>
      </c>
      <c r="R49" s="118" t="s">
        <v>35</v>
      </c>
      <c r="S49" s="124" t="s">
        <v>35</v>
      </c>
      <c r="T49" s="124" t="s">
        <v>35</v>
      </c>
      <c r="U49" s="124" t="s">
        <v>35</v>
      </c>
      <c r="V49" s="124" t="s">
        <v>35</v>
      </c>
      <c r="W49" s="124" t="s">
        <v>35</v>
      </c>
      <c r="X49" s="124" t="s">
        <v>35</v>
      </c>
      <c r="Y49" s="124" t="s">
        <v>35</v>
      </c>
      <c r="Z49" s="124" t="s">
        <v>35</v>
      </c>
      <c r="AA49" s="124" t="s">
        <v>35</v>
      </c>
      <c r="AB49" s="124" t="s">
        <v>35</v>
      </c>
      <c r="AC49" s="124" t="s">
        <v>35</v>
      </c>
      <c r="AD49" s="124" t="s">
        <v>35</v>
      </c>
      <c r="AE49" s="124" t="s">
        <v>35</v>
      </c>
      <c r="AF49" s="124" t="s">
        <v>35</v>
      </c>
      <c r="AG49" s="124" t="s">
        <v>35</v>
      </c>
      <c r="AH49" s="124" t="s">
        <v>35</v>
      </c>
      <c r="AI49" s="124" t="s">
        <v>35</v>
      </c>
      <c r="AJ49" s="124" t="s">
        <v>35</v>
      </c>
      <c r="AK49" s="124" t="s">
        <v>35</v>
      </c>
      <c r="AL49" s="124" t="s">
        <v>35</v>
      </c>
      <c r="AM49" s="115" t="s">
        <v>35</v>
      </c>
      <c r="AN49" s="71"/>
      <c r="AO49" s="71"/>
      <c r="AP49" s="71"/>
      <c r="AQ49" s="71"/>
      <c r="AR49" s="71"/>
      <c r="AS49" s="71"/>
      <c r="AT49" s="71"/>
      <c r="AU49" s="71"/>
      <c r="AV49" s="71"/>
      <c r="AW49" s="71"/>
      <c r="AX49" s="71"/>
      <c r="AY49" s="71"/>
      <c r="AZ49" s="402"/>
      <c r="BA49" s="1043"/>
      <c r="BB49" s="678" t="s">
        <v>68</v>
      </c>
      <c r="BC49" s="111" t="s">
        <v>35</v>
      </c>
      <c r="BD49" s="107" t="s">
        <v>35</v>
      </c>
      <c r="BE49" s="107" t="s">
        <v>35</v>
      </c>
      <c r="BF49" s="107" t="s">
        <v>35</v>
      </c>
      <c r="BG49" s="102" t="s">
        <v>35</v>
      </c>
      <c r="BH49" s="111" t="s">
        <v>35</v>
      </c>
      <c r="BI49" s="107" t="s">
        <v>35</v>
      </c>
      <c r="BJ49" s="107" t="s">
        <v>35</v>
      </c>
      <c r="BK49" s="107" t="s">
        <v>35</v>
      </c>
      <c r="BL49" s="102" t="s">
        <v>35</v>
      </c>
      <c r="BM49" s="111" t="s">
        <v>35</v>
      </c>
      <c r="BN49" s="107" t="s">
        <v>35</v>
      </c>
      <c r="BO49" s="107" t="s">
        <v>35</v>
      </c>
      <c r="BP49" s="107" t="s">
        <v>35</v>
      </c>
      <c r="BQ49" s="102" t="s">
        <v>35</v>
      </c>
      <c r="BR49" s="111" t="s">
        <v>35</v>
      </c>
      <c r="BS49" s="107" t="s">
        <v>35</v>
      </c>
      <c r="BT49" s="107" t="s">
        <v>35</v>
      </c>
      <c r="BU49" s="107" t="s">
        <v>35</v>
      </c>
      <c r="BV49" s="107" t="s">
        <v>35</v>
      </c>
      <c r="BW49" s="107" t="s">
        <v>35</v>
      </c>
      <c r="BX49" s="107" t="s">
        <v>35</v>
      </c>
      <c r="BY49" s="96" t="s">
        <v>35</v>
      </c>
      <c r="BZ49" s="96" t="s">
        <v>35</v>
      </c>
      <c r="CA49" s="96" t="s">
        <v>35</v>
      </c>
      <c r="CB49" s="96" t="s">
        <v>35</v>
      </c>
      <c r="CC49" s="96" t="s">
        <v>35</v>
      </c>
      <c r="CD49" s="96" t="s">
        <v>35</v>
      </c>
      <c r="CE49" s="96" t="s">
        <v>35</v>
      </c>
      <c r="CF49" s="96" t="s">
        <v>35</v>
      </c>
      <c r="CG49" s="96" t="s">
        <v>35</v>
      </c>
      <c r="CH49" s="96" t="s">
        <v>35</v>
      </c>
      <c r="CI49" s="96" t="s">
        <v>35</v>
      </c>
      <c r="CJ49" s="96" t="s">
        <v>35</v>
      </c>
      <c r="CK49" s="96" t="s">
        <v>35</v>
      </c>
      <c r="CL49" s="96" t="s">
        <v>35</v>
      </c>
      <c r="CM49" s="96" t="s">
        <v>35</v>
      </c>
      <c r="CN49" s="68"/>
      <c r="CO49" s="68"/>
      <c r="CP49" s="68"/>
      <c r="CQ49" s="68"/>
      <c r="CR49" s="68"/>
      <c r="CS49" s="68"/>
      <c r="CT49" s="68"/>
      <c r="CU49" s="68"/>
      <c r="CV49" s="68"/>
      <c r="CW49" s="68"/>
      <c r="CX49" s="68"/>
      <c r="CY49" s="68"/>
      <c r="CZ49" s="68"/>
    </row>
    <row r="50" s="365" customFormat="true" ht="15" customHeight="true" x14ac:dyDescent="0.2">
      <c r="A50" s="1056" t="s">
        <v>103</v>
      </c>
      <c r="B50" s="436" t="s">
        <v>101</v>
      </c>
      <c r="C50" s="127" t="s">
        <v>35</v>
      </c>
      <c r="D50" s="124" t="s">
        <v>35</v>
      </c>
      <c r="E50" s="124" t="s">
        <v>35</v>
      </c>
      <c r="F50" s="124" t="s">
        <v>35</v>
      </c>
      <c r="G50" s="121" t="s">
        <v>35</v>
      </c>
      <c r="H50" s="118" t="s">
        <v>35</v>
      </c>
      <c r="I50" s="124" t="s">
        <v>35</v>
      </c>
      <c r="J50" s="124" t="s">
        <v>35</v>
      </c>
      <c r="K50" s="124" t="s">
        <v>35</v>
      </c>
      <c r="L50" s="115" t="s">
        <v>35</v>
      </c>
      <c r="M50" s="127" t="s">
        <v>35</v>
      </c>
      <c r="N50" s="124" t="s">
        <v>35</v>
      </c>
      <c r="O50" s="124" t="s">
        <v>35</v>
      </c>
      <c r="P50" s="124" t="s">
        <v>35</v>
      </c>
      <c r="Q50" s="121" t="s">
        <v>35</v>
      </c>
      <c r="R50" s="118" t="s">
        <v>35</v>
      </c>
      <c r="S50" s="124" t="s">
        <v>35</v>
      </c>
      <c r="T50" s="124" t="s">
        <v>35</v>
      </c>
      <c r="U50" s="124" t="s">
        <v>35</v>
      </c>
      <c r="V50" s="124" t="s">
        <v>35</v>
      </c>
      <c r="W50" s="124" t="s">
        <v>35</v>
      </c>
      <c r="X50" s="124" t="s">
        <v>35</v>
      </c>
      <c r="Y50" s="124" t="s">
        <v>35</v>
      </c>
      <c r="Z50" s="124" t="s">
        <v>35</v>
      </c>
      <c r="AA50" s="124" t="s">
        <v>35</v>
      </c>
      <c r="AB50" s="124" t="s">
        <v>35</v>
      </c>
      <c r="AC50" s="124" t="s">
        <v>35</v>
      </c>
      <c r="AD50" s="124" t="s">
        <v>35</v>
      </c>
      <c r="AE50" s="124" t="s">
        <v>35</v>
      </c>
      <c r="AF50" s="124" t="s">
        <v>35</v>
      </c>
      <c r="AG50" s="124" t="s">
        <v>35</v>
      </c>
      <c r="AH50" s="124" t="s">
        <v>35</v>
      </c>
      <c r="AI50" s="124" t="s">
        <v>35</v>
      </c>
      <c r="AJ50" s="124" t="s">
        <v>35</v>
      </c>
      <c r="AK50" s="124" t="s">
        <v>35</v>
      </c>
      <c r="AL50" s="124" t="s">
        <v>35</v>
      </c>
      <c r="AM50" s="115" t="s">
        <v>35</v>
      </c>
      <c r="AN50" s="71"/>
      <c r="AO50" s="71"/>
      <c r="AP50" s="71"/>
      <c r="AQ50" s="71"/>
      <c r="AR50" s="71"/>
      <c r="AS50" s="71"/>
      <c r="AT50" s="71"/>
      <c r="AU50" s="71"/>
      <c r="AV50" s="71"/>
      <c r="AW50" s="71"/>
      <c r="AX50" s="71"/>
      <c r="AY50" s="71"/>
      <c r="AZ50" s="402"/>
      <c r="BA50" s="1043" t="s">
        <v>103</v>
      </c>
      <c r="BB50" s="678" t="s">
        <v>101</v>
      </c>
      <c r="BC50" s="111" t="s">
        <v>35</v>
      </c>
      <c r="BD50" s="107" t="s">
        <v>35</v>
      </c>
      <c r="BE50" s="107" t="s">
        <v>35</v>
      </c>
      <c r="BF50" s="107" t="s">
        <v>35</v>
      </c>
      <c r="BG50" s="102" t="s">
        <v>35</v>
      </c>
      <c r="BH50" s="111" t="s">
        <v>35</v>
      </c>
      <c r="BI50" s="107" t="s">
        <v>35</v>
      </c>
      <c r="BJ50" s="107" t="s">
        <v>35</v>
      </c>
      <c r="BK50" s="107" t="s">
        <v>35</v>
      </c>
      <c r="BL50" s="102" t="s">
        <v>35</v>
      </c>
      <c r="BM50" s="111" t="s">
        <v>35</v>
      </c>
      <c r="BN50" s="107" t="s">
        <v>35</v>
      </c>
      <c r="BO50" s="107" t="s">
        <v>35</v>
      </c>
      <c r="BP50" s="107" t="s">
        <v>35</v>
      </c>
      <c r="BQ50" s="102" t="s">
        <v>35</v>
      </c>
      <c r="BR50" s="111" t="s">
        <v>35</v>
      </c>
      <c r="BS50" s="107" t="s">
        <v>35</v>
      </c>
      <c r="BT50" s="107" t="s">
        <v>35</v>
      </c>
      <c r="BU50" s="107" t="s">
        <v>35</v>
      </c>
      <c r="BV50" s="107" t="s">
        <v>35</v>
      </c>
      <c r="BW50" s="107" t="s">
        <v>35</v>
      </c>
      <c r="BX50" s="107" t="s">
        <v>35</v>
      </c>
      <c r="BY50" s="96" t="s">
        <v>35</v>
      </c>
      <c r="BZ50" s="96" t="s">
        <v>35</v>
      </c>
      <c r="CA50" s="96" t="s">
        <v>35</v>
      </c>
      <c r="CB50" s="96" t="s">
        <v>35</v>
      </c>
      <c r="CC50" s="96" t="s">
        <v>35</v>
      </c>
      <c r="CD50" s="96" t="s">
        <v>35</v>
      </c>
      <c r="CE50" s="96" t="s">
        <v>35</v>
      </c>
      <c r="CF50" s="96" t="s">
        <v>35</v>
      </c>
      <c r="CG50" s="96" t="s">
        <v>35</v>
      </c>
      <c r="CH50" s="96" t="s">
        <v>35</v>
      </c>
      <c r="CI50" s="96" t="s">
        <v>35</v>
      </c>
      <c r="CJ50" s="96" t="s">
        <v>35</v>
      </c>
      <c r="CK50" s="96" t="s">
        <v>35</v>
      </c>
      <c r="CL50" s="96" t="s">
        <v>35</v>
      </c>
      <c r="CM50" s="96" t="s">
        <v>35</v>
      </c>
      <c r="CN50" s="68"/>
      <c r="CO50" s="68"/>
      <c r="CP50" s="68"/>
      <c r="CQ50" s="68"/>
      <c r="CR50" s="68"/>
      <c r="CS50" s="68"/>
      <c r="CT50" s="68"/>
      <c r="CU50" s="68"/>
      <c r="CV50" s="68"/>
      <c r="CW50" s="68"/>
      <c r="CX50" s="68"/>
      <c r="CY50" s="68"/>
      <c r="CZ50" s="68"/>
    </row>
    <row r="51" s="365" customFormat="true" ht="15" customHeight="true" x14ac:dyDescent="0.2">
      <c r="A51" s="1056"/>
      <c r="B51" s="436" t="s">
        <v>100</v>
      </c>
      <c r="C51" s="127" t="s">
        <v>35</v>
      </c>
      <c r="D51" s="124" t="s">
        <v>35</v>
      </c>
      <c r="E51" s="124" t="s">
        <v>35</v>
      </c>
      <c r="F51" s="124" t="s">
        <v>35</v>
      </c>
      <c r="G51" s="121" t="s">
        <v>35</v>
      </c>
      <c r="H51" s="118" t="s">
        <v>35</v>
      </c>
      <c r="I51" s="124" t="s">
        <v>35</v>
      </c>
      <c r="J51" s="124" t="s">
        <v>35</v>
      </c>
      <c r="K51" s="124" t="s">
        <v>35</v>
      </c>
      <c r="L51" s="115" t="s">
        <v>35</v>
      </c>
      <c r="M51" s="127" t="s">
        <v>35</v>
      </c>
      <c r="N51" s="124" t="s">
        <v>35</v>
      </c>
      <c r="O51" s="124" t="s">
        <v>35</v>
      </c>
      <c r="P51" s="124" t="s">
        <v>35</v>
      </c>
      <c r="Q51" s="121" t="s">
        <v>35</v>
      </c>
      <c r="R51" s="118" t="s">
        <v>35</v>
      </c>
      <c r="S51" s="124" t="s">
        <v>35</v>
      </c>
      <c r="T51" s="124" t="s">
        <v>35</v>
      </c>
      <c r="U51" s="124" t="s">
        <v>35</v>
      </c>
      <c r="V51" s="124" t="s">
        <v>35</v>
      </c>
      <c r="W51" s="124" t="s">
        <v>35</v>
      </c>
      <c r="X51" s="124" t="s">
        <v>35</v>
      </c>
      <c r="Y51" s="124" t="s">
        <v>35</v>
      </c>
      <c r="Z51" s="124" t="s">
        <v>35</v>
      </c>
      <c r="AA51" s="124" t="s">
        <v>35</v>
      </c>
      <c r="AB51" s="124" t="s">
        <v>35</v>
      </c>
      <c r="AC51" s="124" t="s">
        <v>35</v>
      </c>
      <c r="AD51" s="124" t="s">
        <v>35</v>
      </c>
      <c r="AE51" s="124" t="s">
        <v>35</v>
      </c>
      <c r="AF51" s="124" t="s">
        <v>35</v>
      </c>
      <c r="AG51" s="124" t="s">
        <v>35</v>
      </c>
      <c r="AH51" s="124" t="s">
        <v>35</v>
      </c>
      <c r="AI51" s="124" t="s">
        <v>35</v>
      </c>
      <c r="AJ51" s="124" t="s">
        <v>35</v>
      </c>
      <c r="AK51" s="124" t="s">
        <v>35</v>
      </c>
      <c r="AL51" s="124" t="s">
        <v>35</v>
      </c>
      <c r="AM51" s="115" t="s">
        <v>35</v>
      </c>
      <c r="AN51" s="71"/>
      <c r="AO51" s="71"/>
      <c r="AP51" s="71"/>
      <c r="AQ51" s="71"/>
      <c r="AR51" s="71"/>
      <c r="AS51" s="71"/>
      <c r="AT51" s="71"/>
      <c r="AU51" s="71"/>
      <c r="AV51" s="71"/>
      <c r="AW51" s="71"/>
      <c r="AX51" s="71"/>
      <c r="AY51" s="71"/>
      <c r="AZ51" s="402"/>
      <c r="BA51" s="1043"/>
      <c r="BB51" s="678" t="s">
        <v>100</v>
      </c>
      <c r="BC51" s="111" t="s">
        <v>35</v>
      </c>
      <c r="BD51" s="107" t="s">
        <v>35</v>
      </c>
      <c r="BE51" s="107" t="s">
        <v>35</v>
      </c>
      <c r="BF51" s="107" t="s">
        <v>35</v>
      </c>
      <c r="BG51" s="102" t="s">
        <v>35</v>
      </c>
      <c r="BH51" s="111" t="s">
        <v>35</v>
      </c>
      <c r="BI51" s="107" t="s">
        <v>35</v>
      </c>
      <c r="BJ51" s="107" t="s">
        <v>35</v>
      </c>
      <c r="BK51" s="107" t="s">
        <v>35</v>
      </c>
      <c r="BL51" s="102" t="s">
        <v>35</v>
      </c>
      <c r="BM51" s="111" t="s">
        <v>35</v>
      </c>
      <c r="BN51" s="107" t="s">
        <v>35</v>
      </c>
      <c r="BO51" s="107" t="s">
        <v>35</v>
      </c>
      <c r="BP51" s="107" t="s">
        <v>35</v>
      </c>
      <c r="BQ51" s="102" t="s">
        <v>35</v>
      </c>
      <c r="BR51" s="111" t="s">
        <v>35</v>
      </c>
      <c r="BS51" s="107" t="s">
        <v>35</v>
      </c>
      <c r="BT51" s="107" t="s">
        <v>35</v>
      </c>
      <c r="BU51" s="107" t="s">
        <v>35</v>
      </c>
      <c r="BV51" s="107" t="s">
        <v>35</v>
      </c>
      <c r="BW51" s="107" t="s">
        <v>35</v>
      </c>
      <c r="BX51" s="107" t="s">
        <v>35</v>
      </c>
      <c r="BY51" s="96" t="s">
        <v>35</v>
      </c>
      <c r="BZ51" s="96" t="s">
        <v>35</v>
      </c>
      <c r="CA51" s="96" t="s">
        <v>35</v>
      </c>
      <c r="CB51" s="96" t="s">
        <v>35</v>
      </c>
      <c r="CC51" s="96" t="s">
        <v>35</v>
      </c>
      <c r="CD51" s="96" t="s">
        <v>35</v>
      </c>
      <c r="CE51" s="96" t="s">
        <v>35</v>
      </c>
      <c r="CF51" s="96" t="s">
        <v>35</v>
      </c>
      <c r="CG51" s="96" t="s">
        <v>35</v>
      </c>
      <c r="CH51" s="96" t="s">
        <v>35</v>
      </c>
      <c r="CI51" s="96" t="s">
        <v>35</v>
      </c>
      <c r="CJ51" s="96" t="s">
        <v>35</v>
      </c>
      <c r="CK51" s="96" t="s">
        <v>35</v>
      </c>
      <c r="CL51" s="96" t="s">
        <v>35</v>
      </c>
      <c r="CM51" s="96" t="s">
        <v>35</v>
      </c>
      <c r="CN51" s="68"/>
      <c r="CO51" s="68"/>
      <c r="CP51" s="68"/>
      <c r="CQ51" s="68"/>
      <c r="CR51" s="68"/>
      <c r="CS51" s="68"/>
      <c r="CT51" s="68"/>
      <c r="CU51" s="68"/>
      <c r="CV51" s="68"/>
      <c r="CW51" s="68"/>
      <c r="CX51" s="68"/>
      <c r="CY51" s="68"/>
      <c r="CZ51" s="68"/>
    </row>
    <row r="52" s="365" customFormat="true" ht="15" customHeight="true" x14ac:dyDescent="0.2">
      <c r="A52" s="1056"/>
      <c r="B52" s="436" t="s">
        <v>68</v>
      </c>
      <c r="C52" s="127" t="s">
        <v>35</v>
      </c>
      <c r="D52" s="124" t="s">
        <v>35</v>
      </c>
      <c r="E52" s="124" t="s">
        <v>35</v>
      </c>
      <c r="F52" s="124" t="s">
        <v>35</v>
      </c>
      <c r="G52" s="121" t="s">
        <v>35</v>
      </c>
      <c r="H52" s="118" t="s">
        <v>35</v>
      </c>
      <c r="I52" s="124" t="s">
        <v>35</v>
      </c>
      <c r="J52" s="124" t="s">
        <v>35</v>
      </c>
      <c r="K52" s="124" t="s">
        <v>35</v>
      </c>
      <c r="L52" s="115" t="s">
        <v>35</v>
      </c>
      <c r="M52" s="127" t="s">
        <v>35</v>
      </c>
      <c r="N52" s="124" t="s">
        <v>35</v>
      </c>
      <c r="O52" s="124" t="s">
        <v>35</v>
      </c>
      <c r="P52" s="124" t="s">
        <v>35</v>
      </c>
      <c r="Q52" s="121" t="s">
        <v>35</v>
      </c>
      <c r="R52" s="118" t="s">
        <v>35</v>
      </c>
      <c r="S52" s="124" t="s">
        <v>35</v>
      </c>
      <c r="T52" s="124" t="s">
        <v>35</v>
      </c>
      <c r="U52" s="124" t="s">
        <v>35</v>
      </c>
      <c r="V52" s="124" t="s">
        <v>35</v>
      </c>
      <c r="W52" s="124" t="s">
        <v>35</v>
      </c>
      <c r="X52" s="124" t="s">
        <v>35</v>
      </c>
      <c r="Y52" s="124" t="s">
        <v>35</v>
      </c>
      <c r="Z52" s="124" t="s">
        <v>35</v>
      </c>
      <c r="AA52" s="124" t="s">
        <v>35</v>
      </c>
      <c r="AB52" s="124" t="s">
        <v>35</v>
      </c>
      <c r="AC52" s="124" t="s">
        <v>35</v>
      </c>
      <c r="AD52" s="124" t="s">
        <v>35</v>
      </c>
      <c r="AE52" s="124" t="s">
        <v>35</v>
      </c>
      <c r="AF52" s="124" t="s">
        <v>35</v>
      </c>
      <c r="AG52" s="124" t="s">
        <v>35</v>
      </c>
      <c r="AH52" s="124" t="s">
        <v>35</v>
      </c>
      <c r="AI52" s="124" t="s">
        <v>35</v>
      </c>
      <c r="AJ52" s="124" t="s">
        <v>35</v>
      </c>
      <c r="AK52" s="124" t="s">
        <v>35</v>
      </c>
      <c r="AL52" s="124" t="s">
        <v>35</v>
      </c>
      <c r="AM52" s="115" t="s">
        <v>35</v>
      </c>
      <c r="AN52" s="71"/>
      <c r="AO52" s="71"/>
      <c r="AP52" s="71"/>
      <c r="AQ52" s="71"/>
      <c r="AR52" s="71"/>
      <c r="AS52" s="71"/>
      <c r="AT52" s="71"/>
      <c r="AU52" s="71"/>
      <c r="AV52" s="71"/>
      <c r="AW52" s="71"/>
      <c r="AX52" s="71"/>
      <c r="AY52" s="71"/>
      <c r="AZ52" s="402"/>
      <c r="BA52" s="1043"/>
      <c r="BB52" s="678" t="s">
        <v>68</v>
      </c>
      <c r="BC52" s="111" t="s">
        <v>35</v>
      </c>
      <c r="BD52" s="107" t="s">
        <v>35</v>
      </c>
      <c r="BE52" s="107" t="s">
        <v>35</v>
      </c>
      <c r="BF52" s="107" t="s">
        <v>35</v>
      </c>
      <c r="BG52" s="102" t="s">
        <v>35</v>
      </c>
      <c r="BH52" s="111" t="s">
        <v>35</v>
      </c>
      <c r="BI52" s="107" t="s">
        <v>35</v>
      </c>
      <c r="BJ52" s="107" t="s">
        <v>35</v>
      </c>
      <c r="BK52" s="107" t="s">
        <v>35</v>
      </c>
      <c r="BL52" s="102" t="s">
        <v>35</v>
      </c>
      <c r="BM52" s="111" t="s">
        <v>35</v>
      </c>
      <c r="BN52" s="107" t="s">
        <v>35</v>
      </c>
      <c r="BO52" s="107" t="s">
        <v>35</v>
      </c>
      <c r="BP52" s="107" t="s">
        <v>35</v>
      </c>
      <c r="BQ52" s="102" t="s">
        <v>35</v>
      </c>
      <c r="BR52" s="111" t="s">
        <v>35</v>
      </c>
      <c r="BS52" s="107" t="s">
        <v>35</v>
      </c>
      <c r="BT52" s="107" t="s">
        <v>35</v>
      </c>
      <c r="BU52" s="107" t="s">
        <v>35</v>
      </c>
      <c r="BV52" s="107" t="s">
        <v>35</v>
      </c>
      <c r="BW52" s="107" t="s">
        <v>35</v>
      </c>
      <c r="BX52" s="107" t="s">
        <v>35</v>
      </c>
      <c r="BY52" s="96" t="s">
        <v>35</v>
      </c>
      <c r="BZ52" s="96" t="s">
        <v>35</v>
      </c>
      <c r="CA52" s="96" t="s">
        <v>35</v>
      </c>
      <c r="CB52" s="96" t="s">
        <v>35</v>
      </c>
      <c r="CC52" s="96" t="s">
        <v>35</v>
      </c>
      <c r="CD52" s="96" t="s">
        <v>35</v>
      </c>
      <c r="CE52" s="96" t="s">
        <v>35</v>
      </c>
      <c r="CF52" s="96" t="s">
        <v>35</v>
      </c>
      <c r="CG52" s="96" t="s">
        <v>35</v>
      </c>
      <c r="CH52" s="96" t="s">
        <v>35</v>
      </c>
      <c r="CI52" s="96" t="s">
        <v>35</v>
      </c>
      <c r="CJ52" s="96" t="s">
        <v>35</v>
      </c>
      <c r="CK52" s="96" t="s">
        <v>35</v>
      </c>
      <c r="CL52" s="96" t="s">
        <v>35</v>
      </c>
      <c r="CM52" s="96" t="s">
        <v>35</v>
      </c>
      <c r="CN52" s="68"/>
      <c r="CO52" s="68"/>
      <c r="CP52" s="68"/>
      <c r="CQ52" s="68"/>
      <c r="CR52" s="68"/>
      <c r="CS52" s="68"/>
      <c r="CT52" s="68"/>
      <c r="CU52" s="68"/>
      <c r="CV52" s="68"/>
      <c r="CW52" s="68"/>
      <c r="CX52" s="68"/>
      <c r="CY52" s="68"/>
      <c r="CZ52" s="68"/>
    </row>
    <row r="53" s="365" customFormat="true" ht="15" customHeight="true" x14ac:dyDescent="0.2">
      <c r="A53" s="1056" t="s">
        <v>106</v>
      </c>
      <c r="B53" s="436" t="s">
        <v>101</v>
      </c>
      <c r="C53" s="127" t="s">
        <v>35</v>
      </c>
      <c r="D53" s="124" t="s">
        <v>35</v>
      </c>
      <c r="E53" s="124" t="s">
        <v>35</v>
      </c>
      <c r="F53" s="124" t="s">
        <v>35</v>
      </c>
      <c r="G53" s="121" t="s">
        <v>35</v>
      </c>
      <c r="H53" s="118" t="s">
        <v>35</v>
      </c>
      <c r="I53" s="124" t="s">
        <v>35</v>
      </c>
      <c r="J53" s="124" t="s">
        <v>35</v>
      </c>
      <c r="K53" s="124" t="s">
        <v>35</v>
      </c>
      <c r="L53" s="115" t="s">
        <v>35</v>
      </c>
      <c r="M53" s="127" t="s">
        <v>35</v>
      </c>
      <c r="N53" s="124" t="s">
        <v>35</v>
      </c>
      <c r="O53" s="124" t="s">
        <v>35</v>
      </c>
      <c r="P53" s="124" t="s">
        <v>35</v>
      </c>
      <c r="Q53" s="121" t="s">
        <v>35</v>
      </c>
      <c r="R53" s="118" t="s">
        <v>35</v>
      </c>
      <c r="S53" s="124" t="s">
        <v>35</v>
      </c>
      <c r="T53" s="124" t="s">
        <v>35</v>
      </c>
      <c r="U53" s="124" t="s">
        <v>35</v>
      </c>
      <c r="V53" s="124" t="s">
        <v>35</v>
      </c>
      <c r="W53" s="124" t="s">
        <v>35</v>
      </c>
      <c r="X53" s="124" t="s">
        <v>35</v>
      </c>
      <c r="Y53" s="124" t="s">
        <v>35</v>
      </c>
      <c r="Z53" s="124" t="s">
        <v>35</v>
      </c>
      <c r="AA53" s="124" t="s">
        <v>35</v>
      </c>
      <c r="AB53" s="124" t="s">
        <v>35</v>
      </c>
      <c r="AC53" s="124" t="s">
        <v>35</v>
      </c>
      <c r="AD53" s="124" t="s">
        <v>35</v>
      </c>
      <c r="AE53" s="124" t="s">
        <v>35</v>
      </c>
      <c r="AF53" s="124" t="s">
        <v>35</v>
      </c>
      <c r="AG53" s="124" t="s">
        <v>35</v>
      </c>
      <c r="AH53" s="124" t="s">
        <v>35</v>
      </c>
      <c r="AI53" s="124" t="s">
        <v>35</v>
      </c>
      <c r="AJ53" s="124" t="s">
        <v>35</v>
      </c>
      <c r="AK53" s="124" t="s">
        <v>35</v>
      </c>
      <c r="AL53" s="124" t="s">
        <v>35</v>
      </c>
      <c r="AM53" s="115" t="s">
        <v>35</v>
      </c>
      <c r="AN53" s="71"/>
      <c r="AO53" s="71"/>
      <c r="AP53" s="71"/>
      <c r="AQ53" s="71"/>
      <c r="AR53" s="71"/>
      <c r="AS53" s="71"/>
      <c r="AT53" s="71"/>
      <c r="AU53" s="71"/>
      <c r="AV53" s="71"/>
      <c r="AW53" s="71"/>
      <c r="AX53" s="71"/>
      <c r="AY53" s="71"/>
      <c r="AZ53" s="402"/>
      <c r="BA53" s="1043" t="s">
        <v>106</v>
      </c>
      <c r="BB53" s="678" t="s">
        <v>101</v>
      </c>
      <c r="BC53" s="111" t="s">
        <v>35</v>
      </c>
      <c r="BD53" s="107" t="s">
        <v>35</v>
      </c>
      <c r="BE53" s="107" t="s">
        <v>35</v>
      </c>
      <c r="BF53" s="107" t="s">
        <v>35</v>
      </c>
      <c r="BG53" s="102" t="s">
        <v>35</v>
      </c>
      <c r="BH53" s="111" t="s">
        <v>35</v>
      </c>
      <c r="BI53" s="107" t="s">
        <v>35</v>
      </c>
      <c r="BJ53" s="107" t="s">
        <v>35</v>
      </c>
      <c r="BK53" s="107" t="s">
        <v>35</v>
      </c>
      <c r="BL53" s="102" t="s">
        <v>35</v>
      </c>
      <c r="BM53" s="111" t="s">
        <v>35</v>
      </c>
      <c r="BN53" s="107" t="s">
        <v>35</v>
      </c>
      <c r="BO53" s="107" t="s">
        <v>35</v>
      </c>
      <c r="BP53" s="107" t="s">
        <v>35</v>
      </c>
      <c r="BQ53" s="102" t="s">
        <v>35</v>
      </c>
      <c r="BR53" s="111" t="s">
        <v>35</v>
      </c>
      <c r="BS53" s="107" t="s">
        <v>35</v>
      </c>
      <c r="BT53" s="107" t="s">
        <v>35</v>
      </c>
      <c r="BU53" s="107" t="s">
        <v>35</v>
      </c>
      <c r="BV53" s="107" t="s">
        <v>35</v>
      </c>
      <c r="BW53" s="107" t="s">
        <v>35</v>
      </c>
      <c r="BX53" s="107" t="s">
        <v>35</v>
      </c>
      <c r="BY53" s="96" t="s">
        <v>35</v>
      </c>
      <c r="BZ53" s="96" t="s">
        <v>35</v>
      </c>
      <c r="CA53" s="96" t="s">
        <v>35</v>
      </c>
      <c r="CB53" s="96" t="s">
        <v>35</v>
      </c>
      <c r="CC53" s="96" t="s">
        <v>35</v>
      </c>
      <c r="CD53" s="96" t="s">
        <v>35</v>
      </c>
      <c r="CE53" s="96" t="s">
        <v>35</v>
      </c>
      <c r="CF53" s="96" t="s">
        <v>35</v>
      </c>
      <c r="CG53" s="96" t="s">
        <v>35</v>
      </c>
      <c r="CH53" s="96" t="s">
        <v>35</v>
      </c>
      <c r="CI53" s="96" t="s">
        <v>35</v>
      </c>
      <c r="CJ53" s="96" t="s">
        <v>35</v>
      </c>
      <c r="CK53" s="96" t="s">
        <v>35</v>
      </c>
      <c r="CL53" s="96" t="s">
        <v>35</v>
      </c>
      <c r="CM53" s="96" t="s">
        <v>35</v>
      </c>
      <c r="CN53" s="68"/>
      <c r="CO53" s="68"/>
      <c r="CP53" s="68"/>
      <c r="CQ53" s="68"/>
      <c r="CR53" s="68"/>
      <c r="CS53" s="68"/>
      <c r="CT53" s="68"/>
      <c r="CU53" s="68"/>
      <c r="CV53" s="68"/>
      <c r="CW53" s="68"/>
      <c r="CX53" s="68"/>
      <c r="CY53" s="68"/>
      <c r="CZ53" s="68"/>
    </row>
    <row r="54" s="365" customFormat="true" ht="15" customHeight="true" x14ac:dyDescent="0.2">
      <c r="A54" s="1056"/>
      <c r="B54" s="436" t="s">
        <v>100</v>
      </c>
      <c r="C54" s="127" t="s">
        <v>35</v>
      </c>
      <c r="D54" s="124" t="s">
        <v>35</v>
      </c>
      <c r="E54" s="124" t="s">
        <v>35</v>
      </c>
      <c r="F54" s="124" t="s">
        <v>35</v>
      </c>
      <c r="G54" s="121" t="s">
        <v>35</v>
      </c>
      <c r="H54" s="118" t="s">
        <v>35</v>
      </c>
      <c r="I54" s="124" t="s">
        <v>35</v>
      </c>
      <c r="J54" s="124" t="s">
        <v>35</v>
      </c>
      <c r="K54" s="124" t="s">
        <v>35</v>
      </c>
      <c r="L54" s="115" t="s">
        <v>35</v>
      </c>
      <c r="M54" s="127" t="s">
        <v>35</v>
      </c>
      <c r="N54" s="124" t="s">
        <v>35</v>
      </c>
      <c r="O54" s="124" t="s">
        <v>35</v>
      </c>
      <c r="P54" s="124" t="s">
        <v>35</v>
      </c>
      <c r="Q54" s="121" t="s">
        <v>35</v>
      </c>
      <c r="R54" s="118" t="s">
        <v>35</v>
      </c>
      <c r="S54" s="124" t="s">
        <v>35</v>
      </c>
      <c r="T54" s="124" t="s">
        <v>35</v>
      </c>
      <c r="U54" s="124" t="s">
        <v>35</v>
      </c>
      <c r="V54" s="124" t="s">
        <v>35</v>
      </c>
      <c r="W54" s="124" t="s">
        <v>35</v>
      </c>
      <c r="X54" s="124" t="s">
        <v>35</v>
      </c>
      <c r="Y54" s="124" t="s">
        <v>35</v>
      </c>
      <c r="Z54" s="124" t="s">
        <v>35</v>
      </c>
      <c r="AA54" s="124" t="s">
        <v>35</v>
      </c>
      <c r="AB54" s="124" t="s">
        <v>35</v>
      </c>
      <c r="AC54" s="124" t="s">
        <v>35</v>
      </c>
      <c r="AD54" s="124" t="s">
        <v>35</v>
      </c>
      <c r="AE54" s="124" t="s">
        <v>35</v>
      </c>
      <c r="AF54" s="124" t="s">
        <v>35</v>
      </c>
      <c r="AG54" s="124" t="s">
        <v>35</v>
      </c>
      <c r="AH54" s="124" t="s">
        <v>35</v>
      </c>
      <c r="AI54" s="124" t="s">
        <v>35</v>
      </c>
      <c r="AJ54" s="124" t="s">
        <v>35</v>
      </c>
      <c r="AK54" s="124" t="s">
        <v>35</v>
      </c>
      <c r="AL54" s="124" t="s">
        <v>35</v>
      </c>
      <c r="AM54" s="115" t="s">
        <v>35</v>
      </c>
      <c r="AN54" s="71"/>
      <c r="AO54" s="71"/>
      <c r="AP54" s="71"/>
      <c r="AQ54" s="71"/>
      <c r="AR54" s="71"/>
      <c r="AS54" s="71"/>
      <c r="AT54" s="71"/>
      <c r="AU54" s="71"/>
      <c r="AV54" s="71"/>
      <c r="AW54" s="71"/>
      <c r="AX54" s="71"/>
      <c r="AY54" s="71"/>
      <c r="AZ54" s="402"/>
      <c r="BA54" s="1043"/>
      <c r="BB54" s="678" t="s">
        <v>100</v>
      </c>
      <c r="BC54" s="111" t="s">
        <v>35</v>
      </c>
      <c r="BD54" s="107" t="s">
        <v>35</v>
      </c>
      <c r="BE54" s="107" t="s">
        <v>35</v>
      </c>
      <c r="BF54" s="107" t="s">
        <v>35</v>
      </c>
      <c r="BG54" s="102" t="s">
        <v>35</v>
      </c>
      <c r="BH54" s="111" t="s">
        <v>35</v>
      </c>
      <c r="BI54" s="107" t="s">
        <v>35</v>
      </c>
      <c r="BJ54" s="107" t="s">
        <v>35</v>
      </c>
      <c r="BK54" s="107" t="s">
        <v>35</v>
      </c>
      <c r="BL54" s="102" t="s">
        <v>35</v>
      </c>
      <c r="BM54" s="111" t="s">
        <v>35</v>
      </c>
      <c r="BN54" s="107" t="s">
        <v>35</v>
      </c>
      <c r="BO54" s="107" t="s">
        <v>35</v>
      </c>
      <c r="BP54" s="107" t="s">
        <v>35</v>
      </c>
      <c r="BQ54" s="102" t="s">
        <v>35</v>
      </c>
      <c r="BR54" s="111" t="s">
        <v>35</v>
      </c>
      <c r="BS54" s="107" t="s">
        <v>35</v>
      </c>
      <c r="BT54" s="107" t="s">
        <v>35</v>
      </c>
      <c r="BU54" s="107" t="s">
        <v>35</v>
      </c>
      <c r="BV54" s="107" t="s">
        <v>35</v>
      </c>
      <c r="BW54" s="107" t="s">
        <v>35</v>
      </c>
      <c r="BX54" s="107" t="s">
        <v>35</v>
      </c>
      <c r="BY54" s="96" t="s">
        <v>35</v>
      </c>
      <c r="BZ54" s="96" t="s">
        <v>35</v>
      </c>
      <c r="CA54" s="96" t="s">
        <v>35</v>
      </c>
      <c r="CB54" s="96" t="s">
        <v>35</v>
      </c>
      <c r="CC54" s="96" t="s">
        <v>35</v>
      </c>
      <c r="CD54" s="96" t="s">
        <v>35</v>
      </c>
      <c r="CE54" s="96" t="s">
        <v>35</v>
      </c>
      <c r="CF54" s="96" t="s">
        <v>35</v>
      </c>
      <c r="CG54" s="96" t="s">
        <v>35</v>
      </c>
      <c r="CH54" s="96" t="s">
        <v>35</v>
      </c>
      <c r="CI54" s="96" t="s">
        <v>35</v>
      </c>
      <c r="CJ54" s="96" t="s">
        <v>35</v>
      </c>
      <c r="CK54" s="96" t="s">
        <v>35</v>
      </c>
      <c r="CL54" s="96" t="s">
        <v>35</v>
      </c>
      <c r="CM54" s="96" t="s">
        <v>35</v>
      </c>
      <c r="CN54" s="68"/>
      <c r="CO54" s="68"/>
      <c r="CP54" s="68"/>
      <c r="CQ54" s="68"/>
      <c r="CR54" s="68"/>
      <c r="CS54" s="68"/>
      <c r="CT54" s="68"/>
      <c r="CU54" s="68"/>
      <c r="CV54" s="68"/>
      <c r="CW54" s="68"/>
      <c r="CX54" s="68"/>
      <c r="CY54" s="68"/>
      <c r="CZ54" s="68"/>
    </row>
    <row r="55" s="365" customFormat="true" ht="15" customHeight="true" x14ac:dyDescent="0.2">
      <c r="A55" s="1057"/>
      <c r="B55" s="437" t="s">
        <v>68</v>
      </c>
      <c r="C55" s="126" t="s">
        <v>35</v>
      </c>
      <c r="D55" s="123" t="s">
        <v>35</v>
      </c>
      <c r="E55" s="123" t="s">
        <v>35</v>
      </c>
      <c r="F55" s="123" t="s">
        <v>35</v>
      </c>
      <c r="G55" s="120" t="s">
        <v>35</v>
      </c>
      <c r="H55" s="117" t="s">
        <v>35</v>
      </c>
      <c r="I55" s="123" t="s">
        <v>35</v>
      </c>
      <c r="J55" s="123" t="s">
        <v>35</v>
      </c>
      <c r="K55" s="123" t="s">
        <v>35</v>
      </c>
      <c r="L55" s="114" t="s">
        <v>35</v>
      </c>
      <c r="M55" s="126" t="s">
        <v>35</v>
      </c>
      <c r="N55" s="123" t="s">
        <v>35</v>
      </c>
      <c r="O55" s="123" t="s">
        <v>35</v>
      </c>
      <c r="P55" s="123" t="s">
        <v>35</v>
      </c>
      <c r="Q55" s="120" t="s">
        <v>35</v>
      </c>
      <c r="R55" s="77" t="s">
        <v>35</v>
      </c>
      <c r="S55" s="76" t="s">
        <v>35</v>
      </c>
      <c r="T55" s="76" t="s">
        <v>35</v>
      </c>
      <c r="U55" s="76" t="s">
        <v>35</v>
      </c>
      <c r="V55" s="76" t="s">
        <v>35</v>
      </c>
      <c r="W55" s="76" t="s">
        <v>35</v>
      </c>
      <c r="X55" s="76" t="s">
        <v>35</v>
      </c>
      <c r="Y55" s="76" t="s">
        <v>35</v>
      </c>
      <c r="Z55" s="76" t="s">
        <v>35</v>
      </c>
      <c r="AA55" s="76" t="s">
        <v>35</v>
      </c>
      <c r="AB55" s="76" t="s">
        <v>35</v>
      </c>
      <c r="AC55" s="76" t="s">
        <v>35</v>
      </c>
      <c r="AD55" s="76" t="s">
        <v>35</v>
      </c>
      <c r="AE55" s="76" t="s">
        <v>35</v>
      </c>
      <c r="AF55" s="76" t="s">
        <v>35</v>
      </c>
      <c r="AG55" s="76" t="s">
        <v>35</v>
      </c>
      <c r="AH55" s="76" t="s">
        <v>35</v>
      </c>
      <c r="AI55" s="76" t="s">
        <v>35</v>
      </c>
      <c r="AJ55" s="76" t="s">
        <v>35</v>
      </c>
      <c r="AK55" s="76" t="s">
        <v>35</v>
      </c>
      <c r="AL55" s="76" t="s">
        <v>35</v>
      </c>
      <c r="AM55" s="72" t="s">
        <v>35</v>
      </c>
      <c r="AN55" s="71"/>
      <c r="AO55" s="71"/>
      <c r="AP55" s="71"/>
      <c r="AQ55" s="71"/>
      <c r="AR55" s="71"/>
      <c r="AS55" s="71"/>
      <c r="AT55" s="71"/>
      <c r="AU55" s="71"/>
      <c r="AV55" s="71"/>
      <c r="AW55" s="71"/>
      <c r="AX55" s="71"/>
      <c r="AY55" s="71"/>
      <c r="AZ55" s="402"/>
      <c r="BA55" s="1045"/>
      <c r="BB55" s="681" t="s">
        <v>68</v>
      </c>
      <c r="BC55" s="109" t="s">
        <v>35</v>
      </c>
      <c r="BD55" s="105" t="s">
        <v>35</v>
      </c>
      <c r="BE55" s="105" t="s">
        <v>35</v>
      </c>
      <c r="BF55" s="105" t="s">
        <v>35</v>
      </c>
      <c r="BG55" s="100" t="s">
        <v>35</v>
      </c>
      <c r="BH55" s="109" t="s">
        <v>35</v>
      </c>
      <c r="BI55" s="105" t="s">
        <v>35</v>
      </c>
      <c r="BJ55" s="105" t="s">
        <v>35</v>
      </c>
      <c r="BK55" s="105" t="s">
        <v>35</v>
      </c>
      <c r="BL55" s="100" t="s">
        <v>35</v>
      </c>
      <c r="BM55" s="109" t="s">
        <v>35</v>
      </c>
      <c r="BN55" s="105" t="s">
        <v>35</v>
      </c>
      <c r="BO55" s="105" t="s">
        <v>35</v>
      </c>
      <c r="BP55" s="105" t="s">
        <v>35</v>
      </c>
      <c r="BQ55" s="100" t="s">
        <v>35</v>
      </c>
      <c r="BR55" s="75" t="s">
        <v>35</v>
      </c>
      <c r="BS55" s="74" t="s">
        <v>35</v>
      </c>
      <c r="BT55" s="74" t="s">
        <v>35</v>
      </c>
      <c r="BU55" s="74" t="s">
        <v>35</v>
      </c>
      <c r="BV55" s="74" t="s">
        <v>35</v>
      </c>
      <c r="BW55" s="74" t="s">
        <v>35</v>
      </c>
      <c r="BX55" s="74" t="s">
        <v>35</v>
      </c>
      <c r="BY55" s="74" t="s">
        <v>35</v>
      </c>
      <c r="BZ55" s="98" t="s">
        <v>35</v>
      </c>
      <c r="CA55" s="98" t="s">
        <v>35</v>
      </c>
      <c r="CB55" s="98" t="s">
        <v>35</v>
      </c>
      <c r="CC55" s="98" t="s">
        <v>35</v>
      </c>
      <c r="CD55" s="98" t="s">
        <v>35</v>
      </c>
      <c r="CE55" s="98" t="s">
        <v>35</v>
      </c>
      <c r="CF55" s="98" t="s">
        <v>35</v>
      </c>
      <c r="CG55" s="98" t="s">
        <v>35</v>
      </c>
      <c r="CH55" s="98" t="s">
        <v>35</v>
      </c>
      <c r="CI55" s="98" t="s">
        <v>35</v>
      </c>
      <c r="CJ55" s="98" t="s">
        <v>35</v>
      </c>
      <c r="CK55" s="98" t="s">
        <v>35</v>
      </c>
      <c r="CL55" s="98" t="s">
        <v>35</v>
      </c>
      <c r="CM55" s="98" t="s">
        <v>35</v>
      </c>
      <c r="CN55" s="68"/>
      <c r="CO55" s="68"/>
      <c r="CP55" s="68"/>
      <c r="CQ55" s="68"/>
      <c r="CR55" s="68"/>
      <c r="CS55" s="68"/>
      <c r="CT55" s="68"/>
      <c r="CU55" s="68"/>
      <c r="CV55" s="68"/>
      <c r="CW55" s="68"/>
      <c r="CX55" s="68"/>
      <c r="CY55" s="68"/>
      <c r="CZ55" s="68"/>
    </row>
    <row r="56" s="575" customFormat="true" ht="15" customHeight="true" x14ac:dyDescent="0.2">
      <c r="A56" s="367"/>
      <c r="B56" s="433"/>
      <c r="C56" s="1065" t="s">
        <v>115</v>
      </c>
      <c r="D56" s="1066"/>
      <c r="E56" s="1066"/>
      <c r="F56" s="1066"/>
      <c r="G56" s="1067"/>
      <c r="H56" s="1064" t="s">
        <v>38</v>
      </c>
      <c r="I56" s="1052"/>
      <c r="J56" s="1052"/>
      <c r="K56" s="1052"/>
      <c r="L56" s="1054"/>
      <c r="M56" s="1051" t="s">
        <v>37</v>
      </c>
      <c r="N56" s="1052"/>
      <c r="O56" s="1052"/>
      <c r="P56" s="1052"/>
      <c r="Q56" s="1054"/>
      <c r="R56" s="81" t="s">
        <v>141</v>
      </c>
      <c r="S56" s="484"/>
      <c r="T56" s="484"/>
      <c r="U56" s="484"/>
      <c r="V56" s="484"/>
      <c r="W56" s="484"/>
      <c r="X56" s="484"/>
      <c r="Y56" s="484"/>
      <c r="Z56" s="484"/>
      <c r="AA56" s="484"/>
      <c r="AB56" s="484"/>
      <c r="AC56" s="484"/>
      <c r="AD56" s="484"/>
      <c r="AE56" s="484"/>
      <c r="AF56" s="484"/>
      <c r="AG56" s="484"/>
      <c r="AH56" s="484"/>
      <c r="AI56" s="484"/>
      <c r="AJ56" s="484"/>
      <c r="AK56" s="484"/>
      <c r="AL56" s="484"/>
      <c r="AM56" s="484"/>
      <c r="AN56" s="918"/>
      <c r="AO56" s="918"/>
      <c r="AP56" s="918"/>
      <c r="AQ56" s="918"/>
      <c r="AR56" s="918"/>
      <c r="AS56" s="918"/>
      <c r="AT56" s="918"/>
      <c r="AU56" s="918"/>
      <c r="AV56" s="918"/>
      <c r="AW56" s="918"/>
      <c r="AX56" s="918"/>
      <c r="AY56" s="918"/>
      <c r="AZ56" s="403"/>
      <c r="BA56" s="404" t="s">
        <v>131</v>
      </c>
      <c r="BB56" s="350" t="s">
        <v>96</v>
      </c>
      <c r="BC56" s="1051" t="s">
        <v>115</v>
      </c>
      <c r="BD56" s="1052"/>
      <c r="BE56" s="1052"/>
      <c r="BF56" s="1052"/>
      <c r="BG56" s="1053"/>
      <c r="BH56" s="1051" t="s">
        <v>38</v>
      </c>
      <c r="BI56" s="1052"/>
      <c r="BJ56" s="1052"/>
      <c r="BK56" s="1052"/>
      <c r="BL56" s="1053"/>
      <c r="BM56" s="1051" t="s">
        <v>37</v>
      </c>
      <c r="BN56" s="1052"/>
      <c r="BO56" s="1052"/>
      <c r="BP56" s="1052"/>
      <c r="BQ56" s="1054"/>
      <c r="BR56" s="80" t="s">
        <v>141</v>
      </c>
      <c r="BS56" s="484"/>
      <c r="BT56" s="484"/>
      <c r="BU56" s="484"/>
      <c r="BV56" s="484"/>
      <c r="BW56" s="484"/>
      <c r="BX56" s="484"/>
      <c r="BY56" s="484"/>
      <c r="BZ56" s="402"/>
      <c r="CA56" s="402"/>
      <c r="CB56" s="402"/>
      <c r="CC56" s="402"/>
      <c r="CD56" s="402"/>
      <c r="CE56" s="402"/>
      <c r="CF56" s="402"/>
      <c r="CG56" s="402"/>
      <c r="CH56" s="402"/>
      <c r="CI56" s="402"/>
      <c r="CJ56" s="402"/>
      <c r="CK56" s="402"/>
      <c r="CL56" s="402"/>
      <c r="CM56" s="402"/>
      <c r="CN56" s="402"/>
      <c r="CO56" s="402"/>
      <c r="CP56" s="402"/>
      <c r="CQ56" s="402"/>
      <c r="CR56" s="402"/>
      <c r="CS56" s="402"/>
      <c r="CT56" s="402"/>
      <c r="CU56" s="402"/>
      <c r="CV56" s="402"/>
      <c r="CW56" s="402"/>
      <c r="CX56" s="402"/>
      <c r="CY56" s="402"/>
      <c r="CZ56" s="402"/>
    </row>
    <row r="57" s="575" customFormat="true" ht="24" x14ac:dyDescent="0.2">
      <c r="A57" s="390" t="s">
        <v>69</v>
      </c>
      <c r="B57" s="433"/>
      <c r="C57" s="475" t="s">
        <v>0</v>
      </c>
      <c r="D57" s="669" t="s">
        <v>1</v>
      </c>
      <c r="E57" s="669" t="s">
        <v>2</v>
      </c>
      <c r="F57" s="669" t="s">
        <v>3</v>
      </c>
      <c r="G57" s="670" t="s">
        <v>4</v>
      </c>
      <c r="H57" s="438" t="s">
        <v>0</v>
      </c>
      <c r="I57" s="673" t="s">
        <v>1</v>
      </c>
      <c r="J57" s="673" t="s">
        <v>2</v>
      </c>
      <c r="K57" s="673" t="s">
        <v>3</v>
      </c>
      <c r="L57" s="674" t="s">
        <v>4</v>
      </c>
      <c r="M57" s="439" t="s">
        <v>0</v>
      </c>
      <c r="N57" s="673" t="s">
        <v>1</v>
      </c>
      <c r="O57" s="673" t="s">
        <v>2</v>
      </c>
      <c r="P57" s="673" t="s">
        <v>3</v>
      </c>
      <c r="Q57" s="667" t="s">
        <v>4</v>
      </c>
      <c r="R57" s="438" t="s">
        <v>245</v>
      </c>
      <c r="S57" s="673" t="s">
        <v>246</v>
      </c>
      <c r="T57" s="673" t="s">
        <v>247</v>
      </c>
      <c r="U57" s="673" t="s">
        <v>248</v>
      </c>
      <c r="V57" s="673" t="s">
        <v>249</v>
      </c>
      <c r="W57" s="673" t="s">
        <v>250</v>
      </c>
      <c r="X57" s="673" t="s">
        <v>251</v>
      </c>
      <c r="Y57" s="673" t="s">
        <v>252</v>
      </c>
      <c r="Z57" s="673" t="s">
        <v>253</v>
      </c>
      <c r="AA57" s="673" t="s">
        <v>254</v>
      </c>
      <c r="AB57" s="673" t="s">
        <v>255</v>
      </c>
      <c r="AC57" s="673" t="s">
        <v>256</v>
      </c>
      <c r="AD57" s="673" t="s">
        <v>257</v>
      </c>
      <c r="AE57" s="673" t="s">
        <v>258</v>
      </c>
      <c r="AF57" s="673" t="s">
        <v>259</v>
      </c>
      <c r="AG57" s="673" t="s">
        <v>260</v>
      </c>
      <c r="AH57" s="673" t="s">
        <v>261</v>
      </c>
      <c r="AI57" s="673" t="s">
        <v>262</v>
      </c>
      <c r="AJ57" s="673" t="s">
        <v>263</v>
      </c>
      <c r="AK57" s="673" t="s">
        <v>264</v>
      </c>
      <c r="AL57" s="673" t="s">
        <v>265</v>
      </c>
      <c r="AM57" s="674" t="s">
        <v>266</v>
      </c>
      <c r="AN57" s="918"/>
      <c r="AO57" s="918"/>
      <c r="AP57" s="918"/>
      <c r="AQ57" s="918"/>
      <c r="AR57" s="918"/>
      <c r="AS57" s="918"/>
      <c r="AT57" s="918"/>
      <c r="AU57" s="918"/>
      <c r="AV57" s="918"/>
      <c r="AW57" s="918"/>
      <c r="AX57" s="918"/>
      <c r="AY57" s="918"/>
      <c r="AZ57" s="403"/>
      <c r="BA57" s="390" t="s">
        <v>120</v>
      </c>
      <c r="BB57" s="389"/>
      <c r="BC57" s="515" t="s">
        <v>0</v>
      </c>
      <c r="BD57" s="628" t="s">
        <v>1</v>
      </c>
      <c r="BE57" s="628" t="s">
        <v>2</v>
      </c>
      <c r="BF57" s="628" t="s">
        <v>3</v>
      </c>
      <c r="BG57" s="516" t="s">
        <v>4</v>
      </c>
      <c r="BH57" s="515" t="s">
        <v>0</v>
      </c>
      <c r="BI57" s="628" t="s">
        <v>1</v>
      </c>
      <c r="BJ57" s="628" t="s">
        <v>2</v>
      </c>
      <c r="BK57" s="628" t="s">
        <v>3</v>
      </c>
      <c r="BL57" s="516" t="s">
        <v>4</v>
      </c>
      <c r="BM57" s="515" t="s">
        <v>0</v>
      </c>
      <c r="BN57" s="628" t="s">
        <v>1</v>
      </c>
      <c r="BO57" s="628" t="s">
        <v>2</v>
      </c>
      <c r="BP57" s="628" t="s">
        <v>3</v>
      </c>
      <c r="BQ57" s="516" t="s">
        <v>4</v>
      </c>
      <c r="BR57" s="515" t="s">
        <v>245</v>
      </c>
      <c r="BS57" s="628" t="s">
        <v>246</v>
      </c>
      <c r="BT57" s="628" t="s">
        <v>247</v>
      </c>
      <c r="BU57" s="628" t="s">
        <v>248</v>
      </c>
      <c r="BV57" s="628" t="s">
        <v>249</v>
      </c>
      <c r="BW57" s="628" t="s">
        <v>250</v>
      </c>
      <c r="BX57" s="628" t="s">
        <v>251</v>
      </c>
      <c r="BY57" s="629" t="s">
        <v>252</v>
      </c>
      <c r="BZ57" s="629" t="s">
        <v>253</v>
      </c>
      <c r="CA57" s="629" t="s">
        <v>254</v>
      </c>
      <c r="CB57" s="629" t="s">
        <v>255</v>
      </c>
      <c r="CC57" s="629" t="s">
        <v>256</v>
      </c>
      <c r="CD57" s="629" t="s">
        <v>257</v>
      </c>
      <c r="CE57" s="629" t="s">
        <v>258</v>
      </c>
      <c r="CF57" s="629" t="s">
        <v>259</v>
      </c>
      <c r="CG57" s="629" t="s">
        <v>260</v>
      </c>
      <c r="CH57" s="629" t="s">
        <v>261</v>
      </c>
      <c r="CI57" s="629" t="s">
        <v>262</v>
      </c>
      <c r="CJ57" s="629" t="s">
        <v>263</v>
      </c>
      <c r="CK57" s="629" t="s">
        <v>264</v>
      </c>
      <c r="CL57" s="629" t="s">
        <v>265</v>
      </c>
      <c r="CM57" s="629" t="s">
        <v>266</v>
      </c>
      <c r="CN57" s="235"/>
      <c r="CO57" s="235"/>
      <c r="CP57" s="235"/>
      <c r="CQ57" s="235"/>
      <c r="CR57" s="235"/>
      <c r="CS57" s="235"/>
      <c r="CT57" s="235"/>
      <c r="CU57" s="235"/>
      <c r="CV57" s="235"/>
      <c r="CW57" s="235"/>
      <c r="CX57" s="235"/>
      <c r="CY57" s="235"/>
      <c r="CZ57" s="235"/>
    </row>
    <row r="58" s="575" customFormat="true" ht="15" customHeight="true" x14ac:dyDescent="0.2">
      <c r="A58" s="1055" t="s">
        <v>166</v>
      </c>
      <c r="B58" s="435" t="s">
        <v>167</v>
      </c>
      <c r="C58" s="183">
        <v>0</v>
      </c>
      <c r="D58" s="182">
        <v>0</v>
      </c>
      <c r="E58" s="182">
        <v>0</v>
      </c>
      <c r="F58" s="182">
        <v>0</v>
      </c>
      <c r="G58" s="181">
        <v>10.5</v>
      </c>
      <c r="H58" s="180">
        <v>0.2</v>
      </c>
      <c r="I58" s="182">
        <v>0.5</v>
      </c>
      <c r="J58" s="182">
        <v>4.5</v>
      </c>
      <c r="K58" s="182">
        <v>11.6</v>
      </c>
      <c r="L58" s="179">
        <v>36.4</v>
      </c>
      <c r="M58" s="183">
        <v>0</v>
      </c>
      <c r="N58" s="182">
        <v>0</v>
      </c>
      <c r="O58" s="182">
        <v>0</v>
      </c>
      <c r="P58" s="182">
        <v>0</v>
      </c>
      <c r="Q58" s="181">
        <v>3.5</v>
      </c>
      <c r="R58" s="180">
        <v>1.6</v>
      </c>
      <c r="S58" s="182">
        <v>8.4</v>
      </c>
      <c r="T58" s="182">
        <v>0.2</v>
      </c>
      <c r="U58" s="182">
        <v>2</v>
      </c>
      <c r="V58" s="182">
        <v>0</v>
      </c>
      <c r="W58" s="182">
        <v>0.4</v>
      </c>
      <c r="X58" s="182">
        <v>1</v>
      </c>
      <c r="Y58" s="182">
        <v>0</v>
      </c>
      <c r="Z58" s="182">
        <v>2.6</v>
      </c>
      <c r="AA58" s="182">
        <v>0.2</v>
      </c>
      <c r="AB58" s="182">
        <v>2.6</v>
      </c>
      <c r="AC58" s="182">
        <v>0.6</v>
      </c>
      <c r="AD58" s="182">
        <v>1.6</v>
      </c>
      <c r="AE58" s="182">
        <v>1.1000000000000001</v>
      </c>
      <c r="AF58" s="182">
        <v>0</v>
      </c>
      <c r="AG58" s="182">
        <v>0.1</v>
      </c>
      <c r="AH58" s="182">
        <v>0.6</v>
      </c>
      <c r="AI58" s="182">
        <v>0.9</v>
      </c>
      <c r="AJ58" s="182">
        <v>0</v>
      </c>
      <c r="AK58" s="182">
        <v>0.5</v>
      </c>
      <c r="AL58" s="182">
        <v>2.1</v>
      </c>
      <c r="AM58" s="179">
        <v>0.4</v>
      </c>
      <c r="AN58" s="918"/>
      <c r="AO58" s="918"/>
      <c r="AP58" s="918"/>
      <c r="AQ58" s="918"/>
      <c r="AR58" s="918"/>
      <c r="AS58" s="918"/>
      <c r="AT58" s="918"/>
      <c r="AU58" s="918"/>
      <c r="AV58" s="918"/>
      <c r="AW58" s="918"/>
      <c r="AX58" s="918"/>
      <c r="AY58" s="918"/>
      <c r="AZ58" s="403"/>
      <c r="BA58" s="677"/>
      <c r="BB58" s="680"/>
      <c r="BC58" s="504"/>
      <c r="BD58" s="488"/>
      <c r="BE58" s="488"/>
      <c r="BF58" s="488"/>
      <c r="BG58" s="505"/>
      <c r="BH58" s="504"/>
      <c r="BI58" s="488"/>
      <c r="BJ58" s="488"/>
      <c r="BK58" s="488"/>
      <c r="BL58" s="505"/>
      <c r="BM58" s="504"/>
      <c r="BN58" s="488"/>
      <c r="BO58" s="488"/>
      <c r="BP58" s="488"/>
      <c r="BQ58" s="505"/>
      <c r="BR58" s="504"/>
      <c r="BS58" s="488"/>
      <c r="BT58" s="488"/>
      <c r="BU58" s="488"/>
      <c r="BV58" s="488"/>
      <c r="BW58" s="488"/>
      <c r="BX58" s="488"/>
      <c r="BY58" s="489"/>
      <c r="BZ58" s="489"/>
      <c r="CA58" s="489"/>
      <c r="CB58" s="489"/>
      <c r="CC58" s="489"/>
      <c r="CD58" s="489"/>
      <c r="CE58" s="489"/>
      <c r="CF58" s="489"/>
      <c r="CG58" s="489"/>
      <c r="CH58" s="489"/>
      <c r="CI58" s="489"/>
      <c r="CJ58" s="489"/>
      <c r="CK58" s="489"/>
      <c r="CL58" s="489"/>
      <c r="CM58" s="489"/>
      <c r="CN58" s="67"/>
      <c r="CO58" s="67"/>
      <c r="CP58" s="67"/>
      <c r="CQ58" s="67"/>
      <c r="CR58" s="67"/>
      <c r="CS58" s="67"/>
      <c r="CT58" s="67"/>
      <c r="CU58" s="67"/>
      <c r="CV58" s="67"/>
      <c r="CW58" s="67"/>
      <c r="CX58" s="67"/>
      <c r="CY58" s="67"/>
      <c r="CZ58" s="67"/>
    </row>
    <row r="59" s="575" customFormat="true" ht="15" customHeight="true" x14ac:dyDescent="0.2">
      <c r="A59" s="1056"/>
      <c r="B59" s="436" t="s">
        <v>267</v>
      </c>
      <c r="C59" s="178">
        <v>0</v>
      </c>
      <c r="D59" s="177">
        <v>0</v>
      </c>
      <c r="E59" s="177">
        <v>0.2</v>
      </c>
      <c r="F59" s="177">
        <v>0.8</v>
      </c>
      <c r="G59" s="176">
        <v>10.8</v>
      </c>
      <c r="H59" s="175">
        <v>3</v>
      </c>
      <c r="I59" s="177">
        <v>5.9</v>
      </c>
      <c r="J59" s="177">
        <v>9.4</v>
      </c>
      <c r="K59" s="177">
        <v>14.9</v>
      </c>
      <c r="L59" s="174">
        <v>16.3</v>
      </c>
      <c r="M59" s="178">
        <v>0</v>
      </c>
      <c r="N59" s="177">
        <v>0</v>
      </c>
      <c r="O59" s="177">
        <v>0</v>
      </c>
      <c r="P59" s="177">
        <v>0.2</v>
      </c>
      <c r="Q59" s="176">
        <v>5.4</v>
      </c>
      <c r="R59" s="175">
        <v>1</v>
      </c>
      <c r="S59" s="177">
        <v>3.6</v>
      </c>
      <c r="T59" s="177">
        <v>0.3</v>
      </c>
      <c r="U59" s="177">
        <v>3.2</v>
      </c>
      <c r="V59" s="177">
        <v>0</v>
      </c>
      <c r="W59" s="177">
        <v>3.5</v>
      </c>
      <c r="X59" s="177">
        <v>3.4</v>
      </c>
      <c r="Y59" s="177">
        <v>0.2</v>
      </c>
      <c r="Z59" s="177">
        <v>2.2999999999999998</v>
      </c>
      <c r="AA59" s="177">
        <v>0.4</v>
      </c>
      <c r="AB59" s="177">
        <v>10.6</v>
      </c>
      <c r="AC59" s="177">
        <v>0.5</v>
      </c>
      <c r="AD59" s="177">
        <v>3.1</v>
      </c>
      <c r="AE59" s="177">
        <v>2.4</v>
      </c>
      <c r="AF59" s="177">
        <v>0.3</v>
      </c>
      <c r="AG59" s="177">
        <v>0.3</v>
      </c>
      <c r="AH59" s="177">
        <v>0.8</v>
      </c>
      <c r="AI59" s="177">
        <v>6</v>
      </c>
      <c r="AJ59" s="177">
        <v>0.2</v>
      </c>
      <c r="AK59" s="177">
        <v>1.7</v>
      </c>
      <c r="AL59" s="177">
        <v>3.4</v>
      </c>
      <c r="AM59" s="174">
        <v>0.5</v>
      </c>
      <c r="AN59" s="918"/>
      <c r="AO59" s="918"/>
      <c r="AP59" s="918"/>
      <c r="AQ59" s="918"/>
      <c r="AR59" s="918"/>
      <c r="AS59" s="918"/>
      <c r="AT59" s="918"/>
      <c r="AU59" s="918"/>
      <c r="AV59" s="918"/>
      <c r="AW59" s="918"/>
      <c r="AX59" s="918"/>
      <c r="AY59" s="918"/>
      <c r="AZ59" s="403"/>
      <c r="BA59" s="679"/>
      <c r="BB59" s="678"/>
      <c r="BC59" s="507"/>
      <c r="BD59" s="492"/>
      <c r="BE59" s="492"/>
      <c r="BF59" s="492"/>
      <c r="BG59" s="511"/>
      <c r="BH59" s="507"/>
      <c r="BI59" s="492"/>
      <c r="BJ59" s="492"/>
      <c r="BK59" s="492"/>
      <c r="BL59" s="511"/>
      <c r="BM59" s="507"/>
      <c r="BN59" s="492"/>
      <c r="BO59" s="492"/>
      <c r="BP59" s="492"/>
      <c r="BQ59" s="511"/>
      <c r="BR59" s="507"/>
      <c r="BS59" s="492"/>
      <c r="BT59" s="492"/>
      <c r="BU59" s="492"/>
      <c r="BV59" s="492"/>
      <c r="BW59" s="492"/>
      <c r="BX59" s="492"/>
      <c r="BY59" s="493"/>
      <c r="BZ59" s="493"/>
      <c r="CA59" s="493"/>
      <c r="CB59" s="493"/>
      <c r="CC59" s="493"/>
      <c r="CD59" s="493"/>
      <c r="CE59" s="493"/>
      <c r="CF59" s="493"/>
      <c r="CG59" s="493"/>
      <c r="CH59" s="493"/>
      <c r="CI59" s="493"/>
      <c r="CJ59" s="493"/>
      <c r="CK59" s="493"/>
      <c r="CL59" s="493"/>
      <c r="CM59" s="493"/>
      <c r="CN59" s="67"/>
      <c r="CO59" s="67"/>
      <c r="CP59" s="67"/>
      <c r="CQ59" s="67"/>
      <c r="CR59" s="67"/>
      <c r="CS59" s="67"/>
      <c r="CT59" s="67"/>
      <c r="CU59" s="67"/>
      <c r="CV59" s="67"/>
      <c r="CW59" s="67"/>
      <c r="CX59" s="67"/>
      <c r="CY59" s="67"/>
      <c r="CZ59" s="67"/>
    </row>
    <row r="60" s="575" customFormat="true" ht="15" customHeight="true" x14ac:dyDescent="0.2">
      <c r="A60" s="1056"/>
      <c r="B60" s="436" t="s">
        <v>268</v>
      </c>
      <c r="C60" s="178">
        <v>5.9</v>
      </c>
      <c r="D60" s="177">
        <v>8.5</v>
      </c>
      <c r="E60" s="177">
        <v>13.3</v>
      </c>
      <c r="F60" s="177">
        <v>25.2</v>
      </c>
      <c r="G60" s="176">
        <v>45.2</v>
      </c>
      <c r="H60" s="175">
        <v>43.8</v>
      </c>
      <c r="I60" s="177">
        <v>60.5</v>
      </c>
      <c r="J60" s="177">
        <v>67.900000000000006</v>
      </c>
      <c r="K60" s="177">
        <v>59.7</v>
      </c>
      <c r="L60" s="174">
        <v>36.6</v>
      </c>
      <c r="M60" s="178">
        <v>5.2</v>
      </c>
      <c r="N60" s="177">
        <v>7.8</v>
      </c>
      <c r="O60" s="177">
        <v>10.5</v>
      </c>
      <c r="P60" s="177">
        <v>16.2</v>
      </c>
      <c r="Q60" s="176">
        <v>30.2</v>
      </c>
      <c r="R60" s="175">
        <v>20.6</v>
      </c>
      <c r="S60" s="177">
        <v>39.799999999999997</v>
      </c>
      <c r="T60" s="177">
        <v>3.8</v>
      </c>
      <c r="U60" s="177">
        <v>14</v>
      </c>
      <c r="V60" s="177">
        <v>5.7</v>
      </c>
      <c r="W60" s="177">
        <v>14.2</v>
      </c>
      <c r="X60" s="177">
        <v>13.5</v>
      </c>
      <c r="Y60" s="177">
        <v>3.6</v>
      </c>
      <c r="Z60" s="177">
        <v>15.7</v>
      </c>
      <c r="AA60" s="177">
        <v>17.3</v>
      </c>
      <c r="AB60" s="177">
        <v>14.9</v>
      </c>
      <c r="AC60" s="177">
        <v>23.3</v>
      </c>
      <c r="AD60" s="177">
        <v>11</v>
      </c>
      <c r="AE60" s="177">
        <v>18.7</v>
      </c>
      <c r="AF60" s="177">
        <v>22.9</v>
      </c>
      <c r="AG60" s="177">
        <v>38.700000000000003</v>
      </c>
      <c r="AH60" s="177">
        <v>1.3</v>
      </c>
      <c r="AI60" s="177">
        <v>18.8</v>
      </c>
      <c r="AJ60" s="177">
        <v>27.6</v>
      </c>
      <c r="AK60" s="177">
        <v>18.2</v>
      </c>
      <c r="AL60" s="177">
        <v>16.7</v>
      </c>
      <c r="AM60" s="174">
        <v>7.8</v>
      </c>
      <c r="AN60" s="918"/>
      <c r="AO60" s="918"/>
      <c r="AP60" s="918"/>
      <c r="AQ60" s="918"/>
      <c r="AR60" s="918"/>
      <c r="AS60" s="918"/>
      <c r="AT60" s="918"/>
      <c r="AU60" s="918"/>
      <c r="AV60" s="918"/>
      <c r="AW60" s="918"/>
      <c r="AX60" s="918"/>
      <c r="AY60" s="918"/>
      <c r="AZ60" s="403"/>
      <c r="BA60" s="679"/>
      <c r="BB60" s="678"/>
      <c r="BC60" s="507"/>
      <c r="BD60" s="492"/>
      <c r="BE60" s="492"/>
      <c r="BF60" s="492"/>
      <c r="BG60" s="511"/>
      <c r="BH60" s="507"/>
      <c r="BI60" s="492"/>
      <c r="BJ60" s="492"/>
      <c r="BK60" s="492"/>
      <c r="BL60" s="511"/>
      <c r="BM60" s="507"/>
      <c r="BN60" s="492"/>
      <c r="BO60" s="492"/>
      <c r="BP60" s="492"/>
      <c r="BQ60" s="511"/>
      <c r="BR60" s="507"/>
      <c r="BS60" s="492"/>
      <c r="BT60" s="492"/>
      <c r="BU60" s="492"/>
      <c r="BV60" s="492"/>
      <c r="BW60" s="492"/>
      <c r="BX60" s="492"/>
      <c r="BY60" s="493"/>
      <c r="BZ60" s="493"/>
      <c r="CA60" s="493"/>
      <c r="CB60" s="493"/>
      <c r="CC60" s="493"/>
      <c r="CD60" s="493"/>
      <c r="CE60" s="493"/>
      <c r="CF60" s="493"/>
      <c r="CG60" s="493"/>
      <c r="CH60" s="493"/>
      <c r="CI60" s="493"/>
      <c r="CJ60" s="493"/>
      <c r="CK60" s="493"/>
      <c r="CL60" s="493"/>
      <c r="CM60" s="493"/>
      <c r="CN60" s="67"/>
      <c r="CO60" s="67"/>
      <c r="CP60" s="67"/>
      <c r="CQ60" s="67"/>
      <c r="CR60" s="67"/>
      <c r="CS60" s="67"/>
      <c r="CT60" s="67"/>
      <c r="CU60" s="67"/>
      <c r="CV60" s="67"/>
      <c r="CW60" s="67"/>
      <c r="CX60" s="67"/>
      <c r="CY60" s="67"/>
      <c r="CZ60" s="67"/>
    </row>
    <row r="61" s="575" customFormat="true" ht="15" customHeight="true" x14ac:dyDescent="0.2">
      <c r="A61" s="1056"/>
      <c r="B61" s="436" t="s">
        <v>269</v>
      </c>
      <c r="C61" s="178">
        <v>1.9</v>
      </c>
      <c r="D61" s="177">
        <v>1.5</v>
      </c>
      <c r="E61" s="177">
        <v>1.4</v>
      </c>
      <c r="F61" s="177">
        <v>1.5</v>
      </c>
      <c r="G61" s="176">
        <v>2.9</v>
      </c>
      <c r="H61" s="175">
        <v>5.0999999999999996</v>
      </c>
      <c r="I61" s="177">
        <v>6.6</v>
      </c>
      <c r="J61" s="177">
        <v>5.6</v>
      </c>
      <c r="K61" s="177">
        <v>3.9</v>
      </c>
      <c r="L61" s="174">
        <v>2.2999999999999998</v>
      </c>
      <c r="M61" s="178">
        <v>1.8</v>
      </c>
      <c r="N61" s="177">
        <v>1.7</v>
      </c>
      <c r="O61" s="177">
        <v>1</v>
      </c>
      <c r="P61" s="177">
        <v>1.4</v>
      </c>
      <c r="Q61" s="176">
        <v>0.9</v>
      </c>
      <c r="R61" s="175">
        <v>0.2</v>
      </c>
      <c r="S61" s="177">
        <v>0.1</v>
      </c>
      <c r="T61" s="177">
        <v>5.7</v>
      </c>
      <c r="U61" s="177">
        <v>0</v>
      </c>
      <c r="V61" s="177">
        <v>5.3</v>
      </c>
      <c r="W61" s="177">
        <v>2.8</v>
      </c>
      <c r="X61" s="177">
        <v>1.7</v>
      </c>
      <c r="Y61" s="177">
        <v>1.5</v>
      </c>
      <c r="Z61" s="177">
        <v>9.9</v>
      </c>
      <c r="AA61" s="177">
        <v>0</v>
      </c>
      <c r="AB61" s="177">
        <v>0.1</v>
      </c>
      <c r="AC61" s="177">
        <v>1.2</v>
      </c>
      <c r="AD61" s="177">
        <v>0.3</v>
      </c>
      <c r="AE61" s="177">
        <v>0</v>
      </c>
      <c r="AF61" s="177">
        <v>0.3</v>
      </c>
      <c r="AG61" s="177">
        <v>1.3</v>
      </c>
      <c r="AH61" s="177">
        <v>0.8</v>
      </c>
      <c r="AI61" s="177">
        <v>1.8</v>
      </c>
      <c r="AJ61" s="177">
        <v>1.4</v>
      </c>
      <c r="AK61" s="177">
        <v>0.3</v>
      </c>
      <c r="AL61" s="177">
        <v>0.1</v>
      </c>
      <c r="AM61" s="174">
        <v>5.9</v>
      </c>
      <c r="AN61" s="918"/>
      <c r="AO61" s="918"/>
      <c r="AP61" s="918"/>
      <c r="AQ61" s="918"/>
      <c r="AR61" s="918"/>
      <c r="AS61" s="918"/>
      <c r="AT61" s="918"/>
      <c r="AU61" s="918"/>
      <c r="AV61" s="918"/>
      <c r="AW61" s="918"/>
      <c r="AX61" s="918"/>
      <c r="AY61" s="918"/>
      <c r="AZ61" s="403"/>
      <c r="BA61" s="679"/>
      <c r="BB61" s="678"/>
      <c r="BC61" s="507"/>
      <c r="BD61" s="492"/>
      <c r="BE61" s="492"/>
      <c r="BF61" s="492"/>
      <c r="BG61" s="511"/>
      <c r="BH61" s="507"/>
      <c r="BI61" s="492"/>
      <c r="BJ61" s="492"/>
      <c r="BK61" s="492"/>
      <c r="BL61" s="511"/>
      <c r="BM61" s="507"/>
      <c r="BN61" s="492"/>
      <c r="BO61" s="492"/>
      <c r="BP61" s="492"/>
      <c r="BQ61" s="511"/>
      <c r="BR61" s="507"/>
      <c r="BS61" s="492"/>
      <c r="BT61" s="492"/>
      <c r="BU61" s="492"/>
      <c r="BV61" s="492"/>
      <c r="BW61" s="492"/>
      <c r="BX61" s="492"/>
      <c r="BY61" s="493"/>
      <c r="BZ61" s="493"/>
      <c r="CA61" s="493"/>
      <c r="CB61" s="493"/>
      <c r="CC61" s="493"/>
      <c r="CD61" s="493"/>
      <c r="CE61" s="493"/>
      <c r="CF61" s="493"/>
      <c r="CG61" s="493"/>
      <c r="CH61" s="493"/>
      <c r="CI61" s="493"/>
      <c r="CJ61" s="493"/>
      <c r="CK61" s="493"/>
      <c r="CL61" s="493"/>
      <c r="CM61" s="493"/>
      <c r="CN61" s="67"/>
      <c r="CO61" s="67"/>
      <c r="CP61" s="67"/>
      <c r="CQ61" s="67"/>
      <c r="CR61" s="67"/>
      <c r="CS61" s="67"/>
      <c r="CT61" s="67"/>
      <c r="CU61" s="67"/>
      <c r="CV61" s="67"/>
      <c r="CW61" s="67"/>
      <c r="CX61" s="67"/>
      <c r="CY61" s="67"/>
      <c r="CZ61" s="67"/>
    </row>
    <row r="62" s="575" customFormat="true" ht="15" customHeight="true" x14ac:dyDescent="0.2">
      <c r="A62" s="1056"/>
      <c r="B62" s="436" t="s">
        <v>270</v>
      </c>
      <c r="C62" s="178">
        <v>5.7</v>
      </c>
      <c r="D62" s="177">
        <v>7.8</v>
      </c>
      <c r="E62" s="177">
        <v>10</v>
      </c>
      <c r="F62" s="177">
        <v>16.600000000000001</v>
      </c>
      <c r="G62" s="176">
        <v>14.7</v>
      </c>
      <c r="H62" s="175">
        <v>7.9</v>
      </c>
      <c r="I62" s="177">
        <v>8.9</v>
      </c>
      <c r="J62" s="177">
        <v>6.5</v>
      </c>
      <c r="K62" s="177">
        <v>6.5</v>
      </c>
      <c r="L62" s="174">
        <v>5.7</v>
      </c>
      <c r="M62" s="178">
        <v>5.7</v>
      </c>
      <c r="N62" s="177">
        <v>6.4</v>
      </c>
      <c r="O62" s="177">
        <v>10.7</v>
      </c>
      <c r="P62" s="177">
        <v>12.4</v>
      </c>
      <c r="Q62" s="176">
        <v>22.8</v>
      </c>
      <c r="R62" s="175">
        <v>28.1</v>
      </c>
      <c r="S62" s="177">
        <v>19.7</v>
      </c>
      <c r="T62" s="177">
        <v>4.3</v>
      </c>
      <c r="U62" s="177">
        <v>2</v>
      </c>
      <c r="V62" s="177">
        <v>3.8</v>
      </c>
      <c r="W62" s="177">
        <v>3.6</v>
      </c>
      <c r="X62" s="177">
        <v>9.6</v>
      </c>
      <c r="Y62" s="177">
        <v>1.3</v>
      </c>
      <c r="Z62" s="177">
        <v>5.9</v>
      </c>
      <c r="AA62" s="177">
        <v>10.5</v>
      </c>
      <c r="AB62" s="177">
        <v>9.1</v>
      </c>
      <c r="AC62" s="177">
        <v>35.299999999999997</v>
      </c>
      <c r="AD62" s="177">
        <v>21.5</v>
      </c>
      <c r="AE62" s="177">
        <v>7</v>
      </c>
      <c r="AF62" s="177">
        <v>22.1</v>
      </c>
      <c r="AG62" s="177">
        <v>8.1999999999999993</v>
      </c>
      <c r="AH62" s="177">
        <v>4.8</v>
      </c>
      <c r="AI62" s="177">
        <v>13.1</v>
      </c>
      <c r="AJ62" s="177">
        <v>4.9000000000000004</v>
      </c>
      <c r="AK62" s="177">
        <v>7.3</v>
      </c>
      <c r="AL62" s="177">
        <v>9.3000000000000007</v>
      </c>
      <c r="AM62" s="174">
        <v>1.7</v>
      </c>
      <c r="AN62" s="918"/>
      <c r="AO62" s="918"/>
      <c r="AP62" s="918"/>
      <c r="AQ62" s="918"/>
      <c r="AR62" s="918"/>
      <c r="AS62" s="918"/>
      <c r="AT62" s="918"/>
      <c r="AU62" s="918"/>
      <c r="AV62" s="918"/>
      <c r="AW62" s="918"/>
      <c r="AX62" s="918"/>
      <c r="AY62" s="918"/>
      <c r="AZ62" s="403"/>
      <c r="BA62" s="679"/>
      <c r="BB62" s="678"/>
      <c r="BC62" s="507"/>
      <c r="BD62" s="492"/>
      <c r="BE62" s="492"/>
      <c r="BF62" s="492"/>
      <c r="BG62" s="511"/>
      <c r="BH62" s="507"/>
      <c r="BI62" s="492"/>
      <c r="BJ62" s="492"/>
      <c r="BK62" s="492"/>
      <c r="BL62" s="511"/>
      <c r="BM62" s="507"/>
      <c r="BN62" s="492"/>
      <c r="BO62" s="492"/>
      <c r="BP62" s="492"/>
      <c r="BQ62" s="511"/>
      <c r="BR62" s="507"/>
      <c r="BS62" s="492"/>
      <c r="BT62" s="492"/>
      <c r="BU62" s="492"/>
      <c r="BV62" s="492"/>
      <c r="BW62" s="492"/>
      <c r="BX62" s="492"/>
      <c r="BY62" s="493"/>
      <c r="BZ62" s="493"/>
      <c r="CA62" s="493"/>
      <c r="CB62" s="493"/>
      <c r="CC62" s="493"/>
      <c r="CD62" s="493"/>
      <c r="CE62" s="493"/>
      <c r="CF62" s="493"/>
      <c r="CG62" s="493"/>
      <c r="CH62" s="493"/>
      <c r="CI62" s="493"/>
      <c r="CJ62" s="493"/>
      <c r="CK62" s="493"/>
      <c r="CL62" s="493"/>
      <c r="CM62" s="493"/>
      <c r="CN62" s="67"/>
      <c r="CO62" s="67"/>
      <c r="CP62" s="67"/>
      <c r="CQ62" s="67"/>
      <c r="CR62" s="67"/>
      <c r="CS62" s="67"/>
      <c r="CT62" s="67"/>
      <c r="CU62" s="67"/>
      <c r="CV62" s="67"/>
      <c r="CW62" s="67"/>
      <c r="CX62" s="67"/>
      <c r="CY62" s="67"/>
      <c r="CZ62" s="67"/>
    </row>
    <row r="63" s="575" customFormat="true" ht="15" customHeight="true" x14ac:dyDescent="0.2">
      <c r="A63" s="1056"/>
      <c r="B63" s="436" t="s">
        <v>271</v>
      </c>
      <c r="C63" s="178">
        <v>20.9</v>
      </c>
      <c r="D63" s="177">
        <v>17.5</v>
      </c>
      <c r="E63" s="177">
        <v>16</v>
      </c>
      <c r="F63" s="177">
        <v>14.5</v>
      </c>
      <c r="G63" s="176">
        <v>7.2</v>
      </c>
      <c r="H63" s="175">
        <v>18.7</v>
      </c>
      <c r="I63" s="177">
        <v>10.4</v>
      </c>
      <c r="J63" s="177">
        <v>2.6</v>
      </c>
      <c r="K63" s="177">
        <v>2.2000000000000002</v>
      </c>
      <c r="L63" s="174">
        <v>1.1000000000000001</v>
      </c>
      <c r="M63" s="178">
        <v>21.4</v>
      </c>
      <c r="N63" s="177">
        <v>18</v>
      </c>
      <c r="O63" s="177">
        <v>16.100000000000001</v>
      </c>
      <c r="P63" s="177">
        <v>15.6</v>
      </c>
      <c r="Q63" s="176">
        <v>11.8</v>
      </c>
      <c r="R63" s="175">
        <v>18.8</v>
      </c>
      <c r="S63" s="177">
        <v>6.6</v>
      </c>
      <c r="T63" s="177">
        <v>10.9</v>
      </c>
      <c r="U63" s="177">
        <v>8.9</v>
      </c>
      <c r="V63" s="177">
        <v>35</v>
      </c>
      <c r="W63" s="177">
        <v>14.7</v>
      </c>
      <c r="X63" s="177">
        <v>35.9</v>
      </c>
      <c r="Y63" s="177">
        <v>37.1</v>
      </c>
      <c r="Z63" s="177">
        <v>6.3</v>
      </c>
      <c r="AA63" s="177">
        <v>21.8</v>
      </c>
      <c r="AB63" s="177">
        <v>38.299999999999997</v>
      </c>
      <c r="AC63" s="177">
        <v>4.5999999999999996</v>
      </c>
      <c r="AD63" s="177">
        <v>28.8</v>
      </c>
      <c r="AE63" s="177">
        <v>7.1</v>
      </c>
      <c r="AF63" s="177">
        <v>7.1</v>
      </c>
      <c r="AG63" s="177">
        <v>4.4000000000000004</v>
      </c>
      <c r="AH63" s="177">
        <v>52.7</v>
      </c>
      <c r="AI63" s="177">
        <v>22.7</v>
      </c>
      <c r="AJ63" s="177">
        <v>16.399999999999999</v>
      </c>
      <c r="AK63" s="177">
        <v>20.2</v>
      </c>
      <c r="AL63" s="177">
        <v>4.3</v>
      </c>
      <c r="AM63" s="174">
        <v>11.6</v>
      </c>
      <c r="AN63" s="918"/>
      <c r="AO63" s="918"/>
      <c r="AP63" s="918"/>
      <c r="AQ63" s="918"/>
      <c r="AR63" s="918"/>
      <c r="AS63" s="918"/>
      <c r="AT63" s="918"/>
      <c r="AU63" s="918"/>
      <c r="AV63" s="918"/>
      <c r="AW63" s="918"/>
      <c r="AX63" s="918"/>
      <c r="AY63" s="918"/>
      <c r="AZ63" s="403"/>
      <c r="BA63" s="679"/>
      <c r="BB63" s="678"/>
      <c r="BC63" s="507"/>
      <c r="BD63" s="492"/>
      <c r="BE63" s="492"/>
      <c r="BF63" s="492"/>
      <c r="BG63" s="511"/>
      <c r="BH63" s="507"/>
      <c r="BI63" s="492"/>
      <c r="BJ63" s="492"/>
      <c r="BK63" s="492"/>
      <c r="BL63" s="511"/>
      <c r="BM63" s="507"/>
      <c r="BN63" s="492"/>
      <c r="BO63" s="492"/>
      <c r="BP63" s="492"/>
      <c r="BQ63" s="511"/>
      <c r="BR63" s="507"/>
      <c r="BS63" s="492"/>
      <c r="BT63" s="492"/>
      <c r="BU63" s="492"/>
      <c r="BV63" s="492"/>
      <c r="BW63" s="492"/>
      <c r="BX63" s="492"/>
      <c r="BY63" s="493"/>
      <c r="BZ63" s="493"/>
      <c r="CA63" s="493"/>
      <c r="CB63" s="493"/>
      <c r="CC63" s="493"/>
      <c r="CD63" s="493"/>
      <c r="CE63" s="493"/>
      <c r="CF63" s="493"/>
      <c r="CG63" s="493"/>
      <c r="CH63" s="493"/>
      <c r="CI63" s="493"/>
      <c r="CJ63" s="493"/>
      <c r="CK63" s="493"/>
      <c r="CL63" s="493"/>
      <c r="CM63" s="493"/>
      <c r="CN63" s="67"/>
      <c r="CO63" s="67"/>
      <c r="CP63" s="67"/>
      <c r="CQ63" s="67"/>
      <c r="CR63" s="67"/>
      <c r="CS63" s="67"/>
      <c r="CT63" s="67"/>
      <c r="CU63" s="67"/>
      <c r="CV63" s="67"/>
      <c r="CW63" s="67"/>
      <c r="CX63" s="67"/>
      <c r="CY63" s="67"/>
      <c r="CZ63" s="67"/>
    </row>
    <row r="64" s="575" customFormat="true" ht="15" customHeight="true" x14ac:dyDescent="0.2">
      <c r="A64" s="1056"/>
      <c r="B64" s="436" t="s">
        <v>272</v>
      </c>
      <c r="C64" s="178">
        <v>1.9</v>
      </c>
      <c r="D64" s="177">
        <v>3.1</v>
      </c>
      <c r="E64" s="177">
        <v>3.9</v>
      </c>
      <c r="F64" s="177">
        <v>4.2</v>
      </c>
      <c r="G64" s="176">
        <v>1.9</v>
      </c>
      <c r="H64" s="175">
        <v>3</v>
      </c>
      <c r="I64" s="177">
        <v>1.1000000000000001</v>
      </c>
      <c r="J64" s="177">
        <v>1.6</v>
      </c>
      <c r="K64" s="177">
        <v>0.7</v>
      </c>
      <c r="L64" s="174">
        <v>0.1</v>
      </c>
      <c r="M64" s="178">
        <v>1.8</v>
      </c>
      <c r="N64" s="177">
        <v>2.7</v>
      </c>
      <c r="O64" s="177">
        <v>4.4000000000000004</v>
      </c>
      <c r="P64" s="177">
        <v>3.7</v>
      </c>
      <c r="Q64" s="176">
        <v>3.8</v>
      </c>
      <c r="R64" s="175">
        <v>2.8</v>
      </c>
      <c r="S64" s="177">
        <v>4.8</v>
      </c>
      <c r="T64" s="177">
        <v>1.7</v>
      </c>
      <c r="U64" s="177">
        <v>8.8000000000000007</v>
      </c>
      <c r="V64" s="177">
        <v>0.2</v>
      </c>
      <c r="W64" s="177">
        <v>1.2</v>
      </c>
      <c r="X64" s="177">
        <v>2.1</v>
      </c>
      <c r="Y64" s="177">
        <v>1.5</v>
      </c>
      <c r="Z64" s="177">
        <v>0</v>
      </c>
      <c r="AA64" s="177">
        <v>0.1</v>
      </c>
      <c r="AB64" s="177">
        <v>1.5</v>
      </c>
      <c r="AC64" s="177">
        <v>8.6</v>
      </c>
      <c r="AD64" s="177">
        <v>0.5</v>
      </c>
      <c r="AE64" s="177">
        <v>7.1</v>
      </c>
      <c r="AF64" s="177">
        <v>1.1000000000000001</v>
      </c>
      <c r="AG64" s="177">
        <v>5.6</v>
      </c>
      <c r="AH64" s="177">
        <v>0</v>
      </c>
      <c r="AI64" s="177">
        <v>0.9</v>
      </c>
      <c r="AJ64" s="177">
        <v>0.7</v>
      </c>
      <c r="AK64" s="177">
        <v>0.2</v>
      </c>
      <c r="AL64" s="177">
        <v>3.9</v>
      </c>
      <c r="AM64" s="174">
        <v>2.4</v>
      </c>
      <c r="AN64" s="918"/>
      <c r="AO64" s="918"/>
      <c r="AP64" s="918"/>
      <c r="AQ64" s="918"/>
      <c r="AR64" s="918"/>
      <c r="AS64" s="918"/>
      <c r="AT64" s="918"/>
      <c r="AU64" s="918"/>
      <c r="AV64" s="918"/>
      <c r="AW64" s="918"/>
      <c r="AX64" s="918"/>
      <c r="AY64" s="918"/>
      <c r="AZ64" s="403"/>
      <c r="BA64" s="679"/>
      <c r="BB64" s="678"/>
      <c r="BC64" s="507"/>
      <c r="BD64" s="492"/>
      <c r="BE64" s="492"/>
      <c r="BF64" s="492"/>
      <c r="BG64" s="511"/>
      <c r="BH64" s="507"/>
      <c r="BI64" s="492"/>
      <c r="BJ64" s="492"/>
      <c r="BK64" s="492"/>
      <c r="BL64" s="511"/>
      <c r="BM64" s="507"/>
      <c r="BN64" s="492"/>
      <c r="BO64" s="492"/>
      <c r="BP64" s="492"/>
      <c r="BQ64" s="511"/>
      <c r="BR64" s="507"/>
      <c r="BS64" s="492"/>
      <c r="BT64" s="492"/>
      <c r="BU64" s="492"/>
      <c r="BV64" s="492"/>
      <c r="BW64" s="492"/>
      <c r="BX64" s="492"/>
      <c r="BY64" s="493"/>
      <c r="BZ64" s="493"/>
      <c r="CA64" s="493"/>
      <c r="CB64" s="493"/>
      <c r="CC64" s="493"/>
      <c r="CD64" s="493"/>
      <c r="CE64" s="493"/>
      <c r="CF64" s="493"/>
      <c r="CG64" s="493"/>
      <c r="CH64" s="493"/>
      <c r="CI64" s="493"/>
      <c r="CJ64" s="493"/>
      <c r="CK64" s="493"/>
      <c r="CL64" s="493"/>
      <c r="CM64" s="493"/>
      <c r="CN64" s="67"/>
      <c r="CO64" s="67"/>
      <c r="CP64" s="67"/>
      <c r="CQ64" s="67"/>
      <c r="CR64" s="67"/>
      <c r="CS64" s="67"/>
      <c r="CT64" s="67"/>
      <c r="CU64" s="67"/>
      <c r="CV64" s="67"/>
      <c r="CW64" s="67"/>
      <c r="CX64" s="67"/>
      <c r="CY64" s="67"/>
      <c r="CZ64" s="67"/>
    </row>
    <row r="65" s="575" customFormat="true" ht="15" customHeight="true" x14ac:dyDescent="0.2">
      <c r="A65" s="1056"/>
      <c r="B65" s="436" t="s">
        <v>273</v>
      </c>
      <c r="C65" s="178">
        <v>25.9</v>
      </c>
      <c r="D65" s="177">
        <v>30.1</v>
      </c>
      <c r="E65" s="177">
        <v>31.3</v>
      </c>
      <c r="F65" s="177">
        <v>20.100000000000001</v>
      </c>
      <c r="G65" s="176">
        <v>4.4000000000000004</v>
      </c>
      <c r="H65" s="175">
        <v>13.2</v>
      </c>
      <c r="I65" s="177">
        <v>5.6</v>
      </c>
      <c r="J65" s="177">
        <v>1.7</v>
      </c>
      <c r="K65" s="177">
        <v>0.4</v>
      </c>
      <c r="L65" s="174">
        <v>0.4</v>
      </c>
      <c r="M65" s="178">
        <v>25.4</v>
      </c>
      <c r="N65" s="177">
        <v>29.6</v>
      </c>
      <c r="O65" s="177">
        <v>32.799999999999997</v>
      </c>
      <c r="P65" s="177">
        <v>26.2</v>
      </c>
      <c r="Q65" s="176">
        <v>12.8</v>
      </c>
      <c r="R65" s="175">
        <v>5.2</v>
      </c>
      <c r="S65" s="177">
        <v>12.8</v>
      </c>
      <c r="T65" s="177">
        <v>20.8</v>
      </c>
      <c r="U65" s="177">
        <v>51.4</v>
      </c>
      <c r="V65" s="177">
        <v>3.5</v>
      </c>
      <c r="W65" s="177">
        <v>7</v>
      </c>
      <c r="X65" s="177">
        <v>19.100000000000001</v>
      </c>
      <c r="Y65" s="177">
        <v>25.1</v>
      </c>
      <c r="Z65" s="177">
        <v>10.7</v>
      </c>
      <c r="AA65" s="177">
        <v>8.1</v>
      </c>
      <c r="AB65" s="177">
        <v>9.1999999999999993</v>
      </c>
      <c r="AC65" s="177">
        <v>24.8</v>
      </c>
      <c r="AD65" s="177">
        <v>5.5</v>
      </c>
      <c r="AE65" s="177">
        <v>48.7</v>
      </c>
      <c r="AF65" s="177">
        <v>30.5</v>
      </c>
      <c r="AG65" s="177">
        <v>37.6</v>
      </c>
      <c r="AH65" s="177">
        <v>6.9</v>
      </c>
      <c r="AI65" s="177">
        <v>14.3</v>
      </c>
      <c r="AJ65" s="177">
        <v>14.2</v>
      </c>
      <c r="AK65" s="177">
        <v>7.4</v>
      </c>
      <c r="AL65" s="177">
        <v>56.2</v>
      </c>
      <c r="AM65" s="174">
        <v>29.2</v>
      </c>
      <c r="AN65" s="918"/>
      <c r="AO65" s="918"/>
      <c r="AP65" s="918"/>
      <c r="AQ65" s="918"/>
      <c r="AR65" s="918"/>
      <c r="AS65" s="918"/>
      <c r="AT65" s="918"/>
      <c r="AU65" s="918"/>
      <c r="AV65" s="918"/>
      <c r="AW65" s="918"/>
      <c r="AX65" s="918"/>
      <c r="AY65" s="918"/>
      <c r="AZ65" s="403"/>
      <c r="BA65" s="679"/>
      <c r="BB65" s="678"/>
      <c r="BC65" s="507"/>
      <c r="BD65" s="492"/>
      <c r="BE65" s="492"/>
      <c r="BF65" s="492"/>
      <c r="BG65" s="511"/>
      <c r="BH65" s="507"/>
      <c r="BI65" s="492"/>
      <c r="BJ65" s="492"/>
      <c r="BK65" s="492"/>
      <c r="BL65" s="511"/>
      <c r="BM65" s="507"/>
      <c r="BN65" s="492"/>
      <c r="BO65" s="492"/>
      <c r="BP65" s="492"/>
      <c r="BQ65" s="511"/>
      <c r="BR65" s="507"/>
      <c r="BS65" s="492"/>
      <c r="BT65" s="492"/>
      <c r="BU65" s="492"/>
      <c r="BV65" s="492"/>
      <c r="BW65" s="492"/>
      <c r="BX65" s="492"/>
      <c r="BY65" s="493"/>
      <c r="BZ65" s="493"/>
      <c r="CA65" s="493"/>
      <c r="CB65" s="493"/>
      <c r="CC65" s="493"/>
      <c r="CD65" s="493"/>
      <c r="CE65" s="493"/>
      <c r="CF65" s="493"/>
      <c r="CG65" s="493"/>
      <c r="CH65" s="493"/>
      <c r="CI65" s="493"/>
      <c r="CJ65" s="493"/>
      <c r="CK65" s="493"/>
      <c r="CL65" s="493"/>
      <c r="CM65" s="493"/>
      <c r="CN65" s="67"/>
      <c r="CO65" s="67"/>
      <c r="CP65" s="67"/>
      <c r="CQ65" s="67"/>
      <c r="CR65" s="67"/>
      <c r="CS65" s="67"/>
      <c r="CT65" s="67"/>
      <c r="CU65" s="67"/>
      <c r="CV65" s="67"/>
      <c r="CW65" s="67"/>
      <c r="CX65" s="67"/>
      <c r="CY65" s="67"/>
      <c r="CZ65" s="67"/>
    </row>
    <row r="66" s="575" customFormat="true" ht="15" customHeight="true" x14ac:dyDescent="0.2">
      <c r="A66" s="1056"/>
      <c r="B66" s="436" t="s">
        <v>274</v>
      </c>
      <c r="C66" s="178">
        <v>37</v>
      </c>
      <c r="D66" s="177">
        <v>30.5</v>
      </c>
      <c r="E66" s="177">
        <v>23</v>
      </c>
      <c r="F66" s="177">
        <v>16.7</v>
      </c>
      <c r="G66" s="176">
        <v>1.9</v>
      </c>
      <c r="H66" s="175">
        <v>5.0999999999999996</v>
      </c>
      <c r="I66" s="177">
        <v>0.4</v>
      </c>
      <c r="J66" s="177">
        <v>0.1</v>
      </c>
      <c r="K66" s="177">
        <v>0</v>
      </c>
      <c r="L66" s="174">
        <v>0</v>
      </c>
      <c r="M66" s="178">
        <v>37.700000000000003</v>
      </c>
      <c r="N66" s="177">
        <v>32.799999999999997</v>
      </c>
      <c r="O66" s="177">
        <v>23.5</v>
      </c>
      <c r="P66" s="177">
        <v>23.8</v>
      </c>
      <c r="Q66" s="176">
        <v>8.5</v>
      </c>
      <c r="R66" s="175">
        <v>21.8</v>
      </c>
      <c r="S66" s="177">
        <v>4.0999999999999996</v>
      </c>
      <c r="T66" s="177">
        <v>51.8</v>
      </c>
      <c r="U66" s="177">
        <v>9.6999999999999993</v>
      </c>
      <c r="V66" s="177">
        <v>29.5</v>
      </c>
      <c r="W66" s="177">
        <v>50.9</v>
      </c>
      <c r="X66" s="177">
        <v>13.4</v>
      </c>
      <c r="Y66" s="177">
        <v>29.6</v>
      </c>
      <c r="Z66" s="177">
        <v>46.5</v>
      </c>
      <c r="AA66" s="177">
        <v>41.7</v>
      </c>
      <c r="AB66" s="177">
        <v>13.6</v>
      </c>
      <c r="AC66" s="177">
        <v>1.2</v>
      </c>
      <c r="AD66" s="177">
        <v>27.4</v>
      </c>
      <c r="AE66" s="177">
        <v>8</v>
      </c>
      <c r="AF66" s="177">
        <v>15.8</v>
      </c>
      <c r="AG66" s="177">
        <v>3.7</v>
      </c>
      <c r="AH66" s="177">
        <v>32.1</v>
      </c>
      <c r="AI66" s="177">
        <v>21.1</v>
      </c>
      <c r="AJ66" s="177">
        <v>34.6</v>
      </c>
      <c r="AK66" s="177">
        <v>43.8</v>
      </c>
      <c r="AL66" s="177">
        <v>3.9</v>
      </c>
      <c r="AM66" s="174">
        <v>40.1</v>
      </c>
      <c r="AN66" s="918"/>
      <c r="AO66" s="918"/>
      <c r="AP66" s="918"/>
      <c r="AQ66" s="918"/>
      <c r="AR66" s="918"/>
      <c r="AS66" s="918"/>
      <c r="AT66" s="918"/>
      <c r="AU66" s="918"/>
      <c r="AV66" s="918"/>
      <c r="AW66" s="918"/>
      <c r="AX66" s="918"/>
      <c r="AY66" s="918"/>
      <c r="AZ66" s="403"/>
      <c r="BA66" s="679"/>
      <c r="BB66" s="678"/>
      <c r="BC66" s="507"/>
      <c r="BD66" s="492"/>
      <c r="BE66" s="492"/>
      <c r="BF66" s="492"/>
      <c r="BG66" s="511"/>
      <c r="BH66" s="507"/>
      <c r="BI66" s="492"/>
      <c r="BJ66" s="492"/>
      <c r="BK66" s="492"/>
      <c r="BL66" s="511"/>
      <c r="BM66" s="507"/>
      <c r="BN66" s="492"/>
      <c r="BO66" s="492"/>
      <c r="BP66" s="492"/>
      <c r="BQ66" s="511"/>
      <c r="BR66" s="507"/>
      <c r="BS66" s="492"/>
      <c r="BT66" s="492"/>
      <c r="BU66" s="492"/>
      <c r="BV66" s="492"/>
      <c r="BW66" s="492"/>
      <c r="BX66" s="492"/>
      <c r="BY66" s="493"/>
      <c r="BZ66" s="493"/>
      <c r="CA66" s="493"/>
      <c r="CB66" s="493"/>
      <c r="CC66" s="493"/>
      <c r="CD66" s="493"/>
      <c r="CE66" s="493"/>
      <c r="CF66" s="493"/>
      <c r="CG66" s="493"/>
      <c r="CH66" s="493"/>
      <c r="CI66" s="493"/>
      <c r="CJ66" s="493"/>
      <c r="CK66" s="493"/>
      <c r="CL66" s="493"/>
      <c r="CM66" s="493"/>
      <c r="CN66" s="67"/>
      <c r="CO66" s="67"/>
      <c r="CP66" s="67"/>
      <c r="CQ66" s="67"/>
      <c r="CR66" s="67"/>
      <c r="CS66" s="67"/>
      <c r="CT66" s="67"/>
      <c r="CU66" s="67"/>
      <c r="CV66" s="67"/>
      <c r="CW66" s="67"/>
      <c r="CX66" s="67"/>
      <c r="CY66" s="67"/>
      <c r="CZ66" s="67"/>
    </row>
    <row r="67" s="575" customFormat="true" ht="15" customHeight="true" x14ac:dyDescent="0.2">
      <c r="A67" s="1056"/>
      <c r="B67" s="436" t="s">
        <v>180</v>
      </c>
      <c r="C67" s="178">
        <v>0.3</v>
      </c>
      <c r="D67" s="177">
        <v>0.2</v>
      </c>
      <c r="E67" s="177">
        <v>0.2</v>
      </c>
      <c r="F67" s="177">
        <v>0.1</v>
      </c>
      <c r="G67" s="176">
        <v>0.1</v>
      </c>
      <c r="H67" s="175">
        <v>0</v>
      </c>
      <c r="I67" s="177">
        <v>0.1</v>
      </c>
      <c r="J67" s="177">
        <v>0.1</v>
      </c>
      <c r="K67" s="177">
        <v>0.1</v>
      </c>
      <c r="L67" s="174">
        <v>0</v>
      </c>
      <c r="M67" s="178">
        <v>0.3</v>
      </c>
      <c r="N67" s="177">
        <v>0.3</v>
      </c>
      <c r="O67" s="177">
        <v>0.2</v>
      </c>
      <c r="P67" s="177">
        <v>0.1</v>
      </c>
      <c r="Q67" s="176">
        <v>0.2</v>
      </c>
      <c r="R67" s="175">
        <v>0</v>
      </c>
      <c r="S67" s="177">
        <v>0</v>
      </c>
      <c r="T67" s="177">
        <v>0.3</v>
      </c>
      <c r="U67" s="177">
        <v>0</v>
      </c>
      <c r="V67" s="177">
        <v>4.0999999999999996</v>
      </c>
      <c r="W67" s="177">
        <v>1</v>
      </c>
      <c r="X67" s="177">
        <v>0</v>
      </c>
      <c r="Y67" s="177">
        <v>0</v>
      </c>
      <c r="Z67" s="177">
        <v>0</v>
      </c>
      <c r="AA67" s="177">
        <v>0</v>
      </c>
      <c r="AB67" s="177">
        <v>0</v>
      </c>
      <c r="AC67" s="177">
        <v>0</v>
      </c>
      <c r="AD67" s="177">
        <v>0.2</v>
      </c>
      <c r="AE67" s="177">
        <v>0</v>
      </c>
      <c r="AF67" s="177">
        <v>0</v>
      </c>
      <c r="AG67" s="177">
        <v>0</v>
      </c>
      <c r="AH67" s="177">
        <v>0</v>
      </c>
      <c r="AI67" s="177">
        <v>0.3</v>
      </c>
      <c r="AJ67" s="177">
        <v>0</v>
      </c>
      <c r="AK67" s="177">
        <v>0</v>
      </c>
      <c r="AL67" s="177">
        <v>0</v>
      </c>
      <c r="AM67" s="174">
        <v>0</v>
      </c>
      <c r="AN67" s="918"/>
      <c r="AO67" s="918"/>
      <c r="AP67" s="918"/>
      <c r="AQ67" s="918"/>
      <c r="AR67" s="918"/>
      <c r="AS67" s="918"/>
      <c r="AT67" s="918"/>
      <c r="AU67" s="918"/>
      <c r="AV67" s="918"/>
      <c r="AW67" s="918"/>
      <c r="AX67" s="918"/>
      <c r="AY67" s="918"/>
      <c r="AZ67" s="403"/>
      <c r="BA67" s="679"/>
      <c r="BB67" s="678"/>
      <c r="BC67" s="507"/>
      <c r="BD67" s="492"/>
      <c r="BE67" s="492"/>
      <c r="BF67" s="492"/>
      <c r="BG67" s="511"/>
      <c r="BH67" s="507"/>
      <c r="BI67" s="492"/>
      <c r="BJ67" s="492"/>
      <c r="BK67" s="492"/>
      <c r="BL67" s="511"/>
      <c r="BM67" s="507"/>
      <c r="BN67" s="492"/>
      <c r="BO67" s="492"/>
      <c r="BP67" s="492"/>
      <c r="BQ67" s="511"/>
      <c r="BR67" s="507"/>
      <c r="BS67" s="492"/>
      <c r="BT67" s="492"/>
      <c r="BU67" s="492"/>
      <c r="BV67" s="492"/>
      <c r="BW67" s="492"/>
      <c r="BX67" s="492"/>
      <c r="BY67" s="493"/>
      <c r="BZ67" s="493"/>
      <c r="CA67" s="493"/>
      <c r="CB67" s="493"/>
      <c r="CC67" s="493"/>
      <c r="CD67" s="493"/>
      <c r="CE67" s="493"/>
      <c r="CF67" s="493"/>
      <c r="CG67" s="493"/>
      <c r="CH67" s="493"/>
      <c r="CI67" s="493"/>
      <c r="CJ67" s="493"/>
      <c r="CK67" s="493"/>
      <c r="CL67" s="493"/>
      <c r="CM67" s="493"/>
      <c r="CN67" s="67"/>
      <c r="CO67" s="67"/>
      <c r="CP67" s="67"/>
      <c r="CQ67" s="67"/>
      <c r="CR67" s="67"/>
      <c r="CS67" s="67"/>
      <c r="CT67" s="67"/>
      <c r="CU67" s="67"/>
      <c r="CV67" s="67"/>
      <c r="CW67" s="67"/>
      <c r="CX67" s="67"/>
      <c r="CY67" s="67"/>
      <c r="CZ67" s="67"/>
    </row>
    <row r="68" s="575" customFormat="true" ht="15" customHeight="true" x14ac:dyDescent="0.2">
      <c r="A68" s="1056"/>
      <c r="B68" s="436" t="s">
        <v>181</v>
      </c>
      <c r="C68" s="178">
        <v>0.2</v>
      </c>
      <c r="D68" s="177">
        <v>0.1</v>
      </c>
      <c r="E68" s="177">
        <v>0.2</v>
      </c>
      <c r="F68" s="177">
        <v>0</v>
      </c>
      <c r="G68" s="176">
        <v>0</v>
      </c>
      <c r="H68" s="175">
        <v>0</v>
      </c>
      <c r="I68" s="177">
        <v>0</v>
      </c>
      <c r="J68" s="177">
        <v>0</v>
      </c>
      <c r="K68" s="177">
        <v>0</v>
      </c>
      <c r="L68" s="174">
        <v>0</v>
      </c>
      <c r="M68" s="178">
        <v>0.2</v>
      </c>
      <c r="N68" s="177">
        <v>0.1</v>
      </c>
      <c r="O68" s="177">
        <v>0.2</v>
      </c>
      <c r="P68" s="177">
        <v>0</v>
      </c>
      <c r="Q68" s="176">
        <v>0</v>
      </c>
      <c r="R68" s="175">
        <v>0</v>
      </c>
      <c r="S68" s="177">
        <v>0</v>
      </c>
      <c r="T68" s="177">
        <v>0.1</v>
      </c>
      <c r="U68" s="177">
        <v>0</v>
      </c>
      <c r="V68" s="177">
        <v>0.7</v>
      </c>
      <c r="W68" s="177">
        <v>0.4</v>
      </c>
      <c r="X68" s="177">
        <v>0.3</v>
      </c>
      <c r="Y68" s="177">
        <v>0</v>
      </c>
      <c r="Z68" s="177">
        <v>0</v>
      </c>
      <c r="AA68" s="177">
        <v>0</v>
      </c>
      <c r="AB68" s="177">
        <v>0</v>
      </c>
      <c r="AC68" s="177">
        <v>0</v>
      </c>
      <c r="AD68" s="177">
        <v>0</v>
      </c>
      <c r="AE68" s="177">
        <v>0</v>
      </c>
      <c r="AF68" s="177">
        <v>0.1</v>
      </c>
      <c r="AG68" s="177">
        <v>0</v>
      </c>
      <c r="AH68" s="177">
        <v>0</v>
      </c>
      <c r="AI68" s="177">
        <v>0.2</v>
      </c>
      <c r="AJ68" s="177">
        <v>0</v>
      </c>
      <c r="AK68" s="177">
        <v>0.4</v>
      </c>
      <c r="AL68" s="177">
        <v>0</v>
      </c>
      <c r="AM68" s="174">
        <v>0.2</v>
      </c>
      <c r="AN68" s="918"/>
      <c r="AO68" s="918"/>
      <c r="AP68" s="918"/>
      <c r="AQ68" s="918"/>
      <c r="AR68" s="918"/>
      <c r="AS68" s="918"/>
      <c r="AT68" s="918"/>
      <c r="AU68" s="918"/>
      <c r="AV68" s="918"/>
      <c r="AW68" s="918"/>
      <c r="AX68" s="918"/>
      <c r="AY68" s="918"/>
      <c r="AZ68" s="403"/>
      <c r="BA68" s="679"/>
      <c r="BB68" s="678"/>
      <c r="BC68" s="507"/>
      <c r="BD68" s="492"/>
      <c r="BE68" s="492"/>
      <c r="BF68" s="492"/>
      <c r="BG68" s="511"/>
      <c r="BH68" s="507"/>
      <c r="BI68" s="492"/>
      <c r="BJ68" s="492"/>
      <c r="BK68" s="492"/>
      <c r="BL68" s="511"/>
      <c r="BM68" s="507"/>
      <c r="BN68" s="492"/>
      <c r="BO68" s="492"/>
      <c r="BP68" s="492"/>
      <c r="BQ68" s="511"/>
      <c r="BR68" s="507"/>
      <c r="BS68" s="492"/>
      <c r="BT68" s="492"/>
      <c r="BU68" s="492"/>
      <c r="BV68" s="492"/>
      <c r="BW68" s="492"/>
      <c r="BX68" s="492"/>
      <c r="BY68" s="493"/>
      <c r="BZ68" s="493"/>
      <c r="CA68" s="493"/>
      <c r="CB68" s="493"/>
      <c r="CC68" s="493"/>
      <c r="CD68" s="493"/>
      <c r="CE68" s="493"/>
      <c r="CF68" s="493"/>
      <c r="CG68" s="493"/>
      <c r="CH68" s="493"/>
      <c r="CI68" s="493"/>
      <c r="CJ68" s="493"/>
      <c r="CK68" s="493"/>
      <c r="CL68" s="493"/>
      <c r="CM68" s="493"/>
      <c r="CN68" s="67"/>
      <c r="CO68" s="67"/>
      <c r="CP68" s="67"/>
      <c r="CQ68" s="67"/>
      <c r="CR68" s="67"/>
      <c r="CS68" s="67"/>
      <c r="CT68" s="67"/>
      <c r="CU68" s="67"/>
      <c r="CV68" s="67"/>
      <c r="CW68" s="67"/>
      <c r="CX68" s="67"/>
      <c r="CY68" s="67"/>
      <c r="CZ68" s="67"/>
    </row>
    <row r="69" s="575" customFormat="true" ht="15" customHeight="true" x14ac:dyDescent="0.2">
      <c r="A69" s="1056"/>
      <c r="B69" s="436" t="s">
        <v>275</v>
      </c>
      <c r="C69" s="178">
        <v>0</v>
      </c>
      <c r="D69" s="177">
        <v>0</v>
      </c>
      <c r="E69" s="177">
        <v>0</v>
      </c>
      <c r="F69" s="177">
        <v>0</v>
      </c>
      <c r="G69" s="176">
        <v>0.2</v>
      </c>
      <c r="H69" s="175">
        <v>0</v>
      </c>
      <c r="I69" s="177">
        <v>0</v>
      </c>
      <c r="J69" s="177">
        <v>0</v>
      </c>
      <c r="K69" s="177">
        <v>0</v>
      </c>
      <c r="L69" s="174">
        <v>1.2</v>
      </c>
      <c r="M69" s="178">
        <v>0</v>
      </c>
      <c r="N69" s="177">
        <v>0</v>
      </c>
      <c r="O69" s="177">
        <v>0</v>
      </c>
      <c r="P69" s="177">
        <v>0</v>
      </c>
      <c r="Q69" s="176">
        <v>0</v>
      </c>
      <c r="R69" s="175">
        <v>0</v>
      </c>
      <c r="S69" s="177">
        <v>0.1</v>
      </c>
      <c r="T69" s="177">
        <v>0</v>
      </c>
      <c r="U69" s="177">
        <v>0</v>
      </c>
      <c r="V69" s="177">
        <v>0</v>
      </c>
      <c r="W69" s="177">
        <v>0</v>
      </c>
      <c r="X69" s="177">
        <v>0</v>
      </c>
      <c r="Y69" s="177">
        <v>0</v>
      </c>
      <c r="Z69" s="177">
        <v>0</v>
      </c>
      <c r="AA69" s="177">
        <v>0</v>
      </c>
      <c r="AB69" s="177">
        <v>0</v>
      </c>
      <c r="AC69" s="177">
        <v>0</v>
      </c>
      <c r="AD69" s="177">
        <v>0</v>
      </c>
      <c r="AE69" s="177">
        <v>0</v>
      </c>
      <c r="AF69" s="177">
        <v>0</v>
      </c>
      <c r="AG69" s="177">
        <v>0</v>
      </c>
      <c r="AH69" s="177">
        <v>0</v>
      </c>
      <c r="AI69" s="177">
        <v>0</v>
      </c>
      <c r="AJ69" s="177">
        <v>0</v>
      </c>
      <c r="AK69" s="177">
        <v>0</v>
      </c>
      <c r="AL69" s="177">
        <v>0.1</v>
      </c>
      <c r="AM69" s="174">
        <v>0.1</v>
      </c>
      <c r="AN69" s="918"/>
      <c r="AO69" s="918"/>
      <c r="AP69" s="918"/>
      <c r="AQ69" s="918"/>
      <c r="AR69" s="918"/>
      <c r="AS69" s="918"/>
      <c r="AT69" s="918"/>
      <c r="AU69" s="918"/>
      <c r="AV69" s="918"/>
      <c r="AW69" s="918"/>
      <c r="AX69" s="918"/>
      <c r="AY69" s="918"/>
      <c r="AZ69" s="403"/>
      <c r="BA69" s="679"/>
      <c r="BB69" s="678"/>
      <c r="BC69" s="507"/>
      <c r="BD69" s="492"/>
      <c r="BE69" s="492"/>
      <c r="BF69" s="492"/>
      <c r="BG69" s="511"/>
      <c r="BH69" s="507"/>
      <c r="BI69" s="492"/>
      <c r="BJ69" s="492"/>
      <c r="BK69" s="492"/>
      <c r="BL69" s="511"/>
      <c r="BM69" s="507"/>
      <c r="BN69" s="492"/>
      <c r="BO69" s="492"/>
      <c r="BP69" s="492"/>
      <c r="BQ69" s="511"/>
      <c r="BR69" s="507"/>
      <c r="BS69" s="492"/>
      <c r="BT69" s="492"/>
      <c r="BU69" s="492"/>
      <c r="BV69" s="492"/>
      <c r="BW69" s="492"/>
      <c r="BX69" s="492"/>
      <c r="BY69" s="493"/>
      <c r="BZ69" s="493"/>
      <c r="CA69" s="493"/>
      <c r="CB69" s="493"/>
      <c r="CC69" s="493"/>
      <c r="CD69" s="493"/>
      <c r="CE69" s="493"/>
      <c r="CF69" s="493"/>
      <c r="CG69" s="493"/>
      <c r="CH69" s="493"/>
      <c r="CI69" s="493"/>
      <c r="CJ69" s="493"/>
      <c r="CK69" s="493"/>
      <c r="CL69" s="493"/>
      <c r="CM69" s="493"/>
      <c r="CN69" s="67"/>
      <c r="CO69" s="67"/>
      <c r="CP69" s="67"/>
      <c r="CQ69" s="67"/>
      <c r="CR69" s="67"/>
      <c r="CS69" s="67"/>
      <c r="CT69" s="67"/>
      <c r="CU69" s="67"/>
      <c r="CV69" s="67"/>
      <c r="CW69" s="67"/>
      <c r="CX69" s="67"/>
      <c r="CY69" s="67"/>
      <c r="CZ69" s="67"/>
    </row>
    <row r="70" s="575" customFormat="true" ht="15" customHeight="true" x14ac:dyDescent="0.2">
      <c r="A70" s="1056"/>
      <c r="B70" s="436" t="s">
        <v>46</v>
      </c>
      <c r="C70" s="178">
        <v>0.5</v>
      </c>
      <c r="D70" s="177">
        <v>0.7</v>
      </c>
      <c r="E70" s="177">
        <v>0.5</v>
      </c>
      <c r="F70" s="177">
        <v>0.3</v>
      </c>
      <c r="G70" s="176">
        <v>0</v>
      </c>
      <c r="H70" s="175">
        <v>0</v>
      </c>
      <c r="I70" s="177">
        <v>0</v>
      </c>
      <c r="J70" s="177">
        <v>0</v>
      </c>
      <c r="K70" s="177">
        <v>0</v>
      </c>
      <c r="L70" s="174">
        <v>0</v>
      </c>
      <c r="M70" s="178">
        <v>0.5</v>
      </c>
      <c r="N70" s="177">
        <v>0.7</v>
      </c>
      <c r="O70" s="177">
        <v>0.6</v>
      </c>
      <c r="P70" s="177">
        <v>0.3</v>
      </c>
      <c r="Q70" s="176">
        <v>0.1</v>
      </c>
      <c r="R70" s="175">
        <v>0</v>
      </c>
      <c r="S70" s="177">
        <v>0</v>
      </c>
      <c r="T70" s="177">
        <v>0</v>
      </c>
      <c r="U70" s="177">
        <v>0</v>
      </c>
      <c r="V70" s="177">
        <v>12.1</v>
      </c>
      <c r="W70" s="177">
        <v>0.5</v>
      </c>
      <c r="X70" s="177">
        <v>0</v>
      </c>
      <c r="Y70" s="177">
        <v>0</v>
      </c>
      <c r="Z70" s="177">
        <v>0</v>
      </c>
      <c r="AA70" s="177">
        <v>0</v>
      </c>
      <c r="AB70" s="177">
        <v>0</v>
      </c>
      <c r="AC70" s="177">
        <v>0</v>
      </c>
      <c r="AD70" s="177">
        <v>0</v>
      </c>
      <c r="AE70" s="177">
        <v>0</v>
      </c>
      <c r="AF70" s="177">
        <v>0</v>
      </c>
      <c r="AG70" s="177">
        <v>0</v>
      </c>
      <c r="AH70" s="177">
        <v>0</v>
      </c>
      <c r="AI70" s="177">
        <v>0</v>
      </c>
      <c r="AJ70" s="177">
        <v>0</v>
      </c>
      <c r="AK70" s="177">
        <v>0</v>
      </c>
      <c r="AL70" s="177">
        <v>0</v>
      </c>
      <c r="AM70" s="174">
        <v>0.2</v>
      </c>
      <c r="AN70" s="918"/>
      <c r="AO70" s="918"/>
      <c r="AP70" s="918"/>
      <c r="AQ70" s="918"/>
      <c r="AR70" s="918"/>
      <c r="AS70" s="918"/>
      <c r="AT70" s="918"/>
      <c r="AU70" s="918"/>
      <c r="AV70" s="918"/>
      <c r="AW70" s="918"/>
      <c r="AX70" s="918"/>
      <c r="AY70" s="918"/>
      <c r="AZ70" s="403"/>
      <c r="BA70" s="679"/>
      <c r="BB70" s="678"/>
      <c r="BC70" s="507"/>
      <c r="BD70" s="492"/>
      <c r="BE70" s="492"/>
      <c r="BF70" s="492"/>
      <c r="BG70" s="511"/>
      <c r="BH70" s="507"/>
      <c r="BI70" s="492"/>
      <c r="BJ70" s="492"/>
      <c r="BK70" s="492"/>
      <c r="BL70" s="511"/>
      <c r="BM70" s="507"/>
      <c r="BN70" s="492"/>
      <c r="BO70" s="492"/>
      <c r="BP70" s="492"/>
      <c r="BQ70" s="511"/>
      <c r="BR70" s="507"/>
      <c r="BS70" s="492"/>
      <c r="BT70" s="492"/>
      <c r="BU70" s="492"/>
      <c r="BV70" s="492"/>
      <c r="BW70" s="492"/>
      <c r="BX70" s="492"/>
      <c r="BY70" s="493"/>
      <c r="BZ70" s="493"/>
      <c r="CA70" s="493"/>
      <c r="CB70" s="493"/>
      <c r="CC70" s="493"/>
      <c r="CD70" s="493"/>
      <c r="CE70" s="493"/>
      <c r="CF70" s="493"/>
      <c r="CG70" s="493"/>
      <c r="CH70" s="493"/>
      <c r="CI70" s="493"/>
      <c r="CJ70" s="493"/>
      <c r="CK70" s="493"/>
      <c r="CL70" s="493"/>
      <c r="CM70" s="493"/>
      <c r="CN70" s="67"/>
      <c r="CO70" s="67"/>
      <c r="CP70" s="67"/>
      <c r="CQ70" s="67"/>
      <c r="CR70" s="67"/>
      <c r="CS70" s="67"/>
      <c r="CT70" s="67"/>
      <c r="CU70" s="67"/>
      <c r="CV70" s="67"/>
      <c r="CW70" s="67"/>
      <c r="CX70" s="67"/>
      <c r="CY70" s="67"/>
      <c r="CZ70" s="67"/>
    </row>
    <row r="71" s="575" customFormat="true" ht="15" customHeight="true" x14ac:dyDescent="0.2">
      <c r="A71" s="199"/>
      <c r="B71" s="193"/>
      <c r="C71" s="178"/>
      <c r="D71" s="177"/>
      <c r="E71" s="177"/>
      <c r="F71" s="177"/>
      <c r="G71" s="176"/>
      <c r="H71" s="175"/>
      <c r="I71" s="177"/>
      <c r="J71" s="177"/>
      <c r="K71" s="177"/>
      <c r="L71" s="174"/>
      <c r="M71" s="178"/>
      <c r="N71" s="177"/>
      <c r="O71" s="177"/>
      <c r="P71" s="177"/>
      <c r="Q71" s="176"/>
      <c r="R71" s="175"/>
      <c r="S71" s="177"/>
      <c r="T71" s="177"/>
      <c r="U71" s="177"/>
      <c r="V71" s="177"/>
      <c r="W71" s="177"/>
      <c r="X71" s="177"/>
      <c r="Y71" s="177"/>
      <c r="Z71" s="177"/>
      <c r="AA71" s="177"/>
      <c r="AB71" s="177"/>
      <c r="AC71" s="177"/>
      <c r="AD71" s="177"/>
      <c r="AE71" s="177"/>
      <c r="AF71" s="177"/>
      <c r="AG71" s="177"/>
      <c r="AH71" s="177"/>
      <c r="AI71" s="177"/>
      <c r="AJ71" s="177"/>
      <c r="AK71" s="177"/>
      <c r="AL71" s="177"/>
      <c r="AM71" s="174"/>
      <c r="AN71" s="918"/>
      <c r="AO71" s="918"/>
      <c r="AP71" s="918"/>
      <c r="AQ71" s="918"/>
      <c r="AR71" s="918"/>
      <c r="AS71" s="918"/>
      <c r="AT71" s="918"/>
      <c r="AU71" s="918"/>
      <c r="AV71" s="918"/>
      <c r="AW71" s="918"/>
      <c r="AX71" s="918"/>
      <c r="AY71" s="918"/>
      <c r="AZ71" s="403"/>
      <c r="BA71" s="679"/>
      <c r="BB71" s="678"/>
      <c r="BC71" s="507"/>
      <c r="BD71" s="492"/>
      <c r="BE71" s="492"/>
      <c r="BF71" s="492"/>
      <c r="BG71" s="511"/>
      <c r="BH71" s="507"/>
      <c r="BI71" s="492"/>
      <c r="BJ71" s="492"/>
      <c r="BK71" s="492"/>
      <c r="BL71" s="511"/>
      <c r="BM71" s="507"/>
      <c r="BN71" s="492"/>
      <c r="BO71" s="492"/>
      <c r="BP71" s="492"/>
      <c r="BQ71" s="511"/>
      <c r="BR71" s="507"/>
      <c r="BS71" s="492"/>
      <c r="BT71" s="492"/>
      <c r="BU71" s="492"/>
      <c r="BV71" s="492"/>
      <c r="BW71" s="492"/>
      <c r="BX71" s="492"/>
      <c r="BY71" s="493"/>
      <c r="BZ71" s="493"/>
      <c r="CA71" s="493"/>
      <c r="CB71" s="493"/>
      <c r="CC71" s="493"/>
      <c r="CD71" s="493"/>
      <c r="CE71" s="493"/>
      <c r="CF71" s="493"/>
      <c r="CG71" s="493"/>
      <c r="CH71" s="493"/>
      <c r="CI71" s="493"/>
      <c r="CJ71" s="493"/>
      <c r="CK71" s="493"/>
      <c r="CL71" s="493"/>
      <c r="CM71" s="493"/>
      <c r="CN71" s="67"/>
      <c r="CO71" s="67"/>
      <c r="CP71" s="67"/>
      <c r="CQ71" s="67"/>
      <c r="CR71" s="67"/>
      <c r="CS71" s="67"/>
      <c r="CT71" s="67"/>
      <c r="CU71" s="67"/>
      <c r="CV71" s="67"/>
      <c r="CW71" s="67"/>
      <c r="CX71" s="67"/>
      <c r="CY71" s="67"/>
      <c r="CZ71" s="67"/>
    </row>
    <row r="72" s="575" customFormat="true" ht="15" customHeight="true" x14ac:dyDescent="0.2">
      <c r="A72" s="199"/>
      <c r="B72" s="193"/>
      <c r="C72" s="178"/>
      <c r="D72" s="177"/>
      <c r="E72" s="177"/>
      <c r="F72" s="177"/>
      <c r="G72" s="176"/>
      <c r="H72" s="175"/>
      <c r="I72" s="177"/>
      <c r="J72" s="177"/>
      <c r="K72" s="177"/>
      <c r="L72" s="174"/>
      <c r="M72" s="178"/>
      <c r="N72" s="177"/>
      <c r="O72" s="177"/>
      <c r="P72" s="177"/>
      <c r="Q72" s="176"/>
      <c r="R72" s="175"/>
      <c r="S72" s="177"/>
      <c r="T72" s="177"/>
      <c r="U72" s="177"/>
      <c r="V72" s="177"/>
      <c r="W72" s="177"/>
      <c r="X72" s="177"/>
      <c r="Y72" s="177"/>
      <c r="Z72" s="177"/>
      <c r="AA72" s="177"/>
      <c r="AB72" s="177"/>
      <c r="AC72" s="177"/>
      <c r="AD72" s="177"/>
      <c r="AE72" s="177"/>
      <c r="AF72" s="177"/>
      <c r="AG72" s="177"/>
      <c r="AH72" s="177"/>
      <c r="AI72" s="177"/>
      <c r="AJ72" s="177"/>
      <c r="AK72" s="177"/>
      <c r="AL72" s="177"/>
      <c r="AM72" s="174"/>
      <c r="AN72" s="918"/>
      <c r="AO72" s="918"/>
      <c r="AP72" s="918"/>
      <c r="AQ72" s="918"/>
      <c r="AR72" s="918"/>
      <c r="AS72" s="918"/>
      <c r="AT72" s="918"/>
      <c r="AU72" s="918"/>
      <c r="AV72" s="918"/>
      <c r="AW72" s="918"/>
      <c r="AX72" s="918"/>
      <c r="AY72" s="918"/>
      <c r="AZ72" s="403"/>
      <c r="BA72" s="679"/>
      <c r="BB72" s="678"/>
      <c r="BC72" s="507"/>
      <c r="BD72" s="492"/>
      <c r="BE72" s="492"/>
      <c r="BF72" s="492"/>
      <c r="BG72" s="511"/>
      <c r="BH72" s="507"/>
      <c r="BI72" s="492"/>
      <c r="BJ72" s="492"/>
      <c r="BK72" s="492"/>
      <c r="BL72" s="511"/>
      <c r="BM72" s="507"/>
      <c r="BN72" s="492"/>
      <c r="BO72" s="492"/>
      <c r="BP72" s="492"/>
      <c r="BQ72" s="511"/>
      <c r="BR72" s="507"/>
      <c r="BS72" s="492"/>
      <c r="BT72" s="492"/>
      <c r="BU72" s="492"/>
      <c r="BV72" s="492"/>
      <c r="BW72" s="492"/>
      <c r="BX72" s="492"/>
      <c r="BY72" s="493"/>
      <c r="BZ72" s="493"/>
      <c r="CA72" s="493"/>
      <c r="CB72" s="493"/>
      <c r="CC72" s="493"/>
      <c r="CD72" s="493"/>
      <c r="CE72" s="493"/>
      <c r="CF72" s="493"/>
      <c r="CG72" s="493"/>
      <c r="CH72" s="493"/>
      <c r="CI72" s="493"/>
      <c r="CJ72" s="493"/>
      <c r="CK72" s="493"/>
      <c r="CL72" s="493"/>
      <c r="CM72" s="493"/>
      <c r="CN72" s="67"/>
      <c r="CO72" s="67"/>
      <c r="CP72" s="67"/>
      <c r="CQ72" s="67"/>
      <c r="CR72" s="67"/>
      <c r="CS72" s="67"/>
      <c r="CT72" s="67"/>
      <c r="CU72" s="67"/>
      <c r="CV72" s="67"/>
      <c r="CW72" s="67"/>
      <c r="CX72" s="67"/>
      <c r="CY72" s="67"/>
      <c r="CZ72" s="67"/>
    </row>
    <row r="73" s="575" customFormat="true" ht="15" customHeight="true" x14ac:dyDescent="0.2">
      <c r="A73" s="199"/>
      <c r="B73" s="193"/>
      <c r="C73" s="178"/>
      <c r="D73" s="177"/>
      <c r="E73" s="177"/>
      <c r="F73" s="177"/>
      <c r="G73" s="176"/>
      <c r="H73" s="175"/>
      <c r="I73" s="177"/>
      <c r="J73" s="177"/>
      <c r="K73" s="177"/>
      <c r="L73" s="174"/>
      <c r="M73" s="178"/>
      <c r="N73" s="177"/>
      <c r="O73" s="177"/>
      <c r="P73" s="177"/>
      <c r="Q73" s="176"/>
      <c r="R73" s="175"/>
      <c r="S73" s="177"/>
      <c r="T73" s="177"/>
      <c r="U73" s="177"/>
      <c r="V73" s="177"/>
      <c r="W73" s="177"/>
      <c r="X73" s="177"/>
      <c r="Y73" s="177"/>
      <c r="Z73" s="177"/>
      <c r="AA73" s="177"/>
      <c r="AB73" s="177"/>
      <c r="AC73" s="177"/>
      <c r="AD73" s="177"/>
      <c r="AE73" s="177"/>
      <c r="AF73" s="177"/>
      <c r="AG73" s="177"/>
      <c r="AH73" s="177"/>
      <c r="AI73" s="177"/>
      <c r="AJ73" s="177"/>
      <c r="AK73" s="177"/>
      <c r="AL73" s="177"/>
      <c r="AM73" s="174"/>
      <c r="AN73" s="918"/>
      <c r="AO73" s="918"/>
      <c r="AP73" s="918"/>
      <c r="AQ73" s="918"/>
      <c r="AR73" s="918"/>
      <c r="AS73" s="918"/>
      <c r="AT73" s="918"/>
      <c r="AU73" s="918"/>
      <c r="AV73" s="918"/>
      <c r="AW73" s="918"/>
      <c r="AX73" s="918"/>
      <c r="AY73" s="918"/>
      <c r="AZ73" s="403"/>
      <c r="BA73" s="679"/>
      <c r="BB73" s="678"/>
      <c r="BC73" s="507"/>
      <c r="BD73" s="492"/>
      <c r="BE73" s="492"/>
      <c r="BF73" s="492"/>
      <c r="BG73" s="511"/>
      <c r="BH73" s="507"/>
      <c r="BI73" s="492"/>
      <c r="BJ73" s="492"/>
      <c r="BK73" s="492"/>
      <c r="BL73" s="511"/>
      <c r="BM73" s="507"/>
      <c r="BN73" s="492"/>
      <c r="BO73" s="492"/>
      <c r="BP73" s="492"/>
      <c r="BQ73" s="511"/>
      <c r="BR73" s="507"/>
      <c r="BS73" s="492"/>
      <c r="BT73" s="492"/>
      <c r="BU73" s="492"/>
      <c r="BV73" s="492"/>
      <c r="BW73" s="492"/>
      <c r="BX73" s="492"/>
      <c r="BY73" s="493"/>
      <c r="BZ73" s="493"/>
      <c r="CA73" s="493"/>
      <c r="CB73" s="493"/>
      <c r="CC73" s="493"/>
      <c r="CD73" s="493"/>
      <c r="CE73" s="493"/>
      <c r="CF73" s="493"/>
      <c r="CG73" s="493"/>
      <c r="CH73" s="493"/>
      <c r="CI73" s="493"/>
      <c r="CJ73" s="493"/>
      <c r="CK73" s="493"/>
      <c r="CL73" s="493"/>
      <c r="CM73" s="493"/>
      <c r="CN73" s="67"/>
      <c r="CO73" s="67"/>
      <c r="CP73" s="67"/>
      <c r="CQ73" s="67"/>
      <c r="CR73" s="67"/>
      <c r="CS73" s="67"/>
      <c r="CT73" s="67"/>
      <c r="CU73" s="67"/>
      <c r="CV73" s="67"/>
      <c r="CW73" s="67"/>
      <c r="CX73" s="67"/>
      <c r="CY73" s="67"/>
      <c r="CZ73" s="67"/>
    </row>
    <row r="74" s="575" customFormat="true" ht="15" customHeight="true" x14ac:dyDescent="0.2">
      <c r="A74" s="199"/>
      <c r="B74" s="193"/>
      <c r="C74" s="178"/>
      <c r="D74" s="177"/>
      <c r="E74" s="177"/>
      <c r="F74" s="177"/>
      <c r="G74" s="176"/>
      <c r="H74" s="175"/>
      <c r="I74" s="177"/>
      <c r="J74" s="177"/>
      <c r="K74" s="177"/>
      <c r="L74" s="174"/>
      <c r="M74" s="178"/>
      <c r="N74" s="177"/>
      <c r="O74" s="177"/>
      <c r="P74" s="177"/>
      <c r="Q74" s="176"/>
      <c r="R74" s="175"/>
      <c r="S74" s="177"/>
      <c r="T74" s="177"/>
      <c r="U74" s="177"/>
      <c r="V74" s="177"/>
      <c r="W74" s="177"/>
      <c r="X74" s="177"/>
      <c r="Y74" s="177"/>
      <c r="Z74" s="177"/>
      <c r="AA74" s="177"/>
      <c r="AB74" s="177"/>
      <c r="AC74" s="177"/>
      <c r="AD74" s="177"/>
      <c r="AE74" s="177"/>
      <c r="AF74" s="177"/>
      <c r="AG74" s="177"/>
      <c r="AH74" s="177"/>
      <c r="AI74" s="177"/>
      <c r="AJ74" s="177"/>
      <c r="AK74" s="177"/>
      <c r="AL74" s="177"/>
      <c r="AM74" s="174"/>
      <c r="AN74" s="918"/>
      <c r="AO74" s="918"/>
      <c r="AP74" s="918"/>
      <c r="AQ74" s="918"/>
      <c r="AR74" s="918"/>
      <c r="AS74" s="918"/>
      <c r="AT74" s="918"/>
      <c r="AU74" s="918"/>
      <c r="AV74" s="918"/>
      <c r="AW74" s="918"/>
      <c r="AX74" s="918"/>
      <c r="AY74" s="918"/>
      <c r="AZ74" s="403"/>
      <c r="BA74" s="679"/>
      <c r="BB74" s="678"/>
      <c r="BC74" s="507"/>
      <c r="BD74" s="492"/>
      <c r="BE74" s="492"/>
      <c r="BF74" s="492"/>
      <c r="BG74" s="511"/>
      <c r="BH74" s="507"/>
      <c r="BI74" s="492"/>
      <c r="BJ74" s="492"/>
      <c r="BK74" s="492"/>
      <c r="BL74" s="511"/>
      <c r="BM74" s="507"/>
      <c r="BN74" s="492"/>
      <c r="BO74" s="492"/>
      <c r="BP74" s="492"/>
      <c r="BQ74" s="511"/>
      <c r="BR74" s="507"/>
      <c r="BS74" s="492"/>
      <c r="BT74" s="492"/>
      <c r="BU74" s="492"/>
      <c r="BV74" s="492"/>
      <c r="BW74" s="492"/>
      <c r="BX74" s="492"/>
      <c r="BY74" s="493"/>
      <c r="BZ74" s="493"/>
      <c r="CA74" s="493"/>
      <c r="CB74" s="493"/>
      <c r="CC74" s="493"/>
      <c r="CD74" s="493"/>
      <c r="CE74" s="493"/>
      <c r="CF74" s="493"/>
      <c r="CG74" s="493"/>
      <c r="CH74" s="493"/>
      <c r="CI74" s="493"/>
      <c r="CJ74" s="493"/>
      <c r="CK74" s="493"/>
      <c r="CL74" s="493"/>
      <c r="CM74" s="493"/>
      <c r="CN74" s="67"/>
      <c r="CO74" s="67"/>
      <c r="CP74" s="67"/>
      <c r="CQ74" s="67"/>
      <c r="CR74" s="67"/>
      <c r="CS74" s="67"/>
      <c r="CT74" s="67"/>
      <c r="CU74" s="67"/>
      <c r="CV74" s="67"/>
      <c r="CW74" s="67"/>
      <c r="CX74" s="67"/>
      <c r="CY74" s="67"/>
      <c r="CZ74" s="67"/>
    </row>
    <row r="75" s="575" customFormat="true" ht="15" customHeight="true" x14ac:dyDescent="0.2">
      <c r="A75" s="199"/>
      <c r="B75" s="193"/>
      <c r="C75" s="178"/>
      <c r="D75" s="177"/>
      <c r="E75" s="177"/>
      <c r="F75" s="177"/>
      <c r="G75" s="176"/>
      <c r="H75" s="175"/>
      <c r="I75" s="177"/>
      <c r="J75" s="177"/>
      <c r="K75" s="177"/>
      <c r="L75" s="174"/>
      <c r="M75" s="178"/>
      <c r="N75" s="177"/>
      <c r="O75" s="177"/>
      <c r="P75" s="177"/>
      <c r="Q75" s="176"/>
      <c r="R75" s="175"/>
      <c r="S75" s="177"/>
      <c r="T75" s="177"/>
      <c r="U75" s="177"/>
      <c r="V75" s="177"/>
      <c r="W75" s="177"/>
      <c r="X75" s="177"/>
      <c r="Y75" s="177"/>
      <c r="Z75" s="177"/>
      <c r="AA75" s="177"/>
      <c r="AB75" s="177"/>
      <c r="AC75" s="177"/>
      <c r="AD75" s="177"/>
      <c r="AE75" s="177"/>
      <c r="AF75" s="177"/>
      <c r="AG75" s="177"/>
      <c r="AH75" s="177"/>
      <c r="AI75" s="177"/>
      <c r="AJ75" s="177"/>
      <c r="AK75" s="177"/>
      <c r="AL75" s="177"/>
      <c r="AM75" s="174"/>
      <c r="AN75" s="918"/>
      <c r="AO75" s="918"/>
      <c r="AP75" s="918"/>
      <c r="AQ75" s="918"/>
      <c r="AR75" s="918"/>
      <c r="AS75" s="918"/>
      <c r="AT75" s="918"/>
      <c r="AU75" s="918"/>
      <c r="AV75" s="918"/>
      <c r="AW75" s="918"/>
      <c r="AX75" s="918"/>
      <c r="AY75" s="918"/>
      <c r="AZ75" s="403"/>
      <c r="BA75" s="679"/>
      <c r="BB75" s="678"/>
      <c r="BC75" s="507"/>
      <c r="BD75" s="492"/>
      <c r="BE75" s="492"/>
      <c r="BF75" s="492"/>
      <c r="BG75" s="511"/>
      <c r="BH75" s="507"/>
      <c r="BI75" s="492"/>
      <c r="BJ75" s="492"/>
      <c r="BK75" s="492"/>
      <c r="BL75" s="511"/>
      <c r="BM75" s="507"/>
      <c r="BN75" s="492"/>
      <c r="BO75" s="492"/>
      <c r="BP75" s="492"/>
      <c r="BQ75" s="511"/>
      <c r="BR75" s="507"/>
      <c r="BS75" s="492"/>
      <c r="BT75" s="492"/>
      <c r="BU75" s="492"/>
      <c r="BV75" s="492"/>
      <c r="BW75" s="492"/>
      <c r="BX75" s="492"/>
      <c r="BY75" s="493"/>
      <c r="BZ75" s="493"/>
      <c r="CA75" s="493"/>
      <c r="CB75" s="493"/>
      <c r="CC75" s="493"/>
      <c r="CD75" s="493"/>
      <c r="CE75" s="493"/>
      <c r="CF75" s="493"/>
      <c r="CG75" s="493"/>
      <c r="CH75" s="493"/>
      <c r="CI75" s="493"/>
      <c r="CJ75" s="493"/>
      <c r="CK75" s="493"/>
      <c r="CL75" s="493"/>
      <c r="CM75" s="493"/>
      <c r="CN75" s="67"/>
      <c r="CO75" s="67"/>
      <c r="CP75" s="67"/>
      <c r="CQ75" s="67"/>
      <c r="CR75" s="67"/>
      <c r="CS75" s="67"/>
      <c r="CT75" s="67"/>
      <c r="CU75" s="67"/>
      <c r="CV75" s="67"/>
      <c r="CW75" s="67"/>
      <c r="CX75" s="67"/>
      <c r="CY75" s="67"/>
      <c r="CZ75" s="67"/>
    </row>
    <row r="76" s="575" customFormat="true" ht="15" customHeight="true" x14ac:dyDescent="0.2">
      <c r="A76" s="199"/>
      <c r="B76" s="193"/>
      <c r="C76" s="178"/>
      <c r="D76" s="177"/>
      <c r="E76" s="177"/>
      <c r="F76" s="177"/>
      <c r="G76" s="176"/>
      <c r="H76" s="175"/>
      <c r="I76" s="177"/>
      <c r="J76" s="177"/>
      <c r="K76" s="177"/>
      <c r="L76" s="174"/>
      <c r="M76" s="178"/>
      <c r="N76" s="177"/>
      <c r="O76" s="177"/>
      <c r="P76" s="177"/>
      <c r="Q76" s="176"/>
      <c r="R76" s="175"/>
      <c r="S76" s="177"/>
      <c r="T76" s="177"/>
      <c r="U76" s="177"/>
      <c r="V76" s="177"/>
      <c r="W76" s="177"/>
      <c r="X76" s="177"/>
      <c r="Y76" s="177"/>
      <c r="Z76" s="177"/>
      <c r="AA76" s="177"/>
      <c r="AB76" s="177"/>
      <c r="AC76" s="177"/>
      <c r="AD76" s="177"/>
      <c r="AE76" s="177"/>
      <c r="AF76" s="177"/>
      <c r="AG76" s="177"/>
      <c r="AH76" s="177"/>
      <c r="AI76" s="177"/>
      <c r="AJ76" s="177"/>
      <c r="AK76" s="177"/>
      <c r="AL76" s="177"/>
      <c r="AM76" s="174"/>
      <c r="AN76" s="918"/>
      <c r="AO76" s="918"/>
      <c r="AP76" s="918"/>
      <c r="AQ76" s="918"/>
      <c r="AR76" s="918"/>
      <c r="AS76" s="918"/>
      <c r="AT76" s="918"/>
      <c r="AU76" s="918"/>
      <c r="AV76" s="918"/>
      <c r="AW76" s="918"/>
      <c r="AX76" s="918"/>
      <c r="AY76" s="918"/>
      <c r="AZ76" s="403"/>
      <c r="BA76" s="679"/>
      <c r="BB76" s="678"/>
      <c r="BC76" s="507"/>
      <c r="BD76" s="492"/>
      <c r="BE76" s="492"/>
      <c r="BF76" s="492"/>
      <c r="BG76" s="511"/>
      <c r="BH76" s="507"/>
      <c r="BI76" s="492"/>
      <c r="BJ76" s="492"/>
      <c r="BK76" s="492"/>
      <c r="BL76" s="511"/>
      <c r="BM76" s="507"/>
      <c r="BN76" s="492"/>
      <c r="BO76" s="492"/>
      <c r="BP76" s="492"/>
      <c r="BQ76" s="511"/>
      <c r="BR76" s="507"/>
      <c r="BS76" s="492"/>
      <c r="BT76" s="492"/>
      <c r="BU76" s="492"/>
      <c r="BV76" s="492"/>
      <c r="BW76" s="492"/>
      <c r="BX76" s="492"/>
      <c r="BY76" s="493"/>
      <c r="BZ76" s="493"/>
      <c r="CA76" s="493"/>
      <c r="CB76" s="493"/>
      <c r="CC76" s="493"/>
      <c r="CD76" s="493"/>
      <c r="CE76" s="493"/>
      <c r="CF76" s="493"/>
      <c r="CG76" s="493"/>
      <c r="CH76" s="493"/>
      <c r="CI76" s="493"/>
      <c r="CJ76" s="493"/>
      <c r="CK76" s="493"/>
      <c r="CL76" s="493"/>
      <c r="CM76" s="493"/>
      <c r="CN76" s="67"/>
      <c r="CO76" s="67"/>
      <c r="CP76" s="67"/>
      <c r="CQ76" s="67"/>
      <c r="CR76" s="67"/>
      <c r="CS76" s="67"/>
      <c r="CT76" s="67"/>
      <c r="CU76" s="67"/>
      <c r="CV76" s="67"/>
      <c r="CW76" s="67"/>
      <c r="CX76" s="67"/>
      <c r="CY76" s="67"/>
      <c r="CZ76" s="67"/>
    </row>
    <row r="77" s="575" customFormat="true" ht="15" customHeight="true" x14ac:dyDescent="0.2">
      <c r="A77" s="199"/>
      <c r="B77" s="193"/>
      <c r="C77" s="178"/>
      <c r="D77" s="177"/>
      <c r="E77" s="177"/>
      <c r="F77" s="177"/>
      <c r="G77" s="176"/>
      <c r="H77" s="175"/>
      <c r="I77" s="177"/>
      <c r="J77" s="177"/>
      <c r="K77" s="177"/>
      <c r="L77" s="174"/>
      <c r="M77" s="178"/>
      <c r="N77" s="177"/>
      <c r="O77" s="177"/>
      <c r="P77" s="177"/>
      <c r="Q77" s="176"/>
      <c r="R77" s="175"/>
      <c r="S77" s="177"/>
      <c r="T77" s="177"/>
      <c r="U77" s="177"/>
      <c r="V77" s="177"/>
      <c r="W77" s="177"/>
      <c r="X77" s="177"/>
      <c r="Y77" s="177"/>
      <c r="Z77" s="177"/>
      <c r="AA77" s="177"/>
      <c r="AB77" s="177"/>
      <c r="AC77" s="177"/>
      <c r="AD77" s="177"/>
      <c r="AE77" s="177"/>
      <c r="AF77" s="177"/>
      <c r="AG77" s="177"/>
      <c r="AH77" s="177"/>
      <c r="AI77" s="177"/>
      <c r="AJ77" s="177"/>
      <c r="AK77" s="177"/>
      <c r="AL77" s="177"/>
      <c r="AM77" s="174"/>
      <c r="AN77" s="918"/>
      <c r="AO77" s="918"/>
      <c r="AP77" s="918"/>
      <c r="AQ77" s="918"/>
      <c r="AR77" s="918"/>
      <c r="AS77" s="918"/>
      <c r="AT77" s="918"/>
      <c r="AU77" s="918"/>
      <c r="AV77" s="918"/>
      <c r="AW77" s="918"/>
      <c r="AX77" s="918"/>
      <c r="AY77" s="918"/>
      <c r="AZ77" s="403"/>
      <c r="BA77" s="679"/>
      <c r="BB77" s="678"/>
      <c r="BC77" s="507"/>
      <c r="BD77" s="492"/>
      <c r="BE77" s="492"/>
      <c r="BF77" s="492"/>
      <c r="BG77" s="511"/>
      <c r="BH77" s="507"/>
      <c r="BI77" s="492"/>
      <c r="BJ77" s="492"/>
      <c r="BK77" s="492"/>
      <c r="BL77" s="511"/>
      <c r="BM77" s="507"/>
      <c r="BN77" s="492"/>
      <c r="BO77" s="492"/>
      <c r="BP77" s="492"/>
      <c r="BQ77" s="511"/>
      <c r="BR77" s="507"/>
      <c r="BS77" s="492"/>
      <c r="BT77" s="492"/>
      <c r="BU77" s="492"/>
      <c r="BV77" s="492"/>
      <c r="BW77" s="492"/>
      <c r="BX77" s="492"/>
      <c r="BY77" s="493"/>
      <c r="BZ77" s="493"/>
      <c r="CA77" s="493"/>
      <c r="CB77" s="493"/>
      <c r="CC77" s="493"/>
      <c r="CD77" s="493"/>
      <c r="CE77" s="493"/>
      <c r="CF77" s="493"/>
      <c r="CG77" s="493"/>
      <c r="CH77" s="493"/>
      <c r="CI77" s="493"/>
      <c r="CJ77" s="493"/>
      <c r="CK77" s="493"/>
      <c r="CL77" s="493"/>
      <c r="CM77" s="493"/>
      <c r="CN77" s="67"/>
      <c r="CO77" s="67"/>
      <c r="CP77" s="67"/>
      <c r="CQ77" s="67"/>
      <c r="CR77" s="67"/>
      <c r="CS77" s="67"/>
      <c r="CT77" s="67"/>
      <c r="CU77" s="67"/>
      <c r="CV77" s="67"/>
      <c r="CW77" s="67"/>
      <c r="CX77" s="67"/>
      <c r="CY77" s="67"/>
      <c r="CZ77" s="67"/>
    </row>
    <row r="78" s="575" customFormat="true" ht="15" customHeight="true" x14ac:dyDescent="0.2">
      <c r="A78" s="199"/>
      <c r="B78" s="193"/>
      <c r="C78" s="178"/>
      <c r="D78" s="177"/>
      <c r="E78" s="177"/>
      <c r="F78" s="177"/>
      <c r="G78" s="176"/>
      <c r="H78" s="175"/>
      <c r="I78" s="177"/>
      <c r="J78" s="177"/>
      <c r="K78" s="177"/>
      <c r="L78" s="174"/>
      <c r="M78" s="178"/>
      <c r="N78" s="177"/>
      <c r="O78" s="177"/>
      <c r="P78" s="177"/>
      <c r="Q78" s="176"/>
      <c r="R78" s="175"/>
      <c r="S78" s="177"/>
      <c r="T78" s="177"/>
      <c r="U78" s="177"/>
      <c r="V78" s="177"/>
      <c r="W78" s="177"/>
      <c r="X78" s="177"/>
      <c r="Y78" s="177"/>
      <c r="Z78" s="177"/>
      <c r="AA78" s="177"/>
      <c r="AB78" s="177"/>
      <c r="AC78" s="177"/>
      <c r="AD78" s="177"/>
      <c r="AE78" s="177"/>
      <c r="AF78" s="177"/>
      <c r="AG78" s="177"/>
      <c r="AH78" s="177"/>
      <c r="AI78" s="177"/>
      <c r="AJ78" s="177"/>
      <c r="AK78" s="177"/>
      <c r="AL78" s="177"/>
      <c r="AM78" s="174"/>
      <c r="AN78" s="918"/>
      <c r="AO78" s="918"/>
      <c r="AP78" s="918"/>
      <c r="AQ78" s="918"/>
      <c r="AR78" s="918"/>
      <c r="AS78" s="918"/>
      <c r="AT78" s="918"/>
      <c r="AU78" s="918"/>
      <c r="AV78" s="918"/>
      <c r="AW78" s="918"/>
      <c r="AX78" s="918"/>
      <c r="AY78" s="918"/>
      <c r="AZ78" s="403"/>
      <c r="BA78" s="679"/>
      <c r="BB78" s="678"/>
      <c r="BC78" s="507"/>
      <c r="BD78" s="492"/>
      <c r="BE78" s="492"/>
      <c r="BF78" s="492"/>
      <c r="BG78" s="511"/>
      <c r="BH78" s="507"/>
      <c r="BI78" s="492"/>
      <c r="BJ78" s="492"/>
      <c r="BK78" s="492"/>
      <c r="BL78" s="511"/>
      <c r="BM78" s="507"/>
      <c r="BN78" s="492"/>
      <c r="BO78" s="492"/>
      <c r="BP78" s="492"/>
      <c r="BQ78" s="511"/>
      <c r="BR78" s="507"/>
      <c r="BS78" s="492"/>
      <c r="BT78" s="492"/>
      <c r="BU78" s="492"/>
      <c r="BV78" s="492"/>
      <c r="BW78" s="492"/>
      <c r="BX78" s="492"/>
      <c r="BY78" s="493"/>
      <c r="BZ78" s="493"/>
      <c r="CA78" s="493"/>
      <c r="CB78" s="493"/>
      <c r="CC78" s="493"/>
      <c r="CD78" s="493"/>
      <c r="CE78" s="493"/>
      <c r="CF78" s="493"/>
      <c r="CG78" s="493"/>
      <c r="CH78" s="493"/>
      <c r="CI78" s="493"/>
      <c r="CJ78" s="493"/>
      <c r="CK78" s="493"/>
      <c r="CL78" s="493"/>
      <c r="CM78" s="493"/>
      <c r="CN78" s="67"/>
      <c r="CO78" s="67"/>
      <c r="CP78" s="67"/>
      <c r="CQ78" s="67"/>
      <c r="CR78" s="67"/>
      <c r="CS78" s="67"/>
      <c r="CT78" s="67"/>
      <c r="CU78" s="67"/>
      <c r="CV78" s="67"/>
      <c r="CW78" s="67"/>
      <c r="CX78" s="67"/>
      <c r="CY78" s="67"/>
      <c r="CZ78" s="67"/>
    </row>
    <row r="79" s="575" customFormat="true" ht="15" customHeight="true" x14ac:dyDescent="0.2">
      <c r="A79" s="199"/>
      <c r="B79" s="193"/>
      <c r="C79" s="178"/>
      <c r="D79" s="177"/>
      <c r="E79" s="177"/>
      <c r="F79" s="177"/>
      <c r="G79" s="176"/>
      <c r="H79" s="175"/>
      <c r="I79" s="177"/>
      <c r="J79" s="177"/>
      <c r="K79" s="177"/>
      <c r="L79" s="174"/>
      <c r="M79" s="178"/>
      <c r="N79" s="177"/>
      <c r="O79" s="177"/>
      <c r="P79" s="177"/>
      <c r="Q79" s="176"/>
      <c r="R79" s="175"/>
      <c r="S79" s="177"/>
      <c r="T79" s="177"/>
      <c r="U79" s="177"/>
      <c r="V79" s="177"/>
      <c r="W79" s="177"/>
      <c r="X79" s="177"/>
      <c r="Y79" s="177"/>
      <c r="Z79" s="177"/>
      <c r="AA79" s="177"/>
      <c r="AB79" s="177"/>
      <c r="AC79" s="177"/>
      <c r="AD79" s="177"/>
      <c r="AE79" s="177"/>
      <c r="AF79" s="177"/>
      <c r="AG79" s="177"/>
      <c r="AH79" s="177"/>
      <c r="AI79" s="177"/>
      <c r="AJ79" s="177"/>
      <c r="AK79" s="177"/>
      <c r="AL79" s="177"/>
      <c r="AM79" s="174"/>
      <c r="AN79" s="918"/>
      <c r="AO79" s="918"/>
      <c r="AP79" s="918"/>
      <c r="AQ79" s="918"/>
      <c r="AR79" s="918"/>
      <c r="AS79" s="918"/>
      <c r="AT79" s="918"/>
      <c r="AU79" s="918"/>
      <c r="AV79" s="918"/>
      <c r="AW79" s="918"/>
      <c r="AX79" s="918"/>
      <c r="AY79" s="918"/>
      <c r="AZ79" s="403"/>
      <c r="BA79" s="679"/>
      <c r="BB79" s="678"/>
      <c r="BC79" s="507"/>
      <c r="BD79" s="492"/>
      <c r="BE79" s="492"/>
      <c r="BF79" s="492"/>
      <c r="BG79" s="511"/>
      <c r="BH79" s="507"/>
      <c r="BI79" s="492"/>
      <c r="BJ79" s="492"/>
      <c r="BK79" s="492"/>
      <c r="BL79" s="511"/>
      <c r="BM79" s="507"/>
      <c r="BN79" s="492"/>
      <c r="BO79" s="492"/>
      <c r="BP79" s="492"/>
      <c r="BQ79" s="511"/>
      <c r="BR79" s="507"/>
      <c r="BS79" s="492"/>
      <c r="BT79" s="492"/>
      <c r="BU79" s="492"/>
      <c r="BV79" s="492"/>
      <c r="BW79" s="492"/>
      <c r="BX79" s="492"/>
      <c r="BY79" s="493"/>
      <c r="BZ79" s="493"/>
      <c r="CA79" s="493"/>
      <c r="CB79" s="493"/>
      <c r="CC79" s="493"/>
      <c r="CD79" s="493"/>
      <c r="CE79" s="493"/>
      <c r="CF79" s="493"/>
      <c r="CG79" s="493"/>
      <c r="CH79" s="493"/>
      <c r="CI79" s="493"/>
      <c r="CJ79" s="493"/>
      <c r="CK79" s="493"/>
      <c r="CL79" s="493"/>
      <c r="CM79" s="493"/>
      <c r="CN79" s="67"/>
      <c r="CO79" s="67"/>
      <c r="CP79" s="67"/>
      <c r="CQ79" s="67"/>
      <c r="CR79" s="67"/>
      <c r="CS79" s="67"/>
      <c r="CT79" s="67"/>
      <c r="CU79" s="67"/>
      <c r="CV79" s="67"/>
      <c r="CW79" s="67"/>
      <c r="CX79" s="67"/>
      <c r="CY79" s="67"/>
      <c r="CZ79" s="67"/>
    </row>
    <row r="80" s="575" customFormat="true" ht="15" customHeight="true" x14ac:dyDescent="0.2">
      <c r="A80" s="199"/>
      <c r="B80" s="193"/>
      <c r="C80" s="178"/>
      <c r="D80" s="177"/>
      <c r="E80" s="177"/>
      <c r="F80" s="177"/>
      <c r="G80" s="176"/>
      <c r="H80" s="175"/>
      <c r="I80" s="177"/>
      <c r="J80" s="177"/>
      <c r="K80" s="177"/>
      <c r="L80" s="174"/>
      <c r="M80" s="178"/>
      <c r="N80" s="177"/>
      <c r="O80" s="177"/>
      <c r="P80" s="177"/>
      <c r="Q80" s="176"/>
      <c r="R80" s="175"/>
      <c r="S80" s="177"/>
      <c r="T80" s="177"/>
      <c r="U80" s="177"/>
      <c r="V80" s="177"/>
      <c r="W80" s="177"/>
      <c r="X80" s="177"/>
      <c r="Y80" s="177"/>
      <c r="Z80" s="177"/>
      <c r="AA80" s="177"/>
      <c r="AB80" s="177"/>
      <c r="AC80" s="177"/>
      <c r="AD80" s="177"/>
      <c r="AE80" s="177"/>
      <c r="AF80" s="177"/>
      <c r="AG80" s="177"/>
      <c r="AH80" s="177"/>
      <c r="AI80" s="177"/>
      <c r="AJ80" s="177"/>
      <c r="AK80" s="177"/>
      <c r="AL80" s="177"/>
      <c r="AM80" s="174"/>
      <c r="AN80" s="918"/>
      <c r="AO80" s="918"/>
      <c r="AP80" s="918"/>
      <c r="AQ80" s="918"/>
      <c r="AR80" s="918"/>
      <c r="AS80" s="918"/>
      <c r="AT80" s="918"/>
      <c r="AU80" s="918"/>
      <c r="AV80" s="918"/>
      <c r="AW80" s="918"/>
      <c r="AX80" s="918"/>
      <c r="AY80" s="918"/>
      <c r="AZ80" s="403"/>
      <c r="BA80" s="679"/>
      <c r="BB80" s="678"/>
      <c r="BC80" s="507"/>
      <c r="BD80" s="492"/>
      <c r="BE80" s="492"/>
      <c r="BF80" s="492"/>
      <c r="BG80" s="511"/>
      <c r="BH80" s="507"/>
      <c r="BI80" s="492"/>
      <c r="BJ80" s="492"/>
      <c r="BK80" s="492"/>
      <c r="BL80" s="511"/>
      <c r="BM80" s="507"/>
      <c r="BN80" s="492"/>
      <c r="BO80" s="492"/>
      <c r="BP80" s="492"/>
      <c r="BQ80" s="511"/>
      <c r="BR80" s="507"/>
      <c r="BS80" s="492"/>
      <c r="BT80" s="492"/>
      <c r="BU80" s="492"/>
      <c r="BV80" s="492"/>
      <c r="BW80" s="492"/>
      <c r="BX80" s="492"/>
      <c r="BY80" s="493"/>
      <c r="BZ80" s="493"/>
      <c r="CA80" s="493"/>
      <c r="CB80" s="493"/>
      <c r="CC80" s="493"/>
      <c r="CD80" s="493"/>
      <c r="CE80" s="493"/>
      <c r="CF80" s="493"/>
      <c r="CG80" s="493"/>
      <c r="CH80" s="493"/>
      <c r="CI80" s="493"/>
      <c r="CJ80" s="493"/>
      <c r="CK80" s="493"/>
      <c r="CL80" s="493"/>
      <c r="CM80" s="493"/>
      <c r="CN80" s="67"/>
      <c r="CO80" s="67"/>
      <c r="CP80" s="67"/>
      <c r="CQ80" s="67"/>
      <c r="CR80" s="67"/>
      <c r="CS80" s="67"/>
      <c r="CT80" s="67"/>
      <c r="CU80" s="67"/>
      <c r="CV80" s="67"/>
      <c r="CW80" s="67"/>
      <c r="CX80" s="67"/>
      <c r="CY80" s="67"/>
      <c r="CZ80" s="67"/>
    </row>
    <row r="81" s="575" customFormat="true" ht="15" customHeight="true" x14ac:dyDescent="0.2">
      <c r="A81" s="199"/>
      <c r="B81" s="193"/>
      <c r="C81" s="178"/>
      <c r="D81" s="177"/>
      <c r="E81" s="177"/>
      <c r="F81" s="177"/>
      <c r="G81" s="176"/>
      <c r="H81" s="175"/>
      <c r="I81" s="177"/>
      <c r="J81" s="177"/>
      <c r="K81" s="177"/>
      <c r="L81" s="174"/>
      <c r="M81" s="178"/>
      <c r="N81" s="177"/>
      <c r="O81" s="177"/>
      <c r="P81" s="177"/>
      <c r="Q81" s="176"/>
      <c r="R81" s="175"/>
      <c r="S81" s="177"/>
      <c r="T81" s="177"/>
      <c r="U81" s="177"/>
      <c r="V81" s="177"/>
      <c r="W81" s="177"/>
      <c r="X81" s="177"/>
      <c r="Y81" s="177"/>
      <c r="Z81" s="177"/>
      <c r="AA81" s="177"/>
      <c r="AB81" s="177"/>
      <c r="AC81" s="177"/>
      <c r="AD81" s="177"/>
      <c r="AE81" s="177"/>
      <c r="AF81" s="177"/>
      <c r="AG81" s="177"/>
      <c r="AH81" s="177"/>
      <c r="AI81" s="177"/>
      <c r="AJ81" s="177"/>
      <c r="AK81" s="177"/>
      <c r="AL81" s="177"/>
      <c r="AM81" s="174"/>
      <c r="AN81" s="918"/>
      <c r="AO81" s="918"/>
      <c r="AP81" s="918"/>
      <c r="AQ81" s="918"/>
      <c r="AR81" s="918"/>
      <c r="AS81" s="918"/>
      <c r="AT81" s="918"/>
      <c r="AU81" s="918"/>
      <c r="AV81" s="918"/>
      <c r="AW81" s="918"/>
      <c r="AX81" s="918"/>
      <c r="AY81" s="918"/>
      <c r="AZ81" s="403"/>
      <c r="BA81" s="679"/>
      <c r="BB81" s="678"/>
      <c r="BC81" s="507"/>
      <c r="BD81" s="492"/>
      <c r="BE81" s="492"/>
      <c r="BF81" s="492"/>
      <c r="BG81" s="511"/>
      <c r="BH81" s="507"/>
      <c r="BI81" s="492"/>
      <c r="BJ81" s="492"/>
      <c r="BK81" s="492"/>
      <c r="BL81" s="511"/>
      <c r="BM81" s="507"/>
      <c r="BN81" s="492"/>
      <c r="BO81" s="492"/>
      <c r="BP81" s="492"/>
      <c r="BQ81" s="511"/>
      <c r="BR81" s="507"/>
      <c r="BS81" s="492"/>
      <c r="BT81" s="492"/>
      <c r="BU81" s="492"/>
      <c r="BV81" s="492"/>
      <c r="BW81" s="492"/>
      <c r="BX81" s="492"/>
      <c r="BY81" s="493"/>
      <c r="BZ81" s="493"/>
      <c r="CA81" s="493"/>
      <c r="CB81" s="493"/>
      <c r="CC81" s="493"/>
      <c r="CD81" s="493"/>
      <c r="CE81" s="493"/>
      <c r="CF81" s="493"/>
      <c r="CG81" s="493"/>
      <c r="CH81" s="493"/>
      <c r="CI81" s="493"/>
      <c r="CJ81" s="493"/>
      <c r="CK81" s="493"/>
      <c r="CL81" s="493"/>
      <c r="CM81" s="493"/>
      <c r="CN81" s="67"/>
      <c r="CO81" s="67"/>
      <c r="CP81" s="67"/>
      <c r="CQ81" s="67"/>
      <c r="CR81" s="67"/>
      <c r="CS81" s="67"/>
      <c r="CT81" s="67"/>
      <c r="CU81" s="67"/>
      <c r="CV81" s="67"/>
      <c r="CW81" s="67"/>
      <c r="CX81" s="67"/>
      <c r="CY81" s="67"/>
      <c r="CZ81" s="67"/>
    </row>
    <row r="82" s="575" customFormat="true" ht="15" customHeight="true" x14ac:dyDescent="0.2">
      <c r="A82" s="199"/>
      <c r="B82" s="193"/>
      <c r="C82" s="178"/>
      <c r="D82" s="177"/>
      <c r="E82" s="177"/>
      <c r="F82" s="177"/>
      <c r="G82" s="176"/>
      <c r="H82" s="175"/>
      <c r="I82" s="177"/>
      <c r="J82" s="177"/>
      <c r="K82" s="177"/>
      <c r="L82" s="174"/>
      <c r="M82" s="178"/>
      <c r="N82" s="177"/>
      <c r="O82" s="177"/>
      <c r="P82" s="177"/>
      <c r="Q82" s="176"/>
      <c r="R82" s="175"/>
      <c r="S82" s="177"/>
      <c r="T82" s="177"/>
      <c r="U82" s="177"/>
      <c r="V82" s="177"/>
      <c r="W82" s="177"/>
      <c r="X82" s="177"/>
      <c r="Y82" s="177"/>
      <c r="Z82" s="177"/>
      <c r="AA82" s="177"/>
      <c r="AB82" s="177"/>
      <c r="AC82" s="177"/>
      <c r="AD82" s="177"/>
      <c r="AE82" s="177"/>
      <c r="AF82" s="177"/>
      <c r="AG82" s="177"/>
      <c r="AH82" s="177"/>
      <c r="AI82" s="177"/>
      <c r="AJ82" s="177"/>
      <c r="AK82" s="177"/>
      <c r="AL82" s="177"/>
      <c r="AM82" s="174"/>
      <c r="AN82" s="918"/>
      <c r="AO82" s="918"/>
      <c r="AP82" s="918"/>
      <c r="AQ82" s="918"/>
      <c r="AR82" s="918"/>
      <c r="AS82" s="918"/>
      <c r="AT82" s="918"/>
      <c r="AU82" s="918"/>
      <c r="AV82" s="918"/>
      <c r="AW82" s="918"/>
      <c r="AX82" s="918"/>
      <c r="AY82" s="918"/>
      <c r="AZ82" s="403"/>
      <c r="BA82" s="679"/>
      <c r="BB82" s="678"/>
      <c r="BC82" s="507"/>
      <c r="BD82" s="492"/>
      <c r="BE82" s="492"/>
      <c r="BF82" s="492"/>
      <c r="BG82" s="511"/>
      <c r="BH82" s="507"/>
      <c r="BI82" s="492"/>
      <c r="BJ82" s="492"/>
      <c r="BK82" s="492"/>
      <c r="BL82" s="511"/>
      <c r="BM82" s="507"/>
      <c r="BN82" s="492"/>
      <c r="BO82" s="492"/>
      <c r="BP82" s="492"/>
      <c r="BQ82" s="511"/>
      <c r="BR82" s="507"/>
      <c r="BS82" s="492"/>
      <c r="BT82" s="492"/>
      <c r="BU82" s="492"/>
      <c r="BV82" s="492"/>
      <c r="BW82" s="492"/>
      <c r="BX82" s="492"/>
      <c r="BY82" s="493"/>
      <c r="BZ82" s="493"/>
      <c r="CA82" s="493"/>
      <c r="CB82" s="493"/>
      <c r="CC82" s="493"/>
      <c r="CD82" s="493"/>
      <c r="CE82" s="493"/>
      <c r="CF82" s="493"/>
      <c r="CG82" s="493"/>
      <c r="CH82" s="493"/>
      <c r="CI82" s="493"/>
      <c r="CJ82" s="493"/>
      <c r="CK82" s="493"/>
      <c r="CL82" s="493"/>
      <c r="CM82" s="493"/>
      <c r="CN82" s="67"/>
      <c r="CO82" s="67"/>
      <c r="CP82" s="67"/>
      <c r="CQ82" s="67"/>
      <c r="CR82" s="67"/>
      <c r="CS82" s="67"/>
      <c r="CT82" s="67"/>
      <c r="CU82" s="67"/>
      <c r="CV82" s="67"/>
      <c r="CW82" s="67"/>
      <c r="CX82" s="67"/>
      <c r="CY82" s="67"/>
      <c r="CZ82" s="67"/>
    </row>
    <row r="83" s="575" customFormat="true" ht="15" customHeight="true" x14ac:dyDescent="0.2">
      <c r="A83" s="199"/>
      <c r="B83" s="193"/>
      <c r="C83" s="178"/>
      <c r="D83" s="177"/>
      <c r="E83" s="177"/>
      <c r="F83" s="177"/>
      <c r="G83" s="176"/>
      <c r="H83" s="175"/>
      <c r="I83" s="177"/>
      <c r="J83" s="177"/>
      <c r="K83" s="177"/>
      <c r="L83" s="174"/>
      <c r="M83" s="178"/>
      <c r="N83" s="177"/>
      <c r="O83" s="177"/>
      <c r="P83" s="177"/>
      <c r="Q83" s="176"/>
      <c r="R83" s="175"/>
      <c r="S83" s="177"/>
      <c r="T83" s="177"/>
      <c r="U83" s="177"/>
      <c r="V83" s="177"/>
      <c r="W83" s="177"/>
      <c r="X83" s="177"/>
      <c r="Y83" s="177"/>
      <c r="Z83" s="177"/>
      <c r="AA83" s="177"/>
      <c r="AB83" s="177"/>
      <c r="AC83" s="177"/>
      <c r="AD83" s="177"/>
      <c r="AE83" s="177"/>
      <c r="AF83" s="177"/>
      <c r="AG83" s="177"/>
      <c r="AH83" s="177"/>
      <c r="AI83" s="177"/>
      <c r="AJ83" s="177"/>
      <c r="AK83" s="177"/>
      <c r="AL83" s="177"/>
      <c r="AM83" s="174"/>
      <c r="AN83" s="918"/>
      <c r="AO83" s="918"/>
      <c r="AP83" s="918"/>
      <c r="AQ83" s="918"/>
      <c r="AR83" s="918"/>
      <c r="AS83" s="918"/>
      <c r="AT83" s="918"/>
      <c r="AU83" s="918"/>
      <c r="AV83" s="918"/>
      <c r="AW83" s="918"/>
      <c r="AX83" s="918"/>
      <c r="AY83" s="918"/>
      <c r="AZ83" s="403"/>
      <c r="BA83" s="679"/>
      <c r="BB83" s="678"/>
      <c r="BC83" s="507"/>
      <c r="BD83" s="492"/>
      <c r="BE83" s="492"/>
      <c r="BF83" s="492"/>
      <c r="BG83" s="511"/>
      <c r="BH83" s="507"/>
      <c r="BI83" s="492"/>
      <c r="BJ83" s="492"/>
      <c r="BK83" s="492"/>
      <c r="BL83" s="511"/>
      <c r="BM83" s="507"/>
      <c r="BN83" s="492"/>
      <c r="BO83" s="492"/>
      <c r="BP83" s="492"/>
      <c r="BQ83" s="511"/>
      <c r="BR83" s="507"/>
      <c r="BS83" s="492"/>
      <c r="BT83" s="492"/>
      <c r="BU83" s="492"/>
      <c r="BV83" s="492"/>
      <c r="BW83" s="492"/>
      <c r="BX83" s="492"/>
      <c r="BY83" s="493"/>
      <c r="BZ83" s="493"/>
      <c r="CA83" s="493"/>
      <c r="CB83" s="493"/>
      <c r="CC83" s="493"/>
      <c r="CD83" s="493"/>
      <c r="CE83" s="493"/>
      <c r="CF83" s="493"/>
      <c r="CG83" s="493"/>
      <c r="CH83" s="493"/>
      <c r="CI83" s="493"/>
      <c r="CJ83" s="493"/>
      <c r="CK83" s="493"/>
      <c r="CL83" s="493"/>
      <c r="CM83" s="493"/>
      <c r="CN83" s="67"/>
      <c r="CO83" s="67"/>
      <c r="CP83" s="67"/>
      <c r="CQ83" s="67"/>
      <c r="CR83" s="67"/>
      <c r="CS83" s="67"/>
      <c r="CT83" s="67"/>
      <c r="CU83" s="67"/>
      <c r="CV83" s="67"/>
      <c r="CW83" s="67"/>
      <c r="CX83" s="67"/>
      <c r="CY83" s="67"/>
      <c r="CZ83" s="67"/>
    </row>
    <row r="84" s="575" customFormat="true" ht="15" customHeight="true" x14ac:dyDescent="0.2">
      <c r="A84" s="199"/>
      <c r="B84" s="193"/>
      <c r="C84" s="178"/>
      <c r="D84" s="177"/>
      <c r="E84" s="177"/>
      <c r="F84" s="177"/>
      <c r="G84" s="176"/>
      <c r="H84" s="175"/>
      <c r="I84" s="177"/>
      <c r="J84" s="177"/>
      <c r="K84" s="177"/>
      <c r="L84" s="174"/>
      <c r="M84" s="178"/>
      <c r="N84" s="177"/>
      <c r="O84" s="177"/>
      <c r="P84" s="177"/>
      <c r="Q84" s="176"/>
      <c r="R84" s="175"/>
      <c r="S84" s="177"/>
      <c r="T84" s="177"/>
      <c r="U84" s="177"/>
      <c r="V84" s="177"/>
      <c r="W84" s="177"/>
      <c r="X84" s="177"/>
      <c r="Y84" s="177"/>
      <c r="Z84" s="177"/>
      <c r="AA84" s="177"/>
      <c r="AB84" s="177"/>
      <c r="AC84" s="177"/>
      <c r="AD84" s="177"/>
      <c r="AE84" s="177"/>
      <c r="AF84" s="177"/>
      <c r="AG84" s="177"/>
      <c r="AH84" s="177"/>
      <c r="AI84" s="177"/>
      <c r="AJ84" s="177"/>
      <c r="AK84" s="177"/>
      <c r="AL84" s="177"/>
      <c r="AM84" s="174"/>
      <c r="AN84" s="918"/>
      <c r="AO84" s="918"/>
      <c r="AP84" s="918"/>
      <c r="AQ84" s="918"/>
      <c r="AR84" s="918"/>
      <c r="AS84" s="918"/>
      <c r="AT84" s="918"/>
      <c r="AU84" s="918"/>
      <c r="AV84" s="918"/>
      <c r="AW84" s="918"/>
      <c r="AX84" s="918"/>
      <c r="AY84" s="918"/>
      <c r="AZ84" s="403"/>
      <c r="BA84" s="679"/>
      <c r="BB84" s="678"/>
      <c r="BC84" s="507"/>
      <c r="BD84" s="492"/>
      <c r="BE84" s="492"/>
      <c r="BF84" s="492"/>
      <c r="BG84" s="511"/>
      <c r="BH84" s="507"/>
      <c r="BI84" s="492"/>
      <c r="BJ84" s="492"/>
      <c r="BK84" s="492"/>
      <c r="BL84" s="511"/>
      <c r="BM84" s="507"/>
      <c r="BN84" s="492"/>
      <c r="BO84" s="492"/>
      <c r="BP84" s="492"/>
      <c r="BQ84" s="511"/>
      <c r="BR84" s="507"/>
      <c r="BS84" s="492"/>
      <c r="BT84" s="492"/>
      <c r="BU84" s="492"/>
      <c r="BV84" s="492"/>
      <c r="BW84" s="492"/>
      <c r="BX84" s="492"/>
      <c r="BY84" s="493"/>
      <c r="BZ84" s="493"/>
      <c r="CA84" s="493"/>
      <c r="CB84" s="493"/>
      <c r="CC84" s="493"/>
      <c r="CD84" s="493"/>
      <c r="CE84" s="493"/>
      <c r="CF84" s="493"/>
      <c r="CG84" s="493"/>
      <c r="CH84" s="493"/>
      <c r="CI84" s="493"/>
      <c r="CJ84" s="493"/>
      <c r="CK84" s="493"/>
      <c r="CL84" s="493"/>
      <c r="CM84" s="493"/>
      <c r="CN84" s="67"/>
      <c r="CO84" s="67"/>
      <c r="CP84" s="67"/>
      <c r="CQ84" s="67"/>
      <c r="CR84" s="67"/>
      <c r="CS84" s="67"/>
      <c r="CT84" s="67"/>
      <c r="CU84" s="67"/>
      <c r="CV84" s="67"/>
      <c r="CW84" s="67"/>
      <c r="CX84" s="67"/>
      <c r="CY84" s="67"/>
      <c r="CZ84" s="67"/>
    </row>
    <row r="85" s="575" customFormat="true" ht="15" customHeight="true" x14ac:dyDescent="0.2">
      <c r="A85" s="199"/>
      <c r="B85" s="193"/>
      <c r="C85" s="166"/>
      <c r="D85" s="165"/>
      <c r="E85" s="165"/>
      <c r="F85" s="165"/>
      <c r="G85" s="164"/>
      <c r="H85" s="163"/>
      <c r="I85" s="165"/>
      <c r="J85" s="165"/>
      <c r="K85" s="165"/>
      <c r="L85" s="162"/>
      <c r="M85" s="166"/>
      <c r="N85" s="165"/>
      <c r="O85" s="165"/>
      <c r="P85" s="165"/>
      <c r="Q85" s="164"/>
      <c r="R85" s="163"/>
      <c r="S85" s="165"/>
      <c r="T85" s="165"/>
      <c r="U85" s="165"/>
      <c r="V85" s="165"/>
      <c r="W85" s="165"/>
      <c r="X85" s="165"/>
      <c r="Y85" s="165"/>
      <c r="Z85" s="165"/>
      <c r="AA85" s="165"/>
      <c r="AB85" s="165"/>
      <c r="AC85" s="161"/>
      <c r="AD85" s="161"/>
      <c r="AE85" s="161"/>
      <c r="AF85" s="161"/>
      <c r="AG85" s="161"/>
      <c r="AH85" s="161"/>
      <c r="AI85" s="161"/>
      <c r="AJ85" s="161"/>
      <c r="AK85" s="161"/>
      <c r="AL85" s="161"/>
      <c r="AM85" s="157"/>
      <c r="AN85" s="918"/>
      <c r="AO85" s="918"/>
      <c r="AP85" s="918"/>
      <c r="AQ85" s="918"/>
      <c r="AR85" s="918"/>
      <c r="AS85" s="918"/>
      <c r="AT85" s="918"/>
      <c r="AU85" s="918"/>
      <c r="AV85" s="918"/>
      <c r="AW85" s="918"/>
      <c r="AX85" s="918"/>
      <c r="AY85" s="918"/>
      <c r="AZ85" s="403"/>
      <c r="BA85" s="679"/>
      <c r="BB85" s="678"/>
      <c r="BC85" s="507"/>
      <c r="BD85" s="492"/>
      <c r="BE85" s="492"/>
      <c r="BF85" s="492"/>
      <c r="BG85" s="511"/>
      <c r="BH85" s="507"/>
      <c r="BI85" s="492"/>
      <c r="BJ85" s="492"/>
      <c r="BK85" s="492"/>
      <c r="BL85" s="511"/>
      <c r="BM85" s="507"/>
      <c r="BN85" s="492"/>
      <c r="BO85" s="492"/>
      <c r="BP85" s="492"/>
      <c r="BQ85" s="511"/>
      <c r="BR85" s="507"/>
      <c r="BS85" s="492"/>
      <c r="BT85" s="492"/>
      <c r="BU85" s="492"/>
      <c r="BV85" s="492"/>
      <c r="BW85" s="492"/>
      <c r="BX85" s="492"/>
      <c r="BY85" s="493"/>
      <c r="BZ85" s="493"/>
      <c r="CA85" s="493"/>
      <c r="CB85" s="493"/>
      <c r="CC85" s="493"/>
      <c r="CD85" s="493"/>
      <c r="CE85" s="493"/>
      <c r="CF85" s="493"/>
      <c r="CG85" s="493"/>
      <c r="CH85" s="493"/>
      <c r="CI85" s="493"/>
      <c r="CJ85" s="493"/>
      <c r="CK85" s="493"/>
      <c r="CL85" s="493"/>
      <c r="CM85" s="493"/>
      <c r="CN85" s="67"/>
      <c r="CO85" s="67"/>
      <c r="CP85" s="67"/>
      <c r="CQ85" s="67"/>
      <c r="CR85" s="67"/>
      <c r="CS85" s="67"/>
      <c r="CT85" s="67"/>
      <c r="CU85" s="67"/>
      <c r="CV85" s="67"/>
      <c r="CW85" s="67"/>
      <c r="CX85" s="67"/>
      <c r="CY85" s="67"/>
      <c r="CZ85" s="67"/>
    </row>
    <row r="86" s="575" customFormat="true" ht="15" customHeight="true" x14ac:dyDescent="0.2">
      <c r="A86" s="199"/>
      <c r="B86" s="193"/>
      <c r="C86" s="166"/>
      <c r="D86" s="165"/>
      <c r="E86" s="165"/>
      <c r="F86" s="165"/>
      <c r="G86" s="164"/>
      <c r="H86" s="163"/>
      <c r="I86" s="165"/>
      <c r="J86" s="165"/>
      <c r="K86" s="165"/>
      <c r="L86" s="162"/>
      <c r="M86" s="166"/>
      <c r="N86" s="165"/>
      <c r="O86" s="165"/>
      <c r="P86" s="165"/>
      <c r="Q86" s="164"/>
      <c r="R86" s="163"/>
      <c r="S86" s="165"/>
      <c r="T86" s="165"/>
      <c r="U86" s="165"/>
      <c r="V86" s="165"/>
      <c r="W86" s="165"/>
      <c r="X86" s="165"/>
      <c r="Y86" s="165"/>
      <c r="Z86" s="165"/>
      <c r="AA86" s="165"/>
      <c r="AB86" s="165"/>
      <c r="AC86" s="161"/>
      <c r="AD86" s="161"/>
      <c r="AE86" s="161"/>
      <c r="AF86" s="161"/>
      <c r="AG86" s="161"/>
      <c r="AH86" s="161"/>
      <c r="AI86" s="161"/>
      <c r="AJ86" s="161"/>
      <c r="AK86" s="161"/>
      <c r="AL86" s="161"/>
      <c r="AM86" s="157"/>
      <c r="AN86" s="918"/>
      <c r="AO86" s="918"/>
      <c r="AP86" s="918"/>
      <c r="AQ86" s="918"/>
      <c r="AR86" s="918"/>
      <c r="AS86" s="918"/>
      <c r="AT86" s="918"/>
      <c r="AU86" s="918"/>
      <c r="AV86" s="918"/>
      <c r="AW86" s="918"/>
      <c r="AX86" s="918"/>
      <c r="AY86" s="918"/>
      <c r="AZ86" s="403"/>
      <c r="BA86" s="679"/>
      <c r="BB86" s="678"/>
      <c r="BC86" s="507"/>
      <c r="BD86" s="492"/>
      <c r="BE86" s="492"/>
      <c r="BF86" s="492"/>
      <c r="BG86" s="511"/>
      <c r="BH86" s="507"/>
      <c r="BI86" s="492"/>
      <c r="BJ86" s="492"/>
      <c r="BK86" s="492"/>
      <c r="BL86" s="511"/>
      <c r="BM86" s="507"/>
      <c r="BN86" s="492"/>
      <c r="BO86" s="492"/>
      <c r="BP86" s="492"/>
      <c r="BQ86" s="511"/>
      <c r="BR86" s="507"/>
      <c r="BS86" s="492"/>
      <c r="BT86" s="492"/>
      <c r="BU86" s="492"/>
      <c r="BV86" s="492"/>
      <c r="BW86" s="492"/>
      <c r="BX86" s="492"/>
      <c r="BY86" s="493"/>
      <c r="BZ86" s="493"/>
      <c r="CA86" s="493"/>
      <c r="CB86" s="493"/>
      <c r="CC86" s="493"/>
      <c r="CD86" s="493"/>
      <c r="CE86" s="493"/>
      <c r="CF86" s="493"/>
      <c r="CG86" s="493"/>
      <c r="CH86" s="493"/>
      <c r="CI86" s="493"/>
      <c r="CJ86" s="493"/>
      <c r="CK86" s="493"/>
      <c r="CL86" s="493"/>
      <c r="CM86" s="493"/>
      <c r="CN86" s="67"/>
      <c r="CO86" s="67"/>
      <c r="CP86" s="67"/>
      <c r="CQ86" s="67"/>
      <c r="CR86" s="67"/>
      <c r="CS86" s="67"/>
      <c r="CT86" s="67"/>
      <c r="CU86" s="67"/>
      <c r="CV86" s="67"/>
      <c r="CW86" s="67"/>
      <c r="CX86" s="67"/>
      <c r="CY86" s="67"/>
      <c r="CZ86" s="67"/>
    </row>
    <row r="87" s="575" customFormat="true" ht="15" customHeight="true" x14ac:dyDescent="0.2">
      <c r="A87" s="199"/>
      <c r="B87" s="193"/>
      <c r="C87" s="166"/>
      <c r="D87" s="165"/>
      <c r="E87" s="165"/>
      <c r="F87" s="165"/>
      <c r="G87" s="164"/>
      <c r="H87" s="163"/>
      <c r="I87" s="165"/>
      <c r="J87" s="165"/>
      <c r="K87" s="165"/>
      <c r="L87" s="162"/>
      <c r="M87" s="166"/>
      <c r="N87" s="165"/>
      <c r="O87" s="165"/>
      <c r="P87" s="165"/>
      <c r="Q87" s="164"/>
      <c r="R87" s="163"/>
      <c r="S87" s="165"/>
      <c r="T87" s="165"/>
      <c r="U87" s="165"/>
      <c r="V87" s="165"/>
      <c r="W87" s="165"/>
      <c r="X87" s="165"/>
      <c r="Y87" s="165"/>
      <c r="Z87" s="165"/>
      <c r="AA87" s="165"/>
      <c r="AB87" s="165"/>
      <c r="AC87" s="161"/>
      <c r="AD87" s="161"/>
      <c r="AE87" s="161"/>
      <c r="AF87" s="161"/>
      <c r="AG87" s="161"/>
      <c r="AH87" s="161"/>
      <c r="AI87" s="161"/>
      <c r="AJ87" s="161"/>
      <c r="AK87" s="161"/>
      <c r="AL87" s="161"/>
      <c r="AM87" s="157"/>
      <c r="AN87" s="918"/>
      <c r="AO87" s="918"/>
      <c r="AP87" s="918"/>
      <c r="AQ87" s="918"/>
      <c r="AR87" s="918"/>
      <c r="AS87" s="918"/>
      <c r="AT87" s="918"/>
      <c r="AU87" s="918"/>
      <c r="AV87" s="918"/>
      <c r="AW87" s="918"/>
      <c r="AX87" s="918"/>
      <c r="AY87" s="918"/>
      <c r="AZ87" s="403"/>
      <c r="BA87" s="679"/>
      <c r="BB87" s="678"/>
      <c r="BC87" s="507"/>
      <c r="BD87" s="492"/>
      <c r="BE87" s="492"/>
      <c r="BF87" s="492"/>
      <c r="BG87" s="511"/>
      <c r="BH87" s="507"/>
      <c r="BI87" s="492"/>
      <c r="BJ87" s="492"/>
      <c r="BK87" s="492"/>
      <c r="BL87" s="511"/>
      <c r="BM87" s="507"/>
      <c r="BN87" s="492"/>
      <c r="BO87" s="492"/>
      <c r="BP87" s="492"/>
      <c r="BQ87" s="511"/>
      <c r="BR87" s="507"/>
      <c r="BS87" s="492"/>
      <c r="BT87" s="492"/>
      <c r="BU87" s="492"/>
      <c r="BV87" s="492"/>
      <c r="BW87" s="492"/>
      <c r="BX87" s="492"/>
      <c r="BY87" s="493"/>
      <c r="BZ87" s="493"/>
      <c r="CA87" s="493"/>
      <c r="CB87" s="493"/>
      <c r="CC87" s="493"/>
      <c r="CD87" s="493"/>
      <c r="CE87" s="493"/>
      <c r="CF87" s="493"/>
      <c r="CG87" s="493"/>
      <c r="CH87" s="493"/>
      <c r="CI87" s="493"/>
      <c r="CJ87" s="493"/>
      <c r="CK87" s="493"/>
      <c r="CL87" s="493"/>
      <c r="CM87" s="493"/>
      <c r="CN87" s="67"/>
      <c r="CO87" s="67"/>
      <c r="CP87" s="67"/>
      <c r="CQ87" s="67"/>
      <c r="CR87" s="67"/>
      <c r="CS87" s="67"/>
      <c r="CT87" s="67"/>
      <c r="CU87" s="67"/>
      <c r="CV87" s="67"/>
      <c r="CW87" s="67"/>
      <c r="CX87" s="67"/>
      <c r="CY87" s="67"/>
      <c r="CZ87" s="67"/>
    </row>
    <row r="88" s="575" customFormat="true" ht="15" customHeight="true" x14ac:dyDescent="0.2">
      <c r="A88" s="199"/>
      <c r="B88" s="193"/>
      <c r="C88" s="166"/>
      <c r="D88" s="165"/>
      <c r="E88" s="165"/>
      <c r="F88" s="165"/>
      <c r="G88" s="164"/>
      <c r="H88" s="163"/>
      <c r="I88" s="165"/>
      <c r="J88" s="165"/>
      <c r="K88" s="165"/>
      <c r="L88" s="162"/>
      <c r="M88" s="166"/>
      <c r="N88" s="165"/>
      <c r="O88" s="165"/>
      <c r="P88" s="165"/>
      <c r="Q88" s="164"/>
      <c r="R88" s="163"/>
      <c r="S88" s="165"/>
      <c r="T88" s="165"/>
      <c r="U88" s="165"/>
      <c r="V88" s="165"/>
      <c r="W88" s="165"/>
      <c r="X88" s="165"/>
      <c r="Y88" s="165"/>
      <c r="Z88" s="165"/>
      <c r="AA88" s="165"/>
      <c r="AB88" s="165"/>
      <c r="AC88" s="161"/>
      <c r="AD88" s="161"/>
      <c r="AE88" s="161"/>
      <c r="AF88" s="161"/>
      <c r="AG88" s="161"/>
      <c r="AH88" s="161"/>
      <c r="AI88" s="161"/>
      <c r="AJ88" s="161"/>
      <c r="AK88" s="161"/>
      <c r="AL88" s="161"/>
      <c r="AM88" s="157"/>
      <c r="AN88" s="918"/>
      <c r="AO88" s="918"/>
      <c r="AP88" s="918"/>
      <c r="AQ88" s="918"/>
      <c r="AR88" s="918"/>
      <c r="AS88" s="918"/>
      <c r="AT88" s="918"/>
      <c r="AU88" s="918"/>
      <c r="AV88" s="918"/>
      <c r="AW88" s="918"/>
      <c r="AX88" s="918"/>
      <c r="AY88" s="918"/>
      <c r="AZ88" s="403"/>
      <c r="BA88" s="679"/>
      <c r="BB88" s="678"/>
      <c r="BC88" s="507"/>
      <c r="BD88" s="492"/>
      <c r="BE88" s="492"/>
      <c r="BF88" s="492"/>
      <c r="BG88" s="511"/>
      <c r="BH88" s="507"/>
      <c r="BI88" s="492"/>
      <c r="BJ88" s="492"/>
      <c r="BK88" s="492"/>
      <c r="BL88" s="511"/>
      <c r="BM88" s="507"/>
      <c r="BN88" s="492"/>
      <c r="BO88" s="492"/>
      <c r="BP88" s="492"/>
      <c r="BQ88" s="511"/>
      <c r="BR88" s="507"/>
      <c r="BS88" s="492"/>
      <c r="BT88" s="492"/>
      <c r="BU88" s="492"/>
      <c r="BV88" s="492"/>
      <c r="BW88" s="492"/>
      <c r="BX88" s="492"/>
      <c r="BY88" s="493"/>
      <c r="BZ88" s="493"/>
      <c r="CA88" s="493"/>
      <c r="CB88" s="493"/>
      <c r="CC88" s="493"/>
      <c r="CD88" s="493"/>
      <c r="CE88" s="493"/>
      <c r="CF88" s="493"/>
      <c r="CG88" s="493"/>
      <c r="CH88" s="493"/>
      <c r="CI88" s="493"/>
      <c r="CJ88" s="493"/>
      <c r="CK88" s="493"/>
      <c r="CL88" s="493"/>
      <c r="CM88" s="493"/>
      <c r="CN88" s="67"/>
      <c r="CO88" s="67"/>
      <c r="CP88" s="67"/>
      <c r="CQ88" s="67"/>
      <c r="CR88" s="67"/>
      <c r="CS88" s="67"/>
      <c r="CT88" s="67"/>
      <c r="CU88" s="67"/>
      <c r="CV88" s="67"/>
      <c r="CW88" s="67"/>
      <c r="CX88" s="67"/>
      <c r="CY88" s="67"/>
      <c r="CZ88" s="67"/>
    </row>
    <row r="89" s="575" customFormat="true" ht="15" customHeight="true" x14ac:dyDescent="0.2">
      <c r="A89" s="199"/>
      <c r="B89" s="193"/>
      <c r="C89" s="166"/>
      <c r="D89" s="165"/>
      <c r="E89" s="165"/>
      <c r="F89" s="165"/>
      <c r="G89" s="164"/>
      <c r="H89" s="163"/>
      <c r="I89" s="165"/>
      <c r="J89" s="165"/>
      <c r="K89" s="165"/>
      <c r="L89" s="162"/>
      <c r="M89" s="166"/>
      <c r="N89" s="165"/>
      <c r="O89" s="165"/>
      <c r="P89" s="165"/>
      <c r="Q89" s="164"/>
      <c r="R89" s="163"/>
      <c r="S89" s="165"/>
      <c r="T89" s="165"/>
      <c r="U89" s="165"/>
      <c r="V89" s="165"/>
      <c r="W89" s="165"/>
      <c r="X89" s="165"/>
      <c r="Y89" s="165"/>
      <c r="Z89" s="165"/>
      <c r="AA89" s="165"/>
      <c r="AB89" s="165"/>
      <c r="AC89" s="161"/>
      <c r="AD89" s="161"/>
      <c r="AE89" s="161"/>
      <c r="AF89" s="161"/>
      <c r="AG89" s="161"/>
      <c r="AH89" s="161"/>
      <c r="AI89" s="161"/>
      <c r="AJ89" s="161"/>
      <c r="AK89" s="161"/>
      <c r="AL89" s="161"/>
      <c r="AM89" s="157"/>
      <c r="AN89" s="918"/>
      <c r="AO89" s="918"/>
      <c r="AP89" s="918"/>
      <c r="AQ89" s="918"/>
      <c r="AR89" s="918"/>
      <c r="AS89" s="918"/>
      <c r="AT89" s="918"/>
      <c r="AU89" s="918"/>
      <c r="AV89" s="918"/>
      <c r="AW89" s="918"/>
      <c r="AX89" s="918"/>
      <c r="AY89" s="918"/>
      <c r="AZ89" s="403"/>
      <c r="BA89" s="679"/>
      <c r="BB89" s="678"/>
      <c r="BC89" s="507"/>
      <c r="BD89" s="492"/>
      <c r="BE89" s="492"/>
      <c r="BF89" s="492"/>
      <c r="BG89" s="511"/>
      <c r="BH89" s="507"/>
      <c r="BI89" s="492"/>
      <c r="BJ89" s="492"/>
      <c r="BK89" s="492"/>
      <c r="BL89" s="511"/>
      <c r="BM89" s="507"/>
      <c r="BN89" s="492"/>
      <c r="BO89" s="492"/>
      <c r="BP89" s="492"/>
      <c r="BQ89" s="511"/>
      <c r="BR89" s="507"/>
      <c r="BS89" s="492"/>
      <c r="BT89" s="492"/>
      <c r="BU89" s="492"/>
      <c r="BV89" s="492"/>
      <c r="BW89" s="492"/>
      <c r="BX89" s="492"/>
      <c r="BY89" s="493"/>
      <c r="BZ89" s="493"/>
      <c r="CA89" s="493"/>
      <c r="CB89" s="493"/>
      <c r="CC89" s="493"/>
      <c r="CD89" s="493"/>
      <c r="CE89" s="493"/>
      <c r="CF89" s="493"/>
      <c r="CG89" s="493"/>
      <c r="CH89" s="493"/>
      <c r="CI89" s="493"/>
      <c r="CJ89" s="493"/>
      <c r="CK89" s="493"/>
      <c r="CL89" s="493"/>
      <c r="CM89" s="493"/>
      <c r="CN89" s="67"/>
      <c r="CO89" s="67"/>
      <c r="CP89" s="67"/>
      <c r="CQ89" s="67"/>
      <c r="CR89" s="67"/>
      <c r="CS89" s="67"/>
      <c r="CT89" s="67"/>
      <c r="CU89" s="67"/>
      <c r="CV89" s="67"/>
      <c r="CW89" s="67"/>
      <c r="CX89" s="67"/>
      <c r="CY89" s="67"/>
      <c r="CZ89" s="67"/>
    </row>
    <row r="90" s="575" customFormat="true" ht="15" customHeight="true" x14ac:dyDescent="0.2">
      <c r="A90" s="199"/>
      <c r="B90" s="193"/>
      <c r="C90" s="166"/>
      <c r="D90" s="165"/>
      <c r="E90" s="165"/>
      <c r="F90" s="165"/>
      <c r="G90" s="164"/>
      <c r="H90" s="163"/>
      <c r="I90" s="165"/>
      <c r="J90" s="165"/>
      <c r="K90" s="165"/>
      <c r="L90" s="162"/>
      <c r="M90" s="166"/>
      <c r="N90" s="165"/>
      <c r="O90" s="165"/>
      <c r="P90" s="165"/>
      <c r="Q90" s="164"/>
      <c r="R90" s="163"/>
      <c r="S90" s="165"/>
      <c r="T90" s="165"/>
      <c r="U90" s="165"/>
      <c r="V90" s="165"/>
      <c r="W90" s="165"/>
      <c r="X90" s="165"/>
      <c r="Y90" s="165"/>
      <c r="Z90" s="165"/>
      <c r="AA90" s="165"/>
      <c r="AB90" s="165"/>
      <c r="AC90" s="161"/>
      <c r="AD90" s="161"/>
      <c r="AE90" s="161"/>
      <c r="AF90" s="161"/>
      <c r="AG90" s="161"/>
      <c r="AH90" s="161"/>
      <c r="AI90" s="161"/>
      <c r="AJ90" s="161"/>
      <c r="AK90" s="161"/>
      <c r="AL90" s="161"/>
      <c r="AM90" s="157"/>
      <c r="AN90" s="918"/>
      <c r="AO90" s="918"/>
      <c r="AP90" s="918"/>
      <c r="AQ90" s="918"/>
      <c r="AR90" s="918"/>
      <c r="AS90" s="918"/>
      <c r="AT90" s="918"/>
      <c r="AU90" s="918"/>
      <c r="AV90" s="918"/>
      <c r="AW90" s="918"/>
      <c r="AX90" s="918"/>
      <c r="AY90" s="918"/>
      <c r="AZ90" s="403"/>
      <c r="BA90" s="679"/>
      <c r="BB90" s="678"/>
      <c r="BC90" s="507"/>
      <c r="BD90" s="492"/>
      <c r="BE90" s="492"/>
      <c r="BF90" s="492"/>
      <c r="BG90" s="511"/>
      <c r="BH90" s="507"/>
      <c r="BI90" s="492"/>
      <c r="BJ90" s="492"/>
      <c r="BK90" s="492"/>
      <c r="BL90" s="511"/>
      <c r="BM90" s="507"/>
      <c r="BN90" s="492"/>
      <c r="BO90" s="492"/>
      <c r="BP90" s="492"/>
      <c r="BQ90" s="511"/>
      <c r="BR90" s="507"/>
      <c r="BS90" s="492"/>
      <c r="BT90" s="492"/>
      <c r="BU90" s="492"/>
      <c r="BV90" s="492"/>
      <c r="BW90" s="492"/>
      <c r="BX90" s="492"/>
      <c r="BY90" s="493"/>
      <c r="BZ90" s="493"/>
      <c r="CA90" s="493"/>
      <c r="CB90" s="493"/>
      <c r="CC90" s="493"/>
      <c r="CD90" s="493"/>
      <c r="CE90" s="493"/>
      <c r="CF90" s="493"/>
      <c r="CG90" s="493"/>
      <c r="CH90" s="493"/>
      <c r="CI90" s="493"/>
      <c r="CJ90" s="493"/>
      <c r="CK90" s="493"/>
      <c r="CL90" s="493"/>
      <c r="CM90" s="493"/>
      <c r="CN90" s="67"/>
      <c r="CO90" s="67"/>
      <c r="CP90" s="67"/>
      <c r="CQ90" s="67"/>
      <c r="CR90" s="67"/>
      <c r="CS90" s="67"/>
      <c r="CT90" s="67"/>
      <c r="CU90" s="67"/>
      <c r="CV90" s="67"/>
      <c r="CW90" s="67"/>
      <c r="CX90" s="67"/>
      <c r="CY90" s="67"/>
      <c r="CZ90" s="67"/>
    </row>
    <row r="91" s="575" customFormat="true" ht="15" customHeight="true" x14ac:dyDescent="0.2">
      <c r="A91" s="222"/>
      <c r="B91" s="192"/>
      <c r="C91" s="159"/>
      <c r="D91" s="161"/>
      <c r="E91" s="161"/>
      <c r="F91" s="161"/>
      <c r="G91" s="160"/>
      <c r="H91" s="158"/>
      <c r="I91" s="161"/>
      <c r="J91" s="161"/>
      <c r="K91" s="161"/>
      <c r="L91" s="157"/>
      <c r="M91" s="159"/>
      <c r="N91" s="161"/>
      <c r="O91" s="161"/>
      <c r="P91" s="161"/>
      <c r="Q91" s="160"/>
      <c r="R91" s="158"/>
      <c r="S91" s="161"/>
      <c r="T91" s="161"/>
      <c r="U91" s="161"/>
      <c r="V91" s="161"/>
      <c r="W91" s="161"/>
      <c r="X91" s="161"/>
      <c r="Y91" s="161"/>
      <c r="Z91" s="161"/>
      <c r="AA91" s="161"/>
      <c r="AB91" s="161"/>
      <c r="AC91" s="161"/>
      <c r="AD91" s="161"/>
      <c r="AE91" s="161"/>
      <c r="AF91" s="161"/>
      <c r="AG91" s="161"/>
      <c r="AH91" s="161"/>
      <c r="AI91" s="161"/>
      <c r="AJ91" s="161"/>
      <c r="AK91" s="161"/>
      <c r="AL91" s="161"/>
      <c r="AM91" s="157"/>
      <c r="AN91" s="918"/>
      <c r="AO91" s="918"/>
      <c r="AP91" s="918"/>
      <c r="AQ91" s="918"/>
      <c r="AR91" s="918"/>
      <c r="AS91" s="918"/>
      <c r="AT91" s="918"/>
      <c r="AU91" s="918"/>
      <c r="AV91" s="918"/>
      <c r="AW91" s="918"/>
      <c r="AX91" s="918"/>
      <c r="AY91" s="918"/>
      <c r="AZ91" s="403"/>
      <c r="BA91" s="679"/>
      <c r="BB91" s="678"/>
      <c r="BC91" s="507"/>
      <c r="BD91" s="492"/>
      <c r="BE91" s="492"/>
      <c r="BF91" s="492"/>
      <c r="BG91" s="511"/>
      <c r="BH91" s="507"/>
      <c r="BI91" s="492"/>
      <c r="BJ91" s="492"/>
      <c r="BK91" s="492"/>
      <c r="BL91" s="511"/>
      <c r="BM91" s="507"/>
      <c r="BN91" s="492"/>
      <c r="BO91" s="492"/>
      <c r="BP91" s="492"/>
      <c r="BQ91" s="511"/>
      <c r="BR91" s="507"/>
      <c r="BS91" s="492"/>
      <c r="BT91" s="492"/>
      <c r="BU91" s="492"/>
      <c r="BV91" s="492"/>
      <c r="BW91" s="492"/>
      <c r="BX91" s="492"/>
      <c r="BY91" s="493"/>
      <c r="BZ91" s="493"/>
      <c r="CA91" s="493"/>
      <c r="CB91" s="493"/>
      <c r="CC91" s="493"/>
      <c r="CD91" s="493"/>
      <c r="CE91" s="493"/>
      <c r="CF91" s="493"/>
      <c r="CG91" s="493"/>
      <c r="CH91" s="493"/>
      <c r="CI91" s="493"/>
      <c r="CJ91" s="493"/>
      <c r="CK91" s="493"/>
      <c r="CL91" s="493"/>
      <c r="CM91" s="493"/>
      <c r="CN91" s="67"/>
      <c r="CO91" s="67"/>
      <c r="CP91" s="67"/>
      <c r="CQ91" s="67"/>
      <c r="CR91" s="67"/>
      <c r="CS91" s="67"/>
      <c r="CT91" s="67"/>
      <c r="CU91" s="67"/>
      <c r="CV91" s="67"/>
      <c r="CW91" s="67"/>
      <c r="CX91" s="67"/>
      <c r="CY91" s="67"/>
      <c r="CZ91" s="67"/>
    </row>
    <row r="92" s="575" customFormat="true" ht="15" customHeight="true" x14ac:dyDescent="0.2">
      <c r="A92" s="222"/>
      <c r="B92" s="192"/>
      <c r="C92" s="159"/>
      <c r="D92" s="161"/>
      <c r="E92" s="161"/>
      <c r="F92" s="161"/>
      <c r="G92" s="160"/>
      <c r="H92" s="158"/>
      <c r="I92" s="161"/>
      <c r="J92" s="161"/>
      <c r="K92" s="161"/>
      <c r="L92" s="157"/>
      <c r="M92" s="159"/>
      <c r="N92" s="161"/>
      <c r="O92" s="161"/>
      <c r="P92" s="161"/>
      <c r="Q92" s="160"/>
      <c r="R92" s="158"/>
      <c r="S92" s="161"/>
      <c r="T92" s="161"/>
      <c r="U92" s="161"/>
      <c r="V92" s="161"/>
      <c r="W92" s="161"/>
      <c r="X92" s="161"/>
      <c r="Y92" s="161"/>
      <c r="Z92" s="161"/>
      <c r="AA92" s="161"/>
      <c r="AB92" s="161"/>
      <c r="AC92" s="161"/>
      <c r="AD92" s="161"/>
      <c r="AE92" s="161"/>
      <c r="AF92" s="161"/>
      <c r="AG92" s="161"/>
      <c r="AH92" s="161"/>
      <c r="AI92" s="161"/>
      <c r="AJ92" s="161"/>
      <c r="AK92" s="161"/>
      <c r="AL92" s="161"/>
      <c r="AM92" s="157"/>
      <c r="AN92" s="918"/>
      <c r="AO92" s="918"/>
      <c r="AP92" s="918"/>
      <c r="AQ92" s="918"/>
      <c r="AR92" s="918"/>
      <c r="AS92" s="918"/>
      <c r="AT92" s="918"/>
      <c r="AU92" s="918"/>
      <c r="AV92" s="918"/>
      <c r="AW92" s="918"/>
      <c r="AX92" s="918"/>
      <c r="AY92" s="918"/>
      <c r="AZ92" s="403"/>
      <c r="BA92" s="679"/>
      <c r="BB92" s="678"/>
      <c r="BC92" s="507"/>
      <c r="BD92" s="492"/>
      <c r="BE92" s="492"/>
      <c r="BF92" s="492"/>
      <c r="BG92" s="511"/>
      <c r="BH92" s="507"/>
      <c r="BI92" s="492"/>
      <c r="BJ92" s="492"/>
      <c r="BK92" s="492"/>
      <c r="BL92" s="511"/>
      <c r="BM92" s="507"/>
      <c r="BN92" s="492"/>
      <c r="BO92" s="492"/>
      <c r="BP92" s="492"/>
      <c r="BQ92" s="511"/>
      <c r="BR92" s="507"/>
      <c r="BS92" s="492"/>
      <c r="BT92" s="492"/>
      <c r="BU92" s="492"/>
      <c r="BV92" s="492"/>
      <c r="BW92" s="492"/>
      <c r="BX92" s="492"/>
      <c r="BY92" s="493"/>
      <c r="BZ92" s="493"/>
      <c r="CA92" s="493"/>
      <c r="CB92" s="493"/>
      <c r="CC92" s="493"/>
      <c r="CD92" s="493"/>
      <c r="CE92" s="493"/>
      <c r="CF92" s="493"/>
      <c r="CG92" s="493"/>
      <c r="CH92" s="493"/>
      <c r="CI92" s="493"/>
      <c r="CJ92" s="493"/>
      <c r="CK92" s="493"/>
      <c r="CL92" s="493"/>
      <c r="CM92" s="493"/>
      <c r="CN92" s="67"/>
      <c r="CO92" s="67"/>
      <c r="CP92" s="67"/>
      <c r="CQ92" s="67"/>
      <c r="CR92" s="67"/>
      <c r="CS92" s="67"/>
      <c r="CT92" s="67"/>
      <c r="CU92" s="67"/>
      <c r="CV92" s="67"/>
      <c r="CW92" s="67"/>
      <c r="CX92" s="67"/>
      <c r="CY92" s="67"/>
      <c r="CZ92" s="67"/>
    </row>
    <row r="93" s="575" customFormat="true" ht="15" customHeight="true" x14ac:dyDescent="0.2">
      <c r="A93" s="198"/>
      <c r="B93" s="191"/>
      <c r="C93" s="214"/>
      <c r="D93" s="213"/>
      <c r="E93" s="213"/>
      <c r="F93" s="213"/>
      <c r="G93" s="202"/>
      <c r="H93" s="204"/>
      <c r="I93" s="213"/>
      <c r="J93" s="213"/>
      <c r="K93" s="213"/>
      <c r="L93" s="208"/>
      <c r="M93" s="214"/>
      <c r="N93" s="213"/>
      <c r="O93" s="213"/>
      <c r="P93" s="213"/>
      <c r="Q93" s="202"/>
      <c r="R93" s="204"/>
      <c r="S93" s="213"/>
      <c r="T93" s="213"/>
      <c r="U93" s="213"/>
      <c r="V93" s="213"/>
      <c r="W93" s="213"/>
      <c r="X93" s="213"/>
      <c r="Y93" s="213"/>
      <c r="Z93" s="213"/>
      <c r="AA93" s="213"/>
      <c r="AB93" s="213"/>
      <c r="AC93" s="161"/>
      <c r="AD93" s="161"/>
      <c r="AE93" s="161"/>
      <c r="AF93" s="161"/>
      <c r="AG93" s="161"/>
      <c r="AH93" s="161"/>
      <c r="AI93" s="161"/>
      <c r="AJ93" s="161"/>
      <c r="AK93" s="161"/>
      <c r="AL93" s="161"/>
      <c r="AM93" s="157"/>
      <c r="AN93" s="918"/>
      <c r="AO93" s="918"/>
      <c r="AP93" s="918"/>
      <c r="AQ93" s="918"/>
      <c r="AR93" s="918"/>
      <c r="AS93" s="918"/>
      <c r="AT93" s="918"/>
      <c r="AU93" s="918"/>
      <c r="AV93" s="918"/>
      <c r="AW93" s="918"/>
      <c r="AX93" s="918"/>
      <c r="AY93" s="918"/>
      <c r="AZ93" s="403"/>
      <c r="BA93" s="679"/>
      <c r="BB93" s="678"/>
      <c r="BC93" s="507"/>
      <c r="BD93" s="492"/>
      <c r="BE93" s="492"/>
      <c r="BF93" s="492"/>
      <c r="BG93" s="511"/>
      <c r="BH93" s="507"/>
      <c r="BI93" s="492"/>
      <c r="BJ93" s="492"/>
      <c r="BK93" s="492"/>
      <c r="BL93" s="511"/>
      <c r="BM93" s="507"/>
      <c r="BN93" s="492"/>
      <c r="BO93" s="492"/>
      <c r="BP93" s="492"/>
      <c r="BQ93" s="511"/>
      <c r="BR93" s="507"/>
      <c r="BS93" s="492"/>
      <c r="BT93" s="492"/>
      <c r="BU93" s="492"/>
      <c r="BV93" s="492"/>
      <c r="BW93" s="492"/>
      <c r="BX93" s="492"/>
      <c r="BY93" s="493"/>
      <c r="BZ93" s="493"/>
      <c r="CA93" s="493"/>
      <c r="CB93" s="493"/>
      <c r="CC93" s="493"/>
      <c r="CD93" s="493"/>
      <c r="CE93" s="493"/>
      <c r="CF93" s="493"/>
      <c r="CG93" s="493"/>
      <c r="CH93" s="493"/>
      <c r="CI93" s="493"/>
      <c r="CJ93" s="493"/>
      <c r="CK93" s="493"/>
      <c r="CL93" s="493"/>
      <c r="CM93" s="493"/>
      <c r="CN93" s="67"/>
      <c r="CO93" s="67"/>
      <c r="CP93" s="67"/>
      <c r="CQ93" s="67"/>
      <c r="CR93" s="67"/>
      <c r="CS93" s="67"/>
      <c r="CT93" s="67"/>
      <c r="CU93" s="67"/>
      <c r="CV93" s="67"/>
      <c r="CW93" s="67"/>
      <c r="CX93" s="67"/>
      <c r="CY93" s="67"/>
      <c r="CZ93" s="67"/>
    </row>
    <row r="94" s="575" customFormat="true" ht="15" customHeight="true" x14ac:dyDescent="0.2">
      <c r="A94" s="130"/>
      <c r="B94" s="191"/>
      <c r="C94" s="214"/>
      <c r="D94" s="212"/>
      <c r="E94" s="212"/>
      <c r="F94" s="212"/>
      <c r="G94" s="201"/>
      <c r="H94" s="204"/>
      <c r="I94" s="212"/>
      <c r="J94" s="212"/>
      <c r="K94" s="212"/>
      <c r="L94" s="207"/>
      <c r="M94" s="214"/>
      <c r="N94" s="212"/>
      <c r="O94" s="212"/>
      <c r="P94" s="212"/>
      <c r="Q94" s="201"/>
      <c r="R94" s="204"/>
      <c r="S94" s="212"/>
      <c r="T94" s="212"/>
      <c r="U94" s="212"/>
      <c r="V94" s="212"/>
      <c r="W94" s="212"/>
      <c r="X94" s="212"/>
      <c r="Y94" s="212"/>
      <c r="Z94" s="212"/>
      <c r="AA94" s="212"/>
      <c r="AB94" s="212"/>
      <c r="AC94" s="161"/>
      <c r="AD94" s="161"/>
      <c r="AE94" s="161"/>
      <c r="AF94" s="161"/>
      <c r="AG94" s="161"/>
      <c r="AH94" s="161"/>
      <c r="AI94" s="161"/>
      <c r="AJ94" s="161"/>
      <c r="AK94" s="161"/>
      <c r="AL94" s="161"/>
      <c r="AM94" s="157"/>
      <c r="AN94" s="918"/>
      <c r="AO94" s="918"/>
      <c r="AP94" s="918"/>
      <c r="AQ94" s="918"/>
      <c r="AR94" s="918"/>
      <c r="AS94" s="918"/>
      <c r="AT94" s="918"/>
      <c r="AU94" s="918"/>
      <c r="AV94" s="918"/>
      <c r="AW94" s="918"/>
      <c r="AX94" s="918"/>
      <c r="AY94" s="918"/>
      <c r="AZ94" s="403"/>
      <c r="BA94" s="679"/>
      <c r="BB94" s="678"/>
      <c r="BC94" s="507"/>
      <c r="BD94" s="492"/>
      <c r="BE94" s="492"/>
      <c r="BF94" s="492"/>
      <c r="BG94" s="511"/>
      <c r="BH94" s="507"/>
      <c r="BI94" s="492"/>
      <c r="BJ94" s="492"/>
      <c r="BK94" s="492"/>
      <c r="BL94" s="511"/>
      <c r="BM94" s="507"/>
      <c r="BN94" s="492"/>
      <c r="BO94" s="492"/>
      <c r="BP94" s="492"/>
      <c r="BQ94" s="511"/>
      <c r="BR94" s="507"/>
      <c r="BS94" s="492"/>
      <c r="BT94" s="492"/>
      <c r="BU94" s="492"/>
      <c r="BV94" s="492"/>
      <c r="BW94" s="492"/>
      <c r="BX94" s="492"/>
      <c r="BY94" s="493"/>
      <c r="BZ94" s="493"/>
      <c r="CA94" s="493"/>
      <c r="CB94" s="493"/>
      <c r="CC94" s="493"/>
      <c r="CD94" s="493"/>
      <c r="CE94" s="493"/>
      <c r="CF94" s="493"/>
      <c r="CG94" s="493"/>
      <c r="CH94" s="493"/>
      <c r="CI94" s="493"/>
      <c r="CJ94" s="493"/>
      <c r="CK94" s="493"/>
      <c r="CL94" s="493"/>
      <c r="CM94" s="493"/>
      <c r="CN94" s="67"/>
      <c r="CO94" s="67"/>
      <c r="CP94" s="67"/>
      <c r="CQ94" s="67"/>
      <c r="CR94" s="67"/>
      <c r="CS94" s="67"/>
      <c r="CT94" s="67"/>
      <c r="CU94" s="67"/>
      <c r="CV94" s="67"/>
      <c r="CW94" s="67"/>
      <c r="CX94" s="67"/>
      <c r="CY94" s="67"/>
      <c r="CZ94" s="67"/>
    </row>
    <row r="95" s="575" customFormat="true" ht="15" customHeight="true" x14ac:dyDescent="0.2">
      <c r="A95" s="198"/>
      <c r="B95" s="190"/>
      <c r="C95" s="156"/>
      <c r="D95" s="155"/>
      <c r="E95" s="155"/>
      <c r="F95" s="155"/>
      <c r="G95" s="154"/>
      <c r="H95" s="153"/>
      <c r="I95" s="155"/>
      <c r="J95" s="155"/>
      <c r="K95" s="155"/>
      <c r="L95" s="152"/>
      <c r="M95" s="156"/>
      <c r="N95" s="155"/>
      <c r="O95" s="155"/>
      <c r="P95" s="155"/>
      <c r="Q95" s="154"/>
      <c r="R95" s="153"/>
      <c r="S95" s="155"/>
      <c r="T95" s="155"/>
      <c r="U95" s="155"/>
      <c r="V95" s="155"/>
      <c r="W95" s="155"/>
      <c r="X95" s="155"/>
      <c r="Y95" s="155"/>
      <c r="Z95" s="155"/>
      <c r="AA95" s="155"/>
      <c r="AB95" s="155"/>
      <c r="AC95" s="161"/>
      <c r="AD95" s="161"/>
      <c r="AE95" s="161"/>
      <c r="AF95" s="161"/>
      <c r="AG95" s="161"/>
      <c r="AH95" s="161"/>
      <c r="AI95" s="161"/>
      <c r="AJ95" s="161"/>
      <c r="AK95" s="161"/>
      <c r="AL95" s="161"/>
      <c r="AM95" s="157"/>
      <c r="AN95" s="918"/>
      <c r="AO95" s="918"/>
      <c r="AP95" s="918"/>
      <c r="AQ95" s="918"/>
      <c r="AR95" s="918"/>
      <c r="AS95" s="918"/>
      <c r="AT95" s="918"/>
      <c r="AU95" s="918"/>
      <c r="AV95" s="918"/>
      <c r="AW95" s="918"/>
      <c r="AX95" s="918"/>
      <c r="AY95" s="918"/>
      <c r="AZ95" s="403"/>
      <c r="BA95" s="679"/>
      <c r="BB95" s="678"/>
      <c r="BC95" s="507"/>
      <c r="BD95" s="492"/>
      <c r="BE95" s="492"/>
      <c r="BF95" s="492"/>
      <c r="BG95" s="511"/>
      <c r="BH95" s="507"/>
      <c r="BI95" s="492"/>
      <c r="BJ95" s="492"/>
      <c r="BK95" s="492"/>
      <c r="BL95" s="511"/>
      <c r="BM95" s="507"/>
      <c r="BN95" s="492"/>
      <c r="BO95" s="492"/>
      <c r="BP95" s="492"/>
      <c r="BQ95" s="511"/>
      <c r="BR95" s="507"/>
      <c r="BS95" s="492"/>
      <c r="BT95" s="492"/>
      <c r="BU95" s="492"/>
      <c r="BV95" s="492"/>
      <c r="BW95" s="492"/>
      <c r="BX95" s="492"/>
      <c r="BY95" s="493"/>
      <c r="BZ95" s="493"/>
      <c r="CA95" s="493"/>
      <c r="CB95" s="493"/>
      <c r="CC95" s="493"/>
      <c r="CD95" s="493"/>
      <c r="CE95" s="493"/>
      <c r="CF95" s="493"/>
      <c r="CG95" s="493"/>
      <c r="CH95" s="493"/>
      <c r="CI95" s="493"/>
      <c r="CJ95" s="493"/>
      <c r="CK95" s="493"/>
      <c r="CL95" s="493"/>
      <c r="CM95" s="493"/>
      <c r="CN95" s="67"/>
      <c r="CO95" s="67"/>
      <c r="CP95" s="67"/>
      <c r="CQ95" s="67"/>
      <c r="CR95" s="67"/>
      <c r="CS95" s="67"/>
      <c r="CT95" s="67"/>
      <c r="CU95" s="67"/>
      <c r="CV95" s="67"/>
      <c r="CW95" s="67"/>
      <c r="CX95" s="67"/>
      <c r="CY95" s="67"/>
      <c r="CZ95" s="67"/>
    </row>
    <row r="96" s="366" customFormat="true" ht="15" customHeight="true" x14ac:dyDescent="0.2">
      <c r="A96" s="130"/>
      <c r="B96" s="190"/>
      <c r="C96" s="156"/>
      <c r="D96" s="155"/>
      <c r="E96" s="155"/>
      <c r="F96" s="155"/>
      <c r="G96" s="154"/>
      <c r="H96" s="153"/>
      <c r="I96" s="155"/>
      <c r="J96" s="155"/>
      <c r="K96" s="155"/>
      <c r="L96" s="152"/>
      <c r="M96" s="156"/>
      <c r="N96" s="155"/>
      <c r="O96" s="155"/>
      <c r="P96" s="155"/>
      <c r="Q96" s="154"/>
      <c r="R96" s="153"/>
      <c r="S96" s="155"/>
      <c r="T96" s="155"/>
      <c r="U96" s="155"/>
      <c r="V96" s="155"/>
      <c r="W96" s="155"/>
      <c r="X96" s="155"/>
      <c r="Y96" s="155"/>
      <c r="Z96" s="155"/>
      <c r="AA96" s="155"/>
      <c r="AB96" s="155"/>
      <c r="AC96" s="161"/>
      <c r="AD96" s="161"/>
      <c r="AE96" s="161"/>
      <c r="AF96" s="161"/>
      <c r="AG96" s="161"/>
      <c r="AH96" s="161"/>
      <c r="AI96" s="161"/>
      <c r="AJ96" s="161"/>
      <c r="AK96" s="161"/>
      <c r="AL96" s="161"/>
      <c r="AM96" s="157"/>
      <c r="AN96" s="918"/>
      <c r="AO96" s="918"/>
      <c r="AP96" s="918"/>
      <c r="AQ96" s="918"/>
      <c r="AR96" s="918"/>
      <c r="AS96" s="918"/>
      <c r="AT96" s="918"/>
      <c r="AU96" s="918"/>
      <c r="AV96" s="918"/>
      <c r="AW96" s="918"/>
      <c r="AX96" s="918"/>
      <c r="AY96" s="918"/>
      <c r="AZ96" s="403"/>
      <c r="BA96" s="679"/>
      <c r="BB96" s="678"/>
      <c r="BC96" s="507"/>
      <c r="BD96" s="492"/>
      <c r="BE96" s="492"/>
      <c r="BF96" s="492"/>
      <c r="BG96" s="511"/>
      <c r="BH96" s="507"/>
      <c r="BI96" s="492"/>
      <c r="BJ96" s="492"/>
      <c r="BK96" s="492"/>
      <c r="BL96" s="511"/>
      <c r="BM96" s="507"/>
      <c r="BN96" s="492"/>
      <c r="BO96" s="492"/>
      <c r="BP96" s="492"/>
      <c r="BQ96" s="511"/>
      <c r="BR96" s="507"/>
      <c r="BS96" s="492"/>
      <c r="BT96" s="492"/>
      <c r="BU96" s="492"/>
      <c r="BV96" s="492"/>
      <c r="BW96" s="492"/>
      <c r="BX96" s="492"/>
      <c r="BY96" s="493"/>
      <c r="BZ96" s="493"/>
      <c r="CA96" s="493"/>
      <c r="CB96" s="493"/>
      <c r="CC96" s="493"/>
      <c r="CD96" s="493"/>
      <c r="CE96" s="493"/>
      <c r="CF96" s="493"/>
      <c r="CG96" s="493"/>
      <c r="CH96" s="493"/>
      <c r="CI96" s="493"/>
      <c r="CJ96" s="493"/>
      <c r="CK96" s="493"/>
      <c r="CL96" s="493"/>
      <c r="CM96" s="493"/>
      <c r="CN96" s="67"/>
      <c r="CO96" s="67"/>
      <c r="CP96" s="67"/>
      <c r="CQ96" s="67"/>
      <c r="CR96" s="67"/>
      <c r="CS96" s="67"/>
      <c r="CT96" s="67"/>
      <c r="CU96" s="67"/>
      <c r="CV96" s="67"/>
      <c r="CW96" s="67"/>
      <c r="CX96" s="67"/>
      <c r="CY96" s="67"/>
      <c r="CZ96" s="67"/>
    </row>
    <row r="97" s="366" customFormat="true" ht="15" customHeight="true" x14ac:dyDescent="0.2">
      <c r="A97" s="198"/>
      <c r="B97" s="190"/>
      <c r="C97" s="156"/>
      <c r="D97" s="155"/>
      <c r="E97" s="155"/>
      <c r="F97" s="155"/>
      <c r="G97" s="154"/>
      <c r="H97" s="153"/>
      <c r="I97" s="155"/>
      <c r="J97" s="155"/>
      <c r="K97" s="155"/>
      <c r="L97" s="152"/>
      <c r="M97" s="156"/>
      <c r="N97" s="155"/>
      <c r="O97" s="155"/>
      <c r="P97" s="155"/>
      <c r="Q97" s="154"/>
      <c r="R97" s="153"/>
      <c r="S97" s="155"/>
      <c r="T97" s="155"/>
      <c r="U97" s="155"/>
      <c r="V97" s="155"/>
      <c r="W97" s="155"/>
      <c r="X97" s="155"/>
      <c r="Y97" s="155"/>
      <c r="Z97" s="155"/>
      <c r="AA97" s="155"/>
      <c r="AB97" s="155"/>
      <c r="AC97" s="161"/>
      <c r="AD97" s="161"/>
      <c r="AE97" s="161"/>
      <c r="AF97" s="161"/>
      <c r="AG97" s="161"/>
      <c r="AH97" s="161"/>
      <c r="AI97" s="161"/>
      <c r="AJ97" s="161"/>
      <c r="AK97" s="161"/>
      <c r="AL97" s="161"/>
      <c r="AM97" s="157"/>
      <c r="AN97" s="918"/>
      <c r="AO97" s="918"/>
      <c r="AP97" s="918"/>
      <c r="AQ97" s="918"/>
      <c r="AR97" s="918"/>
      <c r="AS97" s="918"/>
      <c r="AT97" s="918"/>
      <c r="AU97" s="918"/>
      <c r="AV97" s="918"/>
      <c r="AW97" s="918"/>
      <c r="AX97" s="918"/>
      <c r="AY97" s="918"/>
      <c r="AZ97" s="403"/>
      <c r="BA97" s="679"/>
      <c r="BB97" s="678"/>
      <c r="BC97" s="507"/>
      <c r="BD97" s="492"/>
      <c r="BE97" s="492"/>
      <c r="BF97" s="492"/>
      <c r="BG97" s="511"/>
      <c r="BH97" s="507"/>
      <c r="BI97" s="492"/>
      <c r="BJ97" s="492"/>
      <c r="BK97" s="492"/>
      <c r="BL97" s="511"/>
      <c r="BM97" s="507"/>
      <c r="BN97" s="492"/>
      <c r="BO97" s="492"/>
      <c r="BP97" s="492"/>
      <c r="BQ97" s="511"/>
      <c r="BR97" s="507"/>
      <c r="BS97" s="492"/>
      <c r="BT97" s="492"/>
      <c r="BU97" s="492"/>
      <c r="BV97" s="492"/>
      <c r="BW97" s="492"/>
      <c r="BX97" s="492"/>
      <c r="BY97" s="493"/>
      <c r="BZ97" s="493"/>
      <c r="CA97" s="493"/>
      <c r="CB97" s="493"/>
      <c r="CC97" s="493"/>
      <c r="CD97" s="493"/>
      <c r="CE97" s="493"/>
      <c r="CF97" s="493"/>
      <c r="CG97" s="493"/>
      <c r="CH97" s="493"/>
      <c r="CI97" s="493"/>
      <c r="CJ97" s="493"/>
      <c r="CK97" s="493"/>
      <c r="CL97" s="493"/>
      <c r="CM97" s="493"/>
      <c r="CN97" s="67"/>
      <c r="CO97" s="67"/>
      <c r="CP97" s="67"/>
      <c r="CQ97" s="67"/>
      <c r="CR97" s="67"/>
      <c r="CS97" s="67"/>
      <c r="CT97" s="67"/>
      <c r="CU97" s="67"/>
      <c r="CV97" s="67"/>
      <c r="CW97" s="67"/>
      <c r="CX97" s="67"/>
      <c r="CY97" s="67"/>
      <c r="CZ97" s="67"/>
    </row>
    <row r="98" s="366" customFormat="true" ht="15" customHeight="true" x14ac:dyDescent="0.2">
      <c r="A98" s="130"/>
      <c r="B98" s="190"/>
      <c r="C98" s="156"/>
      <c r="D98" s="155"/>
      <c r="E98" s="155"/>
      <c r="F98" s="155"/>
      <c r="G98" s="154"/>
      <c r="H98" s="153"/>
      <c r="I98" s="155"/>
      <c r="J98" s="155"/>
      <c r="K98" s="155"/>
      <c r="L98" s="152"/>
      <c r="M98" s="156"/>
      <c r="N98" s="155"/>
      <c r="O98" s="155"/>
      <c r="P98" s="155"/>
      <c r="Q98" s="154"/>
      <c r="R98" s="153"/>
      <c r="S98" s="155"/>
      <c r="T98" s="155"/>
      <c r="U98" s="155"/>
      <c r="V98" s="155"/>
      <c r="W98" s="155"/>
      <c r="X98" s="155"/>
      <c r="Y98" s="155"/>
      <c r="Z98" s="155"/>
      <c r="AA98" s="155"/>
      <c r="AB98" s="155"/>
      <c r="AC98" s="161"/>
      <c r="AD98" s="161"/>
      <c r="AE98" s="161"/>
      <c r="AF98" s="161"/>
      <c r="AG98" s="161"/>
      <c r="AH98" s="161"/>
      <c r="AI98" s="161"/>
      <c r="AJ98" s="161"/>
      <c r="AK98" s="161"/>
      <c r="AL98" s="161"/>
      <c r="AM98" s="157"/>
      <c r="AN98" s="918"/>
      <c r="AO98" s="918"/>
      <c r="AP98" s="918"/>
      <c r="AQ98" s="918"/>
      <c r="AR98" s="918"/>
      <c r="AS98" s="918"/>
      <c r="AT98" s="918"/>
      <c r="AU98" s="918"/>
      <c r="AV98" s="918"/>
      <c r="AW98" s="918"/>
      <c r="AX98" s="918"/>
      <c r="AY98" s="918"/>
      <c r="AZ98" s="403"/>
      <c r="BA98" s="679"/>
      <c r="BB98" s="678"/>
      <c r="BC98" s="507"/>
      <c r="BD98" s="492"/>
      <c r="BE98" s="492"/>
      <c r="BF98" s="492"/>
      <c r="BG98" s="511"/>
      <c r="BH98" s="507"/>
      <c r="BI98" s="492"/>
      <c r="BJ98" s="492"/>
      <c r="BK98" s="492"/>
      <c r="BL98" s="511"/>
      <c r="BM98" s="507"/>
      <c r="BN98" s="492"/>
      <c r="BO98" s="492"/>
      <c r="BP98" s="492"/>
      <c r="BQ98" s="511"/>
      <c r="BR98" s="507"/>
      <c r="BS98" s="492"/>
      <c r="BT98" s="492"/>
      <c r="BU98" s="492"/>
      <c r="BV98" s="492"/>
      <c r="BW98" s="492"/>
      <c r="BX98" s="492"/>
      <c r="BY98" s="493"/>
      <c r="BZ98" s="493"/>
      <c r="CA98" s="493"/>
      <c r="CB98" s="493"/>
      <c r="CC98" s="493"/>
      <c r="CD98" s="493"/>
      <c r="CE98" s="493"/>
      <c r="CF98" s="493"/>
      <c r="CG98" s="493"/>
      <c r="CH98" s="493"/>
      <c r="CI98" s="493"/>
      <c r="CJ98" s="493"/>
      <c r="CK98" s="493"/>
      <c r="CL98" s="493"/>
      <c r="CM98" s="493"/>
      <c r="CN98" s="67"/>
      <c r="CO98" s="67"/>
      <c r="CP98" s="67"/>
      <c r="CQ98" s="67"/>
      <c r="CR98" s="67"/>
      <c r="CS98" s="67"/>
      <c r="CT98" s="67"/>
      <c r="CU98" s="67"/>
      <c r="CV98" s="67"/>
      <c r="CW98" s="67"/>
      <c r="CX98" s="67"/>
      <c r="CY98" s="67"/>
      <c r="CZ98" s="67"/>
    </row>
    <row r="99" s="366" customFormat="true" ht="15" customHeight="true" x14ac:dyDescent="0.2">
      <c r="A99" s="130"/>
      <c r="B99" s="190"/>
      <c r="C99" s="156"/>
      <c r="D99" s="155"/>
      <c r="E99" s="155"/>
      <c r="F99" s="155"/>
      <c r="G99" s="154"/>
      <c r="H99" s="153"/>
      <c r="I99" s="155"/>
      <c r="J99" s="155"/>
      <c r="K99" s="155"/>
      <c r="L99" s="152"/>
      <c r="M99" s="156"/>
      <c r="N99" s="155"/>
      <c r="O99" s="155"/>
      <c r="P99" s="155"/>
      <c r="Q99" s="154"/>
      <c r="R99" s="153"/>
      <c r="S99" s="155"/>
      <c r="T99" s="155"/>
      <c r="U99" s="155"/>
      <c r="V99" s="155"/>
      <c r="W99" s="155"/>
      <c r="X99" s="155"/>
      <c r="Y99" s="155"/>
      <c r="Z99" s="155"/>
      <c r="AA99" s="155"/>
      <c r="AB99" s="155"/>
      <c r="AC99" s="161"/>
      <c r="AD99" s="161"/>
      <c r="AE99" s="161"/>
      <c r="AF99" s="161"/>
      <c r="AG99" s="161"/>
      <c r="AH99" s="161"/>
      <c r="AI99" s="161"/>
      <c r="AJ99" s="161"/>
      <c r="AK99" s="161"/>
      <c r="AL99" s="161"/>
      <c r="AM99" s="157"/>
      <c r="AN99" s="918"/>
      <c r="AO99" s="918"/>
      <c r="AP99" s="918"/>
      <c r="AQ99" s="918"/>
      <c r="AR99" s="918"/>
      <c r="AS99" s="918"/>
      <c r="AT99" s="918"/>
      <c r="AU99" s="918"/>
      <c r="AV99" s="918"/>
      <c r="AW99" s="918"/>
      <c r="AX99" s="918"/>
      <c r="AY99" s="918"/>
      <c r="AZ99" s="403"/>
      <c r="BA99" s="679"/>
      <c r="BB99" s="678"/>
      <c r="BC99" s="507"/>
      <c r="BD99" s="492"/>
      <c r="BE99" s="492"/>
      <c r="BF99" s="492"/>
      <c r="BG99" s="511"/>
      <c r="BH99" s="507"/>
      <c r="BI99" s="492"/>
      <c r="BJ99" s="492"/>
      <c r="BK99" s="492"/>
      <c r="BL99" s="511"/>
      <c r="BM99" s="507"/>
      <c r="BN99" s="492"/>
      <c r="BO99" s="492"/>
      <c r="BP99" s="492"/>
      <c r="BQ99" s="511"/>
      <c r="BR99" s="507"/>
      <c r="BS99" s="492"/>
      <c r="BT99" s="492"/>
      <c r="BU99" s="492"/>
      <c r="BV99" s="492"/>
      <c r="BW99" s="492"/>
      <c r="BX99" s="492"/>
      <c r="BY99" s="493"/>
      <c r="BZ99" s="493"/>
      <c r="CA99" s="493"/>
      <c r="CB99" s="493"/>
      <c r="CC99" s="493"/>
      <c r="CD99" s="493"/>
      <c r="CE99" s="493"/>
      <c r="CF99" s="493"/>
      <c r="CG99" s="493"/>
      <c r="CH99" s="493"/>
      <c r="CI99" s="493"/>
      <c r="CJ99" s="493"/>
      <c r="CK99" s="493"/>
      <c r="CL99" s="493"/>
      <c r="CM99" s="493"/>
      <c r="CN99" s="67"/>
      <c r="CO99" s="67"/>
      <c r="CP99" s="67"/>
      <c r="CQ99" s="67"/>
      <c r="CR99" s="67"/>
      <c r="CS99" s="67"/>
      <c r="CT99" s="67"/>
      <c r="CU99" s="67"/>
      <c r="CV99" s="67"/>
      <c r="CW99" s="67"/>
      <c r="CX99" s="67"/>
      <c r="CY99" s="67"/>
      <c r="CZ99" s="67"/>
    </row>
    <row r="100" s="366" customFormat="true" ht="15" customHeight="true" x14ac:dyDescent="0.2">
      <c r="A100" s="130"/>
      <c r="B100" s="190"/>
      <c r="C100" s="156"/>
      <c r="D100" s="155"/>
      <c r="E100" s="155"/>
      <c r="F100" s="155"/>
      <c r="G100" s="154"/>
      <c r="H100" s="153"/>
      <c r="I100" s="155"/>
      <c r="J100" s="155"/>
      <c r="K100" s="155"/>
      <c r="L100" s="152"/>
      <c r="M100" s="156"/>
      <c r="N100" s="155"/>
      <c r="O100" s="155"/>
      <c r="P100" s="155"/>
      <c r="Q100" s="154"/>
      <c r="R100" s="153"/>
      <c r="S100" s="155"/>
      <c r="T100" s="155"/>
      <c r="U100" s="155"/>
      <c r="V100" s="155"/>
      <c r="W100" s="155"/>
      <c r="X100" s="155"/>
      <c r="Y100" s="155"/>
      <c r="Z100" s="155"/>
      <c r="AA100" s="155"/>
      <c r="AB100" s="155"/>
      <c r="AC100" s="161"/>
      <c r="AD100" s="161"/>
      <c r="AE100" s="161"/>
      <c r="AF100" s="161"/>
      <c r="AG100" s="161"/>
      <c r="AH100" s="161"/>
      <c r="AI100" s="161"/>
      <c r="AJ100" s="161"/>
      <c r="AK100" s="161"/>
      <c r="AL100" s="161"/>
      <c r="AM100" s="157"/>
      <c r="AN100" s="918"/>
      <c r="AO100" s="918"/>
      <c r="AP100" s="918"/>
      <c r="AQ100" s="918"/>
      <c r="AR100" s="918"/>
      <c r="AS100" s="918"/>
      <c r="AT100" s="918"/>
      <c r="AU100" s="918"/>
      <c r="AV100" s="918"/>
      <c r="AW100" s="918"/>
      <c r="AX100" s="918"/>
      <c r="AY100" s="918"/>
      <c r="AZ100" s="403"/>
      <c r="BA100" s="679"/>
      <c r="BB100" s="678"/>
      <c r="BC100" s="507"/>
      <c r="BD100" s="492"/>
      <c r="BE100" s="492"/>
      <c r="BF100" s="492"/>
      <c r="BG100" s="511"/>
      <c r="BH100" s="507"/>
      <c r="BI100" s="492"/>
      <c r="BJ100" s="492"/>
      <c r="BK100" s="492"/>
      <c r="BL100" s="511"/>
      <c r="BM100" s="507"/>
      <c r="BN100" s="492"/>
      <c r="BO100" s="492"/>
      <c r="BP100" s="492"/>
      <c r="BQ100" s="511"/>
      <c r="BR100" s="507"/>
      <c r="BS100" s="492"/>
      <c r="BT100" s="492"/>
      <c r="BU100" s="492"/>
      <c r="BV100" s="492"/>
      <c r="BW100" s="492"/>
      <c r="BX100" s="492"/>
      <c r="BY100" s="493"/>
      <c r="BZ100" s="493"/>
      <c r="CA100" s="493"/>
      <c r="CB100" s="493"/>
      <c r="CC100" s="493"/>
      <c r="CD100" s="493"/>
      <c r="CE100" s="493"/>
      <c r="CF100" s="493"/>
      <c r="CG100" s="493"/>
      <c r="CH100" s="493"/>
      <c r="CI100" s="493"/>
      <c r="CJ100" s="493"/>
      <c r="CK100" s="493"/>
      <c r="CL100" s="493"/>
      <c r="CM100" s="493"/>
      <c r="CN100" s="67"/>
      <c r="CO100" s="67"/>
      <c r="CP100" s="67"/>
      <c r="CQ100" s="67"/>
      <c r="CR100" s="67"/>
      <c r="CS100" s="67"/>
      <c r="CT100" s="67"/>
      <c r="CU100" s="67"/>
      <c r="CV100" s="67"/>
      <c r="CW100" s="67"/>
      <c r="CX100" s="67"/>
      <c r="CY100" s="67"/>
      <c r="CZ100" s="67"/>
    </row>
    <row r="101" s="366" customFormat="true" ht="15" customHeight="true" x14ac:dyDescent="0.2">
      <c r="A101" s="198"/>
      <c r="B101" s="190"/>
      <c r="C101" s="156"/>
      <c r="D101" s="155"/>
      <c r="E101" s="155"/>
      <c r="F101" s="155"/>
      <c r="G101" s="154"/>
      <c r="H101" s="153"/>
      <c r="I101" s="155"/>
      <c r="J101" s="155"/>
      <c r="K101" s="155"/>
      <c r="L101" s="152"/>
      <c r="M101" s="156"/>
      <c r="N101" s="155"/>
      <c r="O101" s="155"/>
      <c r="P101" s="155"/>
      <c r="Q101" s="154"/>
      <c r="R101" s="153"/>
      <c r="S101" s="155"/>
      <c r="T101" s="155"/>
      <c r="U101" s="155"/>
      <c r="V101" s="155"/>
      <c r="W101" s="155"/>
      <c r="X101" s="155"/>
      <c r="Y101" s="155"/>
      <c r="Z101" s="155"/>
      <c r="AA101" s="155"/>
      <c r="AB101" s="155"/>
      <c r="AC101" s="161"/>
      <c r="AD101" s="161"/>
      <c r="AE101" s="161"/>
      <c r="AF101" s="161"/>
      <c r="AG101" s="161"/>
      <c r="AH101" s="161"/>
      <c r="AI101" s="161"/>
      <c r="AJ101" s="161"/>
      <c r="AK101" s="161"/>
      <c r="AL101" s="161"/>
      <c r="AM101" s="157"/>
      <c r="AN101" s="918"/>
      <c r="AO101" s="918"/>
      <c r="AP101" s="918"/>
      <c r="AQ101" s="918"/>
      <c r="AR101" s="918"/>
      <c r="AS101" s="918"/>
      <c r="AT101" s="918"/>
      <c r="AU101" s="918"/>
      <c r="AV101" s="918"/>
      <c r="AW101" s="918"/>
      <c r="AX101" s="918"/>
      <c r="AY101" s="918"/>
      <c r="AZ101" s="403"/>
      <c r="BA101" s="679"/>
      <c r="BB101" s="678"/>
      <c r="BC101" s="507"/>
      <c r="BD101" s="492"/>
      <c r="BE101" s="492"/>
      <c r="BF101" s="492"/>
      <c r="BG101" s="511"/>
      <c r="BH101" s="507"/>
      <c r="BI101" s="492"/>
      <c r="BJ101" s="492"/>
      <c r="BK101" s="492"/>
      <c r="BL101" s="511"/>
      <c r="BM101" s="507"/>
      <c r="BN101" s="492"/>
      <c r="BO101" s="492"/>
      <c r="BP101" s="492"/>
      <c r="BQ101" s="511"/>
      <c r="BR101" s="507"/>
      <c r="BS101" s="492"/>
      <c r="BT101" s="492"/>
      <c r="BU101" s="492"/>
      <c r="BV101" s="492"/>
      <c r="BW101" s="492"/>
      <c r="BX101" s="492"/>
      <c r="BY101" s="493"/>
      <c r="BZ101" s="493"/>
      <c r="CA101" s="493"/>
      <c r="CB101" s="493"/>
      <c r="CC101" s="493"/>
      <c r="CD101" s="493"/>
      <c r="CE101" s="493"/>
      <c r="CF101" s="493"/>
      <c r="CG101" s="493"/>
      <c r="CH101" s="493"/>
      <c r="CI101" s="493"/>
      <c r="CJ101" s="493"/>
      <c r="CK101" s="493"/>
      <c r="CL101" s="493"/>
      <c r="CM101" s="493"/>
      <c r="CN101" s="67"/>
      <c r="CO101" s="67"/>
      <c r="CP101" s="67"/>
      <c r="CQ101" s="67"/>
      <c r="CR101" s="67"/>
      <c r="CS101" s="67"/>
      <c r="CT101" s="67"/>
      <c r="CU101" s="67"/>
      <c r="CV101" s="67"/>
      <c r="CW101" s="67"/>
      <c r="CX101" s="67"/>
      <c r="CY101" s="67"/>
      <c r="CZ101" s="67"/>
    </row>
    <row r="102" s="366" customFormat="true" ht="15" customHeight="true" x14ac:dyDescent="0.2">
      <c r="A102" s="130"/>
      <c r="B102" s="190"/>
      <c r="C102" s="156"/>
      <c r="D102" s="155"/>
      <c r="E102" s="155"/>
      <c r="F102" s="155"/>
      <c r="G102" s="154"/>
      <c r="H102" s="153"/>
      <c r="I102" s="155"/>
      <c r="J102" s="155"/>
      <c r="K102" s="155"/>
      <c r="L102" s="152"/>
      <c r="M102" s="156"/>
      <c r="N102" s="155"/>
      <c r="O102" s="155"/>
      <c r="P102" s="155"/>
      <c r="Q102" s="154"/>
      <c r="R102" s="153"/>
      <c r="S102" s="155"/>
      <c r="T102" s="155"/>
      <c r="U102" s="155"/>
      <c r="V102" s="155"/>
      <c r="W102" s="155"/>
      <c r="X102" s="155"/>
      <c r="Y102" s="155"/>
      <c r="Z102" s="155"/>
      <c r="AA102" s="155"/>
      <c r="AB102" s="155"/>
      <c r="AC102" s="161"/>
      <c r="AD102" s="161"/>
      <c r="AE102" s="161"/>
      <c r="AF102" s="161"/>
      <c r="AG102" s="161"/>
      <c r="AH102" s="161"/>
      <c r="AI102" s="161"/>
      <c r="AJ102" s="161"/>
      <c r="AK102" s="161"/>
      <c r="AL102" s="161"/>
      <c r="AM102" s="157"/>
      <c r="AN102" s="918"/>
      <c r="AO102" s="918"/>
      <c r="AP102" s="918"/>
      <c r="AQ102" s="918"/>
      <c r="AR102" s="918"/>
      <c r="AS102" s="918"/>
      <c r="AT102" s="918"/>
      <c r="AU102" s="918"/>
      <c r="AV102" s="918"/>
      <c r="AW102" s="918"/>
      <c r="AX102" s="918"/>
      <c r="AY102" s="918"/>
      <c r="AZ102" s="403"/>
      <c r="BA102" s="679"/>
      <c r="BB102" s="678"/>
      <c r="BC102" s="507"/>
      <c r="BD102" s="492"/>
      <c r="BE102" s="492"/>
      <c r="BF102" s="492"/>
      <c r="BG102" s="511"/>
      <c r="BH102" s="507"/>
      <c r="BI102" s="492"/>
      <c r="BJ102" s="492"/>
      <c r="BK102" s="492"/>
      <c r="BL102" s="511"/>
      <c r="BM102" s="507"/>
      <c r="BN102" s="492"/>
      <c r="BO102" s="492"/>
      <c r="BP102" s="492"/>
      <c r="BQ102" s="511"/>
      <c r="BR102" s="507"/>
      <c r="BS102" s="492"/>
      <c r="BT102" s="492"/>
      <c r="BU102" s="492"/>
      <c r="BV102" s="492"/>
      <c r="BW102" s="492"/>
      <c r="BX102" s="492"/>
      <c r="BY102" s="493"/>
      <c r="BZ102" s="493"/>
      <c r="CA102" s="493"/>
      <c r="CB102" s="493"/>
      <c r="CC102" s="493"/>
      <c r="CD102" s="493"/>
      <c r="CE102" s="493"/>
      <c r="CF102" s="493"/>
      <c r="CG102" s="493"/>
      <c r="CH102" s="493"/>
      <c r="CI102" s="493"/>
      <c r="CJ102" s="493"/>
      <c r="CK102" s="493"/>
      <c r="CL102" s="493"/>
      <c r="CM102" s="493"/>
      <c r="CN102" s="67"/>
      <c r="CO102" s="67"/>
      <c r="CP102" s="67"/>
      <c r="CQ102" s="67"/>
      <c r="CR102" s="67"/>
      <c r="CS102" s="67"/>
      <c r="CT102" s="67"/>
      <c r="CU102" s="67"/>
      <c r="CV102" s="67"/>
      <c r="CW102" s="67"/>
      <c r="CX102" s="67"/>
      <c r="CY102" s="67"/>
      <c r="CZ102" s="67"/>
    </row>
    <row r="103" s="366" customFormat="true" ht="15" customHeight="true" x14ac:dyDescent="0.2">
      <c r="A103" s="130"/>
      <c r="B103" s="190"/>
      <c r="C103" s="156"/>
      <c r="D103" s="155"/>
      <c r="E103" s="155"/>
      <c r="F103" s="155"/>
      <c r="G103" s="154"/>
      <c r="H103" s="153"/>
      <c r="I103" s="155"/>
      <c r="J103" s="155"/>
      <c r="K103" s="155"/>
      <c r="L103" s="152"/>
      <c r="M103" s="156"/>
      <c r="N103" s="155"/>
      <c r="O103" s="155"/>
      <c r="P103" s="155"/>
      <c r="Q103" s="154"/>
      <c r="R103" s="153"/>
      <c r="S103" s="155"/>
      <c r="T103" s="155"/>
      <c r="U103" s="155"/>
      <c r="V103" s="155"/>
      <c r="W103" s="155"/>
      <c r="X103" s="155"/>
      <c r="Y103" s="155"/>
      <c r="Z103" s="155"/>
      <c r="AA103" s="155"/>
      <c r="AB103" s="155"/>
      <c r="AC103" s="161"/>
      <c r="AD103" s="161"/>
      <c r="AE103" s="161"/>
      <c r="AF103" s="161"/>
      <c r="AG103" s="161"/>
      <c r="AH103" s="161"/>
      <c r="AI103" s="161"/>
      <c r="AJ103" s="161"/>
      <c r="AK103" s="161"/>
      <c r="AL103" s="161"/>
      <c r="AM103" s="157"/>
      <c r="AN103" s="918"/>
      <c r="AO103" s="918"/>
      <c r="AP103" s="918"/>
      <c r="AQ103" s="918"/>
      <c r="AR103" s="918"/>
      <c r="AS103" s="918"/>
      <c r="AT103" s="918"/>
      <c r="AU103" s="918"/>
      <c r="AV103" s="918"/>
      <c r="AW103" s="918"/>
      <c r="AX103" s="918"/>
      <c r="AY103" s="918"/>
      <c r="AZ103" s="403"/>
      <c r="BA103" s="679"/>
      <c r="BB103" s="678"/>
      <c r="BC103" s="507"/>
      <c r="BD103" s="492"/>
      <c r="BE103" s="492"/>
      <c r="BF103" s="492"/>
      <c r="BG103" s="511"/>
      <c r="BH103" s="507"/>
      <c r="BI103" s="492"/>
      <c r="BJ103" s="492"/>
      <c r="BK103" s="492"/>
      <c r="BL103" s="511"/>
      <c r="BM103" s="507"/>
      <c r="BN103" s="492"/>
      <c r="BO103" s="492"/>
      <c r="BP103" s="492"/>
      <c r="BQ103" s="511"/>
      <c r="BR103" s="507"/>
      <c r="BS103" s="492"/>
      <c r="BT103" s="492"/>
      <c r="BU103" s="492"/>
      <c r="BV103" s="492"/>
      <c r="BW103" s="492"/>
      <c r="BX103" s="492"/>
      <c r="BY103" s="493"/>
      <c r="BZ103" s="493"/>
      <c r="CA103" s="493"/>
      <c r="CB103" s="493"/>
      <c r="CC103" s="493"/>
      <c r="CD103" s="493"/>
      <c r="CE103" s="493"/>
      <c r="CF103" s="493"/>
      <c r="CG103" s="493"/>
      <c r="CH103" s="493"/>
      <c r="CI103" s="493"/>
      <c r="CJ103" s="493"/>
      <c r="CK103" s="493"/>
      <c r="CL103" s="493"/>
      <c r="CM103" s="493"/>
      <c r="CN103" s="67"/>
      <c r="CO103" s="67"/>
      <c r="CP103" s="67"/>
      <c r="CQ103" s="67"/>
      <c r="CR103" s="67"/>
      <c r="CS103" s="67"/>
      <c r="CT103" s="67"/>
      <c r="CU103" s="67"/>
      <c r="CV103" s="67"/>
      <c r="CW103" s="67"/>
      <c r="CX103" s="67"/>
      <c r="CY103" s="67"/>
      <c r="CZ103" s="67"/>
    </row>
    <row r="104" s="366" customFormat="true" ht="15" customHeight="true" x14ac:dyDescent="0.2">
      <c r="A104" s="130"/>
      <c r="B104" s="190"/>
      <c r="C104" s="156"/>
      <c r="D104" s="155"/>
      <c r="E104" s="155"/>
      <c r="F104" s="155"/>
      <c r="G104" s="154"/>
      <c r="H104" s="153"/>
      <c r="I104" s="155"/>
      <c r="J104" s="155"/>
      <c r="K104" s="155"/>
      <c r="L104" s="152"/>
      <c r="M104" s="156"/>
      <c r="N104" s="155"/>
      <c r="O104" s="155"/>
      <c r="P104" s="155"/>
      <c r="Q104" s="154"/>
      <c r="R104" s="153"/>
      <c r="S104" s="155"/>
      <c r="T104" s="155"/>
      <c r="U104" s="155"/>
      <c r="V104" s="155"/>
      <c r="W104" s="155"/>
      <c r="X104" s="155"/>
      <c r="Y104" s="155"/>
      <c r="Z104" s="155"/>
      <c r="AA104" s="155"/>
      <c r="AB104" s="155"/>
      <c r="AC104" s="161"/>
      <c r="AD104" s="161"/>
      <c r="AE104" s="161"/>
      <c r="AF104" s="161"/>
      <c r="AG104" s="161"/>
      <c r="AH104" s="161"/>
      <c r="AI104" s="161"/>
      <c r="AJ104" s="161"/>
      <c r="AK104" s="161"/>
      <c r="AL104" s="161"/>
      <c r="AM104" s="157"/>
      <c r="AN104" s="918"/>
      <c r="AO104" s="918"/>
      <c r="AP104" s="918"/>
      <c r="AQ104" s="918"/>
      <c r="AR104" s="918"/>
      <c r="AS104" s="918"/>
      <c r="AT104" s="918"/>
      <c r="AU104" s="918"/>
      <c r="AV104" s="918"/>
      <c r="AW104" s="918"/>
      <c r="AX104" s="918"/>
      <c r="AY104" s="918"/>
      <c r="AZ104" s="403"/>
      <c r="BA104" s="679"/>
      <c r="BB104" s="678"/>
      <c r="BC104" s="507"/>
      <c r="BD104" s="492"/>
      <c r="BE104" s="492"/>
      <c r="BF104" s="492"/>
      <c r="BG104" s="511"/>
      <c r="BH104" s="507"/>
      <c r="BI104" s="492"/>
      <c r="BJ104" s="492"/>
      <c r="BK104" s="492"/>
      <c r="BL104" s="511"/>
      <c r="BM104" s="507"/>
      <c r="BN104" s="492"/>
      <c r="BO104" s="492"/>
      <c r="BP104" s="492"/>
      <c r="BQ104" s="511"/>
      <c r="BR104" s="507"/>
      <c r="BS104" s="492"/>
      <c r="BT104" s="492"/>
      <c r="BU104" s="492"/>
      <c r="BV104" s="492"/>
      <c r="BW104" s="492"/>
      <c r="BX104" s="492"/>
      <c r="BY104" s="493"/>
      <c r="BZ104" s="493"/>
      <c r="CA104" s="493"/>
      <c r="CB104" s="493"/>
      <c r="CC104" s="493"/>
      <c r="CD104" s="493"/>
      <c r="CE104" s="493"/>
      <c r="CF104" s="493"/>
      <c r="CG104" s="493"/>
      <c r="CH104" s="493"/>
      <c r="CI104" s="493"/>
      <c r="CJ104" s="493"/>
      <c r="CK104" s="493"/>
      <c r="CL104" s="493"/>
      <c r="CM104" s="493"/>
      <c r="CN104" s="67"/>
      <c r="CO104" s="67"/>
      <c r="CP104" s="67"/>
      <c r="CQ104" s="67"/>
      <c r="CR104" s="67"/>
      <c r="CS104" s="67"/>
      <c r="CT104" s="67"/>
      <c r="CU104" s="67"/>
      <c r="CV104" s="67"/>
      <c r="CW104" s="67"/>
      <c r="CX104" s="67"/>
      <c r="CY104" s="67"/>
      <c r="CZ104" s="67"/>
    </row>
    <row r="105" s="366" customFormat="true" ht="15" customHeight="true" x14ac:dyDescent="0.2">
      <c r="A105" s="195"/>
      <c r="B105" s="189"/>
      <c r="C105" s="151"/>
      <c r="D105" s="150"/>
      <c r="E105" s="150"/>
      <c r="F105" s="150"/>
      <c r="G105" s="149"/>
      <c r="H105" s="148"/>
      <c r="I105" s="150"/>
      <c r="J105" s="150"/>
      <c r="K105" s="150"/>
      <c r="L105" s="147"/>
      <c r="M105" s="151"/>
      <c r="N105" s="150"/>
      <c r="O105" s="150"/>
      <c r="P105" s="150"/>
      <c r="Q105" s="149"/>
      <c r="R105" s="148"/>
      <c r="S105" s="150"/>
      <c r="T105" s="150"/>
      <c r="U105" s="150"/>
      <c r="V105" s="150"/>
      <c r="W105" s="150"/>
      <c r="X105" s="150"/>
      <c r="Y105" s="150"/>
      <c r="Z105" s="150"/>
      <c r="AA105" s="150"/>
      <c r="AB105" s="150"/>
      <c r="AC105" s="146"/>
      <c r="AD105" s="146"/>
      <c r="AE105" s="146"/>
      <c r="AF105" s="146"/>
      <c r="AG105" s="146"/>
      <c r="AH105" s="146"/>
      <c r="AI105" s="146"/>
      <c r="AJ105" s="146"/>
      <c r="AK105" s="146"/>
      <c r="AL105" s="146"/>
      <c r="AM105" s="135"/>
      <c r="AN105" s="918"/>
      <c r="AO105" s="918"/>
      <c r="AP105" s="918"/>
      <c r="AQ105" s="918"/>
      <c r="AR105" s="918"/>
      <c r="AS105" s="918"/>
      <c r="AT105" s="918"/>
      <c r="AU105" s="918"/>
      <c r="AV105" s="918"/>
      <c r="AW105" s="918"/>
      <c r="AX105" s="918"/>
      <c r="AY105" s="918"/>
      <c r="AZ105" s="403"/>
      <c r="BA105" s="679"/>
      <c r="BB105" s="678"/>
      <c r="BC105" s="510"/>
      <c r="BD105" s="509"/>
      <c r="BE105" s="509"/>
      <c r="BF105" s="509"/>
      <c r="BG105" s="513"/>
      <c r="BH105" s="510"/>
      <c r="BI105" s="509"/>
      <c r="BJ105" s="509"/>
      <c r="BK105" s="509"/>
      <c r="BL105" s="513"/>
      <c r="BM105" s="510"/>
      <c r="BN105" s="509"/>
      <c r="BO105" s="509"/>
      <c r="BP105" s="509"/>
      <c r="BQ105" s="513"/>
      <c r="BR105" s="510"/>
      <c r="BS105" s="509"/>
      <c r="BT105" s="509"/>
      <c r="BU105" s="509"/>
      <c r="BV105" s="509"/>
      <c r="BW105" s="509"/>
      <c r="BX105" s="509"/>
      <c r="BY105" s="512"/>
      <c r="BZ105" s="512"/>
      <c r="CA105" s="512"/>
      <c r="CB105" s="512"/>
      <c r="CC105" s="512"/>
      <c r="CD105" s="512"/>
      <c r="CE105" s="512"/>
      <c r="CF105" s="512"/>
      <c r="CG105" s="512"/>
      <c r="CH105" s="512"/>
      <c r="CI105" s="512"/>
      <c r="CJ105" s="512"/>
      <c r="CK105" s="512"/>
      <c r="CL105" s="512"/>
      <c r="CM105" s="512"/>
      <c r="CN105" s="67"/>
      <c r="CO105" s="67"/>
      <c r="CP105" s="67"/>
      <c r="CQ105" s="67"/>
      <c r="CR105" s="67"/>
      <c r="CS105" s="67"/>
      <c r="CT105" s="67"/>
      <c r="CU105" s="67"/>
      <c r="CV105" s="67"/>
      <c r="CW105" s="67"/>
      <c r="CX105" s="67"/>
      <c r="CY105" s="67"/>
      <c r="CZ105" s="67"/>
    </row>
    <row r="106" s="366" customFormat="true" ht="250.15" customHeight="true" x14ac:dyDescent="0.2">
      <c r="A106" s="573"/>
      <c r="B106" s="224"/>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N106" s="403"/>
      <c r="AO106" s="403"/>
      <c r="AP106" s="403"/>
      <c r="AQ106" s="403"/>
      <c r="AR106" s="403"/>
      <c r="AS106" s="403"/>
      <c r="AT106" s="403"/>
      <c r="AU106" s="403"/>
      <c r="AV106" s="403"/>
      <c r="AW106" s="403"/>
      <c r="AX106" s="403"/>
      <c r="AY106" s="403"/>
      <c r="AZ106" s="403"/>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c r="BV106" s="486"/>
      <c r="BW106" s="486"/>
      <c r="BX106" s="486"/>
      <c r="BY106" s="485"/>
      <c r="BZ106" s="485"/>
      <c r="CA106" s="485"/>
      <c r="CB106" s="485"/>
      <c r="CC106" s="485"/>
      <c r="CD106" s="485"/>
      <c r="CE106" s="485"/>
      <c r="CF106" s="485"/>
      <c r="CG106" s="485"/>
      <c r="CH106" s="485"/>
      <c r="CI106" s="485"/>
      <c r="CJ106" s="485"/>
      <c r="CK106" s="485"/>
      <c r="CL106" s="485"/>
      <c r="CM106" s="485"/>
      <c r="CN106" s="402"/>
      <c r="CO106" s="402"/>
      <c r="CP106" s="402"/>
      <c r="CQ106" s="402"/>
      <c r="CR106" s="402"/>
      <c r="CS106" s="402"/>
      <c r="CT106" s="402"/>
      <c r="CU106" s="402"/>
      <c r="CV106" s="402"/>
      <c r="CW106" s="402"/>
      <c r="CX106" s="402"/>
      <c r="CY106" s="402"/>
      <c r="CZ106" s="402"/>
    </row>
    <row r="107" s="346" customFormat="true" ht="18" customHeight="true" x14ac:dyDescent="0.2">
      <c r="A107" s="573"/>
      <c r="B107" s="347"/>
      <c r="C107" s="472"/>
      <c r="D107" s="472"/>
      <c r="E107" s="472"/>
      <c r="F107" s="472"/>
      <c r="G107" s="472"/>
      <c r="H107" s="472"/>
      <c r="I107" s="472"/>
      <c r="J107" s="472"/>
      <c r="K107" s="472"/>
      <c r="L107" s="472"/>
      <c r="M107" s="472"/>
      <c r="N107" s="472"/>
      <c r="O107" s="472"/>
      <c r="P107" s="472"/>
      <c r="Q107" s="472"/>
      <c r="R107" s="472"/>
      <c r="S107" s="472"/>
      <c r="T107" s="472"/>
      <c r="U107" s="472"/>
      <c r="V107" s="472"/>
      <c r="W107" s="472"/>
      <c r="X107" s="472"/>
      <c r="Y107" s="472"/>
      <c r="Z107" s="472"/>
      <c r="AA107" s="472"/>
      <c r="AB107" s="472"/>
      <c r="AN107" s="398"/>
      <c r="AO107" s="398"/>
      <c r="AP107" s="398"/>
      <c r="AQ107" s="398"/>
      <c r="AR107" s="398"/>
      <c r="AS107" s="398"/>
      <c r="AT107" s="398"/>
      <c r="AU107" s="398"/>
      <c r="AV107" s="398"/>
      <c r="AW107" s="398"/>
      <c r="AX107" s="398"/>
      <c r="AY107" s="398"/>
      <c r="AZ107" s="398"/>
      <c r="BB107" s="369"/>
      <c r="BZ107" s="398"/>
      <c r="CA107" s="398"/>
      <c r="CB107" s="398"/>
      <c r="CC107" s="398"/>
      <c r="CD107" s="398"/>
      <c r="CE107" s="398"/>
      <c r="CF107" s="398"/>
      <c r="CG107" s="398"/>
      <c r="CH107" s="398"/>
      <c r="CI107" s="398"/>
      <c r="CJ107" s="398"/>
      <c r="CK107" s="398"/>
      <c r="CL107" s="398"/>
      <c r="CM107" s="398"/>
      <c r="CN107" s="398"/>
      <c r="CO107" s="398"/>
      <c r="CP107" s="398"/>
      <c r="CQ107" s="398"/>
      <c r="CR107" s="398"/>
      <c r="CS107" s="398"/>
      <c r="CT107" s="398"/>
      <c r="CU107" s="398"/>
      <c r="CV107" s="398"/>
      <c r="CW107" s="398"/>
      <c r="CX107" s="398"/>
      <c r="CY107" s="398"/>
      <c r="CZ107" s="398"/>
    </row>
    <row r="108" s="346" customFormat="true" ht="22.5" customHeight="true" x14ac:dyDescent="0.35">
      <c r="A108" s="1068" t="str">
        <f>A1026</f>
        <v>Madagascar</v>
      </c>
      <c r="B108" s="1069"/>
      <c r="C108" s="348"/>
      <c r="D108" s="348"/>
      <c r="E108" s="348"/>
      <c r="F108" s="348"/>
      <c r="G108" s="348"/>
      <c r="H108" s="348"/>
      <c r="I108" s="348"/>
      <c r="J108" s="348"/>
      <c r="K108" s="348"/>
      <c r="L108" s="348"/>
      <c r="M108" s="348"/>
      <c r="N108" s="348"/>
      <c r="O108" s="348"/>
      <c r="P108" s="348"/>
      <c r="Q108" s="348"/>
      <c r="R108" s="348"/>
      <c r="S108" s="348"/>
      <c r="T108" s="348"/>
      <c r="U108" s="348"/>
      <c r="AN108" s="398"/>
      <c r="AO108" s="398"/>
      <c r="AP108" s="398"/>
      <c r="AQ108" s="398"/>
      <c r="AR108" s="398"/>
      <c r="AS108" s="398"/>
      <c r="AT108" s="398"/>
      <c r="AU108" s="398"/>
      <c r="AV108" s="398"/>
      <c r="AW108" s="398"/>
      <c r="AX108" s="398"/>
      <c r="AY108" s="398"/>
      <c r="AZ108" s="398"/>
      <c r="BB108" s="369"/>
      <c r="BZ108" s="398"/>
      <c r="CA108" s="398"/>
      <c r="CB108" s="398"/>
      <c r="CC108" s="398"/>
      <c r="CD108" s="398"/>
      <c r="CE108" s="398"/>
      <c r="CF108" s="398"/>
      <c r="CG108" s="398"/>
      <c r="CH108" s="398"/>
      <c r="CI108" s="398"/>
      <c r="CJ108" s="398"/>
      <c r="CK108" s="398"/>
      <c r="CL108" s="398"/>
      <c r="CM108" s="398"/>
      <c r="CN108" s="398"/>
      <c r="CO108" s="398"/>
      <c r="CP108" s="398"/>
      <c r="CQ108" s="398"/>
      <c r="CR108" s="398"/>
      <c r="CS108" s="398"/>
      <c r="CT108" s="398"/>
      <c r="CU108" s="398"/>
      <c r="CV108" s="398"/>
      <c r="CW108" s="398"/>
      <c r="CX108" s="398"/>
      <c r="CY108" s="398"/>
      <c r="CZ108" s="398"/>
    </row>
    <row r="109" s="346" customFormat="true" ht="22.5" customHeight="true" x14ac:dyDescent="0.35">
      <c r="A109" s="373" t="str">
        <f>A1034</f>
        <v>2009</v>
      </c>
      <c r="B109" s="374"/>
      <c r="C109" s="348"/>
      <c r="D109" s="348"/>
      <c r="E109" s="348"/>
      <c r="F109" s="348"/>
      <c r="G109" s="348"/>
      <c r="H109" s="348"/>
      <c r="I109" s="348"/>
      <c r="J109" s="348"/>
      <c r="K109" s="348"/>
      <c r="L109" s="348"/>
      <c r="M109" s="348"/>
      <c r="N109" s="348"/>
      <c r="O109" s="348"/>
      <c r="P109" s="348"/>
      <c r="Q109" s="348"/>
      <c r="R109" s="348"/>
      <c r="S109" s="348"/>
      <c r="T109" s="348"/>
      <c r="U109" s="348"/>
      <c r="AN109" s="398"/>
      <c r="AO109" s="398"/>
      <c r="AP109" s="398"/>
      <c r="AQ109" s="398"/>
      <c r="AR109" s="398"/>
      <c r="AS109" s="398"/>
      <c r="AT109" s="398"/>
      <c r="AU109" s="398"/>
      <c r="AV109" s="398"/>
      <c r="AW109" s="398"/>
      <c r="AX109" s="398"/>
      <c r="AY109" s="398"/>
      <c r="AZ109" s="398"/>
      <c r="BB109" s="369"/>
      <c r="BZ109" s="398"/>
      <c r="CA109" s="398"/>
      <c r="CB109" s="398"/>
      <c r="CC109" s="398"/>
      <c r="CD109" s="398"/>
      <c r="CE109" s="398"/>
      <c r="CF109" s="398"/>
      <c r="CG109" s="398"/>
      <c r="CH109" s="398"/>
      <c r="CI109" s="398"/>
      <c r="CJ109" s="398"/>
      <c r="CK109" s="398"/>
      <c r="CL109" s="398"/>
      <c r="CM109" s="398"/>
      <c r="CN109" s="398"/>
      <c r="CO109" s="398"/>
      <c r="CP109" s="398"/>
      <c r="CQ109" s="398"/>
      <c r="CR109" s="398"/>
      <c r="CS109" s="398"/>
      <c r="CT109" s="398"/>
      <c r="CU109" s="398"/>
      <c r="CV109" s="398"/>
      <c r="CW109" s="398"/>
      <c r="CX109" s="398"/>
      <c r="CY109" s="398"/>
      <c r="CZ109" s="398"/>
    </row>
    <row r="110" s="346" customFormat="true" ht="22.5" customHeight="true" x14ac:dyDescent="0.35">
      <c r="A110" s="375" t="s">
        <v>99</v>
      </c>
      <c r="B110" s="376"/>
      <c r="C110" s="348"/>
      <c r="D110" s="348"/>
      <c r="E110" s="348"/>
      <c r="F110" s="348"/>
      <c r="G110" s="348"/>
      <c r="H110" s="348"/>
      <c r="I110" s="348"/>
      <c r="J110" s="348"/>
      <c r="K110" s="348"/>
      <c r="L110" s="348"/>
      <c r="M110" s="348"/>
      <c r="N110" s="348"/>
      <c r="O110" s="348"/>
      <c r="P110" s="348"/>
      <c r="Q110" s="348"/>
      <c r="R110" s="348"/>
      <c r="S110" s="348"/>
      <c r="T110" s="348"/>
      <c r="U110" s="348"/>
      <c r="AN110" s="398"/>
      <c r="AO110" s="398"/>
      <c r="AP110" s="398"/>
      <c r="AQ110" s="398"/>
      <c r="AR110" s="398"/>
      <c r="AS110" s="398"/>
      <c r="AT110" s="398"/>
      <c r="AU110" s="398"/>
      <c r="AV110" s="398"/>
      <c r="AW110" s="398"/>
      <c r="AX110" s="398"/>
      <c r="AY110" s="398"/>
      <c r="AZ110" s="398"/>
      <c r="BB110" s="369"/>
      <c r="BZ110" s="398"/>
      <c r="CA110" s="398"/>
      <c r="CB110" s="398"/>
      <c r="CC110" s="398"/>
      <c r="CD110" s="398"/>
      <c r="CE110" s="398"/>
      <c r="CF110" s="398"/>
      <c r="CG110" s="398"/>
      <c r="CH110" s="398"/>
      <c r="CI110" s="398"/>
      <c r="CJ110" s="398"/>
      <c r="CK110" s="398"/>
      <c r="CL110" s="398"/>
      <c r="CM110" s="398"/>
      <c r="CN110" s="398"/>
      <c r="CO110" s="398"/>
      <c r="CP110" s="398"/>
      <c r="CQ110" s="398"/>
      <c r="CR110" s="398"/>
      <c r="CS110" s="398"/>
      <c r="CT110" s="398"/>
      <c r="CU110" s="398"/>
      <c r="CV110" s="398"/>
      <c r="CW110" s="398"/>
      <c r="CX110" s="398"/>
      <c r="CY110" s="398"/>
      <c r="CZ110" s="398"/>
    </row>
    <row r="111" s="346" customFormat="true" ht="20.1" customHeight="true" x14ac:dyDescent="0.35">
      <c r="A111" s="377" t="s">
        <v>97</v>
      </c>
      <c r="B111" s="374"/>
      <c r="C111" s="348"/>
      <c r="D111" s="348"/>
      <c r="E111" s="348"/>
      <c r="F111" s="348"/>
      <c r="G111" s="348"/>
      <c r="H111" s="348"/>
      <c r="I111" s="348"/>
      <c r="J111" s="348"/>
      <c r="K111" s="348"/>
      <c r="L111" s="348"/>
      <c r="M111" s="348"/>
      <c r="N111" s="348"/>
      <c r="O111" s="348"/>
      <c r="P111" s="348"/>
      <c r="Q111" s="348"/>
      <c r="R111" s="348"/>
      <c r="S111" s="348"/>
      <c r="T111" s="348"/>
      <c r="U111" s="348"/>
      <c r="AN111" s="398"/>
      <c r="AO111" s="398"/>
      <c r="AP111" s="398"/>
      <c r="AQ111" s="398"/>
      <c r="AR111" s="398"/>
      <c r="AS111" s="398"/>
      <c r="AT111" s="398"/>
      <c r="AU111" s="398"/>
      <c r="AV111" s="398"/>
      <c r="AW111" s="398"/>
      <c r="AX111" s="398"/>
      <c r="AY111" s="398"/>
      <c r="AZ111" s="398"/>
      <c r="BB111" s="369"/>
      <c r="BZ111" s="398"/>
      <c r="CA111" s="398"/>
      <c r="CB111" s="398"/>
      <c r="CC111" s="398"/>
      <c r="CD111" s="398"/>
      <c r="CE111" s="398"/>
      <c r="CF111" s="398"/>
      <c r="CG111" s="398"/>
      <c r="CH111" s="398"/>
      <c r="CI111" s="398"/>
      <c r="CJ111" s="398"/>
      <c r="CK111" s="398"/>
      <c r="CL111" s="398"/>
      <c r="CM111" s="398"/>
      <c r="CN111" s="398"/>
      <c r="CO111" s="398"/>
      <c r="CP111" s="398"/>
      <c r="CQ111" s="398"/>
      <c r="CR111" s="398"/>
      <c r="CS111" s="398"/>
      <c r="CT111" s="398"/>
      <c r="CU111" s="398"/>
      <c r="CV111" s="398"/>
      <c r="CW111" s="398"/>
      <c r="CX111" s="398"/>
      <c r="CY111" s="398"/>
      <c r="CZ111" s="398"/>
    </row>
    <row r="112" s="346" customFormat="true" ht="15" customHeight="true" x14ac:dyDescent="0.2">
      <c r="A112" s="675" t="s">
        <v>98</v>
      </c>
      <c r="B112" s="411"/>
      <c r="C112" s="348"/>
      <c r="D112" s="348"/>
      <c r="E112" s="348"/>
      <c r="F112" s="348"/>
      <c r="G112" s="348"/>
      <c r="H112" s="348"/>
      <c r="I112" s="348"/>
      <c r="J112" s="348"/>
      <c r="K112" s="348"/>
      <c r="L112" s="348"/>
      <c r="M112" s="348"/>
      <c r="N112" s="348"/>
      <c r="O112" s="348"/>
      <c r="P112" s="348"/>
      <c r="Q112" s="348"/>
      <c r="R112" s="348"/>
      <c r="S112" s="348"/>
      <c r="T112" s="348"/>
      <c r="U112" s="348"/>
      <c r="AN112" s="398"/>
      <c r="AO112" s="398"/>
      <c r="AP112" s="398"/>
      <c r="AQ112" s="398"/>
      <c r="AR112" s="398"/>
      <c r="AS112" s="398"/>
      <c r="AT112" s="398"/>
      <c r="AU112" s="398"/>
      <c r="AV112" s="398"/>
      <c r="AW112" s="398"/>
      <c r="AX112" s="398"/>
      <c r="AY112" s="398"/>
      <c r="AZ112" s="398"/>
      <c r="BB112" s="369"/>
      <c r="BZ112" s="398"/>
      <c r="CA112" s="398"/>
      <c r="CB112" s="398"/>
      <c r="CC112" s="398"/>
      <c r="CD112" s="398"/>
      <c r="CE112" s="398"/>
      <c r="CF112" s="398"/>
      <c r="CG112" s="398"/>
      <c r="CH112" s="398"/>
      <c r="CI112" s="398"/>
      <c r="CJ112" s="398"/>
      <c r="CK112" s="398"/>
      <c r="CL112" s="398"/>
      <c r="CM112" s="398"/>
      <c r="CN112" s="398"/>
      <c r="CO112" s="398"/>
      <c r="CP112" s="398"/>
      <c r="CQ112" s="398"/>
      <c r="CR112" s="398"/>
      <c r="CS112" s="398"/>
      <c r="CT112" s="398"/>
      <c r="CU112" s="398"/>
      <c r="CV112" s="398"/>
      <c r="CW112" s="398"/>
      <c r="CX112" s="398"/>
      <c r="CY112" s="398"/>
      <c r="CZ112" s="398"/>
    </row>
    <row r="113" s="346" customFormat="true" ht="15" customHeight="true" x14ac:dyDescent="0.2">
      <c r="A113" s="387" t="s">
        <v>40</v>
      </c>
      <c r="B113" s="386"/>
      <c r="C113" s="348"/>
      <c r="D113" s="348"/>
      <c r="E113" s="348"/>
      <c r="F113" s="348"/>
      <c r="G113" s="348"/>
      <c r="H113" s="348"/>
      <c r="I113" s="348"/>
      <c r="J113" s="348"/>
      <c r="K113" s="348"/>
      <c r="L113" s="348"/>
      <c r="M113" s="348"/>
      <c r="N113" s="348"/>
      <c r="O113" s="348"/>
      <c r="P113" s="348"/>
      <c r="Q113" s="348"/>
      <c r="R113" s="348"/>
      <c r="S113" s="348"/>
      <c r="T113" s="348"/>
      <c r="U113" s="348"/>
      <c r="AN113" s="398"/>
      <c r="AO113" s="398"/>
      <c r="AP113" s="398"/>
      <c r="AQ113" s="398"/>
      <c r="AR113" s="398"/>
      <c r="AS113" s="398"/>
      <c r="AT113" s="398"/>
      <c r="AU113" s="398"/>
      <c r="AV113" s="398"/>
      <c r="AW113" s="398"/>
      <c r="AX113" s="398"/>
      <c r="AY113" s="398"/>
      <c r="AZ113" s="398"/>
      <c r="BB113" s="369"/>
      <c r="BZ113" s="398"/>
      <c r="CA113" s="398"/>
      <c r="CB113" s="398"/>
      <c r="CC113" s="398"/>
      <c r="CD113" s="398"/>
      <c r="CE113" s="398"/>
      <c r="CF113" s="398"/>
      <c r="CG113" s="398"/>
      <c r="CH113" s="398"/>
      <c r="CI113" s="398"/>
      <c r="CJ113" s="398"/>
      <c r="CK113" s="398"/>
      <c r="CL113" s="398"/>
      <c r="CM113" s="398"/>
      <c r="CN113" s="398"/>
      <c r="CO113" s="398"/>
      <c r="CP113" s="398"/>
      <c r="CQ113" s="398"/>
      <c r="CR113" s="398"/>
      <c r="CS113" s="398"/>
      <c r="CT113" s="398"/>
      <c r="CU113" s="398"/>
      <c r="CV113" s="398"/>
      <c r="CW113" s="398"/>
      <c r="CX113" s="398"/>
      <c r="CY113" s="398"/>
      <c r="CZ113" s="398"/>
    </row>
    <row r="114" s="346" customFormat="true" ht="15" customHeight="true" x14ac:dyDescent="0.2">
      <c r="A114" s="385" t="s">
        <v>39</v>
      </c>
      <c r="B114" s="386"/>
      <c r="C114" s="348"/>
      <c r="D114" s="348"/>
      <c r="E114" s="348"/>
      <c r="F114" s="348"/>
      <c r="G114" s="348"/>
      <c r="H114" s="348"/>
      <c r="I114" s="348"/>
      <c r="J114" s="348"/>
      <c r="K114" s="348"/>
      <c r="L114" s="348"/>
      <c r="M114" s="348"/>
      <c r="N114" s="348"/>
      <c r="O114" s="348"/>
      <c r="P114" s="348"/>
      <c r="Q114" s="348"/>
      <c r="R114" s="348"/>
      <c r="S114" s="348"/>
      <c r="T114" s="348"/>
      <c r="U114" s="348"/>
      <c r="AN114" s="398"/>
      <c r="AO114" s="398"/>
      <c r="AP114" s="398"/>
      <c r="AQ114" s="398"/>
      <c r="AR114" s="398"/>
      <c r="AS114" s="398"/>
      <c r="AT114" s="398"/>
      <c r="AU114" s="398"/>
      <c r="AV114" s="398"/>
      <c r="AW114" s="398"/>
      <c r="AX114" s="398"/>
      <c r="AY114" s="398"/>
      <c r="AZ114" s="398"/>
      <c r="BB114" s="369"/>
      <c r="BZ114" s="398"/>
      <c r="CA114" s="398"/>
      <c r="CB114" s="398"/>
      <c r="CC114" s="398"/>
      <c r="CD114" s="398"/>
      <c r="CE114" s="398"/>
      <c r="CF114" s="398"/>
      <c r="CG114" s="398"/>
      <c r="CH114" s="398"/>
      <c r="CI114" s="398"/>
      <c r="CJ114" s="398"/>
      <c r="CK114" s="398"/>
      <c r="CL114" s="398"/>
      <c r="CM114" s="398"/>
      <c r="CN114" s="398"/>
      <c r="CO114" s="398"/>
      <c r="CP114" s="398"/>
      <c r="CQ114" s="398"/>
      <c r="CR114" s="398"/>
      <c r="CS114" s="398"/>
      <c r="CT114" s="398"/>
      <c r="CU114" s="398"/>
      <c r="CV114" s="398"/>
      <c r="CW114" s="398"/>
      <c r="CX114" s="398"/>
      <c r="CY114" s="398"/>
      <c r="CZ114" s="398"/>
    </row>
    <row r="115" s="346" customFormat="true" ht="15" customHeight="true" x14ac:dyDescent="0.2">
      <c r="A115" s="385" t="s">
        <v>136</v>
      </c>
      <c r="B115" s="410" t="str">
        <f>A1025</f>
        <v>DHS09</v>
      </c>
      <c r="C115" s="348"/>
      <c r="D115" s="348"/>
      <c r="E115" s="348"/>
      <c r="F115" s="348"/>
      <c r="G115" s="348"/>
      <c r="H115" s="348"/>
      <c r="I115" s="348"/>
      <c r="J115" s="348"/>
      <c r="K115" s="348"/>
      <c r="L115" s="348"/>
      <c r="M115" s="348"/>
      <c r="N115" s="348"/>
      <c r="O115" s="348"/>
      <c r="P115" s="348"/>
      <c r="Q115" s="348"/>
      <c r="R115" s="348"/>
      <c r="S115" s="348"/>
      <c r="T115" s="348"/>
      <c r="U115" s="348"/>
      <c r="AN115" s="398"/>
      <c r="AO115" s="398"/>
      <c r="AP115" s="398"/>
      <c r="AQ115" s="398"/>
      <c r="AR115" s="398"/>
      <c r="AS115" s="398"/>
      <c r="AT115" s="398"/>
      <c r="AU115" s="398"/>
      <c r="AV115" s="398"/>
      <c r="AW115" s="398"/>
      <c r="AX115" s="398"/>
      <c r="AY115" s="398"/>
      <c r="AZ115" s="398"/>
      <c r="BB115" s="369"/>
      <c r="BZ115" s="398"/>
      <c r="CA115" s="398"/>
      <c r="CB115" s="398"/>
      <c r="CC115" s="398"/>
      <c r="CD115" s="398"/>
      <c r="CE115" s="398"/>
      <c r="CF115" s="398"/>
      <c r="CG115" s="398"/>
      <c r="CH115" s="398"/>
      <c r="CI115" s="398"/>
      <c r="CJ115" s="398"/>
      <c r="CK115" s="398"/>
      <c r="CL115" s="398"/>
      <c r="CM115" s="398"/>
      <c r="CN115" s="398"/>
      <c r="CO115" s="398"/>
      <c r="CP115" s="398"/>
      <c r="CQ115" s="398"/>
      <c r="CR115" s="398"/>
      <c r="CS115" s="398"/>
      <c r="CT115" s="398"/>
      <c r="CU115" s="398"/>
      <c r="CV115" s="398"/>
      <c r="CW115" s="398"/>
      <c r="CX115" s="398"/>
      <c r="CY115" s="398"/>
      <c r="CZ115" s="398"/>
    </row>
    <row r="116" s="346" customFormat="true" ht="15" customHeight="true" x14ac:dyDescent="0.2">
      <c r="A116" s="231" t="str">
        <f>B1030</f>
        <v/>
      </c>
      <c r="B116" s="230"/>
      <c r="C116" s="348"/>
      <c r="D116" s="348"/>
      <c r="E116" s="348"/>
      <c r="F116" s="348"/>
      <c r="G116" s="348"/>
      <c r="H116" s="348"/>
      <c r="I116" s="348"/>
      <c r="J116" s="348"/>
      <c r="K116" s="348"/>
      <c r="L116" s="348"/>
      <c r="M116" s="348"/>
      <c r="N116" s="348"/>
      <c r="O116" s="348"/>
      <c r="P116" s="348"/>
      <c r="Q116" s="348"/>
      <c r="R116" s="348"/>
      <c r="S116" s="348"/>
      <c r="T116" s="348"/>
      <c r="U116" s="348"/>
      <c r="AN116" s="398"/>
      <c r="AO116" s="398"/>
      <c r="AP116" s="398"/>
      <c r="AQ116" s="398"/>
      <c r="AR116" s="398"/>
      <c r="AS116" s="398"/>
      <c r="AT116" s="398"/>
      <c r="AU116" s="398"/>
      <c r="AV116" s="398"/>
      <c r="AW116" s="398"/>
      <c r="AX116" s="398"/>
      <c r="AY116" s="398"/>
      <c r="AZ116" s="398"/>
      <c r="BB116" s="369"/>
      <c r="BZ116" s="398"/>
      <c r="CA116" s="398"/>
      <c r="CB116" s="398"/>
      <c r="CC116" s="398"/>
      <c r="CD116" s="398"/>
      <c r="CE116" s="398"/>
      <c r="CF116" s="398"/>
      <c r="CG116" s="398"/>
      <c r="CH116" s="398"/>
      <c r="CI116" s="398"/>
      <c r="CJ116" s="398"/>
      <c r="CK116" s="398"/>
      <c r="CL116" s="398"/>
      <c r="CM116" s="398"/>
      <c r="CN116" s="398"/>
      <c r="CO116" s="398"/>
      <c r="CP116" s="398"/>
      <c r="CQ116" s="398"/>
      <c r="CR116" s="398"/>
      <c r="CS116" s="398"/>
      <c r="CT116" s="398"/>
      <c r="CU116" s="398"/>
      <c r="CV116" s="398"/>
      <c r="CW116" s="398"/>
      <c r="CX116" s="398"/>
      <c r="CY116" s="398"/>
      <c r="CZ116" s="398"/>
    </row>
    <row r="117" s="346" customFormat="true" ht="15" customHeight="true" x14ac:dyDescent="0.2">
      <c r="A117" s="231" t="str">
        <f>B1029</f>
        <v/>
      </c>
      <c r="B117" s="229"/>
      <c r="C117" s="348"/>
      <c r="D117" s="348"/>
      <c r="E117" s="348"/>
      <c r="F117" s="348"/>
      <c r="G117" s="348"/>
      <c r="H117" s="348"/>
      <c r="I117" s="348"/>
      <c r="J117" s="348"/>
      <c r="K117" s="348"/>
      <c r="L117" s="348"/>
      <c r="M117" s="348"/>
      <c r="N117" s="348"/>
      <c r="O117" s="348"/>
      <c r="P117" s="348"/>
      <c r="Q117" s="348"/>
      <c r="R117" s="348"/>
      <c r="S117" s="348"/>
      <c r="T117" s="348"/>
      <c r="U117" s="348"/>
      <c r="AN117" s="398"/>
      <c r="AO117" s="398"/>
      <c r="AP117" s="398"/>
      <c r="AQ117" s="398"/>
      <c r="AR117" s="398"/>
      <c r="AS117" s="398"/>
      <c r="AT117" s="398"/>
      <c r="AU117" s="398"/>
      <c r="AV117" s="398"/>
      <c r="AW117" s="398"/>
      <c r="AX117" s="398"/>
      <c r="AY117" s="398"/>
      <c r="AZ117" s="398"/>
      <c r="BB117" s="369"/>
      <c r="BZ117" s="398"/>
      <c r="CA117" s="398"/>
      <c r="CB117" s="398"/>
      <c r="CC117" s="398"/>
      <c r="CD117" s="398"/>
      <c r="CE117" s="398"/>
      <c r="CF117" s="398"/>
      <c r="CG117" s="398"/>
      <c r="CH117" s="398"/>
      <c r="CI117" s="398"/>
      <c r="CJ117" s="398"/>
      <c r="CK117" s="398"/>
      <c r="CL117" s="398"/>
      <c r="CM117" s="398"/>
      <c r="CN117" s="398"/>
      <c r="CO117" s="398"/>
      <c r="CP117" s="398"/>
      <c r="CQ117" s="398"/>
      <c r="CR117" s="398"/>
      <c r="CS117" s="398"/>
      <c r="CT117" s="398"/>
      <c r="CU117" s="398"/>
      <c r="CV117" s="398"/>
      <c r="CW117" s="398"/>
      <c r="CX117" s="398"/>
      <c r="CY117" s="398"/>
      <c r="CZ117" s="398"/>
    </row>
    <row r="118" s="346" customFormat="true" ht="21" customHeight="true" x14ac:dyDescent="0.2">
      <c r="A118" s="228"/>
      <c r="B118" s="230"/>
      <c r="C118" s="348"/>
      <c r="D118" s="348"/>
      <c r="E118" s="348"/>
      <c r="F118" s="348"/>
      <c r="G118" s="348"/>
      <c r="H118" s="348"/>
      <c r="I118" s="348"/>
      <c r="J118" s="348"/>
      <c r="K118" s="348"/>
      <c r="L118" s="348"/>
      <c r="M118" s="348"/>
      <c r="N118" s="348"/>
      <c r="O118" s="348"/>
      <c r="P118" s="348"/>
      <c r="Q118" s="348"/>
      <c r="R118" s="348"/>
      <c r="S118" s="348"/>
      <c r="T118" s="348"/>
      <c r="U118" s="348"/>
      <c r="AN118" s="398"/>
      <c r="AO118" s="398"/>
      <c r="AP118" s="398"/>
      <c r="AQ118" s="398"/>
      <c r="AR118" s="398"/>
      <c r="AS118" s="398"/>
      <c r="AT118" s="398"/>
      <c r="AU118" s="398"/>
      <c r="AV118" s="398"/>
      <c r="AW118" s="398"/>
      <c r="AX118" s="398"/>
      <c r="AY118" s="398"/>
      <c r="AZ118" s="398"/>
      <c r="BB118" s="369"/>
      <c r="BZ118" s="398"/>
      <c r="CA118" s="398"/>
      <c r="CB118" s="398"/>
      <c r="CC118" s="398"/>
      <c r="CD118" s="398"/>
      <c r="CE118" s="398"/>
      <c r="CF118" s="398"/>
      <c r="CG118" s="398"/>
      <c r="CH118" s="398"/>
      <c r="CI118" s="398"/>
      <c r="CJ118" s="398"/>
      <c r="CK118" s="398"/>
      <c r="CL118" s="398"/>
      <c r="CM118" s="398"/>
      <c r="CN118" s="398"/>
      <c r="CO118" s="398"/>
      <c r="CP118" s="398"/>
      <c r="CQ118" s="398"/>
      <c r="CR118" s="398"/>
      <c r="CS118" s="398"/>
      <c r="CT118" s="398"/>
      <c r="CU118" s="398"/>
      <c r="CV118" s="398"/>
      <c r="CW118" s="398"/>
      <c r="CX118" s="398"/>
      <c r="CY118" s="398"/>
      <c r="CZ118" s="398"/>
    </row>
    <row r="119" s="346" customFormat="true" ht="15" customHeight="true" x14ac:dyDescent="0.2">
      <c r="A119" s="227"/>
      <c r="B119" s="226"/>
      <c r="C119" s="348"/>
      <c r="D119" s="348"/>
      <c r="E119" s="348"/>
      <c r="F119" s="348"/>
      <c r="G119" s="348"/>
      <c r="H119" s="348"/>
      <c r="I119" s="348"/>
      <c r="J119" s="348"/>
      <c r="K119" s="348"/>
      <c r="L119" s="348"/>
      <c r="M119" s="348"/>
      <c r="N119" s="348"/>
      <c r="O119" s="348"/>
      <c r="P119" s="348"/>
      <c r="Q119" s="348"/>
      <c r="R119" s="348"/>
      <c r="S119" s="348"/>
      <c r="T119" s="348"/>
      <c r="U119" s="348"/>
      <c r="AN119" s="398"/>
      <c r="AO119" s="398"/>
      <c r="AP119" s="398"/>
      <c r="AQ119" s="398"/>
      <c r="AR119" s="398"/>
      <c r="AS119" s="398"/>
      <c r="AT119" s="398"/>
      <c r="AU119" s="398"/>
      <c r="AV119" s="398"/>
      <c r="AW119" s="398"/>
      <c r="AX119" s="398"/>
      <c r="AY119" s="398"/>
      <c r="AZ119" s="398"/>
      <c r="BB119" s="369"/>
      <c r="BZ119" s="398"/>
      <c r="CA119" s="398"/>
      <c r="CB119" s="398"/>
      <c r="CC119" s="398"/>
      <c r="CD119" s="398"/>
      <c r="CE119" s="398"/>
      <c r="CF119" s="398"/>
      <c r="CG119" s="398"/>
      <c r="CH119" s="398"/>
      <c r="CI119" s="398"/>
      <c r="CJ119" s="398"/>
      <c r="CK119" s="398"/>
      <c r="CL119" s="398"/>
      <c r="CM119" s="398"/>
      <c r="CN119" s="398"/>
      <c r="CO119" s="398"/>
      <c r="CP119" s="398"/>
      <c r="CQ119" s="398"/>
      <c r="CR119" s="398"/>
      <c r="CS119" s="398"/>
      <c r="CT119" s="398"/>
      <c r="CU119" s="398"/>
      <c r="CV119" s="398"/>
      <c r="CW119" s="398"/>
      <c r="CX119" s="398"/>
      <c r="CY119" s="398"/>
      <c r="CZ119" s="398"/>
    </row>
    <row r="120" s="575" customFormat="true" ht="15" customHeight="true" x14ac:dyDescent="0.2">
      <c r="A120" s="351" t="s">
        <v>99</v>
      </c>
      <c r="B120" s="394"/>
      <c r="C120" s="1061" t="s">
        <v>115</v>
      </c>
      <c r="D120" s="1062"/>
      <c r="E120" s="1062"/>
      <c r="F120" s="1062"/>
      <c r="G120" s="1063"/>
      <c r="H120" s="1064" t="s">
        <v>38</v>
      </c>
      <c r="I120" s="1052"/>
      <c r="J120" s="1052"/>
      <c r="K120" s="1052"/>
      <c r="L120" s="1054"/>
      <c r="M120" s="1046" t="s">
        <v>37</v>
      </c>
      <c r="N120" s="1047"/>
      <c r="O120" s="1047"/>
      <c r="P120" s="1047"/>
      <c r="Q120" s="1049"/>
      <c r="R120" s="81" t="s">
        <v>141</v>
      </c>
      <c r="S120" s="484"/>
      <c r="T120" s="484"/>
      <c r="U120" s="484"/>
      <c r="V120" s="484"/>
      <c r="W120" s="484"/>
      <c r="X120" s="484"/>
      <c r="Y120" s="484"/>
      <c r="Z120" s="484"/>
      <c r="AA120" s="484"/>
      <c r="AB120" s="484"/>
      <c r="AC120" s="484"/>
      <c r="AD120" s="484"/>
      <c r="AE120" s="484"/>
      <c r="AF120" s="484"/>
      <c r="AG120" s="484"/>
      <c r="AH120" s="484"/>
      <c r="AI120" s="484"/>
      <c r="AJ120" s="484"/>
      <c r="AK120" s="484"/>
      <c r="AL120" s="484"/>
      <c r="AM120" s="484"/>
      <c r="AN120" s="918"/>
      <c r="AO120" s="918"/>
      <c r="AP120" s="918"/>
      <c r="AQ120" s="918"/>
      <c r="AR120" s="918"/>
      <c r="AS120" s="918"/>
      <c r="AT120" s="918"/>
      <c r="AU120" s="918"/>
      <c r="AV120" s="918"/>
      <c r="AW120" s="918"/>
      <c r="AX120" s="918"/>
      <c r="AY120" s="918"/>
      <c r="AZ120" s="403"/>
      <c r="BA120" s="404" t="s">
        <v>131</v>
      </c>
      <c r="BB120" s="351" t="s">
        <v>99</v>
      </c>
      <c r="BC120" s="1046" t="s">
        <v>115</v>
      </c>
      <c r="BD120" s="1047"/>
      <c r="BE120" s="1047"/>
      <c r="BF120" s="1047"/>
      <c r="BG120" s="1048"/>
      <c r="BH120" s="1046" t="s">
        <v>38</v>
      </c>
      <c r="BI120" s="1047"/>
      <c r="BJ120" s="1047"/>
      <c r="BK120" s="1047"/>
      <c r="BL120" s="1048"/>
      <c r="BM120" s="1046" t="s">
        <v>37</v>
      </c>
      <c r="BN120" s="1047"/>
      <c r="BO120" s="1047"/>
      <c r="BP120" s="1047"/>
      <c r="BQ120" s="1049"/>
      <c r="BR120" s="80" t="s">
        <v>141</v>
      </c>
      <c r="BS120" s="484"/>
      <c r="BT120" s="484"/>
      <c r="BU120" s="484"/>
      <c r="BV120" s="484"/>
      <c r="BW120" s="484"/>
      <c r="BX120" s="484"/>
      <c r="BY120" s="484"/>
      <c r="BZ120" s="498"/>
      <c r="CA120" s="498"/>
      <c r="CB120" s="498"/>
      <c r="CC120" s="498"/>
      <c r="CD120" s="498"/>
      <c r="CE120" s="498"/>
      <c r="CF120" s="498"/>
      <c r="CG120" s="498"/>
      <c r="CH120" s="498"/>
      <c r="CI120" s="498"/>
      <c r="CJ120" s="498"/>
      <c r="CK120" s="498"/>
      <c r="CL120" s="498"/>
      <c r="CM120" s="498"/>
      <c r="CN120" s="402"/>
      <c r="CO120" s="402"/>
      <c r="CP120" s="402"/>
      <c r="CQ120" s="402"/>
      <c r="CR120" s="402"/>
      <c r="CS120" s="402"/>
      <c r="CT120" s="402"/>
      <c r="CU120" s="402"/>
      <c r="CV120" s="402"/>
      <c r="CW120" s="402"/>
      <c r="CX120" s="402"/>
      <c r="CY120" s="402"/>
      <c r="CZ120" s="402"/>
    </row>
    <row r="121" s="575" customFormat="true" ht="24" x14ac:dyDescent="0.2">
      <c r="A121" s="390" t="s">
        <v>87</v>
      </c>
      <c r="B121" s="433"/>
      <c r="C121" s="475" t="s">
        <v>0</v>
      </c>
      <c r="D121" s="669" t="s">
        <v>1</v>
      </c>
      <c r="E121" s="669" t="s">
        <v>2</v>
      </c>
      <c r="F121" s="669" t="s">
        <v>3</v>
      </c>
      <c r="G121" s="670" t="s">
        <v>4</v>
      </c>
      <c r="H121" s="438" t="s">
        <v>0</v>
      </c>
      <c r="I121" s="673" t="s">
        <v>1</v>
      </c>
      <c r="J121" s="673" t="s">
        <v>2</v>
      </c>
      <c r="K121" s="673" t="s">
        <v>3</v>
      </c>
      <c r="L121" s="674" t="s">
        <v>4</v>
      </c>
      <c r="M121" s="439" t="s">
        <v>0</v>
      </c>
      <c r="N121" s="673" t="s">
        <v>1</v>
      </c>
      <c r="O121" s="673" t="s">
        <v>2</v>
      </c>
      <c r="P121" s="673" t="s">
        <v>3</v>
      </c>
      <c r="Q121" s="667" t="s">
        <v>4</v>
      </c>
      <c r="R121" s="438" t="s">
        <v>245</v>
      </c>
      <c r="S121" s="673" t="s">
        <v>246</v>
      </c>
      <c r="T121" s="673" t="s">
        <v>247</v>
      </c>
      <c r="U121" s="673" t="s">
        <v>248</v>
      </c>
      <c r="V121" s="673" t="s">
        <v>249</v>
      </c>
      <c r="W121" s="673" t="s">
        <v>250</v>
      </c>
      <c r="X121" s="673" t="s">
        <v>251</v>
      </c>
      <c r="Y121" s="673" t="s">
        <v>252</v>
      </c>
      <c r="Z121" s="673" t="s">
        <v>253</v>
      </c>
      <c r="AA121" s="673" t="s">
        <v>254</v>
      </c>
      <c r="AB121" s="673" t="s">
        <v>255</v>
      </c>
      <c r="AC121" s="673" t="s">
        <v>256</v>
      </c>
      <c r="AD121" s="673" t="s">
        <v>257</v>
      </c>
      <c r="AE121" s="673" t="s">
        <v>258</v>
      </c>
      <c r="AF121" s="673" t="s">
        <v>259</v>
      </c>
      <c r="AG121" s="673" t="s">
        <v>260</v>
      </c>
      <c r="AH121" s="673" t="s">
        <v>261</v>
      </c>
      <c r="AI121" s="673" t="s">
        <v>262</v>
      </c>
      <c r="AJ121" s="673" t="s">
        <v>263</v>
      </c>
      <c r="AK121" s="673" t="s">
        <v>264</v>
      </c>
      <c r="AL121" s="673" t="s">
        <v>265</v>
      </c>
      <c r="AM121" s="674" t="s">
        <v>266</v>
      </c>
      <c r="AN121" s="918"/>
      <c r="AO121" s="918"/>
      <c r="AP121" s="918"/>
      <c r="AQ121" s="918"/>
      <c r="AR121" s="918"/>
      <c r="AS121" s="918"/>
      <c r="AT121" s="918"/>
      <c r="AU121" s="918"/>
      <c r="AV121" s="918"/>
      <c r="AW121" s="918"/>
      <c r="AX121" s="918"/>
      <c r="AY121" s="918"/>
      <c r="AZ121" s="403"/>
      <c r="BA121" s="390" t="s">
        <v>117</v>
      </c>
      <c r="BB121" s="389"/>
      <c r="BC121" s="515" t="s">
        <v>0</v>
      </c>
      <c r="BD121" s="628" t="s">
        <v>1</v>
      </c>
      <c r="BE121" s="628" t="s">
        <v>2</v>
      </c>
      <c r="BF121" s="628" t="s">
        <v>3</v>
      </c>
      <c r="BG121" s="516" t="s">
        <v>4</v>
      </c>
      <c r="BH121" s="515" t="s">
        <v>0</v>
      </c>
      <c r="BI121" s="628" t="s">
        <v>1</v>
      </c>
      <c r="BJ121" s="628" t="s">
        <v>2</v>
      </c>
      <c r="BK121" s="628" t="s">
        <v>3</v>
      </c>
      <c r="BL121" s="516" t="s">
        <v>4</v>
      </c>
      <c r="BM121" s="515" t="s">
        <v>0</v>
      </c>
      <c r="BN121" s="628" t="s">
        <v>1</v>
      </c>
      <c r="BO121" s="628" t="s">
        <v>2</v>
      </c>
      <c r="BP121" s="628" t="s">
        <v>3</v>
      </c>
      <c r="BQ121" s="516" t="s">
        <v>4</v>
      </c>
      <c r="BR121" s="515" t="s">
        <v>245</v>
      </c>
      <c r="BS121" s="628" t="s">
        <v>246</v>
      </c>
      <c r="BT121" s="628" t="s">
        <v>247</v>
      </c>
      <c r="BU121" s="628" t="s">
        <v>248</v>
      </c>
      <c r="BV121" s="628" t="s">
        <v>249</v>
      </c>
      <c r="BW121" s="628" t="s">
        <v>250</v>
      </c>
      <c r="BX121" s="628" t="s">
        <v>251</v>
      </c>
      <c r="BY121" s="629" t="s">
        <v>252</v>
      </c>
      <c r="BZ121" s="629" t="s">
        <v>253</v>
      </c>
      <c r="CA121" s="629" t="s">
        <v>254</v>
      </c>
      <c r="CB121" s="629" t="s">
        <v>255</v>
      </c>
      <c r="CC121" s="629" t="s">
        <v>256</v>
      </c>
      <c r="CD121" s="629" t="s">
        <v>257</v>
      </c>
      <c r="CE121" s="629" t="s">
        <v>258</v>
      </c>
      <c r="CF121" s="629" t="s">
        <v>259</v>
      </c>
      <c r="CG121" s="629" t="s">
        <v>260</v>
      </c>
      <c r="CH121" s="629" t="s">
        <v>261</v>
      </c>
      <c r="CI121" s="629" t="s">
        <v>262</v>
      </c>
      <c r="CJ121" s="629" t="s">
        <v>263</v>
      </c>
      <c r="CK121" s="629" t="s">
        <v>264</v>
      </c>
      <c r="CL121" s="629" t="s">
        <v>265</v>
      </c>
      <c r="CM121" s="629" t="s">
        <v>266</v>
      </c>
      <c r="CN121" s="235"/>
      <c r="CO121" s="235"/>
      <c r="CP121" s="235"/>
      <c r="CQ121" s="235"/>
      <c r="CR121" s="235"/>
      <c r="CS121" s="235"/>
      <c r="CT121" s="235"/>
      <c r="CU121" s="235"/>
      <c r="CV121" s="235"/>
      <c r="CW121" s="235"/>
      <c r="CX121" s="235"/>
      <c r="CY121" s="235"/>
      <c r="CZ121" s="235"/>
    </row>
    <row r="122" s="575" customFormat="true" ht="15" customHeight="true" x14ac:dyDescent="0.2">
      <c r="A122" s="1055" t="s">
        <v>18</v>
      </c>
      <c r="B122" s="435" t="s">
        <v>14</v>
      </c>
      <c r="C122" s="183">
        <v>0.64206059307210828</v>
      </c>
      <c r="D122" s="182">
        <v>0.69527159095065805</v>
      </c>
      <c r="E122" s="182">
        <v>1.4352141944564487</v>
      </c>
      <c r="F122" s="182">
        <v>3.2447503024481121</v>
      </c>
      <c r="G122" s="181">
        <v>22.204416193267438</v>
      </c>
      <c r="H122" s="180">
        <v>6.6348579373478502</v>
      </c>
      <c r="I122" s="182">
        <v>13.429988530599294</v>
      </c>
      <c r="J122" s="182">
        <v>21.799971750269709</v>
      </c>
      <c r="K122" s="182">
        <v>23.405757111465654</v>
      </c>
      <c r="L122" s="179">
        <v>54.693078145306806</v>
      </c>
      <c r="M122" s="183">
        <v>0.50804012423982237</v>
      </c>
      <c r="N122" s="182">
        <v>0.7368341907085123</v>
      </c>
      <c r="O122" s="182">
        <v>1.0300547793135972</v>
      </c>
      <c r="P122" s="182">
        <v>1.8677423366214629</v>
      </c>
      <c r="Q122" s="181">
        <v>8.910449705523158</v>
      </c>
      <c r="R122" s="180">
        <v>1.3144816705636362</v>
      </c>
      <c r="S122" s="182">
        <v>18.110002510810912</v>
      </c>
      <c r="T122" s="182">
        <v>1.8868856916074155</v>
      </c>
      <c r="U122" s="182">
        <v>7.0702897269265543</v>
      </c>
      <c r="V122" s="182">
        <v>0.21870428504456055</v>
      </c>
      <c r="W122" s="182">
        <v>1.2304544482801791</v>
      </c>
      <c r="X122" s="182">
        <v>2.7756268431466493</v>
      </c>
      <c r="Y122" s="182">
        <v>1.3176681789804472</v>
      </c>
      <c r="Z122" s="182">
        <v>8.0116658999423151</v>
      </c>
      <c r="AA122" s="182">
        <v>0.27140450809508465</v>
      </c>
      <c r="AB122" s="182">
        <v>7.2741576292287977</v>
      </c>
      <c r="AC122" s="182">
        <v>0</v>
      </c>
      <c r="AD122" s="182">
        <v>8.338812621902175</v>
      </c>
      <c r="AE122" s="182">
        <v>9.4951251030221222</v>
      </c>
      <c r="AF122" s="182">
        <v>0.4304890155937478</v>
      </c>
      <c r="AG122" s="182">
        <v>5.2189438379646624</v>
      </c>
      <c r="AH122" s="182">
        <v>0.61150020726203369</v>
      </c>
      <c r="AI122" s="182">
        <v>1.9120529346567949</v>
      </c>
      <c r="AJ122" s="182">
        <v>5.0209886447208376</v>
      </c>
      <c r="AK122" s="182">
        <v>1.8570439939154124</v>
      </c>
      <c r="AL122" s="182">
        <v>2.1630058645756249</v>
      </c>
      <c r="AM122" s="179">
        <v>0.54544695301805968</v>
      </c>
      <c r="AN122" s="918"/>
      <c r="AO122" s="918"/>
      <c r="AP122" s="918"/>
      <c r="AQ122" s="918"/>
      <c r="AR122" s="918"/>
      <c r="AS122" s="918"/>
      <c r="AT122" s="918"/>
      <c r="AU122" s="918"/>
      <c r="AV122" s="918"/>
      <c r="AW122" s="918"/>
      <c r="AX122" s="918"/>
      <c r="AY122" s="918"/>
      <c r="AZ122" s="403"/>
      <c r="BA122" s="1050" t="s">
        <v>18</v>
      </c>
      <c r="BB122" s="680" t="s">
        <v>14</v>
      </c>
      <c r="BC122" s="546">
        <v>109.52235899999999</v>
      </c>
      <c r="BD122" s="542">
        <v>118.33436500000002</v>
      </c>
      <c r="BE122" s="542">
        <v>244.64471</v>
      </c>
      <c r="BF122" s="542">
        <v>552.60525600000028</v>
      </c>
      <c r="BG122" s="555">
        <v>3783.1737550000048</v>
      </c>
      <c r="BH122" s="546">
        <v>160.29369699999998</v>
      </c>
      <c r="BI122" s="542">
        <v>324.032557</v>
      </c>
      <c r="BJ122" s="542">
        <v>527.92704700000024</v>
      </c>
      <c r="BK122" s="542">
        <v>565.41139600000008</v>
      </c>
      <c r="BL122" s="555">
        <v>1321.8398679999996</v>
      </c>
      <c r="BM122" s="546">
        <v>74.323208000000008</v>
      </c>
      <c r="BN122" s="542">
        <v>107.67032900000001</v>
      </c>
      <c r="BO122" s="542">
        <v>150.63716799999997</v>
      </c>
      <c r="BP122" s="542">
        <v>273.04353200000003</v>
      </c>
      <c r="BQ122" s="555">
        <v>1303.1016429999995</v>
      </c>
      <c r="BR122" s="546">
        <v>61.147504000000005</v>
      </c>
      <c r="BS122" s="542">
        <v>2304.1034089999994</v>
      </c>
      <c r="BT122" s="542">
        <v>91.090015999999991</v>
      </c>
      <c r="BU122" s="542">
        <v>226.36664500000001</v>
      </c>
      <c r="BV122" s="542">
        <v>5.4872899999999998</v>
      </c>
      <c r="BW122" s="542">
        <v>32.036918</v>
      </c>
      <c r="BX122" s="542">
        <v>131.846712</v>
      </c>
      <c r="BY122" s="550">
        <v>38.635576</v>
      </c>
      <c r="BZ122" s="550">
        <v>371.8253039999999</v>
      </c>
      <c r="CA122" s="550">
        <v>3.2585329999999999</v>
      </c>
      <c r="CB122" s="550">
        <v>213.09772799999999</v>
      </c>
      <c r="CC122" s="550">
        <v>0</v>
      </c>
      <c r="CD122" s="550">
        <v>169.88262799999995</v>
      </c>
      <c r="CE122" s="550">
        <v>437.45618300000018</v>
      </c>
      <c r="CF122" s="550">
        <v>6.7742079999999998</v>
      </c>
      <c r="CG122" s="550">
        <v>192.91157700000002</v>
      </c>
      <c r="CH122" s="550">
        <v>5.5798920000000001</v>
      </c>
      <c r="CI122" s="550">
        <v>40.464277000000003</v>
      </c>
      <c r="CJ122" s="550">
        <v>192.97528500000007</v>
      </c>
      <c r="CK122" s="550">
        <v>90.497790999999978</v>
      </c>
      <c r="CL122" s="550">
        <v>168.70118400000001</v>
      </c>
      <c r="CM122" s="550">
        <v>24.141784999999999</v>
      </c>
      <c r="CN122" s="66"/>
      <c r="CO122" s="66"/>
      <c r="CP122" s="66"/>
      <c r="CQ122" s="66"/>
      <c r="CR122" s="66"/>
      <c r="CS122" s="66"/>
      <c r="CT122" s="66"/>
      <c r="CU122" s="66"/>
      <c r="CV122" s="66"/>
      <c r="CW122" s="66"/>
      <c r="CX122" s="66"/>
      <c r="CY122" s="66"/>
      <c r="CZ122" s="68"/>
    </row>
    <row r="123" s="575" customFormat="true" ht="15" customHeight="true" x14ac:dyDescent="0.2">
      <c r="A123" s="1056"/>
      <c r="B123" s="436" t="s">
        <v>51</v>
      </c>
      <c r="C123" s="178">
        <v>99.357939406927898</v>
      </c>
      <c r="D123" s="177">
        <v>99.304728409049346</v>
      </c>
      <c r="E123" s="177">
        <v>98.564785805543494</v>
      </c>
      <c r="F123" s="177">
        <v>96.755249697552003</v>
      </c>
      <c r="G123" s="176">
        <v>77.795583806732822</v>
      </c>
      <c r="H123" s="175">
        <v>93.365142062652183</v>
      </c>
      <c r="I123" s="177">
        <v>86.570011469400839</v>
      </c>
      <c r="J123" s="177">
        <v>78.200028249730124</v>
      </c>
      <c r="K123" s="177">
        <v>76.594242888534183</v>
      </c>
      <c r="L123" s="174">
        <v>45.30692185469303</v>
      </c>
      <c r="M123" s="178">
        <v>99.491959875760188</v>
      </c>
      <c r="N123" s="177">
        <v>99.263165809291493</v>
      </c>
      <c r="O123" s="177">
        <v>98.969945220686384</v>
      </c>
      <c r="P123" s="177">
        <v>98.132257663378567</v>
      </c>
      <c r="Q123" s="176">
        <v>91.089550294476922</v>
      </c>
      <c r="R123" s="175">
        <v>98.685518329436377</v>
      </c>
      <c r="S123" s="177">
        <v>81.889997489189227</v>
      </c>
      <c r="T123" s="177">
        <v>98.113114308392625</v>
      </c>
      <c r="U123" s="177">
        <v>92.929710273073468</v>
      </c>
      <c r="V123" s="177">
        <v>99.781295714955448</v>
      </c>
      <c r="W123" s="177">
        <v>98.769545551719801</v>
      </c>
      <c r="X123" s="177">
        <v>97.224373156853247</v>
      </c>
      <c r="Y123" s="177">
        <v>98.682331821019531</v>
      </c>
      <c r="Z123" s="177">
        <v>91.988334100057742</v>
      </c>
      <c r="AA123" s="177">
        <v>99.728595491904898</v>
      </c>
      <c r="AB123" s="177">
        <v>92.725842370771318</v>
      </c>
      <c r="AC123" s="177">
        <v>100</v>
      </c>
      <c r="AD123" s="177">
        <v>91.661187378097836</v>
      </c>
      <c r="AE123" s="177">
        <v>90.50487489697781</v>
      </c>
      <c r="AF123" s="177">
        <v>99.569510984406264</v>
      </c>
      <c r="AG123" s="177">
        <v>94.781056162035327</v>
      </c>
      <c r="AH123" s="177">
        <v>99.388499792737974</v>
      </c>
      <c r="AI123" s="177">
        <v>98.087947065343144</v>
      </c>
      <c r="AJ123" s="177">
        <v>94.979011355279184</v>
      </c>
      <c r="AK123" s="177">
        <v>98.142956006084589</v>
      </c>
      <c r="AL123" s="177">
        <v>97.836994135424405</v>
      </c>
      <c r="AM123" s="174">
        <v>99.454553046981971</v>
      </c>
      <c r="AN123" s="918"/>
      <c r="AO123" s="918"/>
      <c r="AP123" s="918"/>
      <c r="AQ123" s="918"/>
      <c r="AR123" s="918"/>
      <c r="AS123" s="918"/>
      <c r="AT123" s="918"/>
      <c r="AU123" s="918"/>
      <c r="AV123" s="918"/>
      <c r="AW123" s="918"/>
      <c r="AX123" s="918"/>
      <c r="AY123" s="918"/>
      <c r="AZ123" s="403"/>
      <c r="BA123" s="1043"/>
      <c r="BB123" s="678" t="s">
        <v>51</v>
      </c>
      <c r="BC123" s="547">
        <v>16948.425159000035</v>
      </c>
      <c r="BD123" s="543">
        <v>16901.541974000018</v>
      </c>
      <c r="BE123" s="543">
        <v>16801.222795000038</v>
      </c>
      <c r="BF123" s="543">
        <v>16478.143013999979</v>
      </c>
      <c r="BG123" s="556">
        <v>13254.760149999958</v>
      </c>
      <c r="BH123" s="547">
        <v>2255.6389199999985</v>
      </c>
      <c r="BI123" s="543">
        <v>2088.7212310000032</v>
      </c>
      <c r="BJ123" s="543">
        <v>1893.7597930000006</v>
      </c>
      <c r="BK123" s="543">
        <v>1850.282287</v>
      </c>
      <c r="BL123" s="556">
        <v>1094.9922299999994</v>
      </c>
      <c r="BM123" s="547">
        <v>14555.07404900001</v>
      </c>
      <c r="BN123" s="543">
        <v>14504.888419999994</v>
      </c>
      <c r="BO123" s="543">
        <v>14473.552829000042</v>
      </c>
      <c r="BP123" s="543">
        <v>14345.864368000024</v>
      </c>
      <c r="BQ123" s="556">
        <v>13321.318964999959</v>
      </c>
      <c r="BR123" s="547">
        <v>4590.6863990000011</v>
      </c>
      <c r="BS123" s="543">
        <v>10418.718730999977</v>
      </c>
      <c r="BT123" s="543">
        <v>4736.4422719999966</v>
      </c>
      <c r="BU123" s="543">
        <v>2975.2934529999916</v>
      </c>
      <c r="BV123" s="543">
        <v>2503.5124760000012</v>
      </c>
      <c r="BW123" s="543">
        <v>2571.628584999999</v>
      </c>
      <c r="BX123" s="543">
        <v>4618.3131420000063</v>
      </c>
      <c r="BY123" s="551">
        <v>2893.4816760000049</v>
      </c>
      <c r="BZ123" s="551">
        <v>4269.2232449999938</v>
      </c>
      <c r="CA123" s="551">
        <v>1197.3600649999989</v>
      </c>
      <c r="CB123" s="551">
        <v>2716.4198719999986</v>
      </c>
      <c r="CC123" s="551">
        <v>2337.2026249999972</v>
      </c>
      <c r="CD123" s="551">
        <v>1867.3693849999979</v>
      </c>
      <c r="CE123" s="551">
        <v>4169.7098969999961</v>
      </c>
      <c r="CF123" s="551">
        <v>1566.8334230000012</v>
      </c>
      <c r="CG123" s="551">
        <v>3503.4603900000061</v>
      </c>
      <c r="CH123" s="551">
        <v>906.91235800000095</v>
      </c>
      <c r="CI123" s="551">
        <v>2075.8096119999996</v>
      </c>
      <c r="CJ123" s="551">
        <v>3650.3969800000013</v>
      </c>
      <c r="CK123" s="551">
        <v>4782.7196070000027</v>
      </c>
      <c r="CL123" s="551">
        <v>7630.6851589999851</v>
      </c>
      <c r="CM123" s="551">
        <v>4401.9137400000036</v>
      </c>
      <c r="CN123" s="66"/>
      <c r="CO123" s="66"/>
      <c r="CP123" s="66"/>
      <c r="CQ123" s="66"/>
      <c r="CR123" s="66"/>
      <c r="CS123" s="66"/>
      <c r="CT123" s="66"/>
      <c r="CU123" s="66"/>
      <c r="CV123" s="66"/>
      <c r="CW123" s="66"/>
      <c r="CX123" s="66"/>
      <c r="CY123" s="66"/>
      <c r="CZ123" s="68"/>
    </row>
    <row r="124" s="575" customFormat="true" ht="15" customHeight="true" x14ac:dyDescent="0.2">
      <c r="A124" s="1056" t="s">
        <v>50</v>
      </c>
      <c r="B124" s="436" t="s">
        <v>15</v>
      </c>
      <c r="C124" s="178">
        <f>C122*C129/100</f>
        <v>7.9202096182694873E-2</v>
      </c>
      <c r="D124" s="177">
        <f>D122*D129/100</f>
        <v>0.25831465002631809</v>
      </c>
      <c r="E124" s="177">
        <f t="shared" ref="E124:AM124" si="1">E122*E129/100</f>
        <v>0.48437051957479565</v>
      </c>
      <c r="F124" s="177">
        <f t="shared" si="1"/>
        <v>1.4699452603675918</v>
      </c>
      <c r="G124" s="176">
        <f t="shared" si="1"/>
        <v>11.940016931295931</v>
      </c>
      <c r="H124" s="175">
        <f t="shared" si="1"/>
        <v>1.9271215046474968</v>
      </c>
      <c r="I124" s="177">
        <f t="shared" si="1"/>
        <v>2.6740591319714047</v>
      </c>
      <c r="J124" s="177">
        <f t="shared" si="1"/>
        <v>7.472750440350068</v>
      </c>
      <c r="K124" s="177">
        <f t="shared" si="1"/>
        <v>9.7031013762020759</v>
      </c>
      <c r="L124" s="174">
        <f t="shared" si="1"/>
        <v>38.806755122796233</v>
      </c>
      <c r="M124" s="178">
        <f t="shared" si="1"/>
        <v>0</v>
      </c>
      <c r="N124" s="177">
        <f t="shared" si="1"/>
        <v>0.19109073557641587</v>
      </c>
      <c r="O124" s="177">
        <f t="shared" si="1"/>
        <v>0.43610894697814423</v>
      </c>
      <c r="P124" s="177">
        <f t="shared" si="1"/>
        <v>0.86476757952623673</v>
      </c>
      <c r="Q124" s="176">
        <f t="shared" si="1"/>
        <v>5.0754867826624421</v>
      </c>
      <c r="R124" s="175">
        <f t="shared" si="1"/>
        <v>1.1638060199244393</v>
      </c>
      <c r="S124" s="177">
        <f t="shared" si="1"/>
        <v>9.2917106282836386</v>
      </c>
      <c r="T124" s="177">
        <f t="shared" si="1"/>
        <v>1.8120100453277401</v>
      </c>
      <c r="U124" s="177">
        <f t="shared" si="1"/>
        <v>2.6764898326818023</v>
      </c>
      <c r="V124" s="177">
        <f t="shared" si="1"/>
        <v>0</v>
      </c>
      <c r="W124" s="177">
        <f t="shared" si="1"/>
        <v>0.25986321945749574</v>
      </c>
      <c r="X124" s="177">
        <f t="shared" si="1"/>
        <v>1.0196667373038657</v>
      </c>
      <c r="Y124" s="177">
        <f t="shared" si="1"/>
        <v>0.50744106463856975</v>
      </c>
      <c r="Z124" s="177">
        <f t="shared" si="1"/>
        <v>4.1180106603534758</v>
      </c>
      <c r="AA124" s="177">
        <f t="shared" si="1"/>
        <v>0.27140450809508465</v>
      </c>
      <c r="AB124" s="177">
        <f t="shared" si="1"/>
        <v>3.2703783039228078</v>
      </c>
      <c r="AC124" s="177">
        <f t="shared" si="1"/>
        <v>0</v>
      </c>
      <c r="AD124" s="177">
        <f t="shared" si="1"/>
        <v>4.165842736119072</v>
      </c>
      <c r="AE124" s="177">
        <f t="shared" si="1"/>
        <v>3.0008425483111747</v>
      </c>
      <c r="AF124" s="177">
        <f t="shared" si="1"/>
        <v>0.43048901559374786</v>
      </c>
      <c r="AG124" s="177">
        <f t="shared" si="1"/>
        <v>3.8759445012315168</v>
      </c>
      <c r="AH124" s="177">
        <f t="shared" si="1"/>
        <v>0.59228645503564492</v>
      </c>
      <c r="AI124" s="177">
        <f t="shared" si="1"/>
        <v>0.74248844072942144</v>
      </c>
      <c r="AJ124" s="177">
        <f t="shared" si="1"/>
        <v>2.7564143334421449</v>
      </c>
      <c r="AK124" s="177">
        <f t="shared" si="1"/>
        <v>0.82524775144455742</v>
      </c>
      <c r="AL124" s="177">
        <f t="shared" si="1"/>
        <v>1.192843114939411</v>
      </c>
      <c r="AM124" s="174">
        <f t="shared" si="1"/>
        <v>0.48584376943621804</v>
      </c>
      <c r="AN124" s="918"/>
      <c r="AO124" s="918"/>
      <c r="AP124" s="918"/>
      <c r="AQ124" s="918"/>
      <c r="AR124" s="918"/>
      <c r="AS124" s="918"/>
      <c r="AT124" s="918"/>
      <c r="AU124" s="918"/>
      <c r="AV124" s="918"/>
      <c r="AW124" s="918"/>
      <c r="AX124" s="918"/>
      <c r="AY124" s="918"/>
      <c r="AZ124" s="403"/>
      <c r="BA124" s="1043" t="s">
        <v>50</v>
      </c>
      <c r="BB124" s="678" t="s">
        <v>15</v>
      </c>
      <c r="BC124" s="547">
        <v>13.510252000000001</v>
      </c>
      <c r="BD124" s="543">
        <v>43.964834000000003</v>
      </c>
      <c r="BE124" s="543">
        <v>82.565156999999999</v>
      </c>
      <c r="BF124" s="543">
        <v>250.34267700000001</v>
      </c>
      <c r="BG124" s="556">
        <v>2034.332193</v>
      </c>
      <c r="BH124" s="547">
        <v>46.557956999999995</v>
      </c>
      <c r="BI124" s="543">
        <v>64.518462999999983</v>
      </c>
      <c r="BJ124" s="543">
        <v>180.96661399999999</v>
      </c>
      <c r="BK124" s="543">
        <v>234.39720700000001</v>
      </c>
      <c r="BL124" s="556">
        <v>937.89411399999972</v>
      </c>
      <c r="BM124" s="547">
        <v>0</v>
      </c>
      <c r="BN124" s="543">
        <v>27.923245999999999</v>
      </c>
      <c r="BO124" s="543">
        <v>63.777401000000005</v>
      </c>
      <c r="BP124" s="543">
        <v>126.41957599999999</v>
      </c>
      <c r="BQ124" s="556">
        <v>742.26053499999989</v>
      </c>
      <c r="BR124" s="547">
        <v>54.138323000000007</v>
      </c>
      <c r="BS124" s="543">
        <v>1182.1678170000002</v>
      </c>
      <c r="BT124" s="543">
        <v>87.475369999999998</v>
      </c>
      <c r="BU124" s="543">
        <v>85.692106999999993</v>
      </c>
      <c r="BV124" s="543">
        <v>0</v>
      </c>
      <c r="BW124" s="543">
        <v>6.7659690000000001</v>
      </c>
      <c r="BX124" s="543">
        <v>48.435799999999986</v>
      </c>
      <c r="BY124" s="551">
        <v>14.878767</v>
      </c>
      <c r="BZ124" s="551">
        <v>191.11887399999998</v>
      </c>
      <c r="CA124" s="551">
        <v>3.2585329999999999</v>
      </c>
      <c r="CB124" s="551">
        <v>95.806307999999987</v>
      </c>
      <c r="CC124" s="551">
        <v>0</v>
      </c>
      <c r="CD124" s="551">
        <v>84.86871499999998</v>
      </c>
      <c r="CE124" s="551">
        <v>138.25380000000001</v>
      </c>
      <c r="CF124" s="551">
        <v>6.7742079999999998</v>
      </c>
      <c r="CG124" s="551">
        <v>143.26932599999998</v>
      </c>
      <c r="CH124" s="551">
        <v>5.4045680000000003</v>
      </c>
      <c r="CI124" s="551">
        <v>15.713088999999997</v>
      </c>
      <c r="CJ124" s="551">
        <v>105.93926400000001</v>
      </c>
      <c r="CK124" s="551">
        <v>40.21611699999999</v>
      </c>
      <c r="CL124" s="551">
        <v>93.03444300000001</v>
      </c>
      <c r="CM124" s="551">
        <v>21.503715</v>
      </c>
      <c r="CN124" s="66"/>
      <c r="CO124" s="66"/>
      <c r="CP124" s="66"/>
      <c r="CQ124" s="66"/>
      <c r="CR124" s="66"/>
      <c r="CS124" s="66"/>
      <c r="CT124" s="66"/>
      <c r="CU124" s="66"/>
      <c r="CV124" s="66"/>
      <c r="CW124" s="66"/>
      <c r="CX124" s="66"/>
      <c r="CY124" s="66"/>
      <c r="CZ124" s="68"/>
    </row>
    <row r="125" s="575" customFormat="true" ht="15" customHeight="true" x14ac:dyDescent="0.2">
      <c r="A125" s="1056"/>
      <c r="B125" s="436" t="s">
        <v>16</v>
      </c>
      <c r="C125" s="178">
        <f>C122*C128/100</f>
        <v>0.56285849688941336</v>
      </c>
      <c r="D125" s="177">
        <f>D122*D128/100</f>
        <v>0.43695694092433995</v>
      </c>
      <c r="E125" s="177">
        <f t="shared" ref="E125:AM125" si="2">E122*E128/100</f>
        <v>0.95084367488165267</v>
      </c>
      <c r="F125" s="177">
        <f t="shared" si="2"/>
        <v>1.7748050420805195</v>
      </c>
      <c r="G125" s="176">
        <f t="shared" si="2"/>
        <v>10.264399261971482</v>
      </c>
      <c r="H125" s="175">
        <f t="shared" si="2"/>
        <v>4.7077364327003552</v>
      </c>
      <c r="I125" s="177">
        <f t="shared" si="2"/>
        <v>10.755929398627895</v>
      </c>
      <c r="J125" s="177">
        <f t="shared" si="2"/>
        <v>14.327221309919633</v>
      </c>
      <c r="K125" s="177">
        <f t="shared" si="2"/>
        <v>13.702655735263582</v>
      </c>
      <c r="L125" s="174">
        <f t="shared" si="2"/>
        <v>15.886323022510581</v>
      </c>
      <c r="M125" s="178">
        <f t="shared" si="2"/>
        <v>0.50804012423982237</v>
      </c>
      <c r="N125" s="177">
        <f t="shared" si="2"/>
        <v>0.54574345513209632</v>
      </c>
      <c r="O125" s="177">
        <f t="shared" si="2"/>
        <v>0.59394583233545317</v>
      </c>
      <c r="P125" s="177">
        <f t="shared" si="2"/>
        <v>1.0029747570952259</v>
      </c>
      <c r="Q125" s="176">
        <f t="shared" si="2"/>
        <v>3.8349629228607194</v>
      </c>
      <c r="R125" s="175">
        <f t="shared" si="2"/>
        <v>0.15067565063919694</v>
      </c>
      <c r="S125" s="177">
        <f t="shared" si="2"/>
        <v>8.8182918825272765</v>
      </c>
      <c r="T125" s="177">
        <f t="shared" si="2"/>
        <v>7.4875646279675467E-2</v>
      </c>
      <c r="U125" s="177">
        <f t="shared" si="2"/>
        <v>4.3937998942447516</v>
      </c>
      <c r="V125" s="177">
        <f t="shared" si="2"/>
        <v>0.21870428504456055</v>
      </c>
      <c r="W125" s="177">
        <f t="shared" si="2"/>
        <v>0.97059122882268345</v>
      </c>
      <c r="X125" s="177">
        <f t="shared" si="2"/>
        <v>1.7559601058427834</v>
      </c>
      <c r="Y125" s="177">
        <f t="shared" si="2"/>
        <v>0.81022711434187755</v>
      </c>
      <c r="Z125" s="177">
        <f t="shared" si="2"/>
        <v>3.8936552395888406</v>
      </c>
      <c r="AA125" s="177">
        <f t="shared" si="2"/>
        <v>0</v>
      </c>
      <c r="AB125" s="177">
        <f t="shared" si="2"/>
        <v>4.0037793253059899</v>
      </c>
      <c r="AC125" s="177">
        <f t="shared" si="2"/>
        <v>0</v>
      </c>
      <c r="AD125" s="177">
        <f t="shared" si="2"/>
        <v>4.172969885783103</v>
      </c>
      <c r="AE125" s="177">
        <f t="shared" si="2"/>
        <v>6.4942825547109457</v>
      </c>
      <c r="AF125" s="177">
        <f t="shared" si="2"/>
        <v>0</v>
      </c>
      <c r="AG125" s="177">
        <f t="shared" si="2"/>
        <v>1.3429993367331452</v>
      </c>
      <c r="AH125" s="177">
        <f t="shared" si="2"/>
        <v>1.9213752226388756E-2</v>
      </c>
      <c r="AI125" s="177">
        <f t="shared" si="2"/>
        <v>1.1695644939273731</v>
      </c>
      <c r="AJ125" s="177">
        <f t="shared" si="2"/>
        <v>2.2645743112786918</v>
      </c>
      <c r="AK125" s="177">
        <f t="shared" si="2"/>
        <v>1.0317962424708553</v>
      </c>
      <c r="AL125" s="177">
        <f t="shared" si="2"/>
        <v>0.97016274963621396</v>
      </c>
      <c r="AM125" s="174">
        <f t="shared" si="2"/>
        <v>5.9603183581841718E-2</v>
      </c>
      <c r="AN125" s="918"/>
      <c r="AO125" s="918"/>
      <c r="AP125" s="918"/>
      <c r="AQ125" s="918"/>
      <c r="AR125" s="918"/>
      <c r="AS125" s="918"/>
      <c r="AT125" s="918"/>
      <c r="AU125" s="918"/>
      <c r="AV125" s="918"/>
      <c r="AW125" s="918"/>
      <c r="AX125" s="918"/>
      <c r="AY125" s="918"/>
      <c r="AZ125" s="403"/>
      <c r="BA125" s="1043"/>
      <c r="BB125" s="678" t="s">
        <v>16</v>
      </c>
      <c r="BC125" s="547">
        <v>96.012106999999986</v>
      </c>
      <c r="BD125" s="543">
        <v>74.369531000000009</v>
      </c>
      <c r="BE125" s="543">
        <v>162.07955299999998</v>
      </c>
      <c r="BF125" s="543">
        <v>302.26257900000007</v>
      </c>
      <c r="BG125" s="556">
        <v>1748.8415620000003</v>
      </c>
      <c r="BH125" s="547">
        <v>113.73574000000001</v>
      </c>
      <c r="BI125" s="543">
        <v>259.51409400000017</v>
      </c>
      <c r="BJ125" s="543">
        <v>346.96043300000008</v>
      </c>
      <c r="BK125" s="543">
        <v>331.01418900000016</v>
      </c>
      <c r="BL125" s="556">
        <v>383.94575399999997</v>
      </c>
      <c r="BM125" s="547">
        <v>74.323208000000008</v>
      </c>
      <c r="BN125" s="543">
        <v>79.747082999999989</v>
      </c>
      <c r="BO125" s="543">
        <v>86.859767000000005</v>
      </c>
      <c r="BP125" s="543">
        <v>146.62395599999999</v>
      </c>
      <c r="BQ125" s="556">
        <v>560.84110800000019</v>
      </c>
      <c r="BR125" s="547">
        <v>7.0091809999999999</v>
      </c>
      <c r="BS125" s="543">
        <v>1121.9355919999998</v>
      </c>
      <c r="BT125" s="543">
        <v>3.614646</v>
      </c>
      <c r="BU125" s="543">
        <v>140.67453800000001</v>
      </c>
      <c r="BV125" s="543">
        <v>5.4872899999999998</v>
      </c>
      <c r="BW125" s="543">
        <v>25.270949000000002</v>
      </c>
      <c r="BX125" s="543">
        <v>83.410911999999996</v>
      </c>
      <c r="BY125" s="551">
        <v>23.756809000000001</v>
      </c>
      <c r="BZ125" s="551">
        <v>180.70643000000001</v>
      </c>
      <c r="CA125" s="551">
        <v>0</v>
      </c>
      <c r="CB125" s="551">
        <v>117.29142</v>
      </c>
      <c r="CC125" s="551">
        <v>0</v>
      </c>
      <c r="CD125" s="551">
        <v>85.013912999999988</v>
      </c>
      <c r="CE125" s="551">
        <v>299.20238300000005</v>
      </c>
      <c r="CF125" s="551">
        <v>0</v>
      </c>
      <c r="CG125" s="551">
        <v>49.642250999999995</v>
      </c>
      <c r="CH125" s="551">
        <v>0.17532400000000001</v>
      </c>
      <c r="CI125" s="551">
        <v>24.751187999999999</v>
      </c>
      <c r="CJ125" s="551">
        <v>87.036021000000005</v>
      </c>
      <c r="CK125" s="551">
        <v>50.281674000000002</v>
      </c>
      <c r="CL125" s="551">
        <v>75.666741000000002</v>
      </c>
      <c r="CM125" s="551">
        <v>2.6380699999999999</v>
      </c>
      <c r="CN125" s="66"/>
      <c r="CO125" s="66"/>
      <c r="CP125" s="66"/>
      <c r="CQ125" s="66"/>
      <c r="CR125" s="66"/>
      <c r="CS125" s="66"/>
      <c r="CT125" s="66"/>
      <c r="CU125" s="66"/>
      <c r="CV125" s="66"/>
      <c r="CW125" s="66"/>
      <c r="CX125" s="66"/>
      <c r="CY125" s="66"/>
      <c r="CZ125" s="68"/>
    </row>
    <row r="126" s="575" customFormat="true" ht="15" customHeight="true" x14ac:dyDescent="0.2">
      <c r="A126" s="1056"/>
      <c r="B126" s="436" t="s">
        <v>22</v>
      </c>
      <c r="C126" s="178">
        <f>100-C124-C125-C127</f>
        <v>24.270776449694651</v>
      </c>
      <c r="D126" s="177">
        <f>100-D124-D125-D127</f>
        <v>38.085895354871163</v>
      </c>
      <c r="E126" s="177">
        <f t="shared" ref="E126:AM126" si="3">100-E124-E125-E127</f>
        <v>52.320510818144001</v>
      </c>
      <c r="F126" s="177">
        <f t="shared" si="3"/>
        <v>66.869535263232422</v>
      </c>
      <c r="G126" s="176">
        <f t="shared" si="3"/>
        <v>72.205468741662997</v>
      </c>
      <c r="H126" s="175">
        <f t="shared" si="3"/>
        <v>59.012353033685535</v>
      </c>
      <c r="I126" s="177">
        <f t="shared" si="3"/>
        <v>75.075982638971183</v>
      </c>
      <c r="J126" s="177">
        <f t="shared" si="3"/>
        <v>73.619835750521773</v>
      </c>
      <c r="K126" s="177">
        <f t="shared" si="3"/>
        <v>74.968134567084562</v>
      </c>
      <c r="L126" s="174">
        <f t="shared" si="3"/>
        <v>44.908242111571042</v>
      </c>
      <c r="M126" s="178">
        <f t="shared" si="3"/>
        <v>23.463476271092034</v>
      </c>
      <c r="N126" s="177">
        <f t="shared" si="3"/>
        <v>34.445818493933885</v>
      </c>
      <c r="O126" s="177">
        <f t="shared" si="3"/>
        <v>48.938168216278392</v>
      </c>
      <c r="P126" s="177">
        <f t="shared" si="3"/>
        <v>58.973878561749572</v>
      </c>
      <c r="Q126" s="176">
        <f t="shared" si="3"/>
        <v>75.702356515538128</v>
      </c>
      <c r="R126" s="175">
        <f t="shared" si="3"/>
        <v>74.249934198478201</v>
      </c>
      <c r="S126" s="177">
        <f t="shared" si="3"/>
        <v>78.230013329416792</v>
      </c>
      <c r="T126" s="177">
        <f t="shared" si="3"/>
        <v>89.157194384776304</v>
      </c>
      <c r="U126" s="177">
        <f t="shared" si="3"/>
        <v>53.401316056880034</v>
      </c>
      <c r="V126" s="177">
        <f t="shared" si="3"/>
        <v>5.3659024135597377</v>
      </c>
      <c r="W126" s="177">
        <f t="shared" si="3"/>
        <v>14.283276656371783</v>
      </c>
      <c r="X126" s="177">
        <f t="shared" si="3"/>
        <v>11.262585374879521</v>
      </c>
      <c r="Y126" s="177">
        <f t="shared" si="3"/>
        <v>4.0363949265423855</v>
      </c>
      <c r="Z126" s="177">
        <f t="shared" si="3"/>
        <v>83.517524457596423</v>
      </c>
      <c r="AA126" s="177">
        <f t="shared" si="3"/>
        <v>17.766231120800867</v>
      </c>
      <c r="AB126" s="177">
        <f t="shared" si="3"/>
        <v>24.659765075314581</v>
      </c>
      <c r="AC126" s="177">
        <f t="shared" si="3"/>
        <v>75.276775157652381</v>
      </c>
      <c r="AD126" s="177">
        <f t="shared" si="3"/>
        <v>13.791353902567039</v>
      </c>
      <c r="AE126" s="177">
        <f t="shared" si="3"/>
        <v>54.338387037265207</v>
      </c>
      <c r="AF126" s="177">
        <f t="shared" si="3"/>
        <v>10.186811492400494</v>
      </c>
      <c r="AG126" s="177">
        <f t="shared" si="3"/>
        <v>77.425538272404097</v>
      </c>
      <c r="AH126" s="177">
        <f t="shared" si="3"/>
        <v>7.6678194253156846</v>
      </c>
      <c r="AI126" s="177">
        <f t="shared" si="3"/>
        <v>18.694762528443292</v>
      </c>
      <c r="AJ126" s="177">
        <f t="shared" si="3"/>
        <v>54.035715377157217</v>
      </c>
      <c r="AK126" s="177">
        <f t="shared" si="3"/>
        <v>15.024420156188384</v>
      </c>
      <c r="AL126" s="177">
        <f t="shared" si="3"/>
        <v>81.822366931823595</v>
      </c>
      <c r="AM126" s="174">
        <f t="shared" si="3"/>
        <v>13.932885308753541</v>
      </c>
      <c r="AN126" s="918"/>
      <c r="AO126" s="918"/>
      <c r="AP126" s="918"/>
      <c r="AQ126" s="918"/>
      <c r="AR126" s="918"/>
      <c r="AS126" s="918"/>
      <c r="AT126" s="918"/>
      <c r="AU126" s="918"/>
      <c r="AV126" s="918"/>
      <c r="AW126" s="918"/>
      <c r="AX126" s="918"/>
      <c r="AY126" s="918"/>
      <c r="AZ126" s="403"/>
      <c r="BA126" s="1043"/>
      <c r="BB126" s="678" t="s">
        <v>22</v>
      </c>
      <c r="BC126" s="547">
        <v>4140.0963089999987</v>
      </c>
      <c r="BD126" s="543">
        <v>6482.1722919999947</v>
      </c>
      <c r="BE126" s="543">
        <v>8918.4849520000043</v>
      </c>
      <c r="BF126" s="543">
        <v>11388.382219999994</v>
      </c>
      <c r="BG126" s="556">
        <v>12302.32003999997</v>
      </c>
      <c r="BH126" s="547">
        <v>1425.6986849999998</v>
      </c>
      <c r="BI126" s="543">
        <v>1811.3986150000014</v>
      </c>
      <c r="BJ126" s="543">
        <v>1782.8418740000004</v>
      </c>
      <c r="BK126" s="543">
        <v>1811.0004909999996</v>
      </c>
      <c r="BL126" s="556">
        <v>1085.3568099999991</v>
      </c>
      <c r="BM126" s="547">
        <v>3432.5651540000026</v>
      </c>
      <c r="BN126" s="543">
        <v>5033.4154639999997</v>
      </c>
      <c r="BO126" s="543">
        <v>7156.8107009999985</v>
      </c>
      <c r="BP126" s="543">
        <v>8621.3369919999932</v>
      </c>
      <c r="BQ126" s="556">
        <v>11071.031026999979</v>
      </c>
      <c r="BR126" s="547">
        <v>3453.9836120000036</v>
      </c>
      <c r="BS126" s="543">
        <v>9953.0654559999657</v>
      </c>
      <c r="BT126" s="543">
        <v>4304.0923459999922</v>
      </c>
      <c r="BU126" s="543">
        <v>1709.7286280000023</v>
      </c>
      <c r="BV126" s="543">
        <v>134.63047900000001</v>
      </c>
      <c r="BW126" s="543">
        <v>371.88874700000019</v>
      </c>
      <c r="BX126" s="543">
        <v>534.99080899999956</v>
      </c>
      <c r="BY126" s="551">
        <v>118.35183200000002</v>
      </c>
      <c r="BZ126" s="551">
        <v>3876.0888569999938</v>
      </c>
      <c r="CA126" s="551">
        <v>213.304675</v>
      </c>
      <c r="CB126" s="551">
        <v>722.41215799999998</v>
      </c>
      <c r="CC126" s="551">
        <v>1759.3707649999999</v>
      </c>
      <c r="CD126" s="551">
        <v>280.9646350000001</v>
      </c>
      <c r="CE126" s="551">
        <v>2503.4597360000016</v>
      </c>
      <c r="CF126" s="551">
        <v>160.30044300000006</v>
      </c>
      <c r="CG126" s="551">
        <v>2861.9358920000059</v>
      </c>
      <c r="CH126" s="551">
        <v>69.968257999999992</v>
      </c>
      <c r="CI126" s="551">
        <v>395.63237799999996</v>
      </c>
      <c r="CJ126" s="551">
        <v>2076.7936980000004</v>
      </c>
      <c r="CK126" s="551">
        <v>732.17265699999973</v>
      </c>
      <c r="CL126" s="551">
        <v>6381.6425119999894</v>
      </c>
      <c r="CM126" s="551">
        <v>616.67723999999998</v>
      </c>
      <c r="CN126" s="66"/>
      <c r="CO126" s="66"/>
      <c r="CP126" s="66"/>
      <c r="CQ126" s="66"/>
      <c r="CR126" s="66"/>
      <c r="CS126" s="66"/>
      <c r="CT126" s="66"/>
      <c r="CU126" s="66"/>
      <c r="CV126" s="66"/>
      <c r="CW126" s="66"/>
      <c r="CX126" s="66"/>
      <c r="CY126" s="66"/>
      <c r="CZ126" s="68"/>
    </row>
    <row r="127" s="575" customFormat="true" ht="15" customHeight="true" x14ac:dyDescent="0.2">
      <c r="A127" s="1056"/>
      <c r="B127" s="436" t="s">
        <v>19</v>
      </c>
      <c r="C127" s="178">
        <v>75.087162957233232</v>
      </c>
      <c r="D127" s="177">
        <v>61.21883305417817</v>
      </c>
      <c r="E127" s="177">
        <v>46.24427498739955</v>
      </c>
      <c r="F127" s="177">
        <v>29.885714434319471</v>
      </c>
      <c r="G127" s="176">
        <v>5.5901150650695914</v>
      </c>
      <c r="H127" s="175">
        <v>34.352789028966605</v>
      </c>
      <c r="I127" s="177">
        <v>11.494028830429512</v>
      </c>
      <c r="J127" s="177">
        <v>4.5801924992085175</v>
      </c>
      <c r="K127" s="177">
        <v>1.6261083214497909</v>
      </c>
      <c r="L127" s="174">
        <v>0.39867974312214666</v>
      </c>
      <c r="M127" s="178">
        <v>76.028483604668139</v>
      </c>
      <c r="N127" s="177">
        <v>64.817347315357608</v>
      </c>
      <c r="O127" s="177">
        <v>50.031777004408021</v>
      </c>
      <c r="P127" s="177">
        <v>39.158379101628967</v>
      </c>
      <c r="Q127" s="176">
        <v>15.387193778938713</v>
      </c>
      <c r="R127" s="175">
        <v>24.435584130958162</v>
      </c>
      <c r="S127" s="177">
        <v>3.659984159772288</v>
      </c>
      <c r="T127" s="177">
        <v>8.955919923616273</v>
      </c>
      <c r="U127" s="177">
        <v>39.528394216193419</v>
      </c>
      <c r="V127" s="177">
        <v>94.415393301395696</v>
      </c>
      <c r="W127" s="177">
        <v>84.486268895348033</v>
      </c>
      <c r="X127" s="177">
        <v>85.961787781973825</v>
      </c>
      <c r="Y127" s="177">
        <v>94.64593689447716</v>
      </c>
      <c r="Z127" s="177">
        <v>8.4708096424612673</v>
      </c>
      <c r="AA127" s="177">
        <v>81.962364371104044</v>
      </c>
      <c r="AB127" s="177">
        <v>68.066077295456623</v>
      </c>
      <c r="AC127" s="177">
        <v>24.723224842347623</v>
      </c>
      <c r="AD127" s="177">
        <v>77.869833475530783</v>
      </c>
      <c r="AE127" s="177">
        <v>36.166487859712674</v>
      </c>
      <c r="AF127" s="177">
        <v>89.382699492005756</v>
      </c>
      <c r="AG127" s="177">
        <v>17.355517889631241</v>
      </c>
      <c r="AH127" s="177">
        <v>91.720680367422275</v>
      </c>
      <c r="AI127" s="177">
        <v>79.393184536899923</v>
      </c>
      <c r="AJ127" s="177">
        <v>40.943295978121938</v>
      </c>
      <c r="AK127" s="177">
        <v>83.11853584989619</v>
      </c>
      <c r="AL127" s="177">
        <v>16.014627203600785</v>
      </c>
      <c r="AM127" s="174">
        <v>85.521667738228402</v>
      </c>
      <c r="AN127" s="918"/>
      <c r="AO127" s="918"/>
      <c r="AP127" s="918"/>
      <c r="AQ127" s="918"/>
      <c r="AR127" s="918"/>
      <c r="AS127" s="918"/>
      <c r="AT127" s="918"/>
      <c r="AU127" s="918"/>
      <c r="AV127" s="918"/>
      <c r="AW127" s="918"/>
      <c r="AX127" s="918"/>
      <c r="AY127" s="918"/>
      <c r="AZ127" s="403"/>
      <c r="BA127" s="1043"/>
      <c r="BB127" s="678" t="s">
        <v>19</v>
      </c>
      <c r="BC127" s="547">
        <v>12808.328850000007</v>
      </c>
      <c r="BD127" s="543">
        <v>10419.369681999991</v>
      </c>
      <c r="BE127" s="543">
        <v>7882.7378430000053</v>
      </c>
      <c r="BF127" s="543">
        <v>5089.7607939999916</v>
      </c>
      <c r="BG127" s="556">
        <v>952.44011000000012</v>
      </c>
      <c r="BH127" s="547">
        <v>829.94023500000094</v>
      </c>
      <c r="BI127" s="543">
        <v>277.32261600000015</v>
      </c>
      <c r="BJ127" s="543">
        <v>110.91791899999998</v>
      </c>
      <c r="BK127" s="543">
        <v>39.281796</v>
      </c>
      <c r="BL127" s="556">
        <v>9.6354199999999999</v>
      </c>
      <c r="BM127" s="547">
        <v>11122.508895000021</v>
      </c>
      <c r="BN127" s="543">
        <v>9471.4729560000014</v>
      </c>
      <c r="BO127" s="543">
        <v>7316.7421280000062</v>
      </c>
      <c r="BP127" s="543">
        <v>5724.5273759999936</v>
      </c>
      <c r="BQ127" s="556">
        <v>2250.287937999999</v>
      </c>
      <c r="BR127" s="547">
        <v>1136.7027869999999</v>
      </c>
      <c r="BS127" s="543">
        <v>465.65327500000006</v>
      </c>
      <c r="BT127" s="543">
        <v>432.3499260000001</v>
      </c>
      <c r="BU127" s="543">
        <v>1265.5648250000011</v>
      </c>
      <c r="BV127" s="543">
        <v>2368.881996999999</v>
      </c>
      <c r="BW127" s="543">
        <v>2199.7398379999959</v>
      </c>
      <c r="BX127" s="543">
        <v>4083.3223330000073</v>
      </c>
      <c r="BY127" s="551">
        <v>2775.1298440000028</v>
      </c>
      <c r="BZ127" s="551">
        <v>393.134388</v>
      </c>
      <c r="CA127" s="551">
        <v>984.05539000000022</v>
      </c>
      <c r="CB127" s="551">
        <v>1994.0077140000026</v>
      </c>
      <c r="CC127" s="551">
        <v>577.83186000000001</v>
      </c>
      <c r="CD127" s="551">
        <v>1586.404749999997</v>
      </c>
      <c r="CE127" s="551">
        <v>1666.2501609999999</v>
      </c>
      <c r="CF127" s="551">
        <v>1406.5329800000018</v>
      </c>
      <c r="CG127" s="551">
        <v>641.52449800000022</v>
      </c>
      <c r="CH127" s="551">
        <v>836.94410000000062</v>
      </c>
      <c r="CI127" s="551">
        <v>1680.1772339999993</v>
      </c>
      <c r="CJ127" s="551">
        <v>1573.6032819999991</v>
      </c>
      <c r="CK127" s="551">
        <v>4050.5469500000104</v>
      </c>
      <c r="CL127" s="551">
        <v>1249.0426469999995</v>
      </c>
      <c r="CM127" s="551">
        <v>3785.2365000000027</v>
      </c>
      <c r="CN127" s="66"/>
      <c r="CO127" s="66"/>
      <c r="CP127" s="66"/>
      <c r="CQ127" s="66"/>
      <c r="CR127" s="66"/>
      <c r="CS127" s="66"/>
      <c r="CT127" s="66"/>
      <c r="CU127" s="66"/>
      <c r="CV127" s="66"/>
      <c r="CW127" s="66"/>
      <c r="CX127" s="66"/>
      <c r="CY127" s="66"/>
      <c r="CZ127" s="68"/>
    </row>
    <row r="128" s="575" customFormat="true" ht="15" customHeight="true" x14ac:dyDescent="0.2">
      <c r="A128" s="1056" t="s">
        <v>182</v>
      </c>
      <c r="B128" s="436" t="s">
        <v>49</v>
      </c>
      <c r="C128" s="178">
        <v>87.664389149981687</v>
      </c>
      <c r="D128" s="177">
        <v>62.846943066792136</v>
      </c>
      <c r="E128" s="177">
        <v>66.250994350133283</v>
      </c>
      <c r="F128" s="177">
        <v>54.697738705547152</v>
      </c>
      <c r="G128" s="176">
        <v>46.22683691671989</v>
      </c>
      <c r="H128" s="175">
        <v>70.954592805979161</v>
      </c>
      <c r="I128" s="177">
        <v>80.08889489459547</v>
      </c>
      <c r="J128" s="177">
        <v>65.721283834885597</v>
      </c>
      <c r="K128" s="177">
        <v>58.543954250260654</v>
      </c>
      <c r="L128" s="174">
        <v>29.046313649241519</v>
      </c>
      <c r="M128" s="178">
        <v>100</v>
      </c>
      <c r="N128" s="177">
        <v>74.065978752605076</v>
      </c>
      <c r="O128" s="177">
        <v>57.661577254293583</v>
      </c>
      <c r="P128" s="177">
        <v>53.699845927864708</v>
      </c>
      <c r="Q128" s="176">
        <v>43.038937984057199</v>
      </c>
      <c r="R128" s="175">
        <v>11.462742616607866</v>
      </c>
      <c r="S128" s="177">
        <v>48.692935725785389</v>
      </c>
      <c r="T128" s="177">
        <v>3.9682131574112365</v>
      </c>
      <c r="U128" s="177">
        <v>62.144552259455011</v>
      </c>
      <c r="V128" s="177">
        <v>100</v>
      </c>
      <c r="W128" s="177">
        <v>78.880711933651043</v>
      </c>
      <c r="X128" s="177">
        <v>63.263551084990269</v>
      </c>
      <c r="Y128" s="177">
        <v>61.48946504641215</v>
      </c>
      <c r="Z128" s="177">
        <v>48.599820414589125</v>
      </c>
      <c r="AA128" s="177">
        <v>0</v>
      </c>
      <c r="AB128" s="177">
        <v>55.041140560635171</v>
      </c>
      <c r="AC128" s="177">
        <v>0</v>
      </c>
      <c r="AD128" s="177">
        <v>50.042734799228562</v>
      </c>
      <c r="AE128" s="177">
        <v>68.395966185257905</v>
      </c>
      <c r="AF128" s="177">
        <v>0</v>
      </c>
      <c r="AG128" s="177">
        <v>25.73316323053022</v>
      </c>
      <c r="AH128" s="177">
        <v>3.1420679826778009</v>
      </c>
      <c r="AI128" s="177">
        <v>61.1679976390039</v>
      </c>
      <c r="AJ128" s="177">
        <v>45.102159584840088</v>
      </c>
      <c r="AK128" s="177">
        <v>55.561216958323342</v>
      </c>
      <c r="AL128" s="177">
        <v>44.852525160700708</v>
      </c>
      <c r="AM128" s="174">
        <v>10.927402426953931</v>
      </c>
      <c r="AN128" s="918"/>
      <c r="AO128" s="918"/>
      <c r="AP128" s="918"/>
      <c r="AQ128" s="918"/>
      <c r="AR128" s="918"/>
      <c r="AS128" s="918"/>
      <c r="AT128" s="918"/>
      <c r="AU128" s="918"/>
      <c r="AV128" s="918"/>
      <c r="AW128" s="918"/>
      <c r="AX128" s="918"/>
      <c r="AY128" s="918"/>
      <c r="AZ128" s="403"/>
      <c r="BA128" s="1043" t="s">
        <v>109</v>
      </c>
      <c r="BB128" s="678" t="s">
        <v>49</v>
      </c>
      <c r="BC128" s="111" t="s">
        <v>35</v>
      </c>
      <c r="BD128" s="107" t="s">
        <v>35</v>
      </c>
      <c r="BE128" s="107" t="s">
        <v>35</v>
      </c>
      <c r="BF128" s="107" t="s">
        <v>35</v>
      </c>
      <c r="BG128" s="102" t="s">
        <v>35</v>
      </c>
      <c r="BH128" s="111" t="s">
        <v>35</v>
      </c>
      <c r="BI128" s="107" t="s">
        <v>35</v>
      </c>
      <c r="BJ128" s="107" t="s">
        <v>35</v>
      </c>
      <c r="BK128" s="107" t="s">
        <v>35</v>
      </c>
      <c r="BL128" s="102" t="s">
        <v>35</v>
      </c>
      <c r="BM128" s="111" t="s">
        <v>35</v>
      </c>
      <c r="BN128" s="107" t="s">
        <v>35</v>
      </c>
      <c r="BO128" s="107" t="s">
        <v>35</v>
      </c>
      <c r="BP128" s="107" t="s">
        <v>35</v>
      </c>
      <c r="BQ128" s="102" t="s">
        <v>35</v>
      </c>
      <c r="BR128" s="111" t="s">
        <v>35</v>
      </c>
      <c r="BS128" s="107" t="s">
        <v>35</v>
      </c>
      <c r="BT128" s="107" t="s">
        <v>35</v>
      </c>
      <c r="BU128" s="107" t="s">
        <v>35</v>
      </c>
      <c r="BV128" s="107" t="s">
        <v>35</v>
      </c>
      <c r="BW128" s="107" t="s">
        <v>35</v>
      </c>
      <c r="BX128" s="107" t="s">
        <v>35</v>
      </c>
      <c r="BY128" s="96" t="s">
        <v>35</v>
      </c>
      <c r="BZ128" s="96" t="s">
        <v>35</v>
      </c>
      <c r="CA128" s="96" t="s">
        <v>35</v>
      </c>
      <c r="CB128" s="96" t="s">
        <v>35</v>
      </c>
      <c r="CC128" s="96" t="s">
        <v>35</v>
      </c>
      <c r="CD128" s="96" t="s">
        <v>35</v>
      </c>
      <c r="CE128" s="96" t="s">
        <v>35</v>
      </c>
      <c r="CF128" s="96" t="s">
        <v>35</v>
      </c>
      <c r="CG128" s="96" t="s">
        <v>35</v>
      </c>
      <c r="CH128" s="96" t="s">
        <v>35</v>
      </c>
      <c r="CI128" s="96" t="s">
        <v>35</v>
      </c>
      <c r="CJ128" s="96" t="s">
        <v>35</v>
      </c>
      <c r="CK128" s="96" t="s">
        <v>35</v>
      </c>
      <c r="CL128" s="96" t="s">
        <v>35</v>
      </c>
      <c r="CM128" s="96" t="s">
        <v>35</v>
      </c>
      <c r="CN128" s="68"/>
      <c r="CO128" s="68"/>
      <c r="CP128" s="68"/>
      <c r="CQ128" s="68"/>
      <c r="CR128" s="68"/>
      <c r="CS128" s="68"/>
      <c r="CT128" s="68"/>
      <c r="CU128" s="68"/>
      <c r="CV128" s="68"/>
      <c r="CW128" s="68"/>
      <c r="CX128" s="68"/>
      <c r="CY128" s="68"/>
      <c r="CZ128" s="68"/>
    </row>
    <row r="129" s="575" customFormat="true" ht="15" customHeight="true" x14ac:dyDescent="0.2">
      <c r="A129" s="1057"/>
      <c r="B129" s="437" t="s">
        <v>48</v>
      </c>
      <c r="C129" s="173">
        <v>12.335610850018307</v>
      </c>
      <c r="D129" s="172">
        <v>37.153056933207864</v>
      </c>
      <c r="E129" s="172">
        <v>33.749005649866696</v>
      </c>
      <c r="F129" s="172">
        <v>45.302261294452812</v>
      </c>
      <c r="G129" s="171">
        <v>53.773163083279996</v>
      </c>
      <c r="H129" s="170">
        <v>29.045407194020861</v>
      </c>
      <c r="I129" s="172">
        <v>19.911105105404573</v>
      </c>
      <c r="J129" s="172">
        <v>34.278716165114368</v>
      </c>
      <c r="K129" s="172">
        <v>41.45604574973936</v>
      </c>
      <c r="L129" s="169">
        <v>70.953686350758488</v>
      </c>
      <c r="M129" s="173">
        <v>0</v>
      </c>
      <c r="N129" s="172">
        <v>25.934021247394906</v>
      </c>
      <c r="O129" s="172">
        <v>42.338422745706431</v>
      </c>
      <c r="P129" s="172">
        <v>46.300154072135271</v>
      </c>
      <c r="Q129" s="171">
        <v>56.961062015942844</v>
      </c>
      <c r="R129" s="170">
        <v>88.537257383392145</v>
      </c>
      <c r="S129" s="172">
        <v>51.307064274214639</v>
      </c>
      <c r="T129" s="172">
        <v>96.031786842588772</v>
      </c>
      <c r="U129" s="172">
        <v>37.855447740544982</v>
      </c>
      <c r="V129" s="172">
        <v>0</v>
      </c>
      <c r="W129" s="172">
        <v>21.119288066348954</v>
      </c>
      <c r="X129" s="172">
        <v>36.736448915009717</v>
      </c>
      <c r="Y129" s="172">
        <v>38.510534953587857</v>
      </c>
      <c r="Z129" s="172">
        <v>51.400179585410896</v>
      </c>
      <c r="AA129" s="172">
        <v>100</v>
      </c>
      <c r="AB129" s="172">
        <v>44.958859439364829</v>
      </c>
      <c r="AC129" s="172">
        <v>0</v>
      </c>
      <c r="AD129" s="172">
        <v>49.957265200771445</v>
      </c>
      <c r="AE129" s="172">
        <v>31.604033814742071</v>
      </c>
      <c r="AF129" s="172">
        <v>100</v>
      </c>
      <c r="AG129" s="172">
        <v>74.266836769469762</v>
      </c>
      <c r="AH129" s="172">
        <v>96.857932017322199</v>
      </c>
      <c r="AI129" s="172">
        <v>38.832002360996078</v>
      </c>
      <c r="AJ129" s="172">
        <v>54.897840415159884</v>
      </c>
      <c r="AK129" s="172">
        <v>44.438783041676672</v>
      </c>
      <c r="AL129" s="172">
        <v>55.147474839299292</v>
      </c>
      <c r="AM129" s="169">
        <v>89.072597573046082</v>
      </c>
      <c r="AN129" s="918"/>
      <c r="AO129" s="918"/>
      <c r="AP129" s="918"/>
      <c r="AQ129" s="918"/>
      <c r="AR129" s="918"/>
      <c r="AS129" s="918"/>
      <c r="AT129" s="918"/>
      <c r="AU129" s="918"/>
      <c r="AV129" s="918"/>
      <c r="AW129" s="918"/>
      <c r="AX129" s="918"/>
      <c r="AY129" s="918"/>
      <c r="AZ129" s="403"/>
      <c r="BA129" s="1045"/>
      <c r="BB129" s="681" t="s">
        <v>48</v>
      </c>
      <c r="BC129" s="110" t="s">
        <v>35</v>
      </c>
      <c r="BD129" s="106" t="s">
        <v>35</v>
      </c>
      <c r="BE129" s="106" t="s">
        <v>35</v>
      </c>
      <c r="BF129" s="106" t="s">
        <v>35</v>
      </c>
      <c r="BG129" s="101" t="s">
        <v>35</v>
      </c>
      <c r="BH129" s="110" t="s">
        <v>35</v>
      </c>
      <c r="BI129" s="106" t="s">
        <v>35</v>
      </c>
      <c r="BJ129" s="106" t="s">
        <v>35</v>
      </c>
      <c r="BK129" s="106" t="s">
        <v>35</v>
      </c>
      <c r="BL129" s="101" t="s">
        <v>35</v>
      </c>
      <c r="BM129" s="110" t="s">
        <v>35</v>
      </c>
      <c r="BN129" s="106" t="s">
        <v>35</v>
      </c>
      <c r="BO129" s="106" t="s">
        <v>35</v>
      </c>
      <c r="BP129" s="106" t="s">
        <v>35</v>
      </c>
      <c r="BQ129" s="101" t="s">
        <v>35</v>
      </c>
      <c r="BR129" s="110" t="s">
        <v>35</v>
      </c>
      <c r="BS129" s="106" t="s">
        <v>35</v>
      </c>
      <c r="BT129" s="106" t="s">
        <v>35</v>
      </c>
      <c r="BU129" s="106" t="s">
        <v>35</v>
      </c>
      <c r="BV129" s="106" t="s">
        <v>35</v>
      </c>
      <c r="BW129" s="106" t="s">
        <v>35</v>
      </c>
      <c r="BX129" s="106" t="s">
        <v>35</v>
      </c>
      <c r="BY129" s="95" t="s">
        <v>35</v>
      </c>
      <c r="BZ129" s="95" t="s">
        <v>35</v>
      </c>
      <c r="CA129" s="95" t="s">
        <v>35</v>
      </c>
      <c r="CB129" s="95" t="s">
        <v>35</v>
      </c>
      <c r="CC129" s="95" t="s">
        <v>35</v>
      </c>
      <c r="CD129" s="95" t="s">
        <v>35</v>
      </c>
      <c r="CE129" s="95" t="s">
        <v>35</v>
      </c>
      <c r="CF129" s="95" t="s">
        <v>35</v>
      </c>
      <c r="CG129" s="95" t="s">
        <v>35</v>
      </c>
      <c r="CH129" s="95" t="s">
        <v>35</v>
      </c>
      <c r="CI129" s="95" t="s">
        <v>35</v>
      </c>
      <c r="CJ129" s="95" t="s">
        <v>35</v>
      </c>
      <c r="CK129" s="95" t="s">
        <v>35</v>
      </c>
      <c r="CL129" s="95" t="s">
        <v>35</v>
      </c>
      <c r="CM129" s="95" t="s">
        <v>35</v>
      </c>
      <c r="CN129" s="68"/>
      <c r="CO129" s="68"/>
      <c r="CP129" s="68"/>
      <c r="CQ129" s="68"/>
      <c r="CR129" s="68"/>
      <c r="CS129" s="68"/>
      <c r="CT129" s="68"/>
      <c r="CU129" s="68"/>
      <c r="CV129" s="68"/>
      <c r="CW129" s="68"/>
      <c r="CX129" s="68"/>
      <c r="CY129" s="68"/>
      <c r="CZ129" s="68"/>
    </row>
    <row r="130" s="366" customFormat="true" ht="15" customHeight="true" x14ac:dyDescent="0.2">
      <c r="A130" s="1058" t="s">
        <v>47</v>
      </c>
      <c r="B130" s="434" t="s">
        <v>42</v>
      </c>
      <c r="C130" s="440">
        <f>(C158+C159)/(C158+C159+C160)*100</f>
        <v>0.78583476034963884</v>
      </c>
      <c r="D130" s="441">
        <f t="shared" ref="D130:AM130" si="4">(D158+D159)/(D158+D159+D160)*100</f>
        <v>0.64805892984743274</v>
      </c>
      <c r="E130" s="441">
        <f t="shared" si="4"/>
        <v>0.89230361228325294</v>
      </c>
      <c r="F130" s="441">
        <f t="shared" si="4"/>
        <v>2.855628074806853</v>
      </c>
      <c r="G130" s="442">
        <f t="shared" si="4"/>
        <v>8.2837935931955311</v>
      </c>
      <c r="H130" s="443">
        <f t="shared" si="4"/>
        <v>5.9583816130085854</v>
      </c>
      <c r="I130" s="441">
        <f t="shared" si="4"/>
        <v>9.1105228573814259</v>
      </c>
      <c r="J130" s="441">
        <f t="shared" si="4"/>
        <v>12.895369104046287</v>
      </c>
      <c r="K130" s="441">
        <f t="shared" si="4"/>
        <v>10.220513814300011</v>
      </c>
      <c r="L130" s="444">
        <f t="shared" si="4"/>
        <v>14.092160180277405</v>
      </c>
      <c r="M130" s="440">
        <f t="shared" si="4"/>
        <v>0.62476584180882788</v>
      </c>
      <c r="N130" s="441">
        <f t="shared" si="4"/>
        <v>0.47567863052765796</v>
      </c>
      <c r="O130" s="441">
        <f t="shared" si="4"/>
        <v>0.60454580209839981</v>
      </c>
      <c r="P130" s="441">
        <f t="shared" si="4"/>
        <v>1.7447949036241965</v>
      </c>
      <c r="Q130" s="442">
        <f t="shared" si="4"/>
        <v>4.0135390921549057</v>
      </c>
      <c r="R130" s="443">
        <f t="shared" si="4"/>
        <v>0</v>
      </c>
      <c r="S130" s="441">
        <f t="shared" si="4"/>
        <v>7.3183633952087979</v>
      </c>
      <c r="T130" s="441">
        <f t="shared" si="4"/>
        <v>0.58625176838737258</v>
      </c>
      <c r="U130" s="441">
        <f t="shared" si="4"/>
        <v>0.94259557770110036</v>
      </c>
      <c r="V130" s="441">
        <f t="shared" si="4"/>
        <v>3.9161985229724863</v>
      </c>
      <c r="W130" s="441">
        <f t="shared" si="4"/>
        <v>6.939631655873117</v>
      </c>
      <c r="X130" s="441">
        <f t="shared" si="4"/>
        <v>3.4639559182938409</v>
      </c>
      <c r="Y130" s="441">
        <f t="shared" si="4"/>
        <v>19.590468509874469</v>
      </c>
      <c r="Z130" s="441">
        <f t="shared" si="4"/>
        <v>0.70134497487442571</v>
      </c>
      <c r="AA130" s="441">
        <f t="shared" si="4"/>
        <v>0</v>
      </c>
      <c r="AB130" s="441">
        <f t="shared" si="4"/>
        <v>9.4855862152274444</v>
      </c>
      <c r="AC130" s="441">
        <f t="shared" si="4"/>
        <v>0</v>
      </c>
      <c r="AD130" s="441">
        <f t="shared" si="4"/>
        <v>12.719875048605376</v>
      </c>
      <c r="AE130" s="441">
        <f t="shared" si="4"/>
        <v>3.4026441991515867E-2</v>
      </c>
      <c r="AF130" s="441">
        <f t="shared" si="4"/>
        <v>0</v>
      </c>
      <c r="AG130" s="441">
        <f t="shared" si="4"/>
        <v>5.2339031729490886</v>
      </c>
      <c r="AH130" s="441">
        <f t="shared" si="4"/>
        <v>3.2634629356923059</v>
      </c>
      <c r="AI130" s="441">
        <f t="shared" si="4"/>
        <v>4.4638999976375011</v>
      </c>
      <c r="AJ130" s="441">
        <f t="shared" si="4"/>
        <v>7.9458422765329297</v>
      </c>
      <c r="AK130" s="441">
        <f t="shared" si="4"/>
        <v>9.8100629771835219</v>
      </c>
      <c r="AL130" s="441">
        <f t="shared" si="4"/>
        <v>1.0144267316695328</v>
      </c>
      <c r="AM130" s="444">
        <f t="shared" si="4"/>
        <v>0</v>
      </c>
      <c r="AN130" s="918"/>
      <c r="AO130" s="918"/>
      <c r="AP130" s="918"/>
      <c r="AQ130" s="918"/>
      <c r="AR130" s="918"/>
      <c r="AS130" s="918"/>
      <c r="AT130" s="918"/>
      <c r="AU130" s="918"/>
      <c r="AV130" s="918"/>
      <c r="AW130" s="918"/>
      <c r="AX130" s="918"/>
      <c r="AY130" s="918"/>
      <c r="AZ130" s="403"/>
      <c r="BB130" s="368"/>
      <c r="BZ130" s="403"/>
      <c r="CA130" s="403"/>
      <c r="CB130" s="403"/>
      <c r="CC130" s="403"/>
      <c r="CD130" s="403"/>
      <c r="CE130" s="403"/>
      <c r="CF130" s="403"/>
      <c r="CG130" s="403"/>
      <c r="CH130" s="403"/>
      <c r="CI130" s="403"/>
      <c r="CJ130" s="403"/>
      <c r="CK130" s="403"/>
      <c r="CL130" s="403"/>
      <c r="CM130" s="403"/>
      <c r="CN130" s="403"/>
      <c r="CO130" s="403"/>
      <c r="CP130" s="403"/>
      <c r="CQ130" s="403"/>
      <c r="CR130" s="403"/>
      <c r="CS130" s="403"/>
      <c r="CT130" s="403"/>
      <c r="CU130" s="403"/>
      <c r="CV130" s="403"/>
      <c r="CW130" s="403"/>
      <c r="CX130" s="403"/>
      <c r="CY130" s="403"/>
      <c r="CZ130" s="403"/>
    </row>
    <row r="131" s="366" customFormat="true" ht="15" customHeight="true" x14ac:dyDescent="0.2">
      <c r="A131" s="1059"/>
      <c r="B131" s="431" t="s">
        <v>46</v>
      </c>
      <c r="C131" s="445"/>
      <c r="D131" s="446"/>
      <c r="E131" s="446"/>
      <c r="F131" s="446"/>
      <c r="G131" s="447"/>
      <c r="H131" s="448"/>
      <c r="I131" s="446"/>
      <c r="J131" s="446"/>
      <c r="K131" s="446"/>
      <c r="L131" s="449"/>
      <c r="M131" s="445"/>
      <c r="N131" s="446"/>
      <c r="O131" s="446"/>
      <c r="P131" s="446"/>
      <c r="Q131" s="447"/>
      <c r="R131" s="448"/>
      <c r="S131" s="446"/>
      <c r="T131" s="446"/>
      <c r="U131" s="446"/>
      <c r="V131" s="446"/>
      <c r="W131" s="446"/>
      <c r="X131" s="446"/>
      <c r="Y131" s="446"/>
      <c r="Z131" s="446"/>
      <c r="AA131" s="446"/>
      <c r="AB131" s="449"/>
      <c r="AC131" s="449"/>
      <c r="AD131" s="449"/>
      <c r="AE131" s="449"/>
      <c r="AF131" s="449"/>
      <c r="AG131" s="449"/>
      <c r="AH131" s="449"/>
      <c r="AI131" s="449"/>
      <c r="AJ131" s="449"/>
      <c r="AK131" s="449"/>
      <c r="AL131" s="449"/>
      <c r="AM131" s="449"/>
      <c r="AN131" s="918"/>
      <c r="AO131" s="918"/>
      <c r="AP131" s="918"/>
      <c r="AQ131" s="918"/>
      <c r="AR131" s="918"/>
      <c r="AS131" s="918"/>
      <c r="AT131" s="918"/>
      <c r="AU131" s="918"/>
      <c r="AV131" s="918"/>
      <c r="AW131" s="918"/>
      <c r="AX131" s="918"/>
      <c r="AY131" s="918"/>
      <c r="AZ131" s="403"/>
      <c r="BB131" s="368"/>
      <c r="BZ131" s="403"/>
      <c r="CA131" s="403"/>
      <c r="CB131" s="403"/>
      <c r="CC131" s="403"/>
      <c r="CD131" s="403"/>
      <c r="CE131" s="403"/>
      <c r="CF131" s="403"/>
      <c r="CG131" s="403"/>
      <c r="CH131" s="403"/>
      <c r="CI131" s="403"/>
      <c r="CJ131" s="403"/>
      <c r="CK131" s="403"/>
      <c r="CL131" s="403"/>
      <c r="CM131" s="403"/>
      <c r="CN131" s="403"/>
      <c r="CO131" s="403"/>
      <c r="CP131" s="403"/>
      <c r="CQ131" s="403"/>
      <c r="CR131" s="403"/>
      <c r="CS131" s="403"/>
      <c r="CT131" s="403"/>
      <c r="CU131" s="403"/>
      <c r="CV131" s="403"/>
      <c r="CW131" s="403"/>
      <c r="CX131" s="403"/>
      <c r="CY131" s="403"/>
      <c r="CZ131" s="403"/>
    </row>
    <row r="132" s="366" customFormat="true" ht="15" customHeight="true" x14ac:dyDescent="0.2">
      <c r="A132" s="1060"/>
      <c r="B132" s="432" t="s">
        <v>46</v>
      </c>
      <c r="C132" s="450"/>
      <c r="D132" s="451"/>
      <c r="E132" s="451"/>
      <c r="F132" s="451"/>
      <c r="G132" s="452"/>
      <c r="H132" s="453"/>
      <c r="I132" s="451"/>
      <c r="J132" s="451"/>
      <c r="K132" s="451"/>
      <c r="L132" s="454"/>
      <c r="M132" s="450"/>
      <c r="N132" s="451"/>
      <c r="O132" s="451"/>
      <c r="P132" s="451"/>
      <c r="Q132" s="452"/>
      <c r="R132" s="79"/>
      <c r="S132" s="78"/>
      <c r="T132" s="78"/>
      <c r="U132" s="78"/>
      <c r="V132" s="78"/>
      <c r="W132" s="78"/>
      <c r="X132" s="78"/>
      <c r="Y132" s="78"/>
      <c r="Z132" s="78"/>
      <c r="AA132" s="78"/>
      <c r="AB132" s="73"/>
      <c r="AC132" s="73"/>
      <c r="AD132" s="73"/>
      <c r="AE132" s="73"/>
      <c r="AF132" s="73"/>
      <c r="AG132" s="73"/>
      <c r="AH132" s="73"/>
      <c r="AI132" s="73"/>
      <c r="AJ132" s="73"/>
      <c r="AK132" s="73"/>
      <c r="AL132" s="73"/>
      <c r="AM132" s="73"/>
      <c r="AN132" s="918"/>
      <c r="AO132" s="918"/>
      <c r="AP132" s="918"/>
      <c r="AQ132" s="918"/>
      <c r="AR132" s="918"/>
      <c r="AS132" s="918"/>
      <c r="AT132" s="918"/>
      <c r="AU132" s="918"/>
      <c r="AV132" s="918"/>
      <c r="AW132" s="918"/>
      <c r="AX132" s="918"/>
      <c r="AY132" s="918"/>
      <c r="AZ132" s="403"/>
      <c r="BB132" s="368"/>
      <c r="BZ132" s="403"/>
      <c r="CA132" s="403"/>
      <c r="CB132" s="403"/>
      <c r="CC132" s="403"/>
      <c r="CD132" s="403"/>
      <c r="CE132" s="403"/>
      <c r="CF132" s="403"/>
      <c r="CG132" s="403"/>
      <c r="CH132" s="403"/>
      <c r="CI132" s="403"/>
      <c r="CJ132" s="403"/>
      <c r="CK132" s="403"/>
      <c r="CL132" s="403"/>
      <c r="CM132" s="403"/>
      <c r="CN132" s="403"/>
      <c r="CO132" s="403"/>
      <c r="CP132" s="403"/>
      <c r="CQ132" s="403"/>
      <c r="CR132" s="403"/>
      <c r="CS132" s="403"/>
      <c r="CT132" s="403"/>
      <c r="CU132" s="403"/>
      <c r="CV132" s="403"/>
      <c r="CW132" s="403"/>
      <c r="CX132" s="403"/>
      <c r="CY132" s="403"/>
      <c r="CZ132" s="403"/>
    </row>
    <row r="133" s="575" customFormat="true" ht="15" customHeight="true" x14ac:dyDescent="0.2">
      <c r="A133" s="365"/>
      <c r="B133" s="433"/>
      <c r="C133" s="1065" t="s">
        <v>115</v>
      </c>
      <c r="D133" s="1066"/>
      <c r="E133" s="1066"/>
      <c r="F133" s="1066"/>
      <c r="G133" s="1067"/>
      <c r="H133" s="1064" t="s">
        <v>38</v>
      </c>
      <c r="I133" s="1052"/>
      <c r="J133" s="1052"/>
      <c r="K133" s="1052"/>
      <c r="L133" s="1054"/>
      <c r="M133" s="1051" t="s">
        <v>37</v>
      </c>
      <c r="N133" s="1052"/>
      <c r="O133" s="1052"/>
      <c r="P133" s="1052"/>
      <c r="Q133" s="1054"/>
      <c r="R133" s="81" t="s">
        <v>141</v>
      </c>
      <c r="S133" s="484"/>
      <c r="T133" s="484"/>
      <c r="U133" s="484"/>
      <c r="V133" s="484"/>
      <c r="W133" s="484"/>
      <c r="X133" s="484"/>
      <c r="Y133" s="484"/>
      <c r="Z133" s="484"/>
      <c r="AA133" s="484"/>
      <c r="AB133" s="484"/>
      <c r="AC133" s="484"/>
      <c r="AD133" s="484"/>
      <c r="AE133" s="484"/>
      <c r="AF133" s="484"/>
      <c r="AG133" s="484"/>
      <c r="AH133" s="484"/>
      <c r="AI133" s="484"/>
      <c r="AJ133" s="484"/>
      <c r="AK133" s="484"/>
      <c r="AL133" s="484"/>
      <c r="AM133" s="484"/>
      <c r="AN133" s="918"/>
      <c r="AO133" s="918"/>
      <c r="AP133" s="918"/>
      <c r="AQ133" s="918"/>
      <c r="AR133" s="918"/>
      <c r="AS133" s="918"/>
      <c r="AT133" s="918"/>
      <c r="AU133" s="918"/>
      <c r="AV133" s="918"/>
      <c r="AW133" s="918"/>
      <c r="AX133" s="918"/>
      <c r="AY133" s="918"/>
      <c r="AZ133" s="403"/>
      <c r="BA133" s="404" t="s">
        <v>131</v>
      </c>
      <c r="BB133" s="351" t="s">
        <v>99</v>
      </c>
      <c r="BC133" s="1046" t="s">
        <v>115</v>
      </c>
      <c r="BD133" s="1047"/>
      <c r="BE133" s="1047"/>
      <c r="BF133" s="1047"/>
      <c r="BG133" s="1048"/>
      <c r="BH133" s="1046" t="s">
        <v>38</v>
      </c>
      <c r="BI133" s="1047"/>
      <c r="BJ133" s="1047"/>
      <c r="BK133" s="1047"/>
      <c r="BL133" s="1048"/>
      <c r="BM133" s="1046" t="s">
        <v>37</v>
      </c>
      <c r="BN133" s="1047"/>
      <c r="BO133" s="1047"/>
      <c r="BP133" s="1047"/>
      <c r="BQ133" s="1049"/>
      <c r="BR133" s="80" t="s">
        <v>141</v>
      </c>
      <c r="BS133" s="484"/>
      <c r="BT133" s="484"/>
      <c r="BU133" s="484"/>
      <c r="BV133" s="484"/>
      <c r="BW133" s="484"/>
      <c r="BX133" s="484"/>
      <c r="BY133" s="484"/>
      <c r="BZ133" s="498"/>
      <c r="CA133" s="498"/>
      <c r="CB133" s="498"/>
      <c r="CC133" s="498"/>
      <c r="CD133" s="498"/>
      <c r="CE133" s="498"/>
      <c r="CF133" s="498"/>
      <c r="CG133" s="498"/>
      <c r="CH133" s="498"/>
      <c r="CI133" s="498"/>
      <c r="CJ133" s="498"/>
      <c r="CK133" s="498"/>
      <c r="CL133" s="498"/>
      <c r="CM133" s="498"/>
      <c r="CN133" s="402"/>
      <c r="CO133" s="402"/>
      <c r="CP133" s="402"/>
      <c r="CQ133" s="402"/>
      <c r="CR133" s="402"/>
      <c r="CS133" s="402"/>
      <c r="CT133" s="402"/>
      <c r="CU133" s="402"/>
      <c r="CV133" s="402"/>
      <c r="CW133" s="402"/>
      <c r="CX133" s="402"/>
      <c r="CY133" s="402"/>
      <c r="CZ133" s="402"/>
    </row>
    <row r="134" s="575" customFormat="true" ht="24" x14ac:dyDescent="0.2">
      <c r="A134" s="390" t="s">
        <v>69</v>
      </c>
      <c r="B134" s="433"/>
      <c r="C134" s="475" t="s">
        <v>0</v>
      </c>
      <c r="D134" s="669" t="s">
        <v>1</v>
      </c>
      <c r="E134" s="669" t="s">
        <v>2</v>
      </c>
      <c r="F134" s="669" t="s">
        <v>3</v>
      </c>
      <c r="G134" s="670" t="s">
        <v>4</v>
      </c>
      <c r="H134" s="438" t="s">
        <v>0</v>
      </c>
      <c r="I134" s="673" t="s">
        <v>1</v>
      </c>
      <c r="J134" s="673" t="s">
        <v>2</v>
      </c>
      <c r="K134" s="673" t="s">
        <v>3</v>
      </c>
      <c r="L134" s="674" t="s">
        <v>4</v>
      </c>
      <c r="M134" s="439" t="s">
        <v>0</v>
      </c>
      <c r="N134" s="673" t="s">
        <v>1</v>
      </c>
      <c r="O134" s="673" t="s">
        <v>2</v>
      </c>
      <c r="P134" s="673" t="s">
        <v>3</v>
      </c>
      <c r="Q134" s="667" t="s">
        <v>4</v>
      </c>
      <c r="R134" s="438" t="s">
        <v>245</v>
      </c>
      <c r="S134" s="673" t="s">
        <v>246</v>
      </c>
      <c r="T134" s="673" t="s">
        <v>247</v>
      </c>
      <c r="U134" s="673" t="s">
        <v>248</v>
      </c>
      <c r="V134" s="673" t="s">
        <v>249</v>
      </c>
      <c r="W134" s="673" t="s">
        <v>250</v>
      </c>
      <c r="X134" s="673" t="s">
        <v>251</v>
      </c>
      <c r="Y134" s="673" t="s">
        <v>252</v>
      </c>
      <c r="Z134" s="673" t="s">
        <v>253</v>
      </c>
      <c r="AA134" s="673" t="s">
        <v>254</v>
      </c>
      <c r="AB134" s="673" t="s">
        <v>255</v>
      </c>
      <c r="AC134" s="673" t="s">
        <v>256</v>
      </c>
      <c r="AD134" s="673" t="s">
        <v>257</v>
      </c>
      <c r="AE134" s="673" t="s">
        <v>258</v>
      </c>
      <c r="AF134" s="673" t="s">
        <v>259</v>
      </c>
      <c r="AG134" s="673" t="s">
        <v>260</v>
      </c>
      <c r="AH134" s="673" t="s">
        <v>261</v>
      </c>
      <c r="AI134" s="673" t="s">
        <v>262</v>
      </c>
      <c r="AJ134" s="673" t="s">
        <v>263</v>
      </c>
      <c r="AK134" s="673" t="s">
        <v>264</v>
      </c>
      <c r="AL134" s="673" t="s">
        <v>265</v>
      </c>
      <c r="AM134" s="674" t="s">
        <v>266</v>
      </c>
      <c r="AN134" s="918"/>
      <c r="AO134" s="918"/>
      <c r="AP134" s="918"/>
      <c r="AQ134" s="918"/>
      <c r="AR134" s="918"/>
      <c r="AS134" s="918"/>
      <c r="AT134" s="918"/>
      <c r="AU134" s="918"/>
      <c r="AV134" s="918"/>
      <c r="AW134" s="918"/>
      <c r="AX134" s="918"/>
      <c r="AY134" s="918"/>
      <c r="AZ134" s="403"/>
      <c r="BA134" s="390" t="s">
        <v>117</v>
      </c>
      <c r="BB134" s="389"/>
      <c r="BC134" s="515" t="s">
        <v>0</v>
      </c>
      <c r="BD134" s="628" t="s">
        <v>1</v>
      </c>
      <c r="BE134" s="628" t="s">
        <v>2</v>
      </c>
      <c r="BF134" s="628" t="s">
        <v>3</v>
      </c>
      <c r="BG134" s="516" t="s">
        <v>4</v>
      </c>
      <c r="BH134" s="515" t="s">
        <v>0</v>
      </c>
      <c r="BI134" s="628" t="s">
        <v>1</v>
      </c>
      <c r="BJ134" s="628" t="s">
        <v>2</v>
      </c>
      <c r="BK134" s="628" t="s">
        <v>3</v>
      </c>
      <c r="BL134" s="516" t="s">
        <v>4</v>
      </c>
      <c r="BM134" s="515" t="s">
        <v>0</v>
      </c>
      <c r="BN134" s="628" t="s">
        <v>1</v>
      </c>
      <c r="BO134" s="628" t="s">
        <v>2</v>
      </c>
      <c r="BP134" s="628" t="s">
        <v>3</v>
      </c>
      <c r="BQ134" s="516" t="s">
        <v>4</v>
      </c>
      <c r="BR134" s="515" t="s">
        <v>245</v>
      </c>
      <c r="BS134" s="628" t="s">
        <v>246</v>
      </c>
      <c r="BT134" s="628" t="s">
        <v>247</v>
      </c>
      <c r="BU134" s="628" t="s">
        <v>248</v>
      </c>
      <c r="BV134" s="628" t="s">
        <v>249</v>
      </c>
      <c r="BW134" s="628" t="s">
        <v>250</v>
      </c>
      <c r="BX134" s="628" t="s">
        <v>251</v>
      </c>
      <c r="BY134" s="629" t="s">
        <v>252</v>
      </c>
      <c r="BZ134" s="629" t="s">
        <v>253</v>
      </c>
      <c r="CA134" s="629" t="s">
        <v>254</v>
      </c>
      <c r="CB134" s="629" t="s">
        <v>255</v>
      </c>
      <c r="CC134" s="629" t="s">
        <v>256</v>
      </c>
      <c r="CD134" s="629" t="s">
        <v>257</v>
      </c>
      <c r="CE134" s="629" t="s">
        <v>258</v>
      </c>
      <c r="CF134" s="629" t="s">
        <v>259</v>
      </c>
      <c r="CG134" s="629" t="s">
        <v>260</v>
      </c>
      <c r="CH134" s="629" t="s">
        <v>261</v>
      </c>
      <c r="CI134" s="629" t="s">
        <v>262</v>
      </c>
      <c r="CJ134" s="629" t="s">
        <v>263</v>
      </c>
      <c r="CK134" s="629" t="s">
        <v>264</v>
      </c>
      <c r="CL134" s="629" t="s">
        <v>265</v>
      </c>
      <c r="CM134" s="629" t="s">
        <v>266</v>
      </c>
      <c r="CN134" s="235"/>
      <c r="CO134" s="235"/>
      <c r="CP134" s="235"/>
      <c r="CQ134" s="235"/>
      <c r="CR134" s="235"/>
      <c r="CS134" s="235"/>
      <c r="CT134" s="235"/>
      <c r="CU134" s="235"/>
      <c r="CV134" s="235"/>
      <c r="CW134" s="235"/>
      <c r="CX134" s="235"/>
      <c r="CY134" s="235"/>
      <c r="CZ134" s="235"/>
    </row>
    <row r="135" s="575" customFormat="true" ht="15" customHeight="true" x14ac:dyDescent="0.2">
      <c r="A135" s="1055" t="s">
        <v>45</v>
      </c>
      <c r="B135" s="435" t="s">
        <v>44</v>
      </c>
      <c r="C135" s="183">
        <v>3.5811565216471122E-2</v>
      </c>
      <c r="D135" s="182">
        <v>0</v>
      </c>
      <c r="E135" s="182">
        <v>0</v>
      </c>
      <c r="F135" s="182">
        <v>0</v>
      </c>
      <c r="G135" s="181">
        <v>0.37625107221003923</v>
      </c>
      <c r="H135" s="180">
        <v>0</v>
      </c>
      <c r="I135" s="182">
        <v>6.2632789450624213E-2</v>
      </c>
      <c r="J135" s="182">
        <v>0.40360610788139639</v>
      </c>
      <c r="K135" s="182">
        <v>0.60448876870288093</v>
      </c>
      <c r="L135" s="179">
        <v>1.2115505675479474</v>
      </c>
      <c r="M135" s="183">
        <v>4.1756457171036515E-2</v>
      </c>
      <c r="N135" s="182">
        <v>0</v>
      </c>
      <c r="O135" s="182">
        <v>0</v>
      </c>
      <c r="P135" s="182">
        <v>0</v>
      </c>
      <c r="Q135" s="181">
        <v>6.110613363452868E-2</v>
      </c>
      <c r="R135" s="180">
        <v>3.4944884832445393E-2</v>
      </c>
      <c r="S135" s="182">
        <v>0.35650837920147282</v>
      </c>
      <c r="T135" s="182">
        <v>0</v>
      </c>
      <c r="U135" s="182">
        <v>0.10915343581234867</v>
      </c>
      <c r="V135" s="182">
        <v>0</v>
      </c>
      <c r="W135" s="182">
        <v>0</v>
      </c>
      <c r="X135" s="182">
        <v>0</v>
      </c>
      <c r="Y135" s="182">
        <v>0.20833812139788155</v>
      </c>
      <c r="Z135" s="182">
        <v>0.1760820192618075</v>
      </c>
      <c r="AA135" s="182">
        <v>0</v>
      </c>
      <c r="AB135" s="182">
        <v>0.10622342736565245</v>
      </c>
      <c r="AC135" s="182">
        <v>0</v>
      </c>
      <c r="AD135" s="182">
        <v>0.11502239217569019</v>
      </c>
      <c r="AE135" s="182">
        <v>0</v>
      </c>
      <c r="AF135" s="182">
        <v>0</v>
      </c>
      <c r="AG135" s="182">
        <v>0</v>
      </c>
      <c r="AH135" s="182">
        <v>0</v>
      </c>
      <c r="AI135" s="182">
        <v>0</v>
      </c>
      <c r="AJ135" s="182">
        <v>0</v>
      </c>
      <c r="AK135" s="182">
        <v>0</v>
      </c>
      <c r="AL135" s="182">
        <v>0</v>
      </c>
      <c r="AM135" s="179">
        <v>0</v>
      </c>
      <c r="AN135" s="918"/>
      <c r="AO135" s="918"/>
      <c r="AP135" s="918"/>
      <c r="AQ135" s="918"/>
      <c r="AR135" s="918"/>
      <c r="AS135" s="918"/>
      <c r="AT135" s="918"/>
      <c r="AU135" s="918"/>
      <c r="AV135" s="918"/>
      <c r="AW135" s="918"/>
      <c r="AX135" s="918"/>
      <c r="AY135" s="918"/>
      <c r="AZ135" s="403"/>
      <c r="BA135" s="1050" t="s">
        <v>45</v>
      </c>
      <c r="BB135" s="680" t="s">
        <v>44</v>
      </c>
      <c r="BC135" s="112" t="s">
        <v>35</v>
      </c>
      <c r="BD135" s="108" t="s">
        <v>35</v>
      </c>
      <c r="BE135" s="108" t="s">
        <v>35</v>
      </c>
      <c r="BF135" s="108" t="s">
        <v>35</v>
      </c>
      <c r="BG135" s="103" t="s">
        <v>35</v>
      </c>
      <c r="BH135" s="112" t="s">
        <v>35</v>
      </c>
      <c r="BI135" s="108" t="s">
        <v>35</v>
      </c>
      <c r="BJ135" s="108" t="s">
        <v>35</v>
      </c>
      <c r="BK135" s="108" t="s">
        <v>35</v>
      </c>
      <c r="BL135" s="103" t="s">
        <v>35</v>
      </c>
      <c r="BM135" s="112" t="s">
        <v>35</v>
      </c>
      <c r="BN135" s="108" t="s">
        <v>35</v>
      </c>
      <c r="BO135" s="108" t="s">
        <v>35</v>
      </c>
      <c r="BP135" s="108" t="s">
        <v>35</v>
      </c>
      <c r="BQ135" s="103" t="s">
        <v>35</v>
      </c>
      <c r="BR135" s="112" t="s">
        <v>35</v>
      </c>
      <c r="BS135" s="108" t="s">
        <v>35</v>
      </c>
      <c r="BT135" s="108" t="s">
        <v>35</v>
      </c>
      <c r="BU135" s="108" t="s">
        <v>35</v>
      </c>
      <c r="BV135" s="108" t="s">
        <v>35</v>
      </c>
      <c r="BW135" s="108" t="s">
        <v>35</v>
      </c>
      <c r="BX135" s="108" t="s">
        <v>35</v>
      </c>
      <c r="BY135" s="97" t="s">
        <v>35</v>
      </c>
      <c r="BZ135" s="97" t="s">
        <v>35</v>
      </c>
      <c r="CA135" s="97" t="s">
        <v>35</v>
      </c>
      <c r="CB135" s="97" t="s">
        <v>35</v>
      </c>
      <c r="CC135" s="97" t="s">
        <v>35</v>
      </c>
      <c r="CD135" s="97" t="s">
        <v>35</v>
      </c>
      <c r="CE135" s="97" t="s">
        <v>35</v>
      </c>
      <c r="CF135" s="97" t="s">
        <v>35</v>
      </c>
      <c r="CG135" s="97" t="s">
        <v>35</v>
      </c>
      <c r="CH135" s="97" t="s">
        <v>35</v>
      </c>
      <c r="CI135" s="97" t="s">
        <v>35</v>
      </c>
      <c r="CJ135" s="97" t="s">
        <v>35</v>
      </c>
      <c r="CK135" s="97" t="s">
        <v>35</v>
      </c>
      <c r="CL135" s="97" t="s">
        <v>35</v>
      </c>
      <c r="CM135" s="97" t="s">
        <v>35</v>
      </c>
      <c r="CN135" s="68"/>
      <c r="CO135" s="68"/>
      <c r="CP135" s="68"/>
      <c r="CQ135" s="68"/>
      <c r="CR135" s="68"/>
      <c r="CS135" s="68"/>
      <c r="CT135" s="68"/>
      <c r="CU135" s="68"/>
      <c r="CV135" s="68"/>
      <c r="CW135" s="68"/>
      <c r="CX135" s="68"/>
      <c r="CY135" s="68"/>
      <c r="CZ135" s="68"/>
    </row>
    <row r="136" s="575" customFormat="true" ht="15" customHeight="true" x14ac:dyDescent="0.2">
      <c r="A136" s="1056"/>
      <c r="B136" s="436" t="s">
        <v>43</v>
      </c>
      <c r="C136" s="178">
        <v>0</v>
      </c>
      <c r="D136" s="177">
        <v>0</v>
      </c>
      <c r="E136" s="177">
        <v>1.807926759430711E-2</v>
      </c>
      <c r="F136" s="177">
        <v>0.29661048474883078</v>
      </c>
      <c r="G136" s="176">
        <v>13.414325808185565</v>
      </c>
      <c r="H136" s="175">
        <v>0.92931747524811115</v>
      </c>
      <c r="I136" s="177">
        <v>3.2311143137660259</v>
      </c>
      <c r="J136" s="177">
        <v>8.3760534454570355</v>
      </c>
      <c r="K136" s="177">
        <v>11.971385570742477</v>
      </c>
      <c r="L136" s="174">
        <v>43.569873218391777</v>
      </c>
      <c r="M136" s="178">
        <v>0</v>
      </c>
      <c r="N136" s="177">
        <v>0</v>
      </c>
      <c r="O136" s="177">
        <v>0</v>
      </c>
      <c r="P136" s="177">
        <v>0</v>
      </c>
      <c r="Q136" s="176">
        <v>4.7432014545625583</v>
      </c>
      <c r="R136" s="175">
        <v>1.2795367857311906</v>
      </c>
      <c r="S136" s="177">
        <v>9.8117882908642446</v>
      </c>
      <c r="T136" s="177">
        <v>1.3623102048116236</v>
      </c>
      <c r="U136" s="177">
        <v>1.8126724019284124</v>
      </c>
      <c r="V136" s="177">
        <v>0</v>
      </c>
      <c r="W136" s="177">
        <v>0.18064601595637458</v>
      </c>
      <c r="X136" s="177">
        <v>1.0092770448478443</v>
      </c>
      <c r="Y136" s="177">
        <v>0.13859036493947113</v>
      </c>
      <c r="Z136" s="177">
        <v>7.1307964893258564</v>
      </c>
      <c r="AA136" s="177">
        <v>0.27140450809508465</v>
      </c>
      <c r="AB136" s="177">
        <v>4.6161413059952343</v>
      </c>
      <c r="AC136" s="177">
        <v>0</v>
      </c>
      <c r="AD136" s="177">
        <v>6.2464217086528961</v>
      </c>
      <c r="AE136" s="177">
        <v>1.1970844775797624</v>
      </c>
      <c r="AF136" s="177">
        <v>0.4304890155937478</v>
      </c>
      <c r="AG136" s="177">
        <v>0.52708526560470925</v>
      </c>
      <c r="AH136" s="177">
        <v>0.37466816841458067</v>
      </c>
      <c r="AI136" s="177">
        <v>1.0476779076302247</v>
      </c>
      <c r="AJ136" s="177">
        <v>0.36927476761088607</v>
      </c>
      <c r="AK136" s="177">
        <v>0.22461117791486618</v>
      </c>
      <c r="AL136" s="177">
        <v>1.3244715860589884</v>
      </c>
      <c r="AM136" s="174">
        <v>0.42079736448855298</v>
      </c>
      <c r="AN136" s="918"/>
      <c r="AO136" s="918"/>
      <c r="AP136" s="918"/>
      <c r="AQ136" s="918"/>
      <c r="AR136" s="918"/>
      <c r="AS136" s="918"/>
      <c r="AT136" s="918"/>
      <c r="AU136" s="918"/>
      <c r="AV136" s="918"/>
      <c r="AW136" s="918"/>
      <c r="AX136" s="918"/>
      <c r="AY136" s="918"/>
      <c r="AZ136" s="403"/>
      <c r="BA136" s="1043"/>
      <c r="BB136" s="678" t="s">
        <v>43</v>
      </c>
      <c r="BC136" s="111" t="s">
        <v>35</v>
      </c>
      <c r="BD136" s="107" t="s">
        <v>35</v>
      </c>
      <c r="BE136" s="107" t="s">
        <v>35</v>
      </c>
      <c r="BF136" s="107" t="s">
        <v>35</v>
      </c>
      <c r="BG136" s="102" t="s">
        <v>35</v>
      </c>
      <c r="BH136" s="111" t="s">
        <v>35</v>
      </c>
      <c r="BI136" s="107" t="s">
        <v>35</v>
      </c>
      <c r="BJ136" s="107" t="s">
        <v>35</v>
      </c>
      <c r="BK136" s="107" t="s">
        <v>35</v>
      </c>
      <c r="BL136" s="102" t="s">
        <v>35</v>
      </c>
      <c r="BM136" s="111" t="s">
        <v>35</v>
      </c>
      <c r="BN136" s="107" t="s">
        <v>35</v>
      </c>
      <c r="BO136" s="107" t="s">
        <v>35</v>
      </c>
      <c r="BP136" s="107" t="s">
        <v>35</v>
      </c>
      <c r="BQ136" s="102" t="s">
        <v>35</v>
      </c>
      <c r="BR136" s="111" t="s">
        <v>35</v>
      </c>
      <c r="BS136" s="107" t="s">
        <v>35</v>
      </c>
      <c r="BT136" s="107" t="s">
        <v>35</v>
      </c>
      <c r="BU136" s="107" t="s">
        <v>35</v>
      </c>
      <c r="BV136" s="107" t="s">
        <v>35</v>
      </c>
      <c r="BW136" s="107" t="s">
        <v>35</v>
      </c>
      <c r="BX136" s="107" t="s">
        <v>35</v>
      </c>
      <c r="BY136" s="96" t="s">
        <v>35</v>
      </c>
      <c r="BZ136" s="96" t="s">
        <v>35</v>
      </c>
      <c r="CA136" s="96" t="s">
        <v>35</v>
      </c>
      <c r="CB136" s="96" t="s">
        <v>35</v>
      </c>
      <c r="CC136" s="96" t="s">
        <v>35</v>
      </c>
      <c r="CD136" s="96" t="s">
        <v>35</v>
      </c>
      <c r="CE136" s="96" t="s">
        <v>35</v>
      </c>
      <c r="CF136" s="96" t="s">
        <v>35</v>
      </c>
      <c r="CG136" s="96" t="s">
        <v>35</v>
      </c>
      <c r="CH136" s="96" t="s">
        <v>35</v>
      </c>
      <c r="CI136" s="96" t="s">
        <v>35</v>
      </c>
      <c r="CJ136" s="96" t="s">
        <v>35</v>
      </c>
      <c r="CK136" s="96" t="s">
        <v>35</v>
      </c>
      <c r="CL136" s="96" t="s">
        <v>35</v>
      </c>
      <c r="CM136" s="96" t="s">
        <v>35</v>
      </c>
      <c r="CN136" s="68"/>
      <c r="CO136" s="68"/>
      <c r="CP136" s="68"/>
      <c r="CQ136" s="68"/>
      <c r="CR136" s="68"/>
      <c r="CS136" s="68"/>
      <c r="CT136" s="68"/>
      <c r="CU136" s="68"/>
      <c r="CV136" s="68"/>
      <c r="CW136" s="68"/>
      <c r="CX136" s="68"/>
      <c r="CY136" s="68"/>
      <c r="CZ136" s="68"/>
    </row>
    <row r="137" s="575" customFormat="true" ht="15" customHeight="true" x14ac:dyDescent="0.2">
      <c r="A137" s="1056"/>
      <c r="B137" s="436" t="s">
        <v>42</v>
      </c>
      <c r="C137" s="178">
        <v>0.60624902785563717</v>
      </c>
      <c r="D137" s="177">
        <v>0.69527159095065805</v>
      </c>
      <c r="E137" s="177">
        <v>1.4171349268621414</v>
      </c>
      <c r="F137" s="177">
        <v>2.9481398176992806</v>
      </c>
      <c r="G137" s="176">
        <v>8.4138393128718167</v>
      </c>
      <c r="H137" s="175">
        <v>5.7055404620997408</v>
      </c>
      <c r="I137" s="177">
        <v>10.136241427382647</v>
      </c>
      <c r="J137" s="177">
        <v>13.020312196931267</v>
      </c>
      <c r="K137" s="177">
        <v>10.829882772020298</v>
      </c>
      <c r="L137" s="174">
        <v>9.9116543593670734</v>
      </c>
      <c r="M137" s="178">
        <v>0.46628366706878577</v>
      </c>
      <c r="N137" s="177">
        <v>0.7368341907085123</v>
      </c>
      <c r="O137" s="177">
        <v>1.0300547793135972</v>
      </c>
      <c r="P137" s="177">
        <v>1.8677423366214629</v>
      </c>
      <c r="Q137" s="176">
        <v>4.106142117326077</v>
      </c>
      <c r="R137" s="175">
        <v>0</v>
      </c>
      <c r="S137" s="177">
        <v>7.9417058407451977</v>
      </c>
      <c r="T137" s="177">
        <v>0.5245754867957918</v>
      </c>
      <c r="U137" s="177">
        <v>5.1484638891857921</v>
      </c>
      <c r="V137" s="177">
        <v>0.21870428504456055</v>
      </c>
      <c r="W137" s="177">
        <v>1.0498084323238046</v>
      </c>
      <c r="X137" s="177">
        <v>1.7663497982988046</v>
      </c>
      <c r="Y137" s="177">
        <v>0.97073969264309445</v>
      </c>
      <c r="Z137" s="177">
        <v>0.70478739135465274</v>
      </c>
      <c r="AA137" s="177">
        <v>0</v>
      </c>
      <c r="AB137" s="177">
        <v>2.5517928958679112</v>
      </c>
      <c r="AC137" s="177">
        <v>0</v>
      </c>
      <c r="AD137" s="177">
        <v>1.9773685210735901</v>
      </c>
      <c r="AE137" s="177">
        <v>8.2980406254423578</v>
      </c>
      <c r="AF137" s="177">
        <v>0</v>
      </c>
      <c r="AG137" s="177">
        <v>4.6918585723599513</v>
      </c>
      <c r="AH137" s="177">
        <v>0.23683203884745299</v>
      </c>
      <c r="AI137" s="177">
        <v>0.86437502702656988</v>
      </c>
      <c r="AJ137" s="177">
        <v>4.6517138771099518</v>
      </c>
      <c r="AK137" s="177">
        <v>1.6324328160005466</v>
      </c>
      <c r="AL137" s="177">
        <v>0.83853427851663687</v>
      </c>
      <c r="AM137" s="174">
        <v>0.12464958852950669</v>
      </c>
      <c r="AN137" s="918"/>
      <c r="AO137" s="918"/>
      <c r="AP137" s="918"/>
      <c r="AQ137" s="918"/>
      <c r="AR137" s="918"/>
      <c r="AS137" s="918"/>
      <c r="AT137" s="918"/>
      <c r="AU137" s="918"/>
      <c r="AV137" s="918"/>
      <c r="AW137" s="918"/>
      <c r="AX137" s="918"/>
      <c r="AY137" s="918"/>
      <c r="AZ137" s="403"/>
      <c r="BA137" s="1043"/>
      <c r="BB137" s="678" t="s">
        <v>42</v>
      </c>
      <c r="BC137" s="111" t="s">
        <v>35</v>
      </c>
      <c r="BD137" s="107" t="s">
        <v>35</v>
      </c>
      <c r="BE137" s="107" t="s">
        <v>35</v>
      </c>
      <c r="BF137" s="107" t="s">
        <v>35</v>
      </c>
      <c r="BG137" s="102" t="s">
        <v>35</v>
      </c>
      <c r="BH137" s="111" t="s">
        <v>35</v>
      </c>
      <c r="BI137" s="107" t="s">
        <v>35</v>
      </c>
      <c r="BJ137" s="107" t="s">
        <v>35</v>
      </c>
      <c r="BK137" s="107" t="s">
        <v>35</v>
      </c>
      <c r="BL137" s="102" t="s">
        <v>35</v>
      </c>
      <c r="BM137" s="111" t="s">
        <v>35</v>
      </c>
      <c r="BN137" s="107" t="s">
        <v>35</v>
      </c>
      <c r="BO137" s="107" t="s">
        <v>35</v>
      </c>
      <c r="BP137" s="107" t="s">
        <v>35</v>
      </c>
      <c r="BQ137" s="102" t="s">
        <v>35</v>
      </c>
      <c r="BR137" s="111" t="s">
        <v>35</v>
      </c>
      <c r="BS137" s="107" t="s">
        <v>35</v>
      </c>
      <c r="BT137" s="107" t="s">
        <v>35</v>
      </c>
      <c r="BU137" s="107" t="s">
        <v>35</v>
      </c>
      <c r="BV137" s="107" t="s">
        <v>35</v>
      </c>
      <c r="BW137" s="107" t="s">
        <v>35</v>
      </c>
      <c r="BX137" s="107" t="s">
        <v>35</v>
      </c>
      <c r="BY137" s="96" t="s">
        <v>35</v>
      </c>
      <c r="BZ137" s="96" t="s">
        <v>35</v>
      </c>
      <c r="CA137" s="96" t="s">
        <v>35</v>
      </c>
      <c r="CB137" s="96" t="s">
        <v>35</v>
      </c>
      <c r="CC137" s="96" t="s">
        <v>35</v>
      </c>
      <c r="CD137" s="96" t="s">
        <v>35</v>
      </c>
      <c r="CE137" s="96" t="s">
        <v>35</v>
      </c>
      <c r="CF137" s="96" t="s">
        <v>35</v>
      </c>
      <c r="CG137" s="96" t="s">
        <v>35</v>
      </c>
      <c r="CH137" s="96" t="s">
        <v>35</v>
      </c>
      <c r="CI137" s="96" t="s">
        <v>35</v>
      </c>
      <c r="CJ137" s="96" t="s">
        <v>35</v>
      </c>
      <c r="CK137" s="96" t="s">
        <v>35</v>
      </c>
      <c r="CL137" s="96" t="s">
        <v>35</v>
      </c>
      <c r="CM137" s="96" t="s">
        <v>35</v>
      </c>
      <c r="CN137" s="68"/>
      <c r="CO137" s="68"/>
      <c r="CP137" s="68"/>
      <c r="CQ137" s="68"/>
      <c r="CR137" s="68"/>
      <c r="CS137" s="68"/>
      <c r="CT137" s="68"/>
      <c r="CU137" s="68"/>
      <c r="CV137" s="68"/>
      <c r="CW137" s="68"/>
      <c r="CX137" s="68"/>
      <c r="CY137" s="68"/>
      <c r="CZ137" s="68"/>
    </row>
    <row r="138" s="575" customFormat="true" ht="15" customHeight="true" x14ac:dyDescent="0.2">
      <c r="A138" s="1056"/>
      <c r="B138" s="436" t="s">
        <v>41</v>
      </c>
      <c r="C138" s="178">
        <v>24.270776449694495</v>
      </c>
      <c r="D138" s="177">
        <v>38.085895354870992</v>
      </c>
      <c r="E138" s="177">
        <v>52.320510818143774</v>
      </c>
      <c r="F138" s="177">
        <v>66.869535263232578</v>
      </c>
      <c r="G138" s="176">
        <v>72.20546874166331</v>
      </c>
      <c r="H138" s="175">
        <v>59.01235303368567</v>
      </c>
      <c r="I138" s="177">
        <v>75.075982638971254</v>
      </c>
      <c r="J138" s="177">
        <v>73.619835750521602</v>
      </c>
      <c r="K138" s="177">
        <v>74.968134567084363</v>
      </c>
      <c r="L138" s="174">
        <v>44.908242111570864</v>
      </c>
      <c r="M138" s="178">
        <v>23.463476271092148</v>
      </c>
      <c r="N138" s="177">
        <v>34.44581849393392</v>
      </c>
      <c r="O138" s="177">
        <v>48.938168216278108</v>
      </c>
      <c r="P138" s="177">
        <v>58.973878561749352</v>
      </c>
      <c r="Q138" s="176">
        <v>75.702356515538341</v>
      </c>
      <c r="R138" s="175">
        <v>74.249934198478257</v>
      </c>
      <c r="S138" s="177">
        <v>78.230013329416849</v>
      </c>
      <c r="T138" s="177">
        <v>89.157194384776261</v>
      </c>
      <c r="U138" s="177">
        <v>53.401316056880411</v>
      </c>
      <c r="V138" s="177">
        <v>5.3659024135596489</v>
      </c>
      <c r="W138" s="177">
        <v>14.28327665637164</v>
      </c>
      <c r="X138" s="177">
        <v>11.262585374879434</v>
      </c>
      <c r="Y138" s="177">
        <v>4.03639492654231</v>
      </c>
      <c r="Z138" s="177">
        <v>83.517524457596465</v>
      </c>
      <c r="AA138" s="177">
        <v>17.76623112080096</v>
      </c>
      <c r="AB138" s="177">
        <v>24.65976507531483</v>
      </c>
      <c r="AC138" s="177">
        <v>75.276775157652494</v>
      </c>
      <c r="AD138" s="177">
        <v>13.791353902567009</v>
      </c>
      <c r="AE138" s="177">
        <v>54.338387037265271</v>
      </c>
      <c r="AF138" s="177">
        <v>10.186811492400546</v>
      </c>
      <c r="AG138" s="177">
        <v>77.425538272404097</v>
      </c>
      <c r="AH138" s="177">
        <v>7.667819425315658</v>
      </c>
      <c r="AI138" s="177">
        <v>18.694762528443206</v>
      </c>
      <c r="AJ138" s="177">
        <v>54.035715377157203</v>
      </c>
      <c r="AK138" s="177">
        <v>15.024420156188553</v>
      </c>
      <c r="AL138" s="177">
        <v>81.82236693182368</v>
      </c>
      <c r="AM138" s="174">
        <v>13.932885308753546</v>
      </c>
      <c r="AN138" s="918"/>
      <c r="AO138" s="918"/>
      <c r="AP138" s="918"/>
      <c r="AQ138" s="918"/>
      <c r="AR138" s="918"/>
      <c r="AS138" s="918"/>
      <c r="AT138" s="918"/>
      <c r="AU138" s="918"/>
      <c r="AV138" s="918"/>
      <c r="AW138" s="918"/>
      <c r="AX138" s="918"/>
      <c r="AY138" s="918"/>
      <c r="AZ138" s="403"/>
      <c r="BA138" s="1043"/>
      <c r="BB138" s="678" t="s">
        <v>41</v>
      </c>
      <c r="BC138" s="111" t="s">
        <v>35</v>
      </c>
      <c r="BD138" s="107" t="s">
        <v>35</v>
      </c>
      <c r="BE138" s="107" t="s">
        <v>35</v>
      </c>
      <c r="BF138" s="107" t="s">
        <v>35</v>
      </c>
      <c r="BG138" s="102" t="s">
        <v>35</v>
      </c>
      <c r="BH138" s="111" t="s">
        <v>35</v>
      </c>
      <c r="BI138" s="107" t="s">
        <v>35</v>
      </c>
      <c r="BJ138" s="107" t="s">
        <v>35</v>
      </c>
      <c r="BK138" s="107" t="s">
        <v>35</v>
      </c>
      <c r="BL138" s="102" t="s">
        <v>35</v>
      </c>
      <c r="BM138" s="111" t="s">
        <v>35</v>
      </c>
      <c r="BN138" s="107" t="s">
        <v>35</v>
      </c>
      <c r="BO138" s="107" t="s">
        <v>35</v>
      </c>
      <c r="BP138" s="107" t="s">
        <v>35</v>
      </c>
      <c r="BQ138" s="102" t="s">
        <v>35</v>
      </c>
      <c r="BR138" s="111" t="s">
        <v>35</v>
      </c>
      <c r="BS138" s="107" t="s">
        <v>35</v>
      </c>
      <c r="BT138" s="107" t="s">
        <v>35</v>
      </c>
      <c r="BU138" s="107" t="s">
        <v>35</v>
      </c>
      <c r="BV138" s="107" t="s">
        <v>35</v>
      </c>
      <c r="BW138" s="107" t="s">
        <v>35</v>
      </c>
      <c r="BX138" s="107" t="s">
        <v>35</v>
      </c>
      <c r="BY138" s="96" t="s">
        <v>35</v>
      </c>
      <c r="BZ138" s="96" t="s">
        <v>35</v>
      </c>
      <c r="CA138" s="96" t="s">
        <v>35</v>
      </c>
      <c r="CB138" s="96" t="s">
        <v>35</v>
      </c>
      <c r="CC138" s="96" t="s">
        <v>35</v>
      </c>
      <c r="CD138" s="96" t="s">
        <v>35</v>
      </c>
      <c r="CE138" s="96" t="s">
        <v>35</v>
      </c>
      <c r="CF138" s="96" t="s">
        <v>35</v>
      </c>
      <c r="CG138" s="96" t="s">
        <v>35</v>
      </c>
      <c r="CH138" s="96" t="s">
        <v>35</v>
      </c>
      <c r="CI138" s="96" t="s">
        <v>35</v>
      </c>
      <c r="CJ138" s="96" t="s">
        <v>35</v>
      </c>
      <c r="CK138" s="96" t="s">
        <v>35</v>
      </c>
      <c r="CL138" s="96" t="s">
        <v>35</v>
      </c>
      <c r="CM138" s="96" t="s">
        <v>35</v>
      </c>
      <c r="CN138" s="68"/>
      <c r="CO138" s="68"/>
      <c r="CP138" s="68"/>
      <c r="CQ138" s="68"/>
      <c r="CR138" s="68"/>
      <c r="CS138" s="68"/>
      <c r="CT138" s="68"/>
      <c r="CU138" s="68"/>
      <c r="CV138" s="68"/>
      <c r="CW138" s="68"/>
      <c r="CX138" s="68"/>
      <c r="CY138" s="68"/>
      <c r="CZ138" s="68"/>
    </row>
    <row r="139" s="575" customFormat="true" ht="15" customHeight="true" x14ac:dyDescent="0.2">
      <c r="A139" s="1056"/>
      <c r="B139" s="436" t="s">
        <v>19</v>
      </c>
      <c r="C139" s="178">
        <v>75.087162957233232</v>
      </c>
      <c r="D139" s="177">
        <v>61.21883305417817</v>
      </c>
      <c r="E139" s="177">
        <v>46.24427498739955</v>
      </c>
      <c r="F139" s="177">
        <v>29.885714434319471</v>
      </c>
      <c r="G139" s="176">
        <v>5.5901150650695914</v>
      </c>
      <c r="H139" s="175">
        <v>34.352789028966605</v>
      </c>
      <c r="I139" s="177">
        <v>11.494028830429512</v>
      </c>
      <c r="J139" s="177">
        <v>4.5801924992085175</v>
      </c>
      <c r="K139" s="177">
        <v>1.6261083214497909</v>
      </c>
      <c r="L139" s="174">
        <v>0.39867974312214666</v>
      </c>
      <c r="M139" s="178">
        <v>76.028483604668139</v>
      </c>
      <c r="N139" s="177">
        <v>64.817347315357608</v>
      </c>
      <c r="O139" s="177">
        <v>50.031777004408021</v>
      </c>
      <c r="P139" s="177">
        <v>39.158379101628967</v>
      </c>
      <c r="Q139" s="176">
        <v>15.387193778938713</v>
      </c>
      <c r="R139" s="175">
        <v>24.435584130958162</v>
      </c>
      <c r="S139" s="177">
        <v>3.659984159772288</v>
      </c>
      <c r="T139" s="177">
        <v>8.955919923616273</v>
      </c>
      <c r="U139" s="177">
        <v>39.528394216193419</v>
      </c>
      <c r="V139" s="177">
        <v>94.415393301395696</v>
      </c>
      <c r="W139" s="177">
        <v>84.486268895348033</v>
      </c>
      <c r="X139" s="177">
        <v>85.961787781973825</v>
      </c>
      <c r="Y139" s="177">
        <v>94.64593689447716</v>
      </c>
      <c r="Z139" s="177">
        <v>8.4708096424612673</v>
      </c>
      <c r="AA139" s="177">
        <v>81.962364371104044</v>
      </c>
      <c r="AB139" s="177">
        <v>68.066077295456623</v>
      </c>
      <c r="AC139" s="177">
        <v>24.723224842347623</v>
      </c>
      <c r="AD139" s="177">
        <v>77.869833475530783</v>
      </c>
      <c r="AE139" s="177">
        <v>36.166487859712674</v>
      </c>
      <c r="AF139" s="177">
        <v>89.382699492005756</v>
      </c>
      <c r="AG139" s="177">
        <v>17.355517889631241</v>
      </c>
      <c r="AH139" s="177">
        <v>91.720680367422275</v>
      </c>
      <c r="AI139" s="177">
        <v>79.393184536899923</v>
      </c>
      <c r="AJ139" s="177">
        <v>40.943295978121938</v>
      </c>
      <c r="AK139" s="177">
        <v>83.11853584989619</v>
      </c>
      <c r="AL139" s="177">
        <v>16.014627203600785</v>
      </c>
      <c r="AM139" s="174">
        <v>85.521667738228402</v>
      </c>
      <c r="AN139" s="918"/>
      <c r="AO139" s="918"/>
      <c r="AP139" s="918"/>
      <c r="AQ139" s="918"/>
      <c r="AR139" s="918"/>
      <c r="AS139" s="918"/>
      <c r="AT139" s="918"/>
      <c r="AU139" s="918"/>
      <c r="AV139" s="918"/>
      <c r="AW139" s="918"/>
      <c r="AX139" s="918"/>
      <c r="AY139" s="918"/>
      <c r="AZ139" s="403"/>
      <c r="BA139" s="1043"/>
      <c r="BB139" s="678" t="s">
        <v>19</v>
      </c>
      <c r="BC139" s="111" t="s">
        <v>35</v>
      </c>
      <c r="BD139" s="107" t="s">
        <v>35</v>
      </c>
      <c r="BE139" s="107" t="s">
        <v>35</v>
      </c>
      <c r="BF139" s="107" t="s">
        <v>35</v>
      </c>
      <c r="BG139" s="102" t="s">
        <v>35</v>
      </c>
      <c r="BH139" s="111" t="s">
        <v>35</v>
      </c>
      <c r="BI139" s="107" t="s">
        <v>35</v>
      </c>
      <c r="BJ139" s="107" t="s">
        <v>35</v>
      </c>
      <c r="BK139" s="107" t="s">
        <v>35</v>
      </c>
      <c r="BL139" s="102" t="s">
        <v>35</v>
      </c>
      <c r="BM139" s="111" t="s">
        <v>35</v>
      </c>
      <c r="BN139" s="107" t="s">
        <v>35</v>
      </c>
      <c r="BO139" s="107" t="s">
        <v>35</v>
      </c>
      <c r="BP139" s="107" t="s">
        <v>35</v>
      </c>
      <c r="BQ139" s="102" t="s">
        <v>35</v>
      </c>
      <c r="BR139" s="111" t="s">
        <v>35</v>
      </c>
      <c r="BS139" s="107" t="s">
        <v>35</v>
      </c>
      <c r="BT139" s="107" t="s">
        <v>35</v>
      </c>
      <c r="BU139" s="107" t="s">
        <v>35</v>
      </c>
      <c r="BV139" s="107" t="s">
        <v>35</v>
      </c>
      <c r="BW139" s="107" t="s">
        <v>35</v>
      </c>
      <c r="BX139" s="107" t="s">
        <v>35</v>
      </c>
      <c r="BY139" s="96" t="s">
        <v>35</v>
      </c>
      <c r="BZ139" s="96" t="s">
        <v>35</v>
      </c>
      <c r="CA139" s="96" t="s">
        <v>35</v>
      </c>
      <c r="CB139" s="96" t="s">
        <v>35</v>
      </c>
      <c r="CC139" s="96" t="s">
        <v>35</v>
      </c>
      <c r="CD139" s="96" t="s">
        <v>35</v>
      </c>
      <c r="CE139" s="96" t="s">
        <v>35</v>
      </c>
      <c r="CF139" s="96" t="s">
        <v>35</v>
      </c>
      <c r="CG139" s="96" t="s">
        <v>35</v>
      </c>
      <c r="CH139" s="96" t="s">
        <v>35</v>
      </c>
      <c r="CI139" s="96" t="s">
        <v>35</v>
      </c>
      <c r="CJ139" s="96" t="s">
        <v>35</v>
      </c>
      <c r="CK139" s="96" t="s">
        <v>35</v>
      </c>
      <c r="CL139" s="96" t="s">
        <v>35</v>
      </c>
      <c r="CM139" s="96" t="s">
        <v>35</v>
      </c>
      <c r="CN139" s="68"/>
      <c r="CO139" s="68"/>
      <c r="CP139" s="68"/>
      <c r="CQ139" s="68"/>
      <c r="CR139" s="68"/>
      <c r="CS139" s="68"/>
      <c r="CT139" s="68"/>
      <c r="CU139" s="68"/>
      <c r="CV139" s="68"/>
      <c r="CW139" s="68"/>
      <c r="CX139" s="68"/>
      <c r="CY139" s="68"/>
      <c r="CZ139" s="68"/>
    </row>
    <row r="140" s="365" customFormat="true" ht="15" customHeight="true" x14ac:dyDescent="0.2">
      <c r="A140" s="1056" t="s">
        <v>107</v>
      </c>
      <c r="B140" s="436" t="s">
        <v>64</v>
      </c>
      <c r="C140" s="127" t="s">
        <v>35</v>
      </c>
      <c r="D140" s="124" t="s">
        <v>35</v>
      </c>
      <c r="E140" s="124" t="s">
        <v>35</v>
      </c>
      <c r="F140" s="124" t="s">
        <v>35</v>
      </c>
      <c r="G140" s="121" t="s">
        <v>35</v>
      </c>
      <c r="H140" s="118" t="s">
        <v>35</v>
      </c>
      <c r="I140" s="124" t="s">
        <v>35</v>
      </c>
      <c r="J140" s="124" t="s">
        <v>35</v>
      </c>
      <c r="K140" s="124" t="s">
        <v>35</v>
      </c>
      <c r="L140" s="115" t="s">
        <v>35</v>
      </c>
      <c r="M140" s="127" t="s">
        <v>35</v>
      </c>
      <c r="N140" s="124" t="s">
        <v>35</v>
      </c>
      <c r="O140" s="124" t="s">
        <v>35</v>
      </c>
      <c r="P140" s="124" t="s">
        <v>35</v>
      </c>
      <c r="Q140" s="121" t="s">
        <v>35</v>
      </c>
      <c r="R140" s="118" t="s">
        <v>35</v>
      </c>
      <c r="S140" s="124" t="s">
        <v>35</v>
      </c>
      <c r="T140" s="124" t="s">
        <v>35</v>
      </c>
      <c r="U140" s="124" t="s">
        <v>35</v>
      </c>
      <c r="V140" s="124" t="s">
        <v>35</v>
      </c>
      <c r="W140" s="124" t="s">
        <v>35</v>
      </c>
      <c r="X140" s="124" t="s">
        <v>35</v>
      </c>
      <c r="Y140" s="124" t="s">
        <v>35</v>
      </c>
      <c r="Z140" s="124" t="s">
        <v>35</v>
      </c>
      <c r="AA140" s="124" t="s">
        <v>35</v>
      </c>
      <c r="AB140" s="124" t="s">
        <v>35</v>
      </c>
      <c r="AC140" s="124" t="s">
        <v>35</v>
      </c>
      <c r="AD140" s="124" t="s">
        <v>35</v>
      </c>
      <c r="AE140" s="124" t="s">
        <v>35</v>
      </c>
      <c r="AF140" s="124" t="s">
        <v>35</v>
      </c>
      <c r="AG140" s="124" t="s">
        <v>35</v>
      </c>
      <c r="AH140" s="124" t="s">
        <v>35</v>
      </c>
      <c r="AI140" s="124" t="s">
        <v>35</v>
      </c>
      <c r="AJ140" s="124" t="s">
        <v>35</v>
      </c>
      <c r="AK140" s="124" t="s">
        <v>35</v>
      </c>
      <c r="AL140" s="124" t="s">
        <v>35</v>
      </c>
      <c r="AM140" s="115" t="s">
        <v>35</v>
      </c>
      <c r="AN140" s="71"/>
      <c r="AO140" s="71"/>
      <c r="AP140" s="71"/>
      <c r="AQ140" s="71"/>
      <c r="AR140" s="71"/>
      <c r="AS140" s="71"/>
      <c r="AT140" s="71"/>
      <c r="AU140" s="71"/>
      <c r="AV140" s="71"/>
      <c r="AW140" s="71"/>
      <c r="AX140" s="71"/>
      <c r="AY140" s="71"/>
      <c r="AZ140" s="402"/>
      <c r="BA140" s="1043" t="s">
        <v>107</v>
      </c>
      <c r="BB140" s="678" t="s">
        <v>64</v>
      </c>
      <c r="BC140" s="111" t="s">
        <v>35</v>
      </c>
      <c r="BD140" s="107" t="s">
        <v>35</v>
      </c>
      <c r="BE140" s="107" t="s">
        <v>35</v>
      </c>
      <c r="BF140" s="107" t="s">
        <v>35</v>
      </c>
      <c r="BG140" s="102" t="s">
        <v>35</v>
      </c>
      <c r="BH140" s="111" t="s">
        <v>35</v>
      </c>
      <c r="BI140" s="107" t="s">
        <v>35</v>
      </c>
      <c r="BJ140" s="107" t="s">
        <v>35</v>
      </c>
      <c r="BK140" s="107" t="s">
        <v>35</v>
      </c>
      <c r="BL140" s="102" t="s">
        <v>35</v>
      </c>
      <c r="BM140" s="111" t="s">
        <v>35</v>
      </c>
      <c r="BN140" s="107" t="s">
        <v>35</v>
      </c>
      <c r="BO140" s="107" t="s">
        <v>35</v>
      </c>
      <c r="BP140" s="107" t="s">
        <v>35</v>
      </c>
      <c r="BQ140" s="102" t="s">
        <v>35</v>
      </c>
      <c r="BR140" s="111" t="s">
        <v>35</v>
      </c>
      <c r="BS140" s="107" t="s">
        <v>35</v>
      </c>
      <c r="BT140" s="107" t="s">
        <v>35</v>
      </c>
      <c r="BU140" s="107" t="s">
        <v>35</v>
      </c>
      <c r="BV140" s="107" t="s">
        <v>35</v>
      </c>
      <c r="BW140" s="107" t="s">
        <v>35</v>
      </c>
      <c r="BX140" s="107" t="s">
        <v>35</v>
      </c>
      <c r="BY140" s="96" t="s">
        <v>35</v>
      </c>
      <c r="BZ140" s="96" t="s">
        <v>35</v>
      </c>
      <c r="CA140" s="96" t="s">
        <v>35</v>
      </c>
      <c r="CB140" s="96" t="s">
        <v>35</v>
      </c>
      <c r="CC140" s="96" t="s">
        <v>35</v>
      </c>
      <c r="CD140" s="96" t="s">
        <v>35</v>
      </c>
      <c r="CE140" s="96" t="s">
        <v>35</v>
      </c>
      <c r="CF140" s="96" t="s">
        <v>35</v>
      </c>
      <c r="CG140" s="96" t="s">
        <v>35</v>
      </c>
      <c r="CH140" s="96" t="s">
        <v>35</v>
      </c>
      <c r="CI140" s="96" t="s">
        <v>35</v>
      </c>
      <c r="CJ140" s="96" t="s">
        <v>35</v>
      </c>
      <c r="CK140" s="96" t="s">
        <v>35</v>
      </c>
      <c r="CL140" s="96" t="s">
        <v>35</v>
      </c>
      <c r="CM140" s="96" t="s">
        <v>35</v>
      </c>
      <c r="CN140" s="68"/>
      <c r="CO140" s="68"/>
      <c r="CP140" s="68"/>
      <c r="CQ140" s="68"/>
      <c r="CR140" s="68"/>
      <c r="CS140" s="68"/>
      <c r="CT140" s="68"/>
      <c r="CU140" s="68"/>
      <c r="CV140" s="68"/>
      <c r="CW140" s="68"/>
      <c r="CX140" s="68"/>
      <c r="CY140" s="68"/>
      <c r="CZ140" s="68"/>
    </row>
    <row r="141" s="365" customFormat="true" ht="15" customHeight="true" x14ac:dyDescent="0.2">
      <c r="A141" s="1056"/>
      <c r="B141" s="436" t="s">
        <v>65</v>
      </c>
      <c r="C141" s="127" t="s">
        <v>35</v>
      </c>
      <c r="D141" s="124" t="s">
        <v>35</v>
      </c>
      <c r="E141" s="124" t="s">
        <v>35</v>
      </c>
      <c r="F141" s="124" t="s">
        <v>35</v>
      </c>
      <c r="G141" s="121" t="s">
        <v>35</v>
      </c>
      <c r="H141" s="118" t="s">
        <v>35</v>
      </c>
      <c r="I141" s="124" t="s">
        <v>35</v>
      </c>
      <c r="J141" s="124" t="s">
        <v>35</v>
      </c>
      <c r="K141" s="124" t="s">
        <v>35</v>
      </c>
      <c r="L141" s="115" t="s">
        <v>35</v>
      </c>
      <c r="M141" s="127" t="s">
        <v>35</v>
      </c>
      <c r="N141" s="124" t="s">
        <v>35</v>
      </c>
      <c r="O141" s="124" t="s">
        <v>35</v>
      </c>
      <c r="P141" s="124" t="s">
        <v>35</v>
      </c>
      <c r="Q141" s="121" t="s">
        <v>35</v>
      </c>
      <c r="R141" s="118" t="s">
        <v>35</v>
      </c>
      <c r="S141" s="124" t="s">
        <v>35</v>
      </c>
      <c r="T141" s="124" t="s">
        <v>35</v>
      </c>
      <c r="U141" s="124" t="s">
        <v>35</v>
      </c>
      <c r="V141" s="124" t="s">
        <v>35</v>
      </c>
      <c r="W141" s="124" t="s">
        <v>35</v>
      </c>
      <c r="X141" s="124" t="s">
        <v>35</v>
      </c>
      <c r="Y141" s="124" t="s">
        <v>35</v>
      </c>
      <c r="Z141" s="124" t="s">
        <v>35</v>
      </c>
      <c r="AA141" s="124" t="s">
        <v>35</v>
      </c>
      <c r="AB141" s="124" t="s">
        <v>35</v>
      </c>
      <c r="AC141" s="124" t="s">
        <v>35</v>
      </c>
      <c r="AD141" s="124" t="s">
        <v>35</v>
      </c>
      <c r="AE141" s="124" t="s">
        <v>35</v>
      </c>
      <c r="AF141" s="124" t="s">
        <v>35</v>
      </c>
      <c r="AG141" s="124" t="s">
        <v>35</v>
      </c>
      <c r="AH141" s="124" t="s">
        <v>35</v>
      </c>
      <c r="AI141" s="124" t="s">
        <v>35</v>
      </c>
      <c r="AJ141" s="124" t="s">
        <v>35</v>
      </c>
      <c r="AK141" s="124" t="s">
        <v>35</v>
      </c>
      <c r="AL141" s="124" t="s">
        <v>35</v>
      </c>
      <c r="AM141" s="115" t="s">
        <v>35</v>
      </c>
      <c r="AN141" s="71"/>
      <c r="AO141" s="71"/>
      <c r="AP141" s="71"/>
      <c r="AQ141" s="71"/>
      <c r="AR141" s="71"/>
      <c r="AS141" s="71"/>
      <c r="AT141" s="71"/>
      <c r="AU141" s="71"/>
      <c r="AV141" s="71"/>
      <c r="AW141" s="71"/>
      <c r="AX141" s="71"/>
      <c r="AY141" s="71"/>
      <c r="AZ141" s="402"/>
      <c r="BA141" s="1043"/>
      <c r="BB141" s="678" t="s">
        <v>65</v>
      </c>
      <c r="BC141" s="111" t="s">
        <v>35</v>
      </c>
      <c r="BD141" s="107" t="s">
        <v>35</v>
      </c>
      <c r="BE141" s="107" t="s">
        <v>35</v>
      </c>
      <c r="BF141" s="107" t="s">
        <v>35</v>
      </c>
      <c r="BG141" s="102" t="s">
        <v>35</v>
      </c>
      <c r="BH141" s="111" t="s">
        <v>35</v>
      </c>
      <c r="BI141" s="107" t="s">
        <v>35</v>
      </c>
      <c r="BJ141" s="107" t="s">
        <v>35</v>
      </c>
      <c r="BK141" s="107" t="s">
        <v>35</v>
      </c>
      <c r="BL141" s="102" t="s">
        <v>35</v>
      </c>
      <c r="BM141" s="111" t="s">
        <v>35</v>
      </c>
      <c r="BN141" s="107" t="s">
        <v>35</v>
      </c>
      <c r="BO141" s="107" t="s">
        <v>35</v>
      </c>
      <c r="BP141" s="107" t="s">
        <v>35</v>
      </c>
      <c r="BQ141" s="102" t="s">
        <v>35</v>
      </c>
      <c r="BR141" s="111" t="s">
        <v>35</v>
      </c>
      <c r="BS141" s="107" t="s">
        <v>35</v>
      </c>
      <c r="BT141" s="107" t="s">
        <v>35</v>
      </c>
      <c r="BU141" s="107" t="s">
        <v>35</v>
      </c>
      <c r="BV141" s="107" t="s">
        <v>35</v>
      </c>
      <c r="BW141" s="107" t="s">
        <v>35</v>
      </c>
      <c r="BX141" s="107" t="s">
        <v>35</v>
      </c>
      <c r="BY141" s="96" t="s">
        <v>35</v>
      </c>
      <c r="BZ141" s="96" t="s">
        <v>35</v>
      </c>
      <c r="CA141" s="96" t="s">
        <v>35</v>
      </c>
      <c r="CB141" s="96" t="s">
        <v>35</v>
      </c>
      <c r="CC141" s="96" t="s">
        <v>35</v>
      </c>
      <c r="CD141" s="96" t="s">
        <v>35</v>
      </c>
      <c r="CE141" s="96" t="s">
        <v>35</v>
      </c>
      <c r="CF141" s="96" t="s">
        <v>35</v>
      </c>
      <c r="CG141" s="96" t="s">
        <v>35</v>
      </c>
      <c r="CH141" s="96" t="s">
        <v>35</v>
      </c>
      <c r="CI141" s="96" t="s">
        <v>35</v>
      </c>
      <c r="CJ141" s="96" t="s">
        <v>35</v>
      </c>
      <c r="CK141" s="96" t="s">
        <v>35</v>
      </c>
      <c r="CL141" s="96" t="s">
        <v>35</v>
      </c>
      <c r="CM141" s="96" t="s">
        <v>35</v>
      </c>
      <c r="CN141" s="68"/>
      <c r="CO141" s="68"/>
      <c r="CP141" s="68"/>
      <c r="CQ141" s="68"/>
      <c r="CR141" s="68"/>
      <c r="CS141" s="68"/>
      <c r="CT141" s="68"/>
      <c r="CU141" s="68"/>
      <c r="CV141" s="68"/>
      <c r="CW141" s="68"/>
      <c r="CX141" s="68"/>
      <c r="CY141" s="68"/>
      <c r="CZ141" s="68"/>
    </row>
    <row r="142" s="365" customFormat="true" ht="15" customHeight="true" x14ac:dyDescent="0.2">
      <c r="A142" s="1056"/>
      <c r="B142" s="436" t="s">
        <v>66</v>
      </c>
      <c r="C142" s="127" t="s">
        <v>35</v>
      </c>
      <c r="D142" s="124" t="s">
        <v>35</v>
      </c>
      <c r="E142" s="124" t="s">
        <v>35</v>
      </c>
      <c r="F142" s="124" t="s">
        <v>35</v>
      </c>
      <c r="G142" s="121" t="s">
        <v>35</v>
      </c>
      <c r="H142" s="118" t="s">
        <v>35</v>
      </c>
      <c r="I142" s="124" t="s">
        <v>35</v>
      </c>
      <c r="J142" s="124" t="s">
        <v>35</v>
      </c>
      <c r="K142" s="124" t="s">
        <v>35</v>
      </c>
      <c r="L142" s="115" t="s">
        <v>35</v>
      </c>
      <c r="M142" s="127" t="s">
        <v>35</v>
      </c>
      <c r="N142" s="124" t="s">
        <v>35</v>
      </c>
      <c r="O142" s="124" t="s">
        <v>35</v>
      </c>
      <c r="P142" s="124" t="s">
        <v>35</v>
      </c>
      <c r="Q142" s="121" t="s">
        <v>35</v>
      </c>
      <c r="R142" s="118" t="s">
        <v>35</v>
      </c>
      <c r="S142" s="124" t="s">
        <v>35</v>
      </c>
      <c r="T142" s="124" t="s">
        <v>35</v>
      </c>
      <c r="U142" s="124" t="s">
        <v>35</v>
      </c>
      <c r="V142" s="124" t="s">
        <v>35</v>
      </c>
      <c r="W142" s="124" t="s">
        <v>35</v>
      </c>
      <c r="X142" s="124" t="s">
        <v>35</v>
      </c>
      <c r="Y142" s="124" t="s">
        <v>35</v>
      </c>
      <c r="Z142" s="124" t="s">
        <v>35</v>
      </c>
      <c r="AA142" s="124" t="s">
        <v>35</v>
      </c>
      <c r="AB142" s="124" t="s">
        <v>35</v>
      </c>
      <c r="AC142" s="124" t="s">
        <v>35</v>
      </c>
      <c r="AD142" s="124" t="s">
        <v>35</v>
      </c>
      <c r="AE142" s="124" t="s">
        <v>35</v>
      </c>
      <c r="AF142" s="124" t="s">
        <v>35</v>
      </c>
      <c r="AG142" s="124" t="s">
        <v>35</v>
      </c>
      <c r="AH142" s="124" t="s">
        <v>35</v>
      </c>
      <c r="AI142" s="124" t="s">
        <v>35</v>
      </c>
      <c r="AJ142" s="124" t="s">
        <v>35</v>
      </c>
      <c r="AK142" s="124" t="s">
        <v>35</v>
      </c>
      <c r="AL142" s="124" t="s">
        <v>35</v>
      </c>
      <c r="AM142" s="115" t="s">
        <v>35</v>
      </c>
      <c r="AN142" s="71"/>
      <c r="AO142" s="71"/>
      <c r="AP142" s="71"/>
      <c r="AQ142" s="71"/>
      <c r="AR142" s="71"/>
      <c r="AS142" s="71"/>
      <c r="AT142" s="71"/>
      <c r="AU142" s="71"/>
      <c r="AV142" s="71"/>
      <c r="AW142" s="71"/>
      <c r="AX142" s="71"/>
      <c r="AY142" s="71"/>
      <c r="AZ142" s="402"/>
      <c r="BA142" s="1043"/>
      <c r="BB142" s="678" t="s">
        <v>66</v>
      </c>
      <c r="BC142" s="111" t="s">
        <v>35</v>
      </c>
      <c r="BD142" s="107" t="s">
        <v>35</v>
      </c>
      <c r="BE142" s="107" t="s">
        <v>35</v>
      </c>
      <c r="BF142" s="107" t="s">
        <v>35</v>
      </c>
      <c r="BG142" s="102" t="s">
        <v>35</v>
      </c>
      <c r="BH142" s="111" t="s">
        <v>35</v>
      </c>
      <c r="BI142" s="107" t="s">
        <v>35</v>
      </c>
      <c r="BJ142" s="107" t="s">
        <v>35</v>
      </c>
      <c r="BK142" s="107" t="s">
        <v>35</v>
      </c>
      <c r="BL142" s="102" t="s">
        <v>35</v>
      </c>
      <c r="BM142" s="111" t="s">
        <v>35</v>
      </c>
      <c r="BN142" s="107" t="s">
        <v>35</v>
      </c>
      <c r="BO142" s="107" t="s">
        <v>35</v>
      </c>
      <c r="BP142" s="107" t="s">
        <v>35</v>
      </c>
      <c r="BQ142" s="102" t="s">
        <v>35</v>
      </c>
      <c r="BR142" s="111" t="s">
        <v>35</v>
      </c>
      <c r="BS142" s="107" t="s">
        <v>35</v>
      </c>
      <c r="BT142" s="107" t="s">
        <v>35</v>
      </c>
      <c r="BU142" s="107" t="s">
        <v>35</v>
      </c>
      <c r="BV142" s="107" t="s">
        <v>35</v>
      </c>
      <c r="BW142" s="107" t="s">
        <v>35</v>
      </c>
      <c r="BX142" s="107" t="s">
        <v>35</v>
      </c>
      <c r="BY142" s="96" t="s">
        <v>35</v>
      </c>
      <c r="BZ142" s="96" t="s">
        <v>35</v>
      </c>
      <c r="CA142" s="96" t="s">
        <v>35</v>
      </c>
      <c r="CB142" s="96" t="s">
        <v>35</v>
      </c>
      <c r="CC142" s="96" t="s">
        <v>35</v>
      </c>
      <c r="CD142" s="96" t="s">
        <v>35</v>
      </c>
      <c r="CE142" s="96" t="s">
        <v>35</v>
      </c>
      <c r="CF142" s="96" t="s">
        <v>35</v>
      </c>
      <c r="CG142" s="96" t="s">
        <v>35</v>
      </c>
      <c r="CH142" s="96" t="s">
        <v>35</v>
      </c>
      <c r="CI142" s="96" t="s">
        <v>35</v>
      </c>
      <c r="CJ142" s="96" t="s">
        <v>35</v>
      </c>
      <c r="CK142" s="96" t="s">
        <v>35</v>
      </c>
      <c r="CL142" s="96" t="s">
        <v>35</v>
      </c>
      <c r="CM142" s="96" t="s">
        <v>35</v>
      </c>
      <c r="CN142" s="68"/>
      <c r="CO142" s="68"/>
      <c r="CP142" s="68"/>
      <c r="CQ142" s="68"/>
      <c r="CR142" s="68"/>
      <c r="CS142" s="68"/>
      <c r="CT142" s="68"/>
      <c r="CU142" s="68"/>
      <c r="CV142" s="68"/>
      <c r="CW142" s="68"/>
      <c r="CX142" s="68"/>
      <c r="CY142" s="68"/>
      <c r="CZ142" s="68"/>
    </row>
    <row r="143" s="365" customFormat="true" ht="15" customHeight="true" x14ac:dyDescent="0.2">
      <c r="A143" s="1056"/>
      <c r="B143" s="436" t="s">
        <v>67</v>
      </c>
      <c r="C143" s="127" t="s">
        <v>35</v>
      </c>
      <c r="D143" s="124" t="s">
        <v>35</v>
      </c>
      <c r="E143" s="124" t="s">
        <v>35</v>
      </c>
      <c r="F143" s="124" t="s">
        <v>35</v>
      </c>
      <c r="G143" s="121" t="s">
        <v>35</v>
      </c>
      <c r="H143" s="118" t="s">
        <v>35</v>
      </c>
      <c r="I143" s="124" t="s">
        <v>35</v>
      </c>
      <c r="J143" s="124" t="s">
        <v>35</v>
      </c>
      <c r="K143" s="124" t="s">
        <v>35</v>
      </c>
      <c r="L143" s="115" t="s">
        <v>35</v>
      </c>
      <c r="M143" s="127" t="s">
        <v>35</v>
      </c>
      <c r="N143" s="124" t="s">
        <v>35</v>
      </c>
      <c r="O143" s="124" t="s">
        <v>35</v>
      </c>
      <c r="P143" s="124" t="s">
        <v>35</v>
      </c>
      <c r="Q143" s="121" t="s">
        <v>35</v>
      </c>
      <c r="R143" s="118" t="s">
        <v>35</v>
      </c>
      <c r="S143" s="124" t="s">
        <v>35</v>
      </c>
      <c r="T143" s="124" t="s">
        <v>35</v>
      </c>
      <c r="U143" s="124" t="s">
        <v>35</v>
      </c>
      <c r="V143" s="124" t="s">
        <v>35</v>
      </c>
      <c r="W143" s="124" t="s">
        <v>35</v>
      </c>
      <c r="X143" s="124" t="s">
        <v>35</v>
      </c>
      <c r="Y143" s="124" t="s">
        <v>35</v>
      </c>
      <c r="Z143" s="124" t="s">
        <v>35</v>
      </c>
      <c r="AA143" s="124" t="s">
        <v>35</v>
      </c>
      <c r="AB143" s="124" t="s">
        <v>35</v>
      </c>
      <c r="AC143" s="124" t="s">
        <v>35</v>
      </c>
      <c r="AD143" s="124" t="s">
        <v>35</v>
      </c>
      <c r="AE143" s="124" t="s">
        <v>35</v>
      </c>
      <c r="AF143" s="124" t="s">
        <v>35</v>
      </c>
      <c r="AG143" s="124" t="s">
        <v>35</v>
      </c>
      <c r="AH143" s="124" t="s">
        <v>35</v>
      </c>
      <c r="AI143" s="124" t="s">
        <v>35</v>
      </c>
      <c r="AJ143" s="124" t="s">
        <v>35</v>
      </c>
      <c r="AK143" s="124" t="s">
        <v>35</v>
      </c>
      <c r="AL143" s="124" t="s">
        <v>35</v>
      </c>
      <c r="AM143" s="115" t="s">
        <v>35</v>
      </c>
      <c r="AN143" s="71"/>
      <c r="AO143" s="71"/>
      <c r="AP143" s="71"/>
      <c r="AQ143" s="71"/>
      <c r="AR143" s="71"/>
      <c r="AS143" s="71"/>
      <c r="AT143" s="71"/>
      <c r="AU143" s="71"/>
      <c r="AV143" s="71"/>
      <c r="AW143" s="71"/>
      <c r="AX143" s="71"/>
      <c r="AY143" s="71"/>
      <c r="AZ143" s="402"/>
      <c r="BA143" s="1043"/>
      <c r="BB143" s="678" t="s">
        <v>67</v>
      </c>
      <c r="BC143" s="111" t="s">
        <v>35</v>
      </c>
      <c r="BD143" s="107" t="s">
        <v>35</v>
      </c>
      <c r="BE143" s="107" t="s">
        <v>35</v>
      </c>
      <c r="BF143" s="107" t="s">
        <v>35</v>
      </c>
      <c r="BG143" s="102" t="s">
        <v>35</v>
      </c>
      <c r="BH143" s="111" t="s">
        <v>35</v>
      </c>
      <c r="BI143" s="107" t="s">
        <v>35</v>
      </c>
      <c r="BJ143" s="107" t="s">
        <v>35</v>
      </c>
      <c r="BK143" s="107" t="s">
        <v>35</v>
      </c>
      <c r="BL143" s="102" t="s">
        <v>35</v>
      </c>
      <c r="BM143" s="111" t="s">
        <v>35</v>
      </c>
      <c r="BN143" s="107" t="s">
        <v>35</v>
      </c>
      <c r="BO143" s="107" t="s">
        <v>35</v>
      </c>
      <c r="BP143" s="107" t="s">
        <v>35</v>
      </c>
      <c r="BQ143" s="102" t="s">
        <v>35</v>
      </c>
      <c r="BR143" s="111" t="s">
        <v>35</v>
      </c>
      <c r="BS143" s="107" t="s">
        <v>35</v>
      </c>
      <c r="BT143" s="107" t="s">
        <v>35</v>
      </c>
      <c r="BU143" s="107" t="s">
        <v>35</v>
      </c>
      <c r="BV143" s="107" t="s">
        <v>35</v>
      </c>
      <c r="BW143" s="107" t="s">
        <v>35</v>
      </c>
      <c r="BX143" s="107" t="s">
        <v>35</v>
      </c>
      <c r="BY143" s="96" t="s">
        <v>35</v>
      </c>
      <c r="BZ143" s="96" t="s">
        <v>35</v>
      </c>
      <c r="CA143" s="96" t="s">
        <v>35</v>
      </c>
      <c r="CB143" s="96" t="s">
        <v>35</v>
      </c>
      <c r="CC143" s="96" t="s">
        <v>35</v>
      </c>
      <c r="CD143" s="96" t="s">
        <v>35</v>
      </c>
      <c r="CE143" s="96" t="s">
        <v>35</v>
      </c>
      <c r="CF143" s="96" t="s">
        <v>35</v>
      </c>
      <c r="CG143" s="96" t="s">
        <v>35</v>
      </c>
      <c r="CH143" s="96" t="s">
        <v>35</v>
      </c>
      <c r="CI143" s="96" t="s">
        <v>35</v>
      </c>
      <c r="CJ143" s="96" t="s">
        <v>35</v>
      </c>
      <c r="CK143" s="96" t="s">
        <v>35</v>
      </c>
      <c r="CL143" s="96" t="s">
        <v>35</v>
      </c>
      <c r="CM143" s="96" t="s">
        <v>35</v>
      </c>
      <c r="CN143" s="68"/>
      <c r="CO143" s="68"/>
      <c r="CP143" s="68"/>
      <c r="CQ143" s="68"/>
      <c r="CR143" s="68"/>
      <c r="CS143" s="68"/>
      <c r="CT143" s="68"/>
      <c r="CU143" s="68"/>
      <c r="CV143" s="68"/>
      <c r="CW143" s="68"/>
      <c r="CX143" s="68"/>
      <c r="CY143" s="68"/>
      <c r="CZ143" s="68"/>
    </row>
    <row r="144" s="365" customFormat="true" ht="15" customHeight="true" x14ac:dyDescent="0.2">
      <c r="A144" s="1056" t="s">
        <v>108</v>
      </c>
      <c r="B144" s="436" t="s">
        <v>64</v>
      </c>
      <c r="C144" s="127" t="s">
        <v>35</v>
      </c>
      <c r="D144" s="124" t="s">
        <v>35</v>
      </c>
      <c r="E144" s="124" t="s">
        <v>35</v>
      </c>
      <c r="F144" s="124" t="s">
        <v>35</v>
      </c>
      <c r="G144" s="121" t="s">
        <v>35</v>
      </c>
      <c r="H144" s="118" t="s">
        <v>35</v>
      </c>
      <c r="I144" s="124" t="s">
        <v>35</v>
      </c>
      <c r="J144" s="124" t="s">
        <v>35</v>
      </c>
      <c r="K144" s="124" t="s">
        <v>35</v>
      </c>
      <c r="L144" s="115" t="s">
        <v>35</v>
      </c>
      <c r="M144" s="127" t="s">
        <v>35</v>
      </c>
      <c r="N144" s="124" t="s">
        <v>35</v>
      </c>
      <c r="O144" s="124" t="s">
        <v>35</v>
      </c>
      <c r="P144" s="124" t="s">
        <v>35</v>
      </c>
      <c r="Q144" s="121" t="s">
        <v>35</v>
      </c>
      <c r="R144" s="118" t="s">
        <v>35</v>
      </c>
      <c r="S144" s="124" t="s">
        <v>35</v>
      </c>
      <c r="T144" s="124" t="s">
        <v>35</v>
      </c>
      <c r="U144" s="124" t="s">
        <v>35</v>
      </c>
      <c r="V144" s="124" t="s">
        <v>35</v>
      </c>
      <c r="W144" s="124" t="s">
        <v>35</v>
      </c>
      <c r="X144" s="124" t="s">
        <v>35</v>
      </c>
      <c r="Y144" s="124" t="s">
        <v>35</v>
      </c>
      <c r="Z144" s="124" t="s">
        <v>35</v>
      </c>
      <c r="AA144" s="124" t="s">
        <v>35</v>
      </c>
      <c r="AB144" s="124" t="s">
        <v>35</v>
      </c>
      <c r="AC144" s="124" t="s">
        <v>35</v>
      </c>
      <c r="AD144" s="124" t="s">
        <v>35</v>
      </c>
      <c r="AE144" s="124" t="s">
        <v>35</v>
      </c>
      <c r="AF144" s="124" t="s">
        <v>35</v>
      </c>
      <c r="AG144" s="124" t="s">
        <v>35</v>
      </c>
      <c r="AH144" s="124" t="s">
        <v>35</v>
      </c>
      <c r="AI144" s="124" t="s">
        <v>35</v>
      </c>
      <c r="AJ144" s="124" t="s">
        <v>35</v>
      </c>
      <c r="AK144" s="124" t="s">
        <v>35</v>
      </c>
      <c r="AL144" s="124" t="s">
        <v>35</v>
      </c>
      <c r="AM144" s="115" t="s">
        <v>35</v>
      </c>
      <c r="AN144" s="71"/>
      <c r="AO144" s="71"/>
      <c r="AP144" s="71"/>
      <c r="AQ144" s="71"/>
      <c r="AR144" s="71"/>
      <c r="AS144" s="71"/>
      <c r="AT144" s="71"/>
      <c r="AU144" s="71"/>
      <c r="AV144" s="71"/>
      <c r="AW144" s="71"/>
      <c r="AX144" s="71"/>
      <c r="AY144" s="71"/>
      <c r="AZ144" s="402"/>
      <c r="BA144" s="1043" t="s">
        <v>108</v>
      </c>
      <c r="BB144" s="678" t="s">
        <v>64</v>
      </c>
      <c r="BC144" s="111" t="s">
        <v>35</v>
      </c>
      <c r="BD144" s="107" t="s">
        <v>35</v>
      </c>
      <c r="BE144" s="107" t="s">
        <v>35</v>
      </c>
      <c r="BF144" s="107" t="s">
        <v>35</v>
      </c>
      <c r="BG144" s="102" t="s">
        <v>35</v>
      </c>
      <c r="BH144" s="111" t="s">
        <v>35</v>
      </c>
      <c r="BI144" s="107" t="s">
        <v>35</v>
      </c>
      <c r="BJ144" s="107" t="s">
        <v>35</v>
      </c>
      <c r="BK144" s="107" t="s">
        <v>35</v>
      </c>
      <c r="BL144" s="102" t="s">
        <v>35</v>
      </c>
      <c r="BM144" s="111" t="s">
        <v>35</v>
      </c>
      <c r="BN144" s="107" t="s">
        <v>35</v>
      </c>
      <c r="BO144" s="107" t="s">
        <v>35</v>
      </c>
      <c r="BP144" s="107" t="s">
        <v>35</v>
      </c>
      <c r="BQ144" s="102" t="s">
        <v>35</v>
      </c>
      <c r="BR144" s="111" t="s">
        <v>35</v>
      </c>
      <c r="BS144" s="107" t="s">
        <v>35</v>
      </c>
      <c r="BT144" s="107" t="s">
        <v>35</v>
      </c>
      <c r="BU144" s="107" t="s">
        <v>35</v>
      </c>
      <c r="BV144" s="107" t="s">
        <v>35</v>
      </c>
      <c r="BW144" s="107" t="s">
        <v>35</v>
      </c>
      <c r="BX144" s="107" t="s">
        <v>35</v>
      </c>
      <c r="BY144" s="96" t="s">
        <v>35</v>
      </c>
      <c r="BZ144" s="96" t="s">
        <v>35</v>
      </c>
      <c r="CA144" s="96" t="s">
        <v>35</v>
      </c>
      <c r="CB144" s="96" t="s">
        <v>35</v>
      </c>
      <c r="CC144" s="96" t="s">
        <v>35</v>
      </c>
      <c r="CD144" s="96" t="s">
        <v>35</v>
      </c>
      <c r="CE144" s="96" t="s">
        <v>35</v>
      </c>
      <c r="CF144" s="96" t="s">
        <v>35</v>
      </c>
      <c r="CG144" s="96" t="s">
        <v>35</v>
      </c>
      <c r="CH144" s="96" t="s">
        <v>35</v>
      </c>
      <c r="CI144" s="96" t="s">
        <v>35</v>
      </c>
      <c r="CJ144" s="96" t="s">
        <v>35</v>
      </c>
      <c r="CK144" s="96" t="s">
        <v>35</v>
      </c>
      <c r="CL144" s="96" t="s">
        <v>35</v>
      </c>
      <c r="CM144" s="96" t="s">
        <v>35</v>
      </c>
      <c r="CN144" s="68"/>
      <c r="CO144" s="68"/>
      <c r="CP144" s="68"/>
      <c r="CQ144" s="68"/>
      <c r="CR144" s="68"/>
      <c r="CS144" s="68"/>
      <c r="CT144" s="68"/>
      <c r="CU144" s="68"/>
      <c r="CV144" s="68"/>
      <c r="CW144" s="68"/>
      <c r="CX144" s="68"/>
      <c r="CY144" s="68"/>
      <c r="CZ144" s="68"/>
    </row>
    <row r="145" s="365" customFormat="true" ht="15" customHeight="true" x14ac:dyDescent="0.2">
      <c r="A145" s="1056"/>
      <c r="B145" s="436" t="s">
        <v>65</v>
      </c>
      <c r="C145" s="127" t="s">
        <v>35</v>
      </c>
      <c r="D145" s="124" t="s">
        <v>35</v>
      </c>
      <c r="E145" s="124" t="s">
        <v>35</v>
      </c>
      <c r="F145" s="124" t="s">
        <v>35</v>
      </c>
      <c r="G145" s="121" t="s">
        <v>35</v>
      </c>
      <c r="H145" s="118" t="s">
        <v>35</v>
      </c>
      <c r="I145" s="124" t="s">
        <v>35</v>
      </c>
      <c r="J145" s="124" t="s">
        <v>35</v>
      </c>
      <c r="K145" s="124" t="s">
        <v>35</v>
      </c>
      <c r="L145" s="115" t="s">
        <v>35</v>
      </c>
      <c r="M145" s="127" t="s">
        <v>35</v>
      </c>
      <c r="N145" s="124" t="s">
        <v>35</v>
      </c>
      <c r="O145" s="124" t="s">
        <v>35</v>
      </c>
      <c r="P145" s="124" t="s">
        <v>35</v>
      </c>
      <c r="Q145" s="121" t="s">
        <v>35</v>
      </c>
      <c r="R145" s="118" t="s">
        <v>35</v>
      </c>
      <c r="S145" s="124" t="s">
        <v>35</v>
      </c>
      <c r="T145" s="124" t="s">
        <v>35</v>
      </c>
      <c r="U145" s="124" t="s">
        <v>35</v>
      </c>
      <c r="V145" s="124" t="s">
        <v>35</v>
      </c>
      <c r="W145" s="124" t="s">
        <v>35</v>
      </c>
      <c r="X145" s="124" t="s">
        <v>35</v>
      </c>
      <c r="Y145" s="124" t="s">
        <v>35</v>
      </c>
      <c r="Z145" s="124" t="s">
        <v>35</v>
      </c>
      <c r="AA145" s="124" t="s">
        <v>35</v>
      </c>
      <c r="AB145" s="124" t="s">
        <v>35</v>
      </c>
      <c r="AC145" s="124" t="s">
        <v>35</v>
      </c>
      <c r="AD145" s="124" t="s">
        <v>35</v>
      </c>
      <c r="AE145" s="124" t="s">
        <v>35</v>
      </c>
      <c r="AF145" s="124" t="s">
        <v>35</v>
      </c>
      <c r="AG145" s="124" t="s">
        <v>35</v>
      </c>
      <c r="AH145" s="124" t="s">
        <v>35</v>
      </c>
      <c r="AI145" s="124" t="s">
        <v>35</v>
      </c>
      <c r="AJ145" s="124" t="s">
        <v>35</v>
      </c>
      <c r="AK145" s="124" t="s">
        <v>35</v>
      </c>
      <c r="AL145" s="124" t="s">
        <v>35</v>
      </c>
      <c r="AM145" s="115" t="s">
        <v>35</v>
      </c>
      <c r="AN145" s="71"/>
      <c r="AO145" s="71"/>
      <c r="AP145" s="71"/>
      <c r="AQ145" s="71"/>
      <c r="AR145" s="71"/>
      <c r="AS145" s="71"/>
      <c r="AT145" s="71"/>
      <c r="AU145" s="71"/>
      <c r="AV145" s="71"/>
      <c r="AW145" s="71"/>
      <c r="AX145" s="71"/>
      <c r="AY145" s="71"/>
      <c r="AZ145" s="402"/>
      <c r="BA145" s="1043"/>
      <c r="BB145" s="678" t="s">
        <v>65</v>
      </c>
      <c r="BC145" s="111" t="s">
        <v>35</v>
      </c>
      <c r="BD145" s="107" t="s">
        <v>35</v>
      </c>
      <c r="BE145" s="107" t="s">
        <v>35</v>
      </c>
      <c r="BF145" s="107" t="s">
        <v>35</v>
      </c>
      <c r="BG145" s="102" t="s">
        <v>35</v>
      </c>
      <c r="BH145" s="111" t="s">
        <v>35</v>
      </c>
      <c r="BI145" s="107" t="s">
        <v>35</v>
      </c>
      <c r="BJ145" s="107" t="s">
        <v>35</v>
      </c>
      <c r="BK145" s="107" t="s">
        <v>35</v>
      </c>
      <c r="BL145" s="102" t="s">
        <v>35</v>
      </c>
      <c r="BM145" s="111" t="s">
        <v>35</v>
      </c>
      <c r="BN145" s="107" t="s">
        <v>35</v>
      </c>
      <c r="BO145" s="107" t="s">
        <v>35</v>
      </c>
      <c r="BP145" s="107" t="s">
        <v>35</v>
      </c>
      <c r="BQ145" s="102" t="s">
        <v>35</v>
      </c>
      <c r="BR145" s="111" t="s">
        <v>35</v>
      </c>
      <c r="BS145" s="107" t="s">
        <v>35</v>
      </c>
      <c r="BT145" s="107" t="s">
        <v>35</v>
      </c>
      <c r="BU145" s="107" t="s">
        <v>35</v>
      </c>
      <c r="BV145" s="107" t="s">
        <v>35</v>
      </c>
      <c r="BW145" s="107" t="s">
        <v>35</v>
      </c>
      <c r="BX145" s="107" t="s">
        <v>35</v>
      </c>
      <c r="BY145" s="96" t="s">
        <v>35</v>
      </c>
      <c r="BZ145" s="96" t="s">
        <v>35</v>
      </c>
      <c r="CA145" s="96" t="s">
        <v>35</v>
      </c>
      <c r="CB145" s="96" t="s">
        <v>35</v>
      </c>
      <c r="CC145" s="96" t="s">
        <v>35</v>
      </c>
      <c r="CD145" s="96" t="s">
        <v>35</v>
      </c>
      <c r="CE145" s="96" t="s">
        <v>35</v>
      </c>
      <c r="CF145" s="96" t="s">
        <v>35</v>
      </c>
      <c r="CG145" s="96" t="s">
        <v>35</v>
      </c>
      <c r="CH145" s="96" t="s">
        <v>35</v>
      </c>
      <c r="CI145" s="96" t="s">
        <v>35</v>
      </c>
      <c r="CJ145" s="96" t="s">
        <v>35</v>
      </c>
      <c r="CK145" s="96" t="s">
        <v>35</v>
      </c>
      <c r="CL145" s="96" t="s">
        <v>35</v>
      </c>
      <c r="CM145" s="96" t="s">
        <v>35</v>
      </c>
      <c r="CN145" s="68"/>
      <c r="CO145" s="68"/>
      <c r="CP145" s="68"/>
      <c r="CQ145" s="68"/>
      <c r="CR145" s="68"/>
      <c r="CS145" s="68"/>
      <c r="CT145" s="68"/>
      <c r="CU145" s="68"/>
      <c r="CV145" s="68"/>
      <c r="CW145" s="68"/>
      <c r="CX145" s="68"/>
      <c r="CY145" s="68"/>
      <c r="CZ145" s="68"/>
    </row>
    <row r="146" s="365" customFormat="true" ht="15" customHeight="true" x14ac:dyDescent="0.2">
      <c r="A146" s="1056"/>
      <c r="B146" s="436" t="s">
        <v>66</v>
      </c>
      <c r="C146" s="127" t="s">
        <v>35</v>
      </c>
      <c r="D146" s="124" t="s">
        <v>35</v>
      </c>
      <c r="E146" s="124" t="s">
        <v>35</v>
      </c>
      <c r="F146" s="124" t="s">
        <v>35</v>
      </c>
      <c r="G146" s="121" t="s">
        <v>35</v>
      </c>
      <c r="H146" s="118" t="s">
        <v>35</v>
      </c>
      <c r="I146" s="124" t="s">
        <v>35</v>
      </c>
      <c r="J146" s="124" t="s">
        <v>35</v>
      </c>
      <c r="K146" s="124" t="s">
        <v>35</v>
      </c>
      <c r="L146" s="115" t="s">
        <v>35</v>
      </c>
      <c r="M146" s="127" t="s">
        <v>35</v>
      </c>
      <c r="N146" s="124" t="s">
        <v>35</v>
      </c>
      <c r="O146" s="124" t="s">
        <v>35</v>
      </c>
      <c r="P146" s="124" t="s">
        <v>35</v>
      </c>
      <c r="Q146" s="121" t="s">
        <v>35</v>
      </c>
      <c r="R146" s="118" t="s">
        <v>35</v>
      </c>
      <c r="S146" s="124" t="s">
        <v>35</v>
      </c>
      <c r="T146" s="124" t="s">
        <v>35</v>
      </c>
      <c r="U146" s="124" t="s">
        <v>35</v>
      </c>
      <c r="V146" s="124" t="s">
        <v>35</v>
      </c>
      <c r="W146" s="124" t="s">
        <v>35</v>
      </c>
      <c r="X146" s="124" t="s">
        <v>35</v>
      </c>
      <c r="Y146" s="124" t="s">
        <v>35</v>
      </c>
      <c r="Z146" s="124" t="s">
        <v>35</v>
      </c>
      <c r="AA146" s="124" t="s">
        <v>35</v>
      </c>
      <c r="AB146" s="124" t="s">
        <v>35</v>
      </c>
      <c r="AC146" s="124" t="s">
        <v>35</v>
      </c>
      <c r="AD146" s="124" t="s">
        <v>35</v>
      </c>
      <c r="AE146" s="124" t="s">
        <v>35</v>
      </c>
      <c r="AF146" s="124" t="s">
        <v>35</v>
      </c>
      <c r="AG146" s="124" t="s">
        <v>35</v>
      </c>
      <c r="AH146" s="124" t="s">
        <v>35</v>
      </c>
      <c r="AI146" s="124" t="s">
        <v>35</v>
      </c>
      <c r="AJ146" s="124" t="s">
        <v>35</v>
      </c>
      <c r="AK146" s="124" t="s">
        <v>35</v>
      </c>
      <c r="AL146" s="124" t="s">
        <v>35</v>
      </c>
      <c r="AM146" s="115" t="s">
        <v>35</v>
      </c>
      <c r="AN146" s="71"/>
      <c r="AO146" s="71"/>
      <c r="AP146" s="71"/>
      <c r="AQ146" s="71"/>
      <c r="AR146" s="71"/>
      <c r="AS146" s="71"/>
      <c r="AT146" s="71"/>
      <c r="AU146" s="71"/>
      <c r="AV146" s="71"/>
      <c r="AW146" s="71"/>
      <c r="AX146" s="71"/>
      <c r="AY146" s="71"/>
      <c r="AZ146" s="402"/>
      <c r="BA146" s="1043"/>
      <c r="BB146" s="678" t="s">
        <v>66</v>
      </c>
      <c r="BC146" s="111" t="s">
        <v>35</v>
      </c>
      <c r="BD146" s="107" t="s">
        <v>35</v>
      </c>
      <c r="BE146" s="107" t="s">
        <v>35</v>
      </c>
      <c r="BF146" s="107" t="s">
        <v>35</v>
      </c>
      <c r="BG146" s="102" t="s">
        <v>35</v>
      </c>
      <c r="BH146" s="111" t="s">
        <v>35</v>
      </c>
      <c r="BI146" s="107" t="s">
        <v>35</v>
      </c>
      <c r="BJ146" s="107" t="s">
        <v>35</v>
      </c>
      <c r="BK146" s="107" t="s">
        <v>35</v>
      </c>
      <c r="BL146" s="102" t="s">
        <v>35</v>
      </c>
      <c r="BM146" s="111" t="s">
        <v>35</v>
      </c>
      <c r="BN146" s="107" t="s">
        <v>35</v>
      </c>
      <c r="BO146" s="107" t="s">
        <v>35</v>
      </c>
      <c r="BP146" s="107" t="s">
        <v>35</v>
      </c>
      <c r="BQ146" s="102" t="s">
        <v>35</v>
      </c>
      <c r="BR146" s="111" t="s">
        <v>35</v>
      </c>
      <c r="BS146" s="107" t="s">
        <v>35</v>
      </c>
      <c r="BT146" s="107" t="s">
        <v>35</v>
      </c>
      <c r="BU146" s="107" t="s">
        <v>35</v>
      </c>
      <c r="BV146" s="107" t="s">
        <v>35</v>
      </c>
      <c r="BW146" s="107" t="s">
        <v>35</v>
      </c>
      <c r="BX146" s="107" t="s">
        <v>35</v>
      </c>
      <c r="BY146" s="96" t="s">
        <v>35</v>
      </c>
      <c r="BZ146" s="96" t="s">
        <v>35</v>
      </c>
      <c r="CA146" s="96" t="s">
        <v>35</v>
      </c>
      <c r="CB146" s="96" t="s">
        <v>35</v>
      </c>
      <c r="CC146" s="96" t="s">
        <v>35</v>
      </c>
      <c r="CD146" s="96" t="s">
        <v>35</v>
      </c>
      <c r="CE146" s="96" t="s">
        <v>35</v>
      </c>
      <c r="CF146" s="96" t="s">
        <v>35</v>
      </c>
      <c r="CG146" s="96" t="s">
        <v>35</v>
      </c>
      <c r="CH146" s="96" t="s">
        <v>35</v>
      </c>
      <c r="CI146" s="96" t="s">
        <v>35</v>
      </c>
      <c r="CJ146" s="96" t="s">
        <v>35</v>
      </c>
      <c r="CK146" s="96" t="s">
        <v>35</v>
      </c>
      <c r="CL146" s="96" t="s">
        <v>35</v>
      </c>
      <c r="CM146" s="96" t="s">
        <v>35</v>
      </c>
      <c r="CN146" s="68"/>
      <c r="CO146" s="68"/>
      <c r="CP146" s="68"/>
      <c r="CQ146" s="68"/>
      <c r="CR146" s="68"/>
      <c r="CS146" s="68"/>
      <c r="CT146" s="68"/>
      <c r="CU146" s="68"/>
      <c r="CV146" s="68"/>
      <c r="CW146" s="68"/>
      <c r="CX146" s="68"/>
      <c r="CY146" s="68"/>
      <c r="CZ146" s="68"/>
    </row>
    <row r="147" s="365" customFormat="true" ht="15" customHeight="true" x14ac:dyDescent="0.2">
      <c r="A147" s="1056"/>
      <c r="B147" s="436" t="s">
        <v>67</v>
      </c>
      <c r="C147" s="127" t="s">
        <v>35</v>
      </c>
      <c r="D147" s="124" t="s">
        <v>35</v>
      </c>
      <c r="E147" s="124" t="s">
        <v>35</v>
      </c>
      <c r="F147" s="124" t="s">
        <v>35</v>
      </c>
      <c r="G147" s="121" t="s">
        <v>35</v>
      </c>
      <c r="H147" s="118" t="s">
        <v>35</v>
      </c>
      <c r="I147" s="124" t="s">
        <v>35</v>
      </c>
      <c r="J147" s="124" t="s">
        <v>35</v>
      </c>
      <c r="K147" s="124" t="s">
        <v>35</v>
      </c>
      <c r="L147" s="115" t="s">
        <v>35</v>
      </c>
      <c r="M147" s="127" t="s">
        <v>35</v>
      </c>
      <c r="N147" s="124" t="s">
        <v>35</v>
      </c>
      <c r="O147" s="124" t="s">
        <v>35</v>
      </c>
      <c r="P147" s="124" t="s">
        <v>35</v>
      </c>
      <c r="Q147" s="121" t="s">
        <v>35</v>
      </c>
      <c r="R147" s="118" t="s">
        <v>35</v>
      </c>
      <c r="S147" s="124" t="s">
        <v>35</v>
      </c>
      <c r="T147" s="124" t="s">
        <v>35</v>
      </c>
      <c r="U147" s="124" t="s">
        <v>35</v>
      </c>
      <c r="V147" s="124" t="s">
        <v>35</v>
      </c>
      <c r="W147" s="124" t="s">
        <v>35</v>
      </c>
      <c r="X147" s="124" t="s">
        <v>35</v>
      </c>
      <c r="Y147" s="124" t="s">
        <v>35</v>
      </c>
      <c r="Z147" s="124" t="s">
        <v>35</v>
      </c>
      <c r="AA147" s="124" t="s">
        <v>35</v>
      </c>
      <c r="AB147" s="124" t="s">
        <v>35</v>
      </c>
      <c r="AC147" s="124" t="s">
        <v>35</v>
      </c>
      <c r="AD147" s="124" t="s">
        <v>35</v>
      </c>
      <c r="AE147" s="124" t="s">
        <v>35</v>
      </c>
      <c r="AF147" s="124" t="s">
        <v>35</v>
      </c>
      <c r="AG147" s="124" t="s">
        <v>35</v>
      </c>
      <c r="AH147" s="124" t="s">
        <v>35</v>
      </c>
      <c r="AI147" s="124" t="s">
        <v>35</v>
      </c>
      <c r="AJ147" s="124" t="s">
        <v>35</v>
      </c>
      <c r="AK147" s="124" t="s">
        <v>35</v>
      </c>
      <c r="AL147" s="124" t="s">
        <v>35</v>
      </c>
      <c r="AM147" s="115" t="s">
        <v>35</v>
      </c>
      <c r="AN147" s="71"/>
      <c r="AO147" s="71"/>
      <c r="AP147" s="71"/>
      <c r="AQ147" s="71"/>
      <c r="AR147" s="71"/>
      <c r="AS147" s="71"/>
      <c r="AT147" s="71"/>
      <c r="AU147" s="71"/>
      <c r="AV147" s="71"/>
      <c r="AW147" s="71"/>
      <c r="AX147" s="71"/>
      <c r="AY147" s="71"/>
      <c r="AZ147" s="402"/>
      <c r="BA147" s="1043"/>
      <c r="BB147" s="678" t="s">
        <v>67</v>
      </c>
      <c r="BC147" s="111" t="s">
        <v>35</v>
      </c>
      <c r="BD147" s="107" t="s">
        <v>35</v>
      </c>
      <c r="BE147" s="107" t="s">
        <v>35</v>
      </c>
      <c r="BF147" s="107" t="s">
        <v>35</v>
      </c>
      <c r="BG147" s="102" t="s">
        <v>35</v>
      </c>
      <c r="BH147" s="111" t="s">
        <v>35</v>
      </c>
      <c r="BI147" s="107" t="s">
        <v>35</v>
      </c>
      <c r="BJ147" s="107" t="s">
        <v>35</v>
      </c>
      <c r="BK147" s="107" t="s">
        <v>35</v>
      </c>
      <c r="BL147" s="102" t="s">
        <v>35</v>
      </c>
      <c r="BM147" s="111" t="s">
        <v>35</v>
      </c>
      <c r="BN147" s="107" t="s">
        <v>35</v>
      </c>
      <c r="BO147" s="107" t="s">
        <v>35</v>
      </c>
      <c r="BP147" s="107" t="s">
        <v>35</v>
      </c>
      <c r="BQ147" s="102" t="s">
        <v>35</v>
      </c>
      <c r="BR147" s="111" t="s">
        <v>35</v>
      </c>
      <c r="BS147" s="107" t="s">
        <v>35</v>
      </c>
      <c r="BT147" s="107" t="s">
        <v>35</v>
      </c>
      <c r="BU147" s="107" t="s">
        <v>35</v>
      </c>
      <c r="BV147" s="107" t="s">
        <v>35</v>
      </c>
      <c r="BW147" s="107" t="s">
        <v>35</v>
      </c>
      <c r="BX147" s="107" t="s">
        <v>35</v>
      </c>
      <c r="BY147" s="96" t="s">
        <v>35</v>
      </c>
      <c r="BZ147" s="96" t="s">
        <v>35</v>
      </c>
      <c r="CA147" s="96" t="s">
        <v>35</v>
      </c>
      <c r="CB147" s="96" t="s">
        <v>35</v>
      </c>
      <c r="CC147" s="96" t="s">
        <v>35</v>
      </c>
      <c r="CD147" s="96" t="s">
        <v>35</v>
      </c>
      <c r="CE147" s="96" t="s">
        <v>35</v>
      </c>
      <c r="CF147" s="96" t="s">
        <v>35</v>
      </c>
      <c r="CG147" s="96" t="s">
        <v>35</v>
      </c>
      <c r="CH147" s="96" t="s">
        <v>35</v>
      </c>
      <c r="CI147" s="96" t="s">
        <v>35</v>
      </c>
      <c r="CJ147" s="96" t="s">
        <v>35</v>
      </c>
      <c r="CK147" s="96" t="s">
        <v>35</v>
      </c>
      <c r="CL147" s="96" t="s">
        <v>35</v>
      </c>
      <c r="CM147" s="96" t="s">
        <v>35</v>
      </c>
      <c r="CN147" s="68"/>
      <c r="CO147" s="68"/>
      <c r="CP147" s="68"/>
      <c r="CQ147" s="68"/>
      <c r="CR147" s="68"/>
      <c r="CS147" s="68"/>
      <c r="CT147" s="68"/>
      <c r="CU147" s="68"/>
      <c r="CV147" s="68"/>
      <c r="CW147" s="68"/>
      <c r="CX147" s="68"/>
      <c r="CY147" s="68"/>
      <c r="CZ147" s="68"/>
    </row>
    <row r="148" s="365" customFormat="true" ht="15" customHeight="true" x14ac:dyDescent="0.2">
      <c r="A148" s="1056" t="s">
        <v>109</v>
      </c>
      <c r="B148" s="436" t="s">
        <v>49</v>
      </c>
      <c r="C148" s="217">
        <v>0.56285849688941336</v>
      </c>
      <c r="D148" s="216">
        <v>0.4369569409243399</v>
      </c>
      <c r="E148" s="216">
        <v>0.95084367488165278</v>
      </c>
      <c r="F148" s="216">
        <v>1.774805042080519</v>
      </c>
      <c r="G148" s="215">
        <v>10.264399261971482</v>
      </c>
      <c r="H148" s="205">
        <v>4.7077364327003544</v>
      </c>
      <c r="I148" s="216">
        <v>10.755929398627897</v>
      </c>
      <c r="J148" s="216">
        <v>14.327221309919633</v>
      </c>
      <c r="K148" s="216">
        <v>13.702655735263583</v>
      </c>
      <c r="L148" s="209">
        <v>15.886323022510581</v>
      </c>
      <c r="M148" s="217">
        <v>0.50804012423982237</v>
      </c>
      <c r="N148" s="216">
        <v>0.54574345513209621</v>
      </c>
      <c r="O148" s="216">
        <v>0.59394583233545317</v>
      </c>
      <c r="P148" s="216">
        <v>1.0029747570952259</v>
      </c>
      <c r="Q148" s="215">
        <v>3.8349629228607194</v>
      </c>
      <c r="R148" s="205">
        <v>0.15067565063919694</v>
      </c>
      <c r="S148" s="216">
        <v>8.81829188252728</v>
      </c>
      <c r="T148" s="216">
        <v>7.4875646279675467E-2</v>
      </c>
      <c r="U148" s="216">
        <v>4.3937998942447516</v>
      </c>
      <c r="V148" s="216">
        <v>0.21870428504456055</v>
      </c>
      <c r="W148" s="216">
        <v>0.97059122882268356</v>
      </c>
      <c r="X148" s="216">
        <v>1.7559601058427834</v>
      </c>
      <c r="Y148" s="216">
        <v>0.81022711434187744</v>
      </c>
      <c r="Z148" s="216">
        <v>3.8936552395888406</v>
      </c>
      <c r="AA148" s="216">
        <v>0</v>
      </c>
      <c r="AB148" s="216">
        <v>4.003779325305989</v>
      </c>
      <c r="AC148" s="216">
        <v>0</v>
      </c>
      <c r="AD148" s="216">
        <v>4.1729698857831039</v>
      </c>
      <c r="AE148" s="216">
        <v>6.4942825547109448</v>
      </c>
      <c r="AF148" s="216">
        <v>0</v>
      </c>
      <c r="AG148" s="216">
        <v>1.3429993367331452</v>
      </c>
      <c r="AH148" s="216">
        <v>1.9213752226388756E-2</v>
      </c>
      <c r="AI148" s="216">
        <v>1.1695644939273731</v>
      </c>
      <c r="AJ148" s="216">
        <v>2.2645743112786914</v>
      </c>
      <c r="AK148" s="216">
        <v>1.0317962424708551</v>
      </c>
      <c r="AL148" s="216">
        <v>0.97016274963621418</v>
      </c>
      <c r="AM148" s="209">
        <v>5.9603183581841718E-2</v>
      </c>
      <c r="AN148" s="70"/>
      <c r="AO148" s="70"/>
      <c r="AP148" s="70"/>
      <c r="AQ148" s="70"/>
      <c r="AR148" s="70"/>
      <c r="AS148" s="70"/>
      <c r="AT148" s="70"/>
      <c r="AU148" s="70"/>
      <c r="AV148" s="70"/>
      <c r="AW148" s="70"/>
      <c r="AX148" s="70"/>
      <c r="AY148" s="70"/>
      <c r="AZ148" s="402"/>
      <c r="BA148" s="1043" t="s">
        <v>109</v>
      </c>
      <c r="BB148" s="678" t="s">
        <v>49</v>
      </c>
      <c r="BC148" s="111" t="s">
        <v>35</v>
      </c>
      <c r="BD148" s="107" t="s">
        <v>35</v>
      </c>
      <c r="BE148" s="107" t="s">
        <v>35</v>
      </c>
      <c r="BF148" s="107" t="s">
        <v>35</v>
      </c>
      <c r="BG148" s="102" t="s">
        <v>35</v>
      </c>
      <c r="BH148" s="111" t="s">
        <v>35</v>
      </c>
      <c r="BI148" s="107" t="s">
        <v>35</v>
      </c>
      <c r="BJ148" s="107" t="s">
        <v>35</v>
      </c>
      <c r="BK148" s="107" t="s">
        <v>35</v>
      </c>
      <c r="BL148" s="102" t="s">
        <v>35</v>
      </c>
      <c r="BM148" s="111" t="s">
        <v>35</v>
      </c>
      <c r="BN148" s="107" t="s">
        <v>35</v>
      </c>
      <c r="BO148" s="107" t="s">
        <v>35</v>
      </c>
      <c r="BP148" s="107" t="s">
        <v>35</v>
      </c>
      <c r="BQ148" s="102" t="s">
        <v>35</v>
      </c>
      <c r="BR148" s="111" t="s">
        <v>35</v>
      </c>
      <c r="BS148" s="107" t="s">
        <v>35</v>
      </c>
      <c r="BT148" s="107" t="s">
        <v>35</v>
      </c>
      <c r="BU148" s="107" t="s">
        <v>35</v>
      </c>
      <c r="BV148" s="107" t="s">
        <v>35</v>
      </c>
      <c r="BW148" s="107" t="s">
        <v>35</v>
      </c>
      <c r="BX148" s="107" t="s">
        <v>35</v>
      </c>
      <c r="BY148" s="96" t="s">
        <v>35</v>
      </c>
      <c r="BZ148" s="96" t="s">
        <v>35</v>
      </c>
      <c r="CA148" s="96" t="s">
        <v>35</v>
      </c>
      <c r="CB148" s="96" t="s">
        <v>35</v>
      </c>
      <c r="CC148" s="96" t="s">
        <v>35</v>
      </c>
      <c r="CD148" s="96" t="s">
        <v>35</v>
      </c>
      <c r="CE148" s="96" t="s">
        <v>35</v>
      </c>
      <c r="CF148" s="96" t="s">
        <v>35</v>
      </c>
      <c r="CG148" s="96" t="s">
        <v>35</v>
      </c>
      <c r="CH148" s="96" t="s">
        <v>35</v>
      </c>
      <c r="CI148" s="96" t="s">
        <v>35</v>
      </c>
      <c r="CJ148" s="96" t="s">
        <v>35</v>
      </c>
      <c r="CK148" s="96" t="s">
        <v>35</v>
      </c>
      <c r="CL148" s="96" t="s">
        <v>35</v>
      </c>
      <c r="CM148" s="96" t="s">
        <v>35</v>
      </c>
      <c r="CN148" s="68"/>
      <c r="CO148" s="68"/>
      <c r="CP148" s="68"/>
      <c r="CQ148" s="68"/>
      <c r="CR148" s="68"/>
      <c r="CS148" s="68"/>
      <c r="CT148" s="68"/>
      <c r="CU148" s="68"/>
      <c r="CV148" s="68"/>
      <c r="CW148" s="68"/>
      <c r="CX148" s="68"/>
      <c r="CY148" s="68"/>
      <c r="CZ148" s="68"/>
    </row>
    <row r="149" s="365" customFormat="true" ht="15" customHeight="true" x14ac:dyDescent="0.2">
      <c r="A149" s="1056"/>
      <c r="B149" s="436" t="s">
        <v>48</v>
      </c>
      <c r="C149" s="217">
        <v>7.9202096182694887E-2</v>
      </c>
      <c r="D149" s="216">
        <v>0.25831465002631804</v>
      </c>
      <c r="E149" s="216">
        <v>0.48437051957479571</v>
      </c>
      <c r="F149" s="216">
        <v>1.4699452603675915</v>
      </c>
      <c r="G149" s="215">
        <v>11.940016931295929</v>
      </c>
      <c r="H149" s="205">
        <v>1.9271215046474963</v>
      </c>
      <c r="I149" s="216">
        <v>2.6740591319714047</v>
      </c>
      <c r="J149" s="216">
        <v>7.472750440350068</v>
      </c>
      <c r="K149" s="216">
        <v>9.7031013762020759</v>
      </c>
      <c r="L149" s="209">
        <v>38.806755122796226</v>
      </c>
      <c r="M149" s="217">
        <v>0</v>
      </c>
      <c r="N149" s="216">
        <v>0.19109073557641584</v>
      </c>
      <c r="O149" s="216">
        <v>0.43610894697814423</v>
      </c>
      <c r="P149" s="216">
        <v>0.86476757952623684</v>
      </c>
      <c r="Q149" s="215">
        <v>5.0754867826624439</v>
      </c>
      <c r="R149" s="205">
        <v>1.1638060199244393</v>
      </c>
      <c r="S149" s="216">
        <v>9.2917106282836404</v>
      </c>
      <c r="T149" s="216">
        <v>1.8120100453277401</v>
      </c>
      <c r="U149" s="216">
        <v>2.6764898326818023</v>
      </c>
      <c r="V149" s="216">
        <v>0</v>
      </c>
      <c r="W149" s="216">
        <v>0.2598632194574958</v>
      </c>
      <c r="X149" s="216">
        <v>1.0196667373038657</v>
      </c>
      <c r="Y149" s="216">
        <v>0.50744106463856964</v>
      </c>
      <c r="Z149" s="216">
        <v>4.1180106603534767</v>
      </c>
      <c r="AA149" s="216">
        <v>0.27140450809508465</v>
      </c>
      <c r="AB149" s="216">
        <v>3.2703783039228078</v>
      </c>
      <c r="AC149" s="216">
        <v>0</v>
      </c>
      <c r="AD149" s="216">
        <v>4.165842736119072</v>
      </c>
      <c r="AE149" s="216">
        <v>3.0008425483111743</v>
      </c>
      <c r="AF149" s="216">
        <v>0.4304890155937478</v>
      </c>
      <c r="AG149" s="216">
        <v>3.8759445012315159</v>
      </c>
      <c r="AH149" s="216">
        <v>0.59228645503564492</v>
      </c>
      <c r="AI149" s="216">
        <v>0.74248844072942155</v>
      </c>
      <c r="AJ149" s="216">
        <v>2.7564143334421445</v>
      </c>
      <c r="AK149" s="216">
        <v>0.82524775144455742</v>
      </c>
      <c r="AL149" s="216">
        <v>1.192843114939411</v>
      </c>
      <c r="AM149" s="209">
        <v>0.48584376943621799</v>
      </c>
      <c r="AN149" s="70"/>
      <c r="AO149" s="70"/>
      <c r="AP149" s="70"/>
      <c r="AQ149" s="70"/>
      <c r="AR149" s="70"/>
      <c r="AS149" s="70"/>
      <c r="AT149" s="70"/>
      <c r="AU149" s="70"/>
      <c r="AV149" s="70"/>
      <c r="AW149" s="70"/>
      <c r="AX149" s="70"/>
      <c r="AY149" s="70"/>
      <c r="AZ149" s="402"/>
      <c r="BA149" s="1043"/>
      <c r="BB149" s="678" t="s">
        <v>48</v>
      </c>
      <c r="BC149" s="111" t="s">
        <v>35</v>
      </c>
      <c r="BD149" s="107" t="s">
        <v>35</v>
      </c>
      <c r="BE149" s="107" t="s">
        <v>35</v>
      </c>
      <c r="BF149" s="107" t="s">
        <v>35</v>
      </c>
      <c r="BG149" s="102" t="s">
        <v>35</v>
      </c>
      <c r="BH149" s="111" t="s">
        <v>35</v>
      </c>
      <c r="BI149" s="107" t="s">
        <v>35</v>
      </c>
      <c r="BJ149" s="107" t="s">
        <v>35</v>
      </c>
      <c r="BK149" s="107" t="s">
        <v>35</v>
      </c>
      <c r="BL149" s="102" t="s">
        <v>35</v>
      </c>
      <c r="BM149" s="111" t="s">
        <v>35</v>
      </c>
      <c r="BN149" s="107" t="s">
        <v>35</v>
      </c>
      <c r="BO149" s="107" t="s">
        <v>35</v>
      </c>
      <c r="BP149" s="107" t="s">
        <v>35</v>
      </c>
      <c r="BQ149" s="102" t="s">
        <v>35</v>
      </c>
      <c r="BR149" s="111" t="s">
        <v>35</v>
      </c>
      <c r="BS149" s="107" t="s">
        <v>35</v>
      </c>
      <c r="BT149" s="107" t="s">
        <v>35</v>
      </c>
      <c r="BU149" s="107" t="s">
        <v>35</v>
      </c>
      <c r="BV149" s="107" t="s">
        <v>35</v>
      </c>
      <c r="BW149" s="107" t="s">
        <v>35</v>
      </c>
      <c r="BX149" s="107" t="s">
        <v>35</v>
      </c>
      <c r="BY149" s="96" t="s">
        <v>35</v>
      </c>
      <c r="BZ149" s="96" t="s">
        <v>35</v>
      </c>
      <c r="CA149" s="96" t="s">
        <v>35</v>
      </c>
      <c r="CB149" s="96" t="s">
        <v>35</v>
      </c>
      <c r="CC149" s="96" t="s">
        <v>35</v>
      </c>
      <c r="CD149" s="96" t="s">
        <v>35</v>
      </c>
      <c r="CE149" s="96" t="s">
        <v>35</v>
      </c>
      <c r="CF149" s="96" t="s">
        <v>35</v>
      </c>
      <c r="CG149" s="96" t="s">
        <v>35</v>
      </c>
      <c r="CH149" s="96" t="s">
        <v>35</v>
      </c>
      <c r="CI149" s="96" t="s">
        <v>35</v>
      </c>
      <c r="CJ149" s="96" t="s">
        <v>35</v>
      </c>
      <c r="CK149" s="96" t="s">
        <v>35</v>
      </c>
      <c r="CL149" s="96" t="s">
        <v>35</v>
      </c>
      <c r="CM149" s="96" t="s">
        <v>35</v>
      </c>
      <c r="CN149" s="68"/>
      <c r="CO149" s="68"/>
      <c r="CP149" s="68"/>
      <c r="CQ149" s="68"/>
      <c r="CR149" s="68"/>
      <c r="CS149" s="68"/>
      <c r="CT149" s="68"/>
      <c r="CU149" s="68"/>
      <c r="CV149" s="68"/>
      <c r="CW149" s="68"/>
      <c r="CX149" s="68"/>
      <c r="CY149" s="68"/>
      <c r="CZ149" s="68"/>
    </row>
    <row r="150" s="365" customFormat="true" ht="15" customHeight="true" x14ac:dyDescent="0.2">
      <c r="A150" s="1056"/>
      <c r="B150" s="436" t="s">
        <v>111</v>
      </c>
      <c r="C150" s="217">
        <v>99.357939406927898</v>
      </c>
      <c r="D150" s="216">
        <v>99.304728409049346</v>
      </c>
      <c r="E150" s="216">
        <v>98.564785805543494</v>
      </c>
      <c r="F150" s="216">
        <v>96.755249697552003</v>
      </c>
      <c r="G150" s="215">
        <v>77.795583806732822</v>
      </c>
      <c r="H150" s="205">
        <v>93.365142062652183</v>
      </c>
      <c r="I150" s="216">
        <v>86.570011469400839</v>
      </c>
      <c r="J150" s="216">
        <v>78.200028249730124</v>
      </c>
      <c r="K150" s="216">
        <v>76.594242888534183</v>
      </c>
      <c r="L150" s="209">
        <v>45.30692185469303</v>
      </c>
      <c r="M150" s="217">
        <v>99.491959875760188</v>
      </c>
      <c r="N150" s="216">
        <v>99.263165809291493</v>
      </c>
      <c r="O150" s="216">
        <v>98.969945220686384</v>
      </c>
      <c r="P150" s="216">
        <v>98.132257663378567</v>
      </c>
      <c r="Q150" s="215">
        <v>91.089550294476922</v>
      </c>
      <c r="R150" s="205">
        <v>98.685518329436377</v>
      </c>
      <c r="S150" s="216">
        <v>81.889997489189227</v>
      </c>
      <c r="T150" s="216">
        <v>98.113114308392625</v>
      </c>
      <c r="U150" s="216">
        <v>92.929710273073468</v>
      </c>
      <c r="V150" s="216">
        <v>99.781295714955448</v>
      </c>
      <c r="W150" s="216">
        <v>98.769545551719801</v>
      </c>
      <c r="X150" s="216">
        <v>97.224373156853247</v>
      </c>
      <c r="Y150" s="216">
        <v>98.682331821019531</v>
      </c>
      <c r="Z150" s="216">
        <v>91.988334100057742</v>
      </c>
      <c r="AA150" s="216">
        <v>99.728595491904898</v>
      </c>
      <c r="AB150" s="216">
        <v>92.725842370771318</v>
      </c>
      <c r="AC150" s="216">
        <v>100</v>
      </c>
      <c r="AD150" s="216">
        <v>91.661187378097836</v>
      </c>
      <c r="AE150" s="216">
        <v>90.50487489697781</v>
      </c>
      <c r="AF150" s="216">
        <v>99.569510984406264</v>
      </c>
      <c r="AG150" s="216">
        <v>94.781056162035327</v>
      </c>
      <c r="AH150" s="216">
        <v>99.388499792737974</v>
      </c>
      <c r="AI150" s="216">
        <v>98.087947065343144</v>
      </c>
      <c r="AJ150" s="216">
        <v>94.979011355279184</v>
      </c>
      <c r="AK150" s="216">
        <v>98.142956006084589</v>
      </c>
      <c r="AL150" s="216">
        <v>97.836994135424405</v>
      </c>
      <c r="AM150" s="209">
        <v>99.454553046981971</v>
      </c>
      <c r="AN150" s="70"/>
      <c r="AO150" s="70"/>
      <c r="AP150" s="70"/>
      <c r="AQ150" s="70"/>
      <c r="AR150" s="70"/>
      <c r="AS150" s="70"/>
      <c r="AT150" s="70"/>
      <c r="AU150" s="70"/>
      <c r="AV150" s="70"/>
      <c r="AW150" s="70"/>
      <c r="AX150" s="70"/>
      <c r="AY150" s="70"/>
      <c r="AZ150" s="402"/>
      <c r="BA150" s="1043"/>
      <c r="BB150" s="678" t="s">
        <v>111</v>
      </c>
      <c r="BC150" s="111" t="s">
        <v>35</v>
      </c>
      <c r="BD150" s="107" t="s">
        <v>35</v>
      </c>
      <c r="BE150" s="107" t="s">
        <v>35</v>
      </c>
      <c r="BF150" s="107" t="s">
        <v>35</v>
      </c>
      <c r="BG150" s="102" t="s">
        <v>35</v>
      </c>
      <c r="BH150" s="111" t="s">
        <v>35</v>
      </c>
      <c r="BI150" s="107" t="s">
        <v>35</v>
      </c>
      <c r="BJ150" s="107" t="s">
        <v>35</v>
      </c>
      <c r="BK150" s="107" t="s">
        <v>35</v>
      </c>
      <c r="BL150" s="102" t="s">
        <v>35</v>
      </c>
      <c r="BM150" s="111" t="s">
        <v>35</v>
      </c>
      <c r="BN150" s="107" t="s">
        <v>35</v>
      </c>
      <c r="BO150" s="107" t="s">
        <v>35</v>
      </c>
      <c r="BP150" s="107" t="s">
        <v>35</v>
      </c>
      <c r="BQ150" s="102" t="s">
        <v>35</v>
      </c>
      <c r="BR150" s="111" t="s">
        <v>35</v>
      </c>
      <c r="BS150" s="107" t="s">
        <v>35</v>
      </c>
      <c r="BT150" s="107" t="s">
        <v>35</v>
      </c>
      <c r="BU150" s="107" t="s">
        <v>35</v>
      </c>
      <c r="BV150" s="107" t="s">
        <v>35</v>
      </c>
      <c r="BW150" s="107" t="s">
        <v>35</v>
      </c>
      <c r="BX150" s="107" t="s">
        <v>35</v>
      </c>
      <c r="BY150" s="96" t="s">
        <v>35</v>
      </c>
      <c r="BZ150" s="96" t="s">
        <v>35</v>
      </c>
      <c r="CA150" s="96" t="s">
        <v>35</v>
      </c>
      <c r="CB150" s="96" t="s">
        <v>35</v>
      </c>
      <c r="CC150" s="96" t="s">
        <v>35</v>
      </c>
      <c r="CD150" s="96" t="s">
        <v>35</v>
      </c>
      <c r="CE150" s="96" t="s">
        <v>35</v>
      </c>
      <c r="CF150" s="96" t="s">
        <v>35</v>
      </c>
      <c r="CG150" s="96" t="s">
        <v>35</v>
      </c>
      <c r="CH150" s="96" t="s">
        <v>35</v>
      </c>
      <c r="CI150" s="96" t="s">
        <v>35</v>
      </c>
      <c r="CJ150" s="96" t="s">
        <v>35</v>
      </c>
      <c r="CK150" s="96" t="s">
        <v>35</v>
      </c>
      <c r="CL150" s="96" t="s">
        <v>35</v>
      </c>
      <c r="CM150" s="96" t="s">
        <v>35</v>
      </c>
      <c r="CN150" s="68"/>
      <c r="CO150" s="68"/>
      <c r="CP150" s="68"/>
      <c r="CQ150" s="68"/>
      <c r="CR150" s="68"/>
      <c r="CS150" s="68"/>
      <c r="CT150" s="68"/>
      <c r="CU150" s="68"/>
      <c r="CV150" s="68"/>
      <c r="CW150" s="68"/>
      <c r="CX150" s="68"/>
      <c r="CY150" s="68"/>
      <c r="CZ150" s="68"/>
    </row>
    <row r="151" s="365" customFormat="true" ht="15" customHeight="true" x14ac:dyDescent="0.2">
      <c r="A151" s="1056" t="s">
        <v>110</v>
      </c>
      <c r="B151" s="436" t="s">
        <v>49</v>
      </c>
      <c r="C151" s="217">
        <v>56.677708993912098</v>
      </c>
      <c r="D151" s="216">
        <v>58.356510812924455</v>
      </c>
      <c r="E151" s="216">
        <v>58.449575871558721</v>
      </c>
      <c r="F151" s="216">
        <v>56.937316613596366</v>
      </c>
      <c r="G151" s="215">
        <v>62.729824602192167</v>
      </c>
      <c r="H151" s="205">
        <v>68.773928953209918</v>
      </c>
      <c r="I151" s="216">
        <v>77.350895063172672</v>
      </c>
      <c r="J151" s="216">
        <v>77.466069096400091</v>
      </c>
      <c r="K151" s="216">
        <v>71.744476718315511</v>
      </c>
      <c r="L151" s="209">
        <v>43.764872834374948</v>
      </c>
      <c r="M151" s="217">
        <v>56.335161090594156</v>
      </c>
      <c r="N151" s="216">
        <v>58.022370158879035</v>
      </c>
      <c r="O151" s="216">
        <v>59.82198027774951</v>
      </c>
      <c r="P151" s="216">
        <v>53.718238230392956</v>
      </c>
      <c r="Q151" s="215">
        <v>57.430364790165356</v>
      </c>
      <c r="R151" s="205">
        <v>60.68362020098251</v>
      </c>
      <c r="S151" s="216">
        <v>65.743595611302041</v>
      </c>
      <c r="T151" s="216">
        <v>45.213939543926585</v>
      </c>
      <c r="U151" s="216">
        <v>59.264619050593524</v>
      </c>
      <c r="V151" s="216">
        <v>60.806589776632826</v>
      </c>
      <c r="W151" s="216">
        <v>72.763886889930575</v>
      </c>
      <c r="X151" s="216">
        <v>69.952428786621937</v>
      </c>
      <c r="Y151" s="216">
        <v>51.758885018344891</v>
      </c>
      <c r="Z151" s="216">
        <v>52.310568287869906</v>
      </c>
      <c r="AA151" s="216">
        <v>61.091680448324347</v>
      </c>
      <c r="AB151" s="216">
        <v>66.992061482073922</v>
      </c>
      <c r="AC151" s="216">
        <v>72.863243183423037</v>
      </c>
      <c r="AD151" s="216">
        <v>70.485866074781967</v>
      </c>
      <c r="AE151" s="216">
        <v>69.24734008350957</v>
      </c>
      <c r="AF151" s="216">
        <v>66.07549759298908</v>
      </c>
      <c r="AG151" s="216">
        <v>51.703659119747606</v>
      </c>
      <c r="AH151" s="216">
        <v>36.682082883564995</v>
      </c>
      <c r="AI151" s="216">
        <v>63.978355440492884</v>
      </c>
      <c r="AJ151" s="216">
        <v>56.814810699173236</v>
      </c>
      <c r="AK151" s="216">
        <v>69.373152200551644</v>
      </c>
      <c r="AL151" s="216">
        <v>53.043448439533691</v>
      </c>
      <c r="AM151" s="209">
        <v>47.41708628266769</v>
      </c>
      <c r="AN151" s="70"/>
      <c r="AO151" s="70"/>
      <c r="AP151" s="70"/>
      <c r="AQ151" s="70"/>
      <c r="AR151" s="70"/>
      <c r="AS151" s="70"/>
      <c r="AT151" s="70"/>
      <c r="AU151" s="70"/>
      <c r="AV151" s="70"/>
      <c r="AW151" s="70"/>
      <c r="AX151" s="70"/>
      <c r="AY151" s="70"/>
      <c r="AZ151" s="402"/>
      <c r="BA151" s="1043" t="s">
        <v>110</v>
      </c>
      <c r="BB151" s="678" t="s">
        <v>49</v>
      </c>
      <c r="BC151" s="111" t="s">
        <v>35</v>
      </c>
      <c r="BD151" s="107" t="s">
        <v>35</v>
      </c>
      <c r="BE151" s="107" t="s">
        <v>35</v>
      </c>
      <c r="BF151" s="107" t="s">
        <v>35</v>
      </c>
      <c r="BG151" s="102" t="s">
        <v>35</v>
      </c>
      <c r="BH151" s="111" t="s">
        <v>35</v>
      </c>
      <c r="BI151" s="107" t="s">
        <v>35</v>
      </c>
      <c r="BJ151" s="107" t="s">
        <v>35</v>
      </c>
      <c r="BK151" s="107" t="s">
        <v>35</v>
      </c>
      <c r="BL151" s="102" t="s">
        <v>35</v>
      </c>
      <c r="BM151" s="111" t="s">
        <v>35</v>
      </c>
      <c r="BN151" s="107" t="s">
        <v>35</v>
      </c>
      <c r="BO151" s="107" t="s">
        <v>35</v>
      </c>
      <c r="BP151" s="107" t="s">
        <v>35</v>
      </c>
      <c r="BQ151" s="102" t="s">
        <v>35</v>
      </c>
      <c r="BR151" s="111" t="s">
        <v>35</v>
      </c>
      <c r="BS151" s="107" t="s">
        <v>35</v>
      </c>
      <c r="BT151" s="107" t="s">
        <v>35</v>
      </c>
      <c r="BU151" s="107" t="s">
        <v>35</v>
      </c>
      <c r="BV151" s="107" t="s">
        <v>35</v>
      </c>
      <c r="BW151" s="107" t="s">
        <v>35</v>
      </c>
      <c r="BX151" s="107" t="s">
        <v>35</v>
      </c>
      <c r="BY151" s="96" t="s">
        <v>35</v>
      </c>
      <c r="BZ151" s="96" t="s">
        <v>35</v>
      </c>
      <c r="CA151" s="96" t="s">
        <v>35</v>
      </c>
      <c r="CB151" s="96" t="s">
        <v>35</v>
      </c>
      <c r="CC151" s="96" t="s">
        <v>35</v>
      </c>
      <c r="CD151" s="96" t="s">
        <v>35</v>
      </c>
      <c r="CE151" s="96" t="s">
        <v>35</v>
      </c>
      <c r="CF151" s="96" t="s">
        <v>35</v>
      </c>
      <c r="CG151" s="96" t="s">
        <v>35</v>
      </c>
      <c r="CH151" s="96" t="s">
        <v>35</v>
      </c>
      <c r="CI151" s="96" t="s">
        <v>35</v>
      </c>
      <c r="CJ151" s="96" t="s">
        <v>35</v>
      </c>
      <c r="CK151" s="96" t="s">
        <v>35</v>
      </c>
      <c r="CL151" s="96" t="s">
        <v>35</v>
      </c>
      <c r="CM151" s="96" t="s">
        <v>35</v>
      </c>
      <c r="CN151" s="68"/>
      <c r="CO151" s="68"/>
      <c r="CP151" s="68"/>
      <c r="CQ151" s="68"/>
      <c r="CR151" s="68"/>
      <c r="CS151" s="68"/>
      <c r="CT151" s="68"/>
      <c r="CU151" s="68"/>
      <c r="CV151" s="68"/>
      <c r="CW151" s="68"/>
      <c r="CX151" s="68"/>
      <c r="CY151" s="68"/>
      <c r="CZ151" s="68"/>
    </row>
    <row r="152" s="365" customFormat="true" ht="15" customHeight="true" x14ac:dyDescent="0.2">
      <c r="A152" s="1088"/>
      <c r="B152" s="483" t="s">
        <v>48</v>
      </c>
      <c r="C152" s="217">
        <v>43.322291006088044</v>
      </c>
      <c r="D152" s="216">
        <v>41.643489187075609</v>
      </c>
      <c r="E152" s="216">
        <v>41.525949608460252</v>
      </c>
      <c r="F152" s="216">
        <v>42.897136608637368</v>
      </c>
      <c r="G152" s="215">
        <v>37.253787955597097</v>
      </c>
      <c r="H152" s="205">
        <v>31.226071046790189</v>
      </c>
      <c r="I152" s="216">
        <v>22.649104936827229</v>
      </c>
      <c r="J152" s="216">
        <v>22.419856277788291</v>
      </c>
      <c r="K152" s="216">
        <v>28.255523281684354</v>
      </c>
      <c r="L152" s="209">
        <v>56.235127165624853</v>
      </c>
      <c r="M152" s="217">
        <v>43.66483890940578</v>
      </c>
      <c r="N152" s="216">
        <v>41.977629841121043</v>
      </c>
      <c r="O152" s="216">
        <v>40.178019722250539</v>
      </c>
      <c r="P152" s="216">
        <v>46.034295946207543</v>
      </c>
      <c r="Q152" s="215">
        <v>42.569635209835013</v>
      </c>
      <c r="R152" s="205">
        <v>39.316379799017398</v>
      </c>
      <c r="S152" s="216">
        <v>34.234898598666</v>
      </c>
      <c r="T152" s="216">
        <v>54.786060456073635</v>
      </c>
      <c r="U152" s="216">
        <v>40.735380949406384</v>
      </c>
      <c r="V152" s="216">
        <v>39.193410223367188</v>
      </c>
      <c r="W152" s="216">
        <v>27.236113110069386</v>
      </c>
      <c r="X152" s="216">
        <v>30.047571213378095</v>
      </c>
      <c r="Y152" s="216">
        <v>48.24111498165508</v>
      </c>
      <c r="Z152" s="216">
        <v>47.689431712130201</v>
      </c>
      <c r="AA152" s="216">
        <v>38.90831955167566</v>
      </c>
      <c r="AB152" s="216">
        <v>33.007938517926029</v>
      </c>
      <c r="AC152" s="216">
        <v>27.136756816576991</v>
      </c>
      <c r="AD152" s="216">
        <v>29.514133925218001</v>
      </c>
      <c r="AE152" s="216">
        <v>30.752659916490444</v>
      </c>
      <c r="AF152" s="216">
        <v>33.924502407010841</v>
      </c>
      <c r="AG152" s="216">
        <v>48.29634088025216</v>
      </c>
      <c r="AH152" s="216">
        <v>63.317917116435041</v>
      </c>
      <c r="AI152" s="216">
        <v>35.507393424056424</v>
      </c>
      <c r="AJ152" s="216">
        <v>42.314267187252341</v>
      </c>
      <c r="AK152" s="216">
        <v>30.626847799448392</v>
      </c>
      <c r="AL152" s="216">
        <v>46.956551560466501</v>
      </c>
      <c r="AM152" s="209">
        <v>52.582913717332261</v>
      </c>
      <c r="AN152" s="70"/>
      <c r="AO152" s="70"/>
      <c r="AP152" s="70"/>
      <c r="AQ152" s="70"/>
      <c r="AR152" s="70"/>
      <c r="AS152" s="70"/>
      <c r="AT152" s="70"/>
      <c r="AU152" s="70"/>
      <c r="AV152" s="70"/>
      <c r="AW152" s="70"/>
      <c r="AX152" s="70"/>
      <c r="AY152" s="70"/>
      <c r="AZ152" s="402"/>
      <c r="BA152" s="1043"/>
      <c r="BB152" s="678" t="s">
        <v>48</v>
      </c>
      <c r="BC152" s="111" t="s">
        <v>35</v>
      </c>
      <c r="BD152" s="107" t="s">
        <v>35</v>
      </c>
      <c r="BE152" s="107" t="s">
        <v>35</v>
      </c>
      <c r="BF152" s="107" t="s">
        <v>35</v>
      </c>
      <c r="BG152" s="102" t="s">
        <v>35</v>
      </c>
      <c r="BH152" s="111" t="s">
        <v>35</v>
      </c>
      <c r="BI152" s="107" t="s">
        <v>35</v>
      </c>
      <c r="BJ152" s="107" t="s">
        <v>35</v>
      </c>
      <c r="BK152" s="107" t="s">
        <v>35</v>
      </c>
      <c r="BL152" s="102" t="s">
        <v>35</v>
      </c>
      <c r="BM152" s="111" t="s">
        <v>35</v>
      </c>
      <c r="BN152" s="107" t="s">
        <v>35</v>
      </c>
      <c r="BO152" s="107" t="s">
        <v>35</v>
      </c>
      <c r="BP152" s="107" t="s">
        <v>35</v>
      </c>
      <c r="BQ152" s="102" t="s">
        <v>35</v>
      </c>
      <c r="BR152" s="111" t="s">
        <v>35</v>
      </c>
      <c r="BS152" s="107" t="s">
        <v>35</v>
      </c>
      <c r="BT152" s="107" t="s">
        <v>35</v>
      </c>
      <c r="BU152" s="107" t="s">
        <v>35</v>
      </c>
      <c r="BV152" s="107" t="s">
        <v>35</v>
      </c>
      <c r="BW152" s="107" t="s">
        <v>35</v>
      </c>
      <c r="BX152" s="107" t="s">
        <v>35</v>
      </c>
      <c r="BY152" s="96" t="s">
        <v>35</v>
      </c>
      <c r="BZ152" s="96" t="s">
        <v>35</v>
      </c>
      <c r="CA152" s="96" t="s">
        <v>35</v>
      </c>
      <c r="CB152" s="96" t="s">
        <v>35</v>
      </c>
      <c r="CC152" s="96" t="s">
        <v>35</v>
      </c>
      <c r="CD152" s="96" t="s">
        <v>35</v>
      </c>
      <c r="CE152" s="96" t="s">
        <v>35</v>
      </c>
      <c r="CF152" s="96" t="s">
        <v>35</v>
      </c>
      <c r="CG152" s="96" t="s">
        <v>35</v>
      </c>
      <c r="CH152" s="96" t="s">
        <v>35</v>
      </c>
      <c r="CI152" s="96" t="s">
        <v>35</v>
      </c>
      <c r="CJ152" s="96" t="s">
        <v>35</v>
      </c>
      <c r="CK152" s="96" t="s">
        <v>35</v>
      </c>
      <c r="CL152" s="96" t="s">
        <v>35</v>
      </c>
      <c r="CM152" s="96" t="s">
        <v>35</v>
      </c>
      <c r="CN152" s="68"/>
      <c r="CO152" s="68"/>
      <c r="CP152" s="68"/>
      <c r="CQ152" s="68"/>
      <c r="CR152" s="68"/>
      <c r="CS152" s="68"/>
      <c r="CT152" s="68"/>
      <c r="CU152" s="68"/>
      <c r="CV152" s="68"/>
      <c r="CW152" s="68"/>
      <c r="CX152" s="68"/>
      <c r="CY152" s="68"/>
      <c r="CZ152" s="68"/>
    </row>
    <row r="153" s="575" customFormat="true" ht="15" customHeight="true" x14ac:dyDescent="0.2">
      <c r="A153" s="1055" t="s">
        <v>62</v>
      </c>
      <c r="B153" s="435" t="s">
        <v>276</v>
      </c>
      <c r="C153" s="178">
        <v>3.5837497740731222E-2</v>
      </c>
      <c r="D153" s="177">
        <v>0</v>
      </c>
      <c r="E153" s="177">
        <v>0</v>
      </c>
      <c r="F153" s="177">
        <v>0</v>
      </c>
      <c r="G153" s="176">
        <v>0.37635152315825732</v>
      </c>
      <c r="H153" s="175">
        <v>0</v>
      </c>
      <c r="I153" s="177">
        <v>6.2674830499769199E-2</v>
      </c>
      <c r="J153" s="177">
        <v>0.40360610788139639</v>
      </c>
      <c r="K153" s="177">
        <v>0.60448876870288093</v>
      </c>
      <c r="L153" s="174">
        <v>1.2130207082415707</v>
      </c>
      <c r="M153" s="178">
        <v>4.1774169300496884E-2</v>
      </c>
      <c r="N153" s="177">
        <v>0</v>
      </c>
      <c r="O153" s="177">
        <v>0</v>
      </c>
      <c r="P153" s="177">
        <v>0</v>
      </c>
      <c r="Q153" s="176">
        <v>6.111134911084156E-2</v>
      </c>
      <c r="R153" s="175">
        <v>3.495292075978134E-2</v>
      </c>
      <c r="S153" s="177">
        <v>0.35769948083464537</v>
      </c>
      <c r="T153" s="177">
        <v>0</v>
      </c>
      <c r="U153" s="177">
        <v>0.10915343581234867</v>
      </c>
      <c r="V153" s="177">
        <v>0</v>
      </c>
      <c r="W153" s="177">
        <v>0</v>
      </c>
      <c r="X153" s="177">
        <v>0</v>
      </c>
      <c r="Y153" s="177">
        <v>0.20833812139788155</v>
      </c>
      <c r="Z153" s="177">
        <v>0.1760820192618075</v>
      </c>
      <c r="AA153" s="177">
        <v>0</v>
      </c>
      <c r="AB153" s="177">
        <v>0.10622342736565245</v>
      </c>
      <c r="AC153" s="177">
        <v>0</v>
      </c>
      <c r="AD153" s="177">
        <v>0.11527971922863869</v>
      </c>
      <c r="AE153" s="177">
        <v>0</v>
      </c>
      <c r="AF153" s="177">
        <v>0</v>
      </c>
      <c r="AG153" s="177">
        <v>0</v>
      </c>
      <c r="AH153" s="177">
        <v>0</v>
      </c>
      <c r="AI153" s="177">
        <v>0</v>
      </c>
      <c r="AJ153" s="177">
        <v>0</v>
      </c>
      <c r="AK153" s="177">
        <v>0</v>
      </c>
      <c r="AL153" s="177">
        <v>0</v>
      </c>
      <c r="AM153" s="174">
        <v>0</v>
      </c>
      <c r="AN153" s="918"/>
      <c r="AO153" s="918"/>
      <c r="AP153" s="918"/>
      <c r="AQ153" s="918"/>
      <c r="AR153" s="918"/>
      <c r="AS153" s="918"/>
      <c r="AT153" s="918"/>
      <c r="AU153" s="918"/>
      <c r="AV153" s="918"/>
      <c r="AW153" s="918"/>
      <c r="AX153" s="918"/>
      <c r="AY153" s="918"/>
      <c r="AZ153" s="403"/>
      <c r="BA153" s="1043" t="s">
        <v>62</v>
      </c>
      <c r="BB153" s="425" t="s">
        <v>276</v>
      </c>
      <c r="BC153" s="506">
        <v>6.1087179999999996</v>
      </c>
      <c r="BD153" s="490">
        <v>0</v>
      </c>
      <c r="BE153" s="490">
        <v>0</v>
      </c>
      <c r="BF153" s="490">
        <v>0</v>
      </c>
      <c r="BG153" s="508">
        <v>64.105408999999995</v>
      </c>
      <c r="BH153" s="506">
        <v>0</v>
      </c>
      <c r="BI153" s="490">
        <v>1.5111749999999999</v>
      </c>
      <c r="BJ153" s="490">
        <v>9.7740759999999991</v>
      </c>
      <c r="BK153" s="490">
        <v>14.602596999999999</v>
      </c>
      <c r="BL153" s="508">
        <v>29.281143000000004</v>
      </c>
      <c r="BM153" s="506">
        <v>6.1087179999999996</v>
      </c>
      <c r="BN153" s="490">
        <v>0</v>
      </c>
      <c r="BO153" s="490">
        <v>0</v>
      </c>
      <c r="BP153" s="490">
        <v>0</v>
      </c>
      <c r="BQ153" s="508">
        <v>8.9364179999999998</v>
      </c>
      <c r="BR153" s="506">
        <v>1.625578</v>
      </c>
      <c r="BS153" s="490">
        <v>45.357926999999989</v>
      </c>
      <c r="BT153" s="490">
        <v>0</v>
      </c>
      <c r="BU153" s="490">
        <v>3.4947219999999999</v>
      </c>
      <c r="BV153" s="490">
        <v>0</v>
      </c>
      <c r="BW153" s="490">
        <v>0</v>
      </c>
      <c r="BX153" s="490">
        <v>0</v>
      </c>
      <c r="BY153" s="491">
        <v>6.1087179999999996</v>
      </c>
      <c r="BZ153" s="491">
        <v>8.1720520000000008</v>
      </c>
      <c r="CA153" s="491">
        <v>0</v>
      </c>
      <c r="CB153" s="491">
        <v>3.111834</v>
      </c>
      <c r="CC153" s="491">
        <v>0</v>
      </c>
      <c r="CD153" s="491">
        <v>2.343296</v>
      </c>
      <c r="CE153" s="491">
        <v>0</v>
      </c>
      <c r="CF153" s="491">
        <v>0</v>
      </c>
      <c r="CG153" s="491">
        <v>0</v>
      </c>
      <c r="CH153" s="491">
        <v>0</v>
      </c>
      <c r="CI153" s="491">
        <v>0</v>
      </c>
      <c r="CJ153" s="491">
        <v>0</v>
      </c>
      <c r="CK153" s="491">
        <v>0</v>
      </c>
      <c r="CL153" s="491">
        <v>0</v>
      </c>
      <c r="CM153" s="491">
        <v>0</v>
      </c>
      <c r="CN153" s="67"/>
      <c r="CO153" s="67"/>
      <c r="CP153" s="67"/>
      <c r="CQ153" s="67"/>
      <c r="CR153" s="67"/>
      <c r="CS153" s="67"/>
      <c r="CT153" s="67"/>
      <c r="CU153" s="67"/>
      <c r="CV153" s="67"/>
      <c r="CW153" s="67"/>
      <c r="CX153" s="67"/>
      <c r="CY153" s="67"/>
      <c r="CZ153" s="67"/>
    </row>
    <row r="154" s="575" customFormat="true" ht="15" customHeight="true" x14ac:dyDescent="0.2">
      <c r="A154" s="1056"/>
      <c r="B154" s="436" t="s">
        <v>277</v>
      </c>
      <c r="C154" s="178">
        <v>0</v>
      </c>
      <c r="D154" s="177">
        <v>0</v>
      </c>
      <c r="E154" s="177">
        <v>1.8106812642586748E-2</v>
      </c>
      <c r="F154" s="177">
        <v>0.29673773057713415</v>
      </c>
      <c r="G154" s="176">
        <v>13.417907144815979</v>
      </c>
      <c r="H154" s="175">
        <v>0.92949977308927834</v>
      </c>
      <c r="I154" s="177">
        <v>3.2332831367874766</v>
      </c>
      <c r="J154" s="177">
        <v>8.3760534454570355</v>
      </c>
      <c r="K154" s="177">
        <v>11.971385570742477</v>
      </c>
      <c r="L154" s="174">
        <v>43.622742529298044</v>
      </c>
      <c r="M154" s="178">
        <v>0</v>
      </c>
      <c r="N154" s="177">
        <v>0</v>
      </c>
      <c r="O154" s="177">
        <v>0</v>
      </c>
      <c r="P154" s="177">
        <v>0</v>
      </c>
      <c r="Q154" s="176">
        <v>4.7436062920700568</v>
      </c>
      <c r="R154" s="175">
        <v>1.2798310280697505</v>
      </c>
      <c r="S154" s="177">
        <v>9.8445696720025193</v>
      </c>
      <c r="T154" s="177">
        <v>1.3625935247090526</v>
      </c>
      <c r="U154" s="177">
        <v>1.8126724019284124</v>
      </c>
      <c r="V154" s="177">
        <v>0</v>
      </c>
      <c r="W154" s="177">
        <v>0.18101775314678614</v>
      </c>
      <c r="X154" s="177">
        <v>1.0092770448478443</v>
      </c>
      <c r="Y154" s="177">
        <v>0.13859036493947113</v>
      </c>
      <c r="Z154" s="177">
        <v>7.1307964893258564</v>
      </c>
      <c r="AA154" s="177">
        <v>0.27140450809508465</v>
      </c>
      <c r="AB154" s="177">
        <v>4.6161413059952343</v>
      </c>
      <c r="AC154" s="177">
        <v>0</v>
      </c>
      <c r="AD154" s="177">
        <v>6.2603961466675937</v>
      </c>
      <c r="AE154" s="177">
        <v>1.1970844775797624</v>
      </c>
      <c r="AF154" s="177">
        <v>0.4304890155937478</v>
      </c>
      <c r="AG154" s="177">
        <v>0.52708526560470925</v>
      </c>
      <c r="AH154" s="177">
        <v>0.37636915407163613</v>
      </c>
      <c r="AI154" s="177">
        <v>1.0532887559259243</v>
      </c>
      <c r="AJ154" s="177">
        <v>0.36927476761088607</v>
      </c>
      <c r="AK154" s="177">
        <v>0.22461117791486618</v>
      </c>
      <c r="AL154" s="177">
        <v>1.3244715860589884</v>
      </c>
      <c r="AM154" s="174">
        <v>0.42079736448855298</v>
      </c>
      <c r="AN154" s="918"/>
      <c r="AO154" s="918"/>
      <c r="AP154" s="918"/>
      <c r="AQ154" s="918"/>
      <c r="AR154" s="918"/>
      <c r="AS154" s="918"/>
      <c r="AT154" s="918"/>
      <c r="AU154" s="918"/>
      <c r="AV154" s="918"/>
      <c r="AW154" s="918"/>
      <c r="AX154" s="918"/>
      <c r="AY154" s="918"/>
      <c r="AZ154" s="403"/>
      <c r="BA154" s="1043"/>
      <c r="BB154" s="678" t="s">
        <v>277</v>
      </c>
      <c r="BC154" s="507">
        <v>0</v>
      </c>
      <c r="BD154" s="492">
        <v>0</v>
      </c>
      <c r="BE154" s="492">
        <v>3.0817679999999998</v>
      </c>
      <c r="BF154" s="492">
        <v>50.514984999999996</v>
      </c>
      <c r="BG154" s="511">
        <v>2285.5239650000026</v>
      </c>
      <c r="BH154" s="507">
        <v>22.451683999999997</v>
      </c>
      <c r="BI154" s="492">
        <v>77.958832999999998</v>
      </c>
      <c r="BJ154" s="492">
        <v>202.84178399999999</v>
      </c>
      <c r="BK154" s="492">
        <v>289.19200499999999</v>
      </c>
      <c r="BL154" s="511">
        <v>1053.0106809999995</v>
      </c>
      <c r="BM154" s="507">
        <v>0</v>
      </c>
      <c r="BN154" s="492">
        <v>0</v>
      </c>
      <c r="BO154" s="492">
        <v>0</v>
      </c>
      <c r="BP154" s="492">
        <v>0</v>
      </c>
      <c r="BQ154" s="511">
        <v>693.66573100000005</v>
      </c>
      <c r="BR154" s="507">
        <v>59.521926000000001</v>
      </c>
      <c r="BS154" s="492">
        <v>1248.3363729999996</v>
      </c>
      <c r="BT154" s="492">
        <v>65.765964999999994</v>
      </c>
      <c r="BU154" s="492">
        <v>58.035609000000001</v>
      </c>
      <c r="BV154" s="492">
        <v>0</v>
      </c>
      <c r="BW154" s="492">
        <v>4.7034180000000001</v>
      </c>
      <c r="BX154" s="492">
        <v>47.942272999999986</v>
      </c>
      <c r="BY154" s="493">
        <v>4.0636320000000001</v>
      </c>
      <c r="BZ154" s="493">
        <v>330.94372699999997</v>
      </c>
      <c r="CA154" s="493">
        <v>3.2585329999999999</v>
      </c>
      <c r="CB154" s="493">
        <v>135.23067200000003</v>
      </c>
      <c r="CC154" s="493">
        <v>0</v>
      </c>
      <c r="CD154" s="493">
        <v>127.25535199999997</v>
      </c>
      <c r="CE154" s="493">
        <v>55.15167000000001</v>
      </c>
      <c r="CF154" s="493">
        <v>6.7742079999999998</v>
      </c>
      <c r="CG154" s="493">
        <v>19.483032000000001</v>
      </c>
      <c r="CH154" s="493">
        <v>3.4188179999999999</v>
      </c>
      <c r="CI154" s="493">
        <v>22.171733999999997</v>
      </c>
      <c r="CJ154" s="493">
        <v>14.192603999999999</v>
      </c>
      <c r="CK154" s="493">
        <v>10.945790999999998</v>
      </c>
      <c r="CL154" s="493">
        <v>103.300656</v>
      </c>
      <c r="CM154" s="493">
        <v>18.624724999999998</v>
      </c>
      <c r="CN154" s="67"/>
      <c r="CO154" s="67"/>
      <c r="CP154" s="67"/>
      <c r="CQ154" s="67"/>
      <c r="CR154" s="67"/>
      <c r="CS154" s="67"/>
      <c r="CT154" s="67"/>
      <c r="CU154" s="67"/>
      <c r="CV154" s="67"/>
      <c r="CW154" s="67"/>
      <c r="CX154" s="67"/>
      <c r="CY154" s="67"/>
      <c r="CZ154" s="67"/>
    </row>
    <row r="155" s="575" customFormat="true" ht="15" customHeight="true" x14ac:dyDescent="0.2">
      <c r="A155" s="1056"/>
      <c r="B155" s="436" t="s">
        <v>278</v>
      </c>
      <c r="C155" s="178">
        <v>0.41547405068026466</v>
      </c>
      <c r="D155" s="177">
        <v>0.44837691366976423</v>
      </c>
      <c r="E155" s="177">
        <v>0.88179187201420683</v>
      </c>
      <c r="F155" s="177">
        <v>0.99875238438926572</v>
      </c>
      <c r="G155" s="176">
        <v>1.3052711265991568</v>
      </c>
      <c r="H155" s="175">
        <v>1.9006480314648879</v>
      </c>
      <c r="I155" s="177">
        <v>2.5611199198704462</v>
      </c>
      <c r="J155" s="177">
        <v>1.6715848775888758</v>
      </c>
      <c r="K155" s="177">
        <v>0.89424698801929881</v>
      </c>
      <c r="L155" s="174">
        <v>1.2728705039113615</v>
      </c>
      <c r="M155" s="178">
        <v>0.31947946948839689</v>
      </c>
      <c r="N155" s="177">
        <v>0.57328914333945413</v>
      </c>
      <c r="O155" s="177">
        <v>0.68737496866096093</v>
      </c>
      <c r="P155" s="177">
        <v>0.8229514718511558</v>
      </c>
      <c r="Q155" s="176">
        <v>0.94428910663694154</v>
      </c>
      <c r="R155" s="175">
        <v>0</v>
      </c>
      <c r="S155" s="177">
        <v>1.0087249397658371</v>
      </c>
      <c r="T155" s="177">
        <v>0</v>
      </c>
      <c r="U155" s="177">
        <v>4.640315662890222</v>
      </c>
      <c r="V155" s="177">
        <v>0</v>
      </c>
      <c r="W155" s="177">
        <v>0</v>
      </c>
      <c r="X155" s="177">
        <v>0</v>
      </c>
      <c r="Y155" s="177">
        <v>0</v>
      </c>
      <c r="Z155" s="177">
        <v>0.21042380610528749</v>
      </c>
      <c r="AA155" s="177">
        <v>0</v>
      </c>
      <c r="AB155" s="177">
        <v>0</v>
      </c>
      <c r="AC155" s="177">
        <v>0</v>
      </c>
      <c r="AD155" s="177">
        <v>0</v>
      </c>
      <c r="AE155" s="177">
        <v>8.2795853758326015</v>
      </c>
      <c r="AF155" s="177">
        <v>0</v>
      </c>
      <c r="AG155" s="177">
        <v>0.41566925994382675</v>
      </c>
      <c r="AH155" s="177">
        <v>0</v>
      </c>
      <c r="AI155" s="177">
        <v>4.2479133995851598E-2</v>
      </c>
      <c r="AJ155" s="177">
        <v>0</v>
      </c>
      <c r="AK155" s="177">
        <v>0</v>
      </c>
      <c r="AL155" s="177">
        <v>0</v>
      </c>
      <c r="AM155" s="174">
        <v>0.12464958852950669</v>
      </c>
      <c r="AN155" s="918"/>
      <c r="AO155" s="918"/>
      <c r="AP155" s="918"/>
      <c r="AQ155" s="918"/>
      <c r="AR155" s="918"/>
      <c r="AS155" s="918"/>
      <c r="AT155" s="918"/>
      <c r="AU155" s="918"/>
      <c r="AV155" s="918"/>
      <c r="AW155" s="918"/>
      <c r="AX155" s="918"/>
      <c r="AY155" s="918"/>
      <c r="AZ155" s="403"/>
      <c r="BA155" s="1043"/>
      <c r="BB155" s="678" t="s">
        <v>278</v>
      </c>
      <c r="BC155" s="507">
        <v>70.820061999999993</v>
      </c>
      <c r="BD155" s="492">
        <v>76.219693000000021</v>
      </c>
      <c r="BE155" s="492">
        <v>150.08041599999999</v>
      </c>
      <c r="BF155" s="492">
        <v>170.022065</v>
      </c>
      <c r="BG155" s="511">
        <v>222.33187399999994</v>
      </c>
      <c r="BH155" s="507">
        <v>45.909369999999996</v>
      </c>
      <c r="BI155" s="492">
        <v>61.752067999999994</v>
      </c>
      <c r="BJ155" s="492">
        <v>40.480550999999991</v>
      </c>
      <c r="BK155" s="492">
        <v>21.602268000000002</v>
      </c>
      <c r="BL155" s="511">
        <v>30.725859000000003</v>
      </c>
      <c r="BM155" s="507">
        <v>46.718104000000004</v>
      </c>
      <c r="BN155" s="492">
        <v>83.712520000000012</v>
      </c>
      <c r="BO155" s="492">
        <v>100.246213</v>
      </c>
      <c r="BP155" s="492">
        <v>120.242132</v>
      </c>
      <c r="BQ155" s="511">
        <v>138.08502499999997</v>
      </c>
      <c r="BR155" s="507">
        <v>0</v>
      </c>
      <c r="BS155" s="492">
        <v>127.91092700000002</v>
      </c>
      <c r="BT155" s="492">
        <v>0</v>
      </c>
      <c r="BU155" s="492">
        <v>148.56713500000001</v>
      </c>
      <c r="BV155" s="492">
        <v>0</v>
      </c>
      <c r="BW155" s="492">
        <v>0</v>
      </c>
      <c r="BX155" s="492">
        <v>0</v>
      </c>
      <c r="BY155" s="493">
        <v>0</v>
      </c>
      <c r="BZ155" s="493">
        <v>9.7658710000000006</v>
      </c>
      <c r="CA155" s="493">
        <v>0</v>
      </c>
      <c r="CB155" s="493">
        <v>0</v>
      </c>
      <c r="CC155" s="493">
        <v>0</v>
      </c>
      <c r="CD155" s="493">
        <v>0</v>
      </c>
      <c r="CE155" s="493">
        <v>381.45424900000006</v>
      </c>
      <c r="CF155" s="493">
        <v>0</v>
      </c>
      <c r="CG155" s="493">
        <v>15.364681999999998</v>
      </c>
      <c r="CH155" s="493">
        <v>0</v>
      </c>
      <c r="CI155" s="493">
        <v>0.89418600000000004</v>
      </c>
      <c r="CJ155" s="493">
        <v>0</v>
      </c>
      <c r="CK155" s="493">
        <v>0</v>
      </c>
      <c r="CL155" s="493">
        <v>0</v>
      </c>
      <c r="CM155" s="493">
        <v>5.5170599999999999</v>
      </c>
      <c r="CN155" s="67"/>
      <c r="CO155" s="67"/>
      <c r="CP155" s="67"/>
      <c r="CQ155" s="67"/>
      <c r="CR155" s="67"/>
      <c r="CS155" s="67"/>
      <c r="CT155" s="67"/>
      <c r="CU155" s="67"/>
      <c r="CV155" s="67"/>
      <c r="CW155" s="67"/>
      <c r="CX155" s="67"/>
      <c r="CY155" s="67"/>
      <c r="CZ155" s="67"/>
    </row>
    <row r="156" s="575" customFormat="true" ht="15" customHeight="true" x14ac:dyDescent="0.2">
      <c r="A156" s="1056"/>
      <c r="B156" s="436" t="s">
        <v>279</v>
      </c>
      <c r="C156" s="178">
        <v>0</v>
      </c>
      <c r="D156" s="177">
        <v>0</v>
      </c>
      <c r="E156" s="177">
        <v>0</v>
      </c>
      <c r="F156" s="177">
        <v>5.1447312156110744E-2</v>
      </c>
      <c r="G156" s="176">
        <v>2.6160429327482436E-2</v>
      </c>
      <c r="H156" s="175">
        <v>0</v>
      </c>
      <c r="I156" s="177">
        <v>0</v>
      </c>
      <c r="J156" s="177">
        <v>0.15087702256332997</v>
      </c>
      <c r="K156" s="177">
        <v>3.3209425749862284E-2</v>
      </c>
      <c r="L156" s="174">
        <v>0</v>
      </c>
      <c r="M156" s="178">
        <v>0</v>
      </c>
      <c r="N156" s="177">
        <v>0</v>
      </c>
      <c r="O156" s="177">
        <v>0</v>
      </c>
      <c r="P156" s="177">
        <v>5.9941513681551886E-2</v>
      </c>
      <c r="Q156" s="176">
        <v>0</v>
      </c>
      <c r="R156" s="175">
        <v>0</v>
      </c>
      <c r="S156" s="177">
        <v>0</v>
      </c>
      <c r="T156" s="177">
        <v>0.1814576454815493</v>
      </c>
      <c r="U156" s="177">
        <v>0</v>
      </c>
      <c r="V156" s="177">
        <v>0</v>
      </c>
      <c r="W156" s="177">
        <v>0</v>
      </c>
      <c r="X156" s="177">
        <v>0</v>
      </c>
      <c r="Y156" s="177">
        <v>0</v>
      </c>
      <c r="Z156" s="177">
        <v>7.872723074158057E-2</v>
      </c>
      <c r="AA156" s="177">
        <v>0</v>
      </c>
      <c r="AB156" s="177">
        <v>0</v>
      </c>
      <c r="AC156" s="177">
        <v>0</v>
      </c>
      <c r="AD156" s="177">
        <v>0</v>
      </c>
      <c r="AE156" s="177">
        <v>0</v>
      </c>
      <c r="AF156" s="177">
        <v>0</v>
      </c>
      <c r="AG156" s="177">
        <v>0</v>
      </c>
      <c r="AH156" s="177">
        <v>0</v>
      </c>
      <c r="AI156" s="177">
        <v>0</v>
      </c>
      <c r="AJ156" s="177">
        <v>0</v>
      </c>
      <c r="AK156" s="177">
        <v>1.6462183696734797E-2</v>
      </c>
      <c r="AL156" s="177">
        <v>0</v>
      </c>
      <c r="AM156" s="174">
        <v>0</v>
      </c>
      <c r="AN156" s="918"/>
      <c r="AO156" s="918"/>
      <c r="AP156" s="918"/>
      <c r="AQ156" s="918"/>
      <c r="AR156" s="918"/>
      <c r="AS156" s="918"/>
      <c r="AT156" s="918"/>
      <c r="AU156" s="918"/>
      <c r="AV156" s="918"/>
      <c r="AW156" s="918"/>
      <c r="AX156" s="918"/>
      <c r="AY156" s="918"/>
      <c r="AZ156" s="403"/>
      <c r="BA156" s="1043"/>
      <c r="BB156" s="678" t="s">
        <v>279</v>
      </c>
      <c r="BC156" s="507">
        <v>0</v>
      </c>
      <c r="BD156" s="492">
        <v>0</v>
      </c>
      <c r="BE156" s="492">
        <v>0</v>
      </c>
      <c r="BF156" s="492">
        <v>8.7581050000000005</v>
      </c>
      <c r="BG156" s="511">
        <v>4.4560069999999996</v>
      </c>
      <c r="BH156" s="507">
        <v>0</v>
      </c>
      <c r="BI156" s="492">
        <v>0</v>
      </c>
      <c r="BJ156" s="492">
        <v>3.653769</v>
      </c>
      <c r="BK156" s="492">
        <v>0.80223800000000001</v>
      </c>
      <c r="BL156" s="511">
        <v>0</v>
      </c>
      <c r="BM156" s="507">
        <v>0</v>
      </c>
      <c r="BN156" s="492">
        <v>0</v>
      </c>
      <c r="BO156" s="492">
        <v>0</v>
      </c>
      <c r="BP156" s="492">
        <v>8.7581050000000005</v>
      </c>
      <c r="BQ156" s="511">
        <v>0</v>
      </c>
      <c r="BR156" s="507">
        <v>0</v>
      </c>
      <c r="BS156" s="492">
        <v>0</v>
      </c>
      <c r="BT156" s="492">
        <v>8.7581050000000005</v>
      </c>
      <c r="BU156" s="492">
        <v>0</v>
      </c>
      <c r="BV156" s="492">
        <v>0</v>
      </c>
      <c r="BW156" s="492">
        <v>0</v>
      </c>
      <c r="BX156" s="492">
        <v>0</v>
      </c>
      <c r="BY156" s="493">
        <v>0</v>
      </c>
      <c r="BZ156" s="493">
        <v>3.653769</v>
      </c>
      <c r="CA156" s="493">
        <v>0</v>
      </c>
      <c r="CB156" s="493">
        <v>0</v>
      </c>
      <c r="CC156" s="493">
        <v>0</v>
      </c>
      <c r="CD156" s="493">
        <v>0</v>
      </c>
      <c r="CE156" s="493">
        <v>0</v>
      </c>
      <c r="CF156" s="493">
        <v>0</v>
      </c>
      <c r="CG156" s="493">
        <v>0</v>
      </c>
      <c r="CH156" s="493">
        <v>0</v>
      </c>
      <c r="CI156" s="493">
        <v>0</v>
      </c>
      <c r="CJ156" s="493">
        <v>0</v>
      </c>
      <c r="CK156" s="493">
        <v>0.80223800000000001</v>
      </c>
      <c r="CL156" s="493">
        <v>0</v>
      </c>
      <c r="CM156" s="493">
        <v>0</v>
      </c>
      <c r="CN156" s="67"/>
      <c r="CO156" s="67"/>
      <c r="CP156" s="67"/>
      <c r="CQ156" s="67"/>
      <c r="CR156" s="67"/>
      <c r="CS156" s="67"/>
      <c r="CT156" s="67"/>
      <c r="CU156" s="67"/>
      <c r="CV156" s="67"/>
      <c r="CW156" s="67"/>
      <c r="CX156" s="67"/>
      <c r="CY156" s="67"/>
      <c r="CZ156" s="67"/>
    </row>
    <row r="157" s="575" customFormat="true" ht="15" customHeight="true" x14ac:dyDescent="0.2">
      <c r="A157" s="1056"/>
      <c r="B157" s="436" t="s">
        <v>280</v>
      </c>
      <c r="C157" s="178">
        <v>0</v>
      </c>
      <c r="D157" s="177">
        <v>0</v>
      </c>
      <c r="E157" s="177">
        <v>2.5507410204736621E-2</v>
      </c>
      <c r="F157" s="177">
        <v>0</v>
      </c>
      <c r="G157" s="176">
        <v>0.90220031283941782</v>
      </c>
      <c r="H157" s="175">
        <v>0.17973169372962283</v>
      </c>
      <c r="I157" s="177">
        <v>0.94401095755984421</v>
      </c>
      <c r="J157" s="177">
        <v>1.553325614966794</v>
      </c>
      <c r="K157" s="177">
        <v>2.1548056513256157</v>
      </c>
      <c r="L157" s="174">
        <v>1.7085896730684569</v>
      </c>
      <c r="M157" s="178">
        <v>0</v>
      </c>
      <c r="N157" s="177">
        <v>0</v>
      </c>
      <c r="O157" s="177">
        <v>0</v>
      </c>
      <c r="P157" s="177">
        <v>0</v>
      </c>
      <c r="Q157" s="176">
        <v>0</v>
      </c>
      <c r="R157" s="175">
        <v>0</v>
      </c>
      <c r="S157" s="177">
        <v>0.73584879329708375</v>
      </c>
      <c r="T157" s="177">
        <v>0</v>
      </c>
      <c r="U157" s="177">
        <v>0</v>
      </c>
      <c r="V157" s="177">
        <v>0</v>
      </c>
      <c r="W157" s="177">
        <v>0</v>
      </c>
      <c r="X157" s="177">
        <v>1.3622199249886513</v>
      </c>
      <c r="Y157" s="177">
        <v>0</v>
      </c>
      <c r="Z157" s="177">
        <v>0</v>
      </c>
      <c r="AA157" s="177">
        <v>0</v>
      </c>
      <c r="AB157" s="177">
        <v>0</v>
      </c>
      <c r="AC157" s="177">
        <v>0</v>
      </c>
      <c r="AD157" s="177">
        <v>0</v>
      </c>
      <c r="AE157" s="177">
        <v>0</v>
      </c>
      <c r="AF157" s="177">
        <v>0</v>
      </c>
      <c r="AG157" s="177">
        <v>0</v>
      </c>
      <c r="AH157" s="177">
        <v>0</v>
      </c>
      <c r="AI157" s="177">
        <v>0</v>
      </c>
      <c r="AJ157" s="177">
        <v>0</v>
      </c>
      <c r="AK157" s="177">
        <v>0</v>
      </c>
      <c r="AL157" s="177">
        <v>0</v>
      </c>
      <c r="AM157" s="174">
        <v>0</v>
      </c>
      <c r="AN157" s="918"/>
      <c r="AO157" s="918"/>
      <c r="AP157" s="918"/>
      <c r="AQ157" s="918"/>
      <c r="AR157" s="918"/>
      <c r="AS157" s="918"/>
      <c r="AT157" s="918"/>
      <c r="AU157" s="918"/>
      <c r="AV157" s="918"/>
      <c r="AW157" s="918"/>
      <c r="AX157" s="918"/>
      <c r="AY157" s="918"/>
      <c r="AZ157" s="403"/>
      <c r="BA157" s="1043"/>
      <c r="BB157" s="678" t="s">
        <v>280</v>
      </c>
      <c r="BC157" s="507">
        <v>0</v>
      </c>
      <c r="BD157" s="492">
        <v>0</v>
      </c>
      <c r="BE157" s="492">
        <v>4.3413449999999996</v>
      </c>
      <c r="BF157" s="492">
        <v>0</v>
      </c>
      <c r="BG157" s="511">
        <v>153.67526499999997</v>
      </c>
      <c r="BH157" s="507">
        <v>4.3413449999999996</v>
      </c>
      <c r="BI157" s="492">
        <v>22.761381999999998</v>
      </c>
      <c r="BJ157" s="492">
        <v>37.616681999999997</v>
      </c>
      <c r="BK157" s="492">
        <v>52.053503999999997</v>
      </c>
      <c r="BL157" s="511">
        <v>41.243696999999997</v>
      </c>
      <c r="BM157" s="507">
        <v>0</v>
      </c>
      <c r="BN157" s="492">
        <v>0</v>
      </c>
      <c r="BO157" s="492">
        <v>0</v>
      </c>
      <c r="BP157" s="492">
        <v>0</v>
      </c>
      <c r="BQ157" s="511">
        <v>0</v>
      </c>
      <c r="BR157" s="507">
        <v>0</v>
      </c>
      <c r="BS157" s="492">
        <v>93.308986000000033</v>
      </c>
      <c r="BT157" s="492">
        <v>0</v>
      </c>
      <c r="BU157" s="492">
        <v>0</v>
      </c>
      <c r="BV157" s="492">
        <v>0</v>
      </c>
      <c r="BW157" s="492">
        <v>0</v>
      </c>
      <c r="BX157" s="492">
        <v>64.707623999999981</v>
      </c>
      <c r="BY157" s="493">
        <v>0</v>
      </c>
      <c r="BZ157" s="493">
        <v>0</v>
      </c>
      <c r="CA157" s="493">
        <v>0</v>
      </c>
      <c r="CB157" s="493">
        <v>0</v>
      </c>
      <c r="CC157" s="493">
        <v>0</v>
      </c>
      <c r="CD157" s="493">
        <v>0</v>
      </c>
      <c r="CE157" s="493">
        <v>0</v>
      </c>
      <c r="CF157" s="493">
        <v>0</v>
      </c>
      <c r="CG157" s="493">
        <v>0</v>
      </c>
      <c r="CH157" s="493">
        <v>0</v>
      </c>
      <c r="CI157" s="493">
        <v>0</v>
      </c>
      <c r="CJ157" s="493">
        <v>0</v>
      </c>
      <c r="CK157" s="493">
        <v>0</v>
      </c>
      <c r="CL157" s="493">
        <v>0</v>
      </c>
      <c r="CM157" s="493">
        <v>0</v>
      </c>
      <c r="CN157" s="67"/>
      <c r="CO157" s="67"/>
      <c r="CP157" s="67"/>
      <c r="CQ157" s="67"/>
      <c r="CR157" s="67"/>
      <c r="CS157" s="67"/>
      <c r="CT157" s="67"/>
      <c r="CU157" s="67"/>
      <c r="CV157" s="67"/>
      <c r="CW157" s="67"/>
      <c r="CX157" s="67"/>
      <c r="CY157" s="67"/>
      <c r="CZ157" s="67"/>
    </row>
    <row r="158" s="575" customFormat="true" ht="15" customHeight="true" x14ac:dyDescent="0.2">
      <c r="A158" s="1056"/>
      <c r="B158" s="436" t="s">
        <v>281</v>
      </c>
      <c r="C158" s="178">
        <v>0</v>
      </c>
      <c r="D158" s="177">
        <v>1.0867789523869745E-2</v>
      </c>
      <c r="E158" s="177">
        <v>6.9598379838789158E-3</v>
      </c>
      <c r="F158" s="177">
        <v>0.10766213165108378</v>
      </c>
      <c r="G158" s="176">
        <v>1.9248284171354078</v>
      </c>
      <c r="H158" s="175">
        <v>0.39817077516999932</v>
      </c>
      <c r="I158" s="177">
        <v>1.1760021635616509</v>
      </c>
      <c r="J158" s="177">
        <v>2.8300913589636498</v>
      </c>
      <c r="K158" s="177">
        <v>3.2655461060788751</v>
      </c>
      <c r="L158" s="174">
        <v>3.0438611522355843</v>
      </c>
      <c r="M158" s="178">
        <v>0</v>
      </c>
      <c r="N158" s="177">
        <v>0</v>
      </c>
      <c r="O158" s="177">
        <v>0</v>
      </c>
      <c r="P158" s="177">
        <v>7.0713411130802761E-2</v>
      </c>
      <c r="Q158" s="176">
        <v>0.54722185611987695</v>
      </c>
      <c r="R158" s="175">
        <v>0</v>
      </c>
      <c r="S158" s="177">
        <v>1.7185989110607696</v>
      </c>
      <c r="T158" s="177">
        <v>7.026903477649285E-2</v>
      </c>
      <c r="U158" s="177">
        <v>0.48830214705696229</v>
      </c>
      <c r="V158" s="177">
        <v>0</v>
      </c>
      <c r="W158" s="177">
        <v>0.37779034850532589</v>
      </c>
      <c r="X158" s="177">
        <v>0.24312017605628922</v>
      </c>
      <c r="Y158" s="177">
        <v>0</v>
      </c>
      <c r="Z158" s="177">
        <v>0.20329875674394757</v>
      </c>
      <c r="AA158" s="177">
        <v>0</v>
      </c>
      <c r="AB158" s="177">
        <v>0.66947650357178379</v>
      </c>
      <c r="AC158" s="177">
        <v>0</v>
      </c>
      <c r="AD158" s="177">
        <v>0.26206209961761484</v>
      </c>
      <c r="AE158" s="177">
        <v>0</v>
      </c>
      <c r="AF158" s="177">
        <v>0</v>
      </c>
      <c r="AG158" s="177">
        <v>0</v>
      </c>
      <c r="AH158" s="177">
        <v>0.14625015355968871</v>
      </c>
      <c r="AI158" s="177">
        <v>0.73321705656189495</v>
      </c>
      <c r="AJ158" s="177">
        <v>0</v>
      </c>
      <c r="AK158" s="177">
        <v>0.40469370416542189</v>
      </c>
      <c r="AL158" s="177">
        <v>0.25704638952772602</v>
      </c>
      <c r="AM158" s="174">
        <v>0</v>
      </c>
      <c r="AN158" s="918"/>
      <c r="AO158" s="918"/>
      <c r="AP158" s="918"/>
      <c r="AQ158" s="918"/>
      <c r="AR158" s="918"/>
      <c r="AS158" s="918"/>
      <c r="AT158" s="918"/>
      <c r="AU158" s="918"/>
      <c r="AV158" s="918"/>
      <c r="AW158" s="918"/>
      <c r="AX158" s="918"/>
      <c r="AY158" s="918"/>
      <c r="AZ158" s="403"/>
      <c r="BA158" s="1043"/>
      <c r="BB158" s="678" t="s">
        <v>281</v>
      </c>
      <c r="BC158" s="507">
        <v>0</v>
      </c>
      <c r="BD158" s="492">
        <v>1.847418</v>
      </c>
      <c r="BE158" s="492">
        <v>1.1845600000000001</v>
      </c>
      <c r="BF158" s="492">
        <v>18.327804</v>
      </c>
      <c r="BG158" s="511">
        <v>327.86346100000003</v>
      </c>
      <c r="BH158" s="507">
        <v>9.6176509999999986</v>
      </c>
      <c r="BI158" s="492">
        <v>28.355003999999997</v>
      </c>
      <c r="BJ158" s="492">
        <v>68.53595</v>
      </c>
      <c r="BK158" s="492">
        <v>78.885591000000005</v>
      </c>
      <c r="BL158" s="511">
        <v>73.475854999999981</v>
      </c>
      <c r="BM158" s="507">
        <v>0</v>
      </c>
      <c r="BN158" s="492">
        <v>0</v>
      </c>
      <c r="BO158" s="492">
        <v>0</v>
      </c>
      <c r="BP158" s="492">
        <v>10.331996</v>
      </c>
      <c r="BQ158" s="511">
        <v>80.021195999999989</v>
      </c>
      <c r="BR158" s="507">
        <v>0</v>
      </c>
      <c r="BS158" s="492">
        <v>217.92618700000003</v>
      </c>
      <c r="BT158" s="492">
        <v>3.3915549999999999</v>
      </c>
      <c r="BU158" s="492">
        <v>15.633775</v>
      </c>
      <c r="BV158" s="492">
        <v>0</v>
      </c>
      <c r="BW158" s="492">
        <v>9.8161970000000007</v>
      </c>
      <c r="BX158" s="492">
        <v>11.548596999999999</v>
      </c>
      <c r="BY158" s="493">
        <v>0</v>
      </c>
      <c r="BZ158" s="493">
        <v>9.4351939999999992</v>
      </c>
      <c r="CA158" s="493">
        <v>0</v>
      </c>
      <c r="CB158" s="493">
        <v>19.612432000000002</v>
      </c>
      <c r="CC158" s="493">
        <v>0</v>
      </c>
      <c r="CD158" s="493">
        <v>5.3269479999999998</v>
      </c>
      <c r="CE158" s="493">
        <v>0</v>
      </c>
      <c r="CF158" s="493">
        <v>0</v>
      </c>
      <c r="CG158" s="493">
        <v>0</v>
      </c>
      <c r="CH158" s="493">
        <v>1.3284899999999999</v>
      </c>
      <c r="CI158" s="493">
        <v>15.434222999999999</v>
      </c>
      <c r="CJ158" s="493">
        <v>0</v>
      </c>
      <c r="CK158" s="493">
        <v>19.721603999999999</v>
      </c>
      <c r="CL158" s="493">
        <v>20.048041000000001</v>
      </c>
      <c r="CM158" s="493">
        <v>0</v>
      </c>
      <c r="CN158" s="67"/>
      <c r="CO158" s="67"/>
      <c r="CP158" s="67"/>
      <c r="CQ158" s="67"/>
      <c r="CR158" s="67"/>
      <c r="CS158" s="67"/>
      <c r="CT158" s="67"/>
      <c r="CU158" s="67"/>
      <c r="CV158" s="67"/>
      <c r="CW158" s="67"/>
      <c r="CX158" s="67"/>
      <c r="CY158" s="67"/>
      <c r="CZ158" s="67"/>
    </row>
    <row r="159" s="575" customFormat="true" ht="15" customHeight="true" x14ac:dyDescent="0.2">
      <c r="A159" s="1056"/>
      <c r="B159" s="436" t="s">
        <v>282</v>
      </c>
      <c r="C159" s="178">
        <v>0.19121398528706754</v>
      </c>
      <c r="D159" s="177">
        <v>0.23687981884782014</v>
      </c>
      <c r="E159" s="177">
        <v>0.46328073172732415</v>
      </c>
      <c r="F159" s="177">
        <v>1.8429900529484025</v>
      </c>
      <c r="G159" s="176">
        <v>4.2837857705267091</v>
      </c>
      <c r="H159" s="175">
        <v>3.2281091785116658</v>
      </c>
      <c r="I159" s="177">
        <v>5.4619121425020296</v>
      </c>
      <c r="J159" s="177">
        <v>6.9653103454119485</v>
      </c>
      <c r="K159" s="177">
        <v>4.515284026596504</v>
      </c>
      <c r="L159" s="174">
        <v>3.8983602016170118</v>
      </c>
      <c r="M159" s="178">
        <v>0.14700198439555257</v>
      </c>
      <c r="N159" s="177">
        <v>0.16407046159762317</v>
      </c>
      <c r="O159" s="177">
        <v>0.29679551925824732</v>
      </c>
      <c r="P159" s="177">
        <v>0.97507756861427686</v>
      </c>
      <c r="Q159" s="176">
        <v>2.6149816183554018</v>
      </c>
      <c r="R159" s="175">
        <v>0</v>
      </c>
      <c r="S159" s="177">
        <v>4.4490233837032287</v>
      </c>
      <c r="T159" s="177">
        <v>0.45441554807729501</v>
      </c>
      <c r="U159" s="177">
        <v>1.9846079238608847E-2</v>
      </c>
      <c r="V159" s="177">
        <v>0.21870428504456055</v>
      </c>
      <c r="W159" s="177">
        <v>0.67417840180299882</v>
      </c>
      <c r="X159" s="177">
        <v>0.16100969725386388</v>
      </c>
      <c r="Y159" s="177">
        <v>0.97073969264309445</v>
      </c>
      <c r="Z159" s="177">
        <v>0.29106482850541771</v>
      </c>
      <c r="AA159" s="177">
        <v>0</v>
      </c>
      <c r="AB159" s="177">
        <v>1.882316392296127</v>
      </c>
      <c r="AC159" s="177">
        <v>0</v>
      </c>
      <c r="AD159" s="177">
        <v>1.7197301723839153</v>
      </c>
      <c r="AE159" s="177">
        <v>1.845524960975577E-2</v>
      </c>
      <c r="AF159" s="177">
        <v>0</v>
      </c>
      <c r="AG159" s="177">
        <v>4.2761893124161263</v>
      </c>
      <c r="AH159" s="177">
        <v>9.1657097796249781E-2</v>
      </c>
      <c r="AI159" s="177">
        <v>9.3308004567067671E-2</v>
      </c>
      <c r="AJ159" s="177">
        <v>4.6517138771099518</v>
      </c>
      <c r="AK159" s="177">
        <v>1.2277391118351249</v>
      </c>
      <c r="AL159" s="177">
        <v>0.58148788898891057</v>
      </c>
      <c r="AM159" s="174">
        <v>0</v>
      </c>
      <c r="AN159" s="918"/>
      <c r="AO159" s="918"/>
      <c r="AP159" s="918"/>
      <c r="AQ159" s="918"/>
      <c r="AR159" s="918"/>
      <c r="AS159" s="918"/>
      <c r="AT159" s="918"/>
      <c r="AU159" s="918"/>
      <c r="AV159" s="918"/>
      <c r="AW159" s="918"/>
      <c r="AX159" s="918"/>
      <c r="AY159" s="918"/>
      <c r="AZ159" s="403"/>
      <c r="BA159" s="1043"/>
      <c r="BB159" s="678" t="s">
        <v>282</v>
      </c>
      <c r="BC159" s="507">
        <v>32.593578999999998</v>
      </c>
      <c r="BD159" s="492">
        <v>40.267254000000008</v>
      </c>
      <c r="BE159" s="492">
        <v>78.85008599999999</v>
      </c>
      <c r="BF159" s="492">
        <v>313.74040199999996</v>
      </c>
      <c r="BG159" s="511">
        <v>729.67378100000042</v>
      </c>
      <c r="BH159" s="507">
        <v>77.973647000000014</v>
      </c>
      <c r="BI159" s="492">
        <v>131.694095</v>
      </c>
      <c r="BJ159" s="492">
        <v>168.67800400000004</v>
      </c>
      <c r="BK159" s="492">
        <v>109.07543099999998</v>
      </c>
      <c r="BL159" s="511">
        <v>94.102632999999983</v>
      </c>
      <c r="BM159" s="507">
        <v>21.496386000000001</v>
      </c>
      <c r="BN159" s="492">
        <v>23.957809000000001</v>
      </c>
      <c r="BO159" s="492">
        <v>43.284419999999997</v>
      </c>
      <c r="BP159" s="492">
        <v>142.469404</v>
      </c>
      <c r="BQ159" s="511">
        <v>382.39327299999997</v>
      </c>
      <c r="BR159" s="507">
        <v>0</v>
      </c>
      <c r="BS159" s="492">
        <v>564.15647399999966</v>
      </c>
      <c r="BT159" s="492">
        <v>21.932496</v>
      </c>
      <c r="BU159" s="492">
        <v>0.63540399999999997</v>
      </c>
      <c r="BV159" s="492">
        <v>5.4872899999999998</v>
      </c>
      <c r="BW159" s="492">
        <v>17.517303000000002</v>
      </c>
      <c r="BX159" s="492">
        <v>7.648218</v>
      </c>
      <c r="BY159" s="493">
        <v>28.463225999999999</v>
      </c>
      <c r="BZ159" s="493">
        <v>13.508459999999999</v>
      </c>
      <c r="CA159" s="493">
        <v>0</v>
      </c>
      <c r="CB159" s="493">
        <v>55.142789999999998</v>
      </c>
      <c r="CC159" s="493">
        <v>0</v>
      </c>
      <c r="CD159" s="493">
        <v>34.957032000000005</v>
      </c>
      <c r="CE159" s="493">
        <v>0.85026400000000002</v>
      </c>
      <c r="CF159" s="493">
        <v>0</v>
      </c>
      <c r="CG159" s="493">
        <v>158.063863</v>
      </c>
      <c r="CH159" s="493">
        <v>0.83258399999999999</v>
      </c>
      <c r="CI159" s="493">
        <v>1.964134</v>
      </c>
      <c r="CJ159" s="493">
        <v>178.78268100000008</v>
      </c>
      <c r="CK159" s="493">
        <v>59.830396000000007</v>
      </c>
      <c r="CL159" s="493">
        <v>45.352486999999996</v>
      </c>
      <c r="CM159" s="493">
        <v>0</v>
      </c>
      <c r="CN159" s="67"/>
      <c r="CO159" s="67"/>
      <c r="CP159" s="67"/>
      <c r="CQ159" s="67"/>
      <c r="CR159" s="67"/>
      <c r="CS159" s="67"/>
      <c r="CT159" s="67"/>
      <c r="CU159" s="67"/>
      <c r="CV159" s="67"/>
      <c r="CW159" s="67"/>
      <c r="CX159" s="67"/>
      <c r="CY159" s="67"/>
      <c r="CZ159" s="67"/>
    </row>
    <row r="160" s="575" customFormat="true" ht="15" customHeight="true" x14ac:dyDescent="0.2">
      <c r="A160" s="1056"/>
      <c r="B160" s="436" t="s">
        <v>283</v>
      </c>
      <c r="C160" s="178">
        <v>24.141380465229648</v>
      </c>
      <c r="D160" s="177">
        <v>37.981431400089022</v>
      </c>
      <c r="E160" s="177">
        <v>52.229374587952179</v>
      </c>
      <c r="F160" s="177">
        <v>66.358389942023493</v>
      </c>
      <c r="G160" s="176">
        <v>68.740310092174994</v>
      </c>
      <c r="H160" s="175">
        <v>57.233869482947576</v>
      </c>
      <c r="I160" s="177">
        <v>66.221946867387899</v>
      </c>
      <c r="J160" s="177">
        <v>66.165213500520039</v>
      </c>
      <c r="K160" s="177">
        <v>68.348709673717195</v>
      </c>
      <c r="L160" s="174">
        <v>42.32078208240226</v>
      </c>
      <c r="M160" s="178">
        <v>23.382130781562179</v>
      </c>
      <c r="N160" s="177">
        <v>34.327800954956039</v>
      </c>
      <c r="O160" s="177">
        <v>48.79717192341684</v>
      </c>
      <c r="P160" s="177">
        <v>58.891968900961665</v>
      </c>
      <c r="Q160" s="176">
        <v>75.626202515049116</v>
      </c>
      <c r="R160" s="175">
        <v>74.244012712152895</v>
      </c>
      <c r="S160" s="177">
        <v>78.108355293364923</v>
      </c>
      <c r="T160" s="177">
        <v>88.973481759067823</v>
      </c>
      <c r="U160" s="177">
        <v>53.401316056880411</v>
      </c>
      <c r="V160" s="177">
        <v>5.3659024135596489</v>
      </c>
      <c r="W160" s="177">
        <v>14.106886971061664</v>
      </c>
      <c r="X160" s="177">
        <v>11.262585374879434</v>
      </c>
      <c r="Y160" s="177">
        <v>3.9844235396900083</v>
      </c>
      <c r="Z160" s="177">
        <v>69.9935707352154</v>
      </c>
      <c r="AA160" s="177">
        <v>17.76623112080096</v>
      </c>
      <c r="AB160" s="177">
        <v>24.350001447337309</v>
      </c>
      <c r="AC160" s="177">
        <v>75.152736075036032</v>
      </c>
      <c r="AD160" s="177">
        <v>13.598488701110831</v>
      </c>
      <c r="AE160" s="177">
        <v>54.219509490745374</v>
      </c>
      <c r="AF160" s="177">
        <v>10.186811492400546</v>
      </c>
      <c r="AG160" s="177">
        <v>77.425538272404097</v>
      </c>
      <c r="AH160" s="177">
        <v>7.0521173649484359</v>
      </c>
      <c r="AI160" s="177">
        <v>17.689236079720907</v>
      </c>
      <c r="AJ160" s="177">
        <v>53.891027285123002</v>
      </c>
      <c r="AK160" s="177">
        <v>15.00795797249182</v>
      </c>
      <c r="AL160" s="177">
        <v>81.82236693182368</v>
      </c>
      <c r="AM160" s="174">
        <v>13.642796019826244</v>
      </c>
      <c r="AN160" s="918"/>
      <c r="AO160" s="918"/>
      <c r="AP160" s="918"/>
      <c r="AQ160" s="918"/>
      <c r="AR160" s="918"/>
      <c r="AS160" s="918"/>
      <c r="AT160" s="918"/>
      <c r="AU160" s="918"/>
      <c r="AV160" s="918"/>
      <c r="AW160" s="918"/>
      <c r="AX160" s="918"/>
      <c r="AY160" s="918"/>
      <c r="AZ160" s="403"/>
      <c r="BA160" s="1043"/>
      <c r="BB160" s="678" t="s">
        <v>283</v>
      </c>
      <c r="BC160" s="507">
        <v>4115.0441489999994</v>
      </c>
      <c r="BD160" s="492">
        <v>6456.4721169999948</v>
      </c>
      <c r="BE160" s="492">
        <v>8889.4063490000062</v>
      </c>
      <c r="BF160" s="492">
        <v>11296.484157999996</v>
      </c>
      <c r="BG160" s="511">
        <v>11708.802600999974</v>
      </c>
      <c r="BH160" s="507">
        <v>1382.4605329999995</v>
      </c>
      <c r="BI160" s="492">
        <v>1596.7007770000016</v>
      </c>
      <c r="BJ160" s="492">
        <v>1602.3142680000003</v>
      </c>
      <c r="BK160" s="492">
        <v>1651.0954619999991</v>
      </c>
      <c r="BL160" s="511">
        <v>1021.582619</v>
      </c>
      <c r="BM160" s="507">
        <v>3419.2144470000026</v>
      </c>
      <c r="BN160" s="492">
        <v>5012.5957509999989</v>
      </c>
      <c r="BO160" s="492">
        <v>7116.540336</v>
      </c>
      <c r="BP160" s="492">
        <v>8604.7551289999938</v>
      </c>
      <c r="BQ160" s="511">
        <v>11058.950051999978</v>
      </c>
      <c r="BR160" s="507">
        <v>3452.9141220000038</v>
      </c>
      <c r="BS160" s="492">
        <v>9904.4960009999668</v>
      </c>
      <c r="BT160" s="492">
        <v>4294.3304669999934</v>
      </c>
      <c r="BU160" s="492">
        <v>1709.7286280000023</v>
      </c>
      <c r="BV160" s="492">
        <v>134.63047900000001</v>
      </c>
      <c r="BW160" s="492">
        <v>366.54187200000013</v>
      </c>
      <c r="BX160" s="492">
        <v>534.99080899999956</v>
      </c>
      <c r="BY160" s="493">
        <v>116.82797000000001</v>
      </c>
      <c r="BZ160" s="493">
        <v>3248.4355989999963</v>
      </c>
      <c r="CA160" s="493">
        <v>213.304675</v>
      </c>
      <c r="CB160" s="493">
        <v>713.33757800000001</v>
      </c>
      <c r="CC160" s="493">
        <v>1755.5337359999999</v>
      </c>
      <c r="CD160" s="493">
        <v>276.41708700000004</v>
      </c>
      <c r="CE160" s="493">
        <v>2497.9828500000012</v>
      </c>
      <c r="CF160" s="493">
        <v>160.30044300000006</v>
      </c>
      <c r="CG160" s="493">
        <v>2861.9358920000059</v>
      </c>
      <c r="CH160" s="493">
        <v>64.059196999999983</v>
      </c>
      <c r="CI160" s="493">
        <v>372.35851500000001</v>
      </c>
      <c r="CJ160" s="493">
        <v>2071.2327960000002</v>
      </c>
      <c r="CK160" s="493">
        <v>731.37041899999974</v>
      </c>
      <c r="CL160" s="493">
        <v>6381.6425119999894</v>
      </c>
      <c r="CM160" s="493">
        <v>603.83772699999997</v>
      </c>
      <c r="CN160" s="67"/>
      <c r="CO160" s="67"/>
      <c r="CP160" s="67"/>
      <c r="CQ160" s="67"/>
      <c r="CR160" s="67"/>
      <c r="CS160" s="67"/>
      <c r="CT160" s="67"/>
      <c r="CU160" s="67"/>
      <c r="CV160" s="67"/>
      <c r="CW160" s="67"/>
      <c r="CX160" s="67"/>
      <c r="CY160" s="67"/>
      <c r="CZ160" s="67"/>
    </row>
    <row r="161" s="575" customFormat="true" ht="15" customHeight="true" x14ac:dyDescent="0.2">
      <c r="A161" s="1056"/>
      <c r="B161" s="436" t="s">
        <v>284</v>
      </c>
      <c r="C161" s="178">
        <v>75.141536444212647</v>
      </c>
      <c r="D161" s="177">
        <v>61.293933844622906</v>
      </c>
      <c r="E161" s="177">
        <v>46.314731424892955</v>
      </c>
      <c r="F161" s="177">
        <v>29.898535398793648</v>
      </c>
      <c r="G161" s="176">
        <v>5.5916075056243413</v>
      </c>
      <c r="H161" s="175">
        <v>34.359527780195165</v>
      </c>
      <c r="I161" s="177">
        <v>11.501743975087329</v>
      </c>
      <c r="J161" s="177">
        <v>4.5801924992085175</v>
      </c>
      <c r="K161" s="177">
        <v>1.6261083214497909</v>
      </c>
      <c r="L161" s="174">
        <v>0.39916351600772532</v>
      </c>
      <c r="M161" s="178">
        <v>76.060733140081666</v>
      </c>
      <c r="N161" s="177">
        <v>64.863566609965233</v>
      </c>
      <c r="O161" s="177">
        <v>50.169929022000424</v>
      </c>
      <c r="P161" s="177">
        <v>39.179347133760317</v>
      </c>
      <c r="Q161" s="176">
        <v>15.388507093002335</v>
      </c>
      <c r="R161" s="175">
        <v>24.44120333901763</v>
      </c>
      <c r="S161" s="177">
        <v>3.6722122401328527</v>
      </c>
      <c r="T161" s="177">
        <v>8.9577824878877426</v>
      </c>
      <c r="U161" s="177">
        <v>39.528394216193419</v>
      </c>
      <c r="V161" s="177">
        <v>94.415393301395696</v>
      </c>
      <c r="W161" s="177">
        <v>84.660126525483093</v>
      </c>
      <c r="X161" s="177">
        <v>85.961787781973825</v>
      </c>
      <c r="Y161" s="177">
        <v>94.64593689447716</v>
      </c>
      <c r="Z161" s="177">
        <v>8.4708096424612673</v>
      </c>
      <c r="AA161" s="177">
        <v>81.962364371104044</v>
      </c>
      <c r="AB161" s="177">
        <v>68.066077295456623</v>
      </c>
      <c r="AC161" s="177">
        <v>24.736434498418078</v>
      </c>
      <c r="AD161" s="177">
        <v>78.044043160991379</v>
      </c>
      <c r="AE161" s="177">
        <v>36.166487859712674</v>
      </c>
      <c r="AF161" s="177">
        <v>89.382699492005756</v>
      </c>
      <c r="AG161" s="177">
        <v>17.355517889631241</v>
      </c>
      <c r="AH161" s="177">
        <v>92.137090340066962</v>
      </c>
      <c r="AI161" s="177">
        <v>79.818375438516441</v>
      </c>
      <c r="AJ161" s="177">
        <v>40.943295978121938</v>
      </c>
      <c r="AK161" s="177">
        <v>83.11853584989619</v>
      </c>
      <c r="AL161" s="177">
        <v>16.014627203600785</v>
      </c>
      <c r="AM161" s="174">
        <v>85.521667738228402</v>
      </c>
      <c r="AN161" s="918"/>
      <c r="AO161" s="918"/>
      <c r="AP161" s="918"/>
      <c r="AQ161" s="918"/>
      <c r="AR161" s="918"/>
      <c r="AS161" s="918"/>
      <c r="AT161" s="918"/>
      <c r="AU161" s="918"/>
      <c r="AV161" s="918"/>
      <c r="AW161" s="918"/>
      <c r="AX161" s="918"/>
      <c r="AY161" s="918"/>
      <c r="AZ161" s="403"/>
      <c r="BA161" s="1043"/>
      <c r="BB161" s="678" t="s">
        <v>284</v>
      </c>
      <c r="BC161" s="507">
        <v>12808.328850000007</v>
      </c>
      <c r="BD161" s="492">
        <v>10419.369681999991</v>
      </c>
      <c r="BE161" s="492">
        <v>7882.7378430000053</v>
      </c>
      <c r="BF161" s="492">
        <v>5089.7607939999916</v>
      </c>
      <c r="BG161" s="511">
        <v>952.44011000000012</v>
      </c>
      <c r="BH161" s="507">
        <v>829.94023500000094</v>
      </c>
      <c r="BI161" s="492">
        <v>277.32261600000015</v>
      </c>
      <c r="BJ161" s="492">
        <v>110.91791899999998</v>
      </c>
      <c r="BK161" s="492">
        <v>39.281796</v>
      </c>
      <c r="BL161" s="511">
        <v>9.6354199999999999</v>
      </c>
      <c r="BM161" s="507">
        <v>11122.508895000021</v>
      </c>
      <c r="BN161" s="492">
        <v>9471.4729560000014</v>
      </c>
      <c r="BO161" s="492">
        <v>7316.7421280000062</v>
      </c>
      <c r="BP161" s="492">
        <v>5724.5273759999936</v>
      </c>
      <c r="BQ161" s="511">
        <v>2250.287937999999</v>
      </c>
      <c r="BR161" s="507">
        <v>1136.7027869999999</v>
      </c>
      <c r="BS161" s="492">
        <v>465.65327500000006</v>
      </c>
      <c r="BT161" s="492">
        <v>432.3499260000001</v>
      </c>
      <c r="BU161" s="492">
        <v>1265.5648250000011</v>
      </c>
      <c r="BV161" s="492">
        <v>2368.881996999999</v>
      </c>
      <c r="BW161" s="492">
        <v>2199.7398379999959</v>
      </c>
      <c r="BX161" s="492">
        <v>4083.3223330000073</v>
      </c>
      <c r="BY161" s="493">
        <v>2775.1298440000028</v>
      </c>
      <c r="BZ161" s="493">
        <v>393.134388</v>
      </c>
      <c r="CA161" s="493">
        <v>984.05539000000022</v>
      </c>
      <c r="CB161" s="493">
        <v>1994.0077140000026</v>
      </c>
      <c r="CC161" s="493">
        <v>577.83186000000001</v>
      </c>
      <c r="CD161" s="493">
        <v>1586.404749999997</v>
      </c>
      <c r="CE161" s="493">
        <v>1666.2501609999999</v>
      </c>
      <c r="CF161" s="493">
        <v>1406.5329800000018</v>
      </c>
      <c r="CG161" s="493">
        <v>641.52449800000022</v>
      </c>
      <c r="CH161" s="493">
        <v>836.94410000000062</v>
      </c>
      <c r="CI161" s="493">
        <v>1680.1772339999993</v>
      </c>
      <c r="CJ161" s="493">
        <v>1573.6032819999991</v>
      </c>
      <c r="CK161" s="493">
        <v>4050.5469500000104</v>
      </c>
      <c r="CL161" s="493">
        <v>1249.0426469999995</v>
      </c>
      <c r="CM161" s="493">
        <v>3785.2365000000027</v>
      </c>
      <c r="CN161" s="67"/>
      <c r="CO161" s="67"/>
      <c r="CP161" s="67"/>
      <c r="CQ161" s="67"/>
      <c r="CR161" s="67"/>
      <c r="CS161" s="67"/>
      <c r="CT161" s="67"/>
      <c r="CU161" s="67"/>
      <c r="CV161" s="67"/>
      <c r="CW161" s="67"/>
      <c r="CX161" s="67"/>
      <c r="CY161" s="67"/>
      <c r="CZ161" s="67"/>
    </row>
    <row r="162" s="575" customFormat="true" ht="15" customHeight="true" x14ac:dyDescent="0.2">
      <c r="A162" s="1056"/>
      <c r="B162" s="436" t="s">
        <v>285</v>
      </c>
      <c r="C162" s="178">
        <v>0</v>
      </c>
      <c r="D162" s="177">
        <v>0</v>
      </c>
      <c r="E162" s="177">
        <v>4.1754180646624027E-2</v>
      </c>
      <c r="F162" s="177">
        <v>0</v>
      </c>
      <c r="G162" s="176">
        <v>0</v>
      </c>
      <c r="H162" s="175">
        <v>0</v>
      </c>
      <c r="I162" s="177">
        <v>0</v>
      </c>
      <c r="J162" s="177">
        <v>0</v>
      </c>
      <c r="K162" s="177">
        <v>0</v>
      </c>
      <c r="L162" s="174">
        <v>0</v>
      </c>
      <c r="M162" s="178">
        <v>0</v>
      </c>
      <c r="N162" s="177">
        <v>0</v>
      </c>
      <c r="O162" s="177">
        <v>4.8728566663291527E-2</v>
      </c>
      <c r="P162" s="177">
        <v>0</v>
      </c>
      <c r="Q162" s="176">
        <v>0</v>
      </c>
      <c r="R162" s="175">
        <v>0</v>
      </c>
      <c r="S162" s="177">
        <v>5.6043211146603704E-2</v>
      </c>
      <c r="T162" s="177">
        <v>0</v>
      </c>
      <c r="U162" s="177">
        <v>0</v>
      </c>
      <c r="V162" s="177">
        <v>0</v>
      </c>
      <c r="W162" s="177">
        <v>0</v>
      </c>
      <c r="X162" s="177">
        <v>0</v>
      </c>
      <c r="Y162" s="177">
        <v>0</v>
      </c>
      <c r="Z162" s="177">
        <v>0</v>
      </c>
      <c r="AA162" s="177">
        <v>0</v>
      </c>
      <c r="AB162" s="177">
        <v>0</v>
      </c>
      <c r="AC162" s="177">
        <v>0</v>
      </c>
      <c r="AD162" s="177">
        <v>0</v>
      </c>
      <c r="AE162" s="177">
        <v>0</v>
      </c>
      <c r="AF162" s="177">
        <v>0</v>
      </c>
      <c r="AG162" s="177">
        <v>0</v>
      </c>
      <c r="AH162" s="177">
        <v>0</v>
      </c>
      <c r="AI162" s="177">
        <v>0</v>
      </c>
      <c r="AJ162" s="177">
        <v>0</v>
      </c>
      <c r="AK162" s="177">
        <v>0</v>
      </c>
      <c r="AL162" s="177">
        <v>0</v>
      </c>
      <c r="AM162" s="174">
        <v>0</v>
      </c>
      <c r="AN162" s="918"/>
      <c r="AO162" s="918"/>
      <c r="AP162" s="918"/>
      <c r="AQ162" s="918"/>
      <c r="AR162" s="918"/>
      <c r="AS162" s="918"/>
      <c r="AT162" s="918"/>
      <c r="AU162" s="918"/>
      <c r="AV162" s="918"/>
      <c r="AW162" s="918"/>
      <c r="AX162" s="918"/>
      <c r="AY162" s="918"/>
      <c r="AZ162" s="403"/>
      <c r="BA162" s="1043"/>
      <c r="BB162" s="678" t="s">
        <v>285</v>
      </c>
      <c r="BC162" s="507">
        <v>0</v>
      </c>
      <c r="BD162" s="492">
        <v>0</v>
      </c>
      <c r="BE162" s="492">
        <v>7.106535</v>
      </c>
      <c r="BF162" s="492">
        <v>0</v>
      </c>
      <c r="BG162" s="511">
        <v>0</v>
      </c>
      <c r="BH162" s="507">
        <v>0</v>
      </c>
      <c r="BI162" s="492">
        <v>0</v>
      </c>
      <c r="BJ162" s="492">
        <v>0</v>
      </c>
      <c r="BK162" s="492">
        <v>0</v>
      </c>
      <c r="BL162" s="511">
        <v>0</v>
      </c>
      <c r="BM162" s="507">
        <v>0</v>
      </c>
      <c r="BN162" s="492">
        <v>0</v>
      </c>
      <c r="BO162" s="492">
        <v>7.106535</v>
      </c>
      <c r="BP162" s="492">
        <v>0</v>
      </c>
      <c r="BQ162" s="511">
        <v>0</v>
      </c>
      <c r="BR162" s="507">
        <v>0</v>
      </c>
      <c r="BS162" s="492">
        <v>7.106535</v>
      </c>
      <c r="BT162" s="492">
        <v>0</v>
      </c>
      <c r="BU162" s="492">
        <v>0</v>
      </c>
      <c r="BV162" s="492">
        <v>0</v>
      </c>
      <c r="BW162" s="492">
        <v>0</v>
      </c>
      <c r="BX162" s="492">
        <v>0</v>
      </c>
      <c r="BY162" s="493">
        <v>0</v>
      </c>
      <c r="BZ162" s="493">
        <v>0</v>
      </c>
      <c r="CA162" s="493">
        <v>0</v>
      </c>
      <c r="CB162" s="493">
        <v>0</v>
      </c>
      <c r="CC162" s="493">
        <v>0</v>
      </c>
      <c r="CD162" s="493">
        <v>0</v>
      </c>
      <c r="CE162" s="493">
        <v>0</v>
      </c>
      <c r="CF162" s="493">
        <v>0</v>
      </c>
      <c r="CG162" s="493">
        <v>0</v>
      </c>
      <c r="CH162" s="493">
        <v>0</v>
      </c>
      <c r="CI162" s="493">
        <v>0</v>
      </c>
      <c r="CJ162" s="493">
        <v>0</v>
      </c>
      <c r="CK162" s="493">
        <v>0</v>
      </c>
      <c r="CL162" s="493">
        <v>0</v>
      </c>
      <c r="CM162" s="493">
        <v>0</v>
      </c>
      <c r="CN162" s="67"/>
      <c r="CO162" s="67"/>
      <c r="CP162" s="67"/>
      <c r="CQ162" s="67"/>
      <c r="CR162" s="67"/>
      <c r="CS162" s="67"/>
      <c r="CT162" s="67"/>
      <c r="CU162" s="67"/>
      <c r="CV162" s="67"/>
      <c r="CW162" s="67"/>
      <c r="CX162" s="67"/>
      <c r="CY162" s="67"/>
      <c r="CZ162" s="67"/>
    </row>
    <row r="163" s="575" customFormat="true" ht="15" customHeight="true" x14ac:dyDescent="0.2">
      <c r="A163" s="1056"/>
      <c r="B163" s="436" t="s">
        <v>286</v>
      </c>
      <c r="C163" s="178">
        <v>0</v>
      </c>
      <c r="D163" s="177">
        <v>0</v>
      </c>
      <c r="E163" s="177">
        <v>1.4789103422257787E-2</v>
      </c>
      <c r="F163" s="177">
        <v>0.37088637581221406</v>
      </c>
      <c r="G163" s="176">
        <v>3.3713460551196182</v>
      </c>
      <c r="H163" s="175">
        <v>1.6670750135210459</v>
      </c>
      <c r="I163" s="177">
        <v>8.8373060067436455</v>
      </c>
      <c r="J163" s="177">
        <v>6.9380996429744668</v>
      </c>
      <c r="K163" s="177">
        <v>6.5862154676172873</v>
      </c>
      <c r="L163" s="174">
        <v>2.4624178163634514</v>
      </c>
      <c r="M163" s="178">
        <v>0</v>
      </c>
      <c r="N163" s="177">
        <v>0</v>
      </c>
      <c r="O163" s="177">
        <v>0</v>
      </c>
      <c r="P163" s="177">
        <v>0</v>
      </c>
      <c r="Q163" s="176">
        <v>0</v>
      </c>
      <c r="R163" s="175">
        <v>0</v>
      </c>
      <c r="S163" s="177">
        <v>4.892407469159802E-2</v>
      </c>
      <c r="T163" s="177">
        <v>0</v>
      </c>
      <c r="U163" s="177">
        <v>0</v>
      </c>
      <c r="V163" s="177">
        <v>0</v>
      </c>
      <c r="W163" s="177">
        <v>0</v>
      </c>
      <c r="X163" s="177">
        <v>0</v>
      </c>
      <c r="Y163" s="177">
        <v>5.1971386852301675E-2</v>
      </c>
      <c r="Z163" s="177">
        <v>13.445226491639554</v>
      </c>
      <c r="AA163" s="177">
        <v>0</v>
      </c>
      <c r="AB163" s="177">
        <v>0</v>
      </c>
      <c r="AC163" s="177">
        <v>0</v>
      </c>
      <c r="AD163" s="177">
        <v>0</v>
      </c>
      <c r="AE163" s="177">
        <v>0</v>
      </c>
      <c r="AF163" s="177">
        <v>0</v>
      </c>
      <c r="AG163" s="177">
        <v>0</v>
      </c>
      <c r="AH163" s="177">
        <v>0</v>
      </c>
      <c r="AI163" s="177">
        <v>0.11298016104071874</v>
      </c>
      <c r="AJ163" s="177">
        <v>0</v>
      </c>
      <c r="AK163" s="177">
        <v>0</v>
      </c>
      <c r="AL163" s="177">
        <v>0</v>
      </c>
      <c r="AM163" s="174">
        <v>0.1311270038800518</v>
      </c>
      <c r="AN163" s="918"/>
      <c r="AO163" s="918"/>
      <c r="AP163" s="918"/>
      <c r="AQ163" s="918"/>
      <c r="AR163" s="918"/>
      <c r="AS163" s="918"/>
      <c r="AT163" s="918"/>
      <c r="AU163" s="918"/>
      <c r="AV163" s="918"/>
      <c r="AW163" s="918"/>
      <c r="AX163" s="918"/>
      <c r="AY163" s="918"/>
      <c r="AZ163" s="403"/>
      <c r="BA163" s="1043"/>
      <c r="BB163" s="678" t="s">
        <v>286</v>
      </c>
      <c r="BC163" s="507">
        <v>0</v>
      </c>
      <c r="BD163" s="492">
        <v>0</v>
      </c>
      <c r="BE163" s="492">
        <v>2.517096</v>
      </c>
      <c r="BF163" s="492">
        <v>63.137638999999993</v>
      </c>
      <c r="BG163" s="511">
        <v>574.25439900000003</v>
      </c>
      <c r="BH163" s="507">
        <v>40.267510000000001</v>
      </c>
      <c r="BI163" s="492">
        <v>213.07941</v>
      </c>
      <c r="BJ163" s="492">
        <v>168.019046</v>
      </c>
      <c r="BK163" s="492">
        <v>159.102791</v>
      </c>
      <c r="BL163" s="511">
        <v>59.440376999999998</v>
      </c>
      <c r="BM163" s="507">
        <v>0</v>
      </c>
      <c r="BN163" s="492">
        <v>0</v>
      </c>
      <c r="BO163" s="492">
        <v>0</v>
      </c>
      <c r="BP163" s="492">
        <v>0</v>
      </c>
      <c r="BQ163" s="511">
        <v>0</v>
      </c>
      <c r="BR163" s="507">
        <v>0</v>
      </c>
      <c r="BS163" s="492">
        <v>6.2037960000000005</v>
      </c>
      <c r="BT163" s="492">
        <v>0</v>
      </c>
      <c r="BU163" s="492">
        <v>0</v>
      </c>
      <c r="BV163" s="492">
        <v>0</v>
      </c>
      <c r="BW163" s="492">
        <v>0</v>
      </c>
      <c r="BX163" s="492">
        <v>0</v>
      </c>
      <c r="BY163" s="493">
        <v>1.523862</v>
      </c>
      <c r="BZ163" s="493">
        <v>623.99948899999981</v>
      </c>
      <c r="CA163" s="493">
        <v>0</v>
      </c>
      <c r="CB163" s="493">
        <v>0</v>
      </c>
      <c r="CC163" s="493">
        <v>0</v>
      </c>
      <c r="CD163" s="493">
        <v>0</v>
      </c>
      <c r="CE163" s="493">
        <v>0</v>
      </c>
      <c r="CF163" s="493">
        <v>0</v>
      </c>
      <c r="CG163" s="493">
        <v>0</v>
      </c>
      <c r="CH163" s="493">
        <v>0</v>
      </c>
      <c r="CI163" s="493">
        <v>2.3782330000000003</v>
      </c>
      <c r="CJ163" s="493">
        <v>0</v>
      </c>
      <c r="CK163" s="493">
        <v>0</v>
      </c>
      <c r="CL163" s="493">
        <v>0</v>
      </c>
      <c r="CM163" s="493">
        <v>5.8037539999999996</v>
      </c>
      <c r="CN163" s="67"/>
      <c r="CO163" s="67"/>
      <c r="CP163" s="67"/>
      <c r="CQ163" s="67"/>
      <c r="CR163" s="67"/>
      <c r="CS163" s="67"/>
      <c r="CT163" s="67"/>
      <c r="CU163" s="67"/>
      <c r="CV163" s="67"/>
      <c r="CW163" s="67"/>
      <c r="CX163" s="67"/>
      <c r="CY163" s="67"/>
      <c r="CZ163" s="67"/>
    </row>
    <row r="164" s="575" customFormat="true" ht="15" customHeight="true" x14ac:dyDescent="0.2">
      <c r="A164" s="1057"/>
      <c r="B164" s="437" t="s">
        <v>287</v>
      </c>
      <c r="C164" s="178">
        <v>7.4557556849479151E-2</v>
      </c>
      <c r="D164" s="177">
        <v>2.8510233246424627E-2</v>
      </c>
      <c r="E164" s="177">
        <v>3.7040385130232877E-3</v>
      </c>
      <c r="F164" s="177">
        <v>7.4598671648816672E-2</v>
      </c>
      <c r="G164" s="176">
        <v>6.0231622678973855E-2</v>
      </c>
      <c r="H164" s="175">
        <v>0.10336827137087919</v>
      </c>
      <c r="I164" s="177">
        <v>0</v>
      </c>
      <c r="J164" s="177">
        <v>0.36564558446376094</v>
      </c>
      <c r="K164" s="177">
        <v>0</v>
      </c>
      <c r="L164" s="174">
        <v>5.8191816854372275E-2</v>
      </c>
      <c r="M164" s="178">
        <v>4.888045517182376E-2</v>
      </c>
      <c r="N164" s="177">
        <v>7.127283014168885E-2</v>
      </c>
      <c r="O164" s="177">
        <v>0</v>
      </c>
      <c r="P164" s="177">
        <v>0</v>
      </c>
      <c r="Q164" s="176">
        <v>7.4080169655639586E-2</v>
      </c>
      <c r="R164" s="175">
        <v>0</v>
      </c>
      <c r="S164" s="177">
        <v>0</v>
      </c>
      <c r="T164" s="177">
        <v>0</v>
      </c>
      <c r="U164" s="177">
        <v>0</v>
      </c>
      <c r="V164" s="177">
        <v>0</v>
      </c>
      <c r="W164" s="177">
        <v>0</v>
      </c>
      <c r="X164" s="177">
        <v>0</v>
      </c>
      <c r="Y164" s="177">
        <v>0</v>
      </c>
      <c r="Z164" s="177">
        <v>0</v>
      </c>
      <c r="AA164" s="177">
        <v>0</v>
      </c>
      <c r="AB164" s="177">
        <v>0.30976362797752149</v>
      </c>
      <c r="AC164" s="177">
        <v>0.11082942654601466</v>
      </c>
      <c r="AD164" s="177">
        <v>0</v>
      </c>
      <c r="AE164" s="177">
        <v>0.11887754651987714</v>
      </c>
      <c r="AF164" s="177">
        <v>0</v>
      </c>
      <c r="AG164" s="177">
        <v>0</v>
      </c>
      <c r="AH164" s="177">
        <v>0.19651588955698396</v>
      </c>
      <c r="AI164" s="177">
        <v>0.45711536967111643</v>
      </c>
      <c r="AJ164" s="177">
        <v>0.14468809203419694</v>
      </c>
      <c r="AK164" s="177">
        <v>0</v>
      </c>
      <c r="AL164" s="177">
        <v>0</v>
      </c>
      <c r="AM164" s="174">
        <v>0.15896228504724863</v>
      </c>
      <c r="AN164" s="918"/>
      <c r="AO164" s="918"/>
      <c r="AP164" s="918"/>
      <c r="AQ164" s="918"/>
      <c r="AR164" s="918"/>
      <c r="AS164" s="918"/>
      <c r="AT164" s="918"/>
      <c r="AU164" s="918"/>
      <c r="AV164" s="918"/>
      <c r="AW164" s="918"/>
      <c r="AX164" s="918"/>
      <c r="AY164" s="918"/>
      <c r="AZ164" s="403"/>
      <c r="BA164" s="1043"/>
      <c r="BB164" s="678" t="s">
        <v>287</v>
      </c>
      <c r="BC164" s="507">
        <v>12.708786</v>
      </c>
      <c r="BD164" s="492">
        <v>4.8464609999999997</v>
      </c>
      <c r="BE164" s="492">
        <v>0.63042500000000001</v>
      </c>
      <c r="BF164" s="492">
        <v>12.699263999999999</v>
      </c>
      <c r="BG164" s="511">
        <v>10.259485000000002</v>
      </c>
      <c r="BH164" s="507">
        <v>2.4968180000000002</v>
      </c>
      <c r="BI164" s="492">
        <v>0</v>
      </c>
      <c r="BJ164" s="492">
        <v>8.8547910000000005</v>
      </c>
      <c r="BK164" s="492">
        <v>0</v>
      </c>
      <c r="BL164" s="511">
        <v>1.4046940000000001</v>
      </c>
      <c r="BM164" s="507">
        <v>7.1478840000000003</v>
      </c>
      <c r="BN164" s="492">
        <v>10.407363</v>
      </c>
      <c r="BO164" s="492">
        <v>0</v>
      </c>
      <c r="BP164" s="492">
        <v>0</v>
      </c>
      <c r="BQ164" s="511">
        <v>10.832871000000001</v>
      </c>
      <c r="BR164" s="507">
        <v>0</v>
      </c>
      <c r="BS164" s="492">
        <v>0</v>
      </c>
      <c r="BT164" s="492">
        <v>0</v>
      </c>
      <c r="BU164" s="492">
        <v>0</v>
      </c>
      <c r="BV164" s="492">
        <v>0</v>
      </c>
      <c r="BW164" s="492">
        <v>0</v>
      </c>
      <c r="BX164" s="492">
        <v>0</v>
      </c>
      <c r="BY164" s="493">
        <v>0</v>
      </c>
      <c r="BZ164" s="493">
        <v>0</v>
      </c>
      <c r="CA164" s="493">
        <v>0</v>
      </c>
      <c r="CB164" s="493">
        <v>9.074580000000001</v>
      </c>
      <c r="CC164" s="493">
        <v>2.5889250000000001</v>
      </c>
      <c r="CD164" s="493">
        <v>0</v>
      </c>
      <c r="CE164" s="493">
        <v>5.4768859999999995</v>
      </c>
      <c r="CF164" s="493">
        <v>0</v>
      </c>
      <c r="CG164" s="493">
        <v>0</v>
      </c>
      <c r="CH164" s="493">
        <v>1.785088</v>
      </c>
      <c r="CI164" s="493">
        <v>9.622281000000001</v>
      </c>
      <c r="CJ164" s="493">
        <v>5.5609019999999996</v>
      </c>
      <c r="CK164" s="493">
        <v>0</v>
      </c>
      <c r="CL164" s="493">
        <v>0</v>
      </c>
      <c r="CM164" s="493">
        <v>7.0357590000000005</v>
      </c>
      <c r="CN164" s="67"/>
      <c r="CO164" s="67"/>
      <c r="CP164" s="67"/>
      <c r="CQ164" s="67"/>
      <c r="CR164" s="67"/>
      <c r="CS164" s="67"/>
      <c r="CT164" s="67"/>
      <c r="CU164" s="67"/>
      <c r="CV164" s="67"/>
      <c r="CW164" s="67"/>
      <c r="CX164" s="67"/>
      <c r="CY164" s="67"/>
      <c r="CZ164" s="67"/>
    </row>
    <row r="165" s="430" customFormat="true" ht="15" customHeight="true" x14ac:dyDescent="0.2">
      <c r="A165" s="93"/>
      <c r="B165" s="86"/>
      <c r="C165" s="159"/>
      <c r="D165" s="161"/>
      <c r="E165" s="161"/>
      <c r="F165" s="161"/>
      <c r="G165" s="160"/>
      <c r="H165" s="158"/>
      <c r="I165" s="161"/>
      <c r="J165" s="161"/>
      <c r="K165" s="161"/>
      <c r="L165" s="157"/>
      <c r="M165" s="159"/>
      <c r="N165" s="161"/>
      <c r="O165" s="161"/>
      <c r="P165" s="161"/>
      <c r="Q165" s="160"/>
      <c r="R165" s="158"/>
      <c r="S165" s="161"/>
      <c r="T165" s="161"/>
      <c r="U165" s="161"/>
      <c r="V165" s="161"/>
      <c r="W165" s="161"/>
      <c r="X165" s="161"/>
      <c r="Y165" s="161"/>
      <c r="Z165" s="161"/>
      <c r="AA165" s="161"/>
      <c r="AB165" s="161"/>
      <c r="AC165" s="161"/>
      <c r="AD165" s="161"/>
      <c r="AE165" s="161"/>
      <c r="AF165" s="161"/>
      <c r="AG165" s="161"/>
      <c r="AH165" s="161"/>
      <c r="AI165" s="161"/>
      <c r="AJ165" s="161"/>
      <c r="AK165" s="161"/>
      <c r="AL165" s="161"/>
      <c r="AM165" s="157"/>
      <c r="AN165" s="918"/>
      <c r="AO165" s="918"/>
      <c r="AP165" s="918"/>
      <c r="AQ165" s="918"/>
      <c r="AR165" s="918"/>
      <c r="AS165" s="918"/>
      <c r="AT165" s="918"/>
      <c r="AU165" s="918"/>
      <c r="AV165" s="918"/>
      <c r="AW165" s="918"/>
      <c r="AX165" s="918"/>
      <c r="AY165" s="918"/>
      <c r="AZ165" s="403"/>
      <c r="BA165" s="1045"/>
      <c r="BB165" s="678" t="s">
        <v>188</v>
      </c>
      <c r="BC165" s="507">
        <v>17045.604144000034</v>
      </c>
      <c r="BD165" s="492">
        <v>16999.02262500002</v>
      </c>
      <c r="BE165" s="492">
        <v>17019.93642300005</v>
      </c>
      <c r="BF165" s="492">
        <v>17023.44521599996</v>
      </c>
      <c r="BG165" s="511">
        <v>17033.386356999919</v>
      </c>
      <c r="BH165" s="507">
        <v>2415.4587929999975</v>
      </c>
      <c r="BI165" s="492">
        <v>2411.1353599999998</v>
      </c>
      <c r="BJ165" s="492">
        <v>2421.6868400000048</v>
      </c>
      <c r="BK165" s="492">
        <v>2415.6936830000041</v>
      </c>
      <c r="BL165" s="511">
        <v>2413.9029780000033</v>
      </c>
      <c r="BM165" s="507">
        <v>14623.194434000006</v>
      </c>
      <c r="BN165" s="492">
        <v>14602.146398999994</v>
      </c>
      <c r="BO165" s="492">
        <v>14583.919632000041</v>
      </c>
      <c r="BP165" s="492">
        <v>14611.084142000022</v>
      </c>
      <c r="BQ165" s="511">
        <v>14623.172503999947</v>
      </c>
      <c r="BR165" s="507">
        <v>4650.7644130000008</v>
      </c>
      <c r="BS165" s="492">
        <v>12680.456480999957</v>
      </c>
      <c r="BT165" s="492">
        <v>4826.5285139999951</v>
      </c>
      <c r="BU165" s="492">
        <v>3201.6600979999912</v>
      </c>
      <c r="BV165" s="492">
        <v>2508.9997660000013</v>
      </c>
      <c r="BW165" s="492">
        <v>2598.3186279999995</v>
      </c>
      <c r="BX165" s="492">
        <v>4750.1598540000114</v>
      </c>
      <c r="BY165" s="493">
        <v>2932.1172520000055</v>
      </c>
      <c r="BZ165" s="493">
        <v>4641.048548999991</v>
      </c>
      <c r="CA165" s="493">
        <v>1200.6185979999991</v>
      </c>
      <c r="CB165" s="493">
        <v>2929.5175999999951</v>
      </c>
      <c r="CC165" s="493">
        <v>2335.9545209999969</v>
      </c>
      <c r="CD165" s="493">
        <v>2032.7044649999978</v>
      </c>
      <c r="CE165" s="493">
        <v>4607.1660799999991</v>
      </c>
      <c r="CF165" s="493">
        <v>1573.607631000001</v>
      </c>
      <c r="CG165" s="493">
        <v>3696.3719670000064</v>
      </c>
      <c r="CH165" s="493">
        <v>908.36827700000094</v>
      </c>
      <c r="CI165" s="493">
        <v>2105.0005400000009</v>
      </c>
      <c r="CJ165" s="493">
        <v>3843.3722650000004</v>
      </c>
      <c r="CK165" s="493">
        <v>4873.2173980000025</v>
      </c>
      <c r="CL165" s="493">
        <v>7799.3863429999828</v>
      </c>
      <c r="CM165" s="493">
        <v>4426.0555250000025</v>
      </c>
      <c r="CN165" s="67"/>
      <c r="CO165" s="67"/>
      <c r="CP165" s="67"/>
      <c r="CQ165" s="67"/>
      <c r="CR165" s="67"/>
      <c r="CS165" s="67"/>
      <c r="CT165" s="67"/>
      <c r="CU165" s="67"/>
      <c r="CV165" s="67"/>
      <c r="CW165" s="67"/>
      <c r="CX165" s="67"/>
      <c r="CY165" s="67"/>
      <c r="CZ165" s="67"/>
    </row>
    <row r="166" s="430" customFormat="true" ht="15" customHeight="true" x14ac:dyDescent="0.2">
      <c r="A166" s="221"/>
      <c r="B166" s="85"/>
      <c r="C166" s="159"/>
      <c r="D166" s="161"/>
      <c r="E166" s="161"/>
      <c r="F166" s="161"/>
      <c r="G166" s="160"/>
      <c r="H166" s="158"/>
      <c r="I166" s="161"/>
      <c r="J166" s="161"/>
      <c r="K166" s="161"/>
      <c r="L166" s="157"/>
      <c r="M166" s="159"/>
      <c r="N166" s="161"/>
      <c r="O166" s="161"/>
      <c r="P166" s="161"/>
      <c r="Q166" s="160"/>
      <c r="R166" s="158"/>
      <c r="S166" s="161"/>
      <c r="T166" s="161"/>
      <c r="U166" s="161"/>
      <c r="V166" s="161"/>
      <c r="W166" s="161"/>
      <c r="X166" s="161"/>
      <c r="Y166" s="161"/>
      <c r="Z166" s="161"/>
      <c r="AA166" s="161"/>
      <c r="AB166" s="161"/>
      <c r="AC166" s="161"/>
      <c r="AD166" s="161"/>
      <c r="AE166" s="161"/>
      <c r="AF166" s="161"/>
      <c r="AG166" s="161"/>
      <c r="AH166" s="161"/>
      <c r="AI166" s="161"/>
      <c r="AJ166" s="161"/>
      <c r="AK166" s="161"/>
      <c r="AL166" s="161"/>
      <c r="AM166" s="157"/>
      <c r="AN166" s="918"/>
      <c r="AO166" s="918"/>
      <c r="AP166" s="918"/>
      <c r="AQ166" s="918"/>
      <c r="AR166" s="918"/>
      <c r="AS166" s="918"/>
      <c r="AT166" s="918"/>
      <c r="AU166" s="918"/>
      <c r="AV166" s="918"/>
      <c r="AW166" s="918"/>
      <c r="AX166" s="918"/>
      <c r="AY166" s="918"/>
      <c r="AZ166" s="403"/>
      <c r="BA166" s="679"/>
      <c r="BB166" s="678"/>
      <c r="BC166" s="507"/>
      <c r="BD166" s="492"/>
      <c r="BE166" s="492"/>
      <c r="BF166" s="492"/>
      <c r="BG166" s="511"/>
      <c r="BH166" s="507"/>
      <c r="BI166" s="492"/>
      <c r="BJ166" s="492"/>
      <c r="BK166" s="492"/>
      <c r="BL166" s="511"/>
      <c r="BM166" s="507"/>
      <c r="BN166" s="492"/>
      <c r="BO166" s="492"/>
      <c r="BP166" s="492"/>
      <c r="BQ166" s="511"/>
      <c r="BR166" s="507"/>
      <c r="BS166" s="492"/>
      <c r="BT166" s="492"/>
      <c r="BU166" s="492"/>
      <c r="BV166" s="492"/>
      <c r="BW166" s="492"/>
      <c r="BX166" s="492"/>
      <c r="BY166" s="493"/>
      <c r="BZ166" s="493"/>
      <c r="CA166" s="493"/>
      <c r="CB166" s="493"/>
      <c r="CC166" s="493"/>
      <c r="CD166" s="493"/>
      <c r="CE166" s="493"/>
      <c r="CF166" s="493"/>
      <c r="CG166" s="493"/>
      <c r="CH166" s="493"/>
      <c r="CI166" s="493"/>
      <c r="CJ166" s="493"/>
      <c r="CK166" s="493"/>
      <c r="CL166" s="493"/>
      <c r="CM166" s="493"/>
      <c r="CN166" s="67"/>
      <c r="CO166" s="67"/>
      <c r="CP166" s="67"/>
      <c r="CQ166" s="67"/>
      <c r="CR166" s="67"/>
      <c r="CS166" s="67"/>
      <c r="CT166" s="67"/>
      <c r="CU166" s="67"/>
      <c r="CV166" s="67"/>
      <c r="CW166" s="67"/>
      <c r="CX166" s="67"/>
      <c r="CY166" s="67"/>
      <c r="CZ166" s="67"/>
    </row>
    <row r="167" s="430" customFormat="true" ht="15" customHeight="true" x14ac:dyDescent="0.2">
      <c r="A167" s="221"/>
      <c r="B167" s="85"/>
      <c r="C167" s="159"/>
      <c r="D167" s="161"/>
      <c r="E167" s="161"/>
      <c r="F167" s="161"/>
      <c r="G167" s="160"/>
      <c r="H167" s="158"/>
      <c r="I167" s="161"/>
      <c r="J167" s="161"/>
      <c r="K167" s="161"/>
      <c r="L167" s="157"/>
      <c r="M167" s="159"/>
      <c r="N167" s="161"/>
      <c r="O167" s="161"/>
      <c r="P167" s="161"/>
      <c r="Q167" s="160"/>
      <c r="R167" s="158"/>
      <c r="S167" s="161"/>
      <c r="T167" s="161"/>
      <c r="U167" s="161"/>
      <c r="V167" s="161"/>
      <c r="W167" s="161"/>
      <c r="X167" s="161"/>
      <c r="Y167" s="161"/>
      <c r="Z167" s="161"/>
      <c r="AA167" s="161"/>
      <c r="AB167" s="161"/>
      <c r="AC167" s="161"/>
      <c r="AD167" s="161"/>
      <c r="AE167" s="161"/>
      <c r="AF167" s="161"/>
      <c r="AG167" s="161"/>
      <c r="AH167" s="161"/>
      <c r="AI167" s="161"/>
      <c r="AJ167" s="161"/>
      <c r="AK167" s="161"/>
      <c r="AL167" s="161"/>
      <c r="AM167" s="157"/>
      <c r="AN167" s="918"/>
      <c r="AO167" s="918"/>
      <c r="AP167" s="918"/>
      <c r="AQ167" s="918"/>
      <c r="AR167" s="918"/>
      <c r="AS167" s="918"/>
      <c r="AT167" s="918"/>
      <c r="AU167" s="918"/>
      <c r="AV167" s="918"/>
      <c r="AW167" s="918"/>
      <c r="AX167" s="918"/>
      <c r="AY167" s="918"/>
      <c r="AZ167" s="403"/>
      <c r="BA167" s="679"/>
      <c r="BB167" s="678"/>
      <c r="BC167" s="507"/>
      <c r="BD167" s="492"/>
      <c r="BE167" s="492"/>
      <c r="BF167" s="492"/>
      <c r="BG167" s="511"/>
      <c r="BH167" s="507"/>
      <c r="BI167" s="492"/>
      <c r="BJ167" s="492"/>
      <c r="BK167" s="492"/>
      <c r="BL167" s="511"/>
      <c r="BM167" s="507"/>
      <c r="BN167" s="492"/>
      <c r="BO167" s="492"/>
      <c r="BP167" s="492"/>
      <c r="BQ167" s="511"/>
      <c r="BR167" s="507"/>
      <c r="BS167" s="492"/>
      <c r="BT167" s="492"/>
      <c r="BU167" s="492"/>
      <c r="BV167" s="492"/>
      <c r="BW167" s="492"/>
      <c r="BX167" s="492"/>
      <c r="BY167" s="493"/>
      <c r="BZ167" s="493"/>
      <c r="CA167" s="493"/>
      <c r="CB167" s="493"/>
      <c r="CC167" s="493"/>
      <c r="CD167" s="493"/>
      <c r="CE167" s="493"/>
      <c r="CF167" s="493"/>
      <c r="CG167" s="493"/>
      <c r="CH167" s="493"/>
      <c r="CI167" s="493"/>
      <c r="CJ167" s="493"/>
      <c r="CK167" s="493"/>
      <c r="CL167" s="493"/>
      <c r="CM167" s="493"/>
      <c r="CN167" s="67"/>
      <c r="CO167" s="67"/>
      <c r="CP167" s="67"/>
      <c r="CQ167" s="67"/>
      <c r="CR167" s="67"/>
      <c r="CS167" s="67"/>
      <c r="CT167" s="67"/>
      <c r="CU167" s="67"/>
      <c r="CV167" s="67"/>
      <c r="CW167" s="67"/>
      <c r="CX167" s="67"/>
      <c r="CY167" s="67"/>
      <c r="CZ167" s="67"/>
    </row>
    <row r="168" s="430" customFormat="true" ht="15" customHeight="true" x14ac:dyDescent="0.2">
      <c r="A168" s="221"/>
      <c r="B168" s="85"/>
      <c r="C168" s="159"/>
      <c r="D168" s="161"/>
      <c r="E168" s="161"/>
      <c r="F168" s="161"/>
      <c r="G168" s="160"/>
      <c r="H168" s="158"/>
      <c r="I168" s="161"/>
      <c r="J168" s="161"/>
      <c r="K168" s="161"/>
      <c r="L168" s="157"/>
      <c r="M168" s="159"/>
      <c r="N168" s="161"/>
      <c r="O168" s="161"/>
      <c r="P168" s="161"/>
      <c r="Q168" s="160"/>
      <c r="R168" s="158"/>
      <c r="S168" s="161"/>
      <c r="T168" s="161"/>
      <c r="U168" s="161"/>
      <c r="V168" s="161"/>
      <c r="W168" s="161"/>
      <c r="X168" s="161"/>
      <c r="Y168" s="161"/>
      <c r="Z168" s="161"/>
      <c r="AA168" s="161"/>
      <c r="AB168" s="161"/>
      <c r="AC168" s="161"/>
      <c r="AD168" s="161"/>
      <c r="AE168" s="161"/>
      <c r="AF168" s="161"/>
      <c r="AG168" s="161"/>
      <c r="AH168" s="161"/>
      <c r="AI168" s="161"/>
      <c r="AJ168" s="161"/>
      <c r="AK168" s="161"/>
      <c r="AL168" s="161"/>
      <c r="AM168" s="157"/>
      <c r="AN168" s="918"/>
      <c r="AO168" s="918"/>
      <c r="AP168" s="918"/>
      <c r="AQ168" s="918"/>
      <c r="AR168" s="918"/>
      <c r="AS168" s="918"/>
      <c r="AT168" s="918"/>
      <c r="AU168" s="918"/>
      <c r="AV168" s="918"/>
      <c r="AW168" s="918"/>
      <c r="AX168" s="918"/>
      <c r="AY168" s="918"/>
      <c r="AZ168" s="403"/>
      <c r="BA168" s="679"/>
      <c r="BB168" s="678"/>
      <c r="BC168" s="507"/>
      <c r="BD168" s="492"/>
      <c r="BE168" s="492"/>
      <c r="BF168" s="492"/>
      <c r="BG168" s="511"/>
      <c r="BH168" s="507"/>
      <c r="BI168" s="492"/>
      <c r="BJ168" s="492"/>
      <c r="BK168" s="492"/>
      <c r="BL168" s="511"/>
      <c r="BM168" s="507"/>
      <c r="BN168" s="492"/>
      <c r="BO168" s="492"/>
      <c r="BP168" s="492"/>
      <c r="BQ168" s="511"/>
      <c r="BR168" s="507"/>
      <c r="BS168" s="492"/>
      <c r="BT168" s="492"/>
      <c r="BU168" s="492"/>
      <c r="BV168" s="492"/>
      <c r="BW168" s="492"/>
      <c r="BX168" s="492"/>
      <c r="BY168" s="493"/>
      <c r="BZ168" s="493"/>
      <c r="CA168" s="493"/>
      <c r="CB168" s="493"/>
      <c r="CC168" s="493"/>
      <c r="CD168" s="493"/>
      <c r="CE168" s="493"/>
      <c r="CF168" s="493"/>
      <c r="CG168" s="493"/>
      <c r="CH168" s="493"/>
      <c r="CI168" s="493"/>
      <c r="CJ168" s="493"/>
      <c r="CK168" s="493"/>
      <c r="CL168" s="493"/>
      <c r="CM168" s="493"/>
      <c r="CN168" s="67"/>
      <c r="CO168" s="67"/>
      <c r="CP168" s="67"/>
      <c r="CQ168" s="67"/>
      <c r="CR168" s="67"/>
      <c r="CS168" s="67"/>
      <c r="CT168" s="67"/>
      <c r="CU168" s="67"/>
      <c r="CV168" s="67"/>
      <c r="CW168" s="67"/>
      <c r="CX168" s="67"/>
      <c r="CY168" s="67"/>
      <c r="CZ168" s="67"/>
    </row>
    <row r="169" s="430" customFormat="true" ht="15" customHeight="true" x14ac:dyDescent="0.2">
      <c r="A169" s="221"/>
      <c r="B169" s="85"/>
      <c r="C169" s="159"/>
      <c r="D169" s="161"/>
      <c r="E169" s="161"/>
      <c r="F169" s="161"/>
      <c r="G169" s="160"/>
      <c r="H169" s="158"/>
      <c r="I169" s="161"/>
      <c r="J169" s="161"/>
      <c r="K169" s="161"/>
      <c r="L169" s="157"/>
      <c r="M169" s="159"/>
      <c r="N169" s="161"/>
      <c r="O169" s="161"/>
      <c r="P169" s="161"/>
      <c r="Q169" s="160"/>
      <c r="R169" s="158"/>
      <c r="S169" s="161"/>
      <c r="T169" s="161"/>
      <c r="U169" s="161"/>
      <c r="V169" s="161"/>
      <c r="W169" s="161"/>
      <c r="X169" s="161"/>
      <c r="Y169" s="161"/>
      <c r="Z169" s="161"/>
      <c r="AA169" s="161"/>
      <c r="AB169" s="161"/>
      <c r="AC169" s="161"/>
      <c r="AD169" s="161"/>
      <c r="AE169" s="161"/>
      <c r="AF169" s="161"/>
      <c r="AG169" s="161"/>
      <c r="AH169" s="161"/>
      <c r="AI169" s="161"/>
      <c r="AJ169" s="161"/>
      <c r="AK169" s="161"/>
      <c r="AL169" s="161"/>
      <c r="AM169" s="157"/>
      <c r="AN169" s="918"/>
      <c r="AO169" s="918"/>
      <c r="AP169" s="918"/>
      <c r="AQ169" s="918"/>
      <c r="AR169" s="918"/>
      <c r="AS169" s="918"/>
      <c r="AT169" s="918"/>
      <c r="AU169" s="918"/>
      <c r="AV169" s="918"/>
      <c r="AW169" s="918"/>
      <c r="AX169" s="918"/>
      <c r="AY169" s="918"/>
      <c r="AZ169" s="403"/>
      <c r="BA169" s="679"/>
      <c r="BB169" s="678"/>
      <c r="BC169" s="507"/>
      <c r="BD169" s="492"/>
      <c r="BE169" s="492"/>
      <c r="BF169" s="492"/>
      <c r="BG169" s="511"/>
      <c r="BH169" s="507"/>
      <c r="BI169" s="492"/>
      <c r="BJ169" s="492"/>
      <c r="BK169" s="492"/>
      <c r="BL169" s="511"/>
      <c r="BM169" s="507"/>
      <c r="BN169" s="492"/>
      <c r="BO169" s="492"/>
      <c r="BP169" s="492"/>
      <c r="BQ169" s="511"/>
      <c r="BR169" s="507"/>
      <c r="BS169" s="492"/>
      <c r="BT169" s="492"/>
      <c r="BU169" s="492"/>
      <c r="BV169" s="492"/>
      <c r="BW169" s="492"/>
      <c r="BX169" s="492"/>
      <c r="BY169" s="493"/>
      <c r="BZ169" s="493"/>
      <c r="CA169" s="493"/>
      <c r="CB169" s="493"/>
      <c r="CC169" s="493"/>
      <c r="CD169" s="493"/>
      <c r="CE169" s="493"/>
      <c r="CF169" s="493"/>
      <c r="CG169" s="493"/>
      <c r="CH169" s="493"/>
      <c r="CI169" s="493"/>
      <c r="CJ169" s="493"/>
      <c r="CK169" s="493"/>
      <c r="CL169" s="493"/>
      <c r="CM169" s="493"/>
      <c r="CN169" s="67"/>
      <c r="CO169" s="67"/>
      <c r="CP169" s="67"/>
      <c r="CQ169" s="67"/>
      <c r="CR169" s="67"/>
      <c r="CS169" s="67"/>
      <c r="CT169" s="67"/>
      <c r="CU169" s="67"/>
      <c r="CV169" s="67"/>
      <c r="CW169" s="67"/>
      <c r="CX169" s="67"/>
      <c r="CY169" s="67"/>
      <c r="CZ169" s="67"/>
    </row>
    <row r="170" s="430" customFormat="true" ht="15" customHeight="true" x14ac:dyDescent="0.2">
      <c r="A170" s="221"/>
      <c r="B170" s="85"/>
      <c r="C170" s="159"/>
      <c r="D170" s="161"/>
      <c r="E170" s="161"/>
      <c r="F170" s="161"/>
      <c r="G170" s="160"/>
      <c r="H170" s="158"/>
      <c r="I170" s="161"/>
      <c r="J170" s="161"/>
      <c r="K170" s="161"/>
      <c r="L170" s="157"/>
      <c r="M170" s="159"/>
      <c r="N170" s="161"/>
      <c r="O170" s="161"/>
      <c r="P170" s="161"/>
      <c r="Q170" s="160"/>
      <c r="R170" s="158"/>
      <c r="S170" s="161"/>
      <c r="T170" s="161"/>
      <c r="U170" s="161"/>
      <c r="V170" s="161"/>
      <c r="W170" s="161"/>
      <c r="X170" s="161"/>
      <c r="Y170" s="161"/>
      <c r="Z170" s="161"/>
      <c r="AA170" s="161"/>
      <c r="AB170" s="161"/>
      <c r="AC170" s="161"/>
      <c r="AD170" s="161"/>
      <c r="AE170" s="161"/>
      <c r="AF170" s="161"/>
      <c r="AG170" s="161"/>
      <c r="AH170" s="161"/>
      <c r="AI170" s="161"/>
      <c r="AJ170" s="161"/>
      <c r="AK170" s="161"/>
      <c r="AL170" s="161"/>
      <c r="AM170" s="157"/>
      <c r="AN170" s="918"/>
      <c r="AO170" s="918"/>
      <c r="AP170" s="918"/>
      <c r="AQ170" s="918"/>
      <c r="AR170" s="918"/>
      <c r="AS170" s="918"/>
      <c r="AT170" s="918"/>
      <c r="AU170" s="918"/>
      <c r="AV170" s="918"/>
      <c r="AW170" s="918"/>
      <c r="AX170" s="918"/>
      <c r="AY170" s="918"/>
      <c r="AZ170" s="403"/>
      <c r="BA170" s="679"/>
      <c r="BB170" s="678"/>
      <c r="BC170" s="507"/>
      <c r="BD170" s="492"/>
      <c r="BE170" s="492"/>
      <c r="BF170" s="492"/>
      <c r="BG170" s="511"/>
      <c r="BH170" s="507"/>
      <c r="BI170" s="492"/>
      <c r="BJ170" s="492"/>
      <c r="BK170" s="492"/>
      <c r="BL170" s="511"/>
      <c r="BM170" s="507"/>
      <c r="BN170" s="492"/>
      <c r="BO170" s="492"/>
      <c r="BP170" s="492"/>
      <c r="BQ170" s="511"/>
      <c r="BR170" s="507"/>
      <c r="BS170" s="492"/>
      <c r="BT170" s="492"/>
      <c r="BU170" s="492"/>
      <c r="BV170" s="492"/>
      <c r="BW170" s="492"/>
      <c r="BX170" s="492"/>
      <c r="BY170" s="493"/>
      <c r="BZ170" s="493"/>
      <c r="CA170" s="493"/>
      <c r="CB170" s="493"/>
      <c r="CC170" s="493"/>
      <c r="CD170" s="493"/>
      <c r="CE170" s="493"/>
      <c r="CF170" s="493"/>
      <c r="CG170" s="493"/>
      <c r="CH170" s="493"/>
      <c r="CI170" s="493"/>
      <c r="CJ170" s="493"/>
      <c r="CK170" s="493"/>
      <c r="CL170" s="493"/>
      <c r="CM170" s="493"/>
      <c r="CN170" s="67"/>
      <c r="CO170" s="67"/>
      <c r="CP170" s="67"/>
      <c r="CQ170" s="67"/>
      <c r="CR170" s="67"/>
      <c r="CS170" s="67"/>
      <c r="CT170" s="67"/>
      <c r="CU170" s="67"/>
      <c r="CV170" s="67"/>
      <c r="CW170" s="67"/>
      <c r="CX170" s="67"/>
      <c r="CY170" s="67"/>
      <c r="CZ170" s="67"/>
    </row>
    <row r="171" s="575" customFormat="true" ht="15" customHeight="true" x14ac:dyDescent="0.2">
      <c r="A171" s="199"/>
      <c r="B171" s="193"/>
      <c r="C171" s="211"/>
      <c r="D171" s="210"/>
      <c r="E171" s="210"/>
      <c r="F171" s="210"/>
      <c r="G171" s="200"/>
      <c r="H171" s="203"/>
      <c r="I171" s="210"/>
      <c r="J171" s="210"/>
      <c r="K171" s="210"/>
      <c r="L171" s="206"/>
      <c r="M171" s="211"/>
      <c r="N171" s="210"/>
      <c r="O171" s="210"/>
      <c r="P171" s="210"/>
      <c r="Q171" s="200"/>
      <c r="R171" s="203"/>
      <c r="S171" s="210"/>
      <c r="T171" s="210"/>
      <c r="U171" s="210"/>
      <c r="V171" s="210"/>
      <c r="W171" s="210"/>
      <c r="X171" s="210"/>
      <c r="Y171" s="210"/>
      <c r="Z171" s="210"/>
      <c r="AA171" s="210"/>
      <c r="AB171" s="210"/>
      <c r="AC171" s="161"/>
      <c r="AD171" s="161"/>
      <c r="AE171" s="161"/>
      <c r="AF171" s="161"/>
      <c r="AG171" s="161"/>
      <c r="AH171" s="161"/>
      <c r="AI171" s="161"/>
      <c r="AJ171" s="161"/>
      <c r="AK171" s="161"/>
      <c r="AL171" s="161"/>
      <c r="AM171" s="157"/>
      <c r="AN171" s="918"/>
      <c r="AO171" s="918"/>
      <c r="AP171" s="918"/>
      <c r="AQ171" s="918"/>
      <c r="AR171" s="918"/>
      <c r="AS171" s="918"/>
      <c r="AT171" s="918"/>
      <c r="AU171" s="918"/>
      <c r="AV171" s="918"/>
      <c r="AW171" s="918"/>
      <c r="AX171" s="918"/>
      <c r="AY171" s="918"/>
      <c r="AZ171" s="403"/>
      <c r="BA171" s="679"/>
      <c r="BB171" s="678"/>
      <c r="BC171" s="507"/>
      <c r="BD171" s="492"/>
      <c r="BE171" s="492"/>
      <c r="BF171" s="492"/>
      <c r="BG171" s="511"/>
      <c r="BH171" s="507"/>
      <c r="BI171" s="492"/>
      <c r="BJ171" s="492"/>
      <c r="BK171" s="492"/>
      <c r="BL171" s="511"/>
      <c r="BM171" s="507"/>
      <c r="BN171" s="492"/>
      <c r="BO171" s="492"/>
      <c r="BP171" s="492"/>
      <c r="BQ171" s="511"/>
      <c r="BR171" s="507"/>
      <c r="BS171" s="492"/>
      <c r="BT171" s="492"/>
      <c r="BU171" s="492"/>
      <c r="BV171" s="492"/>
      <c r="BW171" s="492"/>
      <c r="BX171" s="492"/>
      <c r="BY171" s="493"/>
      <c r="BZ171" s="493"/>
      <c r="CA171" s="493"/>
      <c r="CB171" s="493"/>
      <c r="CC171" s="493"/>
      <c r="CD171" s="493"/>
      <c r="CE171" s="493"/>
      <c r="CF171" s="493"/>
      <c r="CG171" s="493"/>
      <c r="CH171" s="493"/>
      <c r="CI171" s="493"/>
      <c r="CJ171" s="493"/>
      <c r="CK171" s="493"/>
      <c r="CL171" s="493"/>
      <c r="CM171" s="493"/>
      <c r="CN171" s="67"/>
      <c r="CO171" s="67"/>
      <c r="CP171" s="67"/>
      <c r="CQ171" s="67"/>
      <c r="CR171" s="67"/>
      <c r="CS171" s="67"/>
      <c r="CT171" s="67"/>
      <c r="CU171" s="67"/>
      <c r="CV171" s="67"/>
      <c r="CW171" s="67"/>
      <c r="CX171" s="67"/>
      <c r="CY171" s="67"/>
      <c r="CZ171" s="67"/>
    </row>
    <row r="172" s="575" customFormat="true" ht="15" customHeight="true" x14ac:dyDescent="0.2">
      <c r="A172" s="199"/>
      <c r="B172" s="193"/>
      <c r="C172" s="211"/>
      <c r="D172" s="210"/>
      <c r="E172" s="210"/>
      <c r="F172" s="210"/>
      <c r="G172" s="200"/>
      <c r="H172" s="203"/>
      <c r="I172" s="210"/>
      <c r="J172" s="210"/>
      <c r="K172" s="210"/>
      <c r="L172" s="206"/>
      <c r="M172" s="211"/>
      <c r="N172" s="210"/>
      <c r="O172" s="210"/>
      <c r="P172" s="210"/>
      <c r="Q172" s="200"/>
      <c r="R172" s="203"/>
      <c r="S172" s="210"/>
      <c r="T172" s="210"/>
      <c r="U172" s="210"/>
      <c r="V172" s="210"/>
      <c r="W172" s="210"/>
      <c r="X172" s="210"/>
      <c r="Y172" s="210"/>
      <c r="Z172" s="210"/>
      <c r="AA172" s="210"/>
      <c r="AB172" s="210"/>
      <c r="AC172" s="210"/>
      <c r="AD172" s="210"/>
      <c r="AE172" s="210"/>
      <c r="AF172" s="210"/>
      <c r="AG172" s="210"/>
      <c r="AH172" s="210"/>
      <c r="AI172" s="210"/>
      <c r="AJ172" s="210"/>
      <c r="AK172" s="210"/>
      <c r="AL172" s="210"/>
      <c r="AM172" s="206"/>
      <c r="AN172" s="918"/>
      <c r="AO172" s="918"/>
      <c r="AP172" s="918"/>
      <c r="AQ172" s="918"/>
      <c r="AR172" s="918"/>
      <c r="AS172" s="918"/>
      <c r="AT172" s="918"/>
      <c r="AU172" s="918"/>
      <c r="AV172" s="918"/>
      <c r="AW172" s="918"/>
      <c r="AX172" s="918"/>
      <c r="AY172" s="918"/>
      <c r="AZ172" s="403"/>
      <c r="BA172" s="679"/>
      <c r="BB172" s="678"/>
      <c r="BC172" s="507"/>
      <c r="BD172" s="492"/>
      <c r="BE172" s="492"/>
      <c r="BF172" s="492"/>
      <c r="BG172" s="511"/>
      <c r="BH172" s="507"/>
      <c r="BI172" s="492"/>
      <c r="BJ172" s="492"/>
      <c r="BK172" s="492"/>
      <c r="BL172" s="511"/>
      <c r="BM172" s="507"/>
      <c r="BN172" s="492"/>
      <c r="BO172" s="492"/>
      <c r="BP172" s="492"/>
      <c r="BQ172" s="511"/>
      <c r="BR172" s="507"/>
      <c r="BS172" s="492"/>
      <c r="BT172" s="492"/>
      <c r="BU172" s="492"/>
      <c r="BV172" s="492"/>
      <c r="BW172" s="492"/>
      <c r="BX172" s="492"/>
      <c r="BY172" s="493"/>
      <c r="BZ172" s="493"/>
      <c r="CA172" s="493"/>
      <c r="CB172" s="493"/>
      <c r="CC172" s="493"/>
      <c r="CD172" s="493"/>
      <c r="CE172" s="493"/>
      <c r="CF172" s="493"/>
      <c r="CG172" s="493"/>
      <c r="CH172" s="493"/>
      <c r="CI172" s="493"/>
      <c r="CJ172" s="493"/>
      <c r="CK172" s="493"/>
      <c r="CL172" s="493"/>
      <c r="CM172" s="493"/>
      <c r="CN172" s="67"/>
      <c r="CO172" s="67"/>
      <c r="CP172" s="67"/>
      <c r="CQ172" s="67"/>
      <c r="CR172" s="67"/>
      <c r="CS172" s="67"/>
      <c r="CT172" s="67"/>
      <c r="CU172" s="67"/>
      <c r="CV172" s="67"/>
      <c r="CW172" s="67"/>
      <c r="CX172" s="67"/>
      <c r="CY172" s="67"/>
      <c r="CZ172" s="67"/>
    </row>
    <row r="173" s="575" customFormat="true" ht="15" customHeight="true" x14ac:dyDescent="0.2">
      <c r="A173" s="199"/>
      <c r="B173" s="193"/>
      <c r="C173" s="211"/>
      <c r="D173" s="210"/>
      <c r="E173" s="210"/>
      <c r="F173" s="210"/>
      <c r="G173" s="200"/>
      <c r="H173" s="203"/>
      <c r="I173" s="210"/>
      <c r="J173" s="210"/>
      <c r="K173" s="210"/>
      <c r="L173" s="206"/>
      <c r="M173" s="211"/>
      <c r="N173" s="210"/>
      <c r="O173" s="210"/>
      <c r="P173" s="210"/>
      <c r="Q173" s="200"/>
      <c r="R173" s="203"/>
      <c r="S173" s="210"/>
      <c r="T173" s="210"/>
      <c r="U173" s="210"/>
      <c r="V173" s="210"/>
      <c r="W173" s="210"/>
      <c r="X173" s="210"/>
      <c r="Y173" s="210"/>
      <c r="Z173" s="210"/>
      <c r="AA173" s="210"/>
      <c r="AB173" s="210"/>
      <c r="AC173" s="210"/>
      <c r="AD173" s="210"/>
      <c r="AE173" s="210"/>
      <c r="AF173" s="210"/>
      <c r="AG173" s="210"/>
      <c r="AH173" s="210"/>
      <c r="AI173" s="210"/>
      <c r="AJ173" s="210"/>
      <c r="AK173" s="210"/>
      <c r="AL173" s="210"/>
      <c r="AM173" s="206"/>
      <c r="AN173" s="918"/>
      <c r="AO173" s="918"/>
      <c r="AP173" s="918"/>
      <c r="AQ173" s="918"/>
      <c r="AR173" s="918"/>
      <c r="AS173" s="918"/>
      <c r="AT173" s="918"/>
      <c r="AU173" s="918"/>
      <c r="AV173" s="918"/>
      <c r="AW173" s="918"/>
      <c r="AX173" s="918"/>
      <c r="AY173" s="918"/>
      <c r="AZ173" s="403"/>
      <c r="BA173" s="679"/>
      <c r="BB173" s="678"/>
      <c r="BC173" s="507"/>
      <c r="BD173" s="492"/>
      <c r="BE173" s="492"/>
      <c r="BF173" s="492"/>
      <c r="BG173" s="511"/>
      <c r="BH173" s="507"/>
      <c r="BI173" s="492"/>
      <c r="BJ173" s="492"/>
      <c r="BK173" s="492"/>
      <c r="BL173" s="511"/>
      <c r="BM173" s="507"/>
      <c r="BN173" s="492"/>
      <c r="BO173" s="492"/>
      <c r="BP173" s="492"/>
      <c r="BQ173" s="511"/>
      <c r="BR173" s="507"/>
      <c r="BS173" s="492"/>
      <c r="BT173" s="492"/>
      <c r="BU173" s="492"/>
      <c r="BV173" s="492"/>
      <c r="BW173" s="492"/>
      <c r="BX173" s="492"/>
      <c r="BY173" s="493"/>
      <c r="BZ173" s="493"/>
      <c r="CA173" s="493"/>
      <c r="CB173" s="493"/>
      <c r="CC173" s="493"/>
      <c r="CD173" s="493"/>
      <c r="CE173" s="493"/>
      <c r="CF173" s="493"/>
      <c r="CG173" s="493"/>
      <c r="CH173" s="493"/>
      <c r="CI173" s="493"/>
      <c r="CJ173" s="493"/>
      <c r="CK173" s="493"/>
      <c r="CL173" s="493"/>
      <c r="CM173" s="493"/>
      <c r="CN173" s="67"/>
      <c r="CO173" s="67"/>
      <c r="CP173" s="67"/>
      <c r="CQ173" s="67"/>
      <c r="CR173" s="67"/>
      <c r="CS173" s="67"/>
      <c r="CT173" s="67"/>
      <c r="CU173" s="67"/>
      <c r="CV173" s="67"/>
      <c r="CW173" s="67"/>
      <c r="CX173" s="67"/>
      <c r="CY173" s="67"/>
      <c r="CZ173" s="67"/>
    </row>
    <row r="174" s="575" customFormat="true" ht="15" customHeight="true" x14ac:dyDescent="0.2">
      <c r="A174" s="199"/>
      <c r="B174" s="193"/>
      <c r="C174" s="166"/>
      <c r="D174" s="165"/>
      <c r="E174" s="165"/>
      <c r="F174" s="165"/>
      <c r="G174" s="164"/>
      <c r="H174" s="163"/>
      <c r="I174" s="165"/>
      <c r="J174" s="165"/>
      <c r="K174" s="165"/>
      <c r="L174" s="162"/>
      <c r="M174" s="166"/>
      <c r="N174" s="165"/>
      <c r="O174" s="165"/>
      <c r="P174" s="165"/>
      <c r="Q174" s="164"/>
      <c r="R174" s="163"/>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2"/>
      <c r="AN174" s="918"/>
      <c r="AO174" s="918"/>
      <c r="AP174" s="918"/>
      <c r="AQ174" s="918"/>
      <c r="AR174" s="918"/>
      <c r="AS174" s="918"/>
      <c r="AT174" s="918"/>
      <c r="AU174" s="918"/>
      <c r="AV174" s="918"/>
      <c r="AW174" s="918"/>
      <c r="AX174" s="918"/>
      <c r="AY174" s="918"/>
      <c r="AZ174" s="403"/>
      <c r="BA174" s="679"/>
      <c r="BB174" s="678"/>
      <c r="BC174" s="507"/>
      <c r="BD174" s="492"/>
      <c r="BE174" s="492"/>
      <c r="BF174" s="492"/>
      <c r="BG174" s="511"/>
      <c r="BH174" s="507"/>
      <c r="BI174" s="492"/>
      <c r="BJ174" s="492"/>
      <c r="BK174" s="492"/>
      <c r="BL174" s="511"/>
      <c r="BM174" s="507"/>
      <c r="BN174" s="492"/>
      <c r="BO174" s="492"/>
      <c r="BP174" s="492"/>
      <c r="BQ174" s="511"/>
      <c r="BR174" s="507"/>
      <c r="BS174" s="492"/>
      <c r="BT174" s="492"/>
      <c r="BU174" s="492"/>
      <c r="BV174" s="492"/>
      <c r="BW174" s="492"/>
      <c r="BX174" s="492"/>
      <c r="BY174" s="493"/>
      <c r="BZ174" s="493"/>
      <c r="CA174" s="493"/>
      <c r="CB174" s="493"/>
      <c r="CC174" s="493"/>
      <c r="CD174" s="493"/>
      <c r="CE174" s="493"/>
      <c r="CF174" s="493"/>
      <c r="CG174" s="493"/>
      <c r="CH174" s="493"/>
      <c r="CI174" s="493"/>
      <c r="CJ174" s="493"/>
      <c r="CK174" s="493"/>
      <c r="CL174" s="493"/>
      <c r="CM174" s="493"/>
      <c r="CN174" s="67"/>
      <c r="CO174" s="67"/>
      <c r="CP174" s="67"/>
      <c r="CQ174" s="67"/>
      <c r="CR174" s="67"/>
      <c r="CS174" s="67"/>
      <c r="CT174" s="67"/>
      <c r="CU174" s="67"/>
      <c r="CV174" s="67"/>
      <c r="CW174" s="67"/>
      <c r="CX174" s="67"/>
      <c r="CY174" s="67"/>
      <c r="CZ174" s="67"/>
    </row>
    <row r="175" s="575" customFormat="true" ht="15" customHeight="true" x14ac:dyDescent="0.2">
      <c r="A175" s="199"/>
      <c r="B175" s="193"/>
      <c r="C175" s="166"/>
      <c r="D175" s="165"/>
      <c r="E175" s="165"/>
      <c r="F175" s="165"/>
      <c r="G175" s="164"/>
      <c r="H175" s="163"/>
      <c r="I175" s="165"/>
      <c r="J175" s="165"/>
      <c r="K175" s="165"/>
      <c r="L175" s="162"/>
      <c r="M175" s="166"/>
      <c r="N175" s="165"/>
      <c r="O175" s="165"/>
      <c r="P175" s="165"/>
      <c r="Q175" s="164"/>
      <c r="R175" s="163"/>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2"/>
      <c r="AN175" s="918"/>
      <c r="AO175" s="918"/>
      <c r="AP175" s="918"/>
      <c r="AQ175" s="918"/>
      <c r="AR175" s="918"/>
      <c r="AS175" s="918"/>
      <c r="AT175" s="918"/>
      <c r="AU175" s="918"/>
      <c r="AV175" s="918"/>
      <c r="AW175" s="918"/>
      <c r="AX175" s="918"/>
      <c r="AY175" s="918"/>
      <c r="AZ175" s="403"/>
      <c r="BA175" s="679"/>
      <c r="BB175" s="678"/>
      <c r="BC175" s="507"/>
      <c r="BD175" s="492"/>
      <c r="BE175" s="492"/>
      <c r="BF175" s="492"/>
      <c r="BG175" s="511"/>
      <c r="BH175" s="507"/>
      <c r="BI175" s="492"/>
      <c r="BJ175" s="492"/>
      <c r="BK175" s="492"/>
      <c r="BL175" s="511"/>
      <c r="BM175" s="507"/>
      <c r="BN175" s="492"/>
      <c r="BO175" s="492"/>
      <c r="BP175" s="492"/>
      <c r="BQ175" s="511"/>
      <c r="BR175" s="507"/>
      <c r="BS175" s="492"/>
      <c r="BT175" s="492"/>
      <c r="BU175" s="492"/>
      <c r="BV175" s="492"/>
      <c r="BW175" s="492"/>
      <c r="BX175" s="492"/>
      <c r="BY175" s="493"/>
      <c r="BZ175" s="493"/>
      <c r="CA175" s="493"/>
      <c r="CB175" s="493"/>
      <c r="CC175" s="493"/>
      <c r="CD175" s="493"/>
      <c r="CE175" s="493"/>
      <c r="CF175" s="493"/>
      <c r="CG175" s="493"/>
      <c r="CH175" s="493"/>
      <c r="CI175" s="493"/>
      <c r="CJ175" s="493"/>
      <c r="CK175" s="493"/>
      <c r="CL175" s="493"/>
      <c r="CM175" s="493"/>
      <c r="CN175" s="67"/>
      <c r="CO175" s="67"/>
      <c r="CP175" s="67"/>
      <c r="CQ175" s="67"/>
      <c r="CR175" s="67"/>
      <c r="CS175" s="67"/>
      <c r="CT175" s="67"/>
      <c r="CU175" s="67"/>
      <c r="CV175" s="67"/>
      <c r="CW175" s="67"/>
      <c r="CX175" s="67"/>
      <c r="CY175" s="67"/>
      <c r="CZ175" s="67"/>
    </row>
    <row r="176" s="575" customFormat="true" ht="15" customHeight="true" x14ac:dyDescent="0.2">
      <c r="A176" s="199"/>
      <c r="B176" s="193"/>
      <c r="C176" s="166"/>
      <c r="D176" s="165"/>
      <c r="E176" s="165"/>
      <c r="F176" s="165"/>
      <c r="G176" s="164"/>
      <c r="H176" s="163"/>
      <c r="I176" s="165"/>
      <c r="J176" s="165"/>
      <c r="K176" s="165"/>
      <c r="L176" s="162"/>
      <c r="M176" s="166"/>
      <c r="N176" s="165"/>
      <c r="O176" s="165"/>
      <c r="P176" s="165"/>
      <c r="Q176" s="164"/>
      <c r="R176" s="163"/>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2"/>
      <c r="AN176" s="918"/>
      <c r="AO176" s="918"/>
      <c r="AP176" s="918"/>
      <c r="AQ176" s="918"/>
      <c r="AR176" s="918"/>
      <c r="AS176" s="918"/>
      <c r="AT176" s="918"/>
      <c r="AU176" s="918"/>
      <c r="AV176" s="918"/>
      <c r="AW176" s="918"/>
      <c r="AX176" s="918"/>
      <c r="AY176" s="918"/>
      <c r="AZ176" s="403"/>
      <c r="BA176" s="679"/>
      <c r="BB176" s="678"/>
      <c r="BC176" s="507"/>
      <c r="BD176" s="492"/>
      <c r="BE176" s="492"/>
      <c r="BF176" s="492"/>
      <c r="BG176" s="511"/>
      <c r="BH176" s="507"/>
      <c r="BI176" s="492"/>
      <c r="BJ176" s="492"/>
      <c r="BK176" s="492"/>
      <c r="BL176" s="511"/>
      <c r="BM176" s="507"/>
      <c r="BN176" s="492"/>
      <c r="BO176" s="492"/>
      <c r="BP176" s="492"/>
      <c r="BQ176" s="511"/>
      <c r="BR176" s="507"/>
      <c r="BS176" s="492"/>
      <c r="BT176" s="492"/>
      <c r="BU176" s="492"/>
      <c r="BV176" s="492"/>
      <c r="BW176" s="492"/>
      <c r="BX176" s="492"/>
      <c r="BY176" s="493"/>
      <c r="BZ176" s="493"/>
      <c r="CA176" s="493"/>
      <c r="CB176" s="493"/>
      <c r="CC176" s="493"/>
      <c r="CD176" s="493"/>
      <c r="CE176" s="493"/>
      <c r="CF176" s="493"/>
      <c r="CG176" s="493"/>
      <c r="CH176" s="493"/>
      <c r="CI176" s="493"/>
      <c r="CJ176" s="493"/>
      <c r="CK176" s="493"/>
      <c r="CL176" s="493"/>
      <c r="CM176" s="493"/>
      <c r="CN176" s="67"/>
      <c r="CO176" s="67"/>
      <c r="CP176" s="67"/>
      <c r="CQ176" s="67"/>
      <c r="CR176" s="67"/>
      <c r="CS176" s="67"/>
      <c r="CT176" s="67"/>
      <c r="CU176" s="67"/>
      <c r="CV176" s="67"/>
      <c r="CW176" s="67"/>
      <c r="CX176" s="67"/>
      <c r="CY176" s="67"/>
      <c r="CZ176" s="67"/>
    </row>
    <row r="177" s="575" customFormat="true" ht="15" customHeight="true" x14ac:dyDescent="0.2">
      <c r="A177" s="199"/>
      <c r="B177" s="193"/>
      <c r="C177" s="166"/>
      <c r="D177" s="165"/>
      <c r="E177" s="165"/>
      <c r="F177" s="165"/>
      <c r="G177" s="164"/>
      <c r="H177" s="163"/>
      <c r="I177" s="165"/>
      <c r="J177" s="165"/>
      <c r="K177" s="165"/>
      <c r="L177" s="162"/>
      <c r="M177" s="166"/>
      <c r="N177" s="165"/>
      <c r="O177" s="165"/>
      <c r="P177" s="165"/>
      <c r="Q177" s="164"/>
      <c r="R177" s="163"/>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2"/>
      <c r="AN177" s="918"/>
      <c r="AO177" s="918"/>
      <c r="AP177" s="918"/>
      <c r="AQ177" s="918"/>
      <c r="AR177" s="918"/>
      <c r="AS177" s="918"/>
      <c r="AT177" s="918"/>
      <c r="AU177" s="918"/>
      <c r="AV177" s="918"/>
      <c r="AW177" s="918"/>
      <c r="AX177" s="918"/>
      <c r="AY177" s="918"/>
      <c r="AZ177" s="403"/>
      <c r="BA177" s="679"/>
      <c r="BB177" s="678"/>
      <c r="BC177" s="507"/>
      <c r="BD177" s="492"/>
      <c r="BE177" s="492"/>
      <c r="BF177" s="492"/>
      <c r="BG177" s="511"/>
      <c r="BH177" s="507"/>
      <c r="BI177" s="492"/>
      <c r="BJ177" s="492"/>
      <c r="BK177" s="492"/>
      <c r="BL177" s="511"/>
      <c r="BM177" s="507"/>
      <c r="BN177" s="492"/>
      <c r="BO177" s="492"/>
      <c r="BP177" s="492"/>
      <c r="BQ177" s="511"/>
      <c r="BR177" s="507"/>
      <c r="BS177" s="492"/>
      <c r="BT177" s="492"/>
      <c r="BU177" s="492"/>
      <c r="BV177" s="492"/>
      <c r="BW177" s="492"/>
      <c r="BX177" s="492"/>
      <c r="BY177" s="493"/>
      <c r="BZ177" s="493"/>
      <c r="CA177" s="493"/>
      <c r="CB177" s="493"/>
      <c r="CC177" s="493"/>
      <c r="CD177" s="493"/>
      <c r="CE177" s="493"/>
      <c r="CF177" s="493"/>
      <c r="CG177" s="493"/>
      <c r="CH177" s="493"/>
      <c r="CI177" s="493"/>
      <c r="CJ177" s="493"/>
      <c r="CK177" s="493"/>
      <c r="CL177" s="493"/>
      <c r="CM177" s="493"/>
      <c r="CN177" s="67"/>
      <c r="CO177" s="67"/>
      <c r="CP177" s="67"/>
      <c r="CQ177" s="67"/>
      <c r="CR177" s="67"/>
      <c r="CS177" s="67"/>
      <c r="CT177" s="67"/>
      <c r="CU177" s="67"/>
      <c r="CV177" s="67"/>
      <c r="CW177" s="67"/>
      <c r="CX177" s="67"/>
      <c r="CY177" s="67"/>
      <c r="CZ177" s="67"/>
    </row>
    <row r="178" s="575" customFormat="true" ht="15" customHeight="true" x14ac:dyDescent="0.2">
      <c r="A178" s="199"/>
      <c r="B178" s="193"/>
      <c r="C178" s="166"/>
      <c r="D178" s="165"/>
      <c r="E178" s="165"/>
      <c r="F178" s="165"/>
      <c r="G178" s="164"/>
      <c r="H178" s="163"/>
      <c r="I178" s="165"/>
      <c r="J178" s="165"/>
      <c r="K178" s="165"/>
      <c r="L178" s="162"/>
      <c r="M178" s="166"/>
      <c r="N178" s="165"/>
      <c r="O178" s="165"/>
      <c r="P178" s="165"/>
      <c r="Q178" s="164"/>
      <c r="R178" s="163"/>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2"/>
      <c r="AN178" s="918"/>
      <c r="AO178" s="918"/>
      <c r="AP178" s="918"/>
      <c r="AQ178" s="918"/>
      <c r="AR178" s="918"/>
      <c r="AS178" s="918"/>
      <c r="AT178" s="918"/>
      <c r="AU178" s="918"/>
      <c r="AV178" s="918"/>
      <c r="AW178" s="918"/>
      <c r="AX178" s="918"/>
      <c r="AY178" s="918"/>
      <c r="AZ178" s="403"/>
      <c r="BA178" s="679"/>
      <c r="BB178" s="678"/>
      <c r="BC178" s="507"/>
      <c r="BD178" s="492"/>
      <c r="BE178" s="492"/>
      <c r="BF178" s="492"/>
      <c r="BG178" s="511"/>
      <c r="BH178" s="507"/>
      <c r="BI178" s="492"/>
      <c r="BJ178" s="492"/>
      <c r="BK178" s="492"/>
      <c r="BL178" s="511"/>
      <c r="BM178" s="507"/>
      <c r="BN178" s="492"/>
      <c r="BO178" s="492"/>
      <c r="BP178" s="492"/>
      <c r="BQ178" s="511"/>
      <c r="BR178" s="507"/>
      <c r="BS178" s="492"/>
      <c r="BT178" s="492"/>
      <c r="BU178" s="492"/>
      <c r="BV178" s="492"/>
      <c r="BW178" s="492"/>
      <c r="BX178" s="492"/>
      <c r="BY178" s="493"/>
      <c r="BZ178" s="493"/>
      <c r="CA178" s="493"/>
      <c r="CB178" s="493"/>
      <c r="CC178" s="493"/>
      <c r="CD178" s="493"/>
      <c r="CE178" s="493"/>
      <c r="CF178" s="493"/>
      <c r="CG178" s="493"/>
      <c r="CH178" s="493"/>
      <c r="CI178" s="493"/>
      <c r="CJ178" s="493"/>
      <c r="CK178" s="493"/>
      <c r="CL178" s="493"/>
      <c r="CM178" s="493"/>
      <c r="CN178" s="67"/>
      <c r="CO178" s="67"/>
      <c r="CP178" s="67"/>
      <c r="CQ178" s="67"/>
      <c r="CR178" s="67"/>
      <c r="CS178" s="67"/>
      <c r="CT178" s="67"/>
      <c r="CU178" s="67"/>
      <c r="CV178" s="67"/>
      <c r="CW178" s="67"/>
      <c r="CX178" s="67"/>
      <c r="CY178" s="67"/>
      <c r="CZ178" s="67"/>
    </row>
    <row r="179" s="575" customFormat="true" ht="15" customHeight="true" x14ac:dyDescent="0.2">
      <c r="A179" s="199"/>
      <c r="B179" s="193"/>
      <c r="C179" s="166"/>
      <c r="D179" s="165"/>
      <c r="E179" s="165"/>
      <c r="F179" s="165"/>
      <c r="G179" s="164"/>
      <c r="H179" s="163"/>
      <c r="I179" s="165"/>
      <c r="J179" s="165"/>
      <c r="K179" s="165"/>
      <c r="L179" s="162"/>
      <c r="M179" s="166"/>
      <c r="N179" s="165"/>
      <c r="O179" s="165"/>
      <c r="P179" s="165"/>
      <c r="Q179" s="164"/>
      <c r="R179" s="163"/>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2"/>
      <c r="AN179" s="918"/>
      <c r="AO179" s="918"/>
      <c r="AP179" s="918"/>
      <c r="AQ179" s="918"/>
      <c r="AR179" s="918"/>
      <c r="AS179" s="918"/>
      <c r="AT179" s="918"/>
      <c r="AU179" s="918"/>
      <c r="AV179" s="918"/>
      <c r="AW179" s="918"/>
      <c r="AX179" s="918"/>
      <c r="AY179" s="918"/>
      <c r="AZ179" s="403"/>
      <c r="BA179" s="679"/>
      <c r="BB179" s="678"/>
      <c r="BC179" s="507"/>
      <c r="BD179" s="492"/>
      <c r="BE179" s="492"/>
      <c r="BF179" s="492"/>
      <c r="BG179" s="511"/>
      <c r="BH179" s="507"/>
      <c r="BI179" s="492"/>
      <c r="BJ179" s="492"/>
      <c r="BK179" s="492"/>
      <c r="BL179" s="511"/>
      <c r="BM179" s="507"/>
      <c r="BN179" s="492"/>
      <c r="BO179" s="492"/>
      <c r="BP179" s="492"/>
      <c r="BQ179" s="511"/>
      <c r="BR179" s="507"/>
      <c r="BS179" s="492"/>
      <c r="BT179" s="492"/>
      <c r="BU179" s="492"/>
      <c r="BV179" s="492"/>
      <c r="BW179" s="492"/>
      <c r="BX179" s="492"/>
      <c r="BY179" s="493"/>
      <c r="BZ179" s="493"/>
      <c r="CA179" s="493"/>
      <c r="CB179" s="493"/>
      <c r="CC179" s="493"/>
      <c r="CD179" s="493"/>
      <c r="CE179" s="493"/>
      <c r="CF179" s="493"/>
      <c r="CG179" s="493"/>
      <c r="CH179" s="493"/>
      <c r="CI179" s="493"/>
      <c r="CJ179" s="493"/>
      <c r="CK179" s="493"/>
      <c r="CL179" s="493"/>
      <c r="CM179" s="493"/>
      <c r="CN179" s="67"/>
      <c r="CO179" s="67"/>
      <c r="CP179" s="67"/>
      <c r="CQ179" s="67"/>
      <c r="CR179" s="67"/>
      <c r="CS179" s="67"/>
      <c r="CT179" s="67"/>
      <c r="CU179" s="67"/>
      <c r="CV179" s="67"/>
      <c r="CW179" s="67"/>
      <c r="CX179" s="67"/>
      <c r="CY179" s="67"/>
      <c r="CZ179" s="67"/>
    </row>
    <row r="180" s="575" customFormat="true" ht="15" customHeight="true" x14ac:dyDescent="0.2">
      <c r="A180" s="199"/>
      <c r="B180" s="193"/>
      <c r="C180" s="166"/>
      <c r="D180" s="165"/>
      <c r="E180" s="165"/>
      <c r="F180" s="165"/>
      <c r="G180" s="164"/>
      <c r="H180" s="163"/>
      <c r="I180" s="165"/>
      <c r="J180" s="165"/>
      <c r="K180" s="165"/>
      <c r="L180" s="162"/>
      <c r="M180" s="166"/>
      <c r="N180" s="165"/>
      <c r="O180" s="165"/>
      <c r="P180" s="165"/>
      <c r="Q180" s="164"/>
      <c r="R180" s="163"/>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2"/>
      <c r="AN180" s="918"/>
      <c r="AO180" s="918"/>
      <c r="AP180" s="918"/>
      <c r="AQ180" s="918"/>
      <c r="AR180" s="918"/>
      <c r="AS180" s="918"/>
      <c r="AT180" s="918"/>
      <c r="AU180" s="918"/>
      <c r="AV180" s="918"/>
      <c r="AW180" s="918"/>
      <c r="AX180" s="918"/>
      <c r="AY180" s="918"/>
      <c r="AZ180" s="403"/>
      <c r="BA180" s="679"/>
      <c r="BB180" s="678"/>
      <c r="BC180" s="507"/>
      <c r="BD180" s="492"/>
      <c r="BE180" s="492"/>
      <c r="BF180" s="492"/>
      <c r="BG180" s="511"/>
      <c r="BH180" s="507"/>
      <c r="BI180" s="492"/>
      <c r="BJ180" s="492"/>
      <c r="BK180" s="492"/>
      <c r="BL180" s="511"/>
      <c r="BM180" s="507"/>
      <c r="BN180" s="492"/>
      <c r="BO180" s="492"/>
      <c r="BP180" s="492"/>
      <c r="BQ180" s="511"/>
      <c r="BR180" s="507"/>
      <c r="BS180" s="492"/>
      <c r="BT180" s="492"/>
      <c r="BU180" s="492"/>
      <c r="BV180" s="492"/>
      <c r="BW180" s="492"/>
      <c r="BX180" s="492"/>
      <c r="BY180" s="493"/>
      <c r="BZ180" s="493"/>
      <c r="CA180" s="493"/>
      <c r="CB180" s="493"/>
      <c r="CC180" s="493"/>
      <c r="CD180" s="493"/>
      <c r="CE180" s="493"/>
      <c r="CF180" s="493"/>
      <c r="CG180" s="493"/>
      <c r="CH180" s="493"/>
      <c r="CI180" s="493"/>
      <c r="CJ180" s="493"/>
      <c r="CK180" s="493"/>
      <c r="CL180" s="493"/>
      <c r="CM180" s="493"/>
      <c r="CN180" s="67"/>
      <c r="CO180" s="67"/>
      <c r="CP180" s="67"/>
      <c r="CQ180" s="67"/>
      <c r="CR180" s="67"/>
      <c r="CS180" s="67"/>
      <c r="CT180" s="67"/>
      <c r="CU180" s="67"/>
      <c r="CV180" s="67"/>
      <c r="CW180" s="67"/>
      <c r="CX180" s="67"/>
      <c r="CY180" s="67"/>
      <c r="CZ180" s="67"/>
    </row>
    <row r="181" s="575" customFormat="true" ht="15" customHeight="true" x14ac:dyDescent="0.2">
      <c r="A181" s="199"/>
      <c r="B181" s="193"/>
      <c r="C181" s="166"/>
      <c r="D181" s="165"/>
      <c r="E181" s="165"/>
      <c r="F181" s="165"/>
      <c r="G181" s="164"/>
      <c r="H181" s="163"/>
      <c r="I181" s="165"/>
      <c r="J181" s="165"/>
      <c r="K181" s="165"/>
      <c r="L181" s="162"/>
      <c r="M181" s="166"/>
      <c r="N181" s="165"/>
      <c r="O181" s="165"/>
      <c r="P181" s="165"/>
      <c r="Q181" s="164"/>
      <c r="R181" s="163"/>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2"/>
      <c r="AN181" s="918"/>
      <c r="AO181" s="918"/>
      <c r="AP181" s="918"/>
      <c r="AQ181" s="918"/>
      <c r="AR181" s="918"/>
      <c r="AS181" s="918"/>
      <c r="AT181" s="918"/>
      <c r="AU181" s="918"/>
      <c r="AV181" s="918"/>
      <c r="AW181" s="918"/>
      <c r="AX181" s="918"/>
      <c r="AY181" s="918"/>
      <c r="AZ181" s="403"/>
      <c r="BA181" s="679"/>
      <c r="BB181" s="678"/>
      <c r="BC181" s="507"/>
      <c r="BD181" s="492"/>
      <c r="BE181" s="492"/>
      <c r="BF181" s="492"/>
      <c r="BG181" s="511"/>
      <c r="BH181" s="507"/>
      <c r="BI181" s="492"/>
      <c r="BJ181" s="492"/>
      <c r="BK181" s="492"/>
      <c r="BL181" s="511"/>
      <c r="BM181" s="507"/>
      <c r="BN181" s="492"/>
      <c r="BO181" s="492"/>
      <c r="BP181" s="492"/>
      <c r="BQ181" s="511"/>
      <c r="BR181" s="507"/>
      <c r="BS181" s="492"/>
      <c r="BT181" s="492"/>
      <c r="BU181" s="492"/>
      <c r="BV181" s="492"/>
      <c r="BW181" s="492"/>
      <c r="BX181" s="492"/>
      <c r="BY181" s="493"/>
      <c r="BZ181" s="493"/>
      <c r="CA181" s="493"/>
      <c r="CB181" s="493"/>
      <c r="CC181" s="493"/>
      <c r="CD181" s="493"/>
      <c r="CE181" s="493"/>
      <c r="CF181" s="493"/>
      <c r="CG181" s="493"/>
      <c r="CH181" s="493"/>
      <c r="CI181" s="493"/>
      <c r="CJ181" s="493"/>
      <c r="CK181" s="493"/>
      <c r="CL181" s="493"/>
      <c r="CM181" s="493"/>
      <c r="CN181" s="67"/>
      <c r="CO181" s="67"/>
      <c r="CP181" s="67"/>
      <c r="CQ181" s="67"/>
      <c r="CR181" s="67"/>
      <c r="CS181" s="67"/>
      <c r="CT181" s="67"/>
      <c r="CU181" s="67"/>
      <c r="CV181" s="67"/>
      <c r="CW181" s="67"/>
      <c r="CX181" s="67"/>
      <c r="CY181" s="67"/>
      <c r="CZ181" s="67"/>
    </row>
    <row r="182" s="575" customFormat="true" ht="15" customHeight="true" x14ac:dyDescent="0.2">
      <c r="A182" s="199"/>
      <c r="B182" s="193"/>
      <c r="C182" s="166"/>
      <c r="D182" s="165"/>
      <c r="E182" s="165"/>
      <c r="F182" s="165"/>
      <c r="G182" s="164"/>
      <c r="H182" s="163"/>
      <c r="I182" s="165"/>
      <c r="J182" s="165"/>
      <c r="K182" s="165"/>
      <c r="L182" s="162"/>
      <c r="M182" s="166"/>
      <c r="N182" s="165"/>
      <c r="O182" s="165"/>
      <c r="P182" s="165"/>
      <c r="Q182" s="164"/>
      <c r="R182" s="163"/>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2"/>
      <c r="AN182" s="918"/>
      <c r="AO182" s="918"/>
      <c r="AP182" s="918"/>
      <c r="AQ182" s="918"/>
      <c r="AR182" s="918"/>
      <c r="AS182" s="918"/>
      <c r="AT182" s="918"/>
      <c r="AU182" s="918"/>
      <c r="AV182" s="918"/>
      <c r="AW182" s="918"/>
      <c r="AX182" s="918"/>
      <c r="AY182" s="918"/>
      <c r="AZ182" s="403"/>
      <c r="BA182" s="679"/>
      <c r="BB182" s="678"/>
      <c r="BC182" s="507"/>
      <c r="BD182" s="492"/>
      <c r="BE182" s="492"/>
      <c r="BF182" s="492"/>
      <c r="BG182" s="511"/>
      <c r="BH182" s="507"/>
      <c r="BI182" s="492"/>
      <c r="BJ182" s="492"/>
      <c r="BK182" s="492"/>
      <c r="BL182" s="511"/>
      <c r="BM182" s="507"/>
      <c r="BN182" s="492"/>
      <c r="BO182" s="492"/>
      <c r="BP182" s="492"/>
      <c r="BQ182" s="511"/>
      <c r="BR182" s="507"/>
      <c r="BS182" s="492"/>
      <c r="BT182" s="492"/>
      <c r="BU182" s="492"/>
      <c r="BV182" s="492"/>
      <c r="BW182" s="492"/>
      <c r="BX182" s="492"/>
      <c r="BY182" s="493"/>
      <c r="BZ182" s="493"/>
      <c r="CA182" s="493"/>
      <c r="CB182" s="493"/>
      <c r="CC182" s="493"/>
      <c r="CD182" s="493"/>
      <c r="CE182" s="493"/>
      <c r="CF182" s="493"/>
      <c r="CG182" s="493"/>
      <c r="CH182" s="493"/>
      <c r="CI182" s="493"/>
      <c r="CJ182" s="493"/>
      <c r="CK182" s="493"/>
      <c r="CL182" s="493"/>
      <c r="CM182" s="493"/>
      <c r="CN182" s="67"/>
      <c r="CO182" s="67"/>
      <c r="CP182" s="67"/>
      <c r="CQ182" s="67"/>
      <c r="CR182" s="67"/>
      <c r="CS182" s="67"/>
      <c r="CT182" s="67"/>
      <c r="CU182" s="67"/>
      <c r="CV182" s="67"/>
      <c r="CW182" s="67"/>
      <c r="CX182" s="67"/>
      <c r="CY182" s="67"/>
      <c r="CZ182" s="67"/>
    </row>
    <row r="183" s="575" customFormat="true" ht="15" customHeight="true" x14ac:dyDescent="0.2">
      <c r="A183" s="199"/>
      <c r="B183" s="193"/>
      <c r="C183" s="166"/>
      <c r="D183" s="165"/>
      <c r="E183" s="165"/>
      <c r="F183" s="165"/>
      <c r="G183" s="164"/>
      <c r="H183" s="163"/>
      <c r="I183" s="165"/>
      <c r="J183" s="165"/>
      <c r="K183" s="165"/>
      <c r="L183" s="162"/>
      <c r="M183" s="166"/>
      <c r="N183" s="165"/>
      <c r="O183" s="165"/>
      <c r="P183" s="165"/>
      <c r="Q183" s="164"/>
      <c r="R183" s="163"/>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2"/>
      <c r="AN183" s="918"/>
      <c r="AO183" s="918"/>
      <c r="AP183" s="918"/>
      <c r="AQ183" s="918"/>
      <c r="AR183" s="918"/>
      <c r="AS183" s="918"/>
      <c r="AT183" s="918"/>
      <c r="AU183" s="918"/>
      <c r="AV183" s="918"/>
      <c r="AW183" s="918"/>
      <c r="AX183" s="918"/>
      <c r="AY183" s="918"/>
      <c r="AZ183" s="403"/>
      <c r="BA183" s="679"/>
      <c r="BB183" s="678"/>
      <c r="BC183" s="507"/>
      <c r="BD183" s="492"/>
      <c r="BE183" s="492"/>
      <c r="BF183" s="492"/>
      <c r="BG183" s="511"/>
      <c r="BH183" s="507"/>
      <c r="BI183" s="492"/>
      <c r="BJ183" s="492"/>
      <c r="BK183" s="492"/>
      <c r="BL183" s="511"/>
      <c r="BM183" s="507"/>
      <c r="BN183" s="492"/>
      <c r="BO183" s="492"/>
      <c r="BP183" s="492"/>
      <c r="BQ183" s="511"/>
      <c r="BR183" s="507"/>
      <c r="BS183" s="492"/>
      <c r="BT183" s="492"/>
      <c r="BU183" s="492"/>
      <c r="BV183" s="492"/>
      <c r="BW183" s="492"/>
      <c r="BX183" s="492"/>
      <c r="BY183" s="493"/>
      <c r="BZ183" s="493"/>
      <c r="CA183" s="493"/>
      <c r="CB183" s="493"/>
      <c r="CC183" s="493"/>
      <c r="CD183" s="493"/>
      <c r="CE183" s="493"/>
      <c r="CF183" s="493"/>
      <c r="CG183" s="493"/>
      <c r="CH183" s="493"/>
      <c r="CI183" s="493"/>
      <c r="CJ183" s="493"/>
      <c r="CK183" s="493"/>
      <c r="CL183" s="493"/>
      <c r="CM183" s="493"/>
      <c r="CN183" s="67"/>
      <c r="CO183" s="67"/>
      <c r="CP183" s="67"/>
      <c r="CQ183" s="67"/>
      <c r="CR183" s="67"/>
      <c r="CS183" s="67"/>
      <c r="CT183" s="67"/>
      <c r="CU183" s="67"/>
      <c r="CV183" s="67"/>
      <c r="CW183" s="67"/>
      <c r="CX183" s="67"/>
      <c r="CY183" s="67"/>
      <c r="CZ183" s="67"/>
    </row>
    <row r="184" s="575" customFormat="true" ht="15" customHeight="true" x14ac:dyDescent="0.2">
      <c r="A184" s="199"/>
      <c r="B184" s="193"/>
      <c r="C184" s="166"/>
      <c r="D184" s="165"/>
      <c r="E184" s="165"/>
      <c r="F184" s="165"/>
      <c r="G184" s="164"/>
      <c r="H184" s="163"/>
      <c r="I184" s="165"/>
      <c r="J184" s="165"/>
      <c r="K184" s="165"/>
      <c r="L184" s="162"/>
      <c r="M184" s="166"/>
      <c r="N184" s="165"/>
      <c r="O184" s="165"/>
      <c r="P184" s="165"/>
      <c r="Q184" s="164"/>
      <c r="R184" s="163"/>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2"/>
      <c r="AN184" s="918"/>
      <c r="AO184" s="918"/>
      <c r="AP184" s="918"/>
      <c r="AQ184" s="918"/>
      <c r="AR184" s="918"/>
      <c r="AS184" s="918"/>
      <c r="AT184" s="918"/>
      <c r="AU184" s="918"/>
      <c r="AV184" s="918"/>
      <c r="AW184" s="918"/>
      <c r="AX184" s="918"/>
      <c r="AY184" s="918"/>
      <c r="AZ184" s="403"/>
      <c r="BA184" s="679"/>
      <c r="BB184" s="678"/>
      <c r="BC184" s="507"/>
      <c r="BD184" s="492"/>
      <c r="BE184" s="492"/>
      <c r="BF184" s="492"/>
      <c r="BG184" s="511"/>
      <c r="BH184" s="507"/>
      <c r="BI184" s="492"/>
      <c r="BJ184" s="492"/>
      <c r="BK184" s="492"/>
      <c r="BL184" s="511"/>
      <c r="BM184" s="507"/>
      <c r="BN184" s="492"/>
      <c r="BO184" s="492"/>
      <c r="BP184" s="492"/>
      <c r="BQ184" s="511"/>
      <c r="BR184" s="507"/>
      <c r="BS184" s="492"/>
      <c r="BT184" s="492"/>
      <c r="BU184" s="492"/>
      <c r="BV184" s="492"/>
      <c r="BW184" s="492"/>
      <c r="BX184" s="492"/>
      <c r="BY184" s="493"/>
      <c r="BZ184" s="493"/>
      <c r="CA184" s="493"/>
      <c r="CB184" s="493"/>
      <c r="CC184" s="493"/>
      <c r="CD184" s="493"/>
      <c r="CE184" s="493"/>
      <c r="CF184" s="493"/>
      <c r="CG184" s="493"/>
      <c r="CH184" s="493"/>
      <c r="CI184" s="493"/>
      <c r="CJ184" s="493"/>
      <c r="CK184" s="493"/>
      <c r="CL184" s="493"/>
      <c r="CM184" s="493"/>
      <c r="CN184" s="67"/>
      <c r="CO184" s="67"/>
      <c r="CP184" s="67"/>
      <c r="CQ184" s="67"/>
      <c r="CR184" s="67"/>
      <c r="CS184" s="67"/>
      <c r="CT184" s="67"/>
      <c r="CU184" s="67"/>
      <c r="CV184" s="67"/>
      <c r="CW184" s="67"/>
      <c r="CX184" s="67"/>
      <c r="CY184" s="67"/>
      <c r="CZ184" s="67"/>
    </row>
    <row r="185" s="575" customFormat="true" ht="15" customHeight="true" x14ac:dyDescent="0.2">
      <c r="A185" s="199"/>
      <c r="B185" s="193"/>
      <c r="C185" s="166"/>
      <c r="D185" s="165"/>
      <c r="E185" s="165"/>
      <c r="F185" s="165"/>
      <c r="G185" s="164"/>
      <c r="H185" s="163"/>
      <c r="I185" s="165"/>
      <c r="J185" s="165"/>
      <c r="K185" s="165"/>
      <c r="L185" s="162"/>
      <c r="M185" s="166"/>
      <c r="N185" s="165"/>
      <c r="O185" s="165"/>
      <c r="P185" s="165"/>
      <c r="Q185" s="164"/>
      <c r="R185" s="163"/>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2"/>
      <c r="AN185" s="918"/>
      <c r="AO185" s="918"/>
      <c r="AP185" s="918"/>
      <c r="AQ185" s="918"/>
      <c r="AR185" s="918"/>
      <c r="AS185" s="918"/>
      <c r="AT185" s="918"/>
      <c r="AU185" s="918"/>
      <c r="AV185" s="918"/>
      <c r="AW185" s="918"/>
      <c r="AX185" s="918"/>
      <c r="AY185" s="918"/>
      <c r="AZ185" s="403"/>
      <c r="BA185" s="679"/>
      <c r="BB185" s="678"/>
      <c r="BC185" s="507"/>
      <c r="BD185" s="492"/>
      <c r="BE185" s="492"/>
      <c r="BF185" s="492"/>
      <c r="BG185" s="511"/>
      <c r="BH185" s="507"/>
      <c r="BI185" s="492"/>
      <c r="BJ185" s="492"/>
      <c r="BK185" s="492"/>
      <c r="BL185" s="511"/>
      <c r="BM185" s="507"/>
      <c r="BN185" s="492"/>
      <c r="BO185" s="492"/>
      <c r="BP185" s="492"/>
      <c r="BQ185" s="511"/>
      <c r="BR185" s="507"/>
      <c r="BS185" s="492"/>
      <c r="BT185" s="492"/>
      <c r="BU185" s="492"/>
      <c r="BV185" s="492"/>
      <c r="BW185" s="492"/>
      <c r="BX185" s="492"/>
      <c r="BY185" s="493"/>
      <c r="BZ185" s="493"/>
      <c r="CA185" s="493"/>
      <c r="CB185" s="493"/>
      <c r="CC185" s="493"/>
      <c r="CD185" s="493"/>
      <c r="CE185" s="493"/>
      <c r="CF185" s="493"/>
      <c r="CG185" s="493"/>
      <c r="CH185" s="493"/>
      <c r="CI185" s="493"/>
      <c r="CJ185" s="493"/>
      <c r="CK185" s="493"/>
      <c r="CL185" s="493"/>
      <c r="CM185" s="493"/>
      <c r="CN185" s="67"/>
      <c r="CO185" s="67"/>
      <c r="CP185" s="67"/>
      <c r="CQ185" s="67"/>
      <c r="CR185" s="67"/>
      <c r="CS185" s="67"/>
      <c r="CT185" s="67"/>
      <c r="CU185" s="67"/>
      <c r="CV185" s="67"/>
      <c r="CW185" s="67"/>
      <c r="CX185" s="67"/>
      <c r="CY185" s="67"/>
      <c r="CZ185" s="67"/>
    </row>
    <row r="186" s="575" customFormat="true" ht="15" customHeight="true" x14ac:dyDescent="0.2">
      <c r="A186" s="199"/>
      <c r="B186" s="193"/>
      <c r="C186" s="166"/>
      <c r="D186" s="165"/>
      <c r="E186" s="165"/>
      <c r="F186" s="165"/>
      <c r="G186" s="164"/>
      <c r="H186" s="163"/>
      <c r="I186" s="165"/>
      <c r="J186" s="165"/>
      <c r="K186" s="165"/>
      <c r="L186" s="162"/>
      <c r="M186" s="166"/>
      <c r="N186" s="165"/>
      <c r="O186" s="165"/>
      <c r="P186" s="165"/>
      <c r="Q186" s="164"/>
      <c r="R186" s="163"/>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2"/>
      <c r="AN186" s="918"/>
      <c r="AO186" s="918"/>
      <c r="AP186" s="918"/>
      <c r="AQ186" s="918"/>
      <c r="AR186" s="918"/>
      <c r="AS186" s="918"/>
      <c r="AT186" s="918"/>
      <c r="AU186" s="918"/>
      <c r="AV186" s="918"/>
      <c r="AW186" s="918"/>
      <c r="AX186" s="918"/>
      <c r="AY186" s="918"/>
      <c r="AZ186" s="403"/>
      <c r="BA186" s="679"/>
      <c r="BB186" s="678"/>
      <c r="BC186" s="507"/>
      <c r="BD186" s="492"/>
      <c r="BE186" s="492"/>
      <c r="BF186" s="492"/>
      <c r="BG186" s="511"/>
      <c r="BH186" s="507"/>
      <c r="BI186" s="492"/>
      <c r="BJ186" s="492"/>
      <c r="BK186" s="492"/>
      <c r="BL186" s="511"/>
      <c r="BM186" s="507"/>
      <c r="BN186" s="492"/>
      <c r="BO186" s="492"/>
      <c r="BP186" s="492"/>
      <c r="BQ186" s="511"/>
      <c r="BR186" s="507"/>
      <c r="BS186" s="492"/>
      <c r="BT186" s="492"/>
      <c r="BU186" s="492"/>
      <c r="BV186" s="492"/>
      <c r="BW186" s="492"/>
      <c r="BX186" s="492"/>
      <c r="BY186" s="493"/>
      <c r="BZ186" s="493"/>
      <c r="CA186" s="493"/>
      <c r="CB186" s="493"/>
      <c r="CC186" s="493"/>
      <c r="CD186" s="493"/>
      <c r="CE186" s="493"/>
      <c r="CF186" s="493"/>
      <c r="CG186" s="493"/>
      <c r="CH186" s="493"/>
      <c r="CI186" s="493"/>
      <c r="CJ186" s="493"/>
      <c r="CK186" s="493"/>
      <c r="CL186" s="493"/>
      <c r="CM186" s="493"/>
      <c r="CN186" s="67"/>
      <c r="CO186" s="67"/>
      <c r="CP186" s="67"/>
      <c r="CQ186" s="67"/>
      <c r="CR186" s="67"/>
      <c r="CS186" s="67"/>
      <c r="CT186" s="67"/>
      <c r="CU186" s="67"/>
      <c r="CV186" s="67"/>
      <c r="CW186" s="67"/>
      <c r="CX186" s="67"/>
      <c r="CY186" s="67"/>
      <c r="CZ186" s="67"/>
    </row>
    <row r="187" s="575" customFormat="true" ht="15" customHeight="true" x14ac:dyDescent="0.2">
      <c r="A187" s="199"/>
      <c r="B187" s="193"/>
      <c r="C187" s="166"/>
      <c r="D187" s="165"/>
      <c r="E187" s="165"/>
      <c r="F187" s="165"/>
      <c r="G187" s="164"/>
      <c r="H187" s="163"/>
      <c r="I187" s="165"/>
      <c r="J187" s="165"/>
      <c r="K187" s="165"/>
      <c r="L187" s="162"/>
      <c r="M187" s="166"/>
      <c r="N187" s="165"/>
      <c r="O187" s="165"/>
      <c r="P187" s="165"/>
      <c r="Q187" s="164"/>
      <c r="R187" s="163"/>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2"/>
      <c r="AN187" s="918"/>
      <c r="AO187" s="918"/>
      <c r="AP187" s="918"/>
      <c r="AQ187" s="918"/>
      <c r="AR187" s="918"/>
      <c r="AS187" s="918"/>
      <c r="AT187" s="918"/>
      <c r="AU187" s="918"/>
      <c r="AV187" s="918"/>
      <c r="AW187" s="918"/>
      <c r="AX187" s="918"/>
      <c r="AY187" s="918"/>
      <c r="AZ187" s="403"/>
      <c r="BA187" s="679"/>
      <c r="BB187" s="678"/>
      <c r="BC187" s="507"/>
      <c r="BD187" s="492"/>
      <c r="BE187" s="492"/>
      <c r="BF187" s="492"/>
      <c r="BG187" s="511"/>
      <c r="BH187" s="507"/>
      <c r="BI187" s="492"/>
      <c r="BJ187" s="492"/>
      <c r="BK187" s="492"/>
      <c r="BL187" s="511"/>
      <c r="BM187" s="507"/>
      <c r="BN187" s="492"/>
      <c r="BO187" s="492"/>
      <c r="BP187" s="492"/>
      <c r="BQ187" s="511"/>
      <c r="BR187" s="507"/>
      <c r="BS187" s="492"/>
      <c r="BT187" s="492"/>
      <c r="BU187" s="492"/>
      <c r="BV187" s="492"/>
      <c r="BW187" s="492"/>
      <c r="BX187" s="492"/>
      <c r="BY187" s="493"/>
      <c r="BZ187" s="493"/>
      <c r="CA187" s="493"/>
      <c r="CB187" s="493"/>
      <c r="CC187" s="493"/>
      <c r="CD187" s="493"/>
      <c r="CE187" s="493"/>
      <c r="CF187" s="493"/>
      <c r="CG187" s="493"/>
      <c r="CH187" s="493"/>
      <c r="CI187" s="493"/>
      <c r="CJ187" s="493"/>
      <c r="CK187" s="493"/>
      <c r="CL187" s="493"/>
      <c r="CM187" s="493"/>
      <c r="CN187" s="67"/>
      <c r="CO187" s="67"/>
      <c r="CP187" s="67"/>
      <c r="CQ187" s="67"/>
      <c r="CR187" s="67"/>
      <c r="CS187" s="67"/>
      <c r="CT187" s="67"/>
      <c r="CU187" s="67"/>
      <c r="CV187" s="67"/>
      <c r="CW187" s="67"/>
      <c r="CX187" s="67"/>
      <c r="CY187" s="67"/>
      <c r="CZ187" s="67"/>
    </row>
    <row r="188" s="575" customFormat="true" ht="15" customHeight="true" x14ac:dyDescent="0.2">
      <c r="A188" s="199"/>
      <c r="B188" s="193"/>
      <c r="C188" s="166"/>
      <c r="D188" s="165"/>
      <c r="E188" s="165"/>
      <c r="F188" s="165"/>
      <c r="G188" s="164"/>
      <c r="H188" s="163"/>
      <c r="I188" s="165"/>
      <c r="J188" s="165"/>
      <c r="K188" s="165"/>
      <c r="L188" s="162"/>
      <c r="M188" s="166"/>
      <c r="N188" s="165"/>
      <c r="O188" s="165"/>
      <c r="P188" s="165"/>
      <c r="Q188" s="164"/>
      <c r="R188" s="163"/>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2"/>
      <c r="AN188" s="918"/>
      <c r="AO188" s="918"/>
      <c r="AP188" s="918"/>
      <c r="AQ188" s="918"/>
      <c r="AR188" s="918"/>
      <c r="AS188" s="918"/>
      <c r="AT188" s="918"/>
      <c r="AU188" s="918"/>
      <c r="AV188" s="918"/>
      <c r="AW188" s="918"/>
      <c r="AX188" s="918"/>
      <c r="AY188" s="918"/>
      <c r="AZ188" s="403"/>
      <c r="BA188" s="679"/>
      <c r="BB188" s="678"/>
      <c r="BC188" s="507"/>
      <c r="BD188" s="492"/>
      <c r="BE188" s="492"/>
      <c r="BF188" s="492"/>
      <c r="BG188" s="511"/>
      <c r="BH188" s="507"/>
      <c r="BI188" s="492"/>
      <c r="BJ188" s="492"/>
      <c r="BK188" s="492"/>
      <c r="BL188" s="511"/>
      <c r="BM188" s="507"/>
      <c r="BN188" s="492"/>
      <c r="BO188" s="492"/>
      <c r="BP188" s="492"/>
      <c r="BQ188" s="511"/>
      <c r="BR188" s="507"/>
      <c r="BS188" s="492"/>
      <c r="BT188" s="492"/>
      <c r="BU188" s="492"/>
      <c r="BV188" s="492"/>
      <c r="BW188" s="492"/>
      <c r="BX188" s="492"/>
      <c r="BY188" s="493"/>
      <c r="BZ188" s="493"/>
      <c r="CA188" s="493"/>
      <c r="CB188" s="493"/>
      <c r="CC188" s="493"/>
      <c r="CD188" s="493"/>
      <c r="CE188" s="493"/>
      <c r="CF188" s="493"/>
      <c r="CG188" s="493"/>
      <c r="CH188" s="493"/>
      <c r="CI188" s="493"/>
      <c r="CJ188" s="493"/>
      <c r="CK188" s="493"/>
      <c r="CL188" s="493"/>
      <c r="CM188" s="493"/>
      <c r="CN188" s="67"/>
      <c r="CO188" s="67"/>
      <c r="CP188" s="67"/>
      <c r="CQ188" s="67"/>
      <c r="CR188" s="67"/>
      <c r="CS188" s="67"/>
      <c r="CT188" s="67"/>
      <c r="CU188" s="67"/>
      <c r="CV188" s="67"/>
      <c r="CW188" s="67"/>
      <c r="CX188" s="67"/>
      <c r="CY188" s="67"/>
      <c r="CZ188" s="67"/>
    </row>
    <row r="189" s="575" customFormat="true" ht="15" customHeight="true" x14ac:dyDescent="0.2">
      <c r="A189" s="199"/>
      <c r="B189" s="193"/>
      <c r="C189" s="166"/>
      <c r="D189" s="165"/>
      <c r="E189" s="165"/>
      <c r="F189" s="165"/>
      <c r="G189" s="164"/>
      <c r="H189" s="163"/>
      <c r="I189" s="165"/>
      <c r="J189" s="165"/>
      <c r="K189" s="165"/>
      <c r="L189" s="162"/>
      <c r="M189" s="166"/>
      <c r="N189" s="165"/>
      <c r="O189" s="165"/>
      <c r="P189" s="165"/>
      <c r="Q189" s="164"/>
      <c r="R189" s="163"/>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2"/>
      <c r="AN189" s="918"/>
      <c r="AO189" s="918"/>
      <c r="AP189" s="918"/>
      <c r="AQ189" s="918"/>
      <c r="AR189" s="918"/>
      <c r="AS189" s="918"/>
      <c r="AT189" s="918"/>
      <c r="AU189" s="918"/>
      <c r="AV189" s="918"/>
      <c r="AW189" s="918"/>
      <c r="AX189" s="918"/>
      <c r="AY189" s="918"/>
      <c r="AZ189" s="403"/>
      <c r="BA189" s="679"/>
      <c r="BB189" s="678"/>
      <c r="BC189" s="507"/>
      <c r="BD189" s="492"/>
      <c r="BE189" s="492"/>
      <c r="BF189" s="492"/>
      <c r="BG189" s="511"/>
      <c r="BH189" s="507"/>
      <c r="BI189" s="492"/>
      <c r="BJ189" s="492"/>
      <c r="BK189" s="492"/>
      <c r="BL189" s="511"/>
      <c r="BM189" s="507"/>
      <c r="BN189" s="492"/>
      <c r="BO189" s="492"/>
      <c r="BP189" s="492"/>
      <c r="BQ189" s="511"/>
      <c r="BR189" s="507"/>
      <c r="BS189" s="492"/>
      <c r="BT189" s="492"/>
      <c r="BU189" s="492"/>
      <c r="BV189" s="492"/>
      <c r="BW189" s="492"/>
      <c r="BX189" s="492"/>
      <c r="BY189" s="493"/>
      <c r="BZ189" s="493"/>
      <c r="CA189" s="493"/>
      <c r="CB189" s="493"/>
      <c r="CC189" s="493"/>
      <c r="CD189" s="493"/>
      <c r="CE189" s="493"/>
      <c r="CF189" s="493"/>
      <c r="CG189" s="493"/>
      <c r="CH189" s="493"/>
      <c r="CI189" s="493"/>
      <c r="CJ189" s="493"/>
      <c r="CK189" s="493"/>
      <c r="CL189" s="493"/>
      <c r="CM189" s="493"/>
      <c r="CN189" s="67"/>
      <c r="CO189" s="67"/>
      <c r="CP189" s="67"/>
      <c r="CQ189" s="67"/>
      <c r="CR189" s="67"/>
      <c r="CS189" s="67"/>
      <c r="CT189" s="67"/>
      <c r="CU189" s="67"/>
      <c r="CV189" s="67"/>
      <c r="CW189" s="67"/>
      <c r="CX189" s="67"/>
      <c r="CY189" s="67"/>
      <c r="CZ189" s="67"/>
    </row>
    <row r="190" s="575" customFormat="true" ht="15" customHeight="true" x14ac:dyDescent="0.2">
      <c r="A190" s="199"/>
      <c r="B190" s="193"/>
      <c r="C190" s="166"/>
      <c r="D190" s="165"/>
      <c r="E190" s="165"/>
      <c r="F190" s="165"/>
      <c r="G190" s="164"/>
      <c r="H190" s="163"/>
      <c r="I190" s="165"/>
      <c r="J190" s="165"/>
      <c r="K190" s="165"/>
      <c r="L190" s="162"/>
      <c r="M190" s="166"/>
      <c r="N190" s="165"/>
      <c r="O190" s="165"/>
      <c r="P190" s="165"/>
      <c r="Q190" s="164"/>
      <c r="R190" s="163"/>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2"/>
      <c r="AN190" s="918"/>
      <c r="AO190" s="918"/>
      <c r="AP190" s="918"/>
      <c r="AQ190" s="918"/>
      <c r="AR190" s="918"/>
      <c r="AS190" s="918"/>
      <c r="AT190" s="918"/>
      <c r="AU190" s="918"/>
      <c r="AV190" s="918"/>
      <c r="AW190" s="918"/>
      <c r="AX190" s="918"/>
      <c r="AY190" s="918"/>
      <c r="AZ190" s="403"/>
      <c r="BA190" s="679"/>
      <c r="BB190" s="678"/>
      <c r="BC190" s="507"/>
      <c r="BD190" s="492"/>
      <c r="BE190" s="492"/>
      <c r="BF190" s="492"/>
      <c r="BG190" s="511"/>
      <c r="BH190" s="507"/>
      <c r="BI190" s="492"/>
      <c r="BJ190" s="492"/>
      <c r="BK190" s="492"/>
      <c r="BL190" s="511"/>
      <c r="BM190" s="507"/>
      <c r="BN190" s="492"/>
      <c r="BO190" s="492"/>
      <c r="BP190" s="492"/>
      <c r="BQ190" s="511"/>
      <c r="BR190" s="507"/>
      <c r="BS190" s="492"/>
      <c r="BT190" s="492"/>
      <c r="BU190" s="492"/>
      <c r="BV190" s="492"/>
      <c r="BW190" s="492"/>
      <c r="BX190" s="492"/>
      <c r="BY190" s="493"/>
      <c r="BZ190" s="493"/>
      <c r="CA190" s="493"/>
      <c r="CB190" s="493"/>
      <c r="CC190" s="493"/>
      <c r="CD190" s="493"/>
      <c r="CE190" s="493"/>
      <c r="CF190" s="493"/>
      <c r="CG190" s="493"/>
      <c r="CH190" s="493"/>
      <c r="CI190" s="493"/>
      <c r="CJ190" s="493"/>
      <c r="CK190" s="493"/>
      <c r="CL190" s="493"/>
      <c r="CM190" s="493"/>
      <c r="CN190" s="67"/>
      <c r="CO190" s="67"/>
      <c r="CP190" s="67"/>
      <c r="CQ190" s="67"/>
      <c r="CR190" s="67"/>
      <c r="CS190" s="67"/>
      <c r="CT190" s="67"/>
      <c r="CU190" s="67"/>
      <c r="CV190" s="67"/>
      <c r="CW190" s="67"/>
      <c r="CX190" s="67"/>
      <c r="CY190" s="67"/>
      <c r="CZ190" s="67"/>
    </row>
    <row r="191" s="575" customFormat="true" ht="15" customHeight="true" x14ac:dyDescent="0.2">
      <c r="A191" s="199"/>
      <c r="B191" s="193"/>
      <c r="C191" s="166"/>
      <c r="D191" s="165"/>
      <c r="E191" s="165"/>
      <c r="F191" s="165"/>
      <c r="G191" s="164"/>
      <c r="H191" s="163"/>
      <c r="I191" s="165"/>
      <c r="J191" s="165"/>
      <c r="K191" s="165"/>
      <c r="L191" s="162"/>
      <c r="M191" s="166"/>
      <c r="N191" s="165"/>
      <c r="O191" s="165"/>
      <c r="P191" s="165"/>
      <c r="Q191" s="164"/>
      <c r="R191" s="163"/>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2"/>
      <c r="AN191" s="918"/>
      <c r="AO191" s="918"/>
      <c r="AP191" s="918"/>
      <c r="AQ191" s="918"/>
      <c r="AR191" s="918"/>
      <c r="AS191" s="918"/>
      <c r="AT191" s="918"/>
      <c r="AU191" s="918"/>
      <c r="AV191" s="918"/>
      <c r="AW191" s="918"/>
      <c r="AX191" s="918"/>
      <c r="AY191" s="918"/>
      <c r="AZ191" s="403"/>
      <c r="BA191" s="679"/>
      <c r="BB191" s="678"/>
      <c r="BC191" s="507"/>
      <c r="BD191" s="492"/>
      <c r="BE191" s="492"/>
      <c r="BF191" s="492"/>
      <c r="BG191" s="511"/>
      <c r="BH191" s="507"/>
      <c r="BI191" s="492"/>
      <c r="BJ191" s="492"/>
      <c r="BK191" s="492"/>
      <c r="BL191" s="511"/>
      <c r="BM191" s="507"/>
      <c r="BN191" s="492"/>
      <c r="BO191" s="492"/>
      <c r="BP191" s="492"/>
      <c r="BQ191" s="511"/>
      <c r="BR191" s="507"/>
      <c r="BS191" s="492"/>
      <c r="BT191" s="492"/>
      <c r="BU191" s="492"/>
      <c r="BV191" s="492"/>
      <c r="BW191" s="492"/>
      <c r="BX191" s="492"/>
      <c r="BY191" s="493"/>
      <c r="BZ191" s="493"/>
      <c r="CA191" s="493"/>
      <c r="CB191" s="493"/>
      <c r="CC191" s="493"/>
      <c r="CD191" s="493"/>
      <c r="CE191" s="493"/>
      <c r="CF191" s="493"/>
      <c r="CG191" s="493"/>
      <c r="CH191" s="493"/>
      <c r="CI191" s="493"/>
      <c r="CJ191" s="493"/>
      <c r="CK191" s="493"/>
      <c r="CL191" s="493"/>
      <c r="CM191" s="493"/>
      <c r="CN191" s="67"/>
      <c r="CO191" s="67"/>
      <c r="CP191" s="67"/>
      <c r="CQ191" s="67"/>
      <c r="CR191" s="67"/>
      <c r="CS191" s="67"/>
      <c r="CT191" s="67"/>
      <c r="CU191" s="67"/>
      <c r="CV191" s="67"/>
      <c r="CW191" s="67"/>
      <c r="CX191" s="67"/>
      <c r="CY191" s="67"/>
      <c r="CZ191" s="67"/>
    </row>
    <row r="192" s="575" customFormat="true" ht="15" customHeight="true" x14ac:dyDescent="0.2">
      <c r="A192" s="199"/>
      <c r="B192" s="193"/>
      <c r="C192" s="166"/>
      <c r="D192" s="165"/>
      <c r="E192" s="165"/>
      <c r="F192" s="165"/>
      <c r="G192" s="164"/>
      <c r="H192" s="163"/>
      <c r="I192" s="165"/>
      <c r="J192" s="165"/>
      <c r="K192" s="165"/>
      <c r="L192" s="162"/>
      <c r="M192" s="166"/>
      <c r="N192" s="165"/>
      <c r="O192" s="165"/>
      <c r="P192" s="165"/>
      <c r="Q192" s="164"/>
      <c r="R192" s="163"/>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2"/>
      <c r="AN192" s="918"/>
      <c r="AO192" s="918"/>
      <c r="AP192" s="918"/>
      <c r="AQ192" s="918"/>
      <c r="AR192" s="918"/>
      <c r="AS192" s="918"/>
      <c r="AT192" s="918"/>
      <c r="AU192" s="918"/>
      <c r="AV192" s="918"/>
      <c r="AW192" s="918"/>
      <c r="AX192" s="918"/>
      <c r="AY192" s="918"/>
      <c r="AZ192" s="403"/>
      <c r="BA192" s="679"/>
      <c r="BB192" s="678"/>
      <c r="BC192" s="507"/>
      <c r="BD192" s="492"/>
      <c r="BE192" s="492"/>
      <c r="BF192" s="492"/>
      <c r="BG192" s="511"/>
      <c r="BH192" s="507"/>
      <c r="BI192" s="492"/>
      <c r="BJ192" s="492"/>
      <c r="BK192" s="492"/>
      <c r="BL192" s="511"/>
      <c r="BM192" s="507"/>
      <c r="BN192" s="492"/>
      <c r="BO192" s="492"/>
      <c r="BP192" s="492"/>
      <c r="BQ192" s="511"/>
      <c r="BR192" s="507"/>
      <c r="BS192" s="492"/>
      <c r="BT192" s="492"/>
      <c r="BU192" s="492"/>
      <c r="BV192" s="492"/>
      <c r="BW192" s="492"/>
      <c r="BX192" s="492"/>
      <c r="BY192" s="493"/>
      <c r="BZ192" s="493"/>
      <c r="CA192" s="493"/>
      <c r="CB192" s="493"/>
      <c r="CC192" s="493"/>
      <c r="CD192" s="493"/>
      <c r="CE192" s="493"/>
      <c r="CF192" s="493"/>
      <c r="CG192" s="493"/>
      <c r="CH192" s="493"/>
      <c r="CI192" s="493"/>
      <c r="CJ192" s="493"/>
      <c r="CK192" s="493"/>
      <c r="CL192" s="493"/>
      <c r="CM192" s="493"/>
      <c r="CN192" s="67"/>
      <c r="CO192" s="67"/>
      <c r="CP192" s="67"/>
      <c r="CQ192" s="67"/>
      <c r="CR192" s="67"/>
      <c r="CS192" s="67"/>
      <c r="CT192" s="67"/>
      <c r="CU192" s="67"/>
      <c r="CV192" s="67"/>
      <c r="CW192" s="67"/>
      <c r="CX192" s="67"/>
      <c r="CY192" s="67"/>
      <c r="CZ192" s="67"/>
    </row>
    <row r="193" s="575" customFormat="true" ht="15" customHeight="true" x14ac:dyDescent="0.2">
      <c r="A193" s="199"/>
      <c r="B193" s="193"/>
      <c r="C193" s="142"/>
      <c r="D193" s="141"/>
      <c r="E193" s="141"/>
      <c r="F193" s="141"/>
      <c r="G193" s="140"/>
      <c r="H193" s="139"/>
      <c r="I193" s="141"/>
      <c r="J193" s="141"/>
      <c r="K193" s="141"/>
      <c r="L193" s="138"/>
      <c r="M193" s="142"/>
      <c r="N193" s="141"/>
      <c r="O193" s="141"/>
      <c r="P193" s="141"/>
      <c r="Q193" s="140"/>
      <c r="R193" s="139"/>
      <c r="S193" s="141"/>
      <c r="T193" s="141"/>
      <c r="U193" s="141"/>
      <c r="V193" s="141"/>
      <c r="W193" s="141"/>
      <c r="X193" s="141"/>
      <c r="Y193" s="141"/>
      <c r="Z193" s="141"/>
      <c r="AA193" s="141"/>
      <c r="AB193" s="141"/>
      <c r="AC193" s="161"/>
      <c r="AD193" s="161"/>
      <c r="AE193" s="161"/>
      <c r="AF193" s="161"/>
      <c r="AG193" s="161"/>
      <c r="AH193" s="161"/>
      <c r="AI193" s="161"/>
      <c r="AJ193" s="161"/>
      <c r="AK193" s="161"/>
      <c r="AL193" s="161"/>
      <c r="AM193" s="157"/>
      <c r="AN193" s="918"/>
      <c r="AO193" s="918"/>
      <c r="AP193" s="918"/>
      <c r="AQ193" s="918"/>
      <c r="AR193" s="918"/>
      <c r="AS193" s="918"/>
      <c r="AT193" s="918"/>
      <c r="AU193" s="918"/>
      <c r="AV193" s="918"/>
      <c r="AW193" s="918"/>
      <c r="AX193" s="918"/>
      <c r="AY193" s="918"/>
      <c r="AZ193" s="403"/>
      <c r="BA193" s="679"/>
      <c r="BB193" s="678"/>
      <c r="BC193" s="507"/>
      <c r="BD193" s="492"/>
      <c r="BE193" s="492"/>
      <c r="BF193" s="492"/>
      <c r="BG193" s="511"/>
      <c r="BH193" s="507"/>
      <c r="BI193" s="492"/>
      <c r="BJ193" s="492"/>
      <c r="BK193" s="492"/>
      <c r="BL193" s="511"/>
      <c r="BM193" s="507"/>
      <c r="BN193" s="492"/>
      <c r="BO193" s="492"/>
      <c r="BP193" s="492"/>
      <c r="BQ193" s="511"/>
      <c r="BR193" s="507"/>
      <c r="BS193" s="492"/>
      <c r="BT193" s="492"/>
      <c r="BU193" s="492"/>
      <c r="BV193" s="492"/>
      <c r="BW193" s="492"/>
      <c r="BX193" s="492"/>
      <c r="BY193" s="493"/>
      <c r="BZ193" s="493"/>
      <c r="CA193" s="493"/>
      <c r="CB193" s="493"/>
      <c r="CC193" s="493"/>
      <c r="CD193" s="493"/>
      <c r="CE193" s="493"/>
      <c r="CF193" s="493"/>
      <c r="CG193" s="493"/>
      <c r="CH193" s="493"/>
      <c r="CI193" s="493"/>
      <c r="CJ193" s="493"/>
      <c r="CK193" s="493"/>
      <c r="CL193" s="493"/>
      <c r="CM193" s="493"/>
      <c r="CN193" s="67"/>
      <c r="CO193" s="67"/>
      <c r="CP193" s="67"/>
      <c r="CQ193" s="67"/>
      <c r="CR193" s="67"/>
      <c r="CS193" s="67"/>
      <c r="CT193" s="67"/>
      <c r="CU193" s="67"/>
      <c r="CV193" s="67"/>
      <c r="CW193" s="67"/>
      <c r="CX193" s="67"/>
      <c r="CY193" s="67"/>
      <c r="CZ193" s="67"/>
    </row>
    <row r="194" s="575" customFormat="true" ht="15" customHeight="true" x14ac:dyDescent="0.2">
      <c r="A194" s="222"/>
      <c r="B194" s="192"/>
      <c r="C194" s="159"/>
      <c r="D194" s="161"/>
      <c r="E194" s="161"/>
      <c r="F194" s="161"/>
      <c r="G194" s="160"/>
      <c r="H194" s="158"/>
      <c r="I194" s="161"/>
      <c r="J194" s="161"/>
      <c r="K194" s="161"/>
      <c r="L194" s="157"/>
      <c r="M194" s="159"/>
      <c r="N194" s="161"/>
      <c r="O194" s="161"/>
      <c r="P194" s="161"/>
      <c r="Q194" s="160"/>
      <c r="R194" s="158"/>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57"/>
      <c r="AN194" s="918"/>
      <c r="AO194" s="918"/>
      <c r="AP194" s="918"/>
      <c r="AQ194" s="918"/>
      <c r="AR194" s="918"/>
      <c r="AS194" s="918"/>
      <c r="AT194" s="918"/>
      <c r="AU194" s="918"/>
      <c r="AV194" s="918"/>
      <c r="AW194" s="918"/>
      <c r="AX194" s="918"/>
      <c r="AY194" s="918"/>
      <c r="AZ194" s="403"/>
      <c r="BA194" s="679"/>
      <c r="BB194" s="678"/>
      <c r="BC194" s="507"/>
      <c r="BD194" s="492"/>
      <c r="BE194" s="492"/>
      <c r="BF194" s="492"/>
      <c r="BG194" s="511"/>
      <c r="BH194" s="507"/>
      <c r="BI194" s="492"/>
      <c r="BJ194" s="492"/>
      <c r="BK194" s="492"/>
      <c r="BL194" s="511"/>
      <c r="BM194" s="507"/>
      <c r="BN194" s="492"/>
      <c r="BO194" s="492"/>
      <c r="BP194" s="492"/>
      <c r="BQ194" s="511"/>
      <c r="BR194" s="507"/>
      <c r="BS194" s="492"/>
      <c r="BT194" s="492"/>
      <c r="BU194" s="492"/>
      <c r="BV194" s="492"/>
      <c r="BW194" s="492"/>
      <c r="BX194" s="492"/>
      <c r="BY194" s="493"/>
      <c r="BZ194" s="493"/>
      <c r="CA194" s="493"/>
      <c r="CB194" s="493"/>
      <c r="CC194" s="493"/>
      <c r="CD194" s="493"/>
      <c r="CE194" s="493"/>
      <c r="CF194" s="493"/>
      <c r="CG194" s="493"/>
      <c r="CH194" s="493"/>
      <c r="CI194" s="493"/>
      <c r="CJ194" s="493"/>
      <c r="CK194" s="493"/>
      <c r="CL194" s="493"/>
      <c r="CM194" s="493"/>
      <c r="CN194" s="67"/>
      <c r="CO194" s="67"/>
      <c r="CP194" s="67"/>
      <c r="CQ194" s="67"/>
      <c r="CR194" s="67"/>
      <c r="CS194" s="67"/>
      <c r="CT194" s="67"/>
      <c r="CU194" s="67"/>
      <c r="CV194" s="67"/>
      <c r="CW194" s="67"/>
      <c r="CX194" s="67"/>
      <c r="CY194" s="67"/>
      <c r="CZ194" s="67"/>
    </row>
    <row r="195" s="366" customFormat="true" ht="15" customHeight="true" x14ac:dyDescent="0.2">
      <c r="A195" s="222"/>
      <c r="B195" s="192"/>
      <c r="C195" s="159"/>
      <c r="D195" s="161"/>
      <c r="E195" s="161"/>
      <c r="F195" s="161"/>
      <c r="G195" s="160"/>
      <c r="H195" s="158"/>
      <c r="I195" s="161"/>
      <c r="J195" s="161"/>
      <c r="K195" s="161"/>
      <c r="L195" s="157"/>
      <c r="M195" s="159"/>
      <c r="N195" s="161"/>
      <c r="O195" s="161"/>
      <c r="P195" s="161"/>
      <c r="Q195" s="160"/>
      <c r="R195" s="158"/>
      <c r="S195" s="161"/>
      <c r="T195" s="161"/>
      <c r="U195" s="161"/>
      <c r="V195" s="161"/>
      <c r="W195" s="161"/>
      <c r="X195" s="161"/>
      <c r="Y195" s="161"/>
      <c r="Z195" s="161"/>
      <c r="AA195" s="161"/>
      <c r="AB195" s="161"/>
      <c r="AC195" s="161"/>
      <c r="AD195" s="161"/>
      <c r="AE195" s="161"/>
      <c r="AF195" s="161"/>
      <c r="AG195" s="161"/>
      <c r="AH195" s="161"/>
      <c r="AI195" s="161"/>
      <c r="AJ195" s="161"/>
      <c r="AK195" s="161"/>
      <c r="AL195" s="161"/>
      <c r="AM195" s="157"/>
      <c r="AN195" s="918"/>
      <c r="AO195" s="918"/>
      <c r="AP195" s="918"/>
      <c r="AQ195" s="918"/>
      <c r="AR195" s="918"/>
      <c r="AS195" s="918"/>
      <c r="AT195" s="918"/>
      <c r="AU195" s="918"/>
      <c r="AV195" s="918"/>
      <c r="AW195" s="918"/>
      <c r="AX195" s="918"/>
      <c r="AY195" s="918"/>
      <c r="AZ195" s="403"/>
      <c r="BA195" s="679"/>
      <c r="BB195" s="678"/>
      <c r="BC195" s="507"/>
      <c r="BD195" s="492"/>
      <c r="BE195" s="492"/>
      <c r="BF195" s="492"/>
      <c r="BG195" s="511"/>
      <c r="BH195" s="507"/>
      <c r="BI195" s="492"/>
      <c r="BJ195" s="492"/>
      <c r="BK195" s="492"/>
      <c r="BL195" s="511"/>
      <c r="BM195" s="507"/>
      <c r="BN195" s="492"/>
      <c r="BO195" s="492"/>
      <c r="BP195" s="492"/>
      <c r="BQ195" s="511"/>
      <c r="BR195" s="507"/>
      <c r="BS195" s="492"/>
      <c r="BT195" s="492"/>
      <c r="BU195" s="492"/>
      <c r="BV195" s="492"/>
      <c r="BW195" s="492"/>
      <c r="BX195" s="492"/>
      <c r="BY195" s="493"/>
      <c r="BZ195" s="493"/>
      <c r="CA195" s="493"/>
      <c r="CB195" s="493"/>
      <c r="CC195" s="493"/>
      <c r="CD195" s="493"/>
      <c r="CE195" s="493"/>
      <c r="CF195" s="493"/>
      <c r="CG195" s="493"/>
      <c r="CH195" s="493"/>
      <c r="CI195" s="493"/>
      <c r="CJ195" s="493"/>
      <c r="CK195" s="493"/>
      <c r="CL195" s="493"/>
      <c r="CM195" s="493"/>
      <c r="CN195" s="67"/>
      <c r="CO195" s="67"/>
      <c r="CP195" s="67"/>
      <c r="CQ195" s="67"/>
      <c r="CR195" s="67"/>
      <c r="CS195" s="67"/>
      <c r="CT195" s="67"/>
      <c r="CU195" s="67"/>
      <c r="CV195" s="67"/>
      <c r="CW195" s="67"/>
      <c r="CX195" s="67"/>
      <c r="CY195" s="67"/>
      <c r="CZ195" s="67"/>
    </row>
    <row r="196" s="366" customFormat="true" ht="15" customHeight="true" x14ac:dyDescent="0.2">
      <c r="A196" s="222"/>
      <c r="B196" s="192"/>
      <c r="C196" s="159"/>
      <c r="D196" s="161"/>
      <c r="E196" s="161"/>
      <c r="F196" s="161"/>
      <c r="G196" s="160"/>
      <c r="H196" s="158"/>
      <c r="I196" s="161"/>
      <c r="J196" s="161"/>
      <c r="K196" s="161"/>
      <c r="L196" s="157"/>
      <c r="M196" s="159"/>
      <c r="N196" s="161"/>
      <c r="O196" s="161"/>
      <c r="P196" s="161"/>
      <c r="Q196" s="160"/>
      <c r="R196" s="158"/>
      <c r="S196" s="161"/>
      <c r="T196" s="161"/>
      <c r="U196" s="161"/>
      <c r="V196" s="161"/>
      <c r="W196" s="161"/>
      <c r="X196" s="161"/>
      <c r="Y196" s="161"/>
      <c r="Z196" s="161"/>
      <c r="AA196" s="161"/>
      <c r="AB196" s="161"/>
      <c r="AC196" s="161"/>
      <c r="AD196" s="161"/>
      <c r="AE196" s="161"/>
      <c r="AF196" s="161"/>
      <c r="AG196" s="161"/>
      <c r="AH196" s="161"/>
      <c r="AI196" s="161"/>
      <c r="AJ196" s="161"/>
      <c r="AK196" s="161"/>
      <c r="AL196" s="161"/>
      <c r="AM196" s="157"/>
      <c r="AN196" s="918"/>
      <c r="AO196" s="918"/>
      <c r="AP196" s="918"/>
      <c r="AQ196" s="918"/>
      <c r="AR196" s="918"/>
      <c r="AS196" s="918"/>
      <c r="AT196" s="918"/>
      <c r="AU196" s="918"/>
      <c r="AV196" s="918"/>
      <c r="AW196" s="918"/>
      <c r="AX196" s="918"/>
      <c r="AY196" s="918"/>
      <c r="AZ196" s="403"/>
      <c r="BA196" s="679"/>
      <c r="BB196" s="678"/>
      <c r="BC196" s="507"/>
      <c r="BD196" s="492"/>
      <c r="BE196" s="492"/>
      <c r="BF196" s="492"/>
      <c r="BG196" s="511"/>
      <c r="BH196" s="507"/>
      <c r="BI196" s="492"/>
      <c r="BJ196" s="492"/>
      <c r="BK196" s="492"/>
      <c r="BL196" s="511"/>
      <c r="BM196" s="507"/>
      <c r="BN196" s="492"/>
      <c r="BO196" s="492"/>
      <c r="BP196" s="492"/>
      <c r="BQ196" s="511"/>
      <c r="BR196" s="507"/>
      <c r="BS196" s="492"/>
      <c r="BT196" s="492"/>
      <c r="BU196" s="492"/>
      <c r="BV196" s="492"/>
      <c r="BW196" s="492"/>
      <c r="BX196" s="492"/>
      <c r="BY196" s="493"/>
      <c r="BZ196" s="493"/>
      <c r="CA196" s="493"/>
      <c r="CB196" s="493"/>
      <c r="CC196" s="493"/>
      <c r="CD196" s="493"/>
      <c r="CE196" s="493"/>
      <c r="CF196" s="493"/>
      <c r="CG196" s="493"/>
      <c r="CH196" s="493"/>
      <c r="CI196" s="493"/>
      <c r="CJ196" s="493"/>
      <c r="CK196" s="493"/>
      <c r="CL196" s="493"/>
      <c r="CM196" s="493"/>
      <c r="CN196" s="67"/>
      <c r="CO196" s="67"/>
      <c r="CP196" s="67"/>
      <c r="CQ196" s="67"/>
      <c r="CR196" s="67"/>
      <c r="CS196" s="67"/>
      <c r="CT196" s="67"/>
      <c r="CU196" s="67"/>
      <c r="CV196" s="67"/>
      <c r="CW196" s="67"/>
      <c r="CX196" s="67"/>
      <c r="CY196" s="67"/>
      <c r="CZ196" s="67"/>
    </row>
    <row r="197" s="366" customFormat="true" ht="15" customHeight="true" x14ac:dyDescent="0.2">
      <c r="A197" s="222"/>
      <c r="B197" s="192"/>
      <c r="C197" s="159"/>
      <c r="D197" s="161"/>
      <c r="E197" s="161"/>
      <c r="F197" s="161"/>
      <c r="G197" s="160"/>
      <c r="H197" s="158"/>
      <c r="I197" s="161"/>
      <c r="J197" s="161"/>
      <c r="K197" s="161"/>
      <c r="L197" s="157"/>
      <c r="M197" s="159"/>
      <c r="N197" s="161"/>
      <c r="O197" s="161"/>
      <c r="P197" s="161"/>
      <c r="Q197" s="160"/>
      <c r="R197" s="158"/>
      <c r="S197" s="161"/>
      <c r="T197" s="161"/>
      <c r="U197" s="161"/>
      <c r="V197" s="161"/>
      <c r="W197" s="161"/>
      <c r="X197" s="161"/>
      <c r="Y197" s="161"/>
      <c r="Z197" s="161"/>
      <c r="AA197" s="161"/>
      <c r="AB197" s="161"/>
      <c r="AC197" s="161"/>
      <c r="AD197" s="161"/>
      <c r="AE197" s="161"/>
      <c r="AF197" s="161"/>
      <c r="AG197" s="161"/>
      <c r="AH197" s="161"/>
      <c r="AI197" s="161"/>
      <c r="AJ197" s="161"/>
      <c r="AK197" s="161"/>
      <c r="AL197" s="161"/>
      <c r="AM197" s="157"/>
      <c r="AN197" s="918"/>
      <c r="AO197" s="918"/>
      <c r="AP197" s="918"/>
      <c r="AQ197" s="918"/>
      <c r="AR197" s="918"/>
      <c r="AS197" s="918"/>
      <c r="AT197" s="918"/>
      <c r="AU197" s="918"/>
      <c r="AV197" s="918"/>
      <c r="AW197" s="918"/>
      <c r="AX197" s="918"/>
      <c r="AY197" s="918"/>
      <c r="AZ197" s="403"/>
      <c r="BA197" s="679"/>
      <c r="BB197" s="678"/>
      <c r="BC197" s="507"/>
      <c r="BD197" s="492"/>
      <c r="BE197" s="492"/>
      <c r="BF197" s="492"/>
      <c r="BG197" s="511"/>
      <c r="BH197" s="507"/>
      <c r="BI197" s="492"/>
      <c r="BJ197" s="492"/>
      <c r="BK197" s="492"/>
      <c r="BL197" s="511"/>
      <c r="BM197" s="507"/>
      <c r="BN197" s="492"/>
      <c r="BO197" s="492"/>
      <c r="BP197" s="492"/>
      <c r="BQ197" s="511"/>
      <c r="BR197" s="507"/>
      <c r="BS197" s="492"/>
      <c r="BT197" s="492"/>
      <c r="BU197" s="492"/>
      <c r="BV197" s="492"/>
      <c r="BW197" s="492"/>
      <c r="BX197" s="492"/>
      <c r="BY197" s="493"/>
      <c r="BZ197" s="493"/>
      <c r="CA197" s="493"/>
      <c r="CB197" s="493"/>
      <c r="CC197" s="493"/>
      <c r="CD197" s="493"/>
      <c r="CE197" s="493"/>
      <c r="CF197" s="493"/>
      <c r="CG197" s="493"/>
      <c r="CH197" s="493"/>
      <c r="CI197" s="493"/>
      <c r="CJ197" s="493"/>
      <c r="CK197" s="493"/>
      <c r="CL197" s="493"/>
      <c r="CM197" s="493"/>
      <c r="CN197" s="67"/>
      <c r="CO197" s="67"/>
      <c r="CP197" s="67"/>
      <c r="CQ197" s="67"/>
      <c r="CR197" s="67"/>
      <c r="CS197" s="67"/>
      <c r="CT197" s="67"/>
      <c r="CU197" s="67"/>
      <c r="CV197" s="67"/>
      <c r="CW197" s="67"/>
      <c r="CX197" s="67"/>
      <c r="CY197" s="67"/>
      <c r="CZ197" s="67"/>
    </row>
    <row r="198" s="366" customFormat="true" ht="15" customHeight="true" x14ac:dyDescent="0.2">
      <c r="A198" s="222"/>
      <c r="B198" s="192"/>
      <c r="C198" s="159"/>
      <c r="D198" s="161"/>
      <c r="E198" s="161"/>
      <c r="F198" s="161"/>
      <c r="G198" s="160"/>
      <c r="H198" s="158"/>
      <c r="I198" s="161"/>
      <c r="J198" s="161"/>
      <c r="K198" s="161"/>
      <c r="L198" s="157"/>
      <c r="M198" s="159"/>
      <c r="N198" s="161"/>
      <c r="O198" s="161"/>
      <c r="P198" s="161"/>
      <c r="Q198" s="160"/>
      <c r="R198" s="158"/>
      <c r="S198" s="161"/>
      <c r="T198" s="161"/>
      <c r="U198" s="161"/>
      <c r="V198" s="161"/>
      <c r="W198" s="161"/>
      <c r="X198" s="161"/>
      <c r="Y198" s="161"/>
      <c r="Z198" s="161"/>
      <c r="AA198" s="161"/>
      <c r="AB198" s="161"/>
      <c r="AC198" s="161"/>
      <c r="AD198" s="161"/>
      <c r="AE198" s="161"/>
      <c r="AF198" s="161"/>
      <c r="AG198" s="161"/>
      <c r="AH198" s="161"/>
      <c r="AI198" s="161"/>
      <c r="AJ198" s="161"/>
      <c r="AK198" s="161"/>
      <c r="AL198" s="161"/>
      <c r="AM198" s="157"/>
      <c r="AN198" s="918"/>
      <c r="AO198" s="918"/>
      <c r="AP198" s="918"/>
      <c r="AQ198" s="918"/>
      <c r="AR198" s="918"/>
      <c r="AS198" s="918"/>
      <c r="AT198" s="918"/>
      <c r="AU198" s="918"/>
      <c r="AV198" s="918"/>
      <c r="AW198" s="918"/>
      <c r="AX198" s="918"/>
      <c r="AY198" s="918"/>
      <c r="AZ198" s="403"/>
      <c r="BA198" s="679"/>
      <c r="BB198" s="678"/>
      <c r="BC198" s="507"/>
      <c r="BD198" s="492"/>
      <c r="BE198" s="492"/>
      <c r="BF198" s="492"/>
      <c r="BG198" s="511"/>
      <c r="BH198" s="507"/>
      <c r="BI198" s="492"/>
      <c r="BJ198" s="492"/>
      <c r="BK198" s="492"/>
      <c r="BL198" s="511"/>
      <c r="BM198" s="507"/>
      <c r="BN198" s="492"/>
      <c r="BO198" s="492"/>
      <c r="BP198" s="492"/>
      <c r="BQ198" s="511"/>
      <c r="BR198" s="507"/>
      <c r="BS198" s="492"/>
      <c r="BT198" s="492"/>
      <c r="BU198" s="492"/>
      <c r="BV198" s="492"/>
      <c r="BW198" s="492"/>
      <c r="BX198" s="492"/>
      <c r="BY198" s="493"/>
      <c r="BZ198" s="493"/>
      <c r="CA198" s="493"/>
      <c r="CB198" s="493"/>
      <c r="CC198" s="493"/>
      <c r="CD198" s="493"/>
      <c r="CE198" s="493"/>
      <c r="CF198" s="493"/>
      <c r="CG198" s="493"/>
      <c r="CH198" s="493"/>
      <c r="CI198" s="493"/>
      <c r="CJ198" s="493"/>
      <c r="CK198" s="493"/>
      <c r="CL198" s="493"/>
      <c r="CM198" s="493"/>
      <c r="CN198" s="67"/>
      <c r="CO198" s="67"/>
      <c r="CP198" s="67"/>
      <c r="CQ198" s="67"/>
      <c r="CR198" s="67"/>
      <c r="CS198" s="67"/>
      <c r="CT198" s="67"/>
      <c r="CU198" s="67"/>
      <c r="CV198" s="67"/>
      <c r="CW198" s="67"/>
      <c r="CX198" s="67"/>
      <c r="CY198" s="67"/>
      <c r="CZ198" s="67"/>
    </row>
    <row r="199" s="366" customFormat="true" ht="15" customHeight="true" x14ac:dyDescent="0.2">
      <c r="A199" s="222"/>
      <c r="B199" s="192"/>
      <c r="C199" s="159"/>
      <c r="D199" s="161"/>
      <c r="E199" s="161"/>
      <c r="F199" s="161"/>
      <c r="G199" s="160"/>
      <c r="H199" s="158"/>
      <c r="I199" s="161"/>
      <c r="J199" s="161"/>
      <c r="K199" s="161"/>
      <c r="L199" s="157"/>
      <c r="M199" s="159"/>
      <c r="N199" s="161"/>
      <c r="O199" s="161"/>
      <c r="P199" s="161"/>
      <c r="Q199" s="160"/>
      <c r="R199" s="158"/>
      <c r="S199" s="161"/>
      <c r="T199" s="161"/>
      <c r="U199" s="161"/>
      <c r="V199" s="161"/>
      <c r="W199" s="161"/>
      <c r="X199" s="161"/>
      <c r="Y199" s="161"/>
      <c r="Z199" s="161"/>
      <c r="AA199" s="161"/>
      <c r="AB199" s="161"/>
      <c r="AC199" s="161"/>
      <c r="AD199" s="161"/>
      <c r="AE199" s="161"/>
      <c r="AF199" s="161"/>
      <c r="AG199" s="161"/>
      <c r="AH199" s="161"/>
      <c r="AI199" s="161"/>
      <c r="AJ199" s="161"/>
      <c r="AK199" s="161"/>
      <c r="AL199" s="161"/>
      <c r="AM199" s="157"/>
      <c r="AN199" s="918"/>
      <c r="AO199" s="918"/>
      <c r="AP199" s="918"/>
      <c r="AQ199" s="918"/>
      <c r="AR199" s="918"/>
      <c r="AS199" s="918"/>
      <c r="AT199" s="918"/>
      <c r="AU199" s="918"/>
      <c r="AV199" s="918"/>
      <c r="AW199" s="918"/>
      <c r="AX199" s="918"/>
      <c r="AY199" s="918"/>
      <c r="AZ199" s="403"/>
      <c r="BA199" s="679"/>
      <c r="BB199" s="678"/>
      <c r="BC199" s="507"/>
      <c r="BD199" s="492"/>
      <c r="BE199" s="492"/>
      <c r="BF199" s="492"/>
      <c r="BG199" s="511"/>
      <c r="BH199" s="507"/>
      <c r="BI199" s="492"/>
      <c r="BJ199" s="492"/>
      <c r="BK199" s="492"/>
      <c r="BL199" s="511"/>
      <c r="BM199" s="507"/>
      <c r="BN199" s="492"/>
      <c r="BO199" s="492"/>
      <c r="BP199" s="492"/>
      <c r="BQ199" s="511"/>
      <c r="BR199" s="507"/>
      <c r="BS199" s="492"/>
      <c r="BT199" s="492"/>
      <c r="BU199" s="492"/>
      <c r="BV199" s="492"/>
      <c r="BW199" s="492"/>
      <c r="BX199" s="492"/>
      <c r="BY199" s="493"/>
      <c r="BZ199" s="493"/>
      <c r="CA199" s="493"/>
      <c r="CB199" s="493"/>
      <c r="CC199" s="493"/>
      <c r="CD199" s="493"/>
      <c r="CE199" s="493"/>
      <c r="CF199" s="493"/>
      <c r="CG199" s="493"/>
      <c r="CH199" s="493"/>
      <c r="CI199" s="493"/>
      <c r="CJ199" s="493"/>
      <c r="CK199" s="493"/>
      <c r="CL199" s="493"/>
      <c r="CM199" s="493"/>
      <c r="CN199" s="67"/>
      <c r="CO199" s="67"/>
      <c r="CP199" s="67"/>
      <c r="CQ199" s="67"/>
      <c r="CR199" s="67"/>
      <c r="CS199" s="67"/>
      <c r="CT199" s="67"/>
      <c r="CU199" s="67"/>
      <c r="CV199" s="67"/>
      <c r="CW199" s="67"/>
      <c r="CX199" s="67"/>
      <c r="CY199" s="67"/>
      <c r="CZ199" s="67"/>
    </row>
    <row r="200" s="366" customFormat="true" ht="15" customHeight="true" x14ac:dyDescent="0.2">
      <c r="A200" s="222"/>
      <c r="B200" s="192"/>
      <c r="C200" s="159"/>
      <c r="D200" s="161"/>
      <c r="E200" s="161"/>
      <c r="F200" s="161"/>
      <c r="G200" s="160"/>
      <c r="H200" s="158"/>
      <c r="I200" s="161"/>
      <c r="J200" s="161"/>
      <c r="K200" s="161"/>
      <c r="L200" s="157"/>
      <c r="M200" s="159"/>
      <c r="N200" s="161"/>
      <c r="O200" s="161"/>
      <c r="P200" s="161"/>
      <c r="Q200" s="160"/>
      <c r="R200" s="158"/>
      <c r="S200" s="161"/>
      <c r="T200" s="161"/>
      <c r="U200" s="161"/>
      <c r="V200" s="161"/>
      <c r="W200" s="161"/>
      <c r="X200" s="161"/>
      <c r="Y200" s="161"/>
      <c r="Z200" s="161"/>
      <c r="AA200" s="161"/>
      <c r="AB200" s="161"/>
      <c r="AC200" s="161"/>
      <c r="AD200" s="161"/>
      <c r="AE200" s="161"/>
      <c r="AF200" s="161"/>
      <c r="AG200" s="161"/>
      <c r="AH200" s="161"/>
      <c r="AI200" s="161"/>
      <c r="AJ200" s="161"/>
      <c r="AK200" s="161"/>
      <c r="AL200" s="161"/>
      <c r="AM200" s="157"/>
      <c r="AN200" s="918"/>
      <c r="AO200" s="918"/>
      <c r="AP200" s="918"/>
      <c r="AQ200" s="918"/>
      <c r="AR200" s="918"/>
      <c r="AS200" s="918"/>
      <c r="AT200" s="918"/>
      <c r="AU200" s="918"/>
      <c r="AV200" s="918"/>
      <c r="AW200" s="918"/>
      <c r="AX200" s="918"/>
      <c r="AY200" s="918"/>
      <c r="AZ200" s="403"/>
      <c r="BA200" s="679"/>
      <c r="BB200" s="678"/>
      <c r="BC200" s="507"/>
      <c r="BD200" s="492"/>
      <c r="BE200" s="492"/>
      <c r="BF200" s="492"/>
      <c r="BG200" s="511"/>
      <c r="BH200" s="507"/>
      <c r="BI200" s="492"/>
      <c r="BJ200" s="492"/>
      <c r="BK200" s="492"/>
      <c r="BL200" s="511"/>
      <c r="BM200" s="507"/>
      <c r="BN200" s="492"/>
      <c r="BO200" s="492"/>
      <c r="BP200" s="492"/>
      <c r="BQ200" s="511"/>
      <c r="BR200" s="507"/>
      <c r="BS200" s="492"/>
      <c r="BT200" s="492"/>
      <c r="BU200" s="492"/>
      <c r="BV200" s="492"/>
      <c r="BW200" s="492"/>
      <c r="BX200" s="492"/>
      <c r="BY200" s="493"/>
      <c r="BZ200" s="493"/>
      <c r="CA200" s="493"/>
      <c r="CB200" s="493"/>
      <c r="CC200" s="493"/>
      <c r="CD200" s="493"/>
      <c r="CE200" s="493"/>
      <c r="CF200" s="493"/>
      <c r="CG200" s="493"/>
      <c r="CH200" s="493"/>
      <c r="CI200" s="493"/>
      <c r="CJ200" s="493"/>
      <c r="CK200" s="493"/>
      <c r="CL200" s="493"/>
      <c r="CM200" s="493"/>
      <c r="CN200" s="67"/>
      <c r="CO200" s="67"/>
      <c r="CP200" s="67"/>
      <c r="CQ200" s="67"/>
      <c r="CR200" s="67"/>
      <c r="CS200" s="67"/>
      <c r="CT200" s="67"/>
      <c r="CU200" s="67"/>
      <c r="CV200" s="67"/>
      <c r="CW200" s="67"/>
      <c r="CX200" s="67"/>
      <c r="CY200" s="67"/>
      <c r="CZ200" s="67"/>
    </row>
    <row r="201" s="366" customFormat="true" ht="15" customHeight="true" x14ac:dyDescent="0.2">
      <c r="A201" s="222"/>
      <c r="B201" s="192"/>
      <c r="C201" s="159"/>
      <c r="D201" s="161"/>
      <c r="E201" s="161"/>
      <c r="F201" s="161"/>
      <c r="G201" s="160"/>
      <c r="H201" s="158"/>
      <c r="I201" s="161"/>
      <c r="J201" s="161"/>
      <c r="K201" s="161"/>
      <c r="L201" s="157"/>
      <c r="M201" s="159"/>
      <c r="N201" s="161"/>
      <c r="O201" s="161"/>
      <c r="P201" s="161"/>
      <c r="Q201" s="160"/>
      <c r="R201" s="158"/>
      <c r="S201" s="161"/>
      <c r="T201" s="161"/>
      <c r="U201" s="161"/>
      <c r="V201" s="161"/>
      <c r="W201" s="161"/>
      <c r="X201" s="161"/>
      <c r="Y201" s="161"/>
      <c r="Z201" s="161"/>
      <c r="AA201" s="161"/>
      <c r="AB201" s="161"/>
      <c r="AC201" s="161"/>
      <c r="AD201" s="161"/>
      <c r="AE201" s="161"/>
      <c r="AF201" s="161"/>
      <c r="AG201" s="161"/>
      <c r="AH201" s="161"/>
      <c r="AI201" s="161"/>
      <c r="AJ201" s="161"/>
      <c r="AK201" s="161"/>
      <c r="AL201" s="161"/>
      <c r="AM201" s="157"/>
      <c r="AN201" s="918"/>
      <c r="AO201" s="918"/>
      <c r="AP201" s="918"/>
      <c r="AQ201" s="918"/>
      <c r="AR201" s="918"/>
      <c r="AS201" s="918"/>
      <c r="AT201" s="918"/>
      <c r="AU201" s="918"/>
      <c r="AV201" s="918"/>
      <c r="AW201" s="918"/>
      <c r="AX201" s="918"/>
      <c r="AY201" s="918"/>
      <c r="AZ201" s="403"/>
      <c r="BA201" s="679"/>
      <c r="BB201" s="678"/>
      <c r="BC201" s="507"/>
      <c r="BD201" s="492"/>
      <c r="BE201" s="492"/>
      <c r="BF201" s="492"/>
      <c r="BG201" s="511"/>
      <c r="BH201" s="507"/>
      <c r="BI201" s="492"/>
      <c r="BJ201" s="492"/>
      <c r="BK201" s="492"/>
      <c r="BL201" s="511"/>
      <c r="BM201" s="507"/>
      <c r="BN201" s="492"/>
      <c r="BO201" s="492"/>
      <c r="BP201" s="492"/>
      <c r="BQ201" s="511"/>
      <c r="BR201" s="507"/>
      <c r="BS201" s="492"/>
      <c r="BT201" s="492"/>
      <c r="BU201" s="492"/>
      <c r="BV201" s="492"/>
      <c r="BW201" s="492"/>
      <c r="BX201" s="492"/>
      <c r="BY201" s="493"/>
      <c r="BZ201" s="493"/>
      <c r="CA201" s="493"/>
      <c r="CB201" s="493"/>
      <c r="CC201" s="493"/>
      <c r="CD201" s="493"/>
      <c r="CE201" s="493"/>
      <c r="CF201" s="493"/>
      <c r="CG201" s="493"/>
      <c r="CH201" s="493"/>
      <c r="CI201" s="493"/>
      <c r="CJ201" s="493"/>
      <c r="CK201" s="493"/>
      <c r="CL201" s="493"/>
      <c r="CM201" s="493"/>
      <c r="CN201" s="67"/>
      <c r="CO201" s="67"/>
      <c r="CP201" s="67"/>
      <c r="CQ201" s="67"/>
      <c r="CR201" s="67"/>
      <c r="CS201" s="67"/>
      <c r="CT201" s="67"/>
      <c r="CU201" s="67"/>
      <c r="CV201" s="67"/>
      <c r="CW201" s="67"/>
      <c r="CX201" s="67"/>
      <c r="CY201" s="67"/>
      <c r="CZ201" s="67"/>
    </row>
    <row r="202" s="366" customFormat="true" ht="15" customHeight="true" x14ac:dyDescent="0.2">
      <c r="A202" s="222"/>
      <c r="B202" s="192"/>
      <c r="C202" s="159"/>
      <c r="D202" s="161"/>
      <c r="E202" s="161"/>
      <c r="F202" s="161"/>
      <c r="G202" s="160"/>
      <c r="H202" s="158"/>
      <c r="I202" s="161"/>
      <c r="J202" s="161"/>
      <c r="K202" s="161"/>
      <c r="L202" s="157"/>
      <c r="M202" s="159"/>
      <c r="N202" s="161"/>
      <c r="O202" s="161"/>
      <c r="P202" s="161"/>
      <c r="Q202" s="160"/>
      <c r="R202" s="158"/>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57"/>
      <c r="AN202" s="918"/>
      <c r="AO202" s="918"/>
      <c r="AP202" s="918"/>
      <c r="AQ202" s="918"/>
      <c r="AR202" s="918"/>
      <c r="AS202" s="918"/>
      <c r="AT202" s="918"/>
      <c r="AU202" s="918"/>
      <c r="AV202" s="918"/>
      <c r="AW202" s="918"/>
      <c r="AX202" s="918"/>
      <c r="AY202" s="918"/>
      <c r="AZ202" s="403"/>
      <c r="BA202" s="679"/>
      <c r="BB202" s="678"/>
      <c r="BC202" s="507"/>
      <c r="BD202" s="492"/>
      <c r="BE202" s="492"/>
      <c r="BF202" s="492"/>
      <c r="BG202" s="511"/>
      <c r="BH202" s="507"/>
      <c r="BI202" s="492"/>
      <c r="BJ202" s="492"/>
      <c r="BK202" s="492"/>
      <c r="BL202" s="511"/>
      <c r="BM202" s="507"/>
      <c r="BN202" s="492"/>
      <c r="BO202" s="492"/>
      <c r="BP202" s="492"/>
      <c r="BQ202" s="511"/>
      <c r="BR202" s="507"/>
      <c r="BS202" s="492"/>
      <c r="BT202" s="492"/>
      <c r="BU202" s="492"/>
      <c r="BV202" s="492"/>
      <c r="BW202" s="492"/>
      <c r="BX202" s="492"/>
      <c r="BY202" s="493"/>
      <c r="BZ202" s="493"/>
      <c r="CA202" s="493"/>
      <c r="CB202" s="493"/>
      <c r="CC202" s="493"/>
      <c r="CD202" s="493"/>
      <c r="CE202" s="493"/>
      <c r="CF202" s="493"/>
      <c r="CG202" s="493"/>
      <c r="CH202" s="493"/>
      <c r="CI202" s="493"/>
      <c r="CJ202" s="493"/>
      <c r="CK202" s="493"/>
      <c r="CL202" s="493"/>
      <c r="CM202" s="493"/>
      <c r="CN202" s="67"/>
      <c r="CO202" s="67"/>
      <c r="CP202" s="67"/>
      <c r="CQ202" s="67"/>
      <c r="CR202" s="67"/>
      <c r="CS202" s="67"/>
      <c r="CT202" s="67"/>
      <c r="CU202" s="67"/>
      <c r="CV202" s="67"/>
      <c r="CW202" s="67"/>
      <c r="CX202" s="67"/>
      <c r="CY202" s="67"/>
      <c r="CZ202" s="67"/>
    </row>
    <row r="203" s="575" customFormat="true" ht="15" customHeight="true" x14ac:dyDescent="0.2">
      <c r="A203" s="199"/>
      <c r="B203" s="193"/>
      <c r="C203" s="178"/>
      <c r="D203" s="177"/>
      <c r="E203" s="177"/>
      <c r="F203" s="177"/>
      <c r="G203" s="176"/>
      <c r="H203" s="175"/>
      <c r="I203" s="177"/>
      <c r="J203" s="177"/>
      <c r="K203" s="177"/>
      <c r="L203" s="174"/>
      <c r="M203" s="178"/>
      <c r="N203" s="177"/>
      <c r="O203" s="177"/>
      <c r="P203" s="177"/>
      <c r="Q203" s="176"/>
      <c r="R203" s="175"/>
      <c r="S203" s="177"/>
      <c r="T203" s="177"/>
      <c r="U203" s="177"/>
      <c r="V203" s="177"/>
      <c r="W203" s="177"/>
      <c r="X203" s="177"/>
      <c r="Y203" s="177"/>
      <c r="Z203" s="177"/>
      <c r="AA203" s="177"/>
      <c r="AB203" s="177"/>
      <c r="AC203" s="177"/>
      <c r="AD203" s="177"/>
      <c r="AE203" s="177"/>
      <c r="AF203" s="177"/>
      <c r="AG203" s="177"/>
      <c r="AH203" s="177"/>
      <c r="AI203" s="177"/>
      <c r="AJ203" s="177"/>
      <c r="AK203" s="177"/>
      <c r="AL203" s="177"/>
      <c r="AM203" s="174"/>
      <c r="AN203" s="918"/>
      <c r="AO203" s="918"/>
      <c r="AP203" s="918"/>
      <c r="AQ203" s="918"/>
      <c r="AR203" s="918"/>
      <c r="AS203" s="918"/>
      <c r="AT203" s="918"/>
      <c r="AU203" s="918"/>
      <c r="AV203" s="918"/>
      <c r="AW203" s="918"/>
      <c r="AX203" s="918"/>
      <c r="AY203" s="918"/>
      <c r="AZ203" s="403"/>
      <c r="BA203" s="679"/>
      <c r="BB203" s="678"/>
      <c r="BC203" s="507"/>
      <c r="BD203" s="492"/>
      <c r="BE203" s="492"/>
      <c r="BF203" s="492"/>
      <c r="BG203" s="511"/>
      <c r="BH203" s="507"/>
      <c r="BI203" s="492"/>
      <c r="BJ203" s="492"/>
      <c r="BK203" s="492"/>
      <c r="BL203" s="511"/>
      <c r="BM203" s="507"/>
      <c r="BN203" s="492"/>
      <c r="BO203" s="492"/>
      <c r="BP203" s="492"/>
      <c r="BQ203" s="511"/>
      <c r="BR203" s="507"/>
      <c r="BS203" s="492"/>
      <c r="BT203" s="492"/>
      <c r="BU203" s="492"/>
      <c r="BV203" s="492"/>
      <c r="BW203" s="492"/>
      <c r="BX203" s="492"/>
      <c r="BY203" s="493"/>
      <c r="BZ203" s="493"/>
      <c r="CA203" s="493"/>
      <c r="CB203" s="493"/>
      <c r="CC203" s="493"/>
      <c r="CD203" s="493"/>
      <c r="CE203" s="493"/>
      <c r="CF203" s="493"/>
      <c r="CG203" s="493"/>
      <c r="CH203" s="493"/>
      <c r="CI203" s="493"/>
      <c r="CJ203" s="493"/>
      <c r="CK203" s="493"/>
      <c r="CL203" s="493"/>
      <c r="CM203" s="493"/>
      <c r="CN203" s="67"/>
      <c r="CO203" s="67"/>
      <c r="CP203" s="67"/>
      <c r="CQ203" s="67"/>
      <c r="CR203" s="67"/>
      <c r="CS203" s="67"/>
      <c r="CT203" s="67"/>
      <c r="CU203" s="67"/>
      <c r="CV203" s="67"/>
      <c r="CW203" s="67"/>
      <c r="CX203" s="67"/>
      <c r="CY203" s="67"/>
      <c r="CZ203" s="67"/>
    </row>
    <row r="204" s="575" customFormat="true" ht="15" customHeight="true" x14ac:dyDescent="0.2">
      <c r="A204" s="199"/>
      <c r="B204" s="193"/>
      <c r="C204" s="178"/>
      <c r="D204" s="177"/>
      <c r="E204" s="177"/>
      <c r="F204" s="177"/>
      <c r="G204" s="176"/>
      <c r="H204" s="175"/>
      <c r="I204" s="177"/>
      <c r="J204" s="177"/>
      <c r="K204" s="177"/>
      <c r="L204" s="174"/>
      <c r="M204" s="178"/>
      <c r="N204" s="177"/>
      <c r="O204" s="177"/>
      <c r="P204" s="177"/>
      <c r="Q204" s="176"/>
      <c r="R204" s="175"/>
      <c r="S204" s="177"/>
      <c r="T204" s="177"/>
      <c r="U204" s="177"/>
      <c r="V204" s="177"/>
      <c r="W204" s="177"/>
      <c r="X204" s="177"/>
      <c r="Y204" s="177"/>
      <c r="Z204" s="177"/>
      <c r="AA204" s="177"/>
      <c r="AB204" s="177"/>
      <c r="AC204" s="177"/>
      <c r="AD204" s="177"/>
      <c r="AE204" s="177"/>
      <c r="AF204" s="177"/>
      <c r="AG204" s="177"/>
      <c r="AH204" s="177"/>
      <c r="AI204" s="177"/>
      <c r="AJ204" s="177"/>
      <c r="AK204" s="177"/>
      <c r="AL204" s="177"/>
      <c r="AM204" s="174"/>
      <c r="AN204" s="918"/>
      <c r="AO204" s="918"/>
      <c r="AP204" s="918"/>
      <c r="AQ204" s="918"/>
      <c r="AR204" s="918"/>
      <c r="AS204" s="918"/>
      <c r="AT204" s="918"/>
      <c r="AU204" s="918"/>
      <c r="AV204" s="918"/>
      <c r="AW204" s="918"/>
      <c r="AX204" s="918"/>
      <c r="AY204" s="918"/>
      <c r="AZ204" s="403"/>
      <c r="BA204" s="679"/>
      <c r="BB204" s="678"/>
      <c r="BC204" s="507"/>
      <c r="BD204" s="492"/>
      <c r="BE204" s="492"/>
      <c r="BF204" s="492"/>
      <c r="BG204" s="511"/>
      <c r="BH204" s="507"/>
      <c r="BI204" s="492"/>
      <c r="BJ204" s="492"/>
      <c r="BK204" s="492"/>
      <c r="BL204" s="511"/>
      <c r="BM204" s="507"/>
      <c r="BN204" s="492"/>
      <c r="BO204" s="492"/>
      <c r="BP204" s="492"/>
      <c r="BQ204" s="511"/>
      <c r="BR204" s="507"/>
      <c r="BS204" s="492"/>
      <c r="BT204" s="492"/>
      <c r="BU204" s="492"/>
      <c r="BV204" s="492"/>
      <c r="BW204" s="492"/>
      <c r="BX204" s="492"/>
      <c r="BY204" s="493"/>
      <c r="BZ204" s="493"/>
      <c r="CA204" s="493"/>
      <c r="CB204" s="493"/>
      <c r="CC204" s="493"/>
      <c r="CD204" s="493"/>
      <c r="CE204" s="493"/>
      <c r="CF204" s="493"/>
      <c r="CG204" s="493"/>
      <c r="CH204" s="493"/>
      <c r="CI204" s="493"/>
      <c r="CJ204" s="493"/>
      <c r="CK204" s="493"/>
      <c r="CL204" s="493"/>
      <c r="CM204" s="493"/>
      <c r="CN204" s="67"/>
      <c r="CO204" s="67"/>
      <c r="CP204" s="67"/>
      <c r="CQ204" s="67"/>
      <c r="CR204" s="67"/>
      <c r="CS204" s="67"/>
      <c r="CT204" s="67"/>
      <c r="CU204" s="67"/>
      <c r="CV204" s="67"/>
      <c r="CW204" s="67"/>
      <c r="CX204" s="67"/>
      <c r="CY204" s="67"/>
      <c r="CZ204" s="67"/>
    </row>
    <row r="205" s="575" customFormat="true" ht="15" customHeight="true" x14ac:dyDescent="0.2">
      <c r="A205" s="92"/>
      <c r="B205" s="84"/>
      <c r="C205" s="173"/>
      <c r="D205" s="172"/>
      <c r="E205" s="172"/>
      <c r="F205" s="172"/>
      <c r="G205" s="171"/>
      <c r="H205" s="170"/>
      <c r="I205" s="172"/>
      <c r="J205" s="172"/>
      <c r="K205" s="172"/>
      <c r="L205" s="169"/>
      <c r="M205" s="173"/>
      <c r="N205" s="172"/>
      <c r="O205" s="172"/>
      <c r="P205" s="172"/>
      <c r="Q205" s="171"/>
      <c r="R205" s="170"/>
      <c r="S205" s="172"/>
      <c r="T205" s="172"/>
      <c r="U205" s="172"/>
      <c r="V205" s="172"/>
      <c r="W205" s="172"/>
      <c r="X205" s="172"/>
      <c r="Y205" s="172"/>
      <c r="Z205" s="172"/>
      <c r="AA205" s="172"/>
      <c r="AB205" s="172"/>
      <c r="AC205" s="172"/>
      <c r="AD205" s="172"/>
      <c r="AE205" s="172"/>
      <c r="AF205" s="172"/>
      <c r="AG205" s="172"/>
      <c r="AH205" s="172"/>
      <c r="AI205" s="172"/>
      <c r="AJ205" s="172"/>
      <c r="AK205" s="172"/>
      <c r="AL205" s="172"/>
      <c r="AM205" s="169"/>
      <c r="AN205" s="918"/>
      <c r="AO205" s="918"/>
      <c r="AP205" s="918"/>
      <c r="AQ205" s="918"/>
      <c r="AR205" s="918"/>
      <c r="AS205" s="918"/>
      <c r="AT205" s="918"/>
      <c r="AU205" s="918"/>
      <c r="AV205" s="918"/>
      <c r="AW205" s="918"/>
      <c r="AX205" s="918"/>
      <c r="AY205" s="918"/>
      <c r="AZ205" s="403"/>
      <c r="BA205" s="679"/>
      <c r="BB205" s="678"/>
      <c r="BC205" s="510"/>
      <c r="BD205" s="509"/>
      <c r="BE205" s="509"/>
      <c r="BF205" s="509"/>
      <c r="BG205" s="513"/>
      <c r="BH205" s="510"/>
      <c r="BI205" s="509"/>
      <c r="BJ205" s="509"/>
      <c r="BK205" s="509"/>
      <c r="BL205" s="513"/>
      <c r="BM205" s="510"/>
      <c r="BN205" s="509"/>
      <c r="BO205" s="509"/>
      <c r="BP205" s="509"/>
      <c r="BQ205" s="513"/>
      <c r="BR205" s="510"/>
      <c r="BS205" s="509"/>
      <c r="BT205" s="509"/>
      <c r="BU205" s="509"/>
      <c r="BV205" s="509"/>
      <c r="BW205" s="509"/>
      <c r="BX205" s="509"/>
      <c r="BY205" s="512"/>
      <c r="BZ205" s="512"/>
      <c r="CA205" s="512"/>
      <c r="CB205" s="512"/>
      <c r="CC205" s="512"/>
      <c r="CD205" s="512"/>
      <c r="CE205" s="512"/>
      <c r="CF205" s="512"/>
      <c r="CG205" s="512"/>
      <c r="CH205" s="512"/>
      <c r="CI205" s="512"/>
      <c r="CJ205" s="512"/>
      <c r="CK205" s="512"/>
      <c r="CL205" s="512"/>
      <c r="CM205" s="512"/>
      <c r="CN205" s="67"/>
      <c r="CO205" s="67"/>
      <c r="CP205" s="67"/>
      <c r="CQ205" s="67"/>
      <c r="CR205" s="67"/>
      <c r="CS205" s="67"/>
      <c r="CT205" s="67"/>
      <c r="CU205" s="67"/>
      <c r="CV205" s="67"/>
      <c r="CW205" s="67"/>
      <c r="CX205" s="67"/>
      <c r="CY205" s="67"/>
      <c r="CZ205" s="67"/>
    </row>
    <row r="206" s="575" customFormat="true" ht="250.15" customHeight="true" x14ac:dyDescent="0.2">
      <c r="B206" s="594"/>
      <c r="AN206" s="403"/>
      <c r="AO206" s="403"/>
      <c r="AP206" s="403"/>
      <c r="AQ206" s="403"/>
      <c r="AR206" s="403"/>
      <c r="AS206" s="403"/>
      <c r="AT206" s="403"/>
      <c r="AU206" s="403"/>
      <c r="AV206" s="403"/>
      <c r="AW206" s="403"/>
      <c r="AX206" s="403"/>
      <c r="AY206" s="403"/>
      <c r="AZ206" s="403"/>
      <c r="BA206" s="367"/>
      <c r="BB206" s="365"/>
      <c r="BC206" s="365"/>
      <c r="BD206" s="365"/>
      <c r="BE206" s="365"/>
      <c r="BF206" s="365"/>
      <c r="BG206" s="365"/>
      <c r="BH206" s="365"/>
      <c r="BI206" s="365"/>
      <c r="BJ206" s="365"/>
      <c r="BK206" s="365"/>
      <c r="BL206" s="365"/>
      <c r="BM206" s="365"/>
      <c r="BN206" s="365"/>
      <c r="BO206" s="365"/>
      <c r="BP206" s="365"/>
      <c r="BQ206" s="365"/>
      <c r="BR206" s="365"/>
      <c r="BS206" s="365"/>
      <c r="BT206" s="365"/>
      <c r="BU206" s="365"/>
      <c r="BV206" s="365"/>
      <c r="BW206" s="365"/>
      <c r="BX206" s="365"/>
      <c r="BY206" s="367"/>
      <c r="BZ206" s="402"/>
      <c r="CA206" s="402"/>
      <c r="CB206" s="402"/>
      <c r="CC206" s="402"/>
      <c r="CD206" s="402"/>
      <c r="CE206" s="402"/>
      <c r="CF206" s="402"/>
      <c r="CG206" s="402"/>
      <c r="CH206" s="402"/>
      <c r="CI206" s="402"/>
      <c r="CJ206" s="402"/>
      <c r="CK206" s="402"/>
      <c r="CL206" s="402"/>
      <c r="CM206" s="402"/>
      <c r="CN206" s="402"/>
      <c r="CO206" s="402"/>
      <c r="CP206" s="402"/>
      <c r="CQ206" s="402"/>
      <c r="CR206" s="402"/>
      <c r="CS206" s="402"/>
      <c r="CT206" s="402"/>
      <c r="CU206" s="402"/>
      <c r="CV206" s="402"/>
      <c r="CW206" s="402"/>
      <c r="CX206" s="402"/>
      <c r="CY206" s="402"/>
      <c r="CZ206" s="402"/>
    </row>
    <row r="207" s="346" customFormat="true" ht="18" customHeight="true" x14ac:dyDescent="0.2">
      <c r="AN207" s="398"/>
      <c r="AO207" s="398"/>
      <c r="AP207" s="398"/>
      <c r="AQ207" s="398"/>
      <c r="AR207" s="398"/>
      <c r="AS207" s="398"/>
      <c r="AT207" s="398"/>
      <c r="AU207" s="398"/>
      <c r="AV207" s="398"/>
      <c r="AW207" s="398"/>
      <c r="AX207" s="398"/>
      <c r="AY207" s="398"/>
      <c r="AZ207" s="398"/>
      <c r="BB207" s="369"/>
      <c r="BZ207" s="398"/>
      <c r="CA207" s="398"/>
      <c r="CB207" s="398"/>
      <c r="CC207" s="398"/>
      <c r="CD207" s="398"/>
      <c r="CE207" s="398"/>
      <c r="CF207" s="398"/>
      <c r="CG207" s="398"/>
      <c r="CH207" s="398"/>
      <c r="CI207" s="398"/>
      <c r="CJ207" s="398"/>
      <c r="CK207" s="398"/>
      <c r="CL207" s="398"/>
      <c r="CM207" s="398"/>
      <c r="CN207" s="398"/>
      <c r="CO207" s="398"/>
      <c r="CP207" s="398"/>
      <c r="CQ207" s="398"/>
      <c r="CR207" s="398"/>
      <c r="CS207" s="398"/>
      <c r="CT207" s="398"/>
      <c r="CU207" s="398"/>
      <c r="CV207" s="398"/>
      <c r="CW207" s="398"/>
      <c r="CX207" s="398"/>
      <c r="CY207" s="398"/>
      <c r="CZ207" s="398"/>
    </row>
    <row r="208" s="346" customFormat="true" ht="22.5" customHeight="true" x14ac:dyDescent="0.35">
      <c r="A208" s="1068" t="str">
        <f>A1026</f>
        <v>Madagascar</v>
      </c>
      <c r="B208" s="1069"/>
      <c r="AN208" s="398"/>
      <c r="AO208" s="398"/>
      <c r="AP208" s="398"/>
      <c r="AQ208" s="398"/>
      <c r="AR208" s="398"/>
      <c r="AS208" s="398"/>
      <c r="AT208" s="398"/>
      <c r="AU208" s="398"/>
      <c r="AV208" s="398"/>
      <c r="AW208" s="398"/>
      <c r="AX208" s="398"/>
      <c r="AY208" s="398"/>
      <c r="AZ208" s="398"/>
      <c r="BB208" s="369"/>
      <c r="BZ208" s="398"/>
      <c r="CA208" s="398"/>
      <c r="CB208" s="398"/>
      <c r="CC208" s="398"/>
      <c r="CD208" s="398"/>
      <c r="CE208" s="398"/>
      <c r="CF208" s="398"/>
      <c r="CG208" s="398"/>
      <c r="CH208" s="398"/>
      <c r="CI208" s="398"/>
      <c r="CJ208" s="398"/>
      <c r="CK208" s="398"/>
      <c r="CL208" s="398"/>
      <c r="CM208" s="398"/>
      <c r="CN208" s="398"/>
      <c r="CO208" s="398"/>
      <c r="CP208" s="398"/>
      <c r="CQ208" s="398"/>
      <c r="CR208" s="398"/>
      <c r="CS208" s="398"/>
      <c r="CT208" s="398"/>
      <c r="CU208" s="398"/>
      <c r="CV208" s="398"/>
      <c r="CW208" s="398"/>
      <c r="CX208" s="398"/>
      <c r="CY208" s="398"/>
      <c r="CZ208" s="398"/>
    </row>
    <row r="209" s="346" customFormat="true" ht="22.5" customHeight="true" x14ac:dyDescent="0.35">
      <c r="A209" s="373" t="str">
        <f>A1034</f>
        <v>2009</v>
      </c>
      <c r="B209" s="374"/>
      <c r="AN209" s="398"/>
      <c r="AO209" s="398"/>
      <c r="AP209" s="398"/>
      <c r="AQ209" s="398"/>
      <c r="AR209" s="398"/>
      <c r="AS209" s="398"/>
      <c r="AT209" s="398"/>
      <c r="AU209" s="398"/>
      <c r="AV209" s="398"/>
      <c r="AW209" s="398"/>
      <c r="AX209" s="398"/>
      <c r="AY209" s="398"/>
      <c r="AZ209" s="398"/>
      <c r="BB209" s="369"/>
      <c r="BZ209" s="398"/>
      <c r="CA209" s="398"/>
      <c r="CB209" s="398"/>
      <c r="CC209" s="398"/>
      <c r="CD209" s="398"/>
      <c r="CE209" s="398"/>
      <c r="CF209" s="398"/>
      <c r="CG209" s="398"/>
      <c r="CH209" s="398"/>
      <c r="CI209" s="398"/>
      <c r="CJ209" s="398"/>
      <c r="CK209" s="398"/>
      <c r="CL209" s="398"/>
      <c r="CM209" s="398"/>
      <c r="CN209" s="398"/>
      <c r="CO209" s="398"/>
      <c r="CP209" s="398"/>
      <c r="CQ209" s="398"/>
      <c r="CR209" s="398"/>
      <c r="CS209" s="398"/>
      <c r="CT209" s="398"/>
      <c r="CU209" s="398"/>
      <c r="CV209" s="398"/>
      <c r="CW209" s="398"/>
      <c r="CX209" s="398"/>
      <c r="CY209" s="398"/>
      <c r="CZ209" s="398"/>
    </row>
    <row r="210" s="346" customFormat="true" ht="22.5" customHeight="true" x14ac:dyDescent="0.35">
      <c r="A210" s="671" t="s">
        <v>112</v>
      </c>
      <c r="B210" s="376"/>
      <c r="AN210" s="398"/>
      <c r="AO210" s="398"/>
      <c r="AP210" s="398"/>
      <c r="AQ210" s="398"/>
      <c r="AR210" s="398"/>
      <c r="AS210" s="398"/>
      <c r="AT210" s="398"/>
      <c r="AU210" s="398"/>
      <c r="AV210" s="398"/>
      <c r="AW210" s="398"/>
      <c r="AX210" s="398"/>
      <c r="AY210" s="398"/>
      <c r="AZ210" s="398"/>
      <c r="BB210" s="369"/>
      <c r="BZ210" s="398"/>
      <c r="CA210" s="398"/>
      <c r="CB210" s="398"/>
      <c r="CC210" s="398"/>
      <c r="CD210" s="398"/>
      <c r="CE210" s="398"/>
      <c r="CF210" s="398"/>
      <c r="CG210" s="398"/>
      <c r="CH210" s="398"/>
      <c r="CI210" s="398"/>
      <c r="CJ210" s="398"/>
      <c r="CK210" s="398"/>
      <c r="CL210" s="398"/>
      <c r="CM210" s="398"/>
      <c r="CN210" s="398"/>
      <c r="CO210" s="398"/>
      <c r="CP210" s="398"/>
      <c r="CQ210" s="398"/>
      <c r="CR210" s="398"/>
      <c r="CS210" s="398"/>
      <c r="CT210" s="398"/>
      <c r="CU210" s="398"/>
      <c r="CV210" s="398"/>
      <c r="CW210" s="398"/>
      <c r="CX210" s="398"/>
      <c r="CY210" s="398"/>
      <c r="CZ210" s="398"/>
    </row>
    <row r="211" s="346" customFormat="true" ht="20.1" customHeight="true" x14ac:dyDescent="0.35">
      <c r="A211" s="378" t="s">
        <v>97</v>
      </c>
      <c r="B211" s="374"/>
      <c r="AN211" s="398"/>
      <c r="AO211" s="398"/>
      <c r="AP211" s="398"/>
      <c r="AQ211" s="398"/>
      <c r="AR211" s="398"/>
      <c r="AS211" s="398"/>
      <c r="AT211" s="398"/>
      <c r="AU211" s="398"/>
      <c r="AV211" s="398"/>
      <c r="AW211" s="398"/>
      <c r="AX211" s="398"/>
      <c r="AY211" s="398"/>
      <c r="AZ211" s="398"/>
      <c r="BB211" s="369"/>
      <c r="BZ211" s="398"/>
      <c r="CA211" s="398"/>
      <c r="CB211" s="398"/>
      <c r="CC211" s="398"/>
      <c r="CD211" s="398"/>
      <c r="CE211" s="398"/>
      <c r="CF211" s="398"/>
      <c r="CG211" s="398"/>
      <c r="CH211" s="398"/>
      <c r="CI211" s="398"/>
      <c r="CJ211" s="398"/>
      <c r="CK211" s="398"/>
      <c r="CL211" s="398"/>
      <c r="CM211" s="398"/>
      <c r="CN211" s="398"/>
      <c r="CO211" s="398"/>
      <c r="CP211" s="398"/>
      <c r="CQ211" s="398"/>
      <c r="CR211" s="398"/>
      <c r="CS211" s="398"/>
      <c r="CT211" s="398"/>
      <c r="CU211" s="398"/>
      <c r="CV211" s="398"/>
      <c r="CW211" s="398"/>
      <c r="CX211" s="398"/>
      <c r="CY211" s="398"/>
      <c r="CZ211" s="398"/>
    </row>
    <row r="212" s="346" customFormat="true" ht="15" customHeight="true" x14ac:dyDescent="0.2">
      <c r="A212" s="675" t="s">
        <v>98</v>
      </c>
      <c r="B212" s="411"/>
      <c r="AN212" s="398"/>
      <c r="AO212" s="398"/>
      <c r="AP212" s="398"/>
      <c r="AQ212" s="398"/>
      <c r="AR212" s="398"/>
      <c r="AS212" s="398"/>
      <c r="AT212" s="398"/>
      <c r="AU212" s="398"/>
      <c r="AV212" s="398"/>
      <c r="AW212" s="398"/>
      <c r="AX212" s="398"/>
      <c r="AY212" s="398"/>
      <c r="AZ212" s="398"/>
      <c r="BB212" s="369"/>
      <c r="BZ212" s="398"/>
      <c r="CA212" s="398"/>
      <c r="CB212" s="398"/>
      <c r="CC212" s="398"/>
      <c r="CD212" s="398"/>
      <c r="CE212" s="398"/>
      <c r="CF212" s="398"/>
      <c r="CG212" s="398"/>
      <c r="CH212" s="398"/>
      <c r="CI212" s="398"/>
      <c r="CJ212" s="398"/>
      <c r="CK212" s="398"/>
      <c r="CL212" s="398"/>
      <c r="CM212" s="398"/>
      <c r="CN212" s="398"/>
      <c r="CO212" s="398"/>
      <c r="CP212" s="398"/>
      <c r="CQ212" s="398"/>
      <c r="CR212" s="398"/>
      <c r="CS212" s="398"/>
      <c r="CT212" s="398"/>
      <c r="CU212" s="398"/>
      <c r="CV212" s="398"/>
      <c r="CW212" s="398"/>
      <c r="CX212" s="398"/>
      <c r="CY212" s="398"/>
      <c r="CZ212" s="398"/>
    </row>
    <row r="213" s="346" customFormat="true" ht="15" customHeight="true" x14ac:dyDescent="0.2">
      <c r="A213" s="387" t="s">
        <v>40</v>
      </c>
      <c r="B213" s="386"/>
      <c r="AN213" s="398"/>
      <c r="AO213" s="398"/>
      <c r="AP213" s="398"/>
      <c r="AQ213" s="398"/>
      <c r="AR213" s="398"/>
      <c r="AS213" s="398"/>
      <c r="AT213" s="398"/>
      <c r="AU213" s="398"/>
      <c r="AV213" s="398"/>
      <c r="AW213" s="398"/>
      <c r="AX213" s="398"/>
      <c r="AY213" s="398"/>
      <c r="AZ213" s="398"/>
      <c r="BB213" s="369"/>
      <c r="BZ213" s="398"/>
      <c r="CA213" s="398"/>
      <c r="CB213" s="398"/>
      <c r="CC213" s="398"/>
      <c r="CD213" s="398"/>
      <c r="CE213" s="398"/>
      <c r="CF213" s="398"/>
      <c r="CG213" s="398"/>
      <c r="CH213" s="398"/>
      <c r="CI213" s="398"/>
      <c r="CJ213" s="398"/>
      <c r="CK213" s="398"/>
      <c r="CL213" s="398"/>
      <c r="CM213" s="398"/>
      <c r="CN213" s="398"/>
      <c r="CO213" s="398"/>
      <c r="CP213" s="398"/>
      <c r="CQ213" s="398"/>
      <c r="CR213" s="398"/>
      <c r="CS213" s="398"/>
      <c r="CT213" s="398"/>
      <c r="CU213" s="398"/>
      <c r="CV213" s="398"/>
      <c r="CW213" s="398"/>
      <c r="CX213" s="398"/>
      <c r="CY213" s="398"/>
      <c r="CZ213" s="398"/>
    </row>
    <row r="214" s="346" customFormat="true" ht="15" customHeight="true" x14ac:dyDescent="0.2">
      <c r="A214" s="385" t="s">
        <v>39</v>
      </c>
      <c r="B214" s="386"/>
      <c r="AN214" s="398"/>
      <c r="AO214" s="398"/>
      <c r="AP214" s="398"/>
      <c r="AQ214" s="398"/>
      <c r="AR214" s="398"/>
      <c r="AS214" s="398"/>
      <c r="AT214" s="398"/>
      <c r="AU214" s="398"/>
      <c r="AV214" s="398"/>
      <c r="AW214" s="398"/>
      <c r="AX214" s="398"/>
      <c r="AY214" s="398"/>
      <c r="AZ214" s="398"/>
      <c r="BB214" s="369"/>
      <c r="BZ214" s="398"/>
      <c r="CA214" s="398"/>
      <c r="CB214" s="398"/>
      <c r="CC214" s="398"/>
      <c r="CD214" s="398"/>
      <c r="CE214" s="398"/>
      <c r="CF214" s="398"/>
      <c r="CG214" s="398"/>
      <c r="CH214" s="398"/>
      <c r="CI214" s="398"/>
      <c r="CJ214" s="398"/>
      <c r="CK214" s="398"/>
      <c r="CL214" s="398"/>
      <c r="CM214" s="398"/>
      <c r="CN214" s="398"/>
      <c r="CO214" s="398"/>
      <c r="CP214" s="398"/>
      <c r="CQ214" s="398"/>
      <c r="CR214" s="398"/>
      <c r="CS214" s="398"/>
      <c r="CT214" s="398"/>
      <c r="CU214" s="398"/>
      <c r="CV214" s="398"/>
      <c r="CW214" s="398"/>
      <c r="CX214" s="398"/>
      <c r="CY214" s="398"/>
      <c r="CZ214" s="398"/>
    </row>
    <row r="215" s="346" customFormat="true" ht="15" customHeight="true" x14ac:dyDescent="0.2">
      <c r="A215" s="385" t="s">
        <v>136</v>
      </c>
      <c r="B215" s="410" t="str">
        <f>A1025</f>
        <v>DHS09</v>
      </c>
      <c r="AN215" s="398"/>
      <c r="AO215" s="398"/>
      <c r="AP215" s="398"/>
      <c r="AQ215" s="398"/>
      <c r="AR215" s="398"/>
      <c r="AS215" s="398"/>
      <c r="AT215" s="398"/>
      <c r="AU215" s="398"/>
      <c r="AV215" s="398"/>
      <c r="AW215" s="398"/>
      <c r="AX215" s="398"/>
      <c r="AY215" s="398"/>
      <c r="AZ215" s="398"/>
      <c r="BB215" s="369"/>
      <c r="BZ215" s="398"/>
      <c r="CA215" s="398"/>
      <c r="CB215" s="398"/>
      <c r="CC215" s="398"/>
      <c r="CD215" s="398"/>
      <c r="CE215" s="398"/>
      <c r="CF215" s="398"/>
      <c r="CG215" s="398"/>
      <c r="CH215" s="398"/>
      <c r="CI215" s="398"/>
      <c r="CJ215" s="398"/>
      <c r="CK215" s="398"/>
      <c r="CL215" s="398"/>
      <c r="CM215" s="398"/>
      <c r="CN215" s="398"/>
      <c r="CO215" s="398"/>
      <c r="CP215" s="398"/>
      <c r="CQ215" s="398"/>
      <c r="CR215" s="398"/>
      <c r="CS215" s="398"/>
      <c r="CT215" s="398"/>
      <c r="CU215" s="398"/>
      <c r="CV215" s="398"/>
      <c r="CW215" s="398"/>
      <c r="CX215" s="398"/>
      <c r="CY215" s="398"/>
      <c r="CZ215" s="398"/>
    </row>
    <row r="216" s="346" customFormat="true" ht="15" customHeight="true" x14ac:dyDescent="0.2">
      <c r="A216" s="228"/>
      <c r="B216" s="230"/>
      <c r="AN216" s="398"/>
      <c r="AO216" s="398"/>
      <c r="AP216" s="398"/>
      <c r="AQ216" s="398"/>
      <c r="AR216" s="398"/>
      <c r="AS216" s="398"/>
      <c r="AT216" s="398"/>
      <c r="AU216" s="398"/>
      <c r="AV216" s="398"/>
      <c r="AW216" s="398"/>
      <c r="AX216" s="398"/>
      <c r="AY216" s="398"/>
      <c r="AZ216" s="398"/>
      <c r="BB216" s="369"/>
      <c r="BZ216" s="398"/>
      <c r="CA216" s="398"/>
      <c r="CB216" s="398"/>
      <c r="CC216" s="398"/>
      <c r="CD216" s="398"/>
      <c r="CE216" s="398"/>
      <c r="CF216" s="398"/>
      <c r="CG216" s="398"/>
      <c r="CH216" s="398"/>
      <c r="CI216" s="398"/>
      <c r="CJ216" s="398"/>
      <c r="CK216" s="398"/>
      <c r="CL216" s="398"/>
      <c r="CM216" s="398"/>
      <c r="CN216" s="398"/>
      <c r="CO216" s="398"/>
      <c r="CP216" s="398"/>
      <c r="CQ216" s="398"/>
      <c r="CR216" s="398"/>
      <c r="CS216" s="398"/>
      <c r="CT216" s="398"/>
      <c r="CU216" s="398"/>
      <c r="CV216" s="398"/>
      <c r="CW216" s="398"/>
      <c r="CX216" s="398"/>
      <c r="CY216" s="398"/>
      <c r="CZ216" s="398"/>
    </row>
    <row r="217" s="346" customFormat="true" ht="15" customHeight="true" x14ac:dyDescent="0.2">
      <c r="A217" s="228"/>
      <c r="B217" s="229"/>
      <c r="AN217" s="398"/>
      <c r="AO217" s="398"/>
      <c r="AP217" s="398"/>
      <c r="AQ217" s="398"/>
      <c r="AR217" s="398"/>
      <c r="AS217" s="398"/>
      <c r="AT217" s="398"/>
      <c r="AU217" s="398"/>
      <c r="AV217" s="398"/>
      <c r="AW217" s="398"/>
      <c r="AX217" s="398"/>
      <c r="AY217" s="398"/>
      <c r="AZ217" s="398"/>
      <c r="BB217" s="369"/>
      <c r="BZ217" s="398"/>
      <c r="CA217" s="398"/>
      <c r="CB217" s="398"/>
      <c r="CC217" s="398"/>
      <c r="CD217" s="398"/>
      <c r="CE217" s="398"/>
      <c r="CF217" s="398"/>
      <c r="CG217" s="398"/>
      <c r="CH217" s="398"/>
      <c r="CI217" s="398"/>
      <c r="CJ217" s="398"/>
      <c r="CK217" s="398"/>
      <c r="CL217" s="398"/>
      <c r="CM217" s="398"/>
      <c r="CN217" s="398"/>
      <c r="CO217" s="398"/>
      <c r="CP217" s="398"/>
      <c r="CQ217" s="398"/>
      <c r="CR217" s="398"/>
      <c r="CS217" s="398"/>
      <c r="CT217" s="398"/>
      <c r="CU217" s="398"/>
      <c r="CV217" s="398"/>
      <c r="CW217" s="398"/>
      <c r="CX217" s="398"/>
      <c r="CY217" s="398"/>
      <c r="CZ217" s="398"/>
    </row>
    <row r="218" s="346" customFormat="true" ht="18" customHeight="true" x14ac:dyDescent="0.2">
      <c r="A218" s="228"/>
      <c r="B218" s="230"/>
      <c r="AN218" s="398"/>
      <c r="AO218" s="398"/>
      <c r="AP218" s="398"/>
      <c r="AQ218" s="398"/>
      <c r="AR218" s="398"/>
      <c r="AS218" s="398"/>
      <c r="AT218" s="398"/>
      <c r="AU218" s="398"/>
      <c r="AV218" s="398"/>
      <c r="AW218" s="398"/>
      <c r="AX218" s="398"/>
      <c r="AY218" s="398"/>
      <c r="AZ218" s="398"/>
      <c r="BB218" s="369"/>
      <c r="BZ218" s="398"/>
      <c r="CA218" s="398"/>
      <c r="CB218" s="398"/>
      <c r="CC218" s="398"/>
      <c r="CD218" s="398"/>
      <c r="CE218" s="398"/>
      <c r="CF218" s="398"/>
      <c r="CG218" s="398"/>
      <c r="CH218" s="398"/>
      <c r="CI218" s="398"/>
      <c r="CJ218" s="398"/>
      <c r="CK218" s="398"/>
      <c r="CL218" s="398"/>
      <c r="CM218" s="398"/>
      <c r="CN218" s="398"/>
      <c r="CO218" s="398"/>
      <c r="CP218" s="398"/>
      <c r="CQ218" s="398"/>
      <c r="CR218" s="398"/>
      <c r="CS218" s="398"/>
      <c r="CT218" s="398"/>
      <c r="CU218" s="398"/>
      <c r="CV218" s="398"/>
      <c r="CW218" s="398"/>
      <c r="CX218" s="398"/>
      <c r="CY218" s="398"/>
      <c r="CZ218" s="398"/>
    </row>
    <row r="219" s="346" customFormat="true" ht="18" customHeight="true" x14ac:dyDescent="0.2">
      <c r="A219" s="227"/>
      <c r="B219" s="226"/>
      <c r="AN219" s="398"/>
      <c r="AO219" s="398"/>
      <c r="AP219" s="398"/>
      <c r="AQ219" s="398"/>
      <c r="AR219" s="398"/>
      <c r="AS219" s="398"/>
      <c r="AT219" s="398"/>
      <c r="AU219" s="398"/>
      <c r="AV219" s="398"/>
      <c r="AW219" s="398"/>
      <c r="AX219" s="398"/>
      <c r="AY219" s="398"/>
      <c r="AZ219" s="398"/>
      <c r="BB219" s="369"/>
      <c r="BZ219" s="398"/>
      <c r="CA219" s="398"/>
      <c r="CB219" s="398"/>
      <c r="CC219" s="398"/>
      <c r="CD219" s="398"/>
      <c r="CE219" s="398"/>
      <c r="CF219" s="398"/>
      <c r="CG219" s="398"/>
      <c r="CH219" s="398"/>
      <c r="CI219" s="398"/>
      <c r="CJ219" s="398"/>
      <c r="CK219" s="398"/>
      <c r="CL219" s="398"/>
      <c r="CM219" s="398"/>
      <c r="CN219" s="398"/>
      <c r="CO219" s="398"/>
      <c r="CP219" s="398"/>
      <c r="CQ219" s="398"/>
      <c r="CR219" s="398"/>
      <c r="CS219" s="398"/>
      <c r="CT219" s="398"/>
      <c r="CU219" s="398"/>
      <c r="CV219" s="398"/>
      <c r="CW219" s="398"/>
      <c r="CX219" s="398"/>
      <c r="CY219" s="398"/>
      <c r="CZ219" s="398"/>
    </row>
    <row r="220" s="575" customFormat="true" ht="15" customHeight="true" x14ac:dyDescent="0.2">
      <c r="A220" s="349" t="s">
        <v>86</v>
      </c>
      <c r="B220" s="393"/>
      <c r="C220" s="1061" t="s">
        <v>115</v>
      </c>
      <c r="D220" s="1062"/>
      <c r="E220" s="1062"/>
      <c r="F220" s="1062"/>
      <c r="G220" s="1063"/>
      <c r="H220" s="1064" t="s">
        <v>38</v>
      </c>
      <c r="I220" s="1052"/>
      <c r="J220" s="1052"/>
      <c r="K220" s="1052"/>
      <c r="L220" s="1054"/>
      <c r="M220" s="1046" t="s">
        <v>37</v>
      </c>
      <c r="N220" s="1047"/>
      <c r="O220" s="1047"/>
      <c r="P220" s="1047"/>
      <c r="Q220" s="1049"/>
      <c r="R220" s="81" t="s">
        <v>141</v>
      </c>
      <c r="S220" s="484"/>
      <c r="T220" s="484"/>
      <c r="U220" s="484"/>
      <c r="V220" s="484"/>
      <c r="W220" s="484"/>
      <c r="X220" s="484"/>
      <c r="Y220" s="484"/>
      <c r="Z220" s="484"/>
      <c r="AA220" s="484"/>
      <c r="AB220" s="484"/>
      <c r="AC220" s="484"/>
      <c r="AD220" s="484"/>
      <c r="AE220" s="484"/>
      <c r="AF220" s="484"/>
      <c r="AG220" s="484"/>
      <c r="AH220" s="484"/>
      <c r="AI220" s="484"/>
      <c r="AJ220" s="484"/>
      <c r="AK220" s="484"/>
      <c r="AL220" s="484"/>
      <c r="AM220" s="484"/>
      <c r="AN220" s="918"/>
      <c r="AO220" s="918"/>
      <c r="AP220" s="918"/>
      <c r="AQ220" s="918"/>
      <c r="AR220" s="918"/>
      <c r="AS220" s="918"/>
      <c r="AT220" s="918"/>
      <c r="AU220" s="918"/>
      <c r="AV220" s="918"/>
      <c r="AW220" s="918"/>
      <c r="AX220" s="918"/>
      <c r="AY220" s="918"/>
      <c r="AZ220" s="403"/>
      <c r="BA220" s="404" t="s">
        <v>131</v>
      </c>
      <c r="BB220" s="349" t="s">
        <v>86</v>
      </c>
      <c r="BC220" s="1046" t="s">
        <v>115</v>
      </c>
      <c r="BD220" s="1047"/>
      <c r="BE220" s="1047"/>
      <c r="BF220" s="1047"/>
      <c r="BG220" s="1048"/>
      <c r="BH220" s="1046" t="s">
        <v>38</v>
      </c>
      <c r="BI220" s="1047"/>
      <c r="BJ220" s="1047"/>
      <c r="BK220" s="1047"/>
      <c r="BL220" s="1048"/>
      <c r="BM220" s="1046" t="s">
        <v>37</v>
      </c>
      <c r="BN220" s="1047"/>
      <c r="BO220" s="1047"/>
      <c r="BP220" s="1047"/>
      <c r="BQ220" s="1049"/>
      <c r="BR220" s="80" t="s">
        <v>141</v>
      </c>
      <c r="BS220" s="484"/>
      <c r="BT220" s="484"/>
      <c r="BU220" s="484"/>
      <c r="BV220" s="484"/>
      <c r="BW220" s="484"/>
      <c r="BX220" s="484"/>
      <c r="BY220" s="484"/>
      <c r="BZ220" s="498"/>
      <c r="CA220" s="498"/>
      <c r="CB220" s="498"/>
      <c r="CC220" s="498"/>
      <c r="CD220" s="498"/>
      <c r="CE220" s="498"/>
      <c r="CF220" s="498"/>
      <c r="CG220" s="498"/>
      <c r="CH220" s="498"/>
      <c r="CI220" s="498"/>
      <c r="CJ220" s="498"/>
      <c r="CK220" s="498"/>
      <c r="CL220" s="498"/>
      <c r="CM220" s="498"/>
      <c r="CN220" s="402"/>
      <c r="CO220" s="402"/>
      <c r="CP220" s="402"/>
      <c r="CQ220" s="402"/>
      <c r="CR220" s="402"/>
      <c r="CS220" s="402"/>
      <c r="CT220" s="402"/>
      <c r="CU220" s="402"/>
      <c r="CV220" s="402"/>
      <c r="CW220" s="402"/>
      <c r="CX220" s="402"/>
      <c r="CY220" s="402"/>
      <c r="CZ220" s="402"/>
    </row>
    <row r="221" s="575" customFormat="true" ht="24" x14ac:dyDescent="0.2">
      <c r="A221" s="390" t="s">
        <v>87</v>
      </c>
      <c r="B221" s="433"/>
      <c r="C221" s="475" t="s">
        <v>0</v>
      </c>
      <c r="D221" s="669" t="s">
        <v>1</v>
      </c>
      <c r="E221" s="669" t="s">
        <v>2</v>
      </c>
      <c r="F221" s="669" t="s">
        <v>3</v>
      </c>
      <c r="G221" s="670" t="s">
        <v>4</v>
      </c>
      <c r="H221" s="438" t="s">
        <v>0</v>
      </c>
      <c r="I221" s="673" t="s">
        <v>1</v>
      </c>
      <c r="J221" s="673" t="s">
        <v>2</v>
      </c>
      <c r="K221" s="673" t="s">
        <v>3</v>
      </c>
      <c r="L221" s="674" t="s">
        <v>4</v>
      </c>
      <c r="M221" s="439" t="s">
        <v>0</v>
      </c>
      <c r="N221" s="673" t="s">
        <v>1</v>
      </c>
      <c r="O221" s="673" t="s">
        <v>2</v>
      </c>
      <c r="P221" s="673" t="s">
        <v>3</v>
      </c>
      <c r="Q221" s="667" t="s">
        <v>4</v>
      </c>
      <c r="R221" s="438" t="s">
        <v>245</v>
      </c>
      <c r="S221" s="673" t="s">
        <v>246</v>
      </c>
      <c r="T221" s="673" t="s">
        <v>247</v>
      </c>
      <c r="U221" s="673" t="s">
        <v>248</v>
      </c>
      <c r="V221" s="673" t="s">
        <v>249</v>
      </c>
      <c r="W221" s="673" t="s">
        <v>250</v>
      </c>
      <c r="X221" s="673" t="s">
        <v>251</v>
      </c>
      <c r="Y221" s="673" t="s">
        <v>252</v>
      </c>
      <c r="Z221" s="673" t="s">
        <v>253</v>
      </c>
      <c r="AA221" s="673" t="s">
        <v>254</v>
      </c>
      <c r="AB221" s="673" t="s">
        <v>255</v>
      </c>
      <c r="AC221" s="673" t="s">
        <v>256</v>
      </c>
      <c r="AD221" s="673" t="s">
        <v>257</v>
      </c>
      <c r="AE221" s="673" t="s">
        <v>258</v>
      </c>
      <c r="AF221" s="673" t="s">
        <v>259</v>
      </c>
      <c r="AG221" s="673" t="s">
        <v>260</v>
      </c>
      <c r="AH221" s="673" t="s">
        <v>261</v>
      </c>
      <c r="AI221" s="673" t="s">
        <v>262</v>
      </c>
      <c r="AJ221" s="673" t="s">
        <v>263</v>
      </c>
      <c r="AK221" s="673" t="s">
        <v>264</v>
      </c>
      <c r="AL221" s="673" t="s">
        <v>265</v>
      </c>
      <c r="AM221" s="674" t="s">
        <v>266</v>
      </c>
      <c r="AN221" s="918"/>
      <c r="AO221" s="918"/>
      <c r="AP221" s="918"/>
      <c r="AQ221" s="918"/>
      <c r="AR221" s="918"/>
      <c r="AS221" s="918"/>
      <c r="AT221" s="918"/>
      <c r="AU221" s="918"/>
      <c r="AV221" s="918"/>
      <c r="AW221" s="918"/>
      <c r="AX221" s="918"/>
      <c r="AY221" s="918"/>
      <c r="AZ221" s="403"/>
      <c r="BA221" s="390" t="s">
        <v>118</v>
      </c>
      <c r="BB221" s="389"/>
      <c r="BC221" s="515" t="s">
        <v>0</v>
      </c>
      <c r="BD221" s="628" t="s">
        <v>1</v>
      </c>
      <c r="BE221" s="628" t="s">
        <v>2</v>
      </c>
      <c r="BF221" s="628" t="s">
        <v>3</v>
      </c>
      <c r="BG221" s="516" t="s">
        <v>4</v>
      </c>
      <c r="BH221" s="515" t="s">
        <v>0</v>
      </c>
      <c r="BI221" s="628" t="s">
        <v>1</v>
      </c>
      <c r="BJ221" s="628" t="s">
        <v>2</v>
      </c>
      <c r="BK221" s="628" t="s">
        <v>3</v>
      </c>
      <c r="BL221" s="516" t="s">
        <v>4</v>
      </c>
      <c r="BM221" s="515" t="s">
        <v>0</v>
      </c>
      <c r="BN221" s="628" t="s">
        <v>1</v>
      </c>
      <c r="BO221" s="628" t="s">
        <v>2</v>
      </c>
      <c r="BP221" s="628" t="s">
        <v>3</v>
      </c>
      <c r="BQ221" s="516" t="s">
        <v>4</v>
      </c>
      <c r="BR221" s="515" t="s">
        <v>245</v>
      </c>
      <c r="BS221" s="628" t="s">
        <v>246</v>
      </c>
      <c r="BT221" s="628" t="s">
        <v>247</v>
      </c>
      <c r="BU221" s="628" t="s">
        <v>248</v>
      </c>
      <c r="BV221" s="628" t="s">
        <v>249</v>
      </c>
      <c r="BW221" s="628" t="s">
        <v>250</v>
      </c>
      <c r="BX221" s="628" t="s">
        <v>251</v>
      </c>
      <c r="BY221" s="629" t="s">
        <v>252</v>
      </c>
      <c r="BZ221" s="629" t="s">
        <v>253</v>
      </c>
      <c r="CA221" s="629" t="s">
        <v>254</v>
      </c>
      <c r="CB221" s="629" t="s">
        <v>255</v>
      </c>
      <c r="CC221" s="629" t="s">
        <v>256</v>
      </c>
      <c r="CD221" s="629" t="s">
        <v>257</v>
      </c>
      <c r="CE221" s="629" t="s">
        <v>258</v>
      </c>
      <c r="CF221" s="629" t="s">
        <v>259</v>
      </c>
      <c r="CG221" s="629" t="s">
        <v>260</v>
      </c>
      <c r="CH221" s="629" t="s">
        <v>261</v>
      </c>
      <c r="CI221" s="629" t="s">
        <v>262</v>
      </c>
      <c r="CJ221" s="629" t="s">
        <v>263</v>
      </c>
      <c r="CK221" s="629" t="s">
        <v>264</v>
      </c>
      <c r="CL221" s="629" t="s">
        <v>265</v>
      </c>
      <c r="CM221" s="629" t="s">
        <v>266</v>
      </c>
      <c r="CN221" s="235"/>
      <c r="CO221" s="235"/>
      <c r="CP221" s="235"/>
      <c r="CQ221" s="235"/>
      <c r="CR221" s="235"/>
      <c r="CS221" s="235"/>
      <c r="CT221" s="235"/>
      <c r="CU221" s="235"/>
      <c r="CV221" s="235"/>
      <c r="CW221" s="235"/>
      <c r="CX221" s="235"/>
      <c r="CY221" s="235"/>
      <c r="CZ221" s="235"/>
    </row>
    <row r="222" s="575" customFormat="true" ht="15" customHeight="true" x14ac:dyDescent="0.2">
      <c r="A222" s="1055" t="s">
        <v>36</v>
      </c>
      <c r="B222" s="435" t="s">
        <v>15</v>
      </c>
      <c r="C222" s="183">
        <v>11.684154983457704</v>
      </c>
      <c r="D222" s="182">
        <v>20.137656218725354</v>
      </c>
      <c r="E222" s="182">
        <v>28.663261713922054</v>
      </c>
      <c r="F222" s="182">
        <v>43.066829338401092</v>
      </c>
      <c r="G222" s="181">
        <v>69.407494186792746</v>
      </c>
      <c r="H222" s="180">
        <v>27.398818370568883</v>
      </c>
      <c r="I222" s="182">
        <v>50.287173686534459</v>
      </c>
      <c r="J222" s="182">
        <v>61.605720787581163</v>
      </c>
      <c r="K222" s="182">
        <v>71.27972114666477</v>
      </c>
      <c r="L222" s="179">
        <v>81.463020428121851</v>
      </c>
      <c r="M222" s="183">
        <v>11.2268074832278</v>
      </c>
      <c r="N222" s="182">
        <v>17.870384652371072</v>
      </c>
      <c r="O222" s="182">
        <v>26.052229763026581</v>
      </c>
      <c r="P222" s="182">
        <v>35.245425475252091</v>
      </c>
      <c r="Q222" s="181">
        <v>62.864036389501408</v>
      </c>
      <c r="R222" s="180">
        <v>41.712039927922575</v>
      </c>
      <c r="S222" s="182">
        <v>68.831130743910123</v>
      </c>
      <c r="T222" s="182">
        <v>30.510899443620698</v>
      </c>
      <c r="U222" s="182">
        <v>23.129390170511552</v>
      </c>
      <c r="V222" s="182">
        <v>9.2088174790208388</v>
      </c>
      <c r="W222" s="182">
        <v>27.095410821525469</v>
      </c>
      <c r="X222" s="182">
        <v>10.190271872705804</v>
      </c>
      <c r="Y222" s="182">
        <v>2.2845095282021779</v>
      </c>
      <c r="Z222" s="182">
        <v>47.343650767743874</v>
      </c>
      <c r="AA222" s="182">
        <v>35.466567831472709</v>
      </c>
      <c r="AB222" s="182">
        <v>49.256642731895674</v>
      </c>
      <c r="AC222" s="182">
        <v>27.588621803811325</v>
      </c>
      <c r="AD222" s="182">
        <v>25.390693576406388</v>
      </c>
      <c r="AE222" s="182">
        <v>21.265650445143049</v>
      </c>
      <c r="AF222" s="182">
        <v>9.8955932808386393</v>
      </c>
      <c r="AG222" s="182">
        <v>40.38130091684031</v>
      </c>
      <c r="AH222" s="182">
        <v>15.110311019079873</v>
      </c>
      <c r="AI222" s="182">
        <v>4.9637903046383647</v>
      </c>
      <c r="AJ222" s="182">
        <v>20.237326815387217</v>
      </c>
      <c r="AK222" s="182">
        <v>43.12444490702358</v>
      </c>
      <c r="AL222" s="182">
        <v>50.02162145104564</v>
      </c>
      <c r="AM222" s="179">
        <v>4.2109062334910474</v>
      </c>
      <c r="AN222" s="918"/>
      <c r="AO222" s="918"/>
      <c r="AP222" s="918"/>
      <c r="AQ222" s="918"/>
      <c r="AR222" s="918"/>
      <c r="AS222" s="918"/>
      <c r="AT222" s="918"/>
      <c r="AU222" s="918"/>
      <c r="AV222" s="918"/>
      <c r="AW222" s="918"/>
      <c r="AX222" s="918"/>
      <c r="AY222" s="918"/>
      <c r="AZ222" s="403"/>
      <c r="BA222" s="1050" t="s">
        <v>36</v>
      </c>
      <c r="BB222" s="680" t="s">
        <v>15</v>
      </c>
      <c r="BC222" s="546">
        <v>1993.0770250000007</v>
      </c>
      <c r="BD222" s="542">
        <v>3427.404186000002</v>
      </c>
      <c r="BE222" s="542">
        <v>4884.9883609999924</v>
      </c>
      <c r="BF222" s="542">
        <v>7332.2402750000047</v>
      </c>
      <c r="BG222" s="555">
        <v>11820.965667999981</v>
      </c>
      <c r="BH222" s="546">
        <v>661.67847800000004</v>
      </c>
      <c r="BI222" s="542">
        <v>1213.3056879999995</v>
      </c>
      <c r="BJ222" s="542">
        <v>1491.8976330000005</v>
      </c>
      <c r="BK222" s="542">
        <v>1721.8997209999989</v>
      </c>
      <c r="BL222" s="555">
        <v>1968.1661320000012</v>
      </c>
      <c r="BM222" s="546">
        <v>1642.4142659999995</v>
      </c>
      <c r="BN222" s="542">
        <v>2611.3204560000013</v>
      </c>
      <c r="BO222" s="542">
        <v>3809.9275790000015</v>
      </c>
      <c r="BP222" s="542">
        <v>5151.7058640000032</v>
      </c>
      <c r="BQ222" s="555">
        <v>9186.3596980000002</v>
      </c>
      <c r="BR222" s="546">
        <v>1940.3748149999992</v>
      </c>
      <c r="BS222" s="542">
        <v>8752.0141019999974</v>
      </c>
      <c r="BT222" s="542">
        <v>1472.923522</v>
      </c>
      <c r="BU222" s="542">
        <v>740.52445600000044</v>
      </c>
      <c r="BV222" s="542">
        <v>231.04920900000005</v>
      </c>
      <c r="BW222" s="542">
        <v>705.13174100000003</v>
      </c>
      <c r="BX222" s="542">
        <v>483.91903199999996</v>
      </c>
      <c r="BY222" s="550">
        <v>66.984497999999988</v>
      </c>
      <c r="BZ222" s="550">
        <v>2197.2418170000001</v>
      </c>
      <c r="CA222" s="550">
        <v>425.53912800000001</v>
      </c>
      <c r="CB222" s="550">
        <v>1442.9820180000022</v>
      </c>
      <c r="CC222" s="550">
        <v>644.80199299999981</v>
      </c>
      <c r="CD222" s="550">
        <v>517.27241600000025</v>
      </c>
      <c r="CE222" s="550">
        <v>979.74383399999942</v>
      </c>
      <c r="CF222" s="550">
        <v>155.71781100000018</v>
      </c>
      <c r="CG222" s="550">
        <v>1492.6430870000017</v>
      </c>
      <c r="CH222" s="550">
        <v>137.88041699999999</v>
      </c>
      <c r="CI222" s="550">
        <v>104.83130099999998</v>
      </c>
      <c r="CJ222" s="550">
        <v>777.79580600000008</v>
      </c>
      <c r="CK222" s="550">
        <v>2101.547951999999</v>
      </c>
      <c r="CL222" s="550">
        <v>3901.3795120000036</v>
      </c>
      <c r="CM222" s="550">
        <v>186.37704800000003</v>
      </c>
      <c r="CN222" s="66"/>
      <c r="CO222" s="66"/>
      <c r="CP222" s="66"/>
      <c r="CQ222" s="66"/>
      <c r="CR222" s="66"/>
      <c r="CS222" s="66"/>
      <c r="CT222" s="66"/>
      <c r="CU222" s="66"/>
      <c r="CV222" s="66"/>
      <c r="CW222" s="66"/>
      <c r="CX222" s="66"/>
      <c r="CY222" s="66"/>
      <c r="CZ222" s="68"/>
    </row>
    <row r="223" s="575" customFormat="true" ht="15" customHeight="true" x14ac:dyDescent="0.2">
      <c r="A223" s="1056"/>
      <c r="B223" s="436" t="s">
        <v>16</v>
      </c>
      <c r="C223" s="178">
        <v>35.54299067107722</v>
      </c>
      <c r="D223" s="177">
        <v>39.448210264696186</v>
      </c>
      <c r="E223" s="177">
        <v>40.565099835942917</v>
      </c>
      <c r="F223" s="177">
        <v>33.311080065620189</v>
      </c>
      <c r="G223" s="176">
        <v>19.704939889396794</v>
      </c>
      <c r="H223" s="175">
        <v>36.861993617037093</v>
      </c>
      <c r="I223" s="177">
        <v>30.833226112833689</v>
      </c>
      <c r="J223" s="177">
        <v>25.273955033756508</v>
      </c>
      <c r="K223" s="177">
        <v>17.631726075097724</v>
      </c>
      <c r="L223" s="174">
        <v>14.347407712370941</v>
      </c>
      <c r="M223" s="178">
        <v>36.003779803571447</v>
      </c>
      <c r="N223" s="177">
        <v>37.677637083079532</v>
      </c>
      <c r="O223" s="177">
        <v>43.804619177637328</v>
      </c>
      <c r="P223" s="177">
        <v>35.239070988897161</v>
      </c>
      <c r="Q223" s="176">
        <v>23.056112173458278</v>
      </c>
      <c r="R223" s="175">
        <v>53.859298810824328</v>
      </c>
      <c r="S223" s="177">
        <v>22.328046134094929</v>
      </c>
      <c r="T223" s="177">
        <v>18.103502739327528</v>
      </c>
      <c r="U223" s="177">
        <v>38.226703039605525</v>
      </c>
      <c r="V223" s="177">
        <v>86.131772481002258</v>
      </c>
      <c r="W223" s="177">
        <v>54.289380019932075</v>
      </c>
      <c r="X223" s="177">
        <v>9.8960798704190527</v>
      </c>
      <c r="Y223" s="177">
        <v>15.146748776743635</v>
      </c>
      <c r="Z223" s="177">
        <v>18.482029285921218</v>
      </c>
      <c r="AA223" s="177">
        <v>59.633643938892611</v>
      </c>
      <c r="AB223" s="177">
        <v>40.15771565939734</v>
      </c>
      <c r="AC223" s="177">
        <v>41.417070289316506</v>
      </c>
      <c r="AD223" s="177">
        <v>40.152846765158742</v>
      </c>
      <c r="AE223" s="177">
        <v>54.173721582009883</v>
      </c>
      <c r="AF223" s="177">
        <v>45.759973313195033</v>
      </c>
      <c r="AG223" s="177">
        <v>48.612717362922105</v>
      </c>
      <c r="AH223" s="177">
        <v>40.160152593076738</v>
      </c>
      <c r="AI223" s="177">
        <v>34.125729621064814</v>
      </c>
      <c r="AJ223" s="177">
        <v>21.393260717616169</v>
      </c>
      <c r="AK223" s="177">
        <v>49.332105171147205</v>
      </c>
      <c r="AL223" s="177">
        <v>32.69964593161847</v>
      </c>
      <c r="AM223" s="174">
        <v>8.4712720362901432</v>
      </c>
      <c r="AN223" s="918"/>
      <c r="AO223" s="918"/>
      <c r="AP223" s="918"/>
      <c r="AQ223" s="918"/>
      <c r="AR223" s="918"/>
      <c r="AS223" s="918"/>
      <c r="AT223" s="918"/>
      <c r="AU223" s="918"/>
      <c r="AV223" s="918"/>
      <c r="AW223" s="918"/>
      <c r="AX223" s="918"/>
      <c r="AY223" s="918"/>
      <c r="AZ223" s="403"/>
      <c r="BA223" s="1043"/>
      <c r="BB223" s="678" t="s">
        <v>16</v>
      </c>
      <c r="BC223" s="547">
        <v>6062.9046950000011</v>
      </c>
      <c r="BD223" s="543">
        <v>6714.0366050000021</v>
      </c>
      <c r="BE223" s="543">
        <v>6913.3807080000033</v>
      </c>
      <c r="BF223" s="543">
        <v>5671.2984590000005</v>
      </c>
      <c r="BG223" s="556">
        <v>3355.9980900000041</v>
      </c>
      <c r="BH223" s="547">
        <v>890.21312900000044</v>
      </c>
      <c r="BI223" s="543">
        <v>743.92983099999992</v>
      </c>
      <c r="BJ223" s="543">
        <v>612.05604300000016</v>
      </c>
      <c r="BK223" s="543">
        <v>425.92849300000029</v>
      </c>
      <c r="BL223" s="556">
        <v>346.63681500000007</v>
      </c>
      <c r="BM223" s="547">
        <v>5267.1359750000038</v>
      </c>
      <c r="BN223" s="543">
        <v>5505.6668540000037</v>
      </c>
      <c r="BO223" s="543">
        <v>6406.0707360000015</v>
      </c>
      <c r="BP223" s="543">
        <v>5150.7770500000033</v>
      </c>
      <c r="BQ223" s="556">
        <v>3369.2036310000003</v>
      </c>
      <c r="BR223" s="547">
        <v>2505.4451220000024</v>
      </c>
      <c r="BS223" s="543">
        <v>2839.0551269999992</v>
      </c>
      <c r="BT223" s="543">
        <v>873.95244000000002</v>
      </c>
      <c r="BU223" s="543">
        <v>1223.8890979999999</v>
      </c>
      <c r="BV223" s="543">
        <v>2161.0459700000001</v>
      </c>
      <c r="BW223" s="543">
        <v>1412.8283679999986</v>
      </c>
      <c r="BX223" s="543">
        <v>469.94834400000025</v>
      </c>
      <c r="BY223" s="551">
        <v>444.12043399999988</v>
      </c>
      <c r="BZ223" s="551">
        <v>857.759952</v>
      </c>
      <c r="CA223" s="551">
        <v>715.50337099999899</v>
      </c>
      <c r="CB223" s="551">
        <v>1176.4273479999993</v>
      </c>
      <c r="CC223" s="551">
        <v>968.00085399999921</v>
      </c>
      <c r="CD223" s="551">
        <v>818.01467900000102</v>
      </c>
      <c r="CE223" s="551">
        <v>2495.8733249999982</v>
      </c>
      <c r="CF223" s="551">
        <v>720.08243200000106</v>
      </c>
      <c r="CG223" s="551">
        <v>1796.9068569999974</v>
      </c>
      <c r="CH223" s="551">
        <v>366.4582799999996</v>
      </c>
      <c r="CI223" s="551">
        <v>720.70825199999945</v>
      </c>
      <c r="CJ223" s="551">
        <v>822.22264899999993</v>
      </c>
      <c r="CK223" s="551">
        <v>2404.0607320000045</v>
      </c>
      <c r="CL223" s="551">
        <v>2550.3717190000007</v>
      </c>
      <c r="CM223" s="551">
        <v>374.94320400000009</v>
      </c>
      <c r="CN223" s="66"/>
      <c r="CO223" s="66"/>
      <c r="CP223" s="66"/>
      <c r="CQ223" s="66"/>
      <c r="CR223" s="66"/>
      <c r="CS223" s="66"/>
      <c r="CT223" s="66"/>
      <c r="CU223" s="66"/>
      <c r="CV223" s="66"/>
      <c r="CW223" s="66"/>
      <c r="CX223" s="66"/>
      <c r="CY223" s="66"/>
      <c r="CZ223" s="68"/>
    </row>
    <row r="224" s="575" customFormat="true" ht="15" customHeight="true" x14ac:dyDescent="0.2">
      <c r="A224" s="1057"/>
      <c r="B224" s="437" t="s">
        <v>20</v>
      </c>
      <c r="C224" s="178">
        <v>52.772854345464978</v>
      </c>
      <c r="D224" s="177">
        <v>40.414133516578438</v>
      </c>
      <c r="E224" s="177">
        <v>30.771638450134709</v>
      </c>
      <c r="F224" s="177">
        <v>23.622090595979031</v>
      </c>
      <c r="G224" s="176">
        <v>10.887565923810861</v>
      </c>
      <c r="H224" s="175">
        <v>35.739188012394173</v>
      </c>
      <c r="I224" s="177">
        <v>18.879600200631835</v>
      </c>
      <c r="J224" s="177">
        <v>13.120324178662154</v>
      </c>
      <c r="K224" s="177">
        <v>11.088552778237302</v>
      </c>
      <c r="L224" s="174">
        <v>4.1895718595071223</v>
      </c>
      <c r="M224" s="178">
        <v>52.769412713200872</v>
      </c>
      <c r="N224" s="177">
        <v>44.45197826454951</v>
      </c>
      <c r="O224" s="177">
        <v>30.143151059335803</v>
      </c>
      <c r="P224" s="177">
        <v>29.51550353585068</v>
      </c>
      <c r="Q224" s="176">
        <v>14.079851437040675</v>
      </c>
      <c r="R224" s="175">
        <v>4.4286612612531178</v>
      </c>
      <c r="S224" s="177">
        <v>8.8408231219952551</v>
      </c>
      <c r="T224" s="177">
        <v>51.38559781705181</v>
      </c>
      <c r="U224" s="177">
        <v>38.643906789883225</v>
      </c>
      <c r="V224" s="177">
        <v>4.6594100399768603</v>
      </c>
      <c r="W224" s="177">
        <v>18.615209158542413</v>
      </c>
      <c r="X224" s="177">
        <v>79.913648256875035</v>
      </c>
      <c r="Y224" s="177">
        <v>82.568741695053944</v>
      </c>
      <c r="Z224" s="177">
        <v>34.174319946335139</v>
      </c>
      <c r="AA224" s="177">
        <v>4.8997882296346589</v>
      </c>
      <c r="AB224" s="177">
        <v>10.585641608707199</v>
      </c>
      <c r="AC224" s="177">
        <v>30.994307906872255</v>
      </c>
      <c r="AD224" s="177">
        <v>34.456459658435087</v>
      </c>
      <c r="AE224" s="177">
        <v>24.560627972847023</v>
      </c>
      <c r="AF224" s="177">
        <v>44.344433405966363</v>
      </c>
      <c r="AG224" s="177">
        <v>11.005981720237386</v>
      </c>
      <c r="AH224" s="177">
        <v>44.729536387843261</v>
      </c>
      <c r="AI224" s="177">
        <v>60.910480074296736</v>
      </c>
      <c r="AJ224" s="177">
        <v>58.369412466996607</v>
      </c>
      <c r="AK224" s="177">
        <v>7.5434499218292377</v>
      </c>
      <c r="AL224" s="177">
        <v>17.278732617336157</v>
      </c>
      <c r="AM224" s="174">
        <v>87.317821730218824</v>
      </c>
      <c r="AN224" s="918"/>
      <c r="AO224" s="918"/>
      <c r="AP224" s="918"/>
      <c r="AQ224" s="918"/>
      <c r="AR224" s="918"/>
      <c r="AS224" s="918"/>
      <c r="AT224" s="918"/>
      <c r="AU224" s="918"/>
      <c r="AV224" s="918"/>
      <c r="AW224" s="918"/>
      <c r="AX224" s="918"/>
      <c r="AY224" s="918"/>
      <c r="AZ224" s="403"/>
      <c r="BA224" s="1043"/>
      <c r="BB224" s="678" t="s">
        <v>20</v>
      </c>
      <c r="BC224" s="547">
        <v>9001.9657980000175</v>
      </c>
      <c r="BD224" s="543">
        <v>6878.4355480000086</v>
      </c>
      <c r="BE224" s="543">
        <v>5244.3122899999998</v>
      </c>
      <c r="BF224" s="543">
        <v>4021.7226740000056</v>
      </c>
      <c r="BG224" s="556">
        <v>1854.2888560000017</v>
      </c>
      <c r="BH224" s="547">
        <v>863.09749600000077</v>
      </c>
      <c r="BI224" s="543">
        <v>455.5182690000002</v>
      </c>
      <c r="BJ224" s="543">
        <v>317.7331640000001</v>
      </c>
      <c r="BK224" s="543">
        <v>267.86546899999996</v>
      </c>
      <c r="BL224" s="556">
        <v>101.22106199999998</v>
      </c>
      <c r="BM224" s="547">
        <v>7719.8470160000215</v>
      </c>
      <c r="BN224" s="543">
        <v>6495.5714390000048</v>
      </c>
      <c r="BO224" s="543">
        <v>4408.1916819999997</v>
      </c>
      <c r="BP224" s="543">
        <v>4314.1823540000041</v>
      </c>
      <c r="BQ224" s="556">
        <v>2057.4972150000008</v>
      </c>
      <c r="BR224" s="547">
        <v>206.01396599999998</v>
      </c>
      <c r="BS224" s="543">
        <v>1124.1281060000006</v>
      </c>
      <c r="BT224" s="543">
        <v>2480.6563259999966</v>
      </c>
      <c r="BU224" s="543">
        <v>1237.2465440000005</v>
      </c>
      <c r="BV224" s="543">
        <v>116.90458700000001</v>
      </c>
      <c r="BW224" s="543">
        <v>484.44273199999992</v>
      </c>
      <c r="BX224" s="543">
        <v>3794.9660020000056</v>
      </c>
      <c r="BY224" s="551">
        <v>2421.0123199999985</v>
      </c>
      <c r="BZ224" s="551">
        <v>1586.0467800000013</v>
      </c>
      <c r="CA224" s="551">
        <v>58.789212999999982</v>
      </c>
      <c r="CB224" s="551">
        <v>310.10823400000004</v>
      </c>
      <c r="CC224" s="551">
        <v>724.39977799999997</v>
      </c>
      <c r="CD224" s="551">
        <v>701.96491800000092</v>
      </c>
      <c r="CE224" s="551">
        <v>1131.5489209999994</v>
      </c>
      <c r="CF224" s="551">
        <v>697.8073880000004</v>
      </c>
      <c r="CG224" s="551">
        <v>406.82202299999983</v>
      </c>
      <c r="CH224" s="551">
        <v>408.1535530000001</v>
      </c>
      <c r="CI224" s="551">
        <v>1286.3808659999997</v>
      </c>
      <c r="CJ224" s="551">
        <v>2243.3538100000001</v>
      </c>
      <c r="CK224" s="551">
        <v>367.60871399999996</v>
      </c>
      <c r="CL224" s="551">
        <v>1347.6351119999997</v>
      </c>
      <c r="CM224" s="551">
        <v>3864.735273000003</v>
      </c>
      <c r="CN224" s="66"/>
      <c r="CO224" s="66"/>
      <c r="CP224" s="66"/>
      <c r="CQ224" s="66"/>
      <c r="CR224" s="66"/>
      <c r="CS224" s="66"/>
      <c r="CT224" s="66"/>
      <c r="CU224" s="66"/>
      <c r="CV224" s="66"/>
      <c r="CW224" s="66"/>
      <c r="CX224" s="66"/>
      <c r="CY224" s="66"/>
      <c r="CZ224" s="68"/>
    </row>
    <row r="225" s="575" customFormat="true" ht="15" customHeight="true" x14ac:dyDescent="0.2">
      <c r="A225" s="1055" t="s">
        <v>288</v>
      </c>
      <c r="B225" s="435" t="s">
        <v>191</v>
      </c>
      <c r="C225" s="178">
        <v>47.22714565453493</v>
      </c>
      <c r="D225" s="177">
        <v>59.58586648342137</v>
      </c>
      <c r="E225" s="177">
        <v>69.215421658881411</v>
      </c>
      <c r="F225" s="177">
        <v>76.353302437720828</v>
      </c>
      <c r="G225" s="176">
        <v>89.07748934010209</v>
      </c>
      <c r="H225" s="175">
        <v>64.235715685111799</v>
      </c>
      <c r="I225" s="177">
        <v>81.120399799368187</v>
      </c>
      <c r="J225" s="177">
        <v>86.879675821337628</v>
      </c>
      <c r="K225" s="177">
        <v>88.911447221762444</v>
      </c>
      <c r="L225" s="174">
        <v>95.778393083887266</v>
      </c>
      <c r="M225" s="178">
        <v>47.230587286799221</v>
      </c>
      <c r="N225" s="177">
        <v>55.54802173545059</v>
      </c>
      <c r="O225" s="177">
        <v>69.856848940663923</v>
      </c>
      <c r="P225" s="177">
        <v>70.473683701092398</v>
      </c>
      <c r="Q225" s="176">
        <v>85.853406883905819</v>
      </c>
      <c r="R225" s="175">
        <v>95.571338738746874</v>
      </c>
      <c r="S225" s="177">
        <v>91.104545056542037</v>
      </c>
      <c r="T225" s="177">
        <v>48.614402182948282</v>
      </c>
      <c r="U225" s="177">
        <v>61.356093210117123</v>
      </c>
      <c r="V225" s="177">
        <v>95.340589960023109</v>
      </c>
      <c r="W225" s="177">
        <v>81.345322836579342</v>
      </c>
      <c r="X225" s="177">
        <v>20.080742655360691</v>
      </c>
      <c r="Y225" s="177">
        <v>17.431258304945807</v>
      </c>
      <c r="Z225" s="177">
        <v>65.825680053665081</v>
      </c>
      <c r="AA225" s="177">
        <v>95.037883046352718</v>
      </c>
      <c r="AB225" s="177">
        <v>89.414358391292879</v>
      </c>
      <c r="AC225" s="177">
        <v>69.005692093127863</v>
      </c>
      <c r="AD225" s="177">
        <v>65.543540341565091</v>
      </c>
      <c r="AE225" s="177">
        <v>75.439372027152942</v>
      </c>
      <c r="AF225" s="177">
        <v>55.655566594033658</v>
      </c>
      <c r="AG225" s="177">
        <v>88.994018279762571</v>
      </c>
      <c r="AH225" s="177">
        <v>55.270463612156661</v>
      </c>
      <c r="AI225" s="177">
        <v>39.009107341493007</v>
      </c>
      <c r="AJ225" s="177">
        <v>41.6305875330034</v>
      </c>
      <c r="AK225" s="177">
        <v>92.456550078170764</v>
      </c>
      <c r="AL225" s="177">
        <v>82.721267382663882</v>
      </c>
      <c r="AM225" s="174">
        <v>12.682178269781193</v>
      </c>
      <c r="AN225" s="918"/>
      <c r="AO225" s="918"/>
      <c r="AP225" s="918"/>
      <c r="AQ225" s="918"/>
      <c r="AR225" s="918"/>
      <c r="AS225" s="918"/>
      <c r="AT225" s="918"/>
      <c r="AU225" s="918"/>
      <c r="AV225" s="918"/>
      <c r="AW225" s="918"/>
      <c r="AX225" s="918"/>
      <c r="AY225" s="918"/>
      <c r="AZ225" s="403"/>
      <c r="BA225" s="1043" t="s">
        <v>70</v>
      </c>
      <c r="BB225" s="678" t="s">
        <v>71</v>
      </c>
      <c r="BC225" s="111" t="s">
        <v>35</v>
      </c>
      <c r="BD225" s="107" t="s">
        <v>35</v>
      </c>
      <c r="BE225" s="107" t="s">
        <v>35</v>
      </c>
      <c r="BF225" s="107" t="s">
        <v>35</v>
      </c>
      <c r="BG225" s="102" t="s">
        <v>35</v>
      </c>
      <c r="BH225" s="111" t="s">
        <v>35</v>
      </c>
      <c r="BI225" s="107" t="s">
        <v>35</v>
      </c>
      <c r="BJ225" s="107" t="s">
        <v>35</v>
      </c>
      <c r="BK225" s="107" t="s">
        <v>35</v>
      </c>
      <c r="BL225" s="102" t="s">
        <v>35</v>
      </c>
      <c r="BM225" s="111" t="s">
        <v>35</v>
      </c>
      <c r="BN225" s="107" t="s">
        <v>35</v>
      </c>
      <c r="BO225" s="107" t="s">
        <v>35</v>
      </c>
      <c r="BP225" s="107" t="s">
        <v>35</v>
      </c>
      <c r="BQ225" s="102" t="s">
        <v>35</v>
      </c>
      <c r="BR225" s="111" t="s">
        <v>35</v>
      </c>
      <c r="BS225" s="107" t="s">
        <v>35</v>
      </c>
      <c r="BT225" s="107" t="s">
        <v>35</v>
      </c>
      <c r="BU225" s="107" t="s">
        <v>35</v>
      </c>
      <c r="BV225" s="107" t="s">
        <v>35</v>
      </c>
      <c r="BW225" s="107" t="s">
        <v>35</v>
      </c>
      <c r="BX225" s="107" t="s">
        <v>35</v>
      </c>
      <c r="BY225" s="96" t="s">
        <v>35</v>
      </c>
      <c r="BZ225" s="96" t="s">
        <v>35</v>
      </c>
      <c r="CA225" s="96" t="s">
        <v>35</v>
      </c>
      <c r="CB225" s="96" t="s">
        <v>35</v>
      </c>
      <c r="CC225" s="96" t="s">
        <v>35</v>
      </c>
      <c r="CD225" s="96" t="s">
        <v>35</v>
      </c>
      <c r="CE225" s="96" t="s">
        <v>35</v>
      </c>
      <c r="CF225" s="96" t="s">
        <v>35</v>
      </c>
      <c r="CG225" s="96" t="s">
        <v>35</v>
      </c>
      <c r="CH225" s="96" t="s">
        <v>35</v>
      </c>
      <c r="CI225" s="96" t="s">
        <v>35</v>
      </c>
      <c r="CJ225" s="96" t="s">
        <v>35</v>
      </c>
      <c r="CK225" s="96" t="s">
        <v>35</v>
      </c>
      <c r="CL225" s="96" t="s">
        <v>35</v>
      </c>
      <c r="CM225" s="96" t="s">
        <v>35</v>
      </c>
      <c r="CN225" s="68"/>
      <c r="CO225" s="68"/>
      <c r="CP225" s="68"/>
      <c r="CQ225" s="68"/>
      <c r="CR225" s="68"/>
      <c r="CS225" s="68"/>
      <c r="CT225" s="68"/>
      <c r="CU225" s="68"/>
      <c r="CV225" s="68"/>
      <c r="CW225" s="68"/>
      <c r="CX225" s="68"/>
      <c r="CY225" s="68"/>
      <c r="CZ225" s="68"/>
    </row>
    <row r="226" s="575" customFormat="true" ht="15" customHeight="true" x14ac:dyDescent="0.2">
      <c r="A226" s="1056"/>
      <c r="B226" s="436" t="s">
        <v>192</v>
      </c>
      <c r="C226" s="178">
        <v>7.8303967261625456</v>
      </c>
      <c r="D226" s="177">
        <v>7.2858034353547794</v>
      </c>
      <c r="E226" s="177">
        <v>7.8280521282275206</v>
      </c>
      <c r="F226" s="177">
        <v>6.5925624182806537</v>
      </c>
      <c r="G226" s="176">
        <v>3.8438076626639188</v>
      </c>
      <c r="H226" s="175">
        <v>6.0068087155594769</v>
      </c>
      <c r="I226" s="177">
        <v>5.5165419555855664</v>
      </c>
      <c r="J226" s="177">
        <v>5.5354093182419772</v>
      </c>
      <c r="K226" s="177">
        <v>4.4318763075558287</v>
      </c>
      <c r="L226" s="174">
        <v>1.8143322010778729</v>
      </c>
      <c r="M226" s="178">
        <v>7.5979150847663641</v>
      </c>
      <c r="N226" s="177">
        <v>7.5022621898784312</v>
      </c>
      <c r="O226" s="177">
        <v>7.3798916536327352</v>
      </c>
      <c r="P226" s="177">
        <v>7.6337469982966315</v>
      </c>
      <c r="Q226" s="176">
        <v>4.9339699420658389</v>
      </c>
      <c r="R226" s="175">
        <v>3.2542340323538408</v>
      </c>
      <c r="S226" s="177">
        <v>4.2655632141062183</v>
      </c>
      <c r="T226" s="177">
        <v>14.10766665803397</v>
      </c>
      <c r="U226" s="177">
        <v>5.9147927388761943</v>
      </c>
      <c r="V226" s="177">
        <v>1.4509530249194924</v>
      </c>
      <c r="W226" s="177">
        <v>11.427130392025632</v>
      </c>
      <c r="X226" s="177">
        <v>6.7140792479107008</v>
      </c>
      <c r="Y226" s="177">
        <v>2.0268332025079565</v>
      </c>
      <c r="Z226" s="177">
        <v>8.5140922321345176</v>
      </c>
      <c r="AA226" s="177">
        <v>3.6282380659907147</v>
      </c>
      <c r="AB226" s="177">
        <v>2.4743969450806551</v>
      </c>
      <c r="AC226" s="177">
        <v>26.033277495570179</v>
      </c>
      <c r="AD226" s="177">
        <v>9.7427319120778915</v>
      </c>
      <c r="AE226" s="177">
        <v>6.651268625419295</v>
      </c>
      <c r="AF226" s="177">
        <v>13.192835425440297</v>
      </c>
      <c r="AG226" s="177">
        <v>4.3367772624383099</v>
      </c>
      <c r="AH226" s="177">
        <v>14.230651493204446</v>
      </c>
      <c r="AI226" s="177">
        <v>4.6456195727319658</v>
      </c>
      <c r="AJ226" s="177">
        <v>13.884315158838767</v>
      </c>
      <c r="AK226" s="177">
        <v>1.0241651443763471</v>
      </c>
      <c r="AL226" s="177">
        <v>4.596382397722194</v>
      </c>
      <c r="AM226" s="174">
        <v>5.6102548103483141</v>
      </c>
      <c r="AN226" s="918"/>
      <c r="AO226" s="918"/>
      <c r="AP226" s="918"/>
      <c r="AQ226" s="918"/>
      <c r="AR226" s="918"/>
      <c r="AS226" s="918"/>
      <c r="AT226" s="918"/>
      <c r="AU226" s="918"/>
      <c r="AV226" s="918"/>
      <c r="AW226" s="918"/>
      <c r="AX226" s="918"/>
      <c r="AY226" s="918"/>
      <c r="AZ226" s="403"/>
      <c r="BA226" s="1043"/>
      <c r="BB226" s="678" t="s">
        <v>72</v>
      </c>
      <c r="BC226" s="111" t="s">
        <v>35</v>
      </c>
      <c r="BD226" s="107" t="s">
        <v>35</v>
      </c>
      <c r="BE226" s="107" t="s">
        <v>35</v>
      </c>
      <c r="BF226" s="107" t="s">
        <v>35</v>
      </c>
      <c r="BG226" s="102" t="s">
        <v>35</v>
      </c>
      <c r="BH226" s="111" t="s">
        <v>35</v>
      </c>
      <c r="BI226" s="107" t="s">
        <v>35</v>
      </c>
      <c r="BJ226" s="107" t="s">
        <v>35</v>
      </c>
      <c r="BK226" s="107" t="s">
        <v>35</v>
      </c>
      <c r="BL226" s="102" t="s">
        <v>35</v>
      </c>
      <c r="BM226" s="111" t="s">
        <v>35</v>
      </c>
      <c r="BN226" s="107" t="s">
        <v>35</v>
      </c>
      <c r="BO226" s="107" t="s">
        <v>35</v>
      </c>
      <c r="BP226" s="107" t="s">
        <v>35</v>
      </c>
      <c r="BQ226" s="102" t="s">
        <v>35</v>
      </c>
      <c r="BR226" s="111" t="s">
        <v>35</v>
      </c>
      <c r="BS226" s="107" t="s">
        <v>35</v>
      </c>
      <c r="BT226" s="107" t="s">
        <v>35</v>
      </c>
      <c r="BU226" s="107" t="s">
        <v>35</v>
      </c>
      <c r="BV226" s="107" t="s">
        <v>35</v>
      </c>
      <c r="BW226" s="107" t="s">
        <v>35</v>
      </c>
      <c r="BX226" s="107" t="s">
        <v>35</v>
      </c>
      <c r="BY226" s="96" t="s">
        <v>35</v>
      </c>
      <c r="BZ226" s="96" t="s">
        <v>35</v>
      </c>
      <c r="CA226" s="96" t="s">
        <v>35</v>
      </c>
      <c r="CB226" s="96" t="s">
        <v>35</v>
      </c>
      <c r="CC226" s="96" t="s">
        <v>35</v>
      </c>
      <c r="CD226" s="96" t="s">
        <v>35</v>
      </c>
      <c r="CE226" s="96" t="s">
        <v>35</v>
      </c>
      <c r="CF226" s="96" t="s">
        <v>35</v>
      </c>
      <c r="CG226" s="96" t="s">
        <v>35</v>
      </c>
      <c r="CH226" s="96" t="s">
        <v>35</v>
      </c>
      <c r="CI226" s="96" t="s">
        <v>35</v>
      </c>
      <c r="CJ226" s="96" t="s">
        <v>35</v>
      </c>
      <c r="CK226" s="96" t="s">
        <v>35</v>
      </c>
      <c r="CL226" s="96" t="s">
        <v>35</v>
      </c>
      <c r="CM226" s="96" t="s">
        <v>35</v>
      </c>
      <c r="CN226" s="68"/>
      <c r="CO226" s="68"/>
      <c r="CP226" s="68"/>
      <c r="CQ226" s="68"/>
      <c r="CR226" s="68"/>
      <c r="CS226" s="68"/>
      <c r="CT226" s="68"/>
      <c r="CU226" s="68"/>
      <c r="CV226" s="68"/>
      <c r="CW226" s="68"/>
      <c r="CX226" s="68"/>
      <c r="CY226" s="68"/>
      <c r="CZ226" s="68"/>
    </row>
    <row r="227" s="575" customFormat="true" ht="15" customHeight="true" x14ac:dyDescent="0.2">
      <c r="A227" s="1056"/>
      <c r="B227" s="436" t="s">
        <v>190</v>
      </c>
      <c r="C227" s="178">
        <v>44.942457619302424</v>
      </c>
      <c r="D227" s="177">
        <v>33.128330081223595</v>
      </c>
      <c r="E227" s="177">
        <v>22.937834609198369</v>
      </c>
      <c r="F227" s="177">
        <v>17.021917757463338</v>
      </c>
      <c r="G227" s="176">
        <v>7.0394887882974517</v>
      </c>
      <c r="H227" s="175">
        <v>29.71842177831741</v>
      </c>
      <c r="I227" s="177">
        <v>13.363058245046263</v>
      </c>
      <c r="J227" s="177">
        <v>7.5849148604201666</v>
      </c>
      <c r="K227" s="177">
        <v>6.6566764706814716</v>
      </c>
      <c r="L227" s="174">
        <v>2.3738388383486257</v>
      </c>
      <c r="M227" s="178">
        <v>45.171497628434452</v>
      </c>
      <c r="N227" s="177">
        <v>36.949716074671088</v>
      </c>
      <c r="O227" s="177">
        <v>22.763259405703064</v>
      </c>
      <c r="P227" s="177">
        <v>21.877228674516779</v>
      </c>
      <c r="Q227" s="176">
        <v>9.134944445383427</v>
      </c>
      <c r="R227" s="175">
        <v>1.1744272288992772</v>
      </c>
      <c r="S227" s="177">
        <v>4.5699615902985657</v>
      </c>
      <c r="T227" s="177">
        <v>37.277931159017896</v>
      </c>
      <c r="U227" s="177">
        <v>32.729114051007024</v>
      </c>
      <c r="V227" s="177">
        <v>3.2084570150573684</v>
      </c>
      <c r="W227" s="177">
        <v>7.1790512177784915</v>
      </c>
      <c r="X227" s="177">
        <v>73.177253225971072</v>
      </c>
      <c r="Y227" s="177">
        <v>80.541908492545971</v>
      </c>
      <c r="Z227" s="177">
        <v>25.660227714200602</v>
      </c>
      <c r="AA227" s="177">
        <v>1.2683388401084899</v>
      </c>
      <c r="AB227" s="177">
        <v>8.1112446636265467</v>
      </c>
      <c r="AC227" s="177">
        <v>4.9610304113020645</v>
      </c>
      <c r="AD227" s="177">
        <v>24.713727746357169</v>
      </c>
      <c r="AE227" s="177">
        <v>17.909359347427728</v>
      </c>
      <c r="AF227" s="177">
        <v>31.151597980526031</v>
      </c>
      <c r="AG227" s="177">
        <v>6.6692044577990828</v>
      </c>
      <c r="AH227" s="177">
        <v>30.498884894638795</v>
      </c>
      <c r="AI227" s="177">
        <v>56.139559164593443</v>
      </c>
      <c r="AJ227" s="177">
        <v>44.485097308157847</v>
      </c>
      <c r="AK227" s="177">
        <v>6.5192847774528895</v>
      </c>
      <c r="AL227" s="177">
        <v>12.682350219613966</v>
      </c>
      <c r="AM227" s="174">
        <v>81.707566919870473</v>
      </c>
      <c r="AN227" s="918"/>
      <c r="AO227" s="918"/>
      <c r="AP227" s="918"/>
      <c r="AQ227" s="918"/>
      <c r="AR227" s="918"/>
      <c r="AS227" s="918"/>
      <c r="AT227" s="918"/>
      <c r="AU227" s="918"/>
      <c r="AV227" s="918"/>
      <c r="AW227" s="918"/>
      <c r="AX227" s="918"/>
      <c r="AY227" s="918"/>
      <c r="AZ227" s="403"/>
      <c r="BA227" s="1043" t="s">
        <v>95</v>
      </c>
      <c r="BB227" s="678" t="s">
        <v>61</v>
      </c>
      <c r="BC227" s="111" t="s">
        <v>35</v>
      </c>
      <c r="BD227" s="107" t="s">
        <v>35</v>
      </c>
      <c r="BE227" s="107" t="s">
        <v>35</v>
      </c>
      <c r="BF227" s="107" t="s">
        <v>35</v>
      </c>
      <c r="BG227" s="102" t="s">
        <v>35</v>
      </c>
      <c r="BH227" s="111" t="s">
        <v>35</v>
      </c>
      <c r="BI227" s="107" t="s">
        <v>35</v>
      </c>
      <c r="BJ227" s="107" t="s">
        <v>35</v>
      </c>
      <c r="BK227" s="107" t="s">
        <v>35</v>
      </c>
      <c r="BL227" s="102" t="s">
        <v>35</v>
      </c>
      <c r="BM227" s="111" t="s">
        <v>35</v>
      </c>
      <c r="BN227" s="107" t="s">
        <v>35</v>
      </c>
      <c r="BO227" s="107" t="s">
        <v>35</v>
      </c>
      <c r="BP227" s="107" t="s">
        <v>35</v>
      </c>
      <c r="BQ227" s="102" t="s">
        <v>35</v>
      </c>
      <c r="BR227" s="111" t="s">
        <v>35</v>
      </c>
      <c r="BS227" s="107" t="s">
        <v>35</v>
      </c>
      <c r="BT227" s="107" t="s">
        <v>35</v>
      </c>
      <c r="BU227" s="107" t="s">
        <v>35</v>
      </c>
      <c r="BV227" s="107" t="s">
        <v>35</v>
      </c>
      <c r="BW227" s="107" t="s">
        <v>35</v>
      </c>
      <c r="BX227" s="107" t="s">
        <v>35</v>
      </c>
      <c r="BY227" s="96" t="s">
        <v>35</v>
      </c>
      <c r="BZ227" s="96" t="s">
        <v>35</v>
      </c>
      <c r="CA227" s="96" t="s">
        <v>35</v>
      </c>
      <c r="CB227" s="96" t="s">
        <v>35</v>
      </c>
      <c r="CC227" s="96" t="s">
        <v>35</v>
      </c>
      <c r="CD227" s="96" t="s">
        <v>35</v>
      </c>
      <c r="CE227" s="96" t="s">
        <v>35</v>
      </c>
      <c r="CF227" s="96" t="s">
        <v>35</v>
      </c>
      <c r="CG227" s="96" t="s">
        <v>35</v>
      </c>
      <c r="CH227" s="96" t="s">
        <v>35</v>
      </c>
      <c r="CI227" s="96" t="s">
        <v>35</v>
      </c>
      <c r="CJ227" s="96" t="s">
        <v>35</v>
      </c>
      <c r="CK227" s="96" t="s">
        <v>35</v>
      </c>
      <c r="CL227" s="96" t="s">
        <v>35</v>
      </c>
      <c r="CM227" s="96" t="s">
        <v>35</v>
      </c>
      <c r="CN227" s="68"/>
      <c r="CO227" s="68"/>
      <c r="CP227" s="68"/>
      <c r="CQ227" s="68"/>
      <c r="CR227" s="68"/>
      <c r="CS227" s="68"/>
      <c r="CT227" s="68"/>
      <c r="CU227" s="68"/>
      <c r="CV227" s="68"/>
      <c r="CW227" s="68"/>
      <c r="CX227" s="68"/>
      <c r="CY227" s="68"/>
      <c r="CZ227" s="68"/>
    </row>
    <row r="228" s="575" customFormat="true" ht="15" customHeight="true" x14ac:dyDescent="0.2">
      <c r="A228" s="1056"/>
      <c r="B228" s="436" t="s">
        <v>523</v>
      </c>
      <c r="C228" s="178">
        <v>0</v>
      </c>
      <c r="D228" s="177">
        <v>0</v>
      </c>
      <c r="E228" s="177">
        <v>1.8691603692598282E-2</v>
      </c>
      <c r="F228" s="177">
        <v>3.2217386535301151E-2</v>
      </c>
      <c r="G228" s="176">
        <v>3.9214208936679359E-2</v>
      </c>
      <c r="H228" s="175">
        <v>3.9053821011432656E-2</v>
      </c>
      <c r="I228" s="177">
        <v>0</v>
      </c>
      <c r="J228" s="177">
        <v>0</v>
      </c>
      <c r="K228" s="177">
        <v>0</v>
      </c>
      <c r="L228" s="174">
        <v>3.3435876686209044E-2</v>
      </c>
      <c r="M228" s="178">
        <v>0</v>
      </c>
      <c r="N228" s="177">
        <v>0</v>
      </c>
      <c r="O228" s="177">
        <v>0</v>
      </c>
      <c r="P228" s="177">
        <v>1.5340626094237838E-2</v>
      </c>
      <c r="Q228" s="176">
        <v>7.7678728645056497E-2</v>
      </c>
      <c r="R228" s="175">
        <v>0</v>
      </c>
      <c r="S228" s="177">
        <v>5.9930139053252729E-2</v>
      </c>
      <c r="T228" s="177">
        <v>0</v>
      </c>
      <c r="U228" s="177">
        <v>0</v>
      </c>
      <c r="V228" s="177">
        <v>0</v>
      </c>
      <c r="W228" s="177">
        <v>4.8495553616435504E-2</v>
      </c>
      <c r="X228" s="177">
        <v>2.7924870757412554E-2</v>
      </c>
      <c r="Y228" s="177">
        <v>0</v>
      </c>
      <c r="Z228" s="177">
        <v>0</v>
      </c>
      <c r="AA228" s="177">
        <v>6.5540047548055771E-2</v>
      </c>
      <c r="AB228" s="177">
        <v>0</v>
      </c>
      <c r="AC228" s="177">
        <v>0</v>
      </c>
      <c r="AD228" s="177">
        <v>0</v>
      </c>
      <c r="AE228" s="177">
        <v>0</v>
      </c>
      <c r="AF228" s="177">
        <v>0</v>
      </c>
      <c r="AG228" s="177">
        <v>0</v>
      </c>
      <c r="AH228" s="177">
        <v>0</v>
      </c>
      <c r="AI228" s="177">
        <v>0.2057139211813995</v>
      </c>
      <c r="AJ228" s="177">
        <v>0</v>
      </c>
      <c r="AK228" s="177">
        <v>0</v>
      </c>
      <c r="AL228" s="177">
        <v>0</v>
      </c>
      <c r="AM228" s="174">
        <v>0</v>
      </c>
      <c r="AN228" s="918"/>
      <c r="AO228" s="918"/>
      <c r="AP228" s="918"/>
      <c r="AQ228" s="918"/>
      <c r="AR228" s="918"/>
      <c r="AS228" s="918"/>
      <c r="AT228" s="918"/>
      <c r="AU228" s="918"/>
      <c r="AV228" s="918"/>
      <c r="AW228" s="918"/>
      <c r="AX228" s="918"/>
      <c r="AY228" s="918"/>
      <c r="AZ228" s="403"/>
      <c r="BA228" s="1043"/>
      <c r="BB228" s="678" t="s">
        <v>92</v>
      </c>
      <c r="BC228" s="111" t="s">
        <v>35</v>
      </c>
      <c r="BD228" s="107" t="s">
        <v>35</v>
      </c>
      <c r="BE228" s="107" t="s">
        <v>35</v>
      </c>
      <c r="BF228" s="107" t="s">
        <v>35</v>
      </c>
      <c r="BG228" s="102" t="s">
        <v>35</v>
      </c>
      <c r="BH228" s="111" t="s">
        <v>35</v>
      </c>
      <c r="BI228" s="107" t="s">
        <v>35</v>
      </c>
      <c r="BJ228" s="107" t="s">
        <v>35</v>
      </c>
      <c r="BK228" s="107" t="s">
        <v>35</v>
      </c>
      <c r="BL228" s="102" t="s">
        <v>35</v>
      </c>
      <c r="BM228" s="111" t="s">
        <v>35</v>
      </c>
      <c r="BN228" s="107" t="s">
        <v>35</v>
      </c>
      <c r="BO228" s="107" t="s">
        <v>35</v>
      </c>
      <c r="BP228" s="107" t="s">
        <v>35</v>
      </c>
      <c r="BQ228" s="102" t="s">
        <v>35</v>
      </c>
      <c r="BR228" s="111" t="s">
        <v>35</v>
      </c>
      <c r="BS228" s="107" t="s">
        <v>35</v>
      </c>
      <c r="BT228" s="107" t="s">
        <v>35</v>
      </c>
      <c r="BU228" s="107" t="s">
        <v>35</v>
      </c>
      <c r="BV228" s="107" t="s">
        <v>35</v>
      </c>
      <c r="BW228" s="107" t="s">
        <v>35</v>
      </c>
      <c r="BX228" s="107" t="s">
        <v>35</v>
      </c>
      <c r="BY228" s="96" t="s">
        <v>35</v>
      </c>
      <c r="BZ228" s="96" t="s">
        <v>35</v>
      </c>
      <c r="CA228" s="96" t="s">
        <v>35</v>
      </c>
      <c r="CB228" s="96" t="s">
        <v>35</v>
      </c>
      <c r="CC228" s="96" t="s">
        <v>35</v>
      </c>
      <c r="CD228" s="96" t="s">
        <v>35</v>
      </c>
      <c r="CE228" s="96" t="s">
        <v>35</v>
      </c>
      <c r="CF228" s="96" t="s">
        <v>35</v>
      </c>
      <c r="CG228" s="96" t="s">
        <v>35</v>
      </c>
      <c r="CH228" s="96" t="s">
        <v>35</v>
      </c>
      <c r="CI228" s="96" t="s">
        <v>35</v>
      </c>
      <c r="CJ228" s="96" t="s">
        <v>35</v>
      </c>
      <c r="CK228" s="96" t="s">
        <v>35</v>
      </c>
      <c r="CL228" s="96" t="s">
        <v>35</v>
      </c>
      <c r="CM228" s="96" t="s">
        <v>35</v>
      </c>
      <c r="CN228" s="68"/>
      <c r="CO228" s="68"/>
      <c r="CP228" s="68"/>
      <c r="CQ228" s="68"/>
      <c r="CR228" s="68"/>
      <c r="CS228" s="68"/>
      <c r="CT228" s="68"/>
      <c r="CU228" s="68"/>
      <c r="CV228" s="68"/>
      <c r="CW228" s="68"/>
      <c r="CX228" s="68"/>
      <c r="CY228" s="68"/>
      <c r="CZ228" s="68"/>
    </row>
    <row r="229" s="575" customFormat="true" ht="15" customHeight="true" x14ac:dyDescent="0.2">
      <c r="A229" s="199"/>
      <c r="B229" s="193"/>
      <c r="C229" s="91"/>
      <c r="D229" s="90"/>
      <c r="E229" s="90"/>
      <c r="F229" s="90"/>
      <c r="G229" s="89"/>
      <c r="H229" s="88"/>
      <c r="I229" s="90"/>
      <c r="J229" s="90"/>
      <c r="K229" s="90"/>
      <c r="L229" s="87"/>
      <c r="M229" s="91"/>
      <c r="N229" s="90"/>
      <c r="O229" s="90"/>
      <c r="P229" s="90"/>
      <c r="Q229" s="89"/>
      <c r="R229" s="88"/>
      <c r="S229" s="90"/>
      <c r="T229" s="90"/>
      <c r="U229" s="90"/>
      <c r="V229" s="90"/>
      <c r="W229" s="90"/>
      <c r="X229" s="90"/>
      <c r="Y229" s="90"/>
      <c r="Z229" s="90"/>
      <c r="AA229" s="90"/>
      <c r="AB229" s="90"/>
      <c r="AC229" s="161"/>
      <c r="AD229" s="161"/>
      <c r="AE229" s="161"/>
      <c r="AF229" s="161"/>
      <c r="AG229" s="161"/>
      <c r="AH229" s="161"/>
      <c r="AI229" s="161"/>
      <c r="AJ229" s="161"/>
      <c r="AK229" s="161"/>
      <c r="AL229" s="161"/>
      <c r="AM229" s="157"/>
      <c r="AN229" s="918"/>
      <c r="AO229" s="918"/>
      <c r="AP229" s="918"/>
      <c r="AQ229" s="918"/>
      <c r="AR229" s="918"/>
      <c r="AS229" s="918"/>
      <c r="AT229" s="918"/>
      <c r="AU229" s="918"/>
      <c r="AV229" s="918"/>
      <c r="AW229" s="918"/>
      <c r="AX229" s="918"/>
      <c r="AY229" s="918"/>
      <c r="AZ229" s="403"/>
      <c r="BA229" s="1043"/>
      <c r="BB229" s="678" t="s">
        <v>93</v>
      </c>
      <c r="BC229" s="111" t="s">
        <v>35</v>
      </c>
      <c r="BD229" s="107" t="s">
        <v>35</v>
      </c>
      <c r="BE229" s="107" t="s">
        <v>35</v>
      </c>
      <c r="BF229" s="107" t="s">
        <v>35</v>
      </c>
      <c r="BG229" s="102" t="s">
        <v>35</v>
      </c>
      <c r="BH229" s="111" t="s">
        <v>35</v>
      </c>
      <c r="BI229" s="107" t="s">
        <v>35</v>
      </c>
      <c r="BJ229" s="107" t="s">
        <v>35</v>
      </c>
      <c r="BK229" s="107" t="s">
        <v>35</v>
      </c>
      <c r="BL229" s="102" t="s">
        <v>35</v>
      </c>
      <c r="BM229" s="111" t="s">
        <v>35</v>
      </c>
      <c r="BN229" s="107" t="s">
        <v>35</v>
      </c>
      <c r="BO229" s="107" t="s">
        <v>35</v>
      </c>
      <c r="BP229" s="107" t="s">
        <v>35</v>
      </c>
      <c r="BQ229" s="102" t="s">
        <v>35</v>
      </c>
      <c r="BR229" s="111" t="s">
        <v>35</v>
      </c>
      <c r="BS229" s="107" t="s">
        <v>35</v>
      </c>
      <c r="BT229" s="107" t="s">
        <v>35</v>
      </c>
      <c r="BU229" s="107" t="s">
        <v>35</v>
      </c>
      <c r="BV229" s="107" t="s">
        <v>35</v>
      </c>
      <c r="BW229" s="107" t="s">
        <v>35</v>
      </c>
      <c r="BX229" s="107" t="s">
        <v>35</v>
      </c>
      <c r="BY229" s="96" t="s">
        <v>35</v>
      </c>
      <c r="BZ229" s="96" t="s">
        <v>35</v>
      </c>
      <c r="CA229" s="96" t="s">
        <v>35</v>
      </c>
      <c r="CB229" s="96" t="s">
        <v>35</v>
      </c>
      <c r="CC229" s="96" t="s">
        <v>35</v>
      </c>
      <c r="CD229" s="96" t="s">
        <v>35</v>
      </c>
      <c r="CE229" s="96" t="s">
        <v>35</v>
      </c>
      <c r="CF229" s="96" t="s">
        <v>35</v>
      </c>
      <c r="CG229" s="96" t="s">
        <v>35</v>
      </c>
      <c r="CH229" s="96" t="s">
        <v>35</v>
      </c>
      <c r="CI229" s="96" t="s">
        <v>35</v>
      </c>
      <c r="CJ229" s="96" t="s">
        <v>35</v>
      </c>
      <c r="CK229" s="96" t="s">
        <v>35</v>
      </c>
      <c r="CL229" s="96" t="s">
        <v>35</v>
      </c>
      <c r="CM229" s="96" t="s">
        <v>35</v>
      </c>
      <c r="CN229" s="68"/>
      <c r="CO229" s="68"/>
      <c r="CP229" s="68"/>
      <c r="CQ229" s="68"/>
      <c r="CR229" s="68"/>
      <c r="CS229" s="68"/>
      <c r="CT229" s="68"/>
      <c r="CU229" s="68"/>
      <c r="CV229" s="68"/>
      <c r="CW229" s="68"/>
      <c r="CX229" s="68"/>
      <c r="CY229" s="68"/>
      <c r="CZ229" s="68"/>
    </row>
    <row r="230" s="575" customFormat="true" ht="15" customHeight="true" x14ac:dyDescent="0.2">
      <c r="A230" s="199"/>
      <c r="B230" s="193"/>
      <c r="C230" s="211"/>
      <c r="D230" s="210"/>
      <c r="E230" s="210"/>
      <c r="F230" s="210"/>
      <c r="G230" s="200"/>
      <c r="H230" s="203"/>
      <c r="I230" s="210"/>
      <c r="J230" s="210"/>
      <c r="K230" s="210"/>
      <c r="L230" s="206"/>
      <c r="M230" s="211"/>
      <c r="N230" s="210"/>
      <c r="O230" s="210"/>
      <c r="P230" s="210"/>
      <c r="Q230" s="200"/>
      <c r="R230" s="203"/>
      <c r="S230" s="210"/>
      <c r="T230" s="210"/>
      <c r="U230" s="210"/>
      <c r="V230" s="210"/>
      <c r="W230" s="210"/>
      <c r="X230" s="210"/>
      <c r="Y230" s="210"/>
      <c r="Z230" s="210"/>
      <c r="AA230" s="210"/>
      <c r="AB230" s="210"/>
      <c r="AC230" s="210"/>
      <c r="AD230" s="210"/>
      <c r="AE230" s="210"/>
      <c r="AF230" s="210"/>
      <c r="AG230" s="210"/>
      <c r="AH230" s="210"/>
      <c r="AI230" s="210"/>
      <c r="AJ230" s="210"/>
      <c r="AK230" s="210"/>
      <c r="AL230" s="210"/>
      <c r="AM230" s="206"/>
      <c r="AN230" s="918"/>
      <c r="AO230" s="918"/>
      <c r="AP230" s="918"/>
      <c r="AQ230" s="918"/>
      <c r="AR230" s="918"/>
      <c r="AS230" s="918"/>
      <c r="AT230" s="918"/>
      <c r="AU230" s="918"/>
      <c r="AV230" s="918"/>
      <c r="AW230" s="918"/>
      <c r="AX230" s="918"/>
      <c r="AY230" s="918"/>
      <c r="AZ230" s="403"/>
      <c r="BA230" s="1043"/>
      <c r="BB230" s="678" t="s">
        <v>94</v>
      </c>
      <c r="BC230" s="111" t="s">
        <v>35</v>
      </c>
      <c r="BD230" s="107" t="s">
        <v>35</v>
      </c>
      <c r="BE230" s="107" t="s">
        <v>35</v>
      </c>
      <c r="BF230" s="107" t="s">
        <v>35</v>
      </c>
      <c r="BG230" s="102" t="s">
        <v>35</v>
      </c>
      <c r="BH230" s="111" t="s">
        <v>35</v>
      </c>
      <c r="BI230" s="107" t="s">
        <v>35</v>
      </c>
      <c r="BJ230" s="107" t="s">
        <v>35</v>
      </c>
      <c r="BK230" s="107" t="s">
        <v>35</v>
      </c>
      <c r="BL230" s="102" t="s">
        <v>35</v>
      </c>
      <c r="BM230" s="111" t="s">
        <v>35</v>
      </c>
      <c r="BN230" s="107" t="s">
        <v>35</v>
      </c>
      <c r="BO230" s="107" t="s">
        <v>35</v>
      </c>
      <c r="BP230" s="107" t="s">
        <v>35</v>
      </c>
      <c r="BQ230" s="102" t="s">
        <v>35</v>
      </c>
      <c r="BR230" s="111" t="s">
        <v>35</v>
      </c>
      <c r="BS230" s="107" t="s">
        <v>35</v>
      </c>
      <c r="BT230" s="107" t="s">
        <v>35</v>
      </c>
      <c r="BU230" s="107" t="s">
        <v>35</v>
      </c>
      <c r="BV230" s="107" t="s">
        <v>35</v>
      </c>
      <c r="BW230" s="107" t="s">
        <v>35</v>
      </c>
      <c r="BX230" s="107" t="s">
        <v>35</v>
      </c>
      <c r="BY230" s="96" t="s">
        <v>35</v>
      </c>
      <c r="BZ230" s="96" t="s">
        <v>35</v>
      </c>
      <c r="CA230" s="96" t="s">
        <v>35</v>
      </c>
      <c r="CB230" s="96" t="s">
        <v>35</v>
      </c>
      <c r="CC230" s="96" t="s">
        <v>35</v>
      </c>
      <c r="CD230" s="96" t="s">
        <v>35</v>
      </c>
      <c r="CE230" s="96" t="s">
        <v>35</v>
      </c>
      <c r="CF230" s="96" t="s">
        <v>35</v>
      </c>
      <c r="CG230" s="96" t="s">
        <v>35</v>
      </c>
      <c r="CH230" s="96" t="s">
        <v>35</v>
      </c>
      <c r="CI230" s="96" t="s">
        <v>35</v>
      </c>
      <c r="CJ230" s="96" t="s">
        <v>35</v>
      </c>
      <c r="CK230" s="96" t="s">
        <v>35</v>
      </c>
      <c r="CL230" s="96" t="s">
        <v>35</v>
      </c>
      <c r="CM230" s="96" t="s">
        <v>35</v>
      </c>
      <c r="CN230" s="68"/>
      <c r="CO230" s="68"/>
      <c r="CP230" s="68"/>
      <c r="CQ230" s="68"/>
      <c r="CR230" s="68"/>
      <c r="CS230" s="68"/>
      <c r="CT230" s="68"/>
      <c r="CU230" s="68"/>
      <c r="CV230" s="68"/>
      <c r="CW230" s="68"/>
      <c r="CX230" s="68"/>
      <c r="CY230" s="68"/>
      <c r="CZ230" s="68"/>
    </row>
    <row r="231" s="575" customFormat="true" ht="15" customHeight="true" x14ac:dyDescent="0.2">
      <c r="A231" s="199"/>
      <c r="B231" s="193"/>
      <c r="C231" s="211"/>
      <c r="D231" s="210"/>
      <c r="E231" s="210"/>
      <c r="F231" s="210"/>
      <c r="G231" s="200"/>
      <c r="H231" s="203"/>
      <c r="I231" s="210"/>
      <c r="J231" s="210"/>
      <c r="K231" s="210"/>
      <c r="L231" s="206"/>
      <c r="M231" s="211"/>
      <c r="N231" s="210"/>
      <c r="O231" s="210"/>
      <c r="P231" s="210"/>
      <c r="Q231" s="200"/>
      <c r="R231" s="203"/>
      <c r="S231" s="210"/>
      <c r="T231" s="210"/>
      <c r="U231" s="210"/>
      <c r="V231" s="210"/>
      <c r="W231" s="210"/>
      <c r="X231" s="210"/>
      <c r="Y231" s="210"/>
      <c r="Z231" s="210"/>
      <c r="AA231" s="210"/>
      <c r="AB231" s="210"/>
      <c r="AC231" s="210"/>
      <c r="AD231" s="210"/>
      <c r="AE231" s="210"/>
      <c r="AF231" s="210"/>
      <c r="AG231" s="210"/>
      <c r="AH231" s="210"/>
      <c r="AI231" s="210"/>
      <c r="AJ231" s="210"/>
      <c r="AK231" s="210"/>
      <c r="AL231" s="210"/>
      <c r="AM231" s="206"/>
      <c r="AN231" s="918"/>
      <c r="AO231" s="918"/>
      <c r="AP231" s="918"/>
      <c r="AQ231" s="918"/>
      <c r="AR231" s="918"/>
      <c r="AS231" s="918"/>
      <c r="AT231" s="918"/>
      <c r="AU231" s="918"/>
      <c r="AV231" s="918"/>
      <c r="AW231" s="918"/>
      <c r="AX231" s="918"/>
      <c r="AY231" s="918"/>
      <c r="AZ231" s="403"/>
      <c r="BA231" s="1043" t="s">
        <v>288</v>
      </c>
      <c r="BB231" s="678" t="s">
        <v>191</v>
      </c>
      <c r="BC231" s="507">
        <v>8055.9817200000016</v>
      </c>
      <c r="BD231" s="492">
        <v>10141.440790999975</v>
      </c>
      <c r="BE231" s="492">
        <v>11798.369069000031</v>
      </c>
      <c r="BF231" s="492">
        <v>13003.538733999976</v>
      </c>
      <c r="BG231" s="511">
        <v>15176.963757999942</v>
      </c>
      <c r="BH231" s="507">
        <v>1551.8916069999993</v>
      </c>
      <c r="BI231" s="492">
        <v>1957.2355190000005</v>
      </c>
      <c r="BJ231" s="492">
        <v>2103.9536759999996</v>
      </c>
      <c r="BK231" s="492">
        <v>2147.8282139999978</v>
      </c>
      <c r="BL231" s="511">
        <v>2314.8029470000024</v>
      </c>
      <c r="BM231" s="507">
        <v>6909.550240999999</v>
      </c>
      <c r="BN231" s="492">
        <v>8116.9873100000041</v>
      </c>
      <c r="BO231" s="492">
        <v>10215.998315000006</v>
      </c>
      <c r="BP231" s="492">
        <v>10302.482914000024</v>
      </c>
      <c r="BQ231" s="511">
        <v>12555.563328999968</v>
      </c>
      <c r="BR231" s="507">
        <v>4445.8199370000002</v>
      </c>
      <c r="BS231" s="492">
        <v>11591.069228999968</v>
      </c>
      <c r="BT231" s="492">
        <v>2346.8759620000028</v>
      </c>
      <c r="BU231" s="492">
        <v>1964.413554000002</v>
      </c>
      <c r="BV231" s="492">
        <v>2392.0951790000004</v>
      </c>
      <c r="BW231" s="492">
        <v>2117.9601089999969</v>
      </c>
      <c r="BX231" s="492">
        <v>953.86737599999947</v>
      </c>
      <c r="BY231" s="493">
        <v>511.10493199999974</v>
      </c>
      <c r="BZ231" s="493">
        <v>3055.0017689999995</v>
      </c>
      <c r="CA231" s="493">
        <v>1141.0424989999988</v>
      </c>
      <c r="CB231" s="493">
        <v>2619.4093659999976</v>
      </c>
      <c r="CC231" s="493">
        <v>1612.8028469999997</v>
      </c>
      <c r="CD231" s="493">
        <v>1335.2870950000004</v>
      </c>
      <c r="CE231" s="493">
        <v>3475.6171589999981</v>
      </c>
      <c r="CF231" s="493">
        <v>875.80024300000093</v>
      </c>
      <c r="CG231" s="493">
        <v>3289.5499440000053</v>
      </c>
      <c r="CH231" s="493">
        <v>504.33869700000014</v>
      </c>
      <c r="CI231" s="493">
        <v>825.53955299999893</v>
      </c>
      <c r="CJ231" s="493">
        <v>1600.0184550000006</v>
      </c>
      <c r="CK231" s="493">
        <v>4505.6086840000025</v>
      </c>
      <c r="CL231" s="493">
        <v>6451.7512309999865</v>
      </c>
      <c r="CM231" s="493">
        <v>561.32025200000021</v>
      </c>
      <c r="CN231" s="67"/>
      <c r="CO231" s="67"/>
      <c r="CP231" s="67"/>
      <c r="CQ231" s="67"/>
      <c r="CR231" s="67"/>
      <c r="CS231" s="67"/>
      <c r="CT231" s="67"/>
      <c r="CU231" s="67"/>
      <c r="CV231" s="67"/>
      <c r="CW231" s="67"/>
      <c r="CX231" s="67"/>
      <c r="CY231" s="67"/>
      <c r="CZ231" s="67"/>
    </row>
    <row r="232" s="575" customFormat="true" ht="15" customHeight="true" x14ac:dyDescent="0.2">
      <c r="A232" s="199"/>
      <c r="B232" s="193"/>
      <c r="C232" s="166"/>
      <c r="D232" s="165"/>
      <c r="E232" s="165"/>
      <c r="F232" s="165"/>
      <c r="G232" s="164"/>
      <c r="H232" s="163"/>
      <c r="I232" s="165"/>
      <c r="J232" s="165"/>
      <c r="K232" s="165"/>
      <c r="L232" s="162"/>
      <c r="M232" s="166"/>
      <c r="N232" s="165"/>
      <c r="O232" s="165"/>
      <c r="P232" s="165"/>
      <c r="Q232" s="164"/>
      <c r="R232" s="163"/>
      <c r="S232" s="165"/>
      <c r="T232" s="165"/>
      <c r="U232" s="165"/>
      <c r="V232" s="165"/>
      <c r="W232" s="165"/>
      <c r="X232" s="165"/>
      <c r="Y232" s="165"/>
      <c r="Z232" s="165"/>
      <c r="AA232" s="165"/>
      <c r="AB232" s="165"/>
      <c r="AC232" s="165"/>
      <c r="AD232" s="165"/>
      <c r="AE232" s="165"/>
      <c r="AF232" s="165"/>
      <c r="AG232" s="165"/>
      <c r="AH232" s="165"/>
      <c r="AI232" s="165"/>
      <c r="AJ232" s="165"/>
      <c r="AK232" s="165"/>
      <c r="AL232" s="165"/>
      <c r="AM232" s="162"/>
      <c r="AN232" s="918"/>
      <c r="AO232" s="918"/>
      <c r="AP232" s="918"/>
      <c r="AQ232" s="918"/>
      <c r="AR232" s="918"/>
      <c r="AS232" s="918"/>
      <c r="AT232" s="918"/>
      <c r="AU232" s="918"/>
      <c r="AV232" s="918"/>
      <c r="AW232" s="918"/>
      <c r="AX232" s="918"/>
      <c r="AY232" s="918"/>
      <c r="AZ232" s="403"/>
      <c r="BA232" s="1043"/>
      <c r="BB232" s="678" t="s">
        <v>192</v>
      </c>
      <c r="BC232" s="507">
        <v>1335.7049639999998</v>
      </c>
      <c r="BD232" s="492">
        <v>1240.0347349999984</v>
      </c>
      <c r="BE232" s="492">
        <v>1334.3593939999998</v>
      </c>
      <c r="BF232" s="492">
        <v>1122.76271</v>
      </c>
      <c r="BG232" s="511">
        <v>654.90540900000065</v>
      </c>
      <c r="BH232" s="507">
        <v>145.120451</v>
      </c>
      <c r="BI232" s="492">
        <v>133.10057500000002</v>
      </c>
      <c r="BJ232" s="492">
        <v>134.05027899999996</v>
      </c>
      <c r="BK232" s="492">
        <v>107.06055599999998</v>
      </c>
      <c r="BL232" s="511">
        <v>43.84936299999999</v>
      </c>
      <c r="BM232" s="507">
        <v>1111.5291810000003</v>
      </c>
      <c r="BN232" s="492">
        <v>1096.2724699999992</v>
      </c>
      <c r="BO232" s="492">
        <v>1079.2493769999996</v>
      </c>
      <c r="BP232" s="492">
        <v>1115.9704430000006</v>
      </c>
      <c r="BQ232" s="511">
        <v>721.56451699999968</v>
      </c>
      <c r="BR232" s="507">
        <v>151.38156199999997</v>
      </c>
      <c r="BS232" s="492">
        <v>542.70002099999977</v>
      </c>
      <c r="BT232" s="492">
        <v>681.05216299999972</v>
      </c>
      <c r="BU232" s="492">
        <v>189.37155899999993</v>
      </c>
      <c r="BV232" s="492">
        <v>36.404408000000004</v>
      </c>
      <c r="BW232" s="492">
        <v>297.52425199999999</v>
      </c>
      <c r="BX232" s="492">
        <v>318.92949700000003</v>
      </c>
      <c r="BY232" s="493">
        <v>59.429125999999997</v>
      </c>
      <c r="BZ232" s="493">
        <v>395.14315399999998</v>
      </c>
      <c r="CA232" s="493">
        <v>43.561301</v>
      </c>
      <c r="CB232" s="493">
        <v>72.487894000000011</v>
      </c>
      <c r="CC232" s="493">
        <v>608.45044499999972</v>
      </c>
      <c r="CD232" s="493">
        <v>198.484002</v>
      </c>
      <c r="CE232" s="493">
        <v>306.43499199999997</v>
      </c>
      <c r="CF232" s="493">
        <v>207.60346499999997</v>
      </c>
      <c r="CG232" s="493">
        <v>160.30341899999999</v>
      </c>
      <c r="CH232" s="493">
        <v>129.85359199999999</v>
      </c>
      <c r="CI232" s="493">
        <v>98.314033999999992</v>
      </c>
      <c r="CJ232" s="493">
        <v>533.62591799999996</v>
      </c>
      <c r="CK232" s="493">
        <v>49.909793999999991</v>
      </c>
      <c r="CL232" s="493">
        <v>358.489621</v>
      </c>
      <c r="CM232" s="493">
        <v>248.31299299999998</v>
      </c>
      <c r="CN232" s="67"/>
      <c r="CO232" s="67"/>
      <c r="CP232" s="67"/>
      <c r="CQ232" s="67"/>
      <c r="CR232" s="67"/>
      <c r="CS232" s="67"/>
      <c r="CT232" s="67"/>
      <c r="CU232" s="67"/>
      <c r="CV232" s="67"/>
      <c r="CW232" s="67"/>
      <c r="CX232" s="67"/>
      <c r="CY232" s="67"/>
      <c r="CZ232" s="67"/>
    </row>
    <row r="233" s="575" customFormat="true" ht="15" customHeight="true" x14ac:dyDescent="0.2">
      <c r="A233" s="199"/>
      <c r="B233" s="193"/>
      <c r="C233" s="166"/>
      <c r="D233" s="165"/>
      <c r="E233" s="165"/>
      <c r="F233" s="165"/>
      <c r="G233" s="164"/>
      <c r="H233" s="163"/>
      <c r="I233" s="165"/>
      <c r="J233" s="165"/>
      <c r="K233" s="165"/>
      <c r="L233" s="162"/>
      <c r="M233" s="166"/>
      <c r="N233" s="165"/>
      <c r="O233" s="165"/>
      <c r="P233" s="165"/>
      <c r="Q233" s="164"/>
      <c r="R233" s="163"/>
      <c r="S233" s="165"/>
      <c r="T233" s="165"/>
      <c r="U233" s="165"/>
      <c r="V233" s="165"/>
      <c r="W233" s="165"/>
      <c r="X233" s="165"/>
      <c r="Y233" s="165"/>
      <c r="Z233" s="165"/>
      <c r="AA233" s="165"/>
      <c r="AB233" s="165"/>
      <c r="AC233" s="165"/>
      <c r="AD233" s="165"/>
      <c r="AE233" s="165"/>
      <c r="AF233" s="165"/>
      <c r="AG233" s="165"/>
      <c r="AH233" s="165"/>
      <c r="AI233" s="165"/>
      <c r="AJ233" s="165"/>
      <c r="AK233" s="165"/>
      <c r="AL233" s="165"/>
      <c r="AM233" s="162"/>
      <c r="AN233" s="918"/>
      <c r="AO233" s="918"/>
      <c r="AP233" s="918"/>
      <c r="AQ233" s="918"/>
      <c r="AR233" s="918"/>
      <c r="AS233" s="918"/>
      <c r="AT233" s="918"/>
      <c r="AU233" s="918"/>
      <c r="AV233" s="918"/>
      <c r="AW233" s="918"/>
      <c r="AX233" s="918"/>
      <c r="AY233" s="918"/>
      <c r="AZ233" s="403"/>
      <c r="BA233" s="1043"/>
      <c r="BB233" s="678" t="s">
        <v>190</v>
      </c>
      <c r="BC233" s="507">
        <v>7666.2608340000143</v>
      </c>
      <c r="BD233" s="492">
        <v>5638.4008129999993</v>
      </c>
      <c r="BE233" s="492">
        <v>3909.9528959999998</v>
      </c>
      <c r="BF233" s="492">
        <v>2898.9599640000038</v>
      </c>
      <c r="BG233" s="511">
        <v>1199.3834469999995</v>
      </c>
      <c r="BH233" s="507">
        <v>717.97704500000111</v>
      </c>
      <c r="BI233" s="492">
        <v>322.41769400000004</v>
      </c>
      <c r="BJ233" s="492">
        <v>183.68288499999991</v>
      </c>
      <c r="BK233" s="492">
        <v>160.80491299999994</v>
      </c>
      <c r="BL233" s="511">
        <v>57.371698999999985</v>
      </c>
      <c r="BM233" s="507">
        <v>6608.3178350000135</v>
      </c>
      <c r="BN233" s="492">
        <v>5399.2989690000077</v>
      </c>
      <c r="BO233" s="492">
        <v>3328.9423049999991</v>
      </c>
      <c r="BP233" s="492">
        <v>3198.2119110000031</v>
      </c>
      <c r="BQ233" s="511">
        <v>1335.9326980000003</v>
      </c>
      <c r="BR233" s="507">
        <v>54.632404000000001</v>
      </c>
      <c r="BS233" s="492">
        <v>581.42808500000012</v>
      </c>
      <c r="BT233" s="492">
        <v>1799.6041629999997</v>
      </c>
      <c r="BU233" s="492">
        <v>1047.8749850000004</v>
      </c>
      <c r="BV233" s="492">
        <v>80.500179000000003</v>
      </c>
      <c r="BW233" s="492">
        <v>186.91847999999996</v>
      </c>
      <c r="BX233" s="492">
        <v>3476.0365050000059</v>
      </c>
      <c r="BY233" s="493">
        <v>2361.583193999998</v>
      </c>
      <c r="BZ233" s="493">
        <v>1190.9036260000005</v>
      </c>
      <c r="CA233" s="493">
        <v>15.227912</v>
      </c>
      <c r="CB233" s="493">
        <v>237.62034000000006</v>
      </c>
      <c r="CC233" s="493">
        <v>115.949333</v>
      </c>
      <c r="CD233" s="493">
        <v>503.48091600000043</v>
      </c>
      <c r="CE233" s="493">
        <v>825.11392899999942</v>
      </c>
      <c r="CF233" s="493">
        <v>490.2039229999998</v>
      </c>
      <c r="CG233" s="493">
        <v>246.51860400000007</v>
      </c>
      <c r="CH233" s="493">
        <v>278.29996099999994</v>
      </c>
      <c r="CI233" s="493">
        <v>1188.0668319999982</v>
      </c>
      <c r="CJ233" s="493">
        <v>1709.7278920000003</v>
      </c>
      <c r="CK233" s="493">
        <v>317.69891999999999</v>
      </c>
      <c r="CL233" s="493">
        <v>989.14549099999999</v>
      </c>
      <c r="CM233" s="493">
        <v>3616.4222800000011</v>
      </c>
      <c r="CN233" s="67"/>
      <c r="CO233" s="67"/>
      <c r="CP233" s="67"/>
      <c r="CQ233" s="67"/>
      <c r="CR233" s="67"/>
      <c r="CS233" s="67"/>
      <c r="CT233" s="67"/>
      <c r="CU233" s="67"/>
      <c r="CV233" s="67"/>
      <c r="CW233" s="67"/>
      <c r="CX233" s="67"/>
      <c r="CY233" s="67"/>
      <c r="CZ233" s="67"/>
    </row>
    <row r="234" s="575" customFormat="true" ht="15" customHeight="true" x14ac:dyDescent="0.2">
      <c r="A234" s="199"/>
      <c r="B234" s="193"/>
      <c r="C234" s="166"/>
      <c r="D234" s="165"/>
      <c r="E234" s="165"/>
      <c r="F234" s="165"/>
      <c r="G234" s="164"/>
      <c r="H234" s="163"/>
      <c r="I234" s="165"/>
      <c r="J234" s="165"/>
      <c r="K234" s="165"/>
      <c r="L234" s="162"/>
      <c r="M234" s="166"/>
      <c r="N234" s="165"/>
      <c r="O234" s="165"/>
      <c r="P234" s="165"/>
      <c r="Q234" s="164"/>
      <c r="R234" s="163"/>
      <c r="S234" s="165"/>
      <c r="T234" s="165"/>
      <c r="U234" s="165"/>
      <c r="V234" s="165"/>
      <c r="W234" s="165"/>
      <c r="X234" s="165"/>
      <c r="Y234" s="165"/>
      <c r="Z234" s="165"/>
      <c r="AA234" s="165"/>
      <c r="AB234" s="165"/>
      <c r="AC234" s="165"/>
      <c r="AD234" s="165"/>
      <c r="AE234" s="165"/>
      <c r="AF234" s="165"/>
      <c r="AG234" s="165"/>
      <c r="AH234" s="165"/>
      <c r="AI234" s="165"/>
      <c r="AJ234" s="165"/>
      <c r="AK234" s="165"/>
      <c r="AL234" s="165"/>
      <c r="AM234" s="162"/>
      <c r="AN234" s="918"/>
      <c r="AO234" s="918"/>
      <c r="AP234" s="918"/>
      <c r="AQ234" s="918"/>
      <c r="AR234" s="918"/>
      <c r="AS234" s="918"/>
      <c r="AT234" s="918"/>
      <c r="AU234" s="918"/>
      <c r="AV234" s="918"/>
      <c r="AW234" s="918"/>
      <c r="AX234" s="918"/>
      <c r="AY234" s="918"/>
      <c r="AZ234" s="403"/>
      <c r="BA234" s="1043"/>
      <c r="BB234" s="678" t="s">
        <v>523</v>
      </c>
      <c r="BC234" s="507">
        <v>0</v>
      </c>
      <c r="BD234" s="492">
        <v>0</v>
      </c>
      <c r="BE234" s="492">
        <v>3.1861459999999999</v>
      </c>
      <c r="BF234" s="492">
        <v>5.4868620000000004</v>
      </c>
      <c r="BG234" s="511">
        <v>6.6812909999999999</v>
      </c>
      <c r="BH234" s="507">
        <v>0.94351399999999996</v>
      </c>
      <c r="BI234" s="492">
        <v>0</v>
      </c>
      <c r="BJ234" s="492">
        <v>0</v>
      </c>
      <c r="BK234" s="492">
        <v>0</v>
      </c>
      <c r="BL234" s="511">
        <v>0.80808899999999995</v>
      </c>
      <c r="BM234" s="507">
        <v>0</v>
      </c>
      <c r="BN234" s="492">
        <v>0</v>
      </c>
      <c r="BO234" s="492">
        <v>0</v>
      </c>
      <c r="BP234" s="492">
        <v>2.242632</v>
      </c>
      <c r="BQ234" s="511">
        <v>11.360064000000001</v>
      </c>
      <c r="BR234" s="507">
        <v>0</v>
      </c>
      <c r="BS234" s="492">
        <v>7.6248050000000003</v>
      </c>
      <c r="BT234" s="492">
        <v>0</v>
      </c>
      <c r="BU234" s="492">
        <v>0</v>
      </c>
      <c r="BV234" s="492">
        <v>0</v>
      </c>
      <c r="BW234" s="492">
        <v>1.262662</v>
      </c>
      <c r="BX234" s="492">
        <v>1.326476</v>
      </c>
      <c r="BY234" s="493">
        <v>0</v>
      </c>
      <c r="BZ234" s="493">
        <v>0</v>
      </c>
      <c r="CA234" s="493">
        <v>0.78688599999999997</v>
      </c>
      <c r="CB234" s="493">
        <v>0</v>
      </c>
      <c r="CC234" s="493">
        <v>0</v>
      </c>
      <c r="CD234" s="493">
        <v>0</v>
      </c>
      <c r="CE234" s="493">
        <v>0</v>
      </c>
      <c r="CF234" s="493">
        <v>0</v>
      </c>
      <c r="CG234" s="493">
        <v>0</v>
      </c>
      <c r="CH234" s="493">
        <v>0</v>
      </c>
      <c r="CI234" s="493">
        <v>4.3534699999999997</v>
      </c>
      <c r="CJ234" s="493">
        <v>0</v>
      </c>
      <c r="CK234" s="493">
        <v>0</v>
      </c>
      <c r="CL234" s="493">
        <v>0</v>
      </c>
      <c r="CM234" s="493">
        <v>0</v>
      </c>
      <c r="CN234" s="67"/>
      <c r="CO234" s="67"/>
      <c r="CP234" s="67"/>
      <c r="CQ234" s="67"/>
      <c r="CR234" s="67"/>
      <c r="CS234" s="67"/>
      <c r="CT234" s="67"/>
      <c r="CU234" s="67"/>
      <c r="CV234" s="67"/>
      <c r="CW234" s="67"/>
      <c r="CX234" s="67"/>
      <c r="CY234" s="67"/>
      <c r="CZ234" s="67"/>
    </row>
    <row r="235" s="575" customFormat="true" ht="15" customHeight="true" x14ac:dyDescent="0.2">
      <c r="A235" s="199"/>
      <c r="B235" s="193"/>
      <c r="C235" s="166"/>
      <c r="D235" s="165"/>
      <c r="E235" s="165"/>
      <c r="F235" s="165"/>
      <c r="G235" s="164"/>
      <c r="H235" s="163"/>
      <c r="I235" s="165"/>
      <c r="J235" s="165"/>
      <c r="K235" s="165"/>
      <c r="L235" s="162"/>
      <c r="M235" s="166"/>
      <c r="N235" s="165"/>
      <c r="O235" s="165"/>
      <c r="P235" s="165"/>
      <c r="Q235" s="164"/>
      <c r="R235" s="163"/>
      <c r="S235" s="165"/>
      <c r="T235" s="165"/>
      <c r="U235" s="165"/>
      <c r="V235" s="165"/>
      <c r="W235" s="165"/>
      <c r="X235" s="165"/>
      <c r="Y235" s="165"/>
      <c r="Z235" s="165"/>
      <c r="AA235" s="165"/>
      <c r="AB235" s="165"/>
      <c r="AC235" s="165"/>
      <c r="AD235" s="165"/>
      <c r="AE235" s="165"/>
      <c r="AF235" s="165"/>
      <c r="AG235" s="165"/>
      <c r="AH235" s="165"/>
      <c r="AI235" s="165"/>
      <c r="AJ235" s="165"/>
      <c r="AK235" s="165"/>
      <c r="AL235" s="165"/>
      <c r="AM235" s="162"/>
      <c r="AN235" s="918"/>
      <c r="AO235" s="918"/>
      <c r="AP235" s="918"/>
      <c r="AQ235" s="918"/>
      <c r="AR235" s="918"/>
      <c r="AS235" s="918"/>
      <c r="AT235" s="918"/>
      <c r="AU235" s="918"/>
      <c r="AV235" s="918"/>
      <c r="AW235" s="918"/>
      <c r="AX235" s="918"/>
      <c r="AY235" s="918"/>
      <c r="AZ235" s="403"/>
      <c r="BA235" s="1045"/>
      <c r="BB235" s="678" t="s">
        <v>188</v>
      </c>
      <c r="BC235" s="507">
        <v>17057.947518000034</v>
      </c>
      <c r="BD235" s="492">
        <v>17019.876339000017</v>
      </c>
      <c r="BE235" s="492">
        <v>17045.867505000049</v>
      </c>
      <c r="BF235" s="492">
        <v>17030.74826999996</v>
      </c>
      <c r="BG235" s="511">
        <v>17037.933904999918</v>
      </c>
      <c r="BH235" s="507">
        <v>2415.9326169999977</v>
      </c>
      <c r="BI235" s="492">
        <v>2412.753788</v>
      </c>
      <c r="BJ235" s="492">
        <v>2421.6868400000048</v>
      </c>
      <c r="BK235" s="492">
        <v>2415.6936830000041</v>
      </c>
      <c r="BL235" s="511">
        <v>2416.832098000003</v>
      </c>
      <c r="BM235" s="507">
        <v>14629.397257000008</v>
      </c>
      <c r="BN235" s="492">
        <v>14612.558748999994</v>
      </c>
      <c r="BO235" s="492">
        <v>14624.189997000045</v>
      </c>
      <c r="BP235" s="492">
        <v>14618.90790000002</v>
      </c>
      <c r="BQ235" s="511">
        <v>14624.420607999948</v>
      </c>
      <c r="BR235" s="507">
        <v>4651.8339030000006</v>
      </c>
      <c r="BS235" s="492">
        <v>12722.822139999958</v>
      </c>
      <c r="BT235" s="492">
        <v>4827.5322879999949</v>
      </c>
      <c r="BU235" s="492">
        <v>3201.6600979999912</v>
      </c>
      <c r="BV235" s="492">
        <v>2508.9997660000013</v>
      </c>
      <c r="BW235" s="492">
        <v>2603.6655029999997</v>
      </c>
      <c r="BX235" s="492">
        <v>4750.1598540000114</v>
      </c>
      <c r="BY235" s="493">
        <v>2932.1172520000055</v>
      </c>
      <c r="BZ235" s="493">
        <v>4641.048548999991</v>
      </c>
      <c r="CA235" s="493">
        <v>1200.6185979999991</v>
      </c>
      <c r="CB235" s="493">
        <v>2929.5175999999951</v>
      </c>
      <c r="CC235" s="493">
        <v>2337.2026249999972</v>
      </c>
      <c r="CD235" s="493">
        <v>2037.2520129999978</v>
      </c>
      <c r="CE235" s="493">
        <v>4607.1660799999991</v>
      </c>
      <c r="CF235" s="493">
        <v>1573.607631000001</v>
      </c>
      <c r="CG235" s="493">
        <v>3696.3719670000064</v>
      </c>
      <c r="CH235" s="493">
        <v>912.49225000000092</v>
      </c>
      <c r="CI235" s="493">
        <v>2116.273889000001</v>
      </c>
      <c r="CJ235" s="493">
        <v>3843.3722650000004</v>
      </c>
      <c r="CK235" s="493">
        <v>4873.2173980000025</v>
      </c>
      <c r="CL235" s="493">
        <v>7799.3863429999828</v>
      </c>
      <c r="CM235" s="493">
        <v>4426.0555250000025</v>
      </c>
      <c r="CN235" s="67"/>
      <c r="CO235" s="67"/>
      <c r="CP235" s="67"/>
      <c r="CQ235" s="67"/>
      <c r="CR235" s="67"/>
      <c r="CS235" s="67"/>
      <c r="CT235" s="67"/>
      <c r="CU235" s="67"/>
      <c r="CV235" s="67"/>
      <c r="CW235" s="67"/>
      <c r="CX235" s="67"/>
      <c r="CY235" s="67"/>
      <c r="CZ235" s="67"/>
    </row>
    <row r="236" s="575" customFormat="true" ht="15" customHeight="true" x14ac:dyDescent="0.2">
      <c r="A236" s="199"/>
      <c r="B236" s="193"/>
      <c r="C236" s="166"/>
      <c r="D236" s="165"/>
      <c r="E236" s="165"/>
      <c r="F236" s="165"/>
      <c r="G236" s="164"/>
      <c r="H236" s="163"/>
      <c r="I236" s="165"/>
      <c r="J236" s="165"/>
      <c r="K236" s="165"/>
      <c r="L236" s="162"/>
      <c r="M236" s="166"/>
      <c r="N236" s="165"/>
      <c r="O236" s="165"/>
      <c r="P236" s="165"/>
      <c r="Q236" s="164"/>
      <c r="R236" s="163"/>
      <c r="S236" s="165"/>
      <c r="T236" s="165"/>
      <c r="U236" s="165"/>
      <c r="V236" s="165"/>
      <c r="W236" s="165"/>
      <c r="X236" s="165"/>
      <c r="Y236" s="165"/>
      <c r="Z236" s="165"/>
      <c r="AA236" s="165"/>
      <c r="AB236" s="165"/>
      <c r="AC236" s="165"/>
      <c r="AD236" s="165"/>
      <c r="AE236" s="165"/>
      <c r="AF236" s="165"/>
      <c r="AG236" s="165"/>
      <c r="AH236" s="165"/>
      <c r="AI236" s="165"/>
      <c r="AJ236" s="165"/>
      <c r="AK236" s="165"/>
      <c r="AL236" s="165"/>
      <c r="AM236" s="162"/>
      <c r="AN236" s="918"/>
      <c r="AO236" s="918"/>
      <c r="AP236" s="918"/>
      <c r="AQ236" s="918"/>
      <c r="AR236" s="918"/>
      <c r="AS236" s="918"/>
      <c r="AT236" s="918"/>
      <c r="AU236" s="918"/>
      <c r="AV236" s="918"/>
      <c r="AW236" s="918"/>
      <c r="AX236" s="918"/>
      <c r="AY236" s="918"/>
      <c r="AZ236" s="403"/>
      <c r="BA236" s="679"/>
      <c r="BB236" s="678"/>
      <c r="BC236" s="507"/>
      <c r="BD236" s="492"/>
      <c r="BE236" s="492"/>
      <c r="BF236" s="492"/>
      <c r="BG236" s="511"/>
      <c r="BH236" s="507"/>
      <c r="BI236" s="492"/>
      <c r="BJ236" s="492"/>
      <c r="BK236" s="492"/>
      <c r="BL236" s="511"/>
      <c r="BM236" s="507"/>
      <c r="BN236" s="492"/>
      <c r="BO236" s="492"/>
      <c r="BP236" s="492"/>
      <c r="BQ236" s="511"/>
      <c r="BR236" s="507"/>
      <c r="BS236" s="492"/>
      <c r="BT236" s="492"/>
      <c r="BU236" s="492"/>
      <c r="BV236" s="492"/>
      <c r="BW236" s="492"/>
      <c r="BX236" s="492"/>
      <c r="BY236" s="493"/>
      <c r="BZ236" s="493"/>
      <c r="CA236" s="493"/>
      <c r="CB236" s="493"/>
      <c r="CC236" s="493"/>
      <c r="CD236" s="493"/>
      <c r="CE236" s="493"/>
      <c r="CF236" s="493"/>
      <c r="CG236" s="493"/>
      <c r="CH236" s="493"/>
      <c r="CI236" s="493"/>
      <c r="CJ236" s="493"/>
      <c r="CK236" s="493"/>
      <c r="CL236" s="493"/>
      <c r="CM236" s="493"/>
      <c r="CN236" s="67"/>
      <c r="CO236" s="67"/>
      <c r="CP236" s="67"/>
      <c r="CQ236" s="67"/>
      <c r="CR236" s="67"/>
      <c r="CS236" s="67"/>
      <c r="CT236" s="67"/>
      <c r="CU236" s="67"/>
      <c r="CV236" s="67"/>
      <c r="CW236" s="67"/>
      <c r="CX236" s="67"/>
      <c r="CY236" s="67"/>
      <c r="CZ236" s="67"/>
    </row>
    <row r="237" s="575" customFormat="true" ht="15" customHeight="true" x14ac:dyDescent="0.2">
      <c r="A237" s="199"/>
      <c r="B237" s="193"/>
      <c r="C237" s="166"/>
      <c r="D237" s="165"/>
      <c r="E237" s="165"/>
      <c r="F237" s="165"/>
      <c r="G237" s="164"/>
      <c r="H237" s="163"/>
      <c r="I237" s="165"/>
      <c r="J237" s="165"/>
      <c r="K237" s="165"/>
      <c r="L237" s="162"/>
      <c r="M237" s="166"/>
      <c r="N237" s="165"/>
      <c r="O237" s="165"/>
      <c r="P237" s="165"/>
      <c r="Q237" s="164"/>
      <c r="R237" s="163"/>
      <c r="S237" s="165"/>
      <c r="T237" s="165"/>
      <c r="U237" s="165"/>
      <c r="V237" s="165"/>
      <c r="W237" s="165"/>
      <c r="X237" s="165"/>
      <c r="Y237" s="165"/>
      <c r="Z237" s="165"/>
      <c r="AA237" s="165"/>
      <c r="AB237" s="165"/>
      <c r="AC237" s="165"/>
      <c r="AD237" s="165"/>
      <c r="AE237" s="165"/>
      <c r="AF237" s="165"/>
      <c r="AG237" s="165"/>
      <c r="AH237" s="165"/>
      <c r="AI237" s="165"/>
      <c r="AJ237" s="165"/>
      <c r="AK237" s="165"/>
      <c r="AL237" s="165"/>
      <c r="AM237" s="162"/>
      <c r="AN237" s="918"/>
      <c r="AO237" s="918"/>
      <c r="AP237" s="918"/>
      <c r="AQ237" s="918"/>
      <c r="AR237" s="918"/>
      <c r="AS237" s="918"/>
      <c r="AT237" s="918"/>
      <c r="AU237" s="918"/>
      <c r="AV237" s="918"/>
      <c r="AW237" s="918"/>
      <c r="AX237" s="918"/>
      <c r="AY237" s="918"/>
      <c r="AZ237" s="403"/>
      <c r="BA237" s="679"/>
      <c r="BB237" s="678"/>
      <c r="BC237" s="507"/>
      <c r="BD237" s="492"/>
      <c r="BE237" s="492"/>
      <c r="BF237" s="492"/>
      <c r="BG237" s="511"/>
      <c r="BH237" s="507"/>
      <c r="BI237" s="492"/>
      <c r="BJ237" s="492"/>
      <c r="BK237" s="492"/>
      <c r="BL237" s="511"/>
      <c r="BM237" s="507"/>
      <c r="BN237" s="492"/>
      <c r="BO237" s="492"/>
      <c r="BP237" s="492"/>
      <c r="BQ237" s="511"/>
      <c r="BR237" s="507"/>
      <c r="BS237" s="492"/>
      <c r="BT237" s="492"/>
      <c r="BU237" s="492"/>
      <c r="BV237" s="492"/>
      <c r="BW237" s="492"/>
      <c r="BX237" s="492"/>
      <c r="BY237" s="493"/>
      <c r="BZ237" s="493"/>
      <c r="CA237" s="493"/>
      <c r="CB237" s="493"/>
      <c r="CC237" s="493"/>
      <c r="CD237" s="493"/>
      <c r="CE237" s="493"/>
      <c r="CF237" s="493"/>
      <c r="CG237" s="493"/>
      <c r="CH237" s="493"/>
      <c r="CI237" s="493"/>
      <c r="CJ237" s="493"/>
      <c r="CK237" s="493"/>
      <c r="CL237" s="493"/>
      <c r="CM237" s="493"/>
      <c r="CN237" s="67"/>
      <c r="CO237" s="67"/>
      <c r="CP237" s="67"/>
      <c r="CQ237" s="67"/>
      <c r="CR237" s="67"/>
      <c r="CS237" s="67"/>
      <c r="CT237" s="67"/>
      <c r="CU237" s="67"/>
      <c r="CV237" s="67"/>
      <c r="CW237" s="67"/>
      <c r="CX237" s="67"/>
      <c r="CY237" s="67"/>
      <c r="CZ237" s="67"/>
    </row>
    <row r="238" s="575" customFormat="true" ht="15" customHeight="true" x14ac:dyDescent="0.2">
      <c r="A238" s="199"/>
      <c r="B238" s="193"/>
      <c r="C238" s="166"/>
      <c r="D238" s="165"/>
      <c r="E238" s="165"/>
      <c r="F238" s="165"/>
      <c r="G238" s="164"/>
      <c r="H238" s="163"/>
      <c r="I238" s="165"/>
      <c r="J238" s="165"/>
      <c r="K238" s="165"/>
      <c r="L238" s="162"/>
      <c r="M238" s="166"/>
      <c r="N238" s="165"/>
      <c r="O238" s="165"/>
      <c r="P238" s="165"/>
      <c r="Q238" s="164"/>
      <c r="R238" s="163"/>
      <c r="S238" s="165"/>
      <c r="T238" s="165"/>
      <c r="U238" s="165"/>
      <c r="V238" s="165"/>
      <c r="W238" s="165"/>
      <c r="X238" s="165"/>
      <c r="Y238" s="165"/>
      <c r="Z238" s="165"/>
      <c r="AA238" s="165"/>
      <c r="AB238" s="165"/>
      <c r="AC238" s="165"/>
      <c r="AD238" s="165"/>
      <c r="AE238" s="165"/>
      <c r="AF238" s="165"/>
      <c r="AG238" s="165"/>
      <c r="AH238" s="165"/>
      <c r="AI238" s="165"/>
      <c r="AJ238" s="165"/>
      <c r="AK238" s="165"/>
      <c r="AL238" s="165"/>
      <c r="AM238" s="162"/>
      <c r="AN238" s="918"/>
      <c r="AO238" s="918"/>
      <c r="AP238" s="918"/>
      <c r="AQ238" s="918"/>
      <c r="AR238" s="918"/>
      <c r="AS238" s="918"/>
      <c r="AT238" s="918"/>
      <c r="AU238" s="918"/>
      <c r="AV238" s="918"/>
      <c r="AW238" s="918"/>
      <c r="AX238" s="918"/>
      <c r="AY238" s="918"/>
      <c r="AZ238" s="403"/>
      <c r="BA238" s="679"/>
      <c r="BB238" s="678"/>
      <c r="BC238" s="507"/>
      <c r="BD238" s="492"/>
      <c r="BE238" s="492"/>
      <c r="BF238" s="492"/>
      <c r="BG238" s="511"/>
      <c r="BH238" s="507"/>
      <c r="BI238" s="492"/>
      <c r="BJ238" s="492"/>
      <c r="BK238" s="492"/>
      <c r="BL238" s="511"/>
      <c r="BM238" s="507"/>
      <c r="BN238" s="492"/>
      <c r="BO238" s="492"/>
      <c r="BP238" s="492"/>
      <c r="BQ238" s="511"/>
      <c r="BR238" s="507"/>
      <c r="BS238" s="492"/>
      <c r="BT238" s="492"/>
      <c r="BU238" s="492"/>
      <c r="BV238" s="492"/>
      <c r="BW238" s="492"/>
      <c r="BX238" s="492"/>
      <c r="BY238" s="493"/>
      <c r="BZ238" s="493"/>
      <c r="CA238" s="493"/>
      <c r="CB238" s="493"/>
      <c r="CC238" s="493"/>
      <c r="CD238" s="493"/>
      <c r="CE238" s="493"/>
      <c r="CF238" s="493"/>
      <c r="CG238" s="493"/>
      <c r="CH238" s="493"/>
      <c r="CI238" s="493"/>
      <c r="CJ238" s="493"/>
      <c r="CK238" s="493"/>
      <c r="CL238" s="493"/>
      <c r="CM238" s="493"/>
      <c r="CN238" s="67"/>
      <c r="CO238" s="67"/>
      <c r="CP238" s="67"/>
      <c r="CQ238" s="67"/>
      <c r="CR238" s="67"/>
      <c r="CS238" s="67"/>
      <c r="CT238" s="67"/>
      <c r="CU238" s="67"/>
      <c r="CV238" s="67"/>
      <c r="CW238" s="67"/>
      <c r="CX238" s="67"/>
      <c r="CY238" s="67"/>
      <c r="CZ238" s="67"/>
    </row>
    <row r="239" s="575" customFormat="true" ht="15" customHeight="true" x14ac:dyDescent="0.2">
      <c r="A239" s="199"/>
      <c r="B239" s="193"/>
      <c r="C239" s="166"/>
      <c r="D239" s="165"/>
      <c r="E239" s="165"/>
      <c r="F239" s="165"/>
      <c r="G239" s="164"/>
      <c r="H239" s="163"/>
      <c r="I239" s="165"/>
      <c r="J239" s="165"/>
      <c r="K239" s="165"/>
      <c r="L239" s="162"/>
      <c r="M239" s="166"/>
      <c r="N239" s="165"/>
      <c r="O239" s="165"/>
      <c r="P239" s="165"/>
      <c r="Q239" s="164"/>
      <c r="R239" s="163"/>
      <c r="S239" s="165"/>
      <c r="T239" s="165"/>
      <c r="U239" s="165"/>
      <c r="V239" s="165"/>
      <c r="W239" s="165"/>
      <c r="X239" s="165"/>
      <c r="Y239" s="165"/>
      <c r="Z239" s="165"/>
      <c r="AA239" s="165"/>
      <c r="AB239" s="165"/>
      <c r="AC239" s="165"/>
      <c r="AD239" s="165"/>
      <c r="AE239" s="165"/>
      <c r="AF239" s="165"/>
      <c r="AG239" s="165"/>
      <c r="AH239" s="165"/>
      <c r="AI239" s="165"/>
      <c r="AJ239" s="165"/>
      <c r="AK239" s="165"/>
      <c r="AL239" s="165"/>
      <c r="AM239" s="162"/>
      <c r="AN239" s="918"/>
      <c r="AO239" s="918"/>
      <c r="AP239" s="918"/>
      <c r="AQ239" s="918"/>
      <c r="AR239" s="918"/>
      <c r="AS239" s="918"/>
      <c r="AT239" s="918"/>
      <c r="AU239" s="918"/>
      <c r="AV239" s="918"/>
      <c r="AW239" s="918"/>
      <c r="AX239" s="918"/>
      <c r="AY239" s="918"/>
      <c r="AZ239" s="403"/>
      <c r="BA239" s="679"/>
      <c r="BB239" s="678"/>
      <c r="BC239" s="507"/>
      <c r="BD239" s="492"/>
      <c r="BE239" s="492"/>
      <c r="BF239" s="492"/>
      <c r="BG239" s="511"/>
      <c r="BH239" s="507"/>
      <c r="BI239" s="492"/>
      <c r="BJ239" s="492"/>
      <c r="BK239" s="492"/>
      <c r="BL239" s="511"/>
      <c r="BM239" s="507"/>
      <c r="BN239" s="492"/>
      <c r="BO239" s="492"/>
      <c r="BP239" s="492"/>
      <c r="BQ239" s="511"/>
      <c r="BR239" s="507"/>
      <c r="BS239" s="492"/>
      <c r="BT239" s="492"/>
      <c r="BU239" s="492"/>
      <c r="BV239" s="492"/>
      <c r="BW239" s="492"/>
      <c r="BX239" s="492"/>
      <c r="BY239" s="493"/>
      <c r="BZ239" s="493"/>
      <c r="CA239" s="493"/>
      <c r="CB239" s="493"/>
      <c r="CC239" s="493"/>
      <c r="CD239" s="493"/>
      <c r="CE239" s="493"/>
      <c r="CF239" s="493"/>
      <c r="CG239" s="493"/>
      <c r="CH239" s="493"/>
      <c r="CI239" s="493"/>
      <c r="CJ239" s="493"/>
      <c r="CK239" s="493"/>
      <c r="CL239" s="493"/>
      <c r="CM239" s="493"/>
      <c r="CN239" s="67"/>
      <c r="CO239" s="67"/>
      <c r="CP239" s="67"/>
      <c r="CQ239" s="67"/>
      <c r="CR239" s="67"/>
      <c r="CS239" s="67"/>
      <c r="CT239" s="67"/>
      <c r="CU239" s="67"/>
      <c r="CV239" s="67"/>
      <c r="CW239" s="67"/>
      <c r="CX239" s="67"/>
      <c r="CY239" s="67"/>
      <c r="CZ239" s="67"/>
    </row>
    <row r="240" s="575" customFormat="true" ht="15" customHeight="true" x14ac:dyDescent="0.2">
      <c r="A240" s="199"/>
      <c r="B240" s="193"/>
      <c r="C240" s="142"/>
      <c r="D240" s="141"/>
      <c r="E240" s="141"/>
      <c r="F240" s="141"/>
      <c r="G240" s="140"/>
      <c r="H240" s="139"/>
      <c r="I240" s="141"/>
      <c r="J240" s="141"/>
      <c r="K240" s="141"/>
      <c r="L240" s="138"/>
      <c r="M240" s="142"/>
      <c r="N240" s="141"/>
      <c r="O240" s="141"/>
      <c r="P240" s="141"/>
      <c r="Q240" s="140"/>
      <c r="R240" s="139"/>
      <c r="S240" s="141"/>
      <c r="T240" s="141"/>
      <c r="U240" s="141"/>
      <c r="V240" s="141"/>
      <c r="W240" s="141"/>
      <c r="X240" s="141"/>
      <c r="Y240" s="141"/>
      <c r="Z240" s="141"/>
      <c r="AA240" s="141"/>
      <c r="AB240" s="141"/>
      <c r="AC240" s="161"/>
      <c r="AD240" s="161"/>
      <c r="AE240" s="161"/>
      <c r="AF240" s="161"/>
      <c r="AG240" s="161"/>
      <c r="AH240" s="161"/>
      <c r="AI240" s="161"/>
      <c r="AJ240" s="161"/>
      <c r="AK240" s="161"/>
      <c r="AL240" s="161"/>
      <c r="AM240" s="157"/>
      <c r="AN240" s="918"/>
      <c r="AO240" s="918"/>
      <c r="AP240" s="918"/>
      <c r="AQ240" s="918"/>
      <c r="AR240" s="918"/>
      <c r="AS240" s="918"/>
      <c r="AT240" s="918"/>
      <c r="AU240" s="918"/>
      <c r="AV240" s="918"/>
      <c r="AW240" s="918"/>
      <c r="AX240" s="918"/>
      <c r="AY240" s="918"/>
      <c r="AZ240" s="403"/>
      <c r="BA240" s="679"/>
      <c r="BB240" s="678"/>
      <c r="BC240" s="507"/>
      <c r="BD240" s="492"/>
      <c r="BE240" s="492"/>
      <c r="BF240" s="492"/>
      <c r="BG240" s="511"/>
      <c r="BH240" s="507"/>
      <c r="BI240" s="492"/>
      <c r="BJ240" s="492"/>
      <c r="BK240" s="492"/>
      <c r="BL240" s="511"/>
      <c r="BM240" s="507"/>
      <c r="BN240" s="492"/>
      <c r="BO240" s="492"/>
      <c r="BP240" s="492"/>
      <c r="BQ240" s="511"/>
      <c r="BR240" s="507"/>
      <c r="BS240" s="492"/>
      <c r="BT240" s="492"/>
      <c r="BU240" s="492"/>
      <c r="BV240" s="492"/>
      <c r="BW240" s="492"/>
      <c r="BX240" s="492"/>
      <c r="BY240" s="493"/>
      <c r="BZ240" s="493"/>
      <c r="CA240" s="493"/>
      <c r="CB240" s="493"/>
      <c r="CC240" s="493"/>
      <c r="CD240" s="493"/>
      <c r="CE240" s="493"/>
      <c r="CF240" s="493"/>
      <c r="CG240" s="493"/>
      <c r="CH240" s="493"/>
      <c r="CI240" s="493"/>
      <c r="CJ240" s="493"/>
      <c r="CK240" s="493"/>
      <c r="CL240" s="493"/>
      <c r="CM240" s="493"/>
      <c r="CN240" s="67"/>
      <c r="CO240" s="67"/>
      <c r="CP240" s="67"/>
      <c r="CQ240" s="67"/>
      <c r="CR240" s="67"/>
      <c r="CS240" s="67"/>
      <c r="CT240" s="67"/>
      <c r="CU240" s="67"/>
      <c r="CV240" s="67"/>
      <c r="CW240" s="67"/>
      <c r="CX240" s="67"/>
      <c r="CY240" s="67"/>
      <c r="CZ240" s="67"/>
    </row>
    <row r="241" s="575" customFormat="true" ht="15" customHeight="true" x14ac:dyDescent="0.2">
      <c r="A241" s="199"/>
      <c r="B241" s="193"/>
      <c r="C241" s="142"/>
      <c r="D241" s="141"/>
      <c r="E241" s="141"/>
      <c r="F241" s="141"/>
      <c r="G241" s="140"/>
      <c r="H241" s="139"/>
      <c r="I241" s="141"/>
      <c r="J241" s="141"/>
      <c r="K241" s="141"/>
      <c r="L241" s="138"/>
      <c r="M241" s="142"/>
      <c r="N241" s="141"/>
      <c r="O241" s="141"/>
      <c r="P241" s="141"/>
      <c r="Q241" s="140"/>
      <c r="R241" s="139"/>
      <c r="S241" s="141"/>
      <c r="T241" s="141"/>
      <c r="U241" s="141"/>
      <c r="V241" s="141"/>
      <c r="W241" s="141"/>
      <c r="X241" s="141"/>
      <c r="Y241" s="141"/>
      <c r="Z241" s="141"/>
      <c r="AA241" s="141"/>
      <c r="AB241" s="141"/>
      <c r="AC241" s="161"/>
      <c r="AD241" s="161"/>
      <c r="AE241" s="161"/>
      <c r="AF241" s="161"/>
      <c r="AG241" s="161"/>
      <c r="AH241" s="161"/>
      <c r="AI241" s="161"/>
      <c r="AJ241" s="161"/>
      <c r="AK241" s="161"/>
      <c r="AL241" s="161"/>
      <c r="AM241" s="157"/>
      <c r="AN241" s="918"/>
      <c r="AO241" s="918"/>
      <c r="AP241" s="918"/>
      <c r="AQ241" s="918"/>
      <c r="AR241" s="918"/>
      <c r="AS241" s="918"/>
      <c r="AT241" s="918"/>
      <c r="AU241" s="918"/>
      <c r="AV241" s="918"/>
      <c r="AW241" s="918"/>
      <c r="AX241" s="918"/>
      <c r="AY241" s="918"/>
      <c r="AZ241" s="403"/>
      <c r="BA241" s="679"/>
      <c r="BB241" s="678"/>
      <c r="BC241" s="507"/>
      <c r="BD241" s="492"/>
      <c r="BE241" s="492"/>
      <c r="BF241" s="492"/>
      <c r="BG241" s="511"/>
      <c r="BH241" s="507"/>
      <c r="BI241" s="492"/>
      <c r="BJ241" s="492"/>
      <c r="BK241" s="492"/>
      <c r="BL241" s="511"/>
      <c r="BM241" s="507"/>
      <c r="BN241" s="492"/>
      <c r="BO241" s="492"/>
      <c r="BP241" s="492"/>
      <c r="BQ241" s="511"/>
      <c r="BR241" s="507"/>
      <c r="BS241" s="492"/>
      <c r="BT241" s="492"/>
      <c r="BU241" s="492"/>
      <c r="BV241" s="492"/>
      <c r="BW241" s="492"/>
      <c r="BX241" s="492"/>
      <c r="BY241" s="493"/>
      <c r="BZ241" s="493"/>
      <c r="CA241" s="493"/>
      <c r="CB241" s="493"/>
      <c r="CC241" s="493"/>
      <c r="CD241" s="493"/>
      <c r="CE241" s="493"/>
      <c r="CF241" s="493"/>
      <c r="CG241" s="493"/>
      <c r="CH241" s="493"/>
      <c r="CI241" s="493"/>
      <c r="CJ241" s="493"/>
      <c r="CK241" s="493"/>
      <c r="CL241" s="493"/>
      <c r="CM241" s="493"/>
      <c r="CN241" s="67"/>
      <c r="CO241" s="67"/>
      <c r="CP241" s="67"/>
      <c r="CQ241" s="67"/>
      <c r="CR241" s="67"/>
      <c r="CS241" s="67"/>
      <c r="CT241" s="67"/>
      <c r="CU241" s="67"/>
      <c r="CV241" s="67"/>
      <c r="CW241" s="67"/>
      <c r="CX241" s="67"/>
      <c r="CY241" s="67"/>
      <c r="CZ241" s="67"/>
    </row>
    <row r="242" s="575" customFormat="true" ht="15" customHeight="true" x14ac:dyDescent="0.2">
      <c r="A242" s="222"/>
      <c r="B242" s="192"/>
      <c r="C242" s="159"/>
      <c r="D242" s="161"/>
      <c r="E242" s="161"/>
      <c r="F242" s="161"/>
      <c r="G242" s="160"/>
      <c r="H242" s="158"/>
      <c r="I242" s="161"/>
      <c r="J242" s="161"/>
      <c r="K242" s="161"/>
      <c r="L242" s="157"/>
      <c r="M242" s="159"/>
      <c r="N242" s="161"/>
      <c r="O242" s="161"/>
      <c r="P242" s="161"/>
      <c r="Q242" s="160"/>
      <c r="R242" s="158"/>
      <c r="S242" s="161"/>
      <c r="T242" s="161"/>
      <c r="U242" s="161"/>
      <c r="V242" s="161"/>
      <c r="W242" s="161"/>
      <c r="X242" s="161"/>
      <c r="Y242" s="161"/>
      <c r="Z242" s="161"/>
      <c r="AA242" s="161"/>
      <c r="AB242" s="161"/>
      <c r="AC242" s="161"/>
      <c r="AD242" s="161"/>
      <c r="AE242" s="161"/>
      <c r="AF242" s="161"/>
      <c r="AG242" s="161"/>
      <c r="AH242" s="161"/>
      <c r="AI242" s="161"/>
      <c r="AJ242" s="161"/>
      <c r="AK242" s="161"/>
      <c r="AL242" s="161"/>
      <c r="AM242" s="157"/>
      <c r="AN242" s="918"/>
      <c r="AO242" s="918"/>
      <c r="AP242" s="918"/>
      <c r="AQ242" s="918"/>
      <c r="AR242" s="918"/>
      <c r="AS242" s="918"/>
      <c r="AT242" s="918"/>
      <c r="AU242" s="918"/>
      <c r="AV242" s="918"/>
      <c r="AW242" s="918"/>
      <c r="AX242" s="918"/>
      <c r="AY242" s="918"/>
      <c r="AZ242" s="403"/>
      <c r="BA242" s="679"/>
      <c r="BB242" s="678"/>
      <c r="BC242" s="507"/>
      <c r="BD242" s="492"/>
      <c r="BE242" s="492"/>
      <c r="BF242" s="492"/>
      <c r="BG242" s="511"/>
      <c r="BH242" s="507"/>
      <c r="BI242" s="492"/>
      <c r="BJ242" s="492"/>
      <c r="BK242" s="492"/>
      <c r="BL242" s="511"/>
      <c r="BM242" s="507"/>
      <c r="BN242" s="492"/>
      <c r="BO242" s="492"/>
      <c r="BP242" s="492"/>
      <c r="BQ242" s="511"/>
      <c r="BR242" s="507"/>
      <c r="BS242" s="492"/>
      <c r="BT242" s="492"/>
      <c r="BU242" s="492"/>
      <c r="BV242" s="492"/>
      <c r="BW242" s="492"/>
      <c r="BX242" s="492"/>
      <c r="BY242" s="493"/>
      <c r="BZ242" s="493"/>
      <c r="CA242" s="493"/>
      <c r="CB242" s="493"/>
      <c r="CC242" s="493"/>
      <c r="CD242" s="493"/>
      <c r="CE242" s="493"/>
      <c r="CF242" s="493"/>
      <c r="CG242" s="493"/>
      <c r="CH242" s="493"/>
      <c r="CI242" s="493"/>
      <c r="CJ242" s="493"/>
      <c r="CK242" s="493"/>
      <c r="CL242" s="493"/>
      <c r="CM242" s="493"/>
      <c r="CN242" s="67"/>
      <c r="CO242" s="67"/>
      <c r="CP242" s="67"/>
      <c r="CQ242" s="67"/>
      <c r="CR242" s="67"/>
      <c r="CS242" s="67"/>
      <c r="CT242" s="67"/>
      <c r="CU242" s="67"/>
      <c r="CV242" s="67"/>
      <c r="CW242" s="67"/>
      <c r="CX242" s="67"/>
      <c r="CY242" s="67"/>
      <c r="CZ242" s="67"/>
    </row>
    <row r="243" s="575" customFormat="true" ht="15" customHeight="true" x14ac:dyDescent="0.2">
      <c r="A243" s="222"/>
      <c r="B243" s="192"/>
      <c r="C243" s="159"/>
      <c r="D243" s="161"/>
      <c r="E243" s="161"/>
      <c r="F243" s="161"/>
      <c r="G243" s="160"/>
      <c r="H243" s="158"/>
      <c r="I243" s="161"/>
      <c r="J243" s="161"/>
      <c r="K243" s="161"/>
      <c r="L243" s="157"/>
      <c r="M243" s="159"/>
      <c r="N243" s="161"/>
      <c r="O243" s="161"/>
      <c r="P243" s="161"/>
      <c r="Q243" s="160"/>
      <c r="R243" s="158"/>
      <c r="S243" s="161"/>
      <c r="T243" s="161"/>
      <c r="U243" s="161"/>
      <c r="V243" s="161"/>
      <c r="W243" s="161"/>
      <c r="X243" s="161"/>
      <c r="Y243" s="161"/>
      <c r="Z243" s="161"/>
      <c r="AA243" s="161"/>
      <c r="AB243" s="161"/>
      <c r="AC243" s="161"/>
      <c r="AD243" s="161"/>
      <c r="AE243" s="161"/>
      <c r="AF243" s="161"/>
      <c r="AG243" s="161"/>
      <c r="AH243" s="161"/>
      <c r="AI243" s="161"/>
      <c r="AJ243" s="161"/>
      <c r="AK243" s="161"/>
      <c r="AL243" s="161"/>
      <c r="AM243" s="157"/>
      <c r="AN243" s="918"/>
      <c r="AO243" s="918"/>
      <c r="AP243" s="918"/>
      <c r="AQ243" s="918"/>
      <c r="AR243" s="918"/>
      <c r="AS243" s="918"/>
      <c r="AT243" s="918"/>
      <c r="AU243" s="918"/>
      <c r="AV243" s="918"/>
      <c r="AW243" s="918"/>
      <c r="AX243" s="918"/>
      <c r="AY243" s="918"/>
      <c r="AZ243" s="403"/>
      <c r="BA243" s="679"/>
      <c r="BB243" s="678"/>
      <c r="BC243" s="507"/>
      <c r="BD243" s="492"/>
      <c r="BE243" s="492"/>
      <c r="BF243" s="492"/>
      <c r="BG243" s="511"/>
      <c r="BH243" s="507"/>
      <c r="BI243" s="492"/>
      <c r="BJ243" s="492"/>
      <c r="BK243" s="492"/>
      <c r="BL243" s="511"/>
      <c r="BM243" s="507"/>
      <c r="BN243" s="492"/>
      <c r="BO243" s="492"/>
      <c r="BP243" s="492"/>
      <c r="BQ243" s="511"/>
      <c r="BR243" s="507"/>
      <c r="BS243" s="492"/>
      <c r="BT243" s="492"/>
      <c r="BU243" s="492"/>
      <c r="BV243" s="492"/>
      <c r="BW243" s="492"/>
      <c r="BX243" s="492"/>
      <c r="BY243" s="493"/>
      <c r="BZ243" s="493"/>
      <c r="CA243" s="493"/>
      <c r="CB243" s="493"/>
      <c r="CC243" s="493"/>
      <c r="CD243" s="493"/>
      <c r="CE243" s="493"/>
      <c r="CF243" s="493"/>
      <c r="CG243" s="493"/>
      <c r="CH243" s="493"/>
      <c r="CI243" s="493"/>
      <c r="CJ243" s="493"/>
      <c r="CK243" s="493"/>
      <c r="CL243" s="493"/>
      <c r="CM243" s="493"/>
      <c r="CN243" s="67"/>
      <c r="CO243" s="67"/>
      <c r="CP243" s="67"/>
      <c r="CQ243" s="67"/>
      <c r="CR243" s="67"/>
      <c r="CS243" s="67"/>
      <c r="CT243" s="67"/>
      <c r="CU243" s="67"/>
      <c r="CV243" s="67"/>
      <c r="CW243" s="67"/>
      <c r="CX243" s="67"/>
      <c r="CY243" s="67"/>
      <c r="CZ243" s="67"/>
    </row>
    <row r="244" s="575" customFormat="true" ht="15" customHeight="true" x14ac:dyDescent="0.2">
      <c r="A244" s="222"/>
      <c r="B244" s="192"/>
      <c r="C244" s="159"/>
      <c r="D244" s="161"/>
      <c r="E244" s="161"/>
      <c r="F244" s="161"/>
      <c r="G244" s="160"/>
      <c r="H244" s="158"/>
      <c r="I244" s="161"/>
      <c r="J244" s="161"/>
      <c r="K244" s="161"/>
      <c r="L244" s="157"/>
      <c r="M244" s="159"/>
      <c r="N244" s="161"/>
      <c r="O244" s="161"/>
      <c r="P244" s="161"/>
      <c r="Q244" s="160"/>
      <c r="R244" s="158"/>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57"/>
      <c r="AN244" s="918"/>
      <c r="AO244" s="918"/>
      <c r="AP244" s="918"/>
      <c r="AQ244" s="918"/>
      <c r="AR244" s="918"/>
      <c r="AS244" s="918"/>
      <c r="AT244" s="918"/>
      <c r="AU244" s="918"/>
      <c r="AV244" s="918"/>
      <c r="AW244" s="918"/>
      <c r="AX244" s="918"/>
      <c r="AY244" s="918"/>
      <c r="AZ244" s="403"/>
      <c r="BA244" s="679"/>
      <c r="BB244" s="678"/>
      <c r="BC244" s="507"/>
      <c r="BD244" s="492"/>
      <c r="BE244" s="492"/>
      <c r="BF244" s="492"/>
      <c r="BG244" s="511"/>
      <c r="BH244" s="507"/>
      <c r="BI244" s="492"/>
      <c r="BJ244" s="492"/>
      <c r="BK244" s="492"/>
      <c r="BL244" s="511"/>
      <c r="BM244" s="507"/>
      <c r="BN244" s="492"/>
      <c r="BO244" s="492"/>
      <c r="BP244" s="492"/>
      <c r="BQ244" s="511"/>
      <c r="BR244" s="507"/>
      <c r="BS244" s="492"/>
      <c r="BT244" s="492"/>
      <c r="BU244" s="492"/>
      <c r="BV244" s="492"/>
      <c r="BW244" s="492"/>
      <c r="BX244" s="492"/>
      <c r="BY244" s="493"/>
      <c r="BZ244" s="493"/>
      <c r="CA244" s="493"/>
      <c r="CB244" s="493"/>
      <c r="CC244" s="493"/>
      <c r="CD244" s="493"/>
      <c r="CE244" s="493"/>
      <c r="CF244" s="493"/>
      <c r="CG244" s="493"/>
      <c r="CH244" s="493"/>
      <c r="CI244" s="493"/>
      <c r="CJ244" s="493"/>
      <c r="CK244" s="493"/>
      <c r="CL244" s="493"/>
      <c r="CM244" s="493"/>
      <c r="CN244" s="67"/>
      <c r="CO244" s="67"/>
      <c r="CP244" s="67"/>
      <c r="CQ244" s="67"/>
      <c r="CR244" s="67"/>
      <c r="CS244" s="67"/>
      <c r="CT244" s="67"/>
      <c r="CU244" s="67"/>
      <c r="CV244" s="67"/>
      <c r="CW244" s="67"/>
      <c r="CX244" s="67"/>
      <c r="CY244" s="67"/>
      <c r="CZ244" s="67"/>
    </row>
    <row r="245" s="575" customFormat="true" ht="15" customHeight="true" x14ac:dyDescent="0.2">
      <c r="A245" s="222"/>
      <c r="B245" s="192"/>
      <c r="C245" s="159"/>
      <c r="D245" s="161"/>
      <c r="E245" s="161"/>
      <c r="F245" s="161"/>
      <c r="G245" s="160"/>
      <c r="H245" s="158"/>
      <c r="I245" s="161"/>
      <c r="J245" s="161"/>
      <c r="K245" s="161"/>
      <c r="L245" s="157"/>
      <c r="M245" s="159"/>
      <c r="N245" s="161"/>
      <c r="O245" s="161"/>
      <c r="P245" s="161"/>
      <c r="Q245" s="160"/>
      <c r="R245" s="158"/>
      <c r="S245" s="161"/>
      <c r="T245" s="161"/>
      <c r="U245" s="161"/>
      <c r="V245" s="161"/>
      <c r="W245" s="161"/>
      <c r="X245" s="161"/>
      <c r="Y245" s="161"/>
      <c r="Z245" s="161"/>
      <c r="AA245" s="161"/>
      <c r="AB245" s="161"/>
      <c r="AC245" s="161"/>
      <c r="AD245" s="161"/>
      <c r="AE245" s="161"/>
      <c r="AF245" s="161"/>
      <c r="AG245" s="161"/>
      <c r="AH245" s="161"/>
      <c r="AI245" s="161"/>
      <c r="AJ245" s="161"/>
      <c r="AK245" s="161"/>
      <c r="AL245" s="161"/>
      <c r="AM245" s="157"/>
      <c r="AN245" s="918"/>
      <c r="AO245" s="918"/>
      <c r="AP245" s="918"/>
      <c r="AQ245" s="918"/>
      <c r="AR245" s="918"/>
      <c r="AS245" s="918"/>
      <c r="AT245" s="918"/>
      <c r="AU245" s="918"/>
      <c r="AV245" s="918"/>
      <c r="AW245" s="918"/>
      <c r="AX245" s="918"/>
      <c r="AY245" s="918"/>
      <c r="AZ245" s="403"/>
      <c r="BA245" s="679"/>
      <c r="BB245" s="678"/>
      <c r="BC245" s="507"/>
      <c r="BD245" s="492"/>
      <c r="BE245" s="492"/>
      <c r="BF245" s="492"/>
      <c r="BG245" s="511"/>
      <c r="BH245" s="507"/>
      <c r="BI245" s="492"/>
      <c r="BJ245" s="492"/>
      <c r="BK245" s="492"/>
      <c r="BL245" s="511"/>
      <c r="BM245" s="507"/>
      <c r="BN245" s="492"/>
      <c r="BO245" s="492"/>
      <c r="BP245" s="492"/>
      <c r="BQ245" s="511"/>
      <c r="BR245" s="507"/>
      <c r="BS245" s="492"/>
      <c r="BT245" s="492"/>
      <c r="BU245" s="492"/>
      <c r="BV245" s="492"/>
      <c r="BW245" s="492"/>
      <c r="BX245" s="492"/>
      <c r="BY245" s="493"/>
      <c r="BZ245" s="493"/>
      <c r="CA245" s="493"/>
      <c r="CB245" s="493"/>
      <c r="CC245" s="493"/>
      <c r="CD245" s="493"/>
      <c r="CE245" s="493"/>
      <c r="CF245" s="493"/>
      <c r="CG245" s="493"/>
      <c r="CH245" s="493"/>
      <c r="CI245" s="493"/>
      <c r="CJ245" s="493"/>
      <c r="CK245" s="493"/>
      <c r="CL245" s="493"/>
      <c r="CM245" s="493"/>
      <c r="CN245" s="67"/>
      <c r="CO245" s="67"/>
      <c r="CP245" s="67"/>
      <c r="CQ245" s="67"/>
      <c r="CR245" s="67"/>
      <c r="CS245" s="67"/>
      <c r="CT245" s="67"/>
      <c r="CU245" s="67"/>
      <c r="CV245" s="67"/>
      <c r="CW245" s="67"/>
      <c r="CX245" s="67"/>
      <c r="CY245" s="67"/>
      <c r="CZ245" s="67"/>
    </row>
    <row r="246" s="575" customFormat="true" ht="15" customHeight="true" x14ac:dyDescent="0.2">
      <c r="A246" s="222"/>
      <c r="B246" s="192"/>
      <c r="C246" s="159"/>
      <c r="D246" s="161"/>
      <c r="E246" s="161"/>
      <c r="F246" s="161"/>
      <c r="G246" s="160"/>
      <c r="H246" s="158"/>
      <c r="I246" s="161"/>
      <c r="J246" s="161"/>
      <c r="K246" s="161"/>
      <c r="L246" s="157"/>
      <c r="M246" s="159"/>
      <c r="N246" s="161"/>
      <c r="O246" s="161"/>
      <c r="P246" s="161"/>
      <c r="Q246" s="160"/>
      <c r="R246" s="158"/>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57"/>
      <c r="AN246" s="918"/>
      <c r="AO246" s="918"/>
      <c r="AP246" s="918"/>
      <c r="AQ246" s="918"/>
      <c r="AR246" s="918"/>
      <c r="AS246" s="918"/>
      <c r="AT246" s="918"/>
      <c r="AU246" s="918"/>
      <c r="AV246" s="918"/>
      <c r="AW246" s="918"/>
      <c r="AX246" s="918"/>
      <c r="AY246" s="918"/>
      <c r="AZ246" s="403"/>
      <c r="BA246" s="679"/>
      <c r="BB246" s="678"/>
      <c r="BC246" s="507"/>
      <c r="BD246" s="492"/>
      <c r="BE246" s="492"/>
      <c r="BF246" s="492"/>
      <c r="BG246" s="511"/>
      <c r="BH246" s="507"/>
      <c r="BI246" s="492"/>
      <c r="BJ246" s="492"/>
      <c r="BK246" s="492"/>
      <c r="BL246" s="511"/>
      <c r="BM246" s="507"/>
      <c r="BN246" s="492"/>
      <c r="BO246" s="492"/>
      <c r="BP246" s="492"/>
      <c r="BQ246" s="511"/>
      <c r="BR246" s="507"/>
      <c r="BS246" s="492"/>
      <c r="BT246" s="492"/>
      <c r="BU246" s="492"/>
      <c r="BV246" s="492"/>
      <c r="BW246" s="492"/>
      <c r="BX246" s="492"/>
      <c r="BY246" s="493"/>
      <c r="BZ246" s="493"/>
      <c r="CA246" s="493"/>
      <c r="CB246" s="493"/>
      <c r="CC246" s="493"/>
      <c r="CD246" s="493"/>
      <c r="CE246" s="493"/>
      <c r="CF246" s="493"/>
      <c r="CG246" s="493"/>
      <c r="CH246" s="493"/>
      <c r="CI246" s="493"/>
      <c r="CJ246" s="493"/>
      <c r="CK246" s="493"/>
      <c r="CL246" s="493"/>
      <c r="CM246" s="493"/>
      <c r="CN246" s="67"/>
      <c r="CO246" s="67"/>
      <c r="CP246" s="67"/>
      <c r="CQ246" s="67"/>
      <c r="CR246" s="67"/>
      <c r="CS246" s="67"/>
      <c r="CT246" s="67"/>
      <c r="CU246" s="67"/>
      <c r="CV246" s="67"/>
      <c r="CW246" s="67"/>
      <c r="CX246" s="67"/>
      <c r="CY246" s="67"/>
      <c r="CZ246" s="67"/>
    </row>
    <row r="247" s="575" customFormat="true" ht="15" customHeight="true" x14ac:dyDescent="0.2">
      <c r="A247" s="222"/>
      <c r="B247" s="192"/>
      <c r="C247" s="159"/>
      <c r="D247" s="161"/>
      <c r="E247" s="161"/>
      <c r="F247" s="161"/>
      <c r="G247" s="160"/>
      <c r="H247" s="158"/>
      <c r="I247" s="161"/>
      <c r="J247" s="161"/>
      <c r="K247" s="161"/>
      <c r="L247" s="157"/>
      <c r="M247" s="159"/>
      <c r="N247" s="161"/>
      <c r="O247" s="161"/>
      <c r="P247" s="161"/>
      <c r="Q247" s="160"/>
      <c r="R247" s="158"/>
      <c r="S247" s="161"/>
      <c r="T247" s="161"/>
      <c r="U247" s="161"/>
      <c r="V247" s="161"/>
      <c r="W247" s="161"/>
      <c r="X247" s="161"/>
      <c r="Y247" s="161"/>
      <c r="Z247" s="161"/>
      <c r="AA247" s="161"/>
      <c r="AB247" s="161"/>
      <c r="AC247" s="161"/>
      <c r="AD247" s="161"/>
      <c r="AE247" s="161"/>
      <c r="AF247" s="161"/>
      <c r="AG247" s="161"/>
      <c r="AH247" s="161"/>
      <c r="AI247" s="161"/>
      <c r="AJ247" s="161"/>
      <c r="AK247" s="161"/>
      <c r="AL247" s="161"/>
      <c r="AM247" s="157"/>
      <c r="AN247" s="918"/>
      <c r="AO247" s="918"/>
      <c r="AP247" s="918"/>
      <c r="AQ247" s="918"/>
      <c r="AR247" s="918"/>
      <c r="AS247" s="918"/>
      <c r="AT247" s="918"/>
      <c r="AU247" s="918"/>
      <c r="AV247" s="918"/>
      <c r="AW247" s="918"/>
      <c r="AX247" s="918"/>
      <c r="AY247" s="918"/>
      <c r="AZ247" s="403"/>
      <c r="BA247" s="679"/>
      <c r="BB247" s="678"/>
      <c r="BC247" s="507"/>
      <c r="BD247" s="492"/>
      <c r="BE247" s="492"/>
      <c r="BF247" s="492"/>
      <c r="BG247" s="511"/>
      <c r="BH247" s="507"/>
      <c r="BI247" s="492"/>
      <c r="BJ247" s="492"/>
      <c r="BK247" s="492"/>
      <c r="BL247" s="511"/>
      <c r="BM247" s="507"/>
      <c r="BN247" s="492"/>
      <c r="BO247" s="492"/>
      <c r="BP247" s="492"/>
      <c r="BQ247" s="511"/>
      <c r="BR247" s="507"/>
      <c r="BS247" s="492"/>
      <c r="BT247" s="492"/>
      <c r="BU247" s="492"/>
      <c r="BV247" s="492"/>
      <c r="BW247" s="492"/>
      <c r="BX247" s="492"/>
      <c r="BY247" s="493"/>
      <c r="BZ247" s="493"/>
      <c r="CA247" s="493"/>
      <c r="CB247" s="493"/>
      <c r="CC247" s="493"/>
      <c r="CD247" s="493"/>
      <c r="CE247" s="493"/>
      <c r="CF247" s="493"/>
      <c r="CG247" s="493"/>
      <c r="CH247" s="493"/>
      <c r="CI247" s="493"/>
      <c r="CJ247" s="493"/>
      <c r="CK247" s="493"/>
      <c r="CL247" s="493"/>
      <c r="CM247" s="493"/>
      <c r="CN247" s="67"/>
      <c r="CO247" s="67"/>
      <c r="CP247" s="67"/>
      <c r="CQ247" s="67"/>
      <c r="CR247" s="67"/>
      <c r="CS247" s="67"/>
      <c r="CT247" s="67"/>
      <c r="CU247" s="67"/>
      <c r="CV247" s="67"/>
      <c r="CW247" s="67"/>
      <c r="CX247" s="67"/>
      <c r="CY247" s="67"/>
      <c r="CZ247" s="67"/>
    </row>
    <row r="248" s="575" customFormat="true" ht="15" customHeight="true" x14ac:dyDescent="0.2">
      <c r="A248" s="131"/>
      <c r="B248" s="184"/>
      <c r="C248" s="137"/>
      <c r="D248" s="146"/>
      <c r="E248" s="146"/>
      <c r="F248" s="146"/>
      <c r="G248" s="145"/>
      <c r="H248" s="136"/>
      <c r="I248" s="146"/>
      <c r="J248" s="146"/>
      <c r="K248" s="146"/>
      <c r="L248" s="135"/>
      <c r="M248" s="137"/>
      <c r="N248" s="146"/>
      <c r="O248" s="146"/>
      <c r="P248" s="146"/>
      <c r="Q248" s="145"/>
      <c r="R248" s="136"/>
      <c r="S248" s="146"/>
      <c r="T248" s="146"/>
      <c r="U248" s="146"/>
      <c r="V248" s="146"/>
      <c r="W248" s="146"/>
      <c r="X248" s="146"/>
      <c r="Y248" s="146"/>
      <c r="Z248" s="146"/>
      <c r="AA248" s="146"/>
      <c r="AB248" s="146"/>
      <c r="AC248" s="146"/>
      <c r="AD248" s="146"/>
      <c r="AE248" s="146"/>
      <c r="AF248" s="146"/>
      <c r="AG248" s="146"/>
      <c r="AH248" s="146"/>
      <c r="AI248" s="146"/>
      <c r="AJ248" s="146"/>
      <c r="AK248" s="146"/>
      <c r="AL248" s="146"/>
      <c r="AM248" s="135"/>
      <c r="AN248" s="918"/>
      <c r="AO248" s="918"/>
      <c r="AP248" s="918"/>
      <c r="AQ248" s="918"/>
      <c r="AR248" s="918"/>
      <c r="AS248" s="918"/>
      <c r="AT248" s="918"/>
      <c r="AU248" s="918"/>
      <c r="AV248" s="918"/>
      <c r="AW248" s="918"/>
      <c r="AX248" s="918"/>
      <c r="AY248" s="918"/>
      <c r="AZ248" s="403"/>
      <c r="BA248" s="679"/>
      <c r="BB248" s="678"/>
      <c r="BC248" s="510"/>
      <c r="BD248" s="509"/>
      <c r="BE248" s="509"/>
      <c r="BF248" s="509"/>
      <c r="BG248" s="513"/>
      <c r="BH248" s="510"/>
      <c r="BI248" s="509"/>
      <c r="BJ248" s="509"/>
      <c r="BK248" s="509"/>
      <c r="BL248" s="513"/>
      <c r="BM248" s="510"/>
      <c r="BN248" s="509"/>
      <c r="BO248" s="509"/>
      <c r="BP248" s="509"/>
      <c r="BQ248" s="513"/>
      <c r="BR248" s="510"/>
      <c r="BS248" s="509"/>
      <c r="BT248" s="509"/>
      <c r="BU248" s="509"/>
      <c r="BV248" s="509"/>
      <c r="BW248" s="509"/>
      <c r="BX248" s="509"/>
      <c r="BY248" s="512"/>
      <c r="BZ248" s="512"/>
      <c r="CA248" s="512"/>
      <c r="CB248" s="512"/>
      <c r="CC248" s="512"/>
      <c r="CD248" s="512"/>
      <c r="CE248" s="512"/>
      <c r="CF248" s="512"/>
      <c r="CG248" s="512"/>
      <c r="CH248" s="512"/>
      <c r="CI248" s="512"/>
      <c r="CJ248" s="512"/>
      <c r="CK248" s="512"/>
      <c r="CL248" s="512"/>
      <c r="CM248" s="512"/>
      <c r="CN248" s="67"/>
      <c r="CO248" s="67"/>
      <c r="CP248" s="67"/>
      <c r="CQ248" s="67"/>
      <c r="CR248" s="67"/>
      <c r="CS248" s="67"/>
      <c r="CT248" s="67"/>
      <c r="CU248" s="67"/>
      <c r="CV248" s="67"/>
      <c r="CW248" s="67"/>
      <c r="CX248" s="67"/>
      <c r="CY248" s="67"/>
      <c r="CZ248" s="67"/>
    </row>
    <row r="249" s="575" customFormat="true" ht="250.15" customHeight="true" x14ac:dyDescent="0.2">
      <c r="B249" s="594"/>
      <c r="AN249" s="403"/>
      <c r="AO249" s="403"/>
      <c r="AP249" s="403"/>
      <c r="AQ249" s="403"/>
      <c r="AR249" s="403"/>
      <c r="AS249" s="403"/>
      <c r="AT249" s="403"/>
      <c r="AU249" s="403"/>
      <c r="AV249" s="403"/>
      <c r="AW249" s="403"/>
      <c r="AX249" s="403"/>
      <c r="AY249" s="403"/>
      <c r="AZ249" s="403"/>
      <c r="BA249" s="367"/>
      <c r="BB249" s="365"/>
      <c r="BC249" s="365"/>
      <c r="BD249" s="365"/>
      <c r="BE249" s="365"/>
      <c r="BF249" s="365"/>
      <c r="BG249" s="365"/>
      <c r="BH249" s="365"/>
      <c r="BI249" s="365"/>
      <c r="BJ249" s="365"/>
      <c r="BK249" s="365"/>
      <c r="BL249" s="365"/>
      <c r="BM249" s="365"/>
      <c r="BN249" s="365"/>
      <c r="BO249" s="365"/>
      <c r="BP249" s="365"/>
      <c r="BQ249" s="365"/>
      <c r="BR249" s="365"/>
      <c r="BS249" s="365"/>
      <c r="BT249" s="365"/>
      <c r="BU249" s="365"/>
      <c r="BV249" s="365"/>
      <c r="BW249" s="365"/>
      <c r="BX249" s="365"/>
      <c r="BY249" s="367"/>
      <c r="BZ249" s="402"/>
      <c r="CA249" s="402"/>
      <c r="CB249" s="402"/>
      <c r="CC249" s="402"/>
      <c r="CD249" s="402"/>
      <c r="CE249" s="402"/>
      <c r="CF249" s="402"/>
      <c r="CG249" s="402"/>
      <c r="CH249" s="402"/>
      <c r="CI249" s="402"/>
      <c r="CJ249" s="402"/>
      <c r="CK249" s="402"/>
      <c r="CL249" s="402"/>
      <c r="CM249" s="402"/>
      <c r="CN249" s="402"/>
      <c r="CO249" s="402"/>
      <c r="CP249" s="402"/>
      <c r="CQ249" s="402"/>
      <c r="CR249" s="402"/>
      <c r="CS249" s="402"/>
      <c r="CT249" s="402"/>
      <c r="CU249" s="402"/>
      <c r="CV249" s="402"/>
      <c r="CW249" s="402"/>
      <c r="CX249" s="402"/>
      <c r="CY249" s="402"/>
      <c r="CZ249" s="402"/>
    </row>
    <row r="250" s="405" customFormat="true" ht="19.15" customHeight="true" x14ac:dyDescent="0.2">
      <c r="B250" s="572"/>
      <c r="AN250" s="398"/>
      <c r="AO250" s="398"/>
      <c r="AP250" s="398"/>
      <c r="AQ250" s="398"/>
      <c r="AR250" s="398"/>
      <c r="AS250" s="398"/>
      <c r="AT250" s="398"/>
      <c r="AU250" s="398"/>
      <c r="AV250" s="398"/>
      <c r="AW250" s="398"/>
      <c r="AX250" s="398"/>
      <c r="AY250" s="398"/>
      <c r="AZ250" s="398"/>
      <c r="BA250" s="570"/>
      <c r="BB250" s="426"/>
      <c r="BC250" s="570"/>
      <c r="BD250" s="570"/>
      <c r="BE250" s="570"/>
      <c r="BF250" s="570"/>
      <c r="BG250" s="570"/>
      <c r="BH250" s="570"/>
      <c r="BI250" s="570"/>
      <c r="BJ250" s="570"/>
      <c r="BK250" s="570"/>
      <c r="BL250" s="570"/>
      <c r="BM250" s="570"/>
      <c r="BN250" s="570"/>
      <c r="BO250" s="570"/>
      <c r="BP250" s="570"/>
      <c r="BQ250" s="570"/>
      <c r="BR250" s="570"/>
      <c r="BS250" s="570"/>
      <c r="BT250" s="570"/>
      <c r="BU250" s="570"/>
      <c r="BV250" s="570"/>
      <c r="BW250" s="570"/>
      <c r="BX250" s="570"/>
      <c r="BY250" s="570"/>
      <c r="BZ250" s="398"/>
      <c r="CA250" s="398"/>
      <c r="CB250" s="398"/>
      <c r="CC250" s="398"/>
      <c r="CD250" s="398"/>
      <c r="CE250" s="398"/>
      <c r="CF250" s="398"/>
      <c r="CG250" s="398"/>
      <c r="CH250" s="398"/>
      <c r="CI250" s="398"/>
      <c r="CJ250" s="398"/>
      <c r="CK250" s="398"/>
      <c r="CL250" s="398"/>
      <c r="CM250" s="398"/>
      <c r="CN250" s="398"/>
      <c r="CO250" s="398"/>
      <c r="CP250" s="398"/>
      <c r="CQ250" s="398"/>
      <c r="CR250" s="398"/>
      <c r="CS250" s="398"/>
      <c r="CT250" s="398"/>
      <c r="CU250" s="398"/>
      <c r="CV250" s="398"/>
      <c r="CW250" s="398"/>
      <c r="CX250" s="398"/>
      <c r="CY250" s="398"/>
      <c r="CZ250" s="398"/>
    </row>
    <row r="251" s="405" customFormat="true" ht="15" customHeight="true" x14ac:dyDescent="0.2">
      <c r="B251" s="572"/>
      <c r="AN251" s="398"/>
      <c r="AO251" s="398"/>
      <c r="AP251" s="398"/>
      <c r="AQ251" s="398"/>
      <c r="AR251" s="398"/>
      <c r="AS251" s="398"/>
      <c r="AT251" s="398"/>
      <c r="AU251" s="398"/>
      <c r="AV251" s="398"/>
      <c r="AW251" s="398"/>
      <c r="AX251" s="398"/>
      <c r="AY251" s="398"/>
      <c r="AZ251" s="398"/>
      <c r="BA251" s="570"/>
      <c r="BB251" s="426"/>
      <c r="BC251" s="570"/>
      <c r="BD251" s="570"/>
      <c r="BE251" s="570"/>
      <c r="BF251" s="570"/>
      <c r="BG251" s="570"/>
      <c r="BH251" s="570"/>
      <c r="BI251" s="570"/>
      <c r="BJ251" s="570"/>
      <c r="BK251" s="570"/>
      <c r="BL251" s="570"/>
      <c r="BM251" s="570"/>
      <c r="BN251" s="570"/>
      <c r="BO251" s="570"/>
      <c r="BP251" s="570"/>
      <c r="BQ251" s="570"/>
      <c r="BR251" s="570"/>
      <c r="BS251" s="570"/>
      <c r="BT251" s="570"/>
      <c r="BU251" s="570"/>
      <c r="BV251" s="570"/>
      <c r="BW251" s="570"/>
      <c r="BX251" s="570"/>
      <c r="BY251" s="570"/>
      <c r="BZ251" s="398"/>
      <c r="CA251" s="398"/>
      <c r="CB251" s="398"/>
      <c r="CC251" s="398"/>
      <c r="CD251" s="398"/>
      <c r="CE251" s="398"/>
      <c r="CF251" s="398"/>
      <c r="CG251" s="398"/>
      <c r="CH251" s="398"/>
      <c r="CI251" s="398"/>
      <c r="CJ251" s="398"/>
      <c r="CK251" s="398"/>
      <c r="CL251" s="398"/>
      <c r="CM251" s="398"/>
      <c r="CN251" s="398"/>
      <c r="CO251" s="398"/>
      <c r="CP251" s="398"/>
      <c r="CQ251" s="398"/>
      <c r="CR251" s="398"/>
      <c r="CS251" s="398"/>
      <c r="CT251" s="398"/>
      <c r="CU251" s="398"/>
      <c r="CV251" s="398"/>
      <c r="CW251" s="398"/>
      <c r="CX251" s="398"/>
      <c r="CY251" s="398"/>
      <c r="CZ251" s="398"/>
    </row>
    <row r="252" s="405" customFormat="true" ht="15" customHeight="true" x14ac:dyDescent="0.2">
      <c r="B252" s="572"/>
      <c r="AN252" s="398"/>
      <c r="AO252" s="398"/>
      <c r="AP252" s="398"/>
      <c r="AQ252" s="398"/>
      <c r="AR252" s="398"/>
      <c r="AS252" s="398"/>
      <c r="AT252" s="398"/>
      <c r="AU252" s="398"/>
      <c r="AV252" s="398"/>
      <c r="AW252" s="398"/>
      <c r="AX252" s="398"/>
      <c r="AY252" s="398"/>
      <c r="AZ252" s="398"/>
      <c r="BA252" s="570"/>
      <c r="BB252" s="426"/>
      <c r="BC252" s="570"/>
      <c r="BD252" s="570"/>
      <c r="BE252" s="570"/>
      <c r="BF252" s="570"/>
      <c r="BG252" s="570"/>
      <c r="BH252" s="570"/>
      <c r="BI252" s="570"/>
      <c r="BJ252" s="570"/>
      <c r="BK252" s="570"/>
      <c r="BL252" s="570"/>
      <c r="BM252" s="570"/>
      <c r="BN252" s="570"/>
      <c r="BO252" s="570"/>
      <c r="BP252" s="570"/>
      <c r="BQ252" s="570"/>
      <c r="BR252" s="570"/>
      <c r="BS252" s="570"/>
      <c r="BT252" s="570"/>
      <c r="BU252" s="570"/>
      <c r="BV252" s="570"/>
      <c r="BW252" s="570"/>
      <c r="BX252" s="570"/>
      <c r="BY252" s="570"/>
      <c r="BZ252" s="398"/>
      <c r="CA252" s="398"/>
      <c r="CB252" s="398"/>
      <c r="CC252" s="398"/>
      <c r="CD252" s="398"/>
      <c r="CE252" s="398"/>
      <c r="CF252" s="398"/>
      <c r="CG252" s="398"/>
      <c r="CH252" s="398"/>
      <c r="CI252" s="398"/>
      <c r="CJ252" s="398"/>
      <c r="CK252" s="398"/>
      <c r="CL252" s="398"/>
      <c r="CM252" s="398"/>
      <c r="CN252" s="398"/>
      <c r="CO252" s="398"/>
      <c r="CP252" s="398"/>
      <c r="CQ252" s="398"/>
      <c r="CR252" s="398"/>
      <c r="CS252" s="398"/>
      <c r="CT252" s="398"/>
      <c r="CU252" s="398"/>
      <c r="CV252" s="398"/>
      <c r="CW252" s="398"/>
      <c r="CX252" s="398"/>
      <c r="CY252" s="398"/>
      <c r="CZ252" s="398"/>
    </row>
    <row r="253" s="405" customFormat="true" ht="15" customHeight="true" x14ac:dyDescent="0.2">
      <c r="B253" s="572"/>
      <c r="AN253" s="398"/>
      <c r="AO253" s="398"/>
      <c r="AP253" s="398"/>
      <c r="AQ253" s="398"/>
      <c r="AR253" s="398"/>
      <c r="AS253" s="398"/>
      <c r="AT253" s="398"/>
      <c r="AU253" s="398"/>
      <c r="AV253" s="398"/>
      <c r="AW253" s="398"/>
      <c r="AX253" s="398"/>
      <c r="AY253" s="398"/>
      <c r="AZ253" s="398"/>
      <c r="BA253" s="570"/>
      <c r="BB253" s="426"/>
      <c r="BC253" s="570"/>
      <c r="BD253" s="570"/>
      <c r="BE253" s="570"/>
      <c r="BF253" s="570"/>
      <c r="BG253" s="570"/>
      <c r="BH253" s="570"/>
      <c r="BI253" s="570"/>
      <c r="BJ253" s="570"/>
      <c r="BK253" s="570"/>
      <c r="BL253" s="570"/>
      <c r="BM253" s="570"/>
      <c r="BN253" s="570"/>
      <c r="BO253" s="570"/>
      <c r="BP253" s="570"/>
      <c r="BQ253" s="570"/>
      <c r="BR253" s="570"/>
      <c r="BS253" s="570"/>
      <c r="BT253" s="570"/>
      <c r="BU253" s="570"/>
      <c r="BV253" s="570"/>
      <c r="BW253" s="570"/>
      <c r="BX253" s="570"/>
      <c r="BY253" s="570"/>
      <c r="BZ253" s="398"/>
      <c r="CA253" s="398"/>
      <c r="CB253" s="398"/>
      <c r="CC253" s="398"/>
      <c r="CD253" s="398"/>
      <c r="CE253" s="398"/>
      <c r="CF253" s="398"/>
      <c r="CG253" s="398"/>
      <c r="CH253" s="398"/>
      <c r="CI253" s="398"/>
      <c r="CJ253" s="398"/>
      <c r="CK253" s="398"/>
      <c r="CL253" s="398"/>
      <c r="CM253" s="398"/>
      <c r="CN253" s="398"/>
      <c r="CO253" s="398"/>
      <c r="CP253" s="398"/>
      <c r="CQ253" s="398"/>
      <c r="CR253" s="398"/>
      <c r="CS253" s="398"/>
      <c r="CT253" s="398"/>
      <c r="CU253" s="398"/>
      <c r="CV253" s="398"/>
      <c r="CW253" s="398"/>
      <c r="CX253" s="398"/>
      <c r="CY253" s="398"/>
      <c r="CZ253" s="398"/>
    </row>
    <row r="254" s="405" customFormat="true" ht="15" customHeight="true" x14ac:dyDescent="0.2">
      <c r="B254" s="572"/>
      <c r="AN254" s="398"/>
      <c r="AO254" s="398"/>
      <c r="AP254" s="398"/>
      <c r="AQ254" s="398"/>
      <c r="AR254" s="398"/>
      <c r="AS254" s="398"/>
      <c r="AT254" s="398"/>
      <c r="AU254" s="398"/>
      <c r="AV254" s="398"/>
      <c r="AW254" s="398"/>
      <c r="AX254" s="398"/>
      <c r="AY254" s="398"/>
      <c r="AZ254" s="398"/>
      <c r="BA254" s="570"/>
      <c r="BB254" s="426"/>
      <c r="BC254" s="570"/>
      <c r="BD254" s="570"/>
      <c r="BE254" s="570"/>
      <c r="BF254" s="570"/>
      <c r="BG254" s="570"/>
      <c r="BH254" s="570"/>
      <c r="BI254" s="570"/>
      <c r="BJ254" s="570"/>
      <c r="BK254" s="570"/>
      <c r="BL254" s="570"/>
      <c r="BM254" s="570"/>
      <c r="BN254" s="570"/>
      <c r="BO254" s="570"/>
      <c r="BP254" s="570"/>
      <c r="BQ254" s="570"/>
      <c r="BR254" s="570"/>
      <c r="BS254" s="570"/>
      <c r="BT254" s="570"/>
      <c r="BU254" s="570"/>
      <c r="BV254" s="570"/>
      <c r="BW254" s="570"/>
      <c r="BX254" s="570"/>
      <c r="BY254" s="570"/>
      <c r="BZ254" s="398"/>
      <c r="CA254" s="398"/>
      <c r="CB254" s="398"/>
      <c r="CC254" s="398"/>
      <c r="CD254" s="398"/>
      <c r="CE254" s="398"/>
      <c r="CF254" s="398"/>
      <c r="CG254" s="398"/>
      <c r="CH254" s="398"/>
      <c r="CI254" s="398"/>
      <c r="CJ254" s="398"/>
      <c r="CK254" s="398"/>
      <c r="CL254" s="398"/>
      <c r="CM254" s="398"/>
      <c r="CN254" s="398"/>
      <c r="CO254" s="398"/>
      <c r="CP254" s="398"/>
      <c r="CQ254" s="398"/>
      <c r="CR254" s="398"/>
      <c r="CS254" s="398"/>
      <c r="CT254" s="398"/>
      <c r="CU254" s="398"/>
      <c r="CV254" s="398"/>
      <c r="CW254" s="398"/>
      <c r="CX254" s="398"/>
      <c r="CY254" s="398"/>
      <c r="CZ254" s="398"/>
    </row>
    <row r="255" s="405" customFormat="true" ht="15" customHeight="true" x14ac:dyDescent="0.2">
      <c r="B255" s="572"/>
      <c r="AN255" s="398"/>
      <c r="AO255" s="398"/>
      <c r="AP255" s="398"/>
      <c r="AQ255" s="398"/>
      <c r="AR255" s="398"/>
      <c r="AS255" s="398"/>
      <c r="AT255" s="398"/>
      <c r="AU255" s="398"/>
      <c r="AV255" s="398"/>
      <c r="AW255" s="398"/>
      <c r="AX255" s="398"/>
      <c r="AY255" s="398"/>
      <c r="AZ255" s="398"/>
      <c r="BA255" s="570"/>
      <c r="BB255" s="426"/>
      <c r="BC255" s="570"/>
      <c r="BD255" s="570"/>
      <c r="BE255" s="570"/>
      <c r="BF255" s="570"/>
      <c r="BG255" s="570"/>
      <c r="BH255" s="570"/>
      <c r="BI255" s="570"/>
      <c r="BJ255" s="570"/>
      <c r="BK255" s="570"/>
      <c r="BL255" s="570"/>
      <c r="BM255" s="570"/>
      <c r="BN255" s="570"/>
      <c r="BO255" s="570"/>
      <c r="BP255" s="570"/>
      <c r="BQ255" s="570"/>
      <c r="BR255" s="570"/>
      <c r="BS255" s="570"/>
      <c r="BT255" s="570"/>
      <c r="BU255" s="570"/>
      <c r="BV255" s="570"/>
      <c r="BW255" s="570"/>
      <c r="BX255" s="570"/>
      <c r="BY255" s="570"/>
      <c r="BZ255" s="398"/>
      <c r="CA255" s="398"/>
      <c r="CB255" s="398"/>
      <c r="CC255" s="398"/>
      <c r="CD255" s="398"/>
      <c r="CE255" s="398"/>
      <c r="CF255" s="398"/>
      <c r="CG255" s="398"/>
      <c r="CH255" s="398"/>
      <c r="CI255" s="398"/>
      <c r="CJ255" s="398"/>
      <c r="CK255" s="398"/>
      <c r="CL255" s="398"/>
      <c r="CM255" s="398"/>
      <c r="CN255" s="398"/>
      <c r="CO255" s="398"/>
      <c r="CP255" s="398"/>
      <c r="CQ255" s="398"/>
      <c r="CR255" s="398"/>
      <c r="CS255" s="398"/>
      <c r="CT255" s="398"/>
      <c r="CU255" s="398"/>
      <c r="CV255" s="398"/>
      <c r="CW255" s="398"/>
      <c r="CX255" s="398"/>
      <c r="CY255" s="398"/>
      <c r="CZ255" s="398"/>
    </row>
    <row r="256" s="405" customFormat="true" ht="15" customHeight="true" x14ac:dyDescent="0.2">
      <c r="B256" s="572"/>
      <c r="AN256" s="398"/>
      <c r="AO256" s="398"/>
      <c r="AP256" s="398"/>
      <c r="AQ256" s="398"/>
      <c r="AR256" s="398"/>
      <c r="AS256" s="398"/>
      <c r="AT256" s="398"/>
      <c r="AU256" s="398"/>
      <c r="AV256" s="398"/>
      <c r="AW256" s="398"/>
      <c r="AX256" s="398"/>
      <c r="AY256" s="398"/>
      <c r="AZ256" s="398"/>
      <c r="BA256" s="570"/>
      <c r="BB256" s="426"/>
      <c r="BC256" s="570"/>
      <c r="BD256" s="570"/>
      <c r="BE256" s="570"/>
      <c r="BF256" s="570"/>
      <c r="BG256" s="570"/>
      <c r="BH256" s="570"/>
      <c r="BI256" s="570"/>
      <c r="BJ256" s="570"/>
      <c r="BK256" s="570"/>
      <c r="BL256" s="570"/>
      <c r="BM256" s="570"/>
      <c r="BN256" s="570"/>
      <c r="BO256" s="570"/>
      <c r="BP256" s="570"/>
      <c r="BQ256" s="570"/>
      <c r="BR256" s="570"/>
      <c r="BS256" s="570"/>
      <c r="BT256" s="570"/>
      <c r="BU256" s="570"/>
      <c r="BV256" s="570"/>
      <c r="BW256" s="570"/>
      <c r="BX256" s="570"/>
      <c r="BY256" s="570"/>
      <c r="BZ256" s="398"/>
      <c r="CA256" s="398"/>
      <c r="CB256" s="398"/>
      <c r="CC256" s="398"/>
      <c r="CD256" s="398"/>
      <c r="CE256" s="398"/>
      <c r="CF256" s="398"/>
      <c r="CG256" s="398"/>
      <c r="CH256" s="398"/>
      <c r="CI256" s="398"/>
      <c r="CJ256" s="398"/>
      <c r="CK256" s="398"/>
      <c r="CL256" s="398"/>
      <c r="CM256" s="398"/>
      <c r="CN256" s="398"/>
      <c r="CO256" s="398"/>
      <c r="CP256" s="398"/>
      <c r="CQ256" s="398"/>
      <c r="CR256" s="398"/>
      <c r="CS256" s="398"/>
      <c r="CT256" s="398"/>
      <c r="CU256" s="398"/>
      <c r="CV256" s="398"/>
      <c r="CW256" s="398"/>
      <c r="CX256" s="398"/>
      <c r="CY256" s="398"/>
      <c r="CZ256" s="398"/>
    </row>
    <row r="257" s="405" customFormat="true" ht="18" customHeight="true" x14ac:dyDescent="0.2">
      <c r="B257" s="572"/>
      <c r="AN257" s="398"/>
      <c r="AO257" s="398"/>
      <c r="AP257" s="398"/>
      <c r="AQ257" s="398"/>
      <c r="AR257" s="398"/>
      <c r="AS257" s="398"/>
      <c r="AT257" s="398"/>
      <c r="AU257" s="398"/>
      <c r="AV257" s="398"/>
      <c r="AW257" s="398"/>
      <c r="AX257" s="398"/>
      <c r="AY257" s="398"/>
      <c r="AZ257" s="398"/>
      <c r="BA257" s="570"/>
      <c r="BB257" s="426"/>
      <c r="BC257" s="570"/>
      <c r="BD257" s="570"/>
      <c r="BE257" s="570"/>
      <c r="BF257" s="570"/>
      <c r="BG257" s="570"/>
      <c r="BH257" s="570"/>
      <c r="BI257" s="570"/>
      <c r="BJ257" s="570"/>
      <c r="BK257" s="570"/>
      <c r="BL257" s="570"/>
      <c r="BM257" s="570"/>
      <c r="BN257" s="570"/>
      <c r="BO257" s="570"/>
      <c r="BP257" s="570"/>
      <c r="BQ257" s="570"/>
      <c r="BR257" s="570"/>
      <c r="BS257" s="570"/>
      <c r="BT257" s="570"/>
      <c r="BU257" s="570"/>
      <c r="BV257" s="570"/>
      <c r="BW257" s="570"/>
      <c r="BX257" s="570"/>
      <c r="BY257" s="570"/>
      <c r="BZ257" s="398"/>
      <c r="CA257" s="398"/>
      <c r="CB257" s="398"/>
      <c r="CC257" s="398"/>
      <c r="CD257" s="398"/>
      <c r="CE257" s="398"/>
      <c r="CF257" s="398"/>
      <c r="CG257" s="398"/>
      <c r="CH257" s="398"/>
      <c r="CI257" s="398"/>
      <c r="CJ257" s="398"/>
      <c r="CK257" s="398"/>
      <c r="CL257" s="398"/>
      <c r="CM257" s="398"/>
      <c r="CN257" s="398"/>
      <c r="CO257" s="398"/>
      <c r="CP257" s="398"/>
      <c r="CQ257" s="398"/>
      <c r="CR257" s="398"/>
      <c r="CS257" s="398"/>
      <c r="CT257" s="398"/>
      <c r="CU257" s="398"/>
      <c r="CV257" s="398"/>
      <c r="CW257" s="398"/>
      <c r="CX257" s="398"/>
      <c r="CY257" s="398"/>
      <c r="CZ257" s="398"/>
    </row>
    <row r="258" s="405" customFormat="true" ht="18" customHeight="true" x14ac:dyDescent="0.2">
      <c r="B258" s="572"/>
      <c r="AN258" s="398"/>
      <c r="AO258" s="398"/>
      <c r="AP258" s="398"/>
      <c r="AQ258" s="398"/>
      <c r="AR258" s="398"/>
      <c r="AS258" s="398"/>
      <c r="AT258" s="398"/>
      <c r="AU258" s="398"/>
      <c r="AV258" s="398"/>
      <c r="AW258" s="398"/>
      <c r="AX258" s="398"/>
      <c r="AY258" s="398"/>
      <c r="AZ258" s="398"/>
      <c r="BA258" s="570"/>
      <c r="BB258" s="426"/>
      <c r="BC258" s="570"/>
      <c r="BD258" s="570"/>
      <c r="BE258" s="570"/>
      <c r="BF258" s="570"/>
      <c r="BG258" s="570"/>
      <c r="BH258" s="570"/>
      <c r="BI258" s="570"/>
      <c r="BJ258" s="570"/>
      <c r="BK258" s="570"/>
      <c r="BL258" s="570"/>
      <c r="BM258" s="570"/>
      <c r="BN258" s="570"/>
      <c r="BO258" s="570"/>
      <c r="BP258" s="570"/>
      <c r="BQ258" s="570"/>
      <c r="BR258" s="570"/>
      <c r="BS258" s="570"/>
      <c r="BT258" s="570"/>
      <c r="BU258" s="570"/>
      <c r="BV258" s="570"/>
      <c r="BW258" s="570"/>
      <c r="BX258" s="570"/>
      <c r="BY258" s="570"/>
      <c r="BZ258" s="398"/>
      <c r="CA258" s="398"/>
      <c r="CB258" s="398"/>
      <c r="CC258" s="398"/>
      <c r="CD258" s="398"/>
      <c r="CE258" s="398"/>
      <c r="CF258" s="398"/>
      <c r="CG258" s="398"/>
      <c r="CH258" s="398"/>
      <c r="CI258" s="398"/>
      <c r="CJ258" s="398"/>
      <c r="CK258" s="398"/>
      <c r="CL258" s="398"/>
      <c r="CM258" s="398"/>
      <c r="CN258" s="398"/>
      <c r="CO258" s="398"/>
      <c r="CP258" s="398"/>
      <c r="CQ258" s="398"/>
      <c r="CR258" s="398"/>
      <c r="CS258" s="398"/>
      <c r="CT258" s="398"/>
      <c r="CU258" s="398"/>
      <c r="CV258" s="398"/>
      <c r="CW258" s="398"/>
      <c r="CX258" s="398"/>
      <c r="CY258" s="398"/>
      <c r="CZ258" s="398"/>
    </row>
    <row r="259" s="575" customFormat="true" ht="15" customHeight="true" x14ac:dyDescent="0.2">
      <c r="B259" s="594"/>
      <c r="AN259" s="403"/>
      <c r="AO259" s="403"/>
      <c r="AP259" s="403"/>
      <c r="AQ259" s="403"/>
      <c r="AR259" s="403"/>
      <c r="AS259" s="403"/>
      <c r="AT259" s="403"/>
      <c r="AU259" s="403"/>
      <c r="AV259" s="403"/>
      <c r="AW259" s="403"/>
      <c r="AX259" s="403"/>
      <c r="AY259" s="403"/>
      <c r="AZ259" s="403"/>
      <c r="BA259" s="404" t="s">
        <v>131</v>
      </c>
      <c r="BB259" s="372" t="s">
        <v>85</v>
      </c>
      <c r="BC259" s="1046" t="s">
        <v>115</v>
      </c>
      <c r="BD259" s="1047"/>
      <c r="BE259" s="1047"/>
      <c r="BF259" s="1047"/>
      <c r="BG259" s="1048"/>
      <c r="BH259" s="1046" t="s">
        <v>38</v>
      </c>
      <c r="BI259" s="1047"/>
      <c r="BJ259" s="1047"/>
      <c r="BK259" s="1047"/>
      <c r="BL259" s="1048"/>
      <c r="BM259" s="1046" t="s">
        <v>37</v>
      </c>
      <c r="BN259" s="1047"/>
      <c r="BO259" s="1047"/>
      <c r="BP259" s="1047"/>
      <c r="BQ259" s="1049"/>
      <c r="BR259" s="80" t="s">
        <v>141</v>
      </c>
      <c r="BS259" s="484"/>
      <c r="BT259" s="484"/>
      <c r="BU259" s="484"/>
      <c r="BV259" s="484"/>
      <c r="BW259" s="484"/>
      <c r="BX259" s="484"/>
      <c r="BY259" s="484"/>
      <c r="BZ259" s="498"/>
      <c r="CA259" s="498"/>
      <c r="CB259" s="498"/>
      <c r="CC259" s="498"/>
      <c r="CD259" s="498"/>
      <c r="CE259" s="498"/>
      <c r="CF259" s="498"/>
      <c r="CG259" s="498"/>
      <c r="CH259" s="498"/>
      <c r="CI259" s="498"/>
      <c r="CJ259" s="498"/>
      <c r="CK259" s="498"/>
      <c r="CL259" s="498"/>
      <c r="CM259" s="498"/>
      <c r="CN259" s="402"/>
      <c r="CO259" s="402"/>
      <c r="CP259" s="402"/>
      <c r="CQ259" s="402"/>
      <c r="CR259" s="402"/>
      <c r="CS259" s="402"/>
      <c r="CT259" s="402"/>
      <c r="CU259" s="402"/>
      <c r="CV259" s="402"/>
      <c r="CW259" s="402"/>
      <c r="CX259" s="402"/>
      <c r="CY259" s="402"/>
      <c r="CZ259" s="402"/>
    </row>
    <row r="260" s="575" customFormat="true" ht="24" x14ac:dyDescent="0.2">
      <c r="B260" s="594"/>
      <c r="AN260" s="403"/>
      <c r="AO260" s="403"/>
      <c r="AP260" s="403"/>
      <c r="AQ260" s="403"/>
      <c r="AR260" s="403"/>
      <c r="AS260" s="403"/>
      <c r="AT260" s="403"/>
      <c r="AU260" s="403"/>
      <c r="AV260" s="403"/>
      <c r="AW260" s="403"/>
      <c r="AX260" s="403"/>
      <c r="AY260" s="403"/>
      <c r="AZ260" s="403"/>
      <c r="BA260" s="390" t="s">
        <v>119</v>
      </c>
      <c r="BB260" s="389"/>
      <c r="BC260" s="515" t="s">
        <v>0</v>
      </c>
      <c r="BD260" s="628" t="s">
        <v>1</v>
      </c>
      <c r="BE260" s="628" t="s">
        <v>2</v>
      </c>
      <c r="BF260" s="628" t="s">
        <v>3</v>
      </c>
      <c r="BG260" s="516" t="s">
        <v>4</v>
      </c>
      <c r="BH260" s="515" t="s">
        <v>0</v>
      </c>
      <c r="BI260" s="628" t="s">
        <v>1</v>
      </c>
      <c r="BJ260" s="628" t="s">
        <v>2</v>
      </c>
      <c r="BK260" s="628" t="s">
        <v>3</v>
      </c>
      <c r="BL260" s="516" t="s">
        <v>4</v>
      </c>
      <c r="BM260" s="515" t="s">
        <v>0</v>
      </c>
      <c r="BN260" s="628" t="s">
        <v>1</v>
      </c>
      <c r="BO260" s="628" t="s">
        <v>2</v>
      </c>
      <c r="BP260" s="628" t="s">
        <v>3</v>
      </c>
      <c r="BQ260" s="516" t="s">
        <v>4</v>
      </c>
      <c r="BR260" s="515" t="s">
        <v>245</v>
      </c>
      <c r="BS260" s="628" t="s">
        <v>246</v>
      </c>
      <c r="BT260" s="628" t="s">
        <v>247</v>
      </c>
      <c r="BU260" s="628" t="s">
        <v>248</v>
      </c>
      <c r="BV260" s="628" t="s">
        <v>249</v>
      </c>
      <c r="BW260" s="628" t="s">
        <v>250</v>
      </c>
      <c r="BX260" s="628" t="s">
        <v>251</v>
      </c>
      <c r="BY260" s="629" t="s">
        <v>252</v>
      </c>
      <c r="BZ260" s="629" t="s">
        <v>253</v>
      </c>
      <c r="CA260" s="629" t="s">
        <v>254</v>
      </c>
      <c r="CB260" s="629" t="s">
        <v>255</v>
      </c>
      <c r="CC260" s="629" t="s">
        <v>256</v>
      </c>
      <c r="CD260" s="629" t="s">
        <v>257</v>
      </c>
      <c r="CE260" s="629" t="s">
        <v>258</v>
      </c>
      <c r="CF260" s="629" t="s">
        <v>259</v>
      </c>
      <c r="CG260" s="629" t="s">
        <v>260</v>
      </c>
      <c r="CH260" s="629" t="s">
        <v>261</v>
      </c>
      <c r="CI260" s="629" t="s">
        <v>262</v>
      </c>
      <c r="CJ260" s="629" t="s">
        <v>263</v>
      </c>
      <c r="CK260" s="629" t="s">
        <v>264</v>
      </c>
      <c r="CL260" s="629" t="s">
        <v>265</v>
      </c>
      <c r="CM260" s="629" t="s">
        <v>266</v>
      </c>
      <c r="CN260" s="235"/>
      <c r="CO260" s="235"/>
      <c r="CP260" s="235"/>
      <c r="CQ260" s="235"/>
      <c r="CR260" s="235"/>
      <c r="CS260" s="235"/>
      <c r="CT260" s="235"/>
      <c r="CU260" s="235"/>
      <c r="CV260" s="235"/>
      <c r="CW260" s="235"/>
      <c r="CX260" s="235"/>
      <c r="CY260" s="235"/>
      <c r="CZ260" s="235"/>
    </row>
    <row r="261" s="575" customFormat="true" ht="15" customHeight="true" x14ac:dyDescent="0.2">
      <c r="B261" s="594"/>
      <c r="AN261" s="403"/>
      <c r="AO261" s="403"/>
      <c r="AP261" s="403"/>
      <c r="AQ261" s="403"/>
      <c r="AR261" s="403"/>
      <c r="AS261" s="403"/>
      <c r="AT261" s="403"/>
      <c r="AU261" s="403"/>
      <c r="AV261" s="403"/>
      <c r="AW261" s="403"/>
      <c r="AX261" s="403"/>
      <c r="AY261" s="403"/>
      <c r="AZ261" s="403"/>
      <c r="BA261" s="1050" t="s">
        <v>73</v>
      </c>
      <c r="BB261" s="680" t="s">
        <v>49</v>
      </c>
      <c r="BC261" s="112" t="s">
        <v>35</v>
      </c>
      <c r="BD261" s="108" t="s">
        <v>35</v>
      </c>
      <c r="BE261" s="108" t="s">
        <v>35</v>
      </c>
      <c r="BF261" s="108" t="s">
        <v>35</v>
      </c>
      <c r="BG261" s="103" t="s">
        <v>35</v>
      </c>
      <c r="BH261" s="112" t="s">
        <v>35</v>
      </c>
      <c r="BI261" s="108" t="s">
        <v>35</v>
      </c>
      <c r="BJ261" s="108" t="s">
        <v>35</v>
      </c>
      <c r="BK261" s="108" t="s">
        <v>35</v>
      </c>
      <c r="BL261" s="103" t="s">
        <v>35</v>
      </c>
      <c r="BM261" s="112" t="s">
        <v>35</v>
      </c>
      <c r="BN261" s="108" t="s">
        <v>35</v>
      </c>
      <c r="BO261" s="108" t="s">
        <v>35</v>
      </c>
      <c r="BP261" s="108" t="s">
        <v>35</v>
      </c>
      <c r="BQ261" s="103" t="s">
        <v>35</v>
      </c>
      <c r="BR261" s="112" t="s">
        <v>35</v>
      </c>
      <c r="BS261" s="108" t="s">
        <v>35</v>
      </c>
      <c r="BT261" s="108" t="s">
        <v>35</v>
      </c>
      <c r="BU261" s="108" t="s">
        <v>35</v>
      </c>
      <c r="BV261" s="108" t="s">
        <v>35</v>
      </c>
      <c r="BW261" s="108" t="s">
        <v>35</v>
      </c>
      <c r="BX261" s="108" t="s">
        <v>35</v>
      </c>
      <c r="BY261" s="97" t="s">
        <v>35</v>
      </c>
      <c r="BZ261" s="97" t="s">
        <v>35</v>
      </c>
      <c r="CA261" s="97" t="s">
        <v>35</v>
      </c>
      <c r="CB261" s="97" t="s">
        <v>35</v>
      </c>
      <c r="CC261" s="97" t="s">
        <v>35</v>
      </c>
      <c r="CD261" s="97" t="s">
        <v>35</v>
      </c>
      <c r="CE261" s="97" t="s">
        <v>35</v>
      </c>
      <c r="CF261" s="97" t="s">
        <v>35</v>
      </c>
      <c r="CG261" s="97" t="s">
        <v>35</v>
      </c>
      <c r="CH261" s="97" t="s">
        <v>35</v>
      </c>
      <c r="CI261" s="97" t="s">
        <v>35</v>
      </c>
      <c r="CJ261" s="97" t="s">
        <v>35</v>
      </c>
      <c r="CK261" s="97" t="s">
        <v>35</v>
      </c>
      <c r="CL261" s="97" t="s">
        <v>35</v>
      </c>
      <c r="CM261" s="97" t="s">
        <v>35</v>
      </c>
      <c r="CN261" s="68"/>
      <c r="CO261" s="68"/>
      <c r="CP261" s="68"/>
      <c r="CQ261" s="68"/>
      <c r="CR261" s="68"/>
      <c r="CS261" s="68"/>
      <c r="CT261" s="68"/>
      <c r="CU261" s="68"/>
      <c r="CV261" s="68"/>
      <c r="CW261" s="68"/>
      <c r="CX261" s="68"/>
      <c r="CY261" s="68"/>
      <c r="CZ261" s="68"/>
    </row>
    <row r="262" s="575" customFormat="true" ht="15" customHeight="true" x14ac:dyDescent="0.2">
      <c r="B262" s="594"/>
      <c r="AN262" s="403"/>
      <c r="AO262" s="403"/>
      <c r="AP262" s="403"/>
      <c r="AQ262" s="403"/>
      <c r="AR262" s="403"/>
      <c r="AS262" s="403"/>
      <c r="AT262" s="403"/>
      <c r="AU262" s="403"/>
      <c r="AV262" s="403"/>
      <c r="AW262" s="403"/>
      <c r="AX262" s="403"/>
      <c r="AY262" s="403"/>
      <c r="AZ262" s="403"/>
      <c r="BA262" s="1043"/>
      <c r="BB262" s="678" t="s">
        <v>48</v>
      </c>
      <c r="BC262" s="111" t="s">
        <v>35</v>
      </c>
      <c r="BD262" s="107" t="s">
        <v>35</v>
      </c>
      <c r="BE262" s="107" t="s">
        <v>35</v>
      </c>
      <c r="BF262" s="107" t="s">
        <v>35</v>
      </c>
      <c r="BG262" s="102" t="s">
        <v>35</v>
      </c>
      <c r="BH262" s="111" t="s">
        <v>35</v>
      </c>
      <c r="BI262" s="107" t="s">
        <v>35</v>
      </c>
      <c r="BJ262" s="107" t="s">
        <v>35</v>
      </c>
      <c r="BK262" s="107" t="s">
        <v>35</v>
      </c>
      <c r="BL262" s="102" t="s">
        <v>35</v>
      </c>
      <c r="BM262" s="111" t="s">
        <v>35</v>
      </c>
      <c r="BN262" s="107" t="s">
        <v>35</v>
      </c>
      <c r="BO262" s="107" t="s">
        <v>35</v>
      </c>
      <c r="BP262" s="107" t="s">
        <v>35</v>
      </c>
      <c r="BQ262" s="102" t="s">
        <v>35</v>
      </c>
      <c r="BR262" s="111" t="s">
        <v>35</v>
      </c>
      <c r="BS262" s="107" t="s">
        <v>35</v>
      </c>
      <c r="BT262" s="107" t="s">
        <v>35</v>
      </c>
      <c r="BU262" s="107" t="s">
        <v>35</v>
      </c>
      <c r="BV262" s="107" t="s">
        <v>35</v>
      </c>
      <c r="BW262" s="107" t="s">
        <v>35</v>
      </c>
      <c r="BX262" s="107" t="s">
        <v>35</v>
      </c>
      <c r="BY262" s="96" t="s">
        <v>35</v>
      </c>
      <c r="BZ262" s="96" t="s">
        <v>35</v>
      </c>
      <c r="CA262" s="96" t="s">
        <v>35</v>
      </c>
      <c r="CB262" s="96" t="s">
        <v>35</v>
      </c>
      <c r="CC262" s="96" t="s">
        <v>35</v>
      </c>
      <c r="CD262" s="96" t="s">
        <v>35</v>
      </c>
      <c r="CE262" s="96" t="s">
        <v>35</v>
      </c>
      <c r="CF262" s="96" t="s">
        <v>35</v>
      </c>
      <c r="CG262" s="96" t="s">
        <v>35</v>
      </c>
      <c r="CH262" s="96" t="s">
        <v>35</v>
      </c>
      <c r="CI262" s="96" t="s">
        <v>35</v>
      </c>
      <c r="CJ262" s="96" t="s">
        <v>35</v>
      </c>
      <c r="CK262" s="96" t="s">
        <v>35</v>
      </c>
      <c r="CL262" s="96" t="s">
        <v>35</v>
      </c>
      <c r="CM262" s="96" t="s">
        <v>35</v>
      </c>
      <c r="CN262" s="68"/>
      <c r="CO262" s="68"/>
      <c r="CP262" s="68"/>
      <c r="CQ262" s="68"/>
      <c r="CR262" s="68"/>
      <c r="CS262" s="68"/>
      <c r="CT262" s="68"/>
      <c r="CU262" s="68"/>
      <c r="CV262" s="68"/>
      <c r="CW262" s="68"/>
      <c r="CX262" s="68"/>
      <c r="CY262" s="68"/>
      <c r="CZ262" s="68"/>
    </row>
    <row r="263" s="575" customFormat="true" ht="15" customHeight="true" x14ac:dyDescent="0.2">
      <c r="B263" s="594"/>
      <c r="AN263" s="403"/>
      <c r="AO263" s="403"/>
      <c r="AP263" s="403"/>
      <c r="AQ263" s="403"/>
      <c r="AR263" s="403"/>
      <c r="AS263" s="403"/>
      <c r="AT263" s="403"/>
      <c r="AU263" s="403"/>
      <c r="AV263" s="403"/>
      <c r="AW263" s="403"/>
      <c r="AX263" s="403"/>
      <c r="AY263" s="403"/>
      <c r="AZ263" s="403"/>
      <c r="BA263" s="1043"/>
      <c r="BB263" s="678" t="s">
        <v>113</v>
      </c>
      <c r="BC263" s="111" t="s">
        <v>35</v>
      </c>
      <c r="BD263" s="107" t="s">
        <v>35</v>
      </c>
      <c r="BE263" s="107" t="s">
        <v>35</v>
      </c>
      <c r="BF263" s="107" t="s">
        <v>35</v>
      </c>
      <c r="BG263" s="102" t="s">
        <v>35</v>
      </c>
      <c r="BH263" s="111" t="s">
        <v>35</v>
      </c>
      <c r="BI263" s="107" t="s">
        <v>35</v>
      </c>
      <c r="BJ263" s="107" t="s">
        <v>35</v>
      </c>
      <c r="BK263" s="107" t="s">
        <v>35</v>
      </c>
      <c r="BL263" s="102" t="s">
        <v>35</v>
      </c>
      <c r="BM263" s="111" t="s">
        <v>35</v>
      </c>
      <c r="BN263" s="107" t="s">
        <v>35</v>
      </c>
      <c r="BO263" s="107" t="s">
        <v>35</v>
      </c>
      <c r="BP263" s="107" t="s">
        <v>35</v>
      </c>
      <c r="BQ263" s="102" t="s">
        <v>35</v>
      </c>
      <c r="BR263" s="111" t="s">
        <v>35</v>
      </c>
      <c r="BS263" s="107" t="s">
        <v>35</v>
      </c>
      <c r="BT263" s="107" t="s">
        <v>35</v>
      </c>
      <c r="BU263" s="107" t="s">
        <v>35</v>
      </c>
      <c r="BV263" s="107" t="s">
        <v>35</v>
      </c>
      <c r="BW263" s="107" t="s">
        <v>35</v>
      </c>
      <c r="BX263" s="107" t="s">
        <v>35</v>
      </c>
      <c r="BY263" s="96" t="s">
        <v>35</v>
      </c>
      <c r="BZ263" s="96" t="s">
        <v>35</v>
      </c>
      <c r="CA263" s="96" t="s">
        <v>35</v>
      </c>
      <c r="CB263" s="96" t="s">
        <v>35</v>
      </c>
      <c r="CC263" s="96" t="s">
        <v>35</v>
      </c>
      <c r="CD263" s="96" t="s">
        <v>35</v>
      </c>
      <c r="CE263" s="96" t="s">
        <v>35</v>
      </c>
      <c r="CF263" s="96" t="s">
        <v>35</v>
      </c>
      <c r="CG263" s="96" t="s">
        <v>35</v>
      </c>
      <c r="CH263" s="96" t="s">
        <v>35</v>
      </c>
      <c r="CI263" s="96" t="s">
        <v>35</v>
      </c>
      <c r="CJ263" s="96" t="s">
        <v>35</v>
      </c>
      <c r="CK263" s="96" t="s">
        <v>35</v>
      </c>
      <c r="CL263" s="96" t="s">
        <v>35</v>
      </c>
      <c r="CM263" s="96" t="s">
        <v>35</v>
      </c>
      <c r="CN263" s="68"/>
      <c r="CO263" s="68"/>
      <c r="CP263" s="68"/>
      <c r="CQ263" s="68"/>
      <c r="CR263" s="68"/>
      <c r="CS263" s="68"/>
      <c r="CT263" s="68"/>
      <c r="CU263" s="68"/>
      <c r="CV263" s="68"/>
      <c r="CW263" s="68"/>
      <c r="CX263" s="68"/>
      <c r="CY263" s="68"/>
      <c r="CZ263" s="68"/>
    </row>
    <row r="264" s="575" customFormat="true" ht="15" customHeight="true" x14ac:dyDescent="0.2">
      <c r="B264" s="594"/>
      <c r="AN264" s="403"/>
      <c r="AO264" s="403"/>
      <c r="AP264" s="403"/>
      <c r="AQ264" s="403"/>
      <c r="AR264" s="403"/>
      <c r="AS264" s="403"/>
      <c r="AT264" s="403"/>
      <c r="AU264" s="403"/>
      <c r="AV264" s="403"/>
      <c r="AW264" s="403"/>
      <c r="AX264" s="403"/>
      <c r="AY264" s="403"/>
      <c r="AZ264" s="403"/>
      <c r="BA264" s="1043" t="s">
        <v>74</v>
      </c>
      <c r="BB264" s="678" t="s">
        <v>89</v>
      </c>
      <c r="BC264" s="111" t="s">
        <v>35</v>
      </c>
      <c r="BD264" s="107" t="s">
        <v>35</v>
      </c>
      <c r="BE264" s="107" t="s">
        <v>35</v>
      </c>
      <c r="BF264" s="107" t="s">
        <v>35</v>
      </c>
      <c r="BG264" s="102" t="s">
        <v>35</v>
      </c>
      <c r="BH264" s="111" t="s">
        <v>35</v>
      </c>
      <c r="BI264" s="107" t="s">
        <v>35</v>
      </c>
      <c r="BJ264" s="107" t="s">
        <v>35</v>
      </c>
      <c r="BK264" s="107" t="s">
        <v>35</v>
      </c>
      <c r="BL264" s="102" t="s">
        <v>35</v>
      </c>
      <c r="BM264" s="111" t="s">
        <v>35</v>
      </c>
      <c r="BN264" s="107" t="s">
        <v>35</v>
      </c>
      <c r="BO264" s="107" t="s">
        <v>35</v>
      </c>
      <c r="BP264" s="107" t="s">
        <v>35</v>
      </c>
      <c r="BQ264" s="102" t="s">
        <v>35</v>
      </c>
      <c r="BR264" s="111" t="s">
        <v>35</v>
      </c>
      <c r="BS264" s="107" t="s">
        <v>35</v>
      </c>
      <c r="BT264" s="107" t="s">
        <v>35</v>
      </c>
      <c r="BU264" s="107" t="s">
        <v>35</v>
      </c>
      <c r="BV264" s="107" t="s">
        <v>35</v>
      </c>
      <c r="BW264" s="107" t="s">
        <v>35</v>
      </c>
      <c r="BX264" s="107" t="s">
        <v>35</v>
      </c>
      <c r="BY264" s="96" t="s">
        <v>35</v>
      </c>
      <c r="BZ264" s="96" t="s">
        <v>35</v>
      </c>
      <c r="CA264" s="96" t="s">
        <v>35</v>
      </c>
      <c r="CB264" s="96" t="s">
        <v>35</v>
      </c>
      <c r="CC264" s="96" t="s">
        <v>35</v>
      </c>
      <c r="CD264" s="96" t="s">
        <v>35</v>
      </c>
      <c r="CE264" s="96" t="s">
        <v>35</v>
      </c>
      <c r="CF264" s="96" t="s">
        <v>35</v>
      </c>
      <c r="CG264" s="96" t="s">
        <v>35</v>
      </c>
      <c r="CH264" s="96" t="s">
        <v>35</v>
      </c>
      <c r="CI264" s="96" t="s">
        <v>35</v>
      </c>
      <c r="CJ264" s="96" t="s">
        <v>35</v>
      </c>
      <c r="CK264" s="96" t="s">
        <v>35</v>
      </c>
      <c r="CL264" s="96" t="s">
        <v>35</v>
      </c>
      <c r="CM264" s="96" t="s">
        <v>35</v>
      </c>
      <c r="CN264" s="68"/>
      <c r="CO264" s="68"/>
      <c r="CP264" s="68"/>
      <c r="CQ264" s="68"/>
      <c r="CR264" s="68"/>
      <c r="CS264" s="68"/>
      <c r="CT264" s="68"/>
      <c r="CU264" s="68"/>
      <c r="CV264" s="68"/>
      <c r="CW264" s="68"/>
      <c r="CX264" s="68"/>
      <c r="CY264" s="68"/>
      <c r="CZ264" s="68"/>
    </row>
    <row r="265" s="575" customFormat="true" ht="15" customHeight="true" x14ac:dyDescent="0.2">
      <c r="B265" s="594"/>
      <c r="AN265" s="403"/>
      <c r="AO265" s="403"/>
      <c r="AP265" s="403"/>
      <c r="AQ265" s="403"/>
      <c r="AR265" s="403"/>
      <c r="AS265" s="403"/>
      <c r="AT265" s="403"/>
      <c r="AU265" s="403"/>
      <c r="AV265" s="403"/>
      <c r="AW265" s="403"/>
      <c r="AX265" s="403"/>
      <c r="AY265" s="403"/>
      <c r="AZ265" s="403"/>
      <c r="BA265" s="1043"/>
      <c r="BB265" s="678" t="s">
        <v>90</v>
      </c>
      <c r="BC265" s="111" t="s">
        <v>35</v>
      </c>
      <c r="BD265" s="107" t="s">
        <v>35</v>
      </c>
      <c r="BE265" s="107" t="s">
        <v>35</v>
      </c>
      <c r="BF265" s="107" t="s">
        <v>35</v>
      </c>
      <c r="BG265" s="102" t="s">
        <v>35</v>
      </c>
      <c r="BH265" s="111" t="s">
        <v>35</v>
      </c>
      <c r="BI265" s="107" t="s">
        <v>35</v>
      </c>
      <c r="BJ265" s="107" t="s">
        <v>35</v>
      </c>
      <c r="BK265" s="107" t="s">
        <v>35</v>
      </c>
      <c r="BL265" s="102" t="s">
        <v>35</v>
      </c>
      <c r="BM265" s="111" t="s">
        <v>35</v>
      </c>
      <c r="BN265" s="107" t="s">
        <v>35</v>
      </c>
      <c r="BO265" s="107" t="s">
        <v>35</v>
      </c>
      <c r="BP265" s="107" t="s">
        <v>35</v>
      </c>
      <c r="BQ265" s="102" t="s">
        <v>35</v>
      </c>
      <c r="BR265" s="111" t="s">
        <v>35</v>
      </c>
      <c r="BS265" s="107" t="s">
        <v>35</v>
      </c>
      <c r="BT265" s="107" t="s">
        <v>35</v>
      </c>
      <c r="BU265" s="107" t="s">
        <v>35</v>
      </c>
      <c r="BV265" s="107" t="s">
        <v>35</v>
      </c>
      <c r="BW265" s="107" t="s">
        <v>35</v>
      </c>
      <c r="BX265" s="107" t="s">
        <v>35</v>
      </c>
      <c r="BY265" s="96" t="s">
        <v>35</v>
      </c>
      <c r="BZ265" s="96" t="s">
        <v>35</v>
      </c>
      <c r="CA265" s="96" t="s">
        <v>35</v>
      </c>
      <c r="CB265" s="96" t="s">
        <v>35</v>
      </c>
      <c r="CC265" s="96" t="s">
        <v>35</v>
      </c>
      <c r="CD265" s="96" t="s">
        <v>35</v>
      </c>
      <c r="CE265" s="96" t="s">
        <v>35</v>
      </c>
      <c r="CF265" s="96" t="s">
        <v>35</v>
      </c>
      <c r="CG265" s="96" t="s">
        <v>35</v>
      </c>
      <c r="CH265" s="96" t="s">
        <v>35</v>
      </c>
      <c r="CI265" s="96" t="s">
        <v>35</v>
      </c>
      <c r="CJ265" s="96" t="s">
        <v>35</v>
      </c>
      <c r="CK265" s="96" t="s">
        <v>35</v>
      </c>
      <c r="CL265" s="96" t="s">
        <v>35</v>
      </c>
      <c r="CM265" s="96" t="s">
        <v>35</v>
      </c>
      <c r="CN265" s="68"/>
      <c r="CO265" s="68"/>
      <c r="CP265" s="68"/>
      <c r="CQ265" s="68"/>
      <c r="CR265" s="68"/>
      <c r="CS265" s="68"/>
      <c r="CT265" s="68"/>
      <c r="CU265" s="68"/>
      <c r="CV265" s="68"/>
      <c r="CW265" s="68"/>
      <c r="CX265" s="68"/>
      <c r="CY265" s="68"/>
      <c r="CZ265" s="68"/>
    </row>
    <row r="266" s="575" customFormat="true" ht="15" customHeight="true" x14ac:dyDescent="0.2">
      <c r="B266" s="594"/>
      <c r="AN266" s="403"/>
      <c r="AO266" s="403"/>
      <c r="AP266" s="403"/>
      <c r="AQ266" s="403"/>
      <c r="AR266" s="403"/>
      <c r="AS266" s="403"/>
      <c r="AT266" s="403"/>
      <c r="AU266" s="403"/>
      <c r="AV266" s="403"/>
      <c r="AW266" s="403"/>
      <c r="AX266" s="403"/>
      <c r="AY266" s="403"/>
      <c r="AZ266" s="403"/>
      <c r="BA266" s="1043"/>
      <c r="BB266" s="678" t="s">
        <v>91</v>
      </c>
      <c r="BC266" s="111" t="s">
        <v>35</v>
      </c>
      <c r="BD266" s="107" t="s">
        <v>35</v>
      </c>
      <c r="BE266" s="107" t="s">
        <v>35</v>
      </c>
      <c r="BF266" s="107" t="s">
        <v>35</v>
      </c>
      <c r="BG266" s="102" t="s">
        <v>35</v>
      </c>
      <c r="BH266" s="111" t="s">
        <v>35</v>
      </c>
      <c r="BI266" s="107" t="s">
        <v>35</v>
      </c>
      <c r="BJ266" s="107" t="s">
        <v>35</v>
      </c>
      <c r="BK266" s="107" t="s">
        <v>35</v>
      </c>
      <c r="BL266" s="102" t="s">
        <v>35</v>
      </c>
      <c r="BM266" s="111" t="s">
        <v>35</v>
      </c>
      <c r="BN266" s="107" t="s">
        <v>35</v>
      </c>
      <c r="BO266" s="107" t="s">
        <v>35</v>
      </c>
      <c r="BP266" s="107" t="s">
        <v>35</v>
      </c>
      <c r="BQ266" s="102" t="s">
        <v>35</v>
      </c>
      <c r="BR266" s="111" t="s">
        <v>35</v>
      </c>
      <c r="BS266" s="107" t="s">
        <v>35</v>
      </c>
      <c r="BT266" s="107" t="s">
        <v>35</v>
      </c>
      <c r="BU266" s="107" t="s">
        <v>35</v>
      </c>
      <c r="BV266" s="107" t="s">
        <v>35</v>
      </c>
      <c r="BW266" s="107" t="s">
        <v>35</v>
      </c>
      <c r="BX266" s="107" t="s">
        <v>35</v>
      </c>
      <c r="BY266" s="96" t="s">
        <v>35</v>
      </c>
      <c r="BZ266" s="96" t="s">
        <v>35</v>
      </c>
      <c r="CA266" s="96" t="s">
        <v>35</v>
      </c>
      <c r="CB266" s="96" t="s">
        <v>35</v>
      </c>
      <c r="CC266" s="96" t="s">
        <v>35</v>
      </c>
      <c r="CD266" s="96" t="s">
        <v>35</v>
      </c>
      <c r="CE266" s="96" t="s">
        <v>35</v>
      </c>
      <c r="CF266" s="96" t="s">
        <v>35</v>
      </c>
      <c r="CG266" s="96" t="s">
        <v>35</v>
      </c>
      <c r="CH266" s="96" t="s">
        <v>35</v>
      </c>
      <c r="CI266" s="96" t="s">
        <v>35</v>
      </c>
      <c r="CJ266" s="96" t="s">
        <v>35</v>
      </c>
      <c r="CK266" s="96" t="s">
        <v>35</v>
      </c>
      <c r="CL266" s="96" t="s">
        <v>35</v>
      </c>
      <c r="CM266" s="96" t="s">
        <v>35</v>
      </c>
      <c r="CN266" s="68"/>
      <c r="CO266" s="68"/>
      <c r="CP266" s="68"/>
      <c r="CQ266" s="68"/>
      <c r="CR266" s="68"/>
      <c r="CS266" s="68"/>
      <c r="CT266" s="68"/>
      <c r="CU266" s="68"/>
      <c r="CV266" s="68"/>
      <c r="CW266" s="68"/>
      <c r="CX266" s="68"/>
      <c r="CY266" s="68"/>
      <c r="CZ266" s="68"/>
    </row>
    <row r="267" s="575" customFormat="true" ht="15" customHeight="true" x14ac:dyDescent="0.2">
      <c r="B267" s="594"/>
      <c r="AN267" s="403"/>
      <c r="AO267" s="403"/>
      <c r="AP267" s="403"/>
      <c r="AQ267" s="403"/>
      <c r="AR267" s="403"/>
      <c r="AS267" s="403"/>
      <c r="AT267" s="403"/>
      <c r="AU267" s="403"/>
      <c r="AV267" s="403"/>
      <c r="AW267" s="403"/>
      <c r="AX267" s="403"/>
      <c r="AY267" s="403"/>
      <c r="AZ267" s="403"/>
      <c r="BA267" s="1043"/>
      <c r="BB267" s="678" t="s">
        <v>113</v>
      </c>
      <c r="BC267" s="111" t="s">
        <v>35</v>
      </c>
      <c r="BD267" s="107" t="s">
        <v>35</v>
      </c>
      <c r="BE267" s="107" t="s">
        <v>35</v>
      </c>
      <c r="BF267" s="107" t="s">
        <v>35</v>
      </c>
      <c r="BG267" s="102" t="s">
        <v>35</v>
      </c>
      <c r="BH267" s="111" t="s">
        <v>35</v>
      </c>
      <c r="BI267" s="107" t="s">
        <v>35</v>
      </c>
      <c r="BJ267" s="107" t="s">
        <v>35</v>
      </c>
      <c r="BK267" s="107" t="s">
        <v>35</v>
      </c>
      <c r="BL267" s="102" t="s">
        <v>35</v>
      </c>
      <c r="BM267" s="111" t="s">
        <v>35</v>
      </c>
      <c r="BN267" s="107" t="s">
        <v>35</v>
      </c>
      <c r="BO267" s="107" t="s">
        <v>35</v>
      </c>
      <c r="BP267" s="107" t="s">
        <v>35</v>
      </c>
      <c r="BQ267" s="102" t="s">
        <v>35</v>
      </c>
      <c r="BR267" s="111" t="s">
        <v>35</v>
      </c>
      <c r="BS267" s="107" t="s">
        <v>35</v>
      </c>
      <c r="BT267" s="107" t="s">
        <v>35</v>
      </c>
      <c r="BU267" s="107" t="s">
        <v>35</v>
      </c>
      <c r="BV267" s="107" t="s">
        <v>35</v>
      </c>
      <c r="BW267" s="107" t="s">
        <v>35</v>
      </c>
      <c r="BX267" s="107" t="s">
        <v>35</v>
      </c>
      <c r="BY267" s="96" t="s">
        <v>35</v>
      </c>
      <c r="BZ267" s="96" t="s">
        <v>35</v>
      </c>
      <c r="CA267" s="96" t="s">
        <v>35</v>
      </c>
      <c r="CB267" s="96" t="s">
        <v>35</v>
      </c>
      <c r="CC267" s="96" t="s">
        <v>35</v>
      </c>
      <c r="CD267" s="96" t="s">
        <v>35</v>
      </c>
      <c r="CE267" s="96" t="s">
        <v>35</v>
      </c>
      <c r="CF267" s="96" t="s">
        <v>35</v>
      </c>
      <c r="CG267" s="96" t="s">
        <v>35</v>
      </c>
      <c r="CH267" s="96" t="s">
        <v>35</v>
      </c>
      <c r="CI267" s="96" t="s">
        <v>35</v>
      </c>
      <c r="CJ267" s="96" t="s">
        <v>35</v>
      </c>
      <c r="CK267" s="96" t="s">
        <v>35</v>
      </c>
      <c r="CL267" s="96" t="s">
        <v>35</v>
      </c>
      <c r="CM267" s="96" t="s">
        <v>35</v>
      </c>
      <c r="CN267" s="68"/>
      <c r="CO267" s="68"/>
      <c r="CP267" s="68"/>
      <c r="CQ267" s="68"/>
      <c r="CR267" s="68"/>
      <c r="CS267" s="68"/>
      <c r="CT267" s="68"/>
      <c r="CU267" s="68"/>
      <c r="CV267" s="68"/>
      <c r="CW267" s="68"/>
      <c r="CX267" s="68"/>
      <c r="CY267" s="68"/>
      <c r="CZ267" s="68"/>
    </row>
    <row r="268" s="575" customFormat="true" ht="15" customHeight="true" x14ac:dyDescent="0.2">
      <c r="B268" s="594"/>
      <c r="AN268" s="403"/>
      <c r="AO268" s="403"/>
      <c r="AP268" s="403"/>
      <c r="AQ268" s="403"/>
      <c r="AR268" s="403"/>
      <c r="AS268" s="403"/>
      <c r="AT268" s="403"/>
      <c r="AU268" s="403"/>
      <c r="AV268" s="403"/>
      <c r="AW268" s="403"/>
      <c r="AX268" s="403"/>
      <c r="AY268" s="403"/>
      <c r="AZ268" s="403"/>
      <c r="BA268" s="1043" t="s">
        <v>116</v>
      </c>
      <c r="BB268" s="678" t="s">
        <v>89</v>
      </c>
      <c r="BC268" s="111" t="s">
        <v>35</v>
      </c>
      <c r="BD268" s="107" t="s">
        <v>35</v>
      </c>
      <c r="BE268" s="107" t="s">
        <v>35</v>
      </c>
      <c r="BF268" s="107" t="s">
        <v>35</v>
      </c>
      <c r="BG268" s="102" t="s">
        <v>35</v>
      </c>
      <c r="BH268" s="111" t="s">
        <v>35</v>
      </c>
      <c r="BI268" s="107" t="s">
        <v>35</v>
      </c>
      <c r="BJ268" s="107" t="s">
        <v>35</v>
      </c>
      <c r="BK268" s="107" t="s">
        <v>35</v>
      </c>
      <c r="BL268" s="102" t="s">
        <v>35</v>
      </c>
      <c r="BM268" s="111" t="s">
        <v>35</v>
      </c>
      <c r="BN268" s="107" t="s">
        <v>35</v>
      </c>
      <c r="BO268" s="107" t="s">
        <v>35</v>
      </c>
      <c r="BP268" s="107" t="s">
        <v>35</v>
      </c>
      <c r="BQ268" s="102" t="s">
        <v>35</v>
      </c>
      <c r="BR268" s="111" t="s">
        <v>35</v>
      </c>
      <c r="BS268" s="107" t="s">
        <v>35</v>
      </c>
      <c r="BT268" s="107" t="s">
        <v>35</v>
      </c>
      <c r="BU268" s="107" t="s">
        <v>35</v>
      </c>
      <c r="BV268" s="107" t="s">
        <v>35</v>
      </c>
      <c r="BW268" s="107" t="s">
        <v>35</v>
      </c>
      <c r="BX268" s="107" t="s">
        <v>35</v>
      </c>
      <c r="BY268" s="96" t="s">
        <v>35</v>
      </c>
      <c r="BZ268" s="96" t="s">
        <v>35</v>
      </c>
      <c r="CA268" s="96" t="s">
        <v>35</v>
      </c>
      <c r="CB268" s="96" t="s">
        <v>35</v>
      </c>
      <c r="CC268" s="96" t="s">
        <v>35</v>
      </c>
      <c r="CD268" s="96" t="s">
        <v>35</v>
      </c>
      <c r="CE268" s="96" t="s">
        <v>35</v>
      </c>
      <c r="CF268" s="96" t="s">
        <v>35</v>
      </c>
      <c r="CG268" s="96" t="s">
        <v>35</v>
      </c>
      <c r="CH268" s="96" t="s">
        <v>35</v>
      </c>
      <c r="CI268" s="96" t="s">
        <v>35</v>
      </c>
      <c r="CJ268" s="96" t="s">
        <v>35</v>
      </c>
      <c r="CK268" s="96" t="s">
        <v>35</v>
      </c>
      <c r="CL268" s="96" t="s">
        <v>35</v>
      </c>
      <c r="CM268" s="96" t="s">
        <v>35</v>
      </c>
      <c r="CN268" s="68"/>
      <c r="CO268" s="68"/>
      <c r="CP268" s="68"/>
      <c r="CQ268" s="68"/>
      <c r="CR268" s="68"/>
      <c r="CS268" s="68"/>
      <c r="CT268" s="68"/>
      <c r="CU268" s="68"/>
      <c r="CV268" s="68"/>
      <c r="CW268" s="68"/>
      <c r="CX268" s="68"/>
      <c r="CY268" s="68"/>
      <c r="CZ268" s="68"/>
    </row>
    <row r="269" s="575" customFormat="true" ht="15" customHeight="true" x14ac:dyDescent="0.2">
      <c r="B269" s="594"/>
      <c r="AN269" s="403"/>
      <c r="AO269" s="403"/>
      <c r="AP269" s="403"/>
      <c r="AQ269" s="403"/>
      <c r="AR269" s="403"/>
      <c r="AS269" s="403"/>
      <c r="AT269" s="403"/>
      <c r="AU269" s="403"/>
      <c r="AV269" s="403"/>
      <c r="AW269" s="403"/>
      <c r="AX269" s="403"/>
      <c r="AY269" s="403"/>
      <c r="AZ269" s="403"/>
      <c r="BA269" s="1043"/>
      <c r="BB269" s="678" t="s">
        <v>90</v>
      </c>
      <c r="BC269" s="111" t="s">
        <v>35</v>
      </c>
      <c r="BD269" s="107" t="s">
        <v>35</v>
      </c>
      <c r="BE269" s="107" t="s">
        <v>35</v>
      </c>
      <c r="BF269" s="107" t="s">
        <v>35</v>
      </c>
      <c r="BG269" s="102" t="s">
        <v>35</v>
      </c>
      <c r="BH269" s="111" t="s">
        <v>35</v>
      </c>
      <c r="BI269" s="107" t="s">
        <v>35</v>
      </c>
      <c r="BJ269" s="107" t="s">
        <v>35</v>
      </c>
      <c r="BK269" s="107" t="s">
        <v>35</v>
      </c>
      <c r="BL269" s="102" t="s">
        <v>35</v>
      </c>
      <c r="BM269" s="111" t="s">
        <v>35</v>
      </c>
      <c r="BN269" s="107" t="s">
        <v>35</v>
      </c>
      <c r="BO269" s="107" t="s">
        <v>35</v>
      </c>
      <c r="BP269" s="107" t="s">
        <v>35</v>
      </c>
      <c r="BQ269" s="102" t="s">
        <v>35</v>
      </c>
      <c r="BR269" s="111" t="s">
        <v>35</v>
      </c>
      <c r="BS269" s="107" t="s">
        <v>35</v>
      </c>
      <c r="BT269" s="107" t="s">
        <v>35</v>
      </c>
      <c r="BU269" s="107" t="s">
        <v>35</v>
      </c>
      <c r="BV269" s="107" t="s">
        <v>35</v>
      </c>
      <c r="BW269" s="107" t="s">
        <v>35</v>
      </c>
      <c r="BX269" s="107" t="s">
        <v>35</v>
      </c>
      <c r="BY269" s="96" t="s">
        <v>35</v>
      </c>
      <c r="BZ269" s="96" t="s">
        <v>35</v>
      </c>
      <c r="CA269" s="96" t="s">
        <v>35</v>
      </c>
      <c r="CB269" s="96" t="s">
        <v>35</v>
      </c>
      <c r="CC269" s="96" t="s">
        <v>35</v>
      </c>
      <c r="CD269" s="96" t="s">
        <v>35</v>
      </c>
      <c r="CE269" s="96" t="s">
        <v>35</v>
      </c>
      <c r="CF269" s="96" t="s">
        <v>35</v>
      </c>
      <c r="CG269" s="96" t="s">
        <v>35</v>
      </c>
      <c r="CH269" s="96" t="s">
        <v>35</v>
      </c>
      <c r="CI269" s="96" t="s">
        <v>35</v>
      </c>
      <c r="CJ269" s="96" t="s">
        <v>35</v>
      </c>
      <c r="CK269" s="96" t="s">
        <v>35</v>
      </c>
      <c r="CL269" s="96" t="s">
        <v>35</v>
      </c>
      <c r="CM269" s="96" t="s">
        <v>35</v>
      </c>
      <c r="CN269" s="68"/>
      <c r="CO269" s="68"/>
      <c r="CP269" s="68"/>
      <c r="CQ269" s="68"/>
      <c r="CR269" s="68"/>
      <c r="CS269" s="68"/>
      <c r="CT269" s="68"/>
      <c r="CU269" s="68"/>
      <c r="CV269" s="68"/>
      <c r="CW269" s="68"/>
      <c r="CX269" s="68"/>
      <c r="CY269" s="68"/>
      <c r="CZ269" s="68"/>
    </row>
    <row r="270" s="575" customFormat="true" ht="15" customHeight="true" x14ac:dyDescent="0.2">
      <c r="B270" s="594"/>
      <c r="AN270" s="403"/>
      <c r="AO270" s="403"/>
      <c r="AP270" s="403"/>
      <c r="AQ270" s="403"/>
      <c r="AR270" s="403"/>
      <c r="AS270" s="403"/>
      <c r="AT270" s="403"/>
      <c r="AU270" s="403"/>
      <c r="AV270" s="403"/>
      <c r="AW270" s="403"/>
      <c r="AX270" s="403"/>
      <c r="AY270" s="403"/>
      <c r="AZ270" s="403"/>
      <c r="BA270" s="1043"/>
      <c r="BB270" s="678" t="s">
        <v>91</v>
      </c>
      <c r="BC270" s="111" t="s">
        <v>35</v>
      </c>
      <c r="BD270" s="107" t="s">
        <v>35</v>
      </c>
      <c r="BE270" s="107" t="s">
        <v>35</v>
      </c>
      <c r="BF270" s="107" t="s">
        <v>35</v>
      </c>
      <c r="BG270" s="102" t="s">
        <v>35</v>
      </c>
      <c r="BH270" s="111" t="s">
        <v>35</v>
      </c>
      <c r="BI270" s="107" t="s">
        <v>35</v>
      </c>
      <c r="BJ270" s="107" t="s">
        <v>35</v>
      </c>
      <c r="BK270" s="107" t="s">
        <v>35</v>
      </c>
      <c r="BL270" s="102" t="s">
        <v>35</v>
      </c>
      <c r="BM270" s="111" t="s">
        <v>35</v>
      </c>
      <c r="BN270" s="107" t="s">
        <v>35</v>
      </c>
      <c r="BO270" s="107" t="s">
        <v>35</v>
      </c>
      <c r="BP270" s="107" t="s">
        <v>35</v>
      </c>
      <c r="BQ270" s="102" t="s">
        <v>35</v>
      </c>
      <c r="BR270" s="111" t="s">
        <v>35</v>
      </c>
      <c r="BS270" s="107" t="s">
        <v>35</v>
      </c>
      <c r="BT270" s="107" t="s">
        <v>35</v>
      </c>
      <c r="BU270" s="107" t="s">
        <v>35</v>
      </c>
      <c r="BV270" s="107" t="s">
        <v>35</v>
      </c>
      <c r="BW270" s="107" t="s">
        <v>35</v>
      </c>
      <c r="BX270" s="107" t="s">
        <v>35</v>
      </c>
      <c r="BY270" s="96" t="s">
        <v>35</v>
      </c>
      <c r="BZ270" s="96" t="s">
        <v>35</v>
      </c>
      <c r="CA270" s="96" t="s">
        <v>35</v>
      </c>
      <c r="CB270" s="96" t="s">
        <v>35</v>
      </c>
      <c r="CC270" s="96" t="s">
        <v>35</v>
      </c>
      <c r="CD270" s="96" t="s">
        <v>35</v>
      </c>
      <c r="CE270" s="96" t="s">
        <v>35</v>
      </c>
      <c r="CF270" s="96" t="s">
        <v>35</v>
      </c>
      <c r="CG270" s="96" t="s">
        <v>35</v>
      </c>
      <c r="CH270" s="96" t="s">
        <v>35</v>
      </c>
      <c r="CI270" s="96" t="s">
        <v>35</v>
      </c>
      <c r="CJ270" s="96" t="s">
        <v>35</v>
      </c>
      <c r="CK270" s="96" t="s">
        <v>35</v>
      </c>
      <c r="CL270" s="96" t="s">
        <v>35</v>
      </c>
      <c r="CM270" s="96" t="s">
        <v>35</v>
      </c>
      <c r="CN270" s="68"/>
      <c r="CO270" s="68"/>
      <c r="CP270" s="68"/>
      <c r="CQ270" s="68"/>
      <c r="CR270" s="68"/>
      <c r="CS270" s="68"/>
      <c r="CT270" s="68"/>
      <c r="CU270" s="68"/>
      <c r="CV270" s="68"/>
      <c r="CW270" s="68"/>
      <c r="CX270" s="68"/>
      <c r="CY270" s="68"/>
      <c r="CZ270" s="68"/>
    </row>
    <row r="271" s="575" customFormat="true" ht="15" customHeight="true" x14ac:dyDescent="0.2">
      <c r="B271" s="594"/>
      <c r="AN271" s="403"/>
      <c r="AO271" s="403"/>
      <c r="AP271" s="403"/>
      <c r="AQ271" s="403"/>
      <c r="AR271" s="403"/>
      <c r="AS271" s="403"/>
      <c r="AT271" s="403"/>
      <c r="AU271" s="403"/>
      <c r="AV271" s="403"/>
      <c r="AW271" s="403"/>
      <c r="AX271" s="403"/>
      <c r="AY271" s="403"/>
      <c r="AZ271" s="403"/>
      <c r="BA271" s="1043" t="s">
        <v>75</v>
      </c>
      <c r="BB271" s="678" t="s">
        <v>49</v>
      </c>
      <c r="BC271" s="111" t="s">
        <v>35</v>
      </c>
      <c r="BD271" s="104" t="s">
        <v>35</v>
      </c>
      <c r="BE271" s="104" t="s">
        <v>35</v>
      </c>
      <c r="BF271" s="104" t="s">
        <v>35</v>
      </c>
      <c r="BG271" s="99" t="s">
        <v>35</v>
      </c>
      <c r="BH271" s="111" t="s">
        <v>35</v>
      </c>
      <c r="BI271" s="104" t="s">
        <v>35</v>
      </c>
      <c r="BJ271" s="104" t="s">
        <v>35</v>
      </c>
      <c r="BK271" s="104" t="s">
        <v>35</v>
      </c>
      <c r="BL271" s="99" t="s">
        <v>35</v>
      </c>
      <c r="BM271" s="111" t="s">
        <v>35</v>
      </c>
      <c r="BN271" s="104" t="s">
        <v>35</v>
      </c>
      <c r="BO271" s="104" t="s">
        <v>35</v>
      </c>
      <c r="BP271" s="104" t="s">
        <v>35</v>
      </c>
      <c r="BQ271" s="99" t="s">
        <v>35</v>
      </c>
      <c r="BR271" s="111" t="s">
        <v>35</v>
      </c>
      <c r="BS271" s="104" t="s">
        <v>35</v>
      </c>
      <c r="BT271" s="104" t="s">
        <v>35</v>
      </c>
      <c r="BU271" s="104" t="s">
        <v>35</v>
      </c>
      <c r="BV271" s="104" t="s">
        <v>35</v>
      </c>
      <c r="BW271" s="104" t="s">
        <v>35</v>
      </c>
      <c r="BX271" s="104" t="s">
        <v>35</v>
      </c>
      <c r="BY271" s="94" t="s">
        <v>35</v>
      </c>
      <c r="BZ271" s="94" t="s">
        <v>35</v>
      </c>
      <c r="CA271" s="94" t="s">
        <v>35</v>
      </c>
      <c r="CB271" s="94" t="s">
        <v>35</v>
      </c>
      <c r="CC271" s="94" t="s">
        <v>35</v>
      </c>
      <c r="CD271" s="94" t="s">
        <v>35</v>
      </c>
      <c r="CE271" s="94" t="s">
        <v>35</v>
      </c>
      <c r="CF271" s="94" t="s">
        <v>35</v>
      </c>
      <c r="CG271" s="94" t="s">
        <v>35</v>
      </c>
      <c r="CH271" s="94" t="s">
        <v>35</v>
      </c>
      <c r="CI271" s="94" t="s">
        <v>35</v>
      </c>
      <c r="CJ271" s="94" t="s">
        <v>35</v>
      </c>
      <c r="CK271" s="94" t="s">
        <v>35</v>
      </c>
      <c r="CL271" s="94" t="s">
        <v>35</v>
      </c>
      <c r="CM271" s="94" t="s">
        <v>35</v>
      </c>
      <c r="CN271" s="68"/>
      <c r="CO271" s="68"/>
      <c r="CP271" s="68"/>
      <c r="CQ271" s="68"/>
      <c r="CR271" s="68"/>
      <c r="CS271" s="68"/>
      <c r="CT271" s="68"/>
      <c r="CU271" s="68"/>
      <c r="CV271" s="68"/>
      <c r="CW271" s="68"/>
      <c r="CX271" s="68"/>
      <c r="CY271" s="68"/>
      <c r="CZ271" s="68"/>
    </row>
    <row r="272" s="575" customFormat="true" ht="15" customHeight="true" x14ac:dyDescent="0.2">
      <c r="B272" s="594"/>
      <c r="AN272" s="403"/>
      <c r="AO272" s="403"/>
      <c r="AP272" s="403"/>
      <c r="AQ272" s="403"/>
      <c r="AR272" s="403"/>
      <c r="AS272" s="403"/>
      <c r="AT272" s="403"/>
      <c r="AU272" s="403"/>
      <c r="AV272" s="403"/>
      <c r="AW272" s="403"/>
      <c r="AX272" s="403"/>
      <c r="AY272" s="403"/>
      <c r="AZ272" s="403"/>
      <c r="BA272" s="1043"/>
      <c r="BB272" s="678" t="s">
        <v>48</v>
      </c>
      <c r="BC272" s="111" t="s">
        <v>35</v>
      </c>
      <c r="BD272" s="104" t="s">
        <v>35</v>
      </c>
      <c r="BE272" s="104" t="s">
        <v>35</v>
      </c>
      <c r="BF272" s="104" t="s">
        <v>35</v>
      </c>
      <c r="BG272" s="99" t="s">
        <v>35</v>
      </c>
      <c r="BH272" s="111" t="s">
        <v>35</v>
      </c>
      <c r="BI272" s="104" t="s">
        <v>35</v>
      </c>
      <c r="BJ272" s="104" t="s">
        <v>35</v>
      </c>
      <c r="BK272" s="104" t="s">
        <v>35</v>
      </c>
      <c r="BL272" s="99" t="s">
        <v>35</v>
      </c>
      <c r="BM272" s="111" t="s">
        <v>35</v>
      </c>
      <c r="BN272" s="104" t="s">
        <v>35</v>
      </c>
      <c r="BO272" s="104" t="s">
        <v>35</v>
      </c>
      <c r="BP272" s="104" t="s">
        <v>35</v>
      </c>
      <c r="BQ272" s="99" t="s">
        <v>35</v>
      </c>
      <c r="BR272" s="111" t="s">
        <v>35</v>
      </c>
      <c r="BS272" s="104" t="s">
        <v>35</v>
      </c>
      <c r="BT272" s="104" t="s">
        <v>35</v>
      </c>
      <c r="BU272" s="104" t="s">
        <v>35</v>
      </c>
      <c r="BV272" s="104" t="s">
        <v>35</v>
      </c>
      <c r="BW272" s="104" t="s">
        <v>35</v>
      </c>
      <c r="BX272" s="104" t="s">
        <v>35</v>
      </c>
      <c r="BY272" s="94" t="s">
        <v>35</v>
      </c>
      <c r="BZ272" s="94" t="s">
        <v>35</v>
      </c>
      <c r="CA272" s="94" t="s">
        <v>35</v>
      </c>
      <c r="CB272" s="94" t="s">
        <v>35</v>
      </c>
      <c r="CC272" s="94" t="s">
        <v>35</v>
      </c>
      <c r="CD272" s="94" t="s">
        <v>35</v>
      </c>
      <c r="CE272" s="94" t="s">
        <v>35</v>
      </c>
      <c r="CF272" s="94" t="s">
        <v>35</v>
      </c>
      <c r="CG272" s="94" t="s">
        <v>35</v>
      </c>
      <c r="CH272" s="94" t="s">
        <v>35</v>
      </c>
      <c r="CI272" s="94" t="s">
        <v>35</v>
      </c>
      <c r="CJ272" s="94" t="s">
        <v>35</v>
      </c>
      <c r="CK272" s="94" t="s">
        <v>35</v>
      </c>
      <c r="CL272" s="94" t="s">
        <v>35</v>
      </c>
      <c r="CM272" s="94" t="s">
        <v>35</v>
      </c>
      <c r="CN272" s="68"/>
      <c r="CO272" s="68"/>
      <c r="CP272" s="68"/>
      <c r="CQ272" s="68"/>
      <c r="CR272" s="68"/>
      <c r="CS272" s="68"/>
      <c r="CT272" s="68"/>
      <c r="CU272" s="68"/>
      <c r="CV272" s="68"/>
      <c r="CW272" s="68"/>
      <c r="CX272" s="68"/>
      <c r="CY272" s="68"/>
      <c r="CZ272" s="68"/>
    </row>
    <row r="273" s="575" customFormat="true" ht="15" customHeight="true" x14ac:dyDescent="0.2">
      <c r="B273" s="594"/>
      <c r="AN273" s="403"/>
      <c r="AO273" s="403"/>
      <c r="AP273" s="403"/>
      <c r="AQ273" s="403"/>
      <c r="AR273" s="403"/>
      <c r="AS273" s="403"/>
      <c r="AT273" s="403"/>
      <c r="AU273" s="403"/>
      <c r="AV273" s="403"/>
      <c r="AW273" s="403"/>
      <c r="AX273" s="403"/>
      <c r="AY273" s="403"/>
      <c r="AZ273" s="403"/>
      <c r="BA273" s="1043"/>
      <c r="BB273" s="678" t="s">
        <v>113</v>
      </c>
      <c r="BC273" s="111" t="s">
        <v>35</v>
      </c>
      <c r="BD273" s="104" t="s">
        <v>35</v>
      </c>
      <c r="BE273" s="104" t="s">
        <v>35</v>
      </c>
      <c r="BF273" s="104" t="s">
        <v>35</v>
      </c>
      <c r="BG273" s="99" t="s">
        <v>35</v>
      </c>
      <c r="BH273" s="111" t="s">
        <v>35</v>
      </c>
      <c r="BI273" s="104" t="s">
        <v>35</v>
      </c>
      <c r="BJ273" s="104" t="s">
        <v>35</v>
      </c>
      <c r="BK273" s="104" t="s">
        <v>35</v>
      </c>
      <c r="BL273" s="99" t="s">
        <v>35</v>
      </c>
      <c r="BM273" s="111" t="s">
        <v>35</v>
      </c>
      <c r="BN273" s="104" t="s">
        <v>35</v>
      </c>
      <c r="BO273" s="104" t="s">
        <v>35</v>
      </c>
      <c r="BP273" s="104" t="s">
        <v>35</v>
      </c>
      <c r="BQ273" s="99" t="s">
        <v>35</v>
      </c>
      <c r="BR273" s="111" t="s">
        <v>35</v>
      </c>
      <c r="BS273" s="104" t="s">
        <v>35</v>
      </c>
      <c r="BT273" s="104" t="s">
        <v>35</v>
      </c>
      <c r="BU273" s="104" t="s">
        <v>35</v>
      </c>
      <c r="BV273" s="104" t="s">
        <v>35</v>
      </c>
      <c r="BW273" s="104" t="s">
        <v>35</v>
      </c>
      <c r="BX273" s="104" t="s">
        <v>35</v>
      </c>
      <c r="BY273" s="94" t="s">
        <v>35</v>
      </c>
      <c r="BZ273" s="94" t="s">
        <v>35</v>
      </c>
      <c r="CA273" s="94" t="s">
        <v>35</v>
      </c>
      <c r="CB273" s="94" t="s">
        <v>35</v>
      </c>
      <c r="CC273" s="94" t="s">
        <v>35</v>
      </c>
      <c r="CD273" s="94" t="s">
        <v>35</v>
      </c>
      <c r="CE273" s="94" t="s">
        <v>35</v>
      </c>
      <c r="CF273" s="94" t="s">
        <v>35</v>
      </c>
      <c r="CG273" s="94" t="s">
        <v>35</v>
      </c>
      <c r="CH273" s="94" t="s">
        <v>35</v>
      </c>
      <c r="CI273" s="94" t="s">
        <v>35</v>
      </c>
      <c r="CJ273" s="94" t="s">
        <v>35</v>
      </c>
      <c r="CK273" s="94" t="s">
        <v>35</v>
      </c>
      <c r="CL273" s="94" t="s">
        <v>35</v>
      </c>
      <c r="CM273" s="94" t="s">
        <v>35</v>
      </c>
      <c r="CN273" s="68"/>
      <c r="CO273" s="68"/>
      <c r="CP273" s="68"/>
      <c r="CQ273" s="68"/>
      <c r="CR273" s="68"/>
      <c r="CS273" s="68"/>
      <c r="CT273" s="68"/>
      <c r="CU273" s="68"/>
      <c r="CV273" s="68"/>
      <c r="CW273" s="68"/>
      <c r="CX273" s="68"/>
      <c r="CY273" s="68"/>
      <c r="CZ273" s="68"/>
    </row>
    <row r="274" s="575" customFormat="true" ht="15" customHeight="true" x14ac:dyDescent="0.2">
      <c r="B274" s="594"/>
      <c r="AN274" s="403"/>
      <c r="AO274" s="403"/>
      <c r="AP274" s="403"/>
      <c r="AQ274" s="403"/>
      <c r="AR274" s="403"/>
      <c r="AS274" s="403"/>
      <c r="AT274" s="403"/>
      <c r="AU274" s="403"/>
      <c r="AV274" s="403"/>
      <c r="AW274" s="403"/>
      <c r="AX274" s="403"/>
      <c r="AY274" s="403"/>
      <c r="AZ274" s="403"/>
      <c r="BA274" s="1043" t="s">
        <v>76</v>
      </c>
      <c r="BB274" s="678" t="s">
        <v>49</v>
      </c>
      <c r="BC274" s="111" t="s">
        <v>35</v>
      </c>
      <c r="BD274" s="107" t="s">
        <v>35</v>
      </c>
      <c r="BE274" s="107" t="s">
        <v>35</v>
      </c>
      <c r="BF274" s="107" t="s">
        <v>35</v>
      </c>
      <c r="BG274" s="102" t="s">
        <v>35</v>
      </c>
      <c r="BH274" s="111" t="s">
        <v>35</v>
      </c>
      <c r="BI274" s="107" t="s">
        <v>35</v>
      </c>
      <c r="BJ274" s="107" t="s">
        <v>35</v>
      </c>
      <c r="BK274" s="107" t="s">
        <v>35</v>
      </c>
      <c r="BL274" s="102" t="s">
        <v>35</v>
      </c>
      <c r="BM274" s="111" t="s">
        <v>35</v>
      </c>
      <c r="BN274" s="107" t="s">
        <v>35</v>
      </c>
      <c r="BO274" s="107" t="s">
        <v>35</v>
      </c>
      <c r="BP274" s="107" t="s">
        <v>35</v>
      </c>
      <c r="BQ274" s="102" t="s">
        <v>35</v>
      </c>
      <c r="BR274" s="111" t="s">
        <v>35</v>
      </c>
      <c r="BS274" s="107" t="s">
        <v>35</v>
      </c>
      <c r="BT274" s="107" t="s">
        <v>35</v>
      </c>
      <c r="BU274" s="107" t="s">
        <v>35</v>
      </c>
      <c r="BV274" s="107" t="s">
        <v>35</v>
      </c>
      <c r="BW274" s="107" t="s">
        <v>35</v>
      </c>
      <c r="BX274" s="107" t="s">
        <v>35</v>
      </c>
      <c r="BY274" s="96" t="s">
        <v>35</v>
      </c>
      <c r="BZ274" s="96" t="s">
        <v>35</v>
      </c>
      <c r="CA274" s="96" t="s">
        <v>35</v>
      </c>
      <c r="CB274" s="96" t="s">
        <v>35</v>
      </c>
      <c r="CC274" s="96" t="s">
        <v>35</v>
      </c>
      <c r="CD274" s="96" t="s">
        <v>35</v>
      </c>
      <c r="CE274" s="96" t="s">
        <v>35</v>
      </c>
      <c r="CF274" s="96" t="s">
        <v>35</v>
      </c>
      <c r="CG274" s="96" t="s">
        <v>35</v>
      </c>
      <c r="CH274" s="96" t="s">
        <v>35</v>
      </c>
      <c r="CI274" s="96" t="s">
        <v>35</v>
      </c>
      <c r="CJ274" s="96" t="s">
        <v>35</v>
      </c>
      <c r="CK274" s="96" t="s">
        <v>35</v>
      </c>
      <c r="CL274" s="96" t="s">
        <v>35</v>
      </c>
      <c r="CM274" s="96" t="s">
        <v>35</v>
      </c>
      <c r="CN274" s="68"/>
      <c r="CO274" s="68"/>
      <c r="CP274" s="68"/>
      <c r="CQ274" s="68"/>
      <c r="CR274" s="68"/>
      <c r="CS274" s="68"/>
      <c r="CT274" s="68"/>
      <c r="CU274" s="68"/>
      <c r="CV274" s="68"/>
      <c r="CW274" s="68"/>
      <c r="CX274" s="68"/>
      <c r="CY274" s="68"/>
      <c r="CZ274" s="68"/>
    </row>
    <row r="275" s="575" customFormat="true" ht="15" customHeight="true" x14ac:dyDescent="0.2">
      <c r="B275" s="594"/>
      <c r="AN275" s="403"/>
      <c r="AO275" s="403"/>
      <c r="AP275" s="403"/>
      <c r="AQ275" s="403"/>
      <c r="AR275" s="403"/>
      <c r="AS275" s="403"/>
      <c r="AT275" s="403"/>
      <c r="AU275" s="403"/>
      <c r="AV275" s="403"/>
      <c r="AW275" s="403"/>
      <c r="AX275" s="403"/>
      <c r="AY275" s="403"/>
      <c r="AZ275" s="403"/>
      <c r="BA275" s="1043"/>
      <c r="BB275" s="678" t="s">
        <v>48</v>
      </c>
      <c r="BC275" s="111" t="s">
        <v>35</v>
      </c>
      <c r="BD275" s="107" t="s">
        <v>35</v>
      </c>
      <c r="BE275" s="107" t="s">
        <v>35</v>
      </c>
      <c r="BF275" s="107" t="s">
        <v>35</v>
      </c>
      <c r="BG275" s="102" t="s">
        <v>35</v>
      </c>
      <c r="BH275" s="111" t="s">
        <v>35</v>
      </c>
      <c r="BI275" s="107" t="s">
        <v>35</v>
      </c>
      <c r="BJ275" s="107" t="s">
        <v>35</v>
      </c>
      <c r="BK275" s="107" t="s">
        <v>35</v>
      </c>
      <c r="BL275" s="102" t="s">
        <v>35</v>
      </c>
      <c r="BM275" s="111" t="s">
        <v>35</v>
      </c>
      <c r="BN275" s="107" t="s">
        <v>35</v>
      </c>
      <c r="BO275" s="107" t="s">
        <v>35</v>
      </c>
      <c r="BP275" s="107" t="s">
        <v>35</v>
      </c>
      <c r="BQ275" s="102" t="s">
        <v>35</v>
      </c>
      <c r="BR275" s="111" t="s">
        <v>35</v>
      </c>
      <c r="BS275" s="107" t="s">
        <v>35</v>
      </c>
      <c r="BT275" s="107" t="s">
        <v>35</v>
      </c>
      <c r="BU275" s="107" t="s">
        <v>35</v>
      </c>
      <c r="BV275" s="107" t="s">
        <v>35</v>
      </c>
      <c r="BW275" s="107" t="s">
        <v>35</v>
      </c>
      <c r="BX275" s="107" t="s">
        <v>35</v>
      </c>
      <c r="BY275" s="96" t="s">
        <v>35</v>
      </c>
      <c r="BZ275" s="96" t="s">
        <v>35</v>
      </c>
      <c r="CA275" s="96" t="s">
        <v>35</v>
      </c>
      <c r="CB275" s="96" t="s">
        <v>35</v>
      </c>
      <c r="CC275" s="96" t="s">
        <v>35</v>
      </c>
      <c r="CD275" s="96" t="s">
        <v>35</v>
      </c>
      <c r="CE275" s="96" t="s">
        <v>35</v>
      </c>
      <c r="CF275" s="96" t="s">
        <v>35</v>
      </c>
      <c r="CG275" s="96" t="s">
        <v>35</v>
      </c>
      <c r="CH275" s="96" t="s">
        <v>35</v>
      </c>
      <c r="CI275" s="96" t="s">
        <v>35</v>
      </c>
      <c r="CJ275" s="96" t="s">
        <v>35</v>
      </c>
      <c r="CK275" s="96" t="s">
        <v>35</v>
      </c>
      <c r="CL275" s="96" t="s">
        <v>35</v>
      </c>
      <c r="CM275" s="96" t="s">
        <v>35</v>
      </c>
      <c r="CN275" s="68"/>
      <c r="CO275" s="68"/>
      <c r="CP275" s="68"/>
      <c r="CQ275" s="68"/>
      <c r="CR275" s="68"/>
      <c r="CS275" s="68"/>
      <c r="CT275" s="68"/>
      <c r="CU275" s="68"/>
      <c r="CV275" s="68"/>
      <c r="CW275" s="68"/>
      <c r="CX275" s="68"/>
      <c r="CY275" s="68"/>
      <c r="CZ275" s="68"/>
    </row>
    <row r="276" s="575" customFormat="true" ht="15" customHeight="true" x14ac:dyDescent="0.2">
      <c r="B276" s="594"/>
      <c r="AN276" s="403"/>
      <c r="AO276" s="403"/>
      <c r="AP276" s="403"/>
      <c r="AQ276" s="403"/>
      <c r="AR276" s="403"/>
      <c r="AS276" s="403"/>
      <c r="AT276" s="403"/>
      <c r="AU276" s="403"/>
      <c r="AV276" s="403"/>
      <c r="AW276" s="403"/>
      <c r="AX276" s="403"/>
      <c r="AY276" s="403"/>
      <c r="AZ276" s="403"/>
      <c r="BA276" s="1043"/>
      <c r="BB276" s="678" t="s">
        <v>114</v>
      </c>
      <c r="BC276" s="111" t="s">
        <v>35</v>
      </c>
      <c r="BD276" s="107" t="s">
        <v>35</v>
      </c>
      <c r="BE276" s="107" t="s">
        <v>35</v>
      </c>
      <c r="BF276" s="107" t="s">
        <v>35</v>
      </c>
      <c r="BG276" s="102" t="s">
        <v>35</v>
      </c>
      <c r="BH276" s="111" t="s">
        <v>35</v>
      </c>
      <c r="BI276" s="107" t="s">
        <v>35</v>
      </c>
      <c r="BJ276" s="107" t="s">
        <v>35</v>
      </c>
      <c r="BK276" s="107" t="s">
        <v>35</v>
      </c>
      <c r="BL276" s="102" t="s">
        <v>35</v>
      </c>
      <c r="BM276" s="111" t="s">
        <v>35</v>
      </c>
      <c r="BN276" s="107" t="s">
        <v>35</v>
      </c>
      <c r="BO276" s="107" t="s">
        <v>35</v>
      </c>
      <c r="BP276" s="107" t="s">
        <v>35</v>
      </c>
      <c r="BQ276" s="102" t="s">
        <v>35</v>
      </c>
      <c r="BR276" s="111" t="s">
        <v>35</v>
      </c>
      <c r="BS276" s="107" t="s">
        <v>35</v>
      </c>
      <c r="BT276" s="107" t="s">
        <v>35</v>
      </c>
      <c r="BU276" s="107" t="s">
        <v>35</v>
      </c>
      <c r="BV276" s="107" t="s">
        <v>35</v>
      </c>
      <c r="BW276" s="107" t="s">
        <v>35</v>
      </c>
      <c r="BX276" s="107" t="s">
        <v>35</v>
      </c>
      <c r="BY276" s="96" t="s">
        <v>35</v>
      </c>
      <c r="BZ276" s="96" t="s">
        <v>35</v>
      </c>
      <c r="CA276" s="96" t="s">
        <v>35</v>
      </c>
      <c r="CB276" s="96" t="s">
        <v>35</v>
      </c>
      <c r="CC276" s="96" t="s">
        <v>35</v>
      </c>
      <c r="CD276" s="96" t="s">
        <v>35</v>
      </c>
      <c r="CE276" s="96" t="s">
        <v>35</v>
      </c>
      <c r="CF276" s="96" t="s">
        <v>35</v>
      </c>
      <c r="CG276" s="96" t="s">
        <v>35</v>
      </c>
      <c r="CH276" s="96" t="s">
        <v>35</v>
      </c>
      <c r="CI276" s="96" t="s">
        <v>35</v>
      </c>
      <c r="CJ276" s="96" t="s">
        <v>35</v>
      </c>
      <c r="CK276" s="96" t="s">
        <v>35</v>
      </c>
      <c r="CL276" s="96" t="s">
        <v>35</v>
      </c>
      <c r="CM276" s="96" t="s">
        <v>35</v>
      </c>
      <c r="CN276" s="68"/>
      <c r="CO276" s="68"/>
      <c r="CP276" s="68"/>
      <c r="CQ276" s="68"/>
      <c r="CR276" s="68"/>
      <c r="CS276" s="68"/>
      <c r="CT276" s="68"/>
      <c r="CU276" s="68"/>
      <c r="CV276" s="68"/>
      <c r="CW276" s="68"/>
      <c r="CX276" s="68"/>
      <c r="CY276" s="68"/>
      <c r="CZ276" s="68"/>
    </row>
    <row r="277" s="575" customFormat="true" ht="15" customHeight="true" x14ac:dyDescent="0.2">
      <c r="B277" s="594"/>
      <c r="AN277" s="403"/>
      <c r="AO277" s="403"/>
      <c r="AP277" s="403"/>
      <c r="AQ277" s="403"/>
      <c r="AR277" s="403"/>
      <c r="AS277" s="403"/>
      <c r="AT277" s="403"/>
      <c r="AU277" s="403"/>
      <c r="AV277" s="403"/>
      <c r="AW277" s="403"/>
      <c r="AX277" s="403"/>
      <c r="AY277" s="403"/>
      <c r="AZ277" s="403"/>
      <c r="BA277" s="1043" t="s">
        <v>77</v>
      </c>
      <c r="BB277" s="678" t="s">
        <v>78</v>
      </c>
      <c r="BC277" s="111" t="s">
        <v>35</v>
      </c>
      <c r="BD277" s="107" t="s">
        <v>35</v>
      </c>
      <c r="BE277" s="107" t="s">
        <v>35</v>
      </c>
      <c r="BF277" s="107" t="s">
        <v>35</v>
      </c>
      <c r="BG277" s="102" t="s">
        <v>35</v>
      </c>
      <c r="BH277" s="111" t="s">
        <v>35</v>
      </c>
      <c r="BI277" s="107" t="s">
        <v>35</v>
      </c>
      <c r="BJ277" s="107" t="s">
        <v>35</v>
      </c>
      <c r="BK277" s="107" t="s">
        <v>35</v>
      </c>
      <c r="BL277" s="102" t="s">
        <v>35</v>
      </c>
      <c r="BM277" s="111" t="s">
        <v>35</v>
      </c>
      <c r="BN277" s="107" t="s">
        <v>35</v>
      </c>
      <c r="BO277" s="107" t="s">
        <v>35</v>
      </c>
      <c r="BP277" s="107" t="s">
        <v>35</v>
      </c>
      <c r="BQ277" s="102" t="s">
        <v>35</v>
      </c>
      <c r="BR277" s="111" t="s">
        <v>35</v>
      </c>
      <c r="BS277" s="107" t="s">
        <v>35</v>
      </c>
      <c r="BT277" s="107" t="s">
        <v>35</v>
      </c>
      <c r="BU277" s="107" t="s">
        <v>35</v>
      </c>
      <c r="BV277" s="107" t="s">
        <v>35</v>
      </c>
      <c r="BW277" s="107" t="s">
        <v>35</v>
      </c>
      <c r="BX277" s="107" t="s">
        <v>35</v>
      </c>
      <c r="BY277" s="96" t="s">
        <v>35</v>
      </c>
      <c r="BZ277" s="96" t="s">
        <v>35</v>
      </c>
      <c r="CA277" s="96" t="s">
        <v>35</v>
      </c>
      <c r="CB277" s="96" t="s">
        <v>35</v>
      </c>
      <c r="CC277" s="96" t="s">
        <v>35</v>
      </c>
      <c r="CD277" s="96" t="s">
        <v>35</v>
      </c>
      <c r="CE277" s="96" t="s">
        <v>35</v>
      </c>
      <c r="CF277" s="96" t="s">
        <v>35</v>
      </c>
      <c r="CG277" s="96" t="s">
        <v>35</v>
      </c>
      <c r="CH277" s="96" t="s">
        <v>35</v>
      </c>
      <c r="CI277" s="96" t="s">
        <v>35</v>
      </c>
      <c r="CJ277" s="96" t="s">
        <v>35</v>
      </c>
      <c r="CK277" s="96" t="s">
        <v>35</v>
      </c>
      <c r="CL277" s="96" t="s">
        <v>35</v>
      </c>
      <c r="CM277" s="96" t="s">
        <v>35</v>
      </c>
      <c r="CN277" s="68"/>
      <c r="CO277" s="68"/>
      <c r="CP277" s="68"/>
      <c r="CQ277" s="68"/>
      <c r="CR277" s="68"/>
      <c r="CS277" s="68"/>
      <c r="CT277" s="68"/>
      <c r="CU277" s="68"/>
      <c r="CV277" s="68"/>
      <c r="CW277" s="68"/>
      <c r="CX277" s="68"/>
      <c r="CY277" s="68"/>
      <c r="CZ277" s="68"/>
    </row>
    <row r="278" s="575" customFormat="true" ht="15" customHeight="true" x14ac:dyDescent="0.2">
      <c r="B278" s="594"/>
      <c r="AN278" s="403"/>
      <c r="AO278" s="403"/>
      <c r="AP278" s="403"/>
      <c r="AQ278" s="403"/>
      <c r="AR278" s="403"/>
      <c r="AS278" s="403"/>
      <c r="AT278" s="403"/>
      <c r="AU278" s="403"/>
      <c r="AV278" s="403"/>
      <c r="AW278" s="403"/>
      <c r="AX278" s="403"/>
      <c r="AY278" s="403"/>
      <c r="AZ278" s="403"/>
      <c r="BA278" s="1043"/>
      <c r="BB278" s="678" t="s">
        <v>79</v>
      </c>
      <c r="BC278" s="111" t="s">
        <v>35</v>
      </c>
      <c r="BD278" s="107" t="s">
        <v>35</v>
      </c>
      <c r="BE278" s="107" t="s">
        <v>35</v>
      </c>
      <c r="BF278" s="107" t="s">
        <v>35</v>
      </c>
      <c r="BG278" s="102" t="s">
        <v>35</v>
      </c>
      <c r="BH278" s="111" t="s">
        <v>35</v>
      </c>
      <c r="BI278" s="107" t="s">
        <v>35</v>
      </c>
      <c r="BJ278" s="107" t="s">
        <v>35</v>
      </c>
      <c r="BK278" s="107" t="s">
        <v>35</v>
      </c>
      <c r="BL278" s="102" t="s">
        <v>35</v>
      </c>
      <c r="BM278" s="111" t="s">
        <v>35</v>
      </c>
      <c r="BN278" s="107" t="s">
        <v>35</v>
      </c>
      <c r="BO278" s="107" t="s">
        <v>35</v>
      </c>
      <c r="BP278" s="107" t="s">
        <v>35</v>
      </c>
      <c r="BQ278" s="102" t="s">
        <v>35</v>
      </c>
      <c r="BR278" s="111" t="s">
        <v>35</v>
      </c>
      <c r="BS278" s="107" t="s">
        <v>35</v>
      </c>
      <c r="BT278" s="107" t="s">
        <v>35</v>
      </c>
      <c r="BU278" s="107" t="s">
        <v>35</v>
      </c>
      <c r="BV278" s="107" t="s">
        <v>35</v>
      </c>
      <c r="BW278" s="107" t="s">
        <v>35</v>
      </c>
      <c r="BX278" s="107" t="s">
        <v>35</v>
      </c>
      <c r="BY278" s="96" t="s">
        <v>35</v>
      </c>
      <c r="BZ278" s="96" t="s">
        <v>35</v>
      </c>
      <c r="CA278" s="96" t="s">
        <v>35</v>
      </c>
      <c r="CB278" s="96" t="s">
        <v>35</v>
      </c>
      <c r="CC278" s="96" t="s">
        <v>35</v>
      </c>
      <c r="CD278" s="96" t="s">
        <v>35</v>
      </c>
      <c r="CE278" s="96" t="s">
        <v>35</v>
      </c>
      <c r="CF278" s="96" t="s">
        <v>35</v>
      </c>
      <c r="CG278" s="96" t="s">
        <v>35</v>
      </c>
      <c r="CH278" s="96" t="s">
        <v>35</v>
      </c>
      <c r="CI278" s="96" t="s">
        <v>35</v>
      </c>
      <c r="CJ278" s="96" t="s">
        <v>35</v>
      </c>
      <c r="CK278" s="96" t="s">
        <v>35</v>
      </c>
      <c r="CL278" s="96" t="s">
        <v>35</v>
      </c>
      <c r="CM278" s="96" t="s">
        <v>35</v>
      </c>
      <c r="CN278" s="68"/>
      <c r="CO278" s="68"/>
      <c r="CP278" s="68"/>
      <c r="CQ278" s="68"/>
      <c r="CR278" s="68"/>
      <c r="CS278" s="68"/>
      <c r="CT278" s="68"/>
      <c r="CU278" s="68"/>
      <c r="CV278" s="68"/>
      <c r="CW278" s="68"/>
      <c r="CX278" s="68"/>
      <c r="CY278" s="68"/>
      <c r="CZ278" s="68"/>
    </row>
    <row r="279" s="575" customFormat="true" ht="15" customHeight="true" x14ac:dyDescent="0.2">
      <c r="B279" s="594"/>
      <c r="AN279" s="403"/>
      <c r="AO279" s="403"/>
      <c r="AP279" s="403"/>
      <c r="AQ279" s="403"/>
      <c r="AR279" s="403"/>
      <c r="AS279" s="403"/>
      <c r="AT279" s="403"/>
      <c r="AU279" s="403"/>
      <c r="AV279" s="403"/>
      <c r="AW279" s="403"/>
      <c r="AX279" s="403"/>
      <c r="AY279" s="403"/>
      <c r="AZ279" s="403"/>
      <c r="BA279" s="1043"/>
      <c r="BB279" s="678" t="s">
        <v>80</v>
      </c>
      <c r="BC279" s="111" t="s">
        <v>35</v>
      </c>
      <c r="BD279" s="104" t="s">
        <v>35</v>
      </c>
      <c r="BE279" s="104" t="s">
        <v>35</v>
      </c>
      <c r="BF279" s="104" t="s">
        <v>35</v>
      </c>
      <c r="BG279" s="99" t="s">
        <v>35</v>
      </c>
      <c r="BH279" s="111" t="s">
        <v>35</v>
      </c>
      <c r="BI279" s="104" t="s">
        <v>35</v>
      </c>
      <c r="BJ279" s="104" t="s">
        <v>35</v>
      </c>
      <c r="BK279" s="104" t="s">
        <v>35</v>
      </c>
      <c r="BL279" s="99" t="s">
        <v>35</v>
      </c>
      <c r="BM279" s="111" t="s">
        <v>35</v>
      </c>
      <c r="BN279" s="104" t="s">
        <v>35</v>
      </c>
      <c r="BO279" s="104" t="s">
        <v>35</v>
      </c>
      <c r="BP279" s="104" t="s">
        <v>35</v>
      </c>
      <c r="BQ279" s="99" t="s">
        <v>35</v>
      </c>
      <c r="BR279" s="111" t="s">
        <v>35</v>
      </c>
      <c r="BS279" s="104" t="s">
        <v>35</v>
      </c>
      <c r="BT279" s="104" t="s">
        <v>35</v>
      </c>
      <c r="BU279" s="104" t="s">
        <v>35</v>
      </c>
      <c r="BV279" s="104" t="s">
        <v>35</v>
      </c>
      <c r="BW279" s="104" t="s">
        <v>35</v>
      </c>
      <c r="BX279" s="104" t="s">
        <v>35</v>
      </c>
      <c r="BY279" s="94" t="s">
        <v>35</v>
      </c>
      <c r="BZ279" s="94" t="s">
        <v>35</v>
      </c>
      <c r="CA279" s="94" t="s">
        <v>35</v>
      </c>
      <c r="CB279" s="94" t="s">
        <v>35</v>
      </c>
      <c r="CC279" s="94" t="s">
        <v>35</v>
      </c>
      <c r="CD279" s="94" t="s">
        <v>35</v>
      </c>
      <c r="CE279" s="94" t="s">
        <v>35</v>
      </c>
      <c r="CF279" s="94" t="s">
        <v>35</v>
      </c>
      <c r="CG279" s="94" t="s">
        <v>35</v>
      </c>
      <c r="CH279" s="94" t="s">
        <v>35</v>
      </c>
      <c r="CI279" s="94" t="s">
        <v>35</v>
      </c>
      <c r="CJ279" s="94" t="s">
        <v>35</v>
      </c>
      <c r="CK279" s="94" t="s">
        <v>35</v>
      </c>
      <c r="CL279" s="94" t="s">
        <v>35</v>
      </c>
      <c r="CM279" s="94" t="s">
        <v>35</v>
      </c>
      <c r="CN279" s="68"/>
      <c r="CO279" s="68"/>
      <c r="CP279" s="68"/>
      <c r="CQ279" s="68"/>
      <c r="CR279" s="68"/>
      <c r="CS279" s="68"/>
      <c r="CT279" s="68"/>
      <c r="CU279" s="68"/>
      <c r="CV279" s="68"/>
      <c r="CW279" s="68"/>
      <c r="CX279" s="68"/>
      <c r="CY279" s="68"/>
      <c r="CZ279" s="68"/>
    </row>
    <row r="280" s="575" customFormat="true" ht="15" customHeight="true" x14ac:dyDescent="0.2">
      <c r="B280" s="594"/>
      <c r="AN280" s="403"/>
      <c r="AO280" s="403"/>
      <c r="AP280" s="403"/>
      <c r="AQ280" s="403"/>
      <c r="AR280" s="403"/>
      <c r="AS280" s="403"/>
      <c r="AT280" s="403"/>
      <c r="AU280" s="403"/>
      <c r="AV280" s="403"/>
      <c r="AW280" s="403"/>
      <c r="AX280" s="403"/>
      <c r="AY280" s="403"/>
      <c r="AZ280" s="403"/>
      <c r="BA280" s="1043"/>
      <c r="BB280" s="678" t="s">
        <v>81</v>
      </c>
      <c r="BC280" s="111" t="s">
        <v>35</v>
      </c>
      <c r="BD280" s="104" t="s">
        <v>35</v>
      </c>
      <c r="BE280" s="104" t="s">
        <v>35</v>
      </c>
      <c r="BF280" s="104" t="s">
        <v>35</v>
      </c>
      <c r="BG280" s="99" t="s">
        <v>35</v>
      </c>
      <c r="BH280" s="111" t="s">
        <v>35</v>
      </c>
      <c r="BI280" s="104" t="s">
        <v>35</v>
      </c>
      <c r="BJ280" s="104" t="s">
        <v>35</v>
      </c>
      <c r="BK280" s="104" t="s">
        <v>35</v>
      </c>
      <c r="BL280" s="99" t="s">
        <v>35</v>
      </c>
      <c r="BM280" s="111" t="s">
        <v>35</v>
      </c>
      <c r="BN280" s="104" t="s">
        <v>35</v>
      </c>
      <c r="BO280" s="104" t="s">
        <v>35</v>
      </c>
      <c r="BP280" s="104" t="s">
        <v>35</v>
      </c>
      <c r="BQ280" s="99" t="s">
        <v>35</v>
      </c>
      <c r="BR280" s="111" t="s">
        <v>35</v>
      </c>
      <c r="BS280" s="104" t="s">
        <v>35</v>
      </c>
      <c r="BT280" s="104" t="s">
        <v>35</v>
      </c>
      <c r="BU280" s="104" t="s">
        <v>35</v>
      </c>
      <c r="BV280" s="104" t="s">
        <v>35</v>
      </c>
      <c r="BW280" s="104" t="s">
        <v>35</v>
      </c>
      <c r="BX280" s="104" t="s">
        <v>35</v>
      </c>
      <c r="BY280" s="94" t="s">
        <v>35</v>
      </c>
      <c r="BZ280" s="94" t="s">
        <v>35</v>
      </c>
      <c r="CA280" s="94" t="s">
        <v>35</v>
      </c>
      <c r="CB280" s="94" t="s">
        <v>35</v>
      </c>
      <c r="CC280" s="94" t="s">
        <v>35</v>
      </c>
      <c r="CD280" s="94" t="s">
        <v>35</v>
      </c>
      <c r="CE280" s="94" t="s">
        <v>35</v>
      </c>
      <c r="CF280" s="94" t="s">
        <v>35</v>
      </c>
      <c r="CG280" s="94" t="s">
        <v>35</v>
      </c>
      <c r="CH280" s="94" t="s">
        <v>35</v>
      </c>
      <c r="CI280" s="94" t="s">
        <v>35</v>
      </c>
      <c r="CJ280" s="94" t="s">
        <v>35</v>
      </c>
      <c r="CK280" s="94" t="s">
        <v>35</v>
      </c>
      <c r="CL280" s="94" t="s">
        <v>35</v>
      </c>
      <c r="CM280" s="94" t="s">
        <v>35</v>
      </c>
      <c r="CN280" s="68"/>
      <c r="CO280" s="68"/>
      <c r="CP280" s="68"/>
      <c r="CQ280" s="68"/>
      <c r="CR280" s="68"/>
      <c r="CS280" s="68"/>
      <c r="CT280" s="68"/>
      <c r="CU280" s="68"/>
      <c r="CV280" s="68"/>
      <c r="CW280" s="68"/>
      <c r="CX280" s="68"/>
      <c r="CY280" s="68"/>
      <c r="CZ280" s="68"/>
    </row>
    <row r="281" s="575" customFormat="true" ht="15" customHeight="true" x14ac:dyDescent="0.2">
      <c r="B281" s="594"/>
      <c r="AN281" s="403"/>
      <c r="AO281" s="403"/>
      <c r="AP281" s="403"/>
      <c r="AQ281" s="403"/>
      <c r="AR281" s="403"/>
      <c r="AS281" s="403"/>
      <c r="AT281" s="403"/>
      <c r="AU281" s="403"/>
      <c r="AV281" s="403"/>
      <c r="AW281" s="403"/>
      <c r="AX281" s="403"/>
      <c r="AY281" s="403"/>
      <c r="AZ281" s="403"/>
      <c r="BA281" s="1043"/>
      <c r="BB281" s="678" t="s">
        <v>82</v>
      </c>
      <c r="BC281" s="111" t="s">
        <v>35</v>
      </c>
      <c r="BD281" s="104" t="s">
        <v>35</v>
      </c>
      <c r="BE281" s="104" t="s">
        <v>35</v>
      </c>
      <c r="BF281" s="104" t="s">
        <v>35</v>
      </c>
      <c r="BG281" s="99" t="s">
        <v>35</v>
      </c>
      <c r="BH281" s="111" t="s">
        <v>35</v>
      </c>
      <c r="BI281" s="104" t="s">
        <v>35</v>
      </c>
      <c r="BJ281" s="104" t="s">
        <v>35</v>
      </c>
      <c r="BK281" s="104" t="s">
        <v>35</v>
      </c>
      <c r="BL281" s="99" t="s">
        <v>35</v>
      </c>
      <c r="BM281" s="111" t="s">
        <v>35</v>
      </c>
      <c r="BN281" s="104" t="s">
        <v>35</v>
      </c>
      <c r="BO281" s="104" t="s">
        <v>35</v>
      </c>
      <c r="BP281" s="104" t="s">
        <v>35</v>
      </c>
      <c r="BQ281" s="99" t="s">
        <v>35</v>
      </c>
      <c r="BR281" s="111" t="s">
        <v>35</v>
      </c>
      <c r="BS281" s="104" t="s">
        <v>35</v>
      </c>
      <c r="BT281" s="104" t="s">
        <v>35</v>
      </c>
      <c r="BU281" s="104" t="s">
        <v>35</v>
      </c>
      <c r="BV281" s="104" t="s">
        <v>35</v>
      </c>
      <c r="BW281" s="104" t="s">
        <v>35</v>
      </c>
      <c r="BX281" s="104" t="s">
        <v>35</v>
      </c>
      <c r="BY281" s="94" t="s">
        <v>35</v>
      </c>
      <c r="BZ281" s="94" t="s">
        <v>35</v>
      </c>
      <c r="CA281" s="94" t="s">
        <v>35</v>
      </c>
      <c r="CB281" s="94" t="s">
        <v>35</v>
      </c>
      <c r="CC281" s="94" t="s">
        <v>35</v>
      </c>
      <c r="CD281" s="94" t="s">
        <v>35</v>
      </c>
      <c r="CE281" s="94" t="s">
        <v>35</v>
      </c>
      <c r="CF281" s="94" t="s">
        <v>35</v>
      </c>
      <c r="CG281" s="94" t="s">
        <v>35</v>
      </c>
      <c r="CH281" s="94" t="s">
        <v>35</v>
      </c>
      <c r="CI281" s="94" t="s">
        <v>35</v>
      </c>
      <c r="CJ281" s="94" t="s">
        <v>35</v>
      </c>
      <c r="CK281" s="94" t="s">
        <v>35</v>
      </c>
      <c r="CL281" s="94" t="s">
        <v>35</v>
      </c>
      <c r="CM281" s="94" t="s">
        <v>35</v>
      </c>
      <c r="CN281" s="68"/>
      <c r="CO281" s="68"/>
      <c r="CP281" s="68"/>
      <c r="CQ281" s="68"/>
      <c r="CR281" s="68"/>
      <c r="CS281" s="68"/>
      <c r="CT281" s="68"/>
      <c r="CU281" s="68"/>
      <c r="CV281" s="68"/>
      <c r="CW281" s="68"/>
      <c r="CX281" s="68"/>
      <c r="CY281" s="68"/>
      <c r="CZ281" s="68"/>
    </row>
    <row r="282" s="575" customFormat="true" ht="15" customHeight="true" x14ac:dyDescent="0.2">
      <c r="B282" s="594"/>
      <c r="AN282" s="403"/>
      <c r="AO282" s="403"/>
      <c r="AP282" s="403"/>
      <c r="AQ282" s="403"/>
      <c r="AR282" s="403"/>
      <c r="AS282" s="403"/>
      <c r="AT282" s="403"/>
      <c r="AU282" s="403"/>
      <c r="AV282" s="403"/>
      <c r="AW282" s="403"/>
      <c r="AX282" s="403"/>
      <c r="AY282" s="403"/>
      <c r="AZ282" s="403"/>
      <c r="BA282" s="1043"/>
      <c r="BB282" s="678" t="s">
        <v>83</v>
      </c>
      <c r="BC282" s="111" t="s">
        <v>35</v>
      </c>
      <c r="BD282" s="104" t="s">
        <v>35</v>
      </c>
      <c r="BE282" s="104" t="s">
        <v>35</v>
      </c>
      <c r="BF282" s="104" t="s">
        <v>35</v>
      </c>
      <c r="BG282" s="99" t="s">
        <v>35</v>
      </c>
      <c r="BH282" s="111" t="s">
        <v>35</v>
      </c>
      <c r="BI282" s="104" t="s">
        <v>35</v>
      </c>
      <c r="BJ282" s="104" t="s">
        <v>35</v>
      </c>
      <c r="BK282" s="104" t="s">
        <v>35</v>
      </c>
      <c r="BL282" s="99" t="s">
        <v>35</v>
      </c>
      <c r="BM282" s="111" t="s">
        <v>35</v>
      </c>
      <c r="BN282" s="104" t="s">
        <v>35</v>
      </c>
      <c r="BO282" s="104" t="s">
        <v>35</v>
      </c>
      <c r="BP282" s="104" t="s">
        <v>35</v>
      </c>
      <c r="BQ282" s="99" t="s">
        <v>35</v>
      </c>
      <c r="BR282" s="111" t="s">
        <v>35</v>
      </c>
      <c r="BS282" s="104" t="s">
        <v>35</v>
      </c>
      <c r="BT282" s="104" t="s">
        <v>35</v>
      </c>
      <c r="BU282" s="104" t="s">
        <v>35</v>
      </c>
      <c r="BV282" s="104" t="s">
        <v>35</v>
      </c>
      <c r="BW282" s="104" t="s">
        <v>35</v>
      </c>
      <c r="BX282" s="104" t="s">
        <v>35</v>
      </c>
      <c r="BY282" s="94" t="s">
        <v>35</v>
      </c>
      <c r="BZ282" s="94" t="s">
        <v>35</v>
      </c>
      <c r="CA282" s="94" t="s">
        <v>35</v>
      </c>
      <c r="CB282" s="94" t="s">
        <v>35</v>
      </c>
      <c r="CC282" s="94" t="s">
        <v>35</v>
      </c>
      <c r="CD282" s="94" t="s">
        <v>35</v>
      </c>
      <c r="CE282" s="94" t="s">
        <v>35</v>
      </c>
      <c r="CF282" s="94" t="s">
        <v>35</v>
      </c>
      <c r="CG282" s="94" t="s">
        <v>35</v>
      </c>
      <c r="CH282" s="94" t="s">
        <v>35</v>
      </c>
      <c r="CI282" s="94" t="s">
        <v>35</v>
      </c>
      <c r="CJ282" s="94" t="s">
        <v>35</v>
      </c>
      <c r="CK282" s="94" t="s">
        <v>35</v>
      </c>
      <c r="CL282" s="94" t="s">
        <v>35</v>
      </c>
      <c r="CM282" s="94" t="s">
        <v>35</v>
      </c>
      <c r="CN282" s="68"/>
      <c r="CO282" s="68"/>
      <c r="CP282" s="68"/>
      <c r="CQ282" s="68"/>
      <c r="CR282" s="68"/>
      <c r="CS282" s="68"/>
      <c r="CT282" s="68"/>
      <c r="CU282" s="68"/>
      <c r="CV282" s="68"/>
      <c r="CW282" s="68"/>
      <c r="CX282" s="68"/>
      <c r="CY282" s="68"/>
      <c r="CZ282" s="68"/>
    </row>
    <row r="283" s="575" customFormat="true" ht="15" customHeight="true" x14ac:dyDescent="0.2">
      <c r="B283" s="594"/>
      <c r="AN283" s="403"/>
      <c r="AO283" s="403"/>
      <c r="AP283" s="403"/>
      <c r="AQ283" s="403"/>
      <c r="AR283" s="403"/>
      <c r="AS283" s="403"/>
      <c r="AT283" s="403"/>
      <c r="AU283" s="403"/>
      <c r="AV283" s="403"/>
      <c r="AW283" s="403"/>
      <c r="AX283" s="403"/>
      <c r="AY283" s="403"/>
      <c r="AZ283" s="403"/>
      <c r="BA283" s="1043"/>
      <c r="BB283" s="678" t="s">
        <v>84</v>
      </c>
      <c r="BC283" s="111" t="s">
        <v>35</v>
      </c>
      <c r="BD283" s="104" t="s">
        <v>35</v>
      </c>
      <c r="BE283" s="104" t="s">
        <v>35</v>
      </c>
      <c r="BF283" s="104" t="s">
        <v>35</v>
      </c>
      <c r="BG283" s="99" t="s">
        <v>35</v>
      </c>
      <c r="BH283" s="111" t="s">
        <v>35</v>
      </c>
      <c r="BI283" s="104" t="s">
        <v>35</v>
      </c>
      <c r="BJ283" s="104" t="s">
        <v>35</v>
      </c>
      <c r="BK283" s="104" t="s">
        <v>35</v>
      </c>
      <c r="BL283" s="99" t="s">
        <v>35</v>
      </c>
      <c r="BM283" s="111" t="s">
        <v>35</v>
      </c>
      <c r="BN283" s="104" t="s">
        <v>35</v>
      </c>
      <c r="BO283" s="104" t="s">
        <v>35</v>
      </c>
      <c r="BP283" s="104" t="s">
        <v>35</v>
      </c>
      <c r="BQ283" s="99" t="s">
        <v>35</v>
      </c>
      <c r="BR283" s="111" t="s">
        <v>35</v>
      </c>
      <c r="BS283" s="104" t="s">
        <v>35</v>
      </c>
      <c r="BT283" s="104" t="s">
        <v>35</v>
      </c>
      <c r="BU283" s="104" t="s">
        <v>35</v>
      </c>
      <c r="BV283" s="104" t="s">
        <v>35</v>
      </c>
      <c r="BW283" s="104" t="s">
        <v>35</v>
      </c>
      <c r="BX283" s="104" t="s">
        <v>35</v>
      </c>
      <c r="BY283" s="94" t="s">
        <v>35</v>
      </c>
      <c r="BZ283" s="94" t="s">
        <v>35</v>
      </c>
      <c r="CA283" s="94" t="s">
        <v>35</v>
      </c>
      <c r="CB283" s="94" t="s">
        <v>35</v>
      </c>
      <c r="CC283" s="94" t="s">
        <v>35</v>
      </c>
      <c r="CD283" s="94" t="s">
        <v>35</v>
      </c>
      <c r="CE283" s="94" t="s">
        <v>35</v>
      </c>
      <c r="CF283" s="94" t="s">
        <v>35</v>
      </c>
      <c r="CG283" s="94" t="s">
        <v>35</v>
      </c>
      <c r="CH283" s="94" t="s">
        <v>35</v>
      </c>
      <c r="CI283" s="94" t="s">
        <v>35</v>
      </c>
      <c r="CJ283" s="94" t="s">
        <v>35</v>
      </c>
      <c r="CK283" s="94" t="s">
        <v>35</v>
      </c>
      <c r="CL283" s="94" t="s">
        <v>35</v>
      </c>
      <c r="CM283" s="94" t="s">
        <v>35</v>
      </c>
      <c r="CN283" s="68"/>
      <c r="CO283" s="68"/>
      <c r="CP283" s="68"/>
      <c r="CQ283" s="68"/>
      <c r="CR283" s="68"/>
      <c r="CS283" s="68"/>
      <c r="CT283" s="68"/>
      <c r="CU283" s="68"/>
      <c r="CV283" s="68"/>
      <c r="CW283" s="68"/>
      <c r="CX283" s="68"/>
      <c r="CY283" s="68"/>
      <c r="CZ283" s="68"/>
    </row>
    <row r="284" s="575" customFormat="true" ht="15" customHeight="true" x14ac:dyDescent="0.2">
      <c r="B284" s="594"/>
      <c r="AN284" s="403"/>
      <c r="AO284" s="403"/>
      <c r="AP284" s="403"/>
      <c r="AQ284" s="403"/>
      <c r="AR284" s="403"/>
      <c r="AS284" s="403"/>
      <c r="AT284" s="403"/>
      <c r="AU284" s="403"/>
      <c r="AV284" s="403"/>
      <c r="AW284" s="403"/>
      <c r="AX284" s="403"/>
      <c r="AY284" s="403"/>
      <c r="AZ284" s="403"/>
      <c r="BA284" s="1045"/>
      <c r="BB284" s="681" t="s">
        <v>114</v>
      </c>
      <c r="BC284" s="110" t="s">
        <v>35</v>
      </c>
      <c r="BD284" s="106" t="s">
        <v>35</v>
      </c>
      <c r="BE284" s="106" t="s">
        <v>35</v>
      </c>
      <c r="BF284" s="106" t="s">
        <v>35</v>
      </c>
      <c r="BG284" s="101" t="s">
        <v>35</v>
      </c>
      <c r="BH284" s="110" t="s">
        <v>35</v>
      </c>
      <c r="BI284" s="106" t="s">
        <v>35</v>
      </c>
      <c r="BJ284" s="106" t="s">
        <v>35</v>
      </c>
      <c r="BK284" s="106" t="s">
        <v>35</v>
      </c>
      <c r="BL284" s="101" t="s">
        <v>35</v>
      </c>
      <c r="BM284" s="110" t="s">
        <v>35</v>
      </c>
      <c r="BN284" s="106" t="s">
        <v>35</v>
      </c>
      <c r="BO284" s="106" t="s">
        <v>35</v>
      </c>
      <c r="BP284" s="106" t="s">
        <v>35</v>
      </c>
      <c r="BQ284" s="101" t="s">
        <v>35</v>
      </c>
      <c r="BR284" s="110" t="s">
        <v>35</v>
      </c>
      <c r="BS284" s="106" t="s">
        <v>35</v>
      </c>
      <c r="BT284" s="106" t="s">
        <v>35</v>
      </c>
      <c r="BU284" s="106" t="s">
        <v>35</v>
      </c>
      <c r="BV284" s="106" t="s">
        <v>35</v>
      </c>
      <c r="BW284" s="106" t="s">
        <v>35</v>
      </c>
      <c r="BX284" s="106" t="s">
        <v>35</v>
      </c>
      <c r="BY284" s="95" t="s">
        <v>35</v>
      </c>
      <c r="BZ284" s="95" t="s">
        <v>35</v>
      </c>
      <c r="CA284" s="95" t="s">
        <v>35</v>
      </c>
      <c r="CB284" s="95" t="s">
        <v>35</v>
      </c>
      <c r="CC284" s="95" t="s">
        <v>35</v>
      </c>
      <c r="CD284" s="95" t="s">
        <v>35</v>
      </c>
      <c r="CE284" s="95" t="s">
        <v>35</v>
      </c>
      <c r="CF284" s="95" t="s">
        <v>35</v>
      </c>
      <c r="CG284" s="95" t="s">
        <v>35</v>
      </c>
      <c r="CH284" s="95" t="s">
        <v>35</v>
      </c>
      <c r="CI284" s="95" t="s">
        <v>35</v>
      </c>
      <c r="CJ284" s="95" t="s">
        <v>35</v>
      </c>
      <c r="CK284" s="95" t="s">
        <v>35</v>
      </c>
      <c r="CL284" s="95" t="s">
        <v>35</v>
      </c>
      <c r="CM284" s="95" t="s">
        <v>35</v>
      </c>
      <c r="CN284" s="68"/>
      <c r="CO284" s="68"/>
      <c r="CP284" s="68"/>
      <c r="CQ284" s="68"/>
      <c r="CR284" s="68"/>
      <c r="CS284" s="68"/>
      <c r="CT284" s="68"/>
      <c r="CU284" s="68"/>
      <c r="CV284" s="68"/>
      <c r="CW284" s="68"/>
      <c r="CX284" s="68"/>
      <c r="CY284" s="68"/>
      <c r="CZ284" s="68"/>
    </row>
    <row r="285" s="575" customFormat="true" ht="15" customHeight="true" x14ac:dyDescent="0.2">
      <c r="B285" s="594"/>
      <c r="AN285" s="403"/>
      <c r="AO285" s="403"/>
      <c r="AP285" s="403"/>
      <c r="AQ285" s="403"/>
      <c r="AR285" s="403"/>
      <c r="AS285" s="403"/>
      <c r="AT285" s="403"/>
      <c r="AU285" s="403"/>
      <c r="AV285" s="403"/>
      <c r="AW285" s="403"/>
      <c r="AX285" s="403"/>
      <c r="AY285" s="403"/>
      <c r="AZ285" s="403"/>
      <c r="BA285" s="367"/>
      <c r="BB285" s="365"/>
      <c r="BC285" s="365"/>
      <c r="BD285" s="365"/>
      <c r="BE285" s="365"/>
      <c r="BF285" s="365"/>
      <c r="BG285" s="365"/>
      <c r="BH285" s="365"/>
      <c r="BI285" s="365"/>
      <c r="BJ285" s="365"/>
      <c r="BK285" s="365"/>
      <c r="BL285" s="365"/>
      <c r="BM285" s="365"/>
      <c r="BN285" s="365"/>
      <c r="BO285" s="365"/>
      <c r="BP285" s="365"/>
      <c r="BQ285" s="365"/>
      <c r="BR285" s="365"/>
      <c r="BS285" s="365"/>
      <c r="BT285" s="365"/>
      <c r="BU285" s="365"/>
      <c r="BV285" s="365"/>
      <c r="BW285" s="365"/>
      <c r="BX285" s="365"/>
      <c r="BY285" s="367"/>
      <c r="BZ285" s="402"/>
      <c r="CA285" s="402"/>
      <c r="CB285" s="402"/>
      <c r="CC285" s="402"/>
      <c r="CD285" s="402"/>
      <c r="CE285" s="402"/>
      <c r="CF285" s="402"/>
      <c r="CG285" s="402"/>
      <c r="CH285" s="402"/>
      <c r="CI285" s="402"/>
      <c r="CJ285" s="402"/>
      <c r="CK285" s="402"/>
      <c r="CL285" s="402"/>
      <c r="CM285" s="402"/>
      <c r="CN285" s="402"/>
      <c r="CO285" s="402"/>
      <c r="CP285" s="402"/>
      <c r="CQ285" s="402"/>
      <c r="CR285" s="402"/>
      <c r="CS285" s="402"/>
      <c r="CT285" s="402"/>
      <c r="CU285" s="402"/>
      <c r="CV285" s="402"/>
      <c r="CW285" s="402"/>
      <c r="CX285" s="402"/>
      <c r="CY285" s="402"/>
      <c r="CZ285" s="402"/>
    </row>
    <row r="286" s="575" customFormat="true" ht="15" customHeight="true" x14ac:dyDescent="0.2">
      <c r="B286" s="594"/>
      <c r="AN286" s="403"/>
      <c r="AO286" s="403"/>
      <c r="AP286" s="403"/>
      <c r="AQ286" s="403"/>
      <c r="AR286" s="403"/>
      <c r="AS286" s="403"/>
      <c r="AT286" s="403"/>
      <c r="AU286" s="403"/>
      <c r="AV286" s="403"/>
      <c r="AW286" s="403"/>
      <c r="AX286" s="403"/>
      <c r="AY286" s="403"/>
      <c r="AZ286" s="403"/>
      <c r="BA286" s="367"/>
      <c r="BB286" s="365"/>
      <c r="BC286" s="365"/>
      <c r="BD286" s="365"/>
      <c r="BE286" s="365"/>
      <c r="BF286" s="365"/>
      <c r="BG286" s="365"/>
      <c r="BH286" s="365"/>
      <c r="BI286" s="365"/>
      <c r="BJ286" s="365"/>
      <c r="BK286" s="365"/>
      <c r="BL286" s="365"/>
      <c r="BM286" s="365"/>
      <c r="BN286" s="365"/>
      <c r="BO286" s="365"/>
      <c r="BP286" s="365"/>
      <c r="BQ286" s="365"/>
      <c r="BR286" s="365"/>
      <c r="BS286" s="365"/>
      <c r="BT286" s="365"/>
      <c r="BU286" s="365"/>
      <c r="BV286" s="365"/>
      <c r="BW286" s="365"/>
      <c r="BX286" s="365"/>
      <c r="BY286" s="367"/>
      <c r="BZ286" s="402"/>
      <c r="CA286" s="402"/>
      <c r="CB286" s="402"/>
      <c r="CC286" s="402"/>
      <c r="CD286" s="402"/>
      <c r="CE286" s="402"/>
      <c r="CF286" s="402"/>
      <c r="CG286" s="402"/>
      <c r="CH286" s="402"/>
      <c r="CI286" s="402"/>
      <c r="CJ286" s="402"/>
      <c r="CK286" s="402"/>
      <c r="CL286" s="402"/>
      <c r="CM286" s="402"/>
      <c r="CN286" s="402"/>
      <c r="CO286" s="402"/>
      <c r="CP286" s="402"/>
      <c r="CQ286" s="402"/>
      <c r="CR286" s="402"/>
      <c r="CS286" s="402"/>
      <c r="CT286" s="402"/>
      <c r="CU286" s="402"/>
      <c r="CV286" s="402"/>
      <c r="CW286" s="402"/>
      <c r="CX286" s="402"/>
      <c r="CY286" s="402"/>
      <c r="CZ286" s="402"/>
    </row>
    <row r="287" s="575" customFormat="true" ht="15" customHeight="true" x14ac:dyDescent="0.2">
      <c r="B287" s="594"/>
      <c r="AN287" s="403"/>
      <c r="AO287" s="403"/>
      <c r="AP287" s="403"/>
      <c r="AQ287" s="403"/>
      <c r="AR287" s="403"/>
      <c r="AS287" s="403"/>
      <c r="AT287" s="403"/>
      <c r="AU287" s="403"/>
      <c r="AV287" s="403"/>
      <c r="AW287" s="403"/>
      <c r="AX287" s="403"/>
      <c r="AY287" s="403"/>
      <c r="AZ287" s="403"/>
      <c r="BA287" s="367"/>
      <c r="BB287" s="365"/>
      <c r="BC287" s="365"/>
      <c r="BD287" s="365"/>
      <c r="BE287" s="365"/>
      <c r="BF287" s="365"/>
      <c r="BG287" s="365"/>
      <c r="BH287" s="365"/>
      <c r="BI287" s="365"/>
      <c r="BJ287" s="365"/>
      <c r="BK287" s="365"/>
      <c r="BL287" s="365"/>
      <c r="BM287" s="365"/>
      <c r="BN287" s="365"/>
      <c r="BO287" s="365"/>
      <c r="BP287" s="365"/>
      <c r="BQ287" s="365"/>
      <c r="BR287" s="365"/>
      <c r="BS287" s="365"/>
      <c r="BT287" s="365"/>
      <c r="BU287" s="365"/>
      <c r="BV287" s="365"/>
      <c r="BW287" s="365"/>
      <c r="BX287" s="365"/>
      <c r="BY287" s="367"/>
      <c r="BZ287" s="402"/>
      <c r="CA287" s="402"/>
      <c r="CB287" s="402"/>
      <c r="CC287" s="402"/>
      <c r="CD287" s="402"/>
      <c r="CE287" s="402"/>
      <c r="CF287" s="402"/>
      <c r="CG287" s="402"/>
      <c r="CH287" s="402"/>
      <c r="CI287" s="402"/>
      <c r="CJ287" s="402"/>
      <c r="CK287" s="402"/>
      <c r="CL287" s="402"/>
      <c r="CM287" s="402"/>
      <c r="CN287" s="402"/>
      <c r="CO287" s="402"/>
      <c r="CP287" s="402"/>
      <c r="CQ287" s="402"/>
      <c r="CR287" s="402"/>
      <c r="CS287" s="402"/>
      <c r="CT287" s="402"/>
      <c r="CU287" s="402"/>
      <c r="CV287" s="402"/>
      <c r="CW287" s="402"/>
      <c r="CX287" s="402"/>
      <c r="CY287" s="402"/>
      <c r="CZ287" s="402"/>
    </row>
    <row r="288" s="575" customFormat="true" ht="15" customHeight="true" x14ac:dyDescent="0.2">
      <c r="B288" s="594"/>
      <c r="AN288" s="403"/>
      <c r="AO288" s="403"/>
      <c r="AP288" s="403"/>
      <c r="AQ288" s="403"/>
      <c r="AR288" s="403"/>
      <c r="AS288" s="403"/>
      <c r="AT288" s="403"/>
      <c r="AU288" s="403"/>
      <c r="AV288" s="403"/>
      <c r="AW288" s="403"/>
      <c r="AX288" s="403"/>
      <c r="AY288" s="403"/>
      <c r="AZ288" s="403"/>
      <c r="BA288" s="367"/>
      <c r="BB288" s="365"/>
      <c r="BC288" s="365"/>
      <c r="BD288" s="365"/>
      <c r="BE288" s="365"/>
      <c r="BF288" s="365"/>
      <c r="BG288" s="365"/>
      <c r="BH288" s="365"/>
      <c r="BI288" s="365"/>
      <c r="BJ288" s="365"/>
      <c r="BK288" s="365"/>
      <c r="BL288" s="365"/>
      <c r="BM288" s="365"/>
      <c r="BN288" s="365"/>
      <c r="BO288" s="365"/>
      <c r="BP288" s="365"/>
      <c r="BQ288" s="365"/>
      <c r="BR288" s="365"/>
      <c r="BS288" s="365"/>
      <c r="BT288" s="365"/>
      <c r="BU288" s="365"/>
      <c r="BV288" s="365"/>
      <c r="BW288" s="365"/>
      <c r="BX288" s="365"/>
      <c r="BY288" s="367"/>
      <c r="BZ288" s="402"/>
      <c r="CA288" s="402"/>
      <c r="CB288" s="402"/>
      <c r="CC288" s="402"/>
      <c r="CD288" s="402"/>
      <c r="CE288" s="402"/>
      <c r="CF288" s="402"/>
      <c r="CG288" s="402"/>
      <c r="CH288" s="402"/>
      <c r="CI288" s="402"/>
      <c r="CJ288" s="402"/>
      <c r="CK288" s="402"/>
      <c r="CL288" s="402"/>
      <c r="CM288" s="402"/>
      <c r="CN288" s="402"/>
      <c r="CO288" s="402"/>
      <c r="CP288" s="402"/>
      <c r="CQ288" s="402"/>
      <c r="CR288" s="402"/>
      <c r="CS288" s="402"/>
      <c r="CT288" s="402"/>
      <c r="CU288" s="402"/>
      <c r="CV288" s="402"/>
      <c r="CW288" s="402"/>
      <c r="CX288" s="402"/>
      <c r="CY288" s="402"/>
      <c r="CZ288" s="402"/>
    </row>
    <row r="289" s="575" customFormat="true" ht="15" customHeight="true" x14ac:dyDescent="0.2">
      <c r="A289" s="586"/>
      <c r="B289" s="585"/>
      <c r="C289" s="586"/>
      <c r="AN289" s="403"/>
      <c r="AO289" s="403"/>
      <c r="AP289" s="403"/>
      <c r="AQ289" s="403"/>
      <c r="AR289" s="403"/>
      <c r="AS289" s="403"/>
      <c r="AT289" s="403"/>
      <c r="AU289" s="403"/>
      <c r="AV289" s="403"/>
      <c r="AW289" s="403"/>
      <c r="AX289" s="403"/>
      <c r="AY289" s="403"/>
      <c r="AZ289" s="403"/>
      <c r="BA289" s="367"/>
      <c r="BB289" s="365"/>
      <c r="BC289" s="365"/>
      <c r="BD289" s="365"/>
      <c r="BE289" s="365"/>
      <c r="BF289" s="365"/>
      <c r="BG289" s="365"/>
      <c r="BH289" s="365"/>
      <c r="BI289" s="365"/>
      <c r="BJ289" s="365"/>
      <c r="BK289" s="365"/>
      <c r="BL289" s="365"/>
      <c r="BM289" s="365"/>
      <c r="BN289" s="365"/>
      <c r="BO289" s="365"/>
      <c r="BP289" s="365"/>
      <c r="BQ289" s="365"/>
      <c r="BR289" s="365"/>
      <c r="BS289" s="365"/>
      <c r="BT289" s="365"/>
      <c r="BU289" s="365"/>
      <c r="BV289" s="365"/>
      <c r="BW289" s="365"/>
      <c r="BX289" s="365"/>
      <c r="BY289" s="367"/>
      <c r="BZ289" s="402"/>
      <c r="CA289" s="402"/>
      <c r="CB289" s="402"/>
      <c r="CC289" s="402"/>
      <c r="CD289" s="402"/>
      <c r="CE289" s="402"/>
      <c r="CF289" s="402"/>
      <c r="CG289" s="402"/>
      <c r="CH289" s="402"/>
      <c r="CI289" s="402"/>
      <c r="CJ289" s="402"/>
      <c r="CK289" s="402"/>
      <c r="CL289" s="402"/>
      <c r="CM289" s="402"/>
      <c r="CN289" s="402"/>
      <c r="CO289" s="402"/>
      <c r="CP289" s="402"/>
      <c r="CQ289" s="402"/>
      <c r="CR289" s="402"/>
      <c r="CS289" s="402"/>
      <c r="CT289" s="402"/>
      <c r="CU289" s="402"/>
      <c r="CV289" s="402"/>
      <c r="CW289" s="402"/>
      <c r="CX289" s="402"/>
      <c r="CY289" s="402"/>
      <c r="CZ289" s="402"/>
    </row>
    <row r="290" s="575" customFormat="true" ht="15" customHeight="true" x14ac:dyDescent="0.2">
      <c r="A290" s="610"/>
      <c r="B290" s="611"/>
      <c r="C290" s="612"/>
      <c r="AN290" s="403"/>
      <c r="AO290" s="403"/>
      <c r="AP290" s="403"/>
      <c r="AQ290" s="403"/>
      <c r="AR290" s="403"/>
      <c r="AS290" s="403"/>
      <c r="AT290" s="403"/>
      <c r="AU290" s="403"/>
      <c r="AV290" s="403"/>
      <c r="AW290" s="403"/>
      <c r="AX290" s="403"/>
      <c r="AY290" s="403"/>
      <c r="AZ290" s="403"/>
      <c r="BA290" s="367"/>
      <c r="BB290" s="365"/>
      <c r="BC290" s="365"/>
      <c r="BD290" s="365"/>
      <c r="BE290" s="365"/>
      <c r="BF290" s="365"/>
      <c r="BG290" s="365"/>
      <c r="BH290" s="365"/>
      <c r="BI290" s="365"/>
      <c r="BJ290" s="365"/>
      <c r="BK290" s="365"/>
      <c r="BL290" s="365"/>
      <c r="BM290" s="365"/>
      <c r="BN290" s="365"/>
      <c r="BO290" s="365"/>
      <c r="BP290" s="365"/>
      <c r="BQ290" s="365"/>
      <c r="BR290" s="365"/>
      <c r="BS290" s="365"/>
      <c r="BT290" s="365"/>
      <c r="BU290" s="365"/>
      <c r="BV290" s="365"/>
      <c r="BW290" s="365"/>
      <c r="BX290" s="365"/>
      <c r="BY290" s="367"/>
      <c r="BZ290" s="402"/>
      <c r="CA290" s="402"/>
      <c r="CB290" s="402"/>
      <c r="CC290" s="402"/>
      <c r="CD290" s="402"/>
      <c r="CE290" s="402"/>
      <c r="CF290" s="402"/>
      <c r="CG290" s="402"/>
      <c r="CH290" s="402"/>
      <c r="CI290" s="402"/>
      <c r="CJ290" s="402"/>
      <c r="CK290" s="402"/>
      <c r="CL290" s="402"/>
      <c r="CM290" s="402"/>
      <c r="CN290" s="402"/>
      <c r="CO290" s="402"/>
      <c r="CP290" s="402"/>
      <c r="CQ290" s="402"/>
      <c r="CR290" s="402"/>
      <c r="CS290" s="402"/>
      <c r="CT290" s="402"/>
      <c r="CU290" s="402"/>
      <c r="CV290" s="402"/>
      <c r="CW290" s="402"/>
      <c r="CX290" s="402"/>
      <c r="CY290" s="402"/>
      <c r="CZ290" s="402"/>
    </row>
    <row r="291" s="575" customFormat="true" ht="15" customHeight="true" x14ac:dyDescent="0.2">
      <c r="A291" s="610"/>
      <c r="B291" s="611"/>
      <c r="C291" s="612"/>
      <c r="AN291" s="403"/>
      <c r="AO291" s="403"/>
      <c r="AP291" s="403"/>
      <c r="AQ291" s="403"/>
      <c r="AR291" s="403"/>
      <c r="AS291" s="403"/>
      <c r="AT291" s="403"/>
      <c r="AU291" s="403"/>
      <c r="AV291" s="403"/>
      <c r="AW291" s="403"/>
      <c r="AX291" s="403"/>
      <c r="AY291" s="403"/>
      <c r="AZ291" s="403"/>
      <c r="BA291" s="367"/>
      <c r="BB291" s="365"/>
      <c r="BC291" s="365"/>
      <c r="BD291" s="365"/>
      <c r="BE291" s="365"/>
      <c r="BF291" s="365"/>
      <c r="BG291" s="365"/>
      <c r="BH291" s="365"/>
      <c r="BI291" s="365"/>
      <c r="BJ291" s="365"/>
      <c r="BK291" s="365"/>
      <c r="BL291" s="365"/>
      <c r="BM291" s="365"/>
      <c r="BN291" s="365"/>
      <c r="BO291" s="365"/>
      <c r="BP291" s="365"/>
      <c r="BQ291" s="365"/>
      <c r="BR291" s="365"/>
      <c r="BS291" s="365"/>
      <c r="BT291" s="365"/>
      <c r="BU291" s="365"/>
      <c r="BV291" s="365"/>
      <c r="BW291" s="365"/>
      <c r="BX291" s="365"/>
      <c r="BY291" s="367"/>
      <c r="BZ291" s="402"/>
      <c r="CA291" s="402"/>
      <c r="CB291" s="402"/>
      <c r="CC291" s="402"/>
      <c r="CD291" s="402"/>
      <c r="CE291" s="402"/>
      <c r="CF291" s="402"/>
      <c r="CG291" s="402"/>
      <c r="CH291" s="402"/>
      <c r="CI291" s="402"/>
      <c r="CJ291" s="402"/>
      <c r="CK291" s="402"/>
      <c r="CL291" s="402"/>
      <c r="CM291" s="402"/>
      <c r="CN291" s="402"/>
      <c r="CO291" s="402"/>
      <c r="CP291" s="402"/>
      <c r="CQ291" s="402"/>
      <c r="CR291" s="402"/>
      <c r="CS291" s="402"/>
      <c r="CT291" s="402"/>
      <c r="CU291" s="402"/>
      <c r="CV291" s="402"/>
      <c r="CW291" s="402"/>
      <c r="CX291" s="402"/>
      <c r="CY291" s="402"/>
      <c r="CZ291" s="402"/>
    </row>
    <row r="292" s="575" customFormat="true" ht="15" customHeight="true" x14ac:dyDescent="0.2">
      <c r="A292" s="610"/>
      <c r="B292" s="611"/>
      <c r="C292" s="612"/>
      <c r="AN292" s="403"/>
      <c r="AO292" s="403"/>
      <c r="AP292" s="403"/>
      <c r="AQ292" s="403"/>
      <c r="AR292" s="403"/>
      <c r="AS292" s="403"/>
      <c r="AT292" s="403"/>
      <c r="AU292" s="403"/>
      <c r="AV292" s="403"/>
      <c r="AW292" s="403"/>
      <c r="AX292" s="403"/>
      <c r="AY292" s="403"/>
      <c r="AZ292" s="403"/>
      <c r="BA292" s="367"/>
      <c r="BB292" s="365"/>
      <c r="BC292" s="365"/>
      <c r="BD292" s="365"/>
      <c r="BE292" s="365"/>
      <c r="BF292" s="365"/>
      <c r="BG292" s="365"/>
      <c r="BH292" s="365"/>
      <c r="BI292" s="365"/>
      <c r="BJ292" s="365"/>
      <c r="BK292" s="365"/>
      <c r="BL292" s="365"/>
      <c r="BM292" s="365"/>
      <c r="BN292" s="365"/>
      <c r="BO292" s="365"/>
      <c r="BP292" s="365"/>
      <c r="BQ292" s="365"/>
      <c r="BR292" s="365"/>
      <c r="BS292" s="365"/>
      <c r="BT292" s="365"/>
      <c r="BU292" s="365"/>
      <c r="BV292" s="365"/>
      <c r="BW292" s="365"/>
      <c r="BX292" s="365"/>
      <c r="BY292" s="367"/>
      <c r="BZ292" s="402"/>
      <c r="CA292" s="402"/>
      <c r="CB292" s="402"/>
      <c r="CC292" s="402"/>
      <c r="CD292" s="402"/>
      <c r="CE292" s="402"/>
      <c r="CF292" s="402"/>
      <c r="CG292" s="402"/>
      <c r="CH292" s="402"/>
      <c r="CI292" s="402"/>
      <c r="CJ292" s="402"/>
      <c r="CK292" s="402"/>
      <c r="CL292" s="402"/>
      <c r="CM292" s="402"/>
      <c r="CN292" s="402"/>
      <c r="CO292" s="402"/>
      <c r="CP292" s="402"/>
      <c r="CQ292" s="402"/>
      <c r="CR292" s="402"/>
      <c r="CS292" s="402"/>
      <c r="CT292" s="402"/>
      <c r="CU292" s="402"/>
      <c r="CV292" s="402"/>
      <c r="CW292" s="402"/>
      <c r="CX292" s="402"/>
      <c r="CY292" s="402"/>
      <c r="CZ292" s="402"/>
    </row>
    <row r="293" s="575" customFormat="true" ht="15" customHeight="true" x14ac:dyDescent="0.2">
      <c r="A293" s="610"/>
      <c r="B293" s="611"/>
      <c r="C293" s="574"/>
      <c r="AN293" s="403"/>
      <c r="AO293" s="403"/>
      <c r="AP293" s="403"/>
      <c r="AQ293" s="403"/>
      <c r="AR293" s="403"/>
      <c r="AS293" s="403"/>
      <c r="AT293" s="403"/>
      <c r="AU293" s="403"/>
      <c r="AV293" s="403"/>
      <c r="AW293" s="403"/>
      <c r="AX293" s="403"/>
      <c r="AY293" s="403"/>
      <c r="AZ293" s="403"/>
      <c r="BA293" s="367"/>
      <c r="BB293" s="365"/>
      <c r="BC293" s="365"/>
      <c r="BD293" s="365"/>
      <c r="BE293" s="365"/>
      <c r="BF293" s="365"/>
      <c r="BG293" s="365"/>
      <c r="BH293" s="365"/>
      <c r="BI293" s="365"/>
      <c r="BJ293" s="365"/>
      <c r="BK293" s="365"/>
      <c r="BL293" s="365"/>
      <c r="BM293" s="365"/>
      <c r="BN293" s="365"/>
      <c r="BO293" s="365"/>
      <c r="BP293" s="365"/>
      <c r="BQ293" s="365"/>
      <c r="BR293" s="365"/>
      <c r="BS293" s="365"/>
      <c r="BT293" s="365"/>
      <c r="BU293" s="365"/>
      <c r="BV293" s="365"/>
      <c r="BW293" s="365"/>
      <c r="BX293" s="365"/>
      <c r="BY293" s="367"/>
      <c r="BZ293" s="402"/>
      <c r="CA293" s="402"/>
      <c r="CB293" s="402"/>
      <c r="CC293" s="402"/>
      <c r="CD293" s="402"/>
      <c r="CE293" s="402"/>
      <c r="CF293" s="402"/>
      <c r="CG293" s="402"/>
      <c r="CH293" s="402"/>
      <c r="CI293" s="402"/>
      <c r="CJ293" s="402"/>
      <c r="CK293" s="402"/>
      <c r="CL293" s="402"/>
      <c r="CM293" s="402"/>
      <c r="CN293" s="402"/>
      <c r="CO293" s="402"/>
      <c r="CP293" s="402"/>
      <c r="CQ293" s="402"/>
      <c r="CR293" s="402"/>
      <c r="CS293" s="402"/>
      <c r="CT293" s="402"/>
      <c r="CU293" s="402"/>
      <c r="CV293" s="402"/>
      <c r="CW293" s="402"/>
      <c r="CX293" s="402"/>
      <c r="CY293" s="402"/>
      <c r="CZ293" s="402"/>
    </row>
    <row r="294" s="575" customFormat="true" ht="15" customHeight="true" x14ac:dyDescent="0.2">
      <c r="A294" s="610"/>
      <c r="B294" s="611"/>
      <c r="C294" s="574"/>
      <c r="AN294" s="403"/>
      <c r="AO294" s="403"/>
      <c r="AP294" s="403"/>
      <c r="AQ294" s="403"/>
      <c r="AR294" s="403"/>
      <c r="AS294" s="403"/>
      <c r="AT294" s="403"/>
      <c r="AU294" s="403"/>
      <c r="AV294" s="403"/>
      <c r="AW294" s="403"/>
      <c r="AX294" s="403"/>
      <c r="AY294" s="403"/>
      <c r="AZ294" s="403"/>
      <c r="BA294" s="367"/>
      <c r="BB294" s="365"/>
      <c r="BC294" s="365"/>
      <c r="BD294" s="365"/>
      <c r="BE294" s="365"/>
      <c r="BF294" s="365"/>
      <c r="BG294" s="365"/>
      <c r="BH294" s="365"/>
      <c r="BI294" s="365"/>
      <c r="BJ294" s="365"/>
      <c r="BK294" s="365"/>
      <c r="BL294" s="365"/>
      <c r="BM294" s="365"/>
      <c r="BN294" s="365"/>
      <c r="BO294" s="365"/>
      <c r="BP294" s="365"/>
      <c r="BQ294" s="365"/>
      <c r="BR294" s="365"/>
      <c r="BS294" s="365"/>
      <c r="BT294" s="365"/>
      <c r="BU294" s="365"/>
      <c r="BV294" s="365"/>
      <c r="BW294" s="365"/>
      <c r="BX294" s="365"/>
      <c r="BY294" s="367"/>
      <c r="BZ294" s="402"/>
      <c r="CA294" s="402"/>
      <c r="CB294" s="402"/>
      <c r="CC294" s="402"/>
      <c r="CD294" s="402"/>
      <c r="CE294" s="402"/>
      <c r="CF294" s="402"/>
      <c r="CG294" s="402"/>
      <c r="CH294" s="402"/>
      <c r="CI294" s="402"/>
      <c r="CJ294" s="402"/>
      <c r="CK294" s="402"/>
      <c r="CL294" s="402"/>
      <c r="CM294" s="402"/>
      <c r="CN294" s="402"/>
      <c r="CO294" s="402"/>
      <c r="CP294" s="402"/>
      <c r="CQ294" s="402"/>
      <c r="CR294" s="402"/>
      <c r="CS294" s="402"/>
      <c r="CT294" s="402"/>
      <c r="CU294" s="402"/>
      <c r="CV294" s="402"/>
      <c r="CW294" s="402"/>
      <c r="CX294" s="402"/>
      <c r="CY294" s="402"/>
      <c r="CZ294" s="402"/>
    </row>
    <row r="295" s="575" customFormat="true" ht="15" customHeight="true" x14ac:dyDescent="0.2">
      <c r="A295" s="610"/>
      <c r="B295" s="611"/>
      <c r="C295" s="574"/>
      <c r="AN295" s="403"/>
      <c r="AO295" s="403"/>
      <c r="AP295" s="403"/>
      <c r="AQ295" s="403"/>
      <c r="AR295" s="403"/>
      <c r="AS295" s="403"/>
      <c r="AT295" s="403"/>
      <c r="AU295" s="403"/>
      <c r="AV295" s="403"/>
      <c r="AW295" s="403"/>
      <c r="AX295" s="403"/>
      <c r="AY295" s="403"/>
      <c r="AZ295" s="403"/>
      <c r="BA295" s="367"/>
      <c r="BB295" s="365"/>
      <c r="BC295" s="365"/>
      <c r="BD295" s="365"/>
      <c r="BE295" s="365"/>
      <c r="BF295" s="365"/>
      <c r="BG295" s="365"/>
      <c r="BH295" s="365"/>
      <c r="BI295" s="365"/>
      <c r="BJ295" s="365"/>
      <c r="BK295" s="365"/>
      <c r="BL295" s="365"/>
      <c r="BM295" s="365"/>
      <c r="BN295" s="365"/>
      <c r="BO295" s="365"/>
      <c r="BP295" s="365"/>
      <c r="BQ295" s="365"/>
      <c r="BR295" s="365"/>
      <c r="BS295" s="365"/>
      <c r="BT295" s="365"/>
      <c r="BU295" s="365"/>
      <c r="BV295" s="365"/>
      <c r="BW295" s="365"/>
      <c r="BX295" s="365"/>
      <c r="BY295" s="367"/>
      <c r="BZ295" s="402"/>
      <c r="CA295" s="402"/>
      <c r="CB295" s="402"/>
      <c r="CC295" s="402"/>
      <c r="CD295" s="402"/>
      <c r="CE295" s="402"/>
      <c r="CF295" s="402"/>
      <c r="CG295" s="402"/>
      <c r="CH295" s="402"/>
      <c r="CI295" s="402"/>
      <c r="CJ295" s="402"/>
      <c r="CK295" s="402"/>
      <c r="CL295" s="402"/>
      <c r="CM295" s="402"/>
      <c r="CN295" s="402"/>
      <c r="CO295" s="402"/>
      <c r="CP295" s="402"/>
      <c r="CQ295" s="402"/>
      <c r="CR295" s="402"/>
      <c r="CS295" s="402"/>
      <c r="CT295" s="402"/>
      <c r="CU295" s="402"/>
      <c r="CV295" s="402"/>
      <c r="CW295" s="402"/>
      <c r="CX295" s="402"/>
      <c r="CY295" s="402"/>
      <c r="CZ295" s="402"/>
    </row>
    <row r="296" s="575" customFormat="true" ht="15" customHeight="true" x14ac:dyDescent="0.2">
      <c r="A296" s="610"/>
      <c r="B296" s="611"/>
      <c r="C296" s="574"/>
      <c r="AN296" s="403"/>
      <c r="AO296" s="403"/>
      <c r="AP296" s="403"/>
      <c r="AQ296" s="403"/>
      <c r="AR296" s="403"/>
      <c r="AS296" s="403"/>
      <c r="AT296" s="403"/>
      <c r="AU296" s="403"/>
      <c r="AV296" s="403"/>
      <c r="AW296" s="403"/>
      <c r="AX296" s="403"/>
      <c r="AY296" s="403"/>
      <c r="AZ296" s="403"/>
      <c r="BA296" s="367"/>
      <c r="BB296" s="365"/>
      <c r="BC296" s="365"/>
      <c r="BD296" s="365"/>
      <c r="BE296" s="365"/>
      <c r="BF296" s="365"/>
      <c r="BG296" s="365"/>
      <c r="BH296" s="365"/>
      <c r="BI296" s="365"/>
      <c r="BJ296" s="365"/>
      <c r="BK296" s="365"/>
      <c r="BL296" s="365"/>
      <c r="BM296" s="365"/>
      <c r="BN296" s="365"/>
      <c r="BO296" s="365"/>
      <c r="BP296" s="365"/>
      <c r="BQ296" s="365"/>
      <c r="BR296" s="365"/>
      <c r="BS296" s="365"/>
      <c r="BT296" s="365"/>
      <c r="BU296" s="365"/>
      <c r="BV296" s="365"/>
      <c r="BW296" s="365"/>
      <c r="BX296" s="365"/>
      <c r="BY296" s="367"/>
      <c r="BZ296" s="402"/>
      <c r="CA296" s="402"/>
      <c r="CB296" s="402"/>
      <c r="CC296" s="402"/>
      <c r="CD296" s="402"/>
      <c r="CE296" s="402"/>
      <c r="CF296" s="402"/>
      <c r="CG296" s="402"/>
      <c r="CH296" s="402"/>
      <c r="CI296" s="402"/>
      <c r="CJ296" s="402"/>
      <c r="CK296" s="402"/>
      <c r="CL296" s="402"/>
      <c r="CM296" s="402"/>
      <c r="CN296" s="402"/>
      <c r="CO296" s="402"/>
      <c r="CP296" s="402"/>
      <c r="CQ296" s="402"/>
      <c r="CR296" s="402"/>
      <c r="CS296" s="402"/>
      <c r="CT296" s="402"/>
      <c r="CU296" s="402"/>
      <c r="CV296" s="402"/>
      <c r="CW296" s="402"/>
      <c r="CX296" s="402"/>
      <c r="CY296" s="402"/>
      <c r="CZ296" s="402"/>
    </row>
    <row r="297" s="575" customFormat="true" ht="15" customHeight="true" x14ac:dyDescent="0.2">
      <c r="A297" s="610"/>
      <c r="B297" s="611"/>
      <c r="C297" s="574"/>
      <c r="AN297" s="403"/>
      <c r="AO297" s="403"/>
      <c r="AP297" s="403"/>
      <c r="AQ297" s="403"/>
      <c r="AR297" s="403"/>
      <c r="AS297" s="403"/>
      <c r="AT297" s="403"/>
      <c r="AU297" s="403"/>
      <c r="AV297" s="403"/>
      <c r="AW297" s="403"/>
      <c r="AX297" s="403"/>
      <c r="AY297" s="403"/>
      <c r="AZ297" s="403"/>
      <c r="BA297" s="367"/>
      <c r="BB297" s="365"/>
      <c r="BC297" s="365"/>
      <c r="BD297" s="365"/>
      <c r="BE297" s="365"/>
      <c r="BF297" s="365"/>
      <c r="BG297" s="365"/>
      <c r="BH297" s="365"/>
      <c r="BI297" s="365"/>
      <c r="BJ297" s="365"/>
      <c r="BK297" s="365"/>
      <c r="BL297" s="365"/>
      <c r="BM297" s="365"/>
      <c r="BN297" s="365"/>
      <c r="BO297" s="365"/>
      <c r="BP297" s="365"/>
      <c r="BQ297" s="365"/>
      <c r="BR297" s="365"/>
      <c r="BS297" s="365"/>
      <c r="BT297" s="365"/>
      <c r="BU297" s="365"/>
      <c r="BV297" s="365"/>
      <c r="BW297" s="365"/>
      <c r="BX297" s="365"/>
      <c r="BY297" s="367"/>
      <c r="BZ297" s="402"/>
      <c r="CA297" s="402"/>
      <c r="CB297" s="402"/>
      <c r="CC297" s="402"/>
      <c r="CD297" s="402"/>
      <c r="CE297" s="402"/>
      <c r="CF297" s="402"/>
      <c r="CG297" s="402"/>
      <c r="CH297" s="402"/>
      <c r="CI297" s="402"/>
      <c r="CJ297" s="402"/>
      <c r="CK297" s="402"/>
      <c r="CL297" s="402"/>
      <c r="CM297" s="402"/>
      <c r="CN297" s="402"/>
      <c r="CO297" s="402"/>
      <c r="CP297" s="402"/>
      <c r="CQ297" s="402"/>
      <c r="CR297" s="402"/>
      <c r="CS297" s="402"/>
      <c r="CT297" s="402"/>
      <c r="CU297" s="402"/>
      <c r="CV297" s="402"/>
      <c r="CW297" s="402"/>
      <c r="CX297" s="402"/>
      <c r="CY297" s="402"/>
      <c r="CZ297" s="402"/>
    </row>
    <row r="298" s="575" customFormat="true" ht="15" customHeight="true" x14ac:dyDescent="0.2">
      <c r="B298" s="594"/>
      <c r="AN298" s="403"/>
      <c r="AO298" s="403"/>
      <c r="AP298" s="403"/>
      <c r="AQ298" s="403"/>
      <c r="AR298" s="403"/>
      <c r="AS298" s="403"/>
      <c r="AT298" s="403"/>
      <c r="AU298" s="403"/>
      <c r="AV298" s="403"/>
      <c r="AW298" s="403"/>
      <c r="AX298" s="403"/>
      <c r="AY298" s="403"/>
      <c r="AZ298" s="403"/>
      <c r="BA298" s="367"/>
      <c r="BB298" s="365"/>
      <c r="BC298" s="365"/>
      <c r="BD298" s="365"/>
      <c r="BE298" s="365"/>
      <c r="BF298" s="365"/>
      <c r="BG298" s="365"/>
      <c r="BH298" s="365"/>
      <c r="BI298" s="365"/>
      <c r="BJ298" s="365"/>
      <c r="BK298" s="365"/>
      <c r="BL298" s="365"/>
      <c r="BM298" s="365"/>
      <c r="BN298" s="365"/>
      <c r="BO298" s="365"/>
      <c r="BP298" s="365"/>
      <c r="BQ298" s="365"/>
      <c r="BR298" s="365"/>
      <c r="BS298" s="365"/>
      <c r="BT298" s="365"/>
      <c r="BU298" s="365"/>
      <c r="BV298" s="365"/>
      <c r="BW298" s="365"/>
      <c r="BX298" s="365"/>
      <c r="BY298" s="367"/>
      <c r="BZ298" s="402"/>
      <c r="CA298" s="402"/>
      <c r="CB298" s="402"/>
      <c r="CC298" s="402"/>
      <c r="CD298" s="402"/>
      <c r="CE298" s="402"/>
      <c r="CF298" s="402"/>
      <c r="CG298" s="402"/>
      <c r="CH298" s="402"/>
      <c r="CI298" s="402"/>
      <c r="CJ298" s="402"/>
      <c r="CK298" s="402"/>
      <c r="CL298" s="402"/>
      <c r="CM298" s="402"/>
      <c r="CN298" s="402"/>
      <c r="CO298" s="402"/>
      <c r="CP298" s="402"/>
      <c r="CQ298" s="402"/>
      <c r="CR298" s="402"/>
      <c r="CS298" s="402"/>
      <c r="CT298" s="402"/>
      <c r="CU298" s="402"/>
      <c r="CV298" s="402"/>
      <c r="CW298" s="402"/>
      <c r="CX298" s="402"/>
      <c r="CY298" s="402"/>
      <c r="CZ298" s="402"/>
    </row>
    <row r="299" s="575" customFormat="true" ht="15" customHeight="true" x14ac:dyDescent="0.2">
      <c r="A299" s="586"/>
      <c r="B299" s="585"/>
      <c r="C299" s="586"/>
      <c r="D299" s="586"/>
      <c r="AN299" s="403"/>
      <c r="AO299" s="403"/>
      <c r="AP299" s="403"/>
      <c r="AQ299" s="403"/>
      <c r="AR299" s="403"/>
      <c r="AS299" s="403"/>
      <c r="AT299" s="403"/>
      <c r="AU299" s="403"/>
      <c r="AV299" s="403"/>
      <c r="AW299" s="403"/>
      <c r="AX299" s="403"/>
      <c r="AY299" s="403"/>
      <c r="AZ299" s="403"/>
      <c r="BA299" s="367"/>
      <c r="BB299" s="365"/>
      <c r="BC299" s="365"/>
      <c r="BD299" s="365"/>
      <c r="BE299" s="365"/>
      <c r="BF299" s="365"/>
      <c r="BG299" s="365"/>
      <c r="BH299" s="365"/>
      <c r="BI299" s="365"/>
      <c r="BJ299" s="365"/>
      <c r="BK299" s="365"/>
      <c r="BL299" s="365"/>
      <c r="BM299" s="365"/>
      <c r="BN299" s="365"/>
      <c r="BO299" s="365"/>
      <c r="BP299" s="365"/>
      <c r="BQ299" s="365"/>
      <c r="BR299" s="365"/>
      <c r="BS299" s="365"/>
      <c r="BT299" s="365"/>
      <c r="BU299" s="365"/>
      <c r="BV299" s="365"/>
      <c r="BW299" s="365"/>
      <c r="BX299" s="365"/>
      <c r="BY299" s="367"/>
      <c r="BZ299" s="402"/>
      <c r="CA299" s="402"/>
      <c r="CB299" s="402"/>
      <c r="CC299" s="402"/>
      <c r="CD299" s="402"/>
      <c r="CE299" s="402"/>
      <c r="CF299" s="402"/>
      <c r="CG299" s="402"/>
      <c r="CH299" s="402"/>
      <c r="CI299" s="402"/>
      <c r="CJ299" s="402"/>
      <c r="CK299" s="402"/>
      <c r="CL299" s="402"/>
      <c r="CM299" s="402"/>
      <c r="CN299" s="402"/>
      <c r="CO299" s="402"/>
      <c r="CP299" s="402"/>
      <c r="CQ299" s="402"/>
      <c r="CR299" s="402"/>
      <c r="CS299" s="402"/>
      <c r="CT299" s="402"/>
      <c r="CU299" s="402"/>
      <c r="CV299" s="402"/>
      <c r="CW299" s="402"/>
      <c r="CX299" s="402"/>
      <c r="CY299" s="402"/>
      <c r="CZ299" s="402"/>
    </row>
    <row r="300" s="575" customFormat="true" ht="15" customHeight="true" x14ac:dyDescent="0.2">
      <c r="A300" s="610"/>
      <c r="B300" s="611"/>
      <c r="C300" s="612"/>
      <c r="D300" s="612"/>
      <c r="AN300" s="403"/>
      <c r="AO300" s="403"/>
      <c r="AP300" s="403"/>
      <c r="AQ300" s="403"/>
      <c r="AR300" s="403"/>
      <c r="AS300" s="403"/>
      <c r="AT300" s="403"/>
      <c r="AU300" s="403"/>
      <c r="AV300" s="403"/>
      <c r="AW300" s="403"/>
      <c r="AX300" s="403"/>
      <c r="AY300" s="403"/>
      <c r="AZ300" s="403"/>
      <c r="BA300" s="367"/>
      <c r="BB300" s="365"/>
      <c r="BC300" s="365"/>
      <c r="BD300" s="365"/>
      <c r="BE300" s="365"/>
      <c r="BF300" s="365"/>
      <c r="BG300" s="365"/>
      <c r="BH300" s="365"/>
      <c r="BI300" s="365"/>
      <c r="BJ300" s="365"/>
      <c r="BK300" s="365"/>
      <c r="BL300" s="365"/>
      <c r="BM300" s="365"/>
      <c r="BN300" s="365"/>
      <c r="BO300" s="365"/>
      <c r="BP300" s="365"/>
      <c r="BQ300" s="365"/>
      <c r="BR300" s="365"/>
      <c r="BS300" s="365"/>
      <c r="BT300" s="365"/>
      <c r="BU300" s="365"/>
      <c r="BV300" s="365"/>
      <c r="BW300" s="365"/>
      <c r="BX300" s="365"/>
      <c r="BY300" s="367"/>
      <c r="BZ300" s="402"/>
      <c r="CA300" s="402"/>
      <c r="CB300" s="402"/>
      <c r="CC300" s="402"/>
      <c r="CD300" s="402"/>
      <c r="CE300" s="402"/>
      <c r="CF300" s="402"/>
      <c r="CG300" s="402"/>
      <c r="CH300" s="402"/>
      <c r="CI300" s="402"/>
      <c r="CJ300" s="402"/>
      <c r="CK300" s="402"/>
      <c r="CL300" s="402"/>
      <c r="CM300" s="402"/>
      <c r="CN300" s="402"/>
      <c r="CO300" s="402"/>
      <c r="CP300" s="402"/>
      <c r="CQ300" s="402"/>
      <c r="CR300" s="402"/>
      <c r="CS300" s="402"/>
      <c r="CT300" s="402"/>
      <c r="CU300" s="402"/>
      <c r="CV300" s="402"/>
      <c r="CW300" s="402"/>
      <c r="CX300" s="402"/>
      <c r="CY300" s="402"/>
      <c r="CZ300" s="402"/>
    </row>
    <row r="301" s="575" customFormat="true" ht="15" customHeight="true" x14ac:dyDescent="0.2">
      <c r="A301" s="610"/>
      <c r="B301" s="611"/>
      <c r="C301" s="612"/>
      <c r="D301" s="612"/>
      <c r="AN301" s="403"/>
      <c r="AO301" s="403"/>
      <c r="AP301" s="403"/>
      <c r="AQ301" s="403"/>
      <c r="AR301" s="403"/>
      <c r="AS301" s="403"/>
      <c r="AT301" s="403"/>
      <c r="AU301" s="403"/>
      <c r="AV301" s="403"/>
      <c r="AW301" s="403"/>
      <c r="AX301" s="403"/>
      <c r="AY301" s="403"/>
      <c r="AZ301" s="403"/>
      <c r="BA301" s="367"/>
      <c r="BB301" s="365"/>
      <c r="BC301" s="365"/>
      <c r="BD301" s="365"/>
      <c r="BE301" s="365"/>
      <c r="BF301" s="365"/>
      <c r="BG301" s="365"/>
      <c r="BH301" s="365"/>
      <c r="BI301" s="365"/>
      <c r="BJ301" s="365"/>
      <c r="BK301" s="365"/>
      <c r="BL301" s="365"/>
      <c r="BM301" s="365"/>
      <c r="BN301" s="365"/>
      <c r="BO301" s="365"/>
      <c r="BP301" s="365"/>
      <c r="BQ301" s="365"/>
      <c r="BR301" s="365"/>
      <c r="BS301" s="365"/>
      <c r="BT301" s="365"/>
      <c r="BU301" s="365"/>
      <c r="BV301" s="365"/>
      <c r="BW301" s="365"/>
      <c r="BX301" s="365"/>
      <c r="BY301" s="367"/>
      <c r="BZ301" s="402"/>
      <c r="CA301" s="402"/>
      <c r="CB301" s="402"/>
      <c r="CC301" s="402"/>
      <c r="CD301" s="402"/>
      <c r="CE301" s="402"/>
      <c r="CF301" s="402"/>
      <c r="CG301" s="402"/>
      <c r="CH301" s="402"/>
      <c r="CI301" s="402"/>
      <c r="CJ301" s="402"/>
      <c r="CK301" s="402"/>
      <c r="CL301" s="402"/>
      <c r="CM301" s="402"/>
      <c r="CN301" s="402"/>
      <c r="CO301" s="402"/>
      <c r="CP301" s="402"/>
      <c r="CQ301" s="402"/>
      <c r="CR301" s="402"/>
      <c r="CS301" s="402"/>
      <c r="CT301" s="402"/>
      <c r="CU301" s="402"/>
      <c r="CV301" s="402"/>
      <c r="CW301" s="402"/>
      <c r="CX301" s="402"/>
      <c r="CY301" s="402"/>
      <c r="CZ301" s="402"/>
    </row>
    <row r="302" s="575" customFormat="true" ht="15" customHeight="true" x14ac:dyDescent="0.2">
      <c r="A302" s="610"/>
      <c r="B302" s="611"/>
      <c r="C302" s="612"/>
      <c r="D302" s="612"/>
      <c r="AN302" s="403"/>
      <c r="AO302" s="403"/>
      <c r="AP302" s="403"/>
      <c r="AQ302" s="403"/>
      <c r="AR302" s="403"/>
      <c r="AS302" s="403"/>
      <c r="AT302" s="403"/>
      <c r="AU302" s="403"/>
      <c r="AV302" s="403"/>
      <c r="AW302" s="403"/>
      <c r="AX302" s="403"/>
      <c r="AY302" s="403"/>
      <c r="AZ302" s="403"/>
      <c r="BA302" s="367"/>
      <c r="BB302" s="365"/>
      <c r="BC302" s="365"/>
      <c r="BD302" s="365"/>
      <c r="BE302" s="365"/>
      <c r="BF302" s="365"/>
      <c r="BG302" s="365"/>
      <c r="BH302" s="365"/>
      <c r="BI302" s="365"/>
      <c r="BJ302" s="365"/>
      <c r="BK302" s="365"/>
      <c r="BL302" s="365"/>
      <c r="BM302" s="365"/>
      <c r="BN302" s="365"/>
      <c r="BO302" s="365"/>
      <c r="BP302" s="365"/>
      <c r="BQ302" s="365"/>
      <c r="BR302" s="365"/>
      <c r="BS302" s="365"/>
      <c r="BT302" s="365"/>
      <c r="BU302" s="365"/>
      <c r="BV302" s="365"/>
      <c r="BW302" s="365"/>
      <c r="BX302" s="365"/>
      <c r="BY302" s="367"/>
      <c r="BZ302" s="402"/>
      <c r="CA302" s="402"/>
      <c r="CB302" s="402"/>
      <c r="CC302" s="402"/>
      <c r="CD302" s="402"/>
      <c r="CE302" s="402"/>
      <c r="CF302" s="402"/>
      <c r="CG302" s="402"/>
      <c r="CH302" s="402"/>
      <c r="CI302" s="402"/>
      <c r="CJ302" s="402"/>
      <c r="CK302" s="402"/>
      <c r="CL302" s="402"/>
      <c r="CM302" s="402"/>
      <c r="CN302" s="402"/>
      <c r="CO302" s="402"/>
      <c r="CP302" s="402"/>
      <c r="CQ302" s="402"/>
      <c r="CR302" s="402"/>
      <c r="CS302" s="402"/>
      <c r="CT302" s="402"/>
      <c r="CU302" s="402"/>
      <c r="CV302" s="402"/>
      <c r="CW302" s="402"/>
      <c r="CX302" s="402"/>
      <c r="CY302" s="402"/>
      <c r="CZ302" s="402"/>
    </row>
    <row r="303" s="575" customFormat="true" ht="15" customHeight="true" x14ac:dyDescent="0.2">
      <c r="A303" s="610"/>
      <c r="B303" s="611"/>
      <c r="C303" s="574"/>
      <c r="D303" s="574"/>
      <c r="AN303" s="403"/>
      <c r="AO303" s="403"/>
      <c r="AP303" s="403"/>
      <c r="AQ303" s="403"/>
      <c r="AR303" s="403"/>
      <c r="AS303" s="403"/>
      <c r="AT303" s="403"/>
      <c r="AU303" s="403"/>
      <c r="AV303" s="403"/>
      <c r="AW303" s="403"/>
      <c r="AX303" s="403"/>
      <c r="AY303" s="403"/>
      <c r="AZ303" s="403"/>
      <c r="BA303" s="367"/>
      <c r="BB303" s="365"/>
      <c r="BC303" s="365"/>
      <c r="BD303" s="365"/>
      <c r="BE303" s="365"/>
      <c r="BF303" s="365"/>
      <c r="BG303" s="365"/>
      <c r="BH303" s="365"/>
      <c r="BI303" s="365"/>
      <c r="BJ303" s="365"/>
      <c r="BK303" s="365"/>
      <c r="BL303" s="365"/>
      <c r="BM303" s="365"/>
      <c r="BN303" s="365"/>
      <c r="BO303" s="365"/>
      <c r="BP303" s="365"/>
      <c r="BQ303" s="365"/>
      <c r="BR303" s="365"/>
      <c r="BS303" s="365"/>
      <c r="BT303" s="365"/>
      <c r="BU303" s="365"/>
      <c r="BV303" s="365"/>
      <c r="BW303" s="365"/>
      <c r="BX303" s="365"/>
      <c r="BY303" s="367"/>
      <c r="BZ303" s="402"/>
      <c r="CA303" s="402"/>
      <c r="CB303" s="402"/>
      <c r="CC303" s="402"/>
      <c r="CD303" s="402"/>
      <c r="CE303" s="402"/>
      <c r="CF303" s="402"/>
      <c r="CG303" s="402"/>
      <c r="CH303" s="402"/>
      <c r="CI303" s="402"/>
      <c r="CJ303" s="402"/>
      <c r="CK303" s="402"/>
      <c r="CL303" s="402"/>
      <c r="CM303" s="402"/>
      <c r="CN303" s="402"/>
      <c r="CO303" s="402"/>
      <c r="CP303" s="402"/>
      <c r="CQ303" s="402"/>
      <c r="CR303" s="402"/>
      <c r="CS303" s="402"/>
      <c r="CT303" s="402"/>
      <c r="CU303" s="402"/>
      <c r="CV303" s="402"/>
      <c r="CW303" s="402"/>
      <c r="CX303" s="402"/>
      <c r="CY303" s="402"/>
      <c r="CZ303" s="402"/>
    </row>
    <row r="304" s="575" customFormat="true" ht="15" customHeight="true" x14ac:dyDescent="0.2">
      <c r="A304" s="610"/>
      <c r="B304" s="611"/>
      <c r="C304" s="574"/>
      <c r="D304" s="574"/>
      <c r="AN304" s="403"/>
      <c r="AO304" s="403"/>
      <c r="AP304" s="403"/>
      <c r="AQ304" s="403"/>
      <c r="AR304" s="403"/>
      <c r="AS304" s="403"/>
      <c r="AT304" s="403"/>
      <c r="AU304" s="403"/>
      <c r="AV304" s="403"/>
      <c r="AW304" s="403"/>
      <c r="AX304" s="403"/>
      <c r="AY304" s="403"/>
      <c r="AZ304" s="403"/>
      <c r="BA304" s="367"/>
      <c r="BB304" s="365"/>
      <c r="BC304" s="365"/>
      <c r="BD304" s="365"/>
      <c r="BE304" s="365"/>
      <c r="BF304" s="365"/>
      <c r="BG304" s="365"/>
      <c r="BH304" s="365"/>
      <c r="BI304" s="365"/>
      <c r="BJ304" s="365"/>
      <c r="BK304" s="365"/>
      <c r="BL304" s="365"/>
      <c r="BM304" s="365"/>
      <c r="BN304" s="365"/>
      <c r="BO304" s="365"/>
      <c r="BP304" s="365"/>
      <c r="BQ304" s="365"/>
      <c r="BR304" s="365"/>
      <c r="BS304" s="365"/>
      <c r="BT304" s="365"/>
      <c r="BU304" s="365"/>
      <c r="BV304" s="365"/>
      <c r="BW304" s="365"/>
      <c r="BX304" s="365"/>
      <c r="BY304" s="367"/>
      <c r="BZ304" s="402"/>
      <c r="CA304" s="402"/>
      <c r="CB304" s="402"/>
      <c r="CC304" s="402"/>
      <c r="CD304" s="402"/>
      <c r="CE304" s="402"/>
      <c r="CF304" s="402"/>
      <c r="CG304" s="402"/>
      <c r="CH304" s="402"/>
      <c r="CI304" s="402"/>
      <c r="CJ304" s="402"/>
      <c r="CK304" s="402"/>
      <c r="CL304" s="402"/>
      <c r="CM304" s="402"/>
      <c r="CN304" s="402"/>
      <c r="CO304" s="402"/>
      <c r="CP304" s="402"/>
      <c r="CQ304" s="402"/>
      <c r="CR304" s="402"/>
      <c r="CS304" s="402"/>
      <c r="CT304" s="402"/>
      <c r="CU304" s="402"/>
      <c r="CV304" s="402"/>
      <c r="CW304" s="402"/>
      <c r="CX304" s="402"/>
      <c r="CY304" s="402"/>
      <c r="CZ304" s="402"/>
    </row>
    <row r="305" s="575" customFormat="true" ht="15" customHeight="true" x14ac:dyDescent="0.2">
      <c r="A305" s="610"/>
      <c r="B305" s="611"/>
      <c r="C305" s="574"/>
      <c r="D305" s="574"/>
      <c r="AN305" s="403"/>
      <c r="AO305" s="403"/>
      <c r="AP305" s="403"/>
      <c r="AQ305" s="403"/>
      <c r="AR305" s="403"/>
      <c r="AS305" s="403"/>
      <c r="AT305" s="403"/>
      <c r="AU305" s="403"/>
      <c r="AV305" s="403"/>
      <c r="AW305" s="403"/>
      <c r="AX305" s="403"/>
      <c r="AY305" s="403"/>
      <c r="AZ305" s="403"/>
      <c r="BA305" s="367"/>
      <c r="BB305" s="365"/>
      <c r="BC305" s="365"/>
      <c r="BD305" s="365"/>
      <c r="BE305" s="365"/>
      <c r="BF305" s="365"/>
      <c r="BG305" s="365"/>
      <c r="BH305" s="365"/>
      <c r="BI305" s="365"/>
      <c r="BJ305" s="365"/>
      <c r="BK305" s="365"/>
      <c r="BL305" s="365"/>
      <c r="BM305" s="365"/>
      <c r="BN305" s="365"/>
      <c r="BO305" s="365"/>
      <c r="BP305" s="365"/>
      <c r="BQ305" s="365"/>
      <c r="BR305" s="365"/>
      <c r="BS305" s="365"/>
      <c r="BT305" s="365"/>
      <c r="BU305" s="365"/>
      <c r="BV305" s="365"/>
      <c r="BW305" s="365"/>
      <c r="BX305" s="365"/>
      <c r="BY305" s="367"/>
      <c r="BZ305" s="402"/>
      <c r="CA305" s="402"/>
      <c r="CB305" s="402"/>
      <c r="CC305" s="402"/>
      <c r="CD305" s="402"/>
      <c r="CE305" s="402"/>
      <c r="CF305" s="402"/>
      <c r="CG305" s="402"/>
      <c r="CH305" s="402"/>
      <c r="CI305" s="402"/>
      <c r="CJ305" s="402"/>
      <c r="CK305" s="402"/>
      <c r="CL305" s="402"/>
      <c r="CM305" s="402"/>
      <c r="CN305" s="402"/>
      <c r="CO305" s="402"/>
      <c r="CP305" s="402"/>
      <c r="CQ305" s="402"/>
      <c r="CR305" s="402"/>
      <c r="CS305" s="402"/>
      <c r="CT305" s="402"/>
      <c r="CU305" s="402"/>
      <c r="CV305" s="402"/>
      <c r="CW305" s="402"/>
      <c r="CX305" s="402"/>
      <c r="CY305" s="402"/>
      <c r="CZ305" s="402"/>
    </row>
    <row r="306" s="575" customFormat="true" ht="15" customHeight="true" x14ac:dyDescent="0.2">
      <c r="B306" s="594"/>
      <c r="AN306" s="403"/>
      <c r="AO306" s="403"/>
      <c r="AP306" s="403"/>
      <c r="AQ306" s="403"/>
      <c r="AR306" s="403"/>
      <c r="AS306" s="403"/>
      <c r="AT306" s="403"/>
      <c r="AU306" s="403"/>
      <c r="AV306" s="403"/>
      <c r="AW306" s="403"/>
      <c r="AX306" s="403"/>
      <c r="AY306" s="403"/>
      <c r="AZ306" s="403"/>
      <c r="BA306" s="367"/>
      <c r="BB306" s="365"/>
      <c r="BC306" s="365"/>
      <c r="BD306" s="365"/>
      <c r="BE306" s="365"/>
      <c r="BF306" s="365"/>
      <c r="BG306" s="365"/>
      <c r="BH306" s="365"/>
      <c r="BI306" s="365"/>
      <c r="BJ306" s="365"/>
      <c r="BK306" s="365"/>
      <c r="BL306" s="365"/>
      <c r="BM306" s="365"/>
      <c r="BN306" s="365"/>
      <c r="BO306" s="365"/>
      <c r="BP306" s="365"/>
      <c r="BQ306" s="365"/>
      <c r="BR306" s="365"/>
      <c r="BS306" s="365"/>
      <c r="BT306" s="365"/>
      <c r="BU306" s="365"/>
      <c r="BV306" s="365"/>
      <c r="BW306" s="365"/>
      <c r="BX306" s="365"/>
      <c r="BY306" s="367"/>
      <c r="BZ306" s="402"/>
      <c r="CA306" s="402"/>
      <c r="CB306" s="402"/>
      <c r="CC306" s="402"/>
      <c r="CD306" s="402"/>
      <c r="CE306" s="402"/>
      <c r="CF306" s="402"/>
      <c r="CG306" s="402"/>
      <c r="CH306" s="402"/>
      <c r="CI306" s="402"/>
      <c r="CJ306" s="402"/>
      <c r="CK306" s="402"/>
      <c r="CL306" s="402"/>
      <c r="CM306" s="402"/>
      <c r="CN306" s="402"/>
      <c r="CO306" s="402"/>
      <c r="CP306" s="402"/>
      <c r="CQ306" s="402"/>
      <c r="CR306" s="402"/>
      <c r="CS306" s="402"/>
      <c r="CT306" s="402"/>
      <c r="CU306" s="402"/>
      <c r="CV306" s="402"/>
      <c r="CW306" s="402"/>
      <c r="CX306" s="402"/>
      <c r="CY306" s="402"/>
      <c r="CZ306" s="402"/>
    </row>
    <row r="307" s="575" customFormat="true" ht="15" customHeight="true" x14ac:dyDescent="0.2">
      <c r="B307" s="594"/>
      <c r="AN307" s="403"/>
      <c r="AO307" s="403"/>
      <c r="AP307" s="403"/>
      <c r="AQ307" s="403"/>
      <c r="AR307" s="403"/>
      <c r="AS307" s="403"/>
      <c r="AT307" s="403"/>
      <c r="AU307" s="403"/>
      <c r="AV307" s="403"/>
      <c r="AW307" s="403"/>
      <c r="AX307" s="403"/>
      <c r="AY307" s="403"/>
      <c r="AZ307" s="403"/>
      <c r="BA307" s="367"/>
      <c r="BB307" s="365"/>
      <c r="BC307" s="365"/>
      <c r="BD307" s="365"/>
      <c r="BE307" s="365"/>
      <c r="BF307" s="365"/>
      <c r="BG307" s="365"/>
      <c r="BH307" s="365"/>
      <c r="BI307" s="365"/>
      <c r="BJ307" s="365"/>
      <c r="BK307" s="365"/>
      <c r="BL307" s="365"/>
      <c r="BM307" s="365"/>
      <c r="BN307" s="365"/>
      <c r="BO307" s="365"/>
      <c r="BP307" s="365"/>
      <c r="BQ307" s="365"/>
      <c r="BR307" s="365"/>
      <c r="BS307" s="365"/>
      <c r="BT307" s="365"/>
      <c r="BU307" s="365"/>
      <c r="BV307" s="365"/>
      <c r="BW307" s="365"/>
      <c r="BX307" s="365"/>
      <c r="BY307" s="367"/>
      <c r="BZ307" s="402"/>
      <c r="CA307" s="402"/>
      <c r="CB307" s="402"/>
      <c r="CC307" s="402"/>
      <c r="CD307" s="402"/>
      <c r="CE307" s="402"/>
      <c r="CF307" s="402"/>
      <c r="CG307" s="402"/>
      <c r="CH307" s="402"/>
      <c r="CI307" s="402"/>
      <c r="CJ307" s="402"/>
      <c r="CK307" s="402"/>
      <c r="CL307" s="402"/>
      <c r="CM307" s="402"/>
      <c r="CN307" s="402"/>
      <c r="CO307" s="402"/>
      <c r="CP307" s="402"/>
      <c r="CQ307" s="402"/>
      <c r="CR307" s="402"/>
      <c r="CS307" s="402"/>
      <c r="CT307" s="402"/>
      <c r="CU307" s="402"/>
      <c r="CV307" s="402"/>
      <c r="CW307" s="402"/>
      <c r="CX307" s="402"/>
      <c r="CY307" s="402"/>
      <c r="CZ307" s="402"/>
    </row>
    <row r="308" s="575" customFormat="true" ht="15" customHeight="true" x14ac:dyDescent="0.2">
      <c r="B308" s="594"/>
      <c r="AN308" s="403"/>
      <c r="AO308" s="403"/>
      <c r="AP308" s="403"/>
      <c r="AQ308" s="403"/>
      <c r="AR308" s="403"/>
      <c r="AS308" s="403"/>
      <c r="AT308" s="403"/>
      <c r="AU308" s="403"/>
      <c r="AV308" s="403"/>
      <c r="AW308" s="403"/>
      <c r="AX308" s="403"/>
      <c r="AY308" s="403"/>
      <c r="AZ308" s="403"/>
      <c r="BA308" s="367"/>
      <c r="BB308" s="365"/>
      <c r="BC308" s="365"/>
      <c r="BD308" s="365"/>
      <c r="BE308" s="365"/>
      <c r="BF308" s="365"/>
      <c r="BG308" s="365"/>
      <c r="BH308" s="365"/>
      <c r="BI308" s="365"/>
      <c r="BJ308" s="365"/>
      <c r="BK308" s="365"/>
      <c r="BL308" s="365"/>
      <c r="BM308" s="365"/>
      <c r="BN308" s="365"/>
      <c r="BO308" s="365"/>
      <c r="BP308" s="365"/>
      <c r="BQ308" s="365"/>
      <c r="BR308" s="365"/>
      <c r="BS308" s="365"/>
      <c r="BT308" s="365"/>
      <c r="BU308" s="365"/>
      <c r="BV308" s="365"/>
      <c r="BW308" s="365"/>
      <c r="BX308" s="365"/>
      <c r="BY308" s="367"/>
      <c r="BZ308" s="402"/>
      <c r="CA308" s="402"/>
      <c r="CB308" s="402"/>
      <c r="CC308" s="402"/>
      <c r="CD308" s="402"/>
      <c r="CE308" s="402"/>
      <c r="CF308" s="402"/>
      <c r="CG308" s="402"/>
      <c r="CH308" s="402"/>
      <c r="CI308" s="402"/>
      <c r="CJ308" s="402"/>
      <c r="CK308" s="402"/>
      <c r="CL308" s="402"/>
      <c r="CM308" s="402"/>
      <c r="CN308" s="402"/>
      <c r="CO308" s="402"/>
      <c r="CP308" s="402"/>
      <c r="CQ308" s="402"/>
      <c r="CR308" s="402"/>
      <c r="CS308" s="402"/>
      <c r="CT308" s="402"/>
      <c r="CU308" s="402"/>
      <c r="CV308" s="402"/>
      <c r="CW308" s="402"/>
      <c r="CX308" s="402"/>
      <c r="CY308" s="402"/>
      <c r="CZ308" s="402"/>
    </row>
    <row r="309" s="575" customFormat="true" ht="15" customHeight="true" x14ac:dyDescent="0.2">
      <c r="B309" s="594"/>
      <c r="AN309" s="403"/>
      <c r="AO309" s="403"/>
      <c r="AP309" s="403"/>
      <c r="AQ309" s="403"/>
      <c r="AR309" s="403"/>
      <c r="AS309" s="403"/>
      <c r="AT309" s="403"/>
      <c r="AU309" s="403"/>
      <c r="AV309" s="403"/>
      <c r="AW309" s="403"/>
      <c r="AX309" s="403"/>
      <c r="AY309" s="403"/>
      <c r="AZ309" s="403"/>
      <c r="BA309" s="367"/>
      <c r="BB309" s="365"/>
      <c r="BC309" s="365"/>
      <c r="BD309" s="365"/>
      <c r="BE309" s="365"/>
      <c r="BF309" s="365"/>
      <c r="BG309" s="365"/>
      <c r="BH309" s="365"/>
      <c r="BI309" s="365"/>
      <c r="BJ309" s="365"/>
      <c r="BK309" s="365"/>
      <c r="BL309" s="365"/>
      <c r="BM309" s="365"/>
      <c r="BN309" s="365"/>
      <c r="BO309" s="365"/>
      <c r="BP309" s="365"/>
      <c r="BQ309" s="365"/>
      <c r="BR309" s="365"/>
      <c r="BS309" s="365"/>
      <c r="BT309" s="365"/>
      <c r="BU309" s="365"/>
      <c r="BV309" s="365"/>
      <c r="BW309" s="365"/>
      <c r="BX309" s="365"/>
      <c r="BY309" s="367"/>
      <c r="BZ309" s="402"/>
      <c r="CA309" s="402"/>
      <c r="CB309" s="402"/>
      <c r="CC309" s="402"/>
      <c r="CD309" s="402"/>
      <c r="CE309" s="402"/>
      <c r="CF309" s="402"/>
      <c r="CG309" s="402"/>
      <c r="CH309" s="402"/>
      <c r="CI309" s="402"/>
      <c r="CJ309" s="402"/>
      <c r="CK309" s="402"/>
      <c r="CL309" s="402"/>
      <c r="CM309" s="402"/>
      <c r="CN309" s="402"/>
      <c r="CO309" s="402"/>
      <c r="CP309" s="402"/>
      <c r="CQ309" s="402"/>
      <c r="CR309" s="402"/>
      <c r="CS309" s="402"/>
      <c r="CT309" s="402"/>
      <c r="CU309" s="402"/>
      <c r="CV309" s="402"/>
      <c r="CW309" s="402"/>
      <c r="CX309" s="402"/>
      <c r="CY309" s="402"/>
      <c r="CZ309" s="402"/>
    </row>
    <row r="310" s="575" customFormat="true" ht="15" customHeight="true" x14ac:dyDescent="0.2">
      <c r="B310" s="594"/>
      <c r="AN310" s="403"/>
      <c r="AO310" s="403"/>
      <c r="AP310" s="403"/>
      <c r="AQ310" s="403"/>
      <c r="AR310" s="403"/>
      <c r="AS310" s="403"/>
      <c r="AT310" s="403"/>
      <c r="AU310" s="403"/>
      <c r="AV310" s="403"/>
      <c r="AW310" s="403"/>
      <c r="AX310" s="403"/>
      <c r="AY310" s="403"/>
      <c r="AZ310" s="403"/>
      <c r="BA310" s="367"/>
      <c r="BB310" s="365"/>
      <c r="BC310" s="365"/>
      <c r="BD310" s="365"/>
      <c r="BE310" s="365"/>
      <c r="BF310" s="365"/>
      <c r="BG310" s="365"/>
      <c r="BH310" s="365"/>
      <c r="BI310" s="365"/>
      <c r="BJ310" s="365"/>
      <c r="BK310" s="365"/>
      <c r="BL310" s="365"/>
      <c r="BM310" s="365"/>
      <c r="BN310" s="365"/>
      <c r="BO310" s="365"/>
      <c r="BP310" s="365"/>
      <c r="BQ310" s="365"/>
      <c r="BR310" s="365"/>
      <c r="BS310" s="365"/>
      <c r="BT310" s="365"/>
      <c r="BU310" s="365"/>
      <c r="BV310" s="365"/>
      <c r="BW310" s="365"/>
      <c r="BX310" s="365"/>
      <c r="BY310" s="367"/>
      <c r="BZ310" s="402"/>
      <c r="CA310" s="402"/>
      <c r="CB310" s="402"/>
      <c r="CC310" s="402"/>
      <c r="CD310" s="402"/>
      <c r="CE310" s="402"/>
      <c r="CF310" s="402"/>
      <c r="CG310" s="402"/>
      <c r="CH310" s="402"/>
      <c r="CI310" s="402"/>
      <c r="CJ310" s="402"/>
      <c r="CK310" s="402"/>
      <c r="CL310" s="402"/>
      <c r="CM310" s="402"/>
      <c r="CN310" s="402"/>
      <c r="CO310" s="402"/>
      <c r="CP310" s="402"/>
      <c r="CQ310" s="402"/>
      <c r="CR310" s="402"/>
      <c r="CS310" s="402"/>
      <c r="CT310" s="402"/>
      <c r="CU310" s="402"/>
      <c r="CV310" s="402"/>
      <c r="CW310" s="402"/>
      <c r="CX310" s="402"/>
      <c r="CY310" s="402"/>
      <c r="CZ310" s="402"/>
    </row>
    <row r="311" s="575" customFormat="true" ht="15" customHeight="true" x14ac:dyDescent="0.2">
      <c r="B311" s="594"/>
      <c r="AN311" s="403"/>
      <c r="AO311" s="403"/>
      <c r="AP311" s="403"/>
      <c r="AQ311" s="403"/>
      <c r="AR311" s="403"/>
      <c r="AS311" s="403"/>
      <c r="AT311" s="403"/>
      <c r="AU311" s="403"/>
      <c r="AV311" s="403"/>
      <c r="AW311" s="403"/>
      <c r="AX311" s="403"/>
      <c r="AY311" s="403"/>
      <c r="AZ311" s="403"/>
      <c r="BA311" s="367"/>
      <c r="BB311" s="365"/>
      <c r="BC311" s="365"/>
      <c r="BD311" s="365"/>
      <c r="BE311" s="365"/>
      <c r="BF311" s="365"/>
      <c r="BG311" s="365"/>
      <c r="BH311" s="365"/>
      <c r="BI311" s="365"/>
      <c r="BJ311" s="365"/>
      <c r="BK311" s="365"/>
      <c r="BL311" s="365"/>
      <c r="BM311" s="365"/>
      <c r="BN311" s="365"/>
      <c r="BO311" s="365"/>
      <c r="BP311" s="365"/>
      <c r="BQ311" s="365"/>
      <c r="BR311" s="365"/>
      <c r="BS311" s="365"/>
      <c r="BT311" s="365"/>
      <c r="BU311" s="365"/>
      <c r="BV311" s="365"/>
      <c r="BW311" s="365"/>
      <c r="BX311" s="365"/>
      <c r="BY311" s="367"/>
      <c r="BZ311" s="402"/>
      <c r="CA311" s="402"/>
      <c r="CB311" s="402"/>
      <c r="CC311" s="402"/>
      <c r="CD311" s="402"/>
      <c r="CE311" s="402"/>
      <c r="CF311" s="402"/>
      <c r="CG311" s="402"/>
      <c r="CH311" s="402"/>
      <c r="CI311" s="402"/>
      <c r="CJ311" s="402"/>
      <c r="CK311" s="402"/>
      <c r="CL311" s="402"/>
      <c r="CM311" s="402"/>
      <c r="CN311" s="402"/>
      <c r="CO311" s="402"/>
      <c r="CP311" s="402"/>
      <c r="CQ311" s="402"/>
      <c r="CR311" s="402"/>
      <c r="CS311" s="402"/>
      <c r="CT311" s="402"/>
      <c r="CU311" s="402"/>
      <c r="CV311" s="402"/>
      <c r="CW311" s="402"/>
      <c r="CX311" s="402"/>
      <c r="CY311" s="402"/>
      <c r="CZ311" s="402"/>
    </row>
    <row r="312" s="575" customFormat="true" ht="15" customHeight="true" x14ac:dyDescent="0.2">
      <c r="B312" s="594"/>
      <c r="AN312" s="403"/>
      <c r="AO312" s="403"/>
      <c r="AP312" s="403"/>
      <c r="AQ312" s="403"/>
      <c r="AR312" s="403"/>
      <c r="AS312" s="403"/>
      <c r="AT312" s="403"/>
      <c r="AU312" s="403"/>
      <c r="AV312" s="403"/>
      <c r="AW312" s="403"/>
      <c r="AX312" s="403"/>
      <c r="AY312" s="403"/>
      <c r="AZ312" s="403"/>
      <c r="BA312" s="367"/>
      <c r="BB312" s="365"/>
      <c r="BC312" s="365"/>
      <c r="BD312" s="365"/>
      <c r="BE312" s="365"/>
      <c r="BF312" s="365"/>
      <c r="BG312" s="365"/>
      <c r="BH312" s="365"/>
      <c r="BI312" s="365"/>
      <c r="BJ312" s="365"/>
      <c r="BK312" s="365"/>
      <c r="BL312" s="365"/>
      <c r="BM312" s="365"/>
      <c r="BN312" s="365"/>
      <c r="BO312" s="365"/>
      <c r="BP312" s="365"/>
      <c r="BQ312" s="365"/>
      <c r="BR312" s="365"/>
      <c r="BS312" s="365"/>
      <c r="BT312" s="365"/>
      <c r="BU312" s="365"/>
      <c r="BV312" s="365"/>
      <c r="BW312" s="365"/>
      <c r="BX312" s="365"/>
      <c r="BY312" s="367"/>
      <c r="BZ312" s="402"/>
      <c r="CA312" s="402"/>
      <c r="CB312" s="402"/>
      <c r="CC312" s="402"/>
      <c r="CD312" s="402"/>
      <c r="CE312" s="402"/>
      <c r="CF312" s="402"/>
      <c r="CG312" s="402"/>
      <c r="CH312" s="402"/>
      <c r="CI312" s="402"/>
      <c r="CJ312" s="402"/>
      <c r="CK312" s="402"/>
      <c r="CL312" s="402"/>
      <c r="CM312" s="402"/>
      <c r="CN312" s="402"/>
      <c r="CO312" s="402"/>
      <c r="CP312" s="402"/>
      <c r="CQ312" s="402"/>
      <c r="CR312" s="402"/>
      <c r="CS312" s="402"/>
      <c r="CT312" s="402"/>
      <c r="CU312" s="402"/>
      <c r="CV312" s="402"/>
      <c r="CW312" s="402"/>
      <c r="CX312" s="402"/>
      <c r="CY312" s="402"/>
      <c r="CZ312" s="402"/>
    </row>
    <row r="313" s="575" customFormat="true" ht="15" customHeight="true" x14ac:dyDescent="0.2">
      <c r="B313" s="594"/>
      <c r="AN313" s="403"/>
      <c r="AO313" s="403"/>
      <c r="AP313" s="403"/>
      <c r="AQ313" s="403"/>
      <c r="AR313" s="403"/>
      <c r="AS313" s="403"/>
      <c r="AT313" s="403"/>
      <c r="AU313" s="403"/>
      <c r="AV313" s="403"/>
      <c r="AW313" s="403"/>
      <c r="AX313" s="403"/>
      <c r="AY313" s="403"/>
      <c r="AZ313" s="403"/>
      <c r="BA313" s="367"/>
      <c r="BB313" s="365"/>
      <c r="BC313" s="365"/>
      <c r="BD313" s="365"/>
      <c r="BE313" s="365"/>
      <c r="BF313" s="365"/>
      <c r="BG313" s="365"/>
      <c r="BH313" s="365"/>
      <c r="BI313" s="365"/>
      <c r="BJ313" s="365"/>
      <c r="BK313" s="365"/>
      <c r="BL313" s="365"/>
      <c r="BM313" s="365"/>
      <c r="BN313" s="365"/>
      <c r="BO313" s="365"/>
      <c r="BP313" s="365"/>
      <c r="BQ313" s="365"/>
      <c r="BR313" s="365"/>
      <c r="BS313" s="365"/>
      <c r="BT313" s="365"/>
      <c r="BU313" s="365"/>
      <c r="BV313" s="365"/>
      <c r="BW313" s="365"/>
      <c r="BX313" s="365"/>
      <c r="BY313" s="367"/>
      <c r="BZ313" s="402"/>
      <c r="CA313" s="402"/>
      <c r="CB313" s="402"/>
      <c r="CC313" s="402"/>
      <c r="CD313" s="402"/>
      <c r="CE313" s="402"/>
      <c r="CF313" s="402"/>
      <c r="CG313" s="402"/>
      <c r="CH313" s="402"/>
      <c r="CI313" s="402"/>
      <c r="CJ313" s="402"/>
      <c r="CK313" s="402"/>
      <c r="CL313" s="402"/>
      <c r="CM313" s="402"/>
      <c r="CN313" s="402"/>
      <c r="CO313" s="402"/>
      <c r="CP313" s="402"/>
      <c r="CQ313" s="402"/>
      <c r="CR313" s="402"/>
      <c r="CS313" s="402"/>
      <c r="CT313" s="402"/>
      <c r="CU313" s="402"/>
      <c r="CV313" s="402"/>
      <c r="CW313" s="402"/>
      <c r="CX313" s="402"/>
      <c r="CY313" s="402"/>
      <c r="CZ313" s="402"/>
    </row>
    <row r="314" s="575" customFormat="true" ht="15" customHeight="true" x14ac:dyDescent="0.2">
      <c r="B314" s="594"/>
      <c r="AN314" s="403"/>
      <c r="AO314" s="403"/>
      <c r="AP314" s="403"/>
      <c r="AQ314" s="403"/>
      <c r="AR314" s="403"/>
      <c r="AS314" s="403"/>
      <c r="AT314" s="403"/>
      <c r="AU314" s="403"/>
      <c r="AV314" s="403"/>
      <c r="AW314" s="403"/>
      <c r="AX314" s="403"/>
      <c r="AY314" s="403"/>
      <c r="AZ314" s="403"/>
      <c r="BA314" s="367"/>
      <c r="BB314" s="365"/>
      <c r="BC314" s="365"/>
      <c r="BD314" s="365"/>
      <c r="BE314" s="365"/>
      <c r="BF314" s="365"/>
      <c r="BG314" s="365"/>
      <c r="BH314" s="365"/>
      <c r="BI314" s="365"/>
      <c r="BJ314" s="365"/>
      <c r="BK314" s="365"/>
      <c r="BL314" s="365"/>
      <c r="BM314" s="365"/>
      <c r="BN314" s="365"/>
      <c r="BO314" s="365"/>
      <c r="BP314" s="365"/>
      <c r="BQ314" s="365"/>
      <c r="BR314" s="365"/>
      <c r="BS314" s="365"/>
      <c r="BT314" s="365"/>
      <c r="BU314" s="365"/>
      <c r="BV314" s="365"/>
      <c r="BW314" s="365"/>
      <c r="BX314" s="365"/>
      <c r="BY314" s="367"/>
      <c r="BZ314" s="402"/>
      <c r="CA314" s="402"/>
      <c r="CB314" s="402"/>
      <c r="CC314" s="402"/>
      <c r="CD314" s="402"/>
      <c r="CE314" s="402"/>
      <c r="CF314" s="402"/>
      <c r="CG314" s="402"/>
      <c r="CH314" s="402"/>
      <c r="CI314" s="402"/>
      <c r="CJ314" s="402"/>
      <c r="CK314" s="402"/>
      <c r="CL314" s="402"/>
      <c r="CM314" s="402"/>
      <c r="CN314" s="402"/>
      <c r="CO314" s="402"/>
      <c r="CP314" s="402"/>
      <c r="CQ314" s="402"/>
      <c r="CR314" s="402"/>
      <c r="CS314" s="402"/>
      <c r="CT314" s="402"/>
      <c r="CU314" s="402"/>
      <c r="CV314" s="402"/>
      <c r="CW314" s="402"/>
      <c r="CX314" s="402"/>
      <c r="CY314" s="402"/>
      <c r="CZ314" s="402"/>
    </row>
    <row r="315" s="575" customFormat="true" ht="15" customHeight="true" x14ac:dyDescent="0.2">
      <c r="B315" s="594"/>
      <c r="AN315" s="403"/>
      <c r="AO315" s="403"/>
      <c r="AP315" s="403"/>
      <c r="AQ315" s="403"/>
      <c r="AR315" s="403"/>
      <c r="AS315" s="403"/>
      <c r="AT315" s="403"/>
      <c r="AU315" s="403"/>
      <c r="AV315" s="403"/>
      <c r="AW315" s="403"/>
      <c r="AX315" s="403"/>
      <c r="AY315" s="403"/>
      <c r="AZ315" s="403"/>
      <c r="BA315" s="367"/>
      <c r="BB315" s="365"/>
      <c r="BC315" s="365"/>
      <c r="BD315" s="365"/>
      <c r="BE315" s="365"/>
      <c r="BF315" s="365"/>
      <c r="BG315" s="365"/>
      <c r="BH315" s="365"/>
      <c r="BI315" s="365"/>
      <c r="BJ315" s="365"/>
      <c r="BK315" s="365"/>
      <c r="BL315" s="365"/>
      <c r="BM315" s="365"/>
      <c r="BN315" s="365"/>
      <c r="BO315" s="365"/>
      <c r="BP315" s="365"/>
      <c r="BQ315" s="365"/>
      <c r="BR315" s="365"/>
      <c r="BS315" s="365"/>
      <c r="BT315" s="365"/>
      <c r="BU315" s="365"/>
      <c r="BV315" s="365"/>
      <c r="BW315" s="365"/>
      <c r="BX315" s="365"/>
      <c r="BY315" s="367"/>
      <c r="BZ315" s="402"/>
      <c r="CA315" s="402"/>
      <c r="CB315" s="402"/>
      <c r="CC315" s="402"/>
      <c r="CD315" s="402"/>
      <c r="CE315" s="402"/>
      <c r="CF315" s="402"/>
      <c r="CG315" s="402"/>
      <c r="CH315" s="402"/>
      <c r="CI315" s="402"/>
      <c r="CJ315" s="402"/>
      <c r="CK315" s="402"/>
      <c r="CL315" s="402"/>
      <c r="CM315" s="402"/>
      <c r="CN315" s="402"/>
      <c r="CO315" s="402"/>
      <c r="CP315" s="402"/>
      <c r="CQ315" s="402"/>
      <c r="CR315" s="402"/>
      <c r="CS315" s="402"/>
      <c r="CT315" s="402"/>
      <c r="CU315" s="402"/>
      <c r="CV315" s="402"/>
      <c r="CW315" s="402"/>
      <c r="CX315" s="402"/>
      <c r="CY315" s="402"/>
      <c r="CZ315" s="402"/>
    </row>
    <row r="316" s="575" customFormat="true" ht="15" customHeight="true" x14ac:dyDescent="0.2">
      <c r="B316" s="594"/>
      <c r="AN316" s="403"/>
      <c r="AO316" s="403"/>
      <c r="AP316" s="403"/>
      <c r="AQ316" s="403"/>
      <c r="AR316" s="403"/>
      <c r="AS316" s="403"/>
      <c r="AT316" s="403"/>
      <c r="AU316" s="403"/>
      <c r="AV316" s="403"/>
      <c r="AW316" s="403"/>
      <c r="AX316" s="403"/>
      <c r="AY316" s="403"/>
      <c r="AZ316" s="403"/>
      <c r="BA316" s="367"/>
      <c r="BB316" s="365"/>
      <c r="BC316" s="365"/>
      <c r="BD316" s="365"/>
      <c r="BE316" s="365"/>
      <c r="BF316" s="365"/>
      <c r="BG316" s="365"/>
      <c r="BH316" s="365"/>
      <c r="BI316" s="365"/>
      <c r="BJ316" s="365"/>
      <c r="BK316" s="365"/>
      <c r="BL316" s="365"/>
      <c r="BM316" s="365"/>
      <c r="BN316" s="365"/>
      <c r="BO316" s="365"/>
      <c r="BP316" s="365"/>
      <c r="BQ316" s="365"/>
      <c r="BR316" s="365"/>
      <c r="BS316" s="365"/>
      <c r="BT316" s="365"/>
      <c r="BU316" s="365"/>
      <c r="BV316" s="365"/>
      <c r="BW316" s="365"/>
      <c r="BX316" s="365"/>
      <c r="BY316" s="367"/>
      <c r="BZ316" s="402"/>
      <c r="CA316" s="402"/>
      <c r="CB316" s="402"/>
      <c r="CC316" s="402"/>
      <c r="CD316" s="402"/>
      <c r="CE316" s="402"/>
      <c r="CF316" s="402"/>
      <c r="CG316" s="402"/>
      <c r="CH316" s="402"/>
      <c r="CI316" s="402"/>
      <c r="CJ316" s="402"/>
      <c r="CK316" s="402"/>
      <c r="CL316" s="402"/>
      <c r="CM316" s="402"/>
      <c r="CN316" s="402"/>
      <c r="CO316" s="402"/>
      <c r="CP316" s="402"/>
      <c r="CQ316" s="402"/>
      <c r="CR316" s="402"/>
      <c r="CS316" s="402"/>
      <c r="CT316" s="402"/>
      <c r="CU316" s="402"/>
      <c r="CV316" s="402"/>
      <c r="CW316" s="402"/>
      <c r="CX316" s="402"/>
      <c r="CY316" s="402"/>
      <c r="CZ316" s="402"/>
    </row>
    <row r="317" s="575" customFormat="true" ht="15" customHeight="true" x14ac:dyDescent="0.2">
      <c r="B317" s="594"/>
      <c r="AN317" s="403"/>
      <c r="AO317" s="403"/>
      <c r="AP317" s="403"/>
      <c r="AQ317" s="403"/>
      <c r="AR317" s="403"/>
      <c r="AS317" s="403"/>
      <c r="AT317" s="403"/>
      <c r="AU317" s="403"/>
      <c r="AV317" s="403"/>
      <c r="AW317" s="403"/>
      <c r="AX317" s="403"/>
      <c r="AY317" s="403"/>
      <c r="AZ317" s="403"/>
      <c r="BA317" s="367"/>
      <c r="BB317" s="365"/>
      <c r="BC317" s="365"/>
      <c r="BD317" s="365"/>
      <c r="BE317" s="365"/>
      <c r="BF317" s="365"/>
      <c r="BG317" s="365"/>
      <c r="BH317" s="365"/>
      <c r="BI317" s="365"/>
      <c r="BJ317" s="365"/>
      <c r="BK317" s="365"/>
      <c r="BL317" s="365"/>
      <c r="BM317" s="365"/>
      <c r="BN317" s="365"/>
      <c r="BO317" s="365"/>
      <c r="BP317" s="365"/>
      <c r="BQ317" s="365"/>
      <c r="BR317" s="365"/>
      <c r="BS317" s="365"/>
      <c r="BT317" s="365"/>
      <c r="BU317" s="365"/>
      <c r="BV317" s="365"/>
      <c r="BW317" s="365"/>
      <c r="BX317" s="365"/>
      <c r="BY317" s="367"/>
      <c r="BZ317" s="402"/>
      <c r="CA317" s="402"/>
      <c r="CB317" s="402"/>
      <c r="CC317" s="402"/>
      <c r="CD317" s="402"/>
      <c r="CE317" s="402"/>
      <c r="CF317" s="402"/>
      <c r="CG317" s="402"/>
      <c r="CH317" s="402"/>
      <c r="CI317" s="402"/>
      <c r="CJ317" s="402"/>
      <c r="CK317" s="402"/>
      <c r="CL317" s="402"/>
      <c r="CM317" s="402"/>
      <c r="CN317" s="402"/>
      <c r="CO317" s="402"/>
      <c r="CP317" s="402"/>
      <c r="CQ317" s="402"/>
      <c r="CR317" s="402"/>
      <c r="CS317" s="402"/>
      <c r="CT317" s="402"/>
      <c r="CU317" s="402"/>
      <c r="CV317" s="402"/>
      <c r="CW317" s="402"/>
      <c r="CX317" s="402"/>
      <c r="CY317" s="402"/>
      <c r="CZ317" s="402"/>
    </row>
    <row r="318" s="575" customFormat="true" ht="15" customHeight="true" x14ac:dyDescent="0.2">
      <c r="B318" s="594"/>
      <c r="AN318" s="403"/>
      <c r="AO318" s="403"/>
      <c r="AP318" s="403"/>
      <c r="AQ318" s="403"/>
      <c r="AR318" s="403"/>
      <c r="AS318" s="403"/>
      <c r="AT318" s="403"/>
      <c r="AU318" s="403"/>
      <c r="AV318" s="403"/>
      <c r="AW318" s="403"/>
      <c r="AX318" s="403"/>
      <c r="AY318" s="403"/>
      <c r="AZ318" s="403"/>
      <c r="BA318" s="367"/>
      <c r="BB318" s="365"/>
      <c r="BC318" s="365"/>
      <c r="BD318" s="365"/>
      <c r="BE318" s="365"/>
      <c r="BF318" s="365"/>
      <c r="BG318" s="365"/>
      <c r="BH318" s="365"/>
      <c r="BI318" s="365"/>
      <c r="BJ318" s="365"/>
      <c r="BK318" s="365"/>
      <c r="BL318" s="365"/>
      <c r="BM318" s="365"/>
      <c r="BN318" s="365"/>
      <c r="BO318" s="365"/>
      <c r="BP318" s="365"/>
      <c r="BQ318" s="365"/>
      <c r="BR318" s="365"/>
      <c r="BS318" s="365"/>
      <c r="BT318" s="365"/>
      <c r="BU318" s="365"/>
      <c r="BV318" s="365"/>
      <c r="BW318" s="365"/>
      <c r="BX318" s="365"/>
      <c r="BY318" s="367"/>
      <c r="BZ318" s="402"/>
      <c r="CA318" s="402"/>
      <c r="CB318" s="402"/>
      <c r="CC318" s="402"/>
      <c r="CD318" s="402"/>
      <c r="CE318" s="402"/>
      <c r="CF318" s="402"/>
      <c r="CG318" s="402"/>
      <c r="CH318" s="402"/>
      <c r="CI318" s="402"/>
      <c r="CJ318" s="402"/>
      <c r="CK318" s="402"/>
      <c r="CL318" s="402"/>
      <c r="CM318" s="402"/>
      <c r="CN318" s="402"/>
      <c r="CO318" s="402"/>
      <c r="CP318" s="402"/>
      <c r="CQ318" s="402"/>
      <c r="CR318" s="402"/>
      <c r="CS318" s="402"/>
      <c r="CT318" s="402"/>
      <c r="CU318" s="402"/>
      <c r="CV318" s="402"/>
      <c r="CW318" s="402"/>
      <c r="CX318" s="402"/>
      <c r="CY318" s="402"/>
      <c r="CZ318" s="402"/>
    </row>
    <row r="319" s="575" customFormat="true" ht="15" customHeight="true" x14ac:dyDescent="0.2">
      <c r="B319" s="594"/>
      <c r="AN319" s="403"/>
      <c r="AO319" s="403"/>
      <c r="AP319" s="403"/>
      <c r="AQ319" s="403"/>
      <c r="AR319" s="403"/>
      <c r="AS319" s="403"/>
      <c r="AT319" s="403"/>
      <c r="AU319" s="403"/>
      <c r="AV319" s="403"/>
      <c r="AW319" s="403"/>
      <c r="AX319" s="403"/>
      <c r="AY319" s="403"/>
      <c r="AZ319" s="403"/>
      <c r="BA319" s="367"/>
      <c r="BB319" s="365"/>
      <c r="BC319" s="365"/>
      <c r="BD319" s="365"/>
      <c r="BE319" s="365"/>
      <c r="BF319" s="365"/>
      <c r="BG319" s="365"/>
      <c r="BH319" s="365"/>
      <c r="BI319" s="365"/>
      <c r="BJ319" s="365"/>
      <c r="BK319" s="365"/>
      <c r="BL319" s="365"/>
      <c r="BM319" s="365"/>
      <c r="BN319" s="365"/>
      <c r="BO319" s="365"/>
      <c r="BP319" s="365"/>
      <c r="BQ319" s="365"/>
      <c r="BR319" s="365"/>
      <c r="BS319" s="365"/>
      <c r="BT319" s="365"/>
      <c r="BU319" s="365"/>
      <c r="BV319" s="365"/>
      <c r="BW319" s="365"/>
      <c r="BX319" s="365"/>
      <c r="BY319" s="367"/>
      <c r="BZ319" s="402"/>
      <c r="CA319" s="402"/>
      <c r="CB319" s="402"/>
      <c r="CC319" s="402"/>
      <c r="CD319" s="402"/>
      <c r="CE319" s="402"/>
      <c r="CF319" s="402"/>
      <c r="CG319" s="402"/>
      <c r="CH319" s="402"/>
      <c r="CI319" s="402"/>
      <c r="CJ319" s="402"/>
      <c r="CK319" s="402"/>
      <c r="CL319" s="402"/>
      <c r="CM319" s="402"/>
      <c r="CN319" s="402"/>
      <c r="CO319" s="402"/>
      <c r="CP319" s="402"/>
      <c r="CQ319" s="402"/>
      <c r="CR319" s="402"/>
      <c r="CS319" s="402"/>
      <c r="CT319" s="402"/>
      <c r="CU319" s="402"/>
      <c r="CV319" s="402"/>
      <c r="CW319" s="402"/>
      <c r="CX319" s="402"/>
      <c r="CY319" s="402"/>
      <c r="CZ319" s="402"/>
    </row>
    <row r="320" s="575" customFormat="true" ht="15" customHeight="true" x14ac:dyDescent="0.2">
      <c r="B320" s="594"/>
      <c r="AN320" s="403"/>
      <c r="AO320" s="403"/>
      <c r="AP320" s="403"/>
      <c r="AQ320" s="403"/>
      <c r="AR320" s="403"/>
      <c r="AS320" s="403"/>
      <c r="AT320" s="403"/>
      <c r="AU320" s="403"/>
      <c r="AV320" s="403"/>
      <c r="AW320" s="403"/>
      <c r="AX320" s="403"/>
      <c r="AY320" s="403"/>
      <c r="AZ320" s="403"/>
      <c r="BA320" s="367"/>
      <c r="BB320" s="365"/>
      <c r="BC320" s="365"/>
      <c r="BD320" s="365"/>
      <c r="BE320" s="365"/>
      <c r="BF320" s="365"/>
      <c r="BG320" s="365"/>
      <c r="BH320" s="365"/>
      <c r="BI320" s="365"/>
      <c r="BJ320" s="365"/>
      <c r="BK320" s="365"/>
      <c r="BL320" s="365"/>
      <c r="BM320" s="365"/>
      <c r="BN320" s="365"/>
      <c r="BO320" s="365"/>
      <c r="BP320" s="365"/>
      <c r="BQ320" s="365"/>
      <c r="BR320" s="365"/>
      <c r="BS320" s="365"/>
      <c r="BT320" s="365"/>
      <c r="BU320" s="365"/>
      <c r="BV320" s="365"/>
      <c r="BW320" s="365"/>
      <c r="BX320" s="365"/>
      <c r="BY320" s="367"/>
      <c r="BZ320" s="402"/>
      <c r="CA320" s="402"/>
      <c r="CB320" s="402"/>
      <c r="CC320" s="402"/>
      <c r="CD320" s="402"/>
      <c r="CE320" s="402"/>
      <c r="CF320" s="402"/>
      <c r="CG320" s="402"/>
      <c r="CH320" s="402"/>
      <c r="CI320" s="402"/>
      <c r="CJ320" s="402"/>
      <c r="CK320" s="402"/>
      <c r="CL320" s="402"/>
      <c r="CM320" s="402"/>
      <c r="CN320" s="402"/>
      <c r="CO320" s="402"/>
      <c r="CP320" s="402"/>
      <c r="CQ320" s="402"/>
      <c r="CR320" s="402"/>
      <c r="CS320" s="402"/>
      <c r="CT320" s="402"/>
      <c r="CU320" s="402"/>
      <c r="CV320" s="402"/>
      <c r="CW320" s="402"/>
      <c r="CX320" s="402"/>
      <c r="CY320" s="402"/>
      <c r="CZ320" s="402"/>
    </row>
    <row r="321" s="575" customFormat="true" ht="15" customHeight="true" x14ac:dyDescent="0.2">
      <c r="B321" s="594"/>
      <c r="AN321" s="403"/>
      <c r="AO321" s="403"/>
      <c r="AP321" s="403"/>
      <c r="AQ321" s="403"/>
      <c r="AR321" s="403"/>
      <c r="AS321" s="403"/>
      <c r="AT321" s="403"/>
      <c r="AU321" s="403"/>
      <c r="AV321" s="403"/>
      <c r="AW321" s="403"/>
      <c r="AX321" s="403"/>
      <c r="AY321" s="403"/>
      <c r="AZ321" s="403"/>
      <c r="BA321" s="367"/>
      <c r="BB321" s="365"/>
      <c r="BC321" s="365"/>
      <c r="BD321" s="365"/>
      <c r="BE321" s="365"/>
      <c r="BF321" s="365"/>
      <c r="BG321" s="365"/>
      <c r="BH321" s="365"/>
      <c r="BI321" s="365"/>
      <c r="BJ321" s="365"/>
      <c r="BK321" s="365"/>
      <c r="BL321" s="365"/>
      <c r="BM321" s="365"/>
      <c r="BN321" s="365"/>
      <c r="BO321" s="365"/>
      <c r="BP321" s="365"/>
      <c r="BQ321" s="365"/>
      <c r="BR321" s="365"/>
      <c r="BS321" s="365"/>
      <c r="BT321" s="365"/>
      <c r="BU321" s="365"/>
      <c r="BV321" s="365"/>
      <c r="BW321" s="365"/>
      <c r="BX321" s="365"/>
      <c r="BY321" s="367"/>
      <c r="BZ321" s="402"/>
      <c r="CA321" s="402"/>
      <c r="CB321" s="402"/>
      <c r="CC321" s="402"/>
      <c r="CD321" s="402"/>
      <c r="CE321" s="402"/>
      <c r="CF321" s="402"/>
      <c r="CG321" s="402"/>
      <c r="CH321" s="402"/>
      <c r="CI321" s="402"/>
      <c r="CJ321" s="402"/>
      <c r="CK321" s="402"/>
      <c r="CL321" s="402"/>
      <c r="CM321" s="402"/>
      <c r="CN321" s="402"/>
      <c r="CO321" s="402"/>
      <c r="CP321" s="402"/>
      <c r="CQ321" s="402"/>
      <c r="CR321" s="402"/>
      <c r="CS321" s="402"/>
      <c r="CT321" s="402"/>
      <c r="CU321" s="402"/>
      <c r="CV321" s="402"/>
      <c r="CW321" s="402"/>
      <c r="CX321" s="402"/>
      <c r="CY321" s="402"/>
      <c r="CZ321" s="402"/>
    </row>
    <row r="322" s="575" customFormat="true" ht="15" customHeight="true" x14ac:dyDescent="0.2">
      <c r="B322" s="594"/>
      <c r="AN322" s="403"/>
      <c r="AO322" s="403"/>
      <c r="AP322" s="403"/>
      <c r="AQ322" s="403"/>
      <c r="AR322" s="403"/>
      <c r="AS322" s="403"/>
      <c r="AT322" s="403"/>
      <c r="AU322" s="403"/>
      <c r="AV322" s="403"/>
      <c r="AW322" s="403"/>
      <c r="AX322" s="403"/>
      <c r="AY322" s="403"/>
      <c r="AZ322" s="403"/>
      <c r="BA322" s="367"/>
      <c r="BB322" s="365"/>
      <c r="BC322" s="365"/>
      <c r="BD322" s="365"/>
      <c r="BE322" s="365"/>
      <c r="BF322" s="365"/>
      <c r="BG322" s="365"/>
      <c r="BH322" s="365"/>
      <c r="BI322" s="365"/>
      <c r="BJ322" s="365"/>
      <c r="BK322" s="365"/>
      <c r="BL322" s="365"/>
      <c r="BM322" s="365"/>
      <c r="BN322" s="365"/>
      <c r="BO322" s="365"/>
      <c r="BP322" s="365"/>
      <c r="BQ322" s="365"/>
      <c r="BR322" s="365"/>
      <c r="BS322" s="365"/>
      <c r="BT322" s="365"/>
      <c r="BU322" s="365"/>
      <c r="BV322" s="365"/>
      <c r="BW322" s="365"/>
      <c r="BX322" s="365"/>
      <c r="BY322" s="367"/>
      <c r="BZ322" s="402"/>
      <c r="CA322" s="402"/>
      <c r="CB322" s="402"/>
      <c r="CC322" s="402"/>
      <c r="CD322" s="402"/>
      <c r="CE322" s="402"/>
      <c r="CF322" s="402"/>
      <c r="CG322" s="402"/>
      <c r="CH322" s="402"/>
      <c r="CI322" s="402"/>
      <c r="CJ322" s="402"/>
      <c r="CK322" s="402"/>
      <c r="CL322" s="402"/>
      <c r="CM322" s="402"/>
      <c r="CN322" s="402"/>
      <c r="CO322" s="402"/>
      <c r="CP322" s="402"/>
      <c r="CQ322" s="402"/>
      <c r="CR322" s="402"/>
      <c r="CS322" s="402"/>
      <c r="CT322" s="402"/>
      <c r="CU322" s="402"/>
      <c r="CV322" s="402"/>
      <c r="CW322" s="402"/>
      <c r="CX322" s="402"/>
      <c r="CY322" s="402"/>
      <c r="CZ322" s="402"/>
    </row>
    <row r="323" s="575" customFormat="true" ht="15" customHeight="true" x14ac:dyDescent="0.2">
      <c r="B323" s="594"/>
      <c r="AN323" s="403"/>
      <c r="AO323" s="403"/>
      <c r="AP323" s="403"/>
      <c r="AQ323" s="403"/>
      <c r="AR323" s="403"/>
      <c r="AS323" s="403"/>
      <c r="AT323" s="403"/>
      <c r="AU323" s="403"/>
      <c r="AV323" s="403"/>
      <c r="AW323" s="403"/>
      <c r="AX323" s="403"/>
      <c r="AY323" s="403"/>
      <c r="AZ323" s="403"/>
      <c r="BA323" s="367"/>
      <c r="BB323" s="365"/>
      <c r="BC323" s="365"/>
      <c r="BD323" s="365"/>
      <c r="BE323" s="365"/>
      <c r="BF323" s="365"/>
      <c r="BG323" s="365"/>
      <c r="BH323" s="365"/>
      <c r="BI323" s="365"/>
      <c r="BJ323" s="365"/>
      <c r="BK323" s="365"/>
      <c r="BL323" s="365"/>
      <c r="BM323" s="365"/>
      <c r="BN323" s="365"/>
      <c r="BO323" s="365"/>
      <c r="BP323" s="365"/>
      <c r="BQ323" s="365"/>
      <c r="BR323" s="365"/>
      <c r="BS323" s="365"/>
      <c r="BT323" s="365"/>
      <c r="BU323" s="365"/>
      <c r="BV323" s="365"/>
      <c r="BW323" s="365"/>
      <c r="BX323" s="365"/>
      <c r="BY323" s="367"/>
      <c r="BZ323" s="402"/>
      <c r="CA323" s="402"/>
      <c r="CB323" s="402"/>
      <c r="CC323" s="402"/>
      <c r="CD323" s="402"/>
      <c r="CE323" s="402"/>
      <c r="CF323" s="402"/>
      <c r="CG323" s="402"/>
      <c r="CH323" s="402"/>
      <c r="CI323" s="402"/>
      <c r="CJ323" s="402"/>
      <c r="CK323" s="402"/>
      <c r="CL323" s="402"/>
      <c r="CM323" s="402"/>
      <c r="CN323" s="402"/>
      <c r="CO323" s="402"/>
      <c r="CP323" s="402"/>
      <c r="CQ323" s="402"/>
      <c r="CR323" s="402"/>
      <c r="CS323" s="402"/>
      <c r="CT323" s="402"/>
      <c r="CU323" s="402"/>
      <c r="CV323" s="402"/>
      <c r="CW323" s="402"/>
      <c r="CX323" s="402"/>
      <c r="CY323" s="402"/>
      <c r="CZ323" s="402"/>
    </row>
    <row r="324" s="575" customFormat="true" ht="15" customHeight="true" x14ac:dyDescent="0.2">
      <c r="B324" s="594"/>
      <c r="AN324" s="403"/>
      <c r="AO324" s="403"/>
      <c r="AP324" s="403"/>
      <c r="AQ324" s="403"/>
      <c r="AR324" s="403"/>
      <c r="AS324" s="403"/>
      <c r="AT324" s="403"/>
      <c r="AU324" s="403"/>
      <c r="AV324" s="403"/>
      <c r="AW324" s="403"/>
      <c r="AX324" s="403"/>
      <c r="AY324" s="403"/>
      <c r="AZ324" s="403"/>
      <c r="BA324" s="367"/>
      <c r="BB324" s="365"/>
      <c r="BC324" s="365"/>
      <c r="BD324" s="365"/>
      <c r="BE324" s="365"/>
      <c r="BF324" s="365"/>
      <c r="BG324" s="365"/>
      <c r="BH324" s="365"/>
      <c r="BI324" s="365"/>
      <c r="BJ324" s="365"/>
      <c r="BK324" s="365"/>
      <c r="BL324" s="365"/>
      <c r="BM324" s="365"/>
      <c r="BN324" s="365"/>
      <c r="BO324" s="365"/>
      <c r="BP324" s="365"/>
      <c r="BQ324" s="365"/>
      <c r="BR324" s="365"/>
      <c r="BS324" s="365"/>
      <c r="BT324" s="365"/>
      <c r="BU324" s="365"/>
      <c r="BV324" s="365"/>
      <c r="BW324" s="365"/>
      <c r="BX324" s="365"/>
      <c r="BY324" s="367"/>
      <c r="BZ324" s="402"/>
      <c r="CA324" s="402"/>
      <c r="CB324" s="402"/>
      <c r="CC324" s="402"/>
      <c r="CD324" s="402"/>
      <c r="CE324" s="402"/>
      <c r="CF324" s="402"/>
      <c r="CG324" s="402"/>
      <c r="CH324" s="402"/>
      <c r="CI324" s="402"/>
      <c r="CJ324" s="402"/>
      <c r="CK324" s="402"/>
      <c r="CL324" s="402"/>
      <c r="CM324" s="402"/>
      <c r="CN324" s="402"/>
      <c r="CO324" s="402"/>
      <c r="CP324" s="402"/>
      <c r="CQ324" s="402"/>
      <c r="CR324" s="402"/>
      <c r="CS324" s="402"/>
      <c r="CT324" s="402"/>
      <c r="CU324" s="402"/>
      <c r="CV324" s="402"/>
      <c r="CW324" s="402"/>
      <c r="CX324" s="402"/>
      <c r="CY324" s="402"/>
      <c r="CZ324" s="402"/>
    </row>
    <row r="325" s="575" customFormat="true" ht="15" customHeight="true" x14ac:dyDescent="0.2">
      <c r="B325" s="594"/>
      <c r="AN325" s="403"/>
      <c r="AO325" s="403"/>
      <c r="AP325" s="403"/>
      <c r="AQ325" s="403"/>
      <c r="AR325" s="403"/>
      <c r="AS325" s="403"/>
      <c r="AT325" s="403"/>
      <c r="AU325" s="403"/>
      <c r="AV325" s="403"/>
      <c r="AW325" s="403"/>
      <c r="AX325" s="403"/>
      <c r="AY325" s="403"/>
      <c r="AZ325" s="403"/>
      <c r="BA325" s="367"/>
      <c r="BB325" s="365"/>
      <c r="BC325" s="365"/>
      <c r="BD325" s="365"/>
      <c r="BE325" s="365"/>
      <c r="BF325" s="365"/>
      <c r="BG325" s="365"/>
      <c r="BH325" s="365"/>
      <c r="BI325" s="365"/>
      <c r="BJ325" s="365"/>
      <c r="BK325" s="365"/>
      <c r="BL325" s="365"/>
      <c r="BM325" s="365"/>
      <c r="BN325" s="365"/>
      <c r="BO325" s="365"/>
      <c r="BP325" s="365"/>
      <c r="BQ325" s="365"/>
      <c r="BR325" s="365"/>
      <c r="BS325" s="365"/>
      <c r="BT325" s="365"/>
      <c r="BU325" s="365"/>
      <c r="BV325" s="365"/>
      <c r="BW325" s="365"/>
      <c r="BX325" s="365"/>
      <c r="BY325" s="367"/>
      <c r="BZ325" s="402"/>
      <c r="CA325" s="402"/>
      <c r="CB325" s="402"/>
      <c r="CC325" s="402"/>
      <c r="CD325" s="402"/>
      <c r="CE325" s="402"/>
      <c r="CF325" s="402"/>
      <c r="CG325" s="402"/>
      <c r="CH325" s="402"/>
      <c r="CI325" s="402"/>
      <c r="CJ325" s="402"/>
      <c r="CK325" s="402"/>
      <c r="CL325" s="402"/>
      <c r="CM325" s="402"/>
      <c r="CN325" s="402"/>
      <c r="CO325" s="402"/>
      <c r="CP325" s="402"/>
      <c r="CQ325" s="402"/>
      <c r="CR325" s="402"/>
      <c r="CS325" s="402"/>
      <c r="CT325" s="402"/>
      <c r="CU325" s="402"/>
      <c r="CV325" s="402"/>
      <c r="CW325" s="402"/>
      <c r="CX325" s="402"/>
      <c r="CY325" s="402"/>
      <c r="CZ325" s="402"/>
    </row>
    <row r="326" s="575" customFormat="true" ht="15" customHeight="true" x14ac:dyDescent="0.2">
      <c r="B326" s="594"/>
      <c r="AN326" s="403"/>
      <c r="AO326" s="403"/>
      <c r="AP326" s="403"/>
      <c r="AQ326" s="403"/>
      <c r="AR326" s="403"/>
      <c r="AS326" s="403"/>
      <c r="AT326" s="403"/>
      <c r="AU326" s="403"/>
      <c r="AV326" s="403"/>
      <c r="AW326" s="403"/>
      <c r="AX326" s="403"/>
      <c r="AY326" s="403"/>
      <c r="AZ326" s="403"/>
      <c r="BA326" s="367"/>
      <c r="BB326" s="365"/>
      <c r="BC326" s="365"/>
      <c r="BD326" s="365"/>
      <c r="BE326" s="365"/>
      <c r="BF326" s="365"/>
      <c r="BG326" s="365"/>
      <c r="BH326" s="365"/>
      <c r="BI326" s="365"/>
      <c r="BJ326" s="365"/>
      <c r="BK326" s="365"/>
      <c r="BL326" s="365"/>
      <c r="BM326" s="365"/>
      <c r="BN326" s="365"/>
      <c r="BO326" s="365"/>
      <c r="BP326" s="365"/>
      <c r="BQ326" s="365"/>
      <c r="BR326" s="365"/>
      <c r="BS326" s="365"/>
      <c r="BT326" s="365"/>
      <c r="BU326" s="365"/>
      <c r="BV326" s="365"/>
      <c r="BW326" s="365"/>
      <c r="BX326" s="365"/>
      <c r="BY326" s="367"/>
      <c r="BZ326" s="402"/>
      <c r="CA326" s="402"/>
      <c r="CB326" s="402"/>
      <c r="CC326" s="402"/>
      <c r="CD326" s="402"/>
      <c r="CE326" s="402"/>
      <c r="CF326" s="402"/>
      <c r="CG326" s="402"/>
      <c r="CH326" s="402"/>
      <c r="CI326" s="402"/>
      <c r="CJ326" s="402"/>
      <c r="CK326" s="402"/>
      <c r="CL326" s="402"/>
      <c r="CM326" s="402"/>
      <c r="CN326" s="402"/>
      <c r="CO326" s="402"/>
      <c r="CP326" s="402"/>
      <c r="CQ326" s="402"/>
      <c r="CR326" s="402"/>
      <c r="CS326" s="402"/>
      <c r="CT326" s="402"/>
      <c r="CU326" s="402"/>
      <c r="CV326" s="402"/>
      <c r="CW326" s="402"/>
      <c r="CX326" s="402"/>
      <c r="CY326" s="402"/>
      <c r="CZ326" s="402"/>
    </row>
    <row r="327" s="575" customFormat="true" ht="15" customHeight="true" x14ac:dyDescent="0.2">
      <c r="B327" s="594"/>
      <c r="AN327" s="403"/>
      <c r="AO327" s="403"/>
      <c r="AP327" s="403"/>
      <c r="AQ327" s="403"/>
      <c r="AR327" s="403"/>
      <c r="AS327" s="403"/>
      <c r="AT327" s="403"/>
      <c r="AU327" s="403"/>
      <c r="AV327" s="403"/>
      <c r="AW327" s="403"/>
      <c r="AX327" s="403"/>
      <c r="AY327" s="403"/>
      <c r="AZ327" s="403"/>
      <c r="BA327" s="367"/>
      <c r="BB327" s="365"/>
      <c r="BC327" s="365"/>
      <c r="BD327" s="365"/>
      <c r="BE327" s="365"/>
      <c r="BF327" s="365"/>
      <c r="BG327" s="365"/>
      <c r="BH327" s="365"/>
      <c r="BI327" s="365"/>
      <c r="BJ327" s="365"/>
      <c r="BK327" s="365"/>
      <c r="BL327" s="365"/>
      <c r="BM327" s="365"/>
      <c r="BN327" s="365"/>
      <c r="BO327" s="365"/>
      <c r="BP327" s="365"/>
      <c r="BQ327" s="365"/>
      <c r="BR327" s="365"/>
      <c r="BS327" s="365"/>
      <c r="BT327" s="365"/>
      <c r="BU327" s="365"/>
      <c r="BV327" s="365"/>
      <c r="BW327" s="365"/>
      <c r="BX327" s="365"/>
      <c r="BY327" s="367"/>
      <c r="BZ327" s="402"/>
      <c r="CA327" s="402"/>
      <c r="CB327" s="402"/>
      <c r="CC327" s="402"/>
      <c r="CD327" s="402"/>
      <c r="CE327" s="402"/>
      <c r="CF327" s="402"/>
      <c r="CG327" s="402"/>
      <c r="CH327" s="402"/>
      <c r="CI327" s="402"/>
      <c r="CJ327" s="402"/>
      <c r="CK327" s="402"/>
      <c r="CL327" s="402"/>
      <c r="CM327" s="402"/>
      <c r="CN327" s="402"/>
      <c r="CO327" s="402"/>
      <c r="CP327" s="402"/>
      <c r="CQ327" s="402"/>
      <c r="CR327" s="402"/>
      <c r="CS327" s="402"/>
      <c r="CT327" s="402"/>
      <c r="CU327" s="402"/>
      <c r="CV327" s="402"/>
      <c r="CW327" s="402"/>
      <c r="CX327" s="402"/>
      <c r="CY327" s="402"/>
      <c r="CZ327" s="402"/>
    </row>
    <row r="328" s="575" customFormat="true" ht="15" customHeight="true" x14ac:dyDescent="0.2">
      <c r="B328" s="594"/>
      <c r="AN328" s="403"/>
      <c r="AO328" s="403"/>
      <c r="AP328" s="403"/>
      <c r="AQ328" s="403"/>
      <c r="AR328" s="403"/>
      <c r="AS328" s="403"/>
      <c r="AT328" s="403"/>
      <c r="AU328" s="403"/>
      <c r="AV328" s="403"/>
      <c r="AW328" s="403"/>
      <c r="AX328" s="403"/>
      <c r="AY328" s="403"/>
      <c r="AZ328" s="403"/>
      <c r="BA328" s="367"/>
      <c r="BB328" s="365"/>
      <c r="BC328" s="365"/>
      <c r="BD328" s="365"/>
      <c r="BE328" s="365"/>
      <c r="BF328" s="365"/>
      <c r="BG328" s="365"/>
      <c r="BH328" s="365"/>
      <c r="BI328" s="365"/>
      <c r="BJ328" s="365"/>
      <c r="BK328" s="365"/>
      <c r="BL328" s="365"/>
      <c r="BM328" s="365"/>
      <c r="BN328" s="365"/>
      <c r="BO328" s="365"/>
      <c r="BP328" s="365"/>
      <c r="BQ328" s="365"/>
      <c r="BR328" s="365"/>
      <c r="BS328" s="365"/>
      <c r="BT328" s="365"/>
      <c r="BU328" s="365"/>
      <c r="BV328" s="365"/>
      <c r="BW328" s="365"/>
      <c r="BX328" s="365"/>
      <c r="BY328" s="367"/>
      <c r="BZ328" s="402"/>
      <c r="CA328" s="402"/>
      <c r="CB328" s="402"/>
      <c r="CC328" s="402"/>
      <c r="CD328" s="402"/>
      <c r="CE328" s="402"/>
      <c r="CF328" s="402"/>
      <c r="CG328" s="402"/>
      <c r="CH328" s="402"/>
      <c r="CI328" s="402"/>
      <c r="CJ328" s="402"/>
      <c r="CK328" s="402"/>
      <c r="CL328" s="402"/>
      <c r="CM328" s="402"/>
      <c r="CN328" s="402"/>
      <c r="CO328" s="402"/>
      <c r="CP328" s="402"/>
      <c r="CQ328" s="402"/>
      <c r="CR328" s="402"/>
      <c r="CS328" s="402"/>
      <c r="CT328" s="402"/>
      <c r="CU328" s="402"/>
      <c r="CV328" s="402"/>
      <c r="CW328" s="402"/>
      <c r="CX328" s="402"/>
      <c r="CY328" s="402"/>
      <c r="CZ328" s="402"/>
    </row>
    <row r="329" s="575" customFormat="true" ht="250.15" customHeight="true" x14ac:dyDescent="0.2">
      <c r="B329" s="594"/>
      <c r="AN329" s="403"/>
      <c r="AO329" s="403"/>
      <c r="AP329" s="403"/>
      <c r="AQ329" s="403"/>
      <c r="AR329" s="403"/>
      <c r="AS329" s="403"/>
      <c r="AT329" s="403"/>
      <c r="AU329" s="403"/>
      <c r="AV329" s="403"/>
      <c r="AW329" s="403"/>
      <c r="AX329" s="403"/>
      <c r="AY329" s="403"/>
      <c r="AZ329" s="403"/>
      <c r="BA329" s="367"/>
      <c r="BB329" s="365"/>
      <c r="BC329" s="365"/>
      <c r="BD329" s="365"/>
      <c r="BE329" s="365"/>
      <c r="BF329" s="365"/>
      <c r="BG329" s="365"/>
      <c r="BH329" s="365"/>
      <c r="BI329" s="365"/>
      <c r="BJ329" s="365"/>
      <c r="BK329" s="365"/>
      <c r="BL329" s="365"/>
      <c r="BM329" s="365"/>
      <c r="BN329" s="365"/>
      <c r="BO329" s="365"/>
      <c r="BP329" s="365"/>
      <c r="BQ329" s="365"/>
      <c r="BR329" s="365"/>
      <c r="BS329" s="365"/>
      <c r="BT329" s="365"/>
      <c r="BU329" s="365"/>
      <c r="BV329" s="365"/>
      <c r="BW329" s="365"/>
      <c r="BX329" s="365"/>
      <c r="BY329" s="367"/>
      <c r="BZ329" s="402"/>
      <c r="CA329" s="402"/>
      <c r="CB329" s="402"/>
      <c r="CC329" s="402"/>
      <c r="CD329" s="402"/>
      <c r="CE329" s="402"/>
      <c r="CF329" s="402"/>
      <c r="CG329" s="402"/>
      <c r="CH329" s="402"/>
      <c r="CI329" s="402"/>
      <c r="CJ329" s="402"/>
      <c r="CK329" s="402"/>
      <c r="CL329" s="402"/>
      <c r="CM329" s="402"/>
      <c r="CN329" s="402"/>
      <c r="CO329" s="402"/>
      <c r="CP329" s="402"/>
      <c r="CQ329" s="402"/>
      <c r="CR329" s="402"/>
      <c r="CS329" s="402"/>
      <c r="CT329" s="402"/>
      <c r="CU329" s="402"/>
      <c r="CV329" s="402"/>
      <c r="CW329" s="402"/>
      <c r="CX329" s="402"/>
      <c r="CY329" s="402"/>
      <c r="CZ329" s="402"/>
    </row>
    <row r="330" s="405" customFormat="true" ht="19.15" customHeight="true" x14ac:dyDescent="0.2">
      <c r="B330" s="572"/>
      <c r="AN330" s="398"/>
      <c r="AO330" s="398"/>
      <c r="AP330" s="398"/>
      <c r="AQ330" s="398"/>
      <c r="AR330" s="398"/>
      <c r="AS330" s="398"/>
      <c r="AT330" s="398"/>
      <c r="AU330" s="398"/>
      <c r="AV330" s="398"/>
      <c r="AW330" s="398"/>
      <c r="AX330" s="398"/>
      <c r="AY330" s="398"/>
      <c r="AZ330" s="398"/>
      <c r="BA330" s="370"/>
      <c r="BB330" s="370"/>
      <c r="BC330" s="570"/>
      <c r="BD330" s="570"/>
      <c r="BE330" s="570"/>
      <c r="BF330" s="570"/>
      <c r="BG330" s="570"/>
      <c r="BH330" s="570"/>
      <c r="BI330" s="570"/>
      <c r="BJ330" s="570"/>
      <c r="BK330" s="570"/>
      <c r="BL330" s="570"/>
      <c r="BM330" s="570"/>
      <c r="BN330" s="570"/>
      <c r="BO330" s="570"/>
      <c r="BP330" s="570"/>
      <c r="BQ330" s="570"/>
      <c r="BR330" s="570"/>
      <c r="BS330" s="570"/>
      <c r="BT330" s="570"/>
      <c r="BU330" s="570"/>
      <c r="BV330" s="570"/>
      <c r="BW330" s="570"/>
      <c r="BX330" s="570"/>
      <c r="BY330" s="570"/>
      <c r="BZ330" s="398"/>
      <c r="CA330" s="398"/>
      <c r="CB330" s="398"/>
      <c r="CC330" s="398"/>
      <c r="CD330" s="398"/>
      <c r="CE330" s="398"/>
      <c r="CF330" s="398"/>
      <c r="CG330" s="398"/>
      <c r="CH330" s="398"/>
      <c r="CI330" s="398"/>
      <c r="CJ330" s="398"/>
      <c r="CK330" s="398"/>
      <c r="CL330" s="398"/>
      <c r="CM330" s="398"/>
      <c r="CN330" s="398"/>
      <c r="CO330" s="398"/>
      <c r="CP330" s="398"/>
      <c r="CQ330" s="398"/>
      <c r="CR330" s="398"/>
      <c r="CS330" s="398"/>
      <c r="CT330" s="398"/>
      <c r="CU330" s="398"/>
      <c r="CV330" s="398"/>
      <c r="CW330" s="398"/>
      <c r="CX330" s="398"/>
      <c r="CY330" s="398"/>
      <c r="CZ330" s="398"/>
    </row>
    <row r="331" s="405" customFormat="true" ht="15" customHeight="true" x14ac:dyDescent="0.2">
      <c r="B331" s="572"/>
      <c r="AN331" s="398"/>
      <c r="AO331" s="398"/>
      <c r="AP331" s="398"/>
      <c r="AQ331" s="398"/>
      <c r="AR331" s="398"/>
      <c r="AS331" s="398"/>
      <c r="AT331" s="398"/>
      <c r="AU331" s="398"/>
      <c r="AV331" s="398"/>
      <c r="AW331" s="398"/>
      <c r="AX331" s="398"/>
      <c r="AY331" s="398"/>
      <c r="AZ331" s="398"/>
      <c r="BA331" s="370"/>
      <c r="BB331" s="370"/>
      <c r="BC331" s="570"/>
      <c r="BD331" s="570"/>
      <c r="BE331" s="570"/>
      <c r="BF331" s="570"/>
      <c r="BG331" s="570"/>
      <c r="BH331" s="570"/>
      <c r="BI331" s="570"/>
      <c r="BJ331" s="570"/>
      <c r="BK331" s="570"/>
      <c r="BL331" s="570"/>
      <c r="BM331" s="570"/>
      <c r="BN331" s="570"/>
      <c r="BO331" s="570"/>
      <c r="BP331" s="570"/>
      <c r="BQ331" s="570"/>
      <c r="BR331" s="570"/>
      <c r="BS331" s="570"/>
      <c r="BT331" s="570"/>
      <c r="BU331" s="570"/>
      <c r="BV331" s="570"/>
      <c r="BW331" s="570"/>
      <c r="BX331" s="570"/>
      <c r="BY331" s="570"/>
      <c r="BZ331" s="398"/>
      <c r="CA331" s="398"/>
      <c r="CB331" s="398"/>
      <c r="CC331" s="398"/>
      <c r="CD331" s="398"/>
      <c r="CE331" s="398"/>
      <c r="CF331" s="398"/>
      <c r="CG331" s="398"/>
      <c r="CH331" s="398"/>
      <c r="CI331" s="398"/>
      <c r="CJ331" s="398"/>
      <c r="CK331" s="398"/>
      <c r="CL331" s="398"/>
      <c r="CM331" s="398"/>
      <c r="CN331" s="398"/>
      <c r="CO331" s="398"/>
      <c r="CP331" s="398"/>
      <c r="CQ331" s="398"/>
      <c r="CR331" s="398"/>
      <c r="CS331" s="398"/>
      <c r="CT331" s="398"/>
      <c r="CU331" s="398"/>
      <c r="CV331" s="398"/>
      <c r="CW331" s="398"/>
      <c r="CX331" s="398"/>
      <c r="CY331" s="398"/>
      <c r="CZ331" s="398"/>
    </row>
    <row r="332" s="405" customFormat="true" ht="15" customHeight="true" x14ac:dyDescent="0.2">
      <c r="B332" s="572"/>
      <c r="AN332" s="398"/>
      <c r="AO332" s="398"/>
      <c r="AP332" s="398"/>
      <c r="AQ332" s="398"/>
      <c r="AR332" s="398"/>
      <c r="AS332" s="398"/>
      <c r="AT332" s="398"/>
      <c r="AU332" s="398"/>
      <c r="AV332" s="398"/>
      <c r="AW332" s="398"/>
      <c r="AX332" s="398"/>
      <c r="AY332" s="398"/>
      <c r="AZ332" s="398"/>
      <c r="BA332" s="370"/>
      <c r="BB332" s="370"/>
      <c r="BC332" s="570"/>
      <c r="BD332" s="570"/>
      <c r="BE332" s="570"/>
      <c r="BF332" s="570"/>
      <c r="BG332" s="570"/>
      <c r="BH332" s="570"/>
      <c r="BI332" s="570"/>
      <c r="BJ332" s="570"/>
      <c r="BK332" s="570"/>
      <c r="BL332" s="570"/>
      <c r="BM332" s="570"/>
      <c r="BN332" s="570"/>
      <c r="BO332" s="570"/>
      <c r="BP332" s="570"/>
      <c r="BQ332" s="570"/>
      <c r="BR332" s="570"/>
      <c r="BS332" s="570"/>
      <c r="BT332" s="570"/>
      <c r="BU332" s="570"/>
      <c r="BV332" s="570"/>
      <c r="BW332" s="570"/>
      <c r="BX332" s="570"/>
      <c r="BY332" s="570"/>
      <c r="BZ332" s="398"/>
      <c r="CA332" s="398"/>
      <c r="CB332" s="398"/>
      <c r="CC332" s="398"/>
      <c r="CD332" s="398"/>
      <c r="CE332" s="398"/>
      <c r="CF332" s="398"/>
      <c r="CG332" s="398"/>
      <c r="CH332" s="398"/>
      <c r="CI332" s="398"/>
      <c r="CJ332" s="398"/>
      <c r="CK332" s="398"/>
      <c r="CL332" s="398"/>
      <c r="CM332" s="398"/>
      <c r="CN332" s="398"/>
      <c r="CO332" s="398"/>
      <c r="CP332" s="398"/>
      <c r="CQ332" s="398"/>
      <c r="CR332" s="398"/>
      <c r="CS332" s="398"/>
      <c r="CT332" s="398"/>
      <c r="CU332" s="398"/>
      <c r="CV332" s="398"/>
      <c r="CW332" s="398"/>
      <c r="CX332" s="398"/>
      <c r="CY332" s="398"/>
      <c r="CZ332" s="398"/>
    </row>
    <row r="333" s="405" customFormat="true" ht="15" customHeight="true" x14ac:dyDescent="0.2">
      <c r="B333" s="572"/>
      <c r="AN333" s="398"/>
      <c r="AO333" s="398"/>
      <c r="AP333" s="398"/>
      <c r="AQ333" s="398"/>
      <c r="AR333" s="398"/>
      <c r="AS333" s="398"/>
      <c r="AT333" s="398"/>
      <c r="AU333" s="398"/>
      <c r="AV333" s="398"/>
      <c r="AW333" s="398"/>
      <c r="AX333" s="398"/>
      <c r="AY333" s="398"/>
      <c r="AZ333" s="398"/>
      <c r="BA333" s="370"/>
      <c r="BB333" s="370"/>
      <c r="BC333" s="570"/>
      <c r="BD333" s="570"/>
      <c r="BE333" s="570"/>
      <c r="BF333" s="570"/>
      <c r="BG333" s="570"/>
      <c r="BH333" s="570"/>
      <c r="BI333" s="570"/>
      <c r="BJ333" s="570"/>
      <c r="BK333" s="570"/>
      <c r="BL333" s="570"/>
      <c r="BM333" s="570"/>
      <c r="BN333" s="570"/>
      <c r="BO333" s="570"/>
      <c r="BP333" s="570"/>
      <c r="BQ333" s="570"/>
      <c r="BR333" s="570"/>
      <c r="BS333" s="570"/>
      <c r="BT333" s="570"/>
      <c r="BU333" s="570"/>
      <c r="BV333" s="570"/>
      <c r="BW333" s="570"/>
      <c r="BX333" s="570"/>
      <c r="BY333" s="570"/>
      <c r="BZ333" s="398"/>
      <c r="CA333" s="398"/>
      <c r="CB333" s="398"/>
      <c r="CC333" s="398"/>
      <c r="CD333" s="398"/>
      <c r="CE333" s="398"/>
      <c r="CF333" s="398"/>
      <c r="CG333" s="398"/>
      <c r="CH333" s="398"/>
      <c r="CI333" s="398"/>
      <c r="CJ333" s="398"/>
      <c r="CK333" s="398"/>
      <c r="CL333" s="398"/>
      <c r="CM333" s="398"/>
      <c r="CN333" s="398"/>
      <c r="CO333" s="398"/>
      <c r="CP333" s="398"/>
      <c r="CQ333" s="398"/>
      <c r="CR333" s="398"/>
      <c r="CS333" s="398"/>
      <c r="CT333" s="398"/>
      <c r="CU333" s="398"/>
      <c r="CV333" s="398"/>
      <c r="CW333" s="398"/>
      <c r="CX333" s="398"/>
      <c r="CY333" s="398"/>
      <c r="CZ333" s="398"/>
    </row>
    <row r="334" s="405" customFormat="true" ht="15" customHeight="true" x14ac:dyDescent="0.2">
      <c r="B334" s="572"/>
      <c r="AN334" s="398"/>
      <c r="AO334" s="398"/>
      <c r="AP334" s="398"/>
      <c r="AQ334" s="398"/>
      <c r="AR334" s="398"/>
      <c r="AS334" s="398"/>
      <c r="AT334" s="398"/>
      <c r="AU334" s="398"/>
      <c r="AV334" s="398"/>
      <c r="AW334" s="398"/>
      <c r="AX334" s="398"/>
      <c r="AY334" s="398"/>
      <c r="AZ334" s="398"/>
      <c r="BA334" s="370"/>
      <c r="BB334" s="370"/>
      <c r="BC334" s="570"/>
      <c r="BD334" s="570"/>
      <c r="BE334" s="570"/>
      <c r="BF334" s="570"/>
      <c r="BG334" s="570"/>
      <c r="BH334" s="570"/>
      <c r="BI334" s="570"/>
      <c r="BJ334" s="570"/>
      <c r="BK334" s="570"/>
      <c r="BL334" s="570"/>
      <c r="BM334" s="570"/>
      <c r="BN334" s="570"/>
      <c r="BO334" s="570"/>
      <c r="BP334" s="570"/>
      <c r="BQ334" s="570"/>
      <c r="BR334" s="570"/>
      <c r="BS334" s="570"/>
      <c r="BT334" s="570"/>
      <c r="BU334" s="570"/>
      <c r="BV334" s="570"/>
      <c r="BW334" s="570"/>
      <c r="BX334" s="570"/>
      <c r="BY334" s="570"/>
      <c r="BZ334" s="398"/>
      <c r="CA334" s="398"/>
      <c r="CB334" s="398"/>
      <c r="CC334" s="398"/>
      <c r="CD334" s="398"/>
      <c r="CE334" s="398"/>
      <c r="CF334" s="398"/>
      <c r="CG334" s="398"/>
      <c r="CH334" s="398"/>
      <c r="CI334" s="398"/>
      <c r="CJ334" s="398"/>
      <c r="CK334" s="398"/>
      <c r="CL334" s="398"/>
      <c r="CM334" s="398"/>
      <c r="CN334" s="398"/>
      <c r="CO334" s="398"/>
      <c r="CP334" s="398"/>
      <c r="CQ334" s="398"/>
      <c r="CR334" s="398"/>
      <c r="CS334" s="398"/>
      <c r="CT334" s="398"/>
      <c r="CU334" s="398"/>
      <c r="CV334" s="398"/>
      <c r="CW334" s="398"/>
      <c r="CX334" s="398"/>
      <c r="CY334" s="398"/>
      <c r="CZ334" s="398"/>
    </row>
    <row r="335" s="405" customFormat="true" ht="15" customHeight="true" x14ac:dyDescent="0.2">
      <c r="B335" s="572"/>
      <c r="AN335" s="398"/>
      <c r="AO335" s="398"/>
      <c r="AP335" s="398"/>
      <c r="AQ335" s="398"/>
      <c r="AR335" s="398"/>
      <c r="AS335" s="398"/>
      <c r="AT335" s="398"/>
      <c r="AU335" s="398"/>
      <c r="AV335" s="398"/>
      <c r="AW335" s="398"/>
      <c r="AX335" s="398"/>
      <c r="AY335" s="398"/>
      <c r="AZ335" s="398"/>
      <c r="BA335" s="370"/>
      <c r="BB335" s="370"/>
      <c r="BC335" s="570"/>
      <c r="BD335" s="570"/>
      <c r="BE335" s="570"/>
      <c r="BF335" s="570"/>
      <c r="BG335" s="570"/>
      <c r="BH335" s="570"/>
      <c r="BI335" s="570"/>
      <c r="BJ335" s="570"/>
      <c r="BK335" s="570"/>
      <c r="BL335" s="570"/>
      <c r="BM335" s="570"/>
      <c r="BN335" s="570"/>
      <c r="BO335" s="570"/>
      <c r="BP335" s="570"/>
      <c r="BQ335" s="570"/>
      <c r="BR335" s="570"/>
      <c r="BS335" s="570"/>
      <c r="BT335" s="570"/>
      <c r="BU335" s="570"/>
      <c r="BV335" s="570"/>
      <c r="BW335" s="570"/>
      <c r="BX335" s="570"/>
      <c r="BY335" s="570"/>
      <c r="BZ335" s="398"/>
      <c r="CA335" s="398"/>
      <c r="CB335" s="398"/>
      <c r="CC335" s="398"/>
      <c r="CD335" s="398"/>
      <c r="CE335" s="398"/>
      <c r="CF335" s="398"/>
      <c r="CG335" s="398"/>
      <c r="CH335" s="398"/>
      <c r="CI335" s="398"/>
      <c r="CJ335" s="398"/>
      <c r="CK335" s="398"/>
      <c r="CL335" s="398"/>
      <c r="CM335" s="398"/>
      <c r="CN335" s="398"/>
      <c r="CO335" s="398"/>
      <c r="CP335" s="398"/>
      <c r="CQ335" s="398"/>
      <c r="CR335" s="398"/>
      <c r="CS335" s="398"/>
      <c r="CT335" s="398"/>
      <c r="CU335" s="398"/>
      <c r="CV335" s="398"/>
      <c r="CW335" s="398"/>
      <c r="CX335" s="398"/>
      <c r="CY335" s="398"/>
      <c r="CZ335" s="398"/>
    </row>
    <row r="336" s="405" customFormat="true" ht="15" customHeight="true" x14ac:dyDescent="0.2">
      <c r="B336" s="572"/>
      <c r="AN336" s="398"/>
      <c r="AO336" s="398"/>
      <c r="AP336" s="398"/>
      <c r="AQ336" s="398"/>
      <c r="AR336" s="398"/>
      <c r="AS336" s="398"/>
      <c r="AT336" s="398"/>
      <c r="AU336" s="398"/>
      <c r="AV336" s="398"/>
      <c r="AW336" s="398"/>
      <c r="AX336" s="398"/>
      <c r="AY336" s="398"/>
      <c r="AZ336" s="398"/>
      <c r="BA336" s="370"/>
      <c r="BB336" s="370"/>
      <c r="BC336" s="570"/>
      <c r="BD336" s="570"/>
      <c r="BE336" s="570"/>
      <c r="BF336" s="570"/>
      <c r="BG336" s="570"/>
      <c r="BH336" s="570"/>
      <c r="BI336" s="570"/>
      <c r="BJ336" s="570"/>
      <c r="BK336" s="570"/>
      <c r="BL336" s="570"/>
      <c r="BM336" s="570"/>
      <c r="BN336" s="570"/>
      <c r="BO336" s="570"/>
      <c r="BP336" s="570"/>
      <c r="BQ336" s="570"/>
      <c r="BR336" s="570"/>
      <c r="BS336" s="570"/>
      <c r="BT336" s="570"/>
      <c r="BU336" s="570"/>
      <c r="BV336" s="570"/>
      <c r="BW336" s="570"/>
      <c r="BX336" s="570"/>
      <c r="BY336" s="570"/>
      <c r="BZ336" s="398"/>
      <c r="CA336" s="398"/>
      <c r="CB336" s="398"/>
      <c r="CC336" s="398"/>
      <c r="CD336" s="398"/>
      <c r="CE336" s="398"/>
      <c r="CF336" s="398"/>
      <c r="CG336" s="398"/>
      <c r="CH336" s="398"/>
      <c r="CI336" s="398"/>
      <c r="CJ336" s="398"/>
      <c r="CK336" s="398"/>
      <c r="CL336" s="398"/>
      <c r="CM336" s="398"/>
      <c r="CN336" s="398"/>
      <c r="CO336" s="398"/>
      <c r="CP336" s="398"/>
      <c r="CQ336" s="398"/>
      <c r="CR336" s="398"/>
      <c r="CS336" s="398"/>
      <c r="CT336" s="398"/>
      <c r="CU336" s="398"/>
      <c r="CV336" s="398"/>
      <c r="CW336" s="398"/>
      <c r="CX336" s="398"/>
      <c r="CY336" s="398"/>
      <c r="CZ336" s="398"/>
    </row>
    <row r="337" s="405" customFormat="true" ht="18" customHeight="true" x14ac:dyDescent="0.2">
      <c r="B337" s="572"/>
      <c r="AN337" s="398"/>
      <c r="AO337" s="398"/>
      <c r="AP337" s="398"/>
      <c r="AQ337" s="398"/>
      <c r="AR337" s="398"/>
      <c r="AS337" s="398"/>
      <c r="AT337" s="398"/>
      <c r="AU337" s="398"/>
      <c r="AV337" s="398"/>
      <c r="AW337" s="398"/>
      <c r="AX337" s="398"/>
      <c r="AY337" s="398"/>
      <c r="AZ337" s="398"/>
      <c r="BA337" s="370"/>
      <c r="BB337" s="370"/>
      <c r="BC337" s="570"/>
      <c r="BD337" s="570"/>
      <c r="BE337" s="570"/>
      <c r="BF337" s="570"/>
      <c r="BG337" s="570"/>
      <c r="BH337" s="570"/>
      <c r="BI337" s="570"/>
      <c r="BJ337" s="570"/>
      <c r="BK337" s="570"/>
      <c r="BL337" s="570"/>
      <c r="BM337" s="570"/>
      <c r="BN337" s="570"/>
      <c r="BO337" s="570"/>
      <c r="BP337" s="570"/>
      <c r="BQ337" s="570"/>
      <c r="BR337" s="570"/>
      <c r="BS337" s="570"/>
      <c r="BT337" s="570"/>
      <c r="BU337" s="570"/>
      <c r="BV337" s="570"/>
      <c r="BW337" s="570"/>
      <c r="BX337" s="570"/>
      <c r="BY337" s="570"/>
      <c r="BZ337" s="398"/>
      <c r="CA337" s="398"/>
      <c r="CB337" s="398"/>
      <c r="CC337" s="398"/>
      <c r="CD337" s="398"/>
      <c r="CE337" s="398"/>
      <c r="CF337" s="398"/>
      <c r="CG337" s="398"/>
      <c r="CH337" s="398"/>
      <c r="CI337" s="398"/>
      <c r="CJ337" s="398"/>
      <c r="CK337" s="398"/>
      <c r="CL337" s="398"/>
      <c r="CM337" s="398"/>
      <c r="CN337" s="398"/>
      <c r="CO337" s="398"/>
      <c r="CP337" s="398"/>
      <c r="CQ337" s="398"/>
      <c r="CR337" s="398"/>
      <c r="CS337" s="398"/>
      <c r="CT337" s="398"/>
      <c r="CU337" s="398"/>
      <c r="CV337" s="398"/>
      <c r="CW337" s="398"/>
      <c r="CX337" s="398"/>
      <c r="CY337" s="398"/>
      <c r="CZ337" s="398"/>
    </row>
    <row r="338" s="405" customFormat="true" ht="18" customHeight="true" x14ac:dyDescent="0.2">
      <c r="B338" s="572"/>
      <c r="AN338" s="398"/>
      <c r="AO338" s="398"/>
      <c r="AP338" s="398"/>
      <c r="AQ338" s="398"/>
      <c r="AR338" s="398"/>
      <c r="AS338" s="398"/>
      <c r="AT338" s="398"/>
      <c r="AU338" s="398"/>
      <c r="AV338" s="398"/>
      <c r="AW338" s="398"/>
      <c r="AX338" s="398"/>
      <c r="AY338" s="398"/>
      <c r="AZ338" s="398"/>
      <c r="BA338" s="370"/>
      <c r="BB338" s="370"/>
      <c r="BC338" s="570"/>
      <c r="BD338" s="570"/>
      <c r="BE338" s="570"/>
      <c r="BF338" s="570"/>
      <c r="BG338" s="570"/>
      <c r="BH338" s="570"/>
      <c r="BI338" s="570"/>
      <c r="BJ338" s="570"/>
      <c r="BK338" s="570"/>
      <c r="BL338" s="570"/>
      <c r="BM338" s="570"/>
      <c r="BN338" s="570"/>
      <c r="BO338" s="570"/>
      <c r="BP338" s="570"/>
      <c r="BQ338" s="570"/>
      <c r="BR338" s="570"/>
      <c r="BS338" s="570"/>
      <c r="BT338" s="570"/>
      <c r="BU338" s="570"/>
      <c r="BV338" s="570"/>
      <c r="BW338" s="570"/>
      <c r="BX338" s="570"/>
      <c r="BY338" s="570"/>
      <c r="BZ338" s="398"/>
      <c r="CA338" s="398"/>
      <c r="CB338" s="398"/>
      <c r="CC338" s="398"/>
      <c r="CD338" s="398"/>
      <c r="CE338" s="398"/>
      <c r="CF338" s="398"/>
      <c r="CG338" s="398"/>
      <c r="CH338" s="398"/>
      <c r="CI338" s="398"/>
      <c r="CJ338" s="398"/>
      <c r="CK338" s="398"/>
      <c r="CL338" s="398"/>
      <c r="CM338" s="398"/>
      <c r="CN338" s="398"/>
      <c r="CO338" s="398"/>
      <c r="CP338" s="398"/>
      <c r="CQ338" s="398"/>
      <c r="CR338" s="398"/>
      <c r="CS338" s="398"/>
      <c r="CT338" s="398"/>
      <c r="CU338" s="398"/>
      <c r="CV338" s="398"/>
      <c r="CW338" s="398"/>
      <c r="CX338" s="398"/>
      <c r="CY338" s="398"/>
      <c r="CZ338" s="398"/>
    </row>
    <row r="339" s="575" customFormat="true" ht="15" customHeight="true" x14ac:dyDescent="0.2">
      <c r="B339" s="594"/>
      <c r="AN339" s="403"/>
      <c r="AO339" s="403"/>
      <c r="AP339" s="403"/>
      <c r="AQ339" s="403"/>
      <c r="AR339" s="403"/>
      <c r="AS339" s="403"/>
      <c r="AT339" s="403"/>
      <c r="AU339" s="403"/>
      <c r="AV339" s="403"/>
      <c r="AW339" s="403"/>
      <c r="AX339" s="403"/>
      <c r="AY339" s="403"/>
      <c r="AZ339" s="403"/>
      <c r="BA339" s="404" t="s">
        <v>131</v>
      </c>
      <c r="BB339" s="352" t="s">
        <v>130</v>
      </c>
      <c r="BC339" s="1046" t="s">
        <v>115</v>
      </c>
      <c r="BD339" s="1047"/>
      <c r="BE339" s="1047"/>
      <c r="BF339" s="1047"/>
      <c r="BG339" s="1048"/>
      <c r="BH339" s="1046" t="s">
        <v>38</v>
      </c>
      <c r="BI339" s="1047"/>
      <c r="BJ339" s="1047"/>
      <c r="BK339" s="1047"/>
      <c r="BL339" s="1048"/>
      <c r="BM339" s="1046" t="s">
        <v>37</v>
      </c>
      <c r="BN339" s="1047"/>
      <c r="BO339" s="1047"/>
      <c r="BP339" s="1047"/>
      <c r="BQ339" s="1049"/>
      <c r="BR339" s="80" t="s">
        <v>141</v>
      </c>
      <c r="BS339" s="484"/>
      <c r="BT339" s="484"/>
      <c r="BU339" s="484"/>
      <c r="BV339" s="484"/>
      <c r="BW339" s="484"/>
      <c r="BX339" s="484"/>
      <c r="BY339" s="484"/>
      <c r="BZ339" s="498"/>
      <c r="CA339" s="498"/>
      <c r="CB339" s="498"/>
      <c r="CC339" s="498"/>
      <c r="CD339" s="498"/>
      <c r="CE339" s="498"/>
      <c r="CF339" s="498"/>
      <c r="CG339" s="498"/>
      <c r="CH339" s="498"/>
      <c r="CI339" s="498"/>
      <c r="CJ339" s="498"/>
      <c r="CK339" s="498"/>
      <c r="CL339" s="498"/>
      <c r="CM339" s="498"/>
      <c r="CN339" s="402"/>
      <c r="CO339" s="402"/>
      <c r="CP339" s="402"/>
      <c r="CQ339" s="402"/>
      <c r="CR339" s="402"/>
      <c r="CS339" s="402"/>
      <c r="CT339" s="402"/>
      <c r="CU339" s="402"/>
      <c r="CV339" s="402"/>
      <c r="CW339" s="402"/>
      <c r="CX339" s="402"/>
      <c r="CY339" s="402"/>
      <c r="CZ339" s="402"/>
    </row>
    <row r="340" s="575" customFormat="true" ht="24" x14ac:dyDescent="0.2">
      <c r="B340" s="594"/>
      <c r="AN340" s="403"/>
      <c r="AO340" s="403"/>
      <c r="AP340" s="403"/>
      <c r="AQ340" s="403"/>
      <c r="AR340" s="403"/>
      <c r="AS340" s="403"/>
      <c r="AT340" s="403"/>
      <c r="AU340" s="403"/>
      <c r="AV340" s="403"/>
      <c r="AW340" s="403"/>
      <c r="AX340" s="403"/>
      <c r="AY340" s="403"/>
      <c r="AZ340" s="403"/>
      <c r="BA340" s="390" t="s">
        <v>127</v>
      </c>
      <c r="BB340" s="389"/>
      <c r="BC340" s="515" t="s">
        <v>0</v>
      </c>
      <c r="BD340" s="628" t="s">
        <v>1</v>
      </c>
      <c r="BE340" s="628" t="s">
        <v>2</v>
      </c>
      <c r="BF340" s="628" t="s">
        <v>3</v>
      </c>
      <c r="BG340" s="516" t="s">
        <v>4</v>
      </c>
      <c r="BH340" s="515" t="s">
        <v>0</v>
      </c>
      <c r="BI340" s="628" t="s">
        <v>1</v>
      </c>
      <c r="BJ340" s="628" t="s">
        <v>2</v>
      </c>
      <c r="BK340" s="628" t="s">
        <v>3</v>
      </c>
      <c r="BL340" s="516" t="s">
        <v>4</v>
      </c>
      <c r="BM340" s="515" t="s">
        <v>0</v>
      </c>
      <c r="BN340" s="628" t="s">
        <v>1</v>
      </c>
      <c r="BO340" s="628" t="s">
        <v>2</v>
      </c>
      <c r="BP340" s="628" t="s">
        <v>3</v>
      </c>
      <c r="BQ340" s="516" t="s">
        <v>4</v>
      </c>
      <c r="BR340" s="515" t="s">
        <v>245</v>
      </c>
      <c r="BS340" s="628" t="s">
        <v>246</v>
      </c>
      <c r="BT340" s="628" t="s">
        <v>247</v>
      </c>
      <c r="BU340" s="628" t="s">
        <v>248</v>
      </c>
      <c r="BV340" s="628" t="s">
        <v>249</v>
      </c>
      <c r="BW340" s="628" t="s">
        <v>250</v>
      </c>
      <c r="BX340" s="628" t="s">
        <v>251</v>
      </c>
      <c r="BY340" s="629" t="s">
        <v>252</v>
      </c>
      <c r="BZ340" s="629" t="s">
        <v>253</v>
      </c>
      <c r="CA340" s="629" t="s">
        <v>254</v>
      </c>
      <c r="CB340" s="629" t="s">
        <v>255</v>
      </c>
      <c r="CC340" s="629" t="s">
        <v>256</v>
      </c>
      <c r="CD340" s="629" t="s">
        <v>257</v>
      </c>
      <c r="CE340" s="629" t="s">
        <v>258</v>
      </c>
      <c r="CF340" s="629" t="s">
        <v>259</v>
      </c>
      <c r="CG340" s="629" t="s">
        <v>260</v>
      </c>
      <c r="CH340" s="629" t="s">
        <v>261</v>
      </c>
      <c r="CI340" s="629" t="s">
        <v>262</v>
      </c>
      <c r="CJ340" s="629" t="s">
        <v>263</v>
      </c>
      <c r="CK340" s="629" t="s">
        <v>264</v>
      </c>
      <c r="CL340" s="629" t="s">
        <v>265</v>
      </c>
      <c r="CM340" s="629" t="s">
        <v>266</v>
      </c>
      <c r="CN340" s="235"/>
      <c r="CO340" s="235"/>
      <c r="CP340" s="235"/>
      <c r="CQ340" s="235"/>
      <c r="CR340" s="235"/>
      <c r="CS340" s="235"/>
      <c r="CT340" s="235"/>
      <c r="CU340" s="235"/>
      <c r="CV340" s="235"/>
      <c r="CW340" s="235"/>
      <c r="CX340" s="235"/>
      <c r="CY340" s="235"/>
      <c r="CZ340" s="235"/>
    </row>
    <row r="341" s="575" customFormat="true" ht="15" customHeight="true" x14ac:dyDescent="0.2">
      <c r="B341" s="594"/>
      <c r="AN341" s="403"/>
      <c r="AO341" s="403"/>
      <c r="AP341" s="403"/>
      <c r="AQ341" s="403"/>
      <c r="AR341" s="403"/>
      <c r="AS341" s="403"/>
      <c r="AT341" s="403"/>
      <c r="AU341" s="403"/>
      <c r="AV341" s="403"/>
      <c r="AW341" s="403"/>
      <c r="AX341" s="403"/>
      <c r="AY341" s="403"/>
      <c r="AZ341" s="403"/>
      <c r="BA341" s="1042" t="s">
        <v>154</v>
      </c>
      <c r="BB341" s="680" t="s">
        <v>49</v>
      </c>
      <c r="BC341" s="112" t="s">
        <v>35</v>
      </c>
      <c r="BD341" s="108" t="s">
        <v>35</v>
      </c>
      <c r="BE341" s="108" t="s">
        <v>35</v>
      </c>
      <c r="BF341" s="108" t="s">
        <v>35</v>
      </c>
      <c r="BG341" s="103" t="s">
        <v>35</v>
      </c>
      <c r="BH341" s="112" t="s">
        <v>35</v>
      </c>
      <c r="BI341" s="108" t="s">
        <v>35</v>
      </c>
      <c r="BJ341" s="108" t="s">
        <v>35</v>
      </c>
      <c r="BK341" s="108" t="s">
        <v>35</v>
      </c>
      <c r="BL341" s="103" t="s">
        <v>35</v>
      </c>
      <c r="BM341" s="112" t="s">
        <v>35</v>
      </c>
      <c r="BN341" s="108" t="s">
        <v>35</v>
      </c>
      <c r="BO341" s="108" t="s">
        <v>35</v>
      </c>
      <c r="BP341" s="108" t="s">
        <v>35</v>
      </c>
      <c r="BQ341" s="103" t="s">
        <v>35</v>
      </c>
      <c r="BR341" s="112" t="s">
        <v>35</v>
      </c>
      <c r="BS341" s="108" t="s">
        <v>35</v>
      </c>
      <c r="BT341" s="108" t="s">
        <v>35</v>
      </c>
      <c r="BU341" s="108" t="s">
        <v>35</v>
      </c>
      <c r="BV341" s="108" t="s">
        <v>35</v>
      </c>
      <c r="BW341" s="108" t="s">
        <v>35</v>
      </c>
      <c r="BX341" s="108" t="s">
        <v>35</v>
      </c>
      <c r="BY341" s="97" t="s">
        <v>35</v>
      </c>
      <c r="BZ341" s="97" t="s">
        <v>35</v>
      </c>
      <c r="CA341" s="97" t="s">
        <v>35</v>
      </c>
      <c r="CB341" s="97" t="s">
        <v>35</v>
      </c>
      <c r="CC341" s="97" t="s">
        <v>35</v>
      </c>
      <c r="CD341" s="97" t="s">
        <v>35</v>
      </c>
      <c r="CE341" s="97" t="s">
        <v>35</v>
      </c>
      <c r="CF341" s="97" t="s">
        <v>35</v>
      </c>
      <c r="CG341" s="97" t="s">
        <v>35</v>
      </c>
      <c r="CH341" s="97" t="s">
        <v>35</v>
      </c>
      <c r="CI341" s="97" t="s">
        <v>35</v>
      </c>
      <c r="CJ341" s="97" t="s">
        <v>35</v>
      </c>
      <c r="CK341" s="97" t="s">
        <v>35</v>
      </c>
      <c r="CL341" s="97" t="s">
        <v>35</v>
      </c>
      <c r="CM341" s="97" t="s">
        <v>35</v>
      </c>
      <c r="CN341" s="68"/>
      <c r="CO341" s="68"/>
      <c r="CP341" s="68"/>
      <c r="CQ341" s="68"/>
      <c r="CR341" s="68"/>
      <c r="CS341" s="68"/>
      <c r="CT341" s="68"/>
      <c r="CU341" s="68"/>
      <c r="CV341" s="68"/>
      <c r="CW341" s="68"/>
      <c r="CX341" s="68"/>
      <c r="CY341" s="68"/>
      <c r="CZ341" s="68"/>
    </row>
    <row r="342" s="575" customFormat="true" ht="15" customHeight="true" x14ac:dyDescent="0.2">
      <c r="B342" s="594"/>
      <c r="AN342" s="403"/>
      <c r="AO342" s="403"/>
      <c r="AP342" s="403"/>
      <c r="AQ342" s="403"/>
      <c r="AR342" s="403"/>
      <c r="AS342" s="403"/>
      <c r="AT342" s="403"/>
      <c r="AU342" s="403"/>
      <c r="AV342" s="403"/>
      <c r="AW342" s="403"/>
      <c r="AX342" s="403"/>
      <c r="AY342" s="403"/>
      <c r="AZ342" s="403"/>
      <c r="BA342" s="1043"/>
      <c r="BB342" s="678" t="s">
        <v>48</v>
      </c>
      <c r="BC342" s="111" t="s">
        <v>35</v>
      </c>
      <c r="BD342" s="107" t="s">
        <v>35</v>
      </c>
      <c r="BE342" s="107" t="s">
        <v>35</v>
      </c>
      <c r="BF342" s="107" t="s">
        <v>35</v>
      </c>
      <c r="BG342" s="102" t="s">
        <v>35</v>
      </c>
      <c r="BH342" s="111" t="s">
        <v>35</v>
      </c>
      <c r="BI342" s="107" t="s">
        <v>35</v>
      </c>
      <c r="BJ342" s="107" t="s">
        <v>35</v>
      </c>
      <c r="BK342" s="107" t="s">
        <v>35</v>
      </c>
      <c r="BL342" s="102" t="s">
        <v>35</v>
      </c>
      <c r="BM342" s="111" t="s">
        <v>35</v>
      </c>
      <c r="BN342" s="107" t="s">
        <v>35</v>
      </c>
      <c r="BO342" s="107" t="s">
        <v>35</v>
      </c>
      <c r="BP342" s="107" t="s">
        <v>35</v>
      </c>
      <c r="BQ342" s="102" t="s">
        <v>35</v>
      </c>
      <c r="BR342" s="111" t="s">
        <v>35</v>
      </c>
      <c r="BS342" s="107" t="s">
        <v>35</v>
      </c>
      <c r="BT342" s="107" t="s">
        <v>35</v>
      </c>
      <c r="BU342" s="107" t="s">
        <v>35</v>
      </c>
      <c r="BV342" s="107" t="s">
        <v>35</v>
      </c>
      <c r="BW342" s="107" t="s">
        <v>35</v>
      </c>
      <c r="BX342" s="107" t="s">
        <v>35</v>
      </c>
      <c r="BY342" s="96" t="s">
        <v>35</v>
      </c>
      <c r="BZ342" s="96" t="s">
        <v>35</v>
      </c>
      <c r="CA342" s="96" t="s">
        <v>35</v>
      </c>
      <c r="CB342" s="96" t="s">
        <v>35</v>
      </c>
      <c r="CC342" s="96" t="s">
        <v>35</v>
      </c>
      <c r="CD342" s="96" t="s">
        <v>35</v>
      </c>
      <c r="CE342" s="96" t="s">
        <v>35</v>
      </c>
      <c r="CF342" s="96" t="s">
        <v>35</v>
      </c>
      <c r="CG342" s="96" t="s">
        <v>35</v>
      </c>
      <c r="CH342" s="96" t="s">
        <v>35</v>
      </c>
      <c r="CI342" s="96" t="s">
        <v>35</v>
      </c>
      <c r="CJ342" s="96" t="s">
        <v>35</v>
      </c>
      <c r="CK342" s="96" t="s">
        <v>35</v>
      </c>
      <c r="CL342" s="96" t="s">
        <v>35</v>
      </c>
      <c r="CM342" s="96" t="s">
        <v>35</v>
      </c>
      <c r="CN342" s="68"/>
      <c r="CO342" s="68"/>
      <c r="CP342" s="68"/>
      <c r="CQ342" s="68"/>
      <c r="CR342" s="68"/>
      <c r="CS342" s="68"/>
      <c r="CT342" s="68"/>
      <c r="CU342" s="68"/>
      <c r="CV342" s="68"/>
      <c r="CW342" s="68"/>
      <c r="CX342" s="68"/>
      <c r="CY342" s="68"/>
      <c r="CZ342" s="68"/>
    </row>
    <row r="343" s="575" customFormat="true" ht="15" customHeight="true" x14ac:dyDescent="0.2">
      <c r="B343" s="594"/>
      <c r="AN343" s="403"/>
      <c r="AO343" s="403"/>
      <c r="AP343" s="403"/>
      <c r="AQ343" s="403"/>
      <c r="AR343" s="403"/>
      <c r="AS343" s="403"/>
      <c r="AT343" s="403"/>
      <c r="AU343" s="403"/>
      <c r="AV343" s="403"/>
      <c r="AW343" s="403"/>
      <c r="AX343" s="403"/>
      <c r="AY343" s="403"/>
      <c r="AZ343" s="403"/>
      <c r="BA343" s="1044" t="s">
        <v>149</v>
      </c>
      <c r="BB343" s="678" t="s">
        <v>49</v>
      </c>
      <c r="BC343" s="111" t="s">
        <v>35</v>
      </c>
      <c r="BD343" s="107" t="s">
        <v>35</v>
      </c>
      <c r="BE343" s="107" t="s">
        <v>35</v>
      </c>
      <c r="BF343" s="107" t="s">
        <v>35</v>
      </c>
      <c r="BG343" s="102" t="s">
        <v>35</v>
      </c>
      <c r="BH343" s="111" t="s">
        <v>35</v>
      </c>
      <c r="BI343" s="107" t="s">
        <v>35</v>
      </c>
      <c r="BJ343" s="107" t="s">
        <v>35</v>
      </c>
      <c r="BK343" s="107" t="s">
        <v>35</v>
      </c>
      <c r="BL343" s="102" t="s">
        <v>35</v>
      </c>
      <c r="BM343" s="111" t="s">
        <v>35</v>
      </c>
      <c r="BN343" s="107" t="s">
        <v>35</v>
      </c>
      <c r="BO343" s="107" t="s">
        <v>35</v>
      </c>
      <c r="BP343" s="107" t="s">
        <v>35</v>
      </c>
      <c r="BQ343" s="102" t="s">
        <v>35</v>
      </c>
      <c r="BR343" s="111" t="s">
        <v>35</v>
      </c>
      <c r="BS343" s="107" t="s">
        <v>35</v>
      </c>
      <c r="BT343" s="107" t="s">
        <v>35</v>
      </c>
      <c r="BU343" s="107" t="s">
        <v>35</v>
      </c>
      <c r="BV343" s="107" t="s">
        <v>35</v>
      </c>
      <c r="BW343" s="107" t="s">
        <v>35</v>
      </c>
      <c r="BX343" s="107" t="s">
        <v>35</v>
      </c>
      <c r="BY343" s="96" t="s">
        <v>35</v>
      </c>
      <c r="BZ343" s="96" t="s">
        <v>35</v>
      </c>
      <c r="CA343" s="96" t="s">
        <v>35</v>
      </c>
      <c r="CB343" s="96" t="s">
        <v>35</v>
      </c>
      <c r="CC343" s="96" t="s">
        <v>35</v>
      </c>
      <c r="CD343" s="96" t="s">
        <v>35</v>
      </c>
      <c r="CE343" s="96" t="s">
        <v>35</v>
      </c>
      <c r="CF343" s="96" t="s">
        <v>35</v>
      </c>
      <c r="CG343" s="96" t="s">
        <v>35</v>
      </c>
      <c r="CH343" s="96" t="s">
        <v>35</v>
      </c>
      <c r="CI343" s="96" t="s">
        <v>35</v>
      </c>
      <c r="CJ343" s="96" t="s">
        <v>35</v>
      </c>
      <c r="CK343" s="96" t="s">
        <v>35</v>
      </c>
      <c r="CL343" s="96" t="s">
        <v>35</v>
      </c>
      <c r="CM343" s="96" t="s">
        <v>35</v>
      </c>
      <c r="CN343" s="68"/>
      <c r="CO343" s="68"/>
      <c r="CP343" s="68"/>
      <c r="CQ343" s="68"/>
      <c r="CR343" s="68"/>
      <c r="CS343" s="68"/>
      <c r="CT343" s="68"/>
      <c r="CU343" s="68"/>
      <c r="CV343" s="68"/>
      <c r="CW343" s="68"/>
      <c r="CX343" s="68"/>
      <c r="CY343" s="68"/>
      <c r="CZ343" s="68"/>
    </row>
    <row r="344" s="575" customFormat="true" ht="15" customHeight="true" x14ac:dyDescent="0.2">
      <c r="B344" s="594"/>
      <c r="AN344" s="403"/>
      <c r="AO344" s="403"/>
      <c r="AP344" s="403"/>
      <c r="AQ344" s="403"/>
      <c r="AR344" s="403"/>
      <c r="AS344" s="403"/>
      <c r="AT344" s="403"/>
      <c r="AU344" s="403"/>
      <c r="AV344" s="403"/>
      <c r="AW344" s="403"/>
      <c r="AX344" s="403"/>
      <c r="AY344" s="403"/>
      <c r="AZ344" s="403"/>
      <c r="BA344" s="1043"/>
      <c r="BB344" s="678" t="s">
        <v>48</v>
      </c>
      <c r="BC344" s="111" t="s">
        <v>35</v>
      </c>
      <c r="BD344" s="107" t="s">
        <v>35</v>
      </c>
      <c r="BE344" s="107" t="s">
        <v>35</v>
      </c>
      <c r="BF344" s="107" t="s">
        <v>35</v>
      </c>
      <c r="BG344" s="102" t="s">
        <v>35</v>
      </c>
      <c r="BH344" s="111" t="s">
        <v>35</v>
      </c>
      <c r="BI344" s="107" t="s">
        <v>35</v>
      </c>
      <c r="BJ344" s="107" t="s">
        <v>35</v>
      </c>
      <c r="BK344" s="107" t="s">
        <v>35</v>
      </c>
      <c r="BL344" s="102" t="s">
        <v>35</v>
      </c>
      <c r="BM344" s="111" t="s">
        <v>35</v>
      </c>
      <c r="BN344" s="107" t="s">
        <v>35</v>
      </c>
      <c r="BO344" s="107" t="s">
        <v>35</v>
      </c>
      <c r="BP344" s="107" t="s">
        <v>35</v>
      </c>
      <c r="BQ344" s="102" t="s">
        <v>35</v>
      </c>
      <c r="BR344" s="111" t="s">
        <v>35</v>
      </c>
      <c r="BS344" s="107" t="s">
        <v>35</v>
      </c>
      <c r="BT344" s="107" t="s">
        <v>35</v>
      </c>
      <c r="BU344" s="107" t="s">
        <v>35</v>
      </c>
      <c r="BV344" s="107" t="s">
        <v>35</v>
      </c>
      <c r="BW344" s="107" t="s">
        <v>35</v>
      </c>
      <c r="BX344" s="107" t="s">
        <v>35</v>
      </c>
      <c r="BY344" s="96" t="s">
        <v>35</v>
      </c>
      <c r="BZ344" s="96" t="s">
        <v>35</v>
      </c>
      <c r="CA344" s="96" t="s">
        <v>35</v>
      </c>
      <c r="CB344" s="96" t="s">
        <v>35</v>
      </c>
      <c r="CC344" s="96" t="s">
        <v>35</v>
      </c>
      <c r="CD344" s="96" t="s">
        <v>35</v>
      </c>
      <c r="CE344" s="96" t="s">
        <v>35</v>
      </c>
      <c r="CF344" s="96" t="s">
        <v>35</v>
      </c>
      <c r="CG344" s="96" t="s">
        <v>35</v>
      </c>
      <c r="CH344" s="96" t="s">
        <v>35</v>
      </c>
      <c r="CI344" s="96" t="s">
        <v>35</v>
      </c>
      <c r="CJ344" s="96" t="s">
        <v>35</v>
      </c>
      <c r="CK344" s="96" t="s">
        <v>35</v>
      </c>
      <c r="CL344" s="96" t="s">
        <v>35</v>
      </c>
      <c r="CM344" s="96" t="s">
        <v>35</v>
      </c>
      <c r="CN344" s="68"/>
      <c r="CO344" s="68"/>
      <c r="CP344" s="68"/>
      <c r="CQ344" s="68"/>
      <c r="CR344" s="68"/>
      <c r="CS344" s="68"/>
      <c r="CT344" s="68"/>
      <c r="CU344" s="68"/>
      <c r="CV344" s="68"/>
      <c r="CW344" s="68"/>
      <c r="CX344" s="68"/>
      <c r="CY344" s="68"/>
      <c r="CZ344" s="68"/>
    </row>
    <row r="345" s="575" customFormat="true" ht="15" customHeight="true" x14ac:dyDescent="0.2">
      <c r="B345" s="594"/>
      <c r="AN345" s="403"/>
      <c r="AO345" s="403"/>
      <c r="AP345" s="403"/>
      <c r="AQ345" s="403"/>
      <c r="AR345" s="403"/>
      <c r="AS345" s="403"/>
      <c r="AT345" s="403"/>
      <c r="AU345" s="403"/>
      <c r="AV345" s="403"/>
      <c r="AW345" s="403"/>
      <c r="AX345" s="403"/>
      <c r="AY345" s="403"/>
      <c r="AZ345" s="403"/>
      <c r="BA345" s="1044" t="s">
        <v>150</v>
      </c>
      <c r="BB345" s="678" t="s">
        <v>49</v>
      </c>
      <c r="BC345" s="111" t="s">
        <v>35</v>
      </c>
      <c r="BD345" s="107" t="s">
        <v>35</v>
      </c>
      <c r="BE345" s="107" t="s">
        <v>35</v>
      </c>
      <c r="BF345" s="107" t="s">
        <v>35</v>
      </c>
      <c r="BG345" s="102" t="s">
        <v>35</v>
      </c>
      <c r="BH345" s="111" t="s">
        <v>35</v>
      </c>
      <c r="BI345" s="107" t="s">
        <v>35</v>
      </c>
      <c r="BJ345" s="107" t="s">
        <v>35</v>
      </c>
      <c r="BK345" s="107" t="s">
        <v>35</v>
      </c>
      <c r="BL345" s="102" t="s">
        <v>35</v>
      </c>
      <c r="BM345" s="111" t="s">
        <v>35</v>
      </c>
      <c r="BN345" s="107" t="s">
        <v>35</v>
      </c>
      <c r="BO345" s="107" t="s">
        <v>35</v>
      </c>
      <c r="BP345" s="107" t="s">
        <v>35</v>
      </c>
      <c r="BQ345" s="102" t="s">
        <v>35</v>
      </c>
      <c r="BR345" s="111" t="s">
        <v>35</v>
      </c>
      <c r="BS345" s="107" t="s">
        <v>35</v>
      </c>
      <c r="BT345" s="107" t="s">
        <v>35</v>
      </c>
      <c r="BU345" s="107" t="s">
        <v>35</v>
      </c>
      <c r="BV345" s="107" t="s">
        <v>35</v>
      </c>
      <c r="BW345" s="107" t="s">
        <v>35</v>
      </c>
      <c r="BX345" s="107" t="s">
        <v>35</v>
      </c>
      <c r="BY345" s="96" t="s">
        <v>35</v>
      </c>
      <c r="BZ345" s="96" t="s">
        <v>35</v>
      </c>
      <c r="CA345" s="96" t="s">
        <v>35</v>
      </c>
      <c r="CB345" s="96" t="s">
        <v>35</v>
      </c>
      <c r="CC345" s="96" t="s">
        <v>35</v>
      </c>
      <c r="CD345" s="96" t="s">
        <v>35</v>
      </c>
      <c r="CE345" s="96" t="s">
        <v>35</v>
      </c>
      <c r="CF345" s="96" t="s">
        <v>35</v>
      </c>
      <c r="CG345" s="96" t="s">
        <v>35</v>
      </c>
      <c r="CH345" s="96" t="s">
        <v>35</v>
      </c>
      <c r="CI345" s="96" t="s">
        <v>35</v>
      </c>
      <c r="CJ345" s="96" t="s">
        <v>35</v>
      </c>
      <c r="CK345" s="96" t="s">
        <v>35</v>
      </c>
      <c r="CL345" s="96" t="s">
        <v>35</v>
      </c>
      <c r="CM345" s="96" t="s">
        <v>35</v>
      </c>
      <c r="CN345" s="68"/>
      <c r="CO345" s="68"/>
      <c r="CP345" s="68"/>
      <c r="CQ345" s="68"/>
      <c r="CR345" s="68"/>
      <c r="CS345" s="68"/>
      <c r="CT345" s="68"/>
      <c r="CU345" s="68"/>
      <c r="CV345" s="68"/>
      <c r="CW345" s="68"/>
      <c r="CX345" s="68"/>
      <c r="CY345" s="68"/>
      <c r="CZ345" s="68"/>
    </row>
    <row r="346" s="575" customFormat="true" ht="15" customHeight="true" x14ac:dyDescent="0.2">
      <c r="B346" s="594"/>
      <c r="AN346" s="403"/>
      <c r="AO346" s="403"/>
      <c r="AP346" s="403"/>
      <c r="AQ346" s="403"/>
      <c r="AR346" s="403"/>
      <c r="AS346" s="403"/>
      <c r="AT346" s="403"/>
      <c r="AU346" s="403"/>
      <c r="AV346" s="403"/>
      <c r="AW346" s="403"/>
      <c r="AX346" s="403"/>
      <c r="AY346" s="403"/>
      <c r="AZ346" s="403"/>
      <c r="BA346" s="1043"/>
      <c r="BB346" s="678" t="s">
        <v>48</v>
      </c>
      <c r="BC346" s="111" t="s">
        <v>35</v>
      </c>
      <c r="BD346" s="107" t="s">
        <v>35</v>
      </c>
      <c r="BE346" s="107" t="s">
        <v>35</v>
      </c>
      <c r="BF346" s="107" t="s">
        <v>35</v>
      </c>
      <c r="BG346" s="102" t="s">
        <v>35</v>
      </c>
      <c r="BH346" s="111" t="s">
        <v>35</v>
      </c>
      <c r="BI346" s="107" t="s">
        <v>35</v>
      </c>
      <c r="BJ346" s="107" t="s">
        <v>35</v>
      </c>
      <c r="BK346" s="107" t="s">
        <v>35</v>
      </c>
      <c r="BL346" s="102" t="s">
        <v>35</v>
      </c>
      <c r="BM346" s="111" t="s">
        <v>35</v>
      </c>
      <c r="BN346" s="107" t="s">
        <v>35</v>
      </c>
      <c r="BO346" s="107" t="s">
        <v>35</v>
      </c>
      <c r="BP346" s="107" t="s">
        <v>35</v>
      </c>
      <c r="BQ346" s="102" t="s">
        <v>35</v>
      </c>
      <c r="BR346" s="111" t="s">
        <v>35</v>
      </c>
      <c r="BS346" s="107" t="s">
        <v>35</v>
      </c>
      <c r="BT346" s="107" t="s">
        <v>35</v>
      </c>
      <c r="BU346" s="107" t="s">
        <v>35</v>
      </c>
      <c r="BV346" s="107" t="s">
        <v>35</v>
      </c>
      <c r="BW346" s="107" t="s">
        <v>35</v>
      </c>
      <c r="BX346" s="107" t="s">
        <v>35</v>
      </c>
      <c r="BY346" s="96" t="s">
        <v>35</v>
      </c>
      <c r="BZ346" s="96" t="s">
        <v>35</v>
      </c>
      <c r="CA346" s="96" t="s">
        <v>35</v>
      </c>
      <c r="CB346" s="96" t="s">
        <v>35</v>
      </c>
      <c r="CC346" s="96" t="s">
        <v>35</v>
      </c>
      <c r="CD346" s="96" t="s">
        <v>35</v>
      </c>
      <c r="CE346" s="96" t="s">
        <v>35</v>
      </c>
      <c r="CF346" s="96" t="s">
        <v>35</v>
      </c>
      <c r="CG346" s="96" t="s">
        <v>35</v>
      </c>
      <c r="CH346" s="96" t="s">
        <v>35</v>
      </c>
      <c r="CI346" s="96" t="s">
        <v>35</v>
      </c>
      <c r="CJ346" s="96" t="s">
        <v>35</v>
      </c>
      <c r="CK346" s="96" t="s">
        <v>35</v>
      </c>
      <c r="CL346" s="96" t="s">
        <v>35</v>
      </c>
      <c r="CM346" s="96" t="s">
        <v>35</v>
      </c>
      <c r="CN346" s="68"/>
      <c r="CO346" s="68"/>
      <c r="CP346" s="68"/>
      <c r="CQ346" s="68"/>
      <c r="CR346" s="68"/>
      <c r="CS346" s="68"/>
      <c r="CT346" s="68"/>
      <c r="CU346" s="68"/>
      <c r="CV346" s="68"/>
      <c r="CW346" s="68"/>
      <c r="CX346" s="68"/>
      <c r="CY346" s="68"/>
      <c r="CZ346" s="68"/>
    </row>
    <row r="347" s="575" customFormat="true" ht="15" customHeight="true" x14ac:dyDescent="0.2">
      <c r="B347" s="594"/>
      <c r="AN347" s="403"/>
      <c r="AO347" s="403"/>
      <c r="AP347" s="403"/>
      <c r="AQ347" s="403"/>
      <c r="AR347" s="403"/>
      <c r="AS347" s="403"/>
      <c r="AT347" s="403"/>
      <c r="AU347" s="403"/>
      <c r="AV347" s="403"/>
      <c r="AW347" s="403"/>
      <c r="AX347" s="403"/>
      <c r="AY347" s="403"/>
      <c r="AZ347" s="403"/>
      <c r="BA347" s="1044" t="s">
        <v>151</v>
      </c>
      <c r="BB347" s="678" t="s">
        <v>49</v>
      </c>
      <c r="BC347" s="111" t="s">
        <v>35</v>
      </c>
      <c r="BD347" s="107" t="s">
        <v>35</v>
      </c>
      <c r="BE347" s="107" t="s">
        <v>35</v>
      </c>
      <c r="BF347" s="107" t="s">
        <v>35</v>
      </c>
      <c r="BG347" s="102" t="s">
        <v>35</v>
      </c>
      <c r="BH347" s="111" t="s">
        <v>35</v>
      </c>
      <c r="BI347" s="107" t="s">
        <v>35</v>
      </c>
      <c r="BJ347" s="107" t="s">
        <v>35</v>
      </c>
      <c r="BK347" s="107" t="s">
        <v>35</v>
      </c>
      <c r="BL347" s="102" t="s">
        <v>35</v>
      </c>
      <c r="BM347" s="111" t="s">
        <v>35</v>
      </c>
      <c r="BN347" s="107" t="s">
        <v>35</v>
      </c>
      <c r="BO347" s="107" t="s">
        <v>35</v>
      </c>
      <c r="BP347" s="107" t="s">
        <v>35</v>
      </c>
      <c r="BQ347" s="102" t="s">
        <v>35</v>
      </c>
      <c r="BR347" s="111" t="s">
        <v>35</v>
      </c>
      <c r="BS347" s="107" t="s">
        <v>35</v>
      </c>
      <c r="BT347" s="107" t="s">
        <v>35</v>
      </c>
      <c r="BU347" s="107" t="s">
        <v>35</v>
      </c>
      <c r="BV347" s="107" t="s">
        <v>35</v>
      </c>
      <c r="BW347" s="107" t="s">
        <v>35</v>
      </c>
      <c r="BX347" s="107" t="s">
        <v>35</v>
      </c>
      <c r="BY347" s="96" t="s">
        <v>35</v>
      </c>
      <c r="BZ347" s="96" t="s">
        <v>35</v>
      </c>
      <c r="CA347" s="96" t="s">
        <v>35</v>
      </c>
      <c r="CB347" s="96" t="s">
        <v>35</v>
      </c>
      <c r="CC347" s="96" t="s">
        <v>35</v>
      </c>
      <c r="CD347" s="96" t="s">
        <v>35</v>
      </c>
      <c r="CE347" s="96" t="s">
        <v>35</v>
      </c>
      <c r="CF347" s="96" t="s">
        <v>35</v>
      </c>
      <c r="CG347" s="96" t="s">
        <v>35</v>
      </c>
      <c r="CH347" s="96" t="s">
        <v>35</v>
      </c>
      <c r="CI347" s="96" t="s">
        <v>35</v>
      </c>
      <c r="CJ347" s="96" t="s">
        <v>35</v>
      </c>
      <c r="CK347" s="96" t="s">
        <v>35</v>
      </c>
      <c r="CL347" s="96" t="s">
        <v>35</v>
      </c>
      <c r="CM347" s="96" t="s">
        <v>35</v>
      </c>
      <c r="CN347" s="68"/>
      <c r="CO347" s="68"/>
      <c r="CP347" s="68"/>
      <c r="CQ347" s="68"/>
      <c r="CR347" s="68"/>
      <c r="CS347" s="68"/>
      <c r="CT347" s="68"/>
      <c r="CU347" s="68"/>
      <c r="CV347" s="68"/>
      <c r="CW347" s="68"/>
      <c r="CX347" s="68"/>
      <c r="CY347" s="68"/>
      <c r="CZ347" s="68"/>
    </row>
    <row r="348" s="575" customFormat="true" ht="15" customHeight="true" x14ac:dyDescent="0.2">
      <c r="B348" s="594"/>
      <c r="AN348" s="403"/>
      <c r="AO348" s="403"/>
      <c r="AP348" s="403"/>
      <c r="AQ348" s="403"/>
      <c r="AR348" s="403"/>
      <c r="AS348" s="403"/>
      <c r="AT348" s="403"/>
      <c r="AU348" s="403"/>
      <c r="AV348" s="403"/>
      <c r="AW348" s="403"/>
      <c r="AX348" s="403"/>
      <c r="AY348" s="403"/>
      <c r="AZ348" s="403"/>
      <c r="BA348" s="1043"/>
      <c r="BB348" s="678" t="s">
        <v>48</v>
      </c>
      <c r="BC348" s="111" t="s">
        <v>35</v>
      </c>
      <c r="BD348" s="107" t="s">
        <v>35</v>
      </c>
      <c r="BE348" s="107" t="s">
        <v>35</v>
      </c>
      <c r="BF348" s="107" t="s">
        <v>35</v>
      </c>
      <c r="BG348" s="102" t="s">
        <v>35</v>
      </c>
      <c r="BH348" s="111" t="s">
        <v>35</v>
      </c>
      <c r="BI348" s="107" t="s">
        <v>35</v>
      </c>
      <c r="BJ348" s="107" t="s">
        <v>35</v>
      </c>
      <c r="BK348" s="107" t="s">
        <v>35</v>
      </c>
      <c r="BL348" s="102" t="s">
        <v>35</v>
      </c>
      <c r="BM348" s="111" t="s">
        <v>35</v>
      </c>
      <c r="BN348" s="107" t="s">
        <v>35</v>
      </c>
      <c r="BO348" s="107" t="s">
        <v>35</v>
      </c>
      <c r="BP348" s="107" t="s">
        <v>35</v>
      </c>
      <c r="BQ348" s="102" t="s">
        <v>35</v>
      </c>
      <c r="BR348" s="111" t="s">
        <v>35</v>
      </c>
      <c r="BS348" s="107" t="s">
        <v>35</v>
      </c>
      <c r="BT348" s="107" t="s">
        <v>35</v>
      </c>
      <c r="BU348" s="107" t="s">
        <v>35</v>
      </c>
      <c r="BV348" s="107" t="s">
        <v>35</v>
      </c>
      <c r="BW348" s="107" t="s">
        <v>35</v>
      </c>
      <c r="BX348" s="107" t="s">
        <v>35</v>
      </c>
      <c r="BY348" s="96" t="s">
        <v>35</v>
      </c>
      <c r="BZ348" s="96" t="s">
        <v>35</v>
      </c>
      <c r="CA348" s="96" t="s">
        <v>35</v>
      </c>
      <c r="CB348" s="96" t="s">
        <v>35</v>
      </c>
      <c r="CC348" s="96" t="s">
        <v>35</v>
      </c>
      <c r="CD348" s="96" t="s">
        <v>35</v>
      </c>
      <c r="CE348" s="96" t="s">
        <v>35</v>
      </c>
      <c r="CF348" s="96" t="s">
        <v>35</v>
      </c>
      <c r="CG348" s="96" t="s">
        <v>35</v>
      </c>
      <c r="CH348" s="96" t="s">
        <v>35</v>
      </c>
      <c r="CI348" s="96" t="s">
        <v>35</v>
      </c>
      <c r="CJ348" s="96" t="s">
        <v>35</v>
      </c>
      <c r="CK348" s="96" t="s">
        <v>35</v>
      </c>
      <c r="CL348" s="96" t="s">
        <v>35</v>
      </c>
      <c r="CM348" s="96" t="s">
        <v>35</v>
      </c>
      <c r="CN348" s="68"/>
      <c r="CO348" s="68"/>
      <c r="CP348" s="68"/>
      <c r="CQ348" s="68"/>
      <c r="CR348" s="68"/>
      <c r="CS348" s="68"/>
      <c r="CT348" s="68"/>
      <c r="CU348" s="68"/>
      <c r="CV348" s="68"/>
      <c r="CW348" s="68"/>
      <c r="CX348" s="68"/>
      <c r="CY348" s="68"/>
      <c r="CZ348" s="68"/>
    </row>
    <row r="349" s="575" customFormat="true" ht="15" customHeight="true" x14ac:dyDescent="0.2">
      <c r="B349" s="594"/>
      <c r="AN349" s="403"/>
      <c r="AO349" s="403"/>
      <c r="AP349" s="403"/>
      <c r="AQ349" s="403"/>
      <c r="AR349" s="403"/>
      <c r="AS349" s="403"/>
      <c r="AT349" s="403"/>
      <c r="AU349" s="403"/>
      <c r="AV349" s="403"/>
      <c r="AW349" s="403"/>
      <c r="AX349" s="403"/>
      <c r="AY349" s="403"/>
      <c r="AZ349" s="403"/>
      <c r="BA349" s="1044" t="s">
        <v>152</v>
      </c>
      <c r="BB349" s="678" t="s">
        <v>49</v>
      </c>
      <c r="BC349" s="111" t="s">
        <v>35</v>
      </c>
      <c r="BD349" s="107" t="s">
        <v>35</v>
      </c>
      <c r="BE349" s="107" t="s">
        <v>35</v>
      </c>
      <c r="BF349" s="107" t="s">
        <v>35</v>
      </c>
      <c r="BG349" s="102" t="s">
        <v>35</v>
      </c>
      <c r="BH349" s="111" t="s">
        <v>35</v>
      </c>
      <c r="BI349" s="107" t="s">
        <v>35</v>
      </c>
      <c r="BJ349" s="107" t="s">
        <v>35</v>
      </c>
      <c r="BK349" s="107" t="s">
        <v>35</v>
      </c>
      <c r="BL349" s="102" t="s">
        <v>35</v>
      </c>
      <c r="BM349" s="111" t="s">
        <v>35</v>
      </c>
      <c r="BN349" s="107" t="s">
        <v>35</v>
      </c>
      <c r="BO349" s="107" t="s">
        <v>35</v>
      </c>
      <c r="BP349" s="107" t="s">
        <v>35</v>
      </c>
      <c r="BQ349" s="102" t="s">
        <v>35</v>
      </c>
      <c r="BR349" s="111" t="s">
        <v>35</v>
      </c>
      <c r="BS349" s="107" t="s">
        <v>35</v>
      </c>
      <c r="BT349" s="107" t="s">
        <v>35</v>
      </c>
      <c r="BU349" s="107" t="s">
        <v>35</v>
      </c>
      <c r="BV349" s="107" t="s">
        <v>35</v>
      </c>
      <c r="BW349" s="107" t="s">
        <v>35</v>
      </c>
      <c r="BX349" s="107" t="s">
        <v>35</v>
      </c>
      <c r="BY349" s="96" t="s">
        <v>35</v>
      </c>
      <c r="BZ349" s="96" t="s">
        <v>35</v>
      </c>
      <c r="CA349" s="96" t="s">
        <v>35</v>
      </c>
      <c r="CB349" s="96" t="s">
        <v>35</v>
      </c>
      <c r="CC349" s="96" t="s">
        <v>35</v>
      </c>
      <c r="CD349" s="96" t="s">
        <v>35</v>
      </c>
      <c r="CE349" s="96" t="s">
        <v>35</v>
      </c>
      <c r="CF349" s="96" t="s">
        <v>35</v>
      </c>
      <c r="CG349" s="96" t="s">
        <v>35</v>
      </c>
      <c r="CH349" s="96" t="s">
        <v>35</v>
      </c>
      <c r="CI349" s="96" t="s">
        <v>35</v>
      </c>
      <c r="CJ349" s="96" t="s">
        <v>35</v>
      </c>
      <c r="CK349" s="96" t="s">
        <v>35</v>
      </c>
      <c r="CL349" s="96" t="s">
        <v>35</v>
      </c>
      <c r="CM349" s="96" t="s">
        <v>35</v>
      </c>
      <c r="CN349" s="68"/>
      <c r="CO349" s="68"/>
      <c r="CP349" s="68"/>
      <c r="CQ349" s="68"/>
      <c r="CR349" s="68"/>
      <c r="CS349" s="68"/>
      <c r="CT349" s="68"/>
      <c r="CU349" s="68"/>
      <c r="CV349" s="68"/>
      <c r="CW349" s="68"/>
      <c r="CX349" s="68"/>
      <c r="CY349" s="68"/>
      <c r="CZ349" s="68"/>
    </row>
    <row r="350" s="575" customFormat="true" ht="15" customHeight="true" x14ac:dyDescent="0.2">
      <c r="B350" s="594"/>
      <c r="AN350" s="403"/>
      <c r="AO350" s="403"/>
      <c r="AP350" s="403"/>
      <c r="AQ350" s="403"/>
      <c r="AR350" s="403"/>
      <c r="AS350" s="403"/>
      <c r="AT350" s="403"/>
      <c r="AU350" s="403"/>
      <c r="AV350" s="403"/>
      <c r="AW350" s="403"/>
      <c r="AX350" s="403"/>
      <c r="AY350" s="403"/>
      <c r="AZ350" s="403"/>
      <c r="BA350" s="1043"/>
      <c r="BB350" s="678" t="s">
        <v>48</v>
      </c>
      <c r="BC350" s="111" t="s">
        <v>35</v>
      </c>
      <c r="BD350" s="107" t="s">
        <v>35</v>
      </c>
      <c r="BE350" s="107" t="s">
        <v>35</v>
      </c>
      <c r="BF350" s="107" t="s">
        <v>35</v>
      </c>
      <c r="BG350" s="102" t="s">
        <v>35</v>
      </c>
      <c r="BH350" s="111" t="s">
        <v>35</v>
      </c>
      <c r="BI350" s="107" t="s">
        <v>35</v>
      </c>
      <c r="BJ350" s="107" t="s">
        <v>35</v>
      </c>
      <c r="BK350" s="107" t="s">
        <v>35</v>
      </c>
      <c r="BL350" s="102" t="s">
        <v>35</v>
      </c>
      <c r="BM350" s="111" t="s">
        <v>35</v>
      </c>
      <c r="BN350" s="107" t="s">
        <v>35</v>
      </c>
      <c r="BO350" s="107" t="s">
        <v>35</v>
      </c>
      <c r="BP350" s="107" t="s">
        <v>35</v>
      </c>
      <c r="BQ350" s="102" t="s">
        <v>35</v>
      </c>
      <c r="BR350" s="111" t="s">
        <v>35</v>
      </c>
      <c r="BS350" s="107" t="s">
        <v>35</v>
      </c>
      <c r="BT350" s="107" t="s">
        <v>35</v>
      </c>
      <c r="BU350" s="107" t="s">
        <v>35</v>
      </c>
      <c r="BV350" s="107" t="s">
        <v>35</v>
      </c>
      <c r="BW350" s="107" t="s">
        <v>35</v>
      </c>
      <c r="BX350" s="107" t="s">
        <v>35</v>
      </c>
      <c r="BY350" s="96" t="s">
        <v>35</v>
      </c>
      <c r="BZ350" s="96" t="s">
        <v>35</v>
      </c>
      <c r="CA350" s="96" t="s">
        <v>35</v>
      </c>
      <c r="CB350" s="96" t="s">
        <v>35</v>
      </c>
      <c r="CC350" s="96" t="s">
        <v>35</v>
      </c>
      <c r="CD350" s="96" t="s">
        <v>35</v>
      </c>
      <c r="CE350" s="96" t="s">
        <v>35</v>
      </c>
      <c r="CF350" s="96" t="s">
        <v>35</v>
      </c>
      <c r="CG350" s="96" t="s">
        <v>35</v>
      </c>
      <c r="CH350" s="96" t="s">
        <v>35</v>
      </c>
      <c r="CI350" s="96" t="s">
        <v>35</v>
      </c>
      <c r="CJ350" s="96" t="s">
        <v>35</v>
      </c>
      <c r="CK350" s="96" t="s">
        <v>35</v>
      </c>
      <c r="CL350" s="96" t="s">
        <v>35</v>
      </c>
      <c r="CM350" s="96" t="s">
        <v>35</v>
      </c>
      <c r="CN350" s="68"/>
      <c r="CO350" s="68"/>
      <c r="CP350" s="68"/>
      <c r="CQ350" s="68"/>
      <c r="CR350" s="68"/>
      <c r="CS350" s="68"/>
      <c r="CT350" s="68"/>
      <c r="CU350" s="68"/>
      <c r="CV350" s="68"/>
      <c r="CW350" s="68"/>
      <c r="CX350" s="68"/>
      <c r="CY350" s="68"/>
      <c r="CZ350" s="68"/>
    </row>
    <row r="351" s="575" customFormat="true" ht="15" customHeight="true" x14ac:dyDescent="0.2">
      <c r="B351" s="594"/>
      <c r="AN351" s="403"/>
      <c r="AO351" s="403"/>
      <c r="AP351" s="403"/>
      <c r="AQ351" s="403"/>
      <c r="AR351" s="403"/>
      <c r="AS351" s="403"/>
      <c r="AT351" s="403"/>
      <c r="AU351" s="403"/>
      <c r="AV351" s="403"/>
      <c r="AW351" s="403"/>
      <c r="AX351" s="403"/>
      <c r="AY351" s="403"/>
      <c r="AZ351" s="403"/>
      <c r="BA351" s="1044" t="s">
        <v>153</v>
      </c>
      <c r="BB351" s="678" t="s">
        <v>49</v>
      </c>
      <c r="BC351" s="111" t="s">
        <v>35</v>
      </c>
      <c r="BD351" s="107" t="s">
        <v>35</v>
      </c>
      <c r="BE351" s="107" t="s">
        <v>35</v>
      </c>
      <c r="BF351" s="107" t="s">
        <v>35</v>
      </c>
      <c r="BG351" s="102" t="s">
        <v>35</v>
      </c>
      <c r="BH351" s="111" t="s">
        <v>35</v>
      </c>
      <c r="BI351" s="107" t="s">
        <v>35</v>
      </c>
      <c r="BJ351" s="107" t="s">
        <v>35</v>
      </c>
      <c r="BK351" s="107" t="s">
        <v>35</v>
      </c>
      <c r="BL351" s="102" t="s">
        <v>35</v>
      </c>
      <c r="BM351" s="111" t="s">
        <v>35</v>
      </c>
      <c r="BN351" s="107" t="s">
        <v>35</v>
      </c>
      <c r="BO351" s="107" t="s">
        <v>35</v>
      </c>
      <c r="BP351" s="107" t="s">
        <v>35</v>
      </c>
      <c r="BQ351" s="102" t="s">
        <v>35</v>
      </c>
      <c r="BR351" s="111" t="s">
        <v>35</v>
      </c>
      <c r="BS351" s="107" t="s">
        <v>35</v>
      </c>
      <c r="BT351" s="107" t="s">
        <v>35</v>
      </c>
      <c r="BU351" s="107" t="s">
        <v>35</v>
      </c>
      <c r="BV351" s="107" t="s">
        <v>35</v>
      </c>
      <c r="BW351" s="107" t="s">
        <v>35</v>
      </c>
      <c r="BX351" s="107" t="s">
        <v>35</v>
      </c>
      <c r="BY351" s="96" t="s">
        <v>35</v>
      </c>
      <c r="BZ351" s="96" t="s">
        <v>35</v>
      </c>
      <c r="CA351" s="96" t="s">
        <v>35</v>
      </c>
      <c r="CB351" s="96" t="s">
        <v>35</v>
      </c>
      <c r="CC351" s="96" t="s">
        <v>35</v>
      </c>
      <c r="CD351" s="96" t="s">
        <v>35</v>
      </c>
      <c r="CE351" s="96" t="s">
        <v>35</v>
      </c>
      <c r="CF351" s="96" t="s">
        <v>35</v>
      </c>
      <c r="CG351" s="96" t="s">
        <v>35</v>
      </c>
      <c r="CH351" s="96" t="s">
        <v>35</v>
      </c>
      <c r="CI351" s="96" t="s">
        <v>35</v>
      </c>
      <c r="CJ351" s="96" t="s">
        <v>35</v>
      </c>
      <c r="CK351" s="96" t="s">
        <v>35</v>
      </c>
      <c r="CL351" s="96" t="s">
        <v>35</v>
      </c>
      <c r="CM351" s="96" t="s">
        <v>35</v>
      </c>
      <c r="CN351" s="68"/>
      <c r="CO351" s="68"/>
      <c r="CP351" s="68"/>
      <c r="CQ351" s="68"/>
      <c r="CR351" s="68"/>
      <c r="CS351" s="68"/>
      <c r="CT351" s="68"/>
      <c r="CU351" s="68"/>
      <c r="CV351" s="68"/>
      <c r="CW351" s="68"/>
      <c r="CX351" s="68"/>
      <c r="CY351" s="68"/>
      <c r="CZ351" s="68"/>
    </row>
    <row r="352" s="575" customFormat="true" ht="15" customHeight="true" x14ac:dyDescent="0.2">
      <c r="B352" s="594"/>
      <c r="AN352" s="403"/>
      <c r="AO352" s="403"/>
      <c r="AP352" s="403"/>
      <c r="AQ352" s="403"/>
      <c r="AR352" s="403"/>
      <c r="AS352" s="403"/>
      <c r="AT352" s="403"/>
      <c r="AU352" s="403"/>
      <c r="AV352" s="403"/>
      <c r="AW352" s="403"/>
      <c r="AX352" s="403"/>
      <c r="AY352" s="403"/>
      <c r="AZ352" s="403"/>
      <c r="BA352" s="1043"/>
      <c r="BB352" s="678" t="s">
        <v>48</v>
      </c>
      <c r="BC352" s="111" t="s">
        <v>35</v>
      </c>
      <c r="BD352" s="107" t="s">
        <v>35</v>
      </c>
      <c r="BE352" s="107" t="s">
        <v>35</v>
      </c>
      <c r="BF352" s="107" t="s">
        <v>35</v>
      </c>
      <c r="BG352" s="102" t="s">
        <v>35</v>
      </c>
      <c r="BH352" s="111" t="s">
        <v>35</v>
      </c>
      <c r="BI352" s="107" t="s">
        <v>35</v>
      </c>
      <c r="BJ352" s="107" t="s">
        <v>35</v>
      </c>
      <c r="BK352" s="107" t="s">
        <v>35</v>
      </c>
      <c r="BL352" s="102" t="s">
        <v>35</v>
      </c>
      <c r="BM352" s="111" t="s">
        <v>35</v>
      </c>
      <c r="BN352" s="107" t="s">
        <v>35</v>
      </c>
      <c r="BO352" s="107" t="s">
        <v>35</v>
      </c>
      <c r="BP352" s="107" t="s">
        <v>35</v>
      </c>
      <c r="BQ352" s="102" t="s">
        <v>35</v>
      </c>
      <c r="BR352" s="111" t="s">
        <v>35</v>
      </c>
      <c r="BS352" s="107" t="s">
        <v>35</v>
      </c>
      <c r="BT352" s="107" t="s">
        <v>35</v>
      </c>
      <c r="BU352" s="107" t="s">
        <v>35</v>
      </c>
      <c r="BV352" s="107" t="s">
        <v>35</v>
      </c>
      <c r="BW352" s="107" t="s">
        <v>35</v>
      </c>
      <c r="BX352" s="107" t="s">
        <v>35</v>
      </c>
      <c r="BY352" s="96" t="s">
        <v>35</v>
      </c>
      <c r="BZ352" s="96" t="s">
        <v>35</v>
      </c>
      <c r="CA352" s="96" t="s">
        <v>35</v>
      </c>
      <c r="CB352" s="96" t="s">
        <v>35</v>
      </c>
      <c r="CC352" s="96" t="s">
        <v>35</v>
      </c>
      <c r="CD352" s="96" t="s">
        <v>35</v>
      </c>
      <c r="CE352" s="96" t="s">
        <v>35</v>
      </c>
      <c r="CF352" s="96" t="s">
        <v>35</v>
      </c>
      <c r="CG352" s="96" t="s">
        <v>35</v>
      </c>
      <c r="CH352" s="96" t="s">
        <v>35</v>
      </c>
      <c r="CI352" s="96" t="s">
        <v>35</v>
      </c>
      <c r="CJ352" s="96" t="s">
        <v>35</v>
      </c>
      <c r="CK352" s="96" t="s">
        <v>35</v>
      </c>
      <c r="CL352" s="96" t="s">
        <v>35</v>
      </c>
      <c r="CM352" s="96" t="s">
        <v>35</v>
      </c>
      <c r="CN352" s="68"/>
      <c r="CO352" s="68"/>
      <c r="CP352" s="68"/>
      <c r="CQ352" s="68"/>
      <c r="CR352" s="68"/>
      <c r="CS352" s="68"/>
      <c r="CT352" s="68"/>
      <c r="CU352" s="68"/>
      <c r="CV352" s="68"/>
      <c r="CW352" s="68"/>
      <c r="CX352" s="68"/>
      <c r="CY352" s="68"/>
      <c r="CZ352" s="68"/>
    </row>
    <row r="353" s="575" customFormat="true" ht="15" customHeight="true" x14ac:dyDescent="0.2">
      <c r="B353" s="594"/>
      <c r="AN353" s="403"/>
      <c r="AO353" s="403"/>
      <c r="AP353" s="403"/>
      <c r="AQ353" s="403"/>
      <c r="AR353" s="403"/>
      <c r="AS353" s="403"/>
      <c r="AT353" s="403"/>
      <c r="AU353" s="403"/>
      <c r="AV353" s="403"/>
      <c r="AW353" s="403"/>
      <c r="AX353" s="403"/>
      <c r="AY353" s="403"/>
      <c r="AZ353" s="403"/>
      <c r="BA353" s="1044" t="s">
        <v>142</v>
      </c>
      <c r="BB353" s="678" t="s">
        <v>49</v>
      </c>
      <c r="BC353" s="111" t="s">
        <v>35</v>
      </c>
      <c r="BD353" s="107" t="s">
        <v>35</v>
      </c>
      <c r="BE353" s="107" t="s">
        <v>35</v>
      </c>
      <c r="BF353" s="107" t="s">
        <v>35</v>
      </c>
      <c r="BG353" s="102" t="s">
        <v>35</v>
      </c>
      <c r="BH353" s="111" t="s">
        <v>35</v>
      </c>
      <c r="BI353" s="107" t="s">
        <v>35</v>
      </c>
      <c r="BJ353" s="107" t="s">
        <v>35</v>
      </c>
      <c r="BK353" s="107" t="s">
        <v>35</v>
      </c>
      <c r="BL353" s="102" t="s">
        <v>35</v>
      </c>
      <c r="BM353" s="111" t="s">
        <v>35</v>
      </c>
      <c r="BN353" s="107" t="s">
        <v>35</v>
      </c>
      <c r="BO353" s="107" t="s">
        <v>35</v>
      </c>
      <c r="BP353" s="107" t="s">
        <v>35</v>
      </c>
      <c r="BQ353" s="102" t="s">
        <v>35</v>
      </c>
      <c r="BR353" s="111" t="s">
        <v>35</v>
      </c>
      <c r="BS353" s="107" t="s">
        <v>35</v>
      </c>
      <c r="BT353" s="107" t="s">
        <v>35</v>
      </c>
      <c r="BU353" s="107" t="s">
        <v>35</v>
      </c>
      <c r="BV353" s="107" t="s">
        <v>35</v>
      </c>
      <c r="BW353" s="107" t="s">
        <v>35</v>
      </c>
      <c r="BX353" s="107" t="s">
        <v>35</v>
      </c>
      <c r="BY353" s="96" t="s">
        <v>35</v>
      </c>
      <c r="BZ353" s="96" t="s">
        <v>35</v>
      </c>
      <c r="CA353" s="96" t="s">
        <v>35</v>
      </c>
      <c r="CB353" s="96" t="s">
        <v>35</v>
      </c>
      <c r="CC353" s="96" t="s">
        <v>35</v>
      </c>
      <c r="CD353" s="96" t="s">
        <v>35</v>
      </c>
      <c r="CE353" s="96" t="s">
        <v>35</v>
      </c>
      <c r="CF353" s="96" t="s">
        <v>35</v>
      </c>
      <c r="CG353" s="96" t="s">
        <v>35</v>
      </c>
      <c r="CH353" s="96" t="s">
        <v>35</v>
      </c>
      <c r="CI353" s="96" t="s">
        <v>35</v>
      </c>
      <c r="CJ353" s="96" t="s">
        <v>35</v>
      </c>
      <c r="CK353" s="96" t="s">
        <v>35</v>
      </c>
      <c r="CL353" s="96" t="s">
        <v>35</v>
      </c>
      <c r="CM353" s="96" t="s">
        <v>35</v>
      </c>
      <c r="CN353" s="68"/>
      <c r="CO353" s="68"/>
      <c r="CP353" s="68"/>
      <c r="CQ353" s="68"/>
      <c r="CR353" s="68"/>
      <c r="CS353" s="68"/>
      <c r="CT353" s="68"/>
      <c r="CU353" s="68"/>
      <c r="CV353" s="68"/>
      <c r="CW353" s="68"/>
      <c r="CX353" s="68"/>
      <c r="CY353" s="68"/>
      <c r="CZ353" s="68"/>
    </row>
    <row r="354" s="575" customFormat="true" ht="15" customHeight="true" x14ac:dyDescent="0.2">
      <c r="B354" s="594"/>
      <c r="AN354" s="403"/>
      <c r="AO354" s="403"/>
      <c r="AP354" s="403"/>
      <c r="AQ354" s="403"/>
      <c r="AR354" s="403"/>
      <c r="AS354" s="403"/>
      <c r="AT354" s="403"/>
      <c r="AU354" s="403"/>
      <c r="AV354" s="403"/>
      <c r="AW354" s="403"/>
      <c r="AX354" s="403"/>
      <c r="AY354" s="403"/>
      <c r="AZ354" s="403"/>
      <c r="BA354" s="1045"/>
      <c r="BB354" s="681" t="s">
        <v>48</v>
      </c>
      <c r="BC354" s="110" t="s">
        <v>35</v>
      </c>
      <c r="BD354" s="106" t="s">
        <v>35</v>
      </c>
      <c r="BE354" s="106" t="s">
        <v>35</v>
      </c>
      <c r="BF354" s="106" t="s">
        <v>35</v>
      </c>
      <c r="BG354" s="101" t="s">
        <v>35</v>
      </c>
      <c r="BH354" s="110" t="s">
        <v>35</v>
      </c>
      <c r="BI354" s="106" t="s">
        <v>35</v>
      </c>
      <c r="BJ354" s="106" t="s">
        <v>35</v>
      </c>
      <c r="BK354" s="106" t="s">
        <v>35</v>
      </c>
      <c r="BL354" s="101" t="s">
        <v>35</v>
      </c>
      <c r="BM354" s="110" t="s">
        <v>35</v>
      </c>
      <c r="BN354" s="106" t="s">
        <v>35</v>
      </c>
      <c r="BO354" s="106" t="s">
        <v>35</v>
      </c>
      <c r="BP354" s="106" t="s">
        <v>35</v>
      </c>
      <c r="BQ354" s="101" t="s">
        <v>35</v>
      </c>
      <c r="BR354" s="110" t="s">
        <v>35</v>
      </c>
      <c r="BS354" s="106" t="s">
        <v>35</v>
      </c>
      <c r="BT354" s="106" t="s">
        <v>35</v>
      </c>
      <c r="BU354" s="106" t="s">
        <v>35</v>
      </c>
      <c r="BV354" s="106" t="s">
        <v>35</v>
      </c>
      <c r="BW354" s="106" t="s">
        <v>35</v>
      </c>
      <c r="BX354" s="106" t="s">
        <v>35</v>
      </c>
      <c r="BY354" s="95" t="s">
        <v>35</v>
      </c>
      <c r="BZ354" s="95" t="s">
        <v>35</v>
      </c>
      <c r="CA354" s="95" t="s">
        <v>35</v>
      </c>
      <c r="CB354" s="95" t="s">
        <v>35</v>
      </c>
      <c r="CC354" s="95" t="s">
        <v>35</v>
      </c>
      <c r="CD354" s="95" t="s">
        <v>35</v>
      </c>
      <c r="CE354" s="95" t="s">
        <v>35</v>
      </c>
      <c r="CF354" s="95" t="s">
        <v>35</v>
      </c>
      <c r="CG354" s="95" t="s">
        <v>35</v>
      </c>
      <c r="CH354" s="95" t="s">
        <v>35</v>
      </c>
      <c r="CI354" s="95" t="s">
        <v>35</v>
      </c>
      <c r="CJ354" s="95" t="s">
        <v>35</v>
      </c>
      <c r="CK354" s="95" t="s">
        <v>35</v>
      </c>
      <c r="CL354" s="95" t="s">
        <v>35</v>
      </c>
      <c r="CM354" s="95" t="s">
        <v>35</v>
      </c>
      <c r="CN354" s="68"/>
      <c r="CO354" s="68"/>
      <c r="CP354" s="68"/>
      <c r="CQ354" s="68"/>
      <c r="CR354" s="68"/>
      <c r="CS354" s="68"/>
      <c r="CT354" s="68"/>
      <c r="CU354" s="68"/>
      <c r="CV354" s="68"/>
      <c r="CW354" s="68"/>
      <c r="CX354" s="68"/>
      <c r="CY354" s="68"/>
      <c r="CZ354" s="68"/>
    </row>
    <row r="355" s="575" customFormat="true" ht="15" customHeight="true" x14ac:dyDescent="0.2">
      <c r="B355" s="594"/>
      <c r="AN355" s="403"/>
      <c r="AO355" s="403"/>
      <c r="AP355" s="403"/>
      <c r="AQ355" s="403"/>
      <c r="AR355" s="403"/>
      <c r="AS355" s="403"/>
      <c r="AT355" s="403"/>
      <c r="AU355" s="403"/>
      <c r="AV355" s="403"/>
      <c r="AW355" s="403"/>
      <c r="AX355" s="403"/>
      <c r="AY355" s="403"/>
      <c r="AZ355" s="403"/>
      <c r="BA355" s="430"/>
      <c r="BB355" s="370"/>
      <c r="BC355" s="494"/>
      <c r="BD355" s="494"/>
      <c r="BE355" s="494"/>
      <c r="BF355" s="494"/>
      <c r="BG355" s="494"/>
      <c r="BH355" s="494"/>
      <c r="BI355" s="494"/>
      <c r="BJ355" s="494"/>
      <c r="BK355" s="494"/>
      <c r="BL355" s="494"/>
      <c r="BM355" s="494"/>
      <c r="BN355" s="494"/>
      <c r="BO355" s="494"/>
      <c r="BP355" s="494"/>
      <c r="BQ355" s="494"/>
      <c r="BR355" s="494"/>
      <c r="BS355" s="494"/>
      <c r="BT355" s="494"/>
      <c r="BU355" s="494"/>
      <c r="BV355" s="494"/>
      <c r="BW355" s="494"/>
      <c r="BX355" s="494"/>
      <c r="BY355" s="494"/>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575" customFormat="true" ht="15" customHeight="true" x14ac:dyDescent="0.2">
      <c r="B356" s="594"/>
      <c r="AN356" s="403"/>
      <c r="AO356" s="403"/>
      <c r="AP356" s="403"/>
      <c r="AQ356" s="403"/>
      <c r="AR356" s="403"/>
      <c r="AS356" s="403"/>
      <c r="AT356" s="403"/>
      <c r="AU356" s="403"/>
      <c r="AV356" s="403"/>
      <c r="AW356" s="403"/>
      <c r="AX356" s="403"/>
      <c r="AY356" s="403"/>
      <c r="AZ356" s="403"/>
      <c r="BA356" s="430"/>
      <c r="BB356" s="370"/>
      <c r="BC356" s="430"/>
      <c r="BD356" s="430"/>
      <c r="BE356" s="430"/>
      <c r="BF356" s="430"/>
      <c r="BG356" s="430"/>
      <c r="BH356" s="430"/>
      <c r="BI356" s="430"/>
      <c r="BJ356" s="430"/>
      <c r="BK356" s="430"/>
      <c r="BL356" s="430"/>
      <c r="BM356" s="430"/>
      <c r="BN356" s="430"/>
      <c r="BO356" s="430"/>
      <c r="BP356" s="430"/>
      <c r="BQ356" s="430"/>
      <c r="BR356" s="430"/>
      <c r="BS356" s="430"/>
      <c r="BT356" s="430"/>
      <c r="BU356" s="430"/>
      <c r="BV356" s="430"/>
      <c r="BW356" s="430"/>
      <c r="BX356" s="430"/>
      <c r="BY356" s="430"/>
      <c r="BZ356" s="403"/>
      <c r="CA356" s="403"/>
      <c r="CB356" s="403"/>
      <c r="CC356" s="403"/>
      <c r="CD356" s="403"/>
      <c r="CE356" s="403"/>
      <c r="CF356" s="403"/>
      <c r="CG356" s="403"/>
      <c r="CH356" s="403"/>
      <c r="CI356" s="403"/>
      <c r="CJ356" s="403"/>
      <c r="CK356" s="403"/>
      <c r="CL356" s="403"/>
      <c r="CM356" s="403"/>
      <c r="CN356" s="403"/>
      <c r="CO356" s="403"/>
      <c r="CP356" s="403"/>
      <c r="CQ356" s="403"/>
      <c r="CR356" s="403"/>
      <c r="CS356" s="403"/>
      <c r="CT356" s="403"/>
      <c r="CU356" s="403"/>
      <c r="CV356" s="403"/>
      <c r="CW356" s="403"/>
      <c r="CX356" s="403"/>
      <c r="CY356" s="403"/>
      <c r="CZ356" s="403"/>
    </row>
    <row r="357" s="366" customFormat="true" ht="15" customHeight="true" x14ac:dyDescent="0.2">
      <c r="B357" s="368"/>
      <c r="AN357" s="403"/>
      <c r="AO357" s="403"/>
      <c r="AP357" s="403"/>
      <c r="AQ357" s="403"/>
      <c r="AR357" s="403"/>
      <c r="AS357" s="403"/>
      <c r="AT357" s="403"/>
      <c r="AU357" s="403"/>
      <c r="AV357" s="403"/>
      <c r="AW357" s="403"/>
      <c r="AX357" s="403"/>
      <c r="AY357" s="403"/>
      <c r="AZ357" s="403"/>
      <c r="BA357" s="430"/>
      <c r="BB357" s="370"/>
      <c r="BC357" s="430"/>
      <c r="BD357" s="430"/>
      <c r="BE357" s="430"/>
      <c r="BF357" s="430"/>
      <c r="BG357" s="430"/>
      <c r="BH357" s="430"/>
      <c r="BI357" s="430"/>
      <c r="BJ357" s="430"/>
      <c r="BK357" s="430"/>
      <c r="BL357" s="430"/>
      <c r="BM357" s="430"/>
      <c r="BN357" s="430"/>
      <c r="BO357" s="430"/>
      <c r="BP357" s="430"/>
      <c r="BQ357" s="430"/>
      <c r="BR357" s="430"/>
      <c r="BS357" s="430"/>
      <c r="BT357" s="430"/>
      <c r="BU357" s="430"/>
      <c r="BV357" s="430"/>
      <c r="BW357" s="430"/>
      <c r="BX357" s="430"/>
      <c r="BY357" s="430"/>
      <c r="BZ357" s="403"/>
      <c r="CA357" s="403"/>
      <c r="CB357" s="403"/>
      <c r="CC357" s="403"/>
      <c r="CD357" s="403"/>
      <c r="CE357" s="403"/>
      <c r="CF357" s="403"/>
      <c r="CG357" s="403"/>
      <c r="CH357" s="403"/>
      <c r="CI357" s="403"/>
      <c r="CJ357" s="403"/>
      <c r="CK357" s="403"/>
      <c r="CL357" s="403"/>
      <c r="CM357" s="403"/>
      <c r="CN357" s="403"/>
      <c r="CO357" s="403"/>
      <c r="CP357" s="403"/>
      <c r="CQ357" s="403"/>
      <c r="CR357" s="403"/>
      <c r="CS357" s="403"/>
      <c r="CT357" s="403"/>
      <c r="CU357" s="403"/>
      <c r="CV357" s="403"/>
      <c r="CW357" s="403"/>
      <c r="CX357" s="403"/>
      <c r="CY357" s="403"/>
      <c r="CZ357" s="403"/>
    </row>
    <row r="358" s="366" customFormat="true" ht="15" customHeight="true" x14ac:dyDescent="0.2">
      <c r="B358" s="368"/>
      <c r="AN358" s="403"/>
      <c r="AO358" s="403"/>
      <c r="AP358" s="403"/>
      <c r="AQ358" s="403"/>
      <c r="AR358" s="403"/>
      <c r="AS358" s="403"/>
      <c r="AT358" s="403"/>
      <c r="AU358" s="403"/>
      <c r="AV358" s="403"/>
      <c r="AW358" s="403"/>
      <c r="AX358" s="403"/>
      <c r="AY358" s="403"/>
      <c r="AZ358" s="403"/>
      <c r="BA358" s="430"/>
      <c r="BB358" s="370"/>
      <c r="BC358" s="430"/>
      <c r="BD358" s="430"/>
      <c r="BE358" s="430"/>
      <c r="BF358" s="430"/>
      <c r="BG358" s="430"/>
      <c r="BH358" s="430"/>
      <c r="BI358" s="430"/>
      <c r="BJ358" s="430"/>
      <c r="BK358" s="430"/>
      <c r="BL358" s="430"/>
      <c r="BM358" s="430"/>
      <c r="BN358" s="430"/>
      <c r="BO358" s="430"/>
      <c r="BP358" s="430"/>
      <c r="BQ358" s="430"/>
      <c r="BR358" s="430"/>
      <c r="BS358" s="430"/>
      <c r="BT358" s="430"/>
      <c r="BU358" s="430"/>
      <c r="BV358" s="430"/>
      <c r="BW358" s="430"/>
      <c r="BX358" s="430"/>
      <c r="BY358" s="430"/>
      <c r="BZ358" s="403"/>
      <c r="CA358" s="403"/>
      <c r="CB358" s="403"/>
      <c r="CC358" s="403"/>
      <c r="CD358" s="403"/>
      <c r="CE358" s="403"/>
      <c r="CF358" s="403"/>
      <c r="CG358" s="403"/>
      <c r="CH358" s="403"/>
      <c r="CI358" s="403"/>
      <c r="CJ358" s="403"/>
      <c r="CK358" s="403"/>
      <c r="CL358" s="403"/>
      <c r="CM358" s="403"/>
      <c r="CN358" s="403"/>
      <c r="CO358" s="403"/>
      <c r="CP358" s="403"/>
      <c r="CQ358" s="403"/>
      <c r="CR358" s="403"/>
      <c r="CS358" s="403"/>
      <c r="CT358" s="403"/>
      <c r="CU358" s="403"/>
      <c r="CV358" s="403"/>
      <c r="CW358" s="403"/>
      <c r="CX358" s="403"/>
      <c r="CY358" s="403"/>
      <c r="CZ358" s="403"/>
    </row>
    <row r="359" s="366" customFormat="true" ht="15" customHeight="true" x14ac:dyDescent="0.2">
      <c r="B359" s="368"/>
      <c r="AN359" s="403"/>
      <c r="AO359" s="403"/>
      <c r="AP359" s="403"/>
      <c r="AQ359" s="403"/>
      <c r="AR359" s="403"/>
      <c r="AS359" s="403"/>
      <c r="AT359" s="403"/>
      <c r="AU359" s="403"/>
      <c r="AV359" s="403"/>
      <c r="AW359" s="403"/>
      <c r="AX359" s="403"/>
      <c r="AY359" s="403"/>
      <c r="AZ359" s="403"/>
      <c r="BA359" s="430"/>
      <c r="BB359" s="370"/>
      <c r="BC359" s="430"/>
      <c r="BD359" s="430"/>
      <c r="BE359" s="430"/>
      <c r="BF359" s="430"/>
      <c r="BG359" s="430"/>
      <c r="BH359" s="430"/>
      <c r="BI359" s="430"/>
      <c r="BJ359" s="430"/>
      <c r="BK359" s="430"/>
      <c r="BL359" s="430"/>
      <c r="BM359" s="430"/>
      <c r="BN359" s="430"/>
      <c r="BO359" s="430"/>
      <c r="BP359" s="430"/>
      <c r="BQ359" s="430"/>
      <c r="BR359" s="430"/>
      <c r="BS359" s="430"/>
      <c r="BT359" s="430"/>
      <c r="BU359" s="430"/>
      <c r="BV359" s="430"/>
      <c r="BW359" s="430"/>
      <c r="BX359" s="430"/>
      <c r="BY359" s="430"/>
      <c r="BZ359" s="403"/>
      <c r="CA359" s="403"/>
      <c r="CB359" s="403"/>
      <c r="CC359" s="403"/>
      <c r="CD359" s="403"/>
      <c r="CE359" s="403"/>
      <c r="CF359" s="403"/>
      <c r="CG359" s="403"/>
      <c r="CH359" s="403"/>
      <c r="CI359" s="403"/>
      <c r="CJ359" s="403"/>
      <c r="CK359" s="403"/>
      <c r="CL359" s="403"/>
      <c r="CM359" s="403"/>
      <c r="CN359" s="403"/>
      <c r="CO359" s="403"/>
      <c r="CP359" s="403"/>
      <c r="CQ359" s="403"/>
      <c r="CR359" s="403"/>
      <c r="CS359" s="403"/>
      <c r="CT359" s="403"/>
      <c r="CU359" s="403"/>
      <c r="CV359" s="403"/>
      <c r="CW359" s="403"/>
      <c r="CX359" s="403"/>
      <c r="CY359" s="403"/>
      <c r="CZ359" s="403"/>
    </row>
    <row r="360" s="366" customFormat="true" ht="15" customHeight="true" x14ac:dyDescent="0.2">
      <c r="B360" s="368"/>
      <c r="AN360" s="403"/>
      <c r="AO360" s="403"/>
      <c r="AP360" s="403"/>
      <c r="AQ360" s="403"/>
      <c r="AR360" s="403"/>
      <c r="AS360" s="403"/>
      <c r="AT360" s="403"/>
      <c r="AU360" s="403"/>
      <c r="AV360" s="403"/>
      <c r="AW360" s="403"/>
      <c r="AX360" s="403"/>
      <c r="AY360" s="403"/>
      <c r="AZ360" s="403"/>
      <c r="BA360" s="430"/>
      <c r="BB360" s="370"/>
      <c r="BC360" s="430"/>
      <c r="BD360" s="430"/>
      <c r="BE360" s="430"/>
      <c r="BF360" s="430"/>
      <c r="BG360" s="430"/>
      <c r="BH360" s="430"/>
      <c r="BI360" s="430"/>
      <c r="BJ360" s="430"/>
      <c r="BK360" s="430"/>
      <c r="BL360" s="430"/>
      <c r="BM360" s="430"/>
      <c r="BN360" s="430"/>
      <c r="BO360" s="430"/>
      <c r="BP360" s="430"/>
      <c r="BQ360" s="430"/>
      <c r="BR360" s="430"/>
      <c r="BS360" s="430"/>
      <c r="BT360" s="430"/>
      <c r="BU360" s="430"/>
      <c r="BV360" s="430"/>
      <c r="BW360" s="430"/>
      <c r="BX360" s="430"/>
      <c r="BY360" s="430"/>
      <c r="BZ360" s="403"/>
      <c r="CA360" s="403"/>
      <c r="CB360" s="403"/>
      <c r="CC360" s="403"/>
      <c r="CD360" s="403"/>
      <c r="CE360" s="403"/>
      <c r="CF360" s="403"/>
      <c r="CG360" s="403"/>
      <c r="CH360" s="403"/>
      <c r="CI360" s="403"/>
      <c r="CJ360" s="403"/>
      <c r="CK360" s="403"/>
      <c r="CL360" s="403"/>
      <c r="CM360" s="403"/>
      <c r="CN360" s="403"/>
      <c r="CO360" s="403"/>
      <c r="CP360" s="403"/>
      <c r="CQ360" s="403"/>
      <c r="CR360" s="403"/>
      <c r="CS360" s="403"/>
      <c r="CT360" s="403"/>
      <c r="CU360" s="403"/>
      <c r="CV360" s="403"/>
      <c r="CW360" s="403"/>
      <c r="CX360" s="403"/>
      <c r="CY360" s="403"/>
      <c r="CZ360" s="403"/>
    </row>
    <row r="361" s="366" customFormat="true" ht="15" customHeight="true" x14ac:dyDescent="0.2">
      <c r="B361" s="368"/>
      <c r="AN361" s="403"/>
      <c r="AO361" s="403"/>
      <c r="AP361" s="403"/>
      <c r="AQ361" s="403"/>
      <c r="AR361" s="403"/>
      <c r="AS361" s="403"/>
      <c r="AT361" s="403"/>
      <c r="AU361" s="403"/>
      <c r="AV361" s="403"/>
      <c r="AW361" s="403"/>
      <c r="AX361" s="403"/>
      <c r="AY361" s="403"/>
      <c r="AZ361" s="403"/>
      <c r="BA361" s="430"/>
      <c r="BB361" s="370"/>
      <c r="BC361" s="430"/>
      <c r="BD361" s="430"/>
      <c r="BE361" s="430"/>
      <c r="BF361" s="430"/>
      <c r="BG361" s="430"/>
      <c r="BH361" s="430"/>
      <c r="BI361" s="430"/>
      <c r="BJ361" s="430"/>
      <c r="BK361" s="430"/>
      <c r="BL361" s="430"/>
      <c r="BM361" s="430"/>
      <c r="BN361" s="430"/>
      <c r="BO361" s="430"/>
      <c r="BP361" s="430"/>
      <c r="BQ361" s="430"/>
      <c r="BR361" s="430"/>
      <c r="BS361" s="430"/>
      <c r="BT361" s="430"/>
      <c r="BU361" s="430"/>
      <c r="BV361" s="430"/>
      <c r="BW361" s="430"/>
      <c r="BX361" s="430"/>
      <c r="BY361" s="430"/>
      <c r="BZ361" s="403"/>
      <c r="CA361" s="403"/>
      <c r="CB361" s="403"/>
      <c r="CC361" s="403"/>
      <c r="CD361" s="403"/>
      <c r="CE361" s="403"/>
      <c r="CF361" s="403"/>
      <c r="CG361" s="403"/>
      <c r="CH361" s="403"/>
      <c r="CI361" s="403"/>
      <c r="CJ361" s="403"/>
      <c r="CK361" s="403"/>
      <c r="CL361" s="403"/>
      <c r="CM361" s="403"/>
      <c r="CN361" s="403"/>
      <c r="CO361" s="403"/>
      <c r="CP361" s="403"/>
      <c r="CQ361" s="403"/>
      <c r="CR361" s="403"/>
      <c r="CS361" s="403"/>
      <c r="CT361" s="403"/>
      <c r="CU361" s="403"/>
      <c r="CV361" s="403"/>
      <c r="CW361" s="403"/>
      <c r="CX361" s="403"/>
      <c r="CY361" s="403"/>
      <c r="CZ361" s="403"/>
    </row>
    <row r="362" s="366" customFormat="true" ht="15" customHeight="true" x14ac:dyDescent="0.2">
      <c r="B362" s="368"/>
      <c r="AN362" s="403"/>
      <c r="AO362" s="403"/>
      <c r="AP362" s="403"/>
      <c r="AQ362" s="403"/>
      <c r="AR362" s="403"/>
      <c r="AS362" s="403"/>
      <c r="AT362" s="403"/>
      <c r="AU362" s="403"/>
      <c r="AV362" s="403"/>
      <c r="AW362" s="403"/>
      <c r="AX362" s="403"/>
      <c r="AY362" s="403"/>
      <c r="AZ362" s="403"/>
      <c r="BA362" s="430"/>
      <c r="BB362" s="370"/>
      <c r="BC362" s="430"/>
      <c r="BD362" s="430"/>
      <c r="BE362" s="430"/>
      <c r="BF362" s="430"/>
      <c r="BG362" s="430"/>
      <c r="BH362" s="430"/>
      <c r="BI362" s="430"/>
      <c r="BJ362" s="430"/>
      <c r="BK362" s="430"/>
      <c r="BL362" s="430"/>
      <c r="BM362" s="430"/>
      <c r="BN362" s="430"/>
      <c r="BO362" s="430"/>
      <c r="BP362" s="430"/>
      <c r="BQ362" s="430"/>
      <c r="BR362" s="430"/>
      <c r="BS362" s="430"/>
      <c r="BT362" s="430"/>
      <c r="BU362" s="430"/>
      <c r="BV362" s="430"/>
      <c r="BW362" s="430"/>
      <c r="BX362" s="430"/>
      <c r="BY362" s="430"/>
      <c r="BZ362" s="403"/>
      <c r="CA362" s="403"/>
      <c r="CB362" s="403"/>
      <c r="CC362" s="403"/>
      <c r="CD362" s="403"/>
      <c r="CE362" s="403"/>
      <c r="CF362" s="403"/>
      <c r="CG362" s="403"/>
      <c r="CH362" s="403"/>
      <c r="CI362" s="403"/>
      <c r="CJ362" s="403"/>
      <c r="CK362" s="403"/>
      <c r="CL362" s="403"/>
      <c r="CM362" s="403"/>
      <c r="CN362" s="403"/>
      <c r="CO362" s="403"/>
      <c r="CP362" s="403"/>
      <c r="CQ362" s="403"/>
      <c r="CR362" s="403"/>
      <c r="CS362" s="403"/>
      <c r="CT362" s="403"/>
      <c r="CU362" s="403"/>
      <c r="CV362" s="403"/>
      <c r="CW362" s="403"/>
      <c r="CX362" s="403"/>
      <c r="CY362" s="403"/>
      <c r="CZ362" s="403"/>
    </row>
    <row r="363" s="366" customFormat="true" ht="15" customHeight="true" x14ac:dyDescent="0.2">
      <c r="B363" s="368"/>
      <c r="AN363" s="403"/>
      <c r="AO363" s="403"/>
      <c r="AP363" s="403"/>
      <c r="AQ363" s="403"/>
      <c r="AR363" s="403"/>
      <c r="AS363" s="403"/>
      <c r="AT363" s="403"/>
      <c r="AU363" s="403"/>
      <c r="AV363" s="403"/>
      <c r="AW363" s="403"/>
      <c r="AX363" s="403"/>
      <c r="AY363" s="403"/>
      <c r="AZ363" s="403"/>
      <c r="BA363" s="430"/>
      <c r="BB363" s="370"/>
      <c r="BC363" s="430"/>
      <c r="BD363" s="430"/>
      <c r="BE363" s="430"/>
      <c r="BF363" s="430"/>
      <c r="BG363" s="430"/>
      <c r="BH363" s="430"/>
      <c r="BI363" s="430"/>
      <c r="BJ363" s="430"/>
      <c r="BK363" s="430"/>
      <c r="BL363" s="430"/>
      <c r="BM363" s="430"/>
      <c r="BN363" s="430"/>
      <c r="BO363" s="430"/>
      <c r="BP363" s="430"/>
      <c r="BQ363" s="430"/>
      <c r="BR363" s="430"/>
      <c r="BS363" s="430"/>
      <c r="BT363" s="430"/>
      <c r="BU363" s="430"/>
      <c r="BV363" s="430"/>
      <c r="BW363" s="430"/>
      <c r="BX363" s="430"/>
      <c r="BY363" s="430"/>
      <c r="BZ363" s="403"/>
      <c r="CA363" s="403"/>
      <c r="CB363" s="403"/>
      <c r="CC363" s="403"/>
      <c r="CD363" s="403"/>
      <c r="CE363" s="403"/>
      <c r="CF363" s="403"/>
      <c r="CG363" s="403"/>
      <c r="CH363" s="403"/>
      <c r="CI363" s="403"/>
      <c r="CJ363" s="403"/>
      <c r="CK363" s="403"/>
      <c r="CL363" s="403"/>
      <c r="CM363" s="403"/>
      <c r="CN363" s="403"/>
      <c r="CO363" s="403"/>
      <c r="CP363" s="403"/>
      <c r="CQ363" s="403"/>
      <c r="CR363" s="403"/>
      <c r="CS363" s="403"/>
      <c r="CT363" s="403"/>
      <c r="CU363" s="403"/>
      <c r="CV363" s="403"/>
      <c r="CW363" s="403"/>
      <c r="CX363" s="403"/>
      <c r="CY363" s="403"/>
      <c r="CZ363" s="403"/>
    </row>
    <row r="364" s="366" customFormat="true" ht="15" customHeight="true" x14ac:dyDescent="0.2">
      <c r="B364" s="368"/>
      <c r="AN364" s="403"/>
      <c r="AO364" s="403"/>
      <c r="AP364" s="403"/>
      <c r="AQ364" s="403"/>
      <c r="AR364" s="403"/>
      <c r="AS364" s="403"/>
      <c r="AT364" s="403"/>
      <c r="AU364" s="403"/>
      <c r="AV364" s="403"/>
      <c r="AW364" s="403"/>
      <c r="AX364" s="403"/>
      <c r="AY364" s="403"/>
      <c r="AZ364" s="403"/>
      <c r="BA364" s="430"/>
      <c r="BB364" s="370"/>
      <c r="BC364" s="430"/>
      <c r="BD364" s="430"/>
      <c r="BE364" s="430"/>
      <c r="BF364" s="430"/>
      <c r="BG364" s="430"/>
      <c r="BH364" s="430"/>
      <c r="BI364" s="430"/>
      <c r="BJ364" s="430"/>
      <c r="BK364" s="430"/>
      <c r="BL364" s="430"/>
      <c r="BM364" s="430"/>
      <c r="BN364" s="430"/>
      <c r="BO364" s="430"/>
      <c r="BP364" s="430"/>
      <c r="BQ364" s="430"/>
      <c r="BR364" s="430"/>
      <c r="BS364" s="430"/>
      <c r="BT364" s="430"/>
      <c r="BU364" s="430"/>
      <c r="BV364" s="430"/>
      <c r="BW364" s="430"/>
      <c r="BX364" s="430"/>
      <c r="BY364" s="430"/>
      <c r="BZ364" s="403"/>
      <c r="CA364" s="403"/>
      <c r="CB364" s="403"/>
      <c r="CC364" s="403"/>
      <c r="CD364" s="403"/>
      <c r="CE364" s="403"/>
      <c r="CF364" s="403"/>
      <c r="CG364" s="403"/>
      <c r="CH364" s="403"/>
      <c r="CI364" s="403"/>
      <c r="CJ364" s="403"/>
      <c r="CK364" s="403"/>
      <c r="CL364" s="403"/>
      <c r="CM364" s="403"/>
      <c r="CN364" s="403"/>
      <c r="CO364" s="403"/>
      <c r="CP364" s="403"/>
      <c r="CQ364" s="403"/>
      <c r="CR364" s="403"/>
      <c r="CS364" s="403"/>
      <c r="CT364" s="403"/>
      <c r="CU364" s="403"/>
      <c r="CV364" s="403"/>
      <c r="CW364" s="403"/>
      <c r="CX364" s="403"/>
      <c r="CY364" s="403"/>
      <c r="CZ364" s="403"/>
    </row>
    <row r="365" s="366" customFormat="true" ht="15" customHeight="true" x14ac:dyDescent="0.2">
      <c r="B365" s="368"/>
      <c r="AN365" s="403"/>
      <c r="AO365" s="403"/>
      <c r="AP365" s="403"/>
      <c r="AQ365" s="403"/>
      <c r="AR365" s="403"/>
      <c r="AS365" s="403"/>
      <c r="AT365" s="403"/>
      <c r="AU365" s="403"/>
      <c r="AV365" s="403"/>
      <c r="AW365" s="403"/>
      <c r="AX365" s="403"/>
      <c r="AY365" s="403"/>
      <c r="AZ365" s="403"/>
      <c r="BA365" s="430"/>
      <c r="BB365" s="370"/>
      <c r="BC365" s="430"/>
      <c r="BD365" s="430"/>
      <c r="BE365" s="430"/>
      <c r="BF365" s="430"/>
      <c r="BG365" s="430"/>
      <c r="BH365" s="430"/>
      <c r="BI365" s="430"/>
      <c r="BJ365" s="430"/>
      <c r="BK365" s="430"/>
      <c r="BL365" s="430"/>
      <c r="BM365" s="430"/>
      <c r="BN365" s="430"/>
      <c r="BO365" s="430"/>
      <c r="BP365" s="430"/>
      <c r="BQ365" s="430"/>
      <c r="BR365" s="430"/>
      <c r="BS365" s="430"/>
      <c r="BT365" s="430"/>
      <c r="BU365" s="430"/>
      <c r="BV365" s="430"/>
      <c r="BW365" s="430"/>
      <c r="BX365" s="430"/>
      <c r="BY365" s="430"/>
      <c r="BZ365" s="403"/>
      <c r="CA365" s="403"/>
      <c r="CB365" s="403"/>
      <c r="CC365" s="403"/>
      <c r="CD365" s="403"/>
      <c r="CE365" s="403"/>
      <c r="CF365" s="403"/>
      <c r="CG365" s="403"/>
      <c r="CH365" s="403"/>
      <c r="CI365" s="403"/>
      <c r="CJ365" s="403"/>
      <c r="CK365" s="403"/>
      <c r="CL365" s="403"/>
      <c r="CM365" s="403"/>
      <c r="CN365" s="403"/>
      <c r="CO365" s="403"/>
      <c r="CP365" s="403"/>
      <c r="CQ365" s="403"/>
      <c r="CR365" s="403"/>
      <c r="CS365" s="403"/>
      <c r="CT365" s="403"/>
      <c r="CU365" s="403"/>
      <c r="CV365" s="403"/>
      <c r="CW365" s="403"/>
      <c r="CX365" s="403"/>
      <c r="CY365" s="403"/>
      <c r="CZ365" s="403"/>
    </row>
    <row r="366" s="366" customFormat="true" ht="15" customHeight="true" x14ac:dyDescent="0.2">
      <c r="B366" s="368"/>
      <c r="AN366" s="403"/>
      <c r="AO366" s="403"/>
      <c r="AP366" s="403"/>
      <c r="AQ366" s="403"/>
      <c r="AR366" s="403"/>
      <c r="AS366" s="403"/>
      <c r="AT366" s="403"/>
      <c r="AU366" s="403"/>
      <c r="AV366" s="403"/>
      <c r="AW366" s="403"/>
      <c r="AX366" s="403"/>
      <c r="AY366" s="403"/>
      <c r="AZ366" s="403"/>
      <c r="BA366" s="430"/>
      <c r="BB366" s="370"/>
      <c r="BC366" s="430"/>
      <c r="BD366" s="430"/>
      <c r="BE366" s="430"/>
      <c r="BF366" s="430"/>
      <c r="BG366" s="430"/>
      <c r="BH366" s="430"/>
      <c r="BI366" s="430"/>
      <c r="BJ366" s="430"/>
      <c r="BK366" s="430"/>
      <c r="BL366" s="430"/>
      <c r="BM366" s="430"/>
      <c r="BN366" s="430"/>
      <c r="BO366" s="430"/>
      <c r="BP366" s="430"/>
      <c r="BQ366" s="430"/>
      <c r="BR366" s="430"/>
      <c r="BS366" s="430"/>
      <c r="BT366" s="430"/>
      <c r="BU366" s="430"/>
      <c r="BV366" s="430"/>
      <c r="BW366" s="430"/>
      <c r="BX366" s="430"/>
      <c r="BY366" s="430"/>
      <c r="BZ366" s="403"/>
      <c r="CA366" s="403"/>
      <c r="CB366" s="403"/>
      <c r="CC366" s="403"/>
      <c r="CD366" s="403"/>
      <c r="CE366" s="403"/>
      <c r="CF366" s="403"/>
      <c r="CG366" s="403"/>
      <c r="CH366" s="403"/>
      <c r="CI366" s="403"/>
      <c r="CJ366" s="403"/>
      <c r="CK366" s="403"/>
      <c r="CL366" s="403"/>
      <c r="CM366" s="403"/>
      <c r="CN366" s="403"/>
      <c r="CO366" s="403"/>
      <c r="CP366" s="403"/>
      <c r="CQ366" s="403"/>
      <c r="CR366" s="403"/>
      <c r="CS366" s="403"/>
      <c r="CT366" s="403"/>
      <c r="CU366" s="403"/>
      <c r="CV366" s="403"/>
      <c r="CW366" s="403"/>
      <c r="CX366" s="403"/>
      <c r="CY366" s="403"/>
      <c r="CZ366" s="403"/>
    </row>
    <row r="367" s="366" customFormat="true" ht="15" customHeight="true" x14ac:dyDescent="0.2">
      <c r="B367" s="368"/>
      <c r="AN367" s="403"/>
      <c r="AO367" s="403"/>
      <c r="AP367" s="403"/>
      <c r="AQ367" s="403"/>
      <c r="AR367" s="403"/>
      <c r="AS367" s="403"/>
      <c r="AT367" s="403"/>
      <c r="AU367" s="403"/>
      <c r="AV367" s="403"/>
      <c r="AW367" s="403"/>
      <c r="AX367" s="403"/>
      <c r="AY367" s="403"/>
      <c r="AZ367" s="403"/>
      <c r="BA367" s="430"/>
      <c r="BB367" s="370"/>
      <c r="BC367" s="430"/>
      <c r="BD367" s="430"/>
      <c r="BE367" s="430"/>
      <c r="BF367" s="430"/>
      <c r="BG367" s="430"/>
      <c r="BH367" s="430"/>
      <c r="BI367" s="430"/>
      <c r="BJ367" s="430"/>
      <c r="BK367" s="430"/>
      <c r="BL367" s="430"/>
      <c r="BM367" s="430"/>
      <c r="BN367" s="430"/>
      <c r="BO367" s="430"/>
      <c r="BP367" s="430"/>
      <c r="BQ367" s="430"/>
      <c r="BR367" s="430"/>
      <c r="BS367" s="430"/>
      <c r="BT367" s="430"/>
      <c r="BU367" s="430"/>
      <c r="BV367" s="430"/>
      <c r="BW367" s="430"/>
      <c r="BX367" s="430"/>
      <c r="BY367" s="430"/>
      <c r="BZ367" s="403"/>
      <c r="CA367" s="403"/>
      <c r="CB367" s="403"/>
      <c r="CC367" s="403"/>
      <c r="CD367" s="403"/>
      <c r="CE367" s="403"/>
      <c r="CF367" s="403"/>
      <c r="CG367" s="403"/>
      <c r="CH367" s="403"/>
      <c r="CI367" s="403"/>
      <c r="CJ367" s="403"/>
      <c r="CK367" s="403"/>
      <c r="CL367" s="403"/>
      <c r="CM367" s="403"/>
      <c r="CN367" s="403"/>
      <c r="CO367" s="403"/>
      <c r="CP367" s="403"/>
      <c r="CQ367" s="403"/>
      <c r="CR367" s="403"/>
      <c r="CS367" s="403"/>
      <c r="CT367" s="403"/>
      <c r="CU367" s="403"/>
      <c r="CV367" s="403"/>
      <c r="CW367" s="403"/>
      <c r="CX367" s="403"/>
      <c r="CY367" s="403"/>
      <c r="CZ367" s="403"/>
    </row>
    <row r="368" s="366" customFormat="true" ht="15" customHeight="true" x14ac:dyDescent="0.2">
      <c r="B368" s="368"/>
      <c r="AN368" s="403"/>
      <c r="AO368" s="403"/>
      <c r="AP368" s="403"/>
      <c r="AQ368" s="403"/>
      <c r="AR368" s="403"/>
      <c r="AS368" s="403"/>
      <c r="AT368" s="403"/>
      <c r="AU368" s="403"/>
      <c r="AV368" s="403"/>
      <c r="AW368" s="403"/>
      <c r="AX368" s="403"/>
      <c r="AY368" s="403"/>
      <c r="AZ368" s="403"/>
      <c r="BA368" s="430"/>
      <c r="BB368" s="370"/>
      <c r="BC368" s="430"/>
      <c r="BD368" s="430"/>
      <c r="BE368" s="430"/>
      <c r="BF368" s="430"/>
      <c r="BG368" s="430"/>
      <c r="BH368" s="430"/>
      <c r="BI368" s="430"/>
      <c r="BJ368" s="430"/>
      <c r="BK368" s="430"/>
      <c r="BL368" s="430"/>
      <c r="BM368" s="430"/>
      <c r="BN368" s="430"/>
      <c r="BO368" s="430"/>
      <c r="BP368" s="430"/>
      <c r="BQ368" s="430"/>
      <c r="BR368" s="430"/>
      <c r="BS368" s="430"/>
      <c r="BT368" s="430"/>
      <c r="BU368" s="430"/>
      <c r="BV368" s="430"/>
      <c r="BW368" s="430"/>
      <c r="BX368" s="430"/>
      <c r="BY368" s="430"/>
      <c r="BZ368" s="403"/>
      <c r="CA368" s="403"/>
      <c r="CB368" s="403"/>
      <c r="CC368" s="403"/>
      <c r="CD368" s="403"/>
      <c r="CE368" s="403"/>
      <c r="CF368" s="403"/>
      <c r="CG368" s="403"/>
      <c r="CH368" s="403"/>
      <c r="CI368" s="403"/>
      <c r="CJ368" s="403"/>
      <c r="CK368" s="403"/>
      <c r="CL368" s="403"/>
      <c r="CM368" s="403"/>
      <c r="CN368" s="403"/>
      <c r="CO368" s="403"/>
      <c r="CP368" s="403"/>
      <c r="CQ368" s="403"/>
      <c r="CR368" s="403"/>
      <c r="CS368" s="403"/>
      <c r="CT368" s="403"/>
      <c r="CU368" s="403"/>
      <c r="CV368" s="403"/>
      <c r="CW368" s="403"/>
      <c r="CX368" s="403"/>
      <c r="CY368" s="403"/>
      <c r="CZ368" s="403"/>
    </row>
    <row r="369" s="366" customFormat="true" ht="15" customHeight="true" x14ac:dyDescent="0.2">
      <c r="B369" s="368"/>
      <c r="AN369" s="403"/>
      <c r="AO369" s="403"/>
      <c r="AP369" s="403"/>
      <c r="AQ369" s="403"/>
      <c r="AR369" s="403"/>
      <c r="AS369" s="403"/>
      <c r="AT369" s="403"/>
      <c r="AU369" s="403"/>
      <c r="AV369" s="403"/>
      <c r="AW369" s="403"/>
      <c r="AX369" s="403"/>
      <c r="AY369" s="403"/>
      <c r="AZ369" s="403"/>
      <c r="BA369" s="430"/>
      <c r="BB369" s="370"/>
      <c r="BC369" s="430"/>
      <c r="BD369" s="430"/>
      <c r="BE369" s="430"/>
      <c r="BF369" s="430"/>
      <c r="BG369" s="430"/>
      <c r="BH369" s="430"/>
      <c r="BI369" s="430"/>
      <c r="BJ369" s="430"/>
      <c r="BK369" s="430"/>
      <c r="BL369" s="430"/>
      <c r="BM369" s="430"/>
      <c r="BN369" s="430"/>
      <c r="BO369" s="430"/>
      <c r="BP369" s="430"/>
      <c r="BQ369" s="430"/>
      <c r="BR369" s="430"/>
      <c r="BS369" s="430"/>
      <c r="BT369" s="430"/>
      <c r="BU369" s="430"/>
      <c r="BV369" s="430"/>
      <c r="BW369" s="430"/>
      <c r="BX369" s="430"/>
      <c r="BY369" s="430"/>
      <c r="BZ369" s="403"/>
      <c r="CA369" s="403"/>
      <c r="CB369" s="403"/>
      <c r="CC369" s="403"/>
      <c r="CD369" s="403"/>
      <c r="CE369" s="403"/>
      <c r="CF369" s="403"/>
      <c r="CG369" s="403"/>
      <c r="CH369" s="403"/>
      <c r="CI369" s="403"/>
      <c r="CJ369" s="403"/>
      <c r="CK369" s="403"/>
      <c r="CL369" s="403"/>
      <c r="CM369" s="403"/>
      <c r="CN369" s="403"/>
      <c r="CO369" s="403"/>
      <c r="CP369" s="403"/>
      <c r="CQ369" s="403"/>
      <c r="CR369" s="403"/>
      <c r="CS369" s="403"/>
      <c r="CT369" s="403"/>
      <c r="CU369" s="403"/>
      <c r="CV369" s="403"/>
      <c r="CW369" s="403"/>
      <c r="CX369" s="403"/>
      <c r="CY369" s="403"/>
      <c r="CZ369" s="403"/>
    </row>
    <row r="370" s="366" customFormat="true" ht="15" customHeight="true" x14ac:dyDescent="0.2">
      <c r="B370" s="368"/>
      <c r="AN370" s="403"/>
      <c r="AO370" s="403"/>
      <c r="AP370" s="403"/>
      <c r="AQ370" s="403"/>
      <c r="AR370" s="403"/>
      <c r="AS370" s="403"/>
      <c r="AT370" s="403"/>
      <c r="AU370" s="403"/>
      <c r="AV370" s="403"/>
      <c r="AW370" s="403"/>
      <c r="AX370" s="403"/>
      <c r="AY370" s="403"/>
      <c r="AZ370" s="403"/>
      <c r="BA370" s="430"/>
      <c r="BB370" s="370"/>
      <c r="BC370" s="430"/>
      <c r="BD370" s="430"/>
      <c r="BE370" s="430"/>
      <c r="BF370" s="430"/>
      <c r="BG370" s="430"/>
      <c r="BH370" s="430"/>
      <c r="BI370" s="430"/>
      <c r="BJ370" s="430"/>
      <c r="BK370" s="430"/>
      <c r="BL370" s="430"/>
      <c r="BM370" s="430"/>
      <c r="BN370" s="430"/>
      <c r="BO370" s="430"/>
      <c r="BP370" s="430"/>
      <c r="BQ370" s="430"/>
      <c r="BR370" s="430"/>
      <c r="BS370" s="430"/>
      <c r="BT370" s="430"/>
      <c r="BU370" s="430"/>
      <c r="BV370" s="430"/>
      <c r="BW370" s="430"/>
      <c r="BX370" s="430"/>
      <c r="BY370" s="430"/>
      <c r="BZ370" s="403"/>
      <c r="CA370" s="403"/>
      <c r="CB370" s="403"/>
      <c r="CC370" s="403"/>
      <c r="CD370" s="403"/>
      <c r="CE370" s="403"/>
      <c r="CF370" s="403"/>
      <c r="CG370" s="403"/>
      <c r="CH370" s="403"/>
      <c r="CI370" s="403"/>
      <c r="CJ370" s="403"/>
      <c r="CK370" s="403"/>
      <c r="CL370" s="403"/>
      <c r="CM370" s="403"/>
      <c r="CN370" s="403"/>
      <c r="CO370" s="403"/>
      <c r="CP370" s="403"/>
      <c r="CQ370" s="403"/>
      <c r="CR370" s="403"/>
      <c r="CS370" s="403"/>
      <c r="CT370" s="403"/>
      <c r="CU370" s="403"/>
      <c r="CV370" s="403"/>
      <c r="CW370" s="403"/>
      <c r="CX370" s="403"/>
      <c r="CY370" s="403"/>
      <c r="CZ370" s="403"/>
    </row>
    <row r="371" s="366" customFormat="true" ht="15" customHeight="true" x14ac:dyDescent="0.2">
      <c r="B371" s="368"/>
      <c r="AN371" s="403"/>
      <c r="AO371" s="403"/>
      <c r="AP371" s="403"/>
      <c r="AQ371" s="403"/>
      <c r="AR371" s="403"/>
      <c r="AS371" s="403"/>
      <c r="AT371" s="403"/>
      <c r="AU371" s="403"/>
      <c r="AV371" s="403"/>
      <c r="AW371" s="403"/>
      <c r="AX371" s="403"/>
      <c r="AY371" s="403"/>
      <c r="AZ371" s="403"/>
      <c r="BA371" s="430"/>
      <c r="BB371" s="370"/>
      <c r="BC371" s="430"/>
      <c r="BD371" s="430"/>
      <c r="BE371" s="430"/>
      <c r="BF371" s="430"/>
      <c r="BG371" s="430"/>
      <c r="BH371" s="430"/>
      <c r="BI371" s="430"/>
      <c r="BJ371" s="430"/>
      <c r="BK371" s="430"/>
      <c r="BL371" s="430"/>
      <c r="BM371" s="430"/>
      <c r="BN371" s="430"/>
      <c r="BO371" s="430"/>
      <c r="BP371" s="430"/>
      <c r="BQ371" s="430"/>
      <c r="BR371" s="430"/>
      <c r="BS371" s="430"/>
      <c r="BT371" s="430"/>
      <c r="BU371" s="430"/>
      <c r="BV371" s="430"/>
      <c r="BW371" s="430"/>
      <c r="BX371" s="430"/>
      <c r="BY371" s="430"/>
      <c r="BZ371" s="403"/>
      <c r="CA371" s="403"/>
      <c r="CB371" s="403"/>
      <c r="CC371" s="403"/>
      <c r="CD371" s="403"/>
      <c r="CE371" s="403"/>
      <c r="CF371" s="403"/>
      <c r="CG371" s="403"/>
      <c r="CH371" s="403"/>
      <c r="CI371" s="403"/>
      <c r="CJ371" s="403"/>
      <c r="CK371" s="403"/>
      <c r="CL371" s="403"/>
      <c r="CM371" s="403"/>
      <c r="CN371" s="403"/>
      <c r="CO371" s="403"/>
      <c r="CP371" s="403"/>
      <c r="CQ371" s="403"/>
      <c r="CR371" s="403"/>
      <c r="CS371" s="403"/>
      <c r="CT371" s="403"/>
      <c r="CU371" s="403"/>
      <c r="CV371" s="403"/>
      <c r="CW371" s="403"/>
      <c r="CX371" s="403"/>
      <c r="CY371" s="403"/>
      <c r="CZ371" s="403"/>
    </row>
    <row r="372" s="366" customFormat="true" ht="15" customHeight="true" x14ac:dyDescent="0.2">
      <c r="B372" s="368"/>
      <c r="AN372" s="403"/>
      <c r="AO372" s="403"/>
      <c r="AP372" s="403"/>
      <c r="AQ372" s="403"/>
      <c r="AR372" s="403"/>
      <c r="AS372" s="403"/>
      <c r="AT372" s="403"/>
      <c r="AU372" s="403"/>
      <c r="AV372" s="403"/>
      <c r="AW372" s="403"/>
      <c r="AX372" s="403"/>
      <c r="AY372" s="403"/>
      <c r="AZ372" s="403"/>
      <c r="BA372" s="430"/>
      <c r="BB372" s="370"/>
      <c r="BC372" s="430"/>
      <c r="BD372" s="430"/>
      <c r="BE372" s="430"/>
      <c r="BF372" s="430"/>
      <c r="BG372" s="430"/>
      <c r="BH372" s="430"/>
      <c r="BI372" s="430"/>
      <c r="BJ372" s="430"/>
      <c r="BK372" s="430"/>
      <c r="BL372" s="430"/>
      <c r="BM372" s="430"/>
      <c r="BN372" s="430"/>
      <c r="BO372" s="430"/>
      <c r="BP372" s="430"/>
      <c r="BQ372" s="430"/>
      <c r="BR372" s="430"/>
      <c r="BS372" s="430"/>
      <c r="BT372" s="430"/>
      <c r="BU372" s="430"/>
      <c r="BV372" s="430"/>
      <c r="BW372" s="430"/>
      <c r="BX372" s="430"/>
      <c r="BY372" s="430"/>
      <c r="BZ372" s="403"/>
      <c r="CA372" s="403"/>
      <c r="CB372" s="403"/>
      <c r="CC372" s="403"/>
      <c r="CD372" s="403"/>
      <c r="CE372" s="403"/>
      <c r="CF372" s="403"/>
      <c r="CG372" s="403"/>
      <c r="CH372" s="403"/>
      <c r="CI372" s="403"/>
      <c r="CJ372" s="403"/>
      <c r="CK372" s="403"/>
      <c r="CL372" s="403"/>
      <c r="CM372" s="403"/>
      <c r="CN372" s="403"/>
      <c r="CO372" s="403"/>
      <c r="CP372" s="403"/>
      <c r="CQ372" s="403"/>
      <c r="CR372" s="403"/>
      <c r="CS372" s="403"/>
      <c r="CT372" s="403"/>
      <c r="CU372" s="403"/>
      <c r="CV372" s="403"/>
      <c r="CW372" s="403"/>
      <c r="CX372" s="403"/>
      <c r="CY372" s="403"/>
      <c r="CZ372" s="403"/>
    </row>
    <row r="373" s="366" customFormat="true" ht="15" customHeight="true" x14ac:dyDescent="0.2">
      <c r="B373" s="368"/>
      <c r="AN373" s="403"/>
      <c r="AO373" s="403"/>
      <c r="AP373" s="403"/>
      <c r="AQ373" s="403"/>
      <c r="AR373" s="403"/>
      <c r="AS373" s="403"/>
      <c r="AT373" s="403"/>
      <c r="AU373" s="403"/>
      <c r="AV373" s="403"/>
      <c r="AW373" s="403"/>
      <c r="AX373" s="403"/>
      <c r="AY373" s="403"/>
      <c r="AZ373" s="403"/>
      <c r="BA373" s="430"/>
      <c r="BB373" s="370"/>
      <c r="BC373" s="430"/>
      <c r="BD373" s="430"/>
      <c r="BE373" s="430"/>
      <c r="BF373" s="430"/>
      <c r="BG373" s="430"/>
      <c r="BH373" s="430"/>
      <c r="BI373" s="430"/>
      <c r="BJ373" s="430"/>
      <c r="BK373" s="430"/>
      <c r="BL373" s="430"/>
      <c r="BM373" s="430"/>
      <c r="BN373" s="430"/>
      <c r="BO373" s="430"/>
      <c r="BP373" s="430"/>
      <c r="BQ373" s="430"/>
      <c r="BR373" s="430"/>
      <c r="BS373" s="430"/>
      <c r="BT373" s="430"/>
      <c r="BU373" s="430"/>
      <c r="BV373" s="430"/>
      <c r="BW373" s="430"/>
      <c r="BX373" s="430"/>
      <c r="BY373" s="430"/>
      <c r="BZ373" s="403"/>
      <c r="CA373" s="403"/>
      <c r="CB373" s="403"/>
      <c r="CC373" s="403"/>
      <c r="CD373" s="403"/>
      <c r="CE373" s="403"/>
      <c r="CF373" s="403"/>
      <c r="CG373" s="403"/>
      <c r="CH373" s="403"/>
      <c r="CI373" s="403"/>
      <c r="CJ373" s="403"/>
      <c r="CK373" s="403"/>
      <c r="CL373" s="403"/>
      <c r="CM373" s="403"/>
      <c r="CN373" s="403"/>
      <c r="CO373" s="403"/>
      <c r="CP373" s="403"/>
      <c r="CQ373" s="403"/>
      <c r="CR373" s="403"/>
      <c r="CS373" s="403"/>
      <c r="CT373" s="403"/>
      <c r="CU373" s="403"/>
      <c r="CV373" s="403"/>
      <c r="CW373" s="403"/>
      <c r="CX373" s="403"/>
      <c r="CY373" s="403"/>
      <c r="CZ373" s="403"/>
    </row>
    <row r="374" s="366" customFormat="true" ht="15" customHeight="true" x14ac:dyDescent="0.2">
      <c r="B374" s="368"/>
      <c r="AN374" s="403"/>
      <c r="AO374" s="403"/>
      <c r="AP374" s="403"/>
      <c r="AQ374" s="403"/>
      <c r="AR374" s="403"/>
      <c r="AS374" s="403"/>
      <c r="AT374" s="403"/>
      <c r="AU374" s="403"/>
      <c r="AV374" s="403"/>
      <c r="AW374" s="403"/>
      <c r="AX374" s="403"/>
      <c r="AY374" s="403"/>
      <c r="AZ374" s="403"/>
      <c r="BA374" s="430"/>
      <c r="BB374" s="370"/>
      <c r="BC374" s="430"/>
      <c r="BD374" s="430"/>
      <c r="BE374" s="430"/>
      <c r="BF374" s="430"/>
      <c r="BG374" s="430"/>
      <c r="BH374" s="430"/>
      <c r="BI374" s="430"/>
      <c r="BJ374" s="430"/>
      <c r="BK374" s="430"/>
      <c r="BL374" s="430"/>
      <c r="BM374" s="430"/>
      <c r="BN374" s="430"/>
      <c r="BO374" s="430"/>
      <c r="BP374" s="430"/>
      <c r="BQ374" s="430"/>
      <c r="BR374" s="430"/>
      <c r="BS374" s="430"/>
      <c r="BT374" s="430"/>
      <c r="BU374" s="430"/>
      <c r="BV374" s="430"/>
      <c r="BW374" s="430"/>
      <c r="BX374" s="430"/>
      <c r="BY374" s="430"/>
      <c r="BZ374" s="403"/>
      <c r="CA374" s="403"/>
      <c r="CB374" s="403"/>
      <c r="CC374" s="403"/>
      <c r="CD374" s="403"/>
      <c r="CE374" s="403"/>
      <c r="CF374" s="403"/>
      <c r="CG374" s="403"/>
      <c r="CH374" s="403"/>
      <c r="CI374" s="403"/>
      <c r="CJ374" s="403"/>
      <c r="CK374" s="403"/>
      <c r="CL374" s="403"/>
      <c r="CM374" s="403"/>
      <c r="CN374" s="403"/>
      <c r="CO374" s="403"/>
      <c r="CP374" s="403"/>
      <c r="CQ374" s="403"/>
      <c r="CR374" s="403"/>
      <c r="CS374" s="403"/>
      <c r="CT374" s="403"/>
      <c r="CU374" s="403"/>
      <c r="CV374" s="403"/>
      <c r="CW374" s="403"/>
      <c r="CX374" s="403"/>
      <c r="CY374" s="403"/>
      <c r="CZ374" s="403"/>
    </row>
    <row r="375" s="366" customFormat="true" ht="15" customHeight="true" x14ac:dyDescent="0.2">
      <c r="B375" s="368"/>
      <c r="AN375" s="403"/>
      <c r="AO375" s="403"/>
      <c r="AP375" s="403"/>
      <c r="AQ375" s="403"/>
      <c r="AR375" s="403"/>
      <c r="AS375" s="403"/>
      <c r="AT375" s="403"/>
      <c r="AU375" s="403"/>
      <c r="AV375" s="403"/>
      <c r="AW375" s="403"/>
      <c r="AX375" s="403"/>
      <c r="AY375" s="403"/>
      <c r="AZ375" s="403"/>
      <c r="BA375" s="367"/>
      <c r="BB375" s="365"/>
      <c r="BC375" s="365"/>
      <c r="BD375" s="365"/>
      <c r="BE375" s="365"/>
      <c r="BF375" s="365"/>
      <c r="BG375" s="365"/>
      <c r="BH375" s="365"/>
      <c r="BI375" s="365"/>
      <c r="BJ375" s="365"/>
      <c r="BK375" s="365"/>
      <c r="BL375" s="365"/>
      <c r="BM375" s="365"/>
      <c r="BN375" s="365"/>
      <c r="BO375" s="365"/>
      <c r="BP375" s="365"/>
      <c r="BQ375" s="365"/>
      <c r="BR375" s="365"/>
      <c r="BS375" s="365"/>
      <c r="BT375" s="365"/>
      <c r="BU375" s="365"/>
      <c r="BV375" s="365"/>
      <c r="BW375" s="365"/>
      <c r="BX375" s="365"/>
      <c r="BY375" s="367"/>
      <c r="BZ375" s="402"/>
      <c r="CA375" s="402"/>
      <c r="CB375" s="402"/>
      <c r="CC375" s="402"/>
      <c r="CD375" s="402"/>
      <c r="CE375" s="402"/>
      <c r="CF375" s="402"/>
      <c r="CG375" s="402"/>
      <c r="CH375" s="402"/>
      <c r="CI375" s="402"/>
      <c r="CJ375" s="402"/>
      <c r="CK375" s="402"/>
      <c r="CL375" s="402"/>
      <c r="CM375" s="402"/>
      <c r="CN375" s="402"/>
      <c r="CO375" s="402"/>
      <c r="CP375" s="402"/>
      <c r="CQ375" s="402"/>
      <c r="CR375" s="402"/>
      <c r="CS375" s="402"/>
      <c r="CT375" s="402"/>
      <c r="CU375" s="402"/>
      <c r="CV375" s="402"/>
      <c r="CW375" s="402"/>
      <c r="CX375" s="402"/>
      <c r="CY375" s="402"/>
      <c r="CZ375" s="402"/>
    </row>
    <row r="376" s="366" customFormat="true" ht="15" customHeight="true" x14ac:dyDescent="0.2">
      <c r="B376" s="368"/>
      <c r="AN376" s="403"/>
      <c r="AO376" s="403"/>
      <c r="AP376" s="403"/>
      <c r="AQ376" s="403"/>
      <c r="AR376" s="403"/>
      <c r="AS376" s="403"/>
      <c r="AT376" s="403"/>
      <c r="AU376" s="403"/>
      <c r="AV376" s="403"/>
      <c r="AW376" s="403"/>
      <c r="AX376" s="403"/>
      <c r="AY376" s="403"/>
      <c r="AZ376" s="403"/>
      <c r="BA376" s="367"/>
      <c r="BB376" s="365"/>
      <c r="BC376" s="365"/>
      <c r="BD376" s="365"/>
      <c r="BE376" s="365"/>
      <c r="BF376" s="365"/>
      <c r="BG376" s="365"/>
      <c r="BH376" s="365"/>
      <c r="BI376" s="365"/>
      <c r="BJ376" s="365"/>
      <c r="BK376" s="365"/>
      <c r="BL376" s="365"/>
      <c r="BM376" s="365"/>
      <c r="BN376" s="365"/>
      <c r="BO376" s="365"/>
      <c r="BP376" s="365"/>
      <c r="BQ376" s="365"/>
      <c r="BR376" s="365"/>
      <c r="BS376" s="365"/>
      <c r="BT376" s="365"/>
      <c r="BU376" s="365"/>
      <c r="BV376" s="365"/>
      <c r="BW376" s="365"/>
      <c r="BX376" s="365"/>
      <c r="BY376" s="367"/>
      <c r="BZ376" s="402"/>
      <c r="CA376" s="402"/>
      <c r="CB376" s="402"/>
      <c r="CC376" s="402"/>
      <c r="CD376" s="402"/>
      <c r="CE376" s="402"/>
      <c r="CF376" s="402"/>
      <c r="CG376" s="402"/>
      <c r="CH376" s="402"/>
      <c r="CI376" s="402"/>
      <c r="CJ376" s="402"/>
      <c r="CK376" s="402"/>
      <c r="CL376" s="402"/>
      <c r="CM376" s="402"/>
      <c r="CN376" s="402"/>
      <c r="CO376" s="402"/>
      <c r="CP376" s="402"/>
      <c r="CQ376" s="402"/>
      <c r="CR376" s="402"/>
      <c r="CS376" s="402"/>
      <c r="CT376" s="402"/>
      <c r="CU376" s="402"/>
      <c r="CV376" s="402"/>
      <c r="CW376" s="402"/>
      <c r="CX376" s="402"/>
      <c r="CY376" s="402"/>
      <c r="CZ376" s="402"/>
    </row>
    <row r="377" s="366" customFormat="true" ht="15" customHeight="true" x14ac:dyDescent="0.2">
      <c r="B377" s="368"/>
      <c r="AN377" s="403"/>
      <c r="AO377" s="403"/>
      <c r="AP377" s="403"/>
      <c r="AQ377" s="403"/>
      <c r="AR377" s="403"/>
      <c r="AS377" s="403"/>
      <c r="AT377" s="403"/>
      <c r="AU377" s="403"/>
      <c r="AV377" s="403"/>
      <c r="AW377" s="403"/>
      <c r="AX377" s="403"/>
      <c r="AY377" s="403"/>
      <c r="AZ377" s="403"/>
      <c r="BA377" s="367"/>
      <c r="BB377" s="365"/>
      <c r="BC377" s="365"/>
      <c r="BD377" s="365"/>
      <c r="BE377" s="365"/>
      <c r="BF377" s="365"/>
      <c r="BG377" s="365"/>
      <c r="BH377" s="365"/>
      <c r="BI377" s="365"/>
      <c r="BJ377" s="365"/>
      <c r="BK377" s="365"/>
      <c r="BL377" s="365"/>
      <c r="BM377" s="365"/>
      <c r="BN377" s="365"/>
      <c r="BO377" s="365"/>
      <c r="BP377" s="365"/>
      <c r="BQ377" s="365"/>
      <c r="BR377" s="365"/>
      <c r="BS377" s="365"/>
      <c r="BT377" s="365"/>
      <c r="BU377" s="365"/>
      <c r="BV377" s="365"/>
      <c r="BW377" s="365"/>
      <c r="BX377" s="365"/>
      <c r="BY377" s="367"/>
      <c r="BZ377" s="402"/>
      <c r="CA377" s="402"/>
      <c r="CB377" s="402"/>
      <c r="CC377" s="402"/>
      <c r="CD377" s="402"/>
      <c r="CE377" s="402"/>
      <c r="CF377" s="402"/>
      <c r="CG377" s="402"/>
      <c r="CH377" s="402"/>
      <c r="CI377" s="402"/>
      <c r="CJ377" s="402"/>
      <c r="CK377" s="402"/>
      <c r="CL377" s="402"/>
      <c r="CM377" s="402"/>
      <c r="CN377" s="402"/>
      <c r="CO377" s="402"/>
      <c r="CP377" s="402"/>
      <c r="CQ377" s="402"/>
      <c r="CR377" s="402"/>
      <c r="CS377" s="402"/>
      <c r="CT377" s="402"/>
      <c r="CU377" s="402"/>
      <c r="CV377" s="402"/>
      <c r="CW377" s="402"/>
      <c r="CX377" s="402"/>
      <c r="CY377" s="402"/>
      <c r="CZ377" s="402"/>
    </row>
    <row r="378" s="366" customFormat="true" ht="15" customHeight="true" x14ac:dyDescent="0.2">
      <c r="B378" s="368"/>
      <c r="AN378" s="403"/>
      <c r="AO378" s="403"/>
      <c r="AP378" s="403"/>
      <c r="AQ378" s="403"/>
      <c r="AR378" s="403"/>
      <c r="AS378" s="403"/>
      <c r="AT378" s="403"/>
      <c r="AU378" s="403"/>
      <c r="AV378" s="403"/>
      <c r="AW378" s="403"/>
      <c r="AX378" s="403"/>
      <c r="AY378" s="403"/>
      <c r="AZ378" s="403"/>
      <c r="BA378" s="367"/>
      <c r="BB378" s="365"/>
      <c r="BC378" s="365"/>
      <c r="BD378" s="365"/>
      <c r="BE378" s="365"/>
      <c r="BF378" s="365"/>
      <c r="BG378" s="365"/>
      <c r="BH378" s="365"/>
      <c r="BI378" s="365"/>
      <c r="BJ378" s="365"/>
      <c r="BK378" s="365"/>
      <c r="BL378" s="365"/>
      <c r="BM378" s="365"/>
      <c r="BN378" s="365"/>
      <c r="BO378" s="365"/>
      <c r="BP378" s="365"/>
      <c r="BQ378" s="365"/>
      <c r="BR378" s="365"/>
      <c r="BS378" s="365"/>
      <c r="BT378" s="365"/>
      <c r="BU378" s="365"/>
      <c r="BV378" s="365"/>
      <c r="BW378" s="365"/>
      <c r="BX378" s="365"/>
      <c r="BY378" s="367"/>
      <c r="BZ378" s="402"/>
      <c r="CA378" s="402"/>
      <c r="CB378" s="402"/>
      <c r="CC378" s="402"/>
      <c r="CD378" s="402"/>
      <c r="CE378" s="402"/>
      <c r="CF378" s="402"/>
      <c r="CG378" s="402"/>
      <c r="CH378" s="402"/>
      <c r="CI378" s="402"/>
      <c r="CJ378" s="402"/>
      <c r="CK378" s="402"/>
      <c r="CL378" s="402"/>
      <c r="CM378" s="402"/>
      <c r="CN378" s="402"/>
      <c r="CO378" s="402"/>
      <c r="CP378" s="402"/>
      <c r="CQ378" s="402"/>
      <c r="CR378" s="402"/>
      <c r="CS378" s="402"/>
      <c r="CT378" s="402"/>
      <c r="CU378" s="402"/>
      <c r="CV378" s="402"/>
      <c r="CW378" s="402"/>
      <c r="CX378" s="402"/>
      <c r="CY378" s="402"/>
      <c r="CZ378" s="402"/>
    </row>
    <row r="379" s="366" customFormat="true" ht="15" customHeight="true" x14ac:dyDescent="0.2">
      <c r="B379" s="368"/>
      <c r="AN379" s="403"/>
      <c r="AO379" s="403"/>
      <c r="AP379" s="403"/>
      <c r="AQ379" s="403"/>
      <c r="AR379" s="403"/>
      <c r="AS379" s="403"/>
      <c r="AT379" s="403"/>
      <c r="AU379" s="403"/>
      <c r="AV379" s="403"/>
      <c r="AW379" s="403"/>
      <c r="AX379" s="403"/>
      <c r="AY379" s="403"/>
      <c r="AZ379" s="403"/>
      <c r="BA379" s="367"/>
      <c r="BB379" s="365"/>
      <c r="BC379" s="365"/>
      <c r="BD379" s="365"/>
      <c r="BE379" s="365"/>
      <c r="BF379" s="365"/>
      <c r="BG379" s="365"/>
      <c r="BH379" s="365"/>
      <c r="BI379" s="365"/>
      <c r="BJ379" s="365"/>
      <c r="BK379" s="365"/>
      <c r="BL379" s="365"/>
      <c r="BM379" s="365"/>
      <c r="BN379" s="365"/>
      <c r="BO379" s="365"/>
      <c r="BP379" s="365"/>
      <c r="BQ379" s="365"/>
      <c r="BR379" s="365"/>
      <c r="BS379" s="365"/>
      <c r="BT379" s="365"/>
      <c r="BU379" s="365"/>
      <c r="BV379" s="365"/>
      <c r="BW379" s="365"/>
      <c r="BX379" s="365"/>
      <c r="BY379" s="367"/>
      <c r="BZ379" s="402"/>
      <c r="CA379" s="402"/>
      <c r="CB379" s="402"/>
      <c r="CC379" s="402"/>
      <c r="CD379" s="402"/>
      <c r="CE379" s="402"/>
      <c r="CF379" s="402"/>
      <c r="CG379" s="402"/>
      <c r="CH379" s="402"/>
      <c r="CI379" s="402"/>
      <c r="CJ379" s="402"/>
      <c r="CK379" s="402"/>
      <c r="CL379" s="402"/>
      <c r="CM379" s="402"/>
      <c r="CN379" s="402"/>
      <c r="CO379" s="402"/>
      <c r="CP379" s="402"/>
      <c r="CQ379" s="402"/>
      <c r="CR379" s="402"/>
      <c r="CS379" s="402"/>
      <c r="CT379" s="402"/>
      <c r="CU379" s="402"/>
      <c r="CV379" s="402"/>
      <c r="CW379" s="402"/>
      <c r="CX379" s="402"/>
      <c r="CY379" s="402"/>
      <c r="CZ379" s="402"/>
    </row>
    <row r="380" s="366" customFormat="true" ht="15" customHeight="true" x14ac:dyDescent="0.2">
      <c r="B380" s="368"/>
      <c r="AN380" s="403"/>
      <c r="AO380" s="403"/>
      <c r="AP380" s="403"/>
      <c r="AQ380" s="403"/>
      <c r="AR380" s="403"/>
      <c r="AS380" s="403"/>
      <c r="AT380" s="403"/>
      <c r="AU380" s="403"/>
      <c r="AV380" s="403"/>
      <c r="AW380" s="403"/>
      <c r="AX380" s="403"/>
      <c r="AY380" s="403"/>
      <c r="AZ380" s="403"/>
      <c r="BA380" s="367"/>
      <c r="BB380" s="365"/>
      <c r="BC380" s="365"/>
      <c r="BD380" s="365"/>
      <c r="BE380" s="365"/>
      <c r="BF380" s="365"/>
      <c r="BG380" s="365"/>
      <c r="BH380" s="365"/>
      <c r="BI380" s="365"/>
      <c r="BJ380" s="365"/>
      <c r="BK380" s="365"/>
      <c r="BL380" s="365"/>
      <c r="BM380" s="365"/>
      <c r="BN380" s="365"/>
      <c r="BO380" s="365"/>
      <c r="BP380" s="365"/>
      <c r="BQ380" s="365"/>
      <c r="BR380" s="365"/>
      <c r="BS380" s="365"/>
      <c r="BT380" s="365"/>
      <c r="BU380" s="365"/>
      <c r="BV380" s="365"/>
      <c r="BW380" s="365"/>
      <c r="BX380" s="365"/>
      <c r="BY380" s="367"/>
      <c r="BZ380" s="402"/>
      <c r="CA380" s="402"/>
      <c r="CB380" s="402"/>
      <c r="CC380" s="402"/>
      <c r="CD380" s="402"/>
      <c r="CE380" s="402"/>
      <c r="CF380" s="402"/>
      <c r="CG380" s="402"/>
      <c r="CH380" s="402"/>
      <c r="CI380" s="402"/>
      <c r="CJ380" s="402"/>
      <c r="CK380" s="402"/>
      <c r="CL380" s="402"/>
      <c r="CM380" s="402"/>
      <c r="CN380" s="402"/>
      <c r="CO380" s="402"/>
      <c r="CP380" s="402"/>
      <c r="CQ380" s="402"/>
      <c r="CR380" s="402"/>
      <c r="CS380" s="402"/>
      <c r="CT380" s="402"/>
      <c r="CU380" s="402"/>
      <c r="CV380" s="402"/>
      <c r="CW380" s="402"/>
      <c r="CX380" s="402"/>
      <c r="CY380" s="402"/>
      <c r="CZ380" s="402"/>
    </row>
    <row r="381" s="366" customFormat="true" ht="15" customHeight="true" x14ac:dyDescent="0.2">
      <c r="B381" s="368"/>
      <c r="AN381" s="403"/>
      <c r="AO381" s="403"/>
      <c r="AP381" s="403"/>
      <c r="AQ381" s="403"/>
      <c r="AR381" s="403"/>
      <c r="AS381" s="403"/>
      <c r="AT381" s="403"/>
      <c r="AU381" s="403"/>
      <c r="AV381" s="403"/>
      <c r="AW381" s="403"/>
      <c r="AX381" s="403"/>
      <c r="AY381" s="403"/>
      <c r="AZ381" s="403"/>
      <c r="BA381" s="367"/>
      <c r="BB381" s="365"/>
      <c r="BC381" s="365"/>
      <c r="BD381" s="365"/>
      <c r="BE381" s="365"/>
      <c r="BF381" s="365"/>
      <c r="BG381" s="365"/>
      <c r="BH381" s="365"/>
      <c r="BI381" s="365"/>
      <c r="BJ381" s="365"/>
      <c r="BK381" s="365"/>
      <c r="BL381" s="365"/>
      <c r="BM381" s="365"/>
      <c r="BN381" s="365"/>
      <c r="BO381" s="365"/>
      <c r="BP381" s="365"/>
      <c r="BQ381" s="365"/>
      <c r="BR381" s="365"/>
      <c r="BS381" s="365"/>
      <c r="BT381" s="365"/>
      <c r="BU381" s="365"/>
      <c r="BV381" s="365"/>
      <c r="BW381" s="365"/>
      <c r="BX381" s="365"/>
      <c r="BY381" s="367"/>
      <c r="BZ381" s="402"/>
      <c r="CA381" s="402"/>
      <c r="CB381" s="402"/>
      <c r="CC381" s="402"/>
      <c r="CD381" s="402"/>
      <c r="CE381" s="402"/>
      <c r="CF381" s="402"/>
      <c r="CG381" s="402"/>
      <c r="CH381" s="402"/>
      <c r="CI381" s="402"/>
      <c r="CJ381" s="402"/>
      <c r="CK381" s="402"/>
      <c r="CL381" s="402"/>
      <c r="CM381" s="402"/>
      <c r="CN381" s="402"/>
      <c r="CO381" s="402"/>
      <c r="CP381" s="402"/>
      <c r="CQ381" s="402"/>
      <c r="CR381" s="402"/>
      <c r="CS381" s="402"/>
      <c r="CT381" s="402"/>
      <c r="CU381" s="402"/>
      <c r="CV381" s="402"/>
      <c r="CW381" s="402"/>
      <c r="CX381" s="402"/>
      <c r="CY381" s="402"/>
      <c r="CZ381" s="402"/>
    </row>
    <row r="382" s="366" customFormat="true" ht="15" customHeight="true" x14ac:dyDescent="0.2">
      <c r="B382" s="368"/>
      <c r="AN382" s="403"/>
      <c r="AO382" s="403"/>
      <c r="AP382" s="403"/>
      <c r="AQ382" s="403"/>
      <c r="AR382" s="403"/>
      <c r="AS382" s="403"/>
      <c r="AT382" s="403"/>
      <c r="AU382" s="403"/>
      <c r="AV382" s="403"/>
      <c r="AW382" s="403"/>
      <c r="AX382" s="403"/>
      <c r="AY382" s="403"/>
      <c r="AZ382" s="403"/>
      <c r="BA382" s="367"/>
      <c r="BB382" s="365"/>
      <c r="BC382" s="365"/>
      <c r="BD382" s="365"/>
      <c r="BE382" s="365"/>
      <c r="BF382" s="365"/>
      <c r="BG382" s="365"/>
      <c r="BH382" s="365"/>
      <c r="BI382" s="365"/>
      <c r="BJ382" s="365"/>
      <c r="BK382" s="365"/>
      <c r="BL382" s="365"/>
      <c r="BM382" s="365"/>
      <c r="BN382" s="365"/>
      <c r="BO382" s="365"/>
      <c r="BP382" s="365"/>
      <c r="BQ382" s="365"/>
      <c r="BR382" s="365"/>
      <c r="BS382" s="365"/>
      <c r="BT382" s="365"/>
      <c r="BU382" s="365"/>
      <c r="BV382" s="365"/>
      <c r="BW382" s="365"/>
      <c r="BX382" s="365"/>
      <c r="BY382" s="367"/>
      <c r="BZ382" s="402"/>
      <c r="CA382" s="402"/>
      <c r="CB382" s="402"/>
      <c r="CC382" s="402"/>
      <c r="CD382" s="402"/>
      <c r="CE382" s="402"/>
      <c r="CF382" s="402"/>
      <c r="CG382" s="402"/>
      <c r="CH382" s="402"/>
      <c r="CI382" s="402"/>
      <c r="CJ382" s="402"/>
      <c r="CK382" s="402"/>
      <c r="CL382" s="402"/>
      <c r="CM382" s="402"/>
      <c r="CN382" s="402"/>
      <c r="CO382" s="402"/>
      <c r="CP382" s="402"/>
      <c r="CQ382" s="402"/>
      <c r="CR382" s="402"/>
      <c r="CS382" s="402"/>
      <c r="CT382" s="402"/>
      <c r="CU382" s="402"/>
      <c r="CV382" s="402"/>
      <c r="CW382" s="402"/>
      <c r="CX382" s="402"/>
      <c r="CY382" s="402"/>
      <c r="CZ382" s="402"/>
    </row>
    <row r="383" s="366" customFormat="true" ht="15" customHeight="true" x14ac:dyDescent="0.2">
      <c r="B383" s="368"/>
      <c r="AN383" s="403"/>
      <c r="AO383" s="403"/>
      <c r="AP383" s="403"/>
      <c r="AQ383" s="403"/>
      <c r="AR383" s="403"/>
      <c r="AS383" s="403"/>
      <c r="AT383" s="403"/>
      <c r="AU383" s="403"/>
      <c r="AV383" s="403"/>
      <c r="AW383" s="403"/>
      <c r="AX383" s="403"/>
      <c r="AY383" s="403"/>
      <c r="AZ383" s="403"/>
      <c r="BA383" s="367"/>
      <c r="BB383" s="365"/>
      <c r="BC383" s="365"/>
      <c r="BD383" s="365"/>
      <c r="BE383" s="365"/>
      <c r="BF383" s="365"/>
      <c r="BG383" s="365"/>
      <c r="BH383" s="365"/>
      <c r="BI383" s="365"/>
      <c r="BJ383" s="365"/>
      <c r="BK383" s="365"/>
      <c r="BL383" s="365"/>
      <c r="BM383" s="365"/>
      <c r="BN383" s="365"/>
      <c r="BO383" s="365"/>
      <c r="BP383" s="365"/>
      <c r="BQ383" s="365"/>
      <c r="BR383" s="365"/>
      <c r="BS383" s="365"/>
      <c r="BT383" s="365"/>
      <c r="BU383" s="365"/>
      <c r="BV383" s="365"/>
      <c r="BW383" s="365"/>
      <c r="BX383" s="365"/>
      <c r="BY383" s="367"/>
      <c r="BZ383" s="402"/>
      <c r="CA383" s="402"/>
      <c r="CB383" s="402"/>
      <c r="CC383" s="402"/>
      <c r="CD383" s="402"/>
      <c r="CE383" s="402"/>
      <c r="CF383" s="402"/>
      <c r="CG383" s="402"/>
      <c r="CH383" s="402"/>
      <c r="CI383" s="402"/>
      <c r="CJ383" s="402"/>
      <c r="CK383" s="402"/>
      <c r="CL383" s="402"/>
      <c r="CM383" s="402"/>
      <c r="CN383" s="402"/>
      <c r="CO383" s="402"/>
      <c r="CP383" s="402"/>
      <c r="CQ383" s="402"/>
      <c r="CR383" s="402"/>
      <c r="CS383" s="402"/>
      <c r="CT383" s="402"/>
      <c r="CU383" s="402"/>
      <c r="CV383" s="402"/>
      <c r="CW383" s="402"/>
      <c r="CX383" s="402"/>
      <c r="CY383" s="402"/>
      <c r="CZ383" s="402"/>
    </row>
    <row r="384" s="366" customFormat="true" ht="15" customHeight="true" x14ac:dyDescent="0.2">
      <c r="B384" s="368"/>
      <c r="AN384" s="403"/>
      <c r="AO384" s="403"/>
      <c r="AP384" s="403"/>
      <c r="AQ384" s="403"/>
      <c r="AR384" s="403"/>
      <c r="AS384" s="403"/>
      <c r="AT384" s="403"/>
      <c r="AU384" s="403"/>
      <c r="AV384" s="403"/>
      <c r="AW384" s="403"/>
      <c r="AX384" s="403"/>
      <c r="AY384" s="403"/>
      <c r="AZ384" s="403"/>
      <c r="BA384" s="367"/>
      <c r="BB384" s="365"/>
      <c r="BC384" s="365"/>
      <c r="BD384" s="365"/>
      <c r="BE384" s="365"/>
      <c r="BF384" s="365"/>
      <c r="BG384" s="365"/>
      <c r="BH384" s="365"/>
      <c r="BI384" s="365"/>
      <c r="BJ384" s="365"/>
      <c r="BK384" s="365"/>
      <c r="BL384" s="365"/>
      <c r="BM384" s="365"/>
      <c r="BN384" s="365"/>
      <c r="BO384" s="365"/>
      <c r="BP384" s="365"/>
      <c r="BQ384" s="365"/>
      <c r="BR384" s="365"/>
      <c r="BS384" s="365"/>
      <c r="BT384" s="365"/>
      <c r="BU384" s="365"/>
      <c r="BV384" s="365"/>
      <c r="BW384" s="365"/>
      <c r="BX384" s="365"/>
      <c r="BY384" s="367"/>
      <c r="BZ384" s="402"/>
      <c r="CA384" s="402"/>
      <c r="CB384" s="402"/>
      <c r="CC384" s="402"/>
      <c r="CD384" s="402"/>
      <c r="CE384" s="402"/>
      <c r="CF384" s="402"/>
      <c r="CG384" s="402"/>
      <c r="CH384" s="402"/>
      <c r="CI384" s="402"/>
      <c r="CJ384" s="402"/>
      <c r="CK384" s="402"/>
      <c r="CL384" s="402"/>
      <c r="CM384" s="402"/>
      <c r="CN384" s="402"/>
      <c r="CO384" s="402"/>
      <c r="CP384" s="402"/>
      <c r="CQ384" s="402"/>
      <c r="CR384" s="402"/>
      <c r="CS384" s="402"/>
      <c r="CT384" s="402"/>
      <c r="CU384" s="402"/>
      <c r="CV384" s="402"/>
      <c r="CW384" s="402"/>
      <c r="CX384" s="402"/>
      <c r="CY384" s="402"/>
      <c r="CZ384" s="402"/>
    </row>
    <row r="385" s="366" customFormat="true" ht="15" customHeight="true" x14ac:dyDescent="0.2">
      <c r="B385" s="368"/>
      <c r="AN385" s="403"/>
      <c r="AO385" s="403"/>
      <c r="AP385" s="403"/>
      <c r="AQ385" s="403"/>
      <c r="AR385" s="403"/>
      <c r="AS385" s="403"/>
      <c r="AT385" s="403"/>
      <c r="AU385" s="403"/>
      <c r="AV385" s="403"/>
      <c r="AW385" s="403"/>
      <c r="AX385" s="403"/>
      <c r="AY385" s="403"/>
      <c r="AZ385" s="403"/>
      <c r="BA385" s="367"/>
      <c r="BB385" s="365"/>
      <c r="BC385" s="365"/>
      <c r="BD385" s="365"/>
      <c r="BE385" s="365"/>
      <c r="BF385" s="365"/>
      <c r="BG385" s="365"/>
      <c r="BH385" s="365"/>
      <c r="BI385" s="365"/>
      <c r="BJ385" s="365"/>
      <c r="BK385" s="365"/>
      <c r="BL385" s="365"/>
      <c r="BM385" s="365"/>
      <c r="BN385" s="365"/>
      <c r="BO385" s="365"/>
      <c r="BP385" s="365"/>
      <c r="BQ385" s="365"/>
      <c r="BR385" s="365"/>
      <c r="BS385" s="365"/>
      <c r="BT385" s="365"/>
      <c r="BU385" s="365"/>
      <c r="BV385" s="365"/>
      <c r="BW385" s="365"/>
      <c r="BX385" s="365"/>
      <c r="BY385" s="367"/>
      <c r="BZ385" s="402"/>
      <c r="CA385" s="402"/>
      <c r="CB385" s="402"/>
      <c r="CC385" s="402"/>
      <c r="CD385" s="402"/>
      <c r="CE385" s="402"/>
      <c r="CF385" s="402"/>
      <c r="CG385" s="402"/>
      <c r="CH385" s="402"/>
      <c r="CI385" s="402"/>
      <c r="CJ385" s="402"/>
      <c r="CK385" s="402"/>
      <c r="CL385" s="402"/>
      <c r="CM385" s="402"/>
      <c r="CN385" s="402"/>
      <c r="CO385" s="402"/>
      <c r="CP385" s="402"/>
      <c r="CQ385" s="402"/>
      <c r="CR385" s="402"/>
      <c r="CS385" s="402"/>
      <c r="CT385" s="402"/>
      <c r="CU385" s="402"/>
      <c r="CV385" s="402"/>
      <c r="CW385" s="402"/>
      <c r="CX385" s="402"/>
      <c r="CY385" s="402"/>
      <c r="CZ385" s="402"/>
    </row>
    <row r="386" s="366" customFormat="true" ht="15" customHeight="true" x14ac:dyDescent="0.2">
      <c r="B386" s="368"/>
      <c r="AN386" s="403"/>
      <c r="AO386" s="403"/>
      <c r="AP386" s="403"/>
      <c r="AQ386" s="403"/>
      <c r="AR386" s="403"/>
      <c r="AS386" s="403"/>
      <c r="AT386" s="403"/>
      <c r="AU386" s="403"/>
      <c r="AV386" s="403"/>
      <c r="AW386" s="403"/>
      <c r="AX386" s="403"/>
      <c r="AY386" s="403"/>
      <c r="AZ386" s="403"/>
      <c r="BA386" s="367"/>
      <c r="BB386" s="365"/>
      <c r="BC386" s="365"/>
      <c r="BD386" s="365"/>
      <c r="BE386" s="365"/>
      <c r="BF386" s="365"/>
      <c r="BG386" s="365"/>
      <c r="BH386" s="365"/>
      <c r="BI386" s="365"/>
      <c r="BJ386" s="365"/>
      <c r="BK386" s="365"/>
      <c r="BL386" s="365"/>
      <c r="BM386" s="365"/>
      <c r="BN386" s="365"/>
      <c r="BO386" s="365"/>
      <c r="BP386" s="365"/>
      <c r="BQ386" s="365"/>
      <c r="BR386" s="365"/>
      <c r="BS386" s="365"/>
      <c r="BT386" s="365"/>
      <c r="BU386" s="365"/>
      <c r="BV386" s="365"/>
      <c r="BW386" s="365"/>
      <c r="BX386" s="365"/>
      <c r="BY386" s="367"/>
      <c r="BZ386" s="402"/>
      <c r="CA386" s="402"/>
      <c r="CB386" s="402"/>
      <c r="CC386" s="402"/>
      <c r="CD386" s="402"/>
      <c r="CE386" s="402"/>
      <c r="CF386" s="402"/>
      <c r="CG386" s="402"/>
      <c r="CH386" s="402"/>
      <c r="CI386" s="402"/>
      <c r="CJ386" s="402"/>
      <c r="CK386" s="402"/>
      <c r="CL386" s="402"/>
      <c r="CM386" s="402"/>
      <c r="CN386" s="402"/>
      <c r="CO386" s="402"/>
      <c r="CP386" s="402"/>
      <c r="CQ386" s="402"/>
      <c r="CR386" s="402"/>
      <c r="CS386" s="402"/>
      <c r="CT386" s="402"/>
      <c r="CU386" s="402"/>
      <c r="CV386" s="402"/>
      <c r="CW386" s="402"/>
      <c r="CX386" s="402"/>
      <c r="CY386" s="402"/>
      <c r="CZ386" s="402"/>
    </row>
    <row r="387" s="366" customFormat="true" ht="15" customHeight="true" x14ac:dyDescent="0.2">
      <c r="B387" s="368"/>
      <c r="AN387" s="403"/>
      <c r="AO387" s="403"/>
      <c r="AP387" s="403"/>
      <c r="AQ387" s="403"/>
      <c r="AR387" s="403"/>
      <c r="AS387" s="403"/>
      <c r="AT387" s="403"/>
      <c r="AU387" s="403"/>
      <c r="AV387" s="403"/>
      <c r="AW387" s="403"/>
      <c r="AX387" s="403"/>
      <c r="AY387" s="403"/>
      <c r="AZ387" s="403"/>
      <c r="BA387" s="367"/>
      <c r="BB387" s="365"/>
      <c r="BC387" s="365"/>
      <c r="BD387" s="365"/>
      <c r="BE387" s="365"/>
      <c r="BF387" s="365"/>
      <c r="BG387" s="365"/>
      <c r="BH387" s="365"/>
      <c r="BI387" s="365"/>
      <c r="BJ387" s="365"/>
      <c r="BK387" s="365"/>
      <c r="BL387" s="365"/>
      <c r="BM387" s="365"/>
      <c r="BN387" s="365"/>
      <c r="BO387" s="365"/>
      <c r="BP387" s="365"/>
      <c r="BQ387" s="365"/>
      <c r="BR387" s="365"/>
      <c r="BS387" s="365"/>
      <c r="BT387" s="365"/>
      <c r="BU387" s="365"/>
      <c r="BV387" s="365"/>
      <c r="BW387" s="365"/>
      <c r="BX387" s="365"/>
      <c r="BY387" s="367"/>
      <c r="BZ387" s="402"/>
      <c r="CA387" s="402"/>
      <c r="CB387" s="402"/>
      <c r="CC387" s="402"/>
      <c r="CD387" s="402"/>
      <c r="CE387" s="402"/>
      <c r="CF387" s="402"/>
      <c r="CG387" s="402"/>
      <c r="CH387" s="402"/>
      <c r="CI387" s="402"/>
      <c r="CJ387" s="402"/>
      <c r="CK387" s="402"/>
      <c r="CL387" s="402"/>
      <c r="CM387" s="402"/>
      <c r="CN387" s="402"/>
      <c r="CO387" s="402"/>
      <c r="CP387" s="402"/>
      <c r="CQ387" s="402"/>
      <c r="CR387" s="402"/>
      <c r="CS387" s="402"/>
      <c r="CT387" s="402"/>
      <c r="CU387" s="402"/>
      <c r="CV387" s="402"/>
      <c r="CW387" s="402"/>
      <c r="CX387" s="402"/>
      <c r="CY387" s="402"/>
      <c r="CZ387" s="402"/>
    </row>
    <row r="388" s="366" customFormat="true" ht="15" customHeight="true" x14ac:dyDescent="0.2">
      <c r="B388" s="368"/>
      <c r="AN388" s="403"/>
      <c r="AO388" s="403"/>
      <c r="AP388" s="403"/>
      <c r="AQ388" s="403"/>
      <c r="AR388" s="403"/>
      <c r="AS388" s="403"/>
      <c r="AT388" s="403"/>
      <c r="AU388" s="403"/>
      <c r="AV388" s="403"/>
      <c r="AW388" s="403"/>
      <c r="AX388" s="403"/>
      <c r="AY388" s="403"/>
      <c r="AZ388" s="403"/>
      <c r="BA388" s="367"/>
      <c r="BB388" s="365"/>
      <c r="BC388" s="365"/>
      <c r="BD388" s="365"/>
      <c r="BE388" s="365"/>
      <c r="BF388" s="365"/>
      <c r="BG388" s="365"/>
      <c r="BH388" s="365"/>
      <c r="BI388" s="365"/>
      <c r="BJ388" s="365"/>
      <c r="BK388" s="365"/>
      <c r="BL388" s="365"/>
      <c r="BM388" s="365"/>
      <c r="BN388" s="365"/>
      <c r="BO388" s="365"/>
      <c r="BP388" s="365"/>
      <c r="BQ388" s="365"/>
      <c r="BR388" s="365"/>
      <c r="BS388" s="365"/>
      <c r="BT388" s="365"/>
      <c r="BU388" s="365"/>
      <c r="BV388" s="365"/>
      <c r="BW388" s="365"/>
      <c r="BX388" s="365"/>
      <c r="BY388" s="367"/>
      <c r="BZ388" s="402"/>
      <c r="CA388" s="402"/>
      <c r="CB388" s="402"/>
      <c r="CC388" s="402"/>
      <c r="CD388" s="402"/>
      <c r="CE388" s="402"/>
      <c r="CF388" s="402"/>
      <c r="CG388" s="402"/>
      <c r="CH388" s="402"/>
      <c r="CI388" s="402"/>
      <c r="CJ388" s="402"/>
      <c r="CK388" s="402"/>
      <c r="CL388" s="402"/>
      <c r="CM388" s="402"/>
      <c r="CN388" s="402"/>
      <c r="CO388" s="402"/>
      <c r="CP388" s="402"/>
      <c r="CQ388" s="402"/>
      <c r="CR388" s="402"/>
      <c r="CS388" s="402"/>
      <c r="CT388" s="402"/>
      <c r="CU388" s="402"/>
      <c r="CV388" s="402"/>
      <c r="CW388" s="402"/>
      <c r="CX388" s="402"/>
      <c r="CY388" s="402"/>
      <c r="CZ388" s="402"/>
    </row>
    <row r="389" s="366" customFormat="true" ht="15" customHeight="true" x14ac:dyDescent="0.2">
      <c r="B389" s="368"/>
      <c r="AN389" s="403"/>
      <c r="AO389" s="403"/>
      <c r="AP389" s="403"/>
      <c r="AQ389" s="403"/>
      <c r="AR389" s="403"/>
      <c r="AS389" s="403"/>
      <c r="AT389" s="403"/>
      <c r="AU389" s="403"/>
      <c r="AV389" s="403"/>
      <c r="AW389" s="403"/>
      <c r="AX389" s="403"/>
      <c r="AY389" s="403"/>
      <c r="AZ389" s="403"/>
      <c r="BA389" s="367"/>
      <c r="BB389" s="365"/>
      <c r="BC389" s="365"/>
      <c r="BD389" s="365"/>
      <c r="BE389" s="365"/>
      <c r="BF389" s="365"/>
      <c r="BG389" s="365"/>
      <c r="BH389" s="365"/>
      <c r="BI389" s="365"/>
      <c r="BJ389" s="365"/>
      <c r="BK389" s="365"/>
      <c r="BL389" s="365"/>
      <c r="BM389" s="365"/>
      <c r="BN389" s="365"/>
      <c r="BO389" s="365"/>
      <c r="BP389" s="365"/>
      <c r="BQ389" s="365"/>
      <c r="BR389" s="365"/>
      <c r="BS389" s="365"/>
      <c r="BT389" s="365"/>
      <c r="BU389" s="365"/>
      <c r="BV389" s="365"/>
      <c r="BW389" s="365"/>
      <c r="BX389" s="365"/>
      <c r="BY389" s="367"/>
      <c r="BZ389" s="402"/>
      <c r="CA389" s="402"/>
      <c r="CB389" s="402"/>
      <c r="CC389" s="402"/>
      <c r="CD389" s="402"/>
      <c r="CE389" s="402"/>
      <c r="CF389" s="402"/>
      <c r="CG389" s="402"/>
      <c r="CH389" s="402"/>
      <c r="CI389" s="402"/>
      <c r="CJ389" s="402"/>
      <c r="CK389" s="402"/>
      <c r="CL389" s="402"/>
      <c r="CM389" s="402"/>
      <c r="CN389" s="402"/>
      <c r="CO389" s="402"/>
      <c r="CP389" s="402"/>
      <c r="CQ389" s="402"/>
      <c r="CR389" s="402"/>
      <c r="CS389" s="402"/>
      <c r="CT389" s="402"/>
      <c r="CU389" s="402"/>
      <c r="CV389" s="402"/>
      <c r="CW389" s="402"/>
      <c r="CX389" s="402"/>
      <c r="CY389" s="402"/>
      <c r="CZ389" s="402"/>
    </row>
    <row r="390" s="575" customFormat="true" ht="15" customHeight="true" x14ac:dyDescent="0.2">
      <c r="B390" s="594"/>
      <c r="AN390" s="403"/>
      <c r="AO390" s="403"/>
      <c r="AP390" s="403"/>
      <c r="AQ390" s="403"/>
      <c r="AR390" s="403"/>
      <c r="AS390" s="403"/>
      <c r="AT390" s="403"/>
      <c r="AU390" s="403"/>
      <c r="AV390" s="403"/>
      <c r="AW390" s="403"/>
      <c r="AX390" s="403"/>
      <c r="AY390" s="403"/>
      <c r="AZ390" s="403"/>
      <c r="BA390" s="367"/>
      <c r="BB390" s="365"/>
      <c r="BC390" s="365"/>
      <c r="BD390" s="365"/>
      <c r="BE390" s="365"/>
      <c r="BF390" s="365"/>
      <c r="BG390" s="365"/>
      <c r="BH390" s="365"/>
      <c r="BI390" s="365"/>
      <c r="BJ390" s="365"/>
      <c r="BK390" s="365"/>
      <c r="BL390" s="365"/>
      <c r="BM390" s="365"/>
      <c r="BN390" s="365"/>
      <c r="BO390" s="365"/>
      <c r="BP390" s="365"/>
      <c r="BQ390" s="365"/>
      <c r="BR390" s="365"/>
      <c r="BS390" s="365"/>
      <c r="BT390" s="365"/>
      <c r="BU390" s="365"/>
      <c r="BV390" s="365"/>
      <c r="BW390" s="365"/>
      <c r="BX390" s="365"/>
      <c r="BY390" s="367"/>
      <c r="BZ390" s="402"/>
      <c r="CA390" s="402"/>
      <c r="CB390" s="402"/>
      <c r="CC390" s="402"/>
      <c r="CD390" s="402"/>
      <c r="CE390" s="402"/>
      <c r="CF390" s="402"/>
      <c r="CG390" s="402"/>
      <c r="CH390" s="402"/>
      <c r="CI390" s="402"/>
      <c r="CJ390" s="402"/>
      <c r="CK390" s="402"/>
      <c r="CL390" s="402"/>
      <c r="CM390" s="402"/>
      <c r="CN390" s="402"/>
      <c r="CO390" s="402"/>
      <c r="CP390" s="402"/>
      <c r="CQ390" s="402"/>
      <c r="CR390" s="402"/>
      <c r="CS390" s="402"/>
      <c r="CT390" s="402"/>
      <c r="CU390" s="402"/>
      <c r="CV390" s="402"/>
      <c r="CW390" s="402"/>
      <c r="CX390" s="402"/>
      <c r="CY390" s="402"/>
      <c r="CZ390" s="402"/>
    </row>
    <row r="391" s="575" customFormat="true" ht="15" customHeight="true" x14ac:dyDescent="0.2">
      <c r="B391" s="594"/>
      <c r="AN391" s="403"/>
      <c r="AO391" s="403"/>
      <c r="AP391" s="403"/>
      <c r="AQ391" s="403"/>
      <c r="AR391" s="403"/>
      <c r="AS391" s="403"/>
      <c r="AT391" s="403"/>
      <c r="AU391" s="403"/>
      <c r="AV391" s="403"/>
      <c r="AW391" s="403"/>
      <c r="AX391" s="403"/>
      <c r="AY391" s="403"/>
      <c r="AZ391" s="403"/>
      <c r="BA391" s="367"/>
      <c r="BB391" s="365"/>
      <c r="BC391" s="365"/>
      <c r="BD391" s="365"/>
      <c r="BE391" s="365"/>
      <c r="BF391" s="365"/>
      <c r="BG391" s="365"/>
      <c r="BH391" s="365"/>
      <c r="BI391" s="365"/>
      <c r="BJ391" s="365"/>
      <c r="BK391" s="365"/>
      <c r="BL391" s="365"/>
      <c r="BM391" s="365"/>
      <c r="BN391" s="365"/>
      <c r="BO391" s="365"/>
      <c r="BP391" s="365"/>
      <c r="BQ391" s="365"/>
      <c r="BR391" s="365"/>
      <c r="BS391" s="365"/>
      <c r="BT391" s="365"/>
      <c r="BU391" s="365"/>
      <c r="BV391" s="365"/>
      <c r="BW391" s="365"/>
      <c r="BX391" s="365"/>
      <c r="BY391" s="367"/>
      <c r="BZ391" s="402"/>
      <c r="CA391" s="402"/>
      <c r="CB391" s="402"/>
      <c r="CC391" s="402"/>
      <c r="CD391" s="402"/>
      <c r="CE391" s="402"/>
      <c r="CF391" s="402"/>
      <c r="CG391" s="402"/>
      <c r="CH391" s="402"/>
      <c r="CI391" s="402"/>
      <c r="CJ391" s="402"/>
      <c r="CK391" s="402"/>
      <c r="CL391" s="402"/>
      <c r="CM391" s="402"/>
      <c r="CN391" s="402"/>
      <c r="CO391" s="402"/>
      <c r="CP391" s="402"/>
      <c r="CQ391" s="402"/>
      <c r="CR391" s="402"/>
      <c r="CS391" s="402"/>
      <c r="CT391" s="402"/>
      <c r="CU391" s="402"/>
      <c r="CV391" s="402"/>
      <c r="CW391" s="402"/>
      <c r="CX391" s="402"/>
      <c r="CY391" s="402"/>
      <c r="CZ391" s="402"/>
    </row>
    <row r="392" s="575" customFormat="true" ht="15" customHeight="true" x14ac:dyDescent="0.2">
      <c r="AN392" s="403"/>
      <c r="AO392" s="403"/>
      <c r="AP392" s="403"/>
      <c r="AQ392" s="403"/>
      <c r="AR392" s="403"/>
      <c r="AS392" s="403"/>
      <c r="AT392" s="403"/>
      <c r="AU392" s="403"/>
      <c r="AV392" s="403"/>
      <c r="AW392" s="403"/>
      <c r="AX392" s="403"/>
      <c r="AY392" s="403"/>
      <c r="AZ392" s="403"/>
      <c r="BA392" s="367"/>
      <c r="BB392" s="365"/>
      <c r="BC392" s="365"/>
      <c r="BD392" s="365"/>
      <c r="BE392" s="365"/>
      <c r="BF392" s="365"/>
      <c r="BG392" s="365"/>
      <c r="BH392" s="365"/>
      <c r="BI392" s="365"/>
      <c r="BJ392" s="365"/>
      <c r="BK392" s="365"/>
      <c r="BL392" s="365"/>
      <c r="BM392" s="365"/>
      <c r="BN392" s="365"/>
      <c r="BO392" s="365"/>
      <c r="BP392" s="365"/>
      <c r="BQ392" s="365"/>
      <c r="BR392" s="365"/>
      <c r="BS392" s="365"/>
      <c r="BT392" s="365"/>
      <c r="BU392" s="365"/>
      <c r="BV392" s="365"/>
      <c r="BW392" s="365"/>
      <c r="BX392" s="365"/>
      <c r="BY392" s="367"/>
      <c r="BZ392" s="402"/>
      <c r="CA392" s="402"/>
      <c r="CB392" s="402"/>
      <c r="CC392" s="402"/>
      <c r="CD392" s="402"/>
      <c r="CE392" s="402"/>
      <c r="CF392" s="402"/>
      <c r="CG392" s="402"/>
      <c r="CH392" s="402"/>
      <c r="CI392" s="402"/>
      <c r="CJ392" s="402"/>
      <c r="CK392" s="402"/>
      <c r="CL392" s="402"/>
      <c r="CM392" s="402"/>
      <c r="CN392" s="402"/>
      <c r="CO392" s="402"/>
      <c r="CP392" s="402"/>
      <c r="CQ392" s="402"/>
      <c r="CR392" s="402"/>
      <c r="CS392" s="402"/>
      <c r="CT392" s="402"/>
      <c r="CU392" s="402"/>
      <c r="CV392" s="402"/>
      <c r="CW392" s="402"/>
      <c r="CX392" s="402"/>
      <c r="CY392" s="402"/>
      <c r="CZ392" s="402"/>
    </row>
    <row r="393" s="575" customFormat="true" ht="15" customHeight="true" x14ac:dyDescent="0.2">
      <c r="AN393" s="403"/>
      <c r="AO393" s="403"/>
      <c r="AP393" s="403"/>
      <c r="AQ393" s="403"/>
      <c r="AR393" s="403"/>
      <c r="AS393" s="403"/>
      <c r="AT393" s="403"/>
      <c r="AU393" s="403"/>
      <c r="AV393" s="403"/>
      <c r="AW393" s="403"/>
      <c r="AX393" s="403"/>
      <c r="AY393" s="403"/>
      <c r="AZ393" s="403"/>
      <c r="BA393" s="367"/>
      <c r="BB393" s="365"/>
      <c r="BC393" s="365"/>
      <c r="BD393" s="365"/>
      <c r="BE393" s="365"/>
      <c r="BF393" s="365"/>
      <c r="BG393" s="365"/>
      <c r="BH393" s="365"/>
      <c r="BI393" s="365"/>
      <c r="BJ393" s="365"/>
      <c r="BK393" s="365"/>
      <c r="BL393" s="365"/>
      <c r="BM393" s="365"/>
      <c r="BN393" s="365"/>
      <c r="BO393" s="365"/>
      <c r="BP393" s="365"/>
      <c r="BQ393" s="365"/>
      <c r="BR393" s="365"/>
      <c r="BS393" s="365"/>
      <c r="BT393" s="365"/>
      <c r="BU393" s="365"/>
      <c r="BV393" s="365"/>
      <c r="BW393" s="365"/>
      <c r="BX393" s="365"/>
      <c r="BY393" s="367"/>
      <c r="BZ393" s="402"/>
      <c r="CA393" s="402"/>
      <c r="CB393" s="402"/>
      <c r="CC393" s="402"/>
      <c r="CD393" s="402"/>
      <c r="CE393" s="402"/>
      <c r="CF393" s="402"/>
      <c r="CG393" s="402"/>
      <c r="CH393" s="402"/>
      <c r="CI393" s="402"/>
      <c r="CJ393" s="402"/>
      <c r="CK393" s="402"/>
      <c r="CL393" s="402"/>
      <c r="CM393" s="402"/>
      <c r="CN393" s="402"/>
      <c r="CO393" s="402"/>
      <c r="CP393" s="402"/>
      <c r="CQ393" s="402"/>
      <c r="CR393" s="402"/>
      <c r="CS393" s="402"/>
      <c r="CT393" s="402"/>
      <c r="CU393" s="402"/>
      <c r="CV393" s="402"/>
      <c r="CW393" s="402"/>
      <c r="CX393" s="402"/>
      <c r="CY393" s="402"/>
      <c r="CZ393" s="402"/>
    </row>
    <row r="394" s="575" customFormat="true" ht="15" customHeight="true" x14ac:dyDescent="0.2">
      <c r="AN394" s="403"/>
      <c r="AO394" s="403"/>
      <c r="AP394" s="403"/>
      <c r="AQ394" s="403"/>
      <c r="AR394" s="403"/>
      <c r="AS394" s="403"/>
      <c r="AT394" s="403"/>
      <c r="AU394" s="403"/>
      <c r="AV394" s="403"/>
      <c r="AW394" s="403"/>
      <c r="AX394" s="403"/>
      <c r="AY394" s="403"/>
      <c r="AZ394" s="403"/>
      <c r="BA394" s="367"/>
      <c r="BB394" s="365"/>
      <c r="BC394" s="365"/>
      <c r="BD394" s="365"/>
      <c r="BE394" s="365"/>
      <c r="BF394" s="365"/>
      <c r="BG394" s="365"/>
      <c r="BH394" s="365"/>
      <c r="BI394" s="365"/>
      <c r="BJ394" s="365"/>
      <c r="BK394" s="365"/>
      <c r="BL394" s="365"/>
      <c r="BM394" s="365"/>
      <c r="BN394" s="365"/>
      <c r="BO394" s="365"/>
      <c r="BP394" s="365"/>
      <c r="BQ394" s="365"/>
      <c r="BR394" s="365"/>
      <c r="BS394" s="365"/>
      <c r="BT394" s="365"/>
      <c r="BU394" s="365"/>
      <c r="BV394" s="365"/>
      <c r="BW394" s="365"/>
      <c r="BX394" s="365"/>
      <c r="BY394" s="367"/>
      <c r="BZ394" s="402"/>
      <c r="CA394" s="402"/>
      <c r="CB394" s="402"/>
      <c r="CC394" s="402"/>
      <c r="CD394" s="402"/>
      <c r="CE394" s="402"/>
      <c r="CF394" s="402"/>
      <c r="CG394" s="402"/>
      <c r="CH394" s="402"/>
      <c r="CI394" s="402"/>
      <c r="CJ394" s="402"/>
      <c r="CK394" s="402"/>
      <c r="CL394" s="402"/>
      <c r="CM394" s="402"/>
      <c r="CN394" s="402"/>
      <c r="CO394" s="402"/>
      <c r="CP394" s="402"/>
      <c r="CQ394" s="402"/>
      <c r="CR394" s="402"/>
      <c r="CS394" s="402"/>
      <c r="CT394" s="402"/>
      <c r="CU394" s="402"/>
      <c r="CV394" s="402"/>
      <c r="CW394" s="402"/>
      <c r="CX394" s="402"/>
      <c r="CY394" s="402"/>
      <c r="CZ394" s="402"/>
    </row>
    <row r="395" s="575" customFormat="true" ht="15" customHeight="true" x14ac:dyDescent="0.2">
      <c r="AN395" s="403"/>
      <c r="AO395" s="403"/>
      <c r="AP395" s="403"/>
      <c r="AQ395" s="403"/>
      <c r="AR395" s="403"/>
      <c r="AS395" s="403"/>
      <c r="AT395" s="403"/>
      <c r="AU395" s="403"/>
      <c r="AV395" s="403"/>
      <c r="AW395" s="403"/>
      <c r="AX395" s="403"/>
      <c r="AY395" s="403"/>
      <c r="AZ395" s="403"/>
      <c r="BA395" s="367"/>
      <c r="BB395" s="365"/>
      <c r="BC395" s="365"/>
      <c r="BD395" s="365"/>
      <c r="BE395" s="365"/>
      <c r="BF395" s="365"/>
      <c r="BG395" s="365"/>
      <c r="BH395" s="365"/>
      <c r="BI395" s="365"/>
      <c r="BJ395" s="365"/>
      <c r="BK395" s="365"/>
      <c r="BL395" s="365"/>
      <c r="BM395" s="365"/>
      <c r="BN395" s="365"/>
      <c r="BO395" s="365"/>
      <c r="BP395" s="365"/>
      <c r="BQ395" s="365"/>
      <c r="BR395" s="365"/>
      <c r="BS395" s="365"/>
      <c r="BT395" s="365"/>
      <c r="BU395" s="365"/>
      <c r="BV395" s="365"/>
      <c r="BW395" s="365"/>
      <c r="BX395" s="365"/>
      <c r="BY395" s="367"/>
      <c r="BZ395" s="402"/>
      <c r="CA395" s="402"/>
      <c r="CB395" s="402"/>
      <c r="CC395" s="402"/>
      <c r="CD395" s="402"/>
      <c r="CE395" s="402"/>
      <c r="CF395" s="402"/>
      <c r="CG395" s="402"/>
      <c r="CH395" s="402"/>
      <c r="CI395" s="402"/>
      <c r="CJ395" s="402"/>
      <c r="CK395" s="402"/>
      <c r="CL395" s="402"/>
      <c r="CM395" s="402"/>
      <c r="CN395" s="402"/>
      <c r="CO395" s="402"/>
      <c r="CP395" s="402"/>
      <c r="CQ395" s="402"/>
      <c r="CR395" s="402"/>
      <c r="CS395" s="402"/>
      <c r="CT395" s="402"/>
      <c r="CU395" s="402"/>
      <c r="CV395" s="402"/>
      <c r="CW395" s="402"/>
      <c r="CX395" s="402"/>
      <c r="CY395" s="402"/>
      <c r="CZ395" s="402"/>
    </row>
    <row r="396" s="575" customFormat="true" ht="15" customHeight="true" x14ac:dyDescent="0.2">
      <c r="AN396" s="403"/>
      <c r="AO396" s="403"/>
      <c r="AP396" s="403"/>
      <c r="AQ396" s="403"/>
      <c r="AR396" s="403"/>
      <c r="AS396" s="403"/>
      <c r="AT396" s="403"/>
      <c r="AU396" s="403"/>
      <c r="AV396" s="403"/>
      <c r="AW396" s="403"/>
      <c r="AX396" s="403"/>
      <c r="AY396" s="403"/>
      <c r="AZ396" s="403"/>
      <c r="BA396" s="367"/>
      <c r="BB396" s="365"/>
      <c r="BC396" s="365"/>
      <c r="BD396" s="365"/>
      <c r="BE396" s="365"/>
      <c r="BF396" s="365"/>
      <c r="BG396" s="365"/>
      <c r="BH396" s="365"/>
      <c r="BI396" s="365"/>
      <c r="BJ396" s="365"/>
      <c r="BK396" s="365"/>
      <c r="BL396" s="365"/>
      <c r="BM396" s="365"/>
      <c r="BN396" s="365"/>
      <c r="BO396" s="365"/>
      <c r="BP396" s="365"/>
      <c r="BQ396" s="365"/>
      <c r="BR396" s="365"/>
      <c r="BS396" s="365"/>
      <c r="BT396" s="365"/>
      <c r="BU396" s="365"/>
      <c r="BV396" s="365"/>
      <c r="BW396" s="365"/>
      <c r="BX396" s="365"/>
      <c r="BY396" s="367"/>
      <c r="BZ396" s="402"/>
      <c r="CA396" s="402"/>
      <c r="CB396" s="402"/>
      <c r="CC396" s="402"/>
      <c r="CD396" s="402"/>
      <c r="CE396" s="402"/>
      <c r="CF396" s="402"/>
      <c r="CG396" s="402"/>
      <c r="CH396" s="402"/>
      <c r="CI396" s="402"/>
      <c r="CJ396" s="402"/>
      <c r="CK396" s="402"/>
      <c r="CL396" s="402"/>
      <c r="CM396" s="402"/>
      <c r="CN396" s="402"/>
      <c r="CO396" s="402"/>
      <c r="CP396" s="402"/>
      <c r="CQ396" s="402"/>
      <c r="CR396" s="402"/>
      <c r="CS396" s="402"/>
      <c r="CT396" s="402"/>
      <c r="CU396" s="402"/>
      <c r="CV396" s="402"/>
      <c r="CW396" s="402"/>
      <c r="CX396" s="402"/>
      <c r="CY396" s="402"/>
      <c r="CZ396" s="402"/>
    </row>
    <row r="397" s="575" customFormat="true" ht="15" customHeight="true" x14ac:dyDescent="0.2">
      <c r="AN397" s="403"/>
      <c r="AO397" s="403"/>
      <c r="AP397" s="403"/>
      <c r="AQ397" s="403"/>
      <c r="AR397" s="403"/>
      <c r="AS397" s="403"/>
      <c r="AT397" s="403"/>
      <c r="AU397" s="403"/>
      <c r="AV397" s="403"/>
      <c r="AW397" s="403"/>
      <c r="AX397" s="403"/>
      <c r="AY397" s="403"/>
      <c r="AZ397" s="403"/>
      <c r="BA397" s="367"/>
      <c r="BB397" s="365"/>
      <c r="BC397" s="365"/>
      <c r="BD397" s="365"/>
      <c r="BE397" s="365"/>
      <c r="BF397" s="365"/>
      <c r="BG397" s="365"/>
      <c r="BH397" s="365"/>
      <c r="BI397" s="365"/>
      <c r="BJ397" s="365"/>
      <c r="BK397" s="365"/>
      <c r="BL397" s="365"/>
      <c r="BM397" s="365"/>
      <c r="BN397" s="365"/>
      <c r="BO397" s="365"/>
      <c r="BP397" s="365"/>
      <c r="BQ397" s="365"/>
      <c r="BR397" s="365"/>
      <c r="BS397" s="365"/>
      <c r="BT397" s="365"/>
      <c r="BU397" s="365"/>
      <c r="BV397" s="365"/>
      <c r="BW397" s="365"/>
      <c r="BX397" s="365"/>
      <c r="BY397" s="367"/>
      <c r="BZ397" s="402"/>
      <c r="CA397" s="402"/>
      <c r="CB397" s="402"/>
      <c r="CC397" s="402"/>
      <c r="CD397" s="402"/>
      <c r="CE397" s="402"/>
      <c r="CF397" s="402"/>
      <c r="CG397" s="402"/>
      <c r="CH397" s="402"/>
      <c r="CI397" s="402"/>
      <c r="CJ397" s="402"/>
      <c r="CK397" s="402"/>
      <c r="CL397" s="402"/>
      <c r="CM397" s="402"/>
      <c r="CN397" s="402"/>
      <c r="CO397" s="402"/>
      <c r="CP397" s="402"/>
      <c r="CQ397" s="402"/>
      <c r="CR397" s="402"/>
      <c r="CS397" s="402"/>
      <c r="CT397" s="402"/>
      <c r="CU397" s="402"/>
      <c r="CV397" s="402"/>
      <c r="CW397" s="402"/>
      <c r="CX397" s="402"/>
      <c r="CY397" s="402"/>
      <c r="CZ397" s="402"/>
    </row>
    <row r="398" s="575" customFormat="true" ht="15" customHeight="true" x14ac:dyDescent="0.2">
      <c r="AN398" s="403"/>
      <c r="AO398" s="403"/>
      <c r="AP398" s="403"/>
      <c r="AQ398" s="403"/>
      <c r="AR398" s="403"/>
      <c r="AS398" s="403"/>
      <c r="AT398" s="403"/>
      <c r="AU398" s="403"/>
      <c r="AV398" s="403"/>
      <c r="AW398" s="403"/>
      <c r="AX398" s="403"/>
      <c r="AY398" s="403"/>
      <c r="AZ398" s="403"/>
      <c r="BA398" s="367"/>
      <c r="BB398" s="365"/>
      <c r="BC398" s="365"/>
      <c r="BD398" s="365"/>
      <c r="BE398" s="365"/>
      <c r="BF398" s="365"/>
      <c r="BG398" s="365"/>
      <c r="BH398" s="365"/>
      <c r="BI398" s="365"/>
      <c r="BJ398" s="365"/>
      <c r="BK398" s="365"/>
      <c r="BL398" s="365"/>
      <c r="BM398" s="365"/>
      <c r="BN398" s="365"/>
      <c r="BO398" s="365"/>
      <c r="BP398" s="365"/>
      <c r="BQ398" s="365"/>
      <c r="BR398" s="365"/>
      <c r="BS398" s="365"/>
      <c r="BT398" s="365"/>
      <c r="BU398" s="365"/>
      <c r="BV398" s="365"/>
      <c r="BW398" s="365"/>
      <c r="BX398" s="365"/>
      <c r="BY398" s="367"/>
      <c r="BZ398" s="402"/>
      <c r="CA398" s="402"/>
      <c r="CB398" s="402"/>
      <c r="CC398" s="402"/>
      <c r="CD398" s="402"/>
      <c r="CE398" s="402"/>
      <c r="CF398" s="402"/>
      <c r="CG398" s="402"/>
      <c r="CH398" s="402"/>
      <c r="CI398" s="402"/>
      <c r="CJ398" s="402"/>
      <c r="CK398" s="402"/>
      <c r="CL398" s="402"/>
      <c r="CM398" s="402"/>
      <c r="CN398" s="402"/>
      <c r="CO398" s="402"/>
      <c r="CP398" s="402"/>
      <c r="CQ398" s="402"/>
      <c r="CR398" s="402"/>
      <c r="CS398" s="402"/>
      <c r="CT398" s="402"/>
      <c r="CU398" s="402"/>
      <c r="CV398" s="402"/>
      <c r="CW398" s="402"/>
      <c r="CX398" s="402"/>
      <c r="CY398" s="402"/>
      <c r="CZ398" s="402"/>
    </row>
    <row r="399" s="587" customFormat="true" ht="15" customHeight="true" x14ac:dyDescent="0.25">
      <c r="A399" s="371"/>
      <c r="B399" s="371"/>
      <c r="C399" s="1073" t="s">
        <v>132</v>
      </c>
      <c r="D399" s="1074"/>
      <c r="E399" s="1074"/>
      <c r="F399" s="1074"/>
      <c r="G399" s="371"/>
      <c r="H399" s="1075" t="s">
        <v>133</v>
      </c>
      <c r="I399" s="1076"/>
      <c r="J399" s="1076"/>
      <c r="K399" s="1076"/>
      <c r="M399" s="1075" t="s">
        <v>134</v>
      </c>
      <c r="N399" s="1076"/>
      <c r="O399" s="1076"/>
      <c r="P399" s="1076"/>
      <c r="Z399" s="398"/>
      <c r="AA399" s="398"/>
      <c r="AB399" s="398"/>
      <c r="AC399" s="398"/>
      <c r="AD399" s="398"/>
      <c r="AE399" s="398"/>
      <c r="AF399" s="398"/>
      <c r="AG399" s="398"/>
      <c r="AH399" s="398"/>
      <c r="AI399" s="398"/>
      <c r="AJ399" s="398"/>
      <c r="AK399" s="398"/>
      <c r="AL399" s="398"/>
      <c r="AM399" s="398"/>
      <c r="AN399" s="398"/>
      <c r="AO399" s="398"/>
      <c r="AP399" s="398"/>
      <c r="AQ399" s="398"/>
      <c r="AR399" s="398"/>
      <c r="AS399" s="398"/>
      <c r="AT399" s="398"/>
      <c r="AU399" s="398"/>
      <c r="AV399" s="398"/>
      <c r="AW399" s="398"/>
      <c r="AX399" s="398"/>
      <c r="AY399" s="398"/>
      <c r="AZ399" s="398"/>
      <c r="BB399" s="371"/>
      <c r="BZ399" s="398"/>
      <c r="CA399" s="398"/>
      <c r="CB399" s="398"/>
      <c r="CC399" s="398"/>
      <c r="CD399" s="398"/>
      <c r="CE399" s="398"/>
      <c r="CF399" s="398"/>
      <c r="CG399" s="398"/>
      <c r="CH399" s="398"/>
      <c r="CI399" s="398"/>
      <c r="CJ399" s="398"/>
      <c r="CK399" s="398"/>
      <c r="CL399" s="398"/>
      <c r="CM399" s="398"/>
      <c r="CN399" s="398"/>
      <c r="CO399" s="398"/>
      <c r="CP399" s="398"/>
      <c r="CQ399" s="398"/>
      <c r="CR399" s="398"/>
      <c r="CS399" s="398"/>
      <c r="CT399" s="398"/>
      <c r="CU399" s="398"/>
      <c r="CV399" s="398"/>
      <c r="CW399" s="398"/>
      <c r="CX399" s="398"/>
      <c r="CY399" s="398"/>
      <c r="CZ399" s="398"/>
    </row>
    <row r="400" s="405" customFormat="true" ht="24" customHeight="true" x14ac:dyDescent="0.2">
      <c r="C400" s="1089" t="s">
        <v>207</v>
      </c>
      <c r="D400" s="960"/>
      <c r="E400" s="960"/>
      <c r="H400" s="1089" t="s">
        <v>207</v>
      </c>
      <c r="I400" s="960"/>
      <c r="J400" s="960"/>
      <c r="M400" s="1089" t="s">
        <v>207</v>
      </c>
      <c r="N400" s="960"/>
      <c r="O400" s="960"/>
      <c r="AN400" s="398"/>
      <c r="AO400" s="398"/>
      <c r="AP400" s="398"/>
      <c r="AQ400" s="398"/>
      <c r="AR400" s="398"/>
      <c r="AS400" s="398"/>
      <c r="AT400" s="398"/>
      <c r="AU400" s="398"/>
      <c r="AV400" s="398"/>
      <c r="AW400" s="398"/>
      <c r="AX400" s="398"/>
      <c r="AY400" s="398"/>
      <c r="AZ400" s="398"/>
      <c r="BA400" s="587"/>
      <c r="BB400" s="371"/>
      <c r="BC400" s="587"/>
      <c r="BD400" s="587"/>
      <c r="BE400" s="587"/>
      <c r="BF400" s="587"/>
      <c r="BG400" s="587"/>
      <c r="BH400" s="587"/>
      <c r="BI400" s="587"/>
      <c r="BJ400" s="587"/>
      <c r="BK400" s="587"/>
      <c r="BL400" s="587"/>
      <c r="BM400" s="587"/>
      <c r="BN400" s="587"/>
      <c r="BO400" s="587"/>
      <c r="BP400" s="587"/>
      <c r="BQ400" s="587"/>
      <c r="BR400" s="587"/>
      <c r="BS400" s="587"/>
      <c r="BT400" s="587"/>
      <c r="BU400" s="587"/>
      <c r="BV400" s="587"/>
      <c r="BW400" s="587"/>
      <c r="BX400" s="587"/>
      <c r="BY400" s="587"/>
      <c r="BZ400" s="398"/>
      <c r="CA400" s="398"/>
      <c r="CB400" s="398"/>
      <c r="CC400" s="398"/>
      <c r="CD400" s="398"/>
      <c r="CE400" s="398"/>
      <c r="CF400" s="398"/>
      <c r="CG400" s="398"/>
      <c r="CH400" s="398"/>
      <c r="CI400" s="398"/>
      <c r="CJ400" s="398"/>
      <c r="CK400" s="398"/>
      <c r="CL400" s="398"/>
      <c r="CM400" s="398"/>
      <c r="CN400" s="398"/>
      <c r="CO400" s="398"/>
      <c r="CP400" s="398"/>
      <c r="CQ400" s="398"/>
      <c r="CR400" s="398"/>
      <c r="CS400" s="398"/>
      <c r="CT400" s="398"/>
      <c r="CU400" s="398"/>
      <c r="CV400" s="398"/>
      <c r="CW400" s="398"/>
      <c r="CX400" s="398"/>
      <c r="CY400" s="398"/>
      <c r="CZ400" s="398"/>
    </row>
    <row r="401" s="405" customFormat="true" ht="25.15" customHeight="true" x14ac:dyDescent="0.2">
      <c r="C401" s="1077"/>
      <c r="D401" s="960"/>
      <c r="E401" s="604" t="s">
        <v>208</v>
      </c>
      <c r="H401" s="1077"/>
      <c r="I401" s="960"/>
      <c r="J401" s="605" t="s">
        <v>208</v>
      </c>
      <c r="M401" s="1077"/>
      <c r="N401" s="960"/>
      <c r="O401" s="606" t="s">
        <v>208</v>
      </c>
      <c r="AN401" s="398"/>
      <c r="AO401" s="398"/>
      <c r="AP401" s="398"/>
      <c r="AQ401" s="398"/>
      <c r="AR401" s="398"/>
      <c r="AS401" s="398"/>
      <c r="AT401" s="398"/>
      <c r="AU401" s="398"/>
      <c r="AV401" s="398"/>
      <c r="AW401" s="398"/>
      <c r="AX401" s="398"/>
      <c r="AY401" s="398"/>
      <c r="AZ401" s="398"/>
      <c r="BA401" s="587"/>
      <c r="BB401" s="371"/>
      <c r="BC401" s="587"/>
      <c r="BD401" s="587"/>
      <c r="BE401" s="587"/>
      <c r="BF401" s="587"/>
      <c r="BG401" s="587"/>
      <c r="BH401" s="587"/>
      <c r="BI401" s="587"/>
      <c r="BJ401" s="587"/>
      <c r="BK401" s="587"/>
      <c r="BL401" s="587"/>
      <c r="BM401" s="587"/>
      <c r="BN401" s="587"/>
      <c r="BO401" s="587"/>
      <c r="BP401" s="587"/>
      <c r="BQ401" s="587"/>
      <c r="BR401" s="587"/>
      <c r="BS401" s="587"/>
      <c r="BT401" s="587"/>
      <c r="BU401" s="587"/>
      <c r="BV401" s="587"/>
      <c r="BW401" s="587"/>
      <c r="BX401" s="587"/>
      <c r="BY401" s="587"/>
      <c r="BZ401" s="398"/>
      <c r="CA401" s="398"/>
      <c r="CB401" s="398"/>
      <c r="CC401" s="398"/>
      <c r="CD401" s="398"/>
      <c r="CE401" s="398"/>
      <c r="CF401" s="398"/>
      <c r="CG401" s="398"/>
      <c r="CH401" s="398"/>
      <c r="CI401" s="398"/>
      <c r="CJ401" s="398"/>
      <c r="CK401" s="398"/>
      <c r="CL401" s="398"/>
      <c r="CM401" s="398"/>
      <c r="CN401" s="398"/>
      <c r="CO401" s="398"/>
      <c r="CP401" s="398"/>
      <c r="CQ401" s="398"/>
      <c r="CR401" s="398"/>
      <c r="CS401" s="398"/>
      <c r="CT401" s="398"/>
      <c r="CU401" s="398"/>
      <c r="CV401" s="398"/>
      <c r="CW401" s="398"/>
      <c r="CX401" s="398"/>
      <c r="CY401" s="398"/>
      <c r="CZ401" s="398"/>
    </row>
    <row r="402" s="405" customFormat="true" ht="25.15" customHeight="true" x14ac:dyDescent="0.2">
      <c r="B402" s="1084" t="s">
        <v>139</v>
      </c>
      <c r="C402" s="960"/>
      <c r="D402" s="960"/>
      <c r="E402" s="607" t="s">
        <v>209</v>
      </c>
      <c r="H402" s="960"/>
      <c r="I402" s="960"/>
      <c r="J402" s="608" t="s">
        <v>209</v>
      </c>
      <c r="M402" s="960"/>
      <c r="N402" s="960"/>
      <c r="O402" s="609" t="s">
        <v>209</v>
      </c>
      <c r="AN402" s="398"/>
      <c r="AO402" s="398"/>
      <c r="AP402" s="398"/>
      <c r="AQ402" s="398"/>
      <c r="AR402" s="398"/>
      <c r="AS402" s="398"/>
      <c r="AT402" s="398"/>
      <c r="AU402" s="398"/>
      <c r="AV402" s="398"/>
      <c r="AW402" s="398"/>
      <c r="AX402" s="398"/>
      <c r="AY402" s="398"/>
      <c r="AZ402" s="398"/>
      <c r="BA402" s="587"/>
      <c r="BB402" s="371"/>
      <c r="BC402" s="587"/>
      <c r="BD402" s="587"/>
      <c r="BE402" s="587"/>
      <c r="BF402" s="587"/>
      <c r="BG402" s="587"/>
      <c r="BH402" s="587"/>
      <c r="BI402" s="587"/>
      <c r="BJ402" s="587"/>
      <c r="BK402" s="587"/>
      <c r="BL402" s="587"/>
      <c r="BM402" s="587"/>
      <c r="BN402" s="587"/>
      <c r="BO402" s="587"/>
      <c r="BP402" s="587"/>
      <c r="BQ402" s="587"/>
      <c r="BR402" s="587"/>
      <c r="BS402" s="587"/>
      <c r="BT402" s="587"/>
      <c r="BU402" s="587"/>
      <c r="BV402" s="587"/>
      <c r="BW402" s="587"/>
      <c r="BX402" s="587"/>
      <c r="BY402" s="587"/>
      <c r="BZ402" s="398"/>
      <c r="CA402" s="398"/>
      <c r="CB402" s="398"/>
      <c r="CC402" s="398"/>
      <c r="CD402" s="398"/>
      <c r="CE402" s="398"/>
      <c r="CF402" s="398"/>
      <c r="CG402" s="398"/>
      <c r="CH402" s="398"/>
      <c r="CI402" s="398"/>
      <c r="CJ402" s="398"/>
      <c r="CK402" s="398"/>
      <c r="CL402" s="398"/>
      <c r="CM402" s="398"/>
      <c r="CN402" s="398"/>
      <c r="CO402" s="398"/>
      <c r="CP402" s="398"/>
      <c r="CQ402" s="398"/>
      <c r="CR402" s="398"/>
      <c r="CS402" s="398"/>
      <c r="CT402" s="398"/>
      <c r="CU402" s="398"/>
      <c r="CV402" s="398"/>
      <c r="CW402" s="398"/>
      <c r="CX402" s="398"/>
      <c r="CY402" s="398"/>
      <c r="CZ402" s="398"/>
    </row>
    <row r="403" s="405" customFormat="true" ht="25.15" customHeight="true" x14ac:dyDescent="0.2">
      <c r="B403" s="960"/>
      <c r="C403" s="1090" t="s">
        <v>291</v>
      </c>
      <c r="D403" s="1072"/>
      <c r="E403" s="741">
        <v>0.83802744894773951</v>
      </c>
      <c r="F403" s="697"/>
      <c r="G403" s="697"/>
      <c r="H403" s="1090" t="s">
        <v>291</v>
      </c>
      <c r="I403" s="1072"/>
      <c r="J403" s="742">
        <v>0.77521977290280553</v>
      </c>
      <c r="K403" s="697"/>
      <c r="L403" s="697"/>
      <c r="M403" s="1090" t="s">
        <v>292</v>
      </c>
      <c r="N403" s="1072"/>
      <c r="O403" s="743">
        <v>0.72714167814490793</v>
      </c>
      <c r="P403" s="697"/>
      <c r="Q403" s="697"/>
      <c r="AN403" s="398"/>
      <c r="AO403" s="398"/>
      <c r="AP403" s="398"/>
      <c r="AQ403" s="398"/>
      <c r="AR403" s="398"/>
      <c r="AS403" s="398"/>
      <c r="AT403" s="398"/>
      <c r="AU403" s="398"/>
      <c r="AV403" s="398"/>
      <c r="AW403" s="398"/>
      <c r="AX403" s="398"/>
      <c r="AY403" s="398"/>
      <c r="AZ403" s="398"/>
      <c r="BA403" s="400"/>
      <c r="BB403" s="477"/>
      <c r="BC403" s="400"/>
      <c r="BD403" s="400"/>
      <c r="BE403" s="400"/>
      <c r="BF403" s="400"/>
      <c r="BG403" s="400"/>
      <c r="BH403" s="400"/>
      <c r="BI403" s="400"/>
      <c r="BJ403" s="400"/>
      <c r="BK403" s="400"/>
      <c r="BL403" s="400"/>
      <c r="BM403" s="400"/>
      <c r="BN403" s="400"/>
      <c r="BO403" s="400"/>
      <c r="BP403" s="400"/>
      <c r="BQ403" s="400"/>
      <c r="BR403" s="400"/>
      <c r="BS403" s="400"/>
      <c r="BT403" s="400"/>
      <c r="BU403" s="400"/>
      <c r="BV403" s="400"/>
      <c r="BW403" s="400"/>
      <c r="BX403" s="400"/>
      <c r="BY403" s="400"/>
      <c r="BZ403" s="401"/>
      <c r="CA403" s="401"/>
      <c r="CB403" s="401"/>
      <c r="CC403" s="401"/>
      <c r="CD403" s="401"/>
      <c r="CE403" s="401"/>
      <c r="CF403" s="401"/>
      <c r="CG403" s="401"/>
      <c r="CH403" s="401"/>
      <c r="CI403" s="401"/>
      <c r="CJ403" s="401"/>
      <c r="CK403" s="401"/>
      <c r="CL403" s="401"/>
      <c r="CM403" s="401"/>
      <c r="CN403" s="401"/>
      <c r="CO403" s="401"/>
      <c r="CP403" s="401"/>
      <c r="CQ403" s="401"/>
      <c r="CR403" s="401"/>
      <c r="CS403" s="401"/>
      <c r="CT403" s="401"/>
      <c r="CU403" s="401"/>
      <c r="CV403" s="401"/>
      <c r="CW403" s="401"/>
      <c r="CX403" s="401"/>
      <c r="CY403" s="401"/>
      <c r="CZ403" s="401"/>
    </row>
    <row r="404" s="405" customFormat="true" ht="25.15" customHeight="true" x14ac:dyDescent="0.2">
      <c r="B404" s="960"/>
      <c r="C404" s="1090" t="s">
        <v>292</v>
      </c>
      <c r="D404" s="1072"/>
      <c r="E404" s="744">
        <v>0.82042395246074229</v>
      </c>
      <c r="F404" s="697"/>
      <c r="G404" s="697"/>
      <c r="H404" s="1090" t="s">
        <v>292</v>
      </c>
      <c r="I404" s="1072"/>
      <c r="J404" s="745">
        <v>0.74069840404808773</v>
      </c>
      <c r="K404" s="697"/>
      <c r="L404" s="697"/>
      <c r="M404" s="1090" t="s">
        <v>291</v>
      </c>
      <c r="N404" s="1072"/>
      <c r="O404" s="746">
        <v>0.70618585489747532</v>
      </c>
      <c r="P404" s="697"/>
      <c r="Q404" s="697"/>
      <c r="AN404" s="398"/>
      <c r="AO404" s="398"/>
      <c r="AP404" s="398"/>
      <c r="AQ404" s="398"/>
      <c r="AR404" s="398"/>
      <c r="AS404" s="398"/>
      <c r="AT404" s="398"/>
      <c r="AU404" s="398"/>
      <c r="AV404" s="398"/>
      <c r="AW404" s="398"/>
      <c r="AX404" s="398"/>
      <c r="AY404" s="398"/>
      <c r="AZ404" s="398"/>
      <c r="BA404" s="400"/>
      <c r="BB404" s="477"/>
      <c r="BC404" s="400"/>
      <c r="BD404" s="400"/>
      <c r="BE404" s="400"/>
      <c r="BF404" s="400"/>
      <c r="BG404" s="400"/>
      <c r="BH404" s="400"/>
      <c r="BI404" s="400"/>
      <c r="BJ404" s="400"/>
      <c r="BK404" s="400"/>
      <c r="BL404" s="400"/>
      <c r="BM404" s="400"/>
      <c r="BN404" s="400"/>
      <c r="BO404" s="400"/>
      <c r="BP404" s="400"/>
      <c r="BQ404" s="400"/>
      <c r="BR404" s="400"/>
      <c r="BS404" s="400"/>
      <c r="BT404" s="400"/>
      <c r="BU404" s="400"/>
      <c r="BV404" s="400"/>
      <c r="BW404" s="400"/>
      <c r="BX404" s="400"/>
      <c r="BY404" s="400"/>
      <c r="BZ404" s="401"/>
      <c r="CA404" s="401"/>
      <c r="CB404" s="401"/>
      <c r="CC404" s="401"/>
      <c r="CD404" s="401"/>
      <c r="CE404" s="401"/>
      <c r="CF404" s="401"/>
      <c r="CG404" s="401"/>
      <c r="CH404" s="401"/>
      <c r="CI404" s="401"/>
      <c r="CJ404" s="401"/>
      <c r="CK404" s="401"/>
      <c r="CL404" s="401"/>
      <c r="CM404" s="401"/>
      <c r="CN404" s="401"/>
      <c r="CO404" s="401"/>
      <c r="CP404" s="401"/>
      <c r="CQ404" s="401"/>
      <c r="CR404" s="401"/>
      <c r="CS404" s="401"/>
      <c r="CT404" s="401"/>
      <c r="CU404" s="401"/>
      <c r="CV404" s="401"/>
      <c r="CW404" s="401"/>
      <c r="CX404" s="401"/>
      <c r="CY404" s="401"/>
      <c r="CZ404" s="401"/>
    </row>
    <row r="405" s="405" customFormat="true" ht="25.15" customHeight="true" x14ac:dyDescent="0.2">
      <c r="B405" s="960"/>
      <c r="C405" s="1090" t="s">
        <v>293</v>
      </c>
      <c r="D405" s="1072"/>
      <c r="E405" s="744">
        <v>0.7917652734002667</v>
      </c>
      <c r="F405" s="697"/>
      <c r="G405" s="697"/>
      <c r="H405" s="1090" t="s">
        <v>293</v>
      </c>
      <c r="I405" s="1072"/>
      <c r="J405" s="745">
        <v>0.6892553848537899</v>
      </c>
      <c r="K405" s="697"/>
      <c r="L405" s="697"/>
      <c r="M405" s="1090" t="s">
        <v>293</v>
      </c>
      <c r="N405" s="1072"/>
      <c r="O405" s="746">
        <v>0.68135663285314185</v>
      </c>
      <c r="P405" s="697"/>
      <c r="Q405" s="697"/>
      <c r="AN405" s="398"/>
      <c r="AO405" s="398"/>
      <c r="AP405" s="398"/>
      <c r="AQ405" s="398"/>
      <c r="AR405" s="398"/>
      <c r="AS405" s="398"/>
      <c r="AT405" s="398"/>
      <c r="AU405" s="398"/>
      <c r="AV405" s="398"/>
      <c r="AW405" s="398"/>
      <c r="AX405" s="398"/>
      <c r="AY405" s="398"/>
      <c r="AZ405" s="398"/>
      <c r="BA405" s="400"/>
      <c r="BB405" s="477"/>
      <c r="BC405" s="400"/>
      <c r="BD405" s="400"/>
      <c r="BE405" s="400"/>
      <c r="BF405" s="400"/>
      <c r="BG405" s="400"/>
      <c r="BH405" s="400"/>
      <c r="BI405" s="400"/>
      <c r="BJ405" s="400"/>
      <c r="BK405" s="400"/>
      <c r="BL405" s="400"/>
      <c r="BM405" s="400"/>
      <c r="BN405" s="400"/>
      <c r="BO405" s="400"/>
      <c r="BP405" s="400"/>
      <c r="BQ405" s="400"/>
      <c r="BR405" s="400"/>
      <c r="BS405" s="400"/>
      <c r="BT405" s="400"/>
      <c r="BU405" s="400"/>
      <c r="BV405" s="400"/>
      <c r="BW405" s="400"/>
      <c r="BX405" s="400"/>
      <c r="BY405" s="400"/>
      <c r="BZ405" s="401"/>
      <c r="CA405" s="401"/>
      <c r="CB405" s="401"/>
      <c r="CC405" s="401"/>
      <c r="CD405" s="401"/>
      <c r="CE405" s="401"/>
      <c r="CF405" s="401"/>
      <c r="CG405" s="401"/>
      <c r="CH405" s="401"/>
      <c r="CI405" s="401"/>
      <c r="CJ405" s="401"/>
      <c r="CK405" s="401"/>
      <c r="CL405" s="401"/>
      <c r="CM405" s="401"/>
      <c r="CN405" s="401"/>
      <c r="CO405" s="401"/>
      <c r="CP405" s="401"/>
      <c r="CQ405" s="401"/>
      <c r="CR405" s="401"/>
      <c r="CS405" s="401"/>
      <c r="CT405" s="401"/>
      <c r="CU405" s="401"/>
      <c r="CV405" s="401"/>
      <c r="CW405" s="401"/>
      <c r="CX405" s="401"/>
      <c r="CY405" s="401"/>
      <c r="CZ405" s="401"/>
    </row>
    <row r="406" s="405" customFormat="true" ht="25.15" customHeight="true" x14ac:dyDescent="0.2">
      <c r="B406" s="960"/>
      <c r="C406" s="1090" t="s">
        <v>294</v>
      </c>
      <c r="D406" s="1072"/>
      <c r="E406" s="744">
        <v>-0.77308722843464506</v>
      </c>
      <c r="F406" s="697"/>
      <c r="G406" s="697"/>
      <c r="H406" s="1090" t="s">
        <v>295</v>
      </c>
      <c r="I406" s="1072"/>
      <c r="J406" s="745">
        <v>0.62755134991508066</v>
      </c>
      <c r="K406" s="697"/>
      <c r="L406" s="697"/>
      <c r="M406" s="1090" t="s">
        <v>296</v>
      </c>
      <c r="N406" s="1072"/>
      <c r="O406" s="746">
        <v>0.63764510847861577</v>
      </c>
      <c r="P406" s="697"/>
      <c r="Q406" s="697"/>
      <c r="AN406" s="398"/>
      <c r="AO406" s="398"/>
      <c r="AP406" s="398"/>
      <c r="AQ406" s="398"/>
      <c r="AR406" s="398"/>
      <c r="AS406" s="398"/>
      <c r="AT406" s="398"/>
      <c r="AU406" s="398"/>
      <c r="AV406" s="398"/>
      <c r="AW406" s="398"/>
      <c r="AX406" s="398"/>
      <c r="AY406" s="398"/>
      <c r="AZ406" s="398"/>
      <c r="BA406" s="400"/>
      <c r="BB406" s="477"/>
      <c r="BC406" s="400"/>
      <c r="BD406" s="400"/>
      <c r="BE406" s="400"/>
      <c r="BF406" s="400"/>
      <c r="BG406" s="400"/>
      <c r="BH406" s="400"/>
      <c r="BI406" s="400"/>
      <c r="BJ406" s="400"/>
      <c r="BK406" s="400"/>
      <c r="BL406" s="400"/>
      <c r="BM406" s="400"/>
      <c r="BN406" s="400"/>
      <c r="BO406" s="400"/>
      <c r="BP406" s="400"/>
      <c r="BQ406" s="400"/>
      <c r="BR406" s="400"/>
      <c r="BS406" s="400"/>
      <c r="BT406" s="400"/>
      <c r="BU406" s="400"/>
      <c r="BV406" s="400"/>
      <c r="BW406" s="400"/>
      <c r="BX406" s="400"/>
      <c r="BY406" s="400"/>
      <c r="BZ406" s="401"/>
      <c r="CA406" s="401"/>
      <c r="CB406" s="401"/>
      <c r="CC406" s="401"/>
      <c r="CD406" s="401"/>
      <c r="CE406" s="401"/>
      <c r="CF406" s="401"/>
      <c r="CG406" s="401"/>
      <c r="CH406" s="401"/>
      <c r="CI406" s="401"/>
      <c r="CJ406" s="401"/>
      <c r="CK406" s="401"/>
      <c r="CL406" s="401"/>
      <c r="CM406" s="401"/>
      <c r="CN406" s="401"/>
      <c r="CO406" s="401"/>
      <c r="CP406" s="401"/>
      <c r="CQ406" s="401"/>
      <c r="CR406" s="401"/>
      <c r="CS406" s="401"/>
      <c r="CT406" s="401"/>
      <c r="CU406" s="401"/>
      <c r="CV406" s="401"/>
      <c r="CW406" s="401"/>
      <c r="CX406" s="401"/>
      <c r="CY406" s="401"/>
      <c r="CZ406" s="401"/>
    </row>
    <row r="407" s="405" customFormat="true" ht="25.15" customHeight="true" x14ac:dyDescent="0.2">
      <c r="B407" s="960"/>
      <c r="C407" s="1090" t="s">
        <v>295</v>
      </c>
      <c r="D407" s="1072"/>
      <c r="E407" s="744">
        <v>0.74967525228277643</v>
      </c>
      <c r="F407" s="697"/>
      <c r="G407" s="697"/>
      <c r="H407" s="1090" t="s">
        <v>294</v>
      </c>
      <c r="I407" s="1072"/>
      <c r="J407" s="745">
        <v>-0.62060900218660675</v>
      </c>
      <c r="K407" s="697"/>
      <c r="L407" s="697"/>
      <c r="M407" s="1090" t="s">
        <v>294</v>
      </c>
      <c r="N407" s="1072"/>
      <c r="O407" s="746">
        <v>-0.6336324986752937</v>
      </c>
      <c r="P407" s="697"/>
      <c r="Q407" s="697"/>
      <c r="AN407" s="398"/>
      <c r="AO407" s="398"/>
      <c r="AP407" s="398"/>
      <c r="AQ407" s="398"/>
      <c r="AR407" s="398"/>
      <c r="AS407" s="398"/>
      <c r="AT407" s="398"/>
      <c r="AU407" s="398"/>
      <c r="AV407" s="398"/>
      <c r="AW407" s="398"/>
      <c r="AX407" s="398"/>
      <c r="AY407" s="398"/>
      <c r="AZ407" s="398"/>
      <c r="BA407" s="400"/>
      <c r="BB407" s="477"/>
      <c r="BC407" s="400"/>
      <c r="BD407" s="400"/>
      <c r="BE407" s="400"/>
      <c r="BF407" s="400"/>
      <c r="BG407" s="400"/>
      <c r="BH407" s="400"/>
      <c r="BI407" s="400"/>
      <c r="BJ407" s="400"/>
      <c r="BK407" s="400"/>
      <c r="BL407" s="400"/>
      <c r="BM407" s="400"/>
      <c r="BN407" s="400"/>
      <c r="BO407" s="400"/>
      <c r="BP407" s="400"/>
      <c r="BQ407" s="400"/>
      <c r="BR407" s="400"/>
      <c r="BS407" s="400"/>
      <c r="BT407" s="400"/>
      <c r="BU407" s="400"/>
      <c r="BV407" s="400"/>
      <c r="BW407" s="400"/>
      <c r="BX407" s="400"/>
      <c r="BY407" s="400"/>
      <c r="BZ407" s="401"/>
      <c r="CA407" s="401"/>
      <c r="CB407" s="401"/>
      <c r="CC407" s="401"/>
      <c r="CD407" s="401"/>
      <c r="CE407" s="401"/>
      <c r="CF407" s="401"/>
      <c r="CG407" s="401"/>
      <c r="CH407" s="401"/>
      <c r="CI407" s="401"/>
      <c r="CJ407" s="401"/>
      <c r="CK407" s="401"/>
      <c r="CL407" s="401"/>
      <c r="CM407" s="401"/>
      <c r="CN407" s="401"/>
      <c r="CO407" s="401"/>
      <c r="CP407" s="401"/>
      <c r="CQ407" s="401"/>
      <c r="CR407" s="401"/>
      <c r="CS407" s="401"/>
      <c r="CT407" s="401"/>
      <c r="CU407" s="401"/>
      <c r="CV407" s="401"/>
      <c r="CW407" s="401"/>
      <c r="CX407" s="401"/>
      <c r="CY407" s="401"/>
      <c r="CZ407" s="401"/>
    </row>
    <row r="408" s="405" customFormat="true" ht="25.15" customHeight="true" x14ac:dyDescent="0.2">
      <c r="B408" s="960"/>
      <c r="C408" s="1090" t="s">
        <v>296</v>
      </c>
      <c r="D408" s="1072"/>
      <c r="E408" s="744">
        <v>0.73725156760508481</v>
      </c>
      <c r="F408" s="697"/>
      <c r="G408" s="697"/>
      <c r="H408" s="1090" t="s">
        <v>297</v>
      </c>
      <c r="I408" s="1072"/>
      <c r="J408" s="745">
        <v>0.59943652768740341</v>
      </c>
      <c r="K408" s="697"/>
      <c r="L408" s="697"/>
      <c r="M408" s="1090" t="s">
        <v>295</v>
      </c>
      <c r="N408" s="1072"/>
      <c r="O408" s="746">
        <v>0.63101865250727684</v>
      </c>
      <c r="P408" s="697"/>
      <c r="Q408" s="697"/>
      <c r="AN408" s="398"/>
      <c r="AO408" s="398"/>
      <c r="AP408" s="398"/>
      <c r="AQ408" s="398"/>
      <c r="AR408" s="398"/>
      <c r="AS408" s="398"/>
      <c r="AT408" s="398"/>
      <c r="AU408" s="398"/>
      <c r="AV408" s="398"/>
      <c r="AW408" s="398"/>
      <c r="AX408" s="398"/>
      <c r="AY408" s="398"/>
      <c r="AZ408" s="398"/>
      <c r="BA408" s="400"/>
      <c r="BB408" s="477"/>
      <c r="BC408" s="400"/>
      <c r="BD408" s="400"/>
      <c r="BE408" s="400"/>
      <c r="BF408" s="400"/>
      <c r="BG408" s="400"/>
      <c r="BH408" s="400"/>
      <c r="BI408" s="400"/>
      <c r="BJ408" s="400"/>
      <c r="BK408" s="400"/>
      <c r="BL408" s="400"/>
      <c r="BM408" s="400"/>
      <c r="BN408" s="400"/>
      <c r="BO408" s="400"/>
      <c r="BP408" s="400"/>
      <c r="BQ408" s="400"/>
      <c r="BR408" s="400"/>
      <c r="BS408" s="400"/>
      <c r="BT408" s="400"/>
      <c r="BU408" s="400"/>
      <c r="BV408" s="400"/>
      <c r="BW408" s="400"/>
      <c r="BX408" s="400"/>
      <c r="BY408" s="400"/>
      <c r="BZ408" s="401"/>
      <c r="CA408" s="401"/>
      <c r="CB408" s="401"/>
      <c r="CC408" s="401"/>
      <c r="CD408" s="401"/>
      <c r="CE408" s="401"/>
      <c r="CF408" s="401"/>
      <c r="CG408" s="401"/>
      <c r="CH408" s="401"/>
      <c r="CI408" s="401"/>
      <c r="CJ408" s="401"/>
      <c r="CK408" s="401"/>
      <c r="CL408" s="401"/>
      <c r="CM408" s="401"/>
      <c r="CN408" s="401"/>
      <c r="CO408" s="401"/>
      <c r="CP408" s="401"/>
      <c r="CQ408" s="401"/>
      <c r="CR408" s="401"/>
      <c r="CS408" s="401"/>
      <c r="CT408" s="401"/>
      <c r="CU408" s="401"/>
      <c r="CV408" s="401"/>
      <c r="CW408" s="401"/>
      <c r="CX408" s="401"/>
      <c r="CY408" s="401"/>
      <c r="CZ408" s="401"/>
    </row>
    <row r="409" s="405" customFormat="true" ht="25.15" customHeight="true" x14ac:dyDescent="0.2">
      <c r="B409" s="960"/>
      <c r="C409" s="1090" t="s">
        <v>297</v>
      </c>
      <c r="D409" s="1072"/>
      <c r="E409" s="744">
        <v>0.62610232220205475</v>
      </c>
      <c r="F409" s="697"/>
      <c r="G409" s="697"/>
      <c r="H409" s="1090" t="s">
        <v>298</v>
      </c>
      <c r="I409" s="1072"/>
      <c r="J409" s="745">
        <v>-0.5532431969110625</v>
      </c>
      <c r="K409" s="697"/>
      <c r="L409" s="697"/>
      <c r="M409" s="1090" t="s">
        <v>299</v>
      </c>
      <c r="N409" s="1072"/>
      <c r="O409" s="746">
        <v>0.5905177066077687</v>
      </c>
      <c r="P409" s="697"/>
      <c r="Q409" s="697"/>
      <c r="AN409" s="398"/>
      <c r="AO409" s="398"/>
      <c r="AP409" s="398"/>
      <c r="AQ409" s="398"/>
      <c r="AR409" s="398"/>
      <c r="AS409" s="398"/>
      <c r="AT409" s="398"/>
      <c r="AU409" s="398"/>
      <c r="AV409" s="398"/>
      <c r="AW409" s="398"/>
      <c r="AX409" s="398"/>
      <c r="AY409" s="398"/>
      <c r="AZ409" s="398"/>
      <c r="BA409" s="400"/>
      <c r="BB409" s="477"/>
      <c r="BC409" s="400"/>
      <c r="BD409" s="400"/>
      <c r="BE409" s="400"/>
      <c r="BF409" s="400"/>
      <c r="BG409" s="400"/>
      <c r="BH409" s="400"/>
      <c r="BI409" s="400"/>
      <c r="BJ409" s="400"/>
      <c r="BK409" s="400"/>
      <c r="BL409" s="400"/>
      <c r="BM409" s="400"/>
      <c r="BN409" s="400"/>
      <c r="BO409" s="400"/>
      <c r="BP409" s="400"/>
      <c r="BQ409" s="400"/>
      <c r="BR409" s="400"/>
      <c r="BS409" s="400"/>
      <c r="BT409" s="400"/>
      <c r="BU409" s="400"/>
      <c r="BV409" s="400"/>
      <c r="BW409" s="400"/>
      <c r="BX409" s="400"/>
      <c r="BY409" s="400"/>
      <c r="BZ409" s="401"/>
      <c r="CA409" s="401"/>
      <c r="CB409" s="401"/>
      <c r="CC409" s="401"/>
      <c r="CD409" s="401"/>
      <c r="CE409" s="401"/>
      <c r="CF409" s="401"/>
      <c r="CG409" s="401"/>
      <c r="CH409" s="401"/>
      <c r="CI409" s="401"/>
      <c r="CJ409" s="401"/>
      <c r="CK409" s="401"/>
      <c r="CL409" s="401"/>
      <c r="CM409" s="401"/>
      <c r="CN409" s="401"/>
      <c r="CO409" s="401"/>
      <c r="CP409" s="401"/>
      <c r="CQ409" s="401"/>
      <c r="CR409" s="401"/>
      <c r="CS409" s="401"/>
      <c r="CT409" s="401"/>
      <c r="CU409" s="401"/>
      <c r="CV409" s="401"/>
      <c r="CW409" s="401"/>
      <c r="CX409" s="401"/>
      <c r="CY409" s="401"/>
      <c r="CZ409" s="401"/>
    </row>
    <row r="410" s="405" customFormat="true" ht="25.15" customHeight="true" x14ac:dyDescent="0.2">
      <c r="B410" s="960"/>
      <c r="C410" s="1090" t="s">
        <v>299</v>
      </c>
      <c r="D410" s="1072"/>
      <c r="E410" s="744">
        <v>0.59156238718622067</v>
      </c>
      <c r="F410" s="697"/>
      <c r="G410" s="697"/>
      <c r="H410" s="1090" t="s">
        <v>300</v>
      </c>
      <c r="I410" s="1072"/>
      <c r="J410" s="745">
        <v>0.50827637411310911</v>
      </c>
      <c r="K410" s="697"/>
      <c r="L410" s="697"/>
      <c r="M410" s="1090" t="s">
        <v>297</v>
      </c>
      <c r="N410" s="1072"/>
      <c r="O410" s="746">
        <v>0.52633891439640534</v>
      </c>
      <c r="P410" s="697"/>
      <c r="Q410" s="697"/>
      <c r="AN410" s="398"/>
      <c r="AO410" s="398"/>
      <c r="AP410" s="398"/>
      <c r="AQ410" s="398"/>
      <c r="AR410" s="398"/>
      <c r="AS410" s="398"/>
      <c r="AT410" s="398"/>
      <c r="AU410" s="398"/>
      <c r="AV410" s="398"/>
      <c r="AW410" s="398"/>
      <c r="AX410" s="398"/>
      <c r="AY410" s="398"/>
      <c r="AZ410" s="398"/>
      <c r="BA410" s="400"/>
      <c r="BB410" s="477"/>
      <c r="BC410" s="400"/>
      <c r="BD410" s="400"/>
      <c r="BE410" s="400"/>
      <c r="BF410" s="400"/>
      <c r="BG410" s="400"/>
      <c r="BH410" s="400"/>
      <c r="BI410" s="400"/>
      <c r="BJ410" s="400"/>
      <c r="BK410" s="400"/>
      <c r="BL410" s="400"/>
      <c r="BM410" s="400"/>
      <c r="BN410" s="400"/>
      <c r="BO410" s="400"/>
      <c r="BP410" s="400"/>
      <c r="BQ410" s="400"/>
      <c r="BR410" s="400"/>
      <c r="BS410" s="400"/>
      <c r="BT410" s="400"/>
      <c r="BU410" s="400"/>
      <c r="BV410" s="400"/>
      <c r="BW410" s="400"/>
      <c r="BX410" s="400"/>
      <c r="BY410" s="400"/>
      <c r="BZ410" s="401"/>
      <c r="CA410" s="401"/>
      <c r="CB410" s="401"/>
      <c r="CC410" s="401"/>
      <c r="CD410" s="401"/>
      <c r="CE410" s="401"/>
      <c r="CF410" s="401"/>
      <c r="CG410" s="401"/>
      <c r="CH410" s="401"/>
      <c r="CI410" s="401"/>
      <c r="CJ410" s="401"/>
      <c r="CK410" s="401"/>
      <c r="CL410" s="401"/>
      <c r="CM410" s="401"/>
      <c r="CN410" s="401"/>
      <c r="CO410" s="401"/>
      <c r="CP410" s="401"/>
      <c r="CQ410" s="401"/>
      <c r="CR410" s="401"/>
      <c r="CS410" s="401"/>
      <c r="CT410" s="401"/>
      <c r="CU410" s="401"/>
      <c r="CV410" s="401"/>
      <c r="CW410" s="401"/>
      <c r="CX410" s="401"/>
      <c r="CY410" s="401"/>
      <c r="CZ410" s="401"/>
    </row>
    <row r="411" s="405" customFormat="true" ht="25.15" customHeight="true" x14ac:dyDescent="0.2">
      <c r="B411" s="960"/>
      <c r="C411" s="1090" t="s">
        <v>300</v>
      </c>
      <c r="D411" s="1072"/>
      <c r="E411" s="744">
        <v>0.58608784956979854</v>
      </c>
      <c r="F411" s="697"/>
      <c r="G411" s="697"/>
      <c r="H411" s="1090" t="s">
        <v>301</v>
      </c>
      <c r="I411" s="1072"/>
      <c r="J411" s="745">
        <v>0.50442518416433302</v>
      </c>
      <c r="K411" s="697"/>
      <c r="L411" s="697"/>
      <c r="M411" s="1090" t="s">
        <v>300</v>
      </c>
      <c r="N411" s="1072"/>
      <c r="O411" s="746">
        <v>0.48797173736100347</v>
      </c>
      <c r="P411" s="697"/>
      <c r="Q411" s="697"/>
      <c r="AN411" s="398"/>
      <c r="AO411" s="398"/>
      <c r="AP411" s="398"/>
      <c r="AQ411" s="398"/>
      <c r="AR411" s="398"/>
      <c r="AS411" s="398"/>
      <c r="AT411" s="398"/>
      <c r="AU411" s="398"/>
      <c r="AV411" s="398"/>
      <c r="AW411" s="398"/>
      <c r="AX411" s="398"/>
      <c r="AY411" s="398"/>
      <c r="AZ411" s="398"/>
      <c r="BA411" s="400"/>
      <c r="BB411" s="477"/>
      <c r="BC411" s="400"/>
      <c r="BD411" s="400"/>
      <c r="BE411" s="400"/>
      <c r="BF411" s="400"/>
      <c r="BG411" s="400"/>
      <c r="BH411" s="400"/>
      <c r="BI411" s="400"/>
      <c r="BJ411" s="400"/>
      <c r="BK411" s="400"/>
      <c r="BL411" s="400"/>
      <c r="BM411" s="400"/>
      <c r="BN411" s="400"/>
      <c r="BO411" s="400"/>
      <c r="BP411" s="400"/>
      <c r="BQ411" s="400"/>
      <c r="BR411" s="400"/>
      <c r="BS411" s="400"/>
      <c r="BT411" s="400"/>
      <c r="BU411" s="400"/>
      <c r="BV411" s="400"/>
      <c r="BW411" s="400"/>
      <c r="BX411" s="400"/>
      <c r="BY411" s="400"/>
      <c r="BZ411" s="401"/>
      <c r="CA411" s="401"/>
      <c r="CB411" s="401"/>
      <c r="CC411" s="401"/>
      <c r="CD411" s="401"/>
      <c r="CE411" s="401"/>
      <c r="CF411" s="401"/>
      <c r="CG411" s="401"/>
      <c r="CH411" s="401"/>
      <c r="CI411" s="401"/>
      <c r="CJ411" s="401"/>
      <c r="CK411" s="401"/>
      <c r="CL411" s="401"/>
      <c r="CM411" s="401"/>
      <c r="CN411" s="401"/>
      <c r="CO411" s="401"/>
      <c r="CP411" s="401"/>
      <c r="CQ411" s="401"/>
      <c r="CR411" s="401"/>
      <c r="CS411" s="401"/>
      <c r="CT411" s="401"/>
      <c r="CU411" s="401"/>
      <c r="CV411" s="401"/>
      <c r="CW411" s="401"/>
      <c r="CX411" s="401"/>
      <c r="CY411" s="401"/>
      <c r="CZ411" s="401"/>
    </row>
    <row r="412" s="405" customFormat="true" ht="25.15" customHeight="true" x14ac:dyDescent="0.2">
      <c r="B412" s="960"/>
      <c r="C412" s="1090" t="s">
        <v>302</v>
      </c>
      <c r="D412" s="1072"/>
      <c r="E412" s="744">
        <v>0.51648551173539203</v>
      </c>
      <c r="F412" s="697"/>
      <c r="G412" s="697"/>
      <c r="H412" s="1090" t="s">
        <v>303</v>
      </c>
      <c r="I412" s="1072"/>
      <c r="J412" s="745">
        <v>-0.49964968559380579</v>
      </c>
      <c r="K412" s="697"/>
      <c r="L412" s="697"/>
      <c r="M412" s="1090" t="s">
        <v>302</v>
      </c>
      <c r="N412" s="1072"/>
      <c r="O412" s="746">
        <v>0.4626313003268322</v>
      </c>
      <c r="P412" s="697"/>
      <c r="Q412" s="697"/>
      <c r="AN412" s="398"/>
      <c r="AO412" s="398"/>
      <c r="AP412" s="398"/>
      <c r="AQ412" s="398"/>
      <c r="AR412" s="398"/>
      <c r="AS412" s="398"/>
      <c r="AT412" s="398"/>
      <c r="AU412" s="398"/>
      <c r="AV412" s="398"/>
      <c r="AW412" s="398"/>
      <c r="AX412" s="398"/>
      <c r="AY412" s="398"/>
      <c r="AZ412" s="398"/>
      <c r="BA412" s="400"/>
      <c r="BB412" s="477"/>
      <c r="BC412" s="400"/>
      <c r="BD412" s="400"/>
      <c r="BE412" s="400"/>
      <c r="BF412" s="400"/>
      <c r="BG412" s="400"/>
      <c r="BH412" s="400"/>
      <c r="BI412" s="400"/>
      <c r="BJ412" s="400"/>
      <c r="BK412" s="400"/>
      <c r="BL412" s="400"/>
      <c r="BM412" s="400"/>
      <c r="BN412" s="400"/>
      <c r="BO412" s="400"/>
      <c r="BP412" s="400"/>
      <c r="BQ412" s="400"/>
      <c r="BR412" s="400"/>
      <c r="BS412" s="400"/>
      <c r="BT412" s="400"/>
      <c r="BU412" s="400"/>
      <c r="BV412" s="400"/>
      <c r="BW412" s="400"/>
      <c r="BX412" s="400"/>
      <c r="BY412" s="400"/>
      <c r="BZ412" s="401"/>
      <c r="CA412" s="401"/>
      <c r="CB412" s="401"/>
      <c r="CC412" s="401"/>
      <c r="CD412" s="401"/>
      <c r="CE412" s="401"/>
      <c r="CF412" s="401"/>
      <c r="CG412" s="401"/>
      <c r="CH412" s="401"/>
      <c r="CI412" s="401"/>
      <c r="CJ412" s="401"/>
      <c r="CK412" s="401"/>
      <c r="CL412" s="401"/>
      <c r="CM412" s="401"/>
      <c r="CN412" s="401"/>
      <c r="CO412" s="401"/>
      <c r="CP412" s="401"/>
      <c r="CQ412" s="401"/>
      <c r="CR412" s="401"/>
      <c r="CS412" s="401"/>
      <c r="CT412" s="401"/>
      <c r="CU412" s="401"/>
      <c r="CV412" s="401"/>
      <c r="CW412" s="401"/>
      <c r="CX412" s="401"/>
      <c r="CY412" s="401"/>
      <c r="CZ412" s="401"/>
    </row>
    <row r="413" s="405" customFormat="true" ht="25.15" customHeight="true" x14ac:dyDescent="0.2">
      <c r="B413" s="960"/>
      <c r="C413" s="1090" t="s">
        <v>303</v>
      </c>
      <c r="D413" s="1072"/>
      <c r="E413" s="744">
        <v>-0.50720798392817001</v>
      </c>
      <c r="F413" s="697"/>
      <c r="G413" s="697"/>
      <c r="H413" s="1090" t="s">
        <v>304</v>
      </c>
      <c r="I413" s="1072"/>
      <c r="J413" s="745">
        <v>-0.49165096110602924</v>
      </c>
      <c r="K413" s="697"/>
      <c r="L413" s="697"/>
      <c r="M413" s="1090" t="s">
        <v>305</v>
      </c>
      <c r="N413" s="1072"/>
      <c r="O413" s="746">
        <v>0.4621844968493381</v>
      </c>
      <c r="P413" s="697"/>
      <c r="Q413" s="697"/>
      <c r="AN413" s="398"/>
      <c r="AO413" s="398"/>
      <c r="AP413" s="398"/>
      <c r="AQ413" s="398"/>
      <c r="AR413" s="398"/>
      <c r="AS413" s="398"/>
      <c r="AT413" s="398"/>
      <c r="AU413" s="398"/>
      <c r="AV413" s="398"/>
      <c r="AW413" s="398"/>
      <c r="AX413" s="398"/>
      <c r="AY413" s="398"/>
      <c r="AZ413" s="398"/>
      <c r="BA413" s="400"/>
      <c r="BB413" s="477"/>
      <c r="BC413" s="400"/>
      <c r="BD413" s="400"/>
      <c r="BE413" s="400"/>
      <c r="BF413" s="400"/>
      <c r="BG413" s="400"/>
      <c r="BH413" s="400"/>
      <c r="BI413" s="400"/>
      <c r="BJ413" s="400"/>
      <c r="BK413" s="400"/>
      <c r="BL413" s="400"/>
      <c r="BM413" s="400"/>
      <c r="BN413" s="400"/>
      <c r="BO413" s="400"/>
      <c r="BP413" s="400"/>
      <c r="BQ413" s="400"/>
      <c r="BR413" s="400"/>
      <c r="BS413" s="400"/>
      <c r="BT413" s="400"/>
      <c r="BU413" s="400"/>
      <c r="BV413" s="400"/>
      <c r="BW413" s="400"/>
      <c r="BX413" s="400"/>
      <c r="BY413" s="400"/>
      <c r="BZ413" s="401"/>
      <c r="CA413" s="401"/>
      <c r="CB413" s="401"/>
      <c r="CC413" s="401"/>
      <c r="CD413" s="401"/>
      <c r="CE413" s="401"/>
      <c r="CF413" s="401"/>
      <c r="CG413" s="401"/>
      <c r="CH413" s="401"/>
      <c r="CI413" s="401"/>
      <c r="CJ413" s="401"/>
      <c r="CK413" s="401"/>
      <c r="CL413" s="401"/>
      <c r="CM413" s="401"/>
      <c r="CN413" s="401"/>
      <c r="CO413" s="401"/>
      <c r="CP413" s="401"/>
      <c r="CQ413" s="401"/>
      <c r="CR413" s="401"/>
      <c r="CS413" s="401"/>
      <c r="CT413" s="401"/>
      <c r="CU413" s="401"/>
      <c r="CV413" s="401"/>
      <c r="CW413" s="401"/>
      <c r="CX413" s="401"/>
      <c r="CY413" s="401"/>
      <c r="CZ413" s="401"/>
    </row>
    <row r="414" s="405" customFormat="true" ht="25.15" customHeight="true" x14ac:dyDescent="0.2">
      <c r="B414" s="960"/>
      <c r="C414" s="1090" t="s">
        <v>301</v>
      </c>
      <c r="D414" s="1072"/>
      <c r="E414" s="744">
        <v>0.46206725187242509</v>
      </c>
      <c r="F414" s="697"/>
      <c r="G414" s="697"/>
      <c r="H414" s="1090" t="s">
        <v>296</v>
      </c>
      <c r="I414" s="1072"/>
      <c r="J414" s="745">
        <v>0.48488357039132052</v>
      </c>
      <c r="K414" s="697"/>
      <c r="L414" s="697"/>
      <c r="M414" s="1090" t="s">
        <v>306</v>
      </c>
      <c r="N414" s="1072"/>
      <c r="O414" s="746">
        <v>0.41024734734476026</v>
      </c>
      <c r="P414" s="697"/>
      <c r="Q414" s="697"/>
      <c r="AN414" s="398"/>
      <c r="AO414" s="398"/>
      <c r="AP414" s="398"/>
      <c r="AQ414" s="398"/>
      <c r="AR414" s="398"/>
      <c r="AS414" s="398"/>
      <c r="AT414" s="398"/>
      <c r="AU414" s="398"/>
      <c r="AV414" s="398"/>
      <c r="AW414" s="398"/>
      <c r="AX414" s="398"/>
      <c r="AY414" s="398"/>
      <c r="AZ414" s="398"/>
      <c r="BA414" s="400"/>
      <c r="BB414" s="477"/>
      <c r="BC414" s="400"/>
      <c r="BD414" s="400"/>
      <c r="BE414" s="400"/>
      <c r="BF414" s="400"/>
      <c r="BG414" s="400"/>
      <c r="BH414" s="400"/>
      <c r="BI414" s="400"/>
      <c r="BJ414" s="400"/>
      <c r="BK414" s="400"/>
      <c r="BL414" s="400"/>
      <c r="BM414" s="400"/>
      <c r="BN414" s="400"/>
      <c r="BO414" s="400"/>
      <c r="BP414" s="400"/>
      <c r="BQ414" s="400"/>
      <c r="BR414" s="400"/>
      <c r="BS414" s="400"/>
      <c r="BT414" s="400"/>
      <c r="BU414" s="400"/>
      <c r="BV414" s="400"/>
      <c r="BW414" s="400"/>
      <c r="BX414" s="400"/>
      <c r="BY414" s="400"/>
      <c r="BZ414" s="401"/>
      <c r="CA414" s="401"/>
      <c r="CB414" s="401"/>
      <c r="CC414" s="401"/>
      <c r="CD414" s="401"/>
      <c r="CE414" s="401"/>
      <c r="CF414" s="401"/>
      <c r="CG414" s="401"/>
      <c r="CH414" s="401"/>
      <c r="CI414" s="401"/>
      <c r="CJ414" s="401"/>
      <c r="CK414" s="401"/>
      <c r="CL414" s="401"/>
      <c r="CM414" s="401"/>
      <c r="CN414" s="401"/>
      <c r="CO414" s="401"/>
      <c r="CP414" s="401"/>
      <c r="CQ414" s="401"/>
      <c r="CR414" s="401"/>
      <c r="CS414" s="401"/>
      <c r="CT414" s="401"/>
      <c r="CU414" s="401"/>
      <c r="CV414" s="401"/>
      <c r="CW414" s="401"/>
      <c r="CX414" s="401"/>
      <c r="CY414" s="401"/>
      <c r="CZ414" s="401"/>
    </row>
    <row r="415" s="405" customFormat="true" ht="25.15" customHeight="true" x14ac:dyDescent="0.2">
      <c r="B415" s="960"/>
      <c r="C415" s="1090" t="s">
        <v>305</v>
      </c>
      <c r="D415" s="1072"/>
      <c r="E415" s="744">
        <v>0.45978884450291391</v>
      </c>
      <c r="F415" s="697"/>
      <c r="G415" s="697"/>
      <c r="H415" s="1090" t="s">
        <v>302</v>
      </c>
      <c r="I415" s="1072"/>
      <c r="J415" s="745">
        <v>0.46571174196244858</v>
      </c>
      <c r="K415" s="697"/>
      <c r="L415" s="697"/>
      <c r="M415" s="1090" t="s">
        <v>301</v>
      </c>
      <c r="N415" s="1072"/>
      <c r="O415" s="746">
        <v>0.39130703219167584</v>
      </c>
      <c r="P415" s="697"/>
      <c r="Q415" s="697"/>
      <c r="AN415" s="398"/>
      <c r="AO415" s="398"/>
      <c r="AP415" s="398"/>
      <c r="AQ415" s="398"/>
      <c r="AR415" s="398"/>
      <c r="AS415" s="398"/>
      <c r="AT415" s="398"/>
      <c r="AU415" s="398"/>
      <c r="AV415" s="398"/>
      <c r="AW415" s="398"/>
      <c r="AX415" s="398"/>
      <c r="AY415" s="398"/>
      <c r="AZ415" s="398"/>
      <c r="BA415" s="400"/>
      <c r="BB415" s="477"/>
      <c r="BC415" s="400"/>
      <c r="BD415" s="400"/>
      <c r="BE415" s="400"/>
      <c r="BF415" s="400"/>
      <c r="BG415" s="400"/>
      <c r="BH415" s="400"/>
      <c r="BI415" s="400"/>
      <c r="BJ415" s="400"/>
      <c r="BK415" s="400"/>
      <c r="BL415" s="400"/>
      <c r="BM415" s="400"/>
      <c r="BN415" s="400"/>
      <c r="BO415" s="400"/>
      <c r="BP415" s="400"/>
      <c r="BQ415" s="400"/>
      <c r="BR415" s="400"/>
      <c r="BS415" s="400"/>
      <c r="BT415" s="400"/>
      <c r="BU415" s="400"/>
      <c r="BV415" s="400"/>
      <c r="BW415" s="400"/>
      <c r="BX415" s="400"/>
      <c r="BY415" s="400"/>
      <c r="BZ415" s="401"/>
      <c r="CA415" s="401"/>
      <c r="CB415" s="401"/>
      <c r="CC415" s="401"/>
      <c r="CD415" s="401"/>
      <c r="CE415" s="401"/>
      <c r="CF415" s="401"/>
      <c r="CG415" s="401"/>
      <c r="CH415" s="401"/>
      <c r="CI415" s="401"/>
      <c r="CJ415" s="401"/>
      <c r="CK415" s="401"/>
      <c r="CL415" s="401"/>
      <c r="CM415" s="401"/>
      <c r="CN415" s="401"/>
      <c r="CO415" s="401"/>
      <c r="CP415" s="401"/>
      <c r="CQ415" s="401"/>
      <c r="CR415" s="401"/>
      <c r="CS415" s="401"/>
      <c r="CT415" s="401"/>
      <c r="CU415" s="401"/>
      <c r="CV415" s="401"/>
      <c r="CW415" s="401"/>
      <c r="CX415" s="401"/>
      <c r="CY415" s="401"/>
      <c r="CZ415" s="401"/>
    </row>
    <row r="416" s="405" customFormat="true" ht="25.15" customHeight="true" x14ac:dyDescent="0.2">
      <c r="B416" s="960"/>
      <c r="C416" s="1090" t="s">
        <v>307</v>
      </c>
      <c r="D416" s="1072"/>
      <c r="E416" s="744">
        <v>0.41496363098416045</v>
      </c>
      <c r="F416" s="697"/>
      <c r="G416" s="697"/>
      <c r="H416" s="1090" t="s">
        <v>299</v>
      </c>
      <c r="I416" s="1072"/>
      <c r="J416" s="745">
        <v>0.36914248023071689</v>
      </c>
      <c r="K416" s="697"/>
      <c r="L416" s="697"/>
      <c r="M416" s="1090" t="s">
        <v>303</v>
      </c>
      <c r="N416" s="1072"/>
      <c r="O416" s="746">
        <v>-0.3878988512803857</v>
      </c>
      <c r="P416" s="697"/>
      <c r="Q416" s="697"/>
      <c r="AN416" s="398"/>
      <c r="AO416" s="398"/>
      <c r="AP416" s="398"/>
      <c r="AQ416" s="398"/>
      <c r="AR416" s="398"/>
      <c r="AS416" s="398"/>
      <c r="AT416" s="398"/>
      <c r="AU416" s="398"/>
      <c r="AV416" s="398"/>
      <c r="AW416" s="398"/>
      <c r="AX416" s="398"/>
      <c r="AY416" s="398"/>
      <c r="AZ416" s="398"/>
      <c r="BA416" s="400"/>
      <c r="BB416" s="477"/>
      <c r="BC416" s="400"/>
      <c r="BD416" s="400"/>
      <c r="BE416" s="400"/>
      <c r="BF416" s="400"/>
      <c r="BG416" s="400"/>
      <c r="BH416" s="400"/>
      <c r="BI416" s="400"/>
      <c r="BJ416" s="400"/>
      <c r="BK416" s="400"/>
      <c r="BL416" s="400"/>
      <c r="BM416" s="400"/>
      <c r="BN416" s="400"/>
      <c r="BO416" s="400"/>
      <c r="BP416" s="400"/>
      <c r="BQ416" s="400"/>
      <c r="BR416" s="400"/>
      <c r="BS416" s="400"/>
      <c r="BT416" s="400"/>
      <c r="BU416" s="400"/>
      <c r="BV416" s="400"/>
      <c r="BW416" s="400"/>
      <c r="BX416" s="400"/>
      <c r="BY416" s="400"/>
      <c r="BZ416" s="401"/>
      <c r="CA416" s="401"/>
      <c r="CB416" s="401"/>
      <c r="CC416" s="401"/>
      <c r="CD416" s="401"/>
      <c r="CE416" s="401"/>
      <c r="CF416" s="401"/>
      <c r="CG416" s="401"/>
      <c r="CH416" s="401"/>
      <c r="CI416" s="401"/>
      <c r="CJ416" s="401"/>
      <c r="CK416" s="401"/>
      <c r="CL416" s="401"/>
      <c r="CM416" s="401"/>
      <c r="CN416" s="401"/>
      <c r="CO416" s="401"/>
      <c r="CP416" s="401"/>
      <c r="CQ416" s="401"/>
      <c r="CR416" s="401"/>
      <c r="CS416" s="401"/>
      <c r="CT416" s="401"/>
      <c r="CU416" s="401"/>
      <c r="CV416" s="401"/>
      <c r="CW416" s="401"/>
      <c r="CX416" s="401"/>
      <c r="CY416" s="401"/>
      <c r="CZ416" s="401"/>
    </row>
    <row r="417" s="405" customFormat="true" ht="25.15" customHeight="true" x14ac:dyDescent="0.2">
      <c r="B417" s="960"/>
      <c r="C417" s="1090" t="s">
        <v>306</v>
      </c>
      <c r="D417" s="1072"/>
      <c r="E417" s="744">
        <v>0.40849334271971771</v>
      </c>
      <c r="F417" s="697"/>
      <c r="G417" s="697"/>
      <c r="H417" s="1090" t="s">
        <v>308</v>
      </c>
      <c r="I417" s="1072"/>
      <c r="J417" s="745">
        <v>-0.36612144079651576</v>
      </c>
      <c r="K417" s="697"/>
      <c r="L417" s="697"/>
      <c r="M417" s="1090" t="s">
        <v>309</v>
      </c>
      <c r="N417" s="1072"/>
      <c r="O417" s="746">
        <v>0.38023907299955612</v>
      </c>
      <c r="P417" s="697"/>
      <c r="Q417" s="697"/>
      <c r="AN417" s="398"/>
      <c r="AO417" s="398"/>
      <c r="AP417" s="398"/>
      <c r="AQ417" s="398"/>
      <c r="AR417" s="398"/>
      <c r="AS417" s="398"/>
      <c r="AT417" s="398"/>
      <c r="AU417" s="398"/>
      <c r="AV417" s="398"/>
      <c r="AW417" s="398"/>
      <c r="AX417" s="398"/>
      <c r="AY417" s="398"/>
      <c r="AZ417" s="398"/>
      <c r="BA417" s="400"/>
      <c r="BB417" s="477"/>
      <c r="BC417" s="400"/>
      <c r="BD417" s="400"/>
      <c r="BE417" s="400"/>
      <c r="BF417" s="400"/>
      <c r="BG417" s="400"/>
      <c r="BH417" s="400"/>
      <c r="BI417" s="400"/>
      <c r="BJ417" s="400"/>
      <c r="BK417" s="400"/>
      <c r="BL417" s="400"/>
      <c r="BM417" s="400"/>
      <c r="BN417" s="400"/>
      <c r="BO417" s="400"/>
      <c r="BP417" s="400"/>
      <c r="BQ417" s="400"/>
      <c r="BR417" s="400"/>
      <c r="BS417" s="400"/>
      <c r="BT417" s="400"/>
      <c r="BU417" s="400"/>
      <c r="BV417" s="400"/>
      <c r="BW417" s="400"/>
      <c r="BX417" s="400"/>
      <c r="BY417" s="400"/>
      <c r="BZ417" s="401"/>
      <c r="CA417" s="401"/>
      <c r="CB417" s="401"/>
      <c r="CC417" s="401"/>
      <c r="CD417" s="401"/>
      <c r="CE417" s="401"/>
      <c r="CF417" s="401"/>
      <c r="CG417" s="401"/>
      <c r="CH417" s="401"/>
      <c r="CI417" s="401"/>
      <c r="CJ417" s="401"/>
      <c r="CK417" s="401"/>
      <c r="CL417" s="401"/>
      <c r="CM417" s="401"/>
      <c r="CN417" s="401"/>
      <c r="CO417" s="401"/>
      <c r="CP417" s="401"/>
      <c r="CQ417" s="401"/>
      <c r="CR417" s="401"/>
      <c r="CS417" s="401"/>
      <c r="CT417" s="401"/>
      <c r="CU417" s="401"/>
      <c r="CV417" s="401"/>
      <c r="CW417" s="401"/>
      <c r="CX417" s="401"/>
      <c r="CY417" s="401"/>
      <c r="CZ417" s="401"/>
    </row>
    <row r="418" s="405" customFormat="true" ht="25.15" customHeight="true" x14ac:dyDescent="0.2">
      <c r="B418" s="960"/>
      <c r="C418" s="1090" t="s">
        <v>298</v>
      </c>
      <c r="D418" s="1072"/>
      <c r="E418" s="744">
        <v>-0.40153742982675245</v>
      </c>
      <c r="F418" s="697"/>
      <c r="G418" s="697"/>
      <c r="H418" s="1090" t="s">
        <v>310</v>
      </c>
      <c r="I418" s="1072"/>
      <c r="J418" s="745">
        <v>-0.36606401206163852</v>
      </c>
      <c r="K418" s="697"/>
      <c r="L418" s="697"/>
      <c r="M418" s="1090" t="s">
        <v>307</v>
      </c>
      <c r="N418" s="1072"/>
      <c r="O418" s="746">
        <v>0.36761620182326005</v>
      </c>
      <c r="P418" s="697"/>
      <c r="Q418" s="697"/>
      <c r="AN418" s="398"/>
      <c r="AO418" s="398"/>
      <c r="AP418" s="398"/>
      <c r="AQ418" s="398"/>
      <c r="AR418" s="398"/>
      <c r="AS418" s="398"/>
      <c r="AT418" s="398"/>
      <c r="AU418" s="398"/>
      <c r="AV418" s="398"/>
      <c r="AW418" s="398"/>
      <c r="AX418" s="398"/>
      <c r="AY418" s="398"/>
      <c r="AZ418" s="398"/>
      <c r="BA418" s="400"/>
      <c r="BB418" s="477"/>
      <c r="BC418" s="400"/>
      <c r="BD418" s="400"/>
      <c r="BE418" s="400"/>
      <c r="BF418" s="400"/>
      <c r="BG418" s="400"/>
      <c r="BH418" s="400"/>
      <c r="BI418" s="400"/>
      <c r="BJ418" s="400"/>
      <c r="BK418" s="400"/>
      <c r="BL418" s="400"/>
      <c r="BM418" s="400"/>
      <c r="BN418" s="400"/>
      <c r="BO418" s="400"/>
      <c r="BP418" s="400"/>
      <c r="BQ418" s="400"/>
      <c r="BR418" s="400"/>
      <c r="BS418" s="400"/>
      <c r="BT418" s="400"/>
      <c r="BU418" s="400"/>
      <c r="BV418" s="400"/>
      <c r="BW418" s="400"/>
      <c r="BX418" s="400"/>
      <c r="BY418" s="400"/>
      <c r="BZ418" s="401"/>
      <c r="CA418" s="401"/>
      <c r="CB418" s="401"/>
      <c r="CC418" s="401"/>
      <c r="CD418" s="401"/>
      <c r="CE418" s="401"/>
      <c r="CF418" s="401"/>
      <c r="CG418" s="401"/>
      <c r="CH418" s="401"/>
      <c r="CI418" s="401"/>
      <c r="CJ418" s="401"/>
      <c r="CK418" s="401"/>
      <c r="CL418" s="401"/>
      <c r="CM418" s="401"/>
      <c r="CN418" s="401"/>
      <c r="CO418" s="401"/>
      <c r="CP418" s="401"/>
      <c r="CQ418" s="401"/>
      <c r="CR418" s="401"/>
      <c r="CS418" s="401"/>
      <c r="CT418" s="401"/>
      <c r="CU418" s="401"/>
      <c r="CV418" s="401"/>
      <c r="CW418" s="401"/>
      <c r="CX418" s="401"/>
      <c r="CY418" s="401"/>
      <c r="CZ418" s="401"/>
    </row>
    <row r="419" s="405" customFormat="true" ht="25.15" customHeight="true" x14ac:dyDescent="0.2">
      <c r="B419" s="960"/>
      <c r="C419" s="1090" t="s">
        <v>308</v>
      </c>
      <c r="D419" s="1072"/>
      <c r="E419" s="744">
        <v>-0.39087741660856679</v>
      </c>
      <c r="F419" s="697"/>
      <c r="G419" s="697"/>
      <c r="H419" s="1090" t="s">
        <v>306</v>
      </c>
      <c r="I419" s="1072"/>
      <c r="J419" s="745">
        <v>0.35978620258471922</v>
      </c>
      <c r="K419" s="697"/>
      <c r="L419" s="697"/>
      <c r="M419" s="1090" t="s">
        <v>311</v>
      </c>
      <c r="N419" s="1072"/>
      <c r="O419" s="746">
        <v>0.31952903607191979</v>
      </c>
      <c r="P419" s="697"/>
      <c r="Q419" s="697"/>
      <c r="AN419" s="398"/>
      <c r="AO419" s="398"/>
      <c r="AP419" s="398"/>
      <c r="AQ419" s="398"/>
      <c r="AR419" s="398"/>
      <c r="AS419" s="398"/>
      <c r="AT419" s="398"/>
      <c r="AU419" s="398"/>
      <c r="AV419" s="398"/>
      <c r="AW419" s="398"/>
      <c r="AX419" s="398"/>
      <c r="AY419" s="398"/>
      <c r="AZ419" s="398"/>
      <c r="BA419" s="400"/>
      <c r="BB419" s="477"/>
      <c r="BC419" s="400"/>
      <c r="BD419" s="400"/>
      <c r="BE419" s="400"/>
      <c r="BF419" s="400"/>
      <c r="BG419" s="400"/>
      <c r="BH419" s="400"/>
      <c r="BI419" s="400"/>
      <c r="BJ419" s="400"/>
      <c r="BK419" s="400"/>
      <c r="BL419" s="400"/>
      <c r="BM419" s="400"/>
      <c r="BN419" s="400"/>
      <c r="BO419" s="400"/>
      <c r="BP419" s="400"/>
      <c r="BQ419" s="400"/>
      <c r="BR419" s="400"/>
      <c r="BS419" s="400"/>
      <c r="BT419" s="400"/>
      <c r="BU419" s="400"/>
      <c r="BV419" s="400"/>
      <c r="BW419" s="400"/>
      <c r="BX419" s="400"/>
      <c r="BY419" s="400"/>
      <c r="BZ419" s="401"/>
      <c r="CA419" s="401"/>
      <c r="CB419" s="401"/>
      <c r="CC419" s="401"/>
      <c r="CD419" s="401"/>
      <c r="CE419" s="401"/>
      <c r="CF419" s="401"/>
      <c r="CG419" s="401"/>
      <c r="CH419" s="401"/>
      <c r="CI419" s="401"/>
      <c r="CJ419" s="401"/>
      <c r="CK419" s="401"/>
      <c r="CL419" s="401"/>
      <c r="CM419" s="401"/>
      <c r="CN419" s="401"/>
      <c r="CO419" s="401"/>
      <c r="CP419" s="401"/>
      <c r="CQ419" s="401"/>
      <c r="CR419" s="401"/>
      <c r="CS419" s="401"/>
      <c r="CT419" s="401"/>
      <c r="CU419" s="401"/>
      <c r="CV419" s="401"/>
      <c r="CW419" s="401"/>
      <c r="CX419" s="401"/>
      <c r="CY419" s="401"/>
      <c r="CZ419" s="401"/>
    </row>
    <row r="420" s="405" customFormat="true" ht="25.15" customHeight="true" x14ac:dyDescent="0.2">
      <c r="B420" s="960"/>
      <c r="C420" s="1090" t="s">
        <v>310</v>
      </c>
      <c r="D420" s="1072"/>
      <c r="E420" s="744">
        <v>-0.38056253663321676</v>
      </c>
      <c r="F420" s="697"/>
      <c r="G420" s="697"/>
      <c r="H420" s="1090" t="s">
        <v>307</v>
      </c>
      <c r="I420" s="1072"/>
      <c r="J420" s="745">
        <v>0.3248851353520123</v>
      </c>
      <c r="K420" s="697"/>
      <c r="L420" s="697"/>
      <c r="M420" s="1090" t="s">
        <v>298</v>
      </c>
      <c r="N420" s="1072"/>
      <c r="O420" s="746">
        <v>-0.28594585846711235</v>
      </c>
      <c r="P420" s="697"/>
      <c r="Q420" s="697"/>
      <c r="AN420" s="398"/>
      <c r="AO420" s="398"/>
      <c r="AP420" s="398"/>
      <c r="AQ420" s="398"/>
      <c r="AR420" s="398"/>
      <c r="AS420" s="398"/>
      <c r="AT420" s="398"/>
      <c r="AU420" s="398"/>
      <c r="AV420" s="398"/>
      <c r="AW420" s="398"/>
      <c r="AX420" s="398"/>
      <c r="AY420" s="398"/>
      <c r="AZ420" s="398"/>
      <c r="BA420" s="400"/>
      <c r="BB420" s="477"/>
      <c r="BC420" s="400"/>
      <c r="BD420" s="400"/>
      <c r="BE420" s="400"/>
      <c r="BF420" s="400"/>
      <c r="BG420" s="400"/>
      <c r="BH420" s="400"/>
      <c r="BI420" s="400"/>
      <c r="BJ420" s="400"/>
      <c r="BK420" s="400"/>
      <c r="BL420" s="400"/>
      <c r="BM420" s="400"/>
      <c r="BN420" s="400"/>
      <c r="BO420" s="400"/>
      <c r="BP420" s="400"/>
      <c r="BQ420" s="400"/>
      <c r="BR420" s="400"/>
      <c r="BS420" s="400"/>
      <c r="BT420" s="400"/>
      <c r="BU420" s="400"/>
      <c r="BV420" s="400"/>
      <c r="BW420" s="400"/>
      <c r="BX420" s="400"/>
      <c r="BY420" s="400"/>
      <c r="BZ420" s="401"/>
      <c r="CA420" s="401"/>
      <c r="CB420" s="401"/>
      <c r="CC420" s="401"/>
      <c r="CD420" s="401"/>
      <c r="CE420" s="401"/>
      <c r="CF420" s="401"/>
      <c r="CG420" s="401"/>
      <c r="CH420" s="401"/>
      <c r="CI420" s="401"/>
      <c r="CJ420" s="401"/>
      <c r="CK420" s="401"/>
      <c r="CL420" s="401"/>
      <c r="CM420" s="401"/>
      <c r="CN420" s="401"/>
      <c r="CO420" s="401"/>
      <c r="CP420" s="401"/>
      <c r="CQ420" s="401"/>
      <c r="CR420" s="401"/>
      <c r="CS420" s="401"/>
      <c r="CT420" s="401"/>
      <c r="CU420" s="401"/>
      <c r="CV420" s="401"/>
      <c r="CW420" s="401"/>
      <c r="CX420" s="401"/>
      <c r="CY420" s="401"/>
      <c r="CZ420" s="401"/>
    </row>
    <row r="421" s="405" customFormat="true" ht="25.15" customHeight="true" x14ac:dyDescent="0.2">
      <c r="B421" s="960"/>
      <c r="C421" s="1090" t="s">
        <v>311</v>
      </c>
      <c r="D421" s="1072"/>
      <c r="E421" s="744">
        <v>0.32337849270819846</v>
      </c>
      <c r="F421" s="697"/>
      <c r="G421" s="697"/>
      <c r="H421" s="1090" t="s">
        <v>312</v>
      </c>
      <c r="I421" s="1072"/>
      <c r="J421" s="745">
        <v>-0.30297346733777308</v>
      </c>
      <c r="K421" s="697"/>
      <c r="L421" s="697"/>
      <c r="M421" s="1090" t="s">
        <v>313</v>
      </c>
      <c r="N421" s="1072"/>
      <c r="O421" s="746">
        <v>0.26650724907912615</v>
      </c>
      <c r="P421" s="697"/>
      <c r="Q421" s="697"/>
      <c r="AN421" s="398"/>
      <c r="AO421" s="398"/>
      <c r="AP421" s="398"/>
      <c r="AQ421" s="398"/>
      <c r="AR421" s="398"/>
      <c r="AS421" s="398"/>
      <c r="AT421" s="398"/>
      <c r="AU421" s="398"/>
      <c r="AV421" s="398"/>
      <c r="AW421" s="398"/>
      <c r="AX421" s="398"/>
      <c r="AY421" s="398"/>
      <c r="AZ421" s="398"/>
      <c r="BA421" s="400"/>
      <c r="BB421" s="477"/>
      <c r="BC421" s="400"/>
      <c r="BD421" s="400"/>
      <c r="BE421" s="400"/>
      <c r="BF421" s="400"/>
      <c r="BG421" s="400"/>
      <c r="BH421" s="400"/>
      <c r="BI421" s="400"/>
      <c r="BJ421" s="400"/>
      <c r="BK421" s="400"/>
      <c r="BL421" s="400"/>
      <c r="BM421" s="400"/>
      <c r="BN421" s="400"/>
      <c r="BO421" s="400"/>
      <c r="BP421" s="400"/>
      <c r="BQ421" s="400"/>
      <c r="BR421" s="400"/>
      <c r="BS421" s="400"/>
      <c r="BT421" s="400"/>
      <c r="BU421" s="400"/>
      <c r="BV421" s="400"/>
      <c r="BW421" s="400"/>
      <c r="BX421" s="400"/>
      <c r="BY421" s="400"/>
      <c r="BZ421" s="401"/>
      <c r="CA421" s="401"/>
      <c r="CB421" s="401"/>
      <c r="CC421" s="401"/>
      <c r="CD421" s="401"/>
      <c r="CE421" s="401"/>
      <c r="CF421" s="401"/>
      <c r="CG421" s="401"/>
      <c r="CH421" s="401"/>
      <c r="CI421" s="401"/>
      <c r="CJ421" s="401"/>
      <c r="CK421" s="401"/>
      <c r="CL421" s="401"/>
      <c r="CM421" s="401"/>
      <c r="CN421" s="401"/>
      <c r="CO421" s="401"/>
      <c r="CP421" s="401"/>
      <c r="CQ421" s="401"/>
      <c r="CR421" s="401"/>
      <c r="CS421" s="401"/>
      <c r="CT421" s="401"/>
      <c r="CU421" s="401"/>
      <c r="CV421" s="401"/>
      <c r="CW421" s="401"/>
      <c r="CX421" s="401"/>
      <c r="CY421" s="401"/>
      <c r="CZ421" s="401"/>
    </row>
    <row r="422" s="405" customFormat="true" ht="25.15" customHeight="true" x14ac:dyDescent="0.2">
      <c r="B422" s="960"/>
      <c r="C422" s="1090" t="s">
        <v>313</v>
      </c>
      <c r="D422" s="1072"/>
      <c r="E422" s="744">
        <v>0.31479496151175029</v>
      </c>
      <c r="F422" s="697"/>
      <c r="G422" s="697"/>
      <c r="H422" s="1090" t="s">
        <v>305</v>
      </c>
      <c r="I422" s="1072"/>
      <c r="J422" s="745">
        <v>0.29425611379781602</v>
      </c>
      <c r="K422" s="697"/>
      <c r="L422" s="697"/>
      <c r="M422" s="1090" t="s">
        <v>308</v>
      </c>
      <c r="N422" s="1072"/>
      <c r="O422" s="746">
        <v>-0.2439909177887675</v>
      </c>
      <c r="P422" s="697"/>
      <c r="Q422" s="697"/>
      <c r="AN422" s="398"/>
      <c r="AO422" s="398"/>
      <c r="AP422" s="398"/>
      <c r="AQ422" s="398"/>
      <c r="AR422" s="398"/>
      <c r="AS422" s="398"/>
      <c r="AT422" s="398"/>
      <c r="AU422" s="398"/>
      <c r="AV422" s="398"/>
      <c r="AW422" s="398"/>
      <c r="AX422" s="398"/>
      <c r="AY422" s="398"/>
      <c r="AZ422" s="398"/>
      <c r="BA422" s="400"/>
      <c r="BB422" s="477"/>
      <c r="BC422" s="400"/>
      <c r="BD422" s="400"/>
      <c r="BE422" s="400"/>
      <c r="BF422" s="400"/>
      <c r="BG422" s="400"/>
      <c r="BH422" s="400"/>
      <c r="BI422" s="400"/>
      <c r="BJ422" s="400"/>
      <c r="BK422" s="400"/>
      <c r="BL422" s="400"/>
      <c r="BM422" s="400"/>
      <c r="BN422" s="400"/>
      <c r="BO422" s="400"/>
      <c r="BP422" s="400"/>
      <c r="BQ422" s="400"/>
      <c r="BR422" s="400"/>
      <c r="BS422" s="400"/>
      <c r="BT422" s="400"/>
      <c r="BU422" s="400"/>
      <c r="BV422" s="400"/>
      <c r="BW422" s="400"/>
      <c r="BX422" s="400"/>
      <c r="BY422" s="400"/>
      <c r="BZ422" s="401"/>
      <c r="CA422" s="401"/>
      <c r="CB422" s="401"/>
      <c r="CC422" s="401"/>
      <c r="CD422" s="401"/>
      <c r="CE422" s="401"/>
      <c r="CF422" s="401"/>
      <c r="CG422" s="401"/>
      <c r="CH422" s="401"/>
      <c r="CI422" s="401"/>
      <c r="CJ422" s="401"/>
      <c r="CK422" s="401"/>
      <c r="CL422" s="401"/>
      <c r="CM422" s="401"/>
      <c r="CN422" s="401"/>
      <c r="CO422" s="401"/>
      <c r="CP422" s="401"/>
      <c r="CQ422" s="401"/>
      <c r="CR422" s="401"/>
      <c r="CS422" s="401"/>
      <c r="CT422" s="401"/>
      <c r="CU422" s="401"/>
      <c r="CV422" s="401"/>
      <c r="CW422" s="401"/>
      <c r="CX422" s="401"/>
      <c r="CY422" s="401"/>
      <c r="CZ422" s="401"/>
    </row>
    <row r="423" s="405" customFormat="true" ht="25.15" customHeight="true" x14ac:dyDescent="0.2">
      <c r="B423" s="960"/>
      <c r="C423" s="1090" t="s">
        <v>309</v>
      </c>
      <c r="D423" s="1072"/>
      <c r="E423" s="744">
        <v>0.31157263504301214</v>
      </c>
      <c r="F423" s="697"/>
      <c r="G423" s="697"/>
      <c r="H423" s="1090" t="s">
        <v>311</v>
      </c>
      <c r="I423" s="1072"/>
      <c r="J423" s="745">
        <v>0.2839774885074669</v>
      </c>
      <c r="K423" s="697"/>
      <c r="L423" s="697"/>
      <c r="M423" s="1090" t="s">
        <v>314</v>
      </c>
      <c r="N423" s="1072"/>
      <c r="O423" s="746">
        <v>-0.23538619821186801</v>
      </c>
      <c r="P423" s="697"/>
      <c r="Q423" s="697"/>
      <c r="AN423" s="398"/>
      <c r="AO423" s="398"/>
      <c r="AP423" s="398"/>
      <c r="AQ423" s="398"/>
      <c r="AR423" s="398"/>
      <c r="AS423" s="398"/>
      <c r="AT423" s="398"/>
      <c r="AU423" s="398"/>
      <c r="AV423" s="398"/>
      <c r="AW423" s="398"/>
      <c r="AX423" s="398"/>
      <c r="AY423" s="398"/>
      <c r="AZ423" s="398"/>
      <c r="BA423" s="400"/>
      <c r="BB423" s="477"/>
      <c r="BC423" s="400"/>
      <c r="BD423" s="400"/>
      <c r="BE423" s="400"/>
      <c r="BF423" s="400"/>
      <c r="BG423" s="400"/>
      <c r="BH423" s="400"/>
      <c r="BI423" s="400"/>
      <c r="BJ423" s="400"/>
      <c r="BK423" s="400"/>
      <c r="BL423" s="400"/>
      <c r="BM423" s="400"/>
      <c r="BN423" s="400"/>
      <c r="BO423" s="400"/>
      <c r="BP423" s="400"/>
      <c r="BQ423" s="400"/>
      <c r="BR423" s="400"/>
      <c r="BS423" s="400"/>
      <c r="BT423" s="400"/>
      <c r="BU423" s="400"/>
      <c r="BV423" s="400"/>
      <c r="BW423" s="400"/>
      <c r="BX423" s="400"/>
      <c r="BY423" s="400"/>
      <c r="BZ423" s="401"/>
      <c r="CA423" s="401"/>
      <c r="CB423" s="401"/>
      <c r="CC423" s="401"/>
      <c r="CD423" s="401"/>
      <c r="CE423" s="401"/>
      <c r="CF423" s="401"/>
      <c r="CG423" s="401"/>
      <c r="CH423" s="401"/>
      <c r="CI423" s="401"/>
      <c r="CJ423" s="401"/>
      <c r="CK423" s="401"/>
      <c r="CL423" s="401"/>
      <c r="CM423" s="401"/>
      <c r="CN423" s="401"/>
      <c r="CO423" s="401"/>
      <c r="CP423" s="401"/>
      <c r="CQ423" s="401"/>
      <c r="CR423" s="401"/>
      <c r="CS423" s="401"/>
      <c r="CT423" s="401"/>
      <c r="CU423" s="401"/>
      <c r="CV423" s="401"/>
      <c r="CW423" s="401"/>
      <c r="CX423" s="401"/>
      <c r="CY423" s="401"/>
      <c r="CZ423" s="401"/>
    </row>
    <row r="424" s="405" customFormat="true" ht="25.15" customHeight="true" x14ac:dyDescent="0.2">
      <c r="B424" s="960"/>
      <c r="C424" s="1090" t="s">
        <v>314</v>
      </c>
      <c r="D424" s="1072"/>
      <c r="E424" s="744">
        <v>-0.30721598220761698</v>
      </c>
      <c r="F424" s="697"/>
      <c r="G424" s="697"/>
      <c r="H424" s="1090" t="s">
        <v>314</v>
      </c>
      <c r="I424" s="1072"/>
      <c r="J424" s="745">
        <v>-0.27845194257054051</v>
      </c>
      <c r="K424" s="697"/>
      <c r="L424" s="697"/>
      <c r="M424" s="1090" t="s">
        <v>310</v>
      </c>
      <c r="N424" s="1072"/>
      <c r="O424" s="746">
        <v>-0.22932495951161655</v>
      </c>
      <c r="P424" s="697"/>
      <c r="Q424" s="697"/>
      <c r="AN424" s="398"/>
      <c r="AO424" s="398"/>
      <c r="AP424" s="398"/>
      <c r="AQ424" s="398"/>
      <c r="AR424" s="398"/>
      <c r="AS424" s="398"/>
      <c r="AT424" s="398"/>
      <c r="AU424" s="398"/>
      <c r="AV424" s="398"/>
      <c r="AW424" s="398"/>
      <c r="AX424" s="398"/>
      <c r="AY424" s="398"/>
      <c r="AZ424" s="398"/>
      <c r="BA424" s="400"/>
      <c r="BB424" s="477"/>
      <c r="BC424" s="400"/>
      <c r="BD424" s="400"/>
      <c r="BE424" s="400"/>
      <c r="BF424" s="400"/>
      <c r="BG424" s="400"/>
      <c r="BH424" s="400"/>
      <c r="BI424" s="400"/>
      <c r="BJ424" s="400"/>
      <c r="BK424" s="400"/>
      <c r="BL424" s="400"/>
      <c r="BM424" s="400"/>
      <c r="BN424" s="400"/>
      <c r="BO424" s="400"/>
      <c r="BP424" s="400"/>
      <c r="BQ424" s="400"/>
      <c r="BR424" s="400"/>
      <c r="BS424" s="400"/>
      <c r="BT424" s="400"/>
      <c r="BU424" s="400"/>
      <c r="BV424" s="400"/>
      <c r="BW424" s="400"/>
      <c r="BX424" s="400"/>
      <c r="BY424" s="400"/>
      <c r="BZ424" s="401"/>
      <c r="CA424" s="401"/>
      <c r="CB424" s="401"/>
      <c r="CC424" s="401"/>
      <c r="CD424" s="401"/>
      <c r="CE424" s="401"/>
      <c r="CF424" s="401"/>
      <c r="CG424" s="401"/>
      <c r="CH424" s="401"/>
      <c r="CI424" s="401"/>
      <c r="CJ424" s="401"/>
      <c r="CK424" s="401"/>
      <c r="CL424" s="401"/>
      <c r="CM424" s="401"/>
      <c r="CN424" s="401"/>
      <c r="CO424" s="401"/>
      <c r="CP424" s="401"/>
      <c r="CQ424" s="401"/>
      <c r="CR424" s="401"/>
      <c r="CS424" s="401"/>
      <c r="CT424" s="401"/>
      <c r="CU424" s="401"/>
      <c r="CV424" s="401"/>
      <c r="CW424" s="401"/>
      <c r="CX424" s="401"/>
      <c r="CY424" s="401"/>
      <c r="CZ424" s="401"/>
    </row>
    <row r="425" s="405" customFormat="true" ht="25.15" customHeight="true" x14ac:dyDescent="0.2">
      <c r="B425" s="960"/>
      <c r="C425" s="1090" t="s">
        <v>304</v>
      </c>
      <c r="D425" s="1072"/>
      <c r="E425" s="744">
        <v>-0.30056848151130161</v>
      </c>
      <c r="F425" s="697"/>
      <c r="G425" s="697"/>
      <c r="H425" s="1090" t="s">
        <v>315</v>
      </c>
      <c r="I425" s="1072"/>
      <c r="J425" s="745">
        <v>-0.27634476300560301</v>
      </c>
      <c r="K425" s="697"/>
      <c r="L425" s="697"/>
      <c r="M425" s="1090" t="s">
        <v>316</v>
      </c>
      <c r="N425" s="1072"/>
      <c r="O425" s="746">
        <v>0.21899811492570381</v>
      </c>
      <c r="P425" s="697"/>
      <c r="Q425" s="697"/>
      <c r="AN425" s="398"/>
      <c r="AO425" s="398"/>
      <c r="AP425" s="398"/>
      <c r="AQ425" s="398"/>
      <c r="AR425" s="398"/>
      <c r="AS425" s="398"/>
      <c r="AT425" s="398"/>
      <c r="AU425" s="398"/>
      <c r="AV425" s="398"/>
      <c r="AW425" s="398"/>
      <c r="AX425" s="398"/>
      <c r="AY425" s="398"/>
      <c r="AZ425" s="398"/>
      <c r="BA425" s="400"/>
      <c r="BB425" s="477"/>
      <c r="BC425" s="400"/>
      <c r="BD425" s="400"/>
      <c r="BE425" s="400"/>
      <c r="BF425" s="400"/>
      <c r="BG425" s="400"/>
      <c r="BH425" s="400"/>
      <c r="BI425" s="400"/>
      <c r="BJ425" s="400"/>
      <c r="BK425" s="400"/>
      <c r="BL425" s="400"/>
      <c r="BM425" s="400"/>
      <c r="BN425" s="400"/>
      <c r="BO425" s="400"/>
      <c r="BP425" s="400"/>
      <c r="BQ425" s="400"/>
      <c r="BR425" s="400"/>
      <c r="BS425" s="400"/>
      <c r="BT425" s="400"/>
      <c r="BU425" s="400"/>
      <c r="BV425" s="400"/>
      <c r="BW425" s="400"/>
      <c r="BX425" s="400"/>
      <c r="BY425" s="400"/>
      <c r="BZ425" s="401"/>
      <c r="CA425" s="401"/>
      <c r="CB425" s="401"/>
      <c r="CC425" s="401"/>
      <c r="CD425" s="401"/>
      <c r="CE425" s="401"/>
      <c r="CF425" s="401"/>
      <c r="CG425" s="401"/>
      <c r="CH425" s="401"/>
      <c r="CI425" s="401"/>
      <c r="CJ425" s="401"/>
      <c r="CK425" s="401"/>
      <c r="CL425" s="401"/>
      <c r="CM425" s="401"/>
      <c r="CN425" s="401"/>
      <c r="CO425" s="401"/>
      <c r="CP425" s="401"/>
      <c r="CQ425" s="401"/>
      <c r="CR425" s="401"/>
      <c r="CS425" s="401"/>
      <c r="CT425" s="401"/>
      <c r="CU425" s="401"/>
      <c r="CV425" s="401"/>
      <c r="CW425" s="401"/>
      <c r="CX425" s="401"/>
      <c r="CY425" s="401"/>
      <c r="CZ425" s="401"/>
    </row>
    <row r="426" s="405" customFormat="true" ht="25.15" customHeight="true" x14ac:dyDescent="0.2">
      <c r="B426" s="960"/>
      <c r="C426" s="1090" t="s">
        <v>316</v>
      </c>
      <c r="D426" s="1072"/>
      <c r="E426" s="744">
        <v>0.26541140027842053</v>
      </c>
      <c r="F426" s="697"/>
      <c r="G426" s="697"/>
      <c r="H426" s="1090" t="s">
        <v>316</v>
      </c>
      <c r="I426" s="1072"/>
      <c r="J426" s="745">
        <v>0.22912479371033667</v>
      </c>
      <c r="K426" s="697"/>
      <c r="L426" s="697"/>
      <c r="M426" s="1090" t="s">
        <v>304</v>
      </c>
      <c r="N426" s="1072"/>
      <c r="O426" s="746">
        <v>-0.21682555047600316</v>
      </c>
      <c r="P426" s="697"/>
      <c r="Q426" s="697"/>
      <c r="AN426" s="398"/>
      <c r="AO426" s="398"/>
      <c r="AP426" s="398"/>
      <c r="AQ426" s="398"/>
      <c r="AR426" s="398"/>
      <c r="AS426" s="398"/>
      <c r="AT426" s="398"/>
      <c r="AU426" s="398"/>
      <c r="AV426" s="398"/>
      <c r="AW426" s="398"/>
      <c r="AX426" s="398"/>
      <c r="AY426" s="398"/>
      <c r="AZ426" s="398"/>
      <c r="BA426" s="400"/>
      <c r="BB426" s="477"/>
      <c r="BC426" s="400"/>
      <c r="BD426" s="400"/>
      <c r="BE426" s="400"/>
      <c r="BF426" s="400"/>
      <c r="BG426" s="400"/>
      <c r="BH426" s="400"/>
      <c r="BI426" s="400"/>
      <c r="BJ426" s="400"/>
      <c r="BK426" s="400"/>
      <c r="BL426" s="400"/>
      <c r="BM426" s="400"/>
      <c r="BN426" s="400"/>
      <c r="BO426" s="400"/>
      <c r="BP426" s="400"/>
      <c r="BQ426" s="400"/>
      <c r="BR426" s="400"/>
      <c r="BS426" s="400"/>
      <c r="BT426" s="400"/>
      <c r="BU426" s="400"/>
      <c r="BV426" s="400"/>
      <c r="BW426" s="400"/>
      <c r="BX426" s="400"/>
      <c r="BY426" s="400"/>
      <c r="BZ426" s="401"/>
      <c r="CA426" s="401"/>
      <c r="CB426" s="401"/>
      <c r="CC426" s="401"/>
      <c r="CD426" s="401"/>
      <c r="CE426" s="401"/>
      <c r="CF426" s="401"/>
      <c r="CG426" s="401"/>
      <c r="CH426" s="401"/>
      <c r="CI426" s="401"/>
      <c r="CJ426" s="401"/>
      <c r="CK426" s="401"/>
      <c r="CL426" s="401"/>
      <c r="CM426" s="401"/>
      <c r="CN426" s="401"/>
      <c r="CO426" s="401"/>
      <c r="CP426" s="401"/>
      <c r="CQ426" s="401"/>
      <c r="CR426" s="401"/>
      <c r="CS426" s="401"/>
      <c r="CT426" s="401"/>
      <c r="CU426" s="401"/>
      <c r="CV426" s="401"/>
      <c r="CW426" s="401"/>
      <c r="CX426" s="401"/>
      <c r="CY426" s="401"/>
      <c r="CZ426" s="401"/>
    </row>
    <row r="427" s="405" customFormat="true" ht="25.15" customHeight="true" x14ac:dyDescent="0.2">
      <c r="B427" s="960"/>
      <c r="C427" s="1090" t="s">
        <v>317</v>
      </c>
      <c r="D427" s="1072"/>
      <c r="E427" s="744">
        <v>0.24348259611438955</v>
      </c>
      <c r="F427" s="697"/>
      <c r="G427" s="697"/>
      <c r="H427" s="1090" t="s">
        <v>309</v>
      </c>
      <c r="I427" s="1072"/>
      <c r="J427" s="745">
        <v>0.21382396766350095</v>
      </c>
      <c r="K427" s="697"/>
      <c r="L427" s="697"/>
      <c r="M427" s="1090" t="s">
        <v>317</v>
      </c>
      <c r="N427" s="1072"/>
      <c r="O427" s="746">
        <v>0.21557310736697113</v>
      </c>
      <c r="P427" s="697"/>
      <c r="Q427" s="697"/>
      <c r="AN427" s="398"/>
      <c r="AO427" s="398"/>
      <c r="AP427" s="398"/>
      <c r="AQ427" s="398"/>
      <c r="AR427" s="398"/>
      <c r="AS427" s="398"/>
      <c r="AT427" s="398"/>
      <c r="AU427" s="398"/>
      <c r="AV427" s="398"/>
      <c r="AW427" s="398"/>
      <c r="AX427" s="398"/>
      <c r="AY427" s="398"/>
      <c r="AZ427" s="398"/>
      <c r="BA427" s="400"/>
      <c r="BB427" s="477"/>
      <c r="BC427" s="400"/>
      <c r="BD427" s="400"/>
      <c r="BE427" s="400"/>
      <c r="BF427" s="400"/>
      <c r="BG427" s="400"/>
      <c r="BH427" s="400"/>
      <c r="BI427" s="400"/>
      <c r="BJ427" s="400"/>
      <c r="BK427" s="400"/>
      <c r="BL427" s="400"/>
      <c r="BM427" s="400"/>
      <c r="BN427" s="400"/>
      <c r="BO427" s="400"/>
      <c r="BP427" s="400"/>
      <c r="BQ427" s="400"/>
      <c r="BR427" s="400"/>
      <c r="BS427" s="400"/>
      <c r="BT427" s="400"/>
      <c r="BU427" s="400"/>
      <c r="BV427" s="400"/>
      <c r="BW427" s="400"/>
      <c r="BX427" s="400"/>
      <c r="BY427" s="400"/>
      <c r="BZ427" s="401"/>
      <c r="CA427" s="401"/>
      <c r="CB427" s="401"/>
      <c r="CC427" s="401"/>
      <c r="CD427" s="401"/>
      <c r="CE427" s="401"/>
      <c r="CF427" s="401"/>
      <c r="CG427" s="401"/>
      <c r="CH427" s="401"/>
      <c r="CI427" s="401"/>
      <c r="CJ427" s="401"/>
      <c r="CK427" s="401"/>
      <c r="CL427" s="401"/>
      <c r="CM427" s="401"/>
      <c r="CN427" s="401"/>
      <c r="CO427" s="401"/>
      <c r="CP427" s="401"/>
      <c r="CQ427" s="401"/>
      <c r="CR427" s="401"/>
      <c r="CS427" s="401"/>
      <c r="CT427" s="401"/>
      <c r="CU427" s="401"/>
      <c r="CV427" s="401"/>
      <c r="CW427" s="401"/>
      <c r="CX427" s="401"/>
      <c r="CY427" s="401"/>
      <c r="CZ427" s="401"/>
    </row>
    <row r="428" s="405" customFormat="true" ht="25.15" customHeight="true" x14ac:dyDescent="0.2">
      <c r="B428" s="960"/>
      <c r="C428" s="1090" t="s">
        <v>312</v>
      </c>
      <c r="D428" s="1072"/>
      <c r="E428" s="744">
        <v>-0.20197767942518607</v>
      </c>
      <c r="F428" s="697"/>
      <c r="G428" s="697"/>
      <c r="H428" s="1090" t="s">
        <v>313</v>
      </c>
      <c r="I428" s="1072"/>
      <c r="J428" s="745">
        <v>0.21303246041421453</v>
      </c>
      <c r="K428" s="697"/>
      <c r="L428" s="697"/>
      <c r="M428" s="1090" t="s">
        <v>318</v>
      </c>
      <c r="N428" s="1072"/>
      <c r="O428" s="746">
        <v>0.16470410098135166</v>
      </c>
      <c r="P428" s="697"/>
      <c r="Q428" s="697"/>
      <c r="AN428" s="398"/>
      <c r="AO428" s="398"/>
      <c r="AP428" s="398"/>
      <c r="AQ428" s="398"/>
      <c r="AR428" s="398"/>
      <c r="AS428" s="398"/>
      <c r="AT428" s="398"/>
      <c r="AU428" s="398"/>
      <c r="AV428" s="398"/>
      <c r="AW428" s="398"/>
      <c r="AX428" s="398"/>
      <c r="AY428" s="398"/>
      <c r="AZ428" s="398"/>
      <c r="BA428" s="400"/>
      <c r="BB428" s="477"/>
      <c r="BC428" s="400"/>
      <c r="BD428" s="400"/>
      <c r="BE428" s="400"/>
      <c r="BF428" s="400"/>
      <c r="BG428" s="400"/>
      <c r="BH428" s="400"/>
      <c r="BI428" s="400"/>
      <c r="BJ428" s="400"/>
      <c r="BK428" s="400"/>
      <c r="BL428" s="400"/>
      <c r="BM428" s="400"/>
      <c r="BN428" s="400"/>
      <c r="BO428" s="400"/>
      <c r="BP428" s="400"/>
      <c r="BQ428" s="400"/>
      <c r="BR428" s="400"/>
      <c r="BS428" s="400"/>
      <c r="BT428" s="400"/>
      <c r="BU428" s="400"/>
      <c r="BV428" s="400"/>
      <c r="BW428" s="400"/>
      <c r="BX428" s="400"/>
      <c r="BY428" s="400"/>
      <c r="BZ428" s="401"/>
      <c r="CA428" s="401"/>
      <c r="CB428" s="401"/>
      <c r="CC428" s="401"/>
      <c r="CD428" s="401"/>
      <c r="CE428" s="401"/>
      <c r="CF428" s="401"/>
      <c r="CG428" s="401"/>
      <c r="CH428" s="401"/>
      <c r="CI428" s="401"/>
      <c r="CJ428" s="401"/>
      <c r="CK428" s="401"/>
      <c r="CL428" s="401"/>
      <c r="CM428" s="401"/>
      <c r="CN428" s="401"/>
      <c r="CO428" s="401"/>
      <c r="CP428" s="401"/>
      <c r="CQ428" s="401"/>
      <c r="CR428" s="401"/>
      <c r="CS428" s="401"/>
      <c r="CT428" s="401"/>
      <c r="CU428" s="401"/>
      <c r="CV428" s="401"/>
      <c r="CW428" s="401"/>
      <c r="CX428" s="401"/>
      <c r="CY428" s="401"/>
      <c r="CZ428" s="401"/>
    </row>
    <row r="429" s="405" customFormat="true" ht="25.15" customHeight="true" x14ac:dyDescent="0.2">
      <c r="B429" s="960"/>
      <c r="C429" s="1090" t="s">
        <v>315</v>
      </c>
      <c r="D429" s="1072"/>
      <c r="E429" s="744">
        <v>-0.1933544089927709</v>
      </c>
      <c r="F429" s="697"/>
      <c r="G429" s="697"/>
      <c r="H429" s="1090" t="s">
        <v>317</v>
      </c>
      <c r="I429" s="1072"/>
      <c r="J429" s="745">
        <v>0.21292203203539456</v>
      </c>
      <c r="K429" s="697"/>
      <c r="L429" s="697"/>
      <c r="M429" s="1090" t="s">
        <v>319</v>
      </c>
      <c r="N429" s="1072"/>
      <c r="O429" s="746">
        <v>0.15605395374597747</v>
      </c>
      <c r="P429" s="697"/>
      <c r="Q429" s="697"/>
      <c r="AN429" s="398"/>
      <c r="AO429" s="398"/>
      <c r="AP429" s="398"/>
      <c r="AQ429" s="398"/>
      <c r="AR429" s="398"/>
      <c r="AS429" s="398"/>
      <c r="AT429" s="398"/>
      <c r="AU429" s="398"/>
      <c r="AV429" s="398"/>
      <c r="AW429" s="398"/>
      <c r="AX429" s="398"/>
      <c r="AY429" s="398"/>
      <c r="AZ429" s="398"/>
      <c r="BA429" s="400"/>
      <c r="BB429" s="477"/>
      <c r="BC429" s="400"/>
      <c r="BD429" s="400"/>
      <c r="BE429" s="400"/>
      <c r="BF429" s="400"/>
      <c r="BG429" s="400"/>
      <c r="BH429" s="400"/>
      <c r="BI429" s="400"/>
      <c r="BJ429" s="400"/>
      <c r="BK429" s="400"/>
      <c r="BL429" s="400"/>
      <c r="BM429" s="400"/>
      <c r="BN429" s="400"/>
      <c r="BO429" s="400"/>
      <c r="BP429" s="400"/>
      <c r="BQ429" s="400"/>
      <c r="BR429" s="400"/>
      <c r="BS429" s="400"/>
      <c r="BT429" s="400"/>
      <c r="BU429" s="400"/>
      <c r="BV429" s="400"/>
      <c r="BW429" s="400"/>
      <c r="BX429" s="400"/>
      <c r="BY429" s="400"/>
      <c r="BZ429" s="401"/>
      <c r="CA429" s="401"/>
      <c r="CB429" s="401"/>
      <c r="CC429" s="401"/>
      <c r="CD429" s="401"/>
      <c r="CE429" s="401"/>
      <c r="CF429" s="401"/>
      <c r="CG429" s="401"/>
      <c r="CH429" s="401"/>
      <c r="CI429" s="401"/>
      <c r="CJ429" s="401"/>
      <c r="CK429" s="401"/>
      <c r="CL429" s="401"/>
      <c r="CM429" s="401"/>
      <c r="CN429" s="401"/>
      <c r="CO429" s="401"/>
      <c r="CP429" s="401"/>
      <c r="CQ429" s="401"/>
      <c r="CR429" s="401"/>
      <c r="CS429" s="401"/>
      <c r="CT429" s="401"/>
      <c r="CU429" s="401"/>
      <c r="CV429" s="401"/>
      <c r="CW429" s="401"/>
      <c r="CX429" s="401"/>
      <c r="CY429" s="401"/>
      <c r="CZ429" s="401"/>
    </row>
    <row r="430" s="405" customFormat="true" ht="25.15" customHeight="true" x14ac:dyDescent="0.2">
      <c r="B430" s="960"/>
      <c r="C430" s="1090" t="s">
        <v>318</v>
      </c>
      <c r="D430" s="1072"/>
      <c r="E430" s="744">
        <v>0.14442792972695456</v>
      </c>
      <c r="F430" s="697"/>
      <c r="G430" s="697"/>
      <c r="H430" s="1090" t="s">
        <v>320</v>
      </c>
      <c r="I430" s="1072"/>
      <c r="J430" s="745">
        <v>-0.12977202248581104</v>
      </c>
      <c r="K430" s="697"/>
      <c r="L430" s="697"/>
      <c r="M430" s="1090" t="s">
        <v>315</v>
      </c>
      <c r="N430" s="1072"/>
      <c r="O430" s="746">
        <v>-0.13787362422081942</v>
      </c>
      <c r="P430" s="697"/>
      <c r="Q430" s="697"/>
      <c r="AN430" s="398"/>
      <c r="AO430" s="398"/>
      <c r="AP430" s="398"/>
      <c r="AQ430" s="398"/>
      <c r="AR430" s="398"/>
      <c r="AS430" s="398"/>
      <c r="AT430" s="398"/>
      <c r="AU430" s="398"/>
      <c r="AV430" s="398"/>
      <c r="AW430" s="398"/>
      <c r="AX430" s="398"/>
      <c r="AY430" s="398"/>
      <c r="AZ430" s="398"/>
      <c r="BA430" s="400"/>
      <c r="BB430" s="477"/>
      <c r="BC430" s="400"/>
      <c r="BD430" s="400"/>
      <c r="BE430" s="400"/>
      <c r="BF430" s="400"/>
      <c r="BG430" s="400"/>
      <c r="BH430" s="400"/>
      <c r="BI430" s="400"/>
      <c r="BJ430" s="400"/>
      <c r="BK430" s="400"/>
      <c r="BL430" s="400"/>
      <c r="BM430" s="400"/>
      <c r="BN430" s="400"/>
      <c r="BO430" s="400"/>
      <c r="BP430" s="400"/>
      <c r="BQ430" s="400"/>
      <c r="BR430" s="400"/>
      <c r="BS430" s="400"/>
      <c r="BT430" s="400"/>
      <c r="BU430" s="400"/>
      <c r="BV430" s="400"/>
      <c r="BW430" s="400"/>
      <c r="BX430" s="400"/>
      <c r="BY430" s="400"/>
      <c r="BZ430" s="401"/>
      <c r="CA430" s="401"/>
      <c r="CB430" s="401"/>
      <c r="CC430" s="401"/>
      <c r="CD430" s="401"/>
      <c r="CE430" s="401"/>
      <c r="CF430" s="401"/>
      <c r="CG430" s="401"/>
      <c r="CH430" s="401"/>
      <c r="CI430" s="401"/>
      <c r="CJ430" s="401"/>
      <c r="CK430" s="401"/>
      <c r="CL430" s="401"/>
      <c r="CM430" s="401"/>
      <c r="CN430" s="401"/>
      <c r="CO430" s="401"/>
      <c r="CP430" s="401"/>
      <c r="CQ430" s="401"/>
      <c r="CR430" s="401"/>
      <c r="CS430" s="401"/>
      <c r="CT430" s="401"/>
      <c r="CU430" s="401"/>
      <c r="CV430" s="401"/>
      <c r="CW430" s="401"/>
      <c r="CX430" s="401"/>
      <c r="CY430" s="401"/>
      <c r="CZ430" s="401"/>
    </row>
    <row r="431" s="405" customFormat="true" ht="25.15" customHeight="true" x14ac:dyDescent="0.2">
      <c r="B431" s="960"/>
      <c r="C431" s="1090" t="s">
        <v>320</v>
      </c>
      <c r="D431" s="1072"/>
      <c r="E431" s="744">
        <v>-0.13836249705655856</v>
      </c>
      <c r="F431" s="697"/>
      <c r="G431" s="697"/>
      <c r="H431" s="1090" t="s">
        <v>321</v>
      </c>
      <c r="I431" s="1072"/>
      <c r="J431" s="745">
        <v>-0.12484783220894465</v>
      </c>
      <c r="K431" s="697"/>
      <c r="L431" s="697"/>
      <c r="M431" s="1090" t="s">
        <v>312</v>
      </c>
      <c r="N431" s="1072"/>
      <c r="O431" s="746">
        <v>-0.11606868660870062</v>
      </c>
      <c r="P431" s="697"/>
      <c r="Q431" s="697"/>
      <c r="AN431" s="398"/>
      <c r="AO431" s="398"/>
      <c r="AP431" s="398"/>
      <c r="AQ431" s="398"/>
      <c r="AR431" s="398"/>
      <c r="AS431" s="398"/>
      <c r="AT431" s="398"/>
      <c r="AU431" s="398"/>
      <c r="AV431" s="398"/>
      <c r="AW431" s="398"/>
      <c r="AX431" s="398"/>
      <c r="AY431" s="398"/>
      <c r="AZ431" s="398"/>
      <c r="BA431" s="400"/>
      <c r="BB431" s="477"/>
      <c r="BC431" s="400"/>
      <c r="BD431" s="400"/>
      <c r="BE431" s="400"/>
      <c r="BF431" s="400"/>
      <c r="BG431" s="400"/>
      <c r="BH431" s="400"/>
      <c r="BI431" s="400"/>
      <c r="BJ431" s="400"/>
      <c r="BK431" s="400"/>
      <c r="BL431" s="400"/>
      <c r="BM431" s="400"/>
      <c r="BN431" s="400"/>
      <c r="BO431" s="400"/>
      <c r="BP431" s="400"/>
      <c r="BQ431" s="400"/>
      <c r="BR431" s="400"/>
      <c r="BS431" s="400"/>
      <c r="BT431" s="400"/>
      <c r="BU431" s="400"/>
      <c r="BV431" s="400"/>
      <c r="BW431" s="400"/>
      <c r="BX431" s="400"/>
      <c r="BY431" s="400"/>
      <c r="BZ431" s="401"/>
      <c r="CA431" s="401"/>
      <c r="CB431" s="401"/>
      <c r="CC431" s="401"/>
      <c r="CD431" s="401"/>
      <c r="CE431" s="401"/>
      <c r="CF431" s="401"/>
      <c r="CG431" s="401"/>
      <c r="CH431" s="401"/>
      <c r="CI431" s="401"/>
      <c r="CJ431" s="401"/>
      <c r="CK431" s="401"/>
      <c r="CL431" s="401"/>
      <c r="CM431" s="401"/>
      <c r="CN431" s="401"/>
      <c r="CO431" s="401"/>
      <c r="CP431" s="401"/>
      <c r="CQ431" s="401"/>
      <c r="CR431" s="401"/>
      <c r="CS431" s="401"/>
      <c r="CT431" s="401"/>
      <c r="CU431" s="401"/>
      <c r="CV431" s="401"/>
      <c r="CW431" s="401"/>
      <c r="CX431" s="401"/>
      <c r="CY431" s="401"/>
      <c r="CZ431" s="401"/>
    </row>
    <row r="432" s="405" customFormat="true" ht="25.15" customHeight="true" x14ac:dyDescent="0.2">
      <c r="B432" s="960"/>
      <c r="C432" s="1090" t="s">
        <v>322</v>
      </c>
      <c r="D432" s="1072"/>
      <c r="E432" s="744">
        <v>0.13121046280445894</v>
      </c>
      <c r="F432" s="697"/>
      <c r="G432" s="697"/>
      <c r="H432" s="1090" t="s">
        <v>323</v>
      </c>
      <c r="I432" s="1072"/>
      <c r="J432" s="745">
        <v>-0.1220196169984815</v>
      </c>
      <c r="K432" s="697"/>
      <c r="L432" s="697"/>
      <c r="M432" s="1090" t="s">
        <v>324</v>
      </c>
      <c r="N432" s="1072"/>
      <c r="O432" s="746">
        <v>9.9682259055213288E-2</v>
      </c>
      <c r="P432" s="697"/>
      <c r="Q432" s="697"/>
      <c r="AN432" s="398"/>
      <c r="AO432" s="398"/>
      <c r="AP432" s="398"/>
      <c r="AQ432" s="398"/>
      <c r="AR432" s="398"/>
      <c r="AS432" s="398"/>
      <c r="AT432" s="398"/>
      <c r="AU432" s="398"/>
      <c r="AV432" s="398"/>
      <c r="AW432" s="398"/>
      <c r="AX432" s="398"/>
      <c r="AY432" s="398"/>
      <c r="AZ432" s="398"/>
      <c r="BA432" s="400"/>
      <c r="BB432" s="477"/>
      <c r="BC432" s="400"/>
      <c r="BD432" s="400"/>
      <c r="BE432" s="400"/>
      <c r="BF432" s="400"/>
      <c r="BG432" s="400"/>
      <c r="BH432" s="400"/>
      <c r="BI432" s="400"/>
      <c r="BJ432" s="400"/>
      <c r="BK432" s="400"/>
      <c r="BL432" s="400"/>
      <c r="BM432" s="400"/>
      <c r="BN432" s="400"/>
      <c r="BO432" s="400"/>
      <c r="BP432" s="400"/>
      <c r="BQ432" s="400"/>
      <c r="BR432" s="400"/>
      <c r="BS432" s="400"/>
      <c r="BT432" s="400"/>
      <c r="BU432" s="400"/>
      <c r="BV432" s="400"/>
      <c r="BW432" s="400"/>
      <c r="BX432" s="400"/>
      <c r="BY432" s="400"/>
      <c r="BZ432" s="401"/>
      <c r="CA432" s="401"/>
      <c r="CB432" s="401"/>
      <c r="CC432" s="401"/>
      <c r="CD432" s="401"/>
      <c r="CE432" s="401"/>
      <c r="CF432" s="401"/>
      <c r="CG432" s="401"/>
      <c r="CH432" s="401"/>
      <c r="CI432" s="401"/>
      <c r="CJ432" s="401"/>
      <c r="CK432" s="401"/>
      <c r="CL432" s="401"/>
      <c r="CM432" s="401"/>
      <c r="CN432" s="401"/>
      <c r="CO432" s="401"/>
      <c r="CP432" s="401"/>
      <c r="CQ432" s="401"/>
      <c r="CR432" s="401"/>
      <c r="CS432" s="401"/>
      <c r="CT432" s="401"/>
      <c r="CU432" s="401"/>
      <c r="CV432" s="401"/>
      <c r="CW432" s="401"/>
      <c r="CX432" s="401"/>
      <c r="CY432" s="401"/>
      <c r="CZ432" s="401"/>
    </row>
    <row r="433" s="405" customFormat="true" ht="25.15" customHeight="true" x14ac:dyDescent="0.2">
      <c r="B433" s="960"/>
      <c r="C433" s="1090" t="s">
        <v>325</v>
      </c>
      <c r="D433" s="1072"/>
      <c r="E433" s="744">
        <v>0.11844759778105975</v>
      </c>
      <c r="F433" s="697"/>
      <c r="G433" s="697"/>
      <c r="H433" s="1090" t="s">
        <v>322</v>
      </c>
      <c r="I433" s="1072"/>
      <c r="J433" s="745">
        <v>0.11349234688144989</v>
      </c>
      <c r="K433" s="697"/>
      <c r="L433" s="697"/>
      <c r="M433" s="1090" t="s">
        <v>326</v>
      </c>
      <c r="N433" s="1072"/>
      <c r="O433" s="746">
        <v>9.9605610421311067E-2</v>
      </c>
      <c r="P433" s="697"/>
      <c r="Q433" s="697"/>
      <c r="AN433" s="398"/>
      <c r="AO433" s="398"/>
      <c r="AP433" s="398"/>
      <c r="AQ433" s="398"/>
      <c r="AR433" s="398"/>
      <c r="AS433" s="398"/>
      <c r="AT433" s="398"/>
      <c r="AU433" s="398"/>
      <c r="AV433" s="398"/>
      <c r="AW433" s="398"/>
      <c r="AX433" s="398"/>
      <c r="AY433" s="398"/>
      <c r="AZ433" s="398"/>
      <c r="BA433" s="400"/>
      <c r="BB433" s="477"/>
      <c r="BC433" s="400"/>
      <c r="BD433" s="400"/>
      <c r="BE433" s="400"/>
      <c r="BF433" s="400"/>
      <c r="BG433" s="400"/>
      <c r="BH433" s="400"/>
      <c r="BI433" s="400"/>
      <c r="BJ433" s="400"/>
      <c r="BK433" s="400"/>
      <c r="BL433" s="400"/>
      <c r="BM433" s="400"/>
      <c r="BN433" s="400"/>
      <c r="BO433" s="400"/>
      <c r="BP433" s="400"/>
      <c r="BQ433" s="400"/>
      <c r="BR433" s="400"/>
      <c r="BS433" s="400"/>
      <c r="BT433" s="400"/>
      <c r="BU433" s="400"/>
      <c r="BV433" s="400"/>
      <c r="BW433" s="400"/>
      <c r="BX433" s="400"/>
      <c r="BY433" s="400"/>
      <c r="BZ433" s="401"/>
      <c r="CA433" s="401"/>
      <c r="CB433" s="401"/>
      <c r="CC433" s="401"/>
      <c r="CD433" s="401"/>
      <c r="CE433" s="401"/>
      <c r="CF433" s="401"/>
      <c r="CG433" s="401"/>
      <c r="CH433" s="401"/>
      <c r="CI433" s="401"/>
      <c r="CJ433" s="401"/>
      <c r="CK433" s="401"/>
      <c r="CL433" s="401"/>
      <c r="CM433" s="401"/>
      <c r="CN433" s="401"/>
      <c r="CO433" s="401"/>
      <c r="CP433" s="401"/>
      <c r="CQ433" s="401"/>
      <c r="CR433" s="401"/>
      <c r="CS433" s="401"/>
      <c r="CT433" s="401"/>
      <c r="CU433" s="401"/>
      <c r="CV433" s="401"/>
      <c r="CW433" s="401"/>
      <c r="CX433" s="401"/>
      <c r="CY433" s="401"/>
      <c r="CZ433" s="401"/>
    </row>
    <row r="434" s="405" customFormat="true" ht="25.15" customHeight="true" x14ac:dyDescent="0.2">
      <c r="B434" s="960"/>
      <c r="C434" s="1090" t="s">
        <v>327</v>
      </c>
      <c r="D434" s="1072"/>
      <c r="E434" s="744">
        <v>0.11583267964096082</v>
      </c>
      <c r="F434" s="697"/>
      <c r="G434" s="697"/>
      <c r="H434" s="1090" t="s">
        <v>324</v>
      </c>
      <c r="I434" s="1072"/>
      <c r="J434" s="745">
        <v>-0.10659563437777206</v>
      </c>
      <c r="K434" s="697"/>
      <c r="L434" s="697"/>
      <c r="M434" s="1090" t="s">
        <v>322</v>
      </c>
      <c r="N434" s="1072"/>
      <c r="O434" s="746">
        <v>9.9286219849257631E-2</v>
      </c>
      <c r="P434" s="697"/>
      <c r="Q434" s="697"/>
      <c r="AN434" s="398"/>
      <c r="AO434" s="398"/>
      <c r="AP434" s="398"/>
      <c r="AQ434" s="398"/>
      <c r="AR434" s="398"/>
      <c r="AS434" s="398"/>
      <c r="AT434" s="398"/>
      <c r="AU434" s="398"/>
      <c r="AV434" s="398"/>
      <c r="AW434" s="398"/>
      <c r="AX434" s="398"/>
      <c r="AY434" s="398"/>
      <c r="AZ434" s="398"/>
      <c r="BA434" s="400"/>
      <c r="BB434" s="477"/>
      <c r="BC434" s="400"/>
      <c r="BD434" s="400"/>
      <c r="BE434" s="400"/>
      <c r="BF434" s="400"/>
      <c r="BG434" s="400"/>
      <c r="BH434" s="400"/>
      <c r="BI434" s="400"/>
      <c r="BJ434" s="400"/>
      <c r="BK434" s="400"/>
      <c r="BL434" s="400"/>
      <c r="BM434" s="400"/>
      <c r="BN434" s="400"/>
      <c r="BO434" s="400"/>
      <c r="BP434" s="400"/>
      <c r="BQ434" s="400"/>
      <c r="BR434" s="400"/>
      <c r="BS434" s="400"/>
      <c r="BT434" s="400"/>
      <c r="BU434" s="400"/>
      <c r="BV434" s="400"/>
      <c r="BW434" s="400"/>
      <c r="BX434" s="400"/>
      <c r="BY434" s="400"/>
      <c r="BZ434" s="401"/>
      <c r="CA434" s="401"/>
      <c r="CB434" s="401"/>
      <c r="CC434" s="401"/>
      <c r="CD434" s="401"/>
      <c r="CE434" s="401"/>
      <c r="CF434" s="401"/>
      <c r="CG434" s="401"/>
      <c r="CH434" s="401"/>
      <c r="CI434" s="401"/>
      <c r="CJ434" s="401"/>
      <c r="CK434" s="401"/>
      <c r="CL434" s="401"/>
      <c r="CM434" s="401"/>
      <c r="CN434" s="401"/>
      <c r="CO434" s="401"/>
      <c r="CP434" s="401"/>
      <c r="CQ434" s="401"/>
      <c r="CR434" s="401"/>
      <c r="CS434" s="401"/>
      <c r="CT434" s="401"/>
      <c r="CU434" s="401"/>
      <c r="CV434" s="401"/>
      <c r="CW434" s="401"/>
      <c r="CX434" s="401"/>
      <c r="CY434" s="401"/>
      <c r="CZ434" s="401"/>
    </row>
    <row r="435" s="405" customFormat="true" ht="25.15" customHeight="true" x14ac:dyDescent="0.2">
      <c r="B435" s="960"/>
      <c r="C435" s="1090" t="s">
        <v>328</v>
      </c>
      <c r="D435" s="1072"/>
      <c r="E435" s="744">
        <v>9.1576646539421949E-2</v>
      </c>
      <c r="F435" s="697"/>
      <c r="G435" s="697"/>
      <c r="H435" s="1090" t="s">
        <v>327</v>
      </c>
      <c r="I435" s="1072"/>
      <c r="J435" s="745">
        <v>0.10086483112509696</v>
      </c>
      <c r="K435" s="697"/>
      <c r="L435" s="697"/>
      <c r="M435" s="1090" t="s">
        <v>320</v>
      </c>
      <c r="N435" s="1072"/>
      <c r="O435" s="746">
        <v>-9.7599779201473544E-2</v>
      </c>
      <c r="P435" s="697"/>
      <c r="Q435" s="697"/>
      <c r="AN435" s="398"/>
      <c r="AO435" s="398"/>
      <c r="AP435" s="398"/>
      <c r="AQ435" s="398"/>
      <c r="AR435" s="398"/>
      <c r="AS435" s="398"/>
      <c r="AT435" s="398"/>
      <c r="AU435" s="398"/>
      <c r="AV435" s="398"/>
      <c r="AW435" s="398"/>
      <c r="AX435" s="398"/>
      <c r="AY435" s="398"/>
      <c r="AZ435" s="398"/>
      <c r="BA435" s="400"/>
      <c r="BB435" s="477"/>
      <c r="BC435" s="400"/>
      <c r="BD435" s="400"/>
      <c r="BE435" s="400"/>
      <c r="BF435" s="400"/>
      <c r="BG435" s="400"/>
      <c r="BH435" s="400"/>
      <c r="BI435" s="400"/>
      <c r="BJ435" s="400"/>
      <c r="BK435" s="400"/>
      <c r="BL435" s="400"/>
      <c r="BM435" s="400"/>
      <c r="BN435" s="400"/>
      <c r="BO435" s="400"/>
      <c r="BP435" s="400"/>
      <c r="BQ435" s="400"/>
      <c r="BR435" s="400"/>
      <c r="BS435" s="400"/>
      <c r="BT435" s="400"/>
      <c r="BU435" s="400"/>
      <c r="BV435" s="400"/>
      <c r="BW435" s="400"/>
      <c r="BX435" s="400"/>
      <c r="BY435" s="400"/>
      <c r="BZ435" s="401"/>
      <c r="CA435" s="401"/>
      <c r="CB435" s="401"/>
      <c r="CC435" s="401"/>
      <c r="CD435" s="401"/>
      <c r="CE435" s="401"/>
      <c r="CF435" s="401"/>
      <c r="CG435" s="401"/>
      <c r="CH435" s="401"/>
      <c r="CI435" s="401"/>
      <c r="CJ435" s="401"/>
      <c r="CK435" s="401"/>
      <c r="CL435" s="401"/>
      <c r="CM435" s="401"/>
      <c r="CN435" s="401"/>
      <c r="CO435" s="401"/>
      <c r="CP435" s="401"/>
      <c r="CQ435" s="401"/>
      <c r="CR435" s="401"/>
      <c r="CS435" s="401"/>
      <c r="CT435" s="401"/>
      <c r="CU435" s="401"/>
      <c r="CV435" s="401"/>
      <c r="CW435" s="401"/>
      <c r="CX435" s="401"/>
      <c r="CY435" s="401"/>
      <c r="CZ435" s="401"/>
    </row>
    <row r="436" s="405" customFormat="true" ht="25.15" customHeight="true" x14ac:dyDescent="0.2">
      <c r="B436" s="960"/>
      <c r="C436" s="1090" t="s">
        <v>329</v>
      </c>
      <c r="D436" s="1072"/>
      <c r="E436" s="744">
        <v>8.0295953289446012E-2</v>
      </c>
      <c r="F436" s="697"/>
      <c r="G436" s="697"/>
      <c r="H436" s="1090" t="s">
        <v>325</v>
      </c>
      <c r="I436" s="1072"/>
      <c r="J436" s="745">
        <v>8.854560717507716E-2</v>
      </c>
      <c r="K436" s="697"/>
      <c r="L436" s="697"/>
      <c r="M436" s="1090" t="s">
        <v>325</v>
      </c>
      <c r="N436" s="1072"/>
      <c r="O436" s="746">
        <v>9.7066652968641226E-2</v>
      </c>
      <c r="P436" s="697"/>
      <c r="Q436" s="697"/>
      <c r="AN436" s="398"/>
      <c r="AO436" s="398"/>
      <c r="AP436" s="398"/>
      <c r="AQ436" s="398"/>
      <c r="AR436" s="398"/>
      <c r="AS436" s="398"/>
      <c r="AT436" s="398"/>
      <c r="AU436" s="398"/>
      <c r="AV436" s="398"/>
      <c r="AW436" s="398"/>
      <c r="AX436" s="398"/>
      <c r="AY436" s="398"/>
      <c r="AZ436" s="398"/>
      <c r="BA436" s="400"/>
      <c r="BB436" s="477"/>
      <c r="BC436" s="400"/>
      <c r="BD436" s="400"/>
      <c r="BE436" s="400"/>
      <c r="BF436" s="400"/>
      <c r="BG436" s="400"/>
      <c r="BH436" s="400"/>
      <c r="BI436" s="400"/>
      <c r="BJ436" s="400"/>
      <c r="BK436" s="400"/>
      <c r="BL436" s="400"/>
      <c r="BM436" s="400"/>
      <c r="BN436" s="400"/>
      <c r="BO436" s="400"/>
      <c r="BP436" s="400"/>
      <c r="BQ436" s="400"/>
      <c r="BR436" s="400"/>
      <c r="BS436" s="400"/>
      <c r="BT436" s="400"/>
      <c r="BU436" s="400"/>
      <c r="BV436" s="400"/>
      <c r="BW436" s="400"/>
      <c r="BX436" s="400"/>
      <c r="BY436" s="400"/>
      <c r="BZ436" s="401"/>
      <c r="CA436" s="401"/>
      <c r="CB436" s="401"/>
      <c r="CC436" s="401"/>
      <c r="CD436" s="401"/>
      <c r="CE436" s="401"/>
      <c r="CF436" s="401"/>
      <c r="CG436" s="401"/>
      <c r="CH436" s="401"/>
      <c r="CI436" s="401"/>
      <c r="CJ436" s="401"/>
      <c r="CK436" s="401"/>
      <c r="CL436" s="401"/>
      <c r="CM436" s="401"/>
      <c r="CN436" s="401"/>
      <c r="CO436" s="401"/>
      <c r="CP436" s="401"/>
      <c r="CQ436" s="401"/>
      <c r="CR436" s="401"/>
      <c r="CS436" s="401"/>
      <c r="CT436" s="401"/>
      <c r="CU436" s="401"/>
      <c r="CV436" s="401"/>
      <c r="CW436" s="401"/>
      <c r="CX436" s="401"/>
      <c r="CY436" s="401"/>
      <c r="CZ436" s="401"/>
    </row>
    <row r="437" s="405" customFormat="true" ht="25.15" customHeight="true" x14ac:dyDescent="0.2">
      <c r="B437" s="960"/>
      <c r="C437" s="1090" t="s">
        <v>330</v>
      </c>
      <c r="D437" s="1072"/>
      <c r="E437" s="744">
        <v>8.0254872859238116E-2</v>
      </c>
      <c r="F437" s="697"/>
      <c r="G437" s="697"/>
      <c r="H437" s="1090" t="s">
        <v>331</v>
      </c>
      <c r="I437" s="1072"/>
      <c r="J437" s="745">
        <v>-5.0946418159509087E-2</v>
      </c>
      <c r="K437" s="697"/>
      <c r="L437" s="697"/>
      <c r="M437" s="1090" t="s">
        <v>327</v>
      </c>
      <c r="N437" s="1072"/>
      <c r="O437" s="746">
        <v>9.1757777698612097E-2</v>
      </c>
      <c r="P437" s="697"/>
      <c r="Q437" s="697"/>
      <c r="AN437" s="398"/>
      <c r="AO437" s="398"/>
      <c r="AP437" s="398"/>
      <c r="AQ437" s="398"/>
      <c r="AR437" s="398"/>
      <c r="AS437" s="398"/>
      <c r="AT437" s="398"/>
      <c r="AU437" s="398"/>
      <c r="AV437" s="398"/>
      <c r="AW437" s="398"/>
      <c r="AX437" s="398"/>
      <c r="AY437" s="398"/>
      <c r="AZ437" s="398"/>
      <c r="BA437" s="400"/>
      <c r="BB437" s="477"/>
      <c r="BC437" s="400"/>
      <c r="BD437" s="400"/>
      <c r="BE437" s="400"/>
      <c r="BF437" s="400"/>
      <c r="BG437" s="400"/>
      <c r="BH437" s="400"/>
      <c r="BI437" s="400"/>
      <c r="BJ437" s="400"/>
      <c r="BK437" s="400"/>
      <c r="BL437" s="400"/>
      <c r="BM437" s="400"/>
      <c r="BN437" s="400"/>
      <c r="BO437" s="400"/>
      <c r="BP437" s="400"/>
      <c r="BQ437" s="400"/>
      <c r="BR437" s="400"/>
      <c r="BS437" s="400"/>
      <c r="BT437" s="400"/>
      <c r="BU437" s="400"/>
      <c r="BV437" s="400"/>
      <c r="BW437" s="400"/>
      <c r="BX437" s="400"/>
      <c r="BY437" s="400"/>
      <c r="BZ437" s="401"/>
      <c r="CA437" s="401"/>
      <c r="CB437" s="401"/>
      <c r="CC437" s="401"/>
      <c r="CD437" s="401"/>
      <c r="CE437" s="401"/>
      <c r="CF437" s="401"/>
      <c r="CG437" s="401"/>
      <c r="CH437" s="401"/>
      <c r="CI437" s="401"/>
      <c r="CJ437" s="401"/>
      <c r="CK437" s="401"/>
      <c r="CL437" s="401"/>
      <c r="CM437" s="401"/>
      <c r="CN437" s="401"/>
      <c r="CO437" s="401"/>
      <c r="CP437" s="401"/>
      <c r="CQ437" s="401"/>
      <c r="CR437" s="401"/>
      <c r="CS437" s="401"/>
      <c r="CT437" s="401"/>
      <c r="CU437" s="401"/>
      <c r="CV437" s="401"/>
      <c r="CW437" s="401"/>
      <c r="CX437" s="401"/>
      <c r="CY437" s="401"/>
      <c r="CZ437" s="401"/>
    </row>
    <row r="438" s="405" customFormat="true" ht="25.15" customHeight="true" x14ac:dyDescent="0.2">
      <c r="B438" s="960"/>
      <c r="C438" s="1090" t="s">
        <v>324</v>
      </c>
      <c r="D438" s="1072"/>
      <c r="E438" s="744">
        <v>7.019515003921821E-2</v>
      </c>
      <c r="F438" s="697"/>
      <c r="G438" s="697"/>
      <c r="H438" s="1090" t="s">
        <v>332</v>
      </c>
      <c r="I438" s="1072"/>
      <c r="J438" s="745">
        <v>-4.8312996027115369E-2</v>
      </c>
      <c r="K438" s="697"/>
      <c r="L438" s="697"/>
      <c r="M438" s="1090" t="s">
        <v>321</v>
      </c>
      <c r="N438" s="1072"/>
      <c r="O438" s="746">
        <v>-7.6820183379566656E-2</v>
      </c>
      <c r="P438" s="697"/>
      <c r="Q438" s="697"/>
      <c r="AN438" s="398"/>
      <c r="AO438" s="398"/>
      <c r="AP438" s="398"/>
      <c r="AQ438" s="398"/>
      <c r="AR438" s="398"/>
      <c r="AS438" s="398"/>
      <c r="AT438" s="398"/>
      <c r="AU438" s="398"/>
      <c r="AV438" s="398"/>
      <c r="AW438" s="398"/>
      <c r="AX438" s="398"/>
      <c r="AY438" s="398"/>
      <c r="AZ438" s="398"/>
      <c r="BA438" s="400"/>
      <c r="BB438" s="477"/>
      <c r="BC438" s="400"/>
      <c r="BD438" s="400"/>
      <c r="BE438" s="400"/>
      <c r="BF438" s="400"/>
      <c r="BG438" s="400"/>
      <c r="BH438" s="400"/>
      <c r="BI438" s="400"/>
      <c r="BJ438" s="400"/>
      <c r="BK438" s="400"/>
      <c r="BL438" s="400"/>
      <c r="BM438" s="400"/>
      <c r="BN438" s="400"/>
      <c r="BO438" s="400"/>
      <c r="BP438" s="400"/>
      <c r="BQ438" s="400"/>
      <c r="BR438" s="400"/>
      <c r="BS438" s="400"/>
      <c r="BT438" s="400"/>
      <c r="BU438" s="400"/>
      <c r="BV438" s="400"/>
      <c r="BW438" s="400"/>
      <c r="BX438" s="400"/>
      <c r="BY438" s="400"/>
      <c r="BZ438" s="401"/>
      <c r="CA438" s="401"/>
      <c r="CB438" s="401"/>
      <c r="CC438" s="401"/>
      <c r="CD438" s="401"/>
      <c r="CE438" s="401"/>
      <c r="CF438" s="401"/>
      <c r="CG438" s="401"/>
      <c r="CH438" s="401"/>
      <c r="CI438" s="401"/>
      <c r="CJ438" s="401"/>
      <c r="CK438" s="401"/>
      <c r="CL438" s="401"/>
      <c r="CM438" s="401"/>
      <c r="CN438" s="401"/>
      <c r="CO438" s="401"/>
      <c r="CP438" s="401"/>
      <c r="CQ438" s="401"/>
      <c r="CR438" s="401"/>
      <c r="CS438" s="401"/>
      <c r="CT438" s="401"/>
      <c r="CU438" s="401"/>
      <c r="CV438" s="401"/>
      <c r="CW438" s="401"/>
      <c r="CX438" s="401"/>
      <c r="CY438" s="401"/>
      <c r="CZ438" s="401"/>
    </row>
    <row r="439" s="405" customFormat="true" ht="25.15" customHeight="true" x14ac:dyDescent="0.2">
      <c r="B439" s="960"/>
      <c r="C439" s="1090" t="s">
        <v>323</v>
      </c>
      <c r="D439" s="1072"/>
      <c r="E439" s="744">
        <v>-6.5992167646048414E-2</v>
      </c>
      <c r="F439" s="697"/>
      <c r="G439" s="697"/>
      <c r="H439" s="1090" t="s">
        <v>319</v>
      </c>
      <c r="I439" s="1072"/>
      <c r="J439" s="745">
        <v>4.3448566543503528E-2</v>
      </c>
      <c r="K439" s="697"/>
      <c r="L439" s="697"/>
      <c r="M439" s="1090" t="s">
        <v>330</v>
      </c>
      <c r="N439" s="1072"/>
      <c r="O439" s="746">
        <v>7.2919072510257657E-2</v>
      </c>
      <c r="P439" s="697"/>
      <c r="Q439" s="697"/>
      <c r="AN439" s="398"/>
      <c r="AO439" s="398"/>
      <c r="AP439" s="398"/>
      <c r="AQ439" s="398"/>
      <c r="AR439" s="398"/>
      <c r="AS439" s="398"/>
      <c r="AT439" s="398"/>
      <c r="AU439" s="398"/>
      <c r="AV439" s="398"/>
      <c r="AW439" s="398"/>
      <c r="AX439" s="398"/>
      <c r="AY439" s="398"/>
      <c r="AZ439" s="398"/>
      <c r="BA439" s="400"/>
      <c r="BB439" s="477"/>
      <c r="BC439" s="400"/>
      <c r="BD439" s="400"/>
      <c r="BE439" s="400"/>
      <c r="BF439" s="400"/>
      <c r="BG439" s="400"/>
      <c r="BH439" s="400"/>
      <c r="BI439" s="400"/>
      <c r="BJ439" s="400"/>
      <c r="BK439" s="400"/>
      <c r="BL439" s="400"/>
      <c r="BM439" s="400"/>
      <c r="BN439" s="400"/>
      <c r="BO439" s="400"/>
      <c r="BP439" s="400"/>
      <c r="BQ439" s="400"/>
      <c r="BR439" s="400"/>
      <c r="BS439" s="400"/>
      <c r="BT439" s="400"/>
      <c r="BU439" s="400"/>
      <c r="BV439" s="400"/>
      <c r="BW439" s="400"/>
      <c r="BX439" s="400"/>
      <c r="BY439" s="400"/>
      <c r="BZ439" s="401"/>
      <c r="CA439" s="401"/>
      <c r="CB439" s="401"/>
      <c r="CC439" s="401"/>
      <c r="CD439" s="401"/>
      <c r="CE439" s="401"/>
      <c r="CF439" s="401"/>
      <c r="CG439" s="401"/>
      <c r="CH439" s="401"/>
      <c r="CI439" s="401"/>
      <c r="CJ439" s="401"/>
      <c r="CK439" s="401"/>
      <c r="CL439" s="401"/>
      <c r="CM439" s="401"/>
      <c r="CN439" s="401"/>
      <c r="CO439" s="401"/>
      <c r="CP439" s="401"/>
      <c r="CQ439" s="401"/>
      <c r="CR439" s="401"/>
      <c r="CS439" s="401"/>
      <c r="CT439" s="401"/>
      <c r="CU439" s="401"/>
      <c r="CV439" s="401"/>
      <c r="CW439" s="401"/>
      <c r="CX439" s="401"/>
      <c r="CY439" s="401"/>
      <c r="CZ439" s="401"/>
    </row>
    <row r="440" s="405" customFormat="true" ht="25.15" customHeight="true" x14ac:dyDescent="0.2">
      <c r="B440" s="960"/>
      <c r="C440" s="1090" t="s">
        <v>333</v>
      </c>
      <c r="D440" s="1072"/>
      <c r="E440" s="744">
        <v>6.1443863247966489E-2</v>
      </c>
      <c r="F440" s="697"/>
      <c r="G440" s="697"/>
      <c r="H440" s="1090" t="s">
        <v>334</v>
      </c>
      <c r="I440" s="1072"/>
      <c r="J440" s="745">
        <v>3.7870890367928164E-2</v>
      </c>
      <c r="K440" s="697"/>
      <c r="L440" s="697"/>
      <c r="M440" s="1090" t="s">
        <v>333</v>
      </c>
      <c r="N440" s="1072"/>
      <c r="O440" s="746">
        <v>6.5431231622405314E-2</v>
      </c>
      <c r="P440" s="697"/>
      <c r="Q440" s="697"/>
      <c r="AN440" s="398"/>
      <c r="AO440" s="398"/>
      <c r="AP440" s="398"/>
      <c r="AQ440" s="398"/>
      <c r="AR440" s="398"/>
      <c r="AS440" s="398"/>
      <c r="AT440" s="398"/>
      <c r="AU440" s="398"/>
      <c r="AV440" s="398"/>
      <c r="AW440" s="398"/>
      <c r="AX440" s="398"/>
      <c r="AY440" s="398"/>
      <c r="AZ440" s="398"/>
      <c r="BA440" s="400"/>
      <c r="BB440" s="477"/>
      <c r="BC440" s="400"/>
      <c r="BD440" s="400"/>
      <c r="BE440" s="400"/>
      <c r="BF440" s="400"/>
      <c r="BG440" s="400"/>
      <c r="BH440" s="400"/>
      <c r="BI440" s="400"/>
      <c r="BJ440" s="400"/>
      <c r="BK440" s="400"/>
      <c r="BL440" s="400"/>
      <c r="BM440" s="400"/>
      <c r="BN440" s="400"/>
      <c r="BO440" s="400"/>
      <c r="BP440" s="400"/>
      <c r="BQ440" s="400"/>
      <c r="BR440" s="400"/>
      <c r="BS440" s="400"/>
      <c r="BT440" s="400"/>
      <c r="BU440" s="400"/>
      <c r="BV440" s="400"/>
      <c r="BW440" s="400"/>
      <c r="BX440" s="400"/>
      <c r="BY440" s="400"/>
      <c r="BZ440" s="401"/>
      <c r="CA440" s="401"/>
      <c r="CB440" s="401"/>
      <c r="CC440" s="401"/>
      <c r="CD440" s="401"/>
      <c r="CE440" s="401"/>
      <c r="CF440" s="401"/>
      <c r="CG440" s="401"/>
      <c r="CH440" s="401"/>
      <c r="CI440" s="401"/>
      <c r="CJ440" s="401"/>
      <c r="CK440" s="401"/>
      <c r="CL440" s="401"/>
      <c r="CM440" s="401"/>
      <c r="CN440" s="401"/>
      <c r="CO440" s="401"/>
      <c r="CP440" s="401"/>
      <c r="CQ440" s="401"/>
      <c r="CR440" s="401"/>
      <c r="CS440" s="401"/>
      <c r="CT440" s="401"/>
      <c r="CU440" s="401"/>
      <c r="CV440" s="401"/>
      <c r="CW440" s="401"/>
      <c r="CX440" s="401"/>
      <c r="CY440" s="401"/>
      <c r="CZ440" s="401"/>
    </row>
    <row r="441" s="405" customFormat="true" ht="25.15" customHeight="true" x14ac:dyDescent="0.2">
      <c r="B441" s="960"/>
      <c r="C441" s="1090" t="s">
        <v>335</v>
      </c>
      <c r="D441" s="1072"/>
      <c r="E441" s="744">
        <v>5.2111297431420692E-2</v>
      </c>
      <c r="F441" s="697"/>
      <c r="G441" s="697"/>
      <c r="H441" s="1090" t="s">
        <v>330</v>
      </c>
      <c r="I441" s="1072"/>
      <c r="J441" s="745">
        <v>3.6165318802940744E-2</v>
      </c>
      <c r="K441" s="697"/>
      <c r="L441" s="697"/>
      <c r="M441" s="1090" t="s">
        <v>328</v>
      </c>
      <c r="N441" s="1072"/>
      <c r="O441" s="746">
        <v>6.5365784755721495E-2</v>
      </c>
      <c r="P441" s="697"/>
      <c r="Q441" s="697"/>
      <c r="AN441" s="398"/>
      <c r="AO441" s="398"/>
      <c r="AP441" s="398"/>
      <c r="AQ441" s="398"/>
      <c r="AR441" s="398"/>
      <c r="AS441" s="398"/>
      <c r="AT441" s="398"/>
      <c r="AU441" s="398"/>
      <c r="AV441" s="398"/>
      <c r="AW441" s="398"/>
      <c r="AX441" s="398"/>
      <c r="AY441" s="398"/>
      <c r="AZ441" s="398"/>
      <c r="BA441" s="400"/>
      <c r="BB441" s="477"/>
      <c r="BC441" s="400"/>
      <c r="BD441" s="400"/>
      <c r="BE441" s="400"/>
      <c r="BF441" s="400"/>
      <c r="BG441" s="400"/>
      <c r="BH441" s="400"/>
      <c r="BI441" s="400"/>
      <c r="BJ441" s="400"/>
      <c r="BK441" s="400"/>
      <c r="BL441" s="400"/>
      <c r="BM441" s="400"/>
      <c r="BN441" s="400"/>
      <c r="BO441" s="400"/>
      <c r="BP441" s="400"/>
      <c r="BQ441" s="400"/>
      <c r="BR441" s="400"/>
      <c r="BS441" s="400"/>
      <c r="BT441" s="400"/>
      <c r="BU441" s="400"/>
      <c r="BV441" s="400"/>
      <c r="BW441" s="400"/>
      <c r="BX441" s="400"/>
      <c r="BY441" s="400"/>
      <c r="BZ441" s="401"/>
      <c r="CA441" s="401"/>
      <c r="CB441" s="401"/>
      <c r="CC441" s="401"/>
      <c r="CD441" s="401"/>
      <c r="CE441" s="401"/>
      <c r="CF441" s="401"/>
      <c r="CG441" s="401"/>
      <c r="CH441" s="401"/>
      <c r="CI441" s="401"/>
      <c r="CJ441" s="401"/>
      <c r="CK441" s="401"/>
      <c r="CL441" s="401"/>
      <c r="CM441" s="401"/>
      <c r="CN441" s="401"/>
      <c r="CO441" s="401"/>
      <c r="CP441" s="401"/>
      <c r="CQ441" s="401"/>
      <c r="CR441" s="401"/>
      <c r="CS441" s="401"/>
      <c r="CT441" s="401"/>
      <c r="CU441" s="401"/>
      <c r="CV441" s="401"/>
      <c r="CW441" s="401"/>
      <c r="CX441" s="401"/>
      <c r="CY441" s="401"/>
      <c r="CZ441" s="401"/>
    </row>
    <row r="442" s="405" customFormat="true" ht="25.15" customHeight="true" x14ac:dyDescent="0.2">
      <c r="B442" s="960"/>
      <c r="C442" s="1090" t="s">
        <v>336</v>
      </c>
      <c r="D442" s="1072"/>
      <c r="E442" s="744">
        <v>-4.9532929696155407E-2</v>
      </c>
      <c r="F442" s="697"/>
      <c r="G442" s="697"/>
      <c r="H442" s="1090" t="s">
        <v>337</v>
      </c>
      <c r="I442" s="1072"/>
      <c r="J442" s="745">
        <v>2.5261276022935861E-2</v>
      </c>
      <c r="K442" s="697"/>
      <c r="L442" s="697"/>
      <c r="M442" s="1090" t="s">
        <v>337</v>
      </c>
      <c r="N442" s="1072"/>
      <c r="O442" s="746">
        <v>-5.5855744316919545E-2</v>
      </c>
      <c r="P442" s="697"/>
      <c r="Q442" s="697"/>
      <c r="AN442" s="398"/>
      <c r="AO442" s="398"/>
      <c r="AP442" s="398"/>
      <c r="AQ442" s="398"/>
      <c r="AR442" s="398"/>
      <c r="AS442" s="398"/>
      <c r="AT442" s="398"/>
      <c r="AU442" s="398"/>
      <c r="AV442" s="398"/>
      <c r="AW442" s="398"/>
      <c r="AX442" s="398"/>
      <c r="AY442" s="398"/>
      <c r="AZ442" s="398"/>
      <c r="BA442" s="400"/>
      <c r="BB442" s="477"/>
      <c r="BC442" s="400"/>
      <c r="BD442" s="400"/>
      <c r="BE442" s="400"/>
      <c r="BF442" s="400"/>
      <c r="BG442" s="400"/>
      <c r="BH442" s="400"/>
      <c r="BI442" s="400"/>
      <c r="BJ442" s="400"/>
      <c r="BK442" s="400"/>
      <c r="BL442" s="400"/>
      <c r="BM442" s="400"/>
      <c r="BN442" s="400"/>
      <c r="BO442" s="400"/>
      <c r="BP442" s="400"/>
      <c r="BQ442" s="400"/>
      <c r="BR442" s="400"/>
      <c r="BS442" s="400"/>
      <c r="BT442" s="400"/>
      <c r="BU442" s="400"/>
      <c r="BV442" s="400"/>
      <c r="BW442" s="400"/>
      <c r="BX442" s="400"/>
      <c r="BY442" s="400"/>
      <c r="BZ442" s="401"/>
      <c r="CA442" s="401"/>
      <c r="CB442" s="401"/>
      <c r="CC442" s="401"/>
      <c r="CD442" s="401"/>
      <c r="CE442" s="401"/>
      <c r="CF442" s="401"/>
      <c r="CG442" s="401"/>
      <c r="CH442" s="401"/>
      <c r="CI442" s="401"/>
      <c r="CJ442" s="401"/>
      <c r="CK442" s="401"/>
      <c r="CL442" s="401"/>
      <c r="CM442" s="401"/>
      <c r="CN442" s="401"/>
      <c r="CO442" s="401"/>
      <c r="CP442" s="401"/>
      <c r="CQ442" s="401"/>
      <c r="CR442" s="401"/>
      <c r="CS442" s="401"/>
      <c r="CT442" s="401"/>
      <c r="CU442" s="401"/>
      <c r="CV442" s="401"/>
      <c r="CW442" s="401"/>
      <c r="CX442" s="401"/>
      <c r="CY442" s="401"/>
      <c r="CZ442" s="401"/>
    </row>
    <row r="443" s="405" customFormat="true" ht="25.15" customHeight="true" x14ac:dyDescent="0.2">
      <c r="B443" s="960"/>
      <c r="C443" s="1090" t="s">
        <v>338</v>
      </c>
      <c r="D443" s="1072"/>
      <c r="E443" s="744">
        <v>-3.7423335617093378E-2</v>
      </c>
      <c r="F443" s="697"/>
      <c r="G443" s="697"/>
      <c r="H443" s="1090" t="s">
        <v>328</v>
      </c>
      <c r="I443" s="1072"/>
      <c r="J443" s="745">
        <v>2.2613375197891718E-2</v>
      </c>
      <c r="K443" s="697"/>
      <c r="L443" s="697"/>
      <c r="M443" s="1090" t="s">
        <v>334</v>
      </c>
      <c r="N443" s="1072"/>
      <c r="O443" s="746">
        <v>5.4827044194898165E-2</v>
      </c>
      <c r="P443" s="697"/>
      <c r="Q443" s="697"/>
      <c r="AN443" s="398"/>
      <c r="AO443" s="398"/>
      <c r="AP443" s="398"/>
      <c r="AQ443" s="398"/>
      <c r="AR443" s="398"/>
      <c r="AS443" s="398"/>
      <c r="AT443" s="398"/>
      <c r="AU443" s="398"/>
      <c r="AV443" s="398"/>
      <c r="AW443" s="398"/>
      <c r="AX443" s="398"/>
      <c r="AY443" s="398"/>
      <c r="AZ443" s="398"/>
      <c r="BA443" s="400"/>
      <c r="BB443" s="477"/>
      <c r="BC443" s="400"/>
      <c r="BD443" s="400"/>
      <c r="BE443" s="400"/>
      <c r="BF443" s="400"/>
      <c r="BG443" s="400"/>
      <c r="BH443" s="400"/>
      <c r="BI443" s="400"/>
      <c r="BJ443" s="400"/>
      <c r="BK443" s="400"/>
      <c r="BL443" s="400"/>
      <c r="BM443" s="400"/>
      <c r="BN443" s="400"/>
      <c r="BO443" s="400"/>
      <c r="BP443" s="400"/>
      <c r="BQ443" s="400"/>
      <c r="BR443" s="400"/>
      <c r="BS443" s="400"/>
      <c r="BT443" s="400"/>
      <c r="BU443" s="400"/>
      <c r="BV443" s="400"/>
      <c r="BW443" s="400"/>
      <c r="BX443" s="400"/>
      <c r="BY443" s="400"/>
      <c r="BZ443" s="401"/>
      <c r="CA443" s="401"/>
      <c r="CB443" s="401"/>
      <c r="CC443" s="401"/>
      <c r="CD443" s="401"/>
      <c r="CE443" s="401"/>
      <c r="CF443" s="401"/>
      <c r="CG443" s="401"/>
      <c r="CH443" s="401"/>
      <c r="CI443" s="401"/>
      <c r="CJ443" s="401"/>
      <c r="CK443" s="401"/>
      <c r="CL443" s="401"/>
      <c r="CM443" s="401"/>
      <c r="CN443" s="401"/>
      <c r="CO443" s="401"/>
      <c r="CP443" s="401"/>
      <c r="CQ443" s="401"/>
      <c r="CR443" s="401"/>
      <c r="CS443" s="401"/>
      <c r="CT443" s="401"/>
      <c r="CU443" s="401"/>
      <c r="CV443" s="401"/>
      <c r="CW443" s="401"/>
      <c r="CX443" s="401"/>
      <c r="CY443" s="401"/>
      <c r="CZ443" s="401"/>
    </row>
    <row r="444" s="405" customFormat="true" ht="25.15" customHeight="true" x14ac:dyDescent="0.2">
      <c r="B444" s="960"/>
      <c r="C444" s="1090" t="s">
        <v>339</v>
      </c>
      <c r="D444" s="1072"/>
      <c r="E444" s="744">
        <v>3.6207809912082091E-2</v>
      </c>
      <c r="F444" s="697"/>
      <c r="G444" s="697"/>
      <c r="H444" s="1090" t="s">
        <v>335</v>
      </c>
      <c r="I444" s="1072"/>
      <c r="J444" s="745">
        <v>-2.2242105331936678E-2</v>
      </c>
      <c r="K444" s="697"/>
      <c r="L444" s="697"/>
      <c r="M444" s="1090" t="s">
        <v>340</v>
      </c>
      <c r="N444" s="1072"/>
      <c r="O444" s="746">
        <v>-5.0013054790456708E-2</v>
      </c>
      <c r="P444" s="697"/>
      <c r="Q444" s="697"/>
      <c r="AN444" s="398"/>
      <c r="AO444" s="398"/>
      <c r="AP444" s="398"/>
      <c r="AQ444" s="398"/>
      <c r="AR444" s="398"/>
      <c r="AS444" s="398"/>
      <c r="AT444" s="398"/>
      <c r="AU444" s="398"/>
      <c r="AV444" s="398"/>
      <c r="AW444" s="398"/>
      <c r="AX444" s="398"/>
      <c r="AY444" s="398"/>
      <c r="AZ444" s="398"/>
      <c r="BA444" s="400"/>
      <c r="BB444" s="477"/>
      <c r="BC444" s="400"/>
      <c r="BD444" s="400"/>
      <c r="BE444" s="400"/>
      <c r="BF444" s="400"/>
      <c r="BG444" s="400"/>
      <c r="BH444" s="400"/>
      <c r="BI444" s="400"/>
      <c r="BJ444" s="400"/>
      <c r="BK444" s="400"/>
      <c r="BL444" s="400"/>
      <c r="BM444" s="400"/>
      <c r="BN444" s="400"/>
      <c r="BO444" s="400"/>
      <c r="BP444" s="400"/>
      <c r="BQ444" s="400"/>
      <c r="BR444" s="400"/>
      <c r="BS444" s="400"/>
      <c r="BT444" s="400"/>
      <c r="BU444" s="400"/>
      <c r="BV444" s="400"/>
      <c r="BW444" s="400"/>
      <c r="BX444" s="400"/>
      <c r="BY444" s="400"/>
      <c r="BZ444" s="401"/>
      <c r="CA444" s="401"/>
      <c r="CB444" s="401"/>
      <c r="CC444" s="401"/>
      <c r="CD444" s="401"/>
      <c r="CE444" s="401"/>
      <c r="CF444" s="401"/>
      <c r="CG444" s="401"/>
      <c r="CH444" s="401"/>
      <c r="CI444" s="401"/>
      <c r="CJ444" s="401"/>
      <c r="CK444" s="401"/>
      <c r="CL444" s="401"/>
      <c r="CM444" s="401"/>
      <c r="CN444" s="401"/>
      <c r="CO444" s="401"/>
      <c r="CP444" s="401"/>
      <c r="CQ444" s="401"/>
      <c r="CR444" s="401"/>
      <c r="CS444" s="401"/>
      <c r="CT444" s="401"/>
      <c r="CU444" s="401"/>
      <c r="CV444" s="401"/>
      <c r="CW444" s="401"/>
      <c r="CX444" s="401"/>
      <c r="CY444" s="401"/>
      <c r="CZ444" s="401"/>
    </row>
    <row r="445" s="405" customFormat="true" ht="25.15" customHeight="true" x14ac:dyDescent="0.2">
      <c r="B445" s="960"/>
      <c r="C445" s="1090" t="s">
        <v>331</v>
      </c>
      <c r="D445" s="1072"/>
      <c r="E445" s="744">
        <v>-2.2028808390926496E-2</v>
      </c>
      <c r="F445" s="697"/>
      <c r="G445" s="697"/>
      <c r="H445" s="1090" t="s">
        <v>339</v>
      </c>
      <c r="I445" s="1072"/>
      <c r="J445" s="745">
        <v>-1.8696789762777194E-2</v>
      </c>
      <c r="K445" s="697"/>
      <c r="L445" s="697"/>
      <c r="M445" s="1090" t="s">
        <v>323</v>
      </c>
      <c r="N445" s="1072"/>
      <c r="O445" s="746">
        <v>-4.0626238855491194E-2</v>
      </c>
      <c r="P445" s="697"/>
      <c r="Q445" s="697"/>
      <c r="AN445" s="398"/>
      <c r="AO445" s="398"/>
      <c r="AP445" s="398"/>
      <c r="AQ445" s="398"/>
      <c r="AR445" s="398"/>
      <c r="AS445" s="398"/>
      <c r="AT445" s="398"/>
      <c r="AU445" s="398"/>
      <c r="AV445" s="398"/>
      <c r="AW445" s="398"/>
      <c r="AX445" s="398"/>
      <c r="AY445" s="398"/>
      <c r="AZ445" s="398"/>
      <c r="BA445" s="400"/>
      <c r="BB445" s="477"/>
      <c r="BC445" s="400"/>
      <c r="BD445" s="400"/>
      <c r="BE445" s="400"/>
      <c r="BF445" s="400"/>
      <c r="BG445" s="400"/>
      <c r="BH445" s="400"/>
      <c r="BI445" s="400"/>
      <c r="BJ445" s="400"/>
      <c r="BK445" s="400"/>
      <c r="BL445" s="400"/>
      <c r="BM445" s="400"/>
      <c r="BN445" s="400"/>
      <c r="BO445" s="400"/>
      <c r="BP445" s="400"/>
      <c r="BQ445" s="400"/>
      <c r="BR445" s="400"/>
      <c r="BS445" s="400"/>
      <c r="BT445" s="400"/>
      <c r="BU445" s="400"/>
      <c r="BV445" s="400"/>
      <c r="BW445" s="400"/>
      <c r="BX445" s="400"/>
      <c r="BY445" s="400"/>
      <c r="BZ445" s="401"/>
      <c r="CA445" s="401"/>
      <c r="CB445" s="401"/>
      <c r="CC445" s="401"/>
      <c r="CD445" s="401"/>
      <c r="CE445" s="401"/>
      <c r="CF445" s="401"/>
      <c r="CG445" s="401"/>
      <c r="CH445" s="401"/>
      <c r="CI445" s="401"/>
      <c r="CJ445" s="401"/>
      <c r="CK445" s="401"/>
      <c r="CL445" s="401"/>
      <c r="CM445" s="401"/>
      <c r="CN445" s="401"/>
      <c r="CO445" s="401"/>
      <c r="CP445" s="401"/>
      <c r="CQ445" s="401"/>
      <c r="CR445" s="401"/>
      <c r="CS445" s="401"/>
      <c r="CT445" s="401"/>
      <c r="CU445" s="401"/>
      <c r="CV445" s="401"/>
      <c r="CW445" s="401"/>
      <c r="CX445" s="401"/>
      <c r="CY445" s="401"/>
      <c r="CZ445" s="401"/>
    </row>
    <row r="446" s="405" customFormat="true" ht="25.15" customHeight="true" x14ac:dyDescent="0.2">
      <c r="C446" s="1090" t="s">
        <v>332</v>
      </c>
      <c r="D446" s="1072"/>
      <c r="E446" s="747">
        <v>6.1227235109146015E-3</v>
      </c>
      <c r="F446" s="697"/>
      <c r="G446" s="697"/>
      <c r="H446" s="1090" t="s">
        <v>333</v>
      </c>
      <c r="I446" s="1072"/>
      <c r="J446" s="745">
        <v>-1.86947166107818E-2</v>
      </c>
      <c r="K446" s="697"/>
      <c r="L446" s="697"/>
      <c r="M446" s="1090" t="s">
        <v>335</v>
      </c>
      <c r="N446" s="1072"/>
      <c r="O446" s="746">
        <v>4.0614092892403489E-2</v>
      </c>
      <c r="P446" s="697"/>
      <c r="Q446" s="697"/>
      <c r="AN446" s="398"/>
      <c r="AO446" s="398"/>
      <c r="AP446" s="398"/>
      <c r="AQ446" s="398"/>
      <c r="AR446" s="398"/>
      <c r="AS446" s="398"/>
      <c r="AT446" s="398"/>
      <c r="AU446" s="398"/>
      <c r="AV446" s="398"/>
      <c r="AW446" s="398"/>
      <c r="AX446" s="398"/>
      <c r="AY446" s="398"/>
      <c r="AZ446" s="398"/>
      <c r="BA446" s="400"/>
      <c r="BB446" s="477"/>
      <c r="BC446" s="400"/>
      <c r="BD446" s="400"/>
      <c r="BE446" s="400"/>
      <c r="BF446" s="400"/>
      <c r="BG446" s="400"/>
      <c r="BH446" s="400"/>
      <c r="BI446" s="400"/>
      <c r="BJ446" s="400"/>
      <c r="BK446" s="400"/>
      <c r="BL446" s="400"/>
      <c r="BM446" s="400"/>
      <c r="BN446" s="400"/>
      <c r="BO446" s="400"/>
      <c r="BP446" s="400"/>
      <c r="BQ446" s="400"/>
      <c r="BR446" s="400"/>
      <c r="BS446" s="400"/>
      <c r="BT446" s="400"/>
      <c r="BU446" s="400"/>
      <c r="BV446" s="400"/>
      <c r="BW446" s="400"/>
      <c r="BX446" s="400"/>
      <c r="BY446" s="400"/>
      <c r="BZ446" s="401"/>
      <c r="CA446" s="401"/>
      <c r="CB446" s="401"/>
      <c r="CC446" s="401"/>
      <c r="CD446" s="401"/>
      <c r="CE446" s="401"/>
      <c r="CF446" s="401"/>
      <c r="CG446" s="401"/>
      <c r="CH446" s="401"/>
      <c r="CI446" s="401"/>
      <c r="CJ446" s="401"/>
      <c r="CK446" s="401"/>
      <c r="CL446" s="401"/>
      <c r="CM446" s="401"/>
      <c r="CN446" s="401"/>
      <c r="CO446" s="401"/>
      <c r="CP446" s="401"/>
      <c r="CQ446" s="401"/>
      <c r="CR446" s="401"/>
      <c r="CS446" s="401"/>
      <c r="CT446" s="401"/>
      <c r="CU446" s="401"/>
      <c r="CV446" s="401"/>
      <c r="CW446" s="401"/>
      <c r="CX446" s="401"/>
      <c r="CY446" s="401"/>
      <c r="CZ446" s="401"/>
    </row>
    <row r="447" s="405" customFormat="true" ht="25.15" customHeight="true" x14ac:dyDescent="0.2">
      <c r="C447" s="1071"/>
      <c r="D447" s="1072"/>
      <c r="E447" s="698"/>
      <c r="F447" s="697"/>
      <c r="G447" s="697"/>
      <c r="H447" s="1090" t="s">
        <v>326</v>
      </c>
      <c r="I447" s="1072"/>
      <c r="J447" s="745">
        <v>1.7353393991654861E-2</v>
      </c>
      <c r="K447" s="697"/>
      <c r="L447" s="697"/>
      <c r="M447" s="1090" t="s">
        <v>336</v>
      </c>
      <c r="N447" s="1072"/>
      <c r="O447" s="746">
        <v>-3.7463357190481876E-2</v>
      </c>
      <c r="P447" s="697"/>
      <c r="Q447" s="697"/>
      <c r="AN447" s="398"/>
      <c r="AO447" s="398"/>
      <c r="AP447" s="398"/>
      <c r="AQ447" s="398"/>
      <c r="AR447" s="398"/>
      <c r="AS447" s="398"/>
      <c r="AT447" s="398"/>
      <c r="AU447" s="398"/>
      <c r="AV447" s="398"/>
      <c r="AW447" s="398"/>
      <c r="AX447" s="398"/>
      <c r="AY447" s="398"/>
      <c r="AZ447" s="398"/>
      <c r="BA447" s="400"/>
      <c r="BB447" s="477"/>
      <c r="BC447" s="400"/>
      <c r="BD447" s="400"/>
      <c r="BE447" s="400"/>
      <c r="BF447" s="400"/>
      <c r="BG447" s="400"/>
      <c r="BH447" s="400"/>
      <c r="BI447" s="400"/>
      <c r="BJ447" s="400"/>
      <c r="BK447" s="400"/>
      <c r="BL447" s="400"/>
      <c r="BM447" s="400"/>
      <c r="BN447" s="400"/>
      <c r="BO447" s="400"/>
      <c r="BP447" s="400"/>
      <c r="BQ447" s="400"/>
      <c r="BR447" s="400"/>
      <c r="BS447" s="400"/>
      <c r="BT447" s="400"/>
      <c r="BU447" s="400"/>
      <c r="BV447" s="400"/>
      <c r="BW447" s="400"/>
      <c r="BX447" s="400"/>
      <c r="BY447" s="400"/>
      <c r="BZ447" s="401"/>
      <c r="CA447" s="401"/>
      <c r="CB447" s="401"/>
      <c r="CC447" s="401"/>
      <c r="CD447" s="401"/>
      <c r="CE447" s="401"/>
      <c r="CF447" s="401"/>
      <c r="CG447" s="401"/>
      <c r="CH447" s="401"/>
      <c r="CI447" s="401"/>
      <c r="CJ447" s="401"/>
      <c r="CK447" s="401"/>
      <c r="CL447" s="401"/>
      <c r="CM447" s="401"/>
      <c r="CN447" s="401"/>
      <c r="CO447" s="401"/>
      <c r="CP447" s="401"/>
      <c r="CQ447" s="401"/>
      <c r="CR447" s="401"/>
      <c r="CS447" s="401"/>
      <c r="CT447" s="401"/>
      <c r="CU447" s="401"/>
      <c r="CV447" s="401"/>
      <c r="CW447" s="401"/>
      <c r="CX447" s="401"/>
      <c r="CY447" s="401"/>
      <c r="CZ447" s="401"/>
    </row>
    <row r="448" s="405" customFormat="true" ht="25.15" customHeight="true" x14ac:dyDescent="0.2">
      <c r="C448" s="1071"/>
      <c r="D448" s="1072"/>
      <c r="E448" s="698"/>
      <c r="F448" s="697"/>
      <c r="G448" s="697"/>
      <c r="H448" s="1090" t="s">
        <v>318</v>
      </c>
      <c r="I448" s="1072"/>
      <c r="J448" s="745">
        <v>-1.3110265640038487E-2</v>
      </c>
      <c r="K448" s="697"/>
      <c r="L448" s="697"/>
      <c r="M448" s="1090" t="s">
        <v>341</v>
      </c>
      <c r="N448" s="1072"/>
      <c r="O448" s="746">
        <v>-3.68747307931451E-2</v>
      </c>
      <c r="P448" s="697"/>
      <c r="Q448" s="697"/>
      <c r="AN448" s="398"/>
      <c r="AO448" s="398"/>
      <c r="AP448" s="398"/>
      <c r="AQ448" s="398"/>
      <c r="AR448" s="398"/>
      <c r="AS448" s="398"/>
      <c r="AT448" s="398"/>
      <c r="AU448" s="398"/>
      <c r="AV448" s="398"/>
      <c r="AW448" s="398"/>
      <c r="AX448" s="398"/>
      <c r="AY448" s="398"/>
      <c r="AZ448" s="398"/>
      <c r="BA448" s="400"/>
      <c r="BB448" s="477"/>
      <c r="BC448" s="400"/>
      <c r="BD448" s="400"/>
      <c r="BE448" s="400"/>
      <c r="BF448" s="400"/>
      <c r="BG448" s="400"/>
      <c r="BH448" s="400"/>
      <c r="BI448" s="400"/>
      <c r="BJ448" s="400"/>
      <c r="BK448" s="400"/>
      <c r="BL448" s="400"/>
      <c r="BM448" s="400"/>
      <c r="BN448" s="400"/>
      <c r="BO448" s="400"/>
      <c r="BP448" s="400"/>
      <c r="BQ448" s="400"/>
      <c r="BR448" s="400"/>
      <c r="BS448" s="400"/>
      <c r="BT448" s="400"/>
      <c r="BU448" s="400"/>
      <c r="BV448" s="400"/>
      <c r="BW448" s="400"/>
      <c r="BX448" s="400"/>
      <c r="BY448" s="400"/>
      <c r="BZ448" s="401"/>
      <c r="CA448" s="401"/>
      <c r="CB448" s="401"/>
      <c r="CC448" s="401"/>
      <c r="CD448" s="401"/>
      <c r="CE448" s="401"/>
      <c r="CF448" s="401"/>
      <c r="CG448" s="401"/>
      <c r="CH448" s="401"/>
      <c r="CI448" s="401"/>
      <c r="CJ448" s="401"/>
      <c r="CK448" s="401"/>
      <c r="CL448" s="401"/>
      <c r="CM448" s="401"/>
      <c r="CN448" s="401"/>
      <c r="CO448" s="401"/>
      <c r="CP448" s="401"/>
      <c r="CQ448" s="401"/>
      <c r="CR448" s="401"/>
      <c r="CS448" s="401"/>
      <c r="CT448" s="401"/>
      <c r="CU448" s="401"/>
      <c r="CV448" s="401"/>
      <c r="CW448" s="401"/>
      <c r="CX448" s="401"/>
      <c r="CY448" s="401"/>
      <c r="CZ448" s="401"/>
    </row>
    <row r="449" s="405" customFormat="true" ht="25.15" customHeight="true" x14ac:dyDescent="0.2">
      <c r="C449" s="1071"/>
      <c r="D449" s="1072"/>
      <c r="E449" s="697"/>
      <c r="F449" s="697"/>
      <c r="G449" s="697"/>
      <c r="H449" s="1090" t="s">
        <v>340</v>
      </c>
      <c r="I449" s="1072"/>
      <c r="J449" s="745">
        <v>1.2411474619811153E-2</v>
      </c>
      <c r="K449" s="697"/>
      <c r="L449" s="697"/>
      <c r="M449" s="1090" t="s">
        <v>332</v>
      </c>
      <c r="N449" s="1072"/>
      <c r="O449" s="746">
        <v>3.0519087563576054E-2</v>
      </c>
      <c r="P449" s="697"/>
      <c r="Q449" s="697"/>
      <c r="AN449" s="398"/>
      <c r="AO449" s="398"/>
      <c r="AP449" s="398"/>
      <c r="AQ449" s="398"/>
      <c r="AR449" s="398"/>
      <c r="AS449" s="398"/>
      <c r="AT449" s="398"/>
      <c r="AU449" s="398"/>
      <c r="AV449" s="398"/>
      <c r="AW449" s="398"/>
      <c r="AX449" s="398"/>
      <c r="AY449" s="398"/>
      <c r="AZ449" s="398"/>
      <c r="BA449" s="400"/>
      <c r="BB449" s="477"/>
      <c r="BC449" s="400"/>
      <c r="BD449" s="400"/>
      <c r="BE449" s="400"/>
      <c r="BF449" s="400"/>
      <c r="BG449" s="400"/>
      <c r="BH449" s="400"/>
      <c r="BI449" s="400"/>
      <c r="BJ449" s="400"/>
      <c r="BK449" s="400"/>
      <c r="BL449" s="400"/>
      <c r="BM449" s="400"/>
      <c r="BN449" s="400"/>
      <c r="BO449" s="400"/>
      <c r="BP449" s="400"/>
      <c r="BQ449" s="400"/>
      <c r="BR449" s="400"/>
      <c r="BS449" s="400"/>
      <c r="BT449" s="400"/>
      <c r="BU449" s="400"/>
      <c r="BV449" s="400"/>
      <c r="BW449" s="400"/>
      <c r="BX449" s="400"/>
      <c r="BY449" s="400"/>
      <c r="BZ449" s="401"/>
      <c r="CA449" s="401"/>
      <c r="CB449" s="401"/>
      <c r="CC449" s="401"/>
      <c r="CD449" s="401"/>
      <c r="CE449" s="401"/>
      <c r="CF449" s="401"/>
      <c r="CG449" s="401"/>
      <c r="CH449" s="401"/>
      <c r="CI449" s="401"/>
      <c r="CJ449" s="401"/>
      <c r="CK449" s="401"/>
      <c r="CL449" s="401"/>
      <c r="CM449" s="401"/>
      <c r="CN449" s="401"/>
      <c r="CO449" s="401"/>
      <c r="CP449" s="401"/>
      <c r="CQ449" s="401"/>
      <c r="CR449" s="401"/>
      <c r="CS449" s="401"/>
      <c r="CT449" s="401"/>
      <c r="CU449" s="401"/>
      <c r="CV449" s="401"/>
      <c r="CW449" s="401"/>
      <c r="CX449" s="401"/>
      <c r="CY449" s="401"/>
      <c r="CZ449" s="401"/>
    </row>
    <row r="450" s="405" customFormat="true" ht="25.15" customHeight="true" x14ac:dyDescent="0.2">
      <c r="C450" s="1091" t="s">
        <v>237</v>
      </c>
      <c r="D450" s="1072"/>
      <c r="E450" s="1072"/>
      <c r="F450" s="697"/>
      <c r="G450" s="697"/>
      <c r="H450" s="1090" t="s">
        <v>329</v>
      </c>
      <c r="I450" s="1072"/>
      <c r="J450" s="745">
        <v>1.1423050102038685E-2</v>
      </c>
      <c r="K450" s="697"/>
      <c r="L450" s="697"/>
      <c r="M450" s="1090" t="s">
        <v>331</v>
      </c>
      <c r="N450" s="1072"/>
      <c r="O450" s="746">
        <v>2.979840924278641E-2</v>
      </c>
      <c r="P450" s="697"/>
      <c r="Q450" s="697"/>
      <c r="AN450" s="398"/>
      <c r="AO450" s="398"/>
      <c r="AP450" s="398"/>
      <c r="AQ450" s="398"/>
      <c r="AR450" s="398"/>
      <c r="AS450" s="398"/>
      <c r="AT450" s="398"/>
      <c r="AU450" s="398"/>
      <c r="AV450" s="398"/>
      <c r="AW450" s="398"/>
      <c r="AX450" s="398"/>
      <c r="AY450" s="398"/>
      <c r="AZ450" s="398"/>
      <c r="BA450" s="400"/>
      <c r="BB450" s="477"/>
      <c r="BC450" s="400"/>
      <c r="BD450" s="400"/>
      <c r="BE450" s="400"/>
      <c r="BF450" s="400"/>
      <c r="BG450" s="400"/>
      <c r="BH450" s="400"/>
      <c r="BI450" s="400"/>
      <c r="BJ450" s="400"/>
      <c r="BK450" s="400"/>
      <c r="BL450" s="400"/>
      <c r="BM450" s="400"/>
      <c r="BN450" s="400"/>
      <c r="BO450" s="400"/>
      <c r="BP450" s="400"/>
      <c r="BQ450" s="400"/>
      <c r="BR450" s="400"/>
      <c r="BS450" s="400"/>
      <c r="BT450" s="400"/>
      <c r="BU450" s="400"/>
      <c r="BV450" s="400"/>
      <c r="BW450" s="400"/>
      <c r="BX450" s="400"/>
      <c r="BY450" s="400"/>
      <c r="BZ450" s="401"/>
      <c r="CA450" s="401"/>
      <c r="CB450" s="401"/>
      <c r="CC450" s="401"/>
      <c r="CD450" s="401"/>
      <c r="CE450" s="401"/>
      <c r="CF450" s="401"/>
      <c r="CG450" s="401"/>
      <c r="CH450" s="401"/>
      <c r="CI450" s="401"/>
      <c r="CJ450" s="401"/>
      <c r="CK450" s="401"/>
      <c r="CL450" s="401"/>
      <c r="CM450" s="401"/>
      <c r="CN450" s="401"/>
      <c r="CO450" s="401"/>
      <c r="CP450" s="401"/>
      <c r="CQ450" s="401"/>
      <c r="CR450" s="401"/>
      <c r="CS450" s="401"/>
      <c r="CT450" s="401"/>
      <c r="CU450" s="401"/>
      <c r="CV450" s="401"/>
      <c r="CW450" s="401"/>
      <c r="CX450" s="401"/>
      <c r="CY450" s="401"/>
      <c r="CZ450" s="401"/>
    </row>
    <row r="451" s="405" customFormat="true" ht="25.15" customHeight="true" x14ac:dyDescent="0.2">
      <c r="C451" s="1071"/>
      <c r="D451" s="1072"/>
      <c r="E451" s="726" t="s">
        <v>238</v>
      </c>
      <c r="F451" s="697"/>
      <c r="G451" s="697"/>
      <c r="H451" s="1090" t="s">
        <v>342</v>
      </c>
      <c r="I451" s="1072"/>
      <c r="J451" s="745">
        <v>-1.0064166929890579E-2</v>
      </c>
      <c r="K451" s="697"/>
      <c r="L451" s="697"/>
      <c r="M451" s="1090" t="s">
        <v>338</v>
      </c>
      <c r="N451" s="1072"/>
      <c r="O451" s="746">
        <v>-2.4104788963046048E-2</v>
      </c>
      <c r="P451" s="697"/>
      <c r="Q451" s="697"/>
      <c r="AN451" s="398"/>
      <c r="AO451" s="398"/>
      <c r="AP451" s="398"/>
      <c r="AQ451" s="398"/>
      <c r="AR451" s="398"/>
      <c r="AS451" s="398"/>
      <c r="AT451" s="398"/>
      <c r="AU451" s="398"/>
      <c r="AV451" s="398"/>
      <c r="AW451" s="398"/>
      <c r="AX451" s="398"/>
      <c r="AY451" s="398"/>
      <c r="AZ451" s="398"/>
      <c r="BA451" s="400"/>
      <c r="BB451" s="477"/>
      <c r="BC451" s="400"/>
      <c r="BD451" s="400"/>
      <c r="BE451" s="400"/>
      <c r="BF451" s="400"/>
      <c r="BG451" s="400"/>
      <c r="BH451" s="400"/>
      <c r="BI451" s="400"/>
      <c r="BJ451" s="400"/>
      <c r="BK451" s="400"/>
      <c r="BL451" s="400"/>
      <c r="BM451" s="400"/>
      <c r="BN451" s="400"/>
      <c r="BO451" s="400"/>
      <c r="BP451" s="400"/>
      <c r="BQ451" s="400"/>
      <c r="BR451" s="400"/>
      <c r="BS451" s="400"/>
      <c r="BT451" s="400"/>
      <c r="BU451" s="400"/>
      <c r="BV451" s="400"/>
      <c r="BW451" s="400"/>
      <c r="BX451" s="400"/>
      <c r="BY451" s="400"/>
      <c r="BZ451" s="401"/>
      <c r="CA451" s="401"/>
      <c r="CB451" s="401"/>
      <c r="CC451" s="401"/>
      <c r="CD451" s="401"/>
      <c r="CE451" s="401"/>
      <c r="CF451" s="401"/>
      <c r="CG451" s="401"/>
      <c r="CH451" s="401"/>
      <c r="CI451" s="401"/>
      <c r="CJ451" s="401"/>
      <c r="CK451" s="401"/>
      <c r="CL451" s="401"/>
      <c r="CM451" s="401"/>
      <c r="CN451" s="401"/>
      <c r="CO451" s="401"/>
      <c r="CP451" s="401"/>
      <c r="CQ451" s="401"/>
      <c r="CR451" s="401"/>
      <c r="CS451" s="401"/>
      <c r="CT451" s="401"/>
      <c r="CU451" s="401"/>
      <c r="CV451" s="401"/>
      <c r="CW451" s="401"/>
      <c r="CX451" s="401"/>
      <c r="CY451" s="401"/>
      <c r="CZ451" s="401"/>
    </row>
    <row r="452" s="405" customFormat="true" ht="25.15" customHeight="true" x14ac:dyDescent="0.2">
      <c r="C452" s="1090" t="s">
        <v>291</v>
      </c>
      <c r="D452" s="1072"/>
      <c r="E452" s="741">
        <v>0.70229000518985618</v>
      </c>
      <c r="F452" s="697"/>
      <c r="G452" s="697"/>
      <c r="H452" s="1090" t="s">
        <v>341</v>
      </c>
      <c r="I452" s="1072"/>
      <c r="J452" s="745">
        <v>-9.7877411220192913E-3</v>
      </c>
      <c r="K452" s="697"/>
      <c r="L452" s="697"/>
      <c r="M452" s="1090" t="s">
        <v>329</v>
      </c>
      <c r="N452" s="1072"/>
      <c r="O452" s="746">
        <v>-2.4016435915123237E-2</v>
      </c>
      <c r="P452" s="697"/>
      <c r="Q452" s="697"/>
      <c r="AN452" s="398"/>
      <c r="AO452" s="398"/>
      <c r="AP452" s="398"/>
      <c r="AQ452" s="398"/>
      <c r="AR452" s="398"/>
      <c r="AS452" s="398"/>
      <c r="AT452" s="398"/>
      <c r="AU452" s="398"/>
      <c r="AV452" s="398"/>
      <c r="AW452" s="398"/>
      <c r="AX452" s="398"/>
      <c r="AY452" s="398"/>
      <c r="AZ452" s="398"/>
      <c r="BA452" s="400"/>
      <c r="BB452" s="477"/>
      <c r="BC452" s="400"/>
      <c r="BD452" s="400"/>
      <c r="BE452" s="400"/>
      <c r="BF452" s="400"/>
      <c r="BG452" s="400"/>
      <c r="BH452" s="400"/>
      <c r="BI452" s="400"/>
      <c r="BJ452" s="400"/>
      <c r="BK452" s="400"/>
      <c r="BL452" s="400"/>
      <c r="BM452" s="400"/>
      <c r="BN452" s="400"/>
      <c r="BO452" s="400"/>
      <c r="BP452" s="400"/>
      <c r="BQ452" s="400"/>
      <c r="BR452" s="400"/>
      <c r="BS452" s="400"/>
      <c r="BT452" s="400"/>
      <c r="BU452" s="400"/>
      <c r="BV452" s="400"/>
      <c r="BW452" s="400"/>
      <c r="BX452" s="400"/>
      <c r="BY452" s="400"/>
      <c r="BZ452" s="401"/>
      <c r="CA452" s="401"/>
      <c r="CB452" s="401"/>
      <c r="CC452" s="401"/>
      <c r="CD452" s="401"/>
      <c r="CE452" s="401"/>
      <c r="CF452" s="401"/>
      <c r="CG452" s="401"/>
      <c r="CH452" s="401"/>
      <c r="CI452" s="401"/>
      <c r="CJ452" s="401"/>
      <c r="CK452" s="401"/>
      <c r="CL452" s="401"/>
      <c r="CM452" s="401"/>
      <c r="CN452" s="401"/>
      <c r="CO452" s="401"/>
      <c r="CP452" s="401"/>
      <c r="CQ452" s="401"/>
      <c r="CR452" s="401"/>
      <c r="CS452" s="401"/>
      <c r="CT452" s="401"/>
      <c r="CU452" s="401"/>
      <c r="CV452" s="401"/>
      <c r="CW452" s="401"/>
      <c r="CX452" s="401"/>
      <c r="CY452" s="401"/>
      <c r="CZ452" s="401"/>
    </row>
    <row r="453" s="405" customFormat="true" ht="25.15" customHeight="true" x14ac:dyDescent="0.2">
      <c r="C453" s="1090" t="s">
        <v>301</v>
      </c>
      <c r="D453" s="1072"/>
      <c r="E453" s="744">
        <v>0.21350614525293513</v>
      </c>
      <c r="F453" s="697"/>
      <c r="G453" s="697"/>
      <c r="H453" s="1090" t="s">
        <v>343</v>
      </c>
      <c r="I453" s="1072"/>
      <c r="J453" s="745">
        <v>9.1516692982293538E-3</v>
      </c>
      <c r="K453" s="697"/>
      <c r="L453" s="697"/>
      <c r="M453" s="1090" t="s">
        <v>342</v>
      </c>
      <c r="N453" s="1072"/>
      <c r="O453" s="746">
        <v>1.8607960093549092E-2</v>
      </c>
      <c r="P453" s="697"/>
      <c r="Q453" s="697"/>
      <c r="AN453" s="398"/>
      <c r="AO453" s="398"/>
      <c r="AP453" s="398"/>
      <c r="AQ453" s="398"/>
      <c r="AR453" s="398"/>
      <c r="AS453" s="398"/>
      <c r="AT453" s="398"/>
      <c r="AU453" s="398"/>
      <c r="AV453" s="398"/>
      <c r="AW453" s="398"/>
      <c r="AX453" s="398"/>
      <c r="AY453" s="398"/>
      <c r="AZ453" s="398"/>
      <c r="BA453" s="400"/>
      <c r="BB453" s="477"/>
      <c r="BC453" s="400"/>
      <c r="BD453" s="400"/>
      <c r="BE453" s="400"/>
      <c r="BF453" s="400"/>
      <c r="BG453" s="400"/>
      <c r="BH453" s="400"/>
      <c r="BI453" s="400"/>
      <c r="BJ453" s="400"/>
      <c r="BK453" s="400"/>
      <c r="BL453" s="400"/>
      <c r="BM453" s="400"/>
      <c r="BN453" s="400"/>
      <c r="BO453" s="400"/>
      <c r="BP453" s="400"/>
      <c r="BQ453" s="400"/>
      <c r="BR453" s="400"/>
      <c r="BS453" s="400"/>
      <c r="BT453" s="400"/>
      <c r="BU453" s="400"/>
      <c r="BV453" s="400"/>
      <c r="BW453" s="400"/>
      <c r="BX453" s="400"/>
      <c r="BY453" s="400"/>
      <c r="BZ453" s="401"/>
      <c r="CA453" s="401"/>
      <c r="CB453" s="401"/>
      <c r="CC453" s="401"/>
      <c r="CD453" s="401"/>
      <c r="CE453" s="401"/>
      <c r="CF453" s="401"/>
      <c r="CG453" s="401"/>
      <c r="CH453" s="401"/>
      <c r="CI453" s="401"/>
      <c r="CJ453" s="401"/>
      <c r="CK453" s="401"/>
      <c r="CL453" s="401"/>
      <c r="CM453" s="401"/>
      <c r="CN453" s="401"/>
      <c r="CO453" s="401"/>
      <c r="CP453" s="401"/>
      <c r="CQ453" s="401"/>
      <c r="CR453" s="401"/>
      <c r="CS453" s="401"/>
      <c r="CT453" s="401"/>
      <c r="CU453" s="401"/>
      <c r="CV453" s="401"/>
      <c r="CW453" s="401"/>
      <c r="CX453" s="401"/>
      <c r="CY453" s="401"/>
      <c r="CZ453" s="401"/>
    </row>
    <row r="454" s="405" customFormat="true" ht="25.15" customHeight="true" x14ac:dyDescent="0.2">
      <c r="C454" s="1090" t="s">
        <v>292</v>
      </c>
      <c r="D454" s="1072"/>
      <c r="E454" s="744">
        <v>0.6730954617713063</v>
      </c>
      <c r="F454" s="697"/>
      <c r="G454" s="697"/>
      <c r="H454" s="1090" t="s">
        <v>336</v>
      </c>
      <c r="I454" s="1072"/>
      <c r="J454" s="745">
        <v>-8.0845538914501424E-3</v>
      </c>
      <c r="K454" s="697"/>
      <c r="L454" s="697"/>
      <c r="M454" s="1090" t="s">
        <v>339</v>
      </c>
      <c r="N454" s="1072"/>
      <c r="O454" s="746">
        <v>1.6969648153777935E-2</v>
      </c>
      <c r="P454" s="697"/>
      <c r="Q454" s="697"/>
      <c r="AN454" s="398"/>
      <c r="AO454" s="398"/>
      <c r="AP454" s="398"/>
      <c r="AQ454" s="398"/>
      <c r="AR454" s="398"/>
      <c r="AS454" s="398"/>
      <c r="AT454" s="398"/>
      <c r="AU454" s="398"/>
      <c r="AV454" s="398"/>
      <c r="AW454" s="398"/>
      <c r="AX454" s="398"/>
      <c r="AY454" s="398"/>
      <c r="AZ454" s="398"/>
      <c r="BA454" s="400"/>
      <c r="BB454" s="477"/>
      <c r="BC454" s="400"/>
      <c r="BD454" s="400"/>
      <c r="BE454" s="400"/>
      <c r="BF454" s="400"/>
      <c r="BG454" s="400"/>
      <c r="BH454" s="400"/>
      <c r="BI454" s="400"/>
      <c r="BJ454" s="400"/>
      <c r="BK454" s="400"/>
      <c r="BL454" s="400"/>
      <c r="BM454" s="400"/>
      <c r="BN454" s="400"/>
      <c r="BO454" s="400"/>
      <c r="BP454" s="400"/>
      <c r="BQ454" s="400"/>
      <c r="BR454" s="400"/>
      <c r="BS454" s="400"/>
      <c r="BT454" s="400"/>
      <c r="BU454" s="400"/>
      <c r="BV454" s="400"/>
      <c r="BW454" s="400"/>
      <c r="BX454" s="400"/>
      <c r="BY454" s="400"/>
      <c r="BZ454" s="401"/>
      <c r="CA454" s="401"/>
      <c r="CB454" s="401"/>
      <c r="CC454" s="401"/>
      <c r="CD454" s="401"/>
      <c r="CE454" s="401"/>
      <c r="CF454" s="401"/>
      <c r="CG454" s="401"/>
      <c r="CH454" s="401"/>
      <c r="CI454" s="401"/>
      <c r="CJ454" s="401"/>
      <c r="CK454" s="401"/>
      <c r="CL454" s="401"/>
      <c r="CM454" s="401"/>
      <c r="CN454" s="401"/>
      <c r="CO454" s="401"/>
      <c r="CP454" s="401"/>
      <c r="CQ454" s="401"/>
      <c r="CR454" s="401"/>
      <c r="CS454" s="401"/>
      <c r="CT454" s="401"/>
      <c r="CU454" s="401"/>
      <c r="CV454" s="401"/>
      <c r="CW454" s="401"/>
      <c r="CX454" s="401"/>
      <c r="CY454" s="401"/>
      <c r="CZ454" s="401"/>
    </row>
    <row r="455" s="405" customFormat="true" ht="25.15" customHeight="true" x14ac:dyDescent="0.2">
      <c r="C455" s="1090" t="s">
        <v>302</v>
      </c>
      <c r="D455" s="1072"/>
      <c r="E455" s="744">
        <v>0.2667572838325698</v>
      </c>
      <c r="F455" s="697"/>
      <c r="G455" s="697"/>
      <c r="H455" s="1090" t="s">
        <v>338</v>
      </c>
      <c r="I455" s="1072"/>
      <c r="J455" s="748">
        <v>7.435798464657882E-3</v>
      </c>
      <c r="K455" s="697"/>
      <c r="L455" s="697"/>
      <c r="M455" s="1090" t="s">
        <v>343</v>
      </c>
      <c r="N455" s="1072"/>
      <c r="O455" s="749">
        <v>-2.3092715928455256E-3</v>
      </c>
      <c r="P455" s="697"/>
      <c r="Q455" s="697"/>
      <c r="AN455" s="398"/>
      <c r="AO455" s="398"/>
      <c r="AP455" s="398"/>
      <c r="AQ455" s="398"/>
      <c r="AR455" s="398"/>
      <c r="AS455" s="398"/>
      <c r="AT455" s="398"/>
      <c r="AU455" s="398"/>
      <c r="AV455" s="398"/>
      <c r="AW455" s="398"/>
      <c r="AX455" s="398"/>
      <c r="AY455" s="398"/>
      <c r="AZ455" s="398"/>
      <c r="BA455" s="400"/>
      <c r="BB455" s="477"/>
      <c r="BC455" s="400"/>
      <c r="BD455" s="400"/>
      <c r="BE455" s="400"/>
      <c r="BF455" s="400"/>
      <c r="BG455" s="400"/>
      <c r="BH455" s="400"/>
      <c r="BI455" s="400"/>
      <c r="BJ455" s="400"/>
      <c r="BK455" s="400"/>
      <c r="BL455" s="400"/>
      <c r="BM455" s="400"/>
      <c r="BN455" s="400"/>
      <c r="BO455" s="400"/>
      <c r="BP455" s="400"/>
      <c r="BQ455" s="400"/>
      <c r="BR455" s="400"/>
      <c r="BS455" s="400"/>
      <c r="BT455" s="400"/>
      <c r="BU455" s="400"/>
      <c r="BV455" s="400"/>
      <c r="BW455" s="400"/>
      <c r="BX455" s="400"/>
      <c r="BY455" s="400"/>
      <c r="BZ455" s="401"/>
      <c r="CA455" s="401"/>
      <c r="CB455" s="401"/>
      <c r="CC455" s="401"/>
      <c r="CD455" s="401"/>
      <c r="CE455" s="401"/>
      <c r="CF455" s="401"/>
      <c r="CG455" s="401"/>
      <c r="CH455" s="401"/>
      <c r="CI455" s="401"/>
      <c r="CJ455" s="401"/>
      <c r="CK455" s="401"/>
      <c r="CL455" s="401"/>
      <c r="CM455" s="401"/>
      <c r="CN455" s="401"/>
      <c r="CO455" s="401"/>
      <c r="CP455" s="401"/>
      <c r="CQ455" s="401"/>
      <c r="CR455" s="401"/>
      <c r="CS455" s="401"/>
      <c r="CT455" s="401"/>
      <c r="CU455" s="401"/>
      <c r="CV455" s="401"/>
      <c r="CW455" s="401"/>
      <c r="CX455" s="401"/>
      <c r="CY455" s="401"/>
      <c r="CZ455" s="401"/>
    </row>
    <row r="456" s="405" customFormat="true" ht="25.15" customHeight="true" x14ac:dyDescent="0.2">
      <c r="C456" s="1090" t="s">
        <v>309</v>
      </c>
      <c r="D456" s="1072"/>
      <c r="E456" s="744">
        <v>9.7077506907646036E-2</v>
      </c>
      <c r="F456" s="697"/>
      <c r="G456" s="697"/>
      <c r="H456" s="1071"/>
      <c r="I456" s="1072"/>
      <c r="J456" s="698"/>
      <c r="K456" s="697"/>
      <c r="L456" s="697"/>
      <c r="M456" s="1071"/>
      <c r="N456" s="1072"/>
      <c r="O456" s="698"/>
      <c r="P456" s="697"/>
      <c r="Q456" s="697"/>
      <c r="AN456" s="398"/>
      <c r="AO456" s="398"/>
      <c r="AP456" s="398"/>
      <c r="AQ456" s="398"/>
      <c r="AR456" s="398"/>
      <c r="AS456" s="398"/>
      <c r="AT456" s="398"/>
      <c r="AU456" s="398"/>
      <c r="AV456" s="398"/>
      <c r="AW456" s="398"/>
      <c r="AX456" s="398"/>
      <c r="AY456" s="398"/>
      <c r="AZ456" s="398"/>
      <c r="BA456" s="400"/>
      <c r="BB456" s="477"/>
      <c r="BC456" s="400"/>
      <c r="BD456" s="400"/>
      <c r="BE456" s="400"/>
      <c r="BF456" s="400"/>
      <c r="BG456" s="400"/>
      <c r="BH456" s="400"/>
      <c r="BI456" s="400"/>
      <c r="BJ456" s="400"/>
      <c r="BK456" s="400"/>
      <c r="BL456" s="400"/>
      <c r="BM456" s="400"/>
      <c r="BN456" s="400"/>
      <c r="BO456" s="400"/>
      <c r="BP456" s="400"/>
      <c r="BQ456" s="400"/>
      <c r="BR456" s="400"/>
      <c r="BS456" s="400"/>
      <c r="BT456" s="400"/>
      <c r="BU456" s="400"/>
      <c r="BV456" s="400"/>
      <c r="BW456" s="400"/>
      <c r="BX456" s="400"/>
      <c r="BY456" s="400"/>
      <c r="BZ456" s="401"/>
      <c r="CA456" s="401"/>
      <c r="CB456" s="401"/>
      <c r="CC456" s="401"/>
      <c r="CD456" s="401"/>
      <c r="CE456" s="401"/>
      <c r="CF456" s="401"/>
      <c r="CG456" s="401"/>
      <c r="CH456" s="401"/>
      <c r="CI456" s="401"/>
      <c r="CJ456" s="401"/>
      <c r="CK456" s="401"/>
      <c r="CL456" s="401"/>
      <c r="CM456" s="401"/>
      <c r="CN456" s="401"/>
      <c r="CO456" s="401"/>
      <c r="CP456" s="401"/>
      <c r="CQ456" s="401"/>
      <c r="CR456" s="401"/>
      <c r="CS456" s="401"/>
      <c r="CT456" s="401"/>
      <c r="CU456" s="401"/>
      <c r="CV456" s="401"/>
      <c r="CW456" s="401"/>
      <c r="CX456" s="401"/>
      <c r="CY456" s="401"/>
      <c r="CZ456" s="401"/>
    </row>
    <row r="457" s="405" customFormat="true" ht="25.15" customHeight="true" x14ac:dyDescent="0.2">
      <c r="C457" s="1090" t="s">
        <v>311</v>
      </c>
      <c r="D457" s="1072"/>
      <c r="E457" s="744">
        <v>0.10457364954622636</v>
      </c>
      <c r="F457" s="697"/>
      <c r="G457" s="697"/>
      <c r="H457" s="1071"/>
      <c r="I457" s="1072"/>
      <c r="J457" s="698"/>
      <c r="K457" s="697"/>
      <c r="L457" s="697"/>
      <c r="M457" s="1071"/>
      <c r="N457" s="1072"/>
      <c r="O457" s="698"/>
      <c r="P457" s="697"/>
      <c r="Q457" s="697"/>
      <c r="AN457" s="398"/>
      <c r="AO457" s="398"/>
      <c r="AP457" s="398"/>
      <c r="AQ457" s="398"/>
      <c r="AR457" s="398"/>
      <c r="AS457" s="398"/>
      <c r="AT457" s="398"/>
      <c r="AU457" s="398"/>
      <c r="AV457" s="398"/>
      <c r="AW457" s="398"/>
      <c r="AX457" s="398"/>
      <c r="AY457" s="398"/>
      <c r="AZ457" s="398"/>
      <c r="BA457" s="400"/>
      <c r="BB457" s="477"/>
      <c r="BC457" s="400"/>
      <c r="BD457" s="400"/>
      <c r="BE457" s="400"/>
      <c r="BF457" s="400"/>
      <c r="BG457" s="400"/>
      <c r="BH457" s="400"/>
      <c r="BI457" s="400"/>
      <c r="BJ457" s="400"/>
      <c r="BK457" s="400"/>
      <c r="BL457" s="400"/>
      <c r="BM457" s="400"/>
      <c r="BN457" s="400"/>
      <c r="BO457" s="400"/>
      <c r="BP457" s="400"/>
      <c r="BQ457" s="400"/>
      <c r="BR457" s="400"/>
      <c r="BS457" s="400"/>
      <c r="BT457" s="400"/>
      <c r="BU457" s="400"/>
      <c r="BV457" s="400"/>
      <c r="BW457" s="400"/>
      <c r="BX457" s="400"/>
      <c r="BY457" s="400"/>
      <c r="BZ457" s="401"/>
      <c r="CA457" s="401"/>
      <c r="CB457" s="401"/>
      <c r="CC457" s="401"/>
      <c r="CD457" s="401"/>
      <c r="CE457" s="401"/>
      <c r="CF457" s="401"/>
      <c r="CG457" s="401"/>
      <c r="CH457" s="401"/>
      <c r="CI457" s="401"/>
      <c r="CJ457" s="401"/>
      <c r="CK457" s="401"/>
      <c r="CL457" s="401"/>
      <c r="CM457" s="401"/>
      <c r="CN457" s="401"/>
      <c r="CO457" s="401"/>
      <c r="CP457" s="401"/>
      <c r="CQ457" s="401"/>
      <c r="CR457" s="401"/>
      <c r="CS457" s="401"/>
      <c r="CT457" s="401"/>
      <c r="CU457" s="401"/>
      <c r="CV457" s="401"/>
      <c r="CW457" s="401"/>
      <c r="CX457" s="401"/>
      <c r="CY457" s="401"/>
      <c r="CZ457" s="401"/>
    </row>
    <row r="458" s="405" customFormat="true" ht="25.15" customHeight="true" x14ac:dyDescent="0.2">
      <c r="C458" s="1090" t="s">
        <v>306</v>
      </c>
      <c r="D458" s="1072"/>
      <c r="E458" s="744">
        <v>0.16686681104632875</v>
      </c>
      <c r="F458" s="697"/>
      <c r="G458" s="697"/>
      <c r="H458" s="1071"/>
      <c r="I458" s="1072"/>
      <c r="J458" s="697"/>
      <c r="K458" s="697"/>
      <c r="L458" s="697"/>
      <c r="M458" s="1071"/>
      <c r="N458" s="1072"/>
      <c r="O458" s="697"/>
      <c r="P458" s="697"/>
      <c r="Q458" s="697"/>
      <c r="AN458" s="398"/>
      <c r="AO458" s="398"/>
      <c r="AP458" s="398"/>
      <c r="AQ458" s="398"/>
      <c r="AR458" s="398"/>
      <c r="AS458" s="398"/>
      <c r="AT458" s="398"/>
      <c r="AU458" s="398"/>
      <c r="AV458" s="398"/>
      <c r="AW458" s="398"/>
      <c r="AX458" s="398"/>
      <c r="AY458" s="398"/>
      <c r="AZ458" s="398"/>
      <c r="BA458" s="400"/>
      <c r="BB458" s="477"/>
      <c r="BC458" s="400"/>
      <c r="BD458" s="400"/>
      <c r="BE458" s="400"/>
      <c r="BF458" s="400"/>
      <c r="BG458" s="400"/>
      <c r="BH458" s="400"/>
      <c r="BI458" s="400"/>
      <c r="BJ458" s="400"/>
      <c r="BK458" s="400"/>
      <c r="BL458" s="400"/>
      <c r="BM458" s="400"/>
      <c r="BN458" s="400"/>
      <c r="BO458" s="400"/>
      <c r="BP458" s="400"/>
      <c r="BQ458" s="400"/>
      <c r="BR458" s="400"/>
      <c r="BS458" s="400"/>
      <c r="BT458" s="400"/>
      <c r="BU458" s="400"/>
      <c r="BV458" s="400"/>
      <c r="BW458" s="400"/>
      <c r="BX458" s="400"/>
      <c r="BY458" s="400"/>
      <c r="BZ458" s="401"/>
      <c r="CA458" s="401"/>
      <c r="CB458" s="401"/>
      <c r="CC458" s="401"/>
      <c r="CD458" s="401"/>
      <c r="CE458" s="401"/>
      <c r="CF458" s="401"/>
      <c r="CG458" s="401"/>
      <c r="CH458" s="401"/>
      <c r="CI458" s="401"/>
      <c r="CJ458" s="401"/>
      <c r="CK458" s="401"/>
      <c r="CL458" s="401"/>
      <c r="CM458" s="401"/>
      <c r="CN458" s="401"/>
      <c r="CO458" s="401"/>
      <c r="CP458" s="401"/>
      <c r="CQ458" s="401"/>
      <c r="CR458" s="401"/>
      <c r="CS458" s="401"/>
      <c r="CT458" s="401"/>
      <c r="CU458" s="401"/>
      <c r="CV458" s="401"/>
      <c r="CW458" s="401"/>
      <c r="CX458" s="401"/>
      <c r="CY458" s="401"/>
      <c r="CZ458" s="401"/>
    </row>
    <row r="459" s="405" customFormat="true" ht="25.15" customHeight="true" x14ac:dyDescent="0.2">
      <c r="C459" s="1090" t="s">
        <v>293</v>
      </c>
      <c r="D459" s="1072"/>
      <c r="E459" s="744">
        <v>0.62689224816259903</v>
      </c>
      <c r="F459" s="697"/>
      <c r="G459" s="697"/>
      <c r="H459" s="1091" t="s">
        <v>237</v>
      </c>
      <c r="I459" s="1072"/>
      <c r="J459" s="1072"/>
      <c r="K459" s="697"/>
      <c r="L459" s="697"/>
      <c r="M459" s="1091" t="s">
        <v>237</v>
      </c>
      <c r="N459" s="1072"/>
      <c r="O459" s="1072"/>
      <c r="P459" s="697"/>
      <c r="Q459" s="697"/>
      <c r="AN459" s="398"/>
      <c r="AO459" s="398"/>
      <c r="AP459" s="398"/>
      <c r="AQ459" s="398"/>
      <c r="AR459" s="398"/>
      <c r="AS459" s="398"/>
      <c r="AT459" s="398"/>
      <c r="AU459" s="398"/>
      <c r="AV459" s="398"/>
      <c r="AW459" s="398"/>
      <c r="AX459" s="398"/>
      <c r="AY459" s="398"/>
      <c r="AZ459" s="398"/>
      <c r="BA459" s="400"/>
      <c r="BB459" s="477"/>
      <c r="BC459" s="400"/>
      <c r="BD459" s="400"/>
      <c r="BE459" s="400"/>
      <c r="BF459" s="400"/>
      <c r="BG459" s="400"/>
      <c r="BH459" s="400"/>
      <c r="BI459" s="400"/>
      <c r="BJ459" s="400"/>
      <c r="BK459" s="400"/>
      <c r="BL459" s="400"/>
      <c r="BM459" s="400"/>
      <c r="BN459" s="400"/>
      <c r="BO459" s="400"/>
      <c r="BP459" s="400"/>
      <c r="BQ459" s="400"/>
      <c r="BR459" s="400"/>
      <c r="BS459" s="400"/>
      <c r="BT459" s="400"/>
      <c r="BU459" s="400"/>
      <c r="BV459" s="400"/>
      <c r="BW459" s="400"/>
      <c r="BX459" s="400"/>
      <c r="BY459" s="400"/>
      <c r="BZ459" s="401"/>
      <c r="CA459" s="401"/>
      <c r="CB459" s="401"/>
      <c r="CC459" s="401"/>
      <c r="CD459" s="401"/>
      <c r="CE459" s="401"/>
      <c r="CF459" s="401"/>
      <c r="CG459" s="401"/>
      <c r="CH459" s="401"/>
      <c r="CI459" s="401"/>
      <c r="CJ459" s="401"/>
      <c r="CK459" s="401"/>
      <c r="CL459" s="401"/>
      <c r="CM459" s="401"/>
      <c r="CN459" s="401"/>
      <c r="CO459" s="401"/>
      <c r="CP459" s="401"/>
      <c r="CQ459" s="401"/>
      <c r="CR459" s="401"/>
      <c r="CS459" s="401"/>
      <c r="CT459" s="401"/>
      <c r="CU459" s="401"/>
      <c r="CV459" s="401"/>
      <c r="CW459" s="401"/>
      <c r="CX459" s="401"/>
      <c r="CY459" s="401"/>
      <c r="CZ459" s="401"/>
    </row>
    <row r="460" s="405" customFormat="true" ht="25.15" customHeight="true" x14ac:dyDescent="0.2">
      <c r="C460" s="1090" t="s">
        <v>297</v>
      </c>
      <c r="D460" s="1072"/>
      <c r="E460" s="744">
        <v>0.39200411786680556</v>
      </c>
      <c r="F460" s="697"/>
      <c r="G460" s="697"/>
      <c r="H460" s="1071"/>
      <c r="I460" s="1072"/>
      <c r="J460" s="727" t="s">
        <v>238</v>
      </c>
      <c r="K460" s="697"/>
      <c r="L460" s="697"/>
      <c r="M460" s="1071"/>
      <c r="N460" s="1072"/>
      <c r="O460" s="728" t="s">
        <v>238</v>
      </c>
      <c r="P460" s="697"/>
      <c r="Q460" s="697"/>
      <c r="AN460" s="398"/>
      <c r="AO460" s="398"/>
      <c r="AP460" s="398"/>
      <c r="AQ460" s="398"/>
      <c r="AR460" s="398"/>
      <c r="AS460" s="398"/>
      <c r="AT460" s="398"/>
      <c r="AU460" s="398"/>
      <c r="AV460" s="398"/>
      <c r="AW460" s="398"/>
      <c r="AX460" s="398"/>
      <c r="AY460" s="398"/>
      <c r="AZ460" s="398"/>
      <c r="BA460" s="400"/>
      <c r="BB460" s="477"/>
      <c r="BC460" s="400"/>
      <c r="BD460" s="400"/>
      <c r="BE460" s="400"/>
      <c r="BF460" s="400"/>
      <c r="BG460" s="400"/>
      <c r="BH460" s="400"/>
      <c r="BI460" s="400"/>
      <c r="BJ460" s="400"/>
      <c r="BK460" s="400"/>
      <c r="BL460" s="400"/>
      <c r="BM460" s="400"/>
      <c r="BN460" s="400"/>
      <c r="BO460" s="400"/>
      <c r="BP460" s="400"/>
      <c r="BQ460" s="400"/>
      <c r="BR460" s="400"/>
      <c r="BS460" s="400"/>
      <c r="BT460" s="400"/>
      <c r="BU460" s="400"/>
      <c r="BV460" s="400"/>
      <c r="BW460" s="400"/>
      <c r="BX460" s="400"/>
      <c r="BY460" s="400"/>
      <c r="BZ460" s="401"/>
      <c r="CA460" s="401"/>
      <c r="CB460" s="401"/>
      <c r="CC460" s="401"/>
      <c r="CD460" s="401"/>
      <c r="CE460" s="401"/>
      <c r="CF460" s="401"/>
      <c r="CG460" s="401"/>
      <c r="CH460" s="401"/>
      <c r="CI460" s="401"/>
      <c r="CJ460" s="401"/>
      <c r="CK460" s="401"/>
      <c r="CL460" s="401"/>
      <c r="CM460" s="401"/>
      <c r="CN460" s="401"/>
      <c r="CO460" s="401"/>
      <c r="CP460" s="401"/>
      <c r="CQ460" s="401"/>
      <c r="CR460" s="401"/>
      <c r="CS460" s="401"/>
      <c r="CT460" s="401"/>
      <c r="CU460" s="401"/>
      <c r="CV460" s="401"/>
      <c r="CW460" s="401"/>
      <c r="CX460" s="401"/>
      <c r="CY460" s="401"/>
      <c r="CZ460" s="401"/>
    </row>
    <row r="461" s="405" customFormat="true" ht="25.15" customHeight="true" x14ac:dyDescent="0.2">
      <c r="C461" s="1090" t="s">
        <v>300</v>
      </c>
      <c r="D461" s="1072"/>
      <c r="E461" s="744">
        <v>0.34349896741335079</v>
      </c>
      <c r="F461" s="697"/>
      <c r="G461" s="697"/>
      <c r="H461" s="1090" t="s">
        <v>291</v>
      </c>
      <c r="I461" s="1072"/>
      <c r="J461" s="742">
        <v>0.60096569629947738</v>
      </c>
      <c r="K461" s="697"/>
      <c r="L461" s="697"/>
      <c r="M461" s="1090" t="s">
        <v>291</v>
      </c>
      <c r="N461" s="1072"/>
      <c r="O461" s="743">
        <v>0.49869846165727805</v>
      </c>
      <c r="P461" s="697"/>
      <c r="Q461" s="697"/>
      <c r="AN461" s="398"/>
      <c r="AO461" s="398"/>
      <c r="AP461" s="398"/>
      <c r="AQ461" s="398"/>
      <c r="AR461" s="398"/>
      <c r="AS461" s="398"/>
      <c r="AT461" s="398"/>
      <c r="AU461" s="398"/>
      <c r="AV461" s="398"/>
      <c r="AW461" s="398"/>
      <c r="AX461" s="398"/>
      <c r="AY461" s="398"/>
      <c r="AZ461" s="398"/>
      <c r="BA461" s="400"/>
      <c r="BB461" s="477"/>
      <c r="BC461" s="400"/>
      <c r="BD461" s="400"/>
      <c r="BE461" s="400"/>
      <c r="BF461" s="400"/>
      <c r="BG461" s="400"/>
      <c r="BH461" s="400"/>
      <c r="BI461" s="400"/>
      <c r="BJ461" s="400"/>
      <c r="BK461" s="400"/>
      <c r="BL461" s="400"/>
      <c r="BM461" s="400"/>
      <c r="BN461" s="400"/>
      <c r="BO461" s="400"/>
      <c r="BP461" s="400"/>
      <c r="BQ461" s="400"/>
      <c r="BR461" s="400"/>
      <c r="BS461" s="400"/>
      <c r="BT461" s="400"/>
      <c r="BU461" s="400"/>
      <c r="BV461" s="400"/>
      <c r="BW461" s="400"/>
      <c r="BX461" s="400"/>
      <c r="BY461" s="400"/>
      <c r="BZ461" s="401"/>
      <c r="CA461" s="401"/>
      <c r="CB461" s="401"/>
      <c r="CC461" s="401"/>
      <c r="CD461" s="401"/>
      <c r="CE461" s="401"/>
      <c r="CF461" s="401"/>
      <c r="CG461" s="401"/>
      <c r="CH461" s="401"/>
      <c r="CI461" s="401"/>
      <c r="CJ461" s="401"/>
      <c r="CK461" s="401"/>
      <c r="CL461" s="401"/>
      <c r="CM461" s="401"/>
      <c r="CN461" s="401"/>
      <c r="CO461" s="401"/>
      <c r="CP461" s="401"/>
      <c r="CQ461" s="401"/>
      <c r="CR461" s="401"/>
      <c r="CS461" s="401"/>
      <c r="CT461" s="401"/>
      <c r="CU461" s="401"/>
      <c r="CV461" s="401"/>
      <c r="CW461" s="401"/>
      <c r="CX461" s="401"/>
      <c r="CY461" s="401"/>
      <c r="CZ461" s="401"/>
    </row>
    <row r="462" s="405" customFormat="true" ht="25.15" customHeight="true" x14ac:dyDescent="0.2">
      <c r="C462" s="1090" t="s">
        <v>314</v>
      </c>
      <c r="D462" s="1072"/>
      <c r="E462" s="744">
        <v>9.4381659723790826E-2</v>
      </c>
      <c r="F462" s="697"/>
      <c r="G462" s="697"/>
      <c r="H462" s="1090" t="s">
        <v>301</v>
      </c>
      <c r="I462" s="1072"/>
      <c r="J462" s="745">
        <v>0.25444476641922126</v>
      </c>
      <c r="K462" s="697"/>
      <c r="L462" s="697"/>
      <c r="M462" s="1090" t="s">
        <v>301</v>
      </c>
      <c r="N462" s="1072"/>
      <c r="O462" s="746">
        <v>0.15312119344265723</v>
      </c>
      <c r="P462" s="697"/>
      <c r="Q462" s="697"/>
      <c r="AN462" s="398"/>
      <c r="AO462" s="398"/>
      <c r="AP462" s="398"/>
      <c r="AQ462" s="398"/>
      <c r="AR462" s="398"/>
      <c r="AS462" s="398"/>
      <c r="AT462" s="398"/>
      <c r="AU462" s="398"/>
      <c r="AV462" s="398"/>
      <c r="AW462" s="398"/>
      <c r="AX462" s="398"/>
      <c r="AY462" s="398"/>
      <c r="AZ462" s="398"/>
      <c r="BA462" s="400"/>
      <c r="BB462" s="477"/>
      <c r="BC462" s="400"/>
      <c r="BD462" s="400"/>
      <c r="BE462" s="400"/>
      <c r="BF462" s="400"/>
      <c r="BG462" s="400"/>
      <c r="BH462" s="400"/>
      <c r="BI462" s="400"/>
      <c r="BJ462" s="400"/>
      <c r="BK462" s="400"/>
      <c r="BL462" s="400"/>
      <c r="BM462" s="400"/>
      <c r="BN462" s="400"/>
      <c r="BO462" s="400"/>
      <c r="BP462" s="400"/>
      <c r="BQ462" s="400"/>
      <c r="BR462" s="400"/>
      <c r="BS462" s="400"/>
      <c r="BT462" s="400"/>
      <c r="BU462" s="400"/>
      <c r="BV462" s="400"/>
      <c r="BW462" s="400"/>
      <c r="BX462" s="400"/>
      <c r="BY462" s="400"/>
      <c r="BZ462" s="401"/>
      <c r="CA462" s="401"/>
      <c r="CB462" s="401"/>
      <c r="CC462" s="401"/>
      <c r="CD462" s="401"/>
      <c r="CE462" s="401"/>
      <c r="CF462" s="401"/>
      <c r="CG462" s="401"/>
      <c r="CH462" s="401"/>
      <c r="CI462" s="401"/>
      <c r="CJ462" s="401"/>
      <c r="CK462" s="401"/>
      <c r="CL462" s="401"/>
      <c r="CM462" s="401"/>
      <c r="CN462" s="401"/>
      <c r="CO462" s="401"/>
      <c r="CP462" s="401"/>
      <c r="CQ462" s="401"/>
      <c r="CR462" s="401"/>
      <c r="CS462" s="401"/>
      <c r="CT462" s="401"/>
      <c r="CU462" s="401"/>
      <c r="CV462" s="401"/>
      <c r="CW462" s="401"/>
      <c r="CX462" s="401"/>
      <c r="CY462" s="401"/>
      <c r="CZ462" s="401"/>
    </row>
    <row r="463" s="405" customFormat="true" ht="25.15" customHeight="true" x14ac:dyDescent="0.2">
      <c r="C463" s="1090" t="s">
        <v>312</v>
      </c>
      <c r="D463" s="1072"/>
      <c r="E463" s="744">
        <v>4.0794982985983233E-2</v>
      </c>
      <c r="F463" s="697"/>
      <c r="G463" s="697"/>
      <c r="H463" s="1090" t="s">
        <v>292</v>
      </c>
      <c r="I463" s="1072"/>
      <c r="J463" s="745">
        <v>0.54863412575938419</v>
      </c>
      <c r="K463" s="697"/>
      <c r="L463" s="697"/>
      <c r="M463" s="1090" t="s">
        <v>292</v>
      </c>
      <c r="N463" s="1072"/>
      <c r="O463" s="746">
        <v>0.52873502009539286</v>
      </c>
      <c r="P463" s="697"/>
      <c r="Q463" s="697"/>
      <c r="AN463" s="398"/>
      <c r="AO463" s="398"/>
      <c r="AP463" s="398"/>
      <c r="AQ463" s="398"/>
      <c r="AR463" s="398"/>
      <c r="AS463" s="398"/>
      <c r="AT463" s="398"/>
      <c r="AU463" s="398"/>
      <c r="AV463" s="398"/>
      <c r="AW463" s="398"/>
      <c r="AX463" s="398"/>
      <c r="AY463" s="398"/>
      <c r="AZ463" s="398"/>
      <c r="BA463" s="400"/>
      <c r="BB463" s="477"/>
      <c r="BC463" s="400"/>
      <c r="BD463" s="400"/>
      <c r="BE463" s="400"/>
      <c r="BF463" s="400"/>
      <c r="BG463" s="400"/>
      <c r="BH463" s="400"/>
      <c r="BI463" s="400"/>
      <c r="BJ463" s="400"/>
      <c r="BK463" s="400"/>
      <c r="BL463" s="400"/>
      <c r="BM463" s="400"/>
      <c r="BN463" s="400"/>
      <c r="BO463" s="400"/>
      <c r="BP463" s="400"/>
      <c r="BQ463" s="400"/>
      <c r="BR463" s="400"/>
      <c r="BS463" s="400"/>
      <c r="BT463" s="400"/>
      <c r="BU463" s="400"/>
      <c r="BV463" s="400"/>
      <c r="BW463" s="400"/>
      <c r="BX463" s="400"/>
      <c r="BY463" s="400"/>
      <c r="BZ463" s="401"/>
      <c r="CA463" s="401"/>
      <c r="CB463" s="401"/>
      <c r="CC463" s="401"/>
      <c r="CD463" s="401"/>
      <c r="CE463" s="401"/>
      <c r="CF463" s="401"/>
      <c r="CG463" s="401"/>
      <c r="CH463" s="401"/>
      <c r="CI463" s="401"/>
      <c r="CJ463" s="401"/>
      <c r="CK463" s="401"/>
      <c r="CL463" s="401"/>
      <c r="CM463" s="401"/>
      <c r="CN463" s="401"/>
      <c r="CO463" s="401"/>
      <c r="CP463" s="401"/>
      <c r="CQ463" s="401"/>
      <c r="CR463" s="401"/>
      <c r="CS463" s="401"/>
      <c r="CT463" s="401"/>
      <c r="CU463" s="401"/>
      <c r="CV463" s="401"/>
      <c r="CW463" s="401"/>
      <c r="CX463" s="401"/>
      <c r="CY463" s="401"/>
      <c r="CZ463" s="401"/>
    </row>
    <row r="464" s="405" customFormat="true" ht="25.15" customHeight="true" x14ac:dyDescent="0.2">
      <c r="C464" s="1090" t="s">
        <v>324</v>
      </c>
      <c r="D464" s="1072"/>
      <c r="E464" s="744">
        <v>4.9273590890283559E-3</v>
      </c>
      <c r="F464" s="697"/>
      <c r="G464" s="697"/>
      <c r="H464" s="1090" t="s">
        <v>302</v>
      </c>
      <c r="I464" s="1072"/>
      <c r="J464" s="745">
        <v>0.2168874266016983</v>
      </c>
      <c r="K464" s="697"/>
      <c r="L464" s="697"/>
      <c r="M464" s="1090" t="s">
        <v>302</v>
      </c>
      <c r="N464" s="1072"/>
      <c r="O464" s="746">
        <v>0.21402772004209561</v>
      </c>
      <c r="P464" s="697"/>
      <c r="Q464" s="697"/>
      <c r="AN464" s="398"/>
      <c r="AO464" s="398"/>
      <c r="AP464" s="398"/>
      <c r="AQ464" s="398"/>
      <c r="AR464" s="398"/>
      <c r="AS464" s="398"/>
      <c r="AT464" s="398"/>
      <c r="AU464" s="398"/>
      <c r="AV464" s="398"/>
      <c r="AW464" s="398"/>
      <c r="AX464" s="398"/>
      <c r="AY464" s="398"/>
      <c r="AZ464" s="398"/>
      <c r="BA464" s="400"/>
      <c r="BB464" s="477"/>
      <c r="BC464" s="400"/>
      <c r="BD464" s="400"/>
      <c r="BE464" s="400"/>
      <c r="BF464" s="400"/>
      <c r="BG464" s="400"/>
      <c r="BH464" s="400"/>
      <c r="BI464" s="400"/>
      <c r="BJ464" s="400"/>
      <c r="BK464" s="400"/>
      <c r="BL464" s="400"/>
      <c r="BM464" s="400"/>
      <c r="BN464" s="400"/>
      <c r="BO464" s="400"/>
      <c r="BP464" s="400"/>
      <c r="BQ464" s="400"/>
      <c r="BR464" s="400"/>
      <c r="BS464" s="400"/>
      <c r="BT464" s="400"/>
      <c r="BU464" s="400"/>
      <c r="BV464" s="400"/>
      <c r="BW464" s="400"/>
      <c r="BX464" s="400"/>
      <c r="BY464" s="400"/>
      <c r="BZ464" s="401"/>
      <c r="CA464" s="401"/>
      <c r="CB464" s="401"/>
      <c r="CC464" s="401"/>
      <c r="CD464" s="401"/>
      <c r="CE464" s="401"/>
      <c r="CF464" s="401"/>
      <c r="CG464" s="401"/>
      <c r="CH464" s="401"/>
      <c r="CI464" s="401"/>
      <c r="CJ464" s="401"/>
      <c r="CK464" s="401"/>
      <c r="CL464" s="401"/>
      <c r="CM464" s="401"/>
      <c r="CN464" s="401"/>
      <c r="CO464" s="401"/>
      <c r="CP464" s="401"/>
      <c r="CQ464" s="401"/>
      <c r="CR464" s="401"/>
      <c r="CS464" s="401"/>
      <c r="CT464" s="401"/>
      <c r="CU464" s="401"/>
      <c r="CV464" s="401"/>
      <c r="CW464" s="401"/>
      <c r="CX464" s="401"/>
      <c r="CY464" s="401"/>
      <c r="CZ464" s="401"/>
    </row>
    <row r="465" s="405" customFormat="true" ht="25.15" customHeight="true" x14ac:dyDescent="0.2">
      <c r="C465" s="1090" t="s">
        <v>315</v>
      </c>
      <c r="D465" s="1072"/>
      <c r="E465" s="744">
        <v>3.7385927476943727E-2</v>
      </c>
      <c r="F465" s="697"/>
      <c r="G465" s="697"/>
      <c r="H465" s="1090" t="s">
        <v>309</v>
      </c>
      <c r="I465" s="1072"/>
      <c r="J465" s="745">
        <v>4.5720689147361902E-2</v>
      </c>
      <c r="K465" s="697"/>
      <c r="L465" s="697"/>
      <c r="M465" s="1090" t="s">
        <v>309</v>
      </c>
      <c r="N465" s="1072"/>
      <c r="O465" s="746">
        <v>0.14458175263556178</v>
      </c>
      <c r="P465" s="697"/>
      <c r="Q465" s="697"/>
      <c r="AN465" s="398"/>
      <c r="AO465" s="398"/>
      <c r="AP465" s="398"/>
      <c r="AQ465" s="398"/>
      <c r="AR465" s="398"/>
      <c r="AS465" s="398"/>
      <c r="AT465" s="398"/>
      <c r="AU465" s="398"/>
      <c r="AV465" s="398"/>
      <c r="AW465" s="398"/>
      <c r="AX465" s="398"/>
      <c r="AY465" s="398"/>
      <c r="AZ465" s="398"/>
      <c r="BA465" s="400"/>
      <c r="BB465" s="477"/>
      <c r="BC465" s="400"/>
      <c r="BD465" s="400"/>
      <c r="BE465" s="400"/>
      <c r="BF465" s="400"/>
      <c r="BG465" s="400"/>
      <c r="BH465" s="400"/>
      <c r="BI465" s="400"/>
      <c r="BJ465" s="400"/>
      <c r="BK465" s="400"/>
      <c r="BL465" s="400"/>
      <c r="BM465" s="400"/>
      <c r="BN465" s="400"/>
      <c r="BO465" s="400"/>
      <c r="BP465" s="400"/>
      <c r="BQ465" s="400"/>
      <c r="BR465" s="400"/>
      <c r="BS465" s="400"/>
      <c r="BT465" s="400"/>
      <c r="BU465" s="400"/>
      <c r="BV465" s="400"/>
      <c r="BW465" s="400"/>
      <c r="BX465" s="400"/>
      <c r="BY465" s="400"/>
      <c r="BZ465" s="401"/>
      <c r="CA465" s="401"/>
      <c r="CB465" s="401"/>
      <c r="CC465" s="401"/>
      <c r="CD465" s="401"/>
      <c r="CE465" s="401"/>
      <c r="CF465" s="401"/>
      <c r="CG465" s="401"/>
      <c r="CH465" s="401"/>
      <c r="CI465" s="401"/>
      <c r="CJ465" s="401"/>
      <c r="CK465" s="401"/>
      <c r="CL465" s="401"/>
      <c r="CM465" s="401"/>
      <c r="CN465" s="401"/>
      <c r="CO465" s="401"/>
      <c r="CP465" s="401"/>
      <c r="CQ465" s="401"/>
      <c r="CR465" s="401"/>
      <c r="CS465" s="401"/>
      <c r="CT465" s="401"/>
      <c r="CU465" s="401"/>
      <c r="CV465" s="401"/>
      <c r="CW465" s="401"/>
      <c r="CX465" s="401"/>
      <c r="CY465" s="401"/>
      <c r="CZ465" s="401"/>
    </row>
    <row r="466" s="405" customFormat="true" ht="25.15" customHeight="true" x14ac:dyDescent="0.2">
      <c r="C466" s="1090" t="s">
        <v>303</v>
      </c>
      <c r="D466" s="1072"/>
      <c r="E466" s="744">
        <v>0.25725993896047877</v>
      </c>
      <c r="F466" s="697"/>
      <c r="G466" s="697"/>
      <c r="H466" s="1090" t="s">
        <v>311</v>
      </c>
      <c r="I466" s="1072"/>
      <c r="J466" s="745">
        <v>8.0643213979008491E-2</v>
      </c>
      <c r="K466" s="697"/>
      <c r="L466" s="697"/>
      <c r="M466" s="1090" t="s">
        <v>311</v>
      </c>
      <c r="N466" s="1072"/>
      <c r="O466" s="746">
        <v>0.10209880489305022</v>
      </c>
      <c r="P466" s="697"/>
      <c r="Q466" s="697"/>
      <c r="AN466" s="398"/>
      <c r="AO466" s="398"/>
      <c r="AP466" s="398"/>
      <c r="AQ466" s="398"/>
      <c r="AR466" s="398"/>
      <c r="AS466" s="398"/>
      <c r="AT466" s="398"/>
      <c r="AU466" s="398"/>
      <c r="AV466" s="398"/>
      <c r="AW466" s="398"/>
      <c r="AX466" s="398"/>
      <c r="AY466" s="398"/>
      <c r="AZ466" s="398"/>
      <c r="BA466" s="400"/>
      <c r="BB466" s="477"/>
      <c r="BC466" s="400"/>
      <c r="BD466" s="400"/>
      <c r="BE466" s="400"/>
      <c r="BF466" s="400"/>
      <c r="BG466" s="400"/>
      <c r="BH466" s="400"/>
      <c r="BI466" s="400"/>
      <c r="BJ466" s="400"/>
      <c r="BK466" s="400"/>
      <c r="BL466" s="400"/>
      <c r="BM466" s="400"/>
      <c r="BN466" s="400"/>
      <c r="BO466" s="400"/>
      <c r="BP466" s="400"/>
      <c r="BQ466" s="400"/>
      <c r="BR466" s="400"/>
      <c r="BS466" s="400"/>
      <c r="BT466" s="400"/>
      <c r="BU466" s="400"/>
      <c r="BV466" s="400"/>
      <c r="BW466" s="400"/>
      <c r="BX466" s="400"/>
      <c r="BY466" s="400"/>
      <c r="BZ466" s="401"/>
      <c r="CA466" s="401"/>
      <c r="CB466" s="401"/>
      <c r="CC466" s="401"/>
      <c r="CD466" s="401"/>
      <c r="CE466" s="401"/>
      <c r="CF466" s="401"/>
      <c r="CG466" s="401"/>
      <c r="CH466" s="401"/>
      <c r="CI466" s="401"/>
      <c r="CJ466" s="401"/>
      <c r="CK466" s="401"/>
      <c r="CL466" s="401"/>
      <c r="CM466" s="401"/>
      <c r="CN466" s="401"/>
      <c r="CO466" s="401"/>
      <c r="CP466" s="401"/>
      <c r="CQ466" s="401"/>
      <c r="CR466" s="401"/>
      <c r="CS466" s="401"/>
      <c r="CT466" s="401"/>
      <c r="CU466" s="401"/>
      <c r="CV466" s="401"/>
      <c r="CW466" s="401"/>
      <c r="CX466" s="401"/>
      <c r="CY466" s="401"/>
      <c r="CZ466" s="401"/>
    </row>
    <row r="467" s="405" customFormat="true" ht="25.15" customHeight="true" x14ac:dyDescent="0.2">
      <c r="C467" s="1090" t="s">
        <v>313</v>
      </c>
      <c r="D467" s="1072"/>
      <c r="E467" s="744">
        <v>9.9095867793184342E-2</v>
      </c>
      <c r="F467" s="697"/>
      <c r="G467" s="697"/>
      <c r="H467" s="1090" t="s">
        <v>306</v>
      </c>
      <c r="I467" s="1072"/>
      <c r="J467" s="745">
        <v>0.12944611157033262</v>
      </c>
      <c r="K467" s="697"/>
      <c r="L467" s="697"/>
      <c r="M467" s="1090" t="s">
        <v>306</v>
      </c>
      <c r="N467" s="1072"/>
      <c r="O467" s="746">
        <v>0.16830288600341237</v>
      </c>
      <c r="P467" s="697"/>
      <c r="Q467" s="697"/>
      <c r="AN467" s="398"/>
      <c r="AO467" s="398"/>
      <c r="AP467" s="398"/>
      <c r="AQ467" s="398"/>
      <c r="AR467" s="398"/>
      <c r="AS467" s="398"/>
      <c r="AT467" s="398"/>
      <c r="AU467" s="398"/>
      <c r="AV467" s="398"/>
      <c r="AW467" s="398"/>
      <c r="AX467" s="398"/>
      <c r="AY467" s="398"/>
      <c r="AZ467" s="398"/>
      <c r="BA467" s="400"/>
      <c r="BB467" s="477"/>
      <c r="BC467" s="400"/>
      <c r="BD467" s="400"/>
      <c r="BE467" s="400"/>
      <c r="BF467" s="400"/>
      <c r="BG467" s="400"/>
      <c r="BH467" s="400"/>
      <c r="BI467" s="400"/>
      <c r="BJ467" s="400"/>
      <c r="BK467" s="400"/>
      <c r="BL467" s="400"/>
      <c r="BM467" s="400"/>
      <c r="BN467" s="400"/>
      <c r="BO467" s="400"/>
      <c r="BP467" s="400"/>
      <c r="BQ467" s="400"/>
      <c r="BR467" s="400"/>
      <c r="BS467" s="400"/>
      <c r="BT467" s="400"/>
      <c r="BU467" s="400"/>
      <c r="BV467" s="400"/>
      <c r="BW467" s="400"/>
      <c r="BX467" s="400"/>
      <c r="BY467" s="400"/>
      <c r="BZ467" s="401"/>
      <c r="CA467" s="401"/>
      <c r="CB467" s="401"/>
      <c r="CC467" s="401"/>
      <c r="CD467" s="401"/>
      <c r="CE467" s="401"/>
      <c r="CF467" s="401"/>
      <c r="CG467" s="401"/>
      <c r="CH467" s="401"/>
      <c r="CI467" s="401"/>
      <c r="CJ467" s="401"/>
      <c r="CK467" s="401"/>
      <c r="CL467" s="401"/>
      <c r="CM467" s="401"/>
      <c r="CN467" s="401"/>
      <c r="CO467" s="401"/>
      <c r="CP467" s="401"/>
      <c r="CQ467" s="401"/>
      <c r="CR467" s="401"/>
      <c r="CS467" s="401"/>
      <c r="CT467" s="401"/>
      <c r="CU467" s="401"/>
      <c r="CV467" s="401"/>
      <c r="CW467" s="401"/>
      <c r="CX467" s="401"/>
      <c r="CY467" s="401"/>
      <c r="CZ467" s="401"/>
    </row>
    <row r="468" s="405" customFormat="true" ht="25.15" customHeight="true" x14ac:dyDescent="0.2">
      <c r="C468" s="1090" t="s">
        <v>339</v>
      </c>
      <c r="D468" s="1072"/>
      <c r="E468" s="744">
        <v>1.31100549862947E-3</v>
      </c>
      <c r="F468" s="697"/>
      <c r="G468" s="697"/>
      <c r="H468" s="1090" t="s">
        <v>293</v>
      </c>
      <c r="I468" s="1072"/>
      <c r="J468" s="745">
        <v>0.47507298554994604</v>
      </c>
      <c r="K468" s="697"/>
      <c r="L468" s="697"/>
      <c r="M468" s="1090" t="s">
        <v>293</v>
      </c>
      <c r="N468" s="1072"/>
      <c r="O468" s="746">
        <v>0.46424686113297114</v>
      </c>
      <c r="P468" s="697"/>
      <c r="Q468" s="697"/>
      <c r="AN468" s="398"/>
      <c r="AO468" s="398"/>
      <c r="AP468" s="398"/>
      <c r="AQ468" s="398"/>
      <c r="AR468" s="398"/>
      <c r="AS468" s="398"/>
      <c r="AT468" s="398"/>
      <c r="AU468" s="398"/>
      <c r="AV468" s="398"/>
      <c r="AW468" s="398"/>
      <c r="AX468" s="398"/>
      <c r="AY468" s="398"/>
      <c r="AZ468" s="398"/>
      <c r="BA468" s="400"/>
      <c r="BB468" s="477"/>
      <c r="BC468" s="400"/>
      <c r="BD468" s="400"/>
      <c r="BE468" s="400"/>
      <c r="BF468" s="400"/>
      <c r="BG468" s="400"/>
      <c r="BH468" s="400"/>
      <c r="BI468" s="400"/>
      <c r="BJ468" s="400"/>
      <c r="BK468" s="400"/>
      <c r="BL468" s="400"/>
      <c r="BM468" s="400"/>
      <c r="BN468" s="400"/>
      <c r="BO468" s="400"/>
      <c r="BP468" s="400"/>
      <c r="BQ468" s="400"/>
      <c r="BR468" s="400"/>
      <c r="BS468" s="400"/>
      <c r="BT468" s="400"/>
      <c r="BU468" s="400"/>
      <c r="BV468" s="400"/>
      <c r="BW468" s="400"/>
      <c r="BX468" s="400"/>
      <c r="BY468" s="400"/>
      <c r="BZ468" s="401"/>
      <c r="CA468" s="401"/>
      <c r="CB468" s="401"/>
      <c r="CC468" s="401"/>
      <c r="CD468" s="401"/>
      <c r="CE468" s="401"/>
      <c r="CF468" s="401"/>
      <c r="CG468" s="401"/>
      <c r="CH468" s="401"/>
      <c r="CI468" s="401"/>
      <c r="CJ468" s="401"/>
      <c r="CK468" s="401"/>
      <c r="CL468" s="401"/>
      <c r="CM468" s="401"/>
      <c r="CN468" s="401"/>
      <c r="CO468" s="401"/>
      <c r="CP468" s="401"/>
      <c r="CQ468" s="401"/>
      <c r="CR468" s="401"/>
      <c r="CS468" s="401"/>
      <c r="CT468" s="401"/>
      <c r="CU468" s="401"/>
      <c r="CV468" s="401"/>
      <c r="CW468" s="401"/>
      <c r="CX468" s="401"/>
      <c r="CY468" s="401"/>
      <c r="CZ468" s="401"/>
    </row>
    <row r="469" s="405" customFormat="true" ht="25.15" customHeight="true" x14ac:dyDescent="0.2">
      <c r="C469" s="1090" t="s">
        <v>316</v>
      </c>
      <c r="D469" s="1072"/>
      <c r="E469" s="744">
        <v>7.0443211397751962E-2</v>
      </c>
      <c r="F469" s="697"/>
      <c r="G469" s="697"/>
      <c r="H469" s="1090" t="s">
        <v>297</v>
      </c>
      <c r="I469" s="1072"/>
      <c r="J469" s="745">
        <v>0.35932415072593116</v>
      </c>
      <c r="K469" s="697"/>
      <c r="L469" s="697"/>
      <c r="M469" s="1090" t="s">
        <v>297</v>
      </c>
      <c r="N469" s="1072"/>
      <c r="O469" s="746">
        <v>0.2770326528079865</v>
      </c>
      <c r="P469" s="697"/>
      <c r="Q469" s="697"/>
      <c r="AN469" s="398"/>
      <c r="AO469" s="398"/>
      <c r="AP469" s="398"/>
      <c r="AQ469" s="398"/>
      <c r="AR469" s="398"/>
      <c r="AS469" s="398"/>
      <c r="AT469" s="398"/>
      <c r="AU469" s="398"/>
      <c r="AV469" s="398"/>
      <c r="AW469" s="398"/>
      <c r="AX469" s="398"/>
      <c r="AY469" s="398"/>
      <c r="AZ469" s="398"/>
      <c r="BA469" s="400"/>
      <c r="BB469" s="477"/>
      <c r="BC469" s="400"/>
      <c r="BD469" s="400"/>
      <c r="BE469" s="400"/>
      <c r="BF469" s="400"/>
      <c r="BG469" s="400"/>
      <c r="BH469" s="400"/>
      <c r="BI469" s="400"/>
      <c r="BJ469" s="400"/>
      <c r="BK469" s="400"/>
      <c r="BL469" s="400"/>
      <c r="BM469" s="400"/>
      <c r="BN469" s="400"/>
      <c r="BO469" s="400"/>
      <c r="BP469" s="400"/>
      <c r="BQ469" s="400"/>
      <c r="BR469" s="400"/>
      <c r="BS469" s="400"/>
      <c r="BT469" s="400"/>
      <c r="BU469" s="400"/>
      <c r="BV469" s="400"/>
      <c r="BW469" s="400"/>
      <c r="BX469" s="400"/>
      <c r="BY469" s="400"/>
      <c r="BZ469" s="401"/>
      <c r="CA469" s="401"/>
      <c r="CB469" s="401"/>
      <c r="CC469" s="401"/>
      <c r="CD469" s="401"/>
      <c r="CE469" s="401"/>
      <c r="CF469" s="401"/>
      <c r="CG469" s="401"/>
      <c r="CH469" s="401"/>
      <c r="CI469" s="401"/>
      <c r="CJ469" s="401"/>
      <c r="CK469" s="401"/>
      <c r="CL469" s="401"/>
      <c r="CM469" s="401"/>
      <c r="CN469" s="401"/>
      <c r="CO469" s="401"/>
      <c r="CP469" s="401"/>
      <c r="CQ469" s="401"/>
      <c r="CR469" s="401"/>
      <c r="CS469" s="401"/>
      <c r="CT469" s="401"/>
      <c r="CU469" s="401"/>
      <c r="CV469" s="401"/>
      <c r="CW469" s="401"/>
      <c r="CX469" s="401"/>
      <c r="CY469" s="401"/>
      <c r="CZ469" s="401"/>
    </row>
    <row r="470" s="405" customFormat="true" ht="25.15" customHeight="true" x14ac:dyDescent="0.2">
      <c r="C470" s="1090" t="s">
        <v>299</v>
      </c>
      <c r="D470" s="1072"/>
      <c r="E470" s="744">
        <v>0.34994605793346006</v>
      </c>
      <c r="F470" s="697"/>
      <c r="G470" s="697"/>
      <c r="H470" s="1090" t="s">
        <v>300</v>
      </c>
      <c r="I470" s="1072"/>
      <c r="J470" s="745">
        <v>0.25834487248156923</v>
      </c>
      <c r="K470" s="697"/>
      <c r="L470" s="697"/>
      <c r="M470" s="1090" t="s">
        <v>300</v>
      </c>
      <c r="N470" s="1072"/>
      <c r="O470" s="746">
        <v>0.23811641646311615</v>
      </c>
      <c r="P470" s="697"/>
      <c r="Q470" s="697"/>
      <c r="AN470" s="398"/>
      <c r="AO470" s="398"/>
      <c r="AP470" s="398"/>
      <c r="AQ470" s="398"/>
      <c r="AR470" s="398"/>
      <c r="AS470" s="398"/>
      <c r="AT470" s="398"/>
      <c r="AU470" s="398"/>
      <c r="AV470" s="398"/>
      <c r="AW470" s="398"/>
      <c r="AX470" s="398"/>
      <c r="AY470" s="398"/>
      <c r="AZ470" s="398"/>
      <c r="BA470" s="400"/>
      <c r="BB470" s="477"/>
      <c r="BC470" s="400"/>
      <c r="BD470" s="400"/>
      <c r="BE470" s="400"/>
      <c r="BF470" s="400"/>
      <c r="BG470" s="400"/>
      <c r="BH470" s="400"/>
      <c r="BI470" s="400"/>
      <c r="BJ470" s="400"/>
      <c r="BK470" s="400"/>
      <c r="BL470" s="400"/>
      <c r="BM470" s="400"/>
      <c r="BN470" s="400"/>
      <c r="BO470" s="400"/>
      <c r="BP470" s="400"/>
      <c r="BQ470" s="400"/>
      <c r="BR470" s="400"/>
      <c r="BS470" s="400"/>
      <c r="BT470" s="400"/>
      <c r="BU470" s="400"/>
      <c r="BV470" s="400"/>
      <c r="BW470" s="400"/>
      <c r="BX470" s="400"/>
      <c r="BY470" s="400"/>
      <c r="BZ470" s="401"/>
      <c r="CA470" s="401"/>
      <c r="CB470" s="401"/>
      <c r="CC470" s="401"/>
      <c r="CD470" s="401"/>
      <c r="CE470" s="401"/>
      <c r="CF470" s="401"/>
      <c r="CG470" s="401"/>
      <c r="CH470" s="401"/>
      <c r="CI470" s="401"/>
      <c r="CJ470" s="401"/>
      <c r="CK470" s="401"/>
      <c r="CL470" s="401"/>
      <c r="CM470" s="401"/>
      <c r="CN470" s="401"/>
      <c r="CO470" s="401"/>
      <c r="CP470" s="401"/>
      <c r="CQ470" s="401"/>
      <c r="CR470" s="401"/>
      <c r="CS470" s="401"/>
      <c r="CT470" s="401"/>
      <c r="CU470" s="401"/>
      <c r="CV470" s="401"/>
      <c r="CW470" s="401"/>
      <c r="CX470" s="401"/>
      <c r="CY470" s="401"/>
      <c r="CZ470" s="401"/>
    </row>
    <row r="471" s="405" customFormat="true" ht="25.15" customHeight="true" x14ac:dyDescent="0.2">
      <c r="C471" s="1090" t="s">
        <v>333</v>
      </c>
      <c r="D471" s="1072"/>
      <c r="E471" s="744">
        <v>3.775348330834807E-3</v>
      </c>
      <c r="F471" s="697"/>
      <c r="G471" s="697"/>
      <c r="H471" s="1090" t="s">
        <v>314</v>
      </c>
      <c r="I471" s="1072"/>
      <c r="J471" s="745">
        <v>7.7535484321307593E-2</v>
      </c>
      <c r="K471" s="697"/>
      <c r="L471" s="697"/>
      <c r="M471" s="1090" t="s">
        <v>314</v>
      </c>
      <c r="N471" s="1072"/>
      <c r="O471" s="746">
        <v>5.540666230863682E-2</v>
      </c>
      <c r="P471" s="697"/>
      <c r="Q471" s="697"/>
      <c r="AN471" s="398"/>
      <c r="AO471" s="398"/>
      <c r="AP471" s="398"/>
      <c r="AQ471" s="398"/>
      <c r="AR471" s="398"/>
      <c r="AS471" s="398"/>
      <c r="AT471" s="398"/>
      <c r="AU471" s="398"/>
      <c r="AV471" s="398"/>
      <c r="AW471" s="398"/>
      <c r="AX471" s="398"/>
      <c r="AY471" s="398"/>
      <c r="AZ471" s="398"/>
      <c r="BA471" s="400"/>
      <c r="BB471" s="477"/>
      <c r="BC471" s="400"/>
      <c r="BD471" s="400"/>
      <c r="BE471" s="400"/>
      <c r="BF471" s="400"/>
      <c r="BG471" s="400"/>
      <c r="BH471" s="400"/>
      <c r="BI471" s="400"/>
      <c r="BJ471" s="400"/>
      <c r="BK471" s="400"/>
      <c r="BL471" s="400"/>
      <c r="BM471" s="400"/>
      <c r="BN471" s="400"/>
      <c r="BO471" s="400"/>
      <c r="BP471" s="400"/>
      <c r="BQ471" s="400"/>
      <c r="BR471" s="400"/>
      <c r="BS471" s="400"/>
      <c r="BT471" s="400"/>
      <c r="BU471" s="400"/>
      <c r="BV471" s="400"/>
      <c r="BW471" s="400"/>
      <c r="BX471" s="400"/>
      <c r="BY471" s="400"/>
      <c r="BZ471" s="401"/>
      <c r="CA471" s="401"/>
      <c r="CB471" s="401"/>
      <c r="CC471" s="401"/>
      <c r="CD471" s="401"/>
      <c r="CE471" s="401"/>
      <c r="CF471" s="401"/>
      <c r="CG471" s="401"/>
      <c r="CH471" s="401"/>
      <c r="CI471" s="401"/>
      <c r="CJ471" s="401"/>
      <c r="CK471" s="401"/>
      <c r="CL471" s="401"/>
      <c r="CM471" s="401"/>
      <c r="CN471" s="401"/>
      <c r="CO471" s="401"/>
      <c r="CP471" s="401"/>
      <c r="CQ471" s="401"/>
      <c r="CR471" s="401"/>
      <c r="CS471" s="401"/>
      <c r="CT471" s="401"/>
      <c r="CU471" s="401"/>
      <c r="CV471" s="401"/>
      <c r="CW471" s="401"/>
      <c r="CX471" s="401"/>
      <c r="CY471" s="401"/>
      <c r="CZ471" s="401"/>
    </row>
    <row r="472" s="405" customFormat="true" ht="25.15" customHeight="true" x14ac:dyDescent="0.2">
      <c r="C472" s="1090" t="s">
        <v>322</v>
      </c>
      <c r="D472" s="1072"/>
      <c r="E472" s="744">
        <v>1.7216185549360306E-2</v>
      </c>
      <c r="F472" s="697"/>
      <c r="G472" s="697"/>
      <c r="H472" s="1090" t="s">
        <v>312</v>
      </c>
      <c r="I472" s="1072"/>
      <c r="J472" s="745">
        <v>9.1792921910672648E-2</v>
      </c>
      <c r="K472" s="697"/>
      <c r="L472" s="697"/>
      <c r="M472" s="1090" t="s">
        <v>312</v>
      </c>
      <c r="N472" s="1072"/>
      <c r="O472" s="746">
        <v>1.3471940011068759E-2</v>
      </c>
      <c r="P472" s="697"/>
      <c r="Q472" s="697"/>
      <c r="AN472" s="398"/>
      <c r="AO472" s="398"/>
      <c r="AP472" s="398"/>
      <c r="AQ472" s="398"/>
      <c r="AR472" s="398"/>
      <c r="AS472" s="398"/>
      <c r="AT472" s="398"/>
      <c r="AU472" s="398"/>
      <c r="AV472" s="398"/>
      <c r="AW472" s="398"/>
      <c r="AX472" s="398"/>
      <c r="AY472" s="398"/>
      <c r="AZ472" s="398"/>
      <c r="BA472" s="400"/>
      <c r="BB472" s="477"/>
      <c r="BC472" s="400"/>
      <c r="BD472" s="400"/>
      <c r="BE472" s="400"/>
      <c r="BF472" s="400"/>
      <c r="BG472" s="400"/>
      <c r="BH472" s="400"/>
      <c r="BI472" s="400"/>
      <c r="BJ472" s="400"/>
      <c r="BK472" s="400"/>
      <c r="BL472" s="400"/>
      <c r="BM472" s="400"/>
      <c r="BN472" s="400"/>
      <c r="BO472" s="400"/>
      <c r="BP472" s="400"/>
      <c r="BQ472" s="400"/>
      <c r="BR472" s="400"/>
      <c r="BS472" s="400"/>
      <c r="BT472" s="400"/>
      <c r="BU472" s="400"/>
      <c r="BV472" s="400"/>
      <c r="BW472" s="400"/>
      <c r="BX472" s="400"/>
      <c r="BY472" s="400"/>
      <c r="BZ472" s="401"/>
      <c r="CA472" s="401"/>
      <c r="CB472" s="401"/>
      <c r="CC472" s="401"/>
      <c r="CD472" s="401"/>
      <c r="CE472" s="401"/>
      <c r="CF472" s="401"/>
      <c r="CG472" s="401"/>
      <c r="CH472" s="401"/>
      <c r="CI472" s="401"/>
      <c r="CJ472" s="401"/>
      <c r="CK472" s="401"/>
      <c r="CL472" s="401"/>
      <c r="CM472" s="401"/>
      <c r="CN472" s="401"/>
      <c r="CO472" s="401"/>
      <c r="CP472" s="401"/>
      <c r="CQ472" s="401"/>
      <c r="CR472" s="401"/>
      <c r="CS472" s="401"/>
      <c r="CT472" s="401"/>
      <c r="CU472" s="401"/>
      <c r="CV472" s="401"/>
      <c r="CW472" s="401"/>
      <c r="CX472" s="401"/>
      <c r="CY472" s="401"/>
      <c r="CZ472" s="401"/>
    </row>
    <row r="473" s="405" customFormat="true" ht="25.15" customHeight="true" x14ac:dyDescent="0.2">
      <c r="C473" s="1090" t="s">
        <v>317</v>
      </c>
      <c r="D473" s="1072"/>
      <c r="E473" s="744">
        <v>5.9283774610602948E-2</v>
      </c>
      <c r="F473" s="697"/>
      <c r="G473" s="697"/>
      <c r="H473" s="1090" t="s">
        <v>324</v>
      </c>
      <c r="I473" s="1072"/>
      <c r="J473" s="745">
        <v>1.1362629268399661E-2</v>
      </c>
      <c r="K473" s="697"/>
      <c r="L473" s="697"/>
      <c r="M473" s="1090" t="s">
        <v>324</v>
      </c>
      <c r="N473" s="1072"/>
      <c r="O473" s="746">
        <v>9.9365527703506509E-3</v>
      </c>
      <c r="P473" s="697"/>
      <c r="Q473" s="697"/>
      <c r="AN473" s="398"/>
      <c r="AO473" s="398"/>
      <c r="AP473" s="398"/>
      <c r="AQ473" s="398"/>
      <c r="AR473" s="398"/>
      <c r="AS473" s="398"/>
      <c r="AT473" s="398"/>
      <c r="AU473" s="398"/>
      <c r="AV473" s="398"/>
      <c r="AW473" s="398"/>
      <c r="AX473" s="398"/>
      <c r="AY473" s="398"/>
      <c r="AZ473" s="398"/>
      <c r="BA473" s="400"/>
      <c r="BB473" s="477"/>
      <c r="BC473" s="400"/>
      <c r="BD473" s="400"/>
      <c r="BE473" s="400"/>
      <c r="BF473" s="400"/>
      <c r="BG473" s="400"/>
      <c r="BH473" s="400"/>
      <c r="BI473" s="400"/>
      <c r="BJ473" s="400"/>
      <c r="BK473" s="400"/>
      <c r="BL473" s="400"/>
      <c r="BM473" s="400"/>
      <c r="BN473" s="400"/>
      <c r="BO473" s="400"/>
      <c r="BP473" s="400"/>
      <c r="BQ473" s="400"/>
      <c r="BR473" s="400"/>
      <c r="BS473" s="400"/>
      <c r="BT473" s="400"/>
      <c r="BU473" s="400"/>
      <c r="BV473" s="400"/>
      <c r="BW473" s="400"/>
      <c r="BX473" s="400"/>
      <c r="BY473" s="400"/>
      <c r="BZ473" s="401"/>
      <c r="CA473" s="401"/>
      <c r="CB473" s="401"/>
      <c r="CC473" s="401"/>
      <c r="CD473" s="401"/>
      <c r="CE473" s="401"/>
      <c r="CF473" s="401"/>
      <c r="CG473" s="401"/>
      <c r="CH473" s="401"/>
      <c r="CI473" s="401"/>
      <c r="CJ473" s="401"/>
      <c r="CK473" s="401"/>
      <c r="CL473" s="401"/>
      <c r="CM473" s="401"/>
      <c r="CN473" s="401"/>
      <c r="CO473" s="401"/>
      <c r="CP473" s="401"/>
      <c r="CQ473" s="401"/>
      <c r="CR473" s="401"/>
      <c r="CS473" s="401"/>
      <c r="CT473" s="401"/>
      <c r="CU473" s="401"/>
      <c r="CV473" s="401"/>
      <c r="CW473" s="401"/>
      <c r="CX473" s="401"/>
      <c r="CY473" s="401"/>
      <c r="CZ473" s="401"/>
    </row>
    <row r="474" s="405" customFormat="true" ht="25.15" customHeight="true" x14ac:dyDescent="0.2">
      <c r="C474" s="1090" t="s">
        <v>296</v>
      </c>
      <c r="D474" s="1072"/>
      <c r="E474" s="744">
        <v>0.54353987393615499</v>
      </c>
      <c r="F474" s="697"/>
      <c r="G474" s="697"/>
      <c r="H474" s="1090" t="s">
        <v>315</v>
      </c>
      <c r="I474" s="1072"/>
      <c r="J474" s="745">
        <v>7.6366428040622894E-2</v>
      </c>
      <c r="K474" s="697"/>
      <c r="L474" s="697"/>
      <c r="M474" s="1090" t="s">
        <v>315</v>
      </c>
      <c r="N474" s="1072"/>
      <c r="O474" s="746">
        <v>1.9009136255783723E-2</v>
      </c>
      <c r="P474" s="697"/>
      <c r="Q474" s="697"/>
      <c r="AN474" s="398"/>
      <c r="AO474" s="398"/>
      <c r="AP474" s="398"/>
      <c r="AQ474" s="398"/>
      <c r="AR474" s="398"/>
      <c r="AS474" s="398"/>
      <c r="AT474" s="398"/>
      <c r="AU474" s="398"/>
      <c r="AV474" s="398"/>
      <c r="AW474" s="398"/>
      <c r="AX474" s="398"/>
      <c r="AY474" s="398"/>
      <c r="AZ474" s="398"/>
      <c r="BA474" s="400"/>
      <c r="BB474" s="477"/>
      <c r="BC474" s="400"/>
      <c r="BD474" s="400"/>
      <c r="BE474" s="400"/>
      <c r="BF474" s="400"/>
      <c r="BG474" s="400"/>
      <c r="BH474" s="400"/>
      <c r="BI474" s="400"/>
      <c r="BJ474" s="400"/>
      <c r="BK474" s="400"/>
      <c r="BL474" s="400"/>
      <c r="BM474" s="400"/>
      <c r="BN474" s="400"/>
      <c r="BO474" s="400"/>
      <c r="BP474" s="400"/>
      <c r="BQ474" s="400"/>
      <c r="BR474" s="400"/>
      <c r="BS474" s="400"/>
      <c r="BT474" s="400"/>
      <c r="BU474" s="400"/>
      <c r="BV474" s="400"/>
      <c r="BW474" s="400"/>
      <c r="BX474" s="400"/>
      <c r="BY474" s="400"/>
      <c r="BZ474" s="401"/>
      <c r="CA474" s="401"/>
      <c r="CB474" s="401"/>
      <c r="CC474" s="401"/>
      <c r="CD474" s="401"/>
      <c r="CE474" s="401"/>
      <c r="CF474" s="401"/>
      <c r="CG474" s="401"/>
      <c r="CH474" s="401"/>
      <c r="CI474" s="401"/>
      <c r="CJ474" s="401"/>
      <c r="CK474" s="401"/>
      <c r="CL474" s="401"/>
      <c r="CM474" s="401"/>
      <c r="CN474" s="401"/>
      <c r="CO474" s="401"/>
      <c r="CP474" s="401"/>
      <c r="CQ474" s="401"/>
      <c r="CR474" s="401"/>
      <c r="CS474" s="401"/>
      <c r="CT474" s="401"/>
      <c r="CU474" s="401"/>
      <c r="CV474" s="401"/>
      <c r="CW474" s="401"/>
      <c r="CX474" s="401"/>
      <c r="CY474" s="401"/>
      <c r="CZ474" s="401"/>
    </row>
    <row r="475" s="405" customFormat="true" ht="25.15" customHeight="true" x14ac:dyDescent="0.2">
      <c r="C475" s="1090" t="s">
        <v>294</v>
      </c>
      <c r="D475" s="1072"/>
      <c r="E475" s="744">
        <v>0.59766386276876104</v>
      </c>
      <c r="F475" s="697"/>
      <c r="G475" s="697"/>
      <c r="H475" s="1090" t="s">
        <v>303</v>
      </c>
      <c r="I475" s="1072"/>
      <c r="J475" s="745">
        <v>0.24964980831398897</v>
      </c>
      <c r="K475" s="697"/>
      <c r="L475" s="697"/>
      <c r="M475" s="1090" t="s">
        <v>303</v>
      </c>
      <c r="N475" s="1072"/>
      <c r="O475" s="746">
        <v>0.15046551882464279</v>
      </c>
      <c r="P475" s="697"/>
      <c r="Q475" s="697"/>
      <c r="AN475" s="398"/>
      <c r="AO475" s="398"/>
      <c r="AP475" s="398"/>
      <c r="AQ475" s="398"/>
      <c r="AR475" s="398"/>
      <c r="AS475" s="398"/>
      <c r="AT475" s="398"/>
      <c r="AU475" s="398"/>
      <c r="AV475" s="398"/>
      <c r="AW475" s="398"/>
      <c r="AX475" s="398"/>
      <c r="AY475" s="398"/>
      <c r="AZ475" s="398"/>
      <c r="BA475" s="400"/>
      <c r="BB475" s="477"/>
      <c r="BC475" s="400"/>
      <c r="BD475" s="400"/>
      <c r="BE475" s="400"/>
      <c r="BF475" s="400"/>
      <c r="BG475" s="400"/>
      <c r="BH475" s="400"/>
      <c r="BI475" s="400"/>
      <c r="BJ475" s="400"/>
      <c r="BK475" s="400"/>
      <c r="BL475" s="400"/>
      <c r="BM475" s="400"/>
      <c r="BN475" s="400"/>
      <c r="BO475" s="400"/>
      <c r="BP475" s="400"/>
      <c r="BQ475" s="400"/>
      <c r="BR475" s="400"/>
      <c r="BS475" s="400"/>
      <c r="BT475" s="400"/>
      <c r="BU475" s="400"/>
      <c r="BV475" s="400"/>
      <c r="BW475" s="400"/>
      <c r="BX475" s="400"/>
      <c r="BY475" s="400"/>
      <c r="BZ475" s="401"/>
      <c r="CA475" s="401"/>
      <c r="CB475" s="401"/>
      <c r="CC475" s="401"/>
      <c r="CD475" s="401"/>
      <c r="CE475" s="401"/>
      <c r="CF475" s="401"/>
      <c r="CG475" s="401"/>
      <c r="CH475" s="401"/>
      <c r="CI475" s="401"/>
      <c r="CJ475" s="401"/>
      <c r="CK475" s="401"/>
      <c r="CL475" s="401"/>
      <c r="CM475" s="401"/>
      <c r="CN475" s="401"/>
      <c r="CO475" s="401"/>
      <c r="CP475" s="401"/>
      <c r="CQ475" s="401"/>
      <c r="CR475" s="401"/>
      <c r="CS475" s="401"/>
      <c r="CT475" s="401"/>
      <c r="CU475" s="401"/>
      <c r="CV475" s="401"/>
      <c r="CW475" s="401"/>
      <c r="CX475" s="401"/>
      <c r="CY475" s="401"/>
      <c r="CZ475" s="401"/>
    </row>
    <row r="476" s="405" customFormat="true" ht="25.15" customHeight="true" x14ac:dyDescent="0.2">
      <c r="C476" s="1090" t="s">
        <v>331</v>
      </c>
      <c r="D476" s="1072"/>
      <c r="E476" s="744">
        <v>4.8526839912415361E-4</v>
      </c>
      <c r="F476" s="697"/>
      <c r="G476" s="697"/>
      <c r="H476" s="1090" t="s">
        <v>313</v>
      </c>
      <c r="I476" s="1072"/>
      <c r="J476" s="745">
        <v>4.538282919013388E-2</v>
      </c>
      <c r="K476" s="697"/>
      <c r="L476" s="697"/>
      <c r="M476" s="1090" t="s">
        <v>313</v>
      </c>
      <c r="N476" s="1072"/>
      <c r="O476" s="746">
        <v>7.1026113811723385E-2</v>
      </c>
      <c r="P476" s="697"/>
      <c r="Q476" s="697"/>
      <c r="AN476" s="398"/>
      <c r="AO476" s="398"/>
      <c r="AP476" s="398"/>
      <c r="AQ476" s="398"/>
      <c r="AR476" s="398"/>
      <c r="AS476" s="398"/>
      <c r="AT476" s="398"/>
      <c r="AU476" s="398"/>
      <c r="AV476" s="398"/>
      <c r="AW476" s="398"/>
      <c r="AX476" s="398"/>
      <c r="AY476" s="398"/>
      <c r="AZ476" s="398"/>
      <c r="BA476" s="400"/>
      <c r="BB476" s="477"/>
      <c r="BC476" s="400"/>
      <c r="BD476" s="400"/>
      <c r="BE476" s="400"/>
      <c r="BF476" s="400"/>
      <c r="BG476" s="400"/>
      <c r="BH476" s="400"/>
      <c r="BI476" s="400"/>
      <c r="BJ476" s="400"/>
      <c r="BK476" s="400"/>
      <c r="BL476" s="400"/>
      <c r="BM476" s="400"/>
      <c r="BN476" s="400"/>
      <c r="BO476" s="400"/>
      <c r="BP476" s="400"/>
      <c r="BQ476" s="400"/>
      <c r="BR476" s="400"/>
      <c r="BS476" s="400"/>
      <c r="BT476" s="400"/>
      <c r="BU476" s="400"/>
      <c r="BV476" s="400"/>
      <c r="BW476" s="400"/>
      <c r="BX476" s="400"/>
      <c r="BY476" s="400"/>
      <c r="BZ476" s="401"/>
      <c r="CA476" s="401"/>
      <c r="CB476" s="401"/>
      <c r="CC476" s="401"/>
      <c r="CD476" s="401"/>
      <c r="CE476" s="401"/>
      <c r="CF476" s="401"/>
      <c r="CG476" s="401"/>
      <c r="CH476" s="401"/>
      <c r="CI476" s="401"/>
      <c r="CJ476" s="401"/>
      <c r="CK476" s="401"/>
      <c r="CL476" s="401"/>
      <c r="CM476" s="401"/>
      <c r="CN476" s="401"/>
      <c r="CO476" s="401"/>
      <c r="CP476" s="401"/>
      <c r="CQ476" s="401"/>
      <c r="CR476" s="401"/>
      <c r="CS476" s="401"/>
      <c r="CT476" s="401"/>
      <c r="CU476" s="401"/>
      <c r="CV476" s="401"/>
      <c r="CW476" s="401"/>
      <c r="CX476" s="401"/>
      <c r="CY476" s="401"/>
      <c r="CZ476" s="401"/>
    </row>
    <row r="477" s="405" customFormat="true" ht="25.15" customHeight="true" x14ac:dyDescent="0.2">
      <c r="C477" s="1090" t="s">
        <v>332</v>
      </c>
      <c r="D477" s="1072"/>
      <c r="E477" s="750">
        <v>3.7487743191106423E-5</v>
      </c>
      <c r="F477" s="697"/>
      <c r="G477" s="697"/>
      <c r="H477" s="1090" t="s">
        <v>339</v>
      </c>
      <c r="I477" s="1072"/>
      <c r="J477" s="745">
        <v>3.495699474334901E-4</v>
      </c>
      <c r="K477" s="697"/>
      <c r="L477" s="697"/>
      <c r="M477" s="1090" t="s">
        <v>339</v>
      </c>
      <c r="N477" s="1072"/>
      <c r="O477" s="746">
        <v>2.879689584630189E-4</v>
      </c>
      <c r="P477" s="697"/>
      <c r="Q477" s="697"/>
      <c r="AN477" s="398"/>
      <c r="AO477" s="398"/>
      <c r="AP477" s="398"/>
      <c r="AQ477" s="398"/>
      <c r="AR477" s="398"/>
      <c r="AS477" s="398"/>
      <c r="AT477" s="398"/>
      <c r="AU477" s="398"/>
      <c r="AV477" s="398"/>
      <c r="AW477" s="398"/>
      <c r="AX477" s="398"/>
      <c r="AY477" s="398"/>
      <c r="AZ477" s="398"/>
      <c r="BA477" s="400"/>
      <c r="BB477" s="477"/>
      <c r="BC477" s="400"/>
      <c r="BD477" s="400"/>
      <c r="BE477" s="400"/>
      <c r="BF477" s="400"/>
      <c r="BG477" s="400"/>
      <c r="BH477" s="400"/>
      <c r="BI477" s="400"/>
      <c r="BJ477" s="400"/>
      <c r="BK477" s="400"/>
      <c r="BL477" s="400"/>
      <c r="BM477" s="400"/>
      <c r="BN477" s="400"/>
      <c r="BO477" s="400"/>
      <c r="BP477" s="400"/>
      <c r="BQ477" s="400"/>
      <c r="BR477" s="400"/>
      <c r="BS477" s="400"/>
      <c r="BT477" s="400"/>
      <c r="BU477" s="400"/>
      <c r="BV477" s="400"/>
      <c r="BW477" s="400"/>
      <c r="BX477" s="400"/>
      <c r="BY477" s="400"/>
      <c r="BZ477" s="401"/>
      <c r="CA477" s="401"/>
      <c r="CB477" s="401"/>
      <c r="CC477" s="401"/>
      <c r="CD477" s="401"/>
      <c r="CE477" s="401"/>
      <c r="CF477" s="401"/>
      <c r="CG477" s="401"/>
      <c r="CH477" s="401"/>
      <c r="CI477" s="401"/>
      <c r="CJ477" s="401"/>
      <c r="CK477" s="401"/>
      <c r="CL477" s="401"/>
      <c r="CM477" s="401"/>
      <c r="CN477" s="401"/>
      <c r="CO477" s="401"/>
      <c r="CP477" s="401"/>
      <c r="CQ477" s="401"/>
      <c r="CR477" s="401"/>
      <c r="CS477" s="401"/>
      <c r="CT477" s="401"/>
      <c r="CU477" s="401"/>
      <c r="CV477" s="401"/>
      <c r="CW477" s="401"/>
      <c r="CX477" s="401"/>
      <c r="CY477" s="401"/>
      <c r="CZ477" s="401"/>
    </row>
    <row r="478" s="405" customFormat="true" ht="25.15" customHeight="true" x14ac:dyDescent="0.2">
      <c r="C478" s="1090" t="s">
        <v>304</v>
      </c>
      <c r="D478" s="1072"/>
      <c r="E478" s="744">
        <v>9.0341412078009664E-2</v>
      </c>
      <c r="F478" s="697"/>
      <c r="G478" s="697"/>
      <c r="H478" s="1090" t="s">
        <v>316</v>
      </c>
      <c r="I478" s="1072"/>
      <c r="J478" s="745">
        <v>5.2498171092804337E-2</v>
      </c>
      <c r="K478" s="697"/>
      <c r="L478" s="697"/>
      <c r="M478" s="1090" t="s">
        <v>316</v>
      </c>
      <c r="N478" s="1072"/>
      <c r="O478" s="746">
        <v>4.7960174341011776E-2</v>
      </c>
      <c r="P478" s="697"/>
      <c r="Q478" s="697"/>
      <c r="AN478" s="398"/>
      <c r="AO478" s="398"/>
      <c r="AP478" s="398"/>
      <c r="AQ478" s="398"/>
      <c r="AR478" s="398"/>
      <c r="AS478" s="398"/>
      <c r="AT478" s="398"/>
      <c r="AU478" s="398"/>
      <c r="AV478" s="398"/>
      <c r="AW478" s="398"/>
      <c r="AX478" s="398"/>
      <c r="AY478" s="398"/>
      <c r="AZ478" s="398"/>
      <c r="BA478" s="400"/>
      <c r="BB478" s="477"/>
      <c r="BC478" s="400"/>
      <c r="BD478" s="400"/>
      <c r="BE478" s="400"/>
      <c r="BF478" s="400"/>
      <c r="BG478" s="400"/>
      <c r="BH478" s="400"/>
      <c r="BI478" s="400"/>
      <c r="BJ478" s="400"/>
      <c r="BK478" s="400"/>
      <c r="BL478" s="400"/>
      <c r="BM478" s="400"/>
      <c r="BN478" s="400"/>
      <c r="BO478" s="400"/>
      <c r="BP478" s="400"/>
      <c r="BQ478" s="400"/>
      <c r="BR478" s="400"/>
      <c r="BS478" s="400"/>
      <c r="BT478" s="400"/>
      <c r="BU478" s="400"/>
      <c r="BV478" s="400"/>
      <c r="BW478" s="400"/>
      <c r="BX478" s="400"/>
      <c r="BY478" s="400"/>
      <c r="BZ478" s="401"/>
      <c r="CA478" s="401"/>
      <c r="CB478" s="401"/>
      <c r="CC478" s="401"/>
      <c r="CD478" s="401"/>
      <c r="CE478" s="401"/>
      <c r="CF478" s="401"/>
      <c r="CG478" s="401"/>
      <c r="CH478" s="401"/>
      <c r="CI478" s="401"/>
      <c r="CJ478" s="401"/>
      <c r="CK478" s="401"/>
      <c r="CL478" s="401"/>
      <c r="CM478" s="401"/>
      <c r="CN478" s="401"/>
      <c r="CO478" s="401"/>
      <c r="CP478" s="401"/>
      <c r="CQ478" s="401"/>
      <c r="CR478" s="401"/>
      <c r="CS478" s="401"/>
      <c r="CT478" s="401"/>
      <c r="CU478" s="401"/>
      <c r="CV478" s="401"/>
      <c r="CW478" s="401"/>
      <c r="CX478" s="401"/>
      <c r="CY478" s="401"/>
      <c r="CZ478" s="401"/>
    </row>
    <row r="479" s="405" customFormat="true" ht="25.15" customHeight="true" x14ac:dyDescent="0.2">
      <c r="C479" s="1090" t="s">
        <v>310</v>
      </c>
      <c r="D479" s="1072"/>
      <c r="E479" s="744">
        <v>0.14482784428870846</v>
      </c>
      <c r="F479" s="697"/>
      <c r="G479" s="697"/>
      <c r="H479" s="1090" t="s">
        <v>299</v>
      </c>
      <c r="I479" s="1072"/>
      <c r="J479" s="745">
        <v>0.1362661707108852</v>
      </c>
      <c r="K479" s="697"/>
      <c r="L479" s="697"/>
      <c r="M479" s="1090" t="s">
        <v>299</v>
      </c>
      <c r="N479" s="1072"/>
      <c r="O479" s="746">
        <v>0.34871116181729878</v>
      </c>
      <c r="P479" s="697"/>
      <c r="Q479" s="697"/>
      <c r="AN479" s="398"/>
      <c r="AO479" s="398"/>
      <c r="AP479" s="398"/>
      <c r="AQ479" s="398"/>
      <c r="AR479" s="398"/>
      <c r="AS479" s="398"/>
      <c r="AT479" s="398"/>
      <c r="AU479" s="398"/>
      <c r="AV479" s="398"/>
      <c r="AW479" s="398"/>
      <c r="AX479" s="398"/>
      <c r="AY479" s="398"/>
      <c r="AZ479" s="398"/>
      <c r="BA479" s="400"/>
      <c r="BB479" s="477"/>
      <c r="BC479" s="400"/>
      <c r="BD479" s="400"/>
      <c r="BE479" s="400"/>
      <c r="BF479" s="400"/>
      <c r="BG479" s="400"/>
      <c r="BH479" s="400"/>
      <c r="BI479" s="400"/>
      <c r="BJ479" s="400"/>
      <c r="BK479" s="400"/>
      <c r="BL479" s="400"/>
      <c r="BM479" s="400"/>
      <c r="BN479" s="400"/>
      <c r="BO479" s="400"/>
      <c r="BP479" s="400"/>
      <c r="BQ479" s="400"/>
      <c r="BR479" s="400"/>
      <c r="BS479" s="400"/>
      <c r="BT479" s="400"/>
      <c r="BU479" s="400"/>
      <c r="BV479" s="400"/>
      <c r="BW479" s="400"/>
      <c r="BX479" s="400"/>
      <c r="BY479" s="400"/>
      <c r="BZ479" s="401"/>
      <c r="CA479" s="401"/>
      <c r="CB479" s="401"/>
      <c r="CC479" s="401"/>
      <c r="CD479" s="401"/>
      <c r="CE479" s="401"/>
      <c r="CF479" s="401"/>
      <c r="CG479" s="401"/>
      <c r="CH479" s="401"/>
      <c r="CI479" s="401"/>
      <c r="CJ479" s="401"/>
      <c r="CK479" s="401"/>
      <c r="CL479" s="401"/>
      <c r="CM479" s="401"/>
      <c r="CN479" s="401"/>
      <c r="CO479" s="401"/>
      <c r="CP479" s="401"/>
      <c r="CQ479" s="401"/>
      <c r="CR479" s="401"/>
      <c r="CS479" s="401"/>
      <c r="CT479" s="401"/>
      <c r="CU479" s="401"/>
      <c r="CV479" s="401"/>
      <c r="CW479" s="401"/>
      <c r="CX479" s="401"/>
      <c r="CY479" s="401"/>
      <c r="CZ479" s="401"/>
    </row>
    <row r="480" s="405" customFormat="true" ht="25.15" customHeight="true" x14ac:dyDescent="0.2">
      <c r="C480" s="1090" t="s">
        <v>320</v>
      </c>
      <c r="D480" s="1072"/>
      <c r="E480" s="744">
        <v>1.9144180591726179E-2</v>
      </c>
      <c r="F480" s="697"/>
      <c r="G480" s="697"/>
      <c r="H480" s="1090" t="s">
        <v>333</v>
      </c>
      <c r="I480" s="1072"/>
      <c r="J480" s="745">
        <v>3.4949242915744094E-4</v>
      </c>
      <c r="K480" s="697"/>
      <c r="L480" s="697"/>
      <c r="M480" s="1090" t="s">
        <v>333</v>
      </c>
      <c r="N480" s="1072"/>
      <c r="O480" s="746">
        <v>4.2812460716248535E-3</v>
      </c>
      <c r="P480" s="697"/>
      <c r="Q480" s="697"/>
      <c r="AN480" s="398"/>
      <c r="AO480" s="398"/>
      <c r="AP480" s="398"/>
      <c r="AQ480" s="398"/>
      <c r="AR480" s="398"/>
      <c r="AS480" s="398"/>
      <c r="AT480" s="398"/>
      <c r="AU480" s="398"/>
      <c r="AV480" s="398"/>
      <c r="AW480" s="398"/>
      <c r="AX480" s="398"/>
      <c r="AY480" s="398"/>
      <c r="AZ480" s="398"/>
      <c r="BA480" s="400"/>
      <c r="BB480" s="477"/>
      <c r="BC480" s="400"/>
      <c r="BD480" s="400"/>
      <c r="BE480" s="400"/>
      <c r="BF480" s="400"/>
      <c r="BG480" s="400"/>
      <c r="BH480" s="400"/>
      <c r="BI480" s="400"/>
      <c r="BJ480" s="400"/>
      <c r="BK480" s="400"/>
      <c r="BL480" s="400"/>
      <c r="BM480" s="400"/>
      <c r="BN480" s="400"/>
      <c r="BO480" s="400"/>
      <c r="BP480" s="400"/>
      <c r="BQ480" s="400"/>
      <c r="BR480" s="400"/>
      <c r="BS480" s="400"/>
      <c r="BT480" s="400"/>
      <c r="BU480" s="400"/>
      <c r="BV480" s="400"/>
      <c r="BW480" s="400"/>
      <c r="BX480" s="400"/>
      <c r="BY480" s="400"/>
      <c r="BZ480" s="401"/>
      <c r="CA480" s="401"/>
      <c r="CB480" s="401"/>
      <c r="CC480" s="401"/>
      <c r="CD480" s="401"/>
      <c r="CE480" s="401"/>
      <c r="CF480" s="401"/>
      <c r="CG480" s="401"/>
      <c r="CH480" s="401"/>
      <c r="CI480" s="401"/>
      <c r="CJ480" s="401"/>
      <c r="CK480" s="401"/>
      <c r="CL480" s="401"/>
      <c r="CM480" s="401"/>
      <c r="CN480" s="401"/>
      <c r="CO480" s="401"/>
      <c r="CP480" s="401"/>
      <c r="CQ480" s="401"/>
      <c r="CR480" s="401"/>
      <c r="CS480" s="401"/>
      <c r="CT480" s="401"/>
      <c r="CU480" s="401"/>
      <c r="CV480" s="401"/>
      <c r="CW480" s="401"/>
      <c r="CX480" s="401"/>
      <c r="CY480" s="401"/>
      <c r="CZ480" s="401"/>
    </row>
    <row r="481" s="405" customFormat="true" ht="25.15" customHeight="true" x14ac:dyDescent="0.2">
      <c r="C481" s="1090" t="s">
        <v>335</v>
      </c>
      <c r="D481" s="1072"/>
      <c r="E481" s="744">
        <v>2.7155873199859928E-3</v>
      </c>
      <c r="F481" s="697"/>
      <c r="G481" s="697"/>
      <c r="H481" s="1090" t="s">
        <v>322</v>
      </c>
      <c r="I481" s="1072"/>
      <c r="J481" s="745">
        <v>1.288051280065935E-2</v>
      </c>
      <c r="K481" s="697"/>
      <c r="L481" s="697"/>
      <c r="M481" s="1090" t="s">
        <v>322</v>
      </c>
      <c r="N481" s="1072"/>
      <c r="O481" s="746">
        <v>9.8577534519551195E-3</v>
      </c>
      <c r="P481" s="697"/>
      <c r="Q481" s="697"/>
      <c r="AN481" s="398"/>
      <c r="AO481" s="398"/>
      <c r="AP481" s="398"/>
      <c r="AQ481" s="398"/>
      <c r="AR481" s="398"/>
      <c r="AS481" s="398"/>
      <c r="AT481" s="398"/>
      <c r="AU481" s="398"/>
      <c r="AV481" s="398"/>
      <c r="AW481" s="398"/>
      <c r="AX481" s="398"/>
      <c r="AY481" s="398"/>
      <c r="AZ481" s="398"/>
      <c r="BA481" s="400"/>
      <c r="BB481" s="477"/>
      <c r="BC481" s="400"/>
      <c r="BD481" s="400"/>
      <c r="BE481" s="400"/>
      <c r="BF481" s="400"/>
      <c r="BG481" s="400"/>
      <c r="BH481" s="400"/>
      <c r="BI481" s="400"/>
      <c r="BJ481" s="400"/>
      <c r="BK481" s="400"/>
      <c r="BL481" s="400"/>
      <c r="BM481" s="400"/>
      <c r="BN481" s="400"/>
      <c r="BO481" s="400"/>
      <c r="BP481" s="400"/>
      <c r="BQ481" s="400"/>
      <c r="BR481" s="400"/>
      <c r="BS481" s="400"/>
      <c r="BT481" s="400"/>
      <c r="BU481" s="400"/>
      <c r="BV481" s="400"/>
      <c r="BW481" s="400"/>
      <c r="BX481" s="400"/>
      <c r="BY481" s="400"/>
      <c r="BZ481" s="401"/>
      <c r="CA481" s="401"/>
      <c r="CB481" s="401"/>
      <c r="CC481" s="401"/>
      <c r="CD481" s="401"/>
      <c r="CE481" s="401"/>
      <c r="CF481" s="401"/>
      <c r="CG481" s="401"/>
      <c r="CH481" s="401"/>
      <c r="CI481" s="401"/>
      <c r="CJ481" s="401"/>
      <c r="CK481" s="401"/>
      <c r="CL481" s="401"/>
      <c r="CM481" s="401"/>
      <c r="CN481" s="401"/>
      <c r="CO481" s="401"/>
      <c r="CP481" s="401"/>
      <c r="CQ481" s="401"/>
      <c r="CR481" s="401"/>
      <c r="CS481" s="401"/>
      <c r="CT481" s="401"/>
      <c r="CU481" s="401"/>
      <c r="CV481" s="401"/>
      <c r="CW481" s="401"/>
      <c r="CX481" s="401"/>
      <c r="CY481" s="401"/>
      <c r="CZ481" s="401"/>
    </row>
    <row r="482" s="405" customFormat="true" ht="25.15" customHeight="true" x14ac:dyDescent="0.2">
      <c r="C482" s="1090" t="s">
        <v>307</v>
      </c>
      <c r="D482" s="1072"/>
      <c r="E482" s="744">
        <v>0.1721948150395585</v>
      </c>
      <c r="F482" s="697"/>
      <c r="G482" s="697"/>
      <c r="H482" s="1090" t="s">
        <v>317</v>
      </c>
      <c r="I482" s="1072"/>
      <c r="J482" s="745">
        <v>4.5335791726081584E-2</v>
      </c>
      <c r="K482" s="697"/>
      <c r="L482" s="697"/>
      <c r="M482" s="1090" t="s">
        <v>317</v>
      </c>
      <c r="N482" s="1072"/>
      <c r="O482" s="746">
        <v>4.6471764619851662E-2</v>
      </c>
      <c r="P482" s="697"/>
      <c r="Q482" s="697"/>
      <c r="AN482" s="398"/>
      <c r="AO482" s="398"/>
      <c r="AP482" s="398"/>
      <c r="AQ482" s="398"/>
      <c r="AR482" s="398"/>
      <c r="AS482" s="398"/>
      <c r="AT482" s="398"/>
      <c r="AU482" s="398"/>
      <c r="AV482" s="398"/>
      <c r="AW482" s="398"/>
      <c r="AX482" s="398"/>
      <c r="AY482" s="398"/>
      <c r="AZ482" s="398"/>
      <c r="BA482" s="400"/>
      <c r="BB482" s="477"/>
      <c r="BC482" s="400"/>
      <c r="BD482" s="400"/>
      <c r="BE482" s="400"/>
      <c r="BF482" s="400"/>
      <c r="BG482" s="400"/>
      <c r="BH482" s="400"/>
      <c r="BI482" s="400"/>
      <c r="BJ482" s="400"/>
      <c r="BK482" s="400"/>
      <c r="BL482" s="400"/>
      <c r="BM482" s="400"/>
      <c r="BN482" s="400"/>
      <c r="BO482" s="400"/>
      <c r="BP482" s="400"/>
      <c r="BQ482" s="400"/>
      <c r="BR482" s="400"/>
      <c r="BS482" s="400"/>
      <c r="BT482" s="400"/>
      <c r="BU482" s="400"/>
      <c r="BV482" s="400"/>
      <c r="BW482" s="400"/>
      <c r="BX482" s="400"/>
      <c r="BY482" s="400"/>
      <c r="BZ482" s="401"/>
      <c r="CA482" s="401"/>
      <c r="CB482" s="401"/>
      <c r="CC482" s="401"/>
      <c r="CD482" s="401"/>
      <c r="CE482" s="401"/>
      <c r="CF482" s="401"/>
      <c r="CG482" s="401"/>
      <c r="CH482" s="401"/>
      <c r="CI482" s="401"/>
      <c r="CJ482" s="401"/>
      <c r="CK482" s="401"/>
      <c r="CL482" s="401"/>
      <c r="CM482" s="401"/>
      <c r="CN482" s="401"/>
      <c r="CO482" s="401"/>
      <c r="CP482" s="401"/>
      <c r="CQ482" s="401"/>
      <c r="CR482" s="401"/>
      <c r="CS482" s="401"/>
      <c r="CT482" s="401"/>
      <c r="CU482" s="401"/>
      <c r="CV482" s="401"/>
      <c r="CW482" s="401"/>
      <c r="CX482" s="401"/>
      <c r="CY482" s="401"/>
      <c r="CZ482" s="401"/>
    </row>
    <row r="483" s="405" customFormat="true" ht="25.15" customHeight="true" x14ac:dyDescent="0.2">
      <c r="C483" s="1090" t="s">
        <v>327</v>
      </c>
      <c r="D483" s="1072"/>
      <c r="E483" s="744">
        <v>1.341720967280546E-2</v>
      </c>
      <c r="F483" s="697"/>
      <c r="G483" s="697"/>
      <c r="H483" s="1090" t="s">
        <v>296</v>
      </c>
      <c r="I483" s="1072"/>
      <c r="J483" s="745">
        <v>0.23511207683543467</v>
      </c>
      <c r="K483" s="697"/>
      <c r="L483" s="697"/>
      <c r="M483" s="1090" t="s">
        <v>296</v>
      </c>
      <c r="N483" s="1072"/>
      <c r="O483" s="746">
        <v>0.40659128436670566</v>
      </c>
      <c r="P483" s="697"/>
      <c r="Q483" s="697"/>
      <c r="AN483" s="398"/>
      <c r="AO483" s="398"/>
      <c r="AP483" s="398"/>
      <c r="AQ483" s="398"/>
      <c r="AR483" s="398"/>
      <c r="AS483" s="398"/>
      <c r="AT483" s="398"/>
      <c r="AU483" s="398"/>
      <c r="AV483" s="398"/>
      <c r="AW483" s="398"/>
      <c r="AX483" s="398"/>
      <c r="AY483" s="398"/>
      <c r="AZ483" s="398"/>
      <c r="BA483" s="400"/>
      <c r="BB483" s="477"/>
      <c r="BC483" s="400"/>
      <c r="BD483" s="400"/>
      <c r="BE483" s="400"/>
      <c r="BF483" s="400"/>
      <c r="BG483" s="400"/>
      <c r="BH483" s="400"/>
      <c r="BI483" s="400"/>
      <c r="BJ483" s="400"/>
      <c r="BK483" s="400"/>
      <c r="BL483" s="400"/>
      <c r="BM483" s="400"/>
      <c r="BN483" s="400"/>
      <c r="BO483" s="400"/>
      <c r="BP483" s="400"/>
      <c r="BQ483" s="400"/>
      <c r="BR483" s="400"/>
      <c r="BS483" s="400"/>
      <c r="BT483" s="400"/>
      <c r="BU483" s="400"/>
      <c r="BV483" s="400"/>
      <c r="BW483" s="400"/>
      <c r="BX483" s="400"/>
      <c r="BY483" s="400"/>
      <c r="BZ483" s="401"/>
      <c r="CA483" s="401"/>
      <c r="CB483" s="401"/>
      <c r="CC483" s="401"/>
      <c r="CD483" s="401"/>
      <c r="CE483" s="401"/>
      <c r="CF483" s="401"/>
      <c r="CG483" s="401"/>
      <c r="CH483" s="401"/>
      <c r="CI483" s="401"/>
      <c r="CJ483" s="401"/>
      <c r="CK483" s="401"/>
      <c r="CL483" s="401"/>
      <c r="CM483" s="401"/>
      <c r="CN483" s="401"/>
      <c r="CO483" s="401"/>
      <c r="CP483" s="401"/>
      <c r="CQ483" s="401"/>
      <c r="CR483" s="401"/>
      <c r="CS483" s="401"/>
      <c r="CT483" s="401"/>
      <c r="CU483" s="401"/>
      <c r="CV483" s="401"/>
      <c r="CW483" s="401"/>
      <c r="CX483" s="401"/>
      <c r="CY483" s="401"/>
      <c r="CZ483" s="401"/>
    </row>
    <row r="484" s="405" customFormat="true" ht="25.15" customHeight="true" x14ac:dyDescent="0.2">
      <c r="C484" s="1090" t="s">
        <v>305</v>
      </c>
      <c r="D484" s="1072"/>
      <c r="E484" s="744">
        <v>0.21140578152932474</v>
      </c>
      <c r="F484" s="697"/>
      <c r="G484" s="697"/>
      <c r="H484" s="1090" t="s">
        <v>294</v>
      </c>
      <c r="I484" s="1072"/>
      <c r="J484" s="745">
        <v>0.38515553359505567</v>
      </c>
      <c r="K484" s="697"/>
      <c r="L484" s="697"/>
      <c r="M484" s="1090" t="s">
        <v>294</v>
      </c>
      <c r="N484" s="1072"/>
      <c r="O484" s="746">
        <v>0.40149014337749606</v>
      </c>
      <c r="P484" s="697"/>
      <c r="Q484" s="697"/>
      <c r="AN484" s="398"/>
      <c r="AO484" s="398"/>
      <c r="AP484" s="398"/>
      <c r="AQ484" s="398"/>
      <c r="AR484" s="398"/>
      <c r="AS484" s="398"/>
      <c r="AT484" s="398"/>
      <c r="AU484" s="398"/>
      <c r="AV484" s="398"/>
      <c r="AW484" s="398"/>
      <c r="AX484" s="398"/>
      <c r="AY484" s="398"/>
      <c r="AZ484" s="398"/>
      <c r="BA484" s="400"/>
      <c r="BB484" s="477"/>
      <c r="BC484" s="400"/>
      <c r="BD484" s="400"/>
      <c r="BE484" s="400"/>
      <c r="BF484" s="400"/>
      <c r="BG484" s="400"/>
      <c r="BH484" s="400"/>
      <c r="BI484" s="400"/>
      <c r="BJ484" s="400"/>
      <c r="BK484" s="400"/>
      <c r="BL484" s="400"/>
      <c r="BM484" s="400"/>
      <c r="BN484" s="400"/>
      <c r="BO484" s="400"/>
      <c r="BP484" s="400"/>
      <c r="BQ484" s="400"/>
      <c r="BR484" s="400"/>
      <c r="BS484" s="400"/>
      <c r="BT484" s="400"/>
      <c r="BU484" s="400"/>
      <c r="BV484" s="400"/>
      <c r="BW484" s="400"/>
      <c r="BX484" s="400"/>
      <c r="BY484" s="400"/>
      <c r="BZ484" s="401"/>
      <c r="CA484" s="401"/>
      <c r="CB484" s="401"/>
      <c r="CC484" s="401"/>
      <c r="CD484" s="401"/>
      <c r="CE484" s="401"/>
      <c r="CF484" s="401"/>
      <c r="CG484" s="401"/>
      <c r="CH484" s="401"/>
      <c r="CI484" s="401"/>
      <c r="CJ484" s="401"/>
      <c r="CK484" s="401"/>
      <c r="CL484" s="401"/>
      <c r="CM484" s="401"/>
      <c r="CN484" s="401"/>
      <c r="CO484" s="401"/>
      <c r="CP484" s="401"/>
      <c r="CQ484" s="401"/>
      <c r="CR484" s="401"/>
      <c r="CS484" s="401"/>
      <c r="CT484" s="401"/>
      <c r="CU484" s="401"/>
      <c r="CV484" s="401"/>
      <c r="CW484" s="401"/>
      <c r="CX484" s="401"/>
      <c r="CY484" s="401"/>
      <c r="CZ484" s="401"/>
    </row>
    <row r="485" s="405" customFormat="true" ht="25.15" customHeight="true" x14ac:dyDescent="0.2">
      <c r="C485" s="1090" t="s">
        <v>325</v>
      </c>
      <c r="D485" s="1072"/>
      <c r="E485" s="744">
        <v>1.4029833420103709E-2</v>
      </c>
      <c r="F485" s="697"/>
      <c r="G485" s="697"/>
      <c r="H485" s="1090" t="s">
        <v>331</v>
      </c>
      <c r="I485" s="1072"/>
      <c r="J485" s="745">
        <v>2.5955375232835573E-3</v>
      </c>
      <c r="K485" s="697"/>
      <c r="L485" s="697"/>
      <c r="M485" s="1090" t="s">
        <v>331</v>
      </c>
      <c r="N485" s="1072"/>
      <c r="O485" s="746">
        <v>8.8794519340057855E-4</v>
      </c>
      <c r="P485" s="697"/>
      <c r="Q485" s="697"/>
      <c r="AN485" s="398"/>
      <c r="AO485" s="398"/>
      <c r="AP485" s="398"/>
      <c r="AQ485" s="398"/>
      <c r="AR485" s="398"/>
      <c r="AS485" s="398"/>
      <c r="AT485" s="398"/>
      <c r="AU485" s="398"/>
      <c r="AV485" s="398"/>
      <c r="AW485" s="398"/>
      <c r="AX485" s="398"/>
      <c r="AY485" s="398"/>
      <c r="AZ485" s="398"/>
      <c r="BA485" s="400"/>
      <c r="BB485" s="477"/>
      <c r="BC485" s="400"/>
      <c r="BD485" s="400"/>
      <c r="BE485" s="400"/>
      <c r="BF485" s="400"/>
      <c r="BG485" s="400"/>
      <c r="BH485" s="400"/>
      <c r="BI485" s="400"/>
      <c r="BJ485" s="400"/>
      <c r="BK485" s="400"/>
      <c r="BL485" s="400"/>
      <c r="BM485" s="400"/>
      <c r="BN485" s="400"/>
      <c r="BO485" s="400"/>
      <c r="BP485" s="400"/>
      <c r="BQ485" s="400"/>
      <c r="BR485" s="400"/>
      <c r="BS485" s="400"/>
      <c r="BT485" s="400"/>
      <c r="BU485" s="400"/>
      <c r="BV485" s="400"/>
      <c r="BW485" s="400"/>
      <c r="BX485" s="400"/>
      <c r="BY485" s="400"/>
      <c r="BZ485" s="401"/>
      <c r="CA485" s="401"/>
      <c r="CB485" s="401"/>
      <c r="CC485" s="401"/>
      <c r="CD485" s="401"/>
      <c r="CE485" s="401"/>
      <c r="CF485" s="401"/>
      <c r="CG485" s="401"/>
      <c r="CH485" s="401"/>
      <c r="CI485" s="401"/>
      <c r="CJ485" s="401"/>
      <c r="CK485" s="401"/>
      <c r="CL485" s="401"/>
      <c r="CM485" s="401"/>
      <c r="CN485" s="401"/>
      <c r="CO485" s="401"/>
      <c r="CP485" s="401"/>
      <c r="CQ485" s="401"/>
      <c r="CR485" s="401"/>
      <c r="CS485" s="401"/>
      <c r="CT485" s="401"/>
      <c r="CU485" s="401"/>
      <c r="CV485" s="401"/>
      <c r="CW485" s="401"/>
      <c r="CX485" s="401"/>
      <c r="CY485" s="401"/>
      <c r="CZ485" s="401"/>
    </row>
    <row r="486" s="405" customFormat="true" ht="25.15" customHeight="true" x14ac:dyDescent="0.2">
      <c r="C486" s="1090" t="s">
        <v>328</v>
      </c>
      <c r="D486" s="1072"/>
      <c r="E486" s="744">
        <v>8.3862821914062226E-3</v>
      </c>
      <c r="F486" s="697"/>
      <c r="G486" s="697"/>
      <c r="H486" s="1090" t="s">
        <v>332</v>
      </c>
      <c r="I486" s="1072"/>
      <c r="J486" s="745">
        <v>2.3341455851160656E-3</v>
      </c>
      <c r="K486" s="697"/>
      <c r="L486" s="697"/>
      <c r="M486" s="1090" t="s">
        <v>332</v>
      </c>
      <c r="N486" s="1072"/>
      <c r="O486" s="746">
        <v>9.3141470571322254E-4</v>
      </c>
      <c r="P486" s="697"/>
      <c r="Q486" s="697"/>
      <c r="AN486" s="398"/>
      <c r="AO486" s="398"/>
      <c r="AP486" s="398"/>
      <c r="AQ486" s="398"/>
      <c r="AR486" s="398"/>
      <c r="AS486" s="398"/>
      <c r="AT486" s="398"/>
      <c r="AU486" s="398"/>
      <c r="AV486" s="398"/>
      <c r="AW486" s="398"/>
      <c r="AX486" s="398"/>
      <c r="AY486" s="398"/>
      <c r="AZ486" s="398"/>
      <c r="BA486" s="400"/>
      <c r="BB486" s="477"/>
      <c r="BC486" s="400"/>
      <c r="BD486" s="400"/>
      <c r="BE486" s="400"/>
      <c r="BF486" s="400"/>
      <c r="BG486" s="400"/>
      <c r="BH486" s="400"/>
      <c r="BI486" s="400"/>
      <c r="BJ486" s="400"/>
      <c r="BK486" s="400"/>
      <c r="BL486" s="400"/>
      <c r="BM486" s="400"/>
      <c r="BN486" s="400"/>
      <c r="BO486" s="400"/>
      <c r="BP486" s="400"/>
      <c r="BQ486" s="400"/>
      <c r="BR486" s="400"/>
      <c r="BS486" s="400"/>
      <c r="BT486" s="400"/>
      <c r="BU486" s="400"/>
      <c r="BV486" s="400"/>
      <c r="BW486" s="400"/>
      <c r="BX486" s="400"/>
      <c r="BY486" s="400"/>
      <c r="BZ486" s="401"/>
      <c r="CA486" s="401"/>
      <c r="CB486" s="401"/>
      <c r="CC486" s="401"/>
      <c r="CD486" s="401"/>
      <c r="CE486" s="401"/>
      <c r="CF486" s="401"/>
      <c r="CG486" s="401"/>
      <c r="CH486" s="401"/>
      <c r="CI486" s="401"/>
      <c r="CJ486" s="401"/>
      <c r="CK486" s="401"/>
      <c r="CL486" s="401"/>
      <c r="CM486" s="401"/>
      <c r="CN486" s="401"/>
      <c r="CO486" s="401"/>
      <c r="CP486" s="401"/>
      <c r="CQ486" s="401"/>
      <c r="CR486" s="401"/>
      <c r="CS486" s="401"/>
      <c r="CT486" s="401"/>
      <c r="CU486" s="401"/>
      <c r="CV486" s="401"/>
      <c r="CW486" s="401"/>
      <c r="CX486" s="401"/>
      <c r="CY486" s="401"/>
      <c r="CZ486" s="401"/>
    </row>
    <row r="487" s="405" customFormat="true" ht="25.15" customHeight="true" x14ac:dyDescent="0.2">
      <c r="C487" s="1090" t="s">
        <v>329</v>
      </c>
      <c r="D487" s="1072"/>
      <c r="E487" s="744">
        <v>6.4474401146608958E-3</v>
      </c>
      <c r="F487" s="697"/>
      <c r="G487" s="697"/>
      <c r="H487" s="1090" t="s">
        <v>304</v>
      </c>
      <c r="I487" s="1072"/>
      <c r="J487" s="745">
        <v>0.24172066755648228</v>
      </c>
      <c r="K487" s="697"/>
      <c r="L487" s="697"/>
      <c r="M487" s="1090" t="s">
        <v>304</v>
      </c>
      <c r="N487" s="1072"/>
      <c r="O487" s="746">
        <v>4.7013319339221794E-2</v>
      </c>
      <c r="P487" s="697"/>
      <c r="Q487" s="697"/>
      <c r="AN487" s="398"/>
      <c r="AO487" s="398"/>
      <c r="AP487" s="398"/>
      <c r="AQ487" s="398"/>
      <c r="AR487" s="398"/>
      <c r="AS487" s="398"/>
      <c r="AT487" s="398"/>
      <c r="AU487" s="398"/>
      <c r="AV487" s="398"/>
      <c r="AW487" s="398"/>
      <c r="AX487" s="398"/>
      <c r="AY487" s="398"/>
      <c r="AZ487" s="398"/>
      <c r="BA487" s="400"/>
      <c r="BB487" s="477"/>
      <c r="BC487" s="400"/>
      <c r="BD487" s="400"/>
      <c r="BE487" s="400"/>
      <c r="BF487" s="400"/>
      <c r="BG487" s="400"/>
      <c r="BH487" s="400"/>
      <c r="BI487" s="400"/>
      <c r="BJ487" s="400"/>
      <c r="BK487" s="400"/>
      <c r="BL487" s="400"/>
      <c r="BM487" s="400"/>
      <c r="BN487" s="400"/>
      <c r="BO487" s="400"/>
      <c r="BP487" s="400"/>
      <c r="BQ487" s="400"/>
      <c r="BR487" s="400"/>
      <c r="BS487" s="400"/>
      <c r="BT487" s="400"/>
      <c r="BU487" s="400"/>
      <c r="BV487" s="400"/>
      <c r="BW487" s="400"/>
      <c r="BX487" s="400"/>
      <c r="BY487" s="400"/>
      <c r="BZ487" s="401"/>
      <c r="CA487" s="401"/>
      <c r="CB487" s="401"/>
      <c r="CC487" s="401"/>
      <c r="CD487" s="401"/>
      <c r="CE487" s="401"/>
      <c r="CF487" s="401"/>
      <c r="CG487" s="401"/>
      <c r="CH487" s="401"/>
      <c r="CI487" s="401"/>
      <c r="CJ487" s="401"/>
      <c r="CK487" s="401"/>
      <c r="CL487" s="401"/>
      <c r="CM487" s="401"/>
      <c r="CN487" s="401"/>
      <c r="CO487" s="401"/>
      <c r="CP487" s="401"/>
      <c r="CQ487" s="401"/>
      <c r="CR487" s="401"/>
      <c r="CS487" s="401"/>
      <c r="CT487" s="401"/>
      <c r="CU487" s="401"/>
      <c r="CV487" s="401"/>
      <c r="CW487" s="401"/>
      <c r="CX487" s="401"/>
      <c r="CY487" s="401"/>
      <c r="CZ487" s="401"/>
    </row>
    <row r="488" s="405" customFormat="true" ht="25.15" customHeight="true" x14ac:dyDescent="0.2">
      <c r="C488" s="1090" t="s">
        <v>298</v>
      </c>
      <c r="D488" s="1072"/>
      <c r="E488" s="744">
        <v>0.16123230755187415</v>
      </c>
      <c r="F488" s="697"/>
      <c r="G488" s="697"/>
      <c r="H488" s="1090" t="s">
        <v>310</v>
      </c>
      <c r="I488" s="1072"/>
      <c r="J488" s="745">
        <v>0.13400286092666344</v>
      </c>
      <c r="K488" s="697"/>
      <c r="L488" s="697"/>
      <c r="M488" s="1090" t="s">
        <v>310</v>
      </c>
      <c r="N488" s="1072"/>
      <c r="O488" s="746">
        <v>5.2589937055004567E-2</v>
      </c>
      <c r="P488" s="697"/>
      <c r="Q488" s="697"/>
      <c r="AN488" s="398"/>
      <c r="AO488" s="398"/>
      <c r="AP488" s="398"/>
      <c r="AQ488" s="398"/>
      <c r="AR488" s="398"/>
      <c r="AS488" s="398"/>
      <c r="AT488" s="398"/>
      <c r="AU488" s="398"/>
      <c r="AV488" s="398"/>
      <c r="AW488" s="398"/>
      <c r="AX488" s="398"/>
      <c r="AY488" s="398"/>
      <c r="AZ488" s="398"/>
      <c r="BA488" s="400"/>
      <c r="BB488" s="477"/>
      <c r="BC488" s="400"/>
      <c r="BD488" s="400"/>
      <c r="BE488" s="400"/>
      <c r="BF488" s="400"/>
      <c r="BG488" s="400"/>
      <c r="BH488" s="400"/>
      <c r="BI488" s="400"/>
      <c r="BJ488" s="400"/>
      <c r="BK488" s="400"/>
      <c r="BL488" s="400"/>
      <c r="BM488" s="400"/>
      <c r="BN488" s="400"/>
      <c r="BO488" s="400"/>
      <c r="BP488" s="400"/>
      <c r="BQ488" s="400"/>
      <c r="BR488" s="400"/>
      <c r="BS488" s="400"/>
      <c r="BT488" s="400"/>
      <c r="BU488" s="400"/>
      <c r="BV488" s="400"/>
      <c r="BW488" s="400"/>
      <c r="BX488" s="400"/>
      <c r="BY488" s="400"/>
      <c r="BZ488" s="401"/>
      <c r="CA488" s="401"/>
      <c r="CB488" s="401"/>
      <c r="CC488" s="401"/>
      <c r="CD488" s="401"/>
      <c r="CE488" s="401"/>
      <c r="CF488" s="401"/>
      <c r="CG488" s="401"/>
      <c r="CH488" s="401"/>
      <c r="CI488" s="401"/>
      <c r="CJ488" s="401"/>
      <c r="CK488" s="401"/>
      <c r="CL488" s="401"/>
      <c r="CM488" s="401"/>
      <c r="CN488" s="401"/>
      <c r="CO488" s="401"/>
      <c r="CP488" s="401"/>
      <c r="CQ488" s="401"/>
      <c r="CR488" s="401"/>
      <c r="CS488" s="401"/>
      <c r="CT488" s="401"/>
      <c r="CU488" s="401"/>
      <c r="CV488" s="401"/>
      <c r="CW488" s="401"/>
      <c r="CX488" s="401"/>
      <c r="CY488" s="401"/>
      <c r="CZ488" s="401"/>
    </row>
    <row r="489" s="405" customFormat="true" ht="25.15" customHeight="true" x14ac:dyDescent="0.2">
      <c r="C489" s="1090" t="s">
        <v>308</v>
      </c>
      <c r="D489" s="1072"/>
      <c r="E489" s="744">
        <v>0.15278515481458707</v>
      </c>
      <c r="F489" s="697"/>
      <c r="G489" s="697"/>
      <c r="H489" s="1090" t="s">
        <v>320</v>
      </c>
      <c r="I489" s="1072"/>
      <c r="J489" s="745">
        <v>1.6840777820057846E-2</v>
      </c>
      <c r="K489" s="697"/>
      <c r="L489" s="697"/>
      <c r="M489" s="1090" t="s">
        <v>320</v>
      </c>
      <c r="N489" s="1072"/>
      <c r="O489" s="746">
        <v>9.5257169001763883E-3</v>
      </c>
      <c r="P489" s="697"/>
      <c r="Q489" s="697"/>
      <c r="AN489" s="398"/>
      <c r="AO489" s="398"/>
      <c r="AP489" s="398"/>
      <c r="AQ489" s="398"/>
      <c r="AR489" s="398"/>
      <c r="AS489" s="398"/>
      <c r="AT489" s="398"/>
      <c r="AU489" s="398"/>
      <c r="AV489" s="398"/>
      <c r="AW489" s="398"/>
      <c r="AX489" s="398"/>
      <c r="AY489" s="398"/>
      <c r="AZ489" s="398"/>
      <c r="BA489" s="400"/>
      <c r="BB489" s="477"/>
      <c r="BC489" s="400"/>
      <c r="BD489" s="400"/>
      <c r="BE489" s="400"/>
      <c r="BF489" s="400"/>
      <c r="BG489" s="400"/>
      <c r="BH489" s="400"/>
      <c r="BI489" s="400"/>
      <c r="BJ489" s="400"/>
      <c r="BK489" s="400"/>
      <c r="BL489" s="400"/>
      <c r="BM489" s="400"/>
      <c r="BN489" s="400"/>
      <c r="BO489" s="400"/>
      <c r="BP489" s="400"/>
      <c r="BQ489" s="400"/>
      <c r="BR489" s="400"/>
      <c r="BS489" s="400"/>
      <c r="BT489" s="400"/>
      <c r="BU489" s="400"/>
      <c r="BV489" s="400"/>
      <c r="BW489" s="400"/>
      <c r="BX489" s="400"/>
      <c r="BY489" s="400"/>
      <c r="BZ489" s="401"/>
      <c r="CA489" s="401"/>
      <c r="CB489" s="401"/>
      <c r="CC489" s="401"/>
      <c r="CD489" s="401"/>
      <c r="CE489" s="401"/>
      <c r="CF489" s="401"/>
      <c r="CG489" s="401"/>
      <c r="CH489" s="401"/>
      <c r="CI489" s="401"/>
      <c r="CJ489" s="401"/>
      <c r="CK489" s="401"/>
      <c r="CL489" s="401"/>
      <c r="CM489" s="401"/>
      <c r="CN489" s="401"/>
      <c r="CO489" s="401"/>
      <c r="CP489" s="401"/>
      <c r="CQ489" s="401"/>
      <c r="CR489" s="401"/>
      <c r="CS489" s="401"/>
      <c r="CT489" s="401"/>
      <c r="CU489" s="401"/>
      <c r="CV489" s="401"/>
      <c r="CW489" s="401"/>
      <c r="CX489" s="401"/>
      <c r="CY489" s="401"/>
      <c r="CZ489" s="401"/>
    </row>
    <row r="490" s="405" customFormat="true" ht="25.15" customHeight="true" x14ac:dyDescent="0.2">
      <c r="C490" s="1090" t="s">
        <v>323</v>
      </c>
      <c r="D490" s="1072"/>
      <c r="E490" s="744">
        <v>4.3549661906241589E-3</v>
      </c>
      <c r="F490" s="697"/>
      <c r="G490" s="697"/>
      <c r="H490" s="1090" t="s">
        <v>335</v>
      </c>
      <c r="I490" s="1072"/>
      <c r="J490" s="745">
        <v>4.9471124959696603E-4</v>
      </c>
      <c r="K490" s="697"/>
      <c r="L490" s="697"/>
      <c r="M490" s="1090" t="s">
        <v>335</v>
      </c>
      <c r="N490" s="1072"/>
      <c r="O490" s="746">
        <v>1.6495045414727796E-3</v>
      </c>
      <c r="P490" s="697"/>
      <c r="Q490" s="697"/>
      <c r="AN490" s="398"/>
      <c r="AO490" s="398"/>
      <c r="AP490" s="398"/>
      <c r="AQ490" s="398"/>
      <c r="AR490" s="398"/>
      <c r="AS490" s="398"/>
      <c r="AT490" s="398"/>
      <c r="AU490" s="398"/>
      <c r="AV490" s="398"/>
      <c r="AW490" s="398"/>
      <c r="AX490" s="398"/>
      <c r="AY490" s="398"/>
      <c r="AZ490" s="398"/>
      <c r="BA490" s="400"/>
      <c r="BB490" s="477"/>
      <c r="BC490" s="400"/>
      <c r="BD490" s="400"/>
      <c r="BE490" s="400"/>
      <c r="BF490" s="400"/>
      <c r="BG490" s="400"/>
      <c r="BH490" s="400"/>
      <c r="BI490" s="400"/>
      <c r="BJ490" s="400"/>
      <c r="BK490" s="400"/>
      <c r="BL490" s="400"/>
      <c r="BM490" s="400"/>
      <c r="BN490" s="400"/>
      <c r="BO490" s="400"/>
      <c r="BP490" s="400"/>
      <c r="BQ490" s="400"/>
      <c r="BR490" s="400"/>
      <c r="BS490" s="400"/>
      <c r="BT490" s="400"/>
      <c r="BU490" s="400"/>
      <c r="BV490" s="400"/>
      <c r="BW490" s="400"/>
      <c r="BX490" s="400"/>
      <c r="BY490" s="400"/>
      <c r="BZ490" s="401"/>
      <c r="CA490" s="401"/>
      <c r="CB490" s="401"/>
      <c r="CC490" s="401"/>
      <c r="CD490" s="401"/>
      <c r="CE490" s="401"/>
      <c r="CF490" s="401"/>
      <c r="CG490" s="401"/>
      <c r="CH490" s="401"/>
      <c r="CI490" s="401"/>
      <c r="CJ490" s="401"/>
      <c r="CK490" s="401"/>
      <c r="CL490" s="401"/>
      <c r="CM490" s="401"/>
      <c r="CN490" s="401"/>
      <c r="CO490" s="401"/>
      <c r="CP490" s="401"/>
      <c r="CQ490" s="401"/>
      <c r="CR490" s="401"/>
      <c r="CS490" s="401"/>
      <c r="CT490" s="401"/>
      <c r="CU490" s="401"/>
      <c r="CV490" s="401"/>
      <c r="CW490" s="401"/>
      <c r="CX490" s="401"/>
      <c r="CY490" s="401"/>
      <c r="CZ490" s="401"/>
    </row>
    <row r="491" s="405" customFormat="true" ht="25.15" customHeight="true" x14ac:dyDescent="0.2">
      <c r="C491" s="1090" t="s">
        <v>336</v>
      </c>
      <c r="D491" s="1072"/>
      <c r="E491" s="744">
        <v>2.4535111242842741E-3</v>
      </c>
      <c r="F491" s="697"/>
      <c r="G491" s="697"/>
      <c r="H491" s="1090" t="s">
        <v>307</v>
      </c>
      <c r="I491" s="1072"/>
      <c r="J491" s="745">
        <v>0.10555035117269536</v>
      </c>
      <c r="K491" s="697"/>
      <c r="L491" s="697"/>
      <c r="M491" s="1090" t="s">
        <v>307</v>
      </c>
      <c r="N491" s="1072"/>
      <c r="O491" s="746">
        <v>0.13514167184295986</v>
      </c>
      <c r="P491" s="697"/>
      <c r="Q491" s="697"/>
      <c r="AN491" s="398"/>
      <c r="AO491" s="398"/>
      <c r="AP491" s="398"/>
      <c r="AQ491" s="398"/>
      <c r="AR491" s="398"/>
      <c r="AS491" s="398"/>
      <c r="AT491" s="398"/>
      <c r="AU491" s="398"/>
      <c r="AV491" s="398"/>
      <c r="AW491" s="398"/>
      <c r="AX491" s="398"/>
      <c r="AY491" s="398"/>
      <c r="AZ491" s="398"/>
      <c r="BA491" s="400"/>
      <c r="BB491" s="477"/>
      <c r="BC491" s="400"/>
      <c r="BD491" s="400"/>
      <c r="BE491" s="400"/>
      <c r="BF491" s="400"/>
      <c r="BG491" s="400"/>
      <c r="BH491" s="400"/>
      <c r="BI491" s="400"/>
      <c r="BJ491" s="400"/>
      <c r="BK491" s="400"/>
      <c r="BL491" s="400"/>
      <c r="BM491" s="400"/>
      <c r="BN491" s="400"/>
      <c r="BO491" s="400"/>
      <c r="BP491" s="400"/>
      <c r="BQ491" s="400"/>
      <c r="BR491" s="400"/>
      <c r="BS491" s="400"/>
      <c r="BT491" s="400"/>
      <c r="BU491" s="400"/>
      <c r="BV491" s="400"/>
      <c r="BW491" s="400"/>
      <c r="BX491" s="400"/>
      <c r="BY491" s="400"/>
      <c r="BZ491" s="401"/>
      <c r="CA491" s="401"/>
      <c r="CB491" s="401"/>
      <c r="CC491" s="401"/>
      <c r="CD491" s="401"/>
      <c r="CE491" s="401"/>
      <c r="CF491" s="401"/>
      <c r="CG491" s="401"/>
      <c r="CH491" s="401"/>
      <c r="CI491" s="401"/>
      <c r="CJ491" s="401"/>
      <c r="CK491" s="401"/>
      <c r="CL491" s="401"/>
      <c r="CM491" s="401"/>
      <c r="CN491" s="401"/>
      <c r="CO491" s="401"/>
      <c r="CP491" s="401"/>
      <c r="CQ491" s="401"/>
      <c r="CR491" s="401"/>
      <c r="CS491" s="401"/>
      <c r="CT491" s="401"/>
      <c r="CU491" s="401"/>
      <c r="CV491" s="401"/>
      <c r="CW491" s="401"/>
      <c r="CX491" s="401"/>
      <c r="CY491" s="401"/>
      <c r="CZ491" s="401"/>
    </row>
    <row r="492" s="405" customFormat="true" ht="25.15" customHeight="true" x14ac:dyDescent="0.2">
      <c r="C492" s="1090" t="s">
        <v>295</v>
      </c>
      <c r="D492" s="1072"/>
      <c r="E492" s="744">
        <v>0.56201298388524445</v>
      </c>
      <c r="F492" s="697"/>
      <c r="G492" s="697"/>
      <c r="H492" s="1090" t="s">
        <v>327</v>
      </c>
      <c r="I492" s="1072"/>
      <c r="J492" s="745">
        <v>1.0173714157894328E-2</v>
      </c>
      <c r="K492" s="697"/>
      <c r="L492" s="697"/>
      <c r="M492" s="1090" t="s">
        <v>327</v>
      </c>
      <c r="N492" s="1072"/>
      <c r="O492" s="746">
        <v>8.4194897681879148E-3</v>
      </c>
      <c r="P492" s="697"/>
      <c r="Q492" s="697"/>
      <c r="AN492" s="398"/>
      <c r="AO492" s="398"/>
      <c r="AP492" s="398"/>
      <c r="AQ492" s="398"/>
      <c r="AR492" s="398"/>
      <c r="AS492" s="398"/>
      <c r="AT492" s="398"/>
      <c r="AU492" s="398"/>
      <c r="AV492" s="398"/>
      <c r="AW492" s="398"/>
      <c r="AX492" s="398"/>
      <c r="AY492" s="398"/>
      <c r="AZ492" s="398"/>
      <c r="BA492" s="400"/>
      <c r="BB492" s="477"/>
      <c r="BC492" s="400"/>
      <c r="BD492" s="400"/>
      <c r="BE492" s="400"/>
      <c r="BF492" s="400"/>
      <c r="BG492" s="400"/>
      <c r="BH492" s="400"/>
      <c r="BI492" s="400"/>
      <c r="BJ492" s="400"/>
      <c r="BK492" s="400"/>
      <c r="BL492" s="400"/>
      <c r="BM492" s="400"/>
      <c r="BN492" s="400"/>
      <c r="BO492" s="400"/>
      <c r="BP492" s="400"/>
      <c r="BQ492" s="400"/>
      <c r="BR492" s="400"/>
      <c r="BS492" s="400"/>
      <c r="BT492" s="400"/>
      <c r="BU492" s="400"/>
      <c r="BV492" s="400"/>
      <c r="BW492" s="400"/>
      <c r="BX492" s="400"/>
      <c r="BY492" s="400"/>
      <c r="BZ492" s="401"/>
      <c r="CA492" s="401"/>
      <c r="CB492" s="401"/>
      <c r="CC492" s="401"/>
      <c r="CD492" s="401"/>
      <c r="CE492" s="401"/>
      <c r="CF492" s="401"/>
      <c r="CG492" s="401"/>
      <c r="CH492" s="401"/>
      <c r="CI492" s="401"/>
      <c r="CJ492" s="401"/>
      <c r="CK492" s="401"/>
      <c r="CL492" s="401"/>
      <c r="CM492" s="401"/>
      <c r="CN492" s="401"/>
      <c r="CO492" s="401"/>
      <c r="CP492" s="401"/>
      <c r="CQ492" s="401"/>
      <c r="CR492" s="401"/>
      <c r="CS492" s="401"/>
      <c r="CT492" s="401"/>
      <c r="CU492" s="401"/>
      <c r="CV492" s="401"/>
      <c r="CW492" s="401"/>
      <c r="CX492" s="401"/>
      <c r="CY492" s="401"/>
      <c r="CZ492" s="401"/>
    </row>
    <row r="493" s="405" customFormat="true" ht="25.15" customHeight="true" x14ac:dyDescent="0.2">
      <c r="C493" s="1090" t="s">
        <v>338</v>
      </c>
      <c r="D493" s="1072"/>
      <c r="E493" s="744">
        <v>1.4005060487096098E-3</v>
      </c>
      <c r="F493" s="697"/>
      <c r="G493" s="697"/>
      <c r="H493" s="1090" t="s">
        <v>305</v>
      </c>
      <c r="I493" s="1072"/>
      <c r="J493" s="745">
        <v>8.6586660507393248E-2</v>
      </c>
      <c r="K493" s="697"/>
      <c r="L493" s="697"/>
      <c r="M493" s="1090" t="s">
        <v>305</v>
      </c>
      <c r="N493" s="1072"/>
      <c r="O493" s="746">
        <v>0.21361450912787583</v>
      </c>
      <c r="P493" s="697"/>
      <c r="Q493" s="697"/>
      <c r="AN493" s="398"/>
      <c r="AO493" s="398"/>
      <c r="AP493" s="398"/>
      <c r="AQ493" s="398"/>
      <c r="AR493" s="398"/>
      <c r="AS493" s="398"/>
      <c r="AT493" s="398"/>
      <c r="AU493" s="398"/>
      <c r="AV493" s="398"/>
      <c r="AW493" s="398"/>
      <c r="AX493" s="398"/>
      <c r="AY493" s="398"/>
      <c r="AZ493" s="398"/>
      <c r="BA493" s="400"/>
      <c r="BB493" s="477"/>
      <c r="BC493" s="400"/>
      <c r="BD493" s="400"/>
      <c r="BE493" s="400"/>
      <c r="BF493" s="400"/>
      <c r="BG493" s="400"/>
      <c r="BH493" s="400"/>
      <c r="BI493" s="400"/>
      <c r="BJ493" s="400"/>
      <c r="BK493" s="400"/>
      <c r="BL493" s="400"/>
      <c r="BM493" s="400"/>
      <c r="BN493" s="400"/>
      <c r="BO493" s="400"/>
      <c r="BP493" s="400"/>
      <c r="BQ493" s="400"/>
      <c r="BR493" s="400"/>
      <c r="BS493" s="400"/>
      <c r="BT493" s="400"/>
      <c r="BU493" s="400"/>
      <c r="BV493" s="400"/>
      <c r="BW493" s="400"/>
      <c r="BX493" s="400"/>
      <c r="BY493" s="400"/>
      <c r="BZ493" s="401"/>
      <c r="CA493" s="401"/>
      <c r="CB493" s="401"/>
      <c r="CC493" s="401"/>
      <c r="CD493" s="401"/>
      <c r="CE493" s="401"/>
      <c r="CF493" s="401"/>
      <c r="CG493" s="401"/>
      <c r="CH493" s="401"/>
      <c r="CI493" s="401"/>
      <c r="CJ493" s="401"/>
      <c r="CK493" s="401"/>
      <c r="CL493" s="401"/>
      <c r="CM493" s="401"/>
      <c r="CN493" s="401"/>
      <c r="CO493" s="401"/>
      <c r="CP493" s="401"/>
      <c r="CQ493" s="401"/>
      <c r="CR493" s="401"/>
      <c r="CS493" s="401"/>
      <c r="CT493" s="401"/>
      <c r="CU493" s="401"/>
      <c r="CV493" s="401"/>
      <c r="CW493" s="401"/>
      <c r="CX493" s="401"/>
      <c r="CY493" s="401"/>
      <c r="CZ493" s="401"/>
    </row>
    <row r="494" s="405" customFormat="true" ht="25.15" customHeight="true" x14ac:dyDescent="0.2">
      <c r="C494" s="1090" t="s">
        <v>330</v>
      </c>
      <c r="D494" s="1072"/>
      <c r="E494" s="744">
        <v>6.4408446176524746E-3</v>
      </c>
      <c r="F494" s="697"/>
      <c r="G494" s="697"/>
      <c r="H494" s="1090" t="s">
        <v>325</v>
      </c>
      <c r="I494" s="1072"/>
      <c r="J494" s="745">
        <v>7.8403245500030753E-3</v>
      </c>
      <c r="K494" s="697"/>
      <c r="L494" s="697"/>
      <c r="M494" s="1090" t="s">
        <v>325</v>
      </c>
      <c r="N494" s="1072"/>
      <c r="O494" s="746">
        <v>9.4219351185346259E-3</v>
      </c>
      <c r="P494" s="697"/>
      <c r="Q494" s="697"/>
      <c r="AN494" s="398"/>
      <c r="AO494" s="398"/>
      <c r="AP494" s="398"/>
      <c r="AQ494" s="398"/>
      <c r="AR494" s="398"/>
      <c r="AS494" s="398"/>
      <c r="AT494" s="398"/>
      <c r="AU494" s="398"/>
      <c r="AV494" s="398"/>
      <c r="AW494" s="398"/>
      <c r="AX494" s="398"/>
      <c r="AY494" s="398"/>
      <c r="AZ494" s="398"/>
      <c r="BA494" s="400"/>
      <c r="BB494" s="477"/>
      <c r="BC494" s="400"/>
      <c r="BD494" s="400"/>
      <c r="BE494" s="400"/>
      <c r="BF494" s="400"/>
      <c r="BG494" s="400"/>
      <c r="BH494" s="400"/>
      <c r="BI494" s="400"/>
      <c r="BJ494" s="400"/>
      <c r="BK494" s="400"/>
      <c r="BL494" s="400"/>
      <c r="BM494" s="400"/>
      <c r="BN494" s="400"/>
      <c r="BO494" s="400"/>
      <c r="BP494" s="400"/>
      <c r="BQ494" s="400"/>
      <c r="BR494" s="400"/>
      <c r="BS494" s="400"/>
      <c r="BT494" s="400"/>
      <c r="BU494" s="400"/>
      <c r="BV494" s="400"/>
      <c r="BW494" s="400"/>
      <c r="BX494" s="400"/>
      <c r="BY494" s="400"/>
      <c r="BZ494" s="401"/>
      <c r="CA494" s="401"/>
      <c r="CB494" s="401"/>
      <c r="CC494" s="401"/>
      <c r="CD494" s="401"/>
      <c r="CE494" s="401"/>
      <c r="CF494" s="401"/>
      <c r="CG494" s="401"/>
      <c r="CH494" s="401"/>
      <c r="CI494" s="401"/>
      <c r="CJ494" s="401"/>
      <c r="CK494" s="401"/>
      <c r="CL494" s="401"/>
      <c r="CM494" s="401"/>
      <c r="CN494" s="401"/>
      <c r="CO494" s="401"/>
      <c r="CP494" s="401"/>
      <c r="CQ494" s="401"/>
      <c r="CR494" s="401"/>
      <c r="CS494" s="401"/>
      <c r="CT494" s="401"/>
      <c r="CU494" s="401"/>
      <c r="CV494" s="401"/>
      <c r="CW494" s="401"/>
      <c r="CX494" s="401"/>
      <c r="CY494" s="401"/>
      <c r="CZ494" s="401"/>
    </row>
    <row r="495" s="405" customFormat="true" ht="25.15" customHeight="true" x14ac:dyDescent="0.2">
      <c r="C495" s="1090" t="s">
        <v>318</v>
      </c>
      <c r="D495" s="1072"/>
      <c r="E495" s="747">
        <v>2.0859426885214125E-2</v>
      </c>
      <c r="F495" s="697"/>
      <c r="G495" s="697"/>
      <c r="H495" s="1090" t="s">
        <v>328</v>
      </c>
      <c r="I495" s="1072"/>
      <c r="J495" s="745">
        <v>5.1136473784062437E-4</v>
      </c>
      <c r="K495" s="697"/>
      <c r="L495" s="697"/>
      <c r="M495" s="1090" t="s">
        <v>328</v>
      </c>
      <c r="N495" s="1072"/>
      <c r="O495" s="746">
        <v>4.2726858167313128E-3</v>
      </c>
      <c r="P495" s="697"/>
      <c r="Q495" s="697"/>
      <c r="AN495" s="398"/>
      <c r="AO495" s="398"/>
      <c r="AP495" s="398"/>
      <c r="AQ495" s="398"/>
      <c r="AR495" s="398"/>
      <c r="AS495" s="398"/>
      <c r="AT495" s="398"/>
      <c r="AU495" s="398"/>
      <c r="AV495" s="398"/>
      <c r="AW495" s="398"/>
      <c r="AX495" s="398"/>
      <c r="AY495" s="398"/>
      <c r="AZ495" s="398"/>
      <c r="BA495" s="400"/>
      <c r="BB495" s="477"/>
      <c r="BC495" s="400"/>
      <c r="BD495" s="400"/>
      <c r="BE495" s="400"/>
      <c r="BF495" s="400"/>
      <c r="BG495" s="400"/>
      <c r="BH495" s="400"/>
      <c r="BI495" s="400"/>
      <c r="BJ495" s="400"/>
      <c r="BK495" s="400"/>
      <c r="BL495" s="400"/>
      <c r="BM495" s="400"/>
      <c r="BN495" s="400"/>
      <c r="BO495" s="400"/>
      <c r="BP495" s="400"/>
      <c r="BQ495" s="400"/>
      <c r="BR495" s="400"/>
      <c r="BS495" s="400"/>
      <c r="BT495" s="400"/>
      <c r="BU495" s="400"/>
      <c r="BV495" s="400"/>
      <c r="BW495" s="400"/>
      <c r="BX495" s="400"/>
      <c r="BY495" s="400"/>
      <c r="BZ495" s="401"/>
      <c r="CA495" s="401"/>
      <c r="CB495" s="401"/>
      <c r="CC495" s="401"/>
      <c r="CD495" s="401"/>
      <c r="CE495" s="401"/>
      <c r="CF495" s="401"/>
      <c r="CG495" s="401"/>
      <c r="CH495" s="401"/>
      <c r="CI495" s="401"/>
      <c r="CJ495" s="401"/>
      <c r="CK495" s="401"/>
      <c r="CL495" s="401"/>
      <c r="CM495" s="401"/>
      <c r="CN495" s="401"/>
      <c r="CO495" s="401"/>
      <c r="CP495" s="401"/>
      <c r="CQ495" s="401"/>
      <c r="CR495" s="401"/>
      <c r="CS495" s="401"/>
      <c r="CT495" s="401"/>
      <c r="CU495" s="401"/>
      <c r="CV495" s="401"/>
      <c r="CW495" s="401"/>
      <c r="CX495" s="401"/>
      <c r="CY495" s="401"/>
      <c r="CZ495" s="401"/>
    </row>
    <row r="496" s="405" customFormat="true" ht="25.15" customHeight="true" x14ac:dyDescent="0.2">
      <c r="C496" s="1071"/>
      <c r="D496" s="1072"/>
      <c r="E496" s="698"/>
      <c r="F496" s="697"/>
      <c r="G496" s="697"/>
      <c r="H496" s="1090" t="s">
        <v>329</v>
      </c>
      <c r="I496" s="1072"/>
      <c r="J496" s="745">
        <v>1.3048607363368603E-4</v>
      </c>
      <c r="K496" s="697"/>
      <c r="L496" s="697"/>
      <c r="M496" s="1090" t="s">
        <v>329</v>
      </c>
      <c r="N496" s="1072"/>
      <c r="O496" s="746">
        <v>5.7678919406522133E-4</v>
      </c>
      <c r="P496" s="697"/>
      <c r="Q496" s="697"/>
      <c r="AN496" s="398"/>
      <c r="AO496" s="398"/>
      <c r="AP496" s="398"/>
      <c r="AQ496" s="398"/>
      <c r="AR496" s="398"/>
      <c r="AS496" s="398"/>
      <c r="AT496" s="398"/>
      <c r="AU496" s="398"/>
      <c r="AV496" s="398"/>
      <c r="AW496" s="398"/>
      <c r="AX496" s="398"/>
      <c r="AY496" s="398"/>
      <c r="AZ496" s="398"/>
      <c r="BA496" s="400"/>
      <c r="BB496" s="477"/>
      <c r="BC496" s="400"/>
      <c r="BD496" s="400"/>
      <c r="BE496" s="400"/>
      <c r="BF496" s="400"/>
      <c r="BG496" s="400"/>
      <c r="BH496" s="400"/>
      <c r="BI496" s="400"/>
      <c r="BJ496" s="400"/>
      <c r="BK496" s="400"/>
      <c r="BL496" s="400"/>
      <c r="BM496" s="400"/>
      <c r="BN496" s="400"/>
      <c r="BO496" s="400"/>
      <c r="BP496" s="400"/>
      <c r="BQ496" s="400"/>
      <c r="BR496" s="400"/>
      <c r="BS496" s="400"/>
      <c r="BT496" s="400"/>
      <c r="BU496" s="400"/>
      <c r="BV496" s="400"/>
      <c r="BW496" s="400"/>
      <c r="BX496" s="400"/>
      <c r="BY496" s="400"/>
      <c r="BZ496" s="401"/>
      <c r="CA496" s="401"/>
      <c r="CB496" s="401"/>
      <c r="CC496" s="401"/>
      <c r="CD496" s="401"/>
      <c r="CE496" s="401"/>
      <c r="CF496" s="401"/>
      <c r="CG496" s="401"/>
      <c r="CH496" s="401"/>
      <c r="CI496" s="401"/>
      <c r="CJ496" s="401"/>
      <c r="CK496" s="401"/>
      <c r="CL496" s="401"/>
      <c r="CM496" s="401"/>
      <c r="CN496" s="401"/>
      <c r="CO496" s="401"/>
      <c r="CP496" s="401"/>
      <c r="CQ496" s="401"/>
      <c r="CR496" s="401"/>
      <c r="CS496" s="401"/>
      <c r="CT496" s="401"/>
      <c r="CU496" s="401"/>
      <c r="CV496" s="401"/>
      <c r="CW496" s="401"/>
      <c r="CX496" s="401"/>
      <c r="CY496" s="401"/>
      <c r="CZ496" s="401"/>
    </row>
    <row r="497" s="405" customFormat="true" ht="25.15" customHeight="true" x14ac:dyDescent="0.2">
      <c r="C497" s="1071"/>
      <c r="D497" s="1072"/>
      <c r="E497" s="697"/>
      <c r="F497" s="697"/>
      <c r="G497" s="697"/>
      <c r="H497" s="1090" t="s">
        <v>298</v>
      </c>
      <c r="I497" s="1072"/>
      <c r="J497" s="745">
        <v>0.30607803492837266</v>
      </c>
      <c r="K497" s="697"/>
      <c r="L497" s="697"/>
      <c r="M497" s="1090" t="s">
        <v>298</v>
      </c>
      <c r="N497" s="1072"/>
      <c r="O497" s="746">
        <v>8.1765033974493848E-2</v>
      </c>
      <c r="P497" s="697"/>
      <c r="Q497" s="697"/>
      <c r="AN497" s="398"/>
      <c r="AO497" s="398"/>
      <c r="AP497" s="398"/>
      <c r="AQ497" s="398"/>
      <c r="AR497" s="398"/>
      <c r="AS497" s="398"/>
      <c r="AT497" s="398"/>
      <c r="AU497" s="398"/>
      <c r="AV497" s="398"/>
      <c r="AW497" s="398"/>
      <c r="AX497" s="398"/>
      <c r="AY497" s="398"/>
      <c r="AZ497" s="398"/>
      <c r="BA497" s="400"/>
      <c r="BB497" s="477"/>
      <c r="BC497" s="400"/>
      <c r="BD497" s="400"/>
      <c r="BE497" s="400"/>
      <c r="BF497" s="400"/>
      <c r="BG497" s="400"/>
      <c r="BH497" s="400"/>
      <c r="BI497" s="400"/>
      <c r="BJ497" s="400"/>
      <c r="BK497" s="400"/>
      <c r="BL497" s="400"/>
      <c r="BM497" s="400"/>
      <c r="BN497" s="400"/>
      <c r="BO497" s="400"/>
      <c r="BP497" s="400"/>
      <c r="BQ497" s="400"/>
      <c r="BR497" s="400"/>
      <c r="BS497" s="400"/>
      <c r="BT497" s="400"/>
      <c r="BU497" s="400"/>
      <c r="BV497" s="400"/>
      <c r="BW497" s="400"/>
      <c r="BX497" s="400"/>
      <c r="BY497" s="400"/>
      <c r="BZ497" s="401"/>
      <c r="CA497" s="401"/>
      <c r="CB497" s="401"/>
      <c r="CC497" s="401"/>
      <c r="CD497" s="401"/>
      <c r="CE497" s="401"/>
      <c r="CF497" s="401"/>
      <c r="CG497" s="401"/>
      <c r="CH497" s="401"/>
      <c r="CI497" s="401"/>
      <c r="CJ497" s="401"/>
      <c r="CK497" s="401"/>
      <c r="CL497" s="401"/>
      <c r="CM497" s="401"/>
      <c r="CN497" s="401"/>
      <c r="CO497" s="401"/>
      <c r="CP497" s="401"/>
      <c r="CQ497" s="401"/>
      <c r="CR497" s="401"/>
      <c r="CS497" s="401"/>
      <c r="CT497" s="401"/>
      <c r="CU497" s="401"/>
      <c r="CV497" s="401"/>
      <c r="CW497" s="401"/>
      <c r="CX497" s="401"/>
      <c r="CY497" s="401"/>
      <c r="CZ497" s="401"/>
    </row>
    <row r="498" s="405" customFormat="true" ht="25.15" customHeight="true" x14ac:dyDescent="0.2">
      <c r="C498" s="1091" t="s">
        <v>239</v>
      </c>
      <c r="D498" s="1072"/>
      <c r="E498" s="1072"/>
      <c r="F498" s="1072"/>
      <c r="G498" s="1072"/>
      <c r="H498" s="1090" t="s">
        <v>308</v>
      </c>
      <c r="I498" s="1072"/>
      <c r="J498" s="745">
        <v>0.1340449094109166</v>
      </c>
      <c r="K498" s="697"/>
      <c r="L498" s="697"/>
      <c r="M498" s="1090" t="s">
        <v>308</v>
      </c>
      <c r="N498" s="1072"/>
      <c r="O498" s="746">
        <v>5.9531567963405099E-2</v>
      </c>
      <c r="P498" s="697"/>
      <c r="Q498" s="697"/>
      <c r="AN498" s="398"/>
      <c r="AO498" s="398"/>
      <c r="AP498" s="398"/>
      <c r="AQ498" s="398"/>
      <c r="AR498" s="398"/>
      <c r="AS498" s="398"/>
      <c r="AT498" s="398"/>
      <c r="AU498" s="398"/>
      <c r="AV498" s="398"/>
      <c r="AW498" s="398"/>
      <c r="AX498" s="398"/>
      <c r="AY498" s="398"/>
      <c r="AZ498" s="398"/>
      <c r="BA498" s="400"/>
      <c r="BB498" s="477"/>
      <c r="BC498" s="400"/>
      <c r="BD498" s="400"/>
      <c r="BE498" s="400"/>
      <c r="BF498" s="400"/>
      <c r="BG498" s="400"/>
      <c r="BH498" s="400"/>
      <c r="BI498" s="400"/>
      <c r="BJ498" s="400"/>
      <c r="BK498" s="400"/>
      <c r="BL498" s="400"/>
      <c r="BM498" s="400"/>
      <c r="BN498" s="400"/>
      <c r="BO498" s="400"/>
      <c r="BP498" s="400"/>
      <c r="BQ498" s="400"/>
      <c r="BR498" s="400"/>
      <c r="BS498" s="400"/>
      <c r="BT498" s="400"/>
      <c r="BU498" s="400"/>
      <c r="BV498" s="400"/>
      <c r="BW498" s="400"/>
      <c r="BX498" s="400"/>
      <c r="BY498" s="400"/>
      <c r="BZ498" s="401"/>
      <c r="CA498" s="401"/>
      <c r="CB498" s="401"/>
      <c r="CC498" s="401"/>
      <c r="CD498" s="401"/>
      <c r="CE498" s="401"/>
      <c r="CF498" s="401"/>
      <c r="CG498" s="401"/>
      <c r="CH498" s="401"/>
      <c r="CI498" s="401"/>
      <c r="CJ498" s="401"/>
      <c r="CK498" s="401"/>
      <c r="CL498" s="401"/>
      <c r="CM498" s="401"/>
      <c r="CN498" s="401"/>
      <c r="CO498" s="401"/>
      <c r="CP498" s="401"/>
      <c r="CQ498" s="401"/>
      <c r="CR498" s="401"/>
      <c r="CS498" s="401"/>
      <c r="CT498" s="401"/>
      <c r="CU498" s="401"/>
      <c r="CV498" s="401"/>
      <c r="CW498" s="401"/>
      <c r="CX498" s="401"/>
      <c r="CY498" s="401"/>
      <c r="CZ498" s="401"/>
    </row>
    <row r="499" s="405" customFormat="true" ht="25.15" customHeight="true" x14ac:dyDescent="0.2">
      <c r="C499" s="1085" t="s">
        <v>208</v>
      </c>
      <c r="D499" s="1072"/>
      <c r="E499" s="1085" t="s">
        <v>240</v>
      </c>
      <c r="F499" s="1086"/>
      <c r="G499" s="1087"/>
      <c r="H499" s="1090" t="s">
        <v>323</v>
      </c>
      <c r="I499" s="1072"/>
      <c r="J499" s="745">
        <v>1.4888786932456117E-2</v>
      </c>
      <c r="K499" s="697"/>
      <c r="L499" s="697"/>
      <c r="M499" s="1090" t="s">
        <v>323</v>
      </c>
      <c r="N499" s="1072"/>
      <c r="O499" s="746">
        <v>1.6504912835434225E-3</v>
      </c>
      <c r="P499" s="697"/>
      <c r="Q499" s="697"/>
      <c r="AN499" s="398"/>
      <c r="AO499" s="398"/>
      <c r="AP499" s="398"/>
      <c r="AQ499" s="398"/>
      <c r="AR499" s="398"/>
      <c r="AS499" s="398"/>
      <c r="AT499" s="398"/>
      <c r="AU499" s="398"/>
      <c r="AV499" s="398"/>
      <c r="AW499" s="398"/>
      <c r="AX499" s="398"/>
      <c r="AY499" s="398"/>
      <c r="AZ499" s="398"/>
      <c r="BA499" s="400"/>
      <c r="BB499" s="477"/>
      <c r="BC499" s="400"/>
      <c r="BD499" s="400"/>
      <c r="BE499" s="400"/>
      <c r="BF499" s="400"/>
      <c r="BG499" s="400"/>
      <c r="BH499" s="400"/>
      <c r="BI499" s="400"/>
      <c r="BJ499" s="400"/>
      <c r="BK499" s="400"/>
      <c r="BL499" s="400"/>
      <c r="BM499" s="400"/>
      <c r="BN499" s="400"/>
      <c r="BO499" s="400"/>
      <c r="BP499" s="400"/>
      <c r="BQ499" s="400"/>
      <c r="BR499" s="400"/>
      <c r="BS499" s="400"/>
      <c r="BT499" s="400"/>
      <c r="BU499" s="400"/>
      <c r="BV499" s="400"/>
      <c r="BW499" s="400"/>
      <c r="BX499" s="400"/>
      <c r="BY499" s="400"/>
      <c r="BZ499" s="401"/>
      <c r="CA499" s="401"/>
      <c r="CB499" s="401"/>
      <c r="CC499" s="401"/>
      <c r="CD499" s="401"/>
      <c r="CE499" s="401"/>
      <c r="CF499" s="401"/>
      <c r="CG499" s="401"/>
      <c r="CH499" s="401"/>
      <c r="CI499" s="401"/>
      <c r="CJ499" s="401"/>
      <c r="CK499" s="401"/>
      <c r="CL499" s="401"/>
      <c r="CM499" s="401"/>
      <c r="CN499" s="401"/>
      <c r="CO499" s="401"/>
      <c r="CP499" s="401"/>
      <c r="CQ499" s="401"/>
      <c r="CR499" s="401"/>
      <c r="CS499" s="401"/>
      <c r="CT499" s="401"/>
      <c r="CU499" s="401"/>
      <c r="CV499" s="401"/>
      <c r="CW499" s="401"/>
      <c r="CX499" s="401"/>
      <c r="CY499" s="401"/>
      <c r="CZ499" s="401"/>
    </row>
    <row r="500" s="405" customFormat="true" ht="25.15" customHeight="true" x14ac:dyDescent="0.2">
      <c r="C500" s="1072"/>
      <c r="D500" s="1072"/>
      <c r="E500" s="729" t="s">
        <v>188</v>
      </c>
      <c r="F500" s="730" t="s">
        <v>241</v>
      </c>
      <c r="G500" s="731" t="s">
        <v>242</v>
      </c>
      <c r="H500" s="1090" t="s">
        <v>336</v>
      </c>
      <c r="I500" s="1072"/>
      <c r="J500" s="751">
        <v>6.5360011623761643E-5</v>
      </c>
      <c r="K500" s="697"/>
      <c r="L500" s="697"/>
      <c r="M500" s="1090" t="s">
        <v>336</v>
      </c>
      <c r="N500" s="1072"/>
      <c r="O500" s="746">
        <v>1.40350313198163E-3</v>
      </c>
      <c r="P500" s="697"/>
      <c r="Q500" s="697"/>
      <c r="AN500" s="398"/>
      <c r="AO500" s="398"/>
      <c r="AP500" s="398"/>
      <c r="AQ500" s="398"/>
      <c r="AR500" s="398"/>
      <c r="AS500" s="398"/>
      <c r="AT500" s="398"/>
      <c r="AU500" s="398"/>
      <c r="AV500" s="398"/>
      <c r="AW500" s="398"/>
      <c r="AX500" s="398"/>
      <c r="AY500" s="398"/>
      <c r="AZ500" s="398"/>
      <c r="BA500" s="400"/>
      <c r="BB500" s="477"/>
      <c r="BC500" s="400"/>
      <c r="BD500" s="400"/>
      <c r="BE500" s="400"/>
      <c r="BF500" s="400"/>
      <c r="BG500" s="400"/>
      <c r="BH500" s="400"/>
      <c r="BI500" s="400"/>
      <c r="BJ500" s="400"/>
      <c r="BK500" s="400"/>
      <c r="BL500" s="400"/>
      <c r="BM500" s="400"/>
      <c r="BN500" s="400"/>
      <c r="BO500" s="400"/>
      <c r="BP500" s="400"/>
      <c r="BQ500" s="400"/>
      <c r="BR500" s="400"/>
      <c r="BS500" s="400"/>
      <c r="BT500" s="400"/>
      <c r="BU500" s="400"/>
      <c r="BV500" s="400"/>
      <c r="BW500" s="400"/>
      <c r="BX500" s="400"/>
      <c r="BY500" s="400"/>
      <c r="BZ500" s="401"/>
      <c r="CA500" s="401"/>
      <c r="CB500" s="401"/>
      <c r="CC500" s="401"/>
      <c r="CD500" s="401"/>
      <c r="CE500" s="401"/>
      <c r="CF500" s="401"/>
      <c r="CG500" s="401"/>
      <c r="CH500" s="401"/>
      <c r="CI500" s="401"/>
      <c r="CJ500" s="401"/>
      <c r="CK500" s="401"/>
      <c r="CL500" s="401"/>
      <c r="CM500" s="401"/>
      <c r="CN500" s="401"/>
      <c r="CO500" s="401"/>
      <c r="CP500" s="401"/>
      <c r="CQ500" s="401"/>
      <c r="CR500" s="401"/>
      <c r="CS500" s="401"/>
      <c r="CT500" s="401"/>
      <c r="CU500" s="401"/>
      <c r="CV500" s="401"/>
      <c r="CW500" s="401"/>
      <c r="CX500" s="401"/>
      <c r="CY500" s="401"/>
      <c r="CZ500" s="401"/>
    </row>
    <row r="501" s="405" customFormat="true" ht="25.15" customHeight="true" x14ac:dyDescent="0.2">
      <c r="C501" s="1090" t="s">
        <v>209</v>
      </c>
      <c r="D501" s="1072"/>
      <c r="E501" s="752">
        <v>7.3585600965513844</v>
      </c>
      <c r="F501" s="753">
        <v>16.724000219434963</v>
      </c>
      <c r="G501" s="754">
        <v>16.724000219434963</v>
      </c>
      <c r="H501" s="1090" t="s">
        <v>295</v>
      </c>
      <c r="I501" s="1072"/>
      <c r="J501" s="745">
        <v>0.39382069678024001</v>
      </c>
      <c r="K501" s="697"/>
      <c r="L501" s="697"/>
      <c r="M501" s="1090" t="s">
        <v>295</v>
      </c>
      <c r="N501" s="1072"/>
      <c r="O501" s="746">
        <v>0.39818453981209939</v>
      </c>
      <c r="P501" s="697"/>
      <c r="Q501" s="697"/>
      <c r="AN501" s="398"/>
      <c r="AO501" s="398"/>
      <c r="AP501" s="398"/>
      <c r="AQ501" s="398"/>
      <c r="AR501" s="398"/>
      <c r="AS501" s="398"/>
      <c r="AT501" s="398"/>
      <c r="AU501" s="398"/>
      <c r="AV501" s="398"/>
      <c r="AW501" s="398"/>
      <c r="AX501" s="398"/>
      <c r="AY501" s="398"/>
      <c r="AZ501" s="398"/>
      <c r="BA501" s="400"/>
      <c r="BB501" s="477"/>
      <c r="BC501" s="400"/>
      <c r="BD501" s="400"/>
      <c r="BE501" s="400"/>
      <c r="BF501" s="400"/>
      <c r="BG501" s="400"/>
      <c r="BH501" s="400"/>
      <c r="BI501" s="400"/>
      <c r="BJ501" s="400"/>
      <c r="BK501" s="400"/>
      <c r="BL501" s="400"/>
      <c r="BM501" s="400"/>
      <c r="BN501" s="400"/>
      <c r="BO501" s="400"/>
      <c r="BP501" s="400"/>
      <c r="BQ501" s="400"/>
      <c r="BR501" s="400"/>
      <c r="BS501" s="400"/>
      <c r="BT501" s="400"/>
      <c r="BU501" s="400"/>
      <c r="BV501" s="400"/>
      <c r="BW501" s="400"/>
      <c r="BX501" s="400"/>
      <c r="BY501" s="400"/>
      <c r="BZ501" s="401"/>
      <c r="CA501" s="401"/>
      <c r="CB501" s="401"/>
      <c r="CC501" s="401"/>
      <c r="CD501" s="401"/>
      <c r="CE501" s="401"/>
      <c r="CF501" s="401"/>
      <c r="CG501" s="401"/>
      <c r="CH501" s="401"/>
      <c r="CI501" s="401"/>
      <c r="CJ501" s="401"/>
      <c r="CK501" s="401"/>
      <c r="CL501" s="401"/>
      <c r="CM501" s="401"/>
      <c r="CN501" s="401"/>
      <c r="CO501" s="401"/>
      <c r="CP501" s="401"/>
      <c r="CQ501" s="401"/>
      <c r="CR501" s="401"/>
      <c r="CS501" s="401"/>
      <c r="CT501" s="401"/>
      <c r="CU501" s="401"/>
      <c r="CV501" s="401"/>
      <c r="CW501" s="401"/>
      <c r="CX501" s="401"/>
      <c r="CY501" s="401"/>
      <c r="CZ501" s="401"/>
    </row>
    <row r="502" s="405" customFormat="true" ht="25.15" customHeight="true" x14ac:dyDescent="0.2">
      <c r="C502" s="1071"/>
      <c r="D502" s="1072"/>
      <c r="E502" s="698"/>
      <c r="F502" s="698"/>
      <c r="G502" s="698"/>
      <c r="H502" s="1090" t="s">
        <v>338</v>
      </c>
      <c r="I502" s="1072"/>
      <c r="J502" s="751">
        <v>5.5291098807008517E-5</v>
      </c>
      <c r="K502" s="697"/>
      <c r="L502" s="697"/>
      <c r="M502" s="1090" t="s">
        <v>338</v>
      </c>
      <c r="N502" s="1072"/>
      <c r="O502" s="746">
        <v>5.8104085095298658E-4</v>
      </c>
      <c r="P502" s="697"/>
      <c r="Q502" s="697"/>
      <c r="AN502" s="398"/>
      <c r="AO502" s="398"/>
      <c r="AP502" s="398"/>
      <c r="AQ502" s="398"/>
      <c r="AR502" s="398"/>
      <c r="AS502" s="398"/>
      <c r="AT502" s="398"/>
      <c r="AU502" s="398"/>
      <c r="AV502" s="398"/>
      <c r="AW502" s="398"/>
      <c r="AX502" s="398"/>
      <c r="AY502" s="398"/>
      <c r="AZ502" s="398"/>
      <c r="BA502" s="400"/>
      <c r="BB502" s="477"/>
      <c r="BC502" s="400"/>
      <c r="BD502" s="400"/>
      <c r="BE502" s="400"/>
      <c r="BF502" s="400"/>
      <c r="BG502" s="400"/>
      <c r="BH502" s="400"/>
      <c r="BI502" s="400"/>
      <c r="BJ502" s="400"/>
      <c r="BK502" s="400"/>
      <c r="BL502" s="400"/>
      <c r="BM502" s="400"/>
      <c r="BN502" s="400"/>
      <c r="BO502" s="400"/>
      <c r="BP502" s="400"/>
      <c r="BQ502" s="400"/>
      <c r="BR502" s="400"/>
      <c r="BS502" s="400"/>
      <c r="BT502" s="400"/>
      <c r="BU502" s="400"/>
      <c r="BV502" s="400"/>
      <c r="BW502" s="400"/>
      <c r="BX502" s="400"/>
      <c r="BY502" s="400"/>
      <c r="BZ502" s="401"/>
      <c r="CA502" s="401"/>
      <c r="CB502" s="401"/>
      <c r="CC502" s="401"/>
      <c r="CD502" s="401"/>
      <c r="CE502" s="401"/>
      <c r="CF502" s="401"/>
      <c r="CG502" s="401"/>
      <c r="CH502" s="401"/>
      <c r="CI502" s="401"/>
      <c r="CJ502" s="401"/>
      <c r="CK502" s="401"/>
      <c r="CL502" s="401"/>
      <c r="CM502" s="401"/>
      <c r="CN502" s="401"/>
      <c r="CO502" s="401"/>
      <c r="CP502" s="401"/>
      <c r="CQ502" s="401"/>
      <c r="CR502" s="401"/>
      <c r="CS502" s="401"/>
      <c r="CT502" s="401"/>
      <c r="CU502" s="401"/>
      <c r="CV502" s="401"/>
      <c r="CW502" s="401"/>
      <c r="CX502" s="401"/>
      <c r="CY502" s="401"/>
      <c r="CZ502" s="401"/>
    </row>
    <row r="503" s="405" customFormat="true" ht="25.15" customHeight="true" x14ac:dyDescent="0.2">
      <c r="C503" s="1071"/>
      <c r="D503" s="1072"/>
      <c r="E503" s="697"/>
      <c r="F503" s="697"/>
      <c r="G503" s="697"/>
      <c r="H503" s="1090" t="s">
        <v>330</v>
      </c>
      <c r="I503" s="1072"/>
      <c r="J503" s="745">
        <v>1.3079302841183392E-3</v>
      </c>
      <c r="K503" s="697"/>
      <c r="L503" s="697"/>
      <c r="M503" s="1090" t="s">
        <v>330</v>
      </c>
      <c r="N503" s="1072"/>
      <c r="O503" s="746">
        <v>5.3171911357562142E-3</v>
      </c>
      <c r="P503" s="697"/>
      <c r="Q503" s="697"/>
      <c r="AN503" s="398"/>
      <c r="AO503" s="398"/>
      <c r="AP503" s="398"/>
      <c r="AQ503" s="398"/>
      <c r="AR503" s="398"/>
      <c r="AS503" s="398"/>
      <c r="AT503" s="398"/>
      <c r="AU503" s="398"/>
      <c r="AV503" s="398"/>
      <c r="AW503" s="398"/>
      <c r="AX503" s="398"/>
      <c r="AY503" s="398"/>
      <c r="AZ503" s="398"/>
      <c r="BA503" s="400"/>
      <c r="BB503" s="477"/>
      <c r="BC503" s="400"/>
      <c r="BD503" s="400"/>
      <c r="BE503" s="400"/>
      <c r="BF503" s="400"/>
      <c r="BG503" s="400"/>
      <c r="BH503" s="400"/>
      <c r="BI503" s="400"/>
      <c r="BJ503" s="400"/>
      <c r="BK503" s="400"/>
      <c r="BL503" s="400"/>
      <c r="BM503" s="400"/>
      <c r="BN503" s="400"/>
      <c r="BO503" s="400"/>
      <c r="BP503" s="400"/>
      <c r="BQ503" s="400"/>
      <c r="BR503" s="400"/>
      <c r="BS503" s="400"/>
      <c r="BT503" s="400"/>
      <c r="BU503" s="400"/>
      <c r="BV503" s="400"/>
      <c r="BW503" s="400"/>
      <c r="BX503" s="400"/>
      <c r="BY503" s="400"/>
      <c r="BZ503" s="401"/>
      <c r="CA503" s="401"/>
      <c r="CB503" s="401"/>
      <c r="CC503" s="401"/>
      <c r="CD503" s="401"/>
      <c r="CE503" s="401"/>
      <c r="CF503" s="401"/>
      <c r="CG503" s="401"/>
      <c r="CH503" s="401"/>
      <c r="CI503" s="401"/>
      <c r="CJ503" s="401"/>
      <c r="CK503" s="401"/>
      <c r="CL503" s="401"/>
      <c r="CM503" s="401"/>
      <c r="CN503" s="401"/>
      <c r="CO503" s="401"/>
      <c r="CP503" s="401"/>
      <c r="CQ503" s="401"/>
      <c r="CR503" s="401"/>
      <c r="CS503" s="401"/>
      <c r="CT503" s="401"/>
      <c r="CU503" s="401"/>
      <c r="CV503" s="401"/>
      <c r="CW503" s="401"/>
      <c r="CX503" s="401"/>
      <c r="CY503" s="401"/>
      <c r="CZ503" s="401"/>
    </row>
    <row r="504" s="405" customFormat="true" ht="25.15" customHeight="true" x14ac:dyDescent="0.2">
      <c r="C504" s="1091" t="s">
        <v>243</v>
      </c>
      <c r="D504" s="1072"/>
      <c r="E504" s="1072"/>
      <c r="F504" s="697"/>
      <c r="G504" s="697"/>
      <c r="H504" s="1090" t="s">
        <v>318</v>
      </c>
      <c r="I504" s="1072"/>
      <c r="J504" s="745">
        <v>1.7187906515237376E-4</v>
      </c>
      <c r="K504" s="697"/>
      <c r="L504" s="697"/>
      <c r="M504" s="1090" t="s">
        <v>318</v>
      </c>
      <c r="N504" s="1072"/>
      <c r="O504" s="746">
        <v>2.7127440880075286E-2</v>
      </c>
      <c r="P504" s="697"/>
      <c r="Q504" s="697"/>
      <c r="AN504" s="398"/>
      <c r="AO504" s="398"/>
      <c r="AP504" s="398"/>
      <c r="AQ504" s="398"/>
      <c r="AR504" s="398"/>
      <c r="AS504" s="398"/>
      <c r="AT504" s="398"/>
      <c r="AU504" s="398"/>
      <c r="AV504" s="398"/>
      <c r="AW504" s="398"/>
      <c r="AX504" s="398"/>
      <c r="AY504" s="398"/>
      <c r="AZ504" s="398"/>
      <c r="BA504" s="400"/>
      <c r="BB504" s="477"/>
      <c r="BC504" s="400"/>
      <c r="BD504" s="400"/>
      <c r="BE504" s="400"/>
      <c r="BF504" s="400"/>
      <c r="BG504" s="400"/>
      <c r="BH504" s="400"/>
      <c r="BI504" s="400"/>
      <c r="BJ504" s="400"/>
      <c r="BK504" s="400"/>
      <c r="BL504" s="400"/>
      <c r="BM504" s="400"/>
      <c r="BN504" s="400"/>
      <c r="BO504" s="400"/>
      <c r="BP504" s="400"/>
      <c r="BQ504" s="400"/>
      <c r="BR504" s="400"/>
      <c r="BS504" s="400"/>
      <c r="BT504" s="400"/>
      <c r="BU504" s="400"/>
      <c r="BV504" s="400"/>
      <c r="BW504" s="400"/>
      <c r="BX504" s="400"/>
      <c r="BY504" s="400"/>
      <c r="BZ504" s="401"/>
      <c r="CA504" s="401"/>
      <c r="CB504" s="401"/>
      <c r="CC504" s="401"/>
      <c r="CD504" s="401"/>
      <c r="CE504" s="401"/>
      <c r="CF504" s="401"/>
      <c r="CG504" s="401"/>
      <c r="CH504" s="401"/>
      <c r="CI504" s="401"/>
      <c r="CJ504" s="401"/>
      <c r="CK504" s="401"/>
      <c r="CL504" s="401"/>
      <c r="CM504" s="401"/>
      <c r="CN504" s="401"/>
      <c r="CO504" s="401"/>
      <c r="CP504" s="401"/>
      <c r="CQ504" s="401"/>
      <c r="CR504" s="401"/>
      <c r="CS504" s="401"/>
      <c r="CT504" s="401"/>
      <c r="CU504" s="401"/>
      <c r="CV504" s="401"/>
      <c r="CW504" s="401"/>
      <c r="CX504" s="401"/>
      <c r="CY504" s="401"/>
      <c r="CZ504" s="401"/>
    </row>
    <row r="505" s="405" customFormat="true" ht="25.15" customHeight="true" x14ac:dyDescent="0.2">
      <c r="C505" s="1071"/>
      <c r="D505" s="1072"/>
      <c r="E505" s="732" t="s">
        <v>208</v>
      </c>
      <c r="F505" s="697"/>
      <c r="G505" s="697"/>
      <c r="H505" s="1090" t="s">
        <v>321</v>
      </c>
      <c r="I505" s="1072"/>
      <c r="J505" s="745">
        <v>1.5586981207272796E-2</v>
      </c>
      <c r="K505" s="697"/>
      <c r="L505" s="697"/>
      <c r="M505" s="1090" t="s">
        <v>321</v>
      </c>
      <c r="N505" s="1072"/>
      <c r="O505" s="746">
        <v>5.9013405744702489E-3</v>
      </c>
      <c r="P505" s="697"/>
      <c r="Q505" s="697"/>
      <c r="AN505" s="398"/>
      <c r="AO505" s="398"/>
      <c r="AP505" s="398"/>
      <c r="AQ505" s="398"/>
      <c r="AR505" s="398"/>
      <c r="AS505" s="398"/>
      <c r="AT505" s="398"/>
      <c r="AU505" s="398"/>
      <c r="AV505" s="398"/>
      <c r="AW505" s="398"/>
      <c r="AX505" s="398"/>
      <c r="AY505" s="398"/>
      <c r="AZ505" s="398"/>
      <c r="BA505" s="400"/>
      <c r="BB505" s="477"/>
      <c r="BC505" s="400"/>
      <c r="BD505" s="400"/>
      <c r="BE505" s="400"/>
      <c r="BF505" s="400"/>
      <c r="BG505" s="400"/>
      <c r="BH505" s="400"/>
      <c r="BI505" s="400"/>
      <c r="BJ505" s="400"/>
      <c r="BK505" s="400"/>
      <c r="BL505" s="400"/>
      <c r="BM505" s="400"/>
      <c r="BN505" s="400"/>
      <c r="BO505" s="400"/>
      <c r="BP505" s="400"/>
      <c r="BQ505" s="400"/>
      <c r="BR505" s="400"/>
      <c r="BS505" s="400"/>
      <c r="BT505" s="400"/>
      <c r="BU505" s="400"/>
      <c r="BV505" s="400"/>
      <c r="BW505" s="400"/>
      <c r="BX505" s="400"/>
      <c r="BY505" s="400"/>
      <c r="BZ505" s="401"/>
      <c r="CA505" s="401"/>
      <c r="CB505" s="401"/>
      <c r="CC505" s="401"/>
      <c r="CD505" s="401"/>
      <c r="CE505" s="401"/>
      <c r="CF505" s="401"/>
      <c r="CG505" s="401"/>
      <c r="CH505" s="401"/>
      <c r="CI505" s="401"/>
      <c r="CJ505" s="401"/>
      <c r="CK505" s="401"/>
      <c r="CL505" s="401"/>
      <c r="CM505" s="401"/>
      <c r="CN505" s="401"/>
      <c r="CO505" s="401"/>
      <c r="CP505" s="401"/>
      <c r="CQ505" s="401"/>
      <c r="CR505" s="401"/>
      <c r="CS505" s="401"/>
      <c r="CT505" s="401"/>
      <c r="CU505" s="401"/>
      <c r="CV505" s="401"/>
      <c r="CW505" s="401"/>
      <c r="CX505" s="401"/>
      <c r="CY505" s="401"/>
      <c r="CZ505" s="401"/>
    </row>
    <row r="506" s="405" customFormat="true" ht="25.15" customHeight="true" x14ac:dyDescent="0.2">
      <c r="C506" s="1072"/>
      <c r="D506" s="1072"/>
      <c r="E506" s="755" t="s">
        <v>209</v>
      </c>
      <c r="F506" s="697"/>
      <c r="G506" s="697"/>
      <c r="H506" s="1090" t="s">
        <v>341</v>
      </c>
      <c r="I506" s="1072"/>
      <c r="J506" s="751">
        <v>9.5799876271667459E-5</v>
      </c>
      <c r="K506" s="697"/>
      <c r="L506" s="697"/>
      <c r="M506" s="1090" t="s">
        <v>341</v>
      </c>
      <c r="N506" s="1072"/>
      <c r="O506" s="746">
        <v>1.3597457710669235E-3</v>
      </c>
      <c r="P506" s="697"/>
      <c r="Q506" s="697"/>
      <c r="AN506" s="398"/>
      <c r="AO506" s="398"/>
      <c r="AP506" s="398"/>
      <c r="AQ506" s="398"/>
      <c r="AR506" s="398"/>
      <c r="AS506" s="398"/>
      <c r="AT506" s="398"/>
      <c r="AU506" s="398"/>
      <c r="AV506" s="398"/>
      <c r="AW506" s="398"/>
      <c r="AX506" s="398"/>
      <c r="AY506" s="398"/>
      <c r="AZ506" s="398"/>
      <c r="BA506" s="400"/>
      <c r="BB506" s="477"/>
      <c r="BC506" s="400"/>
      <c r="BD506" s="400"/>
      <c r="BE506" s="400"/>
      <c r="BF506" s="400"/>
      <c r="BG506" s="400"/>
      <c r="BH506" s="400"/>
      <c r="BI506" s="400"/>
      <c r="BJ506" s="400"/>
      <c r="BK506" s="400"/>
      <c r="BL506" s="400"/>
      <c r="BM506" s="400"/>
      <c r="BN506" s="400"/>
      <c r="BO506" s="400"/>
      <c r="BP506" s="400"/>
      <c r="BQ506" s="400"/>
      <c r="BR506" s="400"/>
      <c r="BS506" s="400"/>
      <c r="BT506" s="400"/>
      <c r="BU506" s="400"/>
      <c r="BV506" s="400"/>
      <c r="BW506" s="400"/>
      <c r="BX506" s="400"/>
      <c r="BY506" s="400"/>
      <c r="BZ506" s="401"/>
      <c r="CA506" s="401"/>
      <c r="CB506" s="401"/>
      <c r="CC506" s="401"/>
      <c r="CD506" s="401"/>
      <c r="CE506" s="401"/>
      <c r="CF506" s="401"/>
      <c r="CG506" s="401"/>
      <c r="CH506" s="401"/>
      <c r="CI506" s="401"/>
      <c r="CJ506" s="401"/>
      <c r="CK506" s="401"/>
      <c r="CL506" s="401"/>
      <c r="CM506" s="401"/>
      <c r="CN506" s="401"/>
      <c r="CO506" s="401"/>
      <c r="CP506" s="401"/>
      <c r="CQ506" s="401"/>
      <c r="CR506" s="401"/>
      <c r="CS506" s="401"/>
      <c r="CT506" s="401"/>
      <c r="CU506" s="401"/>
      <c r="CV506" s="401"/>
      <c r="CW506" s="401"/>
      <c r="CX506" s="401"/>
      <c r="CY506" s="401"/>
      <c r="CZ506" s="401"/>
    </row>
    <row r="507" s="405" customFormat="true" ht="25.15" customHeight="true" x14ac:dyDescent="0.2">
      <c r="C507" s="1090" t="s">
        <v>291</v>
      </c>
      <c r="D507" s="1072"/>
      <c r="E507" s="741">
        <v>0.11388470542497629</v>
      </c>
      <c r="F507" s="697"/>
      <c r="G507" s="697"/>
      <c r="H507" s="1090" t="s">
        <v>343</v>
      </c>
      <c r="I507" s="1072"/>
      <c r="J507" s="751">
        <v>8.3753050944153758E-5</v>
      </c>
      <c r="K507" s="697"/>
      <c r="L507" s="697"/>
      <c r="M507" s="1090" t="s">
        <v>343</v>
      </c>
      <c r="N507" s="1072"/>
      <c r="O507" s="756">
        <v>5.3327352895233107E-6</v>
      </c>
      <c r="P507" s="697"/>
      <c r="Q507" s="697"/>
      <c r="AN507" s="398"/>
      <c r="AO507" s="398"/>
      <c r="AP507" s="398"/>
      <c r="AQ507" s="398"/>
      <c r="AR507" s="398"/>
      <c r="AS507" s="398"/>
      <c r="AT507" s="398"/>
      <c r="AU507" s="398"/>
      <c r="AV507" s="398"/>
      <c r="AW507" s="398"/>
      <c r="AX507" s="398"/>
      <c r="AY507" s="398"/>
      <c r="AZ507" s="398"/>
      <c r="BA507" s="400"/>
      <c r="BB507" s="477"/>
      <c r="BC507" s="400"/>
      <c r="BD507" s="400"/>
      <c r="BE507" s="400"/>
      <c r="BF507" s="400"/>
      <c r="BG507" s="400"/>
      <c r="BH507" s="400"/>
      <c r="BI507" s="400"/>
      <c r="BJ507" s="400"/>
      <c r="BK507" s="400"/>
      <c r="BL507" s="400"/>
      <c r="BM507" s="400"/>
      <c r="BN507" s="400"/>
      <c r="BO507" s="400"/>
      <c r="BP507" s="400"/>
      <c r="BQ507" s="400"/>
      <c r="BR507" s="400"/>
      <c r="BS507" s="400"/>
      <c r="BT507" s="400"/>
      <c r="BU507" s="400"/>
      <c r="BV507" s="400"/>
      <c r="BW507" s="400"/>
      <c r="BX507" s="400"/>
      <c r="BY507" s="400"/>
      <c r="BZ507" s="401"/>
      <c r="CA507" s="401"/>
      <c r="CB507" s="401"/>
      <c r="CC507" s="401"/>
      <c r="CD507" s="401"/>
      <c r="CE507" s="401"/>
      <c r="CF507" s="401"/>
      <c r="CG507" s="401"/>
      <c r="CH507" s="401"/>
      <c r="CI507" s="401"/>
      <c r="CJ507" s="401"/>
      <c r="CK507" s="401"/>
      <c r="CL507" s="401"/>
      <c r="CM507" s="401"/>
      <c r="CN507" s="401"/>
      <c r="CO507" s="401"/>
      <c r="CP507" s="401"/>
      <c r="CQ507" s="401"/>
      <c r="CR507" s="401"/>
      <c r="CS507" s="401"/>
      <c r="CT507" s="401"/>
      <c r="CU507" s="401"/>
      <c r="CV507" s="401"/>
      <c r="CW507" s="401"/>
      <c r="CX507" s="401"/>
      <c r="CY507" s="401"/>
      <c r="CZ507" s="401"/>
    </row>
    <row r="508" s="405" customFormat="true" ht="25.15" customHeight="true" x14ac:dyDescent="0.2">
      <c r="C508" s="1090" t="s">
        <v>301</v>
      </c>
      <c r="D508" s="1072"/>
      <c r="E508" s="744">
        <v>6.2793161407892095E-2</v>
      </c>
      <c r="F508" s="697"/>
      <c r="G508" s="697"/>
      <c r="H508" s="1090" t="s">
        <v>342</v>
      </c>
      <c r="I508" s="1072"/>
      <c r="J508" s="745">
        <v>1.0128745599270316E-4</v>
      </c>
      <c r="K508" s="697"/>
      <c r="L508" s="697"/>
      <c r="M508" s="1090" t="s">
        <v>342</v>
      </c>
      <c r="N508" s="1072"/>
      <c r="O508" s="746">
        <v>3.4625617884311553E-4</v>
      </c>
      <c r="P508" s="697"/>
      <c r="Q508" s="697"/>
      <c r="AN508" s="398"/>
      <c r="AO508" s="398"/>
      <c r="AP508" s="398"/>
      <c r="AQ508" s="398"/>
      <c r="AR508" s="398"/>
      <c r="AS508" s="398"/>
      <c r="AT508" s="398"/>
      <c r="AU508" s="398"/>
      <c r="AV508" s="398"/>
      <c r="AW508" s="398"/>
      <c r="AX508" s="398"/>
      <c r="AY508" s="398"/>
      <c r="AZ508" s="398"/>
      <c r="BA508" s="400"/>
      <c r="BB508" s="477"/>
      <c r="BC508" s="400"/>
      <c r="BD508" s="400"/>
      <c r="BE508" s="400"/>
      <c r="BF508" s="400"/>
      <c r="BG508" s="400"/>
      <c r="BH508" s="400"/>
      <c r="BI508" s="400"/>
      <c r="BJ508" s="400"/>
      <c r="BK508" s="400"/>
      <c r="BL508" s="400"/>
      <c r="BM508" s="400"/>
      <c r="BN508" s="400"/>
      <c r="BO508" s="400"/>
      <c r="BP508" s="400"/>
      <c r="BQ508" s="400"/>
      <c r="BR508" s="400"/>
      <c r="BS508" s="400"/>
      <c r="BT508" s="400"/>
      <c r="BU508" s="400"/>
      <c r="BV508" s="400"/>
      <c r="BW508" s="400"/>
      <c r="BX508" s="400"/>
      <c r="BY508" s="400"/>
      <c r="BZ508" s="401"/>
      <c r="CA508" s="401"/>
      <c r="CB508" s="401"/>
      <c r="CC508" s="401"/>
      <c r="CD508" s="401"/>
      <c r="CE508" s="401"/>
      <c r="CF508" s="401"/>
      <c r="CG508" s="401"/>
      <c r="CH508" s="401"/>
      <c r="CI508" s="401"/>
      <c r="CJ508" s="401"/>
      <c r="CK508" s="401"/>
      <c r="CL508" s="401"/>
      <c r="CM508" s="401"/>
      <c r="CN508" s="401"/>
      <c r="CO508" s="401"/>
      <c r="CP508" s="401"/>
      <c r="CQ508" s="401"/>
      <c r="CR508" s="401"/>
      <c r="CS508" s="401"/>
      <c r="CT508" s="401"/>
      <c r="CU508" s="401"/>
      <c r="CV508" s="401"/>
      <c r="CW508" s="401"/>
      <c r="CX508" s="401"/>
      <c r="CY508" s="401"/>
      <c r="CZ508" s="401"/>
    </row>
    <row r="509" s="405" customFormat="true" ht="25.15" customHeight="true" x14ac:dyDescent="0.2">
      <c r="C509" s="1090" t="s">
        <v>292</v>
      </c>
      <c r="D509" s="1072"/>
      <c r="E509" s="744">
        <v>0.11149245799395413</v>
      </c>
      <c r="F509" s="697"/>
      <c r="G509" s="697"/>
      <c r="H509" s="1090" t="s">
        <v>340</v>
      </c>
      <c r="I509" s="1072"/>
      <c r="J509" s="745">
        <v>1.5404470223821638E-4</v>
      </c>
      <c r="K509" s="697"/>
      <c r="L509" s="697"/>
      <c r="M509" s="1090" t="s">
        <v>340</v>
      </c>
      <c r="N509" s="1072"/>
      <c r="O509" s="746">
        <v>2.5013056494732249E-3</v>
      </c>
      <c r="P509" s="697"/>
      <c r="Q509" s="697"/>
      <c r="AN509" s="398"/>
      <c r="AO509" s="398"/>
      <c r="AP509" s="398"/>
      <c r="AQ509" s="398"/>
      <c r="AR509" s="398"/>
      <c r="AS509" s="398"/>
      <c r="AT509" s="398"/>
      <c r="AU509" s="398"/>
      <c r="AV509" s="398"/>
      <c r="AW509" s="398"/>
      <c r="AX509" s="398"/>
      <c r="AY509" s="398"/>
      <c r="AZ509" s="398"/>
      <c r="BA509" s="400"/>
      <c r="BB509" s="477"/>
      <c r="BC509" s="400"/>
      <c r="BD509" s="400"/>
      <c r="BE509" s="400"/>
      <c r="BF509" s="400"/>
      <c r="BG509" s="400"/>
      <c r="BH509" s="400"/>
      <c r="BI509" s="400"/>
      <c r="BJ509" s="400"/>
      <c r="BK509" s="400"/>
      <c r="BL509" s="400"/>
      <c r="BM509" s="400"/>
      <c r="BN509" s="400"/>
      <c r="BO509" s="400"/>
      <c r="BP509" s="400"/>
      <c r="BQ509" s="400"/>
      <c r="BR509" s="400"/>
      <c r="BS509" s="400"/>
      <c r="BT509" s="400"/>
      <c r="BU509" s="400"/>
      <c r="BV509" s="400"/>
      <c r="BW509" s="400"/>
      <c r="BX509" s="400"/>
      <c r="BY509" s="400"/>
      <c r="BZ509" s="401"/>
      <c r="CA509" s="401"/>
      <c r="CB509" s="401"/>
      <c r="CC509" s="401"/>
      <c r="CD509" s="401"/>
      <c r="CE509" s="401"/>
      <c r="CF509" s="401"/>
      <c r="CG509" s="401"/>
      <c r="CH509" s="401"/>
      <c r="CI509" s="401"/>
      <c r="CJ509" s="401"/>
      <c r="CK509" s="401"/>
      <c r="CL509" s="401"/>
      <c r="CM509" s="401"/>
      <c r="CN509" s="401"/>
      <c r="CO509" s="401"/>
      <c r="CP509" s="401"/>
      <c r="CQ509" s="401"/>
      <c r="CR509" s="401"/>
      <c r="CS509" s="401"/>
      <c r="CT509" s="401"/>
      <c r="CU509" s="401"/>
      <c r="CV509" s="401"/>
      <c r="CW509" s="401"/>
      <c r="CX509" s="401"/>
      <c r="CY509" s="401"/>
      <c r="CZ509" s="401"/>
    </row>
    <row r="510" s="405" customFormat="true" ht="25.15" customHeight="true" x14ac:dyDescent="0.2">
      <c r="C510" s="1090" t="s">
        <v>302</v>
      </c>
      <c r="D510" s="1072"/>
      <c r="E510" s="744">
        <v>7.0188393511584526E-2</v>
      </c>
      <c r="F510" s="697"/>
      <c r="G510" s="697"/>
      <c r="H510" s="1090" t="s">
        <v>337</v>
      </c>
      <c r="I510" s="1072"/>
      <c r="J510" s="745">
        <v>6.381320663069542E-4</v>
      </c>
      <c r="K510" s="697"/>
      <c r="L510" s="697"/>
      <c r="M510" s="1090" t="s">
        <v>337</v>
      </c>
      <c r="N510" s="1072"/>
      <c r="O510" s="746">
        <v>3.1198641731970899E-3</v>
      </c>
      <c r="P510" s="697"/>
      <c r="Q510" s="697"/>
      <c r="AN510" s="398"/>
      <c r="AO510" s="398"/>
      <c r="AP510" s="398"/>
      <c r="AQ510" s="398"/>
      <c r="AR510" s="398"/>
      <c r="AS510" s="398"/>
      <c r="AT510" s="398"/>
      <c r="AU510" s="398"/>
      <c r="AV510" s="398"/>
      <c r="AW510" s="398"/>
      <c r="AX510" s="398"/>
      <c r="AY510" s="398"/>
      <c r="AZ510" s="398"/>
      <c r="BA510" s="400"/>
      <c r="BB510" s="477"/>
      <c r="BC510" s="400"/>
      <c r="BD510" s="400"/>
      <c r="BE510" s="400"/>
      <c r="BF510" s="400"/>
      <c r="BG510" s="400"/>
      <c r="BH510" s="400"/>
      <c r="BI510" s="400"/>
      <c r="BJ510" s="400"/>
      <c r="BK510" s="400"/>
      <c r="BL510" s="400"/>
      <c r="BM510" s="400"/>
      <c r="BN510" s="400"/>
      <c r="BO510" s="400"/>
      <c r="BP510" s="400"/>
      <c r="BQ510" s="400"/>
      <c r="BR510" s="400"/>
      <c r="BS510" s="400"/>
      <c r="BT510" s="400"/>
      <c r="BU510" s="400"/>
      <c r="BV510" s="400"/>
      <c r="BW510" s="400"/>
      <c r="BX510" s="400"/>
      <c r="BY510" s="400"/>
      <c r="BZ510" s="401"/>
      <c r="CA510" s="401"/>
      <c r="CB510" s="401"/>
      <c r="CC510" s="401"/>
      <c r="CD510" s="401"/>
      <c r="CE510" s="401"/>
      <c r="CF510" s="401"/>
      <c r="CG510" s="401"/>
      <c r="CH510" s="401"/>
      <c r="CI510" s="401"/>
      <c r="CJ510" s="401"/>
      <c r="CK510" s="401"/>
      <c r="CL510" s="401"/>
      <c r="CM510" s="401"/>
      <c r="CN510" s="401"/>
      <c r="CO510" s="401"/>
      <c r="CP510" s="401"/>
      <c r="CQ510" s="401"/>
      <c r="CR510" s="401"/>
      <c r="CS510" s="401"/>
      <c r="CT510" s="401"/>
      <c r="CU510" s="401"/>
      <c r="CV510" s="401"/>
      <c r="CW510" s="401"/>
      <c r="CX510" s="401"/>
      <c r="CY510" s="401"/>
      <c r="CZ510" s="401"/>
    </row>
    <row r="511" s="405" customFormat="true" ht="25.15" customHeight="true" x14ac:dyDescent="0.2">
      <c r="C511" s="1090" t="s">
        <v>309</v>
      </c>
      <c r="D511" s="1072"/>
      <c r="E511" s="744">
        <v>4.2341522112326266E-2</v>
      </c>
      <c r="F511" s="697"/>
      <c r="G511" s="697"/>
      <c r="H511" s="1090" t="s">
        <v>326</v>
      </c>
      <c r="I511" s="1072"/>
      <c r="J511" s="745">
        <v>3.0114028302960299E-4</v>
      </c>
      <c r="K511" s="697"/>
      <c r="L511" s="697"/>
      <c r="M511" s="1090" t="s">
        <v>326</v>
      </c>
      <c r="N511" s="1072"/>
      <c r="O511" s="746">
        <v>9.9212776274019924E-3</v>
      </c>
      <c r="P511" s="697"/>
      <c r="Q511" s="697"/>
      <c r="AN511" s="398"/>
      <c r="AO511" s="398"/>
      <c r="AP511" s="398"/>
      <c r="AQ511" s="398"/>
      <c r="AR511" s="398"/>
      <c r="AS511" s="398"/>
      <c r="AT511" s="398"/>
      <c r="AU511" s="398"/>
      <c r="AV511" s="398"/>
      <c r="AW511" s="398"/>
      <c r="AX511" s="398"/>
      <c r="AY511" s="398"/>
      <c r="AZ511" s="398"/>
      <c r="BA511" s="400"/>
      <c r="BB511" s="477"/>
      <c r="BC511" s="400"/>
      <c r="BD511" s="400"/>
      <c r="BE511" s="400"/>
      <c r="BF511" s="400"/>
      <c r="BG511" s="400"/>
      <c r="BH511" s="400"/>
      <c r="BI511" s="400"/>
      <c r="BJ511" s="400"/>
      <c r="BK511" s="400"/>
      <c r="BL511" s="400"/>
      <c r="BM511" s="400"/>
      <c r="BN511" s="400"/>
      <c r="BO511" s="400"/>
      <c r="BP511" s="400"/>
      <c r="BQ511" s="400"/>
      <c r="BR511" s="400"/>
      <c r="BS511" s="400"/>
      <c r="BT511" s="400"/>
      <c r="BU511" s="400"/>
      <c r="BV511" s="400"/>
      <c r="BW511" s="400"/>
      <c r="BX511" s="400"/>
      <c r="BY511" s="400"/>
      <c r="BZ511" s="401"/>
      <c r="CA511" s="401"/>
      <c r="CB511" s="401"/>
      <c r="CC511" s="401"/>
      <c r="CD511" s="401"/>
      <c r="CE511" s="401"/>
      <c r="CF511" s="401"/>
      <c r="CG511" s="401"/>
      <c r="CH511" s="401"/>
      <c r="CI511" s="401"/>
      <c r="CJ511" s="401"/>
      <c r="CK511" s="401"/>
      <c r="CL511" s="401"/>
      <c r="CM511" s="401"/>
      <c r="CN511" s="401"/>
      <c r="CO511" s="401"/>
      <c r="CP511" s="401"/>
      <c r="CQ511" s="401"/>
      <c r="CR511" s="401"/>
      <c r="CS511" s="401"/>
      <c r="CT511" s="401"/>
      <c r="CU511" s="401"/>
      <c r="CV511" s="401"/>
      <c r="CW511" s="401"/>
      <c r="CX511" s="401"/>
      <c r="CY511" s="401"/>
      <c r="CZ511" s="401"/>
    </row>
    <row r="512" s="405" customFormat="true" ht="25.15" customHeight="true" x14ac:dyDescent="0.2">
      <c r="C512" s="1090" t="s">
        <v>311</v>
      </c>
      <c r="D512" s="1072"/>
      <c r="E512" s="744">
        <v>4.394589273786742E-2</v>
      </c>
      <c r="F512" s="697"/>
      <c r="G512" s="697"/>
      <c r="H512" s="1090" t="s">
        <v>334</v>
      </c>
      <c r="I512" s="1072"/>
      <c r="J512" s="745">
        <v>1.4342043372596342E-3</v>
      </c>
      <c r="K512" s="697"/>
      <c r="L512" s="697"/>
      <c r="M512" s="1090" t="s">
        <v>334</v>
      </c>
      <c r="N512" s="1072"/>
      <c r="O512" s="746">
        <v>3.0060047751493168E-3</v>
      </c>
      <c r="P512" s="697"/>
      <c r="Q512" s="697"/>
      <c r="AN512" s="398"/>
      <c r="AO512" s="398"/>
      <c r="AP512" s="398"/>
      <c r="AQ512" s="398"/>
      <c r="AR512" s="398"/>
      <c r="AS512" s="398"/>
      <c r="AT512" s="398"/>
      <c r="AU512" s="398"/>
      <c r="AV512" s="398"/>
      <c r="AW512" s="398"/>
      <c r="AX512" s="398"/>
      <c r="AY512" s="398"/>
      <c r="AZ512" s="398"/>
      <c r="BA512" s="400"/>
      <c r="BB512" s="477"/>
      <c r="BC512" s="400"/>
      <c r="BD512" s="400"/>
      <c r="BE512" s="400"/>
      <c r="BF512" s="400"/>
      <c r="BG512" s="400"/>
      <c r="BH512" s="400"/>
      <c r="BI512" s="400"/>
      <c r="BJ512" s="400"/>
      <c r="BK512" s="400"/>
      <c r="BL512" s="400"/>
      <c r="BM512" s="400"/>
      <c r="BN512" s="400"/>
      <c r="BO512" s="400"/>
      <c r="BP512" s="400"/>
      <c r="BQ512" s="400"/>
      <c r="BR512" s="400"/>
      <c r="BS512" s="400"/>
      <c r="BT512" s="400"/>
      <c r="BU512" s="400"/>
      <c r="BV512" s="400"/>
      <c r="BW512" s="400"/>
      <c r="BX512" s="400"/>
      <c r="BY512" s="400"/>
      <c r="BZ512" s="401"/>
      <c r="CA512" s="401"/>
      <c r="CB512" s="401"/>
      <c r="CC512" s="401"/>
      <c r="CD512" s="401"/>
      <c r="CE512" s="401"/>
      <c r="CF512" s="401"/>
      <c r="CG512" s="401"/>
      <c r="CH512" s="401"/>
      <c r="CI512" s="401"/>
      <c r="CJ512" s="401"/>
      <c r="CK512" s="401"/>
      <c r="CL512" s="401"/>
      <c r="CM512" s="401"/>
      <c r="CN512" s="401"/>
      <c r="CO512" s="401"/>
      <c r="CP512" s="401"/>
      <c r="CQ512" s="401"/>
      <c r="CR512" s="401"/>
      <c r="CS512" s="401"/>
      <c r="CT512" s="401"/>
      <c r="CU512" s="401"/>
      <c r="CV512" s="401"/>
      <c r="CW512" s="401"/>
      <c r="CX512" s="401"/>
      <c r="CY512" s="401"/>
      <c r="CZ512" s="401"/>
    </row>
    <row r="513" s="405" customFormat="true" ht="25.15" customHeight="true" x14ac:dyDescent="0.2">
      <c r="C513" s="1090" t="s">
        <v>306</v>
      </c>
      <c r="D513" s="1072"/>
      <c r="E513" s="744">
        <v>5.5512673316503808E-2</v>
      </c>
      <c r="F513" s="697"/>
      <c r="G513" s="697"/>
      <c r="H513" s="1090" t="s">
        <v>319</v>
      </c>
      <c r="I513" s="1072"/>
      <c r="J513" s="748">
        <v>1.8877779346852541E-3</v>
      </c>
      <c r="K513" s="697"/>
      <c r="L513" s="697"/>
      <c r="M513" s="1090" t="s">
        <v>319</v>
      </c>
      <c r="N513" s="1072"/>
      <c r="O513" s="749">
        <v>2.4352836479751675E-2</v>
      </c>
      <c r="P513" s="697"/>
      <c r="Q513" s="697"/>
      <c r="AN513" s="398"/>
      <c r="AO513" s="398"/>
      <c r="AP513" s="398"/>
      <c r="AQ513" s="398"/>
      <c r="AR513" s="398"/>
      <c r="AS513" s="398"/>
      <c r="AT513" s="398"/>
      <c r="AU513" s="398"/>
      <c r="AV513" s="398"/>
      <c r="AW513" s="398"/>
      <c r="AX513" s="398"/>
      <c r="AY513" s="398"/>
      <c r="AZ513" s="398"/>
      <c r="BA513" s="400"/>
      <c r="BB513" s="477"/>
      <c r="BC513" s="400"/>
      <c r="BD513" s="400"/>
      <c r="BE513" s="400"/>
      <c r="BF513" s="400"/>
      <c r="BG513" s="400"/>
      <c r="BH513" s="400"/>
      <c r="BI513" s="400"/>
      <c r="BJ513" s="400"/>
      <c r="BK513" s="400"/>
      <c r="BL513" s="400"/>
      <c r="BM513" s="400"/>
      <c r="BN513" s="400"/>
      <c r="BO513" s="400"/>
      <c r="BP513" s="400"/>
      <c r="BQ513" s="400"/>
      <c r="BR513" s="400"/>
      <c r="BS513" s="400"/>
      <c r="BT513" s="400"/>
      <c r="BU513" s="400"/>
      <c r="BV513" s="400"/>
      <c r="BW513" s="400"/>
      <c r="BX513" s="400"/>
      <c r="BY513" s="400"/>
      <c r="BZ513" s="401"/>
      <c r="CA513" s="401"/>
      <c r="CB513" s="401"/>
      <c r="CC513" s="401"/>
      <c r="CD513" s="401"/>
      <c r="CE513" s="401"/>
      <c r="CF513" s="401"/>
      <c r="CG513" s="401"/>
      <c r="CH513" s="401"/>
      <c r="CI513" s="401"/>
      <c r="CJ513" s="401"/>
      <c r="CK513" s="401"/>
      <c r="CL513" s="401"/>
      <c r="CM513" s="401"/>
      <c r="CN513" s="401"/>
      <c r="CO513" s="401"/>
      <c r="CP513" s="401"/>
      <c r="CQ513" s="401"/>
      <c r="CR513" s="401"/>
      <c r="CS513" s="401"/>
      <c r="CT513" s="401"/>
      <c r="CU513" s="401"/>
      <c r="CV513" s="401"/>
      <c r="CW513" s="401"/>
      <c r="CX513" s="401"/>
      <c r="CY513" s="401"/>
      <c r="CZ513" s="401"/>
    </row>
    <row r="514" s="405" customFormat="true" ht="25.15" customHeight="true" x14ac:dyDescent="0.2">
      <c r="C514" s="1090" t="s">
        <v>293</v>
      </c>
      <c r="D514" s="1072"/>
      <c r="E514" s="744">
        <v>0.10759785379361518</v>
      </c>
      <c r="F514" s="697"/>
      <c r="G514" s="697"/>
      <c r="H514" s="1071"/>
      <c r="I514" s="1072"/>
      <c r="J514" s="698"/>
      <c r="K514" s="697"/>
      <c r="L514" s="697"/>
      <c r="M514" s="1071"/>
      <c r="N514" s="1072"/>
      <c r="O514" s="698"/>
      <c r="P514" s="697"/>
      <c r="Q514" s="697"/>
      <c r="AN514" s="398"/>
      <c r="AO514" s="398"/>
      <c r="AP514" s="398"/>
      <c r="AQ514" s="398"/>
      <c r="AR514" s="398"/>
      <c r="AS514" s="398"/>
      <c r="AT514" s="398"/>
      <c r="AU514" s="398"/>
      <c r="AV514" s="398"/>
      <c r="AW514" s="398"/>
      <c r="AX514" s="398"/>
      <c r="AY514" s="398"/>
      <c r="AZ514" s="398"/>
      <c r="BA514" s="400"/>
      <c r="BB514" s="477"/>
      <c r="BC514" s="400"/>
      <c r="BD514" s="400"/>
      <c r="BE514" s="400"/>
      <c r="BF514" s="400"/>
      <c r="BG514" s="400"/>
      <c r="BH514" s="400"/>
      <c r="BI514" s="400"/>
      <c r="BJ514" s="400"/>
      <c r="BK514" s="400"/>
      <c r="BL514" s="400"/>
      <c r="BM514" s="400"/>
      <c r="BN514" s="400"/>
      <c r="BO514" s="400"/>
      <c r="BP514" s="400"/>
      <c r="BQ514" s="400"/>
      <c r="BR514" s="400"/>
      <c r="BS514" s="400"/>
      <c r="BT514" s="400"/>
      <c r="BU514" s="400"/>
      <c r="BV514" s="400"/>
      <c r="BW514" s="400"/>
      <c r="BX514" s="400"/>
      <c r="BY514" s="400"/>
      <c r="BZ514" s="401"/>
      <c r="CA514" s="401"/>
      <c r="CB514" s="401"/>
      <c r="CC514" s="401"/>
      <c r="CD514" s="401"/>
      <c r="CE514" s="401"/>
      <c r="CF514" s="401"/>
      <c r="CG514" s="401"/>
      <c r="CH514" s="401"/>
      <c r="CI514" s="401"/>
      <c r="CJ514" s="401"/>
      <c r="CK514" s="401"/>
      <c r="CL514" s="401"/>
      <c r="CM514" s="401"/>
      <c r="CN514" s="401"/>
      <c r="CO514" s="401"/>
      <c r="CP514" s="401"/>
      <c r="CQ514" s="401"/>
      <c r="CR514" s="401"/>
      <c r="CS514" s="401"/>
      <c r="CT514" s="401"/>
      <c r="CU514" s="401"/>
      <c r="CV514" s="401"/>
      <c r="CW514" s="401"/>
      <c r="CX514" s="401"/>
      <c r="CY514" s="401"/>
      <c r="CZ514" s="401"/>
    </row>
    <row r="515" s="405" customFormat="true" ht="25.15" customHeight="true" x14ac:dyDescent="0.2">
      <c r="C515" s="1090" t="s">
        <v>297</v>
      </c>
      <c r="D515" s="1072"/>
      <c r="E515" s="744">
        <v>8.5084896227929141E-2</v>
      </c>
      <c r="F515" s="697"/>
      <c r="G515" s="697"/>
      <c r="H515" s="1071"/>
      <c r="I515" s="1072"/>
      <c r="J515" s="697"/>
      <c r="K515" s="697"/>
      <c r="L515" s="697"/>
      <c r="M515" s="1071"/>
      <c r="N515" s="1072"/>
      <c r="O515" s="697"/>
      <c r="P515" s="697"/>
      <c r="Q515" s="697"/>
      <c r="AN515" s="398"/>
      <c r="AO515" s="398"/>
      <c r="AP515" s="398"/>
      <c r="AQ515" s="398"/>
      <c r="AR515" s="398"/>
      <c r="AS515" s="398"/>
      <c r="AT515" s="398"/>
      <c r="AU515" s="398"/>
      <c r="AV515" s="398"/>
      <c r="AW515" s="398"/>
      <c r="AX515" s="398"/>
      <c r="AY515" s="398"/>
      <c r="AZ515" s="398"/>
      <c r="BA515" s="400"/>
      <c r="BB515" s="477"/>
      <c r="BC515" s="400"/>
      <c r="BD515" s="400"/>
      <c r="BE515" s="400"/>
      <c r="BF515" s="400"/>
      <c r="BG515" s="400"/>
      <c r="BH515" s="400"/>
      <c r="BI515" s="400"/>
      <c r="BJ515" s="400"/>
      <c r="BK515" s="400"/>
      <c r="BL515" s="400"/>
      <c r="BM515" s="400"/>
      <c r="BN515" s="400"/>
      <c r="BO515" s="400"/>
      <c r="BP515" s="400"/>
      <c r="BQ515" s="400"/>
      <c r="BR515" s="400"/>
      <c r="BS515" s="400"/>
      <c r="BT515" s="400"/>
      <c r="BU515" s="400"/>
      <c r="BV515" s="400"/>
      <c r="BW515" s="400"/>
      <c r="BX515" s="400"/>
      <c r="BY515" s="400"/>
      <c r="BZ515" s="401"/>
      <c r="CA515" s="401"/>
      <c r="CB515" s="401"/>
      <c r="CC515" s="401"/>
      <c r="CD515" s="401"/>
      <c r="CE515" s="401"/>
      <c r="CF515" s="401"/>
      <c r="CG515" s="401"/>
      <c r="CH515" s="401"/>
      <c r="CI515" s="401"/>
      <c r="CJ515" s="401"/>
      <c r="CK515" s="401"/>
      <c r="CL515" s="401"/>
      <c r="CM515" s="401"/>
      <c r="CN515" s="401"/>
      <c r="CO515" s="401"/>
      <c r="CP515" s="401"/>
      <c r="CQ515" s="401"/>
      <c r="CR515" s="401"/>
      <c r="CS515" s="401"/>
      <c r="CT515" s="401"/>
      <c r="CU515" s="401"/>
      <c r="CV515" s="401"/>
      <c r="CW515" s="401"/>
      <c r="CX515" s="401"/>
      <c r="CY515" s="401"/>
      <c r="CZ515" s="401"/>
    </row>
    <row r="516" s="405" customFormat="true" ht="25.15" customHeight="true" x14ac:dyDescent="0.2">
      <c r="C516" s="1090" t="s">
        <v>300</v>
      </c>
      <c r="D516" s="1072"/>
      <c r="E516" s="744">
        <v>7.964708338041171E-2</v>
      </c>
      <c r="F516" s="697"/>
      <c r="G516" s="697"/>
      <c r="H516" s="1091" t="s">
        <v>239</v>
      </c>
      <c r="I516" s="1072"/>
      <c r="J516" s="1072"/>
      <c r="K516" s="1072"/>
      <c r="L516" s="1072"/>
      <c r="M516" s="1091" t="s">
        <v>239</v>
      </c>
      <c r="N516" s="1072"/>
      <c r="O516" s="1072"/>
      <c r="P516" s="1072"/>
      <c r="Q516" s="1072"/>
      <c r="AN516" s="398"/>
      <c r="AO516" s="398"/>
      <c r="AP516" s="398"/>
      <c r="AQ516" s="398"/>
      <c r="AR516" s="398"/>
      <c r="AS516" s="398"/>
      <c r="AT516" s="398"/>
      <c r="AU516" s="398"/>
      <c r="AV516" s="398"/>
      <c r="AW516" s="398"/>
      <c r="AX516" s="398"/>
      <c r="AY516" s="398"/>
      <c r="AZ516" s="398"/>
      <c r="BA516" s="400"/>
      <c r="BB516" s="477"/>
      <c r="BC516" s="400"/>
      <c r="BD516" s="400"/>
      <c r="BE516" s="400"/>
      <c r="BF516" s="400"/>
      <c r="BG516" s="400"/>
      <c r="BH516" s="400"/>
      <c r="BI516" s="400"/>
      <c r="BJ516" s="400"/>
      <c r="BK516" s="400"/>
      <c r="BL516" s="400"/>
      <c r="BM516" s="400"/>
      <c r="BN516" s="400"/>
      <c r="BO516" s="400"/>
      <c r="BP516" s="400"/>
      <c r="BQ516" s="400"/>
      <c r="BR516" s="400"/>
      <c r="BS516" s="400"/>
      <c r="BT516" s="400"/>
      <c r="BU516" s="400"/>
      <c r="BV516" s="400"/>
      <c r="BW516" s="400"/>
      <c r="BX516" s="400"/>
      <c r="BY516" s="400"/>
      <c r="BZ516" s="401"/>
      <c r="CA516" s="401"/>
      <c r="CB516" s="401"/>
      <c r="CC516" s="401"/>
      <c r="CD516" s="401"/>
      <c r="CE516" s="401"/>
      <c r="CF516" s="401"/>
      <c r="CG516" s="401"/>
      <c r="CH516" s="401"/>
      <c r="CI516" s="401"/>
      <c r="CJ516" s="401"/>
      <c r="CK516" s="401"/>
      <c r="CL516" s="401"/>
      <c r="CM516" s="401"/>
      <c r="CN516" s="401"/>
      <c r="CO516" s="401"/>
      <c r="CP516" s="401"/>
      <c r="CQ516" s="401"/>
      <c r="CR516" s="401"/>
      <c r="CS516" s="401"/>
      <c r="CT516" s="401"/>
      <c r="CU516" s="401"/>
      <c r="CV516" s="401"/>
      <c r="CW516" s="401"/>
      <c r="CX516" s="401"/>
      <c r="CY516" s="401"/>
      <c r="CZ516" s="401"/>
    </row>
    <row r="517" s="405" customFormat="true" ht="25.15" customHeight="true" x14ac:dyDescent="0.2">
      <c r="C517" s="1090" t="s">
        <v>314</v>
      </c>
      <c r="D517" s="1072"/>
      <c r="E517" s="744">
        <v>-4.1749469757214434E-2</v>
      </c>
      <c r="F517" s="697"/>
      <c r="G517" s="697"/>
      <c r="H517" s="1085" t="s">
        <v>208</v>
      </c>
      <c r="I517" s="1072"/>
      <c r="J517" s="1085" t="s">
        <v>240</v>
      </c>
      <c r="K517" s="1086"/>
      <c r="L517" s="1087"/>
      <c r="M517" s="1085" t="s">
        <v>208</v>
      </c>
      <c r="N517" s="1072"/>
      <c r="O517" s="1085" t="s">
        <v>240</v>
      </c>
      <c r="P517" s="1086"/>
      <c r="Q517" s="1087"/>
      <c r="AN517" s="398"/>
      <c r="AO517" s="398"/>
      <c r="AP517" s="398"/>
      <c r="AQ517" s="398"/>
      <c r="AR517" s="398"/>
      <c r="AS517" s="398"/>
      <c r="AT517" s="398"/>
      <c r="AU517" s="398"/>
      <c r="AV517" s="398"/>
      <c r="AW517" s="398"/>
      <c r="AX517" s="398"/>
      <c r="AY517" s="398"/>
      <c r="AZ517" s="398"/>
      <c r="BA517" s="400"/>
      <c r="BB517" s="477"/>
      <c r="BC517" s="400"/>
      <c r="BD517" s="400"/>
      <c r="BE517" s="400"/>
      <c r="BF517" s="400"/>
      <c r="BG517" s="400"/>
      <c r="BH517" s="400"/>
      <c r="BI517" s="400"/>
      <c r="BJ517" s="400"/>
      <c r="BK517" s="400"/>
      <c r="BL517" s="400"/>
      <c r="BM517" s="400"/>
      <c r="BN517" s="400"/>
      <c r="BO517" s="400"/>
      <c r="BP517" s="400"/>
      <c r="BQ517" s="400"/>
      <c r="BR517" s="400"/>
      <c r="BS517" s="400"/>
      <c r="BT517" s="400"/>
      <c r="BU517" s="400"/>
      <c r="BV517" s="400"/>
      <c r="BW517" s="400"/>
      <c r="BX517" s="400"/>
      <c r="BY517" s="400"/>
      <c r="BZ517" s="401"/>
      <c r="CA517" s="401"/>
      <c r="CB517" s="401"/>
      <c r="CC517" s="401"/>
      <c r="CD517" s="401"/>
      <c r="CE517" s="401"/>
      <c r="CF517" s="401"/>
      <c r="CG517" s="401"/>
      <c r="CH517" s="401"/>
      <c r="CI517" s="401"/>
      <c r="CJ517" s="401"/>
      <c r="CK517" s="401"/>
      <c r="CL517" s="401"/>
      <c r="CM517" s="401"/>
      <c r="CN517" s="401"/>
      <c r="CO517" s="401"/>
      <c r="CP517" s="401"/>
      <c r="CQ517" s="401"/>
      <c r="CR517" s="401"/>
      <c r="CS517" s="401"/>
      <c r="CT517" s="401"/>
      <c r="CU517" s="401"/>
      <c r="CV517" s="401"/>
      <c r="CW517" s="401"/>
      <c r="CX517" s="401"/>
      <c r="CY517" s="401"/>
      <c r="CZ517" s="401"/>
    </row>
    <row r="518" s="405" customFormat="true" ht="25.15" customHeight="true" x14ac:dyDescent="0.2">
      <c r="C518" s="1090" t="s">
        <v>312</v>
      </c>
      <c r="D518" s="1072"/>
      <c r="E518" s="744">
        <v>-2.7447989385836997E-2</v>
      </c>
      <c r="F518" s="697"/>
      <c r="G518" s="697"/>
      <c r="H518" s="1072"/>
      <c r="I518" s="1072"/>
      <c r="J518" s="733" t="s">
        <v>188</v>
      </c>
      <c r="K518" s="734" t="s">
        <v>241</v>
      </c>
      <c r="L518" s="735" t="s">
        <v>242</v>
      </c>
      <c r="M518" s="1072"/>
      <c r="N518" s="1072"/>
      <c r="O518" s="736" t="s">
        <v>188</v>
      </c>
      <c r="P518" s="737" t="s">
        <v>241</v>
      </c>
      <c r="Q518" s="738" t="s">
        <v>242</v>
      </c>
      <c r="AN518" s="398"/>
      <c r="AO518" s="398"/>
      <c r="AP518" s="398"/>
      <c r="AQ518" s="398"/>
      <c r="AR518" s="398"/>
      <c r="AS518" s="398"/>
      <c r="AT518" s="398"/>
      <c r="AU518" s="398"/>
      <c r="AV518" s="398"/>
      <c r="AW518" s="398"/>
      <c r="AX518" s="398"/>
      <c r="AY518" s="398"/>
      <c r="AZ518" s="398"/>
      <c r="BA518" s="400"/>
      <c r="BB518" s="477"/>
      <c r="BC518" s="400"/>
      <c r="BD518" s="400"/>
      <c r="BE518" s="400"/>
      <c r="BF518" s="400"/>
      <c r="BG518" s="400"/>
      <c r="BH518" s="400"/>
      <c r="BI518" s="400"/>
      <c r="BJ518" s="400"/>
      <c r="BK518" s="400"/>
      <c r="BL518" s="400"/>
      <c r="BM518" s="400"/>
      <c r="BN518" s="400"/>
      <c r="BO518" s="400"/>
      <c r="BP518" s="400"/>
      <c r="BQ518" s="400"/>
      <c r="BR518" s="400"/>
      <c r="BS518" s="400"/>
      <c r="BT518" s="400"/>
      <c r="BU518" s="400"/>
      <c r="BV518" s="400"/>
      <c r="BW518" s="400"/>
      <c r="BX518" s="400"/>
      <c r="BY518" s="400"/>
      <c r="BZ518" s="401"/>
      <c r="CA518" s="401"/>
      <c r="CB518" s="401"/>
      <c r="CC518" s="401"/>
      <c r="CD518" s="401"/>
      <c r="CE518" s="401"/>
      <c r="CF518" s="401"/>
      <c r="CG518" s="401"/>
      <c r="CH518" s="401"/>
      <c r="CI518" s="401"/>
      <c r="CJ518" s="401"/>
      <c r="CK518" s="401"/>
      <c r="CL518" s="401"/>
      <c r="CM518" s="401"/>
      <c r="CN518" s="401"/>
      <c r="CO518" s="401"/>
      <c r="CP518" s="401"/>
      <c r="CQ518" s="401"/>
      <c r="CR518" s="401"/>
      <c r="CS518" s="401"/>
      <c r="CT518" s="401"/>
      <c r="CU518" s="401"/>
      <c r="CV518" s="401"/>
      <c r="CW518" s="401"/>
      <c r="CX518" s="401"/>
      <c r="CY518" s="401"/>
      <c r="CZ518" s="401"/>
    </row>
    <row r="519" s="405" customFormat="true" ht="25.15" customHeight="true" x14ac:dyDescent="0.2">
      <c r="C519" s="1090" t="s">
        <v>324</v>
      </c>
      <c r="D519" s="1072"/>
      <c r="E519" s="744">
        <v>9.5392507662083806E-3</v>
      </c>
      <c r="F519" s="697"/>
      <c r="G519" s="697"/>
      <c r="H519" s="1090" t="s">
        <v>209</v>
      </c>
      <c r="I519" s="1072"/>
      <c r="J519" s="757">
        <v>5.869019070002917</v>
      </c>
      <c r="K519" s="758">
        <v>11.073620886797956</v>
      </c>
      <c r="L519" s="759">
        <v>11.073620886797956</v>
      </c>
      <c r="M519" s="1090" t="s">
        <v>209</v>
      </c>
      <c r="N519" s="1072"/>
      <c r="O519" s="760">
        <v>5.4840488817604296</v>
      </c>
      <c r="P519" s="761">
        <v>10.347262041057414</v>
      </c>
      <c r="Q519" s="762">
        <v>10.347262041057414</v>
      </c>
      <c r="AN519" s="398"/>
      <c r="AO519" s="398"/>
      <c r="AP519" s="398"/>
      <c r="AQ519" s="398"/>
      <c r="AR519" s="398"/>
      <c r="AS519" s="398"/>
      <c r="AT519" s="398"/>
      <c r="AU519" s="398"/>
      <c r="AV519" s="398"/>
      <c r="AW519" s="398"/>
      <c r="AX519" s="398"/>
      <c r="AY519" s="398"/>
      <c r="AZ519" s="398"/>
      <c r="BA519" s="400"/>
      <c r="BB519" s="477"/>
      <c r="BC519" s="400"/>
      <c r="BD519" s="400"/>
      <c r="BE519" s="400"/>
      <c r="BF519" s="400"/>
      <c r="BG519" s="400"/>
      <c r="BH519" s="400"/>
      <c r="BI519" s="400"/>
      <c r="BJ519" s="400"/>
      <c r="BK519" s="400"/>
      <c r="BL519" s="400"/>
      <c r="BM519" s="400"/>
      <c r="BN519" s="400"/>
      <c r="BO519" s="400"/>
      <c r="BP519" s="400"/>
      <c r="BQ519" s="400"/>
      <c r="BR519" s="400"/>
      <c r="BS519" s="400"/>
      <c r="BT519" s="400"/>
      <c r="BU519" s="400"/>
      <c r="BV519" s="400"/>
      <c r="BW519" s="400"/>
      <c r="BX519" s="400"/>
      <c r="BY519" s="400"/>
      <c r="BZ519" s="401"/>
      <c r="CA519" s="401"/>
      <c r="CB519" s="401"/>
      <c r="CC519" s="401"/>
      <c r="CD519" s="401"/>
      <c r="CE519" s="401"/>
      <c r="CF519" s="401"/>
      <c r="CG519" s="401"/>
      <c r="CH519" s="401"/>
      <c r="CI519" s="401"/>
      <c r="CJ519" s="401"/>
      <c r="CK519" s="401"/>
      <c r="CL519" s="401"/>
      <c r="CM519" s="401"/>
      <c r="CN519" s="401"/>
      <c r="CO519" s="401"/>
      <c r="CP519" s="401"/>
      <c r="CQ519" s="401"/>
      <c r="CR519" s="401"/>
      <c r="CS519" s="401"/>
      <c r="CT519" s="401"/>
      <c r="CU519" s="401"/>
      <c r="CV519" s="401"/>
      <c r="CW519" s="401"/>
      <c r="CX519" s="401"/>
      <c r="CY519" s="401"/>
      <c r="CZ519" s="401"/>
    </row>
    <row r="520" s="405" customFormat="true" ht="25.15" customHeight="true" x14ac:dyDescent="0.2">
      <c r="C520" s="1090" t="s">
        <v>315</v>
      </c>
      <c r="D520" s="1072"/>
      <c r="E520" s="744">
        <v>-2.6276120118036018E-2</v>
      </c>
      <c r="F520" s="697"/>
      <c r="G520" s="697"/>
      <c r="H520" s="1071"/>
      <c r="I520" s="1072"/>
      <c r="J520" s="698"/>
      <c r="K520" s="698"/>
      <c r="L520" s="698"/>
      <c r="M520" s="1071"/>
      <c r="N520" s="1072"/>
      <c r="O520" s="698"/>
      <c r="P520" s="698"/>
      <c r="Q520" s="698"/>
      <c r="AN520" s="398"/>
      <c r="AO520" s="398"/>
      <c r="AP520" s="398"/>
      <c r="AQ520" s="398"/>
      <c r="AR520" s="398"/>
      <c r="AS520" s="398"/>
      <c r="AT520" s="398"/>
      <c r="AU520" s="398"/>
      <c r="AV520" s="398"/>
      <c r="AW520" s="398"/>
      <c r="AX520" s="398"/>
      <c r="AY520" s="398"/>
      <c r="AZ520" s="398"/>
      <c r="BA520" s="400"/>
      <c r="BB520" s="477"/>
      <c r="BC520" s="400"/>
      <c r="BD520" s="400"/>
      <c r="BE520" s="400"/>
      <c r="BF520" s="400"/>
      <c r="BG520" s="400"/>
      <c r="BH520" s="400"/>
      <c r="BI520" s="400"/>
      <c r="BJ520" s="400"/>
      <c r="BK520" s="400"/>
      <c r="BL520" s="400"/>
      <c r="BM520" s="400"/>
      <c r="BN520" s="400"/>
      <c r="BO520" s="400"/>
      <c r="BP520" s="400"/>
      <c r="BQ520" s="400"/>
      <c r="BR520" s="400"/>
      <c r="BS520" s="400"/>
      <c r="BT520" s="400"/>
      <c r="BU520" s="400"/>
      <c r="BV520" s="400"/>
      <c r="BW520" s="400"/>
      <c r="BX520" s="400"/>
      <c r="BY520" s="400"/>
      <c r="BZ520" s="401"/>
      <c r="CA520" s="401"/>
      <c r="CB520" s="401"/>
      <c r="CC520" s="401"/>
      <c r="CD520" s="401"/>
      <c r="CE520" s="401"/>
      <c r="CF520" s="401"/>
      <c r="CG520" s="401"/>
      <c r="CH520" s="401"/>
      <c r="CI520" s="401"/>
      <c r="CJ520" s="401"/>
      <c r="CK520" s="401"/>
      <c r="CL520" s="401"/>
      <c r="CM520" s="401"/>
      <c r="CN520" s="401"/>
      <c r="CO520" s="401"/>
      <c r="CP520" s="401"/>
      <c r="CQ520" s="401"/>
      <c r="CR520" s="401"/>
      <c r="CS520" s="401"/>
      <c r="CT520" s="401"/>
      <c r="CU520" s="401"/>
      <c r="CV520" s="401"/>
      <c r="CW520" s="401"/>
      <c r="CX520" s="401"/>
      <c r="CY520" s="401"/>
      <c r="CZ520" s="401"/>
    </row>
    <row r="521" s="405" customFormat="true" ht="25.15" customHeight="true" x14ac:dyDescent="0.2">
      <c r="C521" s="1090" t="s">
        <v>303</v>
      </c>
      <c r="D521" s="1072"/>
      <c r="E521" s="744">
        <v>-6.8927613184252556E-2</v>
      </c>
      <c r="F521" s="697"/>
      <c r="G521" s="697"/>
      <c r="H521" s="1071"/>
      <c r="I521" s="1072"/>
      <c r="J521" s="697"/>
      <c r="K521" s="697"/>
      <c r="L521" s="697"/>
      <c r="M521" s="1071"/>
      <c r="N521" s="1072"/>
      <c r="O521" s="697"/>
      <c r="P521" s="697"/>
      <c r="Q521" s="697"/>
      <c r="AN521" s="398"/>
      <c r="AO521" s="398"/>
      <c r="AP521" s="398"/>
      <c r="AQ521" s="398"/>
      <c r="AR521" s="398"/>
      <c r="AS521" s="398"/>
      <c r="AT521" s="398"/>
      <c r="AU521" s="398"/>
      <c r="AV521" s="398"/>
      <c r="AW521" s="398"/>
      <c r="AX521" s="398"/>
      <c r="AY521" s="398"/>
      <c r="AZ521" s="398"/>
      <c r="BA521" s="400"/>
      <c r="BB521" s="477"/>
      <c r="BC521" s="400"/>
      <c r="BD521" s="400"/>
      <c r="BE521" s="400"/>
      <c r="BF521" s="400"/>
      <c r="BG521" s="400"/>
      <c r="BH521" s="400"/>
      <c r="BI521" s="400"/>
      <c r="BJ521" s="400"/>
      <c r="BK521" s="400"/>
      <c r="BL521" s="400"/>
      <c r="BM521" s="400"/>
      <c r="BN521" s="400"/>
      <c r="BO521" s="400"/>
      <c r="BP521" s="400"/>
      <c r="BQ521" s="400"/>
      <c r="BR521" s="400"/>
      <c r="BS521" s="400"/>
      <c r="BT521" s="400"/>
      <c r="BU521" s="400"/>
      <c r="BV521" s="400"/>
      <c r="BW521" s="400"/>
      <c r="BX521" s="400"/>
      <c r="BY521" s="400"/>
      <c r="BZ521" s="401"/>
      <c r="CA521" s="401"/>
      <c r="CB521" s="401"/>
      <c r="CC521" s="401"/>
      <c r="CD521" s="401"/>
      <c r="CE521" s="401"/>
      <c r="CF521" s="401"/>
      <c r="CG521" s="401"/>
      <c r="CH521" s="401"/>
      <c r="CI521" s="401"/>
      <c r="CJ521" s="401"/>
      <c r="CK521" s="401"/>
      <c r="CL521" s="401"/>
      <c r="CM521" s="401"/>
      <c r="CN521" s="401"/>
      <c r="CO521" s="401"/>
      <c r="CP521" s="401"/>
      <c r="CQ521" s="401"/>
      <c r="CR521" s="401"/>
      <c r="CS521" s="401"/>
      <c r="CT521" s="401"/>
      <c r="CU521" s="401"/>
      <c r="CV521" s="401"/>
      <c r="CW521" s="401"/>
      <c r="CX521" s="401"/>
      <c r="CY521" s="401"/>
      <c r="CZ521" s="401"/>
    </row>
    <row r="522" s="405" customFormat="true" ht="25.15" customHeight="true" x14ac:dyDescent="0.2">
      <c r="C522" s="1090" t="s">
        <v>313</v>
      </c>
      <c r="D522" s="1072"/>
      <c r="E522" s="744">
        <v>4.2779423879310309E-2</v>
      </c>
      <c r="F522" s="697"/>
      <c r="G522" s="697"/>
      <c r="H522" s="1091" t="s">
        <v>243</v>
      </c>
      <c r="I522" s="1072"/>
      <c r="J522" s="1072"/>
      <c r="K522" s="697"/>
      <c r="L522" s="697"/>
      <c r="M522" s="1091" t="s">
        <v>243</v>
      </c>
      <c r="N522" s="1072"/>
      <c r="O522" s="1072"/>
      <c r="P522" s="697"/>
      <c r="Q522" s="697"/>
      <c r="AN522" s="398"/>
      <c r="AO522" s="398"/>
      <c r="AP522" s="398"/>
      <c r="AQ522" s="398"/>
      <c r="AR522" s="398"/>
      <c r="AS522" s="398"/>
      <c r="AT522" s="398"/>
      <c r="AU522" s="398"/>
      <c r="AV522" s="398"/>
      <c r="AW522" s="398"/>
      <c r="AX522" s="398"/>
      <c r="AY522" s="398"/>
      <c r="AZ522" s="398"/>
      <c r="BA522" s="400"/>
      <c r="BB522" s="477"/>
      <c r="BC522" s="400"/>
      <c r="BD522" s="400"/>
      <c r="BE522" s="400"/>
      <c r="BF522" s="400"/>
      <c r="BG522" s="400"/>
      <c r="BH522" s="400"/>
      <c r="BI522" s="400"/>
      <c r="BJ522" s="400"/>
      <c r="BK522" s="400"/>
      <c r="BL522" s="400"/>
      <c r="BM522" s="400"/>
      <c r="BN522" s="400"/>
      <c r="BO522" s="400"/>
      <c r="BP522" s="400"/>
      <c r="BQ522" s="400"/>
      <c r="BR522" s="400"/>
      <c r="BS522" s="400"/>
      <c r="BT522" s="400"/>
      <c r="BU522" s="400"/>
      <c r="BV522" s="400"/>
      <c r="BW522" s="400"/>
      <c r="BX522" s="400"/>
      <c r="BY522" s="400"/>
      <c r="BZ522" s="401"/>
      <c r="CA522" s="401"/>
      <c r="CB522" s="401"/>
      <c r="CC522" s="401"/>
      <c r="CD522" s="401"/>
      <c r="CE522" s="401"/>
      <c r="CF522" s="401"/>
      <c r="CG522" s="401"/>
      <c r="CH522" s="401"/>
      <c r="CI522" s="401"/>
      <c r="CJ522" s="401"/>
      <c r="CK522" s="401"/>
      <c r="CL522" s="401"/>
      <c r="CM522" s="401"/>
      <c r="CN522" s="401"/>
      <c r="CO522" s="401"/>
      <c r="CP522" s="401"/>
      <c r="CQ522" s="401"/>
      <c r="CR522" s="401"/>
      <c r="CS522" s="401"/>
      <c r="CT522" s="401"/>
      <c r="CU522" s="401"/>
      <c r="CV522" s="401"/>
      <c r="CW522" s="401"/>
      <c r="CX522" s="401"/>
      <c r="CY522" s="401"/>
      <c r="CZ522" s="401"/>
    </row>
    <row r="523" s="405" customFormat="true" ht="25.15" customHeight="true" x14ac:dyDescent="0.2">
      <c r="C523" s="1090" t="s">
        <v>339</v>
      </c>
      <c r="D523" s="1072"/>
      <c r="E523" s="744">
        <v>4.9205020325988787E-3</v>
      </c>
      <c r="F523" s="697"/>
      <c r="G523" s="697"/>
      <c r="H523" s="1071"/>
      <c r="I523" s="1072"/>
      <c r="J523" s="739" t="s">
        <v>208</v>
      </c>
      <c r="K523" s="697"/>
      <c r="L523" s="697"/>
      <c r="M523" s="1071"/>
      <c r="N523" s="1072"/>
      <c r="O523" s="740" t="s">
        <v>208</v>
      </c>
      <c r="P523" s="697"/>
      <c r="Q523" s="697"/>
      <c r="AN523" s="398"/>
      <c r="AO523" s="398"/>
      <c r="AP523" s="398"/>
      <c r="AQ523" s="398"/>
      <c r="AR523" s="398"/>
      <c r="AS523" s="398"/>
      <c r="AT523" s="398"/>
      <c r="AU523" s="398"/>
      <c r="AV523" s="398"/>
      <c r="AW523" s="398"/>
      <c r="AX523" s="398"/>
      <c r="AY523" s="398"/>
      <c r="AZ523" s="398"/>
      <c r="BA523" s="400"/>
      <c r="BB523" s="477"/>
      <c r="BC523" s="400"/>
      <c r="BD523" s="400"/>
      <c r="BE523" s="400"/>
      <c r="BF523" s="400"/>
      <c r="BG523" s="400"/>
      <c r="BH523" s="400"/>
      <c r="BI523" s="400"/>
      <c r="BJ523" s="400"/>
      <c r="BK523" s="400"/>
      <c r="BL523" s="400"/>
      <c r="BM523" s="400"/>
      <c r="BN523" s="400"/>
      <c r="BO523" s="400"/>
      <c r="BP523" s="400"/>
      <c r="BQ523" s="400"/>
      <c r="BR523" s="400"/>
      <c r="BS523" s="400"/>
      <c r="BT523" s="400"/>
      <c r="BU523" s="400"/>
      <c r="BV523" s="400"/>
      <c r="BW523" s="400"/>
      <c r="BX523" s="400"/>
      <c r="BY523" s="400"/>
      <c r="BZ523" s="401"/>
      <c r="CA523" s="401"/>
      <c r="CB523" s="401"/>
      <c r="CC523" s="401"/>
      <c r="CD523" s="401"/>
      <c r="CE523" s="401"/>
      <c r="CF523" s="401"/>
      <c r="CG523" s="401"/>
      <c r="CH523" s="401"/>
      <c r="CI523" s="401"/>
      <c r="CJ523" s="401"/>
      <c r="CK523" s="401"/>
      <c r="CL523" s="401"/>
      <c r="CM523" s="401"/>
      <c r="CN523" s="401"/>
      <c r="CO523" s="401"/>
      <c r="CP523" s="401"/>
      <c r="CQ523" s="401"/>
      <c r="CR523" s="401"/>
      <c r="CS523" s="401"/>
      <c r="CT523" s="401"/>
      <c r="CU523" s="401"/>
      <c r="CV523" s="401"/>
      <c r="CW523" s="401"/>
      <c r="CX523" s="401"/>
      <c r="CY523" s="401"/>
      <c r="CZ523" s="401"/>
    </row>
    <row r="524" s="405" customFormat="true" ht="25.15" customHeight="true" x14ac:dyDescent="0.2">
      <c r="C524" s="1090" t="s">
        <v>316</v>
      </c>
      <c r="D524" s="1072"/>
      <c r="E524" s="744">
        <v>3.6068387944919622E-2</v>
      </c>
      <c r="F524" s="697"/>
      <c r="G524" s="697"/>
      <c r="H524" s="1072"/>
      <c r="I524" s="1072"/>
      <c r="J524" s="763" t="s">
        <v>209</v>
      </c>
      <c r="K524" s="697"/>
      <c r="L524" s="697"/>
      <c r="M524" s="1072"/>
      <c r="N524" s="1072"/>
      <c r="O524" s="764" t="s">
        <v>209</v>
      </c>
      <c r="P524" s="697"/>
      <c r="Q524" s="697"/>
      <c r="AN524" s="398"/>
      <c r="AO524" s="398"/>
      <c r="AP524" s="398"/>
      <c r="AQ524" s="398"/>
      <c r="AR524" s="398"/>
      <c r="AS524" s="398"/>
      <c r="AT524" s="398"/>
      <c r="AU524" s="398"/>
      <c r="AV524" s="398"/>
      <c r="AW524" s="398"/>
      <c r="AX524" s="398"/>
      <c r="AY524" s="398"/>
      <c r="AZ524" s="398"/>
      <c r="BA524" s="400"/>
      <c r="BB524" s="477"/>
      <c r="BC524" s="400"/>
      <c r="BD524" s="400"/>
      <c r="BE524" s="400"/>
      <c r="BF524" s="400"/>
      <c r="BG524" s="400"/>
      <c r="BH524" s="400"/>
      <c r="BI524" s="400"/>
      <c r="BJ524" s="400"/>
      <c r="BK524" s="400"/>
      <c r="BL524" s="400"/>
      <c r="BM524" s="400"/>
      <c r="BN524" s="400"/>
      <c r="BO524" s="400"/>
      <c r="BP524" s="400"/>
      <c r="BQ524" s="400"/>
      <c r="BR524" s="400"/>
      <c r="BS524" s="400"/>
      <c r="BT524" s="400"/>
      <c r="BU524" s="400"/>
      <c r="BV524" s="400"/>
      <c r="BW524" s="400"/>
      <c r="BX524" s="400"/>
      <c r="BY524" s="400"/>
      <c r="BZ524" s="401"/>
      <c r="CA524" s="401"/>
      <c r="CB524" s="401"/>
      <c r="CC524" s="401"/>
      <c r="CD524" s="401"/>
      <c r="CE524" s="401"/>
      <c r="CF524" s="401"/>
      <c r="CG524" s="401"/>
      <c r="CH524" s="401"/>
      <c r="CI524" s="401"/>
      <c r="CJ524" s="401"/>
      <c r="CK524" s="401"/>
      <c r="CL524" s="401"/>
      <c r="CM524" s="401"/>
      <c r="CN524" s="401"/>
      <c r="CO524" s="401"/>
      <c r="CP524" s="401"/>
      <c r="CQ524" s="401"/>
      <c r="CR524" s="401"/>
      <c r="CS524" s="401"/>
      <c r="CT524" s="401"/>
      <c r="CU524" s="401"/>
      <c r="CV524" s="401"/>
      <c r="CW524" s="401"/>
      <c r="CX524" s="401"/>
      <c r="CY524" s="401"/>
      <c r="CZ524" s="401"/>
    </row>
    <row r="525" s="405" customFormat="true" ht="25.15" customHeight="true" x14ac:dyDescent="0.2">
      <c r="C525" s="1090" t="s">
        <v>299</v>
      </c>
      <c r="D525" s="1072"/>
      <c r="E525" s="744">
        <v>8.0391051975434502E-2</v>
      </c>
      <c r="F525" s="697"/>
      <c r="G525" s="697"/>
      <c r="H525" s="1090" t="s">
        <v>291</v>
      </c>
      <c r="I525" s="1072"/>
      <c r="J525" s="742">
        <v>0.13208677014955078</v>
      </c>
      <c r="K525" s="697"/>
      <c r="L525" s="697"/>
      <c r="M525" s="1090" t="s">
        <v>291</v>
      </c>
      <c r="N525" s="1072"/>
      <c r="O525" s="743">
        <v>0.12877088992517938</v>
      </c>
      <c r="P525" s="697"/>
      <c r="Q525" s="697"/>
      <c r="AN525" s="398"/>
      <c r="AO525" s="398"/>
      <c r="AP525" s="398"/>
      <c r="AQ525" s="398"/>
      <c r="AR525" s="398"/>
      <c r="AS525" s="398"/>
      <c r="AT525" s="398"/>
      <c r="AU525" s="398"/>
      <c r="AV525" s="398"/>
      <c r="AW525" s="398"/>
      <c r="AX525" s="398"/>
      <c r="AY525" s="398"/>
      <c r="AZ525" s="398"/>
      <c r="BA525" s="400"/>
      <c r="BB525" s="477"/>
      <c r="BC525" s="400"/>
      <c r="BD525" s="400"/>
      <c r="BE525" s="400"/>
      <c r="BF525" s="400"/>
      <c r="BG525" s="400"/>
      <c r="BH525" s="400"/>
      <c r="BI525" s="400"/>
      <c r="BJ525" s="400"/>
      <c r="BK525" s="400"/>
      <c r="BL525" s="400"/>
      <c r="BM525" s="400"/>
      <c r="BN525" s="400"/>
      <c r="BO525" s="400"/>
      <c r="BP525" s="400"/>
      <c r="BQ525" s="400"/>
      <c r="BR525" s="400"/>
      <c r="BS525" s="400"/>
      <c r="BT525" s="400"/>
      <c r="BU525" s="400"/>
      <c r="BV525" s="400"/>
      <c r="BW525" s="400"/>
      <c r="BX525" s="400"/>
      <c r="BY525" s="400"/>
      <c r="BZ525" s="401"/>
      <c r="CA525" s="401"/>
      <c r="CB525" s="401"/>
      <c r="CC525" s="401"/>
      <c r="CD525" s="401"/>
      <c r="CE525" s="401"/>
      <c r="CF525" s="401"/>
      <c r="CG525" s="401"/>
      <c r="CH525" s="401"/>
      <c r="CI525" s="401"/>
      <c r="CJ525" s="401"/>
      <c r="CK525" s="401"/>
      <c r="CL525" s="401"/>
      <c r="CM525" s="401"/>
      <c r="CN525" s="401"/>
      <c r="CO525" s="401"/>
      <c r="CP525" s="401"/>
      <c r="CQ525" s="401"/>
      <c r="CR525" s="401"/>
      <c r="CS525" s="401"/>
      <c r="CT525" s="401"/>
      <c r="CU525" s="401"/>
      <c r="CV525" s="401"/>
      <c r="CW525" s="401"/>
      <c r="CX525" s="401"/>
      <c r="CY525" s="401"/>
      <c r="CZ525" s="401"/>
    </row>
    <row r="526" s="405" customFormat="true" ht="25.15" customHeight="true" x14ac:dyDescent="0.2">
      <c r="C526" s="1090" t="s">
        <v>333</v>
      </c>
      <c r="D526" s="1072"/>
      <c r="E526" s="744">
        <v>8.3499845678725072E-3</v>
      </c>
      <c r="F526" s="697"/>
      <c r="G526" s="697"/>
      <c r="H526" s="1090" t="s">
        <v>301</v>
      </c>
      <c r="I526" s="1072"/>
      <c r="J526" s="745">
        <v>8.5947102598881539E-2</v>
      </c>
      <c r="K526" s="697"/>
      <c r="L526" s="697"/>
      <c r="M526" s="1090" t="s">
        <v>301</v>
      </c>
      <c r="N526" s="1072"/>
      <c r="O526" s="746">
        <v>7.1353673285651453E-2</v>
      </c>
      <c r="P526" s="697"/>
      <c r="Q526" s="697"/>
      <c r="AN526" s="398"/>
      <c r="AO526" s="398"/>
      <c r="AP526" s="398"/>
      <c r="AQ526" s="398"/>
      <c r="AR526" s="398"/>
      <c r="AS526" s="398"/>
      <c r="AT526" s="398"/>
      <c r="AU526" s="398"/>
      <c r="AV526" s="398"/>
      <c r="AW526" s="398"/>
      <c r="AX526" s="398"/>
      <c r="AY526" s="398"/>
      <c r="AZ526" s="398"/>
      <c r="BA526" s="400"/>
      <c r="BB526" s="477"/>
      <c r="BC526" s="400"/>
      <c r="BD526" s="400"/>
      <c r="BE526" s="400"/>
      <c r="BF526" s="400"/>
      <c r="BG526" s="400"/>
      <c r="BH526" s="400"/>
      <c r="BI526" s="400"/>
      <c r="BJ526" s="400"/>
      <c r="BK526" s="400"/>
      <c r="BL526" s="400"/>
      <c r="BM526" s="400"/>
      <c r="BN526" s="400"/>
      <c r="BO526" s="400"/>
      <c r="BP526" s="400"/>
      <c r="BQ526" s="400"/>
      <c r="BR526" s="400"/>
      <c r="BS526" s="400"/>
      <c r="BT526" s="400"/>
      <c r="BU526" s="400"/>
      <c r="BV526" s="400"/>
      <c r="BW526" s="400"/>
      <c r="BX526" s="400"/>
      <c r="BY526" s="400"/>
      <c r="BZ526" s="401"/>
      <c r="CA526" s="401"/>
      <c r="CB526" s="401"/>
      <c r="CC526" s="401"/>
      <c r="CD526" s="401"/>
      <c r="CE526" s="401"/>
      <c r="CF526" s="401"/>
      <c r="CG526" s="401"/>
      <c r="CH526" s="401"/>
      <c r="CI526" s="401"/>
      <c r="CJ526" s="401"/>
      <c r="CK526" s="401"/>
      <c r="CL526" s="401"/>
      <c r="CM526" s="401"/>
      <c r="CN526" s="401"/>
      <c r="CO526" s="401"/>
      <c r="CP526" s="401"/>
      <c r="CQ526" s="401"/>
      <c r="CR526" s="401"/>
      <c r="CS526" s="401"/>
      <c r="CT526" s="401"/>
      <c r="CU526" s="401"/>
      <c r="CV526" s="401"/>
      <c r="CW526" s="401"/>
      <c r="CX526" s="401"/>
      <c r="CY526" s="401"/>
      <c r="CZ526" s="401"/>
    </row>
    <row r="527" s="405" customFormat="true" ht="25.15" customHeight="true" x14ac:dyDescent="0.2">
      <c r="C527" s="1090" t="s">
        <v>322</v>
      </c>
      <c r="D527" s="1072"/>
      <c r="E527" s="744">
        <v>1.7830996972621204E-2</v>
      </c>
      <c r="F527" s="697"/>
      <c r="G527" s="697"/>
      <c r="H527" s="1090" t="s">
        <v>292</v>
      </c>
      <c r="I527" s="1072"/>
      <c r="J527" s="745">
        <v>0.12620480445086024</v>
      </c>
      <c r="K527" s="697"/>
      <c r="L527" s="697"/>
      <c r="M527" s="1090" t="s">
        <v>292</v>
      </c>
      <c r="N527" s="1072"/>
      <c r="O527" s="746">
        <v>0.13259212195633982</v>
      </c>
      <c r="P527" s="697"/>
      <c r="Q527" s="697"/>
      <c r="AN527" s="398"/>
      <c r="AO527" s="398"/>
      <c r="AP527" s="398"/>
      <c r="AQ527" s="398"/>
      <c r="AR527" s="398"/>
      <c r="AS527" s="398"/>
      <c r="AT527" s="398"/>
      <c r="AU527" s="398"/>
      <c r="AV527" s="398"/>
      <c r="AW527" s="398"/>
      <c r="AX527" s="398"/>
      <c r="AY527" s="398"/>
      <c r="AZ527" s="398"/>
      <c r="BA527" s="400"/>
      <c r="BB527" s="477"/>
      <c r="BC527" s="400"/>
      <c r="BD527" s="400"/>
      <c r="BE527" s="400"/>
      <c r="BF527" s="400"/>
      <c r="BG527" s="400"/>
      <c r="BH527" s="400"/>
      <c r="BI527" s="400"/>
      <c r="BJ527" s="400"/>
      <c r="BK527" s="400"/>
      <c r="BL527" s="400"/>
      <c r="BM527" s="400"/>
      <c r="BN527" s="400"/>
      <c r="BO527" s="400"/>
      <c r="BP527" s="400"/>
      <c r="BQ527" s="400"/>
      <c r="BR527" s="400"/>
      <c r="BS527" s="400"/>
      <c r="BT527" s="400"/>
      <c r="BU527" s="400"/>
      <c r="BV527" s="400"/>
      <c r="BW527" s="400"/>
      <c r="BX527" s="400"/>
      <c r="BY527" s="400"/>
      <c r="BZ527" s="401"/>
      <c r="CA527" s="401"/>
      <c r="CB527" s="401"/>
      <c r="CC527" s="401"/>
      <c r="CD527" s="401"/>
      <c r="CE527" s="401"/>
      <c r="CF527" s="401"/>
      <c r="CG527" s="401"/>
      <c r="CH527" s="401"/>
      <c r="CI527" s="401"/>
      <c r="CJ527" s="401"/>
      <c r="CK527" s="401"/>
      <c r="CL527" s="401"/>
      <c r="CM527" s="401"/>
      <c r="CN527" s="401"/>
      <c r="CO527" s="401"/>
      <c r="CP527" s="401"/>
      <c r="CQ527" s="401"/>
      <c r="CR527" s="401"/>
      <c r="CS527" s="401"/>
      <c r="CT527" s="401"/>
      <c r="CU527" s="401"/>
      <c r="CV527" s="401"/>
      <c r="CW527" s="401"/>
      <c r="CX527" s="401"/>
      <c r="CY527" s="401"/>
      <c r="CZ527" s="401"/>
    </row>
    <row r="528" s="405" customFormat="true" ht="25.15" customHeight="true" x14ac:dyDescent="0.2">
      <c r="C528" s="1090" t="s">
        <v>317</v>
      </c>
      <c r="D528" s="1072"/>
      <c r="E528" s="744">
        <v>3.3088347845184891E-2</v>
      </c>
      <c r="F528" s="697"/>
      <c r="G528" s="697"/>
      <c r="H528" s="1090" t="s">
        <v>302</v>
      </c>
      <c r="I528" s="1072"/>
      <c r="J528" s="745">
        <v>7.9350865350351837E-2</v>
      </c>
      <c r="K528" s="697"/>
      <c r="L528" s="697"/>
      <c r="M528" s="1090" t="s">
        <v>302</v>
      </c>
      <c r="N528" s="1072"/>
      <c r="O528" s="746">
        <v>8.4359441409341221E-2</v>
      </c>
      <c r="P528" s="697"/>
      <c r="Q528" s="697"/>
      <c r="AN528" s="398"/>
      <c r="AO528" s="398"/>
      <c r="AP528" s="398"/>
      <c r="AQ528" s="398"/>
      <c r="AR528" s="398"/>
      <c r="AS528" s="398"/>
      <c r="AT528" s="398"/>
      <c r="AU528" s="398"/>
      <c r="AV528" s="398"/>
      <c r="AW528" s="398"/>
      <c r="AX528" s="398"/>
      <c r="AY528" s="398"/>
      <c r="AZ528" s="398"/>
      <c r="BA528" s="400"/>
      <c r="BB528" s="477"/>
      <c r="BC528" s="400"/>
      <c r="BD528" s="400"/>
      <c r="BE528" s="400"/>
      <c r="BF528" s="400"/>
      <c r="BG528" s="400"/>
      <c r="BH528" s="400"/>
      <c r="BI528" s="400"/>
      <c r="BJ528" s="400"/>
      <c r="BK528" s="400"/>
      <c r="BL528" s="400"/>
      <c r="BM528" s="400"/>
      <c r="BN528" s="400"/>
      <c r="BO528" s="400"/>
      <c r="BP528" s="400"/>
      <c r="BQ528" s="400"/>
      <c r="BR528" s="400"/>
      <c r="BS528" s="400"/>
      <c r="BT528" s="400"/>
      <c r="BU528" s="400"/>
      <c r="BV528" s="400"/>
      <c r="BW528" s="400"/>
      <c r="BX528" s="400"/>
      <c r="BY528" s="400"/>
      <c r="BZ528" s="401"/>
      <c r="CA528" s="401"/>
      <c r="CB528" s="401"/>
      <c r="CC528" s="401"/>
      <c r="CD528" s="401"/>
      <c r="CE528" s="401"/>
      <c r="CF528" s="401"/>
      <c r="CG528" s="401"/>
      <c r="CH528" s="401"/>
      <c r="CI528" s="401"/>
      <c r="CJ528" s="401"/>
      <c r="CK528" s="401"/>
      <c r="CL528" s="401"/>
      <c r="CM528" s="401"/>
      <c r="CN528" s="401"/>
      <c r="CO528" s="401"/>
      <c r="CP528" s="401"/>
      <c r="CQ528" s="401"/>
      <c r="CR528" s="401"/>
      <c r="CS528" s="401"/>
      <c r="CT528" s="401"/>
      <c r="CU528" s="401"/>
      <c r="CV528" s="401"/>
      <c r="CW528" s="401"/>
      <c r="CX528" s="401"/>
      <c r="CY528" s="401"/>
      <c r="CZ528" s="401"/>
    </row>
    <row r="529" s="405" customFormat="true" ht="25.15" customHeight="true" x14ac:dyDescent="0.2">
      <c r="C529" s="1090" t="s">
        <v>296</v>
      </c>
      <c r="D529" s="1072"/>
      <c r="E529" s="744">
        <v>0.1001896509550286</v>
      </c>
      <c r="F529" s="697"/>
      <c r="G529" s="697"/>
      <c r="H529" s="1090" t="s">
        <v>309</v>
      </c>
      <c r="I529" s="1072"/>
      <c r="J529" s="745">
        <v>3.6432658526596794E-2</v>
      </c>
      <c r="K529" s="697"/>
      <c r="L529" s="697"/>
      <c r="M529" s="1090" t="s">
        <v>309</v>
      </c>
      <c r="N529" s="1072"/>
      <c r="O529" s="746">
        <v>6.9335463851207674E-2</v>
      </c>
      <c r="P529" s="697"/>
      <c r="Q529" s="697"/>
      <c r="AN529" s="398"/>
      <c r="AO529" s="398"/>
      <c r="AP529" s="398"/>
      <c r="AQ529" s="398"/>
      <c r="AR529" s="398"/>
      <c r="AS529" s="398"/>
      <c r="AT529" s="398"/>
      <c r="AU529" s="398"/>
      <c r="AV529" s="398"/>
      <c r="AW529" s="398"/>
      <c r="AX529" s="398"/>
      <c r="AY529" s="398"/>
      <c r="AZ529" s="398"/>
      <c r="BA529" s="400"/>
      <c r="BB529" s="477"/>
      <c r="BC529" s="400"/>
      <c r="BD529" s="400"/>
      <c r="BE529" s="400"/>
      <c r="BF529" s="400"/>
      <c r="BG529" s="400"/>
      <c r="BH529" s="400"/>
      <c r="BI529" s="400"/>
      <c r="BJ529" s="400"/>
      <c r="BK529" s="400"/>
      <c r="BL529" s="400"/>
      <c r="BM529" s="400"/>
      <c r="BN529" s="400"/>
      <c r="BO529" s="400"/>
      <c r="BP529" s="400"/>
      <c r="BQ529" s="400"/>
      <c r="BR529" s="400"/>
      <c r="BS529" s="400"/>
      <c r="BT529" s="400"/>
      <c r="BU529" s="400"/>
      <c r="BV529" s="400"/>
      <c r="BW529" s="400"/>
      <c r="BX529" s="400"/>
      <c r="BY529" s="400"/>
      <c r="BZ529" s="401"/>
      <c r="CA529" s="401"/>
      <c r="CB529" s="401"/>
      <c r="CC529" s="401"/>
      <c r="CD529" s="401"/>
      <c r="CE529" s="401"/>
      <c r="CF529" s="401"/>
      <c r="CG529" s="401"/>
      <c r="CH529" s="401"/>
      <c r="CI529" s="401"/>
      <c r="CJ529" s="401"/>
      <c r="CK529" s="401"/>
      <c r="CL529" s="401"/>
      <c r="CM529" s="401"/>
      <c r="CN529" s="401"/>
      <c r="CO529" s="401"/>
      <c r="CP529" s="401"/>
      <c r="CQ529" s="401"/>
      <c r="CR529" s="401"/>
      <c r="CS529" s="401"/>
      <c r="CT529" s="401"/>
      <c r="CU529" s="401"/>
      <c r="CV529" s="401"/>
      <c r="CW529" s="401"/>
      <c r="CX529" s="401"/>
      <c r="CY529" s="401"/>
      <c r="CZ529" s="401"/>
    </row>
    <row r="530" s="405" customFormat="true" ht="25.15" customHeight="true" x14ac:dyDescent="0.2">
      <c r="C530" s="1090" t="s">
        <v>294</v>
      </c>
      <c r="D530" s="1072"/>
      <c r="E530" s="744">
        <v>-0.10505957935941233</v>
      </c>
      <c r="F530" s="697"/>
      <c r="G530" s="697"/>
      <c r="H530" s="1090" t="s">
        <v>311</v>
      </c>
      <c r="I530" s="1072"/>
      <c r="J530" s="745">
        <v>4.838585206834671E-2</v>
      </c>
      <c r="K530" s="697"/>
      <c r="L530" s="697"/>
      <c r="M530" s="1090" t="s">
        <v>311</v>
      </c>
      <c r="N530" s="1072"/>
      <c r="O530" s="746">
        <v>5.8265169213690175E-2</v>
      </c>
      <c r="P530" s="697"/>
      <c r="Q530" s="697"/>
      <c r="AN530" s="398"/>
      <c r="AO530" s="398"/>
      <c r="AP530" s="398"/>
      <c r="AQ530" s="398"/>
      <c r="AR530" s="398"/>
      <c r="AS530" s="398"/>
      <c r="AT530" s="398"/>
      <c r="AU530" s="398"/>
      <c r="AV530" s="398"/>
      <c r="AW530" s="398"/>
      <c r="AX530" s="398"/>
      <c r="AY530" s="398"/>
      <c r="AZ530" s="398"/>
      <c r="BA530" s="400"/>
      <c r="BB530" s="477"/>
      <c r="BC530" s="400"/>
      <c r="BD530" s="400"/>
      <c r="BE530" s="400"/>
      <c r="BF530" s="400"/>
      <c r="BG530" s="400"/>
      <c r="BH530" s="400"/>
      <c r="BI530" s="400"/>
      <c r="BJ530" s="400"/>
      <c r="BK530" s="400"/>
      <c r="BL530" s="400"/>
      <c r="BM530" s="400"/>
      <c r="BN530" s="400"/>
      <c r="BO530" s="400"/>
      <c r="BP530" s="400"/>
      <c r="BQ530" s="400"/>
      <c r="BR530" s="400"/>
      <c r="BS530" s="400"/>
      <c r="BT530" s="400"/>
      <c r="BU530" s="400"/>
      <c r="BV530" s="400"/>
      <c r="BW530" s="400"/>
      <c r="BX530" s="400"/>
      <c r="BY530" s="400"/>
      <c r="BZ530" s="401"/>
      <c r="CA530" s="401"/>
      <c r="CB530" s="401"/>
      <c r="CC530" s="401"/>
      <c r="CD530" s="401"/>
      <c r="CE530" s="401"/>
      <c r="CF530" s="401"/>
      <c r="CG530" s="401"/>
      <c r="CH530" s="401"/>
      <c r="CI530" s="401"/>
      <c r="CJ530" s="401"/>
      <c r="CK530" s="401"/>
      <c r="CL530" s="401"/>
      <c r="CM530" s="401"/>
      <c r="CN530" s="401"/>
      <c r="CO530" s="401"/>
      <c r="CP530" s="401"/>
      <c r="CQ530" s="401"/>
      <c r="CR530" s="401"/>
      <c r="CS530" s="401"/>
      <c r="CT530" s="401"/>
      <c r="CU530" s="401"/>
      <c r="CV530" s="401"/>
      <c r="CW530" s="401"/>
      <c r="CX530" s="401"/>
      <c r="CY530" s="401"/>
      <c r="CZ530" s="401"/>
    </row>
    <row r="531" s="405" customFormat="true" ht="25.15" customHeight="true" x14ac:dyDescent="0.2">
      <c r="C531" s="1090" t="s">
        <v>331</v>
      </c>
      <c r="D531" s="1072"/>
      <c r="E531" s="744">
        <v>-2.9936302893347811E-3</v>
      </c>
      <c r="F531" s="697"/>
      <c r="G531" s="697"/>
      <c r="H531" s="1090" t="s">
        <v>306</v>
      </c>
      <c r="I531" s="1072"/>
      <c r="J531" s="745">
        <v>6.1302612633109134E-2</v>
      </c>
      <c r="K531" s="697"/>
      <c r="L531" s="697"/>
      <c r="M531" s="1090" t="s">
        <v>306</v>
      </c>
      <c r="N531" s="1072"/>
      <c r="O531" s="746">
        <v>7.4807383411408829E-2</v>
      </c>
      <c r="P531" s="697"/>
      <c r="Q531" s="697"/>
      <c r="AN531" s="398"/>
      <c r="AO531" s="398"/>
      <c r="AP531" s="398"/>
      <c r="AQ531" s="398"/>
      <c r="AR531" s="398"/>
      <c r="AS531" s="398"/>
      <c r="AT531" s="398"/>
      <c r="AU531" s="398"/>
      <c r="AV531" s="398"/>
      <c r="AW531" s="398"/>
      <c r="AX531" s="398"/>
      <c r="AY531" s="398"/>
      <c r="AZ531" s="398"/>
      <c r="BA531" s="400"/>
      <c r="BB531" s="477"/>
      <c r="BC531" s="400"/>
      <c r="BD531" s="400"/>
      <c r="BE531" s="400"/>
      <c r="BF531" s="400"/>
      <c r="BG531" s="400"/>
      <c r="BH531" s="400"/>
      <c r="BI531" s="400"/>
      <c r="BJ531" s="400"/>
      <c r="BK531" s="400"/>
      <c r="BL531" s="400"/>
      <c r="BM531" s="400"/>
      <c r="BN531" s="400"/>
      <c r="BO531" s="400"/>
      <c r="BP531" s="400"/>
      <c r="BQ531" s="400"/>
      <c r="BR531" s="400"/>
      <c r="BS531" s="400"/>
      <c r="BT531" s="400"/>
      <c r="BU531" s="400"/>
      <c r="BV531" s="400"/>
      <c r="BW531" s="400"/>
      <c r="BX531" s="400"/>
      <c r="BY531" s="400"/>
      <c r="BZ531" s="401"/>
      <c r="CA531" s="401"/>
      <c r="CB531" s="401"/>
      <c r="CC531" s="401"/>
      <c r="CD531" s="401"/>
      <c r="CE531" s="401"/>
      <c r="CF531" s="401"/>
      <c r="CG531" s="401"/>
      <c r="CH531" s="401"/>
      <c r="CI531" s="401"/>
      <c r="CJ531" s="401"/>
      <c r="CK531" s="401"/>
      <c r="CL531" s="401"/>
      <c r="CM531" s="401"/>
      <c r="CN531" s="401"/>
      <c r="CO531" s="401"/>
      <c r="CP531" s="401"/>
      <c r="CQ531" s="401"/>
      <c r="CR531" s="401"/>
      <c r="CS531" s="401"/>
      <c r="CT531" s="401"/>
      <c r="CU531" s="401"/>
      <c r="CV531" s="401"/>
      <c r="CW531" s="401"/>
      <c r="CX531" s="401"/>
      <c r="CY531" s="401"/>
      <c r="CZ531" s="401"/>
    </row>
    <row r="532" s="405" customFormat="true" ht="25.15" customHeight="true" x14ac:dyDescent="0.2">
      <c r="C532" s="1090" t="s">
        <v>332</v>
      </c>
      <c r="D532" s="1072"/>
      <c r="E532" s="744">
        <v>8.3205456374325698E-4</v>
      </c>
      <c r="F532" s="697"/>
      <c r="G532" s="697"/>
      <c r="H532" s="1090" t="s">
        <v>293</v>
      </c>
      <c r="I532" s="1072"/>
      <c r="J532" s="745">
        <v>0.11743962264096841</v>
      </c>
      <c r="K532" s="697"/>
      <c r="L532" s="697"/>
      <c r="M532" s="1090" t="s">
        <v>293</v>
      </c>
      <c r="N532" s="1072"/>
      <c r="O532" s="746">
        <v>0.12424335514573681</v>
      </c>
      <c r="P532" s="697"/>
      <c r="Q532" s="697"/>
      <c r="AN532" s="398"/>
      <c r="AO532" s="398"/>
      <c r="AP532" s="398"/>
      <c r="AQ532" s="398"/>
      <c r="AR532" s="398"/>
      <c r="AS532" s="398"/>
      <c r="AT532" s="398"/>
      <c r="AU532" s="398"/>
      <c r="AV532" s="398"/>
      <c r="AW532" s="398"/>
      <c r="AX532" s="398"/>
      <c r="AY532" s="398"/>
      <c r="AZ532" s="398"/>
      <c r="BA532" s="400"/>
      <c r="BB532" s="477"/>
      <c r="BC532" s="400"/>
      <c r="BD532" s="400"/>
      <c r="BE532" s="400"/>
      <c r="BF532" s="400"/>
      <c r="BG532" s="400"/>
      <c r="BH532" s="400"/>
      <c r="BI532" s="400"/>
      <c r="BJ532" s="400"/>
      <c r="BK532" s="400"/>
      <c r="BL532" s="400"/>
      <c r="BM532" s="400"/>
      <c r="BN532" s="400"/>
      <c r="BO532" s="400"/>
      <c r="BP532" s="400"/>
      <c r="BQ532" s="400"/>
      <c r="BR532" s="400"/>
      <c r="BS532" s="400"/>
      <c r="BT532" s="400"/>
      <c r="BU532" s="400"/>
      <c r="BV532" s="400"/>
      <c r="BW532" s="400"/>
      <c r="BX532" s="400"/>
      <c r="BY532" s="400"/>
      <c r="BZ532" s="401"/>
      <c r="CA532" s="401"/>
      <c r="CB532" s="401"/>
      <c r="CC532" s="401"/>
      <c r="CD532" s="401"/>
      <c r="CE532" s="401"/>
      <c r="CF532" s="401"/>
      <c r="CG532" s="401"/>
      <c r="CH532" s="401"/>
      <c r="CI532" s="401"/>
      <c r="CJ532" s="401"/>
      <c r="CK532" s="401"/>
      <c r="CL532" s="401"/>
      <c r="CM532" s="401"/>
      <c r="CN532" s="401"/>
      <c r="CO532" s="401"/>
      <c r="CP532" s="401"/>
      <c r="CQ532" s="401"/>
      <c r="CR532" s="401"/>
      <c r="CS532" s="401"/>
      <c r="CT532" s="401"/>
      <c r="CU532" s="401"/>
      <c r="CV532" s="401"/>
      <c r="CW532" s="401"/>
      <c r="CX532" s="401"/>
      <c r="CY532" s="401"/>
      <c r="CZ532" s="401"/>
    </row>
    <row r="533" s="405" customFormat="true" ht="25.15" customHeight="true" x14ac:dyDescent="0.2">
      <c r="C533" s="1090" t="s">
        <v>304</v>
      </c>
      <c r="D533" s="1072"/>
      <c r="E533" s="744">
        <v>-4.0846099993416388E-2</v>
      </c>
      <c r="F533" s="697"/>
      <c r="G533" s="697"/>
      <c r="H533" s="1090" t="s">
        <v>297</v>
      </c>
      <c r="I533" s="1072"/>
      <c r="J533" s="745">
        <v>0.10213572669258775</v>
      </c>
      <c r="K533" s="697"/>
      <c r="L533" s="697"/>
      <c r="M533" s="1090" t="s">
        <v>297</v>
      </c>
      <c r="N533" s="1072"/>
      <c r="O533" s="746">
        <v>9.5976335321694972E-2</v>
      </c>
      <c r="P533" s="697"/>
      <c r="Q533" s="697"/>
      <c r="AN533" s="398"/>
      <c r="AO533" s="398"/>
      <c r="AP533" s="398"/>
      <c r="AQ533" s="398"/>
      <c r="AR533" s="398"/>
      <c r="AS533" s="398"/>
      <c r="AT533" s="398"/>
      <c r="AU533" s="398"/>
      <c r="AV533" s="398"/>
      <c r="AW533" s="398"/>
      <c r="AX533" s="398"/>
      <c r="AY533" s="398"/>
      <c r="AZ533" s="398"/>
      <c r="BA533" s="400"/>
      <c r="BB533" s="477"/>
      <c r="BC533" s="400"/>
      <c r="BD533" s="400"/>
      <c r="BE533" s="400"/>
      <c r="BF533" s="400"/>
      <c r="BG533" s="400"/>
      <c r="BH533" s="400"/>
      <c r="BI533" s="400"/>
      <c r="BJ533" s="400"/>
      <c r="BK533" s="400"/>
      <c r="BL533" s="400"/>
      <c r="BM533" s="400"/>
      <c r="BN533" s="400"/>
      <c r="BO533" s="400"/>
      <c r="BP533" s="400"/>
      <c r="BQ533" s="400"/>
      <c r="BR533" s="400"/>
      <c r="BS533" s="400"/>
      <c r="BT533" s="400"/>
      <c r="BU533" s="400"/>
      <c r="BV533" s="400"/>
      <c r="BW533" s="400"/>
      <c r="BX533" s="400"/>
      <c r="BY533" s="400"/>
      <c r="BZ533" s="401"/>
      <c r="CA533" s="401"/>
      <c r="CB533" s="401"/>
      <c r="CC533" s="401"/>
      <c r="CD533" s="401"/>
      <c r="CE533" s="401"/>
      <c r="CF533" s="401"/>
      <c r="CG533" s="401"/>
      <c r="CH533" s="401"/>
      <c r="CI533" s="401"/>
      <c r="CJ533" s="401"/>
      <c r="CK533" s="401"/>
      <c r="CL533" s="401"/>
      <c r="CM533" s="401"/>
      <c r="CN533" s="401"/>
      <c r="CO533" s="401"/>
      <c r="CP533" s="401"/>
      <c r="CQ533" s="401"/>
      <c r="CR533" s="401"/>
      <c r="CS533" s="401"/>
      <c r="CT533" s="401"/>
      <c r="CU533" s="401"/>
      <c r="CV533" s="401"/>
      <c r="CW533" s="401"/>
      <c r="CX533" s="401"/>
      <c r="CY533" s="401"/>
      <c r="CZ533" s="401"/>
    </row>
    <row r="534" s="405" customFormat="true" ht="25.15" customHeight="true" x14ac:dyDescent="0.2">
      <c r="C534" s="1090" t="s">
        <v>310</v>
      </c>
      <c r="D534" s="1072"/>
      <c r="E534" s="744">
        <v>-5.1716984252336097E-2</v>
      </c>
      <c r="F534" s="697"/>
      <c r="G534" s="697"/>
      <c r="H534" s="1090" t="s">
        <v>300</v>
      </c>
      <c r="I534" s="1072"/>
      <c r="J534" s="745">
        <v>8.6603292313523955E-2</v>
      </c>
      <c r="K534" s="697"/>
      <c r="L534" s="697"/>
      <c r="M534" s="1090" t="s">
        <v>300</v>
      </c>
      <c r="N534" s="1072"/>
      <c r="O534" s="746">
        <v>8.8980194721451883E-2</v>
      </c>
      <c r="P534" s="697"/>
      <c r="Q534" s="697"/>
      <c r="AN534" s="398"/>
      <c r="AO534" s="398"/>
      <c r="AP534" s="398"/>
      <c r="AQ534" s="398"/>
      <c r="AR534" s="398"/>
      <c r="AS534" s="398"/>
      <c r="AT534" s="398"/>
      <c r="AU534" s="398"/>
      <c r="AV534" s="398"/>
      <c r="AW534" s="398"/>
      <c r="AX534" s="398"/>
      <c r="AY534" s="398"/>
      <c r="AZ534" s="398"/>
      <c r="BA534" s="400"/>
      <c r="BB534" s="477"/>
      <c r="BC534" s="400"/>
      <c r="BD534" s="400"/>
      <c r="BE534" s="400"/>
      <c r="BF534" s="400"/>
      <c r="BG534" s="400"/>
      <c r="BH534" s="400"/>
      <c r="BI534" s="400"/>
      <c r="BJ534" s="400"/>
      <c r="BK534" s="400"/>
      <c r="BL534" s="400"/>
      <c r="BM534" s="400"/>
      <c r="BN534" s="400"/>
      <c r="BO534" s="400"/>
      <c r="BP534" s="400"/>
      <c r="BQ534" s="400"/>
      <c r="BR534" s="400"/>
      <c r="BS534" s="400"/>
      <c r="BT534" s="400"/>
      <c r="BU534" s="400"/>
      <c r="BV534" s="400"/>
      <c r="BW534" s="400"/>
      <c r="BX534" s="400"/>
      <c r="BY534" s="400"/>
      <c r="BZ534" s="401"/>
      <c r="CA534" s="401"/>
      <c r="CB534" s="401"/>
      <c r="CC534" s="401"/>
      <c r="CD534" s="401"/>
      <c r="CE534" s="401"/>
      <c r="CF534" s="401"/>
      <c r="CG534" s="401"/>
      <c r="CH534" s="401"/>
      <c r="CI534" s="401"/>
      <c r="CJ534" s="401"/>
      <c r="CK534" s="401"/>
      <c r="CL534" s="401"/>
      <c r="CM534" s="401"/>
      <c r="CN534" s="401"/>
      <c r="CO534" s="401"/>
      <c r="CP534" s="401"/>
      <c r="CQ534" s="401"/>
      <c r="CR534" s="401"/>
      <c r="CS534" s="401"/>
      <c r="CT534" s="401"/>
      <c r="CU534" s="401"/>
      <c r="CV534" s="401"/>
      <c r="CW534" s="401"/>
      <c r="CX534" s="401"/>
      <c r="CY534" s="401"/>
      <c r="CZ534" s="401"/>
    </row>
    <row r="535" s="405" customFormat="true" ht="25.15" customHeight="true" x14ac:dyDescent="0.2">
      <c r="C535" s="1090" t="s">
        <v>320</v>
      </c>
      <c r="D535" s="1072"/>
      <c r="E535" s="744">
        <v>-1.8802930905110451E-2</v>
      </c>
      <c r="F535" s="697"/>
      <c r="G535" s="697"/>
      <c r="H535" s="1090" t="s">
        <v>314</v>
      </c>
      <c r="I535" s="1072"/>
      <c r="J535" s="745">
        <v>-4.7444375158658687E-2</v>
      </c>
      <c r="K535" s="697"/>
      <c r="L535" s="697"/>
      <c r="M535" s="1090" t="s">
        <v>314</v>
      </c>
      <c r="N535" s="1072"/>
      <c r="O535" s="746">
        <v>-4.2921973032506396E-2</v>
      </c>
      <c r="P535" s="697"/>
      <c r="Q535" s="697"/>
      <c r="AN535" s="398"/>
      <c r="AO535" s="398"/>
      <c r="AP535" s="398"/>
      <c r="AQ535" s="398"/>
      <c r="AR535" s="398"/>
      <c r="AS535" s="398"/>
      <c r="AT535" s="398"/>
      <c r="AU535" s="398"/>
      <c r="AV535" s="398"/>
      <c r="AW535" s="398"/>
      <c r="AX535" s="398"/>
      <c r="AY535" s="398"/>
      <c r="AZ535" s="398"/>
      <c r="BA535" s="400"/>
      <c r="BB535" s="477"/>
      <c r="BC535" s="400"/>
      <c r="BD535" s="400"/>
      <c r="BE535" s="400"/>
      <c r="BF535" s="400"/>
      <c r="BG535" s="400"/>
      <c r="BH535" s="400"/>
      <c r="BI535" s="400"/>
      <c r="BJ535" s="400"/>
      <c r="BK535" s="400"/>
      <c r="BL535" s="400"/>
      <c r="BM535" s="400"/>
      <c r="BN535" s="400"/>
      <c r="BO535" s="400"/>
      <c r="BP535" s="400"/>
      <c r="BQ535" s="400"/>
      <c r="BR535" s="400"/>
      <c r="BS535" s="400"/>
      <c r="BT535" s="400"/>
      <c r="BU535" s="400"/>
      <c r="BV535" s="400"/>
      <c r="BW535" s="400"/>
      <c r="BX535" s="400"/>
      <c r="BY535" s="400"/>
      <c r="BZ535" s="401"/>
      <c r="CA535" s="401"/>
      <c r="CB535" s="401"/>
      <c r="CC535" s="401"/>
      <c r="CD535" s="401"/>
      <c r="CE535" s="401"/>
      <c r="CF535" s="401"/>
      <c r="CG535" s="401"/>
      <c r="CH535" s="401"/>
      <c r="CI535" s="401"/>
      <c r="CJ535" s="401"/>
      <c r="CK535" s="401"/>
      <c r="CL535" s="401"/>
      <c r="CM535" s="401"/>
      <c r="CN535" s="401"/>
      <c r="CO535" s="401"/>
      <c r="CP535" s="401"/>
      <c r="CQ535" s="401"/>
      <c r="CR535" s="401"/>
      <c r="CS535" s="401"/>
      <c r="CT535" s="401"/>
      <c r="CU535" s="401"/>
      <c r="CV535" s="401"/>
      <c r="CW535" s="401"/>
      <c r="CX535" s="401"/>
      <c r="CY535" s="401"/>
      <c r="CZ535" s="401"/>
    </row>
    <row r="536" s="405" customFormat="true" ht="25.15" customHeight="true" x14ac:dyDescent="0.2">
      <c r="C536" s="1090" t="s">
        <v>335</v>
      </c>
      <c r="D536" s="1072"/>
      <c r="E536" s="744">
        <v>7.0817247868700346E-3</v>
      </c>
      <c r="F536" s="697"/>
      <c r="G536" s="697"/>
      <c r="H536" s="1090" t="s">
        <v>312</v>
      </c>
      <c r="I536" s="1072"/>
      <c r="J536" s="745">
        <v>-5.1622505179152962E-2</v>
      </c>
      <c r="K536" s="697"/>
      <c r="L536" s="697"/>
      <c r="M536" s="1090" t="s">
        <v>312</v>
      </c>
      <c r="N536" s="1072"/>
      <c r="O536" s="746">
        <v>-2.1164779729578472E-2</v>
      </c>
      <c r="P536" s="697"/>
      <c r="Q536" s="697"/>
      <c r="AN536" s="398"/>
      <c r="AO536" s="398"/>
      <c r="AP536" s="398"/>
      <c r="AQ536" s="398"/>
      <c r="AR536" s="398"/>
      <c r="AS536" s="398"/>
      <c r="AT536" s="398"/>
      <c r="AU536" s="398"/>
      <c r="AV536" s="398"/>
      <c r="AW536" s="398"/>
      <c r="AX536" s="398"/>
      <c r="AY536" s="398"/>
      <c r="AZ536" s="398"/>
      <c r="BA536" s="400"/>
      <c r="BB536" s="477"/>
      <c r="BC536" s="400"/>
      <c r="BD536" s="400"/>
      <c r="BE536" s="400"/>
      <c r="BF536" s="400"/>
      <c r="BG536" s="400"/>
      <c r="BH536" s="400"/>
      <c r="BI536" s="400"/>
      <c r="BJ536" s="400"/>
      <c r="BK536" s="400"/>
      <c r="BL536" s="400"/>
      <c r="BM536" s="400"/>
      <c r="BN536" s="400"/>
      <c r="BO536" s="400"/>
      <c r="BP536" s="400"/>
      <c r="BQ536" s="400"/>
      <c r="BR536" s="400"/>
      <c r="BS536" s="400"/>
      <c r="BT536" s="400"/>
      <c r="BU536" s="400"/>
      <c r="BV536" s="400"/>
      <c r="BW536" s="400"/>
      <c r="BX536" s="400"/>
      <c r="BY536" s="400"/>
      <c r="BZ536" s="401"/>
      <c r="CA536" s="401"/>
      <c r="CB536" s="401"/>
      <c r="CC536" s="401"/>
      <c r="CD536" s="401"/>
      <c r="CE536" s="401"/>
      <c r="CF536" s="401"/>
      <c r="CG536" s="401"/>
      <c r="CH536" s="401"/>
      <c r="CI536" s="401"/>
      <c r="CJ536" s="401"/>
      <c r="CK536" s="401"/>
      <c r="CL536" s="401"/>
      <c r="CM536" s="401"/>
      <c r="CN536" s="401"/>
      <c r="CO536" s="401"/>
      <c r="CP536" s="401"/>
      <c r="CQ536" s="401"/>
      <c r="CR536" s="401"/>
      <c r="CS536" s="401"/>
      <c r="CT536" s="401"/>
      <c r="CU536" s="401"/>
      <c r="CV536" s="401"/>
      <c r="CW536" s="401"/>
      <c r="CX536" s="401"/>
      <c r="CY536" s="401"/>
      <c r="CZ536" s="401"/>
    </row>
    <row r="537" s="405" customFormat="true" ht="25.15" customHeight="true" x14ac:dyDescent="0.2">
      <c r="C537" s="1090" t="s">
        <v>307</v>
      </c>
      <c r="D537" s="1072"/>
      <c r="E537" s="744">
        <v>5.6391960592757084E-2</v>
      </c>
      <c r="F537" s="697"/>
      <c r="G537" s="697"/>
      <c r="H537" s="1090" t="s">
        <v>324</v>
      </c>
      <c r="I537" s="1072"/>
      <c r="J537" s="745">
        <v>-1.8162427674258533E-2</v>
      </c>
      <c r="K537" s="697"/>
      <c r="L537" s="697"/>
      <c r="M537" s="1090" t="s">
        <v>324</v>
      </c>
      <c r="N537" s="1072"/>
      <c r="O537" s="746">
        <v>1.8176763410470254E-2</v>
      </c>
      <c r="P537" s="697"/>
      <c r="Q537" s="697"/>
      <c r="AN537" s="398"/>
      <c r="AO537" s="398"/>
      <c r="AP537" s="398"/>
      <c r="AQ537" s="398"/>
      <c r="AR537" s="398"/>
      <c r="AS537" s="398"/>
      <c r="AT537" s="398"/>
      <c r="AU537" s="398"/>
      <c r="AV537" s="398"/>
      <c r="AW537" s="398"/>
      <c r="AX537" s="398"/>
      <c r="AY537" s="398"/>
      <c r="AZ537" s="398"/>
      <c r="BA537" s="400"/>
      <c r="BB537" s="477"/>
      <c r="BC537" s="400"/>
      <c r="BD537" s="400"/>
      <c r="BE537" s="400"/>
      <c r="BF537" s="400"/>
      <c r="BG537" s="400"/>
      <c r="BH537" s="400"/>
      <c r="BI537" s="400"/>
      <c r="BJ537" s="400"/>
      <c r="BK537" s="400"/>
      <c r="BL537" s="400"/>
      <c r="BM537" s="400"/>
      <c r="BN537" s="400"/>
      <c r="BO537" s="400"/>
      <c r="BP537" s="400"/>
      <c r="BQ537" s="400"/>
      <c r="BR537" s="400"/>
      <c r="BS537" s="400"/>
      <c r="BT537" s="400"/>
      <c r="BU537" s="400"/>
      <c r="BV537" s="400"/>
      <c r="BW537" s="400"/>
      <c r="BX537" s="400"/>
      <c r="BY537" s="400"/>
      <c r="BZ537" s="401"/>
      <c r="CA537" s="401"/>
      <c r="CB537" s="401"/>
      <c r="CC537" s="401"/>
      <c r="CD537" s="401"/>
      <c r="CE537" s="401"/>
      <c r="CF537" s="401"/>
      <c r="CG537" s="401"/>
      <c r="CH537" s="401"/>
      <c r="CI537" s="401"/>
      <c r="CJ537" s="401"/>
      <c r="CK537" s="401"/>
      <c r="CL537" s="401"/>
      <c r="CM537" s="401"/>
      <c r="CN537" s="401"/>
      <c r="CO537" s="401"/>
      <c r="CP537" s="401"/>
      <c r="CQ537" s="401"/>
      <c r="CR537" s="401"/>
      <c r="CS537" s="401"/>
      <c r="CT537" s="401"/>
      <c r="CU537" s="401"/>
      <c r="CV537" s="401"/>
      <c r="CW537" s="401"/>
      <c r="CX537" s="401"/>
      <c r="CY537" s="401"/>
      <c r="CZ537" s="401"/>
    </row>
    <row r="538" s="405" customFormat="true" ht="25.15" customHeight="true" x14ac:dyDescent="0.2">
      <c r="C538" s="1090" t="s">
        <v>327</v>
      </c>
      <c r="D538" s="1072"/>
      <c r="E538" s="744">
        <v>1.5741215417299673E-2</v>
      </c>
      <c r="F538" s="697"/>
      <c r="G538" s="697"/>
      <c r="H538" s="1090" t="s">
        <v>315</v>
      </c>
      <c r="I538" s="1072"/>
      <c r="J538" s="745">
        <v>-4.7085340788552879E-2</v>
      </c>
      <c r="K538" s="697"/>
      <c r="L538" s="697"/>
      <c r="M538" s="1090" t="s">
        <v>315</v>
      </c>
      <c r="N538" s="1072"/>
      <c r="O538" s="746">
        <v>-2.5140845239249716E-2</v>
      </c>
      <c r="P538" s="697"/>
      <c r="Q538" s="697"/>
      <c r="AN538" s="398"/>
      <c r="AO538" s="398"/>
      <c r="AP538" s="398"/>
      <c r="AQ538" s="398"/>
      <c r="AR538" s="398"/>
      <c r="AS538" s="398"/>
      <c r="AT538" s="398"/>
      <c r="AU538" s="398"/>
      <c r="AV538" s="398"/>
      <c r="AW538" s="398"/>
      <c r="AX538" s="398"/>
      <c r="AY538" s="398"/>
      <c r="AZ538" s="398"/>
      <c r="BA538" s="400"/>
      <c r="BB538" s="477"/>
      <c r="BC538" s="400"/>
      <c r="BD538" s="400"/>
      <c r="BE538" s="400"/>
      <c r="BF538" s="400"/>
      <c r="BG538" s="400"/>
      <c r="BH538" s="400"/>
      <c r="BI538" s="400"/>
      <c r="BJ538" s="400"/>
      <c r="BK538" s="400"/>
      <c r="BL538" s="400"/>
      <c r="BM538" s="400"/>
      <c r="BN538" s="400"/>
      <c r="BO538" s="400"/>
      <c r="BP538" s="400"/>
      <c r="BQ538" s="400"/>
      <c r="BR538" s="400"/>
      <c r="BS538" s="400"/>
      <c r="BT538" s="400"/>
      <c r="BU538" s="400"/>
      <c r="BV538" s="400"/>
      <c r="BW538" s="400"/>
      <c r="BX538" s="400"/>
      <c r="BY538" s="400"/>
      <c r="BZ538" s="401"/>
      <c r="CA538" s="401"/>
      <c r="CB538" s="401"/>
      <c r="CC538" s="401"/>
      <c r="CD538" s="401"/>
      <c r="CE538" s="401"/>
      <c r="CF538" s="401"/>
      <c r="CG538" s="401"/>
      <c r="CH538" s="401"/>
      <c r="CI538" s="401"/>
      <c r="CJ538" s="401"/>
      <c r="CK538" s="401"/>
      <c r="CL538" s="401"/>
      <c r="CM538" s="401"/>
      <c r="CN538" s="401"/>
      <c r="CO538" s="401"/>
      <c r="CP538" s="401"/>
      <c r="CQ538" s="401"/>
      <c r="CR538" s="401"/>
      <c r="CS538" s="401"/>
      <c r="CT538" s="401"/>
      <c r="CU538" s="401"/>
      <c r="CV538" s="401"/>
      <c r="CW538" s="401"/>
      <c r="CX538" s="401"/>
      <c r="CY538" s="401"/>
      <c r="CZ538" s="401"/>
    </row>
    <row r="539" s="405" customFormat="true" ht="25.15" customHeight="true" x14ac:dyDescent="0.2">
      <c r="C539" s="1090" t="s">
        <v>305</v>
      </c>
      <c r="D539" s="1072"/>
      <c r="E539" s="744">
        <v>6.2483534614115009E-2</v>
      </c>
      <c r="F539" s="697"/>
      <c r="G539" s="697"/>
      <c r="H539" s="1090" t="s">
        <v>303</v>
      </c>
      <c r="I539" s="1072"/>
      <c r="J539" s="745">
        <v>-8.5133423428041019E-2</v>
      </c>
      <c r="K539" s="697"/>
      <c r="L539" s="697"/>
      <c r="M539" s="1090" t="s">
        <v>303</v>
      </c>
      <c r="N539" s="1072"/>
      <c r="O539" s="746">
        <v>-7.0732201634910785E-2</v>
      </c>
      <c r="P539" s="697"/>
      <c r="Q539" s="697"/>
      <c r="AN539" s="398"/>
      <c r="AO539" s="398"/>
      <c r="AP539" s="398"/>
      <c r="AQ539" s="398"/>
      <c r="AR539" s="398"/>
      <c r="AS539" s="398"/>
      <c r="AT539" s="398"/>
      <c r="AU539" s="398"/>
      <c r="AV539" s="398"/>
      <c r="AW539" s="398"/>
      <c r="AX539" s="398"/>
      <c r="AY539" s="398"/>
      <c r="AZ539" s="398"/>
      <c r="BA539" s="400"/>
      <c r="BB539" s="477"/>
      <c r="BC539" s="400"/>
      <c r="BD539" s="400"/>
      <c r="BE539" s="400"/>
      <c r="BF539" s="400"/>
      <c r="BG539" s="400"/>
      <c r="BH539" s="400"/>
      <c r="BI539" s="400"/>
      <c r="BJ539" s="400"/>
      <c r="BK539" s="400"/>
      <c r="BL539" s="400"/>
      <c r="BM539" s="400"/>
      <c r="BN539" s="400"/>
      <c r="BO539" s="400"/>
      <c r="BP539" s="400"/>
      <c r="BQ539" s="400"/>
      <c r="BR539" s="400"/>
      <c r="BS539" s="400"/>
      <c r="BT539" s="400"/>
      <c r="BU539" s="400"/>
      <c r="BV539" s="400"/>
      <c r="BW539" s="400"/>
      <c r="BX539" s="400"/>
      <c r="BY539" s="400"/>
      <c r="BZ539" s="401"/>
      <c r="CA539" s="401"/>
      <c r="CB539" s="401"/>
      <c r="CC539" s="401"/>
      <c r="CD539" s="401"/>
      <c r="CE539" s="401"/>
      <c r="CF539" s="401"/>
      <c r="CG539" s="401"/>
      <c r="CH539" s="401"/>
      <c r="CI539" s="401"/>
      <c r="CJ539" s="401"/>
      <c r="CK539" s="401"/>
      <c r="CL539" s="401"/>
      <c r="CM539" s="401"/>
      <c r="CN539" s="401"/>
      <c r="CO539" s="401"/>
      <c r="CP539" s="401"/>
      <c r="CQ539" s="401"/>
      <c r="CR539" s="401"/>
      <c r="CS539" s="401"/>
      <c r="CT539" s="401"/>
      <c r="CU539" s="401"/>
      <c r="CV539" s="401"/>
      <c r="CW539" s="401"/>
      <c r="CX539" s="401"/>
      <c r="CY539" s="401"/>
      <c r="CZ539" s="401"/>
    </row>
    <row r="540" s="405" customFormat="true" ht="25.15" customHeight="true" x14ac:dyDescent="0.2">
      <c r="C540" s="1090" t="s">
        <v>325</v>
      </c>
      <c r="D540" s="1072"/>
      <c r="E540" s="744">
        <v>1.6096572729842981E-2</v>
      </c>
      <c r="F540" s="697"/>
      <c r="G540" s="697"/>
      <c r="H540" s="1090" t="s">
        <v>313</v>
      </c>
      <c r="I540" s="1072"/>
      <c r="J540" s="745">
        <v>3.6297796594841981E-2</v>
      </c>
      <c r="K540" s="697"/>
      <c r="L540" s="697"/>
      <c r="M540" s="1090" t="s">
        <v>313</v>
      </c>
      <c r="N540" s="1072"/>
      <c r="O540" s="746">
        <v>4.8596804081289462E-2</v>
      </c>
      <c r="P540" s="697"/>
      <c r="Q540" s="697"/>
      <c r="AN540" s="398"/>
      <c r="AO540" s="398"/>
      <c r="AP540" s="398"/>
      <c r="AQ540" s="398"/>
      <c r="AR540" s="398"/>
      <c r="AS540" s="398"/>
      <c r="AT540" s="398"/>
      <c r="AU540" s="398"/>
      <c r="AV540" s="398"/>
      <c r="AW540" s="398"/>
      <c r="AX540" s="398"/>
      <c r="AY540" s="398"/>
      <c r="AZ540" s="398"/>
      <c r="BA540" s="400"/>
      <c r="BB540" s="477"/>
      <c r="BC540" s="400"/>
      <c r="BD540" s="400"/>
      <c r="BE540" s="400"/>
      <c r="BF540" s="400"/>
      <c r="BG540" s="400"/>
      <c r="BH540" s="400"/>
      <c r="BI540" s="400"/>
      <c r="BJ540" s="400"/>
      <c r="BK540" s="400"/>
      <c r="BL540" s="400"/>
      <c r="BM540" s="400"/>
      <c r="BN540" s="400"/>
      <c r="BO540" s="400"/>
      <c r="BP540" s="400"/>
      <c r="BQ540" s="400"/>
      <c r="BR540" s="400"/>
      <c r="BS540" s="400"/>
      <c r="BT540" s="400"/>
      <c r="BU540" s="400"/>
      <c r="BV540" s="400"/>
      <c r="BW540" s="400"/>
      <c r="BX540" s="400"/>
      <c r="BY540" s="400"/>
      <c r="BZ540" s="401"/>
      <c r="CA540" s="401"/>
      <c r="CB540" s="401"/>
      <c r="CC540" s="401"/>
      <c r="CD540" s="401"/>
      <c r="CE540" s="401"/>
      <c r="CF540" s="401"/>
      <c r="CG540" s="401"/>
      <c r="CH540" s="401"/>
      <c r="CI540" s="401"/>
      <c r="CJ540" s="401"/>
      <c r="CK540" s="401"/>
      <c r="CL540" s="401"/>
      <c r="CM540" s="401"/>
      <c r="CN540" s="401"/>
      <c r="CO540" s="401"/>
      <c r="CP540" s="401"/>
      <c r="CQ540" s="401"/>
      <c r="CR540" s="401"/>
      <c r="CS540" s="401"/>
      <c r="CT540" s="401"/>
      <c r="CU540" s="401"/>
      <c r="CV540" s="401"/>
      <c r="CW540" s="401"/>
      <c r="CX540" s="401"/>
      <c r="CY540" s="401"/>
      <c r="CZ540" s="401"/>
    </row>
    <row r="541" s="405" customFormat="true" ht="25.15" customHeight="true" x14ac:dyDescent="0.2">
      <c r="C541" s="1090" t="s">
        <v>328</v>
      </c>
      <c r="D541" s="1072"/>
      <c r="E541" s="744">
        <v>1.2444913860571673E-2</v>
      </c>
      <c r="F541" s="697"/>
      <c r="G541" s="697"/>
      <c r="H541" s="1090" t="s">
        <v>339</v>
      </c>
      <c r="I541" s="1072"/>
      <c r="J541" s="745">
        <v>-3.1856754152219686E-3</v>
      </c>
      <c r="K541" s="697"/>
      <c r="L541" s="697"/>
      <c r="M541" s="1090" t="s">
        <v>339</v>
      </c>
      <c r="N541" s="1072"/>
      <c r="O541" s="746">
        <v>3.0943648606448098E-3</v>
      </c>
      <c r="P541" s="697"/>
      <c r="Q541" s="697"/>
      <c r="AN541" s="398"/>
      <c r="AO541" s="398"/>
      <c r="AP541" s="398"/>
      <c r="AQ541" s="398"/>
      <c r="AR541" s="398"/>
      <c r="AS541" s="398"/>
      <c r="AT541" s="398"/>
      <c r="AU541" s="398"/>
      <c r="AV541" s="398"/>
      <c r="AW541" s="398"/>
      <c r="AX541" s="398"/>
      <c r="AY541" s="398"/>
      <c r="AZ541" s="398"/>
      <c r="BA541" s="400"/>
      <c r="BB541" s="477"/>
      <c r="BC541" s="400"/>
      <c r="BD541" s="400"/>
      <c r="BE541" s="400"/>
      <c r="BF541" s="400"/>
      <c r="BG541" s="400"/>
      <c r="BH541" s="400"/>
      <c r="BI541" s="400"/>
      <c r="BJ541" s="400"/>
      <c r="BK541" s="400"/>
      <c r="BL541" s="400"/>
      <c r="BM541" s="400"/>
      <c r="BN541" s="400"/>
      <c r="BO541" s="400"/>
      <c r="BP541" s="400"/>
      <c r="BQ541" s="400"/>
      <c r="BR541" s="400"/>
      <c r="BS541" s="400"/>
      <c r="BT541" s="400"/>
      <c r="BU541" s="400"/>
      <c r="BV541" s="400"/>
      <c r="BW541" s="400"/>
      <c r="BX541" s="400"/>
      <c r="BY541" s="400"/>
      <c r="BZ541" s="401"/>
      <c r="CA541" s="401"/>
      <c r="CB541" s="401"/>
      <c r="CC541" s="401"/>
      <c r="CD541" s="401"/>
      <c r="CE541" s="401"/>
      <c r="CF541" s="401"/>
      <c r="CG541" s="401"/>
      <c r="CH541" s="401"/>
      <c r="CI541" s="401"/>
      <c r="CJ541" s="401"/>
      <c r="CK541" s="401"/>
      <c r="CL541" s="401"/>
      <c r="CM541" s="401"/>
      <c r="CN541" s="401"/>
      <c r="CO541" s="401"/>
      <c r="CP541" s="401"/>
      <c r="CQ541" s="401"/>
      <c r="CR541" s="401"/>
      <c r="CS541" s="401"/>
      <c r="CT541" s="401"/>
      <c r="CU541" s="401"/>
      <c r="CV541" s="401"/>
      <c r="CW541" s="401"/>
      <c r="CX541" s="401"/>
      <c r="CY541" s="401"/>
      <c r="CZ541" s="401"/>
    </row>
    <row r="542" s="405" customFormat="true" ht="25.15" customHeight="true" x14ac:dyDescent="0.2">
      <c r="C542" s="1090" t="s">
        <v>329</v>
      </c>
      <c r="D542" s="1072"/>
      <c r="E542" s="744">
        <v>1.0911911058126304E-2</v>
      </c>
      <c r="F542" s="697"/>
      <c r="G542" s="697"/>
      <c r="H542" s="1090" t="s">
        <v>316</v>
      </c>
      <c r="I542" s="1072"/>
      <c r="J542" s="745">
        <v>3.9039708506215978E-2</v>
      </c>
      <c r="K542" s="697"/>
      <c r="L542" s="697"/>
      <c r="M542" s="1090" t="s">
        <v>316</v>
      </c>
      <c r="N542" s="1072"/>
      <c r="O542" s="746">
        <v>3.9933654795469918E-2</v>
      </c>
      <c r="P542" s="697"/>
      <c r="Q542" s="697"/>
      <c r="AN542" s="398"/>
      <c r="AO542" s="398"/>
      <c r="AP542" s="398"/>
      <c r="AQ542" s="398"/>
      <c r="AR542" s="398"/>
      <c r="AS542" s="398"/>
      <c r="AT542" s="398"/>
      <c r="AU542" s="398"/>
      <c r="AV542" s="398"/>
      <c r="AW542" s="398"/>
      <c r="AX542" s="398"/>
      <c r="AY542" s="398"/>
      <c r="AZ542" s="398"/>
      <c r="BA542" s="400"/>
      <c r="BB542" s="477"/>
      <c r="BC542" s="400"/>
      <c r="BD542" s="400"/>
      <c r="BE542" s="400"/>
      <c r="BF542" s="400"/>
      <c r="BG542" s="400"/>
      <c r="BH542" s="400"/>
      <c r="BI542" s="400"/>
      <c r="BJ542" s="400"/>
      <c r="BK542" s="400"/>
      <c r="BL542" s="400"/>
      <c r="BM542" s="400"/>
      <c r="BN542" s="400"/>
      <c r="BO542" s="400"/>
      <c r="BP542" s="400"/>
      <c r="BQ542" s="400"/>
      <c r="BR542" s="400"/>
      <c r="BS542" s="400"/>
      <c r="BT542" s="400"/>
      <c r="BU542" s="400"/>
      <c r="BV542" s="400"/>
      <c r="BW542" s="400"/>
      <c r="BX542" s="400"/>
      <c r="BY542" s="400"/>
      <c r="BZ542" s="401"/>
      <c r="CA542" s="401"/>
      <c r="CB542" s="401"/>
      <c r="CC542" s="401"/>
      <c r="CD542" s="401"/>
      <c r="CE542" s="401"/>
      <c r="CF542" s="401"/>
      <c r="CG542" s="401"/>
      <c r="CH542" s="401"/>
      <c r="CI542" s="401"/>
      <c r="CJ542" s="401"/>
      <c r="CK542" s="401"/>
      <c r="CL542" s="401"/>
      <c r="CM542" s="401"/>
      <c r="CN542" s="401"/>
      <c r="CO542" s="401"/>
      <c r="CP542" s="401"/>
      <c r="CQ542" s="401"/>
      <c r="CR542" s="401"/>
      <c r="CS542" s="401"/>
      <c r="CT542" s="401"/>
      <c r="CU542" s="401"/>
      <c r="CV542" s="401"/>
      <c r="CW542" s="401"/>
      <c r="CX542" s="401"/>
      <c r="CY542" s="401"/>
      <c r="CZ542" s="401"/>
    </row>
    <row r="543" s="405" customFormat="true" ht="25.15" customHeight="true" x14ac:dyDescent="0.2">
      <c r="C543" s="1090" t="s">
        <v>298</v>
      </c>
      <c r="D543" s="1072"/>
      <c r="E543" s="744">
        <v>-5.4567391522009095E-2</v>
      </c>
      <c r="F543" s="697"/>
      <c r="G543" s="697"/>
      <c r="H543" s="1090" t="s">
        <v>299</v>
      </c>
      <c r="I543" s="1072"/>
      <c r="J543" s="745">
        <v>6.2896793455219327E-2</v>
      </c>
      <c r="K543" s="697"/>
      <c r="L543" s="697"/>
      <c r="M543" s="1090" t="s">
        <v>299</v>
      </c>
      <c r="N543" s="1072"/>
      <c r="O543" s="746">
        <v>0.10767914716657434</v>
      </c>
      <c r="P543" s="697"/>
      <c r="Q543" s="697"/>
      <c r="AN543" s="398"/>
      <c r="AO543" s="398"/>
      <c r="AP543" s="398"/>
      <c r="AQ543" s="398"/>
      <c r="AR543" s="398"/>
      <c r="AS543" s="398"/>
      <c r="AT543" s="398"/>
      <c r="AU543" s="398"/>
      <c r="AV543" s="398"/>
      <c r="AW543" s="398"/>
      <c r="AX543" s="398"/>
      <c r="AY543" s="398"/>
      <c r="AZ543" s="398"/>
      <c r="BA543" s="400"/>
      <c r="BB543" s="477"/>
      <c r="BC543" s="400"/>
      <c r="BD543" s="400"/>
      <c r="BE543" s="400"/>
      <c r="BF543" s="400"/>
      <c r="BG543" s="400"/>
      <c r="BH543" s="400"/>
      <c r="BI543" s="400"/>
      <c r="BJ543" s="400"/>
      <c r="BK543" s="400"/>
      <c r="BL543" s="400"/>
      <c r="BM543" s="400"/>
      <c r="BN543" s="400"/>
      <c r="BO543" s="400"/>
      <c r="BP543" s="400"/>
      <c r="BQ543" s="400"/>
      <c r="BR543" s="400"/>
      <c r="BS543" s="400"/>
      <c r="BT543" s="400"/>
      <c r="BU543" s="400"/>
      <c r="BV543" s="400"/>
      <c r="BW543" s="400"/>
      <c r="BX543" s="400"/>
      <c r="BY543" s="400"/>
      <c r="BZ543" s="401"/>
      <c r="CA543" s="401"/>
      <c r="CB543" s="401"/>
      <c r="CC543" s="401"/>
      <c r="CD543" s="401"/>
      <c r="CE543" s="401"/>
      <c r="CF543" s="401"/>
      <c r="CG543" s="401"/>
      <c r="CH543" s="401"/>
      <c r="CI543" s="401"/>
      <c r="CJ543" s="401"/>
      <c r="CK543" s="401"/>
      <c r="CL543" s="401"/>
      <c r="CM543" s="401"/>
      <c r="CN543" s="401"/>
      <c r="CO543" s="401"/>
      <c r="CP543" s="401"/>
      <c r="CQ543" s="401"/>
      <c r="CR543" s="401"/>
      <c r="CS543" s="401"/>
      <c r="CT543" s="401"/>
      <c r="CU543" s="401"/>
      <c r="CV543" s="401"/>
      <c r="CW543" s="401"/>
      <c r="CX543" s="401"/>
      <c r="CY543" s="401"/>
      <c r="CZ543" s="401"/>
    </row>
    <row r="544" s="405" customFormat="true" ht="25.15" customHeight="true" x14ac:dyDescent="0.2">
      <c r="C544" s="1090" t="s">
        <v>308</v>
      </c>
      <c r="D544" s="1072"/>
      <c r="E544" s="744">
        <v>-5.3118736747390684E-2</v>
      </c>
      <c r="F544" s="697"/>
      <c r="G544" s="697"/>
      <c r="H544" s="1090" t="s">
        <v>333</v>
      </c>
      <c r="I544" s="1072"/>
      <c r="J544" s="745">
        <v>-3.1853221786809615E-3</v>
      </c>
      <c r="K544" s="697"/>
      <c r="L544" s="697"/>
      <c r="M544" s="1090" t="s">
        <v>333</v>
      </c>
      <c r="N544" s="1072"/>
      <c r="O544" s="746">
        <v>1.1931190445808225E-2</v>
      </c>
      <c r="P544" s="697"/>
      <c r="Q544" s="697"/>
      <c r="AN544" s="398"/>
      <c r="AO544" s="398"/>
      <c r="AP544" s="398"/>
      <c r="AQ544" s="398"/>
      <c r="AR544" s="398"/>
      <c r="AS544" s="398"/>
      <c r="AT544" s="398"/>
      <c r="AU544" s="398"/>
      <c r="AV544" s="398"/>
      <c r="AW544" s="398"/>
      <c r="AX544" s="398"/>
      <c r="AY544" s="398"/>
      <c r="AZ544" s="398"/>
      <c r="BA544" s="400"/>
      <c r="BB544" s="477"/>
      <c r="BC544" s="400"/>
      <c r="BD544" s="400"/>
      <c r="BE544" s="400"/>
      <c r="BF544" s="400"/>
      <c r="BG544" s="400"/>
      <c r="BH544" s="400"/>
      <c r="BI544" s="400"/>
      <c r="BJ544" s="400"/>
      <c r="BK544" s="400"/>
      <c r="BL544" s="400"/>
      <c r="BM544" s="400"/>
      <c r="BN544" s="400"/>
      <c r="BO544" s="400"/>
      <c r="BP544" s="400"/>
      <c r="BQ544" s="400"/>
      <c r="BR544" s="400"/>
      <c r="BS544" s="400"/>
      <c r="BT544" s="400"/>
      <c r="BU544" s="400"/>
      <c r="BV544" s="400"/>
      <c r="BW544" s="400"/>
      <c r="BX544" s="400"/>
      <c r="BY544" s="400"/>
      <c r="BZ544" s="401"/>
      <c r="CA544" s="401"/>
      <c r="CB544" s="401"/>
      <c r="CC544" s="401"/>
      <c r="CD544" s="401"/>
      <c r="CE544" s="401"/>
      <c r="CF544" s="401"/>
      <c r="CG544" s="401"/>
      <c r="CH544" s="401"/>
      <c r="CI544" s="401"/>
      <c r="CJ544" s="401"/>
      <c r="CK544" s="401"/>
      <c r="CL544" s="401"/>
      <c r="CM544" s="401"/>
      <c r="CN544" s="401"/>
      <c r="CO544" s="401"/>
      <c r="CP544" s="401"/>
      <c r="CQ544" s="401"/>
      <c r="CR544" s="401"/>
      <c r="CS544" s="401"/>
      <c r="CT544" s="401"/>
      <c r="CU544" s="401"/>
      <c r="CV544" s="401"/>
      <c r="CW544" s="401"/>
      <c r="CX544" s="401"/>
      <c r="CY544" s="401"/>
      <c r="CZ544" s="401"/>
    </row>
    <row r="545" s="405" customFormat="true" ht="25.15" customHeight="true" x14ac:dyDescent="0.2">
      <c r="C545" s="1090" t="s">
        <v>323</v>
      </c>
      <c r="D545" s="1072"/>
      <c r="E545" s="744">
        <v>-8.968081632842257E-3</v>
      </c>
      <c r="F545" s="697"/>
      <c r="G545" s="697"/>
      <c r="H545" s="1090" t="s">
        <v>322</v>
      </c>
      <c r="I545" s="1072"/>
      <c r="J545" s="745">
        <v>1.9337532478215902E-2</v>
      </c>
      <c r="K545" s="697"/>
      <c r="L545" s="697"/>
      <c r="M545" s="1090" t="s">
        <v>322</v>
      </c>
      <c r="N545" s="1072"/>
      <c r="O545" s="746">
        <v>1.81045468393757E-2</v>
      </c>
      <c r="P545" s="697"/>
      <c r="Q545" s="697"/>
      <c r="AN545" s="398"/>
      <c r="AO545" s="398"/>
      <c r="AP545" s="398"/>
      <c r="AQ545" s="398"/>
      <c r="AR545" s="398"/>
      <c r="AS545" s="398"/>
      <c r="AT545" s="398"/>
      <c r="AU545" s="398"/>
      <c r="AV545" s="398"/>
      <c r="AW545" s="398"/>
      <c r="AX545" s="398"/>
      <c r="AY545" s="398"/>
      <c r="AZ545" s="398"/>
      <c r="BA545" s="400"/>
      <c r="BB545" s="477"/>
      <c r="BC545" s="400"/>
      <c r="BD545" s="400"/>
      <c r="BE545" s="400"/>
      <c r="BF545" s="400"/>
      <c r="BG545" s="400"/>
      <c r="BH545" s="400"/>
      <c r="BI545" s="400"/>
      <c r="BJ545" s="400"/>
      <c r="BK545" s="400"/>
      <c r="BL545" s="400"/>
      <c r="BM545" s="400"/>
      <c r="BN545" s="400"/>
      <c r="BO545" s="400"/>
      <c r="BP545" s="400"/>
      <c r="BQ545" s="400"/>
      <c r="BR545" s="400"/>
      <c r="BS545" s="400"/>
      <c r="BT545" s="400"/>
      <c r="BU545" s="400"/>
      <c r="BV545" s="400"/>
      <c r="BW545" s="400"/>
      <c r="BX545" s="400"/>
      <c r="BY545" s="400"/>
      <c r="BZ545" s="401"/>
      <c r="CA545" s="401"/>
      <c r="CB545" s="401"/>
      <c r="CC545" s="401"/>
      <c r="CD545" s="401"/>
      <c r="CE545" s="401"/>
      <c r="CF545" s="401"/>
      <c r="CG545" s="401"/>
      <c r="CH545" s="401"/>
      <c r="CI545" s="401"/>
      <c r="CJ545" s="401"/>
      <c r="CK545" s="401"/>
      <c r="CL545" s="401"/>
      <c r="CM545" s="401"/>
      <c r="CN545" s="401"/>
      <c r="CO545" s="401"/>
      <c r="CP545" s="401"/>
      <c r="CQ545" s="401"/>
      <c r="CR545" s="401"/>
      <c r="CS545" s="401"/>
      <c r="CT545" s="401"/>
      <c r="CU545" s="401"/>
      <c r="CV545" s="401"/>
      <c r="CW545" s="401"/>
      <c r="CX545" s="401"/>
      <c r="CY545" s="401"/>
      <c r="CZ545" s="401"/>
    </row>
    <row r="546" s="405" customFormat="true" ht="25.15" customHeight="true" x14ac:dyDescent="0.2">
      <c r="C546" s="1090" t="s">
        <v>336</v>
      </c>
      <c r="D546" s="1072"/>
      <c r="E546" s="744">
        <v>-6.731334533690795E-3</v>
      </c>
      <c r="F546" s="697"/>
      <c r="G546" s="697"/>
      <c r="H546" s="1090" t="s">
        <v>317</v>
      </c>
      <c r="I546" s="1072"/>
      <c r="J546" s="745">
        <v>3.6278981120313303E-2</v>
      </c>
      <c r="K546" s="697"/>
      <c r="L546" s="697"/>
      <c r="M546" s="1090" t="s">
        <v>317</v>
      </c>
      <c r="N546" s="1072"/>
      <c r="O546" s="746">
        <v>3.9309114855622919E-2</v>
      </c>
      <c r="P546" s="697"/>
      <c r="Q546" s="697"/>
      <c r="AN546" s="398"/>
      <c r="AO546" s="398"/>
      <c r="AP546" s="398"/>
      <c r="AQ546" s="398"/>
      <c r="AR546" s="398"/>
      <c r="AS546" s="398"/>
      <c r="AT546" s="398"/>
      <c r="AU546" s="398"/>
      <c r="AV546" s="398"/>
      <c r="AW546" s="398"/>
      <c r="AX546" s="398"/>
      <c r="AY546" s="398"/>
      <c r="AZ546" s="398"/>
      <c r="BA546" s="400"/>
      <c r="BB546" s="477"/>
      <c r="BC546" s="400"/>
      <c r="BD546" s="400"/>
      <c r="BE546" s="400"/>
      <c r="BF546" s="400"/>
      <c r="BG546" s="400"/>
      <c r="BH546" s="400"/>
      <c r="BI546" s="400"/>
      <c r="BJ546" s="400"/>
      <c r="BK546" s="400"/>
      <c r="BL546" s="400"/>
      <c r="BM546" s="400"/>
      <c r="BN546" s="400"/>
      <c r="BO546" s="400"/>
      <c r="BP546" s="400"/>
      <c r="BQ546" s="400"/>
      <c r="BR546" s="400"/>
      <c r="BS546" s="400"/>
      <c r="BT546" s="400"/>
      <c r="BU546" s="400"/>
      <c r="BV546" s="400"/>
      <c r="BW546" s="400"/>
      <c r="BX546" s="400"/>
      <c r="BY546" s="400"/>
      <c r="BZ546" s="401"/>
      <c r="CA546" s="401"/>
      <c r="CB546" s="401"/>
      <c r="CC546" s="401"/>
      <c r="CD546" s="401"/>
      <c r="CE546" s="401"/>
      <c r="CF546" s="401"/>
      <c r="CG546" s="401"/>
      <c r="CH546" s="401"/>
      <c r="CI546" s="401"/>
      <c r="CJ546" s="401"/>
      <c r="CK546" s="401"/>
      <c r="CL546" s="401"/>
      <c r="CM546" s="401"/>
      <c r="CN546" s="401"/>
      <c r="CO546" s="401"/>
      <c r="CP546" s="401"/>
      <c r="CQ546" s="401"/>
      <c r="CR546" s="401"/>
      <c r="CS546" s="401"/>
      <c r="CT546" s="401"/>
      <c r="CU546" s="401"/>
      <c r="CV546" s="401"/>
      <c r="CW546" s="401"/>
      <c r="CX546" s="401"/>
      <c r="CY546" s="401"/>
      <c r="CZ546" s="401"/>
    </row>
    <row r="547" s="405" customFormat="true" ht="25.15" customHeight="true" x14ac:dyDescent="0.2">
      <c r="C547" s="1090" t="s">
        <v>295</v>
      </c>
      <c r="D547" s="1072"/>
      <c r="E547" s="744">
        <v>0.10187798189405485</v>
      </c>
      <c r="F547" s="697"/>
      <c r="G547" s="697"/>
      <c r="H547" s="1090" t="s">
        <v>296</v>
      </c>
      <c r="I547" s="1072"/>
      <c r="J547" s="745">
        <v>8.2617480810311894E-2</v>
      </c>
      <c r="K547" s="697"/>
      <c r="L547" s="697"/>
      <c r="M547" s="1090" t="s">
        <v>296</v>
      </c>
      <c r="N547" s="1072"/>
      <c r="O547" s="746">
        <v>0.11627268870621844</v>
      </c>
      <c r="P547" s="697"/>
      <c r="Q547" s="697"/>
      <c r="AN547" s="398"/>
      <c r="AO547" s="398"/>
      <c r="AP547" s="398"/>
      <c r="AQ547" s="398"/>
      <c r="AR547" s="398"/>
      <c r="AS547" s="398"/>
      <c r="AT547" s="398"/>
      <c r="AU547" s="398"/>
      <c r="AV547" s="398"/>
      <c r="AW547" s="398"/>
      <c r="AX547" s="398"/>
      <c r="AY547" s="398"/>
      <c r="AZ547" s="398"/>
      <c r="BA547" s="400"/>
      <c r="BB547" s="477"/>
      <c r="BC547" s="400"/>
      <c r="BD547" s="400"/>
      <c r="BE547" s="400"/>
      <c r="BF547" s="400"/>
      <c r="BG547" s="400"/>
      <c r="BH547" s="400"/>
      <c r="BI547" s="400"/>
      <c r="BJ547" s="400"/>
      <c r="BK547" s="400"/>
      <c r="BL547" s="400"/>
      <c r="BM547" s="400"/>
      <c r="BN547" s="400"/>
      <c r="BO547" s="400"/>
      <c r="BP547" s="400"/>
      <c r="BQ547" s="400"/>
      <c r="BR547" s="400"/>
      <c r="BS547" s="400"/>
      <c r="BT547" s="400"/>
      <c r="BU547" s="400"/>
      <c r="BV547" s="400"/>
      <c r="BW547" s="400"/>
      <c r="BX547" s="400"/>
      <c r="BY547" s="400"/>
      <c r="BZ547" s="401"/>
      <c r="CA547" s="401"/>
      <c r="CB547" s="401"/>
      <c r="CC547" s="401"/>
      <c r="CD547" s="401"/>
      <c r="CE547" s="401"/>
      <c r="CF547" s="401"/>
      <c r="CG547" s="401"/>
      <c r="CH547" s="401"/>
      <c r="CI547" s="401"/>
      <c r="CJ547" s="401"/>
      <c r="CK547" s="401"/>
      <c r="CL547" s="401"/>
      <c r="CM547" s="401"/>
      <c r="CN547" s="401"/>
      <c r="CO547" s="401"/>
      <c r="CP547" s="401"/>
      <c r="CQ547" s="401"/>
      <c r="CR547" s="401"/>
      <c r="CS547" s="401"/>
      <c r="CT547" s="401"/>
      <c r="CU547" s="401"/>
      <c r="CV547" s="401"/>
      <c r="CW547" s="401"/>
      <c r="CX547" s="401"/>
      <c r="CY547" s="401"/>
      <c r="CZ547" s="401"/>
    </row>
    <row r="548" s="405" customFormat="true" ht="25.15" customHeight="true" x14ac:dyDescent="0.2">
      <c r="C548" s="1090" t="s">
        <v>338</v>
      </c>
      <c r="D548" s="1072"/>
      <c r="E548" s="744">
        <v>-5.0856872983387003E-3</v>
      </c>
      <c r="F548" s="697"/>
      <c r="G548" s="697"/>
      <c r="H548" s="1090" t="s">
        <v>294</v>
      </c>
      <c r="I548" s="1072"/>
      <c r="J548" s="745">
        <v>-0.10574322468274044</v>
      </c>
      <c r="K548" s="697"/>
      <c r="L548" s="697"/>
      <c r="M548" s="1090" t="s">
        <v>294</v>
      </c>
      <c r="N548" s="1072"/>
      <c r="O548" s="746">
        <v>-0.11554100124503119</v>
      </c>
      <c r="P548" s="697"/>
      <c r="Q548" s="697"/>
      <c r="AN548" s="398"/>
      <c r="AO548" s="398"/>
      <c r="AP548" s="398"/>
      <c r="AQ548" s="398"/>
      <c r="AR548" s="398"/>
      <c r="AS548" s="398"/>
      <c r="AT548" s="398"/>
      <c r="AU548" s="398"/>
      <c r="AV548" s="398"/>
      <c r="AW548" s="398"/>
      <c r="AX548" s="398"/>
      <c r="AY548" s="398"/>
      <c r="AZ548" s="398"/>
      <c r="BA548" s="400"/>
      <c r="BB548" s="477"/>
      <c r="BC548" s="400"/>
      <c r="BD548" s="400"/>
      <c r="BE548" s="400"/>
      <c r="BF548" s="400"/>
      <c r="BG548" s="400"/>
      <c r="BH548" s="400"/>
      <c r="BI548" s="400"/>
      <c r="BJ548" s="400"/>
      <c r="BK548" s="400"/>
      <c r="BL548" s="400"/>
      <c r="BM548" s="400"/>
      <c r="BN548" s="400"/>
      <c r="BO548" s="400"/>
      <c r="BP548" s="400"/>
      <c r="BQ548" s="400"/>
      <c r="BR548" s="400"/>
      <c r="BS548" s="400"/>
      <c r="BT548" s="400"/>
      <c r="BU548" s="400"/>
      <c r="BV548" s="400"/>
      <c r="BW548" s="400"/>
      <c r="BX548" s="400"/>
      <c r="BY548" s="400"/>
      <c r="BZ548" s="401"/>
      <c r="CA548" s="401"/>
      <c r="CB548" s="401"/>
      <c r="CC548" s="401"/>
      <c r="CD548" s="401"/>
      <c r="CE548" s="401"/>
      <c r="CF548" s="401"/>
      <c r="CG548" s="401"/>
      <c r="CH548" s="401"/>
      <c r="CI548" s="401"/>
      <c r="CJ548" s="401"/>
      <c r="CK548" s="401"/>
      <c r="CL548" s="401"/>
      <c r="CM548" s="401"/>
      <c r="CN548" s="401"/>
      <c r="CO548" s="401"/>
      <c r="CP548" s="401"/>
      <c r="CQ548" s="401"/>
      <c r="CR548" s="401"/>
      <c r="CS548" s="401"/>
      <c r="CT548" s="401"/>
      <c r="CU548" s="401"/>
      <c r="CV548" s="401"/>
      <c r="CW548" s="401"/>
      <c r="CX548" s="401"/>
      <c r="CY548" s="401"/>
      <c r="CZ548" s="401"/>
    </row>
    <row r="549" s="405" customFormat="true" ht="25.15" customHeight="true" x14ac:dyDescent="0.2">
      <c r="C549" s="1090" t="s">
        <v>330</v>
      </c>
      <c r="D549" s="1072"/>
      <c r="E549" s="744">
        <v>1.0906328385746261E-2</v>
      </c>
      <c r="F549" s="697"/>
      <c r="G549" s="697"/>
      <c r="H549" s="1090" t="s">
        <v>331</v>
      </c>
      <c r="I549" s="1072"/>
      <c r="J549" s="745">
        <v>-8.6805678345638383E-3</v>
      </c>
      <c r="K549" s="697"/>
      <c r="L549" s="697"/>
      <c r="M549" s="1090" t="s">
        <v>331</v>
      </c>
      <c r="N549" s="1072"/>
      <c r="O549" s="746">
        <v>5.4336512830682228E-3</v>
      </c>
      <c r="P549" s="697"/>
      <c r="Q549" s="697"/>
      <c r="AN549" s="398"/>
      <c r="AO549" s="398"/>
      <c r="AP549" s="398"/>
      <c r="AQ549" s="398"/>
      <c r="AR549" s="398"/>
      <c r="AS549" s="398"/>
      <c r="AT549" s="398"/>
      <c r="AU549" s="398"/>
      <c r="AV549" s="398"/>
      <c r="AW549" s="398"/>
      <c r="AX549" s="398"/>
      <c r="AY549" s="398"/>
      <c r="AZ549" s="398"/>
      <c r="BA549" s="400"/>
      <c r="BB549" s="477"/>
      <c r="BC549" s="400"/>
      <c r="BD549" s="400"/>
      <c r="BE549" s="400"/>
      <c r="BF549" s="400"/>
      <c r="BG549" s="400"/>
      <c r="BH549" s="400"/>
      <c r="BI549" s="400"/>
      <c r="BJ549" s="400"/>
      <c r="BK549" s="400"/>
      <c r="BL549" s="400"/>
      <c r="BM549" s="400"/>
      <c r="BN549" s="400"/>
      <c r="BO549" s="400"/>
      <c r="BP549" s="400"/>
      <c r="BQ549" s="400"/>
      <c r="BR549" s="400"/>
      <c r="BS549" s="400"/>
      <c r="BT549" s="400"/>
      <c r="BU549" s="400"/>
      <c r="BV549" s="400"/>
      <c r="BW549" s="400"/>
      <c r="BX549" s="400"/>
      <c r="BY549" s="400"/>
      <c r="BZ549" s="401"/>
      <c r="CA549" s="401"/>
      <c r="CB549" s="401"/>
      <c r="CC549" s="401"/>
      <c r="CD549" s="401"/>
      <c r="CE549" s="401"/>
      <c r="CF549" s="401"/>
      <c r="CG549" s="401"/>
      <c r="CH549" s="401"/>
      <c r="CI549" s="401"/>
      <c r="CJ549" s="401"/>
      <c r="CK549" s="401"/>
      <c r="CL549" s="401"/>
      <c r="CM549" s="401"/>
      <c r="CN549" s="401"/>
      <c r="CO549" s="401"/>
      <c r="CP549" s="401"/>
      <c r="CQ549" s="401"/>
      <c r="CR549" s="401"/>
      <c r="CS549" s="401"/>
      <c r="CT549" s="401"/>
      <c r="CU549" s="401"/>
      <c r="CV549" s="401"/>
      <c r="CW549" s="401"/>
      <c r="CX549" s="401"/>
      <c r="CY549" s="401"/>
      <c r="CZ549" s="401"/>
    </row>
    <row r="550" s="405" customFormat="true" ht="25.15" customHeight="true" x14ac:dyDescent="0.2">
      <c r="C550" s="1090" t="s">
        <v>318</v>
      </c>
      <c r="D550" s="1072"/>
      <c r="E550" s="747">
        <v>1.9627199864093142E-2</v>
      </c>
      <c r="F550" s="697"/>
      <c r="G550" s="697"/>
      <c r="H550" s="1090" t="s">
        <v>332</v>
      </c>
      <c r="I550" s="1072"/>
      <c r="J550" s="745">
        <v>-8.2318689802947532E-3</v>
      </c>
      <c r="K550" s="697"/>
      <c r="L550" s="697"/>
      <c r="M550" s="1090" t="s">
        <v>332</v>
      </c>
      <c r="N550" s="1072"/>
      <c r="O550" s="746">
        <v>5.5650648310376022E-3</v>
      </c>
      <c r="P550" s="697"/>
      <c r="Q550" s="697"/>
      <c r="AN550" s="398"/>
      <c r="AO550" s="398"/>
      <c r="AP550" s="398"/>
      <c r="AQ550" s="398"/>
      <c r="AR550" s="398"/>
      <c r="AS550" s="398"/>
      <c r="AT550" s="398"/>
      <c r="AU550" s="398"/>
      <c r="AV550" s="398"/>
      <c r="AW550" s="398"/>
      <c r="AX550" s="398"/>
      <c r="AY550" s="398"/>
      <c r="AZ550" s="398"/>
      <c r="BA550" s="400"/>
      <c r="BB550" s="477"/>
      <c r="BC550" s="400"/>
      <c r="BD550" s="400"/>
      <c r="BE550" s="400"/>
      <c r="BF550" s="400"/>
      <c r="BG550" s="400"/>
      <c r="BH550" s="400"/>
      <c r="BI550" s="400"/>
      <c r="BJ550" s="400"/>
      <c r="BK550" s="400"/>
      <c r="BL550" s="400"/>
      <c r="BM550" s="400"/>
      <c r="BN550" s="400"/>
      <c r="BO550" s="400"/>
      <c r="BP550" s="400"/>
      <c r="BQ550" s="400"/>
      <c r="BR550" s="400"/>
      <c r="BS550" s="400"/>
      <c r="BT550" s="400"/>
      <c r="BU550" s="400"/>
      <c r="BV550" s="400"/>
      <c r="BW550" s="400"/>
      <c r="BX550" s="400"/>
      <c r="BY550" s="400"/>
      <c r="BZ550" s="401"/>
      <c r="CA550" s="401"/>
      <c r="CB550" s="401"/>
      <c r="CC550" s="401"/>
      <c r="CD550" s="401"/>
      <c r="CE550" s="401"/>
      <c r="CF550" s="401"/>
      <c r="CG550" s="401"/>
      <c r="CH550" s="401"/>
      <c r="CI550" s="401"/>
      <c r="CJ550" s="401"/>
      <c r="CK550" s="401"/>
      <c r="CL550" s="401"/>
      <c r="CM550" s="401"/>
      <c r="CN550" s="401"/>
      <c r="CO550" s="401"/>
      <c r="CP550" s="401"/>
      <c r="CQ550" s="401"/>
      <c r="CR550" s="401"/>
      <c r="CS550" s="401"/>
      <c r="CT550" s="401"/>
      <c r="CU550" s="401"/>
      <c r="CV550" s="401"/>
      <c r="CW550" s="401"/>
      <c r="CX550" s="401"/>
      <c r="CY550" s="401"/>
      <c r="CZ550" s="401"/>
    </row>
    <row r="551" s="405" customFormat="true" ht="25.15" customHeight="true" x14ac:dyDescent="0.2">
      <c r="C551" s="1071"/>
      <c r="D551" s="1072"/>
      <c r="E551" s="698"/>
      <c r="F551" s="697"/>
      <c r="G551" s="697"/>
      <c r="H551" s="1090" t="s">
        <v>304</v>
      </c>
      <c r="I551" s="1072"/>
      <c r="J551" s="745">
        <v>-8.377055096292009E-2</v>
      </c>
      <c r="K551" s="697"/>
      <c r="L551" s="697"/>
      <c r="M551" s="1090" t="s">
        <v>304</v>
      </c>
      <c r="N551" s="1072"/>
      <c r="O551" s="746">
        <v>-3.9537494130869273E-2</v>
      </c>
      <c r="P551" s="697"/>
      <c r="Q551" s="697"/>
      <c r="AN551" s="398"/>
      <c r="AO551" s="398"/>
      <c r="AP551" s="398"/>
      <c r="AQ551" s="398"/>
      <c r="AR551" s="398"/>
      <c r="AS551" s="398"/>
      <c r="AT551" s="398"/>
      <c r="AU551" s="398"/>
      <c r="AV551" s="398"/>
      <c r="AW551" s="398"/>
      <c r="AX551" s="398"/>
      <c r="AY551" s="398"/>
      <c r="AZ551" s="398"/>
      <c r="BA551" s="400"/>
      <c r="BB551" s="477"/>
      <c r="BC551" s="400"/>
      <c r="BD551" s="400"/>
      <c r="BE551" s="400"/>
      <c r="BF551" s="400"/>
      <c r="BG551" s="400"/>
      <c r="BH551" s="400"/>
      <c r="BI551" s="400"/>
      <c r="BJ551" s="400"/>
      <c r="BK551" s="400"/>
      <c r="BL551" s="400"/>
      <c r="BM551" s="400"/>
      <c r="BN551" s="400"/>
      <c r="BO551" s="400"/>
      <c r="BP551" s="400"/>
      <c r="BQ551" s="400"/>
      <c r="BR551" s="400"/>
      <c r="BS551" s="400"/>
      <c r="BT551" s="400"/>
      <c r="BU551" s="400"/>
      <c r="BV551" s="400"/>
      <c r="BW551" s="400"/>
      <c r="BX551" s="400"/>
      <c r="BY551" s="400"/>
      <c r="BZ551" s="401"/>
      <c r="CA551" s="401"/>
      <c r="CB551" s="401"/>
      <c r="CC551" s="401"/>
      <c r="CD551" s="401"/>
      <c r="CE551" s="401"/>
      <c r="CF551" s="401"/>
      <c r="CG551" s="401"/>
      <c r="CH551" s="401"/>
      <c r="CI551" s="401"/>
      <c r="CJ551" s="401"/>
      <c r="CK551" s="401"/>
      <c r="CL551" s="401"/>
      <c r="CM551" s="401"/>
      <c r="CN551" s="401"/>
      <c r="CO551" s="401"/>
      <c r="CP551" s="401"/>
      <c r="CQ551" s="401"/>
      <c r="CR551" s="401"/>
      <c r="CS551" s="401"/>
      <c r="CT551" s="401"/>
      <c r="CU551" s="401"/>
      <c r="CV551" s="401"/>
      <c r="CW551" s="401"/>
      <c r="CX551" s="401"/>
      <c r="CY551" s="401"/>
      <c r="CZ551" s="401"/>
    </row>
    <row r="552" s="405" customFormat="true" ht="25.15" customHeight="true" x14ac:dyDescent="0.2">
      <c r="C552" s="1071"/>
      <c r="D552" s="1072"/>
      <c r="E552" s="697"/>
      <c r="F552" s="697"/>
      <c r="G552" s="697"/>
      <c r="H552" s="1090" t="s">
        <v>310</v>
      </c>
      <c r="I552" s="1072"/>
      <c r="J552" s="745">
        <v>-6.2372264887095789E-2</v>
      </c>
      <c r="K552" s="697"/>
      <c r="L552" s="697"/>
      <c r="M552" s="1090" t="s">
        <v>310</v>
      </c>
      <c r="N552" s="1072"/>
      <c r="O552" s="746">
        <v>-4.1816724186090982E-2</v>
      </c>
      <c r="P552" s="697"/>
      <c r="Q552" s="697"/>
      <c r="AN552" s="398"/>
      <c r="AO552" s="398"/>
      <c r="AP552" s="398"/>
      <c r="AQ552" s="398"/>
      <c r="AR552" s="398"/>
      <c r="AS552" s="398"/>
      <c r="AT552" s="398"/>
      <c r="AU552" s="398"/>
      <c r="AV552" s="398"/>
      <c r="AW552" s="398"/>
      <c r="AX552" s="398"/>
      <c r="AY552" s="398"/>
      <c r="AZ552" s="398"/>
      <c r="BA552" s="400"/>
      <c r="BB552" s="477"/>
      <c r="BC552" s="400"/>
      <c r="BD552" s="400"/>
      <c r="BE552" s="400"/>
      <c r="BF552" s="400"/>
      <c r="BG552" s="400"/>
      <c r="BH552" s="400"/>
      <c r="BI552" s="400"/>
      <c r="BJ552" s="400"/>
      <c r="BK552" s="400"/>
      <c r="BL552" s="400"/>
      <c r="BM552" s="400"/>
      <c r="BN552" s="400"/>
      <c r="BO552" s="400"/>
      <c r="BP552" s="400"/>
      <c r="BQ552" s="400"/>
      <c r="BR552" s="400"/>
      <c r="BS552" s="400"/>
      <c r="BT552" s="400"/>
      <c r="BU552" s="400"/>
      <c r="BV552" s="400"/>
      <c r="BW552" s="400"/>
      <c r="BX552" s="400"/>
      <c r="BY552" s="400"/>
      <c r="BZ552" s="401"/>
      <c r="CA552" s="401"/>
      <c r="CB552" s="401"/>
      <c r="CC552" s="401"/>
      <c r="CD552" s="401"/>
      <c r="CE552" s="401"/>
      <c r="CF552" s="401"/>
      <c r="CG552" s="401"/>
      <c r="CH552" s="401"/>
      <c r="CI552" s="401"/>
      <c r="CJ552" s="401"/>
      <c r="CK552" s="401"/>
      <c r="CL552" s="401"/>
      <c r="CM552" s="401"/>
      <c r="CN552" s="401"/>
      <c r="CO552" s="401"/>
      <c r="CP552" s="401"/>
      <c r="CQ552" s="401"/>
      <c r="CR552" s="401"/>
      <c r="CS552" s="401"/>
      <c r="CT552" s="401"/>
      <c r="CU552" s="401"/>
      <c r="CV552" s="401"/>
      <c r="CW552" s="401"/>
      <c r="CX552" s="401"/>
      <c r="CY552" s="401"/>
      <c r="CZ552" s="401"/>
    </row>
    <row r="553" s="405" customFormat="true" ht="25.15" customHeight="true" x14ac:dyDescent="0.2">
      <c r="C553" s="1091" t="s">
        <v>244</v>
      </c>
      <c r="D553" s="1072"/>
      <c r="E553" s="1072"/>
      <c r="F553" s="697"/>
      <c r="G553" s="697"/>
      <c r="H553" s="1090" t="s">
        <v>320</v>
      </c>
      <c r="I553" s="1072"/>
      <c r="J553" s="745">
        <v>-2.2111364938152526E-2</v>
      </c>
      <c r="K553" s="697"/>
      <c r="L553" s="697"/>
      <c r="M553" s="1090" t="s">
        <v>320</v>
      </c>
      <c r="N553" s="1072"/>
      <c r="O553" s="746">
        <v>-1.7797029403965329E-2</v>
      </c>
      <c r="P553" s="697"/>
      <c r="Q553" s="697"/>
      <c r="AN553" s="398"/>
      <c r="AO553" s="398"/>
      <c r="AP553" s="398"/>
      <c r="AQ553" s="398"/>
      <c r="AR553" s="398"/>
      <c r="AS553" s="398"/>
      <c r="AT553" s="398"/>
      <c r="AU553" s="398"/>
      <c r="AV553" s="398"/>
      <c r="AW553" s="398"/>
      <c r="AX553" s="398"/>
      <c r="AY553" s="398"/>
      <c r="AZ553" s="398"/>
      <c r="BA553" s="400"/>
      <c r="BB553" s="477"/>
      <c r="BC553" s="400"/>
      <c r="BD553" s="400"/>
      <c r="BE553" s="400"/>
      <c r="BF553" s="400"/>
      <c r="BG553" s="400"/>
      <c r="BH553" s="400"/>
      <c r="BI553" s="400"/>
      <c r="BJ553" s="400"/>
      <c r="BK553" s="400"/>
      <c r="BL553" s="400"/>
      <c r="BM553" s="400"/>
      <c r="BN553" s="400"/>
      <c r="BO553" s="400"/>
      <c r="BP553" s="400"/>
      <c r="BQ553" s="400"/>
      <c r="BR553" s="400"/>
      <c r="BS553" s="400"/>
      <c r="BT553" s="400"/>
      <c r="BU553" s="400"/>
      <c r="BV553" s="400"/>
      <c r="BW553" s="400"/>
      <c r="BX553" s="400"/>
      <c r="BY553" s="400"/>
      <c r="BZ553" s="401"/>
      <c r="CA553" s="401"/>
      <c r="CB553" s="401"/>
      <c r="CC553" s="401"/>
      <c r="CD553" s="401"/>
      <c r="CE553" s="401"/>
      <c r="CF553" s="401"/>
      <c r="CG553" s="401"/>
      <c r="CH553" s="401"/>
      <c r="CI553" s="401"/>
      <c r="CJ553" s="401"/>
      <c r="CK553" s="401"/>
      <c r="CL553" s="401"/>
      <c r="CM553" s="401"/>
      <c r="CN553" s="401"/>
      <c r="CO553" s="401"/>
      <c r="CP553" s="401"/>
      <c r="CQ553" s="401"/>
      <c r="CR553" s="401"/>
      <c r="CS553" s="401"/>
      <c r="CT553" s="401"/>
      <c r="CU553" s="401"/>
      <c r="CV553" s="401"/>
      <c r="CW553" s="401"/>
      <c r="CX553" s="401"/>
      <c r="CY553" s="401"/>
      <c r="CZ553" s="401"/>
    </row>
    <row r="554" s="405" customFormat="true" ht="25.15" customHeight="true" x14ac:dyDescent="0.2">
      <c r="C554" s="1085" t="s">
        <v>208</v>
      </c>
      <c r="D554" s="1072"/>
      <c r="E554" s="765" t="s">
        <v>209</v>
      </c>
      <c r="F554" s="697"/>
      <c r="G554" s="697"/>
      <c r="H554" s="1090" t="s">
        <v>335</v>
      </c>
      <c r="I554" s="1072"/>
      <c r="J554" s="745">
        <v>-3.7897483491948552E-3</v>
      </c>
      <c r="K554" s="697"/>
      <c r="L554" s="697"/>
      <c r="M554" s="1090" t="s">
        <v>335</v>
      </c>
      <c r="N554" s="1072"/>
      <c r="O554" s="746">
        <v>7.4058590227893805E-3</v>
      </c>
      <c r="P554" s="697"/>
      <c r="Q554" s="697"/>
      <c r="AN554" s="398"/>
      <c r="AO554" s="398"/>
      <c r="AP554" s="398"/>
      <c r="AQ554" s="398"/>
      <c r="AR554" s="398"/>
      <c r="AS554" s="398"/>
      <c r="AT554" s="398"/>
      <c r="AU554" s="398"/>
      <c r="AV554" s="398"/>
      <c r="AW554" s="398"/>
      <c r="AX554" s="398"/>
      <c r="AY554" s="398"/>
      <c r="AZ554" s="398"/>
      <c r="BA554" s="400"/>
      <c r="BB554" s="477"/>
      <c r="BC554" s="400"/>
      <c r="BD554" s="400"/>
      <c r="BE554" s="400"/>
      <c r="BF554" s="400"/>
      <c r="BG554" s="400"/>
      <c r="BH554" s="400"/>
      <c r="BI554" s="400"/>
      <c r="BJ554" s="400"/>
      <c r="BK554" s="400"/>
      <c r="BL554" s="400"/>
      <c r="BM554" s="400"/>
      <c r="BN554" s="400"/>
      <c r="BO554" s="400"/>
      <c r="BP554" s="400"/>
      <c r="BQ554" s="400"/>
      <c r="BR554" s="400"/>
      <c r="BS554" s="400"/>
      <c r="BT554" s="400"/>
      <c r="BU554" s="400"/>
      <c r="BV554" s="400"/>
      <c r="BW554" s="400"/>
      <c r="BX554" s="400"/>
      <c r="BY554" s="400"/>
      <c r="BZ554" s="401"/>
      <c r="CA554" s="401"/>
      <c r="CB554" s="401"/>
      <c r="CC554" s="401"/>
      <c r="CD554" s="401"/>
      <c r="CE554" s="401"/>
      <c r="CF554" s="401"/>
      <c r="CG554" s="401"/>
      <c r="CH554" s="401"/>
      <c r="CI554" s="401"/>
      <c r="CJ554" s="401"/>
      <c r="CK554" s="401"/>
      <c r="CL554" s="401"/>
      <c r="CM554" s="401"/>
      <c r="CN554" s="401"/>
      <c r="CO554" s="401"/>
      <c r="CP554" s="401"/>
      <c r="CQ554" s="401"/>
      <c r="CR554" s="401"/>
      <c r="CS554" s="401"/>
      <c r="CT554" s="401"/>
      <c r="CU554" s="401"/>
      <c r="CV554" s="401"/>
      <c r="CW554" s="401"/>
      <c r="CX554" s="401"/>
      <c r="CY554" s="401"/>
      <c r="CZ554" s="401"/>
    </row>
    <row r="555" s="405" customFormat="true" ht="25.15" customHeight="true" x14ac:dyDescent="0.2">
      <c r="C555" s="1090" t="s">
        <v>209</v>
      </c>
      <c r="D555" s="1072"/>
      <c r="E555" s="766">
        <v>0.99999999999999978</v>
      </c>
      <c r="F555" s="697"/>
      <c r="G555" s="697"/>
      <c r="H555" s="1090" t="s">
        <v>307</v>
      </c>
      <c r="I555" s="1072"/>
      <c r="J555" s="745">
        <v>5.5355951561399656E-2</v>
      </c>
      <c r="K555" s="697"/>
      <c r="L555" s="697"/>
      <c r="M555" s="1090" t="s">
        <v>307</v>
      </c>
      <c r="N555" s="1072"/>
      <c r="O555" s="746">
        <v>6.7033720841899555E-2</v>
      </c>
      <c r="P555" s="697"/>
      <c r="Q555" s="697"/>
      <c r="AN555" s="398"/>
      <c r="AO555" s="398"/>
      <c r="AP555" s="398"/>
      <c r="AQ555" s="398"/>
      <c r="AR555" s="398"/>
      <c r="AS555" s="398"/>
      <c r="AT555" s="398"/>
      <c r="AU555" s="398"/>
      <c r="AV555" s="398"/>
      <c r="AW555" s="398"/>
      <c r="AX555" s="398"/>
      <c r="AY555" s="398"/>
      <c r="AZ555" s="398"/>
      <c r="BA555" s="400"/>
      <c r="BB555" s="477"/>
      <c r="BC555" s="400"/>
      <c r="BD555" s="400"/>
      <c r="BE555" s="400"/>
      <c r="BF555" s="400"/>
      <c r="BG555" s="400"/>
      <c r="BH555" s="400"/>
      <c r="BI555" s="400"/>
      <c r="BJ555" s="400"/>
      <c r="BK555" s="400"/>
      <c r="BL555" s="400"/>
      <c r="BM555" s="400"/>
      <c r="BN555" s="400"/>
      <c r="BO555" s="400"/>
      <c r="BP555" s="400"/>
      <c r="BQ555" s="400"/>
      <c r="BR555" s="400"/>
      <c r="BS555" s="400"/>
      <c r="BT555" s="400"/>
      <c r="BU555" s="400"/>
      <c r="BV555" s="400"/>
      <c r="BW555" s="400"/>
      <c r="BX555" s="400"/>
      <c r="BY555" s="400"/>
      <c r="BZ555" s="401"/>
      <c r="CA555" s="401"/>
      <c r="CB555" s="401"/>
      <c r="CC555" s="401"/>
      <c r="CD555" s="401"/>
      <c r="CE555" s="401"/>
      <c r="CF555" s="401"/>
      <c r="CG555" s="401"/>
      <c r="CH555" s="401"/>
      <c r="CI555" s="401"/>
      <c r="CJ555" s="401"/>
      <c r="CK555" s="401"/>
      <c r="CL555" s="401"/>
      <c r="CM555" s="401"/>
      <c r="CN555" s="401"/>
      <c r="CO555" s="401"/>
      <c r="CP555" s="401"/>
      <c r="CQ555" s="401"/>
      <c r="CR555" s="401"/>
      <c r="CS555" s="401"/>
      <c r="CT555" s="401"/>
      <c r="CU555" s="401"/>
      <c r="CV555" s="401"/>
      <c r="CW555" s="401"/>
      <c r="CX555" s="401"/>
      <c r="CY555" s="401"/>
      <c r="CZ555" s="401"/>
    </row>
    <row r="556" s="405" customFormat="true" ht="25.15" customHeight="true" x14ac:dyDescent="0.2">
      <c r="C556" s="1071"/>
      <c r="D556" s="1072"/>
      <c r="E556" s="698"/>
      <c r="F556" s="697"/>
      <c r="G556" s="697"/>
      <c r="H556" s="1090" t="s">
        <v>327</v>
      </c>
      <c r="I556" s="1072"/>
      <c r="J556" s="745">
        <v>1.7185977745519037E-2</v>
      </c>
      <c r="K556" s="697"/>
      <c r="L556" s="697"/>
      <c r="M556" s="1090" t="s">
        <v>327</v>
      </c>
      <c r="N556" s="1072"/>
      <c r="O556" s="746">
        <v>1.6731757808321545E-2</v>
      </c>
      <c r="P556" s="697"/>
      <c r="Q556" s="697"/>
      <c r="AN556" s="398"/>
      <c r="AO556" s="398"/>
      <c r="AP556" s="398"/>
      <c r="AQ556" s="398"/>
      <c r="AR556" s="398"/>
      <c r="AS556" s="398"/>
      <c r="AT556" s="398"/>
      <c r="AU556" s="398"/>
      <c r="AV556" s="398"/>
      <c r="AW556" s="398"/>
      <c r="AX556" s="398"/>
      <c r="AY556" s="398"/>
      <c r="AZ556" s="398"/>
      <c r="BA556" s="400"/>
      <c r="BB556" s="477"/>
      <c r="BC556" s="400"/>
      <c r="BD556" s="400"/>
      <c r="BE556" s="400"/>
      <c r="BF556" s="400"/>
      <c r="BG556" s="400"/>
      <c r="BH556" s="400"/>
      <c r="BI556" s="400"/>
      <c r="BJ556" s="400"/>
      <c r="BK556" s="400"/>
      <c r="BL556" s="400"/>
      <c r="BM556" s="400"/>
      <c r="BN556" s="400"/>
      <c r="BO556" s="400"/>
      <c r="BP556" s="400"/>
      <c r="BQ556" s="400"/>
      <c r="BR556" s="400"/>
      <c r="BS556" s="400"/>
      <c r="BT556" s="400"/>
      <c r="BU556" s="400"/>
      <c r="BV556" s="400"/>
      <c r="BW556" s="400"/>
      <c r="BX556" s="400"/>
      <c r="BY556" s="400"/>
      <c r="BZ556" s="401"/>
      <c r="CA556" s="401"/>
      <c r="CB556" s="401"/>
      <c r="CC556" s="401"/>
      <c r="CD556" s="401"/>
      <c r="CE556" s="401"/>
      <c r="CF556" s="401"/>
      <c r="CG556" s="401"/>
      <c r="CH556" s="401"/>
      <c r="CI556" s="401"/>
      <c r="CJ556" s="401"/>
      <c r="CK556" s="401"/>
      <c r="CL556" s="401"/>
      <c r="CM556" s="401"/>
      <c r="CN556" s="401"/>
      <c r="CO556" s="401"/>
      <c r="CP556" s="401"/>
      <c r="CQ556" s="401"/>
      <c r="CR556" s="401"/>
      <c r="CS556" s="401"/>
      <c r="CT556" s="401"/>
      <c r="CU556" s="401"/>
      <c r="CV556" s="401"/>
      <c r="CW556" s="401"/>
      <c r="CX556" s="401"/>
      <c r="CY556" s="401"/>
      <c r="CZ556" s="401"/>
    </row>
    <row r="557" s="405" customFormat="true" ht="25.15" customHeight="true" x14ac:dyDescent="0.2">
      <c r="C557" s="1071"/>
      <c r="D557" s="1072"/>
      <c r="E557" s="697"/>
      <c r="F557" s="697"/>
      <c r="G557" s="697"/>
      <c r="H557" s="1090" t="s">
        <v>305</v>
      </c>
      <c r="I557" s="1072"/>
      <c r="J557" s="745">
        <v>5.0137188223119848E-2</v>
      </c>
      <c r="K557" s="697"/>
      <c r="L557" s="697"/>
      <c r="M557" s="1090" t="s">
        <v>305</v>
      </c>
      <c r="N557" s="1072"/>
      <c r="O557" s="746">
        <v>8.4277968124341865E-2</v>
      </c>
      <c r="P557" s="697"/>
      <c r="Q557" s="697"/>
      <c r="AN557" s="398"/>
      <c r="AO557" s="398"/>
      <c r="AP557" s="398"/>
      <c r="AQ557" s="398"/>
      <c r="AR557" s="398"/>
      <c r="AS557" s="398"/>
      <c r="AT557" s="398"/>
      <c r="AU557" s="398"/>
      <c r="AV557" s="398"/>
      <c r="AW557" s="398"/>
      <c r="AX557" s="398"/>
      <c r="AY557" s="398"/>
      <c r="AZ557" s="398"/>
      <c r="BA557" s="400"/>
      <c r="BB557" s="477"/>
      <c r="BC557" s="400"/>
      <c r="BD557" s="400"/>
      <c r="BE557" s="400"/>
      <c r="BF557" s="400"/>
      <c r="BG557" s="400"/>
      <c r="BH557" s="400"/>
      <c r="BI557" s="400"/>
      <c r="BJ557" s="400"/>
      <c r="BK557" s="400"/>
      <c r="BL557" s="400"/>
      <c r="BM557" s="400"/>
      <c r="BN557" s="400"/>
      <c r="BO557" s="400"/>
      <c r="BP557" s="400"/>
      <c r="BQ557" s="400"/>
      <c r="BR557" s="400"/>
      <c r="BS557" s="400"/>
      <c r="BT557" s="400"/>
      <c r="BU557" s="400"/>
      <c r="BV557" s="400"/>
      <c r="BW557" s="400"/>
      <c r="BX557" s="400"/>
      <c r="BY557" s="400"/>
      <c r="BZ557" s="401"/>
      <c r="CA557" s="401"/>
      <c r="CB557" s="401"/>
      <c r="CC557" s="401"/>
      <c r="CD557" s="401"/>
      <c r="CE557" s="401"/>
      <c r="CF557" s="401"/>
      <c r="CG557" s="401"/>
      <c r="CH557" s="401"/>
      <c r="CI557" s="401"/>
      <c r="CJ557" s="401"/>
      <c r="CK557" s="401"/>
      <c r="CL557" s="401"/>
      <c r="CM557" s="401"/>
      <c r="CN557" s="401"/>
      <c r="CO557" s="401"/>
      <c r="CP557" s="401"/>
      <c r="CQ557" s="401"/>
      <c r="CR557" s="401"/>
      <c r="CS557" s="401"/>
      <c r="CT557" s="401"/>
      <c r="CU557" s="401"/>
      <c r="CV557" s="401"/>
      <c r="CW557" s="401"/>
      <c r="CX557" s="401"/>
      <c r="CY557" s="401"/>
      <c r="CZ557" s="401"/>
    </row>
    <row r="558" s="405" customFormat="true" ht="25.15" customHeight="true" x14ac:dyDescent="0.2">
      <c r="C558" s="1071"/>
      <c r="D558" s="1072"/>
      <c r="E558" s="697"/>
      <c r="F558" s="697"/>
      <c r="G558" s="697"/>
      <c r="H558" s="1090" t="s">
        <v>325</v>
      </c>
      <c r="I558" s="1072"/>
      <c r="J558" s="745">
        <v>1.5086951689702579E-2</v>
      </c>
      <c r="K558" s="697"/>
      <c r="L558" s="697"/>
      <c r="M558" s="1090" t="s">
        <v>325</v>
      </c>
      <c r="N558" s="1072"/>
      <c r="O558" s="746">
        <v>1.7699815421317315E-2</v>
      </c>
      <c r="P558" s="697"/>
      <c r="Q558" s="697"/>
      <c r="AN558" s="398"/>
      <c r="AO558" s="398"/>
      <c r="AP558" s="398"/>
      <c r="AQ558" s="398"/>
      <c r="AR558" s="398"/>
      <c r="AS558" s="398"/>
      <c r="AT558" s="398"/>
      <c r="AU558" s="398"/>
      <c r="AV558" s="398"/>
      <c r="AW558" s="398"/>
      <c r="AX558" s="398"/>
      <c r="AY558" s="398"/>
      <c r="AZ558" s="398"/>
      <c r="BA558" s="400"/>
      <c r="BB558" s="477"/>
      <c r="BC558" s="400"/>
      <c r="BD558" s="400"/>
      <c r="BE558" s="400"/>
      <c r="BF558" s="400"/>
      <c r="BG558" s="400"/>
      <c r="BH558" s="400"/>
      <c r="BI558" s="400"/>
      <c r="BJ558" s="400"/>
      <c r="BK558" s="400"/>
      <c r="BL558" s="400"/>
      <c r="BM558" s="400"/>
      <c r="BN558" s="400"/>
      <c r="BO558" s="400"/>
      <c r="BP558" s="400"/>
      <c r="BQ558" s="400"/>
      <c r="BR558" s="400"/>
      <c r="BS558" s="400"/>
      <c r="BT558" s="400"/>
      <c r="BU558" s="400"/>
      <c r="BV558" s="400"/>
      <c r="BW558" s="400"/>
      <c r="BX558" s="400"/>
      <c r="BY558" s="400"/>
      <c r="BZ558" s="401"/>
      <c r="CA558" s="401"/>
      <c r="CB558" s="401"/>
      <c r="CC558" s="401"/>
      <c r="CD558" s="401"/>
      <c r="CE558" s="401"/>
      <c r="CF558" s="401"/>
      <c r="CG558" s="401"/>
      <c r="CH558" s="401"/>
      <c r="CI558" s="401"/>
      <c r="CJ558" s="401"/>
      <c r="CK558" s="401"/>
      <c r="CL558" s="401"/>
      <c r="CM558" s="401"/>
      <c r="CN558" s="401"/>
      <c r="CO558" s="401"/>
      <c r="CP558" s="401"/>
      <c r="CQ558" s="401"/>
      <c r="CR558" s="401"/>
      <c r="CS558" s="401"/>
      <c r="CT558" s="401"/>
      <c r="CU558" s="401"/>
      <c r="CV558" s="401"/>
      <c r="CW558" s="401"/>
      <c r="CX558" s="401"/>
      <c r="CY558" s="401"/>
      <c r="CZ558" s="401"/>
    </row>
    <row r="559" s="405" customFormat="true" ht="25.15" customHeight="true" x14ac:dyDescent="0.2">
      <c r="C559" s="1071"/>
      <c r="D559" s="1072"/>
      <c r="E559" s="697"/>
      <c r="F559" s="697"/>
      <c r="G559" s="697"/>
      <c r="H559" s="1090" t="s">
        <v>328</v>
      </c>
      <c r="I559" s="1072"/>
      <c r="J559" s="745">
        <v>3.8530076198713867E-3</v>
      </c>
      <c r="K559" s="697"/>
      <c r="L559" s="697"/>
      <c r="M559" s="1090" t="s">
        <v>328</v>
      </c>
      <c r="N559" s="1072"/>
      <c r="O559" s="746">
        <v>1.1919256404355478E-2</v>
      </c>
      <c r="P559" s="697"/>
      <c r="Q559" s="697"/>
      <c r="AN559" s="398"/>
      <c r="AO559" s="398"/>
      <c r="AP559" s="398"/>
      <c r="AQ559" s="398"/>
      <c r="AR559" s="398"/>
      <c r="AS559" s="398"/>
      <c r="AT559" s="398"/>
      <c r="AU559" s="398"/>
      <c r="AV559" s="398"/>
      <c r="AW559" s="398"/>
      <c r="AX559" s="398"/>
      <c r="AY559" s="398"/>
      <c r="AZ559" s="398"/>
      <c r="BA559" s="400"/>
      <c r="BB559" s="477"/>
      <c r="BC559" s="400"/>
      <c r="BD559" s="400"/>
      <c r="BE559" s="400"/>
      <c r="BF559" s="400"/>
      <c r="BG559" s="400"/>
      <c r="BH559" s="400"/>
      <c r="BI559" s="400"/>
      <c r="BJ559" s="400"/>
      <c r="BK559" s="400"/>
      <c r="BL559" s="400"/>
      <c r="BM559" s="400"/>
      <c r="BN559" s="400"/>
      <c r="BO559" s="400"/>
      <c r="BP559" s="400"/>
      <c r="BQ559" s="400"/>
      <c r="BR559" s="400"/>
      <c r="BS559" s="400"/>
      <c r="BT559" s="400"/>
      <c r="BU559" s="400"/>
      <c r="BV559" s="400"/>
      <c r="BW559" s="400"/>
      <c r="BX559" s="400"/>
      <c r="BY559" s="400"/>
      <c r="BZ559" s="401"/>
      <c r="CA559" s="401"/>
      <c r="CB559" s="401"/>
      <c r="CC559" s="401"/>
      <c r="CD559" s="401"/>
      <c r="CE559" s="401"/>
      <c r="CF559" s="401"/>
      <c r="CG559" s="401"/>
      <c r="CH559" s="401"/>
      <c r="CI559" s="401"/>
      <c r="CJ559" s="401"/>
      <c r="CK559" s="401"/>
      <c r="CL559" s="401"/>
      <c r="CM559" s="401"/>
      <c r="CN559" s="401"/>
      <c r="CO559" s="401"/>
      <c r="CP559" s="401"/>
      <c r="CQ559" s="401"/>
      <c r="CR559" s="401"/>
      <c r="CS559" s="401"/>
      <c r="CT559" s="401"/>
      <c r="CU559" s="401"/>
      <c r="CV559" s="401"/>
      <c r="CW559" s="401"/>
      <c r="CX559" s="401"/>
      <c r="CY559" s="401"/>
      <c r="CZ559" s="401"/>
    </row>
    <row r="560" s="405" customFormat="true" ht="25.15" customHeight="true" x14ac:dyDescent="0.2">
      <c r="C560" s="1071"/>
      <c r="D560" s="1072"/>
      <c r="E560" s="697"/>
      <c r="F560" s="697"/>
      <c r="G560" s="697"/>
      <c r="H560" s="1090" t="s">
        <v>329</v>
      </c>
      <c r="I560" s="1072"/>
      <c r="J560" s="745">
        <v>1.9463303774940723E-3</v>
      </c>
      <c r="K560" s="697"/>
      <c r="L560" s="697"/>
      <c r="M560" s="1090" t="s">
        <v>329</v>
      </c>
      <c r="N560" s="1072"/>
      <c r="O560" s="746">
        <v>-4.3793256466039638E-3</v>
      </c>
      <c r="P560" s="697"/>
      <c r="Q560" s="697"/>
      <c r="AN560" s="398"/>
      <c r="AO560" s="398"/>
      <c r="AP560" s="398"/>
      <c r="AQ560" s="398"/>
      <c r="AR560" s="398"/>
      <c r="AS560" s="398"/>
      <c r="AT560" s="398"/>
      <c r="AU560" s="398"/>
      <c r="AV560" s="398"/>
      <c r="AW560" s="398"/>
      <c r="AX560" s="398"/>
      <c r="AY560" s="398"/>
      <c r="AZ560" s="398"/>
      <c r="BA560" s="400"/>
      <c r="BB560" s="477"/>
      <c r="BC560" s="400"/>
      <c r="BD560" s="400"/>
      <c r="BE560" s="400"/>
      <c r="BF560" s="400"/>
      <c r="BG560" s="400"/>
      <c r="BH560" s="400"/>
      <c r="BI560" s="400"/>
      <c r="BJ560" s="400"/>
      <c r="BK560" s="400"/>
      <c r="BL560" s="400"/>
      <c r="BM560" s="400"/>
      <c r="BN560" s="400"/>
      <c r="BO560" s="400"/>
      <c r="BP560" s="400"/>
      <c r="BQ560" s="400"/>
      <c r="BR560" s="400"/>
      <c r="BS560" s="400"/>
      <c r="BT560" s="400"/>
      <c r="BU560" s="400"/>
      <c r="BV560" s="400"/>
      <c r="BW560" s="400"/>
      <c r="BX560" s="400"/>
      <c r="BY560" s="400"/>
      <c r="BZ560" s="401"/>
      <c r="CA560" s="401"/>
      <c r="CB560" s="401"/>
      <c r="CC560" s="401"/>
      <c r="CD560" s="401"/>
      <c r="CE560" s="401"/>
      <c r="CF560" s="401"/>
      <c r="CG560" s="401"/>
      <c r="CH560" s="401"/>
      <c r="CI560" s="401"/>
      <c r="CJ560" s="401"/>
      <c r="CK560" s="401"/>
      <c r="CL560" s="401"/>
      <c r="CM560" s="401"/>
      <c r="CN560" s="401"/>
      <c r="CO560" s="401"/>
      <c r="CP560" s="401"/>
      <c r="CQ560" s="401"/>
      <c r="CR560" s="401"/>
      <c r="CS560" s="401"/>
      <c r="CT560" s="401"/>
      <c r="CU560" s="401"/>
      <c r="CV560" s="401"/>
      <c r="CW560" s="401"/>
      <c r="CX560" s="401"/>
      <c r="CY560" s="401"/>
      <c r="CZ560" s="401"/>
    </row>
    <row r="561" s="405" customFormat="true" ht="25.15" customHeight="true" x14ac:dyDescent="0.2">
      <c r="C561" s="1071"/>
      <c r="D561" s="1072"/>
      <c r="E561" s="697"/>
      <c r="F561" s="697"/>
      <c r="G561" s="697"/>
      <c r="H561" s="1090" t="s">
        <v>298</v>
      </c>
      <c r="I561" s="1072"/>
      <c r="J561" s="745">
        <v>-9.4265019471267031E-2</v>
      </c>
      <c r="K561" s="697"/>
      <c r="L561" s="697"/>
      <c r="M561" s="1090" t="s">
        <v>298</v>
      </c>
      <c r="N561" s="1072"/>
      <c r="O561" s="746">
        <v>-5.2141376678488165E-2</v>
      </c>
      <c r="P561" s="697"/>
      <c r="Q561" s="697"/>
      <c r="AN561" s="398"/>
      <c r="AO561" s="398"/>
      <c r="AP561" s="398"/>
      <c r="AQ561" s="398"/>
      <c r="AR561" s="398"/>
      <c r="AS561" s="398"/>
      <c r="AT561" s="398"/>
      <c r="AU561" s="398"/>
      <c r="AV561" s="398"/>
      <c r="AW561" s="398"/>
      <c r="AX561" s="398"/>
      <c r="AY561" s="398"/>
      <c r="AZ561" s="398"/>
      <c r="BA561" s="400"/>
      <c r="BB561" s="477"/>
      <c r="BC561" s="400"/>
      <c r="BD561" s="400"/>
      <c r="BE561" s="400"/>
      <c r="BF561" s="400"/>
      <c r="BG561" s="400"/>
      <c r="BH561" s="400"/>
      <c r="BI561" s="400"/>
      <c r="BJ561" s="400"/>
      <c r="BK561" s="400"/>
      <c r="BL561" s="400"/>
      <c r="BM561" s="400"/>
      <c r="BN561" s="400"/>
      <c r="BO561" s="400"/>
      <c r="BP561" s="400"/>
      <c r="BQ561" s="400"/>
      <c r="BR561" s="400"/>
      <c r="BS561" s="400"/>
      <c r="BT561" s="400"/>
      <c r="BU561" s="400"/>
      <c r="BV561" s="400"/>
      <c r="BW561" s="400"/>
      <c r="BX561" s="400"/>
      <c r="BY561" s="400"/>
      <c r="BZ561" s="401"/>
      <c r="CA561" s="401"/>
      <c r="CB561" s="401"/>
      <c r="CC561" s="401"/>
      <c r="CD561" s="401"/>
      <c r="CE561" s="401"/>
      <c r="CF561" s="401"/>
      <c r="CG561" s="401"/>
      <c r="CH561" s="401"/>
      <c r="CI561" s="401"/>
      <c r="CJ561" s="401"/>
      <c r="CK561" s="401"/>
      <c r="CL561" s="401"/>
      <c r="CM561" s="401"/>
      <c r="CN561" s="401"/>
      <c r="CO561" s="401"/>
      <c r="CP561" s="401"/>
      <c r="CQ561" s="401"/>
      <c r="CR561" s="401"/>
      <c r="CS561" s="401"/>
      <c r="CT561" s="401"/>
      <c r="CU561" s="401"/>
      <c r="CV561" s="401"/>
      <c r="CW561" s="401"/>
      <c r="CX561" s="401"/>
      <c r="CY561" s="401"/>
      <c r="CZ561" s="401"/>
    </row>
    <row r="562" s="405" customFormat="true" ht="25.15" customHeight="true" x14ac:dyDescent="0.2">
      <c r="C562" s="1071"/>
      <c r="D562" s="1072"/>
      <c r="E562" s="697"/>
      <c r="F562" s="697"/>
      <c r="G562" s="697"/>
      <c r="H562" s="1090" t="s">
        <v>308</v>
      </c>
      <c r="I562" s="1072"/>
      <c r="J562" s="745">
        <v>-6.2382049952400959E-2</v>
      </c>
      <c r="K562" s="697"/>
      <c r="L562" s="697"/>
      <c r="M562" s="1090" t="s">
        <v>308</v>
      </c>
      <c r="N562" s="1072"/>
      <c r="O562" s="746">
        <v>-4.4491018050598449E-2</v>
      </c>
      <c r="P562" s="697"/>
      <c r="Q562" s="697"/>
      <c r="AN562" s="398"/>
      <c r="AO562" s="398"/>
      <c r="AP562" s="398"/>
      <c r="AQ562" s="398"/>
      <c r="AR562" s="398"/>
      <c r="AS562" s="398"/>
      <c r="AT562" s="398"/>
      <c r="AU562" s="398"/>
      <c r="AV562" s="398"/>
      <c r="AW562" s="398"/>
      <c r="AX562" s="398"/>
      <c r="AY562" s="398"/>
      <c r="AZ562" s="398"/>
      <c r="BA562" s="400"/>
      <c r="BB562" s="477"/>
      <c r="BC562" s="400"/>
      <c r="BD562" s="400"/>
      <c r="BE562" s="400"/>
      <c r="BF562" s="400"/>
      <c r="BG562" s="400"/>
      <c r="BH562" s="400"/>
      <c r="BI562" s="400"/>
      <c r="BJ562" s="400"/>
      <c r="BK562" s="400"/>
      <c r="BL562" s="400"/>
      <c r="BM562" s="400"/>
      <c r="BN562" s="400"/>
      <c r="BO562" s="400"/>
      <c r="BP562" s="400"/>
      <c r="BQ562" s="400"/>
      <c r="BR562" s="400"/>
      <c r="BS562" s="400"/>
      <c r="BT562" s="400"/>
      <c r="BU562" s="400"/>
      <c r="BV562" s="400"/>
      <c r="BW562" s="400"/>
      <c r="BX562" s="400"/>
      <c r="BY562" s="400"/>
      <c r="BZ562" s="401"/>
      <c r="CA562" s="401"/>
      <c r="CB562" s="401"/>
      <c r="CC562" s="401"/>
      <c r="CD562" s="401"/>
      <c r="CE562" s="401"/>
      <c r="CF562" s="401"/>
      <c r="CG562" s="401"/>
      <c r="CH562" s="401"/>
      <c r="CI562" s="401"/>
      <c r="CJ562" s="401"/>
      <c r="CK562" s="401"/>
      <c r="CL562" s="401"/>
      <c r="CM562" s="401"/>
      <c r="CN562" s="401"/>
      <c r="CO562" s="401"/>
      <c r="CP562" s="401"/>
      <c r="CQ562" s="401"/>
      <c r="CR562" s="401"/>
      <c r="CS562" s="401"/>
      <c r="CT562" s="401"/>
      <c r="CU562" s="401"/>
      <c r="CV562" s="401"/>
      <c r="CW562" s="401"/>
      <c r="CX562" s="401"/>
      <c r="CY562" s="401"/>
      <c r="CZ562" s="401"/>
    </row>
    <row r="563" s="405" customFormat="true" ht="25.15" customHeight="true" x14ac:dyDescent="0.2">
      <c r="C563" s="1071"/>
      <c r="D563" s="1072"/>
      <c r="E563" s="697"/>
      <c r="F563" s="697"/>
      <c r="G563" s="697"/>
      <c r="H563" s="1090" t="s">
        <v>323</v>
      </c>
      <c r="I563" s="1072"/>
      <c r="J563" s="745">
        <v>-2.0790461837504451E-2</v>
      </c>
      <c r="K563" s="697"/>
      <c r="L563" s="697"/>
      <c r="M563" s="1090" t="s">
        <v>323</v>
      </c>
      <c r="N563" s="1072"/>
      <c r="O563" s="746">
        <v>-7.4080738030274087E-3</v>
      </c>
      <c r="P563" s="697"/>
      <c r="Q563" s="697"/>
      <c r="AN563" s="398"/>
      <c r="AO563" s="398"/>
      <c r="AP563" s="398"/>
      <c r="AQ563" s="398"/>
      <c r="AR563" s="398"/>
      <c r="AS563" s="398"/>
      <c r="AT563" s="398"/>
      <c r="AU563" s="398"/>
      <c r="AV563" s="398"/>
      <c r="AW563" s="398"/>
      <c r="AX563" s="398"/>
      <c r="AY563" s="398"/>
      <c r="AZ563" s="398"/>
      <c r="BA563" s="400"/>
      <c r="BB563" s="477"/>
      <c r="BC563" s="400"/>
      <c r="BD563" s="400"/>
      <c r="BE563" s="400"/>
      <c r="BF563" s="400"/>
      <c r="BG563" s="400"/>
      <c r="BH563" s="400"/>
      <c r="BI563" s="400"/>
      <c r="BJ563" s="400"/>
      <c r="BK563" s="400"/>
      <c r="BL563" s="400"/>
      <c r="BM563" s="400"/>
      <c r="BN563" s="400"/>
      <c r="BO563" s="400"/>
      <c r="BP563" s="400"/>
      <c r="BQ563" s="400"/>
      <c r="BR563" s="400"/>
      <c r="BS563" s="400"/>
      <c r="BT563" s="400"/>
      <c r="BU563" s="400"/>
      <c r="BV563" s="400"/>
      <c r="BW563" s="400"/>
      <c r="BX563" s="400"/>
      <c r="BY563" s="400"/>
      <c r="BZ563" s="401"/>
      <c r="CA563" s="401"/>
      <c r="CB563" s="401"/>
      <c r="CC563" s="401"/>
      <c r="CD563" s="401"/>
      <c r="CE563" s="401"/>
      <c r="CF563" s="401"/>
      <c r="CG563" s="401"/>
      <c r="CH563" s="401"/>
      <c r="CI563" s="401"/>
      <c r="CJ563" s="401"/>
      <c r="CK563" s="401"/>
      <c r="CL563" s="401"/>
      <c r="CM563" s="401"/>
      <c r="CN563" s="401"/>
      <c r="CO563" s="401"/>
      <c r="CP563" s="401"/>
      <c r="CQ563" s="401"/>
      <c r="CR563" s="401"/>
      <c r="CS563" s="401"/>
      <c r="CT563" s="401"/>
      <c r="CU563" s="401"/>
      <c r="CV563" s="401"/>
      <c r="CW563" s="401"/>
      <c r="CX563" s="401"/>
      <c r="CY563" s="401"/>
      <c r="CZ563" s="401"/>
    </row>
    <row r="564" s="405" customFormat="true" ht="25.15" customHeight="true" x14ac:dyDescent="0.2">
      <c r="C564" s="1071"/>
      <c r="D564" s="1072"/>
      <c r="E564" s="697"/>
      <c r="F564" s="697"/>
      <c r="G564" s="697"/>
      <c r="H564" s="1090" t="s">
        <v>336</v>
      </c>
      <c r="I564" s="1072"/>
      <c r="J564" s="745">
        <v>-1.3774966131514248E-3</v>
      </c>
      <c r="K564" s="697"/>
      <c r="L564" s="697"/>
      <c r="M564" s="1090" t="s">
        <v>336</v>
      </c>
      <c r="N564" s="1072"/>
      <c r="O564" s="746">
        <v>-6.8313317401459414E-3</v>
      </c>
      <c r="P564" s="697"/>
      <c r="Q564" s="697"/>
      <c r="AN564" s="398"/>
      <c r="AO564" s="398"/>
      <c r="AP564" s="398"/>
      <c r="AQ564" s="398"/>
      <c r="AR564" s="398"/>
      <c r="AS564" s="398"/>
      <c r="AT564" s="398"/>
      <c r="AU564" s="398"/>
      <c r="AV564" s="398"/>
      <c r="AW564" s="398"/>
      <c r="AX564" s="398"/>
      <c r="AY564" s="398"/>
      <c r="AZ564" s="398"/>
      <c r="BA564" s="400"/>
      <c r="BB564" s="477"/>
      <c r="BC564" s="400"/>
      <c r="BD564" s="400"/>
      <c r="BE564" s="400"/>
      <c r="BF564" s="400"/>
      <c r="BG564" s="400"/>
      <c r="BH564" s="400"/>
      <c r="BI564" s="400"/>
      <c r="BJ564" s="400"/>
      <c r="BK564" s="400"/>
      <c r="BL564" s="400"/>
      <c r="BM564" s="400"/>
      <c r="BN564" s="400"/>
      <c r="BO564" s="400"/>
      <c r="BP564" s="400"/>
      <c r="BQ564" s="400"/>
      <c r="BR564" s="400"/>
      <c r="BS564" s="400"/>
      <c r="BT564" s="400"/>
      <c r="BU564" s="400"/>
      <c r="BV564" s="400"/>
      <c r="BW564" s="400"/>
      <c r="BX564" s="400"/>
      <c r="BY564" s="400"/>
      <c r="BZ564" s="401"/>
      <c r="CA564" s="401"/>
      <c r="CB564" s="401"/>
      <c r="CC564" s="401"/>
      <c r="CD564" s="401"/>
      <c r="CE564" s="401"/>
      <c r="CF564" s="401"/>
      <c r="CG564" s="401"/>
      <c r="CH564" s="401"/>
      <c r="CI564" s="401"/>
      <c r="CJ564" s="401"/>
      <c r="CK564" s="401"/>
      <c r="CL564" s="401"/>
      <c r="CM564" s="401"/>
      <c r="CN564" s="401"/>
      <c r="CO564" s="401"/>
      <c r="CP564" s="401"/>
      <c r="CQ564" s="401"/>
      <c r="CR564" s="401"/>
      <c r="CS564" s="401"/>
      <c r="CT564" s="401"/>
      <c r="CU564" s="401"/>
      <c r="CV564" s="401"/>
      <c r="CW564" s="401"/>
      <c r="CX564" s="401"/>
      <c r="CY564" s="401"/>
      <c r="CZ564" s="401"/>
    </row>
    <row r="565" s="405" customFormat="true" ht="25.15" customHeight="true" x14ac:dyDescent="0.2">
      <c r="C565" s="1071"/>
      <c r="D565" s="1072"/>
      <c r="E565" s="697"/>
      <c r="F565" s="697"/>
      <c r="G565" s="697"/>
      <c r="H565" s="1090" t="s">
        <v>295</v>
      </c>
      <c r="I565" s="1072"/>
      <c r="J565" s="745">
        <v>0.10692610510034836</v>
      </c>
      <c r="K565" s="697"/>
      <c r="L565" s="697"/>
      <c r="M565" s="1090" t="s">
        <v>295</v>
      </c>
      <c r="N565" s="1072"/>
      <c r="O565" s="746">
        <v>0.11506437417179151</v>
      </c>
      <c r="P565" s="697"/>
      <c r="Q565" s="697"/>
      <c r="AN565" s="398"/>
      <c r="AO565" s="398"/>
      <c r="AP565" s="398"/>
      <c r="AQ565" s="398"/>
      <c r="AR565" s="398"/>
      <c r="AS565" s="398"/>
      <c r="AT565" s="398"/>
      <c r="AU565" s="398"/>
      <c r="AV565" s="398"/>
      <c r="AW565" s="398"/>
      <c r="AX565" s="398"/>
      <c r="AY565" s="398"/>
      <c r="AZ565" s="398"/>
      <c r="BA565" s="400"/>
      <c r="BB565" s="477"/>
      <c r="BC565" s="400"/>
      <c r="BD565" s="400"/>
      <c r="BE565" s="400"/>
      <c r="BF565" s="400"/>
      <c r="BG565" s="400"/>
      <c r="BH565" s="400"/>
      <c r="BI565" s="400"/>
      <c r="BJ565" s="400"/>
      <c r="BK565" s="400"/>
      <c r="BL565" s="400"/>
      <c r="BM565" s="400"/>
      <c r="BN565" s="400"/>
      <c r="BO565" s="400"/>
      <c r="BP565" s="400"/>
      <c r="BQ565" s="400"/>
      <c r="BR565" s="400"/>
      <c r="BS565" s="400"/>
      <c r="BT565" s="400"/>
      <c r="BU565" s="400"/>
      <c r="BV565" s="400"/>
      <c r="BW565" s="400"/>
      <c r="BX565" s="400"/>
      <c r="BY565" s="400"/>
      <c r="BZ565" s="401"/>
      <c r="CA565" s="401"/>
      <c r="CB565" s="401"/>
      <c r="CC565" s="401"/>
      <c r="CD565" s="401"/>
      <c r="CE565" s="401"/>
      <c r="CF565" s="401"/>
      <c r="CG565" s="401"/>
      <c r="CH565" s="401"/>
      <c r="CI565" s="401"/>
      <c r="CJ565" s="401"/>
      <c r="CK565" s="401"/>
      <c r="CL565" s="401"/>
      <c r="CM565" s="401"/>
      <c r="CN565" s="401"/>
      <c r="CO565" s="401"/>
      <c r="CP565" s="401"/>
      <c r="CQ565" s="401"/>
      <c r="CR565" s="401"/>
      <c r="CS565" s="401"/>
      <c r="CT565" s="401"/>
      <c r="CU565" s="401"/>
      <c r="CV565" s="401"/>
      <c r="CW565" s="401"/>
      <c r="CX565" s="401"/>
      <c r="CY565" s="401"/>
      <c r="CZ565" s="401"/>
    </row>
    <row r="566" s="405" customFormat="true" ht="25.15" customHeight="true" x14ac:dyDescent="0.2">
      <c r="C566" s="1071"/>
      <c r="D566" s="1072"/>
      <c r="E566" s="697"/>
      <c r="F566" s="697"/>
      <c r="G566" s="697"/>
      <c r="H566" s="1090" t="s">
        <v>338</v>
      </c>
      <c r="I566" s="1072"/>
      <c r="J566" s="745">
        <v>1.2669576254510596E-3</v>
      </c>
      <c r="K566" s="697"/>
      <c r="L566" s="697"/>
      <c r="M566" s="1090" t="s">
        <v>338</v>
      </c>
      <c r="N566" s="1072"/>
      <c r="O566" s="746">
        <v>-4.3954365620658348E-3</v>
      </c>
      <c r="P566" s="697"/>
      <c r="Q566" s="697"/>
      <c r="AN566" s="398"/>
      <c r="AO566" s="398"/>
      <c r="AP566" s="398"/>
      <c r="AQ566" s="398"/>
      <c r="AR566" s="398"/>
      <c r="AS566" s="398"/>
      <c r="AT566" s="398"/>
      <c r="AU566" s="398"/>
      <c r="AV566" s="398"/>
      <c r="AW566" s="398"/>
      <c r="AX566" s="398"/>
      <c r="AY566" s="398"/>
      <c r="AZ566" s="398"/>
      <c r="BA566" s="400"/>
      <c r="BB566" s="477"/>
      <c r="BC566" s="400"/>
      <c r="BD566" s="400"/>
      <c r="BE566" s="400"/>
      <c r="BF566" s="400"/>
      <c r="BG566" s="400"/>
      <c r="BH566" s="400"/>
      <c r="BI566" s="400"/>
      <c r="BJ566" s="400"/>
      <c r="BK566" s="400"/>
      <c r="BL566" s="400"/>
      <c r="BM566" s="400"/>
      <c r="BN566" s="400"/>
      <c r="BO566" s="400"/>
      <c r="BP566" s="400"/>
      <c r="BQ566" s="400"/>
      <c r="BR566" s="400"/>
      <c r="BS566" s="400"/>
      <c r="BT566" s="400"/>
      <c r="BU566" s="400"/>
      <c r="BV566" s="400"/>
      <c r="BW566" s="400"/>
      <c r="BX566" s="400"/>
      <c r="BY566" s="400"/>
      <c r="BZ566" s="401"/>
      <c r="CA566" s="401"/>
      <c r="CB566" s="401"/>
      <c r="CC566" s="401"/>
      <c r="CD566" s="401"/>
      <c r="CE566" s="401"/>
      <c r="CF566" s="401"/>
      <c r="CG566" s="401"/>
      <c r="CH566" s="401"/>
      <c r="CI566" s="401"/>
      <c r="CJ566" s="401"/>
      <c r="CK566" s="401"/>
      <c r="CL566" s="401"/>
      <c r="CM566" s="401"/>
      <c r="CN566" s="401"/>
      <c r="CO566" s="401"/>
      <c r="CP566" s="401"/>
      <c r="CQ566" s="401"/>
      <c r="CR566" s="401"/>
      <c r="CS566" s="401"/>
      <c r="CT566" s="401"/>
      <c r="CU566" s="401"/>
      <c r="CV566" s="401"/>
      <c r="CW566" s="401"/>
      <c r="CX566" s="401"/>
      <c r="CY566" s="401"/>
      <c r="CZ566" s="401"/>
    </row>
    <row r="567" s="405" customFormat="true" ht="25.15" customHeight="true" x14ac:dyDescent="0.2">
      <c r="C567" s="1071"/>
      <c r="D567" s="1072"/>
      <c r="E567" s="697"/>
      <c r="F567" s="697"/>
      <c r="G567" s="697"/>
      <c r="H567" s="1090" t="s">
        <v>330</v>
      </c>
      <c r="I567" s="1072"/>
      <c r="J567" s="745">
        <v>6.1620721233953618E-3</v>
      </c>
      <c r="K567" s="697"/>
      <c r="L567" s="697"/>
      <c r="M567" s="1090" t="s">
        <v>330</v>
      </c>
      <c r="N567" s="1072"/>
      <c r="O567" s="746">
        <v>1.3296575957370018E-2</v>
      </c>
      <c r="P567" s="697"/>
      <c r="Q567" s="697"/>
      <c r="AN567" s="398"/>
      <c r="AO567" s="398"/>
      <c r="AP567" s="398"/>
      <c r="AQ567" s="398"/>
      <c r="AR567" s="398"/>
      <c r="AS567" s="398"/>
      <c r="AT567" s="398"/>
      <c r="AU567" s="398"/>
      <c r="AV567" s="398"/>
      <c r="AW567" s="398"/>
      <c r="AX567" s="398"/>
      <c r="AY567" s="398"/>
      <c r="AZ567" s="398"/>
      <c r="BA567" s="400"/>
      <c r="BB567" s="477"/>
      <c r="BC567" s="400"/>
      <c r="BD567" s="400"/>
      <c r="BE567" s="400"/>
      <c r="BF567" s="400"/>
      <c r="BG567" s="400"/>
      <c r="BH567" s="400"/>
      <c r="BI567" s="400"/>
      <c r="BJ567" s="400"/>
      <c r="BK567" s="400"/>
      <c r="BL567" s="400"/>
      <c r="BM567" s="400"/>
      <c r="BN567" s="400"/>
      <c r="BO567" s="400"/>
      <c r="BP567" s="400"/>
      <c r="BQ567" s="400"/>
      <c r="BR567" s="400"/>
      <c r="BS567" s="400"/>
      <c r="BT567" s="400"/>
      <c r="BU567" s="400"/>
      <c r="BV567" s="400"/>
      <c r="BW567" s="400"/>
      <c r="BX567" s="400"/>
      <c r="BY567" s="400"/>
      <c r="BZ567" s="401"/>
      <c r="CA567" s="401"/>
      <c r="CB567" s="401"/>
      <c r="CC567" s="401"/>
      <c r="CD567" s="401"/>
      <c r="CE567" s="401"/>
      <c r="CF567" s="401"/>
      <c r="CG567" s="401"/>
      <c r="CH567" s="401"/>
      <c r="CI567" s="401"/>
      <c r="CJ567" s="401"/>
      <c r="CK567" s="401"/>
      <c r="CL567" s="401"/>
      <c r="CM567" s="401"/>
      <c r="CN567" s="401"/>
      <c r="CO567" s="401"/>
      <c r="CP567" s="401"/>
      <c r="CQ567" s="401"/>
      <c r="CR567" s="401"/>
      <c r="CS567" s="401"/>
      <c r="CT567" s="401"/>
      <c r="CU567" s="401"/>
      <c r="CV567" s="401"/>
      <c r="CW567" s="401"/>
      <c r="CX567" s="401"/>
      <c r="CY567" s="401"/>
      <c r="CZ567" s="401"/>
    </row>
    <row r="568" s="405" customFormat="true" ht="25.15" customHeight="true" x14ac:dyDescent="0.2">
      <c r="C568" s="1071"/>
      <c r="D568" s="1072"/>
      <c r="E568" s="697"/>
      <c r="F568" s="697"/>
      <c r="G568" s="697"/>
      <c r="H568" s="1090" t="s">
        <v>318</v>
      </c>
      <c r="I568" s="1072"/>
      <c r="J568" s="745">
        <v>-2.2338086626854277E-3</v>
      </c>
      <c r="K568" s="697"/>
      <c r="L568" s="697"/>
      <c r="M568" s="1090" t="s">
        <v>318</v>
      </c>
      <c r="N568" s="1072"/>
      <c r="O568" s="746">
        <v>3.0033302862989827E-2</v>
      </c>
      <c r="P568" s="697"/>
      <c r="Q568" s="697"/>
      <c r="AN568" s="398"/>
      <c r="AO568" s="398"/>
      <c r="AP568" s="398"/>
      <c r="AQ568" s="398"/>
      <c r="AR568" s="398"/>
      <c r="AS568" s="398"/>
      <c r="AT568" s="398"/>
      <c r="AU568" s="398"/>
      <c r="AV568" s="398"/>
      <c r="AW568" s="398"/>
      <c r="AX568" s="398"/>
      <c r="AY568" s="398"/>
      <c r="AZ568" s="398"/>
      <c r="BA568" s="400"/>
      <c r="BB568" s="477"/>
      <c r="BC568" s="400"/>
      <c r="BD568" s="400"/>
      <c r="BE568" s="400"/>
      <c r="BF568" s="400"/>
      <c r="BG568" s="400"/>
      <c r="BH568" s="400"/>
      <c r="BI568" s="400"/>
      <c r="BJ568" s="400"/>
      <c r="BK568" s="400"/>
      <c r="BL568" s="400"/>
      <c r="BM568" s="400"/>
      <c r="BN568" s="400"/>
      <c r="BO568" s="400"/>
      <c r="BP568" s="400"/>
      <c r="BQ568" s="400"/>
      <c r="BR568" s="400"/>
      <c r="BS568" s="400"/>
      <c r="BT568" s="400"/>
      <c r="BU568" s="400"/>
      <c r="BV568" s="400"/>
      <c r="BW568" s="400"/>
      <c r="BX568" s="400"/>
      <c r="BY568" s="400"/>
      <c r="BZ568" s="401"/>
      <c r="CA568" s="401"/>
      <c r="CB568" s="401"/>
      <c r="CC568" s="401"/>
      <c r="CD568" s="401"/>
      <c r="CE568" s="401"/>
      <c r="CF568" s="401"/>
      <c r="CG568" s="401"/>
      <c r="CH568" s="401"/>
      <c r="CI568" s="401"/>
      <c r="CJ568" s="401"/>
      <c r="CK568" s="401"/>
      <c r="CL568" s="401"/>
      <c r="CM568" s="401"/>
      <c r="CN568" s="401"/>
      <c r="CO568" s="401"/>
      <c r="CP568" s="401"/>
      <c r="CQ568" s="401"/>
      <c r="CR568" s="401"/>
      <c r="CS568" s="401"/>
      <c r="CT568" s="401"/>
      <c r="CU568" s="401"/>
      <c r="CV568" s="401"/>
      <c r="CW568" s="401"/>
      <c r="CX568" s="401"/>
      <c r="CY568" s="401"/>
      <c r="CZ568" s="401"/>
    </row>
    <row r="569" s="405" customFormat="true" ht="25.15" customHeight="true" x14ac:dyDescent="0.2">
      <c r="C569" s="1071"/>
      <c r="D569" s="1072"/>
      <c r="E569" s="697"/>
      <c r="F569" s="697"/>
      <c r="G569" s="697"/>
      <c r="H569" s="1090" t="s">
        <v>321</v>
      </c>
      <c r="I569" s="1072"/>
      <c r="J569" s="745">
        <v>-2.1272350748876099E-2</v>
      </c>
      <c r="K569" s="697"/>
      <c r="L569" s="697"/>
      <c r="M569" s="1090" t="s">
        <v>321</v>
      </c>
      <c r="N569" s="1072"/>
      <c r="O569" s="746">
        <v>-1.4007931919619703E-2</v>
      </c>
      <c r="P569" s="697"/>
      <c r="Q569" s="697"/>
      <c r="AN569" s="398"/>
      <c r="AO569" s="398"/>
      <c r="AP569" s="398"/>
      <c r="AQ569" s="398"/>
      <c r="AR569" s="398"/>
      <c r="AS569" s="398"/>
      <c r="AT569" s="398"/>
      <c r="AU569" s="398"/>
      <c r="AV569" s="398"/>
      <c r="AW569" s="398"/>
      <c r="AX569" s="398"/>
      <c r="AY569" s="398"/>
      <c r="AZ569" s="398"/>
      <c r="BA569" s="400"/>
      <c r="BB569" s="477"/>
      <c r="BC569" s="400"/>
      <c r="BD569" s="400"/>
      <c r="BE569" s="400"/>
      <c r="BF569" s="400"/>
      <c r="BG569" s="400"/>
      <c r="BH569" s="400"/>
      <c r="BI569" s="400"/>
      <c r="BJ569" s="400"/>
      <c r="BK569" s="400"/>
      <c r="BL569" s="400"/>
      <c r="BM569" s="400"/>
      <c r="BN569" s="400"/>
      <c r="BO569" s="400"/>
      <c r="BP569" s="400"/>
      <c r="BQ569" s="400"/>
      <c r="BR569" s="400"/>
      <c r="BS569" s="400"/>
      <c r="BT569" s="400"/>
      <c r="BU569" s="400"/>
      <c r="BV569" s="400"/>
      <c r="BW569" s="400"/>
      <c r="BX569" s="400"/>
      <c r="BY569" s="400"/>
      <c r="BZ569" s="401"/>
      <c r="CA569" s="401"/>
      <c r="CB569" s="401"/>
      <c r="CC569" s="401"/>
      <c r="CD569" s="401"/>
      <c r="CE569" s="401"/>
      <c r="CF569" s="401"/>
      <c r="CG569" s="401"/>
      <c r="CH569" s="401"/>
      <c r="CI569" s="401"/>
      <c r="CJ569" s="401"/>
      <c r="CK569" s="401"/>
      <c r="CL569" s="401"/>
      <c r="CM569" s="401"/>
      <c r="CN569" s="401"/>
      <c r="CO569" s="401"/>
      <c r="CP569" s="401"/>
      <c r="CQ569" s="401"/>
      <c r="CR569" s="401"/>
      <c r="CS569" s="401"/>
      <c r="CT569" s="401"/>
      <c r="CU569" s="401"/>
      <c r="CV569" s="401"/>
      <c r="CW569" s="401"/>
      <c r="CX569" s="401"/>
      <c r="CY569" s="401"/>
      <c r="CZ569" s="401"/>
    </row>
    <row r="570" s="405" customFormat="true" ht="25.15" customHeight="true" x14ac:dyDescent="0.2">
      <c r="C570" s="1071"/>
      <c r="D570" s="1072"/>
      <c r="E570" s="697"/>
      <c r="F570" s="697"/>
      <c r="G570" s="697"/>
      <c r="H570" s="1090" t="s">
        <v>341</v>
      </c>
      <c r="I570" s="1072"/>
      <c r="J570" s="745">
        <v>-1.6676962547362156E-3</v>
      </c>
      <c r="K570" s="697"/>
      <c r="L570" s="697"/>
      <c r="M570" s="1090" t="s">
        <v>341</v>
      </c>
      <c r="N570" s="1072"/>
      <c r="O570" s="746">
        <v>-6.7239974675987893E-3</v>
      </c>
      <c r="P570" s="697"/>
      <c r="Q570" s="697"/>
      <c r="AN570" s="398"/>
      <c r="AO570" s="398"/>
      <c r="AP570" s="398"/>
      <c r="AQ570" s="398"/>
      <c r="AR570" s="398"/>
      <c r="AS570" s="398"/>
      <c r="AT570" s="398"/>
      <c r="AU570" s="398"/>
      <c r="AV570" s="398"/>
      <c r="AW570" s="398"/>
      <c r="AX570" s="398"/>
      <c r="AY570" s="398"/>
      <c r="AZ570" s="398"/>
      <c r="BA570" s="400"/>
      <c r="BB570" s="477"/>
      <c r="BC570" s="400"/>
      <c r="BD570" s="400"/>
      <c r="BE570" s="400"/>
      <c r="BF570" s="400"/>
      <c r="BG570" s="400"/>
      <c r="BH570" s="400"/>
      <c r="BI570" s="400"/>
      <c r="BJ570" s="400"/>
      <c r="BK570" s="400"/>
      <c r="BL570" s="400"/>
      <c r="BM570" s="400"/>
      <c r="BN570" s="400"/>
      <c r="BO570" s="400"/>
      <c r="BP570" s="400"/>
      <c r="BQ570" s="400"/>
      <c r="BR570" s="400"/>
      <c r="BS570" s="400"/>
      <c r="BT570" s="400"/>
      <c r="BU570" s="400"/>
      <c r="BV570" s="400"/>
      <c r="BW570" s="400"/>
      <c r="BX570" s="400"/>
      <c r="BY570" s="400"/>
      <c r="BZ570" s="401"/>
      <c r="CA570" s="401"/>
      <c r="CB570" s="401"/>
      <c r="CC570" s="401"/>
      <c r="CD570" s="401"/>
      <c r="CE570" s="401"/>
      <c r="CF570" s="401"/>
      <c r="CG570" s="401"/>
      <c r="CH570" s="401"/>
      <c r="CI570" s="401"/>
      <c r="CJ570" s="401"/>
      <c r="CK570" s="401"/>
      <c r="CL570" s="401"/>
      <c r="CM570" s="401"/>
      <c r="CN570" s="401"/>
      <c r="CO570" s="401"/>
      <c r="CP570" s="401"/>
      <c r="CQ570" s="401"/>
      <c r="CR570" s="401"/>
      <c r="CS570" s="401"/>
      <c r="CT570" s="401"/>
      <c r="CU570" s="401"/>
      <c r="CV570" s="401"/>
      <c r="CW570" s="401"/>
      <c r="CX570" s="401"/>
      <c r="CY570" s="401"/>
      <c r="CZ570" s="401"/>
    </row>
    <row r="571" s="405" customFormat="true" ht="25.15" customHeight="true" x14ac:dyDescent="0.2">
      <c r="C571" s="1071"/>
      <c r="D571" s="1072"/>
      <c r="E571" s="697"/>
      <c r="F571" s="697"/>
      <c r="G571" s="697"/>
      <c r="H571" s="1090" t="s">
        <v>343</v>
      </c>
      <c r="I571" s="1072"/>
      <c r="J571" s="745">
        <v>1.5593183782626227E-3</v>
      </c>
      <c r="K571" s="697"/>
      <c r="L571" s="697"/>
      <c r="M571" s="1090" t="s">
        <v>343</v>
      </c>
      <c r="N571" s="1072"/>
      <c r="O571" s="746">
        <v>-4.2108880548567037E-4</v>
      </c>
      <c r="P571" s="697"/>
      <c r="Q571" s="697"/>
      <c r="AN571" s="398"/>
      <c r="AO571" s="398"/>
      <c r="AP571" s="398"/>
      <c r="AQ571" s="398"/>
      <c r="AR571" s="398"/>
      <c r="AS571" s="398"/>
      <c r="AT571" s="398"/>
      <c r="AU571" s="398"/>
      <c r="AV571" s="398"/>
      <c r="AW571" s="398"/>
      <c r="AX571" s="398"/>
      <c r="AY571" s="398"/>
      <c r="AZ571" s="398"/>
      <c r="BA571" s="400"/>
      <c r="BB571" s="477"/>
      <c r="BC571" s="400"/>
      <c r="BD571" s="400"/>
      <c r="BE571" s="400"/>
      <c r="BF571" s="400"/>
      <c r="BG571" s="400"/>
      <c r="BH571" s="400"/>
      <c r="BI571" s="400"/>
      <c r="BJ571" s="400"/>
      <c r="BK571" s="400"/>
      <c r="BL571" s="400"/>
      <c r="BM571" s="400"/>
      <c r="BN571" s="400"/>
      <c r="BO571" s="400"/>
      <c r="BP571" s="400"/>
      <c r="BQ571" s="400"/>
      <c r="BR571" s="400"/>
      <c r="BS571" s="400"/>
      <c r="BT571" s="400"/>
      <c r="BU571" s="400"/>
      <c r="BV571" s="400"/>
      <c r="BW571" s="400"/>
      <c r="BX571" s="400"/>
      <c r="BY571" s="400"/>
      <c r="BZ571" s="401"/>
      <c r="CA571" s="401"/>
      <c r="CB571" s="401"/>
      <c r="CC571" s="401"/>
      <c r="CD571" s="401"/>
      <c r="CE571" s="401"/>
      <c r="CF571" s="401"/>
      <c r="CG571" s="401"/>
      <c r="CH571" s="401"/>
      <c r="CI571" s="401"/>
      <c r="CJ571" s="401"/>
      <c r="CK571" s="401"/>
      <c r="CL571" s="401"/>
      <c r="CM571" s="401"/>
      <c r="CN571" s="401"/>
      <c r="CO571" s="401"/>
      <c r="CP571" s="401"/>
      <c r="CQ571" s="401"/>
      <c r="CR571" s="401"/>
      <c r="CS571" s="401"/>
      <c r="CT571" s="401"/>
      <c r="CU571" s="401"/>
      <c r="CV571" s="401"/>
      <c r="CW571" s="401"/>
      <c r="CX571" s="401"/>
      <c r="CY571" s="401"/>
      <c r="CZ571" s="401"/>
    </row>
    <row r="572" s="405" customFormat="true" ht="25.15" customHeight="true" x14ac:dyDescent="0.2">
      <c r="C572" s="1071"/>
      <c r="D572" s="1072"/>
      <c r="E572" s="697"/>
      <c r="F572" s="697"/>
      <c r="G572" s="697"/>
      <c r="H572" s="1090" t="s">
        <v>342</v>
      </c>
      <c r="I572" s="1072"/>
      <c r="J572" s="745">
        <v>-1.7147954044534357E-3</v>
      </c>
      <c r="K572" s="697"/>
      <c r="L572" s="697"/>
      <c r="M572" s="1090" t="s">
        <v>342</v>
      </c>
      <c r="N572" s="1072"/>
      <c r="O572" s="746">
        <v>3.3931061693191489E-3</v>
      </c>
      <c r="P572" s="697"/>
      <c r="Q572" s="697"/>
      <c r="AN572" s="398"/>
      <c r="AO572" s="398"/>
      <c r="AP572" s="398"/>
      <c r="AQ572" s="398"/>
      <c r="AR572" s="398"/>
      <c r="AS572" s="398"/>
      <c r="AT572" s="398"/>
      <c r="AU572" s="398"/>
      <c r="AV572" s="398"/>
      <c r="AW572" s="398"/>
      <c r="AX572" s="398"/>
      <c r="AY572" s="398"/>
      <c r="AZ572" s="398"/>
      <c r="BA572" s="400"/>
      <c r="BB572" s="477"/>
      <c r="BC572" s="400"/>
      <c r="BD572" s="400"/>
      <c r="BE572" s="400"/>
      <c r="BF572" s="400"/>
      <c r="BG572" s="400"/>
      <c r="BH572" s="400"/>
      <c r="BI572" s="400"/>
      <c r="BJ572" s="400"/>
      <c r="BK572" s="400"/>
      <c r="BL572" s="400"/>
      <c r="BM572" s="400"/>
      <c r="BN572" s="400"/>
      <c r="BO572" s="400"/>
      <c r="BP572" s="400"/>
      <c r="BQ572" s="400"/>
      <c r="BR572" s="400"/>
      <c r="BS572" s="400"/>
      <c r="BT572" s="400"/>
      <c r="BU572" s="400"/>
      <c r="BV572" s="400"/>
      <c r="BW572" s="400"/>
      <c r="BX572" s="400"/>
      <c r="BY572" s="400"/>
      <c r="BZ572" s="401"/>
      <c r="CA572" s="401"/>
      <c r="CB572" s="401"/>
      <c r="CC572" s="401"/>
      <c r="CD572" s="401"/>
      <c r="CE572" s="401"/>
      <c r="CF572" s="401"/>
      <c r="CG572" s="401"/>
      <c r="CH572" s="401"/>
      <c r="CI572" s="401"/>
      <c r="CJ572" s="401"/>
      <c r="CK572" s="401"/>
      <c r="CL572" s="401"/>
      <c r="CM572" s="401"/>
      <c r="CN572" s="401"/>
      <c r="CO572" s="401"/>
      <c r="CP572" s="401"/>
      <c r="CQ572" s="401"/>
      <c r="CR572" s="401"/>
      <c r="CS572" s="401"/>
      <c r="CT572" s="401"/>
      <c r="CU572" s="401"/>
      <c r="CV572" s="401"/>
      <c r="CW572" s="401"/>
      <c r="CX572" s="401"/>
      <c r="CY572" s="401"/>
      <c r="CZ572" s="401"/>
    </row>
    <row r="573" s="405" customFormat="true" ht="25.15" customHeight="true" x14ac:dyDescent="0.2">
      <c r="C573" s="1071"/>
      <c r="D573" s="1072"/>
      <c r="E573" s="697"/>
      <c r="F573" s="697"/>
      <c r="G573" s="697"/>
      <c r="H573" s="1090" t="s">
        <v>340</v>
      </c>
      <c r="I573" s="1072"/>
      <c r="J573" s="745">
        <v>2.1147442991363433E-3</v>
      </c>
      <c r="K573" s="697"/>
      <c r="L573" s="697"/>
      <c r="M573" s="1090" t="s">
        <v>340</v>
      </c>
      <c r="N573" s="1072"/>
      <c r="O573" s="746">
        <v>-9.1197317654838385E-3</v>
      </c>
      <c r="P573" s="697"/>
      <c r="Q573" s="697"/>
      <c r="AN573" s="398"/>
      <c r="AO573" s="398"/>
      <c r="AP573" s="398"/>
      <c r="AQ573" s="398"/>
      <c r="AR573" s="398"/>
      <c r="AS573" s="398"/>
      <c r="AT573" s="398"/>
      <c r="AU573" s="398"/>
      <c r="AV573" s="398"/>
      <c r="AW573" s="398"/>
      <c r="AX573" s="398"/>
      <c r="AY573" s="398"/>
      <c r="AZ573" s="398"/>
      <c r="BA573" s="400"/>
      <c r="BB573" s="477"/>
      <c r="BC573" s="400"/>
      <c r="BD573" s="400"/>
      <c r="BE573" s="400"/>
      <c r="BF573" s="400"/>
      <c r="BG573" s="400"/>
      <c r="BH573" s="400"/>
      <c r="BI573" s="400"/>
      <c r="BJ573" s="400"/>
      <c r="BK573" s="400"/>
      <c r="BL573" s="400"/>
      <c r="BM573" s="400"/>
      <c r="BN573" s="400"/>
      <c r="BO573" s="400"/>
      <c r="BP573" s="400"/>
      <c r="BQ573" s="400"/>
      <c r="BR573" s="400"/>
      <c r="BS573" s="400"/>
      <c r="BT573" s="400"/>
      <c r="BU573" s="400"/>
      <c r="BV573" s="400"/>
      <c r="BW573" s="400"/>
      <c r="BX573" s="400"/>
      <c r="BY573" s="400"/>
      <c r="BZ573" s="401"/>
      <c r="CA573" s="401"/>
      <c r="CB573" s="401"/>
      <c r="CC573" s="401"/>
      <c r="CD573" s="401"/>
      <c r="CE573" s="401"/>
      <c r="CF573" s="401"/>
      <c r="CG573" s="401"/>
      <c r="CH573" s="401"/>
      <c r="CI573" s="401"/>
      <c r="CJ573" s="401"/>
      <c r="CK573" s="401"/>
      <c r="CL573" s="401"/>
      <c r="CM573" s="401"/>
      <c r="CN573" s="401"/>
      <c r="CO573" s="401"/>
      <c r="CP573" s="401"/>
      <c r="CQ573" s="401"/>
      <c r="CR573" s="401"/>
      <c r="CS573" s="401"/>
      <c r="CT573" s="401"/>
      <c r="CU573" s="401"/>
      <c r="CV573" s="401"/>
      <c r="CW573" s="401"/>
      <c r="CX573" s="401"/>
      <c r="CY573" s="401"/>
      <c r="CZ573" s="401"/>
    </row>
    <row r="574" s="405" customFormat="true" ht="25.15" customHeight="true" x14ac:dyDescent="0.2">
      <c r="C574" s="1071"/>
      <c r="D574" s="1072"/>
      <c r="E574" s="697"/>
      <c r="F574" s="697"/>
      <c r="G574" s="697"/>
      <c r="H574" s="1090" t="s">
        <v>337</v>
      </c>
      <c r="I574" s="1072"/>
      <c r="J574" s="745">
        <v>4.3041734439147605E-3</v>
      </c>
      <c r="K574" s="697"/>
      <c r="L574" s="697"/>
      <c r="M574" s="1090" t="s">
        <v>337</v>
      </c>
      <c r="N574" s="1072"/>
      <c r="O574" s="746">
        <v>-1.0185128820184649E-2</v>
      </c>
      <c r="P574" s="697"/>
      <c r="Q574" s="697"/>
      <c r="AN574" s="398"/>
      <c r="AO574" s="398"/>
      <c r="AP574" s="398"/>
      <c r="AQ574" s="398"/>
      <c r="AR574" s="398"/>
      <c r="AS574" s="398"/>
      <c r="AT574" s="398"/>
      <c r="AU574" s="398"/>
      <c r="AV574" s="398"/>
      <c r="AW574" s="398"/>
      <c r="AX574" s="398"/>
      <c r="AY574" s="398"/>
      <c r="AZ574" s="398"/>
      <c r="BA574" s="400"/>
      <c r="BB574" s="477"/>
      <c r="BC574" s="400"/>
      <c r="BD574" s="400"/>
      <c r="BE574" s="400"/>
      <c r="BF574" s="400"/>
      <c r="BG574" s="400"/>
      <c r="BH574" s="400"/>
      <c r="BI574" s="400"/>
      <c r="BJ574" s="400"/>
      <c r="BK574" s="400"/>
      <c r="BL574" s="400"/>
      <c r="BM574" s="400"/>
      <c r="BN574" s="400"/>
      <c r="BO574" s="400"/>
      <c r="BP574" s="400"/>
      <c r="BQ574" s="400"/>
      <c r="BR574" s="400"/>
      <c r="BS574" s="400"/>
      <c r="BT574" s="400"/>
      <c r="BU574" s="400"/>
      <c r="BV574" s="400"/>
      <c r="BW574" s="400"/>
      <c r="BX574" s="400"/>
      <c r="BY574" s="400"/>
      <c r="BZ574" s="401"/>
      <c r="CA574" s="401"/>
      <c r="CB574" s="401"/>
      <c r="CC574" s="401"/>
      <c r="CD574" s="401"/>
      <c r="CE574" s="401"/>
      <c r="CF574" s="401"/>
      <c r="CG574" s="401"/>
      <c r="CH574" s="401"/>
      <c r="CI574" s="401"/>
      <c r="CJ574" s="401"/>
      <c r="CK574" s="401"/>
      <c r="CL574" s="401"/>
      <c r="CM574" s="401"/>
      <c r="CN574" s="401"/>
      <c r="CO574" s="401"/>
      <c r="CP574" s="401"/>
      <c r="CQ574" s="401"/>
      <c r="CR574" s="401"/>
      <c r="CS574" s="401"/>
      <c r="CT574" s="401"/>
      <c r="CU574" s="401"/>
      <c r="CV574" s="401"/>
      <c r="CW574" s="401"/>
      <c r="CX574" s="401"/>
      <c r="CY574" s="401"/>
      <c r="CZ574" s="401"/>
    </row>
    <row r="575" s="405" customFormat="true" ht="25.15" customHeight="true" x14ac:dyDescent="0.2">
      <c r="C575" s="1071"/>
      <c r="D575" s="1072"/>
      <c r="E575" s="697"/>
      <c r="F575" s="697"/>
      <c r="G575" s="697"/>
      <c r="H575" s="1090" t="s">
        <v>326</v>
      </c>
      <c r="I575" s="1072"/>
      <c r="J575" s="745">
        <v>2.9567792819671715E-3</v>
      </c>
      <c r="K575" s="697"/>
      <c r="L575" s="697"/>
      <c r="M575" s="1090" t="s">
        <v>326</v>
      </c>
      <c r="N575" s="1072"/>
      <c r="O575" s="746">
        <v>1.8162786760087514E-2</v>
      </c>
      <c r="P575" s="697"/>
      <c r="Q575" s="697"/>
      <c r="AN575" s="398"/>
      <c r="AO575" s="398"/>
      <c r="AP575" s="398"/>
      <c r="AQ575" s="398"/>
      <c r="AR575" s="398"/>
      <c r="AS575" s="398"/>
      <c r="AT575" s="398"/>
      <c r="AU575" s="398"/>
      <c r="AV575" s="398"/>
      <c r="AW575" s="398"/>
      <c r="AX575" s="398"/>
      <c r="AY575" s="398"/>
      <c r="AZ575" s="398"/>
      <c r="BA575" s="400"/>
      <c r="BB575" s="477"/>
      <c r="BC575" s="400"/>
      <c r="BD575" s="400"/>
      <c r="BE575" s="400"/>
      <c r="BF575" s="400"/>
      <c r="BG575" s="400"/>
      <c r="BH575" s="400"/>
      <c r="BI575" s="400"/>
      <c r="BJ575" s="400"/>
      <c r="BK575" s="400"/>
      <c r="BL575" s="400"/>
      <c r="BM575" s="400"/>
      <c r="BN575" s="400"/>
      <c r="BO575" s="400"/>
      <c r="BP575" s="400"/>
      <c r="BQ575" s="400"/>
      <c r="BR575" s="400"/>
      <c r="BS575" s="400"/>
      <c r="BT575" s="400"/>
      <c r="BU575" s="400"/>
      <c r="BV575" s="400"/>
      <c r="BW575" s="400"/>
      <c r="BX575" s="400"/>
      <c r="BY575" s="400"/>
      <c r="BZ575" s="401"/>
      <c r="CA575" s="401"/>
      <c r="CB575" s="401"/>
      <c r="CC575" s="401"/>
      <c r="CD575" s="401"/>
      <c r="CE575" s="401"/>
      <c r="CF575" s="401"/>
      <c r="CG575" s="401"/>
      <c r="CH575" s="401"/>
      <c r="CI575" s="401"/>
      <c r="CJ575" s="401"/>
      <c r="CK575" s="401"/>
      <c r="CL575" s="401"/>
      <c r="CM575" s="401"/>
      <c r="CN575" s="401"/>
      <c r="CO575" s="401"/>
      <c r="CP575" s="401"/>
      <c r="CQ575" s="401"/>
      <c r="CR575" s="401"/>
      <c r="CS575" s="401"/>
      <c r="CT575" s="401"/>
      <c r="CU575" s="401"/>
      <c r="CV575" s="401"/>
      <c r="CW575" s="401"/>
      <c r="CX575" s="401"/>
      <c r="CY575" s="401"/>
      <c r="CZ575" s="401"/>
    </row>
    <row r="576" s="405" customFormat="true" ht="25.15" customHeight="true" x14ac:dyDescent="0.2">
      <c r="C576" s="1071"/>
      <c r="D576" s="1072"/>
      <c r="E576" s="697"/>
      <c r="F576" s="697"/>
      <c r="G576" s="697"/>
      <c r="H576" s="1090" t="s">
        <v>334</v>
      </c>
      <c r="I576" s="1072"/>
      <c r="J576" s="745">
        <v>6.4526780227192795E-3</v>
      </c>
      <c r="K576" s="697"/>
      <c r="L576" s="697"/>
      <c r="M576" s="1090" t="s">
        <v>334</v>
      </c>
      <c r="N576" s="1072"/>
      <c r="O576" s="746">
        <v>9.9975484130437192E-3</v>
      </c>
      <c r="P576" s="697"/>
      <c r="Q576" s="697"/>
      <c r="AN576" s="398"/>
      <c r="AO576" s="398"/>
      <c r="AP576" s="398"/>
      <c r="AQ576" s="398"/>
      <c r="AR576" s="398"/>
      <c r="AS576" s="398"/>
      <c r="AT576" s="398"/>
      <c r="AU576" s="398"/>
      <c r="AV576" s="398"/>
      <c r="AW576" s="398"/>
      <c r="AX576" s="398"/>
      <c r="AY576" s="398"/>
      <c r="AZ576" s="398"/>
      <c r="BA576" s="400"/>
      <c r="BB576" s="477"/>
      <c r="BC576" s="400"/>
      <c r="BD576" s="400"/>
      <c r="BE576" s="400"/>
      <c r="BF576" s="400"/>
      <c r="BG576" s="400"/>
      <c r="BH576" s="400"/>
      <c r="BI576" s="400"/>
      <c r="BJ576" s="400"/>
      <c r="BK576" s="400"/>
      <c r="BL576" s="400"/>
      <c r="BM576" s="400"/>
      <c r="BN576" s="400"/>
      <c r="BO576" s="400"/>
      <c r="BP576" s="400"/>
      <c r="BQ576" s="400"/>
      <c r="BR576" s="400"/>
      <c r="BS576" s="400"/>
      <c r="BT576" s="400"/>
      <c r="BU576" s="400"/>
      <c r="BV576" s="400"/>
      <c r="BW576" s="400"/>
      <c r="BX576" s="400"/>
      <c r="BY576" s="400"/>
      <c r="BZ576" s="401"/>
      <c r="CA576" s="401"/>
      <c r="CB576" s="401"/>
      <c r="CC576" s="401"/>
      <c r="CD576" s="401"/>
      <c r="CE576" s="401"/>
      <c r="CF576" s="401"/>
      <c r="CG576" s="401"/>
      <c r="CH576" s="401"/>
      <c r="CI576" s="401"/>
      <c r="CJ576" s="401"/>
      <c r="CK576" s="401"/>
      <c r="CL576" s="401"/>
      <c r="CM576" s="401"/>
      <c r="CN576" s="401"/>
      <c r="CO576" s="401"/>
      <c r="CP576" s="401"/>
      <c r="CQ576" s="401"/>
      <c r="CR576" s="401"/>
      <c r="CS576" s="401"/>
      <c r="CT576" s="401"/>
      <c r="CU576" s="401"/>
      <c r="CV576" s="401"/>
      <c r="CW576" s="401"/>
      <c r="CX576" s="401"/>
      <c r="CY576" s="401"/>
      <c r="CZ576" s="401"/>
    </row>
    <row r="577" s="405" customFormat="true" ht="25.15" customHeight="true" x14ac:dyDescent="0.2">
      <c r="C577" s="1071"/>
      <c r="D577" s="1072"/>
      <c r="E577" s="697"/>
      <c r="F577" s="697"/>
      <c r="G577" s="697"/>
      <c r="H577" s="1090" t="s">
        <v>319</v>
      </c>
      <c r="I577" s="1072"/>
      <c r="J577" s="748">
        <v>7.4030372069453735E-3</v>
      </c>
      <c r="K577" s="697"/>
      <c r="L577" s="697"/>
      <c r="M577" s="1090" t="s">
        <v>319</v>
      </c>
      <c r="N577" s="1072"/>
      <c r="O577" s="749">
        <v>2.8455974246510134E-2</v>
      </c>
      <c r="P577" s="697"/>
      <c r="Q577" s="697"/>
      <c r="AN577" s="398"/>
      <c r="AO577" s="398"/>
      <c r="AP577" s="398"/>
      <c r="AQ577" s="398"/>
      <c r="AR577" s="398"/>
      <c r="AS577" s="398"/>
      <c r="AT577" s="398"/>
      <c r="AU577" s="398"/>
      <c r="AV577" s="398"/>
      <c r="AW577" s="398"/>
      <c r="AX577" s="398"/>
      <c r="AY577" s="398"/>
      <c r="AZ577" s="398"/>
      <c r="BA577" s="400"/>
      <c r="BB577" s="477"/>
      <c r="BC577" s="400"/>
      <c r="BD577" s="400"/>
      <c r="BE577" s="400"/>
      <c r="BF577" s="400"/>
      <c r="BG577" s="400"/>
      <c r="BH577" s="400"/>
      <c r="BI577" s="400"/>
      <c r="BJ577" s="400"/>
      <c r="BK577" s="400"/>
      <c r="BL577" s="400"/>
      <c r="BM577" s="400"/>
      <c r="BN577" s="400"/>
      <c r="BO577" s="400"/>
      <c r="BP577" s="400"/>
      <c r="BQ577" s="400"/>
      <c r="BR577" s="400"/>
      <c r="BS577" s="400"/>
      <c r="BT577" s="400"/>
      <c r="BU577" s="400"/>
      <c r="BV577" s="400"/>
      <c r="BW577" s="400"/>
      <c r="BX577" s="400"/>
      <c r="BY577" s="400"/>
      <c r="BZ577" s="401"/>
      <c r="CA577" s="401"/>
      <c r="CB577" s="401"/>
      <c r="CC577" s="401"/>
      <c r="CD577" s="401"/>
      <c r="CE577" s="401"/>
      <c r="CF577" s="401"/>
      <c r="CG577" s="401"/>
      <c r="CH577" s="401"/>
      <c r="CI577" s="401"/>
      <c r="CJ577" s="401"/>
      <c r="CK577" s="401"/>
      <c r="CL577" s="401"/>
      <c r="CM577" s="401"/>
      <c r="CN577" s="401"/>
      <c r="CO577" s="401"/>
      <c r="CP577" s="401"/>
      <c r="CQ577" s="401"/>
      <c r="CR577" s="401"/>
      <c r="CS577" s="401"/>
      <c r="CT577" s="401"/>
      <c r="CU577" s="401"/>
      <c r="CV577" s="401"/>
      <c r="CW577" s="401"/>
      <c r="CX577" s="401"/>
      <c r="CY577" s="401"/>
      <c r="CZ577" s="401"/>
    </row>
    <row r="578" s="405" customFormat="true" ht="25.15" customHeight="true" x14ac:dyDescent="0.2">
      <c r="C578" s="1071"/>
      <c r="D578" s="1072"/>
      <c r="E578" s="697"/>
      <c r="F578" s="697"/>
      <c r="G578" s="697"/>
      <c r="H578" s="1071"/>
      <c r="I578" s="1072"/>
      <c r="J578" s="698"/>
      <c r="K578" s="697"/>
      <c r="L578" s="697"/>
      <c r="M578" s="1071"/>
      <c r="N578" s="1072"/>
      <c r="O578" s="698"/>
      <c r="P578" s="697"/>
      <c r="Q578" s="697"/>
      <c r="AN578" s="398"/>
      <c r="AO578" s="398"/>
      <c r="AP578" s="398"/>
      <c r="AQ578" s="398"/>
      <c r="AR578" s="398"/>
      <c r="AS578" s="398"/>
      <c r="AT578" s="398"/>
      <c r="AU578" s="398"/>
      <c r="AV578" s="398"/>
      <c r="AW578" s="398"/>
      <c r="AX578" s="398"/>
      <c r="AY578" s="398"/>
      <c r="AZ578" s="398"/>
      <c r="BA578" s="400"/>
      <c r="BB578" s="477"/>
      <c r="BC578" s="400"/>
      <c r="BD578" s="400"/>
      <c r="BE578" s="400"/>
      <c r="BF578" s="400"/>
      <c r="BG578" s="400"/>
      <c r="BH578" s="400"/>
      <c r="BI578" s="400"/>
      <c r="BJ578" s="400"/>
      <c r="BK578" s="400"/>
      <c r="BL578" s="400"/>
      <c r="BM578" s="400"/>
      <c r="BN578" s="400"/>
      <c r="BO578" s="400"/>
      <c r="BP578" s="400"/>
      <c r="BQ578" s="400"/>
      <c r="BR578" s="400"/>
      <c r="BS578" s="400"/>
      <c r="BT578" s="400"/>
      <c r="BU578" s="400"/>
      <c r="BV578" s="400"/>
      <c r="BW578" s="400"/>
      <c r="BX578" s="400"/>
      <c r="BY578" s="400"/>
      <c r="BZ578" s="401"/>
      <c r="CA578" s="401"/>
      <c r="CB578" s="401"/>
      <c r="CC578" s="401"/>
      <c r="CD578" s="401"/>
      <c r="CE578" s="401"/>
      <c r="CF578" s="401"/>
      <c r="CG578" s="401"/>
      <c r="CH578" s="401"/>
      <c r="CI578" s="401"/>
      <c r="CJ578" s="401"/>
      <c r="CK578" s="401"/>
      <c r="CL578" s="401"/>
      <c r="CM578" s="401"/>
      <c r="CN578" s="401"/>
      <c r="CO578" s="401"/>
      <c r="CP578" s="401"/>
      <c r="CQ578" s="401"/>
      <c r="CR578" s="401"/>
      <c r="CS578" s="401"/>
      <c r="CT578" s="401"/>
      <c r="CU578" s="401"/>
      <c r="CV578" s="401"/>
      <c r="CW578" s="401"/>
      <c r="CX578" s="401"/>
      <c r="CY578" s="401"/>
      <c r="CZ578" s="401"/>
    </row>
    <row r="579" s="405" customFormat="true" ht="25.15" customHeight="true" x14ac:dyDescent="0.2">
      <c r="C579" s="1071"/>
      <c r="D579" s="1072"/>
      <c r="E579" s="697"/>
      <c r="F579" s="697"/>
      <c r="G579" s="697"/>
      <c r="H579" s="1071"/>
      <c r="I579" s="1072"/>
      <c r="J579" s="697"/>
      <c r="K579" s="697"/>
      <c r="L579" s="697"/>
      <c r="M579" s="1071"/>
      <c r="N579" s="1072"/>
      <c r="O579" s="697"/>
      <c r="P579" s="697"/>
      <c r="Q579" s="697"/>
      <c r="AN579" s="398"/>
      <c r="AO579" s="398"/>
      <c r="AP579" s="398"/>
      <c r="AQ579" s="398"/>
      <c r="AR579" s="398"/>
      <c r="AS579" s="398"/>
      <c r="AT579" s="398"/>
      <c r="AU579" s="398"/>
      <c r="AV579" s="398"/>
      <c r="AW579" s="398"/>
      <c r="AX579" s="398"/>
      <c r="AY579" s="398"/>
      <c r="AZ579" s="398"/>
      <c r="BA579" s="400"/>
      <c r="BB579" s="477"/>
      <c r="BC579" s="400"/>
      <c r="BD579" s="400"/>
      <c r="BE579" s="400"/>
      <c r="BF579" s="400"/>
      <c r="BG579" s="400"/>
      <c r="BH579" s="400"/>
      <c r="BI579" s="400"/>
      <c r="BJ579" s="400"/>
      <c r="BK579" s="400"/>
      <c r="BL579" s="400"/>
      <c r="BM579" s="400"/>
      <c r="BN579" s="400"/>
      <c r="BO579" s="400"/>
      <c r="BP579" s="400"/>
      <c r="BQ579" s="400"/>
      <c r="BR579" s="400"/>
      <c r="BS579" s="400"/>
      <c r="BT579" s="400"/>
      <c r="BU579" s="400"/>
      <c r="BV579" s="400"/>
      <c r="BW579" s="400"/>
      <c r="BX579" s="400"/>
      <c r="BY579" s="400"/>
      <c r="BZ579" s="401"/>
      <c r="CA579" s="401"/>
      <c r="CB579" s="401"/>
      <c r="CC579" s="401"/>
      <c r="CD579" s="401"/>
      <c r="CE579" s="401"/>
      <c r="CF579" s="401"/>
      <c r="CG579" s="401"/>
      <c r="CH579" s="401"/>
      <c r="CI579" s="401"/>
      <c r="CJ579" s="401"/>
      <c r="CK579" s="401"/>
      <c r="CL579" s="401"/>
      <c r="CM579" s="401"/>
      <c r="CN579" s="401"/>
      <c r="CO579" s="401"/>
      <c r="CP579" s="401"/>
      <c r="CQ579" s="401"/>
      <c r="CR579" s="401"/>
      <c r="CS579" s="401"/>
      <c r="CT579" s="401"/>
      <c r="CU579" s="401"/>
      <c r="CV579" s="401"/>
      <c r="CW579" s="401"/>
      <c r="CX579" s="401"/>
      <c r="CY579" s="401"/>
      <c r="CZ579" s="401"/>
    </row>
    <row r="580" s="405" customFormat="true" ht="25.15" customHeight="true" x14ac:dyDescent="0.2">
      <c r="C580" s="1071"/>
      <c r="D580" s="1072"/>
      <c r="E580" s="697"/>
      <c r="F580" s="697"/>
      <c r="G580" s="697"/>
      <c r="H580" s="1091" t="s">
        <v>244</v>
      </c>
      <c r="I580" s="1072"/>
      <c r="J580" s="1072"/>
      <c r="K580" s="697"/>
      <c r="L580" s="697"/>
      <c r="M580" s="1091" t="s">
        <v>244</v>
      </c>
      <c r="N580" s="1072"/>
      <c r="O580" s="1072"/>
      <c r="P580" s="697"/>
      <c r="Q580" s="697"/>
      <c r="AN580" s="398"/>
      <c r="AO580" s="398"/>
      <c r="AP580" s="398"/>
      <c r="AQ580" s="398"/>
      <c r="AR580" s="398"/>
      <c r="AS580" s="398"/>
      <c r="AT580" s="398"/>
      <c r="AU580" s="398"/>
      <c r="AV580" s="398"/>
      <c r="AW580" s="398"/>
      <c r="AX580" s="398"/>
      <c r="AY580" s="398"/>
      <c r="AZ580" s="398"/>
      <c r="BA580" s="400"/>
      <c r="BB580" s="477"/>
      <c r="BC580" s="400"/>
      <c r="BD580" s="400"/>
      <c r="BE580" s="400"/>
      <c r="BF580" s="400"/>
      <c r="BG580" s="400"/>
      <c r="BH580" s="400"/>
      <c r="BI580" s="400"/>
      <c r="BJ580" s="400"/>
      <c r="BK580" s="400"/>
      <c r="BL580" s="400"/>
      <c r="BM580" s="400"/>
      <c r="BN580" s="400"/>
      <c r="BO580" s="400"/>
      <c r="BP580" s="400"/>
      <c r="BQ580" s="400"/>
      <c r="BR580" s="400"/>
      <c r="BS580" s="400"/>
      <c r="BT580" s="400"/>
      <c r="BU580" s="400"/>
      <c r="BV580" s="400"/>
      <c r="BW580" s="400"/>
      <c r="BX580" s="400"/>
      <c r="BY580" s="400"/>
      <c r="BZ580" s="401"/>
      <c r="CA580" s="401"/>
      <c r="CB580" s="401"/>
      <c r="CC580" s="401"/>
      <c r="CD580" s="401"/>
      <c r="CE580" s="401"/>
      <c r="CF580" s="401"/>
      <c r="CG580" s="401"/>
      <c r="CH580" s="401"/>
      <c r="CI580" s="401"/>
      <c r="CJ580" s="401"/>
      <c r="CK580" s="401"/>
      <c r="CL580" s="401"/>
      <c r="CM580" s="401"/>
      <c r="CN580" s="401"/>
      <c r="CO580" s="401"/>
      <c r="CP580" s="401"/>
      <c r="CQ580" s="401"/>
      <c r="CR580" s="401"/>
      <c r="CS580" s="401"/>
      <c r="CT580" s="401"/>
      <c r="CU580" s="401"/>
      <c r="CV580" s="401"/>
      <c r="CW580" s="401"/>
      <c r="CX580" s="401"/>
      <c r="CY580" s="401"/>
      <c r="CZ580" s="401"/>
    </row>
    <row r="581" s="405" customFormat="true" ht="25.15" customHeight="true" x14ac:dyDescent="0.2">
      <c r="C581" s="1071"/>
      <c r="D581" s="1072"/>
      <c r="E581" s="697"/>
      <c r="F581" s="697"/>
      <c r="G581" s="697"/>
      <c r="H581" s="1085" t="s">
        <v>208</v>
      </c>
      <c r="I581" s="1072"/>
      <c r="J581" s="767" t="s">
        <v>209</v>
      </c>
      <c r="K581" s="697"/>
      <c r="L581" s="697"/>
      <c r="M581" s="1085" t="s">
        <v>208</v>
      </c>
      <c r="N581" s="1072"/>
      <c r="O581" s="768" t="s">
        <v>209</v>
      </c>
      <c r="P581" s="697"/>
      <c r="Q581" s="697"/>
      <c r="AN581" s="398"/>
      <c r="AO581" s="398"/>
      <c r="AP581" s="398"/>
      <c r="AQ581" s="398"/>
      <c r="AR581" s="398"/>
      <c r="AS581" s="398"/>
      <c r="AT581" s="398"/>
      <c r="AU581" s="398"/>
      <c r="AV581" s="398"/>
      <c r="AW581" s="398"/>
      <c r="AX581" s="398"/>
      <c r="AY581" s="398"/>
      <c r="AZ581" s="398"/>
      <c r="BA581" s="400"/>
      <c r="BB581" s="477"/>
      <c r="BC581" s="400"/>
      <c r="BD581" s="400"/>
      <c r="BE581" s="400"/>
      <c r="BF581" s="400"/>
      <c r="BG581" s="400"/>
      <c r="BH581" s="400"/>
      <c r="BI581" s="400"/>
      <c r="BJ581" s="400"/>
      <c r="BK581" s="400"/>
      <c r="BL581" s="400"/>
      <c r="BM581" s="400"/>
      <c r="BN581" s="400"/>
      <c r="BO581" s="400"/>
      <c r="BP581" s="400"/>
      <c r="BQ581" s="400"/>
      <c r="BR581" s="400"/>
      <c r="BS581" s="400"/>
      <c r="BT581" s="400"/>
      <c r="BU581" s="400"/>
      <c r="BV581" s="400"/>
      <c r="BW581" s="400"/>
      <c r="BX581" s="400"/>
      <c r="BY581" s="400"/>
      <c r="BZ581" s="401"/>
      <c r="CA581" s="401"/>
      <c r="CB581" s="401"/>
      <c r="CC581" s="401"/>
      <c r="CD581" s="401"/>
      <c r="CE581" s="401"/>
      <c r="CF581" s="401"/>
      <c r="CG581" s="401"/>
      <c r="CH581" s="401"/>
      <c r="CI581" s="401"/>
      <c r="CJ581" s="401"/>
      <c r="CK581" s="401"/>
      <c r="CL581" s="401"/>
      <c r="CM581" s="401"/>
      <c r="CN581" s="401"/>
      <c r="CO581" s="401"/>
      <c r="CP581" s="401"/>
      <c r="CQ581" s="401"/>
      <c r="CR581" s="401"/>
      <c r="CS581" s="401"/>
      <c r="CT581" s="401"/>
      <c r="CU581" s="401"/>
      <c r="CV581" s="401"/>
      <c r="CW581" s="401"/>
      <c r="CX581" s="401"/>
      <c r="CY581" s="401"/>
      <c r="CZ581" s="401"/>
    </row>
    <row r="582" s="405" customFormat="true" ht="25.15" customHeight="true" x14ac:dyDescent="0.2">
      <c r="C582" s="1071"/>
      <c r="D582" s="1072"/>
      <c r="E582" s="697"/>
      <c r="F582" s="697"/>
      <c r="G582" s="697"/>
      <c r="H582" s="1090" t="s">
        <v>209</v>
      </c>
      <c r="I582" s="1072"/>
      <c r="J582" s="769">
        <v>1</v>
      </c>
      <c r="K582" s="697"/>
      <c r="L582" s="697"/>
      <c r="M582" s="1090" t="s">
        <v>209</v>
      </c>
      <c r="N582" s="1072"/>
      <c r="O582" s="770">
        <v>1.0000000000000002</v>
      </c>
      <c r="P582" s="697"/>
      <c r="Q582" s="697"/>
      <c r="AN582" s="398"/>
      <c r="AO582" s="398"/>
      <c r="AP582" s="398"/>
      <c r="AQ582" s="398"/>
      <c r="AR582" s="398"/>
      <c r="AS582" s="398"/>
      <c r="AT582" s="398"/>
      <c r="AU582" s="398"/>
      <c r="AV582" s="398"/>
      <c r="AW582" s="398"/>
      <c r="AX582" s="398"/>
      <c r="AY582" s="398"/>
      <c r="AZ582" s="398"/>
      <c r="BA582" s="400"/>
      <c r="BB582" s="477"/>
      <c r="BC582" s="400"/>
      <c r="BD582" s="400"/>
      <c r="BE582" s="400"/>
      <c r="BF582" s="400"/>
      <c r="BG582" s="400"/>
      <c r="BH582" s="400"/>
      <c r="BI582" s="400"/>
      <c r="BJ582" s="400"/>
      <c r="BK582" s="400"/>
      <c r="BL582" s="400"/>
      <c r="BM582" s="400"/>
      <c r="BN582" s="400"/>
      <c r="BO582" s="400"/>
      <c r="BP582" s="400"/>
      <c r="BQ582" s="400"/>
      <c r="BR582" s="400"/>
      <c r="BS582" s="400"/>
      <c r="BT582" s="400"/>
      <c r="BU582" s="400"/>
      <c r="BV582" s="400"/>
      <c r="BW582" s="400"/>
      <c r="BX582" s="400"/>
      <c r="BY582" s="400"/>
      <c r="BZ582" s="401"/>
      <c r="CA582" s="401"/>
      <c r="CB582" s="401"/>
      <c r="CC582" s="401"/>
      <c r="CD582" s="401"/>
      <c r="CE582" s="401"/>
      <c r="CF582" s="401"/>
      <c r="CG582" s="401"/>
      <c r="CH582" s="401"/>
      <c r="CI582" s="401"/>
      <c r="CJ582" s="401"/>
      <c r="CK582" s="401"/>
      <c r="CL582" s="401"/>
      <c r="CM582" s="401"/>
      <c r="CN582" s="401"/>
      <c r="CO582" s="401"/>
      <c r="CP582" s="401"/>
      <c r="CQ582" s="401"/>
      <c r="CR582" s="401"/>
      <c r="CS582" s="401"/>
      <c r="CT582" s="401"/>
      <c r="CU582" s="401"/>
      <c r="CV582" s="401"/>
      <c r="CW582" s="401"/>
      <c r="CX582" s="401"/>
      <c r="CY582" s="401"/>
      <c r="CZ582" s="401"/>
    </row>
    <row r="583" s="405" customFormat="true" ht="25.15" customHeight="true" x14ac:dyDescent="0.2">
      <c r="C583" s="1071"/>
      <c r="D583" s="1072"/>
      <c r="E583" s="697"/>
      <c r="F583" s="697"/>
      <c r="G583" s="697"/>
      <c r="H583" s="1071"/>
      <c r="I583" s="1072"/>
      <c r="J583" s="698"/>
      <c r="K583" s="697"/>
      <c r="L583" s="697"/>
      <c r="M583" s="1071"/>
      <c r="N583" s="1072"/>
      <c r="O583" s="698"/>
      <c r="P583" s="697"/>
      <c r="Q583" s="697"/>
      <c r="AN583" s="398"/>
      <c r="AO583" s="398"/>
      <c r="AP583" s="398"/>
      <c r="AQ583" s="398"/>
      <c r="AR583" s="398"/>
      <c r="AS583" s="398"/>
      <c r="AT583" s="398"/>
      <c r="AU583" s="398"/>
      <c r="AV583" s="398"/>
      <c r="AW583" s="398"/>
      <c r="AX583" s="398"/>
      <c r="AY583" s="398"/>
      <c r="AZ583" s="398"/>
      <c r="BA583" s="400"/>
      <c r="BB583" s="477"/>
      <c r="BC583" s="400"/>
      <c r="BD583" s="400"/>
      <c r="BE583" s="400"/>
      <c r="BF583" s="400"/>
      <c r="BG583" s="400"/>
      <c r="BH583" s="400"/>
      <c r="BI583" s="400"/>
      <c r="BJ583" s="400"/>
      <c r="BK583" s="400"/>
      <c r="BL583" s="400"/>
      <c r="BM583" s="400"/>
      <c r="BN583" s="400"/>
      <c r="BO583" s="400"/>
      <c r="BP583" s="400"/>
      <c r="BQ583" s="400"/>
      <c r="BR583" s="400"/>
      <c r="BS583" s="400"/>
      <c r="BT583" s="400"/>
      <c r="BU583" s="400"/>
      <c r="BV583" s="400"/>
      <c r="BW583" s="400"/>
      <c r="BX583" s="400"/>
      <c r="BY583" s="400"/>
      <c r="BZ583" s="401"/>
      <c r="CA583" s="401"/>
      <c r="CB583" s="401"/>
      <c r="CC583" s="401"/>
      <c r="CD583" s="401"/>
      <c r="CE583" s="401"/>
      <c r="CF583" s="401"/>
      <c r="CG583" s="401"/>
      <c r="CH583" s="401"/>
      <c r="CI583" s="401"/>
      <c r="CJ583" s="401"/>
      <c r="CK583" s="401"/>
      <c r="CL583" s="401"/>
      <c r="CM583" s="401"/>
      <c r="CN583" s="401"/>
      <c r="CO583" s="401"/>
      <c r="CP583" s="401"/>
      <c r="CQ583" s="401"/>
      <c r="CR583" s="401"/>
      <c r="CS583" s="401"/>
      <c r="CT583" s="401"/>
      <c r="CU583" s="401"/>
      <c r="CV583" s="401"/>
      <c r="CW583" s="401"/>
      <c r="CX583" s="401"/>
      <c r="CY583" s="401"/>
      <c r="CZ583" s="401"/>
    </row>
    <row r="584" s="405" customFormat="true" ht="25.15" customHeight="true" x14ac:dyDescent="0.2">
      <c r="C584" s="1071"/>
      <c r="D584" s="1072"/>
      <c r="E584" s="697"/>
      <c r="F584" s="697"/>
      <c r="G584" s="697"/>
      <c r="H584" s="1071"/>
      <c r="I584" s="1072"/>
      <c r="J584" s="697"/>
      <c r="K584" s="697"/>
      <c r="L584" s="697"/>
      <c r="M584" s="1071"/>
      <c r="N584" s="1072"/>
      <c r="O584" s="697"/>
      <c r="P584" s="697"/>
      <c r="Q584" s="697"/>
      <c r="AN584" s="398"/>
      <c r="AO584" s="398"/>
      <c r="AP584" s="398"/>
      <c r="AQ584" s="398"/>
      <c r="AR584" s="398"/>
      <c r="AS584" s="398"/>
      <c r="AT584" s="398"/>
      <c r="AU584" s="398"/>
      <c r="AV584" s="398"/>
      <c r="AW584" s="398"/>
      <c r="AX584" s="398"/>
      <c r="AY584" s="398"/>
      <c r="AZ584" s="398"/>
      <c r="BA584" s="400"/>
      <c r="BB584" s="477"/>
      <c r="BC584" s="400"/>
      <c r="BD584" s="400"/>
      <c r="BE584" s="400"/>
      <c r="BF584" s="400"/>
      <c r="BG584" s="400"/>
      <c r="BH584" s="400"/>
      <c r="BI584" s="400"/>
      <c r="BJ584" s="400"/>
      <c r="BK584" s="400"/>
      <c r="BL584" s="400"/>
      <c r="BM584" s="400"/>
      <c r="BN584" s="400"/>
      <c r="BO584" s="400"/>
      <c r="BP584" s="400"/>
      <c r="BQ584" s="400"/>
      <c r="BR584" s="400"/>
      <c r="BS584" s="400"/>
      <c r="BT584" s="400"/>
      <c r="BU584" s="400"/>
      <c r="BV584" s="400"/>
      <c r="BW584" s="400"/>
      <c r="BX584" s="400"/>
      <c r="BY584" s="400"/>
      <c r="BZ584" s="401"/>
      <c r="CA584" s="401"/>
      <c r="CB584" s="401"/>
      <c r="CC584" s="401"/>
      <c r="CD584" s="401"/>
      <c r="CE584" s="401"/>
      <c r="CF584" s="401"/>
      <c r="CG584" s="401"/>
      <c r="CH584" s="401"/>
      <c r="CI584" s="401"/>
      <c r="CJ584" s="401"/>
      <c r="CK584" s="401"/>
      <c r="CL584" s="401"/>
      <c r="CM584" s="401"/>
      <c r="CN584" s="401"/>
      <c r="CO584" s="401"/>
      <c r="CP584" s="401"/>
      <c r="CQ584" s="401"/>
      <c r="CR584" s="401"/>
      <c r="CS584" s="401"/>
      <c r="CT584" s="401"/>
      <c r="CU584" s="401"/>
      <c r="CV584" s="401"/>
      <c r="CW584" s="401"/>
      <c r="CX584" s="401"/>
      <c r="CY584" s="401"/>
      <c r="CZ584" s="401"/>
    </row>
    <row r="585" s="405" customFormat="true" ht="25.15" customHeight="true" x14ac:dyDescent="0.2">
      <c r="C585" s="1071"/>
      <c r="D585" s="1072"/>
      <c r="E585" s="697"/>
      <c r="F585" s="697"/>
      <c r="G585" s="697"/>
      <c r="H585" s="1071"/>
      <c r="I585" s="1072"/>
      <c r="J585" s="697"/>
      <c r="K585" s="697"/>
      <c r="L585" s="697"/>
      <c r="M585" s="1071"/>
      <c r="N585" s="1072"/>
      <c r="O585" s="697"/>
      <c r="P585" s="697"/>
      <c r="Q585" s="697"/>
      <c r="AN585" s="398"/>
      <c r="AO585" s="398"/>
      <c r="AP585" s="398"/>
      <c r="AQ585" s="398"/>
      <c r="AR585" s="398"/>
      <c r="AS585" s="398"/>
      <c r="AT585" s="398"/>
      <c r="AU585" s="398"/>
      <c r="AV585" s="398"/>
      <c r="AW585" s="398"/>
      <c r="AX585" s="398"/>
      <c r="AY585" s="398"/>
      <c r="AZ585" s="398"/>
      <c r="BA585" s="400"/>
      <c r="BB585" s="477"/>
      <c r="BC585" s="400"/>
      <c r="BD585" s="400"/>
      <c r="BE585" s="400"/>
      <c r="BF585" s="400"/>
      <c r="BG585" s="400"/>
      <c r="BH585" s="400"/>
      <c r="BI585" s="400"/>
      <c r="BJ585" s="400"/>
      <c r="BK585" s="400"/>
      <c r="BL585" s="400"/>
      <c r="BM585" s="400"/>
      <c r="BN585" s="400"/>
      <c r="BO585" s="400"/>
      <c r="BP585" s="400"/>
      <c r="BQ585" s="400"/>
      <c r="BR585" s="400"/>
      <c r="BS585" s="400"/>
      <c r="BT585" s="400"/>
      <c r="BU585" s="400"/>
      <c r="BV585" s="400"/>
      <c r="BW585" s="400"/>
      <c r="BX585" s="400"/>
      <c r="BY585" s="400"/>
      <c r="BZ585" s="401"/>
      <c r="CA585" s="401"/>
      <c r="CB585" s="401"/>
      <c r="CC585" s="401"/>
      <c r="CD585" s="401"/>
      <c r="CE585" s="401"/>
      <c r="CF585" s="401"/>
      <c r="CG585" s="401"/>
      <c r="CH585" s="401"/>
      <c r="CI585" s="401"/>
      <c r="CJ585" s="401"/>
      <c r="CK585" s="401"/>
      <c r="CL585" s="401"/>
      <c r="CM585" s="401"/>
      <c r="CN585" s="401"/>
      <c r="CO585" s="401"/>
      <c r="CP585" s="401"/>
      <c r="CQ585" s="401"/>
      <c r="CR585" s="401"/>
      <c r="CS585" s="401"/>
      <c r="CT585" s="401"/>
      <c r="CU585" s="401"/>
      <c r="CV585" s="401"/>
      <c r="CW585" s="401"/>
      <c r="CX585" s="401"/>
      <c r="CY585" s="401"/>
      <c r="CZ585" s="401"/>
    </row>
    <row r="586" s="405" customFormat="true" ht="25.15" customHeight="true" x14ac:dyDescent="0.2">
      <c r="C586" s="1071"/>
      <c r="D586" s="1072"/>
      <c r="E586" s="697"/>
      <c r="F586" s="697"/>
      <c r="G586" s="697"/>
      <c r="H586" s="1071"/>
      <c r="I586" s="1072"/>
      <c r="J586" s="697"/>
      <c r="K586" s="697"/>
      <c r="L586" s="697"/>
      <c r="M586" s="1071"/>
      <c r="N586" s="1072"/>
      <c r="O586" s="697"/>
      <c r="P586" s="697"/>
      <c r="Q586" s="697"/>
      <c r="AN586" s="398"/>
      <c r="AO586" s="398"/>
      <c r="AP586" s="398"/>
      <c r="AQ586" s="398"/>
      <c r="AR586" s="398"/>
      <c r="AS586" s="398"/>
      <c r="AT586" s="398"/>
      <c r="AU586" s="398"/>
      <c r="AV586" s="398"/>
      <c r="AW586" s="398"/>
      <c r="AX586" s="398"/>
      <c r="AY586" s="398"/>
      <c r="AZ586" s="398"/>
      <c r="BA586" s="400"/>
      <c r="BB586" s="477"/>
      <c r="BC586" s="400"/>
      <c r="BD586" s="400"/>
      <c r="BE586" s="400"/>
      <c r="BF586" s="400"/>
      <c r="BG586" s="400"/>
      <c r="BH586" s="400"/>
      <c r="BI586" s="400"/>
      <c r="BJ586" s="400"/>
      <c r="BK586" s="400"/>
      <c r="BL586" s="400"/>
      <c r="BM586" s="400"/>
      <c r="BN586" s="400"/>
      <c r="BO586" s="400"/>
      <c r="BP586" s="400"/>
      <c r="BQ586" s="400"/>
      <c r="BR586" s="400"/>
      <c r="BS586" s="400"/>
      <c r="BT586" s="400"/>
      <c r="BU586" s="400"/>
      <c r="BV586" s="400"/>
      <c r="BW586" s="400"/>
      <c r="BX586" s="400"/>
      <c r="BY586" s="400"/>
      <c r="BZ586" s="401"/>
      <c r="CA586" s="401"/>
      <c r="CB586" s="401"/>
      <c r="CC586" s="401"/>
      <c r="CD586" s="401"/>
      <c r="CE586" s="401"/>
      <c r="CF586" s="401"/>
      <c r="CG586" s="401"/>
      <c r="CH586" s="401"/>
      <c r="CI586" s="401"/>
      <c r="CJ586" s="401"/>
      <c r="CK586" s="401"/>
      <c r="CL586" s="401"/>
      <c r="CM586" s="401"/>
      <c r="CN586" s="401"/>
      <c r="CO586" s="401"/>
      <c r="CP586" s="401"/>
      <c r="CQ586" s="401"/>
      <c r="CR586" s="401"/>
      <c r="CS586" s="401"/>
      <c r="CT586" s="401"/>
      <c r="CU586" s="401"/>
      <c r="CV586" s="401"/>
      <c r="CW586" s="401"/>
      <c r="CX586" s="401"/>
      <c r="CY586" s="401"/>
      <c r="CZ586" s="401"/>
    </row>
    <row r="587" s="405" customFormat="true" ht="25.15" customHeight="true" x14ac:dyDescent="0.2">
      <c r="C587" s="1071"/>
      <c r="D587" s="1072"/>
      <c r="E587" s="697"/>
      <c r="F587" s="697"/>
      <c r="G587" s="697"/>
      <c r="H587" s="1071"/>
      <c r="I587" s="1072"/>
      <c r="J587" s="697"/>
      <c r="K587" s="697"/>
      <c r="L587" s="697"/>
      <c r="M587" s="1071"/>
      <c r="N587" s="1072"/>
      <c r="O587" s="697"/>
      <c r="P587" s="697"/>
      <c r="Q587" s="697"/>
      <c r="AN587" s="398"/>
      <c r="AO587" s="398"/>
      <c r="AP587" s="398"/>
      <c r="AQ587" s="398"/>
      <c r="AR587" s="398"/>
      <c r="AS587" s="398"/>
      <c r="AT587" s="398"/>
      <c r="AU587" s="398"/>
      <c r="AV587" s="398"/>
      <c r="AW587" s="398"/>
      <c r="AX587" s="398"/>
      <c r="AY587" s="398"/>
      <c r="AZ587" s="398"/>
      <c r="BA587" s="400"/>
      <c r="BB587" s="477"/>
      <c r="BC587" s="400"/>
      <c r="BD587" s="400"/>
      <c r="BE587" s="400"/>
      <c r="BF587" s="400"/>
      <c r="BG587" s="400"/>
      <c r="BH587" s="400"/>
      <c r="BI587" s="400"/>
      <c r="BJ587" s="400"/>
      <c r="BK587" s="400"/>
      <c r="BL587" s="400"/>
      <c r="BM587" s="400"/>
      <c r="BN587" s="400"/>
      <c r="BO587" s="400"/>
      <c r="BP587" s="400"/>
      <c r="BQ587" s="400"/>
      <c r="BR587" s="400"/>
      <c r="BS587" s="400"/>
      <c r="BT587" s="400"/>
      <c r="BU587" s="400"/>
      <c r="BV587" s="400"/>
      <c r="BW587" s="400"/>
      <c r="BX587" s="400"/>
      <c r="BY587" s="400"/>
      <c r="BZ587" s="401"/>
      <c r="CA587" s="401"/>
      <c r="CB587" s="401"/>
      <c r="CC587" s="401"/>
      <c r="CD587" s="401"/>
      <c r="CE587" s="401"/>
      <c r="CF587" s="401"/>
      <c r="CG587" s="401"/>
      <c r="CH587" s="401"/>
      <c r="CI587" s="401"/>
      <c r="CJ587" s="401"/>
      <c r="CK587" s="401"/>
      <c r="CL587" s="401"/>
      <c r="CM587" s="401"/>
      <c r="CN587" s="401"/>
      <c r="CO587" s="401"/>
      <c r="CP587" s="401"/>
      <c r="CQ587" s="401"/>
      <c r="CR587" s="401"/>
      <c r="CS587" s="401"/>
      <c r="CT587" s="401"/>
      <c r="CU587" s="401"/>
      <c r="CV587" s="401"/>
      <c r="CW587" s="401"/>
      <c r="CX587" s="401"/>
      <c r="CY587" s="401"/>
      <c r="CZ587" s="401"/>
    </row>
    <row r="588" s="405" customFormat="true" ht="25.15" customHeight="true" x14ac:dyDescent="0.2">
      <c r="C588" s="1071"/>
      <c r="D588" s="1072"/>
      <c r="E588" s="697"/>
      <c r="F588" s="697"/>
      <c r="G588" s="697"/>
      <c r="H588" s="1071"/>
      <c r="I588" s="1072"/>
      <c r="J588" s="697"/>
      <c r="K588" s="697"/>
      <c r="L588" s="697"/>
      <c r="M588" s="1071"/>
      <c r="N588" s="1072"/>
      <c r="O588" s="697"/>
      <c r="P588" s="697"/>
      <c r="Q588" s="697"/>
      <c r="AN588" s="398"/>
      <c r="AO588" s="398"/>
      <c r="AP588" s="398"/>
      <c r="AQ588" s="398"/>
      <c r="AR588" s="398"/>
      <c r="AS588" s="398"/>
      <c r="AT588" s="398"/>
      <c r="AU588" s="398"/>
      <c r="AV588" s="398"/>
      <c r="AW588" s="398"/>
      <c r="AX588" s="398"/>
      <c r="AY588" s="398"/>
      <c r="AZ588" s="398"/>
      <c r="BA588" s="400"/>
      <c r="BB588" s="477"/>
      <c r="BC588" s="400"/>
      <c r="BD588" s="400"/>
      <c r="BE588" s="400"/>
      <c r="BF588" s="400"/>
      <c r="BG588" s="400"/>
      <c r="BH588" s="400"/>
      <c r="BI588" s="400"/>
      <c r="BJ588" s="400"/>
      <c r="BK588" s="400"/>
      <c r="BL588" s="400"/>
      <c r="BM588" s="400"/>
      <c r="BN588" s="400"/>
      <c r="BO588" s="400"/>
      <c r="BP588" s="400"/>
      <c r="BQ588" s="400"/>
      <c r="BR588" s="400"/>
      <c r="BS588" s="400"/>
      <c r="BT588" s="400"/>
      <c r="BU588" s="400"/>
      <c r="BV588" s="400"/>
      <c r="BW588" s="400"/>
      <c r="BX588" s="400"/>
      <c r="BY588" s="400"/>
      <c r="BZ588" s="401"/>
      <c r="CA588" s="401"/>
      <c r="CB588" s="401"/>
      <c r="CC588" s="401"/>
      <c r="CD588" s="401"/>
      <c r="CE588" s="401"/>
      <c r="CF588" s="401"/>
      <c r="CG588" s="401"/>
      <c r="CH588" s="401"/>
      <c r="CI588" s="401"/>
      <c r="CJ588" s="401"/>
      <c r="CK588" s="401"/>
      <c r="CL588" s="401"/>
      <c r="CM588" s="401"/>
      <c r="CN588" s="401"/>
      <c r="CO588" s="401"/>
      <c r="CP588" s="401"/>
      <c r="CQ588" s="401"/>
      <c r="CR588" s="401"/>
      <c r="CS588" s="401"/>
      <c r="CT588" s="401"/>
      <c r="CU588" s="401"/>
      <c r="CV588" s="401"/>
      <c r="CW588" s="401"/>
      <c r="CX588" s="401"/>
      <c r="CY588" s="401"/>
      <c r="CZ588" s="401"/>
    </row>
    <row r="589" s="405" customFormat="true" ht="25.15" customHeight="true" x14ac:dyDescent="0.2">
      <c r="C589" s="1071"/>
      <c r="D589" s="1072"/>
      <c r="E589" s="697"/>
      <c r="F589" s="697"/>
      <c r="G589" s="697"/>
      <c r="H589" s="1071"/>
      <c r="I589" s="1072"/>
      <c r="J589" s="697"/>
      <c r="K589" s="697"/>
      <c r="L589" s="697"/>
      <c r="M589" s="1071"/>
      <c r="N589" s="1072"/>
      <c r="O589" s="697"/>
      <c r="P589" s="697"/>
      <c r="Q589" s="697"/>
      <c r="AN589" s="398"/>
      <c r="AO589" s="398"/>
      <c r="AP589" s="398"/>
      <c r="AQ589" s="398"/>
      <c r="AR589" s="398"/>
      <c r="AS589" s="398"/>
      <c r="AT589" s="398"/>
      <c r="AU589" s="398"/>
      <c r="AV589" s="398"/>
      <c r="AW589" s="398"/>
      <c r="AX589" s="398"/>
      <c r="AY589" s="398"/>
      <c r="AZ589" s="398"/>
      <c r="BA589" s="400"/>
      <c r="BB589" s="477"/>
      <c r="BC589" s="400"/>
      <c r="BD589" s="400"/>
      <c r="BE589" s="400"/>
      <c r="BF589" s="400"/>
      <c r="BG589" s="400"/>
      <c r="BH589" s="400"/>
      <c r="BI589" s="400"/>
      <c r="BJ589" s="400"/>
      <c r="BK589" s="400"/>
      <c r="BL589" s="400"/>
      <c r="BM589" s="400"/>
      <c r="BN589" s="400"/>
      <c r="BO589" s="400"/>
      <c r="BP589" s="400"/>
      <c r="BQ589" s="400"/>
      <c r="BR589" s="400"/>
      <c r="BS589" s="400"/>
      <c r="BT589" s="400"/>
      <c r="BU589" s="400"/>
      <c r="BV589" s="400"/>
      <c r="BW589" s="400"/>
      <c r="BX589" s="400"/>
      <c r="BY589" s="400"/>
      <c r="BZ589" s="401"/>
      <c r="CA589" s="401"/>
      <c r="CB589" s="401"/>
      <c r="CC589" s="401"/>
      <c r="CD589" s="401"/>
      <c r="CE589" s="401"/>
      <c r="CF589" s="401"/>
      <c r="CG589" s="401"/>
      <c r="CH589" s="401"/>
      <c r="CI589" s="401"/>
      <c r="CJ589" s="401"/>
      <c r="CK589" s="401"/>
      <c r="CL589" s="401"/>
      <c r="CM589" s="401"/>
      <c r="CN589" s="401"/>
      <c r="CO589" s="401"/>
      <c r="CP589" s="401"/>
      <c r="CQ589" s="401"/>
      <c r="CR589" s="401"/>
      <c r="CS589" s="401"/>
      <c r="CT589" s="401"/>
      <c r="CU589" s="401"/>
      <c r="CV589" s="401"/>
      <c r="CW589" s="401"/>
      <c r="CX589" s="401"/>
      <c r="CY589" s="401"/>
      <c r="CZ589" s="401"/>
    </row>
    <row r="590" s="405" customFormat="true" ht="25.15" customHeight="true" x14ac:dyDescent="0.2">
      <c r="C590" s="1071"/>
      <c r="D590" s="1072"/>
      <c r="E590" s="697"/>
      <c r="F590" s="697"/>
      <c r="G590" s="697"/>
      <c r="H590" s="1071"/>
      <c r="I590" s="1072"/>
      <c r="J590" s="697"/>
      <c r="K590" s="697"/>
      <c r="L590" s="697"/>
      <c r="M590" s="1071"/>
      <c r="N590" s="1072"/>
      <c r="O590" s="697"/>
      <c r="P590" s="697"/>
      <c r="Q590" s="697"/>
      <c r="AN590" s="398"/>
      <c r="AO590" s="398"/>
      <c r="AP590" s="398"/>
      <c r="AQ590" s="398"/>
      <c r="AR590" s="398"/>
      <c r="AS590" s="398"/>
      <c r="AT590" s="398"/>
      <c r="AU590" s="398"/>
      <c r="AV590" s="398"/>
      <c r="AW590" s="398"/>
      <c r="AX590" s="398"/>
      <c r="AY590" s="398"/>
      <c r="AZ590" s="398"/>
      <c r="BA590" s="400"/>
      <c r="BB590" s="477"/>
      <c r="BC590" s="400"/>
      <c r="BD590" s="400"/>
      <c r="BE590" s="400"/>
      <c r="BF590" s="400"/>
      <c r="BG590" s="400"/>
      <c r="BH590" s="400"/>
      <c r="BI590" s="400"/>
      <c r="BJ590" s="400"/>
      <c r="BK590" s="400"/>
      <c r="BL590" s="400"/>
      <c r="BM590" s="400"/>
      <c r="BN590" s="400"/>
      <c r="BO590" s="400"/>
      <c r="BP590" s="400"/>
      <c r="BQ590" s="400"/>
      <c r="BR590" s="400"/>
      <c r="BS590" s="400"/>
      <c r="BT590" s="400"/>
      <c r="BU590" s="400"/>
      <c r="BV590" s="400"/>
      <c r="BW590" s="400"/>
      <c r="BX590" s="400"/>
      <c r="BY590" s="400"/>
      <c r="BZ590" s="401"/>
      <c r="CA590" s="401"/>
      <c r="CB590" s="401"/>
      <c r="CC590" s="401"/>
      <c r="CD590" s="401"/>
      <c r="CE590" s="401"/>
      <c r="CF590" s="401"/>
      <c r="CG590" s="401"/>
      <c r="CH590" s="401"/>
      <c r="CI590" s="401"/>
      <c r="CJ590" s="401"/>
      <c r="CK590" s="401"/>
      <c r="CL590" s="401"/>
      <c r="CM590" s="401"/>
      <c r="CN590" s="401"/>
      <c r="CO590" s="401"/>
      <c r="CP590" s="401"/>
      <c r="CQ590" s="401"/>
      <c r="CR590" s="401"/>
      <c r="CS590" s="401"/>
      <c r="CT590" s="401"/>
      <c r="CU590" s="401"/>
      <c r="CV590" s="401"/>
      <c r="CW590" s="401"/>
      <c r="CX590" s="401"/>
      <c r="CY590" s="401"/>
      <c r="CZ590" s="401"/>
    </row>
    <row r="591" s="405" customFormat="true" ht="25.15" customHeight="true" x14ac:dyDescent="0.2">
      <c r="C591" s="1071"/>
      <c r="D591" s="1072"/>
      <c r="E591" s="697"/>
      <c r="F591" s="697"/>
      <c r="G591" s="697"/>
      <c r="H591" s="1071"/>
      <c r="I591" s="1072"/>
      <c r="J591" s="697"/>
      <c r="K591" s="697"/>
      <c r="L591" s="697"/>
      <c r="M591" s="1071"/>
      <c r="N591" s="1072"/>
      <c r="O591" s="697"/>
      <c r="P591" s="697"/>
      <c r="Q591" s="697"/>
      <c r="AN591" s="398"/>
      <c r="AO591" s="398"/>
      <c r="AP591" s="398"/>
      <c r="AQ591" s="398"/>
      <c r="AR591" s="398"/>
      <c r="AS591" s="398"/>
      <c r="AT591" s="398"/>
      <c r="AU591" s="398"/>
      <c r="AV591" s="398"/>
      <c r="AW591" s="398"/>
      <c r="AX591" s="398"/>
      <c r="AY591" s="398"/>
      <c r="AZ591" s="398"/>
      <c r="BA591" s="400"/>
      <c r="BB591" s="477"/>
      <c r="BC591" s="400"/>
      <c r="BD591" s="400"/>
      <c r="BE591" s="400"/>
      <c r="BF591" s="400"/>
      <c r="BG591" s="400"/>
      <c r="BH591" s="400"/>
      <c r="BI591" s="400"/>
      <c r="BJ591" s="400"/>
      <c r="BK591" s="400"/>
      <c r="BL591" s="400"/>
      <c r="BM591" s="400"/>
      <c r="BN591" s="400"/>
      <c r="BO591" s="400"/>
      <c r="BP591" s="400"/>
      <c r="BQ591" s="400"/>
      <c r="BR591" s="400"/>
      <c r="BS591" s="400"/>
      <c r="BT591" s="400"/>
      <c r="BU591" s="400"/>
      <c r="BV591" s="400"/>
      <c r="BW591" s="400"/>
      <c r="BX591" s="400"/>
      <c r="BY591" s="400"/>
      <c r="BZ591" s="401"/>
      <c r="CA591" s="401"/>
      <c r="CB591" s="401"/>
      <c r="CC591" s="401"/>
      <c r="CD591" s="401"/>
      <c r="CE591" s="401"/>
      <c r="CF591" s="401"/>
      <c r="CG591" s="401"/>
      <c r="CH591" s="401"/>
      <c r="CI591" s="401"/>
      <c r="CJ591" s="401"/>
      <c r="CK591" s="401"/>
      <c r="CL591" s="401"/>
      <c r="CM591" s="401"/>
      <c r="CN591" s="401"/>
      <c r="CO591" s="401"/>
      <c r="CP591" s="401"/>
      <c r="CQ591" s="401"/>
      <c r="CR591" s="401"/>
      <c r="CS591" s="401"/>
      <c r="CT591" s="401"/>
      <c r="CU591" s="401"/>
      <c r="CV591" s="401"/>
      <c r="CW591" s="401"/>
      <c r="CX591" s="401"/>
      <c r="CY591" s="401"/>
      <c r="CZ591" s="401"/>
    </row>
    <row r="592" s="405" customFormat="true" ht="25.15" customHeight="true" x14ac:dyDescent="0.2">
      <c r="C592" s="1071"/>
      <c r="D592" s="1072"/>
      <c r="E592" s="697"/>
      <c r="F592" s="697"/>
      <c r="G592" s="697"/>
      <c r="H592" s="1071"/>
      <c r="I592" s="1072"/>
      <c r="J592" s="697"/>
      <c r="K592" s="697"/>
      <c r="L592" s="697"/>
      <c r="M592" s="1071"/>
      <c r="N592" s="1072"/>
      <c r="O592" s="697"/>
      <c r="P592" s="697"/>
      <c r="Q592" s="697"/>
      <c r="AN592" s="398"/>
      <c r="AO592" s="398"/>
      <c r="AP592" s="398"/>
      <c r="AQ592" s="398"/>
      <c r="AR592" s="398"/>
      <c r="AS592" s="398"/>
      <c r="AT592" s="398"/>
      <c r="AU592" s="398"/>
      <c r="AV592" s="398"/>
      <c r="AW592" s="398"/>
      <c r="AX592" s="398"/>
      <c r="AY592" s="398"/>
      <c r="AZ592" s="398"/>
      <c r="BA592" s="400"/>
      <c r="BB592" s="477"/>
      <c r="BC592" s="400"/>
      <c r="BD592" s="400"/>
      <c r="BE592" s="400"/>
      <c r="BF592" s="400"/>
      <c r="BG592" s="400"/>
      <c r="BH592" s="400"/>
      <c r="BI592" s="400"/>
      <c r="BJ592" s="400"/>
      <c r="BK592" s="400"/>
      <c r="BL592" s="400"/>
      <c r="BM592" s="400"/>
      <c r="BN592" s="400"/>
      <c r="BO592" s="400"/>
      <c r="BP592" s="400"/>
      <c r="BQ592" s="400"/>
      <c r="BR592" s="400"/>
      <c r="BS592" s="400"/>
      <c r="BT592" s="400"/>
      <c r="BU592" s="400"/>
      <c r="BV592" s="400"/>
      <c r="BW592" s="400"/>
      <c r="BX592" s="400"/>
      <c r="BY592" s="400"/>
      <c r="BZ592" s="401"/>
      <c r="CA592" s="401"/>
      <c r="CB592" s="401"/>
      <c r="CC592" s="401"/>
      <c r="CD592" s="401"/>
      <c r="CE592" s="401"/>
      <c r="CF592" s="401"/>
      <c r="CG592" s="401"/>
      <c r="CH592" s="401"/>
      <c r="CI592" s="401"/>
      <c r="CJ592" s="401"/>
      <c r="CK592" s="401"/>
      <c r="CL592" s="401"/>
      <c r="CM592" s="401"/>
      <c r="CN592" s="401"/>
      <c r="CO592" s="401"/>
      <c r="CP592" s="401"/>
      <c r="CQ592" s="401"/>
      <c r="CR592" s="401"/>
      <c r="CS592" s="401"/>
      <c r="CT592" s="401"/>
      <c r="CU592" s="401"/>
      <c r="CV592" s="401"/>
      <c r="CW592" s="401"/>
      <c r="CX592" s="401"/>
      <c r="CY592" s="401"/>
      <c r="CZ592" s="401"/>
    </row>
    <row r="593" s="405" customFormat="true" ht="25.15" customHeight="true" x14ac:dyDescent="0.2">
      <c r="C593" s="1071"/>
      <c r="D593" s="1072"/>
      <c r="E593" s="697"/>
      <c r="F593" s="697"/>
      <c r="G593" s="697"/>
      <c r="H593" s="1071"/>
      <c r="I593" s="1072"/>
      <c r="J593" s="697"/>
      <c r="K593" s="697"/>
      <c r="L593" s="697"/>
      <c r="M593" s="1071"/>
      <c r="N593" s="1072"/>
      <c r="O593" s="697"/>
      <c r="P593" s="697"/>
      <c r="Q593" s="697"/>
      <c r="AN593" s="398"/>
      <c r="AO593" s="398"/>
      <c r="AP593" s="398"/>
      <c r="AQ593" s="398"/>
      <c r="AR593" s="398"/>
      <c r="AS593" s="398"/>
      <c r="AT593" s="398"/>
      <c r="AU593" s="398"/>
      <c r="AV593" s="398"/>
      <c r="AW593" s="398"/>
      <c r="AX593" s="398"/>
      <c r="AY593" s="398"/>
      <c r="AZ593" s="398"/>
      <c r="BA593" s="400"/>
      <c r="BB593" s="477"/>
      <c r="BC593" s="400"/>
      <c r="BD593" s="400"/>
      <c r="BE593" s="400"/>
      <c r="BF593" s="400"/>
      <c r="BG593" s="400"/>
      <c r="BH593" s="400"/>
      <c r="BI593" s="400"/>
      <c r="BJ593" s="400"/>
      <c r="BK593" s="400"/>
      <c r="BL593" s="400"/>
      <c r="BM593" s="400"/>
      <c r="BN593" s="400"/>
      <c r="BO593" s="400"/>
      <c r="BP593" s="400"/>
      <c r="BQ593" s="400"/>
      <c r="BR593" s="400"/>
      <c r="BS593" s="400"/>
      <c r="BT593" s="400"/>
      <c r="BU593" s="400"/>
      <c r="BV593" s="400"/>
      <c r="BW593" s="400"/>
      <c r="BX593" s="400"/>
      <c r="BY593" s="400"/>
      <c r="BZ593" s="401"/>
      <c r="CA593" s="401"/>
      <c r="CB593" s="401"/>
      <c r="CC593" s="401"/>
      <c r="CD593" s="401"/>
      <c r="CE593" s="401"/>
      <c r="CF593" s="401"/>
      <c r="CG593" s="401"/>
      <c r="CH593" s="401"/>
      <c r="CI593" s="401"/>
      <c r="CJ593" s="401"/>
      <c r="CK593" s="401"/>
      <c r="CL593" s="401"/>
      <c r="CM593" s="401"/>
      <c r="CN593" s="401"/>
      <c r="CO593" s="401"/>
      <c r="CP593" s="401"/>
      <c r="CQ593" s="401"/>
      <c r="CR593" s="401"/>
      <c r="CS593" s="401"/>
      <c r="CT593" s="401"/>
      <c r="CU593" s="401"/>
      <c r="CV593" s="401"/>
      <c r="CW593" s="401"/>
      <c r="CX593" s="401"/>
      <c r="CY593" s="401"/>
      <c r="CZ593" s="401"/>
    </row>
    <row r="594" s="405" customFormat="true" ht="25.15" customHeight="true" x14ac:dyDescent="0.2">
      <c r="C594" s="1071"/>
      <c r="D594" s="1072"/>
      <c r="E594" s="697"/>
      <c r="F594" s="697"/>
      <c r="G594" s="697"/>
      <c r="H594" s="1071"/>
      <c r="I594" s="1072"/>
      <c r="J594" s="697"/>
      <c r="K594" s="697"/>
      <c r="L594" s="697"/>
      <c r="M594" s="1071"/>
      <c r="N594" s="1072"/>
      <c r="O594" s="697"/>
      <c r="P594" s="697"/>
      <c r="Q594" s="697"/>
      <c r="AN594" s="398"/>
      <c r="AO594" s="398"/>
      <c r="AP594" s="398"/>
      <c r="AQ594" s="398"/>
      <c r="AR594" s="398"/>
      <c r="AS594" s="398"/>
      <c r="AT594" s="398"/>
      <c r="AU594" s="398"/>
      <c r="AV594" s="398"/>
      <c r="AW594" s="398"/>
      <c r="AX594" s="398"/>
      <c r="AY594" s="398"/>
      <c r="AZ594" s="398"/>
      <c r="BA594" s="400"/>
      <c r="BB594" s="477"/>
      <c r="BC594" s="400"/>
      <c r="BD594" s="400"/>
      <c r="BE594" s="400"/>
      <c r="BF594" s="400"/>
      <c r="BG594" s="400"/>
      <c r="BH594" s="400"/>
      <c r="BI594" s="400"/>
      <c r="BJ594" s="400"/>
      <c r="BK594" s="400"/>
      <c r="BL594" s="400"/>
      <c r="BM594" s="400"/>
      <c r="BN594" s="400"/>
      <c r="BO594" s="400"/>
      <c r="BP594" s="400"/>
      <c r="BQ594" s="400"/>
      <c r="BR594" s="400"/>
      <c r="BS594" s="400"/>
      <c r="BT594" s="400"/>
      <c r="BU594" s="400"/>
      <c r="BV594" s="400"/>
      <c r="BW594" s="400"/>
      <c r="BX594" s="400"/>
      <c r="BY594" s="400"/>
      <c r="BZ594" s="401"/>
      <c r="CA594" s="401"/>
      <c r="CB594" s="401"/>
      <c r="CC594" s="401"/>
      <c r="CD594" s="401"/>
      <c r="CE594" s="401"/>
      <c r="CF594" s="401"/>
      <c r="CG594" s="401"/>
      <c r="CH594" s="401"/>
      <c r="CI594" s="401"/>
      <c r="CJ594" s="401"/>
      <c r="CK594" s="401"/>
      <c r="CL594" s="401"/>
      <c r="CM594" s="401"/>
      <c r="CN594" s="401"/>
      <c r="CO594" s="401"/>
      <c r="CP594" s="401"/>
      <c r="CQ594" s="401"/>
      <c r="CR594" s="401"/>
      <c r="CS594" s="401"/>
      <c r="CT594" s="401"/>
      <c r="CU594" s="401"/>
      <c r="CV594" s="401"/>
      <c r="CW594" s="401"/>
      <c r="CX594" s="401"/>
      <c r="CY594" s="401"/>
      <c r="CZ594" s="401"/>
    </row>
    <row r="595" s="405" customFormat="true" ht="25.15" customHeight="true" x14ac:dyDescent="0.2">
      <c r="C595" s="1071"/>
      <c r="D595" s="1072"/>
      <c r="E595" s="697"/>
      <c r="F595" s="697"/>
      <c r="G595" s="697"/>
      <c r="H595" s="1071"/>
      <c r="I595" s="1072"/>
      <c r="J595" s="697"/>
      <c r="K595" s="697"/>
      <c r="L595" s="697"/>
      <c r="M595" s="1071"/>
      <c r="N595" s="1072"/>
      <c r="O595" s="697"/>
      <c r="P595" s="697"/>
      <c r="Q595" s="697"/>
      <c r="AN595" s="398"/>
      <c r="AO595" s="398"/>
      <c r="AP595" s="398"/>
      <c r="AQ595" s="398"/>
      <c r="AR595" s="398"/>
      <c r="AS595" s="398"/>
      <c r="AT595" s="398"/>
      <c r="AU595" s="398"/>
      <c r="AV595" s="398"/>
      <c r="AW595" s="398"/>
      <c r="AX595" s="398"/>
      <c r="AY595" s="398"/>
      <c r="AZ595" s="398"/>
      <c r="BA595" s="400"/>
      <c r="BB595" s="477"/>
      <c r="BC595" s="400"/>
      <c r="BD595" s="400"/>
      <c r="BE595" s="400"/>
      <c r="BF595" s="400"/>
      <c r="BG595" s="400"/>
      <c r="BH595" s="400"/>
      <c r="BI595" s="400"/>
      <c r="BJ595" s="400"/>
      <c r="BK595" s="400"/>
      <c r="BL595" s="400"/>
      <c r="BM595" s="400"/>
      <c r="BN595" s="400"/>
      <c r="BO595" s="400"/>
      <c r="BP595" s="400"/>
      <c r="BQ595" s="400"/>
      <c r="BR595" s="400"/>
      <c r="BS595" s="400"/>
      <c r="BT595" s="400"/>
      <c r="BU595" s="400"/>
      <c r="BV595" s="400"/>
      <c r="BW595" s="400"/>
      <c r="BX595" s="400"/>
      <c r="BY595" s="400"/>
      <c r="BZ595" s="401"/>
      <c r="CA595" s="401"/>
      <c r="CB595" s="401"/>
      <c r="CC595" s="401"/>
      <c r="CD595" s="401"/>
      <c r="CE595" s="401"/>
      <c r="CF595" s="401"/>
      <c r="CG595" s="401"/>
      <c r="CH595" s="401"/>
      <c r="CI595" s="401"/>
      <c r="CJ595" s="401"/>
      <c r="CK595" s="401"/>
      <c r="CL595" s="401"/>
      <c r="CM595" s="401"/>
      <c r="CN595" s="401"/>
      <c r="CO595" s="401"/>
      <c r="CP595" s="401"/>
      <c r="CQ595" s="401"/>
      <c r="CR595" s="401"/>
      <c r="CS595" s="401"/>
      <c r="CT595" s="401"/>
      <c r="CU595" s="401"/>
      <c r="CV595" s="401"/>
      <c r="CW595" s="401"/>
      <c r="CX595" s="401"/>
      <c r="CY595" s="401"/>
      <c r="CZ595" s="401"/>
    </row>
    <row r="596" s="405" customFormat="true" ht="25.15" customHeight="true" x14ac:dyDescent="0.2">
      <c r="C596" s="1071"/>
      <c r="D596" s="1072"/>
      <c r="E596" s="697"/>
      <c r="F596" s="697"/>
      <c r="G596" s="697"/>
      <c r="H596" s="1071"/>
      <c r="I596" s="1072"/>
      <c r="J596" s="697"/>
      <c r="K596" s="697"/>
      <c r="L596" s="697"/>
      <c r="M596" s="1071"/>
      <c r="N596" s="1072"/>
      <c r="O596" s="697"/>
      <c r="P596" s="697"/>
      <c r="Q596" s="697"/>
      <c r="AN596" s="398"/>
      <c r="AO596" s="398"/>
      <c r="AP596" s="398"/>
      <c r="AQ596" s="398"/>
      <c r="AR596" s="398"/>
      <c r="AS596" s="398"/>
      <c r="AT596" s="398"/>
      <c r="AU596" s="398"/>
      <c r="AV596" s="398"/>
      <c r="AW596" s="398"/>
      <c r="AX596" s="398"/>
      <c r="AY596" s="398"/>
      <c r="AZ596" s="398"/>
      <c r="BA596" s="400"/>
      <c r="BB596" s="477"/>
      <c r="BC596" s="400"/>
      <c r="BD596" s="400"/>
      <c r="BE596" s="400"/>
      <c r="BF596" s="400"/>
      <c r="BG596" s="400"/>
      <c r="BH596" s="400"/>
      <c r="BI596" s="400"/>
      <c r="BJ596" s="400"/>
      <c r="BK596" s="400"/>
      <c r="BL596" s="400"/>
      <c r="BM596" s="400"/>
      <c r="BN596" s="400"/>
      <c r="BO596" s="400"/>
      <c r="BP596" s="400"/>
      <c r="BQ596" s="400"/>
      <c r="BR596" s="400"/>
      <c r="BS596" s="400"/>
      <c r="BT596" s="400"/>
      <c r="BU596" s="400"/>
      <c r="BV596" s="400"/>
      <c r="BW596" s="400"/>
      <c r="BX596" s="400"/>
      <c r="BY596" s="400"/>
      <c r="BZ596" s="401"/>
      <c r="CA596" s="401"/>
      <c r="CB596" s="401"/>
      <c r="CC596" s="401"/>
      <c r="CD596" s="401"/>
      <c r="CE596" s="401"/>
      <c r="CF596" s="401"/>
      <c r="CG596" s="401"/>
      <c r="CH596" s="401"/>
      <c r="CI596" s="401"/>
      <c r="CJ596" s="401"/>
      <c r="CK596" s="401"/>
      <c r="CL596" s="401"/>
      <c r="CM596" s="401"/>
      <c r="CN596" s="401"/>
      <c r="CO596" s="401"/>
      <c r="CP596" s="401"/>
      <c r="CQ596" s="401"/>
      <c r="CR596" s="401"/>
      <c r="CS596" s="401"/>
      <c r="CT596" s="401"/>
      <c r="CU596" s="401"/>
      <c r="CV596" s="401"/>
      <c r="CW596" s="401"/>
      <c r="CX596" s="401"/>
      <c r="CY596" s="401"/>
      <c r="CZ596" s="401"/>
    </row>
    <row r="597" s="405" customFormat="true" ht="25.15" customHeight="true" x14ac:dyDescent="0.2">
      <c r="C597" s="1071"/>
      <c r="D597" s="1072"/>
      <c r="E597" s="697"/>
      <c r="F597" s="697"/>
      <c r="G597" s="697"/>
      <c r="H597" s="1071"/>
      <c r="I597" s="1072"/>
      <c r="J597" s="697"/>
      <c r="K597" s="697"/>
      <c r="L597" s="697"/>
      <c r="M597" s="1071"/>
      <c r="N597" s="1072"/>
      <c r="O597" s="697"/>
      <c r="P597" s="697"/>
      <c r="Q597" s="697"/>
      <c r="AN597" s="398"/>
      <c r="AO597" s="398"/>
      <c r="AP597" s="398"/>
      <c r="AQ597" s="398"/>
      <c r="AR597" s="398"/>
      <c r="AS597" s="398"/>
      <c r="AT597" s="398"/>
      <c r="AU597" s="398"/>
      <c r="AV597" s="398"/>
      <c r="AW597" s="398"/>
      <c r="AX597" s="398"/>
      <c r="AY597" s="398"/>
      <c r="AZ597" s="398"/>
      <c r="BA597" s="400"/>
      <c r="BB597" s="477"/>
      <c r="BC597" s="400"/>
      <c r="BD597" s="400"/>
      <c r="BE597" s="400"/>
      <c r="BF597" s="400"/>
      <c r="BG597" s="400"/>
      <c r="BH597" s="400"/>
      <c r="BI597" s="400"/>
      <c r="BJ597" s="400"/>
      <c r="BK597" s="400"/>
      <c r="BL597" s="400"/>
      <c r="BM597" s="400"/>
      <c r="BN597" s="400"/>
      <c r="BO597" s="400"/>
      <c r="BP597" s="400"/>
      <c r="BQ597" s="400"/>
      <c r="BR597" s="400"/>
      <c r="BS597" s="400"/>
      <c r="BT597" s="400"/>
      <c r="BU597" s="400"/>
      <c r="BV597" s="400"/>
      <c r="BW597" s="400"/>
      <c r="BX597" s="400"/>
      <c r="BY597" s="400"/>
      <c r="BZ597" s="401"/>
      <c r="CA597" s="401"/>
      <c r="CB597" s="401"/>
      <c r="CC597" s="401"/>
      <c r="CD597" s="401"/>
      <c r="CE597" s="401"/>
      <c r="CF597" s="401"/>
      <c r="CG597" s="401"/>
      <c r="CH597" s="401"/>
      <c r="CI597" s="401"/>
      <c r="CJ597" s="401"/>
      <c r="CK597" s="401"/>
      <c r="CL597" s="401"/>
      <c r="CM597" s="401"/>
      <c r="CN597" s="401"/>
      <c r="CO597" s="401"/>
      <c r="CP597" s="401"/>
      <c r="CQ597" s="401"/>
      <c r="CR597" s="401"/>
      <c r="CS597" s="401"/>
      <c r="CT597" s="401"/>
      <c r="CU597" s="401"/>
      <c r="CV597" s="401"/>
      <c r="CW597" s="401"/>
      <c r="CX597" s="401"/>
      <c r="CY597" s="401"/>
      <c r="CZ597" s="401"/>
    </row>
    <row r="598" s="405" customFormat="true" ht="25.15" customHeight="true" x14ac:dyDescent="0.2">
      <c r="C598" s="1071"/>
      <c r="D598" s="1072"/>
      <c r="E598" s="697"/>
      <c r="F598" s="697"/>
      <c r="G598" s="697"/>
      <c r="H598" s="1071"/>
      <c r="I598" s="1072"/>
      <c r="J598" s="697"/>
      <c r="K598" s="697"/>
      <c r="L598" s="697"/>
      <c r="M598" s="1071"/>
      <c r="N598" s="1072"/>
      <c r="O598" s="697"/>
      <c r="P598" s="697"/>
      <c r="Q598" s="697"/>
      <c r="AN598" s="398"/>
      <c r="AO598" s="398"/>
      <c r="AP598" s="398"/>
      <c r="AQ598" s="398"/>
      <c r="AR598" s="398"/>
      <c r="AS598" s="398"/>
      <c r="AT598" s="398"/>
      <c r="AU598" s="398"/>
      <c r="AV598" s="398"/>
      <c r="AW598" s="398"/>
      <c r="AX598" s="398"/>
      <c r="AY598" s="398"/>
      <c r="AZ598" s="398"/>
      <c r="BA598" s="400"/>
      <c r="BB598" s="477"/>
      <c r="BC598" s="400"/>
      <c r="BD598" s="400"/>
      <c r="BE598" s="400"/>
      <c r="BF598" s="400"/>
      <c r="BG598" s="400"/>
      <c r="BH598" s="400"/>
      <c r="BI598" s="400"/>
      <c r="BJ598" s="400"/>
      <c r="BK598" s="400"/>
      <c r="BL598" s="400"/>
      <c r="BM598" s="400"/>
      <c r="BN598" s="400"/>
      <c r="BO598" s="400"/>
      <c r="BP598" s="400"/>
      <c r="BQ598" s="400"/>
      <c r="BR598" s="400"/>
      <c r="BS598" s="400"/>
      <c r="BT598" s="400"/>
      <c r="BU598" s="400"/>
      <c r="BV598" s="400"/>
      <c r="BW598" s="400"/>
      <c r="BX598" s="400"/>
      <c r="BY598" s="400"/>
      <c r="BZ598" s="401"/>
      <c r="CA598" s="401"/>
      <c r="CB598" s="401"/>
      <c r="CC598" s="401"/>
      <c r="CD598" s="401"/>
      <c r="CE598" s="401"/>
      <c r="CF598" s="401"/>
      <c r="CG598" s="401"/>
      <c r="CH598" s="401"/>
      <c r="CI598" s="401"/>
      <c r="CJ598" s="401"/>
      <c r="CK598" s="401"/>
      <c r="CL598" s="401"/>
      <c r="CM598" s="401"/>
      <c r="CN598" s="401"/>
      <c r="CO598" s="401"/>
      <c r="CP598" s="401"/>
      <c r="CQ598" s="401"/>
      <c r="CR598" s="401"/>
      <c r="CS598" s="401"/>
      <c r="CT598" s="401"/>
      <c r="CU598" s="401"/>
      <c r="CV598" s="401"/>
      <c r="CW598" s="401"/>
      <c r="CX598" s="401"/>
      <c r="CY598" s="401"/>
      <c r="CZ598" s="401"/>
    </row>
    <row r="599" s="405" customFormat="true" ht="25.15" customHeight="true" x14ac:dyDescent="0.2">
      <c r="C599" s="1071"/>
      <c r="D599" s="1072"/>
      <c r="E599" s="697"/>
      <c r="F599" s="697"/>
      <c r="G599" s="697"/>
      <c r="H599" s="1071"/>
      <c r="I599" s="1072"/>
      <c r="J599" s="697"/>
      <c r="K599" s="697"/>
      <c r="L599" s="697"/>
      <c r="M599" s="1071"/>
      <c r="N599" s="1072"/>
      <c r="O599" s="697"/>
      <c r="P599" s="697"/>
      <c r="Q599" s="697"/>
      <c r="AN599" s="398"/>
      <c r="AO599" s="398"/>
      <c r="AP599" s="398"/>
      <c r="AQ599" s="398"/>
      <c r="AR599" s="398"/>
      <c r="AS599" s="398"/>
      <c r="AT599" s="398"/>
      <c r="AU599" s="398"/>
      <c r="AV599" s="398"/>
      <c r="AW599" s="398"/>
      <c r="AX599" s="398"/>
      <c r="AY599" s="398"/>
      <c r="AZ599" s="398"/>
      <c r="BA599" s="400"/>
      <c r="BB599" s="477"/>
      <c r="BC599" s="400"/>
      <c r="BD599" s="400"/>
      <c r="BE599" s="400"/>
      <c r="BF599" s="400"/>
      <c r="BG599" s="400"/>
      <c r="BH599" s="400"/>
      <c r="BI599" s="400"/>
      <c r="BJ599" s="400"/>
      <c r="BK599" s="400"/>
      <c r="BL599" s="400"/>
      <c r="BM599" s="400"/>
      <c r="BN599" s="400"/>
      <c r="BO599" s="400"/>
      <c r="BP599" s="400"/>
      <c r="BQ599" s="400"/>
      <c r="BR599" s="400"/>
      <c r="BS599" s="400"/>
      <c r="BT599" s="400"/>
      <c r="BU599" s="400"/>
      <c r="BV599" s="400"/>
      <c r="BW599" s="400"/>
      <c r="BX599" s="400"/>
      <c r="BY599" s="400"/>
      <c r="BZ599" s="401"/>
      <c r="CA599" s="401"/>
      <c r="CB599" s="401"/>
      <c r="CC599" s="401"/>
      <c r="CD599" s="401"/>
      <c r="CE599" s="401"/>
      <c r="CF599" s="401"/>
      <c r="CG599" s="401"/>
      <c r="CH599" s="401"/>
      <c r="CI599" s="401"/>
      <c r="CJ599" s="401"/>
      <c r="CK599" s="401"/>
      <c r="CL599" s="401"/>
      <c r="CM599" s="401"/>
      <c r="CN599" s="401"/>
      <c r="CO599" s="401"/>
      <c r="CP599" s="401"/>
      <c r="CQ599" s="401"/>
      <c r="CR599" s="401"/>
      <c r="CS599" s="401"/>
      <c r="CT599" s="401"/>
      <c r="CU599" s="401"/>
      <c r="CV599" s="401"/>
      <c r="CW599" s="401"/>
      <c r="CX599" s="401"/>
      <c r="CY599" s="401"/>
      <c r="CZ599" s="401"/>
    </row>
    <row r="600" s="405" customFormat="true" ht="25.15" customHeight="true" x14ac:dyDescent="0.2">
      <c r="C600" s="1071"/>
      <c r="D600" s="1072"/>
      <c r="E600" s="697"/>
      <c r="F600" s="697"/>
      <c r="G600" s="697"/>
      <c r="H600" s="1071"/>
      <c r="I600" s="1072"/>
      <c r="J600" s="697"/>
      <c r="K600" s="697"/>
      <c r="L600" s="697"/>
      <c r="M600" s="1071"/>
      <c r="N600" s="1072"/>
      <c r="O600" s="697"/>
      <c r="P600" s="697"/>
      <c r="Q600" s="697"/>
      <c r="AN600" s="398"/>
      <c r="AO600" s="398"/>
      <c r="AP600" s="398"/>
      <c r="AQ600" s="398"/>
      <c r="AR600" s="398"/>
      <c r="AS600" s="398"/>
      <c r="AT600" s="398"/>
      <c r="AU600" s="398"/>
      <c r="AV600" s="398"/>
      <c r="AW600" s="398"/>
      <c r="AX600" s="398"/>
      <c r="AY600" s="398"/>
      <c r="AZ600" s="398"/>
      <c r="BA600" s="400"/>
      <c r="BB600" s="477"/>
      <c r="BC600" s="400"/>
      <c r="BD600" s="400"/>
      <c r="BE600" s="400"/>
      <c r="BF600" s="400"/>
      <c r="BG600" s="400"/>
      <c r="BH600" s="400"/>
      <c r="BI600" s="400"/>
      <c r="BJ600" s="400"/>
      <c r="BK600" s="400"/>
      <c r="BL600" s="400"/>
      <c r="BM600" s="400"/>
      <c r="BN600" s="400"/>
      <c r="BO600" s="400"/>
      <c r="BP600" s="400"/>
      <c r="BQ600" s="400"/>
      <c r="BR600" s="400"/>
      <c r="BS600" s="400"/>
      <c r="BT600" s="400"/>
      <c r="BU600" s="400"/>
      <c r="BV600" s="400"/>
      <c r="BW600" s="400"/>
      <c r="BX600" s="400"/>
      <c r="BY600" s="400"/>
      <c r="BZ600" s="401"/>
      <c r="CA600" s="401"/>
      <c r="CB600" s="401"/>
      <c r="CC600" s="401"/>
      <c r="CD600" s="401"/>
      <c r="CE600" s="401"/>
      <c r="CF600" s="401"/>
      <c r="CG600" s="401"/>
      <c r="CH600" s="401"/>
      <c r="CI600" s="401"/>
      <c r="CJ600" s="401"/>
      <c r="CK600" s="401"/>
      <c r="CL600" s="401"/>
      <c r="CM600" s="401"/>
      <c r="CN600" s="401"/>
      <c r="CO600" s="401"/>
      <c r="CP600" s="401"/>
      <c r="CQ600" s="401"/>
      <c r="CR600" s="401"/>
      <c r="CS600" s="401"/>
      <c r="CT600" s="401"/>
      <c r="CU600" s="401"/>
      <c r="CV600" s="401"/>
      <c r="CW600" s="401"/>
      <c r="CX600" s="401"/>
      <c r="CY600" s="401"/>
      <c r="CZ600" s="401"/>
    </row>
    <row r="601" s="405" customFormat="true" ht="25.15" customHeight="true" x14ac:dyDescent="0.2">
      <c r="C601" s="1071"/>
      <c r="D601" s="1072"/>
      <c r="E601" s="697"/>
      <c r="F601" s="697"/>
      <c r="G601" s="697"/>
      <c r="H601" s="1071"/>
      <c r="I601" s="1072"/>
      <c r="J601" s="697"/>
      <c r="K601" s="697"/>
      <c r="L601" s="697"/>
      <c r="M601" s="1071"/>
      <c r="N601" s="1072"/>
      <c r="O601" s="697"/>
      <c r="P601" s="697"/>
      <c r="Q601" s="697"/>
      <c r="AN601" s="398"/>
      <c r="AO601" s="398"/>
      <c r="AP601" s="398"/>
      <c r="AQ601" s="398"/>
      <c r="AR601" s="398"/>
      <c r="AS601" s="398"/>
      <c r="AT601" s="398"/>
      <c r="AU601" s="398"/>
      <c r="AV601" s="398"/>
      <c r="AW601" s="398"/>
      <c r="AX601" s="398"/>
      <c r="AY601" s="398"/>
      <c r="AZ601" s="398"/>
      <c r="BA601" s="400"/>
      <c r="BB601" s="477"/>
      <c r="BC601" s="400"/>
      <c r="BD601" s="400"/>
      <c r="BE601" s="400"/>
      <c r="BF601" s="400"/>
      <c r="BG601" s="400"/>
      <c r="BH601" s="400"/>
      <c r="BI601" s="400"/>
      <c r="BJ601" s="400"/>
      <c r="BK601" s="400"/>
      <c r="BL601" s="400"/>
      <c r="BM601" s="400"/>
      <c r="BN601" s="400"/>
      <c r="BO601" s="400"/>
      <c r="BP601" s="400"/>
      <c r="BQ601" s="400"/>
      <c r="BR601" s="400"/>
      <c r="BS601" s="400"/>
      <c r="BT601" s="400"/>
      <c r="BU601" s="400"/>
      <c r="BV601" s="400"/>
      <c r="BW601" s="400"/>
      <c r="BX601" s="400"/>
      <c r="BY601" s="400"/>
      <c r="BZ601" s="401"/>
      <c r="CA601" s="401"/>
      <c r="CB601" s="401"/>
      <c r="CC601" s="401"/>
      <c r="CD601" s="401"/>
      <c r="CE601" s="401"/>
      <c r="CF601" s="401"/>
      <c r="CG601" s="401"/>
      <c r="CH601" s="401"/>
      <c r="CI601" s="401"/>
      <c r="CJ601" s="401"/>
      <c r="CK601" s="401"/>
      <c r="CL601" s="401"/>
      <c r="CM601" s="401"/>
      <c r="CN601" s="401"/>
      <c r="CO601" s="401"/>
      <c r="CP601" s="401"/>
      <c r="CQ601" s="401"/>
      <c r="CR601" s="401"/>
      <c r="CS601" s="401"/>
      <c r="CT601" s="401"/>
      <c r="CU601" s="401"/>
      <c r="CV601" s="401"/>
      <c r="CW601" s="401"/>
      <c r="CX601" s="401"/>
      <c r="CY601" s="401"/>
      <c r="CZ601" s="401"/>
    </row>
    <row r="602" s="405" customFormat="true" ht="25.15" customHeight="true" x14ac:dyDescent="0.2">
      <c r="C602" s="1071"/>
      <c r="D602" s="1072"/>
      <c r="E602" s="697"/>
      <c r="F602" s="697"/>
      <c r="G602" s="697"/>
      <c r="H602" s="1071"/>
      <c r="I602" s="1072"/>
      <c r="J602" s="697"/>
      <c r="K602" s="697"/>
      <c r="L602" s="697"/>
      <c r="M602" s="1071"/>
      <c r="N602" s="1072"/>
      <c r="O602" s="697"/>
      <c r="P602" s="697"/>
      <c r="Q602" s="697"/>
      <c r="AN602" s="398"/>
      <c r="AO602" s="398"/>
      <c r="AP602" s="398"/>
      <c r="AQ602" s="398"/>
      <c r="AR602" s="398"/>
      <c r="AS602" s="398"/>
      <c r="AT602" s="398"/>
      <c r="AU602" s="398"/>
      <c r="AV602" s="398"/>
      <c r="AW602" s="398"/>
      <c r="AX602" s="398"/>
      <c r="AY602" s="398"/>
      <c r="AZ602" s="398"/>
      <c r="BA602" s="400"/>
      <c r="BB602" s="477"/>
      <c r="BC602" s="400"/>
      <c r="BD602" s="400"/>
      <c r="BE602" s="400"/>
      <c r="BF602" s="400"/>
      <c r="BG602" s="400"/>
      <c r="BH602" s="400"/>
      <c r="BI602" s="400"/>
      <c r="BJ602" s="400"/>
      <c r="BK602" s="400"/>
      <c r="BL602" s="400"/>
      <c r="BM602" s="400"/>
      <c r="BN602" s="400"/>
      <c r="BO602" s="400"/>
      <c r="BP602" s="400"/>
      <c r="BQ602" s="400"/>
      <c r="BR602" s="400"/>
      <c r="BS602" s="400"/>
      <c r="BT602" s="400"/>
      <c r="BU602" s="400"/>
      <c r="BV602" s="400"/>
      <c r="BW602" s="400"/>
      <c r="BX602" s="400"/>
      <c r="BY602" s="400"/>
      <c r="BZ602" s="401"/>
      <c r="CA602" s="401"/>
      <c r="CB602" s="401"/>
      <c r="CC602" s="401"/>
      <c r="CD602" s="401"/>
      <c r="CE602" s="401"/>
      <c r="CF602" s="401"/>
      <c r="CG602" s="401"/>
      <c r="CH602" s="401"/>
      <c r="CI602" s="401"/>
      <c r="CJ602" s="401"/>
      <c r="CK602" s="401"/>
      <c r="CL602" s="401"/>
      <c r="CM602" s="401"/>
      <c r="CN602" s="401"/>
      <c r="CO602" s="401"/>
      <c r="CP602" s="401"/>
      <c r="CQ602" s="401"/>
      <c r="CR602" s="401"/>
      <c r="CS602" s="401"/>
      <c r="CT602" s="401"/>
      <c r="CU602" s="401"/>
      <c r="CV602" s="401"/>
      <c r="CW602" s="401"/>
      <c r="CX602" s="401"/>
      <c r="CY602" s="401"/>
      <c r="CZ602" s="401"/>
    </row>
    <row r="603" s="405" customFormat="true" ht="25.15" customHeight="true" x14ac:dyDescent="0.2">
      <c r="C603" s="1071"/>
      <c r="D603" s="1072"/>
      <c r="E603" s="697"/>
      <c r="F603" s="697"/>
      <c r="G603" s="697"/>
      <c r="H603" s="1071"/>
      <c r="I603" s="1072"/>
      <c r="J603" s="697"/>
      <c r="K603" s="697"/>
      <c r="L603" s="697"/>
      <c r="M603" s="1071"/>
      <c r="N603" s="1072"/>
      <c r="O603" s="697"/>
      <c r="P603" s="697"/>
      <c r="Q603" s="697"/>
      <c r="AN603" s="398"/>
      <c r="AO603" s="398"/>
      <c r="AP603" s="398"/>
      <c r="AQ603" s="398"/>
      <c r="AR603" s="398"/>
      <c r="AS603" s="398"/>
      <c r="AT603" s="398"/>
      <c r="AU603" s="398"/>
      <c r="AV603" s="398"/>
      <c r="AW603" s="398"/>
      <c r="AX603" s="398"/>
      <c r="AY603" s="398"/>
      <c r="AZ603" s="398"/>
      <c r="BA603" s="400"/>
      <c r="BB603" s="477"/>
      <c r="BC603" s="400"/>
      <c r="BD603" s="400"/>
      <c r="BE603" s="400"/>
      <c r="BF603" s="400"/>
      <c r="BG603" s="400"/>
      <c r="BH603" s="400"/>
      <c r="BI603" s="400"/>
      <c r="BJ603" s="400"/>
      <c r="BK603" s="400"/>
      <c r="BL603" s="400"/>
      <c r="BM603" s="400"/>
      <c r="BN603" s="400"/>
      <c r="BO603" s="400"/>
      <c r="BP603" s="400"/>
      <c r="BQ603" s="400"/>
      <c r="BR603" s="400"/>
      <c r="BS603" s="400"/>
      <c r="BT603" s="400"/>
      <c r="BU603" s="400"/>
      <c r="BV603" s="400"/>
      <c r="BW603" s="400"/>
      <c r="BX603" s="400"/>
      <c r="BY603" s="400"/>
      <c r="BZ603" s="401"/>
      <c r="CA603" s="401"/>
      <c r="CB603" s="401"/>
      <c r="CC603" s="401"/>
      <c r="CD603" s="401"/>
      <c r="CE603" s="401"/>
      <c r="CF603" s="401"/>
      <c r="CG603" s="401"/>
      <c r="CH603" s="401"/>
      <c r="CI603" s="401"/>
      <c r="CJ603" s="401"/>
      <c r="CK603" s="401"/>
      <c r="CL603" s="401"/>
      <c r="CM603" s="401"/>
      <c r="CN603" s="401"/>
      <c r="CO603" s="401"/>
      <c r="CP603" s="401"/>
      <c r="CQ603" s="401"/>
      <c r="CR603" s="401"/>
      <c r="CS603" s="401"/>
      <c r="CT603" s="401"/>
      <c r="CU603" s="401"/>
      <c r="CV603" s="401"/>
      <c r="CW603" s="401"/>
      <c r="CX603" s="401"/>
      <c r="CY603" s="401"/>
      <c r="CZ603" s="401"/>
    </row>
    <row r="604" s="405" customFormat="true" ht="25.15" customHeight="true" x14ac:dyDescent="0.2">
      <c r="C604" s="1071"/>
      <c r="D604" s="1072"/>
      <c r="E604" s="697"/>
      <c r="F604" s="697"/>
      <c r="G604" s="697"/>
      <c r="H604" s="1071"/>
      <c r="I604" s="1072"/>
      <c r="J604" s="697"/>
      <c r="K604" s="697"/>
      <c r="L604" s="697"/>
      <c r="M604" s="1071"/>
      <c r="N604" s="1072"/>
      <c r="O604" s="697"/>
      <c r="P604" s="697"/>
      <c r="Q604" s="697"/>
      <c r="AN604" s="398"/>
      <c r="AO604" s="398"/>
      <c r="AP604" s="398"/>
      <c r="AQ604" s="398"/>
      <c r="AR604" s="398"/>
      <c r="AS604" s="398"/>
      <c r="AT604" s="398"/>
      <c r="AU604" s="398"/>
      <c r="AV604" s="398"/>
      <c r="AW604" s="398"/>
      <c r="AX604" s="398"/>
      <c r="AY604" s="398"/>
      <c r="AZ604" s="398"/>
      <c r="BA604" s="401"/>
      <c r="BB604" s="478"/>
      <c r="BC604" s="401"/>
      <c r="BD604" s="401"/>
      <c r="BE604" s="401"/>
      <c r="BF604" s="401"/>
      <c r="BG604" s="401"/>
      <c r="BH604" s="401"/>
      <c r="BI604" s="401"/>
      <c r="BJ604" s="401"/>
      <c r="BK604" s="401"/>
      <c r="BL604" s="401"/>
      <c r="BM604" s="401"/>
      <c r="BN604" s="401"/>
      <c r="BO604" s="401"/>
      <c r="BP604" s="401"/>
      <c r="BQ604" s="401"/>
      <c r="BR604" s="401"/>
      <c r="BS604" s="401"/>
      <c r="BT604" s="401"/>
      <c r="BU604" s="401"/>
      <c r="BV604" s="401"/>
      <c r="BW604" s="401"/>
      <c r="BX604" s="401"/>
      <c r="BY604" s="401"/>
      <c r="BZ604" s="401"/>
      <c r="CA604" s="401"/>
      <c r="CB604" s="401"/>
      <c r="CC604" s="401"/>
      <c r="CD604" s="401"/>
      <c r="CE604" s="401"/>
      <c r="CF604" s="401"/>
      <c r="CG604" s="401"/>
      <c r="CH604" s="401"/>
      <c r="CI604" s="401"/>
      <c r="CJ604" s="401"/>
      <c r="CK604" s="401"/>
      <c r="CL604" s="401"/>
      <c r="CM604" s="401"/>
      <c r="CN604" s="401"/>
      <c r="CO604" s="401"/>
      <c r="CP604" s="401"/>
      <c r="CQ604" s="401"/>
      <c r="CR604" s="401"/>
      <c r="CS604" s="401"/>
      <c r="CT604" s="401"/>
      <c r="CU604" s="401"/>
      <c r="CV604" s="401"/>
      <c r="CW604" s="401"/>
      <c r="CX604" s="401"/>
      <c r="CY604" s="401"/>
      <c r="CZ604" s="401"/>
    </row>
    <row r="605" s="405" customFormat="true" ht="25.15" customHeight="true" x14ac:dyDescent="0.2">
      <c r="C605" s="1071"/>
      <c r="D605" s="1072"/>
      <c r="E605" s="697"/>
      <c r="F605" s="697"/>
      <c r="G605" s="697"/>
      <c r="H605" s="1071"/>
      <c r="I605" s="1072"/>
      <c r="J605" s="697"/>
      <c r="K605" s="697"/>
      <c r="L605" s="697"/>
      <c r="M605" s="1071"/>
      <c r="N605" s="1072"/>
      <c r="O605" s="697"/>
      <c r="P605" s="697"/>
      <c r="Q605" s="697"/>
      <c r="AN605" s="398"/>
      <c r="AO605" s="398"/>
      <c r="AP605" s="398"/>
      <c r="AQ605" s="398"/>
      <c r="AR605" s="398"/>
      <c r="AS605" s="398"/>
      <c r="AT605" s="398"/>
      <c r="AU605" s="398"/>
      <c r="AV605" s="398"/>
      <c r="AW605" s="398"/>
      <c r="AX605" s="398"/>
      <c r="AY605" s="398"/>
      <c r="AZ605" s="398"/>
      <c r="BA605" s="401"/>
      <c r="BB605" s="478"/>
      <c r="BC605" s="401"/>
      <c r="BD605" s="401"/>
      <c r="BE605" s="401"/>
      <c r="BF605" s="401"/>
      <c r="BG605" s="401"/>
      <c r="BH605" s="401"/>
      <c r="BI605" s="401"/>
      <c r="BJ605" s="401"/>
      <c r="BK605" s="401"/>
      <c r="BL605" s="401"/>
      <c r="BM605" s="401"/>
      <c r="BN605" s="401"/>
      <c r="BO605" s="401"/>
      <c r="BP605" s="401"/>
      <c r="BQ605" s="401"/>
      <c r="BR605" s="401"/>
      <c r="BS605" s="401"/>
      <c r="BT605" s="401"/>
      <c r="BU605" s="401"/>
      <c r="BV605" s="401"/>
      <c r="BW605" s="401"/>
      <c r="BX605" s="401"/>
      <c r="BY605" s="401"/>
      <c r="BZ605" s="401"/>
      <c r="CA605" s="401"/>
      <c r="CB605" s="401"/>
      <c r="CC605" s="401"/>
      <c r="CD605" s="401"/>
      <c r="CE605" s="401"/>
      <c r="CF605" s="401"/>
      <c r="CG605" s="401"/>
      <c r="CH605" s="401"/>
      <c r="CI605" s="401"/>
      <c r="CJ605" s="401"/>
      <c r="CK605" s="401"/>
      <c r="CL605" s="401"/>
      <c r="CM605" s="401"/>
      <c r="CN605" s="401"/>
      <c r="CO605" s="401"/>
      <c r="CP605" s="401"/>
      <c r="CQ605" s="401"/>
      <c r="CR605" s="401"/>
      <c r="CS605" s="401"/>
      <c r="CT605" s="401"/>
      <c r="CU605" s="401"/>
      <c r="CV605" s="401"/>
      <c r="CW605" s="401"/>
      <c r="CX605" s="401"/>
      <c r="CY605" s="401"/>
      <c r="CZ605" s="401"/>
    </row>
    <row r="606" s="405" customFormat="true" ht="25.15" customHeight="true" x14ac:dyDescent="0.2">
      <c r="C606" s="1071"/>
      <c r="D606" s="1072"/>
      <c r="E606" s="697"/>
      <c r="F606" s="697"/>
      <c r="G606" s="697"/>
      <c r="H606" s="1071"/>
      <c r="I606" s="1072"/>
      <c r="J606" s="697"/>
      <c r="K606" s="697"/>
      <c r="L606" s="697"/>
      <c r="M606" s="1071"/>
      <c r="N606" s="1072"/>
      <c r="O606" s="697"/>
      <c r="P606" s="697"/>
      <c r="Q606" s="697"/>
      <c r="AN606" s="398"/>
      <c r="AO606" s="398"/>
      <c r="AP606" s="398"/>
      <c r="AQ606" s="398"/>
      <c r="AR606" s="398"/>
      <c r="AS606" s="398"/>
      <c r="AT606" s="398"/>
      <c r="AU606" s="398"/>
      <c r="AV606" s="398"/>
      <c r="AW606" s="398"/>
      <c r="AX606" s="398"/>
      <c r="AY606" s="398"/>
      <c r="AZ606" s="398"/>
      <c r="BA606" s="401"/>
      <c r="BB606" s="478"/>
      <c r="BC606" s="401"/>
      <c r="BD606" s="401"/>
      <c r="BE606" s="401"/>
      <c r="BF606" s="401"/>
      <c r="BG606" s="401"/>
      <c r="BH606" s="401"/>
      <c r="BI606" s="401"/>
      <c r="BJ606" s="401"/>
      <c r="BK606" s="401"/>
      <c r="BL606" s="401"/>
      <c r="BM606" s="401"/>
      <c r="BN606" s="401"/>
      <c r="BO606" s="401"/>
      <c r="BP606" s="401"/>
      <c r="BQ606" s="401"/>
      <c r="BR606" s="401"/>
      <c r="BS606" s="401"/>
      <c r="BT606" s="401"/>
      <c r="BU606" s="401"/>
      <c r="BV606" s="401"/>
      <c r="BW606" s="401"/>
      <c r="BX606" s="401"/>
      <c r="BY606" s="401"/>
      <c r="BZ606" s="401"/>
      <c r="CA606" s="401"/>
      <c r="CB606" s="401"/>
      <c r="CC606" s="401"/>
      <c r="CD606" s="401"/>
      <c r="CE606" s="401"/>
      <c r="CF606" s="401"/>
      <c r="CG606" s="401"/>
      <c r="CH606" s="401"/>
      <c r="CI606" s="401"/>
      <c r="CJ606" s="401"/>
      <c r="CK606" s="401"/>
      <c r="CL606" s="401"/>
      <c r="CM606" s="401"/>
      <c r="CN606" s="401"/>
      <c r="CO606" s="401"/>
      <c r="CP606" s="401"/>
      <c r="CQ606" s="401"/>
      <c r="CR606" s="401"/>
      <c r="CS606" s="401"/>
      <c r="CT606" s="401"/>
      <c r="CU606" s="401"/>
      <c r="CV606" s="401"/>
      <c r="CW606" s="401"/>
      <c r="CX606" s="401"/>
      <c r="CY606" s="401"/>
      <c r="CZ606" s="401"/>
    </row>
    <row r="607" s="405" customFormat="true" ht="25.15" customHeight="true" x14ac:dyDescent="0.2">
      <c r="C607" s="1071"/>
      <c r="D607" s="1072"/>
      <c r="E607" s="697"/>
      <c r="F607" s="697"/>
      <c r="G607" s="697"/>
      <c r="H607" s="1071"/>
      <c r="I607" s="1072"/>
      <c r="J607" s="697"/>
      <c r="K607" s="697"/>
      <c r="L607" s="697"/>
      <c r="M607" s="1071"/>
      <c r="N607" s="1072"/>
      <c r="O607" s="697"/>
      <c r="P607" s="697"/>
      <c r="Q607" s="697"/>
      <c r="AN607" s="398"/>
      <c r="AO607" s="398"/>
      <c r="AP607" s="398"/>
      <c r="AQ607" s="398"/>
      <c r="AR607" s="398"/>
      <c r="AS607" s="398"/>
      <c r="AT607" s="398"/>
      <c r="AU607" s="398"/>
      <c r="AV607" s="398"/>
      <c r="AW607" s="398"/>
      <c r="AX607" s="398"/>
      <c r="AY607" s="398"/>
      <c r="AZ607" s="398"/>
      <c r="BA607" s="401"/>
      <c r="BB607" s="478"/>
      <c r="BC607" s="401"/>
      <c r="BD607" s="401"/>
      <c r="BE607" s="401"/>
      <c r="BF607" s="401"/>
      <c r="BG607" s="401"/>
      <c r="BH607" s="401"/>
      <c r="BI607" s="401"/>
      <c r="BJ607" s="401"/>
      <c r="BK607" s="401"/>
      <c r="BL607" s="401"/>
      <c r="BM607" s="401"/>
      <c r="BN607" s="401"/>
      <c r="BO607" s="401"/>
      <c r="BP607" s="401"/>
      <c r="BQ607" s="401"/>
      <c r="BR607" s="401"/>
      <c r="BS607" s="401"/>
      <c r="BT607" s="401"/>
      <c r="BU607" s="401"/>
      <c r="BV607" s="401"/>
      <c r="BW607" s="401"/>
      <c r="BX607" s="401"/>
      <c r="BY607" s="401"/>
      <c r="BZ607" s="401"/>
      <c r="CA607" s="401"/>
      <c r="CB607" s="401"/>
      <c r="CC607" s="401"/>
      <c r="CD607" s="401"/>
      <c r="CE607" s="401"/>
      <c r="CF607" s="401"/>
      <c r="CG607" s="401"/>
      <c r="CH607" s="401"/>
      <c r="CI607" s="401"/>
      <c r="CJ607" s="401"/>
      <c r="CK607" s="401"/>
      <c r="CL607" s="401"/>
      <c r="CM607" s="401"/>
      <c r="CN607" s="401"/>
      <c r="CO607" s="401"/>
      <c r="CP607" s="401"/>
      <c r="CQ607" s="401"/>
      <c r="CR607" s="401"/>
      <c r="CS607" s="401"/>
      <c r="CT607" s="401"/>
      <c r="CU607" s="401"/>
      <c r="CV607" s="401"/>
      <c r="CW607" s="401"/>
      <c r="CX607" s="401"/>
      <c r="CY607" s="401"/>
      <c r="CZ607" s="401"/>
    </row>
    <row r="608" s="405" customFormat="true" ht="25.15" customHeight="true" x14ac:dyDescent="0.2">
      <c r="C608" s="1071"/>
      <c r="D608" s="1072"/>
      <c r="E608" s="697"/>
      <c r="F608" s="697"/>
      <c r="G608" s="697"/>
      <c r="H608" s="1071"/>
      <c r="I608" s="1072"/>
      <c r="J608" s="697"/>
      <c r="K608" s="697"/>
      <c r="L608" s="697"/>
      <c r="M608" s="1071"/>
      <c r="N608" s="1072"/>
      <c r="O608" s="697"/>
      <c r="P608" s="697"/>
      <c r="Q608" s="697"/>
      <c r="AN608" s="398"/>
      <c r="AO608" s="398"/>
      <c r="AP608" s="398"/>
      <c r="AQ608" s="398"/>
      <c r="AR608" s="398"/>
      <c r="AS608" s="398"/>
      <c r="AT608" s="398"/>
      <c r="AU608" s="398"/>
      <c r="AV608" s="398"/>
      <c r="AW608" s="398"/>
      <c r="AX608" s="398"/>
      <c r="AY608" s="398"/>
      <c r="AZ608" s="398"/>
      <c r="BA608" s="401"/>
      <c r="BB608" s="478"/>
      <c r="BC608" s="401"/>
      <c r="BD608" s="401"/>
      <c r="BE608" s="401"/>
      <c r="BF608" s="401"/>
      <c r="BG608" s="401"/>
      <c r="BH608" s="401"/>
      <c r="BI608" s="401"/>
      <c r="BJ608" s="401"/>
      <c r="BK608" s="401"/>
      <c r="BL608" s="401"/>
      <c r="BM608" s="401"/>
      <c r="BN608" s="401"/>
      <c r="BO608" s="401"/>
      <c r="BP608" s="401"/>
      <c r="BQ608" s="401"/>
      <c r="BR608" s="401"/>
      <c r="BS608" s="401"/>
      <c r="BT608" s="401"/>
      <c r="BU608" s="401"/>
      <c r="BV608" s="401"/>
      <c r="BW608" s="401"/>
      <c r="BX608" s="401"/>
      <c r="BY608" s="401"/>
      <c r="BZ608" s="401"/>
      <c r="CA608" s="401"/>
      <c r="CB608" s="401"/>
      <c r="CC608" s="401"/>
      <c r="CD608" s="401"/>
      <c r="CE608" s="401"/>
      <c r="CF608" s="401"/>
      <c r="CG608" s="401"/>
      <c r="CH608" s="401"/>
      <c r="CI608" s="401"/>
      <c r="CJ608" s="401"/>
      <c r="CK608" s="401"/>
      <c r="CL608" s="401"/>
      <c r="CM608" s="401"/>
      <c r="CN608" s="401"/>
      <c r="CO608" s="401"/>
      <c r="CP608" s="401"/>
      <c r="CQ608" s="401"/>
      <c r="CR608" s="401"/>
      <c r="CS608" s="401"/>
      <c r="CT608" s="401"/>
      <c r="CU608" s="401"/>
      <c r="CV608" s="401"/>
      <c r="CW608" s="401"/>
      <c r="CX608" s="401"/>
      <c r="CY608" s="401"/>
      <c r="CZ608" s="401"/>
    </row>
    <row r="609" s="405" customFormat="true" ht="25.15" customHeight="true" x14ac:dyDescent="0.2">
      <c r="C609" s="1071"/>
      <c r="D609" s="1072"/>
      <c r="E609" s="697"/>
      <c r="F609" s="697"/>
      <c r="G609" s="697"/>
      <c r="H609" s="1071"/>
      <c r="I609" s="1072"/>
      <c r="J609" s="697"/>
      <c r="K609" s="697"/>
      <c r="L609" s="697"/>
      <c r="M609" s="1071"/>
      <c r="N609" s="1072"/>
      <c r="O609" s="697"/>
      <c r="P609" s="697"/>
      <c r="Q609" s="697"/>
      <c r="AN609" s="398"/>
      <c r="AO609" s="398"/>
      <c r="AP609" s="398"/>
      <c r="AQ609" s="398"/>
      <c r="AR609" s="398"/>
      <c r="AS609" s="398"/>
      <c r="AT609" s="398"/>
      <c r="AU609" s="398"/>
      <c r="AV609" s="398"/>
      <c r="AW609" s="398"/>
      <c r="AX609" s="398"/>
      <c r="AY609" s="398"/>
      <c r="AZ609" s="398"/>
      <c r="BA609" s="401"/>
      <c r="BB609" s="478"/>
      <c r="BC609" s="401"/>
      <c r="BD609" s="401"/>
      <c r="BE609" s="401"/>
      <c r="BF609" s="401"/>
      <c r="BG609" s="401"/>
      <c r="BH609" s="401"/>
      <c r="BI609" s="401"/>
      <c r="BJ609" s="401"/>
      <c r="BK609" s="401"/>
      <c r="BL609" s="401"/>
      <c r="BM609" s="401"/>
      <c r="BN609" s="401"/>
      <c r="BO609" s="401"/>
      <c r="BP609" s="401"/>
      <c r="BQ609" s="401"/>
      <c r="BR609" s="401"/>
      <c r="BS609" s="401"/>
      <c r="BT609" s="401"/>
      <c r="BU609" s="401"/>
      <c r="BV609" s="401"/>
      <c r="BW609" s="401"/>
      <c r="BX609" s="401"/>
      <c r="BY609" s="401"/>
      <c r="BZ609" s="401"/>
      <c r="CA609" s="401"/>
      <c r="CB609" s="401"/>
      <c r="CC609" s="401"/>
      <c r="CD609" s="401"/>
      <c r="CE609" s="401"/>
      <c r="CF609" s="401"/>
      <c r="CG609" s="401"/>
      <c r="CH609" s="401"/>
      <c r="CI609" s="401"/>
      <c r="CJ609" s="401"/>
      <c r="CK609" s="401"/>
      <c r="CL609" s="401"/>
      <c r="CM609" s="401"/>
      <c r="CN609" s="401"/>
      <c r="CO609" s="401"/>
      <c r="CP609" s="401"/>
      <c r="CQ609" s="401"/>
      <c r="CR609" s="401"/>
      <c r="CS609" s="401"/>
      <c r="CT609" s="401"/>
      <c r="CU609" s="401"/>
      <c r="CV609" s="401"/>
      <c r="CW609" s="401"/>
      <c r="CX609" s="401"/>
      <c r="CY609" s="401"/>
      <c r="CZ609" s="401"/>
    </row>
    <row r="610" s="405" customFormat="true" ht="25.15" customHeight="true" x14ac:dyDescent="0.2">
      <c r="C610" s="1071"/>
      <c r="D610" s="1072"/>
      <c r="E610" s="697"/>
      <c r="F610" s="697"/>
      <c r="G610" s="697"/>
      <c r="H610" s="1071"/>
      <c r="I610" s="1072"/>
      <c r="J610" s="697"/>
      <c r="K610" s="697"/>
      <c r="L610" s="697"/>
      <c r="M610" s="1071"/>
      <c r="N610" s="1072"/>
      <c r="O610" s="697"/>
      <c r="P610" s="697"/>
      <c r="Q610" s="697"/>
      <c r="AN610" s="398"/>
      <c r="AO610" s="398"/>
      <c r="AP610" s="398"/>
      <c r="AQ610" s="398"/>
      <c r="AR610" s="398"/>
      <c r="AS610" s="398"/>
      <c r="AT610" s="398"/>
      <c r="AU610" s="398"/>
      <c r="AV610" s="398"/>
      <c r="AW610" s="398"/>
      <c r="AX610" s="398"/>
      <c r="AY610" s="398"/>
      <c r="AZ610" s="398"/>
      <c r="BA610" s="401"/>
      <c r="BB610" s="478"/>
      <c r="BC610" s="401"/>
      <c r="BD610" s="401"/>
      <c r="BE610" s="401"/>
      <c r="BF610" s="401"/>
      <c r="BG610" s="401"/>
      <c r="BH610" s="401"/>
      <c r="BI610" s="401"/>
      <c r="BJ610" s="401"/>
      <c r="BK610" s="401"/>
      <c r="BL610" s="401"/>
      <c r="BM610" s="401"/>
      <c r="BN610" s="401"/>
      <c r="BO610" s="401"/>
      <c r="BP610" s="401"/>
      <c r="BQ610" s="401"/>
      <c r="BR610" s="401"/>
      <c r="BS610" s="401"/>
      <c r="BT610" s="401"/>
      <c r="BU610" s="401"/>
      <c r="BV610" s="401"/>
      <c r="BW610" s="401"/>
      <c r="BX610" s="401"/>
      <c r="BY610" s="401"/>
      <c r="BZ610" s="401"/>
      <c r="CA610" s="401"/>
      <c r="CB610" s="401"/>
      <c r="CC610" s="401"/>
      <c r="CD610" s="401"/>
      <c r="CE610" s="401"/>
      <c r="CF610" s="401"/>
      <c r="CG610" s="401"/>
      <c r="CH610" s="401"/>
      <c r="CI610" s="401"/>
      <c r="CJ610" s="401"/>
      <c r="CK610" s="401"/>
      <c r="CL610" s="401"/>
      <c r="CM610" s="401"/>
      <c r="CN610" s="401"/>
      <c r="CO610" s="401"/>
      <c r="CP610" s="401"/>
      <c r="CQ610" s="401"/>
      <c r="CR610" s="401"/>
      <c r="CS610" s="401"/>
      <c r="CT610" s="401"/>
      <c r="CU610" s="401"/>
      <c r="CV610" s="401"/>
      <c r="CW610" s="401"/>
      <c r="CX610" s="401"/>
      <c r="CY610" s="401"/>
      <c r="CZ610" s="401"/>
    </row>
    <row r="611" s="405" customFormat="true" ht="25.15" customHeight="true" x14ac:dyDescent="0.2">
      <c r="C611" s="1071"/>
      <c r="D611" s="1072"/>
      <c r="E611" s="697"/>
      <c r="F611" s="697"/>
      <c r="G611" s="697"/>
      <c r="H611" s="1071"/>
      <c r="I611" s="1072"/>
      <c r="J611" s="697"/>
      <c r="K611" s="697"/>
      <c r="L611" s="697"/>
      <c r="M611" s="1071"/>
      <c r="N611" s="1072"/>
      <c r="O611" s="697"/>
      <c r="P611" s="697"/>
      <c r="Q611" s="697"/>
      <c r="AN611" s="398"/>
      <c r="AO611" s="398"/>
      <c r="AP611" s="398"/>
      <c r="AQ611" s="398"/>
      <c r="AR611" s="398"/>
      <c r="AS611" s="398"/>
      <c r="AT611" s="398"/>
      <c r="AU611" s="398"/>
      <c r="AV611" s="398"/>
      <c r="AW611" s="398"/>
      <c r="AX611" s="398"/>
      <c r="AY611" s="398"/>
      <c r="AZ611" s="398"/>
      <c r="BA611" s="401"/>
      <c r="BB611" s="478"/>
      <c r="BC611" s="401"/>
      <c r="BD611" s="401"/>
      <c r="BE611" s="401"/>
      <c r="BF611" s="401"/>
      <c r="BG611" s="401"/>
      <c r="BH611" s="401"/>
      <c r="BI611" s="401"/>
      <c r="BJ611" s="401"/>
      <c r="BK611" s="401"/>
      <c r="BL611" s="401"/>
      <c r="BM611" s="401"/>
      <c r="BN611" s="401"/>
      <c r="BO611" s="401"/>
      <c r="BP611" s="401"/>
      <c r="BQ611" s="401"/>
      <c r="BR611" s="401"/>
      <c r="BS611" s="401"/>
      <c r="BT611" s="401"/>
      <c r="BU611" s="401"/>
      <c r="BV611" s="401"/>
      <c r="BW611" s="401"/>
      <c r="BX611" s="401"/>
      <c r="BY611" s="401"/>
      <c r="BZ611" s="401"/>
      <c r="CA611" s="401"/>
      <c r="CB611" s="401"/>
      <c r="CC611" s="401"/>
      <c r="CD611" s="401"/>
      <c r="CE611" s="401"/>
      <c r="CF611" s="401"/>
      <c r="CG611" s="401"/>
      <c r="CH611" s="401"/>
      <c r="CI611" s="401"/>
      <c r="CJ611" s="401"/>
      <c r="CK611" s="401"/>
      <c r="CL611" s="401"/>
      <c r="CM611" s="401"/>
      <c r="CN611" s="401"/>
      <c r="CO611" s="401"/>
      <c r="CP611" s="401"/>
      <c r="CQ611" s="401"/>
      <c r="CR611" s="401"/>
      <c r="CS611" s="401"/>
      <c r="CT611" s="401"/>
      <c r="CU611" s="401"/>
      <c r="CV611" s="401"/>
      <c r="CW611" s="401"/>
      <c r="CX611" s="401"/>
      <c r="CY611" s="401"/>
      <c r="CZ611" s="401"/>
    </row>
    <row r="612" s="405" customFormat="true" ht="25.15" customHeight="true" x14ac:dyDescent="0.2">
      <c r="C612" s="1071"/>
      <c r="D612" s="1072"/>
      <c r="E612" s="697"/>
      <c r="F612" s="697"/>
      <c r="G612" s="697"/>
      <c r="H612" s="1071"/>
      <c r="I612" s="1072"/>
      <c r="J612" s="697"/>
      <c r="K612" s="697"/>
      <c r="L612" s="697"/>
      <c r="M612" s="1071"/>
      <c r="N612" s="1072"/>
      <c r="O612" s="697"/>
      <c r="P612" s="697"/>
      <c r="Q612" s="697"/>
      <c r="AN612" s="398"/>
      <c r="AO612" s="398"/>
      <c r="AP612" s="398"/>
      <c r="AQ612" s="398"/>
      <c r="AR612" s="398"/>
      <c r="AS612" s="398"/>
      <c r="AT612" s="398"/>
      <c r="AU612" s="398"/>
      <c r="AV612" s="398"/>
      <c r="AW612" s="398"/>
      <c r="AX612" s="398"/>
      <c r="AY612" s="398"/>
      <c r="AZ612" s="398"/>
      <c r="BA612" s="401"/>
      <c r="BB612" s="478"/>
      <c r="BC612" s="401"/>
      <c r="BD612" s="401"/>
      <c r="BE612" s="401"/>
      <c r="BF612" s="401"/>
      <c r="BG612" s="401"/>
      <c r="BH612" s="401"/>
      <c r="BI612" s="401"/>
      <c r="BJ612" s="401"/>
      <c r="BK612" s="401"/>
      <c r="BL612" s="401"/>
      <c r="BM612" s="401"/>
      <c r="BN612" s="401"/>
      <c r="BO612" s="401"/>
      <c r="BP612" s="401"/>
      <c r="BQ612" s="401"/>
      <c r="BR612" s="401"/>
      <c r="BS612" s="401"/>
      <c r="BT612" s="401"/>
      <c r="BU612" s="401"/>
      <c r="BV612" s="401"/>
      <c r="BW612" s="401"/>
      <c r="BX612" s="401"/>
      <c r="BY612" s="401"/>
      <c r="BZ612" s="401"/>
      <c r="CA612" s="401"/>
      <c r="CB612" s="401"/>
      <c r="CC612" s="401"/>
      <c r="CD612" s="401"/>
      <c r="CE612" s="401"/>
      <c r="CF612" s="401"/>
      <c r="CG612" s="401"/>
      <c r="CH612" s="401"/>
      <c r="CI612" s="401"/>
      <c r="CJ612" s="401"/>
      <c r="CK612" s="401"/>
      <c r="CL612" s="401"/>
      <c r="CM612" s="401"/>
      <c r="CN612" s="401"/>
      <c r="CO612" s="401"/>
      <c r="CP612" s="401"/>
      <c r="CQ612" s="401"/>
      <c r="CR612" s="401"/>
      <c r="CS612" s="401"/>
      <c r="CT612" s="401"/>
      <c r="CU612" s="401"/>
      <c r="CV612" s="401"/>
      <c r="CW612" s="401"/>
      <c r="CX612" s="401"/>
      <c r="CY612" s="401"/>
      <c r="CZ612" s="401"/>
    </row>
    <row r="613" s="405" customFormat="true" ht="25.15" customHeight="true" x14ac:dyDescent="0.2">
      <c r="C613" s="1071"/>
      <c r="D613" s="1072"/>
      <c r="E613" s="697"/>
      <c r="F613" s="697"/>
      <c r="G613" s="697"/>
      <c r="H613" s="1071"/>
      <c r="I613" s="1072"/>
      <c r="J613" s="697"/>
      <c r="K613" s="697"/>
      <c r="L613" s="697"/>
      <c r="M613" s="1071"/>
      <c r="N613" s="1072"/>
      <c r="O613" s="697"/>
      <c r="P613" s="697"/>
      <c r="Q613" s="697"/>
      <c r="AN613" s="398"/>
      <c r="AO613" s="398"/>
      <c r="AP613" s="398"/>
      <c r="AQ613" s="398"/>
      <c r="AR613" s="398"/>
      <c r="AS613" s="398"/>
      <c r="AT613" s="398"/>
      <c r="AU613" s="398"/>
      <c r="AV613" s="398"/>
      <c r="AW613" s="398"/>
      <c r="AX613" s="398"/>
      <c r="AY613" s="398"/>
      <c r="AZ613" s="398"/>
      <c r="BA613" s="401"/>
      <c r="BB613" s="478"/>
      <c r="BC613" s="401"/>
      <c r="BD613" s="401"/>
      <c r="BE613" s="401"/>
      <c r="BF613" s="401"/>
      <c r="BG613" s="401"/>
      <c r="BH613" s="401"/>
      <c r="BI613" s="401"/>
      <c r="BJ613" s="401"/>
      <c r="BK613" s="401"/>
      <c r="BL613" s="401"/>
      <c r="BM613" s="401"/>
      <c r="BN613" s="401"/>
      <c r="BO613" s="401"/>
      <c r="BP613" s="401"/>
      <c r="BQ613" s="401"/>
      <c r="BR613" s="401"/>
      <c r="BS613" s="401"/>
      <c r="BT613" s="401"/>
      <c r="BU613" s="401"/>
      <c r="BV613" s="401"/>
      <c r="BW613" s="401"/>
      <c r="BX613" s="401"/>
      <c r="BY613" s="401"/>
      <c r="BZ613" s="401"/>
      <c r="CA613" s="401"/>
      <c r="CB613" s="401"/>
      <c r="CC613" s="401"/>
      <c r="CD613" s="401"/>
      <c r="CE613" s="401"/>
      <c r="CF613" s="401"/>
      <c r="CG613" s="401"/>
      <c r="CH613" s="401"/>
      <c r="CI613" s="401"/>
      <c r="CJ613" s="401"/>
      <c r="CK613" s="401"/>
      <c r="CL613" s="401"/>
      <c r="CM613" s="401"/>
      <c r="CN613" s="401"/>
      <c r="CO613" s="401"/>
      <c r="CP613" s="401"/>
      <c r="CQ613" s="401"/>
      <c r="CR613" s="401"/>
      <c r="CS613" s="401"/>
      <c r="CT613" s="401"/>
      <c r="CU613" s="401"/>
      <c r="CV613" s="401"/>
      <c r="CW613" s="401"/>
      <c r="CX613" s="401"/>
      <c r="CY613" s="401"/>
      <c r="CZ613" s="401"/>
    </row>
    <row r="614" s="405" customFormat="true" ht="25.15" customHeight="true" x14ac:dyDescent="0.2">
      <c r="C614" s="1071"/>
      <c r="D614" s="1072"/>
      <c r="E614" s="697"/>
      <c r="F614" s="697"/>
      <c r="G614" s="697"/>
      <c r="H614" s="1071"/>
      <c r="I614" s="1072"/>
      <c r="J614" s="697"/>
      <c r="K614" s="697"/>
      <c r="L614" s="697"/>
      <c r="M614" s="1071"/>
      <c r="N614" s="1072"/>
      <c r="O614" s="697"/>
      <c r="P614" s="697"/>
      <c r="Q614" s="697"/>
      <c r="AN614" s="398"/>
      <c r="AO614" s="398"/>
      <c r="AP614" s="398"/>
      <c r="AQ614" s="398"/>
      <c r="AR614" s="398"/>
      <c r="AS614" s="398"/>
      <c r="AT614" s="398"/>
      <c r="AU614" s="398"/>
      <c r="AV614" s="398"/>
      <c r="AW614" s="398"/>
      <c r="AX614" s="398"/>
      <c r="AY614" s="398"/>
      <c r="AZ614" s="398"/>
      <c r="BA614" s="401"/>
      <c r="BB614" s="478"/>
      <c r="BC614" s="401"/>
      <c r="BD614" s="401"/>
      <c r="BE614" s="401"/>
      <c r="BF614" s="401"/>
      <c r="BG614" s="401"/>
      <c r="BH614" s="401"/>
      <c r="BI614" s="401"/>
      <c r="BJ614" s="401"/>
      <c r="BK614" s="401"/>
      <c r="BL614" s="401"/>
      <c r="BM614" s="401"/>
      <c r="BN614" s="401"/>
      <c r="BO614" s="401"/>
      <c r="BP614" s="401"/>
      <c r="BQ614" s="401"/>
      <c r="BR614" s="401"/>
      <c r="BS614" s="401"/>
      <c r="BT614" s="401"/>
      <c r="BU614" s="401"/>
      <c r="BV614" s="401"/>
      <c r="BW614" s="401"/>
      <c r="BX614" s="401"/>
      <c r="BY614" s="401"/>
      <c r="BZ614" s="401"/>
      <c r="CA614" s="401"/>
      <c r="CB614" s="401"/>
      <c r="CC614" s="401"/>
      <c r="CD614" s="401"/>
      <c r="CE614" s="401"/>
      <c r="CF614" s="401"/>
      <c r="CG614" s="401"/>
      <c r="CH614" s="401"/>
      <c r="CI614" s="401"/>
      <c r="CJ614" s="401"/>
      <c r="CK614" s="401"/>
      <c r="CL614" s="401"/>
      <c r="CM614" s="401"/>
      <c r="CN614" s="401"/>
      <c r="CO614" s="401"/>
      <c r="CP614" s="401"/>
      <c r="CQ614" s="401"/>
      <c r="CR614" s="401"/>
      <c r="CS614" s="401"/>
      <c r="CT614" s="401"/>
      <c r="CU614" s="401"/>
      <c r="CV614" s="401"/>
      <c r="CW614" s="401"/>
      <c r="CX614" s="401"/>
      <c r="CY614" s="401"/>
      <c r="CZ614" s="401"/>
    </row>
    <row r="615" s="405" customFormat="true" ht="25.15" customHeight="true" x14ac:dyDescent="0.2">
      <c r="C615" s="1071"/>
      <c r="D615" s="1072"/>
      <c r="E615" s="697"/>
      <c r="F615" s="697"/>
      <c r="G615" s="697"/>
      <c r="H615" s="1071"/>
      <c r="I615" s="1072"/>
      <c r="J615" s="697"/>
      <c r="K615" s="697"/>
      <c r="L615" s="697"/>
      <c r="M615" s="1071"/>
      <c r="N615" s="1072"/>
      <c r="O615" s="697"/>
      <c r="P615" s="697"/>
      <c r="Q615" s="697"/>
      <c r="AN615" s="398"/>
      <c r="AO615" s="398"/>
      <c r="AP615" s="398"/>
      <c r="AQ615" s="398"/>
      <c r="AR615" s="398"/>
      <c r="AS615" s="398"/>
      <c r="AT615" s="398"/>
      <c r="AU615" s="398"/>
      <c r="AV615" s="398"/>
      <c r="AW615" s="398"/>
      <c r="AX615" s="398"/>
      <c r="AY615" s="398"/>
      <c r="AZ615" s="398"/>
      <c r="BA615" s="401"/>
      <c r="BB615" s="478"/>
      <c r="BC615" s="401"/>
      <c r="BD615" s="401"/>
      <c r="BE615" s="401"/>
      <c r="BF615" s="401"/>
      <c r="BG615" s="401"/>
      <c r="BH615" s="401"/>
      <c r="BI615" s="401"/>
      <c r="BJ615" s="401"/>
      <c r="BK615" s="401"/>
      <c r="BL615" s="401"/>
      <c r="BM615" s="401"/>
      <c r="BN615" s="401"/>
      <c r="BO615" s="401"/>
      <c r="BP615" s="401"/>
      <c r="BQ615" s="401"/>
      <c r="BR615" s="401"/>
      <c r="BS615" s="401"/>
      <c r="BT615" s="401"/>
      <c r="BU615" s="401"/>
      <c r="BV615" s="401"/>
      <c r="BW615" s="401"/>
      <c r="BX615" s="401"/>
      <c r="BY615" s="401"/>
      <c r="BZ615" s="401"/>
      <c r="CA615" s="401"/>
      <c r="CB615" s="401"/>
      <c r="CC615" s="401"/>
      <c r="CD615" s="401"/>
      <c r="CE615" s="401"/>
      <c r="CF615" s="401"/>
      <c r="CG615" s="401"/>
      <c r="CH615" s="401"/>
      <c r="CI615" s="401"/>
      <c r="CJ615" s="401"/>
      <c r="CK615" s="401"/>
      <c r="CL615" s="401"/>
      <c r="CM615" s="401"/>
      <c r="CN615" s="401"/>
      <c r="CO615" s="401"/>
      <c r="CP615" s="401"/>
      <c r="CQ615" s="401"/>
      <c r="CR615" s="401"/>
      <c r="CS615" s="401"/>
      <c r="CT615" s="401"/>
      <c r="CU615" s="401"/>
      <c r="CV615" s="401"/>
      <c r="CW615" s="401"/>
      <c r="CX615" s="401"/>
      <c r="CY615" s="401"/>
      <c r="CZ615" s="401"/>
    </row>
    <row r="616" s="405" customFormat="true" ht="25.15" customHeight="true" x14ac:dyDescent="0.2">
      <c r="C616" s="1071"/>
      <c r="D616" s="1072"/>
      <c r="E616" s="697"/>
      <c r="F616" s="697"/>
      <c r="G616" s="697"/>
      <c r="H616" s="1071"/>
      <c r="I616" s="1072"/>
      <c r="J616" s="697"/>
      <c r="K616" s="697"/>
      <c r="L616" s="697"/>
      <c r="M616" s="1071"/>
      <c r="N616" s="1072"/>
      <c r="O616" s="697"/>
      <c r="P616" s="697"/>
      <c r="Q616" s="697"/>
      <c r="AN616" s="398"/>
      <c r="AO616" s="398"/>
      <c r="AP616" s="398"/>
      <c r="AQ616" s="398"/>
      <c r="AR616" s="398"/>
      <c r="AS616" s="398"/>
      <c r="AT616" s="398"/>
      <c r="AU616" s="398"/>
      <c r="AV616" s="398"/>
      <c r="AW616" s="398"/>
      <c r="AX616" s="398"/>
      <c r="AY616" s="398"/>
      <c r="AZ616" s="398"/>
      <c r="BA616" s="401"/>
      <c r="BB616" s="478"/>
      <c r="BC616" s="401"/>
      <c r="BD616" s="401"/>
      <c r="BE616" s="401"/>
      <c r="BF616" s="401"/>
      <c r="BG616" s="401"/>
      <c r="BH616" s="401"/>
      <c r="BI616" s="401"/>
      <c r="BJ616" s="401"/>
      <c r="BK616" s="401"/>
      <c r="BL616" s="401"/>
      <c r="BM616" s="401"/>
      <c r="BN616" s="401"/>
      <c r="BO616" s="401"/>
      <c r="BP616" s="401"/>
      <c r="BQ616" s="401"/>
      <c r="BR616" s="401"/>
      <c r="BS616" s="401"/>
      <c r="BT616" s="401"/>
      <c r="BU616" s="401"/>
      <c r="BV616" s="401"/>
      <c r="BW616" s="401"/>
      <c r="BX616" s="401"/>
      <c r="BY616" s="401"/>
      <c r="BZ616" s="401"/>
      <c r="CA616" s="401"/>
      <c r="CB616" s="401"/>
      <c r="CC616" s="401"/>
      <c r="CD616" s="401"/>
      <c r="CE616" s="401"/>
      <c r="CF616" s="401"/>
      <c r="CG616" s="401"/>
      <c r="CH616" s="401"/>
      <c r="CI616" s="401"/>
      <c r="CJ616" s="401"/>
      <c r="CK616" s="401"/>
      <c r="CL616" s="401"/>
      <c r="CM616" s="401"/>
      <c r="CN616" s="401"/>
      <c r="CO616" s="401"/>
      <c r="CP616" s="401"/>
      <c r="CQ616" s="401"/>
      <c r="CR616" s="401"/>
      <c r="CS616" s="401"/>
      <c r="CT616" s="401"/>
      <c r="CU616" s="401"/>
      <c r="CV616" s="401"/>
      <c r="CW616" s="401"/>
      <c r="CX616" s="401"/>
      <c r="CY616" s="401"/>
      <c r="CZ616" s="401"/>
    </row>
    <row r="617" s="405" customFormat="true" ht="25.15" customHeight="true" x14ac:dyDescent="0.2">
      <c r="C617" s="1071"/>
      <c r="D617" s="1072"/>
      <c r="E617" s="697"/>
      <c r="F617" s="697"/>
      <c r="G617" s="697"/>
      <c r="H617" s="1071"/>
      <c r="I617" s="1072"/>
      <c r="J617" s="697"/>
      <c r="K617" s="697"/>
      <c r="L617" s="697"/>
      <c r="M617" s="1071"/>
      <c r="N617" s="1072"/>
      <c r="O617" s="697"/>
      <c r="P617" s="697"/>
      <c r="Q617" s="697"/>
      <c r="AN617" s="398"/>
      <c r="AO617" s="398"/>
      <c r="AP617" s="398"/>
      <c r="AQ617" s="398"/>
      <c r="AR617" s="398"/>
      <c r="AS617" s="398"/>
      <c r="AT617" s="398"/>
      <c r="AU617" s="398"/>
      <c r="AV617" s="398"/>
      <c r="AW617" s="398"/>
      <c r="AX617" s="398"/>
      <c r="AY617" s="398"/>
      <c r="AZ617" s="398"/>
      <c r="BA617" s="401"/>
      <c r="BB617" s="478"/>
      <c r="BC617" s="401"/>
      <c r="BD617" s="401"/>
      <c r="BE617" s="401"/>
      <c r="BF617" s="401"/>
      <c r="BG617" s="401"/>
      <c r="BH617" s="401"/>
      <c r="BI617" s="401"/>
      <c r="BJ617" s="401"/>
      <c r="BK617" s="401"/>
      <c r="BL617" s="401"/>
      <c r="BM617" s="401"/>
      <c r="BN617" s="401"/>
      <c r="BO617" s="401"/>
      <c r="BP617" s="401"/>
      <c r="BQ617" s="401"/>
      <c r="BR617" s="401"/>
      <c r="BS617" s="401"/>
      <c r="BT617" s="401"/>
      <c r="BU617" s="401"/>
      <c r="BV617" s="401"/>
      <c r="BW617" s="401"/>
      <c r="BX617" s="401"/>
      <c r="BY617" s="401"/>
      <c r="BZ617" s="401"/>
      <c r="CA617" s="401"/>
      <c r="CB617" s="401"/>
      <c r="CC617" s="401"/>
      <c r="CD617" s="401"/>
      <c r="CE617" s="401"/>
      <c r="CF617" s="401"/>
      <c r="CG617" s="401"/>
      <c r="CH617" s="401"/>
      <c r="CI617" s="401"/>
      <c r="CJ617" s="401"/>
      <c r="CK617" s="401"/>
      <c r="CL617" s="401"/>
      <c r="CM617" s="401"/>
      <c r="CN617" s="401"/>
      <c r="CO617" s="401"/>
      <c r="CP617" s="401"/>
      <c r="CQ617" s="401"/>
      <c r="CR617" s="401"/>
      <c r="CS617" s="401"/>
      <c r="CT617" s="401"/>
      <c r="CU617" s="401"/>
      <c r="CV617" s="401"/>
      <c r="CW617" s="401"/>
      <c r="CX617" s="401"/>
      <c r="CY617" s="401"/>
      <c r="CZ617" s="401"/>
    </row>
    <row r="618" s="405" customFormat="true" ht="25.15" customHeight="true" x14ac:dyDescent="0.2">
      <c r="C618" s="1071"/>
      <c r="D618" s="1072"/>
      <c r="E618" s="697"/>
      <c r="F618" s="697"/>
      <c r="G618" s="697"/>
      <c r="H618" s="1071"/>
      <c r="I618" s="1072"/>
      <c r="J618" s="697"/>
      <c r="K618" s="697"/>
      <c r="L618" s="697"/>
      <c r="M618" s="1071"/>
      <c r="N618" s="1072"/>
      <c r="O618" s="697"/>
      <c r="P618" s="697"/>
      <c r="Q618" s="697"/>
      <c r="AN618" s="398"/>
      <c r="AO618" s="398"/>
      <c r="AP618" s="398"/>
      <c r="AQ618" s="398"/>
      <c r="AR618" s="398"/>
      <c r="AS618" s="398"/>
      <c r="AT618" s="398"/>
      <c r="AU618" s="398"/>
      <c r="AV618" s="398"/>
      <c r="AW618" s="398"/>
      <c r="AX618" s="398"/>
      <c r="AY618" s="398"/>
      <c r="AZ618" s="398"/>
      <c r="BA618" s="401"/>
      <c r="BB618" s="478"/>
      <c r="BC618" s="401"/>
      <c r="BD618" s="401"/>
      <c r="BE618" s="401"/>
      <c r="BF618" s="401"/>
      <c r="BG618" s="401"/>
      <c r="BH618" s="401"/>
      <c r="BI618" s="401"/>
      <c r="BJ618" s="401"/>
      <c r="BK618" s="401"/>
      <c r="BL618" s="401"/>
      <c r="BM618" s="401"/>
      <c r="BN618" s="401"/>
      <c r="BO618" s="401"/>
      <c r="BP618" s="401"/>
      <c r="BQ618" s="401"/>
      <c r="BR618" s="401"/>
      <c r="BS618" s="401"/>
      <c r="BT618" s="401"/>
      <c r="BU618" s="401"/>
      <c r="BV618" s="401"/>
      <c r="BW618" s="401"/>
      <c r="BX618" s="401"/>
      <c r="BY618" s="401"/>
      <c r="BZ618" s="401"/>
      <c r="CA618" s="401"/>
      <c r="CB618" s="401"/>
      <c r="CC618" s="401"/>
      <c r="CD618" s="401"/>
      <c r="CE618" s="401"/>
      <c r="CF618" s="401"/>
      <c r="CG618" s="401"/>
      <c r="CH618" s="401"/>
      <c r="CI618" s="401"/>
      <c r="CJ618" s="401"/>
      <c r="CK618" s="401"/>
      <c r="CL618" s="401"/>
      <c r="CM618" s="401"/>
      <c r="CN618" s="401"/>
      <c r="CO618" s="401"/>
      <c r="CP618" s="401"/>
      <c r="CQ618" s="401"/>
      <c r="CR618" s="401"/>
      <c r="CS618" s="401"/>
      <c r="CT618" s="401"/>
      <c r="CU618" s="401"/>
      <c r="CV618" s="401"/>
      <c r="CW618" s="401"/>
      <c r="CX618" s="401"/>
      <c r="CY618" s="401"/>
      <c r="CZ618" s="401"/>
    </row>
    <row r="619" s="405" customFormat="true" ht="25.15" customHeight="true" x14ac:dyDescent="0.2">
      <c r="C619" s="1071"/>
      <c r="D619" s="1072"/>
      <c r="E619" s="697"/>
      <c r="F619" s="697"/>
      <c r="G619" s="697"/>
      <c r="H619" s="1071"/>
      <c r="I619" s="1072"/>
      <c r="J619" s="697"/>
      <c r="K619" s="697"/>
      <c r="L619" s="697"/>
      <c r="M619" s="1071"/>
      <c r="N619" s="1072"/>
      <c r="O619" s="697"/>
      <c r="P619" s="697"/>
      <c r="Q619" s="697"/>
      <c r="AN619" s="398"/>
      <c r="AO619" s="398"/>
      <c r="AP619" s="398"/>
      <c r="AQ619" s="398"/>
      <c r="AR619" s="398"/>
      <c r="AS619" s="398"/>
      <c r="AT619" s="398"/>
      <c r="AU619" s="398"/>
      <c r="AV619" s="398"/>
      <c r="AW619" s="398"/>
      <c r="AX619" s="398"/>
      <c r="AY619" s="398"/>
      <c r="AZ619" s="398"/>
      <c r="BA619" s="401"/>
      <c r="BB619" s="478"/>
      <c r="BC619" s="401"/>
      <c r="BD619" s="401"/>
      <c r="BE619" s="401"/>
      <c r="BF619" s="401"/>
      <c r="BG619" s="401"/>
      <c r="BH619" s="401"/>
      <c r="BI619" s="401"/>
      <c r="BJ619" s="401"/>
      <c r="BK619" s="401"/>
      <c r="BL619" s="401"/>
      <c r="BM619" s="401"/>
      <c r="BN619" s="401"/>
      <c r="BO619" s="401"/>
      <c r="BP619" s="401"/>
      <c r="BQ619" s="401"/>
      <c r="BR619" s="401"/>
      <c r="BS619" s="401"/>
      <c r="BT619" s="401"/>
      <c r="BU619" s="401"/>
      <c r="BV619" s="401"/>
      <c r="BW619" s="401"/>
      <c r="BX619" s="401"/>
      <c r="BY619" s="401"/>
      <c r="BZ619" s="401"/>
      <c r="CA619" s="401"/>
      <c r="CB619" s="401"/>
      <c r="CC619" s="401"/>
      <c r="CD619" s="401"/>
      <c r="CE619" s="401"/>
      <c r="CF619" s="401"/>
      <c r="CG619" s="401"/>
      <c r="CH619" s="401"/>
      <c r="CI619" s="401"/>
      <c r="CJ619" s="401"/>
      <c r="CK619" s="401"/>
      <c r="CL619" s="401"/>
      <c r="CM619" s="401"/>
      <c r="CN619" s="401"/>
      <c r="CO619" s="401"/>
      <c r="CP619" s="401"/>
      <c r="CQ619" s="401"/>
      <c r="CR619" s="401"/>
      <c r="CS619" s="401"/>
      <c r="CT619" s="401"/>
      <c r="CU619" s="401"/>
      <c r="CV619" s="401"/>
      <c r="CW619" s="401"/>
      <c r="CX619" s="401"/>
      <c r="CY619" s="401"/>
      <c r="CZ619" s="401"/>
    </row>
    <row r="620" s="405" customFormat="true" ht="25.15" customHeight="true" x14ac:dyDescent="0.2">
      <c r="C620" s="1071"/>
      <c r="D620" s="1072"/>
      <c r="E620" s="697"/>
      <c r="F620" s="697"/>
      <c r="G620" s="697"/>
      <c r="H620" s="1071"/>
      <c r="I620" s="1072"/>
      <c r="J620" s="697"/>
      <c r="K620" s="697"/>
      <c r="L620" s="697"/>
      <c r="M620" s="1071"/>
      <c r="N620" s="1072"/>
      <c r="O620" s="697"/>
      <c r="P620" s="697"/>
      <c r="Q620" s="697"/>
      <c r="AN620" s="398"/>
      <c r="AO620" s="398"/>
      <c r="AP620" s="398"/>
      <c r="AQ620" s="398"/>
      <c r="AR620" s="398"/>
      <c r="AS620" s="398"/>
      <c r="AT620" s="398"/>
      <c r="AU620" s="398"/>
      <c r="AV620" s="398"/>
      <c r="AW620" s="398"/>
      <c r="AX620" s="398"/>
      <c r="AY620" s="398"/>
      <c r="AZ620" s="398"/>
      <c r="BA620" s="401"/>
      <c r="BB620" s="478"/>
      <c r="BC620" s="401"/>
      <c r="BD620" s="401"/>
      <c r="BE620" s="401"/>
      <c r="BF620" s="401"/>
      <c r="BG620" s="401"/>
      <c r="BH620" s="401"/>
      <c r="BI620" s="401"/>
      <c r="BJ620" s="401"/>
      <c r="BK620" s="401"/>
      <c r="BL620" s="401"/>
      <c r="BM620" s="401"/>
      <c r="BN620" s="401"/>
      <c r="BO620" s="401"/>
      <c r="BP620" s="401"/>
      <c r="BQ620" s="401"/>
      <c r="BR620" s="401"/>
      <c r="BS620" s="401"/>
      <c r="BT620" s="401"/>
      <c r="BU620" s="401"/>
      <c r="BV620" s="401"/>
      <c r="BW620" s="401"/>
      <c r="BX620" s="401"/>
      <c r="BY620" s="401"/>
      <c r="BZ620" s="401"/>
      <c r="CA620" s="401"/>
      <c r="CB620" s="401"/>
      <c r="CC620" s="401"/>
      <c r="CD620" s="401"/>
      <c r="CE620" s="401"/>
      <c r="CF620" s="401"/>
      <c r="CG620" s="401"/>
      <c r="CH620" s="401"/>
      <c r="CI620" s="401"/>
      <c r="CJ620" s="401"/>
      <c r="CK620" s="401"/>
      <c r="CL620" s="401"/>
      <c r="CM620" s="401"/>
      <c r="CN620" s="401"/>
      <c r="CO620" s="401"/>
      <c r="CP620" s="401"/>
      <c r="CQ620" s="401"/>
      <c r="CR620" s="401"/>
      <c r="CS620" s="401"/>
      <c r="CT620" s="401"/>
      <c r="CU620" s="401"/>
      <c r="CV620" s="401"/>
      <c r="CW620" s="401"/>
      <c r="CX620" s="401"/>
      <c r="CY620" s="401"/>
      <c r="CZ620" s="401"/>
    </row>
    <row r="621" s="405" customFormat="true" ht="25.15" customHeight="true" x14ac:dyDescent="0.2">
      <c r="C621" s="1071"/>
      <c r="D621" s="1072"/>
      <c r="E621" s="697"/>
      <c r="F621" s="697"/>
      <c r="G621" s="697"/>
      <c r="H621" s="1071"/>
      <c r="I621" s="1072"/>
      <c r="J621" s="697"/>
      <c r="K621" s="697"/>
      <c r="L621" s="697"/>
      <c r="M621" s="1071"/>
      <c r="N621" s="1072"/>
      <c r="O621" s="697"/>
      <c r="P621" s="697"/>
      <c r="Q621" s="697"/>
      <c r="AN621" s="398"/>
      <c r="AO621" s="398"/>
      <c r="AP621" s="398"/>
      <c r="AQ621" s="398"/>
      <c r="AR621" s="398"/>
      <c r="AS621" s="398"/>
      <c r="AT621" s="398"/>
      <c r="AU621" s="398"/>
      <c r="AV621" s="398"/>
      <c r="AW621" s="398"/>
      <c r="AX621" s="398"/>
      <c r="AY621" s="398"/>
      <c r="AZ621" s="398"/>
      <c r="BA621" s="401"/>
      <c r="BB621" s="478"/>
      <c r="BC621" s="401"/>
      <c r="BD621" s="401"/>
      <c r="BE621" s="401"/>
      <c r="BF621" s="401"/>
      <c r="BG621" s="401"/>
      <c r="BH621" s="401"/>
      <c r="BI621" s="401"/>
      <c r="BJ621" s="401"/>
      <c r="BK621" s="401"/>
      <c r="BL621" s="401"/>
      <c r="BM621" s="401"/>
      <c r="BN621" s="401"/>
      <c r="BO621" s="401"/>
      <c r="BP621" s="401"/>
      <c r="BQ621" s="401"/>
      <c r="BR621" s="401"/>
      <c r="BS621" s="401"/>
      <c r="BT621" s="401"/>
      <c r="BU621" s="401"/>
      <c r="BV621" s="401"/>
      <c r="BW621" s="401"/>
      <c r="BX621" s="401"/>
      <c r="BY621" s="401"/>
      <c r="BZ621" s="401"/>
      <c r="CA621" s="401"/>
      <c r="CB621" s="401"/>
      <c r="CC621" s="401"/>
      <c r="CD621" s="401"/>
      <c r="CE621" s="401"/>
      <c r="CF621" s="401"/>
      <c r="CG621" s="401"/>
      <c r="CH621" s="401"/>
      <c r="CI621" s="401"/>
      <c r="CJ621" s="401"/>
      <c r="CK621" s="401"/>
      <c r="CL621" s="401"/>
      <c r="CM621" s="401"/>
      <c r="CN621" s="401"/>
      <c r="CO621" s="401"/>
      <c r="CP621" s="401"/>
      <c r="CQ621" s="401"/>
      <c r="CR621" s="401"/>
      <c r="CS621" s="401"/>
      <c r="CT621" s="401"/>
      <c r="CU621" s="401"/>
      <c r="CV621" s="401"/>
      <c r="CW621" s="401"/>
      <c r="CX621" s="401"/>
      <c r="CY621" s="401"/>
      <c r="CZ621" s="401"/>
    </row>
    <row r="622" s="405" customFormat="true" ht="25.15" customHeight="true" x14ac:dyDescent="0.2">
      <c r="C622" s="1071"/>
      <c r="D622" s="1072"/>
      <c r="E622" s="697"/>
      <c r="F622" s="697"/>
      <c r="G622" s="697"/>
      <c r="H622" s="1071"/>
      <c r="I622" s="1072"/>
      <c r="J622" s="697"/>
      <c r="K622" s="697"/>
      <c r="L622" s="697"/>
      <c r="M622" s="1071"/>
      <c r="N622" s="1072"/>
      <c r="O622" s="697"/>
      <c r="P622" s="697"/>
      <c r="Q622" s="697"/>
      <c r="AN622" s="398"/>
      <c r="AO622" s="398"/>
      <c r="AP622" s="398"/>
      <c r="AQ622" s="398"/>
      <c r="AR622" s="398"/>
      <c r="AS622" s="398"/>
      <c r="AT622" s="398"/>
      <c r="AU622" s="398"/>
      <c r="AV622" s="398"/>
      <c r="AW622" s="398"/>
      <c r="AX622" s="398"/>
      <c r="AY622" s="398"/>
      <c r="AZ622" s="398"/>
      <c r="BA622" s="401"/>
      <c r="BB622" s="478"/>
      <c r="BC622" s="401"/>
      <c r="BD622" s="401"/>
      <c r="BE622" s="401"/>
      <c r="BF622" s="401"/>
      <c r="BG622" s="401"/>
      <c r="BH622" s="401"/>
      <c r="BI622" s="401"/>
      <c r="BJ622" s="401"/>
      <c r="BK622" s="401"/>
      <c r="BL622" s="401"/>
      <c r="BM622" s="401"/>
      <c r="BN622" s="401"/>
      <c r="BO622" s="401"/>
      <c r="BP622" s="401"/>
      <c r="BQ622" s="401"/>
      <c r="BR622" s="401"/>
      <c r="BS622" s="401"/>
      <c r="BT622" s="401"/>
      <c r="BU622" s="401"/>
      <c r="BV622" s="401"/>
      <c r="BW622" s="401"/>
      <c r="BX622" s="401"/>
      <c r="BY622" s="401"/>
      <c r="BZ622" s="401"/>
      <c r="CA622" s="401"/>
      <c r="CB622" s="401"/>
      <c r="CC622" s="401"/>
      <c r="CD622" s="401"/>
      <c r="CE622" s="401"/>
      <c r="CF622" s="401"/>
      <c r="CG622" s="401"/>
      <c r="CH622" s="401"/>
      <c r="CI622" s="401"/>
      <c r="CJ622" s="401"/>
      <c r="CK622" s="401"/>
      <c r="CL622" s="401"/>
      <c r="CM622" s="401"/>
      <c r="CN622" s="401"/>
      <c r="CO622" s="401"/>
      <c r="CP622" s="401"/>
      <c r="CQ622" s="401"/>
      <c r="CR622" s="401"/>
      <c r="CS622" s="401"/>
      <c r="CT622" s="401"/>
      <c r="CU622" s="401"/>
      <c r="CV622" s="401"/>
      <c r="CW622" s="401"/>
      <c r="CX622" s="401"/>
      <c r="CY622" s="401"/>
      <c r="CZ622" s="401"/>
    </row>
    <row r="623" s="405" customFormat="true" ht="25.15" customHeight="true" x14ac:dyDescent="0.2">
      <c r="C623" s="1071"/>
      <c r="D623" s="1072"/>
      <c r="E623" s="697"/>
      <c r="F623" s="697"/>
      <c r="G623" s="697"/>
      <c r="H623" s="1071"/>
      <c r="I623" s="1072"/>
      <c r="J623" s="697"/>
      <c r="K623" s="697"/>
      <c r="L623" s="697"/>
      <c r="M623" s="1071"/>
      <c r="N623" s="1072"/>
      <c r="O623" s="697"/>
      <c r="P623" s="697"/>
      <c r="Q623" s="697"/>
      <c r="AN623" s="398"/>
      <c r="AO623" s="398"/>
      <c r="AP623" s="398"/>
      <c r="AQ623" s="398"/>
      <c r="AR623" s="398"/>
      <c r="AS623" s="398"/>
      <c r="AT623" s="398"/>
      <c r="AU623" s="398"/>
      <c r="AV623" s="398"/>
      <c r="AW623" s="398"/>
      <c r="AX623" s="398"/>
      <c r="AY623" s="398"/>
      <c r="AZ623" s="398"/>
      <c r="BA623" s="401"/>
      <c r="BB623" s="478"/>
      <c r="BC623" s="401"/>
      <c r="BD623" s="401"/>
      <c r="BE623" s="401"/>
      <c r="BF623" s="401"/>
      <c r="BG623" s="401"/>
      <c r="BH623" s="401"/>
      <c r="BI623" s="401"/>
      <c r="BJ623" s="401"/>
      <c r="BK623" s="401"/>
      <c r="BL623" s="401"/>
      <c r="BM623" s="401"/>
      <c r="BN623" s="401"/>
      <c r="BO623" s="401"/>
      <c r="BP623" s="401"/>
      <c r="BQ623" s="401"/>
      <c r="BR623" s="401"/>
      <c r="BS623" s="401"/>
      <c r="BT623" s="401"/>
      <c r="BU623" s="401"/>
      <c r="BV623" s="401"/>
      <c r="BW623" s="401"/>
      <c r="BX623" s="401"/>
      <c r="BY623" s="401"/>
      <c r="BZ623" s="401"/>
      <c r="CA623" s="401"/>
      <c r="CB623" s="401"/>
      <c r="CC623" s="401"/>
      <c r="CD623" s="401"/>
      <c r="CE623" s="401"/>
      <c r="CF623" s="401"/>
      <c r="CG623" s="401"/>
      <c r="CH623" s="401"/>
      <c r="CI623" s="401"/>
      <c r="CJ623" s="401"/>
      <c r="CK623" s="401"/>
      <c r="CL623" s="401"/>
      <c r="CM623" s="401"/>
      <c r="CN623" s="401"/>
      <c r="CO623" s="401"/>
      <c r="CP623" s="401"/>
      <c r="CQ623" s="401"/>
      <c r="CR623" s="401"/>
      <c r="CS623" s="401"/>
      <c r="CT623" s="401"/>
      <c r="CU623" s="401"/>
      <c r="CV623" s="401"/>
      <c r="CW623" s="401"/>
      <c r="CX623" s="401"/>
      <c r="CY623" s="401"/>
      <c r="CZ623" s="401"/>
    </row>
    <row r="624" s="405" customFormat="true" ht="25.15" customHeight="true" x14ac:dyDescent="0.2">
      <c r="C624" s="1071"/>
      <c r="D624" s="1072"/>
      <c r="E624" s="697"/>
      <c r="F624" s="697"/>
      <c r="G624" s="697"/>
      <c r="H624" s="1071"/>
      <c r="I624" s="1072"/>
      <c r="J624" s="697"/>
      <c r="K624" s="697"/>
      <c r="L624" s="697"/>
      <c r="M624" s="1071"/>
      <c r="N624" s="1072"/>
      <c r="O624" s="697"/>
      <c r="P624" s="697"/>
      <c r="Q624" s="697"/>
      <c r="AN624" s="398"/>
      <c r="AO624" s="398"/>
      <c r="AP624" s="398"/>
      <c r="AQ624" s="398"/>
      <c r="AR624" s="398"/>
      <c r="AS624" s="398"/>
      <c r="AT624" s="398"/>
      <c r="AU624" s="398"/>
      <c r="AV624" s="398"/>
      <c r="AW624" s="398"/>
      <c r="AX624" s="398"/>
      <c r="AY624" s="398"/>
      <c r="AZ624" s="398"/>
      <c r="BA624" s="401"/>
      <c r="BB624" s="478"/>
      <c r="BC624" s="401"/>
      <c r="BD624" s="401"/>
      <c r="BE624" s="401"/>
      <c r="BF624" s="401"/>
      <c r="BG624" s="401"/>
      <c r="BH624" s="401"/>
      <c r="BI624" s="401"/>
      <c r="BJ624" s="401"/>
      <c r="BK624" s="401"/>
      <c r="BL624" s="401"/>
      <c r="BM624" s="401"/>
      <c r="BN624" s="401"/>
      <c r="BO624" s="401"/>
      <c r="BP624" s="401"/>
      <c r="BQ624" s="401"/>
      <c r="BR624" s="401"/>
      <c r="BS624" s="401"/>
      <c r="BT624" s="401"/>
      <c r="BU624" s="401"/>
      <c r="BV624" s="401"/>
      <c r="BW624" s="401"/>
      <c r="BX624" s="401"/>
      <c r="BY624" s="401"/>
      <c r="BZ624" s="401"/>
      <c r="CA624" s="401"/>
      <c r="CB624" s="401"/>
      <c r="CC624" s="401"/>
      <c r="CD624" s="401"/>
      <c r="CE624" s="401"/>
      <c r="CF624" s="401"/>
      <c r="CG624" s="401"/>
      <c r="CH624" s="401"/>
      <c r="CI624" s="401"/>
      <c r="CJ624" s="401"/>
      <c r="CK624" s="401"/>
      <c r="CL624" s="401"/>
      <c r="CM624" s="401"/>
      <c r="CN624" s="401"/>
      <c r="CO624" s="401"/>
      <c r="CP624" s="401"/>
      <c r="CQ624" s="401"/>
      <c r="CR624" s="401"/>
      <c r="CS624" s="401"/>
      <c r="CT624" s="401"/>
      <c r="CU624" s="401"/>
      <c r="CV624" s="401"/>
      <c r="CW624" s="401"/>
      <c r="CX624" s="401"/>
      <c r="CY624" s="401"/>
      <c r="CZ624" s="401"/>
    </row>
    <row r="625" s="405" customFormat="true" ht="25.15" customHeight="true" x14ac:dyDescent="0.2">
      <c r="C625" s="1071"/>
      <c r="D625" s="1072"/>
      <c r="E625" s="697"/>
      <c r="F625" s="697"/>
      <c r="G625" s="697"/>
      <c r="H625" s="1071"/>
      <c r="I625" s="1072"/>
      <c r="J625" s="697"/>
      <c r="K625" s="697"/>
      <c r="L625" s="697"/>
      <c r="M625" s="1071"/>
      <c r="N625" s="1072"/>
      <c r="O625" s="697"/>
      <c r="P625" s="697"/>
      <c r="Q625" s="697"/>
      <c r="AN625" s="398"/>
      <c r="AO625" s="398"/>
      <c r="AP625" s="398"/>
      <c r="AQ625" s="398"/>
      <c r="AR625" s="398"/>
      <c r="AS625" s="398"/>
      <c r="AT625" s="398"/>
      <c r="AU625" s="398"/>
      <c r="AV625" s="398"/>
      <c r="AW625" s="398"/>
      <c r="AX625" s="398"/>
      <c r="AY625" s="398"/>
      <c r="AZ625" s="398"/>
      <c r="BA625" s="401"/>
      <c r="BB625" s="478"/>
      <c r="BC625" s="401"/>
      <c r="BD625" s="401"/>
      <c r="BE625" s="401"/>
      <c r="BF625" s="401"/>
      <c r="BG625" s="401"/>
      <c r="BH625" s="401"/>
      <c r="BI625" s="401"/>
      <c r="BJ625" s="401"/>
      <c r="BK625" s="401"/>
      <c r="BL625" s="401"/>
      <c r="BM625" s="401"/>
      <c r="BN625" s="401"/>
      <c r="BO625" s="401"/>
      <c r="BP625" s="401"/>
      <c r="BQ625" s="401"/>
      <c r="BR625" s="401"/>
      <c r="BS625" s="401"/>
      <c r="BT625" s="401"/>
      <c r="BU625" s="401"/>
      <c r="BV625" s="401"/>
      <c r="BW625" s="401"/>
      <c r="BX625" s="401"/>
      <c r="BY625" s="401"/>
      <c r="BZ625" s="401"/>
      <c r="CA625" s="401"/>
      <c r="CB625" s="401"/>
      <c r="CC625" s="401"/>
      <c r="CD625" s="401"/>
      <c r="CE625" s="401"/>
      <c r="CF625" s="401"/>
      <c r="CG625" s="401"/>
      <c r="CH625" s="401"/>
      <c r="CI625" s="401"/>
      <c r="CJ625" s="401"/>
      <c r="CK625" s="401"/>
      <c r="CL625" s="401"/>
      <c r="CM625" s="401"/>
      <c r="CN625" s="401"/>
      <c r="CO625" s="401"/>
      <c r="CP625" s="401"/>
      <c r="CQ625" s="401"/>
      <c r="CR625" s="401"/>
      <c r="CS625" s="401"/>
      <c r="CT625" s="401"/>
      <c r="CU625" s="401"/>
      <c r="CV625" s="401"/>
      <c r="CW625" s="401"/>
      <c r="CX625" s="401"/>
      <c r="CY625" s="401"/>
      <c r="CZ625" s="401"/>
    </row>
    <row r="626" s="405" customFormat="true" ht="25.15" customHeight="true" x14ac:dyDescent="0.2">
      <c r="C626" s="1071"/>
      <c r="D626" s="1072"/>
      <c r="E626" s="697"/>
      <c r="F626" s="697"/>
      <c r="G626" s="697"/>
      <c r="H626" s="1071"/>
      <c r="I626" s="1072"/>
      <c r="J626" s="697"/>
      <c r="K626" s="697"/>
      <c r="L626" s="697"/>
      <c r="M626" s="1071"/>
      <c r="N626" s="1072"/>
      <c r="O626" s="697"/>
      <c r="P626" s="697"/>
      <c r="Q626" s="697"/>
      <c r="AN626" s="398"/>
      <c r="AO626" s="398"/>
      <c r="AP626" s="398"/>
      <c r="AQ626" s="398"/>
      <c r="AR626" s="398"/>
      <c r="AS626" s="398"/>
      <c r="AT626" s="398"/>
      <c r="AU626" s="398"/>
      <c r="AV626" s="398"/>
      <c r="AW626" s="398"/>
      <c r="AX626" s="398"/>
      <c r="AY626" s="398"/>
      <c r="AZ626" s="398"/>
      <c r="BA626" s="401"/>
      <c r="BB626" s="478"/>
      <c r="BC626" s="401"/>
      <c r="BD626" s="401"/>
      <c r="BE626" s="401"/>
      <c r="BF626" s="401"/>
      <c r="BG626" s="401"/>
      <c r="BH626" s="401"/>
      <c r="BI626" s="401"/>
      <c r="BJ626" s="401"/>
      <c r="BK626" s="401"/>
      <c r="BL626" s="401"/>
      <c r="BM626" s="401"/>
      <c r="BN626" s="401"/>
      <c r="BO626" s="401"/>
      <c r="BP626" s="401"/>
      <c r="BQ626" s="401"/>
      <c r="BR626" s="401"/>
      <c r="BS626" s="401"/>
      <c r="BT626" s="401"/>
      <c r="BU626" s="401"/>
      <c r="BV626" s="401"/>
      <c r="BW626" s="401"/>
      <c r="BX626" s="401"/>
      <c r="BY626" s="401"/>
      <c r="BZ626" s="401"/>
      <c r="CA626" s="401"/>
      <c r="CB626" s="401"/>
      <c r="CC626" s="401"/>
      <c r="CD626" s="401"/>
      <c r="CE626" s="401"/>
      <c r="CF626" s="401"/>
      <c r="CG626" s="401"/>
      <c r="CH626" s="401"/>
      <c r="CI626" s="401"/>
      <c r="CJ626" s="401"/>
      <c r="CK626" s="401"/>
      <c r="CL626" s="401"/>
      <c r="CM626" s="401"/>
      <c r="CN626" s="401"/>
      <c r="CO626" s="401"/>
      <c r="CP626" s="401"/>
      <c r="CQ626" s="401"/>
      <c r="CR626" s="401"/>
      <c r="CS626" s="401"/>
      <c r="CT626" s="401"/>
      <c r="CU626" s="401"/>
      <c r="CV626" s="401"/>
      <c r="CW626" s="401"/>
      <c r="CX626" s="401"/>
      <c r="CY626" s="401"/>
      <c r="CZ626" s="401"/>
    </row>
    <row r="627" s="405" customFormat="true" ht="25.15" customHeight="true" x14ac:dyDescent="0.2">
      <c r="C627" s="1071"/>
      <c r="D627" s="1072"/>
      <c r="E627" s="697"/>
      <c r="F627" s="697"/>
      <c r="G627" s="697"/>
      <c r="H627" s="1071"/>
      <c r="I627" s="1072"/>
      <c r="J627" s="697"/>
      <c r="K627" s="697"/>
      <c r="L627" s="697"/>
      <c r="M627" s="1071"/>
      <c r="N627" s="1072"/>
      <c r="O627" s="697"/>
      <c r="P627" s="697"/>
      <c r="Q627" s="697"/>
      <c r="AN627" s="398"/>
      <c r="AO627" s="398"/>
      <c r="AP627" s="398"/>
      <c r="AQ627" s="398"/>
      <c r="AR627" s="398"/>
      <c r="AS627" s="398"/>
      <c r="AT627" s="398"/>
      <c r="AU627" s="398"/>
      <c r="AV627" s="398"/>
      <c r="AW627" s="398"/>
      <c r="AX627" s="398"/>
      <c r="AY627" s="398"/>
      <c r="AZ627" s="398"/>
      <c r="BA627" s="401"/>
      <c r="BB627" s="478"/>
      <c r="BC627" s="401"/>
      <c r="BD627" s="401"/>
      <c r="BE627" s="401"/>
      <c r="BF627" s="401"/>
      <c r="BG627" s="401"/>
      <c r="BH627" s="401"/>
      <c r="BI627" s="401"/>
      <c r="BJ627" s="401"/>
      <c r="BK627" s="401"/>
      <c r="BL627" s="401"/>
      <c r="BM627" s="401"/>
      <c r="BN627" s="401"/>
      <c r="BO627" s="401"/>
      <c r="BP627" s="401"/>
      <c r="BQ627" s="401"/>
      <c r="BR627" s="401"/>
      <c r="BS627" s="401"/>
      <c r="BT627" s="401"/>
      <c r="BU627" s="401"/>
      <c r="BV627" s="401"/>
      <c r="BW627" s="401"/>
      <c r="BX627" s="401"/>
      <c r="BY627" s="401"/>
      <c r="BZ627" s="401"/>
      <c r="CA627" s="401"/>
      <c r="CB627" s="401"/>
      <c r="CC627" s="401"/>
      <c r="CD627" s="401"/>
      <c r="CE627" s="401"/>
      <c r="CF627" s="401"/>
      <c r="CG627" s="401"/>
      <c r="CH627" s="401"/>
      <c r="CI627" s="401"/>
      <c r="CJ627" s="401"/>
      <c r="CK627" s="401"/>
      <c r="CL627" s="401"/>
      <c r="CM627" s="401"/>
      <c r="CN627" s="401"/>
      <c r="CO627" s="401"/>
      <c r="CP627" s="401"/>
      <c r="CQ627" s="401"/>
      <c r="CR627" s="401"/>
      <c r="CS627" s="401"/>
      <c r="CT627" s="401"/>
      <c r="CU627" s="401"/>
      <c r="CV627" s="401"/>
      <c r="CW627" s="401"/>
      <c r="CX627" s="401"/>
      <c r="CY627" s="401"/>
      <c r="CZ627" s="401"/>
    </row>
    <row r="628" s="405" customFormat="true" ht="25.15" customHeight="true" x14ac:dyDescent="0.2">
      <c r="C628" s="1071"/>
      <c r="D628" s="1072"/>
      <c r="E628" s="697"/>
      <c r="F628" s="697"/>
      <c r="G628" s="697"/>
      <c r="H628" s="1071"/>
      <c r="I628" s="1072"/>
      <c r="J628" s="697"/>
      <c r="K628" s="697"/>
      <c r="L628" s="697"/>
      <c r="M628" s="1071"/>
      <c r="N628" s="1072"/>
      <c r="O628" s="697"/>
      <c r="P628" s="697"/>
      <c r="Q628" s="697"/>
      <c r="AN628" s="398"/>
      <c r="AO628" s="398"/>
      <c r="AP628" s="398"/>
      <c r="AQ628" s="398"/>
      <c r="AR628" s="398"/>
      <c r="AS628" s="398"/>
      <c r="AT628" s="398"/>
      <c r="AU628" s="398"/>
      <c r="AV628" s="398"/>
      <c r="AW628" s="398"/>
      <c r="AX628" s="398"/>
      <c r="AY628" s="398"/>
      <c r="AZ628" s="398"/>
      <c r="BA628" s="401"/>
      <c r="BB628" s="478"/>
      <c r="BC628" s="401"/>
      <c r="BD628" s="401"/>
      <c r="BE628" s="401"/>
      <c r="BF628" s="401"/>
      <c r="BG628" s="401"/>
      <c r="BH628" s="401"/>
      <c r="BI628" s="401"/>
      <c r="BJ628" s="401"/>
      <c r="BK628" s="401"/>
      <c r="BL628" s="401"/>
      <c r="BM628" s="401"/>
      <c r="BN628" s="401"/>
      <c r="BO628" s="401"/>
      <c r="BP628" s="401"/>
      <c r="BQ628" s="401"/>
      <c r="BR628" s="401"/>
      <c r="BS628" s="401"/>
      <c r="BT628" s="401"/>
      <c r="BU628" s="401"/>
      <c r="BV628" s="401"/>
      <c r="BW628" s="401"/>
      <c r="BX628" s="401"/>
      <c r="BY628" s="401"/>
      <c r="BZ628" s="401"/>
      <c r="CA628" s="401"/>
      <c r="CB628" s="401"/>
      <c r="CC628" s="401"/>
      <c r="CD628" s="401"/>
      <c r="CE628" s="401"/>
      <c r="CF628" s="401"/>
      <c r="CG628" s="401"/>
      <c r="CH628" s="401"/>
      <c r="CI628" s="401"/>
      <c r="CJ628" s="401"/>
      <c r="CK628" s="401"/>
      <c r="CL628" s="401"/>
      <c r="CM628" s="401"/>
      <c r="CN628" s="401"/>
      <c r="CO628" s="401"/>
      <c r="CP628" s="401"/>
      <c r="CQ628" s="401"/>
      <c r="CR628" s="401"/>
      <c r="CS628" s="401"/>
      <c r="CT628" s="401"/>
      <c r="CU628" s="401"/>
      <c r="CV628" s="401"/>
      <c r="CW628" s="401"/>
      <c r="CX628" s="401"/>
      <c r="CY628" s="401"/>
      <c r="CZ628" s="401"/>
    </row>
    <row r="629" s="405" customFormat="true" ht="25.15" customHeight="true" x14ac:dyDescent="0.2">
      <c r="C629" s="1071"/>
      <c r="D629" s="1072"/>
      <c r="E629" s="697"/>
      <c r="F629" s="697"/>
      <c r="G629" s="697"/>
      <c r="H629" s="1071"/>
      <c r="I629" s="1072"/>
      <c r="J629" s="697"/>
      <c r="K629" s="697"/>
      <c r="L629" s="697"/>
      <c r="M629" s="1071"/>
      <c r="N629" s="1072"/>
      <c r="O629" s="697"/>
      <c r="P629" s="697"/>
      <c r="Q629" s="697"/>
      <c r="AN629" s="398"/>
      <c r="AO629" s="398"/>
      <c r="AP629" s="398"/>
      <c r="AQ629" s="398"/>
      <c r="AR629" s="398"/>
      <c r="AS629" s="398"/>
      <c r="AT629" s="398"/>
      <c r="AU629" s="398"/>
      <c r="AV629" s="398"/>
      <c r="AW629" s="398"/>
      <c r="AX629" s="398"/>
      <c r="AY629" s="398"/>
      <c r="AZ629" s="398"/>
      <c r="BA629" s="401"/>
      <c r="BB629" s="478"/>
      <c r="BC629" s="401"/>
      <c r="BD629" s="401"/>
      <c r="BE629" s="401"/>
      <c r="BF629" s="401"/>
      <c r="BG629" s="401"/>
      <c r="BH629" s="401"/>
      <c r="BI629" s="401"/>
      <c r="BJ629" s="401"/>
      <c r="BK629" s="401"/>
      <c r="BL629" s="401"/>
      <c r="BM629" s="401"/>
      <c r="BN629" s="401"/>
      <c r="BO629" s="401"/>
      <c r="BP629" s="401"/>
      <c r="BQ629" s="401"/>
      <c r="BR629" s="401"/>
      <c r="BS629" s="401"/>
      <c r="BT629" s="401"/>
      <c r="BU629" s="401"/>
      <c r="BV629" s="401"/>
      <c r="BW629" s="401"/>
      <c r="BX629" s="401"/>
      <c r="BY629" s="401"/>
      <c r="BZ629" s="401"/>
      <c r="CA629" s="401"/>
      <c r="CB629" s="401"/>
      <c r="CC629" s="401"/>
      <c r="CD629" s="401"/>
      <c r="CE629" s="401"/>
      <c r="CF629" s="401"/>
      <c r="CG629" s="401"/>
      <c r="CH629" s="401"/>
      <c r="CI629" s="401"/>
      <c r="CJ629" s="401"/>
      <c r="CK629" s="401"/>
      <c r="CL629" s="401"/>
      <c r="CM629" s="401"/>
      <c r="CN629" s="401"/>
      <c r="CO629" s="401"/>
      <c r="CP629" s="401"/>
      <c r="CQ629" s="401"/>
      <c r="CR629" s="401"/>
      <c r="CS629" s="401"/>
      <c r="CT629" s="401"/>
      <c r="CU629" s="401"/>
      <c r="CV629" s="401"/>
      <c r="CW629" s="401"/>
      <c r="CX629" s="401"/>
      <c r="CY629" s="401"/>
      <c r="CZ629" s="401"/>
    </row>
    <row r="630" s="405" customFormat="true" ht="25.15" customHeight="true" x14ac:dyDescent="0.2">
      <c r="C630" s="1071"/>
      <c r="D630" s="1072"/>
      <c r="E630" s="697"/>
      <c r="F630" s="697"/>
      <c r="G630" s="697"/>
      <c r="H630" s="1071"/>
      <c r="I630" s="1072"/>
      <c r="J630" s="697"/>
      <c r="K630" s="697"/>
      <c r="L630" s="697"/>
      <c r="M630" s="1071"/>
      <c r="N630" s="1072"/>
      <c r="O630" s="697"/>
      <c r="P630" s="697"/>
      <c r="Q630" s="697"/>
      <c r="AN630" s="398"/>
      <c r="AO630" s="398"/>
      <c r="AP630" s="398"/>
      <c r="AQ630" s="398"/>
      <c r="AR630" s="398"/>
      <c r="AS630" s="398"/>
      <c r="AT630" s="398"/>
      <c r="AU630" s="398"/>
      <c r="AV630" s="398"/>
      <c r="AW630" s="398"/>
      <c r="AX630" s="398"/>
      <c r="AY630" s="398"/>
      <c r="AZ630" s="398"/>
      <c r="BA630" s="401"/>
      <c r="BB630" s="478"/>
      <c r="BC630" s="401"/>
      <c r="BD630" s="401"/>
      <c r="BE630" s="401"/>
      <c r="BF630" s="401"/>
      <c r="BG630" s="401"/>
      <c r="BH630" s="401"/>
      <c r="BI630" s="401"/>
      <c r="BJ630" s="401"/>
      <c r="BK630" s="401"/>
      <c r="BL630" s="401"/>
      <c r="BM630" s="401"/>
      <c r="BN630" s="401"/>
      <c r="BO630" s="401"/>
      <c r="BP630" s="401"/>
      <c r="BQ630" s="401"/>
      <c r="BR630" s="401"/>
      <c r="BS630" s="401"/>
      <c r="BT630" s="401"/>
      <c r="BU630" s="401"/>
      <c r="BV630" s="401"/>
      <c r="BW630" s="401"/>
      <c r="BX630" s="401"/>
      <c r="BY630" s="401"/>
      <c r="BZ630" s="401"/>
      <c r="CA630" s="401"/>
      <c r="CB630" s="401"/>
      <c r="CC630" s="401"/>
      <c r="CD630" s="401"/>
      <c r="CE630" s="401"/>
      <c r="CF630" s="401"/>
      <c r="CG630" s="401"/>
      <c r="CH630" s="401"/>
      <c r="CI630" s="401"/>
      <c r="CJ630" s="401"/>
      <c r="CK630" s="401"/>
      <c r="CL630" s="401"/>
      <c r="CM630" s="401"/>
      <c r="CN630" s="401"/>
      <c r="CO630" s="401"/>
      <c r="CP630" s="401"/>
      <c r="CQ630" s="401"/>
      <c r="CR630" s="401"/>
      <c r="CS630" s="401"/>
      <c r="CT630" s="401"/>
      <c r="CU630" s="401"/>
      <c r="CV630" s="401"/>
      <c r="CW630" s="401"/>
      <c r="CX630" s="401"/>
      <c r="CY630" s="401"/>
      <c r="CZ630" s="401"/>
    </row>
    <row r="631" s="405" customFormat="true" ht="25.15" customHeight="true" x14ac:dyDescent="0.2">
      <c r="C631" s="1071"/>
      <c r="D631" s="1072"/>
      <c r="E631" s="697"/>
      <c r="F631" s="697"/>
      <c r="G631" s="697"/>
      <c r="H631" s="1071"/>
      <c r="I631" s="1072"/>
      <c r="J631" s="697"/>
      <c r="K631" s="697"/>
      <c r="L631" s="697"/>
      <c r="M631" s="1071"/>
      <c r="N631" s="1072"/>
      <c r="O631" s="697"/>
      <c r="P631" s="697"/>
      <c r="Q631" s="697"/>
      <c r="AN631" s="398"/>
      <c r="AO631" s="398"/>
      <c r="AP631" s="398"/>
      <c r="AQ631" s="398"/>
      <c r="AR631" s="398"/>
      <c r="AS631" s="398"/>
      <c r="AT631" s="398"/>
      <c r="AU631" s="398"/>
      <c r="AV631" s="398"/>
      <c r="AW631" s="398"/>
      <c r="AX631" s="398"/>
      <c r="AY631" s="398"/>
      <c r="AZ631" s="398"/>
      <c r="BA631" s="401"/>
      <c r="BB631" s="478"/>
      <c r="BC631" s="401"/>
      <c r="BD631" s="401"/>
      <c r="BE631" s="401"/>
      <c r="BF631" s="401"/>
      <c r="BG631" s="401"/>
      <c r="BH631" s="401"/>
      <c r="BI631" s="401"/>
      <c r="BJ631" s="401"/>
      <c r="BK631" s="401"/>
      <c r="BL631" s="401"/>
      <c r="BM631" s="401"/>
      <c r="BN631" s="401"/>
      <c r="BO631" s="401"/>
      <c r="BP631" s="401"/>
      <c r="BQ631" s="401"/>
      <c r="BR631" s="401"/>
      <c r="BS631" s="401"/>
      <c r="BT631" s="401"/>
      <c r="BU631" s="401"/>
      <c r="BV631" s="401"/>
      <c r="BW631" s="401"/>
      <c r="BX631" s="401"/>
      <c r="BY631" s="401"/>
      <c r="BZ631" s="401"/>
      <c r="CA631" s="401"/>
      <c r="CB631" s="401"/>
      <c r="CC631" s="401"/>
      <c r="CD631" s="401"/>
      <c r="CE631" s="401"/>
      <c r="CF631" s="401"/>
      <c r="CG631" s="401"/>
      <c r="CH631" s="401"/>
      <c r="CI631" s="401"/>
      <c r="CJ631" s="401"/>
      <c r="CK631" s="401"/>
      <c r="CL631" s="401"/>
      <c r="CM631" s="401"/>
      <c r="CN631" s="401"/>
      <c r="CO631" s="401"/>
      <c r="CP631" s="401"/>
      <c r="CQ631" s="401"/>
      <c r="CR631" s="401"/>
      <c r="CS631" s="401"/>
      <c r="CT631" s="401"/>
      <c r="CU631" s="401"/>
      <c r="CV631" s="401"/>
      <c r="CW631" s="401"/>
      <c r="CX631" s="401"/>
      <c r="CY631" s="401"/>
      <c r="CZ631" s="401"/>
    </row>
    <row r="632" s="405" customFormat="true" ht="25.15" customHeight="true" x14ac:dyDescent="0.2">
      <c r="C632" s="1071"/>
      <c r="D632" s="1072"/>
      <c r="E632" s="697"/>
      <c r="F632" s="697"/>
      <c r="G632" s="697"/>
      <c r="H632" s="1071"/>
      <c r="I632" s="1072"/>
      <c r="J632" s="697"/>
      <c r="K632" s="697"/>
      <c r="L632" s="697"/>
      <c r="M632" s="1071"/>
      <c r="N632" s="1072"/>
      <c r="O632" s="697"/>
      <c r="P632" s="697"/>
      <c r="Q632" s="697"/>
      <c r="AN632" s="398"/>
      <c r="AO632" s="398"/>
      <c r="AP632" s="398"/>
      <c r="AQ632" s="398"/>
      <c r="AR632" s="398"/>
      <c r="AS632" s="398"/>
      <c r="AT632" s="398"/>
      <c r="AU632" s="398"/>
      <c r="AV632" s="398"/>
      <c r="AW632" s="398"/>
      <c r="AX632" s="398"/>
      <c r="AY632" s="398"/>
      <c r="AZ632" s="398"/>
      <c r="BA632" s="401"/>
      <c r="BB632" s="478"/>
      <c r="BC632" s="401"/>
      <c r="BD632" s="401"/>
      <c r="BE632" s="401"/>
      <c r="BF632" s="401"/>
      <c r="BG632" s="401"/>
      <c r="BH632" s="401"/>
      <c r="BI632" s="401"/>
      <c r="BJ632" s="401"/>
      <c r="BK632" s="401"/>
      <c r="BL632" s="401"/>
      <c r="BM632" s="401"/>
      <c r="BN632" s="401"/>
      <c r="BO632" s="401"/>
      <c r="BP632" s="401"/>
      <c r="BQ632" s="401"/>
      <c r="BR632" s="401"/>
      <c r="BS632" s="401"/>
      <c r="BT632" s="401"/>
      <c r="BU632" s="401"/>
      <c r="BV632" s="401"/>
      <c r="BW632" s="401"/>
      <c r="BX632" s="401"/>
      <c r="BY632" s="401"/>
      <c r="BZ632" s="401"/>
      <c r="CA632" s="401"/>
      <c r="CB632" s="401"/>
      <c r="CC632" s="401"/>
      <c r="CD632" s="401"/>
      <c r="CE632" s="401"/>
      <c r="CF632" s="401"/>
      <c r="CG632" s="401"/>
      <c r="CH632" s="401"/>
      <c r="CI632" s="401"/>
      <c r="CJ632" s="401"/>
      <c r="CK632" s="401"/>
      <c r="CL632" s="401"/>
      <c r="CM632" s="401"/>
      <c r="CN632" s="401"/>
      <c r="CO632" s="401"/>
      <c r="CP632" s="401"/>
      <c r="CQ632" s="401"/>
      <c r="CR632" s="401"/>
      <c r="CS632" s="401"/>
      <c r="CT632" s="401"/>
      <c r="CU632" s="401"/>
      <c r="CV632" s="401"/>
      <c r="CW632" s="401"/>
      <c r="CX632" s="401"/>
      <c r="CY632" s="401"/>
      <c r="CZ632" s="401"/>
    </row>
    <row r="633" s="405" customFormat="true" ht="25.15" customHeight="true" x14ac:dyDescent="0.2">
      <c r="C633" s="1071"/>
      <c r="D633" s="1072"/>
      <c r="E633" s="697"/>
      <c r="F633" s="697"/>
      <c r="G633" s="697"/>
      <c r="H633" s="1071"/>
      <c r="I633" s="1072"/>
      <c r="J633" s="697"/>
      <c r="K633" s="697"/>
      <c r="L633" s="697"/>
      <c r="M633" s="1071"/>
      <c r="N633" s="1072"/>
      <c r="O633" s="697"/>
      <c r="P633" s="697"/>
      <c r="Q633" s="697"/>
      <c r="AN633" s="398"/>
      <c r="AO633" s="398"/>
      <c r="AP633" s="398"/>
      <c r="AQ633" s="398"/>
      <c r="AR633" s="398"/>
      <c r="AS633" s="398"/>
      <c r="AT633" s="398"/>
      <c r="AU633" s="398"/>
      <c r="AV633" s="398"/>
      <c r="AW633" s="398"/>
      <c r="AX633" s="398"/>
      <c r="AY633" s="398"/>
      <c r="AZ633" s="398"/>
      <c r="BA633" s="401"/>
      <c r="BB633" s="478"/>
      <c r="BC633" s="401"/>
      <c r="BD633" s="401"/>
      <c r="BE633" s="401"/>
      <c r="BF633" s="401"/>
      <c r="BG633" s="401"/>
      <c r="BH633" s="401"/>
      <c r="BI633" s="401"/>
      <c r="BJ633" s="401"/>
      <c r="BK633" s="401"/>
      <c r="BL633" s="401"/>
      <c r="BM633" s="401"/>
      <c r="BN633" s="401"/>
      <c r="BO633" s="401"/>
      <c r="BP633" s="401"/>
      <c r="BQ633" s="401"/>
      <c r="BR633" s="401"/>
      <c r="BS633" s="401"/>
      <c r="BT633" s="401"/>
      <c r="BU633" s="401"/>
      <c r="BV633" s="401"/>
      <c r="BW633" s="401"/>
      <c r="BX633" s="401"/>
      <c r="BY633" s="401"/>
      <c r="BZ633" s="401"/>
      <c r="CA633" s="401"/>
      <c r="CB633" s="401"/>
      <c r="CC633" s="401"/>
      <c r="CD633" s="401"/>
      <c r="CE633" s="401"/>
      <c r="CF633" s="401"/>
      <c r="CG633" s="401"/>
      <c r="CH633" s="401"/>
      <c r="CI633" s="401"/>
      <c r="CJ633" s="401"/>
      <c r="CK633" s="401"/>
      <c r="CL633" s="401"/>
      <c r="CM633" s="401"/>
      <c r="CN633" s="401"/>
      <c r="CO633" s="401"/>
      <c r="CP633" s="401"/>
      <c r="CQ633" s="401"/>
      <c r="CR633" s="401"/>
      <c r="CS633" s="401"/>
      <c r="CT633" s="401"/>
      <c r="CU633" s="401"/>
      <c r="CV633" s="401"/>
      <c r="CW633" s="401"/>
      <c r="CX633" s="401"/>
      <c r="CY633" s="401"/>
      <c r="CZ633" s="401"/>
    </row>
    <row r="634" s="405" customFormat="true" ht="25.15" customHeight="true" x14ac:dyDescent="0.2">
      <c r="C634" s="1071"/>
      <c r="D634" s="1072"/>
      <c r="E634" s="697"/>
      <c r="F634" s="697"/>
      <c r="G634" s="697"/>
      <c r="H634" s="1071"/>
      <c r="I634" s="1072"/>
      <c r="J634" s="697"/>
      <c r="K634" s="697"/>
      <c r="L634" s="697"/>
      <c r="M634" s="1071"/>
      <c r="N634" s="1072"/>
      <c r="O634" s="697"/>
      <c r="P634" s="697"/>
      <c r="Q634" s="697"/>
      <c r="AN634" s="398"/>
      <c r="AO634" s="398"/>
      <c r="AP634" s="398"/>
      <c r="AQ634" s="398"/>
      <c r="AR634" s="398"/>
      <c r="AS634" s="398"/>
      <c r="AT634" s="398"/>
      <c r="AU634" s="398"/>
      <c r="AV634" s="398"/>
      <c r="AW634" s="398"/>
      <c r="AX634" s="398"/>
      <c r="AY634" s="398"/>
      <c r="AZ634" s="398"/>
      <c r="BA634" s="401"/>
      <c r="BB634" s="478"/>
      <c r="BC634" s="401"/>
      <c r="BD634" s="401"/>
      <c r="BE634" s="401"/>
      <c r="BF634" s="401"/>
      <c r="BG634" s="401"/>
      <c r="BH634" s="401"/>
      <c r="BI634" s="401"/>
      <c r="BJ634" s="401"/>
      <c r="BK634" s="401"/>
      <c r="BL634" s="401"/>
      <c r="BM634" s="401"/>
      <c r="BN634" s="401"/>
      <c r="BO634" s="401"/>
      <c r="BP634" s="401"/>
      <c r="BQ634" s="401"/>
      <c r="BR634" s="401"/>
      <c r="BS634" s="401"/>
      <c r="BT634" s="401"/>
      <c r="BU634" s="401"/>
      <c r="BV634" s="401"/>
      <c r="BW634" s="401"/>
      <c r="BX634" s="401"/>
      <c r="BY634" s="401"/>
      <c r="BZ634" s="401"/>
      <c r="CA634" s="401"/>
      <c r="CB634" s="401"/>
      <c r="CC634" s="401"/>
      <c r="CD634" s="401"/>
      <c r="CE634" s="401"/>
      <c r="CF634" s="401"/>
      <c r="CG634" s="401"/>
      <c r="CH634" s="401"/>
      <c r="CI634" s="401"/>
      <c r="CJ634" s="401"/>
      <c r="CK634" s="401"/>
      <c r="CL634" s="401"/>
      <c r="CM634" s="401"/>
      <c r="CN634" s="401"/>
      <c r="CO634" s="401"/>
      <c r="CP634" s="401"/>
      <c r="CQ634" s="401"/>
      <c r="CR634" s="401"/>
      <c r="CS634" s="401"/>
      <c r="CT634" s="401"/>
      <c r="CU634" s="401"/>
      <c r="CV634" s="401"/>
      <c r="CW634" s="401"/>
      <c r="CX634" s="401"/>
      <c r="CY634" s="401"/>
      <c r="CZ634" s="401"/>
    </row>
    <row r="635" s="405" customFormat="true" ht="25.15" customHeight="true" x14ac:dyDescent="0.2">
      <c r="C635" s="1071"/>
      <c r="D635" s="1072"/>
      <c r="E635" s="697"/>
      <c r="F635" s="697"/>
      <c r="G635" s="697"/>
      <c r="H635" s="1071"/>
      <c r="I635" s="1072"/>
      <c r="J635" s="697"/>
      <c r="K635" s="697"/>
      <c r="L635" s="697"/>
      <c r="M635" s="1071"/>
      <c r="N635" s="1072"/>
      <c r="O635" s="697"/>
      <c r="P635" s="697"/>
      <c r="Q635" s="697"/>
      <c r="AN635" s="398"/>
      <c r="AO635" s="398"/>
      <c r="AP635" s="398"/>
      <c r="AQ635" s="398"/>
      <c r="AR635" s="398"/>
      <c r="AS635" s="398"/>
      <c r="AT635" s="398"/>
      <c r="AU635" s="398"/>
      <c r="AV635" s="398"/>
      <c r="AW635" s="398"/>
      <c r="AX635" s="398"/>
      <c r="AY635" s="398"/>
      <c r="AZ635" s="398"/>
      <c r="BA635" s="401"/>
      <c r="BB635" s="478"/>
      <c r="BC635" s="401"/>
      <c r="BD635" s="401"/>
      <c r="BE635" s="401"/>
      <c r="BF635" s="401"/>
      <c r="BG635" s="401"/>
      <c r="BH635" s="401"/>
      <c r="BI635" s="401"/>
      <c r="BJ635" s="401"/>
      <c r="BK635" s="401"/>
      <c r="BL635" s="401"/>
      <c r="BM635" s="401"/>
      <c r="BN635" s="401"/>
      <c r="BO635" s="401"/>
      <c r="BP635" s="401"/>
      <c r="BQ635" s="401"/>
      <c r="BR635" s="401"/>
      <c r="BS635" s="401"/>
      <c r="BT635" s="401"/>
      <c r="BU635" s="401"/>
      <c r="BV635" s="401"/>
      <c r="BW635" s="401"/>
      <c r="BX635" s="401"/>
      <c r="BY635" s="401"/>
      <c r="BZ635" s="401"/>
      <c r="CA635" s="401"/>
      <c r="CB635" s="401"/>
      <c r="CC635" s="401"/>
      <c r="CD635" s="401"/>
      <c r="CE635" s="401"/>
      <c r="CF635" s="401"/>
      <c r="CG635" s="401"/>
      <c r="CH635" s="401"/>
      <c r="CI635" s="401"/>
      <c r="CJ635" s="401"/>
      <c r="CK635" s="401"/>
      <c r="CL635" s="401"/>
      <c r="CM635" s="401"/>
      <c r="CN635" s="401"/>
      <c r="CO635" s="401"/>
      <c r="CP635" s="401"/>
      <c r="CQ635" s="401"/>
      <c r="CR635" s="401"/>
      <c r="CS635" s="401"/>
      <c r="CT635" s="401"/>
      <c r="CU635" s="401"/>
      <c r="CV635" s="401"/>
      <c r="CW635" s="401"/>
      <c r="CX635" s="401"/>
      <c r="CY635" s="401"/>
      <c r="CZ635" s="401"/>
    </row>
    <row r="636" s="405" customFormat="true" ht="25.15" customHeight="true" x14ac:dyDescent="0.2">
      <c r="C636" s="1071"/>
      <c r="D636" s="1072"/>
      <c r="E636" s="697"/>
      <c r="F636" s="697"/>
      <c r="G636" s="697"/>
      <c r="H636" s="1071"/>
      <c r="I636" s="1072"/>
      <c r="J636" s="697"/>
      <c r="K636" s="697"/>
      <c r="L636" s="697"/>
      <c r="M636" s="1071"/>
      <c r="N636" s="1072"/>
      <c r="O636" s="697"/>
      <c r="P636" s="697"/>
      <c r="Q636" s="697"/>
      <c r="AN636" s="398"/>
      <c r="AO636" s="398"/>
      <c r="AP636" s="398"/>
      <c r="AQ636" s="398"/>
      <c r="AR636" s="398"/>
      <c r="AS636" s="398"/>
      <c r="AT636" s="398"/>
      <c r="AU636" s="398"/>
      <c r="AV636" s="398"/>
      <c r="AW636" s="398"/>
      <c r="AX636" s="398"/>
      <c r="AY636" s="398"/>
      <c r="AZ636" s="398"/>
      <c r="BA636" s="401"/>
      <c r="BB636" s="478"/>
      <c r="BC636" s="401"/>
      <c r="BD636" s="401"/>
      <c r="BE636" s="401"/>
      <c r="BF636" s="401"/>
      <c r="BG636" s="401"/>
      <c r="BH636" s="401"/>
      <c r="BI636" s="401"/>
      <c r="BJ636" s="401"/>
      <c r="BK636" s="401"/>
      <c r="BL636" s="401"/>
      <c r="BM636" s="401"/>
      <c r="BN636" s="401"/>
      <c r="BO636" s="401"/>
      <c r="BP636" s="401"/>
      <c r="BQ636" s="401"/>
      <c r="BR636" s="401"/>
      <c r="BS636" s="401"/>
      <c r="BT636" s="401"/>
      <c r="BU636" s="401"/>
      <c r="BV636" s="401"/>
      <c r="BW636" s="401"/>
      <c r="BX636" s="401"/>
      <c r="BY636" s="401"/>
      <c r="BZ636" s="401"/>
      <c r="CA636" s="401"/>
      <c r="CB636" s="401"/>
      <c r="CC636" s="401"/>
      <c r="CD636" s="401"/>
      <c r="CE636" s="401"/>
      <c r="CF636" s="401"/>
      <c r="CG636" s="401"/>
      <c r="CH636" s="401"/>
      <c r="CI636" s="401"/>
      <c r="CJ636" s="401"/>
      <c r="CK636" s="401"/>
      <c r="CL636" s="401"/>
      <c r="CM636" s="401"/>
      <c r="CN636" s="401"/>
      <c r="CO636" s="401"/>
      <c r="CP636" s="401"/>
      <c r="CQ636" s="401"/>
      <c r="CR636" s="401"/>
      <c r="CS636" s="401"/>
      <c r="CT636" s="401"/>
      <c r="CU636" s="401"/>
      <c r="CV636" s="401"/>
      <c r="CW636" s="401"/>
      <c r="CX636" s="401"/>
      <c r="CY636" s="401"/>
      <c r="CZ636" s="401"/>
    </row>
    <row r="637" s="405" customFormat="true" ht="25.15" customHeight="true" x14ac:dyDescent="0.2">
      <c r="C637" s="1071"/>
      <c r="D637" s="1072"/>
      <c r="E637" s="697"/>
      <c r="F637" s="697"/>
      <c r="G637" s="697"/>
      <c r="H637" s="1071"/>
      <c r="I637" s="1072"/>
      <c r="J637" s="697"/>
      <c r="K637" s="697"/>
      <c r="L637" s="697"/>
      <c r="M637" s="1071"/>
      <c r="N637" s="1072"/>
      <c r="O637" s="697"/>
      <c r="P637" s="697"/>
      <c r="Q637" s="697"/>
      <c r="AN637" s="398"/>
      <c r="AO637" s="398"/>
      <c r="AP637" s="398"/>
      <c r="AQ637" s="398"/>
      <c r="AR637" s="398"/>
      <c r="AS637" s="398"/>
      <c r="AT637" s="398"/>
      <c r="AU637" s="398"/>
      <c r="AV637" s="398"/>
      <c r="AW637" s="398"/>
      <c r="AX637" s="398"/>
      <c r="AY637" s="398"/>
      <c r="AZ637" s="398"/>
      <c r="BA637" s="401"/>
      <c r="BB637" s="478"/>
      <c r="BC637" s="401"/>
      <c r="BD637" s="401"/>
      <c r="BE637" s="401"/>
      <c r="BF637" s="401"/>
      <c r="BG637" s="401"/>
      <c r="BH637" s="401"/>
      <c r="BI637" s="401"/>
      <c r="BJ637" s="401"/>
      <c r="BK637" s="401"/>
      <c r="BL637" s="401"/>
      <c r="BM637" s="401"/>
      <c r="BN637" s="401"/>
      <c r="BO637" s="401"/>
      <c r="BP637" s="401"/>
      <c r="BQ637" s="401"/>
      <c r="BR637" s="401"/>
      <c r="BS637" s="401"/>
      <c r="BT637" s="401"/>
      <c r="BU637" s="401"/>
      <c r="BV637" s="401"/>
      <c r="BW637" s="401"/>
      <c r="BX637" s="401"/>
      <c r="BY637" s="401"/>
      <c r="BZ637" s="401"/>
      <c r="CA637" s="401"/>
      <c r="CB637" s="401"/>
      <c r="CC637" s="401"/>
      <c r="CD637" s="401"/>
      <c r="CE637" s="401"/>
      <c r="CF637" s="401"/>
      <c r="CG637" s="401"/>
      <c r="CH637" s="401"/>
      <c r="CI637" s="401"/>
      <c r="CJ637" s="401"/>
      <c r="CK637" s="401"/>
      <c r="CL637" s="401"/>
      <c r="CM637" s="401"/>
      <c r="CN637" s="401"/>
      <c r="CO637" s="401"/>
      <c r="CP637" s="401"/>
      <c r="CQ637" s="401"/>
      <c r="CR637" s="401"/>
      <c r="CS637" s="401"/>
      <c r="CT637" s="401"/>
      <c r="CU637" s="401"/>
      <c r="CV637" s="401"/>
      <c r="CW637" s="401"/>
      <c r="CX637" s="401"/>
      <c r="CY637" s="401"/>
      <c r="CZ637" s="401"/>
    </row>
    <row r="638" s="405" customFormat="true" ht="25.15" customHeight="true" x14ac:dyDescent="0.2">
      <c r="C638" s="1071"/>
      <c r="D638" s="1072"/>
      <c r="E638" s="697"/>
      <c r="F638" s="697"/>
      <c r="G638" s="697"/>
      <c r="H638" s="1071"/>
      <c r="I638" s="1072"/>
      <c r="J638" s="697"/>
      <c r="K638" s="697"/>
      <c r="L638" s="697"/>
      <c r="M638" s="1071"/>
      <c r="N638" s="1072"/>
      <c r="O638" s="697"/>
      <c r="P638" s="697"/>
      <c r="Q638" s="697"/>
      <c r="AN638" s="398"/>
      <c r="AO638" s="398"/>
      <c r="AP638" s="398"/>
      <c r="AQ638" s="398"/>
      <c r="AR638" s="398"/>
      <c r="AS638" s="398"/>
      <c r="AT638" s="398"/>
      <c r="AU638" s="398"/>
      <c r="AV638" s="398"/>
      <c r="AW638" s="398"/>
      <c r="AX638" s="398"/>
      <c r="AY638" s="398"/>
      <c r="AZ638" s="398"/>
      <c r="BA638" s="401"/>
      <c r="BB638" s="478"/>
      <c r="BC638" s="401"/>
      <c r="BD638" s="401"/>
      <c r="BE638" s="401"/>
      <c r="BF638" s="401"/>
      <c r="BG638" s="401"/>
      <c r="BH638" s="401"/>
      <c r="BI638" s="401"/>
      <c r="BJ638" s="401"/>
      <c r="BK638" s="401"/>
      <c r="BL638" s="401"/>
      <c r="BM638" s="401"/>
      <c r="BN638" s="401"/>
      <c r="BO638" s="401"/>
      <c r="BP638" s="401"/>
      <c r="BQ638" s="401"/>
      <c r="BR638" s="401"/>
      <c r="BS638" s="401"/>
      <c r="BT638" s="401"/>
      <c r="BU638" s="401"/>
      <c r="BV638" s="401"/>
      <c r="BW638" s="401"/>
      <c r="BX638" s="401"/>
      <c r="BY638" s="401"/>
      <c r="BZ638" s="401"/>
      <c r="CA638" s="401"/>
      <c r="CB638" s="401"/>
      <c r="CC638" s="401"/>
      <c r="CD638" s="401"/>
      <c r="CE638" s="401"/>
      <c r="CF638" s="401"/>
      <c r="CG638" s="401"/>
      <c r="CH638" s="401"/>
      <c r="CI638" s="401"/>
      <c r="CJ638" s="401"/>
      <c r="CK638" s="401"/>
      <c r="CL638" s="401"/>
      <c r="CM638" s="401"/>
      <c r="CN638" s="401"/>
      <c r="CO638" s="401"/>
      <c r="CP638" s="401"/>
      <c r="CQ638" s="401"/>
      <c r="CR638" s="401"/>
      <c r="CS638" s="401"/>
      <c r="CT638" s="401"/>
      <c r="CU638" s="401"/>
      <c r="CV638" s="401"/>
      <c r="CW638" s="401"/>
      <c r="CX638" s="401"/>
      <c r="CY638" s="401"/>
      <c r="CZ638" s="401"/>
    </row>
    <row r="639" s="405" customFormat="true" ht="25.15" customHeight="true" x14ac:dyDescent="0.2">
      <c r="C639" s="1071"/>
      <c r="D639" s="1072"/>
      <c r="E639" s="697"/>
      <c r="F639" s="697"/>
      <c r="G639" s="697"/>
      <c r="H639" s="1071"/>
      <c r="I639" s="1072"/>
      <c r="J639" s="697"/>
      <c r="K639" s="697"/>
      <c r="L639" s="697"/>
      <c r="M639" s="1071"/>
      <c r="N639" s="1072"/>
      <c r="O639" s="697"/>
      <c r="P639" s="697"/>
      <c r="Q639" s="697"/>
      <c r="AN639" s="398"/>
      <c r="AO639" s="398"/>
      <c r="AP639" s="398"/>
      <c r="AQ639" s="398"/>
      <c r="AR639" s="398"/>
      <c r="AS639" s="398"/>
      <c r="AT639" s="398"/>
      <c r="AU639" s="398"/>
      <c r="AV639" s="398"/>
      <c r="AW639" s="398"/>
      <c r="AX639" s="398"/>
      <c r="AY639" s="398"/>
      <c r="AZ639" s="398"/>
      <c r="BA639" s="401"/>
      <c r="BB639" s="478"/>
      <c r="BC639" s="401"/>
      <c r="BD639" s="401"/>
      <c r="BE639" s="401"/>
      <c r="BF639" s="401"/>
      <c r="BG639" s="401"/>
      <c r="BH639" s="401"/>
      <c r="BI639" s="401"/>
      <c r="BJ639" s="401"/>
      <c r="BK639" s="401"/>
      <c r="BL639" s="401"/>
      <c r="BM639" s="401"/>
      <c r="BN639" s="401"/>
      <c r="BO639" s="401"/>
      <c r="BP639" s="401"/>
      <c r="BQ639" s="401"/>
      <c r="BR639" s="401"/>
      <c r="BS639" s="401"/>
      <c r="BT639" s="401"/>
      <c r="BU639" s="401"/>
      <c r="BV639" s="401"/>
      <c r="BW639" s="401"/>
      <c r="BX639" s="401"/>
      <c r="BY639" s="401"/>
      <c r="BZ639" s="401"/>
      <c r="CA639" s="401"/>
      <c r="CB639" s="401"/>
      <c r="CC639" s="401"/>
      <c r="CD639" s="401"/>
      <c r="CE639" s="401"/>
      <c r="CF639" s="401"/>
      <c r="CG639" s="401"/>
      <c r="CH639" s="401"/>
      <c r="CI639" s="401"/>
      <c r="CJ639" s="401"/>
      <c r="CK639" s="401"/>
      <c r="CL639" s="401"/>
      <c r="CM639" s="401"/>
      <c r="CN639" s="401"/>
      <c r="CO639" s="401"/>
      <c r="CP639" s="401"/>
      <c r="CQ639" s="401"/>
      <c r="CR639" s="401"/>
      <c r="CS639" s="401"/>
      <c r="CT639" s="401"/>
      <c r="CU639" s="401"/>
      <c r="CV639" s="401"/>
      <c r="CW639" s="401"/>
      <c r="CX639" s="401"/>
      <c r="CY639" s="401"/>
      <c r="CZ639" s="401"/>
    </row>
    <row r="640" s="405" customFormat="true" ht="25.15" customHeight="true" x14ac:dyDescent="0.2">
      <c r="C640" s="1071"/>
      <c r="D640" s="1072"/>
      <c r="E640" s="697"/>
      <c r="F640" s="697"/>
      <c r="G640" s="697"/>
      <c r="H640" s="1071"/>
      <c r="I640" s="1072"/>
      <c r="J640" s="697"/>
      <c r="K640" s="697"/>
      <c r="L640" s="697"/>
      <c r="M640" s="1071"/>
      <c r="N640" s="1072"/>
      <c r="O640" s="697"/>
      <c r="P640" s="697"/>
      <c r="Q640" s="697"/>
      <c r="AN640" s="398"/>
      <c r="AO640" s="398"/>
      <c r="AP640" s="398"/>
      <c r="AQ640" s="398"/>
      <c r="AR640" s="398"/>
      <c r="AS640" s="398"/>
      <c r="AT640" s="398"/>
      <c r="AU640" s="398"/>
      <c r="AV640" s="398"/>
      <c r="AW640" s="398"/>
      <c r="AX640" s="398"/>
      <c r="AY640" s="398"/>
      <c r="AZ640" s="398"/>
      <c r="BA640" s="401"/>
      <c r="BB640" s="478"/>
      <c r="BC640" s="401"/>
      <c r="BD640" s="401"/>
      <c r="BE640" s="401"/>
      <c r="BF640" s="401"/>
      <c r="BG640" s="401"/>
      <c r="BH640" s="401"/>
      <c r="BI640" s="401"/>
      <c r="BJ640" s="401"/>
      <c r="BK640" s="401"/>
      <c r="BL640" s="401"/>
      <c r="BM640" s="401"/>
      <c r="BN640" s="401"/>
      <c r="BO640" s="401"/>
      <c r="BP640" s="401"/>
      <c r="BQ640" s="401"/>
      <c r="BR640" s="401"/>
      <c r="BS640" s="401"/>
      <c r="BT640" s="401"/>
      <c r="BU640" s="401"/>
      <c r="BV640" s="401"/>
      <c r="BW640" s="401"/>
      <c r="BX640" s="401"/>
      <c r="BY640" s="401"/>
      <c r="BZ640" s="401"/>
      <c r="CA640" s="401"/>
      <c r="CB640" s="401"/>
      <c r="CC640" s="401"/>
      <c r="CD640" s="401"/>
      <c r="CE640" s="401"/>
      <c r="CF640" s="401"/>
      <c r="CG640" s="401"/>
      <c r="CH640" s="401"/>
      <c r="CI640" s="401"/>
      <c r="CJ640" s="401"/>
      <c r="CK640" s="401"/>
      <c r="CL640" s="401"/>
      <c r="CM640" s="401"/>
      <c r="CN640" s="401"/>
      <c r="CO640" s="401"/>
      <c r="CP640" s="401"/>
      <c r="CQ640" s="401"/>
      <c r="CR640" s="401"/>
      <c r="CS640" s="401"/>
      <c r="CT640" s="401"/>
      <c r="CU640" s="401"/>
      <c r="CV640" s="401"/>
      <c r="CW640" s="401"/>
      <c r="CX640" s="401"/>
      <c r="CY640" s="401"/>
      <c r="CZ640" s="401"/>
    </row>
    <row r="641" s="405" customFormat="true" ht="25.15" customHeight="true" x14ac:dyDescent="0.2">
      <c r="C641" s="1071"/>
      <c r="D641" s="1072"/>
      <c r="E641" s="697"/>
      <c r="F641" s="697"/>
      <c r="G641" s="697"/>
      <c r="H641" s="1071"/>
      <c r="I641" s="1072"/>
      <c r="J641" s="697"/>
      <c r="K641" s="697"/>
      <c r="L641" s="697"/>
      <c r="M641" s="1071"/>
      <c r="N641" s="1072"/>
      <c r="O641" s="697"/>
      <c r="P641" s="697"/>
      <c r="Q641" s="697"/>
      <c r="AN641" s="398"/>
      <c r="AO641" s="398"/>
      <c r="AP641" s="398"/>
      <c r="AQ641" s="398"/>
      <c r="AR641" s="398"/>
      <c r="AS641" s="398"/>
      <c r="AT641" s="398"/>
      <c r="AU641" s="398"/>
      <c r="AV641" s="398"/>
      <c r="AW641" s="398"/>
      <c r="AX641" s="398"/>
      <c r="AY641" s="398"/>
      <c r="AZ641" s="398"/>
      <c r="BA641" s="401"/>
      <c r="BB641" s="478"/>
      <c r="BC641" s="401"/>
      <c r="BD641" s="401"/>
      <c r="BE641" s="401"/>
      <c r="BF641" s="401"/>
      <c r="BG641" s="401"/>
      <c r="BH641" s="401"/>
      <c r="BI641" s="401"/>
      <c r="BJ641" s="401"/>
      <c r="BK641" s="401"/>
      <c r="BL641" s="401"/>
      <c r="BM641" s="401"/>
      <c r="BN641" s="401"/>
      <c r="BO641" s="401"/>
      <c r="BP641" s="401"/>
      <c r="BQ641" s="401"/>
      <c r="BR641" s="401"/>
      <c r="BS641" s="401"/>
      <c r="BT641" s="401"/>
      <c r="BU641" s="401"/>
      <c r="BV641" s="401"/>
      <c r="BW641" s="401"/>
      <c r="BX641" s="401"/>
      <c r="BY641" s="401"/>
      <c r="BZ641" s="401"/>
      <c r="CA641" s="401"/>
      <c r="CB641" s="401"/>
      <c r="CC641" s="401"/>
      <c r="CD641" s="401"/>
      <c r="CE641" s="401"/>
      <c r="CF641" s="401"/>
      <c r="CG641" s="401"/>
      <c r="CH641" s="401"/>
      <c r="CI641" s="401"/>
      <c r="CJ641" s="401"/>
      <c r="CK641" s="401"/>
      <c r="CL641" s="401"/>
      <c r="CM641" s="401"/>
      <c r="CN641" s="401"/>
      <c r="CO641" s="401"/>
      <c r="CP641" s="401"/>
      <c r="CQ641" s="401"/>
      <c r="CR641" s="401"/>
      <c r="CS641" s="401"/>
      <c r="CT641" s="401"/>
      <c r="CU641" s="401"/>
      <c r="CV641" s="401"/>
      <c r="CW641" s="401"/>
      <c r="CX641" s="401"/>
      <c r="CY641" s="401"/>
      <c r="CZ641" s="401"/>
    </row>
    <row r="642" s="405" customFormat="true" ht="25.15" customHeight="true" x14ac:dyDescent="0.2">
      <c r="C642" s="1071"/>
      <c r="D642" s="1072"/>
      <c r="E642" s="697"/>
      <c r="F642" s="697"/>
      <c r="G642" s="697"/>
      <c r="H642" s="1071"/>
      <c r="I642" s="1072"/>
      <c r="J642" s="697"/>
      <c r="K642" s="697"/>
      <c r="L642" s="697"/>
      <c r="M642" s="1071"/>
      <c r="N642" s="1072"/>
      <c r="O642" s="697"/>
      <c r="P642" s="697"/>
      <c r="Q642" s="697"/>
      <c r="AN642" s="398"/>
      <c r="AO642" s="398"/>
      <c r="AP642" s="398"/>
      <c r="AQ642" s="398"/>
      <c r="AR642" s="398"/>
      <c r="AS642" s="398"/>
      <c r="AT642" s="398"/>
      <c r="AU642" s="398"/>
      <c r="AV642" s="398"/>
      <c r="AW642" s="398"/>
      <c r="AX642" s="398"/>
      <c r="AY642" s="398"/>
      <c r="AZ642" s="398"/>
      <c r="BA642" s="401"/>
      <c r="BB642" s="478"/>
      <c r="BC642" s="401"/>
      <c r="BD642" s="401"/>
      <c r="BE642" s="401"/>
      <c r="BF642" s="401"/>
      <c r="BG642" s="401"/>
      <c r="BH642" s="401"/>
      <c r="BI642" s="401"/>
      <c r="BJ642" s="401"/>
      <c r="BK642" s="401"/>
      <c r="BL642" s="401"/>
      <c r="BM642" s="401"/>
      <c r="BN642" s="401"/>
      <c r="BO642" s="401"/>
      <c r="BP642" s="401"/>
      <c r="BQ642" s="401"/>
      <c r="BR642" s="401"/>
      <c r="BS642" s="401"/>
      <c r="BT642" s="401"/>
      <c r="BU642" s="401"/>
      <c r="BV642" s="401"/>
      <c r="BW642" s="401"/>
      <c r="BX642" s="401"/>
      <c r="BY642" s="401"/>
      <c r="BZ642" s="401"/>
      <c r="CA642" s="401"/>
      <c r="CB642" s="401"/>
      <c r="CC642" s="401"/>
      <c r="CD642" s="401"/>
      <c r="CE642" s="401"/>
      <c r="CF642" s="401"/>
      <c r="CG642" s="401"/>
      <c r="CH642" s="401"/>
      <c r="CI642" s="401"/>
      <c r="CJ642" s="401"/>
      <c r="CK642" s="401"/>
      <c r="CL642" s="401"/>
      <c r="CM642" s="401"/>
      <c r="CN642" s="401"/>
      <c r="CO642" s="401"/>
      <c r="CP642" s="401"/>
      <c r="CQ642" s="401"/>
      <c r="CR642" s="401"/>
      <c r="CS642" s="401"/>
      <c r="CT642" s="401"/>
      <c r="CU642" s="401"/>
      <c r="CV642" s="401"/>
      <c r="CW642" s="401"/>
      <c r="CX642" s="401"/>
      <c r="CY642" s="401"/>
      <c r="CZ642" s="401"/>
    </row>
    <row r="643" s="405" customFormat="true" ht="25.15" customHeight="true" x14ac:dyDescent="0.2">
      <c r="C643" s="1071"/>
      <c r="D643" s="1072"/>
      <c r="E643" s="697"/>
      <c r="F643" s="697"/>
      <c r="G643" s="697"/>
      <c r="H643" s="1071"/>
      <c r="I643" s="1072"/>
      <c r="J643" s="697"/>
      <c r="K643" s="697"/>
      <c r="L643" s="697"/>
      <c r="M643" s="1071"/>
      <c r="N643" s="1072"/>
      <c r="O643" s="697"/>
      <c r="P643" s="697"/>
      <c r="Q643" s="697"/>
      <c r="AN643" s="398"/>
      <c r="AO643" s="398"/>
      <c r="AP643" s="398"/>
      <c r="AQ643" s="398"/>
      <c r="AR643" s="398"/>
      <c r="AS643" s="398"/>
      <c r="AT643" s="398"/>
      <c r="AU643" s="398"/>
      <c r="AV643" s="398"/>
      <c r="AW643" s="398"/>
      <c r="AX643" s="398"/>
      <c r="AY643" s="398"/>
      <c r="AZ643" s="398"/>
      <c r="BA643" s="401"/>
      <c r="BB643" s="478"/>
      <c r="BC643" s="401"/>
      <c r="BD643" s="401"/>
      <c r="BE643" s="401"/>
      <c r="BF643" s="401"/>
      <c r="BG643" s="401"/>
      <c r="BH643" s="401"/>
      <c r="BI643" s="401"/>
      <c r="BJ643" s="401"/>
      <c r="BK643" s="401"/>
      <c r="BL643" s="401"/>
      <c r="BM643" s="401"/>
      <c r="BN643" s="401"/>
      <c r="BO643" s="401"/>
      <c r="BP643" s="401"/>
      <c r="BQ643" s="401"/>
      <c r="BR643" s="401"/>
      <c r="BS643" s="401"/>
      <c r="BT643" s="401"/>
      <c r="BU643" s="401"/>
      <c r="BV643" s="401"/>
      <c r="BW643" s="401"/>
      <c r="BX643" s="401"/>
      <c r="BY643" s="401"/>
      <c r="BZ643" s="401"/>
      <c r="CA643" s="401"/>
      <c r="CB643" s="401"/>
      <c r="CC643" s="401"/>
      <c r="CD643" s="401"/>
      <c r="CE643" s="401"/>
      <c r="CF643" s="401"/>
      <c r="CG643" s="401"/>
      <c r="CH643" s="401"/>
      <c r="CI643" s="401"/>
      <c r="CJ643" s="401"/>
      <c r="CK643" s="401"/>
      <c r="CL643" s="401"/>
      <c r="CM643" s="401"/>
      <c r="CN643" s="401"/>
      <c r="CO643" s="401"/>
      <c r="CP643" s="401"/>
      <c r="CQ643" s="401"/>
      <c r="CR643" s="401"/>
      <c r="CS643" s="401"/>
      <c r="CT643" s="401"/>
      <c r="CU643" s="401"/>
      <c r="CV643" s="401"/>
      <c r="CW643" s="401"/>
      <c r="CX643" s="401"/>
      <c r="CY643" s="401"/>
      <c r="CZ643" s="401"/>
    </row>
    <row r="644" s="405" customFormat="true" ht="25.15" customHeight="true" x14ac:dyDescent="0.2">
      <c r="C644" s="1071"/>
      <c r="D644" s="1072"/>
      <c r="E644" s="697"/>
      <c r="F644" s="697"/>
      <c r="G644" s="697"/>
      <c r="H644" s="1071"/>
      <c r="I644" s="1072"/>
      <c r="J644" s="697"/>
      <c r="K644" s="697"/>
      <c r="L644" s="697"/>
      <c r="M644" s="1071"/>
      <c r="N644" s="1072"/>
      <c r="O644" s="697"/>
      <c r="P644" s="697"/>
      <c r="Q644" s="697"/>
      <c r="AN644" s="398"/>
      <c r="AO644" s="398"/>
      <c r="AP644" s="398"/>
      <c r="AQ644" s="398"/>
      <c r="AR644" s="398"/>
      <c r="AS644" s="398"/>
      <c r="AT644" s="398"/>
      <c r="AU644" s="398"/>
      <c r="AV644" s="398"/>
      <c r="AW644" s="398"/>
      <c r="AX644" s="398"/>
      <c r="AY644" s="398"/>
      <c r="AZ644" s="398"/>
      <c r="BA644" s="401"/>
      <c r="BB644" s="478"/>
      <c r="BC644" s="401"/>
      <c r="BD644" s="401"/>
      <c r="BE644" s="401"/>
      <c r="BF644" s="401"/>
      <c r="BG644" s="401"/>
      <c r="BH644" s="401"/>
      <c r="BI644" s="401"/>
      <c r="BJ644" s="401"/>
      <c r="BK644" s="401"/>
      <c r="BL644" s="401"/>
      <c r="BM644" s="401"/>
      <c r="BN644" s="401"/>
      <c r="BO644" s="401"/>
      <c r="BP644" s="401"/>
      <c r="BQ644" s="401"/>
      <c r="BR644" s="401"/>
      <c r="BS644" s="401"/>
      <c r="BT644" s="401"/>
      <c r="BU644" s="401"/>
      <c r="BV644" s="401"/>
      <c r="BW644" s="401"/>
      <c r="BX644" s="401"/>
      <c r="BY644" s="401"/>
      <c r="BZ644" s="401"/>
      <c r="CA644" s="401"/>
      <c r="CB644" s="401"/>
      <c r="CC644" s="401"/>
      <c r="CD644" s="401"/>
      <c r="CE644" s="401"/>
      <c r="CF644" s="401"/>
      <c r="CG644" s="401"/>
      <c r="CH644" s="401"/>
      <c r="CI644" s="401"/>
      <c r="CJ644" s="401"/>
      <c r="CK644" s="401"/>
      <c r="CL644" s="401"/>
      <c r="CM644" s="401"/>
      <c r="CN644" s="401"/>
      <c r="CO644" s="401"/>
      <c r="CP644" s="401"/>
      <c r="CQ644" s="401"/>
      <c r="CR644" s="401"/>
      <c r="CS644" s="401"/>
      <c r="CT644" s="401"/>
      <c r="CU644" s="401"/>
      <c r="CV644" s="401"/>
      <c r="CW644" s="401"/>
      <c r="CX644" s="401"/>
      <c r="CY644" s="401"/>
      <c r="CZ644" s="401"/>
    </row>
    <row r="645" s="405" customFormat="true" ht="25.15" customHeight="true" x14ac:dyDescent="0.2">
      <c r="C645" s="1071"/>
      <c r="D645" s="1072"/>
      <c r="E645" s="697"/>
      <c r="F645" s="697"/>
      <c r="G645" s="697"/>
      <c r="H645" s="1071"/>
      <c r="I645" s="1072"/>
      <c r="J645" s="697"/>
      <c r="K645" s="697"/>
      <c r="L645" s="697"/>
      <c r="M645" s="1071"/>
      <c r="N645" s="1072"/>
      <c r="O645" s="697"/>
      <c r="P645" s="697"/>
      <c r="Q645" s="697"/>
      <c r="AN645" s="398"/>
      <c r="AO645" s="398"/>
      <c r="AP645" s="398"/>
      <c r="AQ645" s="398"/>
      <c r="AR645" s="398"/>
      <c r="AS645" s="398"/>
      <c r="AT645" s="398"/>
      <c r="AU645" s="398"/>
      <c r="AV645" s="398"/>
      <c r="AW645" s="398"/>
      <c r="AX645" s="398"/>
      <c r="AY645" s="398"/>
      <c r="AZ645" s="398"/>
      <c r="BA645" s="401"/>
      <c r="BB645" s="478"/>
      <c r="BC645" s="401"/>
      <c r="BD645" s="401"/>
      <c r="BE645" s="401"/>
      <c r="BF645" s="401"/>
      <c r="BG645" s="401"/>
      <c r="BH645" s="401"/>
      <c r="BI645" s="401"/>
      <c r="BJ645" s="401"/>
      <c r="BK645" s="401"/>
      <c r="BL645" s="401"/>
      <c r="BM645" s="401"/>
      <c r="BN645" s="401"/>
      <c r="BO645" s="401"/>
      <c r="BP645" s="401"/>
      <c r="BQ645" s="401"/>
      <c r="BR645" s="401"/>
      <c r="BS645" s="401"/>
      <c r="BT645" s="401"/>
      <c r="BU645" s="401"/>
      <c r="BV645" s="401"/>
      <c r="BW645" s="401"/>
      <c r="BX645" s="401"/>
      <c r="BY645" s="401"/>
      <c r="BZ645" s="401"/>
      <c r="CA645" s="401"/>
      <c r="CB645" s="401"/>
      <c r="CC645" s="401"/>
      <c r="CD645" s="401"/>
      <c r="CE645" s="401"/>
      <c r="CF645" s="401"/>
      <c r="CG645" s="401"/>
      <c r="CH645" s="401"/>
      <c r="CI645" s="401"/>
      <c r="CJ645" s="401"/>
      <c r="CK645" s="401"/>
      <c r="CL645" s="401"/>
      <c r="CM645" s="401"/>
      <c r="CN645" s="401"/>
      <c r="CO645" s="401"/>
      <c r="CP645" s="401"/>
      <c r="CQ645" s="401"/>
      <c r="CR645" s="401"/>
      <c r="CS645" s="401"/>
      <c r="CT645" s="401"/>
      <c r="CU645" s="401"/>
      <c r="CV645" s="401"/>
      <c r="CW645" s="401"/>
      <c r="CX645" s="401"/>
      <c r="CY645" s="401"/>
      <c r="CZ645" s="401"/>
    </row>
    <row r="646" s="405" customFormat="true" ht="25.15" customHeight="true" x14ac:dyDescent="0.2">
      <c r="C646" s="1071"/>
      <c r="D646" s="1072"/>
      <c r="E646" s="697"/>
      <c r="F646" s="697"/>
      <c r="G646" s="697"/>
      <c r="H646" s="1071"/>
      <c r="I646" s="1072"/>
      <c r="J646" s="697"/>
      <c r="K646" s="697"/>
      <c r="L646" s="697"/>
      <c r="M646" s="1071"/>
      <c r="N646" s="1072"/>
      <c r="O646" s="697"/>
      <c r="P646" s="697"/>
      <c r="Q646" s="697"/>
      <c r="AN646" s="398"/>
      <c r="AO646" s="398"/>
      <c r="AP646" s="398"/>
      <c r="AQ646" s="398"/>
      <c r="AR646" s="398"/>
      <c r="AS646" s="398"/>
      <c r="AT646" s="398"/>
      <c r="AU646" s="398"/>
      <c r="AV646" s="398"/>
      <c r="AW646" s="398"/>
      <c r="AX646" s="398"/>
      <c r="AY646" s="398"/>
      <c r="AZ646" s="398"/>
      <c r="BA646" s="401"/>
      <c r="BB646" s="478"/>
      <c r="BC646" s="401"/>
      <c r="BD646" s="401"/>
      <c r="BE646" s="401"/>
      <c r="BF646" s="401"/>
      <c r="BG646" s="401"/>
      <c r="BH646" s="401"/>
      <c r="BI646" s="401"/>
      <c r="BJ646" s="401"/>
      <c r="BK646" s="401"/>
      <c r="BL646" s="401"/>
      <c r="BM646" s="401"/>
      <c r="BN646" s="401"/>
      <c r="BO646" s="401"/>
      <c r="BP646" s="401"/>
      <c r="BQ646" s="401"/>
      <c r="BR646" s="401"/>
      <c r="BS646" s="401"/>
      <c r="BT646" s="401"/>
      <c r="BU646" s="401"/>
      <c r="BV646" s="401"/>
      <c r="BW646" s="401"/>
      <c r="BX646" s="401"/>
      <c r="BY646" s="401"/>
      <c r="BZ646" s="401"/>
      <c r="CA646" s="401"/>
      <c r="CB646" s="401"/>
      <c r="CC646" s="401"/>
      <c r="CD646" s="401"/>
      <c r="CE646" s="401"/>
      <c r="CF646" s="401"/>
      <c r="CG646" s="401"/>
      <c r="CH646" s="401"/>
      <c r="CI646" s="401"/>
      <c r="CJ646" s="401"/>
      <c r="CK646" s="401"/>
      <c r="CL646" s="401"/>
      <c r="CM646" s="401"/>
      <c r="CN646" s="401"/>
      <c r="CO646" s="401"/>
      <c r="CP646" s="401"/>
      <c r="CQ646" s="401"/>
      <c r="CR646" s="401"/>
      <c r="CS646" s="401"/>
      <c r="CT646" s="401"/>
      <c r="CU646" s="401"/>
      <c r="CV646" s="401"/>
      <c r="CW646" s="401"/>
      <c r="CX646" s="401"/>
      <c r="CY646" s="401"/>
      <c r="CZ646" s="401"/>
    </row>
    <row r="647" s="405" customFormat="true" ht="25.15" customHeight="true" x14ac:dyDescent="0.2">
      <c r="C647" s="1071"/>
      <c r="D647" s="1072"/>
      <c r="E647" s="697"/>
      <c r="F647" s="697"/>
      <c r="G647" s="697"/>
      <c r="H647" s="1071"/>
      <c r="I647" s="1072"/>
      <c r="J647" s="697"/>
      <c r="K647" s="697"/>
      <c r="L647" s="697"/>
      <c r="M647" s="1071"/>
      <c r="N647" s="1072"/>
      <c r="O647" s="697"/>
      <c r="P647" s="697"/>
      <c r="Q647" s="697"/>
      <c r="AN647" s="398"/>
      <c r="AO647" s="398"/>
      <c r="AP647" s="398"/>
      <c r="AQ647" s="398"/>
      <c r="AR647" s="398"/>
      <c r="AS647" s="398"/>
      <c r="AT647" s="398"/>
      <c r="AU647" s="398"/>
      <c r="AV647" s="398"/>
      <c r="AW647" s="398"/>
      <c r="AX647" s="398"/>
      <c r="AY647" s="398"/>
      <c r="AZ647" s="398"/>
      <c r="BA647" s="401"/>
      <c r="BB647" s="478"/>
      <c r="BC647" s="401"/>
      <c r="BD647" s="401"/>
      <c r="BE647" s="401"/>
      <c r="BF647" s="401"/>
      <c r="BG647" s="401"/>
      <c r="BH647" s="401"/>
      <c r="BI647" s="401"/>
      <c r="BJ647" s="401"/>
      <c r="BK647" s="401"/>
      <c r="BL647" s="401"/>
      <c r="BM647" s="401"/>
      <c r="BN647" s="401"/>
      <c r="BO647" s="401"/>
      <c r="BP647" s="401"/>
      <c r="BQ647" s="401"/>
      <c r="BR647" s="401"/>
      <c r="BS647" s="401"/>
      <c r="BT647" s="401"/>
      <c r="BU647" s="401"/>
      <c r="BV647" s="401"/>
      <c r="BW647" s="401"/>
      <c r="BX647" s="401"/>
      <c r="BY647" s="401"/>
      <c r="BZ647" s="401"/>
      <c r="CA647" s="401"/>
      <c r="CB647" s="401"/>
      <c r="CC647" s="401"/>
      <c r="CD647" s="401"/>
      <c r="CE647" s="401"/>
      <c r="CF647" s="401"/>
      <c r="CG647" s="401"/>
      <c r="CH647" s="401"/>
      <c r="CI647" s="401"/>
      <c r="CJ647" s="401"/>
      <c r="CK647" s="401"/>
      <c r="CL647" s="401"/>
      <c r="CM647" s="401"/>
      <c r="CN647" s="401"/>
      <c r="CO647" s="401"/>
      <c r="CP647" s="401"/>
      <c r="CQ647" s="401"/>
      <c r="CR647" s="401"/>
      <c r="CS647" s="401"/>
      <c r="CT647" s="401"/>
      <c r="CU647" s="401"/>
      <c r="CV647" s="401"/>
      <c r="CW647" s="401"/>
      <c r="CX647" s="401"/>
      <c r="CY647" s="401"/>
      <c r="CZ647" s="401"/>
    </row>
    <row r="648" s="405" customFormat="true" ht="25.15" customHeight="true" x14ac:dyDescent="0.2">
      <c r="C648" s="1071"/>
      <c r="D648" s="1072"/>
      <c r="E648" s="697"/>
      <c r="F648" s="697"/>
      <c r="G648" s="697"/>
      <c r="H648" s="1071"/>
      <c r="I648" s="1072"/>
      <c r="J648" s="697"/>
      <c r="K648" s="697"/>
      <c r="L648" s="697"/>
      <c r="M648" s="1071"/>
      <c r="N648" s="1072"/>
      <c r="O648" s="697"/>
      <c r="P648" s="697"/>
      <c r="Q648" s="697"/>
      <c r="AN648" s="398"/>
      <c r="AO648" s="398"/>
      <c r="AP648" s="398"/>
      <c r="AQ648" s="398"/>
      <c r="AR648" s="398"/>
      <c r="AS648" s="398"/>
      <c r="AT648" s="398"/>
      <c r="AU648" s="398"/>
      <c r="AV648" s="398"/>
      <c r="AW648" s="398"/>
      <c r="AX648" s="398"/>
      <c r="AY648" s="398"/>
      <c r="AZ648" s="398"/>
      <c r="BA648" s="401"/>
      <c r="BB648" s="478"/>
      <c r="BC648" s="401"/>
      <c r="BD648" s="401"/>
      <c r="BE648" s="401"/>
      <c r="BF648" s="401"/>
      <c r="BG648" s="401"/>
      <c r="BH648" s="401"/>
      <c r="BI648" s="401"/>
      <c r="BJ648" s="401"/>
      <c r="BK648" s="401"/>
      <c r="BL648" s="401"/>
      <c r="BM648" s="401"/>
      <c r="BN648" s="401"/>
      <c r="BO648" s="401"/>
      <c r="BP648" s="401"/>
      <c r="BQ648" s="401"/>
      <c r="BR648" s="401"/>
      <c r="BS648" s="401"/>
      <c r="BT648" s="401"/>
      <c r="BU648" s="401"/>
      <c r="BV648" s="401"/>
      <c r="BW648" s="401"/>
      <c r="BX648" s="401"/>
      <c r="BY648" s="401"/>
      <c r="BZ648" s="401"/>
      <c r="CA648" s="401"/>
      <c r="CB648" s="401"/>
      <c r="CC648" s="401"/>
      <c r="CD648" s="401"/>
      <c r="CE648" s="401"/>
      <c r="CF648" s="401"/>
      <c r="CG648" s="401"/>
      <c r="CH648" s="401"/>
      <c r="CI648" s="401"/>
      <c r="CJ648" s="401"/>
      <c r="CK648" s="401"/>
      <c r="CL648" s="401"/>
      <c r="CM648" s="401"/>
      <c r="CN648" s="401"/>
      <c r="CO648" s="401"/>
      <c r="CP648" s="401"/>
      <c r="CQ648" s="401"/>
      <c r="CR648" s="401"/>
      <c r="CS648" s="401"/>
      <c r="CT648" s="401"/>
      <c r="CU648" s="401"/>
      <c r="CV648" s="401"/>
      <c r="CW648" s="401"/>
      <c r="CX648" s="401"/>
      <c r="CY648" s="401"/>
      <c r="CZ648" s="401"/>
    </row>
    <row r="649" s="405" customFormat="true" ht="25.15" customHeight="true" x14ac:dyDescent="0.2">
      <c r="C649" s="1071"/>
      <c r="D649" s="1072"/>
      <c r="E649" s="697"/>
      <c r="F649" s="697"/>
      <c r="G649" s="697"/>
      <c r="H649" s="1071"/>
      <c r="I649" s="1072"/>
      <c r="J649" s="697"/>
      <c r="K649" s="697"/>
      <c r="L649" s="697"/>
      <c r="M649" s="1071"/>
      <c r="N649" s="1072"/>
      <c r="O649" s="697"/>
      <c r="P649" s="697"/>
      <c r="Q649" s="697"/>
      <c r="AN649" s="398"/>
      <c r="AO649" s="398"/>
      <c r="AP649" s="398"/>
      <c r="AQ649" s="398"/>
      <c r="AR649" s="398"/>
      <c r="AS649" s="398"/>
      <c r="AT649" s="398"/>
      <c r="AU649" s="398"/>
      <c r="AV649" s="398"/>
      <c r="AW649" s="398"/>
      <c r="AX649" s="398"/>
      <c r="AY649" s="398"/>
      <c r="AZ649" s="398"/>
      <c r="BA649" s="401"/>
      <c r="BB649" s="478"/>
      <c r="BC649" s="401"/>
      <c r="BD649" s="401"/>
      <c r="BE649" s="401"/>
      <c r="BF649" s="401"/>
      <c r="BG649" s="401"/>
      <c r="BH649" s="401"/>
      <c r="BI649" s="401"/>
      <c r="BJ649" s="401"/>
      <c r="BK649" s="401"/>
      <c r="BL649" s="401"/>
      <c r="BM649" s="401"/>
      <c r="BN649" s="401"/>
      <c r="BO649" s="401"/>
      <c r="BP649" s="401"/>
      <c r="BQ649" s="401"/>
      <c r="BR649" s="401"/>
      <c r="BS649" s="401"/>
      <c r="BT649" s="401"/>
      <c r="BU649" s="401"/>
      <c r="BV649" s="401"/>
      <c r="BW649" s="401"/>
      <c r="BX649" s="401"/>
      <c r="BY649" s="401"/>
      <c r="BZ649" s="401"/>
      <c r="CA649" s="401"/>
      <c r="CB649" s="401"/>
      <c r="CC649" s="401"/>
      <c r="CD649" s="401"/>
      <c r="CE649" s="401"/>
      <c r="CF649" s="401"/>
      <c r="CG649" s="401"/>
      <c r="CH649" s="401"/>
      <c r="CI649" s="401"/>
      <c r="CJ649" s="401"/>
      <c r="CK649" s="401"/>
      <c r="CL649" s="401"/>
      <c r="CM649" s="401"/>
      <c r="CN649" s="401"/>
      <c r="CO649" s="401"/>
      <c r="CP649" s="401"/>
      <c r="CQ649" s="401"/>
      <c r="CR649" s="401"/>
      <c r="CS649" s="401"/>
      <c r="CT649" s="401"/>
      <c r="CU649" s="401"/>
      <c r="CV649" s="401"/>
      <c r="CW649" s="401"/>
      <c r="CX649" s="401"/>
      <c r="CY649" s="401"/>
      <c r="CZ649" s="401"/>
    </row>
    <row r="650" s="405" customFormat="true" ht="25.15" customHeight="true" x14ac:dyDescent="0.2">
      <c r="C650" s="1071"/>
      <c r="D650" s="1072"/>
      <c r="E650" s="697"/>
      <c r="F650" s="697"/>
      <c r="G650" s="697"/>
      <c r="H650" s="1071"/>
      <c r="I650" s="1072"/>
      <c r="J650" s="697"/>
      <c r="K650" s="697"/>
      <c r="L650" s="697"/>
      <c r="M650" s="1071"/>
      <c r="N650" s="1072"/>
      <c r="O650" s="697"/>
      <c r="P650" s="697"/>
      <c r="Q650" s="697"/>
      <c r="AN650" s="398"/>
      <c r="AO650" s="398"/>
      <c r="AP650" s="398"/>
      <c r="AQ650" s="398"/>
      <c r="AR650" s="398"/>
      <c r="AS650" s="398"/>
      <c r="AT650" s="398"/>
      <c r="AU650" s="398"/>
      <c r="AV650" s="398"/>
      <c r="AW650" s="398"/>
      <c r="AX650" s="398"/>
      <c r="AY650" s="398"/>
      <c r="AZ650" s="398"/>
      <c r="BA650" s="401"/>
      <c r="BB650" s="478"/>
      <c r="BC650" s="401"/>
      <c r="BD650" s="401"/>
      <c r="BE650" s="401"/>
      <c r="BF650" s="401"/>
      <c r="BG650" s="401"/>
      <c r="BH650" s="401"/>
      <c r="BI650" s="401"/>
      <c r="BJ650" s="401"/>
      <c r="BK650" s="401"/>
      <c r="BL650" s="401"/>
      <c r="BM650" s="401"/>
      <c r="BN650" s="401"/>
      <c r="BO650" s="401"/>
      <c r="BP650" s="401"/>
      <c r="BQ650" s="401"/>
      <c r="BR650" s="401"/>
      <c r="BS650" s="401"/>
      <c r="BT650" s="401"/>
      <c r="BU650" s="401"/>
      <c r="BV650" s="401"/>
      <c r="BW650" s="401"/>
      <c r="BX650" s="401"/>
      <c r="BY650" s="401"/>
      <c r="BZ650" s="401"/>
      <c r="CA650" s="401"/>
      <c r="CB650" s="401"/>
      <c r="CC650" s="401"/>
      <c r="CD650" s="401"/>
      <c r="CE650" s="401"/>
      <c r="CF650" s="401"/>
      <c r="CG650" s="401"/>
      <c r="CH650" s="401"/>
      <c r="CI650" s="401"/>
      <c r="CJ650" s="401"/>
      <c r="CK650" s="401"/>
      <c r="CL650" s="401"/>
      <c r="CM650" s="401"/>
      <c r="CN650" s="401"/>
      <c r="CO650" s="401"/>
      <c r="CP650" s="401"/>
      <c r="CQ650" s="401"/>
      <c r="CR650" s="401"/>
      <c r="CS650" s="401"/>
      <c r="CT650" s="401"/>
      <c r="CU650" s="401"/>
      <c r="CV650" s="401"/>
      <c r="CW650" s="401"/>
      <c r="CX650" s="401"/>
      <c r="CY650" s="401"/>
      <c r="CZ650" s="401"/>
    </row>
    <row r="651" s="405" customFormat="true" ht="25.15" customHeight="true" x14ac:dyDescent="0.2">
      <c r="C651" s="1071"/>
      <c r="D651" s="1072"/>
      <c r="E651" s="697"/>
      <c r="F651" s="697"/>
      <c r="G651" s="697"/>
      <c r="H651" s="1071"/>
      <c r="I651" s="1072"/>
      <c r="J651" s="697"/>
      <c r="K651" s="697"/>
      <c r="L651" s="697"/>
      <c r="M651" s="1071"/>
      <c r="N651" s="1072"/>
      <c r="O651" s="697"/>
      <c r="P651" s="697"/>
      <c r="Q651" s="697"/>
      <c r="AN651" s="398"/>
      <c r="AO651" s="398"/>
      <c r="AP651" s="398"/>
      <c r="AQ651" s="398"/>
      <c r="AR651" s="398"/>
      <c r="AS651" s="398"/>
      <c r="AT651" s="398"/>
      <c r="AU651" s="398"/>
      <c r="AV651" s="398"/>
      <c r="AW651" s="398"/>
      <c r="AX651" s="398"/>
      <c r="AY651" s="398"/>
      <c r="AZ651" s="398"/>
      <c r="BA651" s="401"/>
      <c r="BB651" s="478"/>
      <c r="BC651" s="401"/>
      <c r="BD651" s="401"/>
      <c r="BE651" s="401"/>
      <c r="BF651" s="401"/>
      <c r="BG651" s="401"/>
      <c r="BH651" s="401"/>
      <c r="BI651" s="401"/>
      <c r="BJ651" s="401"/>
      <c r="BK651" s="401"/>
      <c r="BL651" s="401"/>
      <c r="BM651" s="401"/>
      <c r="BN651" s="401"/>
      <c r="BO651" s="401"/>
      <c r="BP651" s="401"/>
      <c r="BQ651" s="401"/>
      <c r="BR651" s="401"/>
      <c r="BS651" s="401"/>
      <c r="BT651" s="401"/>
      <c r="BU651" s="401"/>
      <c r="BV651" s="401"/>
      <c r="BW651" s="401"/>
      <c r="BX651" s="401"/>
      <c r="BY651" s="401"/>
      <c r="BZ651" s="401"/>
      <c r="CA651" s="401"/>
      <c r="CB651" s="401"/>
      <c r="CC651" s="401"/>
      <c r="CD651" s="401"/>
      <c r="CE651" s="401"/>
      <c r="CF651" s="401"/>
      <c r="CG651" s="401"/>
      <c r="CH651" s="401"/>
      <c r="CI651" s="401"/>
      <c r="CJ651" s="401"/>
      <c r="CK651" s="401"/>
      <c r="CL651" s="401"/>
      <c r="CM651" s="401"/>
      <c r="CN651" s="401"/>
      <c r="CO651" s="401"/>
      <c r="CP651" s="401"/>
      <c r="CQ651" s="401"/>
      <c r="CR651" s="401"/>
      <c r="CS651" s="401"/>
      <c r="CT651" s="401"/>
      <c r="CU651" s="401"/>
      <c r="CV651" s="401"/>
      <c r="CW651" s="401"/>
      <c r="CX651" s="401"/>
      <c r="CY651" s="401"/>
      <c r="CZ651" s="401"/>
    </row>
    <row r="652" s="405" customFormat="true" ht="25.15" customHeight="true" x14ac:dyDescent="0.2">
      <c r="C652" s="1071"/>
      <c r="D652" s="1072"/>
      <c r="E652" s="697"/>
      <c r="F652" s="697"/>
      <c r="G652" s="697"/>
      <c r="H652" s="1071"/>
      <c r="I652" s="1072"/>
      <c r="J652" s="697"/>
      <c r="K652" s="697"/>
      <c r="L652" s="697"/>
      <c r="M652" s="1071"/>
      <c r="N652" s="1072"/>
      <c r="O652" s="697"/>
      <c r="P652" s="697"/>
      <c r="Q652" s="697"/>
      <c r="AN652" s="398"/>
      <c r="AO652" s="398"/>
      <c r="AP652" s="398"/>
      <c r="AQ652" s="398"/>
      <c r="AR652" s="398"/>
      <c r="AS652" s="398"/>
      <c r="AT652" s="398"/>
      <c r="AU652" s="398"/>
      <c r="AV652" s="398"/>
      <c r="AW652" s="398"/>
      <c r="AX652" s="398"/>
      <c r="AY652" s="398"/>
      <c r="AZ652" s="398"/>
      <c r="BA652" s="401"/>
      <c r="BB652" s="478"/>
      <c r="BC652" s="401"/>
      <c r="BD652" s="401"/>
      <c r="BE652" s="401"/>
      <c r="BF652" s="401"/>
      <c r="BG652" s="401"/>
      <c r="BH652" s="401"/>
      <c r="BI652" s="401"/>
      <c r="BJ652" s="401"/>
      <c r="BK652" s="401"/>
      <c r="BL652" s="401"/>
      <c r="BM652" s="401"/>
      <c r="BN652" s="401"/>
      <c r="BO652" s="401"/>
      <c r="BP652" s="401"/>
      <c r="BQ652" s="401"/>
      <c r="BR652" s="401"/>
      <c r="BS652" s="401"/>
      <c r="BT652" s="401"/>
      <c r="BU652" s="401"/>
      <c r="BV652" s="401"/>
      <c r="BW652" s="401"/>
      <c r="BX652" s="401"/>
      <c r="BY652" s="401"/>
      <c r="BZ652" s="401"/>
      <c r="CA652" s="401"/>
      <c r="CB652" s="401"/>
      <c r="CC652" s="401"/>
      <c r="CD652" s="401"/>
      <c r="CE652" s="401"/>
      <c r="CF652" s="401"/>
      <c r="CG652" s="401"/>
      <c r="CH652" s="401"/>
      <c r="CI652" s="401"/>
      <c r="CJ652" s="401"/>
      <c r="CK652" s="401"/>
      <c r="CL652" s="401"/>
      <c r="CM652" s="401"/>
      <c r="CN652" s="401"/>
      <c r="CO652" s="401"/>
      <c r="CP652" s="401"/>
      <c r="CQ652" s="401"/>
      <c r="CR652" s="401"/>
      <c r="CS652" s="401"/>
      <c r="CT652" s="401"/>
      <c r="CU652" s="401"/>
      <c r="CV652" s="401"/>
      <c r="CW652" s="401"/>
      <c r="CX652" s="401"/>
      <c r="CY652" s="401"/>
      <c r="CZ652" s="401"/>
    </row>
    <row r="653" s="405" customFormat="true" ht="25.15" customHeight="true" x14ac:dyDescent="0.2">
      <c r="C653" s="1071"/>
      <c r="D653" s="1072"/>
      <c r="E653" s="697"/>
      <c r="F653" s="697"/>
      <c r="G653" s="697"/>
      <c r="H653" s="1071"/>
      <c r="I653" s="1072"/>
      <c r="J653" s="697"/>
      <c r="K653" s="697"/>
      <c r="L653" s="697"/>
      <c r="M653" s="1071"/>
      <c r="N653" s="1072"/>
      <c r="O653" s="697"/>
      <c r="P653" s="697"/>
      <c r="Q653" s="697"/>
      <c r="AN653" s="398"/>
      <c r="AO653" s="398"/>
      <c r="AP653" s="398"/>
      <c r="AQ653" s="398"/>
      <c r="AR653" s="398"/>
      <c r="AS653" s="398"/>
      <c r="AT653" s="398"/>
      <c r="AU653" s="398"/>
      <c r="AV653" s="398"/>
      <c r="AW653" s="398"/>
      <c r="AX653" s="398"/>
      <c r="AY653" s="398"/>
      <c r="AZ653" s="398"/>
      <c r="BA653" s="401"/>
      <c r="BB653" s="478"/>
      <c r="BC653" s="401"/>
      <c r="BD653" s="401"/>
      <c r="BE653" s="401"/>
      <c r="BF653" s="401"/>
      <c r="BG653" s="401"/>
      <c r="BH653" s="401"/>
      <c r="BI653" s="401"/>
      <c r="BJ653" s="401"/>
      <c r="BK653" s="401"/>
      <c r="BL653" s="401"/>
      <c r="BM653" s="401"/>
      <c r="BN653" s="401"/>
      <c r="BO653" s="401"/>
      <c r="BP653" s="401"/>
      <c r="BQ653" s="401"/>
      <c r="BR653" s="401"/>
      <c r="BS653" s="401"/>
      <c r="BT653" s="401"/>
      <c r="BU653" s="401"/>
      <c r="BV653" s="401"/>
      <c r="BW653" s="401"/>
      <c r="BX653" s="401"/>
      <c r="BY653" s="401"/>
      <c r="BZ653" s="401"/>
      <c r="CA653" s="401"/>
      <c r="CB653" s="401"/>
      <c r="CC653" s="401"/>
      <c r="CD653" s="401"/>
      <c r="CE653" s="401"/>
      <c r="CF653" s="401"/>
      <c r="CG653" s="401"/>
      <c r="CH653" s="401"/>
      <c r="CI653" s="401"/>
      <c r="CJ653" s="401"/>
      <c r="CK653" s="401"/>
      <c r="CL653" s="401"/>
      <c r="CM653" s="401"/>
      <c r="CN653" s="401"/>
      <c r="CO653" s="401"/>
      <c r="CP653" s="401"/>
      <c r="CQ653" s="401"/>
      <c r="CR653" s="401"/>
      <c r="CS653" s="401"/>
      <c r="CT653" s="401"/>
      <c r="CU653" s="401"/>
      <c r="CV653" s="401"/>
      <c r="CW653" s="401"/>
      <c r="CX653" s="401"/>
      <c r="CY653" s="401"/>
      <c r="CZ653" s="401"/>
    </row>
    <row r="654" s="405" customFormat="true" ht="25.15" customHeight="true" x14ac:dyDescent="0.2">
      <c r="C654" s="1071"/>
      <c r="D654" s="1072"/>
      <c r="E654" s="697"/>
      <c r="F654" s="697"/>
      <c r="G654" s="697"/>
      <c r="H654" s="1071"/>
      <c r="I654" s="1072"/>
      <c r="J654" s="697"/>
      <c r="K654" s="697"/>
      <c r="L654" s="697"/>
      <c r="M654" s="1071"/>
      <c r="N654" s="1072"/>
      <c r="O654" s="697"/>
      <c r="P654" s="697"/>
      <c r="Q654" s="697"/>
      <c r="AN654" s="398"/>
      <c r="AO654" s="398"/>
      <c r="AP654" s="398"/>
      <c r="AQ654" s="398"/>
      <c r="AR654" s="398"/>
      <c r="AS654" s="398"/>
      <c r="AT654" s="398"/>
      <c r="AU654" s="398"/>
      <c r="AV654" s="398"/>
      <c r="AW654" s="398"/>
      <c r="AX654" s="398"/>
      <c r="AY654" s="398"/>
      <c r="AZ654" s="398"/>
      <c r="BA654" s="401"/>
      <c r="BB654" s="478"/>
      <c r="BC654" s="401"/>
      <c r="BD654" s="401"/>
      <c r="BE654" s="401"/>
      <c r="BF654" s="401"/>
      <c r="BG654" s="401"/>
      <c r="BH654" s="401"/>
      <c r="BI654" s="401"/>
      <c r="BJ654" s="401"/>
      <c r="BK654" s="401"/>
      <c r="BL654" s="401"/>
      <c r="BM654" s="401"/>
      <c r="BN654" s="401"/>
      <c r="BO654" s="401"/>
      <c r="BP654" s="401"/>
      <c r="BQ654" s="401"/>
      <c r="BR654" s="401"/>
      <c r="BS654" s="401"/>
      <c r="BT654" s="401"/>
      <c r="BU654" s="401"/>
      <c r="BV654" s="401"/>
      <c r="BW654" s="401"/>
      <c r="BX654" s="401"/>
      <c r="BY654" s="401"/>
      <c r="BZ654" s="401"/>
      <c r="CA654" s="401"/>
      <c r="CB654" s="401"/>
      <c r="CC654" s="401"/>
      <c r="CD654" s="401"/>
      <c r="CE654" s="401"/>
      <c r="CF654" s="401"/>
      <c r="CG654" s="401"/>
      <c r="CH654" s="401"/>
      <c r="CI654" s="401"/>
      <c r="CJ654" s="401"/>
      <c r="CK654" s="401"/>
      <c r="CL654" s="401"/>
      <c r="CM654" s="401"/>
      <c r="CN654" s="401"/>
      <c r="CO654" s="401"/>
      <c r="CP654" s="401"/>
      <c r="CQ654" s="401"/>
      <c r="CR654" s="401"/>
      <c r="CS654" s="401"/>
      <c r="CT654" s="401"/>
      <c r="CU654" s="401"/>
      <c r="CV654" s="401"/>
      <c r="CW654" s="401"/>
      <c r="CX654" s="401"/>
      <c r="CY654" s="401"/>
      <c r="CZ654" s="401"/>
    </row>
    <row r="655" s="405" customFormat="true" ht="25.15" customHeight="true" x14ac:dyDescent="0.2">
      <c r="C655" s="1071"/>
      <c r="D655" s="1072"/>
      <c r="E655" s="697"/>
      <c r="F655" s="697"/>
      <c r="G655" s="697"/>
      <c r="H655" s="1071"/>
      <c r="I655" s="1072"/>
      <c r="J655" s="697"/>
      <c r="K655" s="697"/>
      <c r="L655" s="697"/>
      <c r="M655" s="1071"/>
      <c r="N655" s="1072"/>
      <c r="O655" s="697"/>
      <c r="P655" s="697"/>
      <c r="Q655" s="697"/>
      <c r="AN655" s="398"/>
      <c r="AO655" s="398"/>
      <c r="AP655" s="398"/>
      <c r="AQ655" s="398"/>
      <c r="AR655" s="398"/>
      <c r="AS655" s="398"/>
      <c r="AT655" s="398"/>
      <c r="AU655" s="398"/>
      <c r="AV655" s="398"/>
      <c r="AW655" s="398"/>
      <c r="AX655" s="398"/>
      <c r="AY655" s="398"/>
      <c r="AZ655" s="398"/>
      <c r="BA655" s="401"/>
      <c r="BB655" s="478"/>
      <c r="BC655" s="401"/>
      <c r="BD655" s="401"/>
      <c r="BE655" s="401"/>
      <c r="BF655" s="401"/>
      <c r="BG655" s="401"/>
      <c r="BH655" s="401"/>
      <c r="BI655" s="401"/>
      <c r="BJ655" s="401"/>
      <c r="BK655" s="401"/>
      <c r="BL655" s="401"/>
      <c r="BM655" s="401"/>
      <c r="BN655" s="401"/>
      <c r="BO655" s="401"/>
      <c r="BP655" s="401"/>
      <c r="BQ655" s="401"/>
      <c r="BR655" s="401"/>
      <c r="BS655" s="401"/>
      <c r="BT655" s="401"/>
      <c r="BU655" s="401"/>
      <c r="BV655" s="401"/>
      <c r="BW655" s="401"/>
      <c r="BX655" s="401"/>
      <c r="BY655" s="401"/>
      <c r="BZ655" s="401"/>
      <c r="CA655" s="401"/>
      <c r="CB655" s="401"/>
      <c r="CC655" s="401"/>
      <c r="CD655" s="401"/>
      <c r="CE655" s="401"/>
      <c r="CF655" s="401"/>
      <c r="CG655" s="401"/>
      <c r="CH655" s="401"/>
      <c r="CI655" s="401"/>
      <c r="CJ655" s="401"/>
      <c r="CK655" s="401"/>
      <c r="CL655" s="401"/>
      <c r="CM655" s="401"/>
      <c r="CN655" s="401"/>
      <c r="CO655" s="401"/>
      <c r="CP655" s="401"/>
      <c r="CQ655" s="401"/>
      <c r="CR655" s="401"/>
      <c r="CS655" s="401"/>
      <c r="CT655" s="401"/>
      <c r="CU655" s="401"/>
      <c r="CV655" s="401"/>
      <c r="CW655" s="401"/>
      <c r="CX655" s="401"/>
      <c r="CY655" s="401"/>
      <c r="CZ655" s="401"/>
    </row>
    <row r="656" s="405" customFormat="true" ht="25.15" customHeight="true" x14ac:dyDescent="0.2">
      <c r="C656" s="1071"/>
      <c r="D656" s="1072"/>
      <c r="E656" s="697"/>
      <c r="F656" s="697"/>
      <c r="G656" s="697"/>
      <c r="H656" s="1071"/>
      <c r="I656" s="1072"/>
      <c r="J656" s="697"/>
      <c r="K656" s="697"/>
      <c r="L656" s="697"/>
      <c r="M656" s="1071"/>
      <c r="N656" s="1072"/>
      <c r="O656" s="697"/>
      <c r="P656" s="697"/>
      <c r="Q656" s="697"/>
      <c r="AN656" s="398"/>
      <c r="AO656" s="398"/>
      <c r="AP656" s="398"/>
      <c r="AQ656" s="398"/>
      <c r="AR656" s="398"/>
      <c r="AS656" s="398"/>
      <c r="AT656" s="398"/>
      <c r="AU656" s="398"/>
      <c r="AV656" s="398"/>
      <c r="AW656" s="398"/>
      <c r="AX656" s="398"/>
      <c r="AY656" s="398"/>
      <c r="AZ656" s="398"/>
      <c r="BA656" s="401"/>
      <c r="BB656" s="478"/>
      <c r="BC656" s="401"/>
      <c r="BD656" s="401"/>
      <c r="BE656" s="401"/>
      <c r="BF656" s="401"/>
      <c r="BG656" s="401"/>
      <c r="BH656" s="401"/>
      <c r="BI656" s="401"/>
      <c r="BJ656" s="401"/>
      <c r="BK656" s="401"/>
      <c r="BL656" s="401"/>
      <c r="BM656" s="401"/>
      <c r="BN656" s="401"/>
      <c r="BO656" s="401"/>
      <c r="BP656" s="401"/>
      <c r="BQ656" s="401"/>
      <c r="BR656" s="401"/>
      <c r="BS656" s="401"/>
      <c r="BT656" s="401"/>
      <c r="BU656" s="401"/>
      <c r="BV656" s="401"/>
      <c r="BW656" s="401"/>
      <c r="BX656" s="401"/>
      <c r="BY656" s="401"/>
      <c r="BZ656" s="401"/>
      <c r="CA656" s="401"/>
      <c r="CB656" s="401"/>
      <c r="CC656" s="401"/>
      <c r="CD656" s="401"/>
      <c r="CE656" s="401"/>
      <c r="CF656" s="401"/>
      <c r="CG656" s="401"/>
      <c r="CH656" s="401"/>
      <c r="CI656" s="401"/>
      <c r="CJ656" s="401"/>
      <c r="CK656" s="401"/>
      <c r="CL656" s="401"/>
      <c r="CM656" s="401"/>
      <c r="CN656" s="401"/>
      <c r="CO656" s="401"/>
      <c r="CP656" s="401"/>
      <c r="CQ656" s="401"/>
      <c r="CR656" s="401"/>
      <c r="CS656" s="401"/>
      <c r="CT656" s="401"/>
      <c r="CU656" s="401"/>
      <c r="CV656" s="401"/>
      <c r="CW656" s="401"/>
      <c r="CX656" s="401"/>
      <c r="CY656" s="401"/>
      <c r="CZ656" s="401"/>
    </row>
    <row r="657" s="405" customFormat="true" ht="25.15" customHeight="true" x14ac:dyDescent="0.2">
      <c r="C657" s="1071"/>
      <c r="D657" s="1072"/>
      <c r="E657" s="697"/>
      <c r="F657" s="697"/>
      <c r="G657" s="697"/>
      <c r="H657" s="1071"/>
      <c r="I657" s="1072"/>
      <c r="J657" s="697"/>
      <c r="K657" s="697"/>
      <c r="L657" s="697"/>
      <c r="M657" s="1071"/>
      <c r="N657" s="1072"/>
      <c r="O657" s="697"/>
      <c r="P657" s="697"/>
      <c r="Q657" s="697"/>
      <c r="AN657" s="398"/>
      <c r="AO657" s="398"/>
      <c r="AP657" s="398"/>
      <c r="AQ657" s="398"/>
      <c r="AR657" s="398"/>
      <c r="AS657" s="398"/>
      <c r="AT657" s="398"/>
      <c r="AU657" s="398"/>
      <c r="AV657" s="398"/>
      <c r="AW657" s="398"/>
      <c r="AX657" s="398"/>
      <c r="AY657" s="398"/>
      <c r="AZ657" s="398"/>
      <c r="BA657" s="401"/>
      <c r="BB657" s="478"/>
      <c r="BC657" s="401"/>
      <c r="BD657" s="401"/>
      <c r="BE657" s="401"/>
      <c r="BF657" s="401"/>
      <c r="BG657" s="401"/>
      <c r="BH657" s="401"/>
      <c r="BI657" s="401"/>
      <c r="BJ657" s="401"/>
      <c r="BK657" s="401"/>
      <c r="BL657" s="401"/>
      <c r="BM657" s="401"/>
      <c r="BN657" s="401"/>
      <c r="BO657" s="401"/>
      <c r="BP657" s="401"/>
      <c r="BQ657" s="401"/>
      <c r="BR657" s="401"/>
      <c r="BS657" s="401"/>
      <c r="BT657" s="401"/>
      <c r="BU657" s="401"/>
      <c r="BV657" s="401"/>
      <c r="BW657" s="401"/>
      <c r="BX657" s="401"/>
      <c r="BY657" s="401"/>
      <c r="BZ657" s="401"/>
      <c r="CA657" s="401"/>
      <c r="CB657" s="401"/>
      <c r="CC657" s="401"/>
      <c r="CD657" s="401"/>
      <c r="CE657" s="401"/>
      <c r="CF657" s="401"/>
      <c r="CG657" s="401"/>
      <c r="CH657" s="401"/>
      <c r="CI657" s="401"/>
      <c r="CJ657" s="401"/>
      <c r="CK657" s="401"/>
      <c r="CL657" s="401"/>
      <c r="CM657" s="401"/>
      <c r="CN657" s="401"/>
      <c r="CO657" s="401"/>
      <c r="CP657" s="401"/>
      <c r="CQ657" s="401"/>
      <c r="CR657" s="401"/>
      <c r="CS657" s="401"/>
      <c r="CT657" s="401"/>
      <c r="CU657" s="401"/>
      <c r="CV657" s="401"/>
      <c r="CW657" s="401"/>
      <c r="CX657" s="401"/>
      <c r="CY657" s="401"/>
      <c r="CZ657" s="401"/>
    </row>
    <row r="658" s="405" customFormat="true" ht="25.15" customHeight="true" x14ac:dyDescent="0.2">
      <c r="C658" s="1071"/>
      <c r="D658" s="1072"/>
      <c r="E658" s="697"/>
      <c r="F658" s="697"/>
      <c r="G658" s="697"/>
      <c r="H658" s="1071"/>
      <c r="I658" s="1072"/>
      <c r="J658" s="697"/>
      <c r="K658" s="697"/>
      <c r="L658" s="697"/>
      <c r="M658" s="1071"/>
      <c r="N658" s="1072"/>
      <c r="O658" s="697"/>
      <c r="P658" s="697"/>
      <c r="Q658" s="697"/>
      <c r="AN658" s="398"/>
      <c r="AO658" s="398"/>
      <c r="AP658" s="398"/>
      <c r="AQ658" s="398"/>
      <c r="AR658" s="398"/>
      <c r="AS658" s="398"/>
      <c r="AT658" s="398"/>
      <c r="AU658" s="398"/>
      <c r="AV658" s="398"/>
      <c r="AW658" s="398"/>
      <c r="AX658" s="398"/>
      <c r="AY658" s="398"/>
      <c r="AZ658" s="398"/>
      <c r="BA658" s="401"/>
      <c r="BB658" s="478"/>
      <c r="BC658" s="401"/>
      <c r="BD658" s="401"/>
      <c r="BE658" s="401"/>
      <c r="BF658" s="401"/>
      <c r="BG658" s="401"/>
      <c r="BH658" s="401"/>
      <c r="BI658" s="401"/>
      <c r="BJ658" s="401"/>
      <c r="BK658" s="401"/>
      <c r="BL658" s="401"/>
      <c r="BM658" s="401"/>
      <c r="BN658" s="401"/>
      <c r="BO658" s="401"/>
      <c r="BP658" s="401"/>
      <c r="BQ658" s="401"/>
      <c r="BR658" s="401"/>
      <c r="BS658" s="401"/>
      <c r="BT658" s="401"/>
      <c r="BU658" s="401"/>
      <c r="BV658" s="401"/>
      <c r="BW658" s="401"/>
      <c r="BX658" s="401"/>
      <c r="BY658" s="401"/>
      <c r="BZ658" s="401"/>
      <c r="CA658" s="401"/>
      <c r="CB658" s="401"/>
      <c r="CC658" s="401"/>
      <c r="CD658" s="401"/>
      <c r="CE658" s="401"/>
      <c r="CF658" s="401"/>
      <c r="CG658" s="401"/>
      <c r="CH658" s="401"/>
      <c r="CI658" s="401"/>
      <c r="CJ658" s="401"/>
      <c r="CK658" s="401"/>
      <c r="CL658" s="401"/>
      <c r="CM658" s="401"/>
      <c r="CN658" s="401"/>
      <c r="CO658" s="401"/>
      <c r="CP658" s="401"/>
      <c r="CQ658" s="401"/>
      <c r="CR658" s="401"/>
      <c r="CS658" s="401"/>
      <c r="CT658" s="401"/>
      <c r="CU658" s="401"/>
      <c r="CV658" s="401"/>
      <c r="CW658" s="401"/>
      <c r="CX658" s="401"/>
      <c r="CY658" s="401"/>
      <c r="CZ658" s="401"/>
    </row>
    <row r="659" s="405" customFormat="true" ht="25.15" customHeight="true" x14ac:dyDescent="0.2">
      <c r="C659" s="1071"/>
      <c r="D659" s="1072"/>
      <c r="E659" s="697"/>
      <c r="F659" s="697"/>
      <c r="G659" s="697"/>
      <c r="H659" s="1071"/>
      <c r="I659" s="1072"/>
      <c r="J659" s="697"/>
      <c r="K659" s="697"/>
      <c r="L659" s="697"/>
      <c r="M659" s="1071"/>
      <c r="N659" s="1072"/>
      <c r="O659" s="697"/>
      <c r="P659" s="697"/>
      <c r="Q659" s="697"/>
      <c r="AN659" s="398"/>
      <c r="AO659" s="398"/>
      <c r="AP659" s="398"/>
      <c r="AQ659" s="398"/>
      <c r="AR659" s="398"/>
      <c r="AS659" s="398"/>
      <c r="AT659" s="398"/>
      <c r="AU659" s="398"/>
      <c r="AV659" s="398"/>
      <c r="AW659" s="398"/>
      <c r="AX659" s="398"/>
      <c r="AY659" s="398"/>
      <c r="AZ659" s="398"/>
      <c r="BA659" s="401"/>
      <c r="BB659" s="478"/>
      <c r="BC659" s="401"/>
      <c r="BD659" s="401"/>
      <c r="BE659" s="401"/>
      <c r="BF659" s="401"/>
      <c r="BG659" s="401"/>
      <c r="BH659" s="401"/>
      <c r="BI659" s="401"/>
      <c r="BJ659" s="401"/>
      <c r="BK659" s="401"/>
      <c r="BL659" s="401"/>
      <c r="BM659" s="401"/>
      <c r="BN659" s="401"/>
      <c r="BO659" s="401"/>
      <c r="BP659" s="401"/>
      <c r="BQ659" s="401"/>
      <c r="BR659" s="401"/>
      <c r="BS659" s="401"/>
      <c r="BT659" s="401"/>
      <c r="BU659" s="401"/>
      <c r="BV659" s="401"/>
      <c r="BW659" s="401"/>
      <c r="BX659" s="401"/>
      <c r="BY659" s="401"/>
      <c r="BZ659" s="401"/>
      <c r="CA659" s="401"/>
      <c r="CB659" s="401"/>
      <c r="CC659" s="401"/>
      <c r="CD659" s="401"/>
      <c r="CE659" s="401"/>
      <c r="CF659" s="401"/>
      <c r="CG659" s="401"/>
      <c r="CH659" s="401"/>
      <c r="CI659" s="401"/>
      <c r="CJ659" s="401"/>
      <c r="CK659" s="401"/>
      <c r="CL659" s="401"/>
      <c r="CM659" s="401"/>
      <c r="CN659" s="401"/>
      <c r="CO659" s="401"/>
      <c r="CP659" s="401"/>
      <c r="CQ659" s="401"/>
      <c r="CR659" s="401"/>
      <c r="CS659" s="401"/>
      <c r="CT659" s="401"/>
      <c r="CU659" s="401"/>
      <c r="CV659" s="401"/>
      <c r="CW659" s="401"/>
      <c r="CX659" s="401"/>
      <c r="CY659" s="401"/>
      <c r="CZ659" s="401"/>
    </row>
    <row r="660" s="405" customFormat="true" ht="25.15" customHeight="true" x14ac:dyDescent="0.2">
      <c r="C660" s="1071"/>
      <c r="D660" s="1072"/>
      <c r="E660" s="697"/>
      <c r="F660" s="697"/>
      <c r="G660" s="697"/>
      <c r="H660" s="1071"/>
      <c r="I660" s="1072"/>
      <c r="J660" s="697"/>
      <c r="K660" s="697"/>
      <c r="L660" s="697"/>
      <c r="M660" s="1071"/>
      <c r="N660" s="1072"/>
      <c r="O660" s="697"/>
      <c r="P660" s="697"/>
      <c r="Q660" s="697"/>
      <c r="AN660" s="398"/>
      <c r="AO660" s="398"/>
      <c r="AP660" s="398"/>
      <c r="AQ660" s="398"/>
      <c r="AR660" s="398"/>
      <c r="AS660" s="398"/>
      <c r="AT660" s="398"/>
      <c r="AU660" s="398"/>
      <c r="AV660" s="398"/>
      <c r="AW660" s="398"/>
      <c r="AX660" s="398"/>
      <c r="AY660" s="398"/>
      <c r="AZ660" s="398"/>
      <c r="BA660" s="401"/>
      <c r="BB660" s="478"/>
      <c r="BC660" s="401"/>
      <c r="BD660" s="401"/>
      <c r="BE660" s="401"/>
      <c r="BF660" s="401"/>
      <c r="BG660" s="401"/>
      <c r="BH660" s="401"/>
      <c r="BI660" s="401"/>
      <c r="BJ660" s="401"/>
      <c r="BK660" s="401"/>
      <c r="BL660" s="401"/>
      <c r="BM660" s="401"/>
      <c r="BN660" s="401"/>
      <c r="BO660" s="401"/>
      <c r="BP660" s="401"/>
      <c r="BQ660" s="401"/>
      <c r="BR660" s="401"/>
      <c r="BS660" s="401"/>
      <c r="BT660" s="401"/>
      <c r="BU660" s="401"/>
      <c r="BV660" s="401"/>
      <c r="BW660" s="401"/>
      <c r="BX660" s="401"/>
      <c r="BY660" s="401"/>
      <c r="BZ660" s="401"/>
      <c r="CA660" s="401"/>
      <c r="CB660" s="401"/>
      <c r="CC660" s="401"/>
      <c r="CD660" s="401"/>
      <c r="CE660" s="401"/>
      <c r="CF660" s="401"/>
      <c r="CG660" s="401"/>
      <c r="CH660" s="401"/>
      <c r="CI660" s="401"/>
      <c r="CJ660" s="401"/>
      <c r="CK660" s="401"/>
      <c r="CL660" s="401"/>
      <c r="CM660" s="401"/>
      <c r="CN660" s="401"/>
      <c r="CO660" s="401"/>
      <c r="CP660" s="401"/>
      <c r="CQ660" s="401"/>
      <c r="CR660" s="401"/>
      <c r="CS660" s="401"/>
      <c r="CT660" s="401"/>
      <c r="CU660" s="401"/>
      <c r="CV660" s="401"/>
      <c r="CW660" s="401"/>
      <c r="CX660" s="401"/>
      <c r="CY660" s="401"/>
      <c r="CZ660" s="401"/>
    </row>
    <row r="661" s="405" customFormat="true" ht="25.15" customHeight="true" x14ac:dyDescent="0.2">
      <c r="C661" s="1071"/>
      <c r="D661" s="1072"/>
      <c r="E661" s="697"/>
      <c r="F661" s="697"/>
      <c r="G661" s="697"/>
      <c r="H661" s="1071"/>
      <c r="I661" s="1072"/>
      <c r="J661" s="697"/>
      <c r="K661" s="697"/>
      <c r="L661" s="697"/>
      <c r="M661" s="1071"/>
      <c r="N661" s="1072"/>
      <c r="O661" s="697"/>
      <c r="P661" s="697"/>
      <c r="Q661" s="697"/>
      <c r="AN661" s="398"/>
      <c r="AO661" s="398"/>
      <c r="AP661" s="398"/>
      <c r="AQ661" s="398"/>
      <c r="AR661" s="398"/>
      <c r="AS661" s="398"/>
      <c r="AT661" s="398"/>
      <c r="AU661" s="398"/>
      <c r="AV661" s="398"/>
      <c r="AW661" s="398"/>
      <c r="AX661" s="398"/>
      <c r="AY661" s="398"/>
      <c r="AZ661" s="398"/>
      <c r="BA661" s="401"/>
      <c r="BB661" s="478"/>
      <c r="BC661" s="401"/>
      <c r="BD661" s="401"/>
      <c r="BE661" s="401"/>
      <c r="BF661" s="401"/>
      <c r="BG661" s="401"/>
      <c r="BH661" s="401"/>
      <c r="BI661" s="401"/>
      <c r="BJ661" s="401"/>
      <c r="BK661" s="401"/>
      <c r="BL661" s="401"/>
      <c r="BM661" s="401"/>
      <c r="BN661" s="401"/>
      <c r="BO661" s="401"/>
      <c r="BP661" s="401"/>
      <c r="BQ661" s="401"/>
      <c r="BR661" s="401"/>
      <c r="BS661" s="401"/>
      <c r="BT661" s="401"/>
      <c r="BU661" s="401"/>
      <c r="BV661" s="401"/>
      <c r="BW661" s="401"/>
      <c r="BX661" s="401"/>
      <c r="BY661" s="401"/>
      <c r="BZ661" s="401"/>
      <c r="CA661" s="401"/>
      <c r="CB661" s="401"/>
      <c r="CC661" s="401"/>
      <c r="CD661" s="401"/>
      <c r="CE661" s="401"/>
      <c r="CF661" s="401"/>
      <c r="CG661" s="401"/>
      <c r="CH661" s="401"/>
      <c r="CI661" s="401"/>
      <c r="CJ661" s="401"/>
      <c r="CK661" s="401"/>
      <c r="CL661" s="401"/>
      <c r="CM661" s="401"/>
      <c r="CN661" s="401"/>
      <c r="CO661" s="401"/>
      <c r="CP661" s="401"/>
      <c r="CQ661" s="401"/>
      <c r="CR661" s="401"/>
      <c r="CS661" s="401"/>
      <c r="CT661" s="401"/>
      <c r="CU661" s="401"/>
      <c r="CV661" s="401"/>
      <c r="CW661" s="401"/>
      <c r="CX661" s="401"/>
      <c r="CY661" s="401"/>
      <c r="CZ661" s="401"/>
    </row>
    <row r="662" s="405" customFormat="true" ht="25.15" customHeight="true" x14ac:dyDescent="0.2">
      <c r="C662" s="1071"/>
      <c r="D662" s="1072"/>
      <c r="E662" s="697"/>
      <c r="F662" s="697"/>
      <c r="G662" s="697"/>
      <c r="H662" s="1071"/>
      <c r="I662" s="1072"/>
      <c r="J662" s="697"/>
      <c r="K662" s="697"/>
      <c r="L662" s="697"/>
      <c r="M662" s="1071"/>
      <c r="N662" s="1072"/>
      <c r="O662" s="697"/>
      <c r="P662" s="697"/>
      <c r="Q662" s="697"/>
      <c r="AN662" s="398"/>
      <c r="AO662" s="398"/>
      <c r="AP662" s="398"/>
      <c r="AQ662" s="398"/>
      <c r="AR662" s="398"/>
      <c r="AS662" s="398"/>
      <c r="AT662" s="398"/>
      <c r="AU662" s="398"/>
      <c r="AV662" s="398"/>
      <c r="AW662" s="398"/>
      <c r="AX662" s="398"/>
      <c r="AY662" s="398"/>
      <c r="AZ662" s="398"/>
      <c r="BA662" s="401"/>
      <c r="BB662" s="478"/>
      <c r="BC662" s="401"/>
      <c r="BD662" s="401"/>
      <c r="BE662" s="401"/>
      <c r="BF662" s="401"/>
      <c r="BG662" s="401"/>
      <c r="BH662" s="401"/>
      <c r="BI662" s="401"/>
      <c r="BJ662" s="401"/>
      <c r="BK662" s="401"/>
      <c r="BL662" s="401"/>
      <c r="BM662" s="401"/>
      <c r="BN662" s="401"/>
      <c r="BO662" s="401"/>
      <c r="BP662" s="401"/>
      <c r="BQ662" s="401"/>
      <c r="BR662" s="401"/>
      <c r="BS662" s="401"/>
      <c r="BT662" s="401"/>
      <c r="BU662" s="401"/>
      <c r="BV662" s="401"/>
      <c r="BW662" s="401"/>
      <c r="BX662" s="401"/>
      <c r="BY662" s="401"/>
      <c r="BZ662" s="401"/>
      <c r="CA662" s="401"/>
      <c r="CB662" s="401"/>
      <c r="CC662" s="401"/>
      <c r="CD662" s="401"/>
      <c r="CE662" s="401"/>
      <c r="CF662" s="401"/>
      <c r="CG662" s="401"/>
      <c r="CH662" s="401"/>
      <c r="CI662" s="401"/>
      <c r="CJ662" s="401"/>
      <c r="CK662" s="401"/>
      <c r="CL662" s="401"/>
      <c r="CM662" s="401"/>
      <c r="CN662" s="401"/>
      <c r="CO662" s="401"/>
      <c r="CP662" s="401"/>
      <c r="CQ662" s="401"/>
      <c r="CR662" s="401"/>
      <c r="CS662" s="401"/>
      <c r="CT662" s="401"/>
      <c r="CU662" s="401"/>
      <c r="CV662" s="401"/>
      <c r="CW662" s="401"/>
      <c r="CX662" s="401"/>
      <c r="CY662" s="401"/>
      <c r="CZ662" s="401"/>
    </row>
    <row r="663" s="405" customFormat="true" ht="25.15" customHeight="true" x14ac:dyDescent="0.2">
      <c r="C663" s="1071"/>
      <c r="D663" s="1072"/>
      <c r="E663" s="697"/>
      <c r="F663" s="697"/>
      <c r="G663" s="697"/>
      <c r="H663" s="1071"/>
      <c r="I663" s="1072"/>
      <c r="J663" s="697"/>
      <c r="K663" s="697"/>
      <c r="L663" s="697"/>
      <c r="M663" s="1071"/>
      <c r="N663" s="1072"/>
      <c r="O663" s="697"/>
      <c r="P663" s="697"/>
      <c r="Q663" s="697"/>
      <c r="AN663" s="398"/>
      <c r="AO663" s="398"/>
      <c r="AP663" s="398"/>
      <c r="AQ663" s="398"/>
      <c r="AR663" s="398"/>
      <c r="AS663" s="398"/>
      <c r="AT663" s="398"/>
      <c r="AU663" s="398"/>
      <c r="AV663" s="398"/>
      <c r="AW663" s="398"/>
      <c r="AX663" s="398"/>
      <c r="AY663" s="398"/>
      <c r="AZ663" s="398"/>
      <c r="BA663" s="401"/>
      <c r="BB663" s="478"/>
      <c r="BC663" s="401"/>
      <c r="BD663" s="401"/>
      <c r="BE663" s="401"/>
      <c r="BF663" s="401"/>
      <c r="BG663" s="401"/>
      <c r="BH663" s="401"/>
      <c r="BI663" s="401"/>
      <c r="BJ663" s="401"/>
      <c r="BK663" s="401"/>
      <c r="BL663" s="401"/>
      <c r="BM663" s="401"/>
      <c r="BN663" s="401"/>
      <c r="BO663" s="401"/>
      <c r="BP663" s="401"/>
      <c r="BQ663" s="401"/>
      <c r="BR663" s="401"/>
      <c r="BS663" s="401"/>
      <c r="BT663" s="401"/>
      <c r="BU663" s="401"/>
      <c r="BV663" s="401"/>
      <c r="BW663" s="401"/>
      <c r="BX663" s="401"/>
      <c r="BY663" s="401"/>
      <c r="BZ663" s="401"/>
      <c r="CA663" s="401"/>
      <c r="CB663" s="401"/>
      <c r="CC663" s="401"/>
      <c r="CD663" s="401"/>
      <c r="CE663" s="401"/>
      <c r="CF663" s="401"/>
      <c r="CG663" s="401"/>
      <c r="CH663" s="401"/>
      <c r="CI663" s="401"/>
      <c r="CJ663" s="401"/>
      <c r="CK663" s="401"/>
      <c r="CL663" s="401"/>
      <c r="CM663" s="401"/>
      <c r="CN663" s="401"/>
      <c r="CO663" s="401"/>
      <c r="CP663" s="401"/>
      <c r="CQ663" s="401"/>
      <c r="CR663" s="401"/>
      <c r="CS663" s="401"/>
      <c r="CT663" s="401"/>
      <c r="CU663" s="401"/>
      <c r="CV663" s="401"/>
      <c r="CW663" s="401"/>
      <c r="CX663" s="401"/>
      <c r="CY663" s="401"/>
      <c r="CZ663" s="401"/>
    </row>
    <row r="664" s="405" customFormat="true" ht="25.15" customHeight="true" x14ac:dyDescent="0.2">
      <c r="C664" s="1071"/>
      <c r="D664" s="1072"/>
      <c r="E664" s="697"/>
      <c r="F664" s="697"/>
      <c r="G664" s="697"/>
      <c r="H664" s="1071"/>
      <c r="I664" s="1072"/>
      <c r="J664" s="697"/>
      <c r="K664" s="697"/>
      <c r="L664" s="697"/>
      <c r="M664" s="1071"/>
      <c r="N664" s="1072"/>
      <c r="O664" s="697"/>
      <c r="P664" s="697"/>
      <c r="Q664" s="697"/>
      <c r="AN664" s="398"/>
      <c r="AO664" s="398"/>
      <c r="AP664" s="398"/>
      <c r="AQ664" s="398"/>
      <c r="AR664" s="398"/>
      <c r="AS664" s="398"/>
      <c r="AT664" s="398"/>
      <c r="AU664" s="398"/>
      <c r="AV664" s="398"/>
      <c r="AW664" s="398"/>
      <c r="AX664" s="398"/>
      <c r="AY664" s="398"/>
      <c r="AZ664" s="398"/>
      <c r="BA664" s="401"/>
      <c r="BB664" s="478"/>
      <c r="BC664" s="401"/>
      <c r="BD664" s="401"/>
      <c r="BE664" s="401"/>
      <c r="BF664" s="401"/>
      <c r="BG664" s="401"/>
      <c r="BH664" s="401"/>
      <c r="BI664" s="401"/>
      <c r="BJ664" s="401"/>
      <c r="BK664" s="401"/>
      <c r="BL664" s="401"/>
      <c r="BM664" s="401"/>
      <c r="BN664" s="401"/>
      <c r="BO664" s="401"/>
      <c r="BP664" s="401"/>
      <c r="BQ664" s="401"/>
      <c r="BR664" s="401"/>
      <c r="BS664" s="401"/>
      <c r="BT664" s="401"/>
      <c r="BU664" s="401"/>
      <c r="BV664" s="401"/>
      <c r="BW664" s="401"/>
      <c r="BX664" s="401"/>
      <c r="BY664" s="401"/>
      <c r="BZ664" s="401"/>
      <c r="CA664" s="401"/>
      <c r="CB664" s="401"/>
      <c r="CC664" s="401"/>
      <c r="CD664" s="401"/>
      <c r="CE664" s="401"/>
      <c r="CF664" s="401"/>
      <c r="CG664" s="401"/>
      <c r="CH664" s="401"/>
      <c r="CI664" s="401"/>
      <c r="CJ664" s="401"/>
      <c r="CK664" s="401"/>
      <c r="CL664" s="401"/>
      <c r="CM664" s="401"/>
      <c r="CN664" s="401"/>
      <c r="CO664" s="401"/>
      <c r="CP664" s="401"/>
      <c r="CQ664" s="401"/>
      <c r="CR664" s="401"/>
      <c r="CS664" s="401"/>
      <c r="CT664" s="401"/>
      <c r="CU664" s="401"/>
      <c r="CV664" s="401"/>
      <c r="CW664" s="401"/>
      <c r="CX664" s="401"/>
      <c r="CY664" s="401"/>
      <c r="CZ664" s="401"/>
    </row>
    <row r="665" s="405" customFormat="true" ht="25.15" customHeight="true" x14ac:dyDescent="0.2">
      <c r="C665" s="1071"/>
      <c r="D665" s="1072"/>
      <c r="E665" s="697"/>
      <c r="F665" s="697"/>
      <c r="G665" s="697"/>
      <c r="H665" s="1071"/>
      <c r="I665" s="1072"/>
      <c r="J665" s="697"/>
      <c r="K665" s="697"/>
      <c r="L665" s="697"/>
      <c r="M665" s="1071"/>
      <c r="N665" s="1072"/>
      <c r="O665" s="697"/>
      <c r="P665" s="697"/>
      <c r="Q665" s="697"/>
      <c r="AN665" s="398"/>
      <c r="AO665" s="398"/>
      <c r="AP665" s="398"/>
      <c r="AQ665" s="398"/>
      <c r="AR665" s="398"/>
      <c r="AS665" s="398"/>
      <c r="AT665" s="398"/>
      <c r="AU665" s="398"/>
      <c r="AV665" s="398"/>
      <c r="AW665" s="398"/>
      <c r="AX665" s="398"/>
      <c r="AY665" s="398"/>
      <c r="AZ665" s="398"/>
      <c r="BA665" s="401"/>
      <c r="BB665" s="478"/>
      <c r="BC665" s="401"/>
      <c r="BD665" s="401"/>
      <c r="BE665" s="401"/>
      <c r="BF665" s="401"/>
      <c r="BG665" s="401"/>
      <c r="BH665" s="401"/>
      <c r="BI665" s="401"/>
      <c r="BJ665" s="401"/>
      <c r="BK665" s="401"/>
      <c r="BL665" s="401"/>
      <c r="BM665" s="401"/>
      <c r="BN665" s="401"/>
      <c r="BO665" s="401"/>
      <c r="BP665" s="401"/>
      <c r="BQ665" s="401"/>
      <c r="BR665" s="401"/>
      <c r="BS665" s="401"/>
      <c r="BT665" s="401"/>
      <c r="BU665" s="401"/>
      <c r="BV665" s="401"/>
      <c r="BW665" s="401"/>
      <c r="BX665" s="401"/>
      <c r="BY665" s="401"/>
      <c r="BZ665" s="401"/>
      <c r="CA665" s="401"/>
      <c r="CB665" s="401"/>
      <c r="CC665" s="401"/>
      <c r="CD665" s="401"/>
      <c r="CE665" s="401"/>
      <c r="CF665" s="401"/>
      <c r="CG665" s="401"/>
      <c r="CH665" s="401"/>
      <c r="CI665" s="401"/>
      <c r="CJ665" s="401"/>
      <c r="CK665" s="401"/>
      <c r="CL665" s="401"/>
      <c r="CM665" s="401"/>
      <c r="CN665" s="401"/>
      <c r="CO665" s="401"/>
      <c r="CP665" s="401"/>
      <c r="CQ665" s="401"/>
      <c r="CR665" s="401"/>
      <c r="CS665" s="401"/>
      <c r="CT665" s="401"/>
      <c r="CU665" s="401"/>
      <c r="CV665" s="401"/>
      <c r="CW665" s="401"/>
      <c r="CX665" s="401"/>
      <c r="CY665" s="401"/>
      <c r="CZ665" s="401"/>
    </row>
    <row r="666" s="405" customFormat="true" ht="25.15" customHeight="true" x14ac:dyDescent="0.2">
      <c r="C666" s="1071"/>
      <c r="D666" s="1072"/>
      <c r="E666" s="697"/>
      <c r="F666" s="697"/>
      <c r="G666" s="697"/>
      <c r="H666" s="1071"/>
      <c r="I666" s="1072"/>
      <c r="J666" s="697"/>
      <c r="K666" s="697"/>
      <c r="L666" s="697"/>
      <c r="M666" s="1071"/>
      <c r="N666" s="1072"/>
      <c r="O666" s="697"/>
      <c r="P666" s="697"/>
      <c r="Q666" s="697"/>
      <c r="AN666" s="398"/>
      <c r="AO666" s="398"/>
      <c r="AP666" s="398"/>
      <c r="AQ666" s="398"/>
      <c r="AR666" s="398"/>
      <c r="AS666" s="398"/>
      <c r="AT666" s="398"/>
      <c r="AU666" s="398"/>
      <c r="AV666" s="398"/>
      <c r="AW666" s="398"/>
      <c r="AX666" s="398"/>
      <c r="AY666" s="398"/>
      <c r="AZ666" s="398"/>
      <c r="BA666" s="401"/>
      <c r="BB666" s="478"/>
      <c r="BC666" s="401"/>
      <c r="BD666" s="401"/>
      <c r="BE666" s="401"/>
      <c r="BF666" s="401"/>
      <c r="BG666" s="401"/>
      <c r="BH666" s="401"/>
      <c r="BI666" s="401"/>
      <c r="BJ666" s="401"/>
      <c r="BK666" s="401"/>
      <c r="BL666" s="401"/>
      <c r="BM666" s="401"/>
      <c r="BN666" s="401"/>
      <c r="BO666" s="401"/>
      <c r="BP666" s="401"/>
      <c r="BQ666" s="401"/>
      <c r="BR666" s="401"/>
      <c r="BS666" s="401"/>
      <c r="BT666" s="401"/>
      <c r="BU666" s="401"/>
      <c r="BV666" s="401"/>
      <c r="BW666" s="401"/>
      <c r="BX666" s="401"/>
      <c r="BY666" s="401"/>
      <c r="BZ666" s="401"/>
      <c r="CA666" s="401"/>
      <c r="CB666" s="401"/>
      <c r="CC666" s="401"/>
      <c r="CD666" s="401"/>
      <c r="CE666" s="401"/>
      <c r="CF666" s="401"/>
      <c r="CG666" s="401"/>
      <c r="CH666" s="401"/>
      <c r="CI666" s="401"/>
      <c r="CJ666" s="401"/>
      <c r="CK666" s="401"/>
      <c r="CL666" s="401"/>
      <c r="CM666" s="401"/>
      <c r="CN666" s="401"/>
      <c r="CO666" s="401"/>
      <c r="CP666" s="401"/>
      <c r="CQ666" s="401"/>
      <c r="CR666" s="401"/>
      <c r="CS666" s="401"/>
      <c r="CT666" s="401"/>
      <c r="CU666" s="401"/>
      <c r="CV666" s="401"/>
      <c r="CW666" s="401"/>
      <c r="CX666" s="401"/>
      <c r="CY666" s="401"/>
      <c r="CZ666" s="401"/>
    </row>
    <row r="667" s="405" customFormat="true" ht="25.15" customHeight="true" x14ac:dyDescent="0.2">
      <c r="C667" s="1071"/>
      <c r="D667" s="1072"/>
      <c r="E667" s="697"/>
      <c r="F667" s="697"/>
      <c r="G667" s="697"/>
      <c r="H667" s="1071"/>
      <c r="I667" s="1072"/>
      <c r="J667" s="697"/>
      <c r="K667" s="697"/>
      <c r="L667" s="697"/>
      <c r="M667" s="1071"/>
      <c r="N667" s="1072"/>
      <c r="O667" s="697"/>
      <c r="P667" s="697"/>
      <c r="Q667" s="697"/>
      <c r="AN667" s="398"/>
      <c r="AO667" s="398"/>
      <c r="AP667" s="398"/>
      <c r="AQ667" s="398"/>
      <c r="AR667" s="398"/>
      <c r="AS667" s="398"/>
      <c r="AT667" s="398"/>
      <c r="AU667" s="398"/>
      <c r="AV667" s="398"/>
      <c r="AW667" s="398"/>
      <c r="AX667" s="398"/>
      <c r="AY667" s="398"/>
      <c r="AZ667" s="398"/>
      <c r="BA667" s="401"/>
      <c r="BB667" s="478"/>
      <c r="BC667" s="401"/>
      <c r="BD667" s="401"/>
      <c r="BE667" s="401"/>
      <c r="BF667" s="401"/>
      <c r="BG667" s="401"/>
      <c r="BH667" s="401"/>
      <c r="BI667" s="401"/>
      <c r="BJ667" s="401"/>
      <c r="BK667" s="401"/>
      <c r="BL667" s="401"/>
      <c r="BM667" s="401"/>
      <c r="BN667" s="401"/>
      <c r="BO667" s="401"/>
      <c r="BP667" s="401"/>
      <c r="BQ667" s="401"/>
      <c r="BR667" s="401"/>
      <c r="BS667" s="401"/>
      <c r="BT667" s="401"/>
      <c r="BU667" s="401"/>
      <c r="BV667" s="401"/>
      <c r="BW667" s="401"/>
      <c r="BX667" s="401"/>
      <c r="BY667" s="401"/>
      <c r="BZ667" s="401"/>
      <c r="CA667" s="401"/>
      <c r="CB667" s="401"/>
      <c r="CC667" s="401"/>
      <c r="CD667" s="401"/>
      <c r="CE667" s="401"/>
      <c r="CF667" s="401"/>
      <c r="CG667" s="401"/>
      <c r="CH667" s="401"/>
      <c r="CI667" s="401"/>
      <c r="CJ667" s="401"/>
      <c r="CK667" s="401"/>
      <c r="CL667" s="401"/>
      <c r="CM667" s="401"/>
      <c r="CN667" s="401"/>
      <c r="CO667" s="401"/>
      <c r="CP667" s="401"/>
      <c r="CQ667" s="401"/>
      <c r="CR667" s="401"/>
      <c r="CS667" s="401"/>
      <c r="CT667" s="401"/>
      <c r="CU667" s="401"/>
      <c r="CV667" s="401"/>
      <c r="CW667" s="401"/>
      <c r="CX667" s="401"/>
      <c r="CY667" s="401"/>
      <c r="CZ667" s="401"/>
    </row>
    <row r="668" s="405" customFormat="true" ht="25.15" customHeight="true" x14ac:dyDescent="0.2">
      <c r="C668" s="1071"/>
      <c r="D668" s="1072"/>
      <c r="E668" s="697"/>
      <c r="F668" s="697"/>
      <c r="G668" s="697"/>
      <c r="H668" s="1071"/>
      <c r="I668" s="1072"/>
      <c r="J668" s="697"/>
      <c r="K668" s="697"/>
      <c r="L668" s="697"/>
      <c r="M668" s="1071"/>
      <c r="N668" s="1072"/>
      <c r="O668" s="697"/>
      <c r="P668" s="697"/>
      <c r="Q668" s="697"/>
      <c r="AN668" s="398"/>
      <c r="AO668" s="398"/>
      <c r="AP668" s="398"/>
      <c r="AQ668" s="398"/>
      <c r="AR668" s="398"/>
      <c r="AS668" s="398"/>
      <c r="AT668" s="398"/>
      <c r="AU668" s="398"/>
      <c r="AV668" s="398"/>
      <c r="AW668" s="398"/>
      <c r="AX668" s="398"/>
      <c r="AY668" s="398"/>
      <c r="AZ668" s="398"/>
      <c r="BA668" s="401"/>
      <c r="BB668" s="478"/>
      <c r="BC668" s="401"/>
      <c r="BD668" s="401"/>
      <c r="BE668" s="401"/>
      <c r="BF668" s="401"/>
      <c r="BG668" s="401"/>
      <c r="BH668" s="401"/>
      <c r="BI668" s="401"/>
      <c r="BJ668" s="401"/>
      <c r="BK668" s="401"/>
      <c r="BL668" s="401"/>
      <c r="BM668" s="401"/>
      <c r="BN668" s="401"/>
      <c r="BO668" s="401"/>
      <c r="BP668" s="401"/>
      <c r="BQ668" s="401"/>
      <c r="BR668" s="401"/>
      <c r="BS668" s="401"/>
      <c r="BT668" s="401"/>
      <c r="BU668" s="401"/>
      <c r="BV668" s="401"/>
      <c r="BW668" s="401"/>
      <c r="BX668" s="401"/>
      <c r="BY668" s="401"/>
      <c r="BZ668" s="401"/>
      <c r="CA668" s="401"/>
      <c r="CB668" s="401"/>
      <c r="CC668" s="401"/>
      <c r="CD668" s="401"/>
      <c r="CE668" s="401"/>
      <c r="CF668" s="401"/>
      <c r="CG668" s="401"/>
      <c r="CH668" s="401"/>
      <c r="CI668" s="401"/>
      <c r="CJ668" s="401"/>
      <c r="CK668" s="401"/>
      <c r="CL668" s="401"/>
      <c r="CM668" s="401"/>
      <c r="CN668" s="401"/>
      <c r="CO668" s="401"/>
      <c r="CP668" s="401"/>
      <c r="CQ668" s="401"/>
      <c r="CR668" s="401"/>
      <c r="CS668" s="401"/>
      <c r="CT668" s="401"/>
      <c r="CU668" s="401"/>
      <c r="CV668" s="401"/>
      <c r="CW668" s="401"/>
      <c r="CX668" s="401"/>
      <c r="CY668" s="401"/>
      <c r="CZ668" s="401"/>
    </row>
    <row r="669" s="405" customFormat="true" ht="25.15" customHeight="true" x14ac:dyDescent="0.2">
      <c r="C669" s="1071"/>
      <c r="D669" s="1072"/>
      <c r="E669" s="697"/>
      <c r="F669" s="697"/>
      <c r="G669" s="697"/>
      <c r="H669" s="1071"/>
      <c r="I669" s="1072"/>
      <c r="J669" s="697"/>
      <c r="K669" s="697"/>
      <c r="L669" s="697"/>
      <c r="M669" s="1071"/>
      <c r="N669" s="1072"/>
      <c r="O669" s="697"/>
      <c r="P669" s="697"/>
      <c r="Q669" s="697"/>
      <c r="AN669" s="398"/>
      <c r="AO669" s="398"/>
      <c r="AP669" s="398"/>
      <c r="AQ669" s="398"/>
      <c r="AR669" s="398"/>
      <c r="AS669" s="398"/>
      <c r="AT669" s="398"/>
      <c r="AU669" s="398"/>
      <c r="AV669" s="398"/>
      <c r="AW669" s="398"/>
      <c r="AX669" s="398"/>
      <c r="AY669" s="398"/>
      <c r="AZ669" s="398"/>
      <c r="BA669" s="401"/>
      <c r="BB669" s="478"/>
      <c r="BC669" s="401"/>
      <c r="BD669" s="401"/>
      <c r="BE669" s="401"/>
      <c r="BF669" s="401"/>
      <c r="BG669" s="401"/>
      <c r="BH669" s="401"/>
      <c r="BI669" s="401"/>
      <c r="BJ669" s="401"/>
      <c r="BK669" s="401"/>
      <c r="BL669" s="401"/>
      <c r="BM669" s="401"/>
      <c r="BN669" s="401"/>
      <c r="BO669" s="401"/>
      <c r="BP669" s="401"/>
      <c r="BQ669" s="401"/>
      <c r="BR669" s="401"/>
      <c r="BS669" s="401"/>
      <c r="BT669" s="401"/>
      <c r="BU669" s="401"/>
      <c r="BV669" s="401"/>
      <c r="BW669" s="401"/>
      <c r="BX669" s="401"/>
      <c r="BY669" s="401"/>
      <c r="BZ669" s="401"/>
      <c r="CA669" s="401"/>
      <c r="CB669" s="401"/>
      <c r="CC669" s="401"/>
      <c r="CD669" s="401"/>
      <c r="CE669" s="401"/>
      <c r="CF669" s="401"/>
      <c r="CG669" s="401"/>
      <c r="CH669" s="401"/>
      <c r="CI669" s="401"/>
      <c r="CJ669" s="401"/>
      <c r="CK669" s="401"/>
      <c r="CL669" s="401"/>
      <c r="CM669" s="401"/>
      <c r="CN669" s="401"/>
      <c r="CO669" s="401"/>
      <c r="CP669" s="401"/>
      <c r="CQ669" s="401"/>
      <c r="CR669" s="401"/>
      <c r="CS669" s="401"/>
      <c r="CT669" s="401"/>
      <c r="CU669" s="401"/>
      <c r="CV669" s="401"/>
      <c r="CW669" s="401"/>
      <c r="CX669" s="401"/>
      <c r="CY669" s="401"/>
      <c r="CZ669" s="401"/>
    </row>
    <row r="670" s="405" customFormat="true" ht="25.15" customHeight="true" x14ac:dyDescent="0.2">
      <c r="C670" s="1071"/>
      <c r="D670" s="1072"/>
      <c r="E670" s="697"/>
      <c r="F670" s="697"/>
      <c r="G670" s="697"/>
      <c r="H670" s="1071"/>
      <c r="I670" s="1072"/>
      <c r="J670" s="697"/>
      <c r="K670" s="697"/>
      <c r="L670" s="697"/>
      <c r="M670" s="1071"/>
      <c r="N670" s="1072"/>
      <c r="O670" s="697"/>
      <c r="P670" s="697"/>
      <c r="Q670" s="697"/>
      <c r="AN670" s="398"/>
      <c r="AO670" s="398"/>
      <c r="AP670" s="398"/>
      <c r="AQ670" s="398"/>
      <c r="AR670" s="398"/>
      <c r="AS670" s="398"/>
      <c r="AT670" s="398"/>
      <c r="AU670" s="398"/>
      <c r="AV670" s="398"/>
      <c r="AW670" s="398"/>
      <c r="AX670" s="398"/>
      <c r="AY670" s="398"/>
      <c r="AZ670" s="398"/>
      <c r="BA670" s="401"/>
      <c r="BB670" s="478"/>
      <c r="BC670" s="401"/>
      <c r="BD670" s="401"/>
      <c r="BE670" s="401"/>
      <c r="BF670" s="401"/>
      <c r="BG670" s="401"/>
      <c r="BH670" s="401"/>
      <c r="BI670" s="401"/>
      <c r="BJ670" s="401"/>
      <c r="BK670" s="401"/>
      <c r="BL670" s="401"/>
      <c r="BM670" s="401"/>
      <c r="BN670" s="401"/>
      <c r="BO670" s="401"/>
      <c r="BP670" s="401"/>
      <c r="BQ670" s="401"/>
      <c r="BR670" s="401"/>
      <c r="BS670" s="401"/>
      <c r="BT670" s="401"/>
      <c r="BU670" s="401"/>
      <c r="BV670" s="401"/>
      <c r="BW670" s="401"/>
      <c r="BX670" s="401"/>
      <c r="BY670" s="401"/>
      <c r="BZ670" s="401"/>
      <c r="CA670" s="401"/>
      <c r="CB670" s="401"/>
      <c r="CC670" s="401"/>
      <c r="CD670" s="401"/>
      <c r="CE670" s="401"/>
      <c r="CF670" s="401"/>
      <c r="CG670" s="401"/>
      <c r="CH670" s="401"/>
      <c r="CI670" s="401"/>
      <c r="CJ670" s="401"/>
      <c r="CK670" s="401"/>
      <c r="CL670" s="401"/>
      <c r="CM670" s="401"/>
      <c r="CN670" s="401"/>
      <c r="CO670" s="401"/>
      <c r="CP670" s="401"/>
      <c r="CQ670" s="401"/>
      <c r="CR670" s="401"/>
      <c r="CS670" s="401"/>
      <c r="CT670" s="401"/>
      <c r="CU670" s="401"/>
      <c r="CV670" s="401"/>
      <c r="CW670" s="401"/>
      <c r="CX670" s="401"/>
      <c r="CY670" s="401"/>
      <c r="CZ670" s="401"/>
    </row>
    <row r="671" s="405" customFormat="true" ht="25.15" customHeight="true" x14ac:dyDescent="0.2">
      <c r="C671" s="1071"/>
      <c r="D671" s="1072"/>
      <c r="E671" s="697"/>
      <c r="F671" s="697"/>
      <c r="G671" s="697"/>
      <c r="H671" s="1071"/>
      <c r="I671" s="1072"/>
      <c r="J671" s="697"/>
      <c r="K671" s="697"/>
      <c r="L671" s="697"/>
      <c r="M671" s="1071"/>
      <c r="N671" s="1072"/>
      <c r="O671" s="697"/>
      <c r="P671" s="697"/>
      <c r="Q671" s="697"/>
      <c r="AN671" s="398"/>
      <c r="AO671" s="398"/>
      <c r="AP671" s="398"/>
      <c r="AQ671" s="398"/>
      <c r="AR671" s="398"/>
      <c r="AS671" s="398"/>
      <c r="AT671" s="398"/>
      <c r="AU671" s="398"/>
      <c r="AV671" s="398"/>
      <c r="AW671" s="398"/>
      <c r="AX671" s="398"/>
      <c r="AY671" s="398"/>
      <c r="AZ671" s="398"/>
      <c r="BA671" s="401"/>
      <c r="BB671" s="478"/>
      <c r="BC671" s="401"/>
      <c r="BD671" s="401"/>
      <c r="BE671" s="401"/>
      <c r="BF671" s="401"/>
      <c r="BG671" s="401"/>
      <c r="BH671" s="401"/>
      <c r="BI671" s="401"/>
      <c r="BJ671" s="401"/>
      <c r="BK671" s="401"/>
      <c r="BL671" s="401"/>
      <c r="BM671" s="401"/>
      <c r="BN671" s="401"/>
      <c r="BO671" s="401"/>
      <c r="BP671" s="401"/>
      <c r="BQ671" s="401"/>
      <c r="BR671" s="401"/>
      <c r="BS671" s="401"/>
      <c r="BT671" s="401"/>
      <c r="BU671" s="401"/>
      <c r="BV671" s="401"/>
      <c r="BW671" s="401"/>
      <c r="BX671" s="401"/>
      <c r="BY671" s="401"/>
      <c r="BZ671" s="401"/>
      <c r="CA671" s="401"/>
      <c r="CB671" s="401"/>
      <c r="CC671" s="401"/>
      <c r="CD671" s="401"/>
      <c r="CE671" s="401"/>
      <c r="CF671" s="401"/>
      <c r="CG671" s="401"/>
      <c r="CH671" s="401"/>
      <c r="CI671" s="401"/>
      <c r="CJ671" s="401"/>
      <c r="CK671" s="401"/>
      <c r="CL671" s="401"/>
      <c r="CM671" s="401"/>
      <c r="CN671" s="401"/>
      <c r="CO671" s="401"/>
      <c r="CP671" s="401"/>
      <c r="CQ671" s="401"/>
      <c r="CR671" s="401"/>
      <c r="CS671" s="401"/>
      <c r="CT671" s="401"/>
      <c r="CU671" s="401"/>
      <c r="CV671" s="401"/>
      <c r="CW671" s="401"/>
      <c r="CX671" s="401"/>
      <c r="CY671" s="401"/>
      <c r="CZ671" s="401"/>
    </row>
    <row r="672" s="405" customFormat="true" ht="25.15" customHeight="true" x14ac:dyDescent="0.2">
      <c r="C672" s="1071"/>
      <c r="D672" s="1072"/>
      <c r="E672" s="697"/>
      <c r="F672" s="697"/>
      <c r="G672" s="697"/>
      <c r="H672" s="1071"/>
      <c r="I672" s="1072"/>
      <c r="J672" s="697"/>
      <c r="K672" s="697"/>
      <c r="L672" s="697"/>
      <c r="M672" s="1071"/>
      <c r="N672" s="1072"/>
      <c r="O672" s="697"/>
      <c r="P672" s="697"/>
      <c r="Q672" s="697"/>
      <c r="AN672" s="398"/>
      <c r="AO672" s="398"/>
      <c r="AP672" s="398"/>
      <c r="AQ672" s="398"/>
      <c r="AR672" s="398"/>
      <c r="AS672" s="398"/>
      <c r="AT672" s="398"/>
      <c r="AU672" s="398"/>
      <c r="AV672" s="398"/>
      <c r="AW672" s="398"/>
      <c r="AX672" s="398"/>
      <c r="AY672" s="398"/>
      <c r="AZ672" s="398"/>
      <c r="BA672" s="401"/>
      <c r="BB672" s="478"/>
      <c r="BC672" s="401"/>
      <c r="BD672" s="401"/>
      <c r="BE672" s="401"/>
      <c r="BF672" s="401"/>
      <c r="BG672" s="401"/>
      <c r="BH672" s="401"/>
      <c r="BI672" s="401"/>
      <c r="BJ672" s="401"/>
      <c r="BK672" s="401"/>
      <c r="BL672" s="401"/>
      <c r="BM672" s="401"/>
      <c r="BN672" s="401"/>
      <c r="BO672" s="401"/>
      <c r="BP672" s="401"/>
      <c r="BQ672" s="401"/>
      <c r="BR672" s="401"/>
      <c r="BS672" s="401"/>
      <c r="BT672" s="401"/>
      <c r="BU672" s="401"/>
      <c r="BV672" s="401"/>
      <c r="BW672" s="401"/>
      <c r="BX672" s="401"/>
      <c r="BY672" s="401"/>
      <c r="BZ672" s="401"/>
      <c r="CA672" s="401"/>
      <c r="CB672" s="401"/>
      <c r="CC672" s="401"/>
      <c r="CD672" s="401"/>
      <c r="CE672" s="401"/>
      <c r="CF672" s="401"/>
      <c r="CG672" s="401"/>
      <c r="CH672" s="401"/>
      <c r="CI672" s="401"/>
      <c r="CJ672" s="401"/>
      <c r="CK672" s="401"/>
      <c r="CL672" s="401"/>
      <c r="CM672" s="401"/>
      <c r="CN672" s="401"/>
      <c r="CO672" s="401"/>
      <c r="CP672" s="401"/>
      <c r="CQ672" s="401"/>
      <c r="CR672" s="401"/>
      <c r="CS672" s="401"/>
      <c r="CT672" s="401"/>
      <c r="CU672" s="401"/>
      <c r="CV672" s="401"/>
      <c r="CW672" s="401"/>
      <c r="CX672" s="401"/>
      <c r="CY672" s="401"/>
      <c r="CZ672" s="401"/>
    </row>
    <row r="673" s="405" customFormat="true" ht="25.15" customHeight="true" x14ac:dyDescent="0.2">
      <c r="C673" s="1071"/>
      <c r="D673" s="1072"/>
      <c r="E673" s="697"/>
      <c r="F673" s="697"/>
      <c r="G673" s="697"/>
      <c r="H673" s="1071"/>
      <c r="I673" s="1072"/>
      <c r="J673" s="697"/>
      <c r="K673" s="697"/>
      <c r="L673" s="697"/>
      <c r="M673" s="1071"/>
      <c r="N673" s="1072"/>
      <c r="O673" s="697"/>
      <c r="P673" s="697"/>
      <c r="Q673" s="697"/>
      <c r="AN673" s="398"/>
      <c r="AO673" s="398"/>
      <c r="AP673" s="398"/>
      <c r="AQ673" s="398"/>
      <c r="AR673" s="398"/>
      <c r="AS673" s="398"/>
      <c r="AT673" s="398"/>
      <c r="AU673" s="398"/>
      <c r="AV673" s="398"/>
      <c r="AW673" s="398"/>
      <c r="AX673" s="398"/>
      <c r="AY673" s="398"/>
      <c r="AZ673" s="398"/>
      <c r="BA673" s="401"/>
      <c r="BB673" s="478"/>
      <c r="BC673" s="401"/>
      <c r="BD673" s="401"/>
      <c r="BE673" s="401"/>
      <c r="BF673" s="401"/>
      <c r="BG673" s="401"/>
      <c r="BH673" s="401"/>
      <c r="BI673" s="401"/>
      <c r="BJ673" s="401"/>
      <c r="BK673" s="401"/>
      <c r="BL673" s="401"/>
      <c r="BM673" s="401"/>
      <c r="BN673" s="401"/>
      <c r="BO673" s="401"/>
      <c r="BP673" s="401"/>
      <c r="BQ673" s="401"/>
      <c r="BR673" s="401"/>
      <c r="BS673" s="401"/>
      <c r="BT673" s="401"/>
      <c r="BU673" s="401"/>
      <c r="BV673" s="401"/>
      <c r="BW673" s="401"/>
      <c r="BX673" s="401"/>
      <c r="BY673" s="401"/>
      <c r="BZ673" s="401"/>
      <c r="CA673" s="401"/>
      <c r="CB673" s="401"/>
      <c r="CC673" s="401"/>
      <c r="CD673" s="401"/>
      <c r="CE673" s="401"/>
      <c r="CF673" s="401"/>
      <c r="CG673" s="401"/>
      <c r="CH673" s="401"/>
      <c r="CI673" s="401"/>
      <c r="CJ673" s="401"/>
      <c r="CK673" s="401"/>
      <c r="CL673" s="401"/>
      <c r="CM673" s="401"/>
      <c r="CN673" s="401"/>
      <c r="CO673" s="401"/>
      <c r="CP673" s="401"/>
      <c r="CQ673" s="401"/>
      <c r="CR673" s="401"/>
      <c r="CS673" s="401"/>
      <c r="CT673" s="401"/>
      <c r="CU673" s="401"/>
      <c r="CV673" s="401"/>
      <c r="CW673" s="401"/>
      <c r="CX673" s="401"/>
      <c r="CY673" s="401"/>
      <c r="CZ673" s="401"/>
    </row>
    <row r="674" s="405" customFormat="true" ht="25.15" customHeight="true" x14ac:dyDescent="0.2">
      <c r="C674" s="1071"/>
      <c r="D674" s="1072"/>
      <c r="E674" s="697"/>
      <c r="F674" s="697"/>
      <c r="G674" s="697"/>
      <c r="H674" s="1071"/>
      <c r="I674" s="1072"/>
      <c r="J674" s="697"/>
      <c r="K674" s="697"/>
      <c r="L674" s="697"/>
      <c r="M674" s="1071"/>
      <c r="N674" s="1072"/>
      <c r="O674" s="697"/>
      <c r="P674" s="697"/>
      <c r="Q674" s="697"/>
      <c r="AN674" s="398"/>
      <c r="AO674" s="398"/>
      <c r="AP674" s="398"/>
      <c r="AQ674" s="398"/>
      <c r="AR674" s="398"/>
      <c r="AS674" s="398"/>
      <c r="AT674" s="398"/>
      <c r="AU674" s="398"/>
      <c r="AV674" s="398"/>
      <c r="AW674" s="398"/>
      <c r="AX674" s="398"/>
      <c r="AY674" s="398"/>
      <c r="AZ674" s="398"/>
      <c r="BA674" s="401"/>
      <c r="BB674" s="478"/>
      <c r="BC674" s="401"/>
      <c r="BD674" s="401"/>
      <c r="BE674" s="401"/>
      <c r="BF674" s="401"/>
      <c r="BG674" s="401"/>
      <c r="BH674" s="401"/>
      <c r="BI674" s="401"/>
      <c r="BJ674" s="401"/>
      <c r="BK674" s="401"/>
      <c r="BL674" s="401"/>
      <c r="BM674" s="401"/>
      <c r="BN674" s="401"/>
      <c r="BO674" s="401"/>
      <c r="BP674" s="401"/>
      <c r="BQ674" s="401"/>
      <c r="BR674" s="401"/>
      <c r="BS674" s="401"/>
      <c r="BT674" s="401"/>
      <c r="BU674" s="401"/>
      <c r="BV674" s="401"/>
      <c r="BW674" s="401"/>
      <c r="BX674" s="401"/>
      <c r="BY674" s="401"/>
      <c r="BZ674" s="401"/>
      <c r="CA674" s="401"/>
      <c r="CB674" s="401"/>
      <c r="CC674" s="401"/>
      <c r="CD674" s="401"/>
      <c r="CE674" s="401"/>
      <c r="CF674" s="401"/>
      <c r="CG674" s="401"/>
      <c r="CH674" s="401"/>
      <c r="CI674" s="401"/>
      <c r="CJ674" s="401"/>
      <c r="CK674" s="401"/>
      <c r="CL674" s="401"/>
      <c r="CM674" s="401"/>
      <c r="CN674" s="401"/>
      <c r="CO674" s="401"/>
      <c r="CP674" s="401"/>
      <c r="CQ674" s="401"/>
      <c r="CR674" s="401"/>
      <c r="CS674" s="401"/>
      <c r="CT674" s="401"/>
      <c r="CU674" s="401"/>
      <c r="CV674" s="401"/>
      <c r="CW674" s="401"/>
      <c r="CX674" s="401"/>
      <c r="CY674" s="401"/>
      <c r="CZ674" s="401"/>
    </row>
    <row r="675" s="405" customFormat="true" ht="25.15" customHeight="true" x14ac:dyDescent="0.2">
      <c r="C675" s="1071"/>
      <c r="D675" s="1072"/>
      <c r="E675" s="697"/>
      <c r="F675" s="697"/>
      <c r="G675" s="697"/>
      <c r="H675" s="1071"/>
      <c r="I675" s="1072"/>
      <c r="J675" s="697"/>
      <c r="K675" s="697"/>
      <c r="L675" s="697"/>
      <c r="M675" s="1071"/>
      <c r="N675" s="1072"/>
      <c r="O675" s="697"/>
      <c r="P675" s="697"/>
      <c r="Q675" s="697"/>
      <c r="AN675" s="398"/>
      <c r="AO675" s="398"/>
      <c r="AP675" s="398"/>
      <c r="AQ675" s="398"/>
      <c r="AR675" s="398"/>
      <c r="AS675" s="398"/>
      <c r="AT675" s="398"/>
      <c r="AU675" s="398"/>
      <c r="AV675" s="398"/>
      <c r="AW675" s="398"/>
      <c r="AX675" s="398"/>
      <c r="AY675" s="398"/>
      <c r="AZ675" s="398"/>
      <c r="BA675" s="401"/>
      <c r="BB675" s="478"/>
      <c r="BC675" s="401"/>
      <c r="BD675" s="401"/>
      <c r="BE675" s="401"/>
      <c r="BF675" s="401"/>
      <c r="BG675" s="401"/>
      <c r="BH675" s="401"/>
      <c r="BI675" s="401"/>
      <c r="BJ675" s="401"/>
      <c r="BK675" s="401"/>
      <c r="BL675" s="401"/>
      <c r="BM675" s="401"/>
      <c r="BN675" s="401"/>
      <c r="BO675" s="401"/>
      <c r="BP675" s="401"/>
      <c r="BQ675" s="401"/>
      <c r="BR675" s="401"/>
      <c r="BS675" s="401"/>
      <c r="BT675" s="401"/>
      <c r="BU675" s="401"/>
      <c r="BV675" s="401"/>
      <c r="BW675" s="401"/>
      <c r="BX675" s="401"/>
      <c r="BY675" s="401"/>
      <c r="BZ675" s="401"/>
      <c r="CA675" s="401"/>
      <c r="CB675" s="401"/>
      <c r="CC675" s="401"/>
      <c r="CD675" s="401"/>
      <c r="CE675" s="401"/>
      <c r="CF675" s="401"/>
      <c r="CG675" s="401"/>
      <c r="CH675" s="401"/>
      <c r="CI675" s="401"/>
      <c r="CJ675" s="401"/>
      <c r="CK675" s="401"/>
      <c r="CL675" s="401"/>
      <c r="CM675" s="401"/>
      <c r="CN675" s="401"/>
      <c r="CO675" s="401"/>
      <c r="CP675" s="401"/>
      <c r="CQ675" s="401"/>
      <c r="CR675" s="401"/>
      <c r="CS675" s="401"/>
      <c r="CT675" s="401"/>
      <c r="CU675" s="401"/>
      <c r="CV675" s="401"/>
      <c r="CW675" s="401"/>
      <c r="CX675" s="401"/>
      <c r="CY675" s="401"/>
      <c r="CZ675" s="401"/>
    </row>
    <row r="676" s="405" customFormat="true" ht="25.15" customHeight="true" x14ac:dyDescent="0.2">
      <c r="C676" s="1071"/>
      <c r="D676" s="1072"/>
      <c r="E676" s="697"/>
      <c r="F676" s="697"/>
      <c r="G676" s="697"/>
      <c r="H676" s="1071"/>
      <c r="I676" s="1072"/>
      <c r="J676" s="697"/>
      <c r="K676" s="697"/>
      <c r="L676" s="697"/>
      <c r="M676" s="1071"/>
      <c r="N676" s="1072"/>
      <c r="O676" s="697"/>
      <c r="P676" s="697"/>
      <c r="Q676" s="697"/>
      <c r="AN676" s="398"/>
      <c r="AO676" s="398"/>
      <c r="AP676" s="398"/>
      <c r="AQ676" s="398"/>
      <c r="AR676" s="398"/>
      <c r="AS676" s="398"/>
      <c r="AT676" s="398"/>
      <c r="AU676" s="398"/>
      <c r="AV676" s="398"/>
      <c r="AW676" s="398"/>
      <c r="AX676" s="398"/>
      <c r="AY676" s="398"/>
      <c r="AZ676" s="398"/>
      <c r="BA676" s="401"/>
      <c r="BB676" s="478"/>
      <c r="BC676" s="401"/>
      <c r="BD676" s="401"/>
      <c r="BE676" s="401"/>
      <c r="BF676" s="401"/>
      <c r="BG676" s="401"/>
      <c r="BH676" s="401"/>
      <c r="BI676" s="401"/>
      <c r="BJ676" s="401"/>
      <c r="BK676" s="401"/>
      <c r="BL676" s="401"/>
      <c r="BM676" s="401"/>
      <c r="BN676" s="401"/>
      <c r="BO676" s="401"/>
      <c r="BP676" s="401"/>
      <c r="BQ676" s="401"/>
      <c r="BR676" s="401"/>
      <c r="BS676" s="401"/>
      <c r="BT676" s="401"/>
      <c r="BU676" s="401"/>
      <c r="BV676" s="401"/>
      <c r="BW676" s="401"/>
      <c r="BX676" s="401"/>
      <c r="BY676" s="401"/>
      <c r="BZ676" s="401"/>
      <c r="CA676" s="401"/>
      <c r="CB676" s="401"/>
      <c r="CC676" s="401"/>
      <c r="CD676" s="401"/>
      <c r="CE676" s="401"/>
      <c r="CF676" s="401"/>
      <c r="CG676" s="401"/>
      <c r="CH676" s="401"/>
      <c r="CI676" s="401"/>
      <c r="CJ676" s="401"/>
      <c r="CK676" s="401"/>
      <c r="CL676" s="401"/>
      <c r="CM676" s="401"/>
      <c r="CN676" s="401"/>
      <c r="CO676" s="401"/>
      <c r="CP676" s="401"/>
      <c r="CQ676" s="401"/>
      <c r="CR676" s="401"/>
      <c r="CS676" s="401"/>
      <c r="CT676" s="401"/>
      <c r="CU676" s="401"/>
      <c r="CV676" s="401"/>
      <c r="CW676" s="401"/>
      <c r="CX676" s="401"/>
      <c r="CY676" s="401"/>
      <c r="CZ676" s="401"/>
    </row>
    <row r="677" s="405" customFormat="true" ht="25.15" customHeight="true" x14ac:dyDescent="0.2">
      <c r="C677" s="1071"/>
      <c r="D677" s="1072"/>
      <c r="E677" s="697"/>
      <c r="F677" s="697"/>
      <c r="G677" s="697"/>
      <c r="H677" s="1071"/>
      <c r="I677" s="1072"/>
      <c r="J677" s="697"/>
      <c r="K677" s="697"/>
      <c r="L677" s="697"/>
      <c r="M677" s="1071"/>
      <c r="N677" s="1072"/>
      <c r="O677" s="697"/>
      <c r="P677" s="697"/>
      <c r="Q677" s="697"/>
      <c r="AN677" s="398"/>
      <c r="AO677" s="398"/>
      <c r="AP677" s="398"/>
      <c r="AQ677" s="398"/>
      <c r="AR677" s="398"/>
      <c r="AS677" s="398"/>
      <c r="AT677" s="398"/>
      <c r="AU677" s="398"/>
      <c r="AV677" s="398"/>
      <c r="AW677" s="398"/>
      <c r="AX677" s="398"/>
      <c r="AY677" s="398"/>
      <c r="AZ677" s="398"/>
      <c r="BA677" s="401"/>
      <c r="BB677" s="478"/>
      <c r="BC677" s="401"/>
      <c r="BD677" s="401"/>
      <c r="BE677" s="401"/>
      <c r="BF677" s="401"/>
      <c r="BG677" s="401"/>
      <c r="BH677" s="401"/>
      <c r="BI677" s="401"/>
      <c r="BJ677" s="401"/>
      <c r="BK677" s="401"/>
      <c r="BL677" s="401"/>
      <c r="BM677" s="401"/>
      <c r="BN677" s="401"/>
      <c r="BO677" s="401"/>
      <c r="BP677" s="401"/>
      <c r="BQ677" s="401"/>
      <c r="BR677" s="401"/>
      <c r="BS677" s="401"/>
      <c r="BT677" s="401"/>
      <c r="BU677" s="401"/>
      <c r="BV677" s="401"/>
      <c r="BW677" s="401"/>
      <c r="BX677" s="401"/>
      <c r="BY677" s="401"/>
      <c r="BZ677" s="401"/>
      <c r="CA677" s="401"/>
      <c r="CB677" s="401"/>
      <c r="CC677" s="401"/>
      <c r="CD677" s="401"/>
      <c r="CE677" s="401"/>
      <c r="CF677" s="401"/>
      <c r="CG677" s="401"/>
      <c r="CH677" s="401"/>
      <c r="CI677" s="401"/>
      <c r="CJ677" s="401"/>
      <c r="CK677" s="401"/>
      <c r="CL677" s="401"/>
      <c r="CM677" s="401"/>
      <c r="CN677" s="401"/>
      <c r="CO677" s="401"/>
      <c r="CP677" s="401"/>
      <c r="CQ677" s="401"/>
      <c r="CR677" s="401"/>
      <c r="CS677" s="401"/>
      <c r="CT677" s="401"/>
      <c r="CU677" s="401"/>
      <c r="CV677" s="401"/>
      <c r="CW677" s="401"/>
      <c r="CX677" s="401"/>
      <c r="CY677" s="401"/>
      <c r="CZ677" s="401"/>
    </row>
    <row r="678" s="405" customFormat="true" ht="25.15" customHeight="true" x14ac:dyDescent="0.2">
      <c r="C678" s="1071"/>
      <c r="D678" s="1072"/>
      <c r="E678" s="697"/>
      <c r="F678" s="697"/>
      <c r="G678" s="697"/>
      <c r="H678" s="1071"/>
      <c r="I678" s="1072"/>
      <c r="J678" s="697"/>
      <c r="K678" s="697"/>
      <c r="L678" s="697"/>
      <c r="M678" s="1071"/>
      <c r="N678" s="1072"/>
      <c r="O678" s="697"/>
      <c r="P678" s="697"/>
      <c r="Q678" s="697"/>
      <c r="AN678" s="398"/>
      <c r="AO678" s="398"/>
      <c r="AP678" s="398"/>
      <c r="AQ678" s="398"/>
      <c r="AR678" s="398"/>
      <c r="AS678" s="398"/>
      <c r="AT678" s="398"/>
      <c r="AU678" s="398"/>
      <c r="AV678" s="398"/>
      <c r="AW678" s="398"/>
      <c r="AX678" s="398"/>
      <c r="AY678" s="398"/>
      <c r="AZ678" s="398"/>
      <c r="BA678" s="401"/>
      <c r="BB678" s="478"/>
      <c r="BC678" s="401"/>
      <c r="BD678" s="401"/>
      <c r="BE678" s="401"/>
      <c r="BF678" s="401"/>
      <c r="BG678" s="401"/>
      <c r="BH678" s="401"/>
      <c r="BI678" s="401"/>
      <c r="BJ678" s="401"/>
      <c r="BK678" s="401"/>
      <c r="BL678" s="401"/>
      <c r="BM678" s="401"/>
      <c r="BN678" s="401"/>
      <c r="BO678" s="401"/>
      <c r="BP678" s="401"/>
      <c r="BQ678" s="401"/>
      <c r="BR678" s="401"/>
      <c r="BS678" s="401"/>
      <c r="BT678" s="401"/>
      <c r="BU678" s="401"/>
      <c r="BV678" s="401"/>
      <c r="BW678" s="401"/>
      <c r="BX678" s="401"/>
      <c r="BY678" s="401"/>
      <c r="BZ678" s="401"/>
      <c r="CA678" s="401"/>
      <c r="CB678" s="401"/>
      <c r="CC678" s="401"/>
      <c r="CD678" s="401"/>
      <c r="CE678" s="401"/>
      <c r="CF678" s="401"/>
      <c r="CG678" s="401"/>
      <c r="CH678" s="401"/>
      <c r="CI678" s="401"/>
      <c r="CJ678" s="401"/>
      <c r="CK678" s="401"/>
      <c r="CL678" s="401"/>
      <c r="CM678" s="401"/>
      <c r="CN678" s="401"/>
      <c r="CO678" s="401"/>
      <c r="CP678" s="401"/>
      <c r="CQ678" s="401"/>
      <c r="CR678" s="401"/>
      <c r="CS678" s="401"/>
      <c r="CT678" s="401"/>
      <c r="CU678" s="401"/>
      <c r="CV678" s="401"/>
      <c r="CW678" s="401"/>
      <c r="CX678" s="401"/>
      <c r="CY678" s="401"/>
      <c r="CZ678" s="401"/>
    </row>
    <row r="679" s="405" customFormat="true" ht="25.15" customHeight="true" x14ac:dyDescent="0.2">
      <c r="C679" s="1071"/>
      <c r="D679" s="1072"/>
      <c r="E679" s="697"/>
      <c r="F679" s="697"/>
      <c r="G679" s="697"/>
      <c r="H679" s="1071"/>
      <c r="I679" s="1072"/>
      <c r="J679" s="697"/>
      <c r="K679" s="697"/>
      <c r="L679" s="697"/>
      <c r="M679" s="1071"/>
      <c r="N679" s="1072"/>
      <c r="O679" s="697"/>
      <c r="P679" s="697"/>
      <c r="Q679" s="697"/>
      <c r="AN679" s="398"/>
      <c r="AO679" s="398"/>
      <c r="AP679" s="398"/>
      <c r="AQ679" s="398"/>
      <c r="AR679" s="398"/>
      <c r="AS679" s="398"/>
      <c r="AT679" s="398"/>
      <c r="AU679" s="398"/>
      <c r="AV679" s="398"/>
      <c r="AW679" s="398"/>
      <c r="AX679" s="398"/>
      <c r="AY679" s="398"/>
      <c r="AZ679" s="398"/>
      <c r="BA679" s="401"/>
      <c r="BB679" s="478"/>
      <c r="BC679" s="401"/>
      <c r="BD679" s="401"/>
      <c r="BE679" s="401"/>
      <c r="BF679" s="401"/>
      <c r="BG679" s="401"/>
      <c r="BH679" s="401"/>
      <c r="BI679" s="401"/>
      <c r="BJ679" s="401"/>
      <c r="BK679" s="401"/>
      <c r="BL679" s="401"/>
      <c r="BM679" s="401"/>
      <c r="BN679" s="401"/>
      <c r="BO679" s="401"/>
      <c r="BP679" s="401"/>
      <c r="BQ679" s="401"/>
      <c r="BR679" s="401"/>
      <c r="BS679" s="401"/>
      <c r="BT679" s="401"/>
      <c r="BU679" s="401"/>
      <c r="BV679" s="401"/>
      <c r="BW679" s="401"/>
      <c r="BX679" s="401"/>
      <c r="BY679" s="401"/>
      <c r="BZ679" s="401"/>
      <c r="CA679" s="401"/>
      <c r="CB679" s="401"/>
      <c r="CC679" s="401"/>
      <c r="CD679" s="401"/>
      <c r="CE679" s="401"/>
      <c r="CF679" s="401"/>
      <c r="CG679" s="401"/>
      <c r="CH679" s="401"/>
      <c r="CI679" s="401"/>
      <c r="CJ679" s="401"/>
      <c r="CK679" s="401"/>
      <c r="CL679" s="401"/>
      <c r="CM679" s="401"/>
      <c r="CN679" s="401"/>
      <c r="CO679" s="401"/>
      <c r="CP679" s="401"/>
      <c r="CQ679" s="401"/>
      <c r="CR679" s="401"/>
      <c r="CS679" s="401"/>
      <c r="CT679" s="401"/>
      <c r="CU679" s="401"/>
      <c r="CV679" s="401"/>
      <c r="CW679" s="401"/>
      <c r="CX679" s="401"/>
      <c r="CY679" s="401"/>
      <c r="CZ679" s="401"/>
    </row>
    <row r="680" s="405" customFormat="true" ht="25.15" customHeight="true" x14ac:dyDescent="0.2">
      <c r="C680" s="1071"/>
      <c r="D680" s="1072"/>
      <c r="E680" s="697"/>
      <c r="F680" s="697"/>
      <c r="G680" s="697"/>
      <c r="H680" s="1071"/>
      <c r="I680" s="1072"/>
      <c r="J680" s="697"/>
      <c r="K680" s="697"/>
      <c r="L680" s="697"/>
      <c r="M680" s="1071"/>
      <c r="N680" s="1072"/>
      <c r="O680" s="697"/>
      <c r="P680" s="697"/>
      <c r="Q680" s="697"/>
      <c r="AN680" s="398"/>
      <c r="AO680" s="398"/>
      <c r="AP680" s="398"/>
      <c r="AQ680" s="398"/>
      <c r="AR680" s="398"/>
      <c r="AS680" s="398"/>
      <c r="AT680" s="398"/>
      <c r="AU680" s="398"/>
      <c r="AV680" s="398"/>
      <c r="AW680" s="398"/>
      <c r="AX680" s="398"/>
      <c r="AY680" s="398"/>
      <c r="AZ680" s="398"/>
      <c r="BA680" s="401"/>
      <c r="BB680" s="478"/>
      <c r="BC680" s="401"/>
      <c r="BD680" s="401"/>
      <c r="BE680" s="401"/>
      <c r="BF680" s="401"/>
      <c r="BG680" s="401"/>
      <c r="BH680" s="401"/>
      <c r="BI680" s="401"/>
      <c r="BJ680" s="401"/>
      <c r="BK680" s="401"/>
      <c r="BL680" s="401"/>
      <c r="BM680" s="401"/>
      <c r="BN680" s="401"/>
      <c r="BO680" s="401"/>
      <c r="BP680" s="401"/>
      <c r="BQ680" s="401"/>
      <c r="BR680" s="401"/>
      <c r="BS680" s="401"/>
      <c r="BT680" s="401"/>
      <c r="BU680" s="401"/>
      <c r="BV680" s="401"/>
      <c r="BW680" s="401"/>
      <c r="BX680" s="401"/>
      <c r="BY680" s="401"/>
      <c r="BZ680" s="401"/>
      <c r="CA680" s="401"/>
      <c r="CB680" s="401"/>
      <c r="CC680" s="401"/>
      <c r="CD680" s="401"/>
      <c r="CE680" s="401"/>
      <c r="CF680" s="401"/>
      <c r="CG680" s="401"/>
      <c r="CH680" s="401"/>
      <c r="CI680" s="401"/>
      <c r="CJ680" s="401"/>
      <c r="CK680" s="401"/>
      <c r="CL680" s="401"/>
      <c r="CM680" s="401"/>
      <c r="CN680" s="401"/>
      <c r="CO680" s="401"/>
      <c r="CP680" s="401"/>
      <c r="CQ680" s="401"/>
      <c r="CR680" s="401"/>
      <c r="CS680" s="401"/>
      <c r="CT680" s="401"/>
      <c r="CU680" s="401"/>
      <c r="CV680" s="401"/>
      <c r="CW680" s="401"/>
      <c r="CX680" s="401"/>
      <c r="CY680" s="401"/>
      <c r="CZ680" s="401"/>
    </row>
    <row r="681" s="405" customFormat="true" ht="25.15" customHeight="true" x14ac:dyDescent="0.2">
      <c r="C681" s="1071"/>
      <c r="D681" s="1072"/>
      <c r="E681" s="697"/>
      <c r="F681" s="697"/>
      <c r="G681" s="697"/>
      <c r="H681" s="1071"/>
      <c r="I681" s="1072"/>
      <c r="J681" s="697"/>
      <c r="K681" s="697"/>
      <c r="L681" s="697"/>
      <c r="M681" s="1071"/>
      <c r="N681" s="1072"/>
      <c r="O681" s="697"/>
      <c r="P681" s="697"/>
      <c r="Q681" s="697"/>
      <c r="AN681" s="398"/>
      <c r="AO681" s="398"/>
      <c r="AP681" s="398"/>
      <c r="AQ681" s="398"/>
      <c r="AR681" s="398"/>
      <c r="AS681" s="398"/>
      <c r="AT681" s="398"/>
      <c r="AU681" s="398"/>
      <c r="AV681" s="398"/>
      <c r="AW681" s="398"/>
      <c r="AX681" s="398"/>
      <c r="AY681" s="398"/>
      <c r="AZ681" s="398"/>
      <c r="BA681" s="401"/>
      <c r="BB681" s="478"/>
      <c r="BC681" s="401"/>
      <c r="BD681" s="401"/>
      <c r="BE681" s="401"/>
      <c r="BF681" s="401"/>
      <c r="BG681" s="401"/>
      <c r="BH681" s="401"/>
      <c r="BI681" s="401"/>
      <c r="BJ681" s="401"/>
      <c r="BK681" s="401"/>
      <c r="BL681" s="401"/>
      <c r="BM681" s="401"/>
      <c r="BN681" s="401"/>
      <c r="BO681" s="401"/>
      <c r="BP681" s="401"/>
      <c r="BQ681" s="401"/>
      <c r="BR681" s="401"/>
      <c r="BS681" s="401"/>
      <c r="BT681" s="401"/>
      <c r="BU681" s="401"/>
      <c r="BV681" s="401"/>
      <c r="BW681" s="401"/>
      <c r="BX681" s="401"/>
      <c r="BY681" s="401"/>
      <c r="BZ681" s="401"/>
      <c r="CA681" s="401"/>
      <c r="CB681" s="401"/>
      <c r="CC681" s="401"/>
      <c r="CD681" s="401"/>
      <c r="CE681" s="401"/>
      <c r="CF681" s="401"/>
      <c r="CG681" s="401"/>
      <c r="CH681" s="401"/>
      <c r="CI681" s="401"/>
      <c r="CJ681" s="401"/>
      <c r="CK681" s="401"/>
      <c r="CL681" s="401"/>
      <c r="CM681" s="401"/>
      <c r="CN681" s="401"/>
      <c r="CO681" s="401"/>
      <c r="CP681" s="401"/>
      <c r="CQ681" s="401"/>
      <c r="CR681" s="401"/>
      <c r="CS681" s="401"/>
      <c r="CT681" s="401"/>
      <c r="CU681" s="401"/>
      <c r="CV681" s="401"/>
      <c r="CW681" s="401"/>
      <c r="CX681" s="401"/>
      <c r="CY681" s="401"/>
      <c r="CZ681" s="401"/>
    </row>
    <row r="682" s="405" customFormat="true" ht="25.15" customHeight="true" x14ac:dyDescent="0.2">
      <c r="C682" s="1071"/>
      <c r="D682" s="1072"/>
      <c r="E682" s="697"/>
      <c r="F682" s="697"/>
      <c r="G682" s="697"/>
      <c r="H682" s="1071"/>
      <c r="I682" s="1072"/>
      <c r="J682" s="697"/>
      <c r="K682" s="697"/>
      <c r="L682" s="697"/>
      <c r="M682" s="1071"/>
      <c r="N682" s="1072"/>
      <c r="O682" s="697"/>
      <c r="P682" s="697"/>
      <c r="Q682" s="697"/>
      <c r="AN682" s="398"/>
      <c r="AO682" s="398"/>
      <c r="AP682" s="398"/>
      <c r="AQ682" s="398"/>
      <c r="AR682" s="398"/>
      <c r="AS682" s="398"/>
      <c r="AT682" s="398"/>
      <c r="AU682" s="398"/>
      <c r="AV682" s="398"/>
      <c r="AW682" s="398"/>
      <c r="AX682" s="398"/>
      <c r="AY682" s="398"/>
      <c r="AZ682" s="398"/>
      <c r="BA682" s="401"/>
      <c r="BB682" s="478"/>
      <c r="BC682" s="401"/>
      <c r="BD682" s="401"/>
      <c r="BE682" s="401"/>
      <c r="BF682" s="401"/>
      <c r="BG682" s="401"/>
      <c r="BH682" s="401"/>
      <c r="BI682" s="401"/>
      <c r="BJ682" s="401"/>
      <c r="BK682" s="401"/>
      <c r="BL682" s="401"/>
      <c r="BM682" s="401"/>
      <c r="BN682" s="401"/>
      <c r="BO682" s="401"/>
      <c r="BP682" s="401"/>
      <c r="BQ682" s="401"/>
      <c r="BR682" s="401"/>
      <c r="BS682" s="401"/>
      <c r="BT682" s="401"/>
      <c r="BU682" s="401"/>
      <c r="BV682" s="401"/>
      <c r="BW682" s="401"/>
      <c r="BX682" s="401"/>
      <c r="BY682" s="401"/>
      <c r="BZ682" s="401"/>
      <c r="CA682" s="401"/>
      <c r="CB682" s="401"/>
      <c r="CC682" s="401"/>
      <c r="CD682" s="401"/>
      <c r="CE682" s="401"/>
      <c r="CF682" s="401"/>
      <c r="CG682" s="401"/>
      <c r="CH682" s="401"/>
      <c r="CI682" s="401"/>
      <c r="CJ682" s="401"/>
      <c r="CK682" s="401"/>
      <c r="CL682" s="401"/>
      <c r="CM682" s="401"/>
      <c r="CN682" s="401"/>
      <c r="CO682" s="401"/>
      <c r="CP682" s="401"/>
      <c r="CQ682" s="401"/>
      <c r="CR682" s="401"/>
      <c r="CS682" s="401"/>
      <c r="CT682" s="401"/>
      <c r="CU682" s="401"/>
      <c r="CV682" s="401"/>
      <c r="CW682" s="401"/>
      <c r="CX682" s="401"/>
      <c r="CY682" s="401"/>
      <c r="CZ682" s="401"/>
    </row>
    <row r="683" s="405" customFormat="true" ht="25.15" customHeight="true" x14ac:dyDescent="0.2">
      <c r="C683" s="1071"/>
      <c r="D683" s="1072"/>
      <c r="E683" s="697"/>
      <c r="F683" s="697"/>
      <c r="G683" s="697"/>
      <c r="H683" s="1071"/>
      <c r="I683" s="1072"/>
      <c r="J683" s="697"/>
      <c r="K683" s="697"/>
      <c r="L683" s="697"/>
      <c r="M683" s="1071"/>
      <c r="N683" s="1072"/>
      <c r="O683" s="697"/>
      <c r="P683" s="697"/>
      <c r="Q683" s="697"/>
      <c r="AN683" s="398"/>
      <c r="AO683" s="398"/>
      <c r="AP683" s="398"/>
      <c r="AQ683" s="398"/>
      <c r="AR683" s="398"/>
      <c r="AS683" s="398"/>
      <c r="AT683" s="398"/>
      <c r="AU683" s="398"/>
      <c r="AV683" s="398"/>
      <c r="AW683" s="398"/>
      <c r="AX683" s="398"/>
      <c r="AY683" s="398"/>
      <c r="AZ683" s="398"/>
      <c r="BA683" s="401"/>
      <c r="BB683" s="478"/>
      <c r="BC683" s="401"/>
      <c r="BD683" s="401"/>
      <c r="BE683" s="401"/>
      <c r="BF683" s="401"/>
      <c r="BG683" s="401"/>
      <c r="BH683" s="401"/>
      <c r="BI683" s="401"/>
      <c r="BJ683" s="401"/>
      <c r="BK683" s="401"/>
      <c r="BL683" s="401"/>
      <c r="BM683" s="401"/>
      <c r="BN683" s="401"/>
      <c r="BO683" s="401"/>
      <c r="BP683" s="401"/>
      <c r="BQ683" s="401"/>
      <c r="BR683" s="401"/>
      <c r="BS683" s="401"/>
      <c r="BT683" s="401"/>
      <c r="BU683" s="401"/>
      <c r="BV683" s="401"/>
      <c r="BW683" s="401"/>
      <c r="BX683" s="401"/>
      <c r="BY683" s="401"/>
      <c r="BZ683" s="401"/>
      <c r="CA683" s="401"/>
      <c r="CB683" s="401"/>
      <c r="CC683" s="401"/>
      <c r="CD683" s="401"/>
      <c r="CE683" s="401"/>
      <c r="CF683" s="401"/>
      <c r="CG683" s="401"/>
      <c r="CH683" s="401"/>
      <c r="CI683" s="401"/>
      <c r="CJ683" s="401"/>
      <c r="CK683" s="401"/>
      <c r="CL683" s="401"/>
      <c r="CM683" s="401"/>
      <c r="CN683" s="401"/>
      <c r="CO683" s="401"/>
      <c r="CP683" s="401"/>
      <c r="CQ683" s="401"/>
      <c r="CR683" s="401"/>
      <c r="CS683" s="401"/>
      <c r="CT683" s="401"/>
      <c r="CU683" s="401"/>
      <c r="CV683" s="401"/>
      <c r="CW683" s="401"/>
      <c r="CX683" s="401"/>
      <c r="CY683" s="401"/>
      <c r="CZ683" s="401"/>
    </row>
    <row r="684" s="405" customFormat="true" ht="25.15" customHeight="true" x14ac:dyDescent="0.2">
      <c r="C684" s="1071"/>
      <c r="D684" s="1072"/>
      <c r="E684" s="697"/>
      <c r="F684" s="697"/>
      <c r="G684" s="697"/>
      <c r="H684" s="1071"/>
      <c r="I684" s="1072"/>
      <c r="J684" s="697"/>
      <c r="K684" s="697"/>
      <c r="L684" s="697"/>
      <c r="M684" s="1071"/>
      <c r="N684" s="1072"/>
      <c r="O684" s="697"/>
      <c r="P684" s="697"/>
      <c r="Q684" s="697"/>
      <c r="AN684" s="398"/>
      <c r="AO684" s="398"/>
      <c r="AP684" s="398"/>
      <c r="AQ684" s="398"/>
      <c r="AR684" s="398"/>
      <c r="AS684" s="398"/>
      <c r="AT684" s="398"/>
      <c r="AU684" s="398"/>
      <c r="AV684" s="398"/>
      <c r="AW684" s="398"/>
      <c r="AX684" s="398"/>
      <c r="AY684" s="398"/>
      <c r="AZ684" s="398"/>
      <c r="BA684" s="401"/>
      <c r="BB684" s="478"/>
      <c r="BC684" s="401"/>
      <c r="BD684" s="401"/>
      <c r="BE684" s="401"/>
      <c r="BF684" s="401"/>
      <c r="BG684" s="401"/>
      <c r="BH684" s="401"/>
      <c r="BI684" s="401"/>
      <c r="BJ684" s="401"/>
      <c r="BK684" s="401"/>
      <c r="BL684" s="401"/>
      <c r="BM684" s="401"/>
      <c r="BN684" s="401"/>
      <c r="BO684" s="401"/>
      <c r="BP684" s="401"/>
      <c r="BQ684" s="401"/>
      <c r="BR684" s="401"/>
      <c r="BS684" s="401"/>
      <c r="BT684" s="401"/>
      <c r="BU684" s="401"/>
      <c r="BV684" s="401"/>
      <c r="BW684" s="401"/>
      <c r="BX684" s="401"/>
      <c r="BY684" s="401"/>
      <c r="BZ684" s="401"/>
      <c r="CA684" s="401"/>
      <c r="CB684" s="401"/>
      <c r="CC684" s="401"/>
      <c r="CD684" s="401"/>
      <c r="CE684" s="401"/>
      <c r="CF684" s="401"/>
      <c r="CG684" s="401"/>
      <c r="CH684" s="401"/>
      <c r="CI684" s="401"/>
      <c r="CJ684" s="401"/>
      <c r="CK684" s="401"/>
      <c r="CL684" s="401"/>
      <c r="CM684" s="401"/>
      <c r="CN684" s="401"/>
      <c r="CO684" s="401"/>
      <c r="CP684" s="401"/>
      <c r="CQ684" s="401"/>
      <c r="CR684" s="401"/>
      <c r="CS684" s="401"/>
      <c r="CT684" s="401"/>
      <c r="CU684" s="401"/>
      <c r="CV684" s="401"/>
      <c r="CW684" s="401"/>
      <c r="CX684" s="401"/>
      <c r="CY684" s="401"/>
      <c r="CZ684" s="401"/>
    </row>
    <row r="685" s="405" customFormat="true" ht="25.15" customHeight="true" x14ac:dyDescent="0.2">
      <c r="C685" s="1071"/>
      <c r="D685" s="1072"/>
      <c r="E685" s="697"/>
      <c r="F685" s="697"/>
      <c r="G685" s="697"/>
      <c r="H685" s="1071"/>
      <c r="I685" s="1072"/>
      <c r="J685" s="697"/>
      <c r="K685" s="697"/>
      <c r="L685" s="697"/>
      <c r="M685" s="1071"/>
      <c r="N685" s="1072"/>
      <c r="O685" s="697"/>
      <c r="P685" s="697"/>
      <c r="Q685" s="697"/>
      <c r="AN685" s="398"/>
      <c r="AO685" s="398"/>
      <c r="AP685" s="398"/>
      <c r="AQ685" s="398"/>
      <c r="AR685" s="398"/>
      <c r="AS685" s="398"/>
      <c r="AT685" s="398"/>
      <c r="AU685" s="398"/>
      <c r="AV685" s="398"/>
      <c r="AW685" s="398"/>
      <c r="AX685" s="398"/>
      <c r="AY685" s="398"/>
      <c r="AZ685" s="398"/>
      <c r="BA685" s="401"/>
      <c r="BB685" s="478"/>
      <c r="BC685" s="401"/>
      <c r="BD685" s="401"/>
      <c r="BE685" s="401"/>
      <c r="BF685" s="401"/>
      <c r="BG685" s="401"/>
      <c r="BH685" s="401"/>
      <c r="BI685" s="401"/>
      <c r="BJ685" s="401"/>
      <c r="BK685" s="401"/>
      <c r="BL685" s="401"/>
      <c r="BM685" s="401"/>
      <c r="BN685" s="401"/>
      <c r="BO685" s="401"/>
      <c r="BP685" s="401"/>
      <c r="BQ685" s="401"/>
      <c r="BR685" s="401"/>
      <c r="BS685" s="401"/>
      <c r="BT685" s="401"/>
      <c r="BU685" s="401"/>
      <c r="BV685" s="401"/>
      <c r="BW685" s="401"/>
      <c r="BX685" s="401"/>
      <c r="BY685" s="401"/>
      <c r="BZ685" s="401"/>
      <c r="CA685" s="401"/>
      <c r="CB685" s="401"/>
      <c r="CC685" s="401"/>
      <c r="CD685" s="401"/>
      <c r="CE685" s="401"/>
      <c r="CF685" s="401"/>
      <c r="CG685" s="401"/>
      <c r="CH685" s="401"/>
      <c r="CI685" s="401"/>
      <c r="CJ685" s="401"/>
      <c r="CK685" s="401"/>
      <c r="CL685" s="401"/>
      <c r="CM685" s="401"/>
      <c r="CN685" s="401"/>
      <c r="CO685" s="401"/>
      <c r="CP685" s="401"/>
      <c r="CQ685" s="401"/>
      <c r="CR685" s="401"/>
      <c r="CS685" s="401"/>
      <c r="CT685" s="401"/>
      <c r="CU685" s="401"/>
      <c r="CV685" s="401"/>
      <c r="CW685" s="401"/>
      <c r="CX685" s="401"/>
      <c r="CY685" s="401"/>
      <c r="CZ685" s="401"/>
    </row>
    <row r="686" s="405" customFormat="true" ht="25.15" customHeight="true" x14ac:dyDescent="0.2">
      <c r="C686" s="1071"/>
      <c r="D686" s="1072"/>
      <c r="E686" s="697"/>
      <c r="F686" s="697"/>
      <c r="G686" s="697"/>
      <c r="H686" s="1071"/>
      <c r="I686" s="1072"/>
      <c r="J686" s="697"/>
      <c r="K686" s="697"/>
      <c r="L686" s="697"/>
      <c r="M686" s="1071"/>
      <c r="N686" s="1072"/>
      <c r="O686" s="697"/>
      <c r="P686" s="697"/>
      <c r="Q686" s="697"/>
      <c r="AN686" s="398"/>
      <c r="AO686" s="398"/>
      <c r="AP686" s="398"/>
      <c r="AQ686" s="398"/>
      <c r="AR686" s="398"/>
      <c r="AS686" s="398"/>
      <c r="AT686" s="398"/>
      <c r="AU686" s="398"/>
      <c r="AV686" s="398"/>
      <c r="AW686" s="398"/>
      <c r="AX686" s="398"/>
      <c r="AY686" s="398"/>
      <c r="AZ686" s="398"/>
      <c r="BA686" s="401"/>
      <c r="BB686" s="478"/>
      <c r="BC686" s="401"/>
      <c r="BD686" s="401"/>
      <c r="BE686" s="401"/>
      <c r="BF686" s="401"/>
      <c r="BG686" s="401"/>
      <c r="BH686" s="401"/>
      <c r="BI686" s="401"/>
      <c r="BJ686" s="401"/>
      <c r="BK686" s="401"/>
      <c r="BL686" s="401"/>
      <c r="BM686" s="401"/>
      <c r="BN686" s="401"/>
      <c r="BO686" s="401"/>
      <c r="BP686" s="401"/>
      <c r="BQ686" s="401"/>
      <c r="BR686" s="401"/>
      <c r="BS686" s="401"/>
      <c r="BT686" s="401"/>
      <c r="BU686" s="401"/>
      <c r="BV686" s="401"/>
      <c r="BW686" s="401"/>
      <c r="BX686" s="401"/>
      <c r="BY686" s="401"/>
      <c r="BZ686" s="401"/>
      <c r="CA686" s="401"/>
      <c r="CB686" s="401"/>
      <c r="CC686" s="401"/>
      <c r="CD686" s="401"/>
      <c r="CE686" s="401"/>
      <c r="CF686" s="401"/>
      <c r="CG686" s="401"/>
      <c r="CH686" s="401"/>
      <c r="CI686" s="401"/>
      <c r="CJ686" s="401"/>
      <c r="CK686" s="401"/>
      <c r="CL686" s="401"/>
      <c r="CM686" s="401"/>
      <c r="CN686" s="401"/>
      <c r="CO686" s="401"/>
      <c r="CP686" s="401"/>
      <c r="CQ686" s="401"/>
      <c r="CR686" s="401"/>
      <c r="CS686" s="401"/>
      <c r="CT686" s="401"/>
      <c r="CU686" s="401"/>
      <c r="CV686" s="401"/>
      <c r="CW686" s="401"/>
      <c r="CX686" s="401"/>
      <c r="CY686" s="401"/>
      <c r="CZ686" s="401"/>
    </row>
    <row r="687" s="405" customFormat="true" ht="25.15" customHeight="true" x14ac:dyDescent="0.2">
      <c r="C687" s="1071"/>
      <c r="D687" s="1072"/>
      <c r="E687" s="697"/>
      <c r="F687" s="697"/>
      <c r="G687" s="697"/>
      <c r="H687" s="1071"/>
      <c r="I687" s="1072"/>
      <c r="J687" s="697"/>
      <c r="K687" s="697"/>
      <c r="L687" s="697"/>
      <c r="M687" s="1071"/>
      <c r="N687" s="1072"/>
      <c r="O687" s="697"/>
      <c r="P687" s="697"/>
      <c r="Q687" s="697"/>
      <c r="AN687" s="398"/>
      <c r="AO687" s="398"/>
      <c r="AP687" s="398"/>
      <c r="AQ687" s="398"/>
      <c r="AR687" s="398"/>
      <c r="AS687" s="398"/>
      <c r="AT687" s="398"/>
      <c r="AU687" s="398"/>
      <c r="AV687" s="398"/>
      <c r="AW687" s="398"/>
      <c r="AX687" s="398"/>
      <c r="AY687" s="398"/>
      <c r="AZ687" s="398"/>
      <c r="BA687" s="401"/>
      <c r="BB687" s="478"/>
      <c r="BC687" s="401"/>
      <c r="BD687" s="401"/>
      <c r="BE687" s="401"/>
      <c r="BF687" s="401"/>
      <c r="BG687" s="401"/>
      <c r="BH687" s="401"/>
      <c r="BI687" s="401"/>
      <c r="BJ687" s="401"/>
      <c r="BK687" s="401"/>
      <c r="BL687" s="401"/>
      <c r="BM687" s="401"/>
      <c r="BN687" s="401"/>
      <c r="BO687" s="401"/>
      <c r="BP687" s="401"/>
      <c r="BQ687" s="401"/>
      <c r="BR687" s="401"/>
      <c r="BS687" s="401"/>
      <c r="BT687" s="401"/>
      <c r="BU687" s="401"/>
      <c r="BV687" s="401"/>
      <c r="BW687" s="401"/>
      <c r="BX687" s="401"/>
      <c r="BY687" s="401"/>
      <c r="BZ687" s="401"/>
      <c r="CA687" s="401"/>
      <c r="CB687" s="401"/>
      <c r="CC687" s="401"/>
      <c r="CD687" s="401"/>
      <c r="CE687" s="401"/>
      <c r="CF687" s="401"/>
      <c r="CG687" s="401"/>
      <c r="CH687" s="401"/>
      <c r="CI687" s="401"/>
      <c r="CJ687" s="401"/>
      <c r="CK687" s="401"/>
      <c r="CL687" s="401"/>
      <c r="CM687" s="401"/>
      <c r="CN687" s="401"/>
      <c r="CO687" s="401"/>
      <c r="CP687" s="401"/>
      <c r="CQ687" s="401"/>
      <c r="CR687" s="401"/>
      <c r="CS687" s="401"/>
      <c r="CT687" s="401"/>
      <c r="CU687" s="401"/>
      <c r="CV687" s="401"/>
      <c r="CW687" s="401"/>
      <c r="CX687" s="401"/>
      <c r="CY687" s="401"/>
      <c r="CZ687" s="401"/>
    </row>
    <row r="688" s="405" customFormat="true" ht="25.15" customHeight="true" x14ac:dyDescent="0.2">
      <c r="C688" s="1071"/>
      <c r="D688" s="1072"/>
      <c r="E688" s="697"/>
      <c r="F688" s="697"/>
      <c r="G688" s="697"/>
      <c r="H688" s="1071"/>
      <c r="I688" s="1072"/>
      <c r="J688" s="697"/>
      <c r="K688" s="697"/>
      <c r="L688" s="697"/>
      <c r="M688" s="1071"/>
      <c r="N688" s="1072"/>
      <c r="O688" s="697"/>
      <c r="P688" s="697"/>
      <c r="Q688" s="697"/>
      <c r="AN688" s="398"/>
      <c r="AO688" s="398"/>
      <c r="AP688" s="398"/>
      <c r="AQ688" s="398"/>
      <c r="AR688" s="398"/>
      <c r="AS688" s="398"/>
      <c r="AT688" s="398"/>
      <c r="AU688" s="398"/>
      <c r="AV688" s="398"/>
      <c r="AW688" s="398"/>
      <c r="AX688" s="398"/>
      <c r="AY688" s="398"/>
      <c r="AZ688" s="398"/>
      <c r="BA688" s="401"/>
      <c r="BB688" s="478"/>
      <c r="BC688" s="401"/>
      <c r="BD688" s="401"/>
      <c r="BE688" s="401"/>
      <c r="BF688" s="401"/>
      <c r="BG688" s="401"/>
      <c r="BH688" s="401"/>
      <c r="BI688" s="401"/>
      <c r="BJ688" s="401"/>
      <c r="BK688" s="401"/>
      <c r="BL688" s="401"/>
      <c r="BM688" s="401"/>
      <c r="BN688" s="401"/>
      <c r="BO688" s="401"/>
      <c r="BP688" s="401"/>
      <c r="BQ688" s="401"/>
      <c r="BR688" s="401"/>
      <c r="BS688" s="401"/>
      <c r="BT688" s="401"/>
      <c r="BU688" s="401"/>
      <c r="BV688" s="401"/>
      <c r="BW688" s="401"/>
      <c r="BX688" s="401"/>
      <c r="BY688" s="401"/>
      <c r="BZ688" s="401"/>
      <c r="CA688" s="401"/>
      <c r="CB688" s="401"/>
      <c r="CC688" s="401"/>
      <c r="CD688" s="401"/>
      <c r="CE688" s="401"/>
      <c r="CF688" s="401"/>
      <c r="CG688" s="401"/>
      <c r="CH688" s="401"/>
      <c r="CI688" s="401"/>
      <c r="CJ688" s="401"/>
      <c r="CK688" s="401"/>
      <c r="CL688" s="401"/>
      <c r="CM688" s="401"/>
      <c r="CN688" s="401"/>
      <c r="CO688" s="401"/>
      <c r="CP688" s="401"/>
      <c r="CQ688" s="401"/>
      <c r="CR688" s="401"/>
      <c r="CS688" s="401"/>
      <c r="CT688" s="401"/>
      <c r="CU688" s="401"/>
      <c r="CV688" s="401"/>
      <c r="CW688" s="401"/>
      <c r="CX688" s="401"/>
      <c r="CY688" s="401"/>
      <c r="CZ688" s="401"/>
    </row>
    <row r="689" s="405" customFormat="true" ht="25.15" customHeight="true" x14ac:dyDescent="0.2">
      <c r="C689" s="1071"/>
      <c r="D689" s="1072"/>
      <c r="E689" s="697"/>
      <c r="F689" s="697"/>
      <c r="G689" s="697"/>
      <c r="H689" s="1071"/>
      <c r="I689" s="1072"/>
      <c r="J689" s="697"/>
      <c r="K689" s="697"/>
      <c r="L689" s="697"/>
      <c r="M689" s="1071"/>
      <c r="N689" s="1072"/>
      <c r="O689" s="697"/>
      <c r="P689" s="697"/>
      <c r="Q689" s="697"/>
      <c r="AN689" s="398"/>
      <c r="AO689" s="398"/>
      <c r="AP689" s="398"/>
      <c r="AQ689" s="398"/>
      <c r="AR689" s="398"/>
      <c r="AS689" s="398"/>
      <c r="AT689" s="398"/>
      <c r="AU689" s="398"/>
      <c r="AV689" s="398"/>
      <c r="AW689" s="398"/>
      <c r="AX689" s="398"/>
      <c r="AY689" s="398"/>
      <c r="AZ689" s="398"/>
      <c r="BA689" s="401"/>
      <c r="BB689" s="478"/>
      <c r="BC689" s="401"/>
      <c r="BD689" s="401"/>
      <c r="BE689" s="401"/>
      <c r="BF689" s="401"/>
      <c r="BG689" s="401"/>
      <c r="BH689" s="401"/>
      <c r="BI689" s="401"/>
      <c r="BJ689" s="401"/>
      <c r="BK689" s="401"/>
      <c r="BL689" s="401"/>
      <c r="BM689" s="401"/>
      <c r="BN689" s="401"/>
      <c r="BO689" s="401"/>
      <c r="BP689" s="401"/>
      <c r="BQ689" s="401"/>
      <c r="BR689" s="401"/>
      <c r="BS689" s="401"/>
      <c r="BT689" s="401"/>
      <c r="BU689" s="401"/>
      <c r="BV689" s="401"/>
      <c r="BW689" s="401"/>
      <c r="BX689" s="401"/>
      <c r="BY689" s="401"/>
      <c r="BZ689" s="401"/>
      <c r="CA689" s="401"/>
      <c r="CB689" s="401"/>
      <c r="CC689" s="401"/>
      <c r="CD689" s="401"/>
      <c r="CE689" s="401"/>
      <c r="CF689" s="401"/>
      <c r="CG689" s="401"/>
      <c r="CH689" s="401"/>
      <c r="CI689" s="401"/>
      <c r="CJ689" s="401"/>
      <c r="CK689" s="401"/>
      <c r="CL689" s="401"/>
      <c r="CM689" s="401"/>
      <c r="CN689" s="401"/>
      <c r="CO689" s="401"/>
      <c r="CP689" s="401"/>
      <c r="CQ689" s="401"/>
      <c r="CR689" s="401"/>
      <c r="CS689" s="401"/>
      <c r="CT689" s="401"/>
      <c r="CU689" s="401"/>
      <c r="CV689" s="401"/>
      <c r="CW689" s="401"/>
      <c r="CX689" s="401"/>
      <c r="CY689" s="401"/>
      <c r="CZ689" s="401"/>
    </row>
    <row r="690" s="405" customFormat="true" ht="25.15" customHeight="true" x14ac:dyDescent="0.2">
      <c r="C690" s="1071"/>
      <c r="D690" s="1072"/>
      <c r="E690" s="697"/>
      <c r="F690" s="697"/>
      <c r="G690" s="697"/>
      <c r="H690" s="1071"/>
      <c r="I690" s="1072"/>
      <c r="J690" s="697"/>
      <c r="K690" s="697"/>
      <c r="L690" s="697"/>
      <c r="M690" s="1071"/>
      <c r="N690" s="1072"/>
      <c r="O690" s="697"/>
      <c r="P690" s="697"/>
      <c r="Q690" s="697"/>
      <c r="AN690" s="398"/>
      <c r="AO690" s="398"/>
      <c r="AP690" s="398"/>
      <c r="AQ690" s="398"/>
      <c r="AR690" s="398"/>
      <c r="AS690" s="398"/>
      <c r="AT690" s="398"/>
      <c r="AU690" s="398"/>
      <c r="AV690" s="398"/>
      <c r="AW690" s="398"/>
      <c r="AX690" s="398"/>
      <c r="AY690" s="398"/>
      <c r="AZ690" s="398"/>
      <c r="BA690" s="401"/>
      <c r="BB690" s="478"/>
      <c r="BC690" s="401"/>
      <c r="BD690" s="401"/>
      <c r="BE690" s="401"/>
      <c r="BF690" s="401"/>
      <c r="BG690" s="401"/>
      <c r="BH690" s="401"/>
      <c r="BI690" s="401"/>
      <c r="BJ690" s="401"/>
      <c r="BK690" s="401"/>
      <c r="BL690" s="401"/>
      <c r="BM690" s="401"/>
      <c r="BN690" s="401"/>
      <c r="BO690" s="401"/>
      <c r="BP690" s="401"/>
      <c r="BQ690" s="401"/>
      <c r="BR690" s="401"/>
      <c r="BS690" s="401"/>
      <c r="BT690" s="401"/>
      <c r="BU690" s="401"/>
      <c r="BV690" s="401"/>
      <c r="BW690" s="401"/>
      <c r="BX690" s="401"/>
      <c r="BY690" s="401"/>
      <c r="BZ690" s="401"/>
      <c r="CA690" s="401"/>
      <c r="CB690" s="401"/>
      <c r="CC690" s="401"/>
      <c r="CD690" s="401"/>
      <c r="CE690" s="401"/>
      <c r="CF690" s="401"/>
      <c r="CG690" s="401"/>
      <c r="CH690" s="401"/>
      <c r="CI690" s="401"/>
      <c r="CJ690" s="401"/>
      <c r="CK690" s="401"/>
      <c r="CL690" s="401"/>
      <c r="CM690" s="401"/>
      <c r="CN690" s="401"/>
      <c r="CO690" s="401"/>
      <c r="CP690" s="401"/>
      <c r="CQ690" s="401"/>
      <c r="CR690" s="401"/>
      <c r="CS690" s="401"/>
      <c r="CT690" s="401"/>
      <c r="CU690" s="401"/>
      <c r="CV690" s="401"/>
      <c r="CW690" s="401"/>
      <c r="CX690" s="401"/>
      <c r="CY690" s="401"/>
      <c r="CZ690" s="401"/>
    </row>
    <row r="691" s="405" customFormat="true" ht="25.15" customHeight="true" x14ac:dyDescent="0.2">
      <c r="C691" s="697"/>
      <c r="D691" s="697"/>
      <c r="E691" s="697"/>
      <c r="F691" s="697"/>
      <c r="G691" s="697"/>
      <c r="H691" s="697"/>
      <c r="I691" s="697"/>
      <c r="J691" s="697"/>
      <c r="K691" s="697"/>
      <c r="L691" s="697"/>
      <c r="M691" s="697"/>
      <c r="N691" s="697"/>
      <c r="O691" s="697"/>
      <c r="P691" s="697"/>
      <c r="Q691" s="697"/>
      <c r="AN691" s="398"/>
      <c r="AO691" s="398"/>
      <c r="AP691" s="398"/>
      <c r="AQ691" s="398"/>
      <c r="AR691" s="398"/>
      <c r="AS691" s="398"/>
      <c r="AT691" s="398"/>
      <c r="AU691" s="398"/>
      <c r="AV691" s="398"/>
      <c r="AW691" s="398"/>
      <c r="AX691" s="398"/>
      <c r="AY691" s="398"/>
      <c r="AZ691" s="398"/>
      <c r="BA691" s="401"/>
      <c r="BB691" s="478"/>
      <c r="BC691" s="401"/>
      <c r="BD691" s="401"/>
      <c r="BE691" s="401"/>
      <c r="BF691" s="401"/>
      <c r="BG691" s="401"/>
      <c r="BH691" s="401"/>
      <c r="BI691" s="401"/>
      <c r="BJ691" s="401"/>
      <c r="BK691" s="401"/>
      <c r="BL691" s="401"/>
      <c r="BM691" s="401"/>
      <c r="BN691" s="401"/>
      <c r="BO691" s="401"/>
      <c r="BP691" s="401"/>
      <c r="BQ691" s="401"/>
      <c r="BR691" s="401"/>
      <c r="BS691" s="401"/>
      <c r="BT691" s="401"/>
      <c r="BU691" s="401"/>
      <c r="BV691" s="401"/>
      <c r="BW691" s="401"/>
      <c r="BX691" s="401"/>
      <c r="BY691" s="401"/>
      <c r="BZ691" s="401"/>
      <c r="CA691" s="401"/>
      <c r="CB691" s="401"/>
      <c r="CC691" s="401"/>
      <c r="CD691" s="401"/>
      <c r="CE691" s="401"/>
      <c r="CF691" s="401"/>
      <c r="CG691" s="401"/>
      <c r="CH691" s="401"/>
      <c r="CI691" s="401"/>
      <c r="CJ691" s="401"/>
      <c r="CK691" s="401"/>
      <c r="CL691" s="401"/>
      <c r="CM691" s="401"/>
      <c r="CN691" s="401"/>
      <c r="CO691" s="401"/>
      <c r="CP691" s="401"/>
      <c r="CQ691" s="401"/>
      <c r="CR691" s="401"/>
      <c r="CS691" s="401"/>
      <c r="CT691" s="401"/>
      <c r="CU691" s="401"/>
      <c r="CV691" s="401"/>
      <c r="CW691" s="401"/>
      <c r="CX691" s="401"/>
      <c r="CY691" s="401"/>
      <c r="CZ691" s="401"/>
    </row>
    <row r="692" s="405" customFormat="true" ht="25.15" customHeight="true" x14ac:dyDescent="0.2">
      <c r="C692" s="697"/>
      <c r="D692" s="697"/>
      <c r="E692" s="697"/>
      <c r="F692" s="697"/>
      <c r="G692" s="697"/>
      <c r="H692" s="697"/>
      <c r="I692" s="697"/>
      <c r="J692" s="697"/>
      <c r="K692" s="697"/>
      <c r="L692" s="697"/>
      <c r="M692" s="697"/>
      <c r="N692" s="697"/>
      <c r="O692" s="697"/>
      <c r="P692" s="697"/>
      <c r="Q692" s="697"/>
      <c r="AN692" s="398"/>
      <c r="AO692" s="398"/>
      <c r="AP692" s="398"/>
      <c r="AQ692" s="398"/>
      <c r="AR692" s="398"/>
      <c r="AS692" s="398"/>
      <c r="AT692" s="398"/>
      <c r="AU692" s="398"/>
      <c r="AV692" s="398"/>
      <c r="AW692" s="398"/>
      <c r="AX692" s="398"/>
      <c r="AY692" s="398"/>
      <c r="AZ692" s="398"/>
      <c r="BA692" s="401"/>
      <c r="BB692" s="478"/>
      <c r="BC692" s="401"/>
      <c r="BD692" s="401"/>
      <c r="BE692" s="401"/>
      <c r="BF692" s="401"/>
      <c r="BG692" s="401"/>
      <c r="BH692" s="401"/>
      <c r="BI692" s="401"/>
      <c r="BJ692" s="401"/>
      <c r="BK692" s="401"/>
      <c r="BL692" s="401"/>
      <c r="BM692" s="401"/>
      <c r="BN692" s="401"/>
      <c r="BO692" s="401"/>
      <c r="BP692" s="401"/>
      <c r="BQ692" s="401"/>
      <c r="BR692" s="401"/>
      <c r="BS692" s="401"/>
      <c r="BT692" s="401"/>
      <c r="BU692" s="401"/>
      <c r="BV692" s="401"/>
      <c r="BW692" s="401"/>
      <c r="BX692" s="401"/>
      <c r="BY692" s="401"/>
      <c r="BZ692" s="401"/>
      <c r="CA692" s="401"/>
      <c r="CB692" s="401"/>
      <c r="CC692" s="401"/>
      <c r="CD692" s="401"/>
      <c r="CE692" s="401"/>
      <c r="CF692" s="401"/>
      <c r="CG692" s="401"/>
      <c r="CH692" s="401"/>
      <c r="CI692" s="401"/>
      <c r="CJ692" s="401"/>
      <c r="CK692" s="401"/>
      <c r="CL692" s="401"/>
      <c r="CM692" s="401"/>
      <c r="CN692" s="401"/>
      <c r="CO692" s="401"/>
      <c r="CP692" s="401"/>
      <c r="CQ692" s="401"/>
      <c r="CR692" s="401"/>
      <c r="CS692" s="401"/>
      <c r="CT692" s="401"/>
      <c r="CU692" s="401"/>
      <c r="CV692" s="401"/>
      <c r="CW692" s="401"/>
      <c r="CX692" s="401"/>
      <c r="CY692" s="401"/>
      <c r="CZ692" s="401"/>
    </row>
    <row r="693" s="405" customFormat="true" ht="25.15" customHeight="true" x14ac:dyDescent="0.2">
      <c r="C693" s="697"/>
      <c r="D693" s="697"/>
      <c r="E693" s="697"/>
      <c r="F693" s="697"/>
      <c r="G693" s="697"/>
      <c r="H693" s="697"/>
      <c r="I693" s="697"/>
      <c r="J693" s="697"/>
      <c r="K693" s="697"/>
      <c r="L693" s="697"/>
      <c r="M693" s="697"/>
      <c r="N693" s="697"/>
      <c r="O693" s="697"/>
      <c r="P693" s="697"/>
      <c r="Q693" s="697"/>
      <c r="AN693" s="398"/>
      <c r="AO693" s="398"/>
      <c r="AP693" s="398"/>
      <c r="AQ693" s="398"/>
      <c r="AR693" s="398"/>
      <c r="AS693" s="398"/>
      <c r="AT693" s="398"/>
      <c r="AU693" s="398"/>
      <c r="AV693" s="398"/>
      <c r="AW693" s="398"/>
      <c r="AX693" s="398"/>
      <c r="AY693" s="398"/>
      <c r="AZ693" s="398"/>
      <c r="BA693" s="401"/>
      <c r="BB693" s="478"/>
      <c r="BC693" s="401"/>
      <c r="BD693" s="401"/>
      <c r="BE693" s="401"/>
      <c r="BF693" s="401"/>
      <c r="BG693" s="401"/>
      <c r="BH693" s="401"/>
      <c r="BI693" s="401"/>
      <c r="BJ693" s="401"/>
      <c r="BK693" s="401"/>
      <c r="BL693" s="401"/>
      <c r="BM693" s="401"/>
      <c r="BN693" s="401"/>
      <c r="BO693" s="401"/>
      <c r="BP693" s="401"/>
      <c r="BQ693" s="401"/>
      <c r="BR693" s="401"/>
      <c r="BS693" s="401"/>
      <c r="BT693" s="401"/>
      <c r="BU693" s="401"/>
      <c r="BV693" s="401"/>
      <c r="BW693" s="401"/>
      <c r="BX693" s="401"/>
      <c r="BY693" s="401"/>
      <c r="BZ693" s="401"/>
      <c r="CA693" s="401"/>
      <c r="CB693" s="401"/>
      <c r="CC693" s="401"/>
      <c r="CD693" s="401"/>
      <c r="CE693" s="401"/>
      <c r="CF693" s="401"/>
      <c r="CG693" s="401"/>
      <c r="CH693" s="401"/>
      <c r="CI693" s="401"/>
      <c r="CJ693" s="401"/>
      <c r="CK693" s="401"/>
      <c r="CL693" s="401"/>
      <c r="CM693" s="401"/>
      <c r="CN693" s="401"/>
      <c r="CO693" s="401"/>
      <c r="CP693" s="401"/>
      <c r="CQ693" s="401"/>
      <c r="CR693" s="401"/>
      <c r="CS693" s="401"/>
      <c r="CT693" s="401"/>
      <c r="CU693" s="401"/>
      <c r="CV693" s="401"/>
      <c r="CW693" s="401"/>
      <c r="CX693" s="401"/>
      <c r="CY693" s="401"/>
      <c r="CZ693" s="401"/>
    </row>
    <row r="694" s="405" customFormat="true" ht="25.15" customHeight="true" x14ac:dyDescent="0.2">
      <c r="C694" s="697"/>
      <c r="D694" s="697"/>
      <c r="E694" s="697"/>
      <c r="F694" s="697"/>
      <c r="G694" s="697"/>
      <c r="H694" s="697"/>
      <c r="I694" s="697"/>
      <c r="J694" s="697"/>
      <c r="K694" s="697"/>
      <c r="L694" s="697"/>
      <c r="M694" s="697"/>
      <c r="N694" s="697"/>
      <c r="O694" s="697"/>
      <c r="P694" s="697"/>
      <c r="Q694" s="697"/>
      <c r="AN694" s="398"/>
      <c r="AO694" s="398"/>
      <c r="AP694" s="398"/>
      <c r="AQ694" s="398"/>
      <c r="AR694" s="398"/>
      <c r="AS694" s="398"/>
      <c r="AT694" s="398"/>
      <c r="AU694" s="398"/>
      <c r="AV694" s="398"/>
      <c r="AW694" s="398"/>
      <c r="AX694" s="398"/>
      <c r="AY694" s="398"/>
      <c r="AZ694" s="398"/>
      <c r="BA694" s="401"/>
      <c r="BB694" s="478"/>
      <c r="BC694" s="401"/>
      <c r="BD694" s="401"/>
      <c r="BE694" s="401"/>
      <c r="BF694" s="401"/>
      <c r="BG694" s="401"/>
      <c r="BH694" s="401"/>
      <c r="BI694" s="401"/>
      <c r="BJ694" s="401"/>
      <c r="BK694" s="401"/>
      <c r="BL694" s="401"/>
      <c r="BM694" s="401"/>
      <c r="BN694" s="401"/>
      <c r="BO694" s="401"/>
      <c r="BP694" s="401"/>
      <c r="BQ694" s="401"/>
      <c r="BR694" s="401"/>
      <c r="BS694" s="401"/>
      <c r="BT694" s="401"/>
      <c r="BU694" s="401"/>
      <c r="BV694" s="401"/>
      <c r="BW694" s="401"/>
      <c r="BX694" s="401"/>
      <c r="BY694" s="401"/>
      <c r="BZ694" s="401"/>
      <c r="CA694" s="401"/>
      <c r="CB694" s="401"/>
      <c r="CC694" s="401"/>
      <c r="CD694" s="401"/>
      <c r="CE694" s="401"/>
      <c r="CF694" s="401"/>
      <c r="CG694" s="401"/>
      <c r="CH694" s="401"/>
      <c r="CI694" s="401"/>
      <c r="CJ694" s="401"/>
      <c r="CK694" s="401"/>
      <c r="CL694" s="401"/>
      <c r="CM694" s="401"/>
      <c r="CN694" s="401"/>
      <c r="CO694" s="401"/>
      <c r="CP694" s="401"/>
      <c r="CQ694" s="401"/>
      <c r="CR694" s="401"/>
      <c r="CS694" s="401"/>
      <c r="CT694" s="401"/>
      <c r="CU694" s="401"/>
      <c r="CV694" s="401"/>
      <c r="CW694" s="401"/>
      <c r="CX694" s="401"/>
      <c r="CY694" s="401"/>
      <c r="CZ694" s="401"/>
    </row>
    <row r="695" s="405" customFormat="true" ht="25.15" customHeight="true" x14ac:dyDescent="0.2">
      <c r="C695" s="697"/>
      <c r="D695" s="697"/>
      <c r="E695" s="697"/>
      <c r="F695" s="697"/>
      <c r="G695" s="697"/>
      <c r="H695" s="697"/>
      <c r="I695" s="697"/>
      <c r="J695" s="697"/>
      <c r="K695" s="697"/>
      <c r="L695" s="697"/>
      <c r="M695" s="697"/>
      <c r="N695" s="697"/>
      <c r="O695" s="697"/>
      <c r="P695" s="697"/>
      <c r="Q695" s="697"/>
      <c r="AN695" s="398"/>
      <c r="AO695" s="398"/>
      <c r="AP695" s="398"/>
      <c r="AQ695" s="398"/>
      <c r="AR695" s="398"/>
      <c r="AS695" s="398"/>
      <c r="AT695" s="398"/>
      <c r="AU695" s="398"/>
      <c r="AV695" s="398"/>
      <c r="AW695" s="398"/>
      <c r="AX695" s="398"/>
      <c r="AY695" s="398"/>
      <c r="AZ695" s="398"/>
      <c r="BA695" s="401"/>
      <c r="BB695" s="478"/>
      <c r="BC695" s="401"/>
      <c r="BD695" s="401"/>
      <c r="BE695" s="401"/>
      <c r="BF695" s="401"/>
      <c r="BG695" s="401"/>
      <c r="BH695" s="401"/>
      <c r="BI695" s="401"/>
      <c r="BJ695" s="401"/>
      <c r="BK695" s="401"/>
      <c r="BL695" s="401"/>
      <c r="BM695" s="401"/>
      <c r="BN695" s="401"/>
      <c r="BO695" s="401"/>
      <c r="BP695" s="401"/>
      <c r="BQ695" s="401"/>
      <c r="BR695" s="401"/>
      <c r="BS695" s="401"/>
      <c r="BT695" s="401"/>
      <c r="BU695" s="401"/>
      <c r="BV695" s="401"/>
      <c r="BW695" s="401"/>
      <c r="BX695" s="401"/>
      <c r="BY695" s="401"/>
      <c r="BZ695" s="401"/>
      <c r="CA695" s="401"/>
      <c r="CB695" s="401"/>
      <c r="CC695" s="401"/>
      <c r="CD695" s="401"/>
      <c r="CE695" s="401"/>
      <c r="CF695" s="401"/>
      <c r="CG695" s="401"/>
      <c r="CH695" s="401"/>
      <c r="CI695" s="401"/>
      <c r="CJ695" s="401"/>
      <c r="CK695" s="401"/>
      <c r="CL695" s="401"/>
      <c r="CM695" s="401"/>
      <c r="CN695" s="401"/>
      <c r="CO695" s="401"/>
      <c r="CP695" s="401"/>
      <c r="CQ695" s="401"/>
      <c r="CR695" s="401"/>
      <c r="CS695" s="401"/>
      <c r="CT695" s="401"/>
      <c r="CU695" s="401"/>
      <c r="CV695" s="401"/>
      <c r="CW695" s="401"/>
      <c r="CX695" s="401"/>
      <c r="CY695" s="401"/>
      <c r="CZ695" s="401"/>
    </row>
    <row r="696" s="405" customFormat="true" ht="25.15" customHeight="true" x14ac:dyDescent="0.2">
      <c r="C696" s="697"/>
      <c r="D696" s="697"/>
      <c r="E696" s="697"/>
      <c r="F696" s="697"/>
      <c r="G696" s="697"/>
      <c r="H696" s="697"/>
      <c r="I696" s="697"/>
      <c r="J696" s="697"/>
      <c r="K696" s="697"/>
      <c r="L696" s="697"/>
      <c r="M696" s="697"/>
      <c r="N696" s="697"/>
      <c r="O696" s="697"/>
      <c r="P696" s="697"/>
      <c r="Q696" s="697"/>
      <c r="AN696" s="398"/>
      <c r="AO696" s="398"/>
      <c r="AP696" s="398"/>
      <c r="AQ696" s="398"/>
      <c r="AR696" s="398"/>
      <c r="AS696" s="398"/>
      <c r="AT696" s="398"/>
      <c r="AU696" s="398"/>
      <c r="AV696" s="398"/>
      <c r="AW696" s="398"/>
      <c r="AX696" s="398"/>
      <c r="AY696" s="398"/>
      <c r="AZ696" s="398"/>
      <c r="BA696" s="401"/>
      <c r="BB696" s="478"/>
      <c r="BC696" s="401"/>
      <c r="BD696" s="401"/>
      <c r="BE696" s="401"/>
      <c r="BF696" s="401"/>
      <c r="BG696" s="401"/>
      <c r="BH696" s="401"/>
      <c r="BI696" s="401"/>
      <c r="BJ696" s="401"/>
      <c r="BK696" s="401"/>
      <c r="BL696" s="401"/>
      <c r="BM696" s="401"/>
      <c r="BN696" s="401"/>
      <c r="BO696" s="401"/>
      <c r="BP696" s="401"/>
      <c r="BQ696" s="401"/>
      <c r="BR696" s="401"/>
      <c r="BS696" s="401"/>
      <c r="BT696" s="401"/>
      <c r="BU696" s="401"/>
      <c r="BV696" s="401"/>
      <c r="BW696" s="401"/>
      <c r="BX696" s="401"/>
      <c r="BY696" s="401"/>
      <c r="BZ696" s="401"/>
      <c r="CA696" s="401"/>
      <c r="CB696" s="401"/>
      <c r="CC696" s="401"/>
      <c r="CD696" s="401"/>
      <c r="CE696" s="401"/>
      <c r="CF696" s="401"/>
      <c r="CG696" s="401"/>
      <c r="CH696" s="401"/>
      <c r="CI696" s="401"/>
      <c r="CJ696" s="401"/>
      <c r="CK696" s="401"/>
      <c r="CL696" s="401"/>
      <c r="CM696" s="401"/>
      <c r="CN696" s="401"/>
      <c r="CO696" s="401"/>
      <c r="CP696" s="401"/>
      <c r="CQ696" s="401"/>
      <c r="CR696" s="401"/>
      <c r="CS696" s="401"/>
      <c r="CT696" s="401"/>
      <c r="CU696" s="401"/>
      <c r="CV696" s="401"/>
      <c r="CW696" s="401"/>
      <c r="CX696" s="401"/>
      <c r="CY696" s="401"/>
      <c r="CZ696" s="401"/>
    </row>
    <row r="697" s="405" customFormat="true" ht="25.15" customHeight="true" x14ac:dyDescent="0.2">
      <c r="C697" s="697"/>
      <c r="D697" s="697"/>
      <c r="E697" s="697"/>
      <c r="F697" s="697"/>
      <c r="G697" s="697"/>
      <c r="H697" s="697"/>
      <c r="I697" s="697"/>
      <c r="J697" s="697"/>
      <c r="K697" s="697"/>
      <c r="L697" s="697"/>
      <c r="M697" s="697"/>
      <c r="N697" s="697"/>
      <c r="O697" s="697"/>
      <c r="P697" s="697"/>
      <c r="Q697" s="697"/>
      <c r="AN697" s="398"/>
      <c r="AO697" s="398"/>
      <c r="AP697" s="398"/>
      <c r="AQ697" s="398"/>
      <c r="AR697" s="398"/>
      <c r="AS697" s="398"/>
      <c r="AT697" s="398"/>
      <c r="AU697" s="398"/>
      <c r="AV697" s="398"/>
      <c r="AW697" s="398"/>
      <c r="AX697" s="398"/>
      <c r="AY697" s="398"/>
      <c r="AZ697" s="398"/>
      <c r="BA697" s="401"/>
      <c r="BB697" s="478"/>
      <c r="BC697" s="401"/>
      <c r="BD697" s="401"/>
      <c r="BE697" s="401"/>
      <c r="BF697" s="401"/>
      <c r="BG697" s="401"/>
      <c r="BH697" s="401"/>
      <c r="BI697" s="401"/>
      <c r="BJ697" s="401"/>
      <c r="BK697" s="401"/>
      <c r="BL697" s="401"/>
      <c r="BM697" s="401"/>
      <c r="BN697" s="401"/>
      <c r="BO697" s="401"/>
      <c r="BP697" s="401"/>
      <c r="BQ697" s="401"/>
      <c r="BR697" s="401"/>
      <c r="BS697" s="401"/>
      <c r="BT697" s="401"/>
      <c r="BU697" s="401"/>
      <c r="BV697" s="401"/>
      <c r="BW697" s="401"/>
      <c r="BX697" s="401"/>
      <c r="BY697" s="401"/>
      <c r="BZ697" s="401"/>
      <c r="CA697" s="401"/>
      <c r="CB697" s="401"/>
      <c r="CC697" s="401"/>
      <c r="CD697" s="401"/>
      <c r="CE697" s="401"/>
      <c r="CF697" s="401"/>
      <c r="CG697" s="401"/>
      <c r="CH697" s="401"/>
      <c r="CI697" s="401"/>
      <c r="CJ697" s="401"/>
      <c r="CK697" s="401"/>
      <c r="CL697" s="401"/>
      <c r="CM697" s="401"/>
      <c r="CN697" s="401"/>
      <c r="CO697" s="401"/>
      <c r="CP697" s="401"/>
      <c r="CQ697" s="401"/>
      <c r="CR697" s="401"/>
      <c r="CS697" s="401"/>
      <c r="CT697" s="401"/>
      <c r="CU697" s="401"/>
      <c r="CV697" s="401"/>
      <c r="CW697" s="401"/>
      <c r="CX697" s="401"/>
      <c r="CY697" s="401"/>
      <c r="CZ697" s="401"/>
    </row>
    <row r="698" s="405" customFormat="true" ht="25.15" customHeight="true" x14ac:dyDescent="0.2">
      <c r="C698" s="697"/>
      <c r="D698" s="697"/>
      <c r="E698" s="697"/>
      <c r="F698" s="697"/>
      <c r="G698" s="697"/>
      <c r="H698" s="697"/>
      <c r="I698" s="697"/>
      <c r="J698" s="697"/>
      <c r="K698" s="697"/>
      <c r="L698" s="697"/>
      <c r="M698" s="697"/>
      <c r="N698" s="697"/>
      <c r="O698" s="697"/>
      <c r="P698" s="697"/>
      <c r="Q698" s="697"/>
      <c r="AN698" s="398"/>
      <c r="AO698" s="398"/>
      <c r="AP698" s="398"/>
      <c r="AQ698" s="398"/>
      <c r="AR698" s="398"/>
      <c r="AS698" s="398"/>
      <c r="AT698" s="398"/>
      <c r="AU698" s="398"/>
      <c r="AV698" s="398"/>
      <c r="AW698" s="398"/>
      <c r="AX698" s="398"/>
      <c r="AY698" s="398"/>
      <c r="AZ698" s="398"/>
      <c r="BA698" s="401"/>
      <c r="BB698" s="478"/>
      <c r="BC698" s="401"/>
      <c r="BD698" s="401"/>
      <c r="BE698" s="401"/>
      <c r="BF698" s="401"/>
      <c r="BG698" s="401"/>
      <c r="BH698" s="401"/>
      <c r="BI698" s="401"/>
      <c r="BJ698" s="401"/>
      <c r="BK698" s="401"/>
      <c r="BL698" s="401"/>
      <c r="BM698" s="401"/>
      <c r="BN698" s="401"/>
      <c r="BO698" s="401"/>
      <c r="BP698" s="401"/>
      <c r="BQ698" s="401"/>
      <c r="BR698" s="401"/>
      <c r="BS698" s="401"/>
      <c r="BT698" s="401"/>
      <c r="BU698" s="401"/>
      <c r="BV698" s="401"/>
      <c r="BW698" s="401"/>
      <c r="BX698" s="401"/>
      <c r="BY698" s="401"/>
      <c r="BZ698" s="401"/>
      <c r="CA698" s="401"/>
      <c r="CB698" s="401"/>
      <c r="CC698" s="401"/>
      <c r="CD698" s="401"/>
      <c r="CE698" s="401"/>
      <c r="CF698" s="401"/>
      <c r="CG698" s="401"/>
      <c r="CH698" s="401"/>
      <c r="CI698" s="401"/>
      <c r="CJ698" s="401"/>
      <c r="CK698" s="401"/>
      <c r="CL698" s="401"/>
      <c r="CM698" s="401"/>
      <c r="CN698" s="401"/>
      <c r="CO698" s="401"/>
      <c r="CP698" s="401"/>
      <c r="CQ698" s="401"/>
      <c r="CR698" s="401"/>
      <c r="CS698" s="401"/>
      <c r="CT698" s="401"/>
      <c r="CU698" s="401"/>
      <c r="CV698" s="401"/>
      <c r="CW698" s="401"/>
      <c r="CX698" s="401"/>
      <c r="CY698" s="401"/>
      <c r="CZ698" s="401"/>
    </row>
    <row r="699" s="405" customFormat="true" ht="25.15" customHeight="true" x14ac:dyDescent="0.2">
      <c r="C699" s="697"/>
      <c r="D699" s="697"/>
      <c r="E699" s="697"/>
      <c r="F699" s="697"/>
      <c r="G699" s="697"/>
      <c r="H699" s="697"/>
      <c r="I699" s="697"/>
      <c r="J699" s="697"/>
      <c r="K699" s="697"/>
      <c r="L699" s="697"/>
      <c r="M699" s="697"/>
      <c r="N699" s="697"/>
      <c r="O699" s="697"/>
      <c r="P699" s="697"/>
      <c r="Q699" s="697"/>
      <c r="AN699" s="398"/>
      <c r="AO699" s="398"/>
      <c r="AP699" s="398"/>
      <c r="AQ699" s="398"/>
      <c r="AR699" s="398"/>
      <c r="AS699" s="398"/>
      <c r="AT699" s="398"/>
      <c r="AU699" s="398"/>
      <c r="AV699" s="398"/>
      <c r="AW699" s="398"/>
      <c r="AX699" s="398"/>
      <c r="AY699" s="398"/>
      <c r="AZ699" s="398"/>
      <c r="BA699" s="401"/>
      <c r="BB699" s="478"/>
      <c r="BC699" s="401"/>
      <c r="BD699" s="401"/>
      <c r="BE699" s="401"/>
      <c r="BF699" s="401"/>
      <c r="BG699" s="401"/>
      <c r="BH699" s="401"/>
      <c r="BI699" s="401"/>
      <c r="BJ699" s="401"/>
      <c r="BK699" s="401"/>
      <c r="BL699" s="401"/>
      <c r="BM699" s="401"/>
      <c r="BN699" s="401"/>
      <c r="BO699" s="401"/>
      <c r="BP699" s="401"/>
      <c r="BQ699" s="401"/>
      <c r="BR699" s="401"/>
      <c r="BS699" s="401"/>
      <c r="BT699" s="401"/>
      <c r="BU699" s="401"/>
      <c r="BV699" s="401"/>
      <c r="BW699" s="401"/>
      <c r="BX699" s="401"/>
      <c r="BY699" s="401"/>
      <c r="BZ699" s="401"/>
      <c r="CA699" s="401"/>
      <c r="CB699" s="401"/>
      <c r="CC699" s="401"/>
      <c r="CD699" s="401"/>
      <c r="CE699" s="401"/>
      <c r="CF699" s="401"/>
      <c r="CG699" s="401"/>
      <c r="CH699" s="401"/>
      <c r="CI699" s="401"/>
      <c r="CJ699" s="401"/>
      <c r="CK699" s="401"/>
      <c r="CL699" s="401"/>
      <c r="CM699" s="401"/>
      <c r="CN699" s="401"/>
      <c r="CO699" s="401"/>
      <c r="CP699" s="401"/>
      <c r="CQ699" s="401"/>
      <c r="CR699" s="401"/>
      <c r="CS699" s="401"/>
      <c r="CT699" s="401"/>
      <c r="CU699" s="401"/>
      <c r="CV699" s="401"/>
      <c r="CW699" s="401"/>
      <c r="CX699" s="401"/>
      <c r="CY699" s="401"/>
      <c r="CZ699" s="401"/>
    </row>
    <row r="700" s="405" customFormat="true" ht="25.15" customHeight="true" x14ac:dyDescent="0.2">
      <c r="C700" s="697"/>
      <c r="D700" s="697"/>
      <c r="E700" s="697"/>
      <c r="F700" s="697"/>
      <c r="G700" s="697"/>
      <c r="H700" s="697"/>
      <c r="I700" s="697"/>
      <c r="J700" s="697"/>
      <c r="K700" s="697"/>
      <c r="L700" s="697"/>
      <c r="M700" s="697"/>
      <c r="N700" s="697"/>
      <c r="O700" s="697"/>
      <c r="P700" s="697"/>
      <c r="Q700" s="697"/>
      <c r="AN700" s="398"/>
      <c r="AO700" s="398"/>
      <c r="AP700" s="398"/>
      <c r="AQ700" s="398"/>
      <c r="AR700" s="398"/>
      <c r="AS700" s="398"/>
      <c r="AT700" s="398"/>
      <c r="AU700" s="398"/>
      <c r="AV700" s="398"/>
      <c r="AW700" s="398"/>
      <c r="AX700" s="398"/>
      <c r="AY700" s="398"/>
      <c r="AZ700" s="398"/>
      <c r="BA700" s="401"/>
      <c r="BB700" s="478"/>
      <c r="BC700" s="401"/>
      <c r="BD700" s="401"/>
      <c r="BE700" s="401"/>
      <c r="BF700" s="401"/>
      <c r="BG700" s="401"/>
      <c r="BH700" s="401"/>
      <c r="BI700" s="401"/>
      <c r="BJ700" s="401"/>
      <c r="BK700" s="401"/>
      <c r="BL700" s="401"/>
      <c r="BM700" s="401"/>
      <c r="BN700" s="401"/>
      <c r="BO700" s="401"/>
      <c r="BP700" s="401"/>
      <c r="BQ700" s="401"/>
      <c r="BR700" s="401"/>
      <c r="BS700" s="401"/>
      <c r="BT700" s="401"/>
      <c r="BU700" s="401"/>
      <c r="BV700" s="401"/>
      <c r="BW700" s="401"/>
      <c r="BX700" s="401"/>
      <c r="BY700" s="401"/>
      <c r="BZ700" s="401"/>
      <c r="CA700" s="401"/>
      <c r="CB700" s="401"/>
      <c r="CC700" s="401"/>
      <c r="CD700" s="401"/>
      <c r="CE700" s="401"/>
      <c r="CF700" s="401"/>
      <c r="CG700" s="401"/>
      <c r="CH700" s="401"/>
      <c r="CI700" s="401"/>
      <c r="CJ700" s="401"/>
      <c r="CK700" s="401"/>
      <c r="CL700" s="401"/>
      <c r="CM700" s="401"/>
      <c r="CN700" s="401"/>
      <c r="CO700" s="401"/>
      <c r="CP700" s="401"/>
      <c r="CQ700" s="401"/>
      <c r="CR700" s="401"/>
      <c r="CS700" s="401"/>
      <c r="CT700" s="401"/>
      <c r="CU700" s="401"/>
      <c r="CV700" s="401"/>
      <c r="CW700" s="401"/>
      <c r="CX700" s="401"/>
      <c r="CY700" s="401"/>
      <c r="CZ700" s="401"/>
    </row>
    <row r="701" ht="25.15" customHeight="true" x14ac:dyDescent="0.2">
      <c r="C701" s="698"/>
      <c r="D701" s="698"/>
      <c r="E701" s="698"/>
      <c r="F701" s="698"/>
      <c r="G701" s="698"/>
      <c r="H701" s="698"/>
      <c r="I701" s="698"/>
      <c r="J701" s="698"/>
      <c r="K701" s="698"/>
      <c r="L701" s="698"/>
      <c r="M701" s="698"/>
      <c r="N701" s="698"/>
      <c r="O701" s="698"/>
      <c r="P701" s="698"/>
      <c r="Q701" s="698"/>
      <c r="BA701" s="401"/>
      <c r="BB701" s="478"/>
      <c r="BC701" s="401"/>
      <c r="BD701" s="401"/>
      <c r="BE701" s="401"/>
      <c r="BF701" s="401"/>
      <c r="BG701" s="401"/>
      <c r="BH701" s="401"/>
      <c r="BI701" s="401"/>
      <c r="BJ701" s="401"/>
      <c r="BK701" s="401"/>
      <c r="BL701" s="401"/>
      <c r="BM701" s="401"/>
      <c r="BN701" s="401"/>
      <c r="BO701" s="401"/>
      <c r="BP701" s="401"/>
      <c r="BQ701" s="401"/>
      <c r="BR701" s="401"/>
      <c r="BS701" s="401"/>
      <c r="BT701" s="401"/>
      <c r="BU701" s="401"/>
      <c r="BV701" s="401"/>
      <c r="BW701" s="401"/>
      <c r="BX701" s="401"/>
      <c r="BY701" s="401"/>
      <c r="BZ701" s="401"/>
      <c r="CA701" s="401"/>
      <c r="CB701" s="401"/>
      <c r="CC701" s="401"/>
      <c r="CD701" s="401"/>
      <c r="CE701" s="401"/>
      <c r="CF701" s="401"/>
      <c r="CG701" s="401"/>
      <c r="CH701" s="401"/>
      <c r="CI701" s="401"/>
      <c r="CJ701" s="401"/>
      <c r="CK701" s="401"/>
      <c r="CL701" s="401"/>
      <c r="CM701" s="401"/>
      <c r="CN701" s="401"/>
      <c r="CO701" s="401"/>
      <c r="CP701" s="401"/>
      <c r="CQ701" s="401"/>
      <c r="CR701" s="401"/>
      <c r="CS701" s="401"/>
      <c r="CT701" s="401"/>
      <c r="CU701" s="401"/>
      <c r="CV701" s="401"/>
      <c r="CW701" s="401"/>
      <c r="CX701" s="401"/>
      <c r="CY701" s="401"/>
      <c r="CZ701" s="401"/>
    </row>
    <row r="702" ht="25.15" customHeight="true" x14ac:dyDescent="0.2">
      <c r="C702" s="698"/>
      <c r="D702" s="698"/>
      <c r="E702" s="698"/>
      <c r="F702" s="698"/>
      <c r="G702" s="698"/>
      <c r="H702" s="698"/>
      <c r="I702" s="698"/>
      <c r="J702" s="698"/>
      <c r="K702" s="698"/>
      <c r="L702" s="698"/>
      <c r="M702" s="698"/>
      <c r="N702" s="698"/>
      <c r="O702" s="698"/>
      <c r="P702" s="698"/>
      <c r="Q702" s="698"/>
      <c r="BA702" s="401"/>
      <c r="BB702" s="478"/>
      <c r="BC702" s="401"/>
      <c r="BD702" s="401"/>
      <c r="BE702" s="401"/>
      <c r="BF702" s="401"/>
      <c r="BG702" s="401"/>
      <c r="BH702" s="401"/>
      <c r="BI702" s="401"/>
      <c r="BJ702" s="401"/>
      <c r="BK702" s="401"/>
      <c r="BL702" s="401"/>
      <c r="BM702" s="401"/>
      <c r="BN702" s="401"/>
      <c r="BO702" s="401"/>
      <c r="BP702" s="401"/>
      <c r="BQ702" s="401"/>
      <c r="BR702" s="401"/>
      <c r="BS702" s="401"/>
      <c r="BT702" s="401"/>
      <c r="BU702" s="401"/>
      <c r="BV702" s="401"/>
      <c r="BW702" s="401"/>
      <c r="BX702" s="401"/>
      <c r="BY702" s="401"/>
      <c r="BZ702" s="401"/>
      <c r="CA702" s="401"/>
      <c r="CB702" s="401"/>
      <c r="CC702" s="401"/>
      <c r="CD702" s="401"/>
      <c r="CE702" s="401"/>
      <c r="CF702" s="401"/>
      <c r="CG702" s="401"/>
      <c r="CH702" s="401"/>
      <c r="CI702" s="401"/>
      <c r="CJ702" s="401"/>
      <c r="CK702" s="401"/>
      <c r="CL702" s="401"/>
      <c r="CM702" s="401"/>
      <c r="CN702" s="401"/>
      <c r="CO702" s="401"/>
      <c r="CP702" s="401"/>
      <c r="CQ702" s="401"/>
      <c r="CR702" s="401"/>
      <c r="CS702" s="401"/>
      <c r="CT702" s="401"/>
      <c r="CU702" s="401"/>
      <c r="CV702" s="401"/>
      <c r="CW702" s="401"/>
      <c r="CX702" s="401"/>
      <c r="CY702" s="401"/>
      <c r="CZ702" s="401"/>
    </row>
    <row r="703" ht="25.15" customHeight="true" x14ac:dyDescent="0.2">
      <c r="C703" s="698"/>
      <c r="D703" s="698"/>
      <c r="E703" s="698"/>
      <c r="F703" s="698"/>
      <c r="G703" s="698"/>
      <c r="H703" s="698"/>
      <c r="I703" s="698"/>
      <c r="J703" s="698"/>
      <c r="K703" s="698"/>
      <c r="L703" s="698"/>
      <c r="M703" s="698"/>
      <c r="N703" s="698"/>
      <c r="O703" s="698"/>
      <c r="P703" s="698"/>
      <c r="Q703" s="698"/>
      <c r="BA703" s="401"/>
      <c r="BB703" s="478"/>
      <c r="BC703" s="401"/>
      <c r="BD703" s="401"/>
      <c r="BE703" s="401"/>
      <c r="BF703" s="401"/>
      <c r="BG703" s="401"/>
      <c r="BH703" s="401"/>
      <c r="BI703" s="401"/>
      <c r="BJ703" s="401"/>
      <c r="BK703" s="401"/>
      <c r="BL703" s="401"/>
      <c r="BM703" s="401"/>
      <c r="BN703" s="401"/>
      <c r="BO703" s="401"/>
      <c r="BP703" s="401"/>
      <c r="BQ703" s="401"/>
      <c r="BR703" s="401"/>
      <c r="BS703" s="401"/>
      <c r="BT703" s="401"/>
      <c r="BU703" s="401"/>
      <c r="BV703" s="401"/>
      <c r="BW703" s="401"/>
      <c r="BX703" s="401"/>
      <c r="BY703" s="401"/>
      <c r="BZ703" s="401"/>
      <c r="CA703" s="401"/>
      <c r="CB703" s="401"/>
      <c r="CC703" s="401"/>
      <c r="CD703" s="401"/>
      <c r="CE703" s="401"/>
      <c r="CF703" s="401"/>
      <c r="CG703" s="401"/>
      <c r="CH703" s="401"/>
      <c r="CI703" s="401"/>
      <c r="CJ703" s="401"/>
      <c r="CK703" s="401"/>
      <c r="CL703" s="401"/>
      <c r="CM703" s="401"/>
      <c r="CN703" s="401"/>
      <c r="CO703" s="401"/>
      <c r="CP703" s="401"/>
      <c r="CQ703" s="401"/>
      <c r="CR703" s="401"/>
      <c r="CS703" s="401"/>
      <c r="CT703" s="401"/>
      <c r="CU703" s="401"/>
      <c r="CV703" s="401"/>
      <c r="CW703" s="401"/>
      <c r="CX703" s="401"/>
      <c r="CY703" s="401"/>
      <c r="CZ703" s="401"/>
    </row>
    <row r="704" ht="25.15" customHeight="true" x14ac:dyDescent="0.2">
      <c r="C704" s="698"/>
      <c r="D704" s="698"/>
      <c r="E704" s="698"/>
      <c r="F704" s="698"/>
      <c r="G704" s="698"/>
      <c r="H704" s="698"/>
      <c r="I704" s="698"/>
      <c r="J704" s="698"/>
      <c r="K704" s="698"/>
      <c r="L704" s="698"/>
      <c r="M704" s="698"/>
      <c r="N704" s="698"/>
      <c r="O704" s="698"/>
      <c r="P704" s="698"/>
      <c r="Q704" s="698"/>
      <c r="BA704" s="401"/>
      <c r="BB704" s="478"/>
      <c r="BC704" s="401"/>
      <c r="BD704" s="401"/>
      <c r="BE704" s="401"/>
      <c r="BF704" s="401"/>
      <c r="BG704" s="401"/>
      <c r="BH704" s="401"/>
      <c r="BI704" s="401"/>
      <c r="BJ704" s="401"/>
      <c r="BK704" s="401"/>
      <c r="BL704" s="401"/>
      <c r="BM704" s="401"/>
      <c r="BN704" s="401"/>
      <c r="BO704" s="401"/>
      <c r="BP704" s="401"/>
      <c r="BQ704" s="401"/>
      <c r="BR704" s="401"/>
      <c r="BS704" s="401"/>
      <c r="BT704" s="401"/>
      <c r="BU704" s="401"/>
      <c r="BV704" s="401"/>
      <c r="BW704" s="401"/>
      <c r="BX704" s="401"/>
      <c r="BY704" s="401"/>
      <c r="BZ704" s="401"/>
      <c r="CA704" s="401"/>
      <c r="CB704" s="401"/>
      <c r="CC704" s="401"/>
      <c r="CD704" s="401"/>
      <c r="CE704" s="401"/>
      <c r="CF704" s="401"/>
      <c r="CG704" s="401"/>
      <c r="CH704" s="401"/>
      <c r="CI704" s="401"/>
      <c r="CJ704" s="401"/>
      <c r="CK704" s="401"/>
      <c r="CL704" s="401"/>
      <c r="CM704" s="401"/>
      <c r="CN704" s="401"/>
      <c r="CO704" s="401"/>
      <c r="CP704" s="401"/>
      <c r="CQ704" s="401"/>
      <c r="CR704" s="401"/>
      <c r="CS704" s="401"/>
      <c r="CT704" s="401"/>
      <c r="CU704" s="401"/>
      <c r="CV704" s="401"/>
      <c r="CW704" s="401"/>
      <c r="CX704" s="401"/>
      <c r="CY704" s="401"/>
      <c r="CZ704" s="401"/>
    </row>
    <row r="705" ht="25.15" customHeight="true" x14ac:dyDescent="0.2">
      <c r="C705" s="698"/>
      <c r="D705" s="698"/>
      <c r="E705" s="698"/>
      <c r="F705" s="698"/>
      <c r="G705" s="698"/>
      <c r="H705" s="698"/>
      <c r="I705" s="698"/>
      <c r="J705" s="698"/>
      <c r="K705" s="698"/>
      <c r="L705" s="698"/>
      <c r="M705" s="698"/>
      <c r="N705" s="698"/>
      <c r="O705" s="698"/>
      <c r="P705" s="698"/>
      <c r="Q705" s="698"/>
      <c r="BA705" s="401"/>
      <c r="BB705" s="478"/>
      <c r="BC705" s="401"/>
      <c r="BD705" s="401"/>
      <c r="BE705" s="401"/>
      <c r="BF705" s="401"/>
      <c r="BG705" s="401"/>
      <c r="BH705" s="401"/>
      <c r="BI705" s="401"/>
      <c r="BJ705" s="401"/>
      <c r="BK705" s="401"/>
      <c r="BL705" s="401"/>
      <c r="BM705" s="401"/>
      <c r="BN705" s="401"/>
      <c r="BO705" s="401"/>
      <c r="BP705" s="401"/>
      <c r="BQ705" s="401"/>
      <c r="BR705" s="401"/>
      <c r="BS705" s="401"/>
      <c r="BT705" s="401"/>
      <c r="BU705" s="401"/>
      <c r="BV705" s="401"/>
      <c r="BW705" s="401"/>
      <c r="BX705" s="401"/>
      <c r="BY705" s="401"/>
      <c r="BZ705" s="401"/>
      <c r="CA705" s="401"/>
      <c r="CB705" s="401"/>
      <c r="CC705" s="401"/>
      <c r="CD705" s="401"/>
      <c r="CE705" s="401"/>
      <c r="CF705" s="401"/>
      <c r="CG705" s="401"/>
      <c r="CH705" s="401"/>
      <c r="CI705" s="401"/>
      <c r="CJ705" s="401"/>
      <c r="CK705" s="401"/>
      <c r="CL705" s="401"/>
      <c r="CM705" s="401"/>
      <c r="CN705" s="401"/>
      <c r="CO705" s="401"/>
      <c r="CP705" s="401"/>
      <c r="CQ705" s="401"/>
      <c r="CR705" s="401"/>
      <c r="CS705" s="401"/>
      <c r="CT705" s="401"/>
      <c r="CU705" s="401"/>
      <c r="CV705" s="401"/>
      <c r="CW705" s="401"/>
      <c r="CX705" s="401"/>
      <c r="CY705" s="401"/>
      <c r="CZ705" s="401"/>
    </row>
    <row r="706" ht="25.15" customHeight="true" x14ac:dyDescent="0.2">
      <c r="C706" s="698"/>
      <c r="D706" s="698"/>
      <c r="E706" s="698"/>
      <c r="F706" s="698"/>
      <c r="G706" s="698"/>
      <c r="H706" s="698"/>
      <c r="I706" s="698"/>
      <c r="J706" s="698"/>
      <c r="K706" s="698"/>
      <c r="L706" s="698"/>
      <c r="M706" s="698"/>
      <c r="N706" s="698"/>
      <c r="O706" s="698"/>
      <c r="P706" s="698"/>
      <c r="Q706" s="698"/>
      <c r="BA706" s="401"/>
      <c r="BB706" s="478"/>
      <c r="BC706" s="401"/>
      <c r="BD706" s="401"/>
      <c r="BE706" s="401"/>
      <c r="BF706" s="401"/>
      <c r="BG706" s="401"/>
      <c r="BH706" s="401"/>
      <c r="BI706" s="401"/>
      <c r="BJ706" s="401"/>
      <c r="BK706" s="401"/>
      <c r="BL706" s="401"/>
      <c r="BM706" s="401"/>
      <c r="BN706" s="401"/>
      <c r="BO706" s="401"/>
      <c r="BP706" s="401"/>
      <c r="BQ706" s="401"/>
      <c r="BR706" s="401"/>
      <c r="BS706" s="401"/>
      <c r="BT706" s="401"/>
      <c r="BU706" s="401"/>
      <c r="BV706" s="401"/>
      <c r="BW706" s="401"/>
      <c r="BX706" s="401"/>
      <c r="BY706" s="401"/>
      <c r="BZ706" s="401"/>
      <c r="CA706" s="401"/>
      <c r="CB706" s="401"/>
      <c r="CC706" s="401"/>
      <c r="CD706" s="401"/>
      <c r="CE706" s="401"/>
      <c r="CF706" s="401"/>
      <c r="CG706" s="401"/>
      <c r="CH706" s="401"/>
      <c r="CI706" s="401"/>
      <c r="CJ706" s="401"/>
      <c r="CK706" s="401"/>
      <c r="CL706" s="401"/>
      <c r="CM706" s="401"/>
      <c r="CN706" s="401"/>
      <c r="CO706" s="401"/>
      <c r="CP706" s="401"/>
      <c r="CQ706" s="401"/>
      <c r="CR706" s="401"/>
      <c r="CS706" s="401"/>
      <c r="CT706" s="401"/>
      <c r="CU706" s="401"/>
      <c r="CV706" s="401"/>
      <c r="CW706" s="401"/>
      <c r="CX706" s="401"/>
      <c r="CY706" s="401"/>
      <c r="CZ706" s="401"/>
    </row>
    <row r="707" ht="25.15" customHeight="true" x14ac:dyDescent="0.2">
      <c r="C707" s="698"/>
      <c r="D707" s="698"/>
      <c r="E707" s="698"/>
      <c r="F707" s="698"/>
      <c r="G707" s="698"/>
      <c r="H707" s="698"/>
      <c r="I707" s="698"/>
      <c r="J707" s="698"/>
      <c r="K707" s="698"/>
      <c r="L707" s="698"/>
      <c r="M707" s="698"/>
      <c r="N707" s="698"/>
      <c r="O707" s="698"/>
      <c r="P707" s="698"/>
      <c r="Q707" s="698"/>
      <c r="BA707" s="401"/>
      <c r="BB707" s="478"/>
      <c r="BC707" s="401"/>
      <c r="BD707" s="401"/>
      <c r="BE707" s="401"/>
      <c r="BF707" s="401"/>
      <c r="BG707" s="401"/>
      <c r="BH707" s="401"/>
      <c r="BI707" s="401"/>
      <c r="BJ707" s="401"/>
      <c r="BK707" s="401"/>
      <c r="BL707" s="401"/>
      <c r="BM707" s="401"/>
      <c r="BN707" s="401"/>
      <c r="BO707" s="401"/>
      <c r="BP707" s="401"/>
      <c r="BQ707" s="401"/>
      <c r="BR707" s="401"/>
      <c r="BS707" s="401"/>
      <c r="BT707" s="401"/>
      <c r="BU707" s="401"/>
      <c r="BV707" s="401"/>
      <c r="BW707" s="401"/>
      <c r="BX707" s="401"/>
      <c r="BY707" s="401"/>
      <c r="BZ707" s="401"/>
      <c r="CA707" s="401"/>
      <c r="CB707" s="401"/>
      <c r="CC707" s="401"/>
      <c r="CD707" s="401"/>
      <c r="CE707" s="401"/>
      <c r="CF707" s="401"/>
      <c r="CG707" s="401"/>
      <c r="CH707" s="401"/>
      <c r="CI707" s="401"/>
      <c r="CJ707" s="401"/>
      <c r="CK707" s="401"/>
      <c r="CL707" s="401"/>
      <c r="CM707" s="401"/>
      <c r="CN707" s="401"/>
      <c r="CO707" s="401"/>
      <c r="CP707" s="401"/>
      <c r="CQ707" s="401"/>
      <c r="CR707" s="401"/>
      <c r="CS707" s="401"/>
      <c r="CT707" s="401"/>
      <c r="CU707" s="401"/>
      <c r="CV707" s="401"/>
      <c r="CW707" s="401"/>
      <c r="CX707" s="401"/>
      <c r="CY707" s="401"/>
      <c r="CZ707" s="401"/>
    </row>
    <row r="708" ht="25.15" customHeight="true" x14ac:dyDescent="0.2">
      <c r="C708" s="698"/>
      <c r="D708" s="698"/>
      <c r="E708" s="698"/>
      <c r="F708" s="698"/>
      <c r="G708" s="698"/>
      <c r="H708" s="698"/>
      <c r="I708" s="698"/>
      <c r="J708" s="698"/>
      <c r="K708" s="698"/>
      <c r="L708" s="698"/>
      <c r="M708" s="698"/>
      <c r="N708" s="698"/>
      <c r="O708" s="698"/>
      <c r="P708" s="698"/>
      <c r="Q708" s="698"/>
      <c r="BA708" s="401"/>
      <c r="BB708" s="478"/>
      <c r="BC708" s="401"/>
      <c r="BD708" s="401"/>
      <c r="BE708" s="401"/>
      <c r="BF708" s="401"/>
      <c r="BG708" s="401"/>
      <c r="BH708" s="401"/>
      <c r="BI708" s="401"/>
      <c r="BJ708" s="401"/>
      <c r="BK708" s="401"/>
      <c r="BL708" s="401"/>
      <c r="BM708" s="401"/>
      <c r="BN708" s="401"/>
      <c r="BO708" s="401"/>
      <c r="BP708" s="401"/>
      <c r="BQ708" s="401"/>
      <c r="BR708" s="401"/>
      <c r="BS708" s="401"/>
      <c r="BT708" s="401"/>
      <c r="BU708" s="401"/>
      <c r="BV708" s="401"/>
      <c r="BW708" s="401"/>
      <c r="BX708" s="401"/>
      <c r="BY708" s="401"/>
      <c r="BZ708" s="401"/>
      <c r="CA708" s="401"/>
      <c r="CB708" s="401"/>
      <c r="CC708" s="401"/>
      <c r="CD708" s="401"/>
      <c r="CE708" s="401"/>
      <c r="CF708" s="401"/>
      <c r="CG708" s="401"/>
      <c r="CH708" s="401"/>
      <c r="CI708" s="401"/>
      <c r="CJ708" s="401"/>
      <c r="CK708" s="401"/>
      <c r="CL708" s="401"/>
      <c r="CM708" s="401"/>
      <c r="CN708" s="401"/>
      <c r="CO708" s="401"/>
      <c r="CP708" s="401"/>
      <c r="CQ708" s="401"/>
      <c r="CR708" s="401"/>
      <c r="CS708" s="401"/>
      <c r="CT708" s="401"/>
      <c r="CU708" s="401"/>
      <c r="CV708" s="401"/>
      <c r="CW708" s="401"/>
      <c r="CX708" s="401"/>
      <c r="CY708" s="401"/>
      <c r="CZ708" s="401"/>
    </row>
    <row r="709" ht="25.15" customHeight="true" x14ac:dyDescent="0.2">
      <c r="C709" s="698"/>
      <c r="D709" s="698"/>
      <c r="E709" s="698"/>
      <c r="F709" s="698"/>
      <c r="G709" s="698"/>
      <c r="H709" s="698"/>
      <c r="I709" s="698"/>
      <c r="J709" s="698"/>
      <c r="K709" s="698"/>
      <c r="L709" s="698"/>
      <c r="M709" s="698"/>
      <c r="N709" s="698"/>
      <c r="O709" s="698"/>
      <c r="P709" s="698"/>
      <c r="Q709" s="698"/>
      <c r="BA709" s="401"/>
      <c r="BB709" s="478"/>
      <c r="BC709" s="401"/>
      <c r="BD709" s="401"/>
      <c r="BE709" s="401"/>
      <c r="BF709" s="401"/>
      <c r="BG709" s="401"/>
      <c r="BH709" s="401"/>
      <c r="BI709" s="401"/>
      <c r="BJ709" s="401"/>
      <c r="BK709" s="401"/>
      <c r="BL709" s="401"/>
      <c r="BM709" s="401"/>
      <c r="BN709" s="401"/>
      <c r="BO709" s="401"/>
      <c r="BP709" s="401"/>
      <c r="BQ709" s="401"/>
      <c r="BR709" s="401"/>
      <c r="BS709" s="401"/>
      <c r="BT709" s="401"/>
      <c r="BU709" s="401"/>
      <c r="BV709" s="401"/>
      <c r="BW709" s="401"/>
      <c r="BX709" s="401"/>
      <c r="BY709" s="401"/>
      <c r="BZ709" s="401"/>
      <c r="CA709" s="401"/>
      <c r="CB709" s="401"/>
      <c r="CC709" s="401"/>
      <c r="CD709" s="401"/>
      <c r="CE709" s="401"/>
      <c r="CF709" s="401"/>
      <c r="CG709" s="401"/>
      <c r="CH709" s="401"/>
      <c r="CI709" s="401"/>
      <c r="CJ709" s="401"/>
      <c r="CK709" s="401"/>
      <c r="CL709" s="401"/>
      <c r="CM709" s="401"/>
      <c r="CN709" s="401"/>
      <c r="CO709" s="401"/>
      <c r="CP709" s="401"/>
      <c r="CQ709" s="401"/>
      <c r="CR709" s="401"/>
      <c r="CS709" s="401"/>
      <c r="CT709" s="401"/>
      <c r="CU709" s="401"/>
      <c r="CV709" s="401"/>
      <c r="CW709" s="401"/>
      <c r="CX709" s="401"/>
      <c r="CY709" s="401"/>
      <c r="CZ709" s="401"/>
    </row>
    <row r="710" ht="25.15" customHeight="true" x14ac:dyDescent="0.2">
      <c r="C710" s="698"/>
      <c r="D710" s="698"/>
      <c r="E710" s="698"/>
      <c r="F710" s="698"/>
      <c r="G710" s="698"/>
      <c r="H710" s="698"/>
      <c r="I710" s="698"/>
      <c r="J710" s="698"/>
      <c r="K710" s="698"/>
      <c r="L710" s="698"/>
      <c r="M710" s="698"/>
      <c r="N710" s="698"/>
      <c r="O710" s="698"/>
      <c r="P710" s="698"/>
      <c r="Q710" s="698"/>
      <c r="BA710" s="401"/>
      <c r="BB710" s="478"/>
      <c r="BC710" s="401"/>
      <c r="BD710" s="401"/>
      <c r="BE710" s="401"/>
      <c r="BF710" s="401"/>
      <c r="BG710" s="401"/>
      <c r="BH710" s="401"/>
      <c r="BI710" s="401"/>
      <c r="BJ710" s="401"/>
      <c r="BK710" s="401"/>
      <c r="BL710" s="401"/>
      <c r="BM710" s="401"/>
      <c r="BN710" s="401"/>
      <c r="BO710" s="401"/>
      <c r="BP710" s="401"/>
      <c r="BQ710" s="401"/>
      <c r="BR710" s="401"/>
      <c r="BS710" s="401"/>
      <c r="BT710" s="401"/>
      <c r="BU710" s="401"/>
      <c r="BV710" s="401"/>
      <c r="BW710" s="401"/>
      <c r="BX710" s="401"/>
      <c r="BY710" s="401"/>
      <c r="BZ710" s="401"/>
      <c r="CA710" s="401"/>
      <c r="CB710" s="401"/>
      <c r="CC710" s="401"/>
      <c r="CD710" s="401"/>
      <c r="CE710" s="401"/>
      <c r="CF710" s="401"/>
      <c r="CG710" s="401"/>
      <c r="CH710" s="401"/>
      <c r="CI710" s="401"/>
      <c r="CJ710" s="401"/>
      <c r="CK710" s="401"/>
      <c r="CL710" s="401"/>
      <c r="CM710" s="401"/>
      <c r="CN710" s="401"/>
      <c r="CO710" s="401"/>
      <c r="CP710" s="401"/>
      <c r="CQ710" s="401"/>
      <c r="CR710" s="401"/>
      <c r="CS710" s="401"/>
      <c r="CT710" s="401"/>
      <c r="CU710" s="401"/>
      <c r="CV710" s="401"/>
      <c r="CW710" s="401"/>
      <c r="CX710" s="401"/>
      <c r="CY710" s="401"/>
      <c r="CZ710" s="401"/>
    </row>
    <row r="711" ht="25.15" customHeight="true" x14ac:dyDescent="0.2">
      <c r="C711" s="698"/>
      <c r="D711" s="698"/>
      <c r="E711" s="698"/>
      <c r="F711" s="698"/>
      <c r="G711" s="698"/>
      <c r="H711" s="698"/>
      <c r="I711" s="698"/>
      <c r="J711" s="698"/>
      <c r="K711" s="698"/>
      <c r="L711" s="698"/>
      <c r="M711" s="698"/>
      <c r="N711" s="698"/>
      <c r="O711" s="698"/>
      <c r="P711" s="698"/>
      <c r="Q711" s="698"/>
      <c r="BA711" s="401"/>
      <c r="BB711" s="478"/>
      <c r="BC711" s="401"/>
      <c r="BD711" s="401"/>
      <c r="BE711" s="401"/>
      <c r="BF711" s="401"/>
      <c r="BG711" s="401"/>
      <c r="BH711" s="401"/>
      <c r="BI711" s="401"/>
      <c r="BJ711" s="401"/>
      <c r="BK711" s="401"/>
      <c r="BL711" s="401"/>
      <c r="BM711" s="401"/>
      <c r="BN711" s="401"/>
      <c r="BO711" s="401"/>
      <c r="BP711" s="401"/>
      <c r="BQ711" s="401"/>
      <c r="BR711" s="401"/>
      <c r="BS711" s="401"/>
      <c r="BT711" s="401"/>
      <c r="BU711" s="401"/>
      <c r="BV711" s="401"/>
      <c r="BW711" s="401"/>
      <c r="BX711" s="401"/>
      <c r="BY711" s="401"/>
      <c r="BZ711" s="401"/>
      <c r="CA711" s="401"/>
      <c r="CB711" s="401"/>
      <c r="CC711" s="401"/>
      <c r="CD711" s="401"/>
      <c r="CE711" s="401"/>
      <c r="CF711" s="401"/>
      <c r="CG711" s="401"/>
      <c r="CH711" s="401"/>
      <c r="CI711" s="401"/>
      <c r="CJ711" s="401"/>
      <c r="CK711" s="401"/>
      <c r="CL711" s="401"/>
      <c r="CM711" s="401"/>
      <c r="CN711" s="401"/>
      <c r="CO711" s="401"/>
      <c r="CP711" s="401"/>
      <c r="CQ711" s="401"/>
      <c r="CR711" s="401"/>
      <c r="CS711" s="401"/>
      <c r="CT711" s="401"/>
      <c r="CU711" s="401"/>
      <c r="CV711" s="401"/>
      <c r="CW711" s="401"/>
      <c r="CX711" s="401"/>
      <c r="CY711" s="401"/>
      <c r="CZ711" s="401"/>
    </row>
    <row r="712" ht="25.15" customHeight="true" x14ac:dyDescent="0.2">
      <c r="C712" s="698"/>
      <c r="D712" s="698"/>
      <c r="E712" s="698"/>
      <c r="F712" s="698"/>
      <c r="G712" s="698"/>
      <c r="H712" s="698"/>
      <c r="I712" s="698"/>
      <c r="J712" s="698"/>
      <c r="K712" s="698"/>
      <c r="L712" s="698"/>
      <c r="M712" s="698"/>
      <c r="N712" s="698"/>
      <c r="O712" s="698"/>
      <c r="P712" s="698"/>
      <c r="Q712" s="698"/>
      <c r="BA712" s="401"/>
      <c r="BB712" s="478"/>
      <c r="BC712" s="401"/>
      <c r="BD712" s="401"/>
      <c r="BE712" s="401"/>
      <c r="BF712" s="401"/>
      <c r="BG712" s="401"/>
      <c r="BH712" s="401"/>
      <c r="BI712" s="401"/>
      <c r="BJ712" s="401"/>
      <c r="BK712" s="401"/>
      <c r="BL712" s="401"/>
      <c r="BM712" s="401"/>
      <c r="BN712" s="401"/>
      <c r="BO712" s="401"/>
      <c r="BP712" s="401"/>
      <c r="BQ712" s="401"/>
      <c r="BR712" s="401"/>
      <c r="BS712" s="401"/>
      <c r="BT712" s="401"/>
      <c r="BU712" s="401"/>
      <c r="BV712" s="401"/>
      <c r="BW712" s="401"/>
      <c r="BX712" s="401"/>
      <c r="BY712" s="401"/>
      <c r="BZ712" s="401"/>
      <c r="CA712" s="401"/>
      <c r="CB712" s="401"/>
      <c r="CC712" s="401"/>
      <c r="CD712" s="401"/>
      <c r="CE712" s="401"/>
      <c r="CF712" s="401"/>
      <c r="CG712" s="401"/>
      <c r="CH712" s="401"/>
      <c r="CI712" s="401"/>
      <c r="CJ712" s="401"/>
      <c r="CK712" s="401"/>
      <c r="CL712" s="401"/>
      <c r="CM712" s="401"/>
      <c r="CN712" s="401"/>
      <c r="CO712" s="401"/>
      <c r="CP712" s="401"/>
      <c r="CQ712" s="401"/>
      <c r="CR712" s="401"/>
      <c r="CS712" s="401"/>
      <c r="CT712" s="401"/>
      <c r="CU712" s="401"/>
      <c r="CV712" s="401"/>
      <c r="CW712" s="401"/>
      <c r="CX712" s="401"/>
      <c r="CY712" s="401"/>
      <c r="CZ712" s="401"/>
    </row>
    <row r="713" ht="25.15" customHeight="true" x14ac:dyDescent="0.2">
      <c r="C713" s="698"/>
      <c r="D713" s="698"/>
      <c r="E713" s="698"/>
      <c r="F713" s="698"/>
      <c r="G713" s="698"/>
      <c r="H713" s="698"/>
      <c r="I713" s="698"/>
      <c r="J713" s="698"/>
      <c r="K713" s="698"/>
      <c r="L713" s="698"/>
      <c r="M713" s="698"/>
      <c r="N713" s="698"/>
      <c r="O713" s="698"/>
      <c r="P713" s="698"/>
      <c r="Q713" s="698"/>
      <c r="BA713" s="401"/>
      <c r="BB713" s="478"/>
      <c r="BC713" s="401"/>
      <c r="BD713" s="401"/>
      <c r="BE713" s="401"/>
      <c r="BF713" s="401"/>
      <c r="BG713" s="401"/>
      <c r="BH713" s="401"/>
      <c r="BI713" s="401"/>
      <c r="BJ713" s="401"/>
      <c r="BK713" s="401"/>
      <c r="BL713" s="401"/>
      <c r="BM713" s="401"/>
      <c r="BN713" s="401"/>
      <c r="BO713" s="401"/>
      <c r="BP713" s="401"/>
      <c r="BQ713" s="401"/>
      <c r="BR713" s="401"/>
      <c r="BS713" s="401"/>
      <c r="BT713" s="401"/>
      <c r="BU713" s="401"/>
      <c r="BV713" s="401"/>
      <c r="BW713" s="401"/>
      <c r="BX713" s="401"/>
      <c r="BY713" s="401"/>
      <c r="BZ713" s="401"/>
      <c r="CA713" s="401"/>
      <c r="CB713" s="401"/>
      <c r="CC713" s="401"/>
      <c r="CD713" s="401"/>
      <c r="CE713" s="401"/>
      <c r="CF713" s="401"/>
      <c r="CG713" s="401"/>
      <c r="CH713" s="401"/>
      <c r="CI713" s="401"/>
      <c r="CJ713" s="401"/>
      <c r="CK713" s="401"/>
      <c r="CL713" s="401"/>
      <c r="CM713" s="401"/>
      <c r="CN713" s="401"/>
      <c r="CO713" s="401"/>
      <c r="CP713" s="401"/>
      <c r="CQ713" s="401"/>
      <c r="CR713" s="401"/>
      <c r="CS713" s="401"/>
      <c r="CT713" s="401"/>
      <c r="CU713" s="401"/>
      <c r="CV713" s="401"/>
      <c r="CW713" s="401"/>
      <c r="CX713" s="401"/>
      <c r="CY713" s="401"/>
      <c r="CZ713" s="401"/>
    </row>
    <row r="714" ht="25.15" customHeight="true" x14ac:dyDescent="0.2">
      <c r="C714" s="698"/>
      <c r="D714" s="698"/>
      <c r="E714" s="698"/>
      <c r="F714" s="698"/>
      <c r="G714" s="698"/>
      <c r="H714" s="698"/>
      <c r="I714" s="698"/>
      <c r="J714" s="698"/>
      <c r="K714" s="698"/>
      <c r="L714" s="698"/>
      <c r="M714" s="698"/>
      <c r="N714" s="698"/>
      <c r="O714" s="698"/>
      <c r="P714" s="698"/>
      <c r="Q714" s="698"/>
      <c r="BA714" s="401"/>
      <c r="BB714" s="478"/>
      <c r="BC714" s="401"/>
      <c r="BD714" s="401"/>
      <c r="BE714" s="401"/>
      <c r="BF714" s="401"/>
      <c r="BG714" s="401"/>
      <c r="BH714" s="401"/>
      <c r="BI714" s="401"/>
      <c r="BJ714" s="401"/>
      <c r="BK714" s="401"/>
      <c r="BL714" s="401"/>
      <c r="BM714" s="401"/>
      <c r="BN714" s="401"/>
      <c r="BO714" s="401"/>
      <c r="BP714" s="401"/>
      <c r="BQ714" s="401"/>
      <c r="BR714" s="401"/>
      <c r="BS714" s="401"/>
      <c r="BT714" s="401"/>
      <c r="BU714" s="401"/>
      <c r="BV714" s="401"/>
      <c r="BW714" s="401"/>
      <c r="BX714" s="401"/>
      <c r="BY714" s="401"/>
      <c r="BZ714" s="401"/>
      <c r="CA714" s="401"/>
      <c r="CB714" s="401"/>
      <c r="CC714" s="401"/>
      <c r="CD714" s="401"/>
      <c r="CE714" s="401"/>
      <c r="CF714" s="401"/>
      <c r="CG714" s="401"/>
      <c r="CH714" s="401"/>
      <c r="CI714" s="401"/>
      <c r="CJ714" s="401"/>
      <c r="CK714" s="401"/>
      <c r="CL714" s="401"/>
      <c r="CM714" s="401"/>
      <c r="CN714" s="401"/>
      <c r="CO714" s="401"/>
      <c r="CP714" s="401"/>
      <c r="CQ714" s="401"/>
      <c r="CR714" s="401"/>
      <c r="CS714" s="401"/>
      <c r="CT714" s="401"/>
      <c r="CU714" s="401"/>
      <c r="CV714" s="401"/>
      <c r="CW714" s="401"/>
      <c r="CX714" s="401"/>
      <c r="CY714" s="401"/>
      <c r="CZ714" s="401"/>
    </row>
    <row r="715" ht="25.15" customHeight="true" x14ac:dyDescent="0.2">
      <c r="C715" s="698"/>
      <c r="D715" s="698"/>
      <c r="E715" s="698"/>
      <c r="F715" s="698"/>
      <c r="G715" s="698"/>
      <c r="H715" s="698"/>
      <c r="I715" s="698"/>
      <c r="J715" s="698"/>
      <c r="K715" s="698"/>
      <c r="L715" s="698"/>
      <c r="M715" s="698"/>
      <c r="N715" s="698"/>
      <c r="O715" s="698"/>
      <c r="P715" s="698"/>
      <c r="Q715" s="698"/>
      <c r="BA715" s="401"/>
      <c r="BB715" s="478"/>
      <c r="BC715" s="401"/>
      <c r="BD715" s="401"/>
      <c r="BE715" s="401"/>
      <c r="BF715" s="401"/>
      <c r="BG715" s="401"/>
      <c r="BH715" s="401"/>
      <c r="BI715" s="401"/>
      <c r="BJ715" s="401"/>
      <c r="BK715" s="401"/>
      <c r="BL715" s="401"/>
      <c r="BM715" s="401"/>
      <c r="BN715" s="401"/>
      <c r="BO715" s="401"/>
      <c r="BP715" s="401"/>
      <c r="BQ715" s="401"/>
      <c r="BR715" s="401"/>
      <c r="BS715" s="401"/>
      <c r="BT715" s="401"/>
      <c r="BU715" s="401"/>
      <c r="BV715" s="401"/>
      <c r="BW715" s="401"/>
      <c r="BX715" s="401"/>
      <c r="BY715" s="401"/>
      <c r="BZ715" s="401"/>
      <c r="CA715" s="401"/>
      <c r="CB715" s="401"/>
      <c r="CC715" s="401"/>
      <c r="CD715" s="401"/>
      <c r="CE715" s="401"/>
      <c r="CF715" s="401"/>
      <c r="CG715" s="401"/>
      <c r="CH715" s="401"/>
      <c r="CI715" s="401"/>
      <c r="CJ715" s="401"/>
      <c r="CK715" s="401"/>
      <c r="CL715" s="401"/>
      <c r="CM715" s="401"/>
      <c r="CN715" s="401"/>
      <c r="CO715" s="401"/>
      <c r="CP715" s="401"/>
      <c r="CQ715" s="401"/>
      <c r="CR715" s="401"/>
      <c r="CS715" s="401"/>
      <c r="CT715" s="401"/>
      <c r="CU715" s="401"/>
      <c r="CV715" s="401"/>
      <c r="CW715" s="401"/>
      <c r="CX715" s="401"/>
      <c r="CY715" s="401"/>
      <c r="CZ715" s="401"/>
    </row>
    <row r="716" ht="25.15" customHeight="true" x14ac:dyDescent="0.2">
      <c r="C716" s="698"/>
      <c r="D716" s="698"/>
      <c r="E716" s="698"/>
      <c r="F716" s="698"/>
      <c r="G716" s="698"/>
      <c r="H716" s="698"/>
      <c r="I716" s="698"/>
      <c r="J716" s="698"/>
      <c r="K716" s="698"/>
      <c r="L716" s="698"/>
      <c r="M716" s="698"/>
      <c r="N716" s="698"/>
      <c r="O716" s="698"/>
      <c r="P716" s="698"/>
      <c r="Q716" s="698"/>
      <c r="BA716" s="401"/>
      <c r="BB716" s="478"/>
      <c r="BC716" s="401"/>
      <c r="BD716" s="401"/>
      <c r="BE716" s="401"/>
      <c r="BF716" s="401"/>
      <c r="BG716" s="401"/>
      <c r="BH716" s="401"/>
      <c r="BI716" s="401"/>
      <c r="BJ716" s="401"/>
      <c r="BK716" s="401"/>
      <c r="BL716" s="401"/>
      <c r="BM716" s="401"/>
      <c r="BN716" s="401"/>
      <c r="BO716" s="401"/>
      <c r="BP716" s="401"/>
      <c r="BQ716" s="401"/>
      <c r="BR716" s="401"/>
      <c r="BS716" s="401"/>
      <c r="BT716" s="401"/>
      <c r="BU716" s="401"/>
      <c r="BV716" s="401"/>
      <c r="BW716" s="401"/>
      <c r="BX716" s="401"/>
      <c r="BY716" s="401"/>
      <c r="BZ716" s="401"/>
      <c r="CA716" s="401"/>
      <c r="CB716" s="401"/>
      <c r="CC716" s="401"/>
      <c r="CD716" s="401"/>
      <c r="CE716" s="401"/>
      <c r="CF716" s="401"/>
      <c r="CG716" s="401"/>
      <c r="CH716" s="401"/>
      <c r="CI716" s="401"/>
      <c r="CJ716" s="401"/>
      <c r="CK716" s="401"/>
      <c r="CL716" s="401"/>
      <c r="CM716" s="401"/>
      <c r="CN716" s="401"/>
      <c r="CO716" s="401"/>
      <c r="CP716" s="401"/>
      <c r="CQ716" s="401"/>
      <c r="CR716" s="401"/>
      <c r="CS716" s="401"/>
      <c r="CT716" s="401"/>
      <c r="CU716" s="401"/>
      <c r="CV716" s="401"/>
      <c r="CW716" s="401"/>
      <c r="CX716" s="401"/>
      <c r="CY716" s="401"/>
      <c r="CZ716" s="401"/>
    </row>
    <row r="717" ht="25.15" customHeight="true" x14ac:dyDescent="0.2">
      <c r="C717" s="698"/>
      <c r="D717" s="698"/>
      <c r="E717" s="698"/>
      <c r="F717" s="698"/>
      <c r="G717" s="698"/>
      <c r="H717" s="698"/>
      <c r="I717" s="698"/>
      <c r="J717" s="698"/>
      <c r="K717" s="698"/>
      <c r="L717" s="698"/>
      <c r="M717" s="698"/>
      <c r="N717" s="698"/>
      <c r="O717" s="698"/>
      <c r="P717" s="698"/>
      <c r="Q717" s="698"/>
      <c r="BA717" s="401"/>
      <c r="BB717" s="478"/>
      <c r="BC717" s="401"/>
      <c r="BD717" s="401"/>
      <c r="BE717" s="401"/>
      <c r="BF717" s="401"/>
      <c r="BG717" s="401"/>
      <c r="BH717" s="401"/>
      <c r="BI717" s="401"/>
      <c r="BJ717" s="401"/>
      <c r="BK717" s="401"/>
      <c r="BL717" s="401"/>
      <c r="BM717" s="401"/>
      <c r="BN717" s="401"/>
      <c r="BO717" s="401"/>
      <c r="BP717" s="401"/>
      <c r="BQ717" s="401"/>
      <c r="BR717" s="401"/>
      <c r="BS717" s="401"/>
      <c r="BT717" s="401"/>
      <c r="BU717" s="401"/>
      <c r="BV717" s="401"/>
      <c r="BW717" s="401"/>
      <c r="BX717" s="401"/>
      <c r="BY717" s="401"/>
      <c r="BZ717" s="401"/>
      <c r="CA717" s="401"/>
      <c r="CB717" s="401"/>
      <c r="CC717" s="401"/>
      <c r="CD717" s="401"/>
      <c r="CE717" s="401"/>
      <c r="CF717" s="401"/>
      <c r="CG717" s="401"/>
      <c r="CH717" s="401"/>
      <c r="CI717" s="401"/>
      <c r="CJ717" s="401"/>
      <c r="CK717" s="401"/>
      <c r="CL717" s="401"/>
      <c r="CM717" s="401"/>
      <c r="CN717" s="401"/>
      <c r="CO717" s="401"/>
      <c r="CP717" s="401"/>
      <c r="CQ717" s="401"/>
      <c r="CR717" s="401"/>
      <c r="CS717" s="401"/>
      <c r="CT717" s="401"/>
      <c r="CU717" s="401"/>
      <c r="CV717" s="401"/>
      <c r="CW717" s="401"/>
      <c r="CX717" s="401"/>
      <c r="CY717" s="401"/>
      <c r="CZ717" s="401"/>
    </row>
    <row r="718" ht="25.15" customHeight="true" x14ac:dyDescent="0.2">
      <c r="C718" s="698"/>
      <c r="D718" s="698"/>
      <c r="E718" s="698"/>
      <c r="F718" s="698"/>
      <c r="G718" s="698"/>
      <c r="H718" s="698"/>
      <c r="I718" s="698"/>
      <c r="J718" s="698"/>
      <c r="K718" s="698"/>
      <c r="L718" s="698"/>
      <c r="M718" s="698"/>
      <c r="N718" s="698"/>
      <c r="O718" s="698"/>
      <c r="P718" s="698"/>
      <c r="Q718" s="698"/>
      <c r="BA718" s="401"/>
      <c r="BB718" s="478"/>
      <c r="BC718" s="401"/>
      <c r="BD718" s="401"/>
      <c r="BE718" s="401"/>
      <c r="BF718" s="401"/>
      <c r="BG718" s="401"/>
      <c r="BH718" s="401"/>
      <c r="BI718" s="401"/>
      <c r="BJ718" s="401"/>
      <c r="BK718" s="401"/>
      <c r="BL718" s="401"/>
      <c r="BM718" s="401"/>
      <c r="BN718" s="401"/>
      <c r="BO718" s="401"/>
      <c r="BP718" s="401"/>
      <c r="BQ718" s="401"/>
      <c r="BR718" s="401"/>
      <c r="BS718" s="401"/>
      <c r="BT718" s="401"/>
      <c r="BU718" s="401"/>
      <c r="BV718" s="401"/>
      <c r="BW718" s="401"/>
      <c r="BX718" s="401"/>
      <c r="BY718" s="401"/>
      <c r="BZ718" s="401"/>
      <c r="CA718" s="401"/>
      <c r="CB718" s="401"/>
      <c r="CC718" s="401"/>
      <c r="CD718" s="401"/>
      <c r="CE718" s="401"/>
      <c r="CF718" s="401"/>
      <c r="CG718" s="401"/>
      <c r="CH718" s="401"/>
      <c r="CI718" s="401"/>
      <c r="CJ718" s="401"/>
      <c r="CK718" s="401"/>
      <c r="CL718" s="401"/>
      <c r="CM718" s="401"/>
      <c r="CN718" s="401"/>
      <c r="CO718" s="401"/>
      <c r="CP718" s="401"/>
      <c r="CQ718" s="401"/>
      <c r="CR718" s="401"/>
      <c r="CS718" s="401"/>
      <c r="CT718" s="401"/>
      <c r="CU718" s="401"/>
      <c r="CV718" s="401"/>
      <c r="CW718" s="401"/>
      <c r="CX718" s="401"/>
      <c r="CY718" s="401"/>
      <c r="CZ718" s="401"/>
    </row>
    <row r="719" ht="25.15" customHeight="true" x14ac:dyDescent="0.2">
      <c r="C719" s="698"/>
      <c r="D719" s="698"/>
      <c r="E719" s="698"/>
      <c r="F719" s="698"/>
      <c r="G719" s="698"/>
      <c r="H719" s="698"/>
      <c r="I719" s="698"/>
      <c r="J719" s="698"/>
      <c r="K719" s="698"/>
      <c r="L719" s="698"/>
      <c r="M719" s="698"/>
      <c r="N719" s="698"/>
      <c r="O719" s="698"/>
      <c r="P719" s="698"/>
      <c r="Q719" s="698"/>
      <c r="BA719" s="401"/>
      <c r="BB719" s="478"/>
      <c r="BC719" s="401"/>
      <c r="BD719" s="401"/>
      <c r="BE719" s="401"/>
      <c r="BF719" s="401"/>
      <c r="BG719" s="401"/>
      <c r="BH719" s="401"/>
      <c r="BI719" s="401"/>
      <c r="BJ719" s="401"/>
      <c r="BK719" s="401"/>
      <c r="BL719" s="401"/>
      <c r="BM719" s="401"/>
      <c r="BN719" s="401"/>
      <c r="BO719" s="401"/>
      <c r="BP719" s="401"/>
      <c r="BQ719" s="401"/>
      <c r="BR719" s="401"/>
      <c r="BS719" s="401"/>
      <c r="BT719" s="401"/>
      <c r="BU719" s="401"/>
      <c r="BV719" s="401"/>
      <c r="BW719" s="401"/>
      <c r="BX719" s="401"/>
      <c r="BY719" s="401"/>
      <c r="BZ719" s="401"/>
      <c r="CA719" s="401"/>
      <c r="CB719" s="401"/>
      <c r="CC719" s="401"/>
      <c r="CD719" s="401"/>
      <c r="CE719" s="401"/>
      <c r="CF719" s="401"/>
      <c r="CG719" s="401"/>
      <c r="CH719" s="401"/>
      <c r="CI719" s="401"/>
      <c r="CJ719" s="401"/>
      <c r="CK719" s="401"/>
      <c r="CL719" s="401"/>
      <c r="CM719" s="401"/>
      <c r="CN719" s="401"/>
      <c r="CO719" s="401"/>
      <c r="CP719" s="401"/>
      <c r="CQ719" s="401"/>
      <c r="CR719" s="401"/>
      <c r="CS719" s="401"/>
      <c r="CT719" s="401"/>
      <c r="CU719" s="401"/>
      <c r="CV719" s="401"/>
      <c r="CW719" s="401"/>
      <c r="CX719" s="401"/>
      <c r="CY719" s="401"/>
      <c r="CZ719" s="401"/>
    </row>
    <row r="720" ht="25.15" customHeight="true" x14ac:dyDescent="0.2">
      <c r="C720" s="698"/>
      <c r="D720" s="698"/>
      <c r="E720" s="698"/>
      <c r="F720" s="698"/>
      <c r="G720" s="698"/>
      <c r="H720" s="698"/>
      <c r="I720" s="698"/>
      <c r="J720" s="698"/>
      <c r="K720" s="698"/>
      <c r="L720" s="698"/>
      <c r="M720" s="698"/>
      <c r="N720" s="698"/>
      <c r="O720" s="698"/>
      <c r="P720" s="698"/>
      <c r="Q720" s="698"/>
      <c r="BA720" s="401"/>
      <c r="BB720" s="478"/>
      <c r="BC720" s="401"/>
      <c r="BD720" s="401"/>
      <c r="BE720" s="401"/>
      <c r="BF720" s="401"/>
      <c r="BG720" s="401"/>
      <c r="BH720" s="401"/>
      <c r="BI720" s="401"/>
      <c r="BJ720" s="401"/>
      <c r="BK720" s="401"/>
      <c r="BL720" s="401"/>
      <c r="BM720" s="401"/>
      <c r="BN720" s="401"/>
      <c r="BO720" s="401"/>
      <c r="BP720" s="401"/>
      <c r="BQ720" s="401"/>
      <c r="BR720" s="401"/>
      <c r="BS720" s="401"/>
      <c r="BT720" s="401"/>
      <c r="BU720" s="401"/>
      <c r="BV720" s="401"/>
      <c r="BW720" s="401"/>
      <c r="BX720" s="401"/>
      <c r="BY720" s="401"/>
      <c r="BZ720" s="401"/>
      <c r="CA720" s="401"/>
      <c r="CB720" s="401"/>
      <c r="CC720" s="401"/>
      <c r="CD720" s="401"/>
      <c r="CE720" s="401"/>
      <c r="CF720" s="401"/>
      <c r="CG720" s="401"/>
      <c r="CH720" s="401"/>
      <c r="CI720" s="401"/>
      <c r="CJ720" s="401"/>
      <c r="CK720" s="401"/>
      <c r="CL720" s="401"/>
      <c r="CM720" s="401"/>
      <c r="CN720" s="401"/>
      <c r="CO720" s="401"/>
      <c r="CP720" s="401"/>
      <c r="CQ720" s="401"/>
      <c r="CR720" s="401"/>
      <c r="CS720" s="401"/>
      <c r="CT720" s="401"/>
      <c r="CU720" s="401"/>
      <c r="CV720" s="401"/>
      <c r="CW720" s="401"/>
      <c r="CX720" s="401"/>
      <c r="CY720" s="401"/>
      <c r="CZ720" s="401"/>
    </row>
    <row r="721" ht="25.15" customHeight="true" x14ac:dyDescent="0.2">
      <c r="C721" s="698"/>
      <c r="D721" s="698"/>
      <c r="E721" s="698"/>
      <c r="F721" s="698"/>
      <c r="G721" s="698"/>
      <c r="H721" s="698"/>
      <c r="I721" s="698"/>
      <c r="J721" s="698"/>
      <c r="K721" s="698"/>
      <c r="L721" s="698"/>
      <c r="M721" s="698"/>
      <c r="N721" s="698"/>
      <c r="O721" s="698"/>
      <c r="P721" s="698"/>
      <c r="Q721" s="698"/>
      <c r="BA721" s="401"/>
      <c r="BB721" s="478"/>
      <c r="BC721" s="401"/>
      <c r="BD721" s="401"/>
      <c r="BE721" s="401"/>
      <c r="BF721" s="401"/>
      <c r="BG721" s="401"/>
      <c r="BH721" s="401"/>
      <c r="BI721" s="401"/>
      <c r="BJ721" s="401"/>
      <c r="BK721" s="401"/>
      <c r="BL721" s="401"/>
      <c r="BM721" s="401"/>
      <c r="BN721" s="401"/>
      <c r="BO721" s="401"/>
      <c r="BP721" s="401"/>
      <c r="BQ721" s="401"/>
      <c r="BR721" s="401"/>
      <c r="BS721" s="401"/>
      <c r="BT721" s="401"/>
      <c r="BU721" s="401"/>
      <c r="BV721" s="401"/>
      <c r="BW721" s="401"/>
      <c r="BX721" s="401"/>
      <c r="BY721" s="401"/>
      <c r="BZ721" s="401"/>
      <c r="CA721" s="401"/>
      <c r="CB721" s="401"/>
      <c r="CC721" s="401"/>
      <c r="CD721" s="401"/>
      <c r="CE721" s="401"/>
      <c r="CF721" s="401"/>
      <c r="CG721" s="401"/>
      <c r="CH721" s="401"/>
      <c r="CI721" s="401"/>
      <c r="CJ721" s="401"/>
      <c r="CK721" s="401"/>
      <c r="CL721" s="401"/>
      <c r="CM721" s="401"/>
      <c r="CN721" s="401"/>
      <c r="CO721" s="401"/>
      <c r="CP721" s="401"/>
      <c r="CQ721" s="401"/>
      <c r="CR721" s="401"/>
      <c r="CS721" s="401"/>
      <c r="CT721" s="401"/>
      <c r="CU721" s="401"/>
      <c r="CV721" s="401"/>
      <c r="CW721" s="401"/>
      <c r="CX721" s="401"/>
      <c r="CY721" s="401"/>
      <c r="CZ721" s="401"/>
    </row>
    <row r="722" ht="25.15" customHeight="true" x14ac:dyDescent="0.2">
      <c r="C722" s="698"/>
      <c r="D722" s="698"/>
      <c r="E722" s="698"/>
      <c r="F722" s="698"/>
      <c r="G722" s="698"/>
      <c r="H722" s="698"/>
      <c r="I722" s="698"/>
      <c r="J722" s="698"/>
      <c r="K722" s="698"/>
      <c r="L722" s="698"/>
      <c r="M722" s="698"/>
      <c r="N722" s="698"/>
      <c r="O722" s="698"/>
      <c r="P722" s="698"/>
      <c r="Q722" s="698"/>
      <c r="BA722" s="401"/>
      <c r="BB722" s="478"/>
      <c r="BC722" s="401"/>
      <c r="BD722" s="401"/>
      <c r="BE722" s="401"/>
      <c r="BF722" s="401"/>
      <c r="BG722" s="401"/>
      <c r="BH722" s="401"/>
      <c r="BI722" s="401"/>
      <c r="BJ722" s="401"/>
      <c r="BK722" s="401"/>
      <c r="BL722" s="401"/>
      <c r="BM722" s="401"/>
      <c r="BN722" s="401"/>
      <c r="BO722" s="401"/>
      <c r="BP722" s="401"/>
      <c r="BQ722" s="401"/>
      <c r="BR722" s="401"/>
      <c r="BS722" s="401"/>
      <c r="BT722" s="401"/>
      <c r="BU722" s="401"/>
      <c r="BV722" s="401"/>
      <c r="BW722" s="401"/>
      <c r="BX722" s="401"/>
      <c r="BY722" s="401"/>
      <c r="BZ722" s="401"/>
      <c r="CA722" s="401"/>
      <c r="CB722" s="401"/>
      <c r="CC722" s="401"/>
      <c r="CD722" s="401"/>
      <c r="CE722" s="401"/>
      <c r="CF722" s="401"/>
      <c r="CG722" s="401"/>
      <c r="CH722" s="401"/>
      <c r="CI722" s="401"/>
      <c r="CJ722" s="401"/>
      <c r="CK722" s="401"/>
      <c r="CL722" s="401"/>
      <c r="CM722" s="401"/>
      <c r="CN722" s="401"/>
      <c r="CO722" s="401"/>
      <c r="CP722" s="401"/>
      <c r="CQ722" s="401"/>
      <c r="CR722" s="401"/>
      <c r="CS722" s="401"/>
      <c r="CT722" s="401"/>
      <c r="CU722" s="401"/>
      <c r="CV722" s="401"/>
      <c r="CW722" s="401"/>
      <c r="CX722" s="401"/>
      <c r="CY722" s="401"/>
      <c r="CZ722" s="401"/>
    </row>
    <row r="723" ht="25.15" customHeight="true" x14ac:dyDescent="0.2">
      <c r="C723" s="698"/>
      <c r="D723" s="698"/>
      <c r="E723" s="698"/>
      <c r="F723" s="698"/>
      <c r="G723" s="698"/>
      <c r="H723" s="698"/>
      <c r="I723" s="698"/>
      <c r="J723" s="698"/>
      <c r="K723" s="698"/>
      <c r="L723" s="698"/>
      <c r="M723" s="698"/>
      <c r="N723" s="698"/>
      <c r="O723" s="698"/>
      <c r="P723" s="698"/>
      <c r="Q723" s="698"/>
      <c r="BA723" s="401"/>
      <c r="BB723" s="478"/>
      <c r="BC723" s="401"/>
      <c r="BD723" s="401"/>
      <c r="BE723" s="401"/>
      <c r="BF723" s="401"/>
      <c r="BG723" s="401"/>
      <c r="BH723" s="401"/>
      <c r="BI723" s="401"/>
      <c r="BJ723" s="401"/>
      <c r="BK723" s="401"/>
      <c r="BL723" s="401"/>
      <c r="BM723" s="401"/>
      <c r="BN723" s="401"/>
      <c r="BO723" s="401"/>
      <c r="BP723" s="401"/>
      <c r="BQ723" s="401"/>
      <c r="BR723" s="401"/>
      <c r="BS723" s="401"/>
      <c r="BT723" s="401"/>
      <c r="BU723" s="401"/>
      <c r="BV723" s="401"/>
      <c r="BW723" s="401"/>
      <c r="BX723" s="401"/>
      <c r="BY723" s="401"/>
      <c r="BZ723" s="401"/>
      <c r="CA723" s="401"/>
      <c r="CB723" s="401"/>
      <c r="CC723" s="401"/>
      <c r="CD723" s="401"/>
      <c r="CE723" s="401"/>
      <c r="CF723" s="401"/>
      <c r="CG723" s="401"/>
      <c r="CH723" s="401"/>
      <c r="CI723" s="401"/>
      <c r="CJ723" s="401"/>
      <c r="CK723" s="401"/>
      <c r="CL723" s="401"/>
      <c r="CM723" s="401"/>
      <c r="CN723" s="401"/>
      <c r="CO723" s="401"/>
      <c r="CP723" s="401"/>
      <c r="CQ723" s="401"/>
      <c r="CR723" s="401"/>
      <c r="CS723" s="401"/>
      <c r="CT723" s="401"/>
      <c r="CU723" s="401"/>
      <c r="CV723" s="401"/>
      <c r="CW723" s="401"/>
      <c r="CX723" s="401"/>
      <c r="CY723" s="401"/>
      <c r="CZ723" s="401"/>
    </row>
    <row r="724" ht="25.15" customHeight="true" x14ac:dyDescent="0.2">
      <c r="C724" s="698"/>
      <c r="D724" s="698"/>
      <c r="E724" s="698"/>
      <c r="F724" s="698"/>
      <c r="G724" s="698"/>
      <c r="H724" s="698"/>
      <c r="I724" s="698"/>
      <c r="J724" s="698"/>
      <c r="K724" s="698"/>
      <c r="L724" s="698"/>
      <c r="M724" s="698"/>
      <c r="N724" s="698"/>
      <c r="O724" s="698"/>
      <c r="P724" s="698"/>
      <c r="Q724" s="698"/>
      <c r="BA724" s="401"/>
      <c r="BB724" s="478"/>
      <c r="BC724" s="401"/>
      <c r="BD724" s="401"/>
      <c r="BE724" s="401"/>
      <c r="BF724" s="401"/>
      <c r="BG724" s="401"/>
      <c r="BH724" s="401"/>
      <c r="BI724" s="401"/>
      <c r="BJ724" s="401"/>
      <c r="BK724" s="401"/>
      <c r="BL724" s="401"/>
      <c r="BM724" s="401"/>
      <c r="BN724" s="401"/>
      <c r="BO724" s="401"/>
      <c r="BP724" s="401"/>
      <c r="BQ724" s="401"/>
      <c r="BR724" s="401"/>
      <c r="BS724" s="401"/>
      <c r="BT724" s="401"/>
      <c r="BU724" s="401"/>
      <c r="BV724" s="401"/>
      <c r="BW724" s="401"/>
      <c r="BX724" s="401"/>
      <c r="BY724" s="401"/>
      <c r="BZ724" s="401"/>
      <c r="CA724" s="401"/>
      <c r="CB724" s="401"/>
      <c r="CC724" s="401"/>
      <c r="CD724" s="401"/>
      <c r="CE724" s="401"/>
      <c r="CF724" s="401"/>
      <c r="CG724" s="401"/>
      <c r="CH724" s="401"/>
      <c r="CI724" s="401"/>
      <c r="CJ724" s="401"/>
      <c r="CK724" s="401"/>
      <c r="CL724" s="401"/>
      <c r="CM724" s="401"/>
      <c r="CN724" s="401"/>
      <c r="CO724" s="401"/>
      <c r="CP724" s="401"/>
      <c r="CQ724" s="401"/>
      <c r="CR724" s="401"/>
      <c r="CS724" s="401"/>
      <c r="CT724" s="401"/>
      <c r="CU724" s="401"/>
      <c r="CV724" s="401"/>
      <c r="CW724" s="401"/>
      <c r="CX724" s="401"/>
      <c r="CY724" s="401"/>
      <c r="CZ724" s="401"/>
    </row>
    <row r="725" ht="25.15" customHeight="true" x14ac:dyDescent="0.2">
      <c r="C725" s="698"/>
      <c r="D725" s="698"/>
      <c r="E725" s="698"/>
      <c r="F725" s="698"/>
      <c r="G725" s="698"/>
      <c r="H725" s="698"/>
      <c r="I725" s="698"/>
      <c r="J725" s="698"/>
      <c r="K725" s="698"/>
      <c r="L725" s="698"/>
      <c r="M725" s="698"/>
      <c r="N725" s="698"/>
      <c r="O725" s="698"/>
      <c r="P725" s="698"/>
      <c r="Q725" s="698"/>
      <c r="BA725" s="401"/>
      <c r="BB725" s="478"/>
      <c r="BC725" s="401"/>
      <c r="BD725" s="401"/>
      <c r="BE725" s="401"/>
      <c r="BF725" s="401"/>
      <c r="BG725" s="401"/>
      <c r="BH725" s="401"/>
      <c r="BI725" s="401"/>
      <c r="BJ725" s="401"/>
      <c r="BK725" s="401"/>
      <c r="BL725" s="401"/>
      <c r="BM725" s="401"/>
      <c r="BN725" s="401"/>
      <c r="BO725" s="401"/>
      <c r="BP725" s="401"/>
      <c r="BQ725" s="401"/>
      <c r="BR725" s="401"/>
      <c r="BS725" s="401"/>
      <c r="BT725" s="401"/>
      <c r="BU725" s="401"/>
      <c r="BV725" s="401"/>
      <c r="BW725" s="401"/>
      <c r="BX725" s="401"/>
      <c r="BY725" s="401"/>
      <c r="BZ725" s="401"/>
      <c r="CA725" s="401"/>
      <c r="CB725" s="401"/>
      <c r="CC725" s="401"/>
      <c r="CD725" s="401"/>
      <c r="CE725" s="401"/>
      <c r="CF725" s="401"/>
      <c r="CG725" s="401"/>
      <c r="CH725" s="401"/>
      <c r="CI725" s="401"/>
      <c r="CJ725" s="401"/>
      <c r="CK725" s="401"/>
      <c r="CL725" s="401"/>
      <c r="CM725" s="401"/>
      <c r="CN725" s="401"/>
      <c r="CO725" s="401"/>
      <c r="CP725" s="401"/>
      <c r="CQ725" s="401"/>
      <c r="CR725" s="401"/>
      <c r="CS725" s="401"/>
      <c r="CT725" s="401"/>
      <c r="CU725" s="401"/>
      <c r="CV725" s="401"/>
      <c r="CW725" s="401"/>
      <c r="CX725" s="401"/>
      <c r="CY725" s="401"/>
      <c r="CZ725" s="401"/>
    </row>
    <row r="726" ht="25.15" customHeight="true" x14ac:dyDescent="0.2">
      <c r="C726" s="698"/>
      <c r="D726" s="698"/>
      <c r="E726" s="698"/>
      <c r="F726" s="698"/>
      <c r="G726" s="698"/>
      <c r="H726" s="698"/>
      <c r="I726" s="698"/>
      <c r="J726" s="698"/>
      <c r="K726" s="698"/>
      <c r="L726" s="698"/>
      <c r="M726" s="698"/>
      <c r="N726" s="698"/>
      <c r="O726" s="698"/>
      <c r="P726" s="698"/>
      <c r="Q726" s="698"/>
      <c r="BA726" s="401"/>
      <c r="BB726" s="478"/>
      <c r="BC726" s="401"/>
      <c r="BD726" s="401"/>
      <c r="BE726" s="401"/>
      <c r="BF726" s="401"/>
      <c r="BG726" s="401"/>
      <c r="BH726" s="401"/>
      <c r="BI726" s="401"/>
      <c r="BJ726" s="401"/>
      <c r="BK726" s="401"/>
      <c r="BL726" s="401"/>
      <c r="BM726" s="401"/>
      <c r="BN726" s="401"/>
      <c r="BO726" s="401"/>
      <c r="BP726" s="401"/>
      <c r="BQ726" s="401"/>
      <c r="BR726" s="401"/>
      <c r="BS726" s="401"/>
      <c r="BT726" s="401"/>
      <c r="BU726" s="401"/>
      <c r="BV726" s="401"/>
      <c r="BW726" s="401"/>
      <c r="BX726" s="401"/>
      <c r="BY726" s="401"/>
      <c r="BZ726" s="401"/>
      <c r="CA726" s="401"/>
      <c r="CB726" s="401"/>
      <c r="CC726" s="401"/>
      <c r="CD726" s="401"/>
      <c r="CE726" s="401"/>
      <c r="CF726" s="401"/>
      <c r="CG726" s="401"/>
      <c r="CH726" s="401"/>
      <c r="CI726" s="401"/>
      <c r="CJ726" s="401"/>
      <c r="CK726" s="401"/>
      <c r="CL726" s="401"/>
      <c r="CM726" s="401"/>
      <c r="CN726" s="401"/>
      <c r="CO726" s="401"/>
      <c r="CP726" s="401"/>
      <c r="CQ726" s="401"/>
      <c r="CR726" s="401"/>
      <c r="CS726" s="401"/>
      <c r="CT726" s="401"/>
      <c r="CU726" s="401"/>
      <c r="CV726" s="401"/>
      <c r="CW726" s="401"/>
      <c r="CX726" s="401"/>
      <c r="CY726" s="401"/>
      <c r="CZ726" s="401"/>
    </row>
    <row r="727" ht="25.15" customHeight="true" x14ac:dyDescent="0.2">
      <c r="C727" s="698"/>
      <c r="D727" s="698"/>
      <c r="E727" s="698"/>
      <c r="F727" s="698"/>
      <c r="G727" s="698"/>
      <c r="H727" s="698"/>
      <c r="I727" s="698"/>
      <c r="J727" s="698"/>
      <c r="K727" s="698"/>
      <c r="L727" s="698"/>
      <c r="M727" s="698"/>
      <c r="N727" s="698"/>
      <c r="O727" s="698"/>
      <c r="P727" s="698"/>
      <c r="Q727" s="698"/>
      <c r="BA727" s="401"/>
      <c r="BB727" s="478"/>
      <c r="BC727" s="401"/>
      <c r="BD727" s="401"/>
      <c r="BE727" s="401"/>
      <c r="BF727" s="401"/>
      <c r="BG727" s="401"/>
      <c r="BH727" s="401"/>
      <c r="BI727" s="401"/>
      <c r="BJ727" s="401"/>
      <c r="BK727" s="401"/>
      <c r="BL727" s="401"/>
      <c r="BM727" s="401"/>
      <c r="BN727" s="401"/>
      <c r="BO727" s="401"/>
      <c r="BP727" s="401"/>
      <c r="BQ727" s="401"/>
      <c r="BR727" s="401"/>
      <c r="BS727" s="401"/>
      <c r="BT727" s="401"/>
      <c r="BU727" s="401"/>
      <c r="BV727" s="401"/>
      <c r="BW727" s="401"/>
      <c r="BX727" s="401"/>
      <c r="BY727" s="401"/>
      <c r="BZ727" s="401"/>
      <c r="CA727" s="401"/>
      <c r="CB727" s="401"/>
      <c r="CC727" s="401"/>
      <c r="CD727" s="401"/>
      <c r="CE727" s="401"/>
      <c r="CF727" s="401"/>
      <c r="CG727" s="401"/>
      <c r="CH727" s="401"/>
      <c r="CI727" s="401"/>
      <c r="CJ727" s="401"/>
      <c r="CK727" s="401"/>
      <c r="CL727" s="401"/>
      <c r="CM727" s="401"/>
      <c r="CN727" s="401"/>
      <c r="CO727" s="401"/>
      <c r="CP727" s="401"/>
      <c r="CQ727" s="401"/>
      <c r="CR727" s="401"/>
      <c r="CS727" s="401"/>
      <c r="CT727" s="401"/>
      <c r="CU727" s="401"/>
      <c r="CV727" s="401"/>
      <c r="CW727" s="401"/>
      <c r="CX727" s="401"/>
      <c r="CY727" s="401"/>
      <c r="CZ727" s="401"/>
    </row>
    <row r="728" ht="25.15" customHeight="true" x14ac:dyDescent="0.2">
      <c r="C728" s="698"/>
      <c r="D728" s="698"/>
      <c r="E728" s="698"/>
      <c r="F728" s="698"/>
      <c r="G728" s="698"/>
      <c r="H728" s="698"/>
      <c r="I728" s="698"/>
      <c r="J728" s="698"/>
      <c r="K728" s="698"/>
      <c r="L728" s="698"/>
      <c r="M728" s="698"/>
      <c r="N728" s="698"/>
      <c r="O728" s="698"/>
      <c r="P728" s="698"/>
      <c r="Q728" s="698"/>
      <c r="BA728" s="401"/>
      <c r="BB728" s="478"/>
      <c r="BC728" s="401"/>
      <c r="BD728" s="401"/>
      <c r="BE728" s="401"/>
      <c r="BF728" s="401"/>
      <c r="BG728" s="401"/>
      <c r="BH728" s="401"/>
      <c r="BI728" s="401"/>
      <c r="BJ728" s="401"/>
      <c r="BK728" s="401"/>
      <c r="BL728" s="401"/>
      <c r="BM728" s="401"/>
      <c r="BN728" s="401"/>
      <c r="BO728" s="401"/>
      <c r="BP728" s="401"/>
      <c r="BQ728" s="401"/>
      <c r="BR728" s="401"/>
      <c r="BS728" s="401"/>
      <c r="BT728" s="401"/>
      <c r="BU728" s="401"/>
      <c r="BV728" s="401"/>
      <c r="BW728" s="401"/>
      <c r="BX728" s="401"/>
      <c r="BY728" s="401"/>
      <c r="BZ728" s="401"/>
      <c r="CA728" s="401"/>
      <c r="CB728" s="401"/>
      <c r="CC728" s="401"/>
      <c r="CD728" s="401"/>
      <c r="CE728" s="401"/>
      <c r="CF728" s="401"/>
      <c r="CG728" s="401"/>
      <c r="CH728" s="401"/>
      <c r="CI728" s="401"/>
      <c r="CJ728" s="401"/>
      <c r="CK728" s="401"/>
      <c r="CL728" s="401"/>
      <c r="CM728" s="401"/>
      <c r="CN728" s="401"/>
      <c r="CO728" s="401"/>
      <c r="CP728" s="401"/>
      <c r="CQ728" s="401"/>
      <c r="CR728" s="401"/>
      <c r="CS728" s="401"/>
      <c r="CT728" s="401"/>
      <c r="CU728" s="401"/>
      <c r="CV728" s="401"/>
      <c r="CW728" s="401"/>
      <c r="CX728" s="401"/>
      <c r="CY728" s="401"/>
      <c r="CZ728" s="401"/>
    </row>
    <row r="729" ht="25.15" customHeight="true" x14ac:dyDescent="0.2">
      <c r="C729" s="698"/>
      <c r="D729" s="698"/>
      <c r="E729" s="698"/>
      <c r="F729" s="698"/>
      <c r="G729" s="698"/>
      <c r="H729" s="698"/>
      <c r="I729" s="698"/>
      <c r="J729" s="698"/>
      <c r="K729" s="698"/>
      <c r="L729" s="698"/>
      <c r="M729" s="698"/>
      <c r="N729" s="698"/>
      <c r="O729" s="698"/>
      <c r="P729" s="698"/>
      <c r="Q729" s="698"/>
      <c r="BA729" s="401"/>
      <c r="BB729" s="478"/>
      <c r="BC729" s="401"/>
      <c r="BD729" s="401"/>
      <c r="BE729" s="401"/>
      <c r="BF729" s="401"/>
      <c r="BG729" s="401"/>
      <c r="BH729" s="401"/>
      <c r="BI729" s="401"/>
      <c r="BJ729" s="401"/>
      <c r="BK729" s="401"/>
      <c r="BL729" s="401"/>
      <c r="BM729" s="401"/>
      <c r="BN729" s="401"/>
      <c r="BO729" s="401"/>
      <c r="BP729" s="401"/>
      <c r="BQ729" s="401"/>
      <c r="BR729" s="401"/>
      <c r="BS729" s="401"/>
      <c r="BT729" s="401"/>
      <c r="BU729" s="401"/>
      <c r="BV729" s="401"/>
      <c r="BW729" s="401"/>
      <c r="BX729" s="401"/>
      <c r="BY729" s="401"/>
      <c r="BZ729" s="401"/>
      <c r="CA729" s="401"/>
      <c r="CB729" s="401"/>
      <c r="CC729" s="401"/>
      <c r="CD729" s="401"/>
      <c r="CE729" s="401"/>
      <c r="CF729" s="401"/>
      <c r="CG729" s="401"/>
      <c r="CH729" s="401"/>
      <c r="CI729" s="401"/>
      <c r="CJ729" s="401"/>
      <c r="CK729" s="401"/>
      <c r="CL729" s="401"/>
      <c r="CM729" s="401"/>
      <c r="CN729" s="401"/>
      <c r="CO729" s="401"/>
      <c r="CP729" s="401"/>
      <c r="CQ729" s="401"/>
      <c r="CR729" s="401"/>
      <c r="CS729" s="401"/>
      <c r="CT729" s="401"/>
      <c r="CU729" s="401"/>
      <c r="CV729" s="401"/>
      <c r="CW729" s="401"/>
      <c r="CX729" s="401"/>
      <c r="CY729" s="401"/>
      <c r="CZ729" s="401"/>
    </row>
    <row r="730" ht="25.15" customHeight="true" x14ac:dyDescent="0.2">
      <c r="C730" s="698"/>
      <c r="D730" s="698"/>
      <c r="E730" s="698"/>
      <c r="F730" s="698"/>
      <c r="G730" s="698"/>
      <c r="H730" s="698"/>
      <c r="I730" s="698"/>
      <c r="J730" s="698"/>
      <c r="K730" s="698"/>
      <c r="L730" s="698"/>
      <c r="M730" s="698"/>
      <c r="N730" s="698"/>
      <c r="O730" s="698"/>
      <c r="P730" s="698"/>
      <c r="Q730" s="698"/>
      <c r="BA730" s="401"/>
      <c r="BB730" s="478"/>
      <c r="BC730" s="401"/>
      <c r="BD730" s="401"/>
      <c r="BE730" s="401"/>
      <c r="BF730" s="401"/>
      <c r="BG730" s="401"/>
      <c r="BH730" s="401"/>
      <c r="BI730" s="401"/>
      <c r="BJ730" s="401"/>
      <c r="BK730" s="401"/>
      <c r="BL730" s="401"/>
      <c r="BM730" s="401"/>
      <c r="BN730" s="401"/>
      <c r="BO730" s="401"/>
      <c r="BP730" s="401"/>
      <c r="BQ730" s="401"/>
      <c r="BR730" s="401"/>
      <c r="BS730" s="401"/>
      <c r="BT730" s="401"/>
      <c r="BU730" s="401"/>
      <c r="BV730" s="401"/>
      <c r="BW730" s="401"/>
      <c r="BX730" s="401"/>
      <c r="BY730" s="401"/>
      <c r="BZ730" s="401"/>
      <c r="CA730" s="401"/>
      <c r="CB730" s="401"/>
      <c r="CC730" s="401"/>
      <c r="CD730" s="401"/>
      <c r="CE730" s="401"/>
      <c r="CF730" s="401"/>
      <c r="CG730" s="401"/>
      <c r="CH730" s="401"/>
      <c r="CI730" s="401"/>
      <c r="CJ730" s="401"/>
      <c r="CK730" s="401"/>
      <c r="CL730" s="401"/>
      <c r="CM730" s="401"/>
      <c r="CN730" s="401"/>
      <c r="CO730" s="401"/>
      <c r="CP730" s="401"/>
      <c r="CQ730" s="401"/>
      <c r="CR730" s="401"/>
      <c r="CS730" s="401"/>
      <c r="CT730" s="401"/>
      <c r="CU730" s="401"/>
      <c r="CV730" s="401"/>
      <c r="CW730" s="401"/>
      <c r="CX730" s="401"/>
      <c r="CY730" s="401"/>
      <c r="CZ730" s="401"/>
    </row>
    <row r="731" ht="25.15" customHeight="true" x14ac:dyDescent="0.2">
      <c r="C731" s="698"/>
      <c r="D731" s="698"/>
      <c r="E731" s="698"/>
      <c r="F731" s="698"/>
      <c r="G731" s="698"/>
      <c r="H731" s="698"/>
      <c r="I731" s="698"/>
      <c r="J731" s="698"/>
      <c r="K731" s="698"/>
      <c r="L731" s="698"/>
      <c r="M731" s="698"/>
      <c r="N731" s="698"/>
      <c r="O731" s="698"/>
      <c r="P731" s="698"/>
      <c r="Q731" s="698"/>
      <c r="BA731" s="401"/>
      <c r="BB731" s="478"/>
      <c r="BC731" s="401"/>
      <c r="BD731" s="401"/>
      <c r="BE731" s="401"/>
      <c r="BF731" s="401"/>
      <c r="BG731" s="401"/>
      <c r="BH731" s="401"/>
      <c r="BI731" s="401"/>
      <c r="BJ731" s="401"/>
      <c r="BK731" s="401"/>
      <c r="BL731" s="401"/>
      <c r="BM731" s="401"/>
      <c r="BN731" s="401"/>
      <c r="BO731" s="401"/>
      <c r="BP731" s="401"/>
      <c r="BQ731" s="401"/>
      <c r="BR731" s="401"/>
      <c r="BS731" s="401"/>
      <c r="BT731" s="401"/>
      <c r="BU731" s="401"/>
      <c r="BV731" s="401"/>
      <c r="BW731" s="401"/>
      <c r="BX731" s="401"/>
      <c r="BY731" s="401"/>
      <c r="BZ731" s="401"/>
      <c r="CA731" s="401"/>
      <c r="CB731" s="401"/>
      <c r="CC731" s="401"/>
      <c r="CD731" s="401"/>
      <c r="CE731" s="401"/>
      <c r="CF731" s="401"/>
      <c r="CG731" s="401"/>
      <c r="CH731" s="401"/>
      <c r="CI731" s="401"/>
      <c r="CJ731" s="401"/>
      <c r="CK731" s="401"/>
      <c r="CL731" s="401"/>
      <c r="CM731" s="401"/>
      <c r="CN731" s="401"/>
      <c r="CO731" s="401"/>
      <c r="CP731" s="401"/>
      <c r="CQ731" s="401"/>
      <c r="CR731" s="401"/>
      <c r="CS731" s="401"/>
      <c r="CT731" s="401"/>
      <c r="CU731" s="401"/>
      <c r="CV731" s="401"/>
      <c r="CW731" s="401"/>
      <c r="CX731" s="401"/>
      <c r="CY731" s="401"/>
      <c r="CZ731" s="401"/>
    </row>
    <row r="732" ht="25.15" customHeight="true" x14ac:dyDescent="0.2">
      <c r="C732" s="698"/>
      <c r="D732" s="698"/>
      <c r="E732" s="698"/>
      <c r="F732" s="698"/>
      <c r="G732" s="698"/>
      <c r="H732" s="698"/>
      <c r="I732" s="698"/>
      <c r="J732" s="698"/>
      <c r="K732" s="698"/>
      <c r="L732" s="698"/>
      <c r="M732" s="698"/>
      <c r="N732" s="698"/>
      <c r="O732" s="698"/>
      <c r="P732" s="698"/>
      <c r="Q732" s="698"/>
      <c r="BA732" s="401"/>
      <c r="BB732" s="478"/>
      <c r="BC732" s="401"/>
      <c r="BD732" s="401"/>
      <c r="BE732" s="401"/>
      <c r="BF732" s="401"/>
      <c r="BG732" s="401"/>
      <c r="BH732" s="401"/>
      <c r="BI732" s="401"/>
      <c r="BJ732" s="401"/>
      <c r="BK732" s="401"/>
      <c r="BL732" s="401"/>
      <c r="BM732" s="401"/>
      <c r="BN732" s="401"/>
      <c r="BO732" s="401"/>
      <c r="BP732" s="401"/>
      <c r="BQ732" s="401"/>
      <c r="BR732" s="401"/>
      <c r="BS732" s="401"/>
      <c r="BT732" s="401"/>
      <c r="BU732" s="401"/>
      <c r="BV732" s="401"/>
      <c r="BW732" s="401"/>
      <c r="BX732" s="401"/>
      <c r="BY732" s="401"/>
      <c r="BZ732" s="401"/>
      <c r="CA732" s="401"/>
      <c r="CB732" s="401"/>
      <c r="CC732" s="401"/>
      <c r="CD732" s="401"/>
      <c r="CE732" s="401"/>
      <c r="CF732" s="401"/>
      <c r="CG732" s="401"/>
      <c r="CH732" s="401"/>
      <c r="CI732" s="401"/>
      <c r="CJ732" s="401"/>
      <c r="CK732" s="401"/>
      <c r="CL732" s="401"/>
      <c r="CM732" s="401"/>
      <c r="CN732" s="401"/>
      <c r="CO732" s="401"/>
      <c r="CP732" s="401"/>
      <c r="CQ732" s="401"/>
      <c r="CR732" s="401"/>
      <c r="CS732" s="401"/>
      <c r="CT732" s="401"/>
      <c r="CU732" s="401"/>
      <c r="CV732" s="401"/>
      <c r="CW732" s="401"/>
      <c r="CX732" s="401"/>
      <c r="CY732" s="401"/>
      <c r="CZ732" s="401"/>
    </row>
    <row r="733" ht="25.15" customHeight="true" x14ac:dyDescent="0.2">
      <c r="C733" s="698"/>
      <c r="D733" s="698"/>
      <c r="E733" s="698"/>
      <c r="F733" s="698"/>
      <c r="G733" s="698"/>
      <c r="H733" s="698"/>
      <c r="I733" s="698"/>
      <c r="J733" s="698"/>
      <c r="K733" s="698"/>
      <c r="L733" s="698"/>
      <c r="M733" s="698"/>
      <c r="N733" s="698"/>
      <c r="O733" s="698"/>
      <c r="P733" s="698"/>
      <c r="Q733" s="698"/>
      <c r="BA733" s="401"/>
      <c r="BB733" s="478"/>
      <c r="BC733" s="401"/>
      <c r="BD733" s="401"/>
      <c r="BE733" s="401"/>
      <c r="BF733" s="401"/>
      <c r="BG733" s="401"/>
      <c r="BH733" s="401"/>
      <c r="BI733" s="401"/>
      <c r="BJ733" s="401"/>
      <c r="BK733" s="401"/>
      <c r="BL733" s="401"/>
      <c r="BM733" s="401"/>
      <c r="BN733" s="401"/>
      <c r="BO733" s="401"/>
      <c r="BP733" s="401"/>
      <c r="BQ733" s="401"/>
      <c r="BR733" s="401"/>
      <c r="BS733" s="401"/>
      <c r="BT733" s="401"/>
      <c r="BU733" s="401"/>
      <c r="BV733" s="401"/>
      <c r="BW733" s="401"/>
      <c r="BX733" s="401"/>
      <c r="BY733" s="401"/>
      <c r="BZ733" s="401"/>
      <c r="CA733" s="401"/>
      <c r="CB733" s="401"/>
      <c r="CC733" s="401"/>
      <c r="CD733" s="401"/>
      <c r="CE733" s="401"/>
      <c r="CF733" s="401"/>
      <c r="CG733" s="401"/>
      <c r="CH733" s="401"/>
      <c r="CI733" s="401"/>
      <c r="CJ733" s="401"/>
      <c r="CK733" s="401"/>
      <c r="CL733" s="401"/>
      <c r="CM733" s="401"/>
      <c r="CN733" s="401"/>
      <c r="CO733" s="401"/>
      <c r="CP733" s="401"/>
      <c r="CQ733" s="401"/>
      <c r="CR733" s="401"/>
      <c r="CS733" s="401"/>
      <c r="CT733" s="401"/>
      <c r="CU733" s="401"/>
      <c r="CV733" s="401"/>
      <c r="CW733" s="401"/>
      <c r="CX733" s="401"/>
      <c r="CY733" s="401"/>
      <c r="CZ733" s="401"/>
    </row>
    <row r="734" ht="25.15" customHeight="true" x14ac:dyDescent="0.2">
      <c r="C734" s="698"/>
      <c r="D734" s="698"/>
      <c r="E734" s="698"/>
      <c r="F734" s="698"/>
      <c r="G734" s="698"/>
      <c r="H734" s="698"/>
      <c r="I734" s="698"/>
      <c r="J734" s="698"/>
      <c r="K734" s="698"/>
      <c r="L734" s="698"/>
      <c r="M734" s="698"/>
      <c r="N734" s="698"/>
      <c r="O734" s="698"/>
      <c r="P734" s="698"/>
      <c r="Q734" s="698"/>
      <c r="BA734" s="401"/>
      <c r="BB734" s="478"/>
      <c r="BC734" s="401"/>
      <c r="BD734" s="401"/>
      <c r="BE734" s="401"/>
      <c r="BF734" s="401"/>
      <c r="BG734" s="401"/>
      <c r="BH734" s="401"/>
      <c r="BI734" s="401"/>
      <c r="BJ734" s="401"/>
      <c r="BK734" s="401"/>
      <c r="BL734" s="401"/>
      <c r="BM734" s="401"/>
      <c r="BN734" s="401"/>
      <c r="BO734" s="401"/>
      <c r="BP734" s="401"/>
      <c r="BQ734" s="401"/>
      <c r="BR734" s="401"/>
      <c r="BS734" s="401"/>
      <c r="BT734" s="401"/>
      <c r="BU734" s="401"/>
      <c r="BV734" s="401"/>
      <c r="BW734" s="401"/>
      <c r="BX734" s="401"/>
      <c r="BY734" s="401"/>
      <c r="BZ734" s="401"/>
      <c r="CA734" s="401"/>
      <c r="CB734" s="401"/>
      <c r="CC734" s="401"/>
      <c r="CD734" s="401"/>
      <c r="CE734" s="401"/>
      <c r="CF734" s="401"/>
      <c r="CG734" s="401"/>
      <c r="CH734" s="401"/>
      <c r="CI734" s="401"/>
      <c r="CJ734" s="401"/>
      <c r="CK734" s="401"/>
      <c r="CL734" s="401"/>
      <c r="CM734" s="401"/>
      <c r="CN734" s="401"/>
      <c r="CO734" s="401"/>
      <c r="CP734" s="401"/>
      <c r="CQ734" s="401"/>
      <c r="CR734" s="401"/>
      <c r="CS734" s="401"/>
      <c r="CT734" s="401"/>
      <c r="CU734" s="401"/>
      <c r="CV734" s="401"/>
      <c r="CW734" s="401"/>
      <c r="CX734" s="401"/>
      <c r="CY734" s="401"/>
      <c r="CZ734" s="401"/>
    </row>
    <row r="735" ht="25.15" customHeight="true" x14ac:dyDescent="0.2">
      <c r="C735" s="698"/>
      <c r="D735" s="698"/>
      <c r="E735" s="698"/>
      <c r="F735" s="698"/>
      <c r="G735" s="698"/>
      <c r="H735" s="698"/>
      <c r="I735" s="698"/>
      <c r="J735" s="698"/>
      <c r="K735" s="698"/>
      <c r="L735" s="698"/>
      <c r="M735" s="698"/>
      <c r="N735" s="698"/>
      <c r="O735" s="698"/>
      <c r="P735" s="698"/>
      <c r="Q735" s="698"/>
      <c r="BA735" s="401"/>
      <c r="BB735" s="478"/>
      <c r="BC735" s="401"/>
      <c r="BD735" s="401"/>
      <c r="BE735" s="401"/>
      <c r="BF735" s="401"/>
      <c r="BG735" s="401"/>
      <c r="BH735" s="401"/>
      <c r="BI735" s="401"/>
      <c r="BJ735" s="401"/>
      <c r="BK735" s="401"/>
      <c r="BL735" s="401"/>
      <c r="BM735" s="401"/>
      <c r="BN735" s="401"/>
      <c r="BO735" s="401"/>
      <c r="BP735" s="401"/>
      <c r="BQ735" s="401"/>
      <c r="BR735" s="401"/>
      <c r="BS735" s="401"/>
      <c r="BT735" s="401"/>
      <c r="BU735" s="401"/>
      <c r="BV735" s="401"/>
      <c r="BW735" s="401"/>
      <c r="BX735" s="401"/>
      <c r="BY735" s="401"/>
      <c r="BZ735" s="401"/>
      <c r="CA735" s="401"/>
      <c r="CB735" s="401"/>
      <c r="CC735" s="401"/>
      <c r="CD735" s="401"/>
      <c r="CE735" s="401"/>
      <c r="CF735" s="401"/>
      <c r="CG735" s="401"/>
      <c r="CH735" s="401"/>
      <c r="CI735" s="401"/>
      <c r="CJ735" s="401"/>
      <c r="CK735" s="401"/>
      <c r="CL735" s="401"/>
      <c r="CM735" s="401"/>
      <c r="CN735" s="401"/>
      <c r="CO735" s="401"/>
      <c r="CP735" s="401"/>
      <c r="CQ735" s="401"/>
      <c r="CR735" s="401"/>
      <c r="CS735" s="401"/>
      <c r="CT735" s="401"/>
      <c r="CU735" s="401"/>
      <c r="CV735" s="401"/>
      <c r="CW735" s="401"/>
      <c r="CX735" s="401"/>
      <c r="CY735" s="401"/>
      <c r="CZ735" s="401"/>
    </row>
    <row r="736" ht="25.15" customHeight="true" x14ac:dyDescent="0.2">
      <c r="C736" s="698"/>
      <c r="D736" s="698"/>
      <c r="E736" s="698"/>
      <c r="F736" s="698"/>
      <c r="G736" s="698"/>
      <c r="H736" s="698"/>
      <c r="I736" s="698"/>
      <c r="J736" s="698"/>
      <c r="K736" s="698"/>
      <c r="L736" s="698"/>
      <c r="M736" s="698"/>
      <c r="N736" s="698"/>
      <c r="O736" s="698"/>
      <c r="P736" s="698"/>
      <c r="Q736" s="698"/>
      <c r="BA736" s="401"/>
      <c r="BB736" s="478"/>
      <c r="BC736" s="401"/>
      <c r="BD736" s="401"/>
      <c r="BE736" s="401"/>
      <c r="BF736" s="401"/>
      <c r="BG736" s="401"/>
      <c r="BH736" s="401"/>
      <c r="BI736" s="401"/>
      <c r="BJ736" s="401"/>
      <c r="BK736" s="401"/>
      <c r="BL736" s="401"/>
      <c r="BM736" s="401"/>
      <c r="BN736" s="401"/>
      <c r="BO736" s="401"/>
      <c r="BP736" s="401"/>
      <c r="BQ736" s="401"/>
      <c r="BR736" s="401"/>
      <c r="BS736" s="401"/>
      <c r="BT736" s="401"/>
      <c r="BU736" s="401"/>
      <c r="BV736" s="401"/>
      <c r="BW736" s="401"/>
      <c r="BX736" s="401"/>
      <c r="BY736" s="401"/>
      <c r="BZ736" s="401"/>
      <c r="CA736" s="401"/>
      <c r="CB736" s="401"/>
      <c r="CC736" s="401"/>
      <c r="CD736" s="401"/>
      <c r="CE736" s="401"/>
      <c r="CF736" s="401"/>
      <c r="CG736" s="401"/>
      <c r="CH736" s="401"/>
      <c r="CI736" s="401"/>
      <c r="CJ736" s="401"/>
      <c r="CK736" s="401"/>
      <c r="CL736" s="401"/>
      <c r="CM736" s="401"/>
      <c r="CN736" s="401"/>
      <c r="CO736" s="401"/>
      <c r="CP736" s="401"/>
      <c r="CQ736" s="401"/>
      <c r="CR736" s="401"/>
      <c r="CS736" s="401"/>
      <c r="CT736" s="401"/>
      <c r="CU736" s="401"/>
      <c r="CV736" s="401"/>
      <c r="CW736" s="401"/>
      <c r="CX736" s="401"/>
      <c r="CY736" s="401"/>
      <c r="CZ736" s="401"/>
    </row>
    <row r="737" ht="25.15" customHeight="true" x14ac:dyDescent="0.2">
      <c r="C737" s="698"/>
      <c r="D737" s="698"/>
      <c r="E737" s="698"/>
      <c r="F737" s="698"/>
      <c r="G737" s="698"/>
      <c r="H737" s="698"/>
      <c r="I737" s="698"/>
      <c r="J737" s="698"/>
      <c r="K737" s="698"/>
      <c r="L737" s="698"/>
      <c r="M737" s="698"/>
      <c r="N737" s="698"/>
      <c r="O737" s="698"/>
      <c r="P737" s="698"/>
      <c r="Q737" s="698"/>
      <c r="BA737" s="401"/>
      <c r="BB737" s="478"/>
      <c r="BC737" s="401"/>
      <c r="BD737" s="401"/>
      <c r="BE737" s="401"/>
      <c r="BF737" s="401"/>
      <c r="BG737" s="401"/>
      <c r="BH737" s="401"/>
      <c r="BI737" s="401"/>
      <c r="BJ737" s="401"/>
      <c r="BK737" s="401"/>
      <c r="BL737" s="401"/>
      <c r="BM737" s="401"/>
      <c r="BN737" s="401"/>
      <c r="BO737" s="401"/>
      <c r="BP737" s="401"/>
      <c r="BQ737" s="401"/>
      <c r="BR737" s="401"/>
      <c r="BS737" s="401"/>
      <c r="BT737" s="401"/>
      <c r="BU737" s="401"/>
      <c r="BV737" s="401"/>
      <c r="BW737" s="401"/>
      <c r="BX737" s="401"/>
      <c r="BY737" s="401"/>
      <c r="BZ737" s="401"/>
      <c r="CA737" s="401"/>
      <c r="CB737" s="401"/>
      <c r="CC737" s="401"/>
      <c r="CD737" s="401"/>
      <c r="CE737" s="401"/>
      <c r="CF737" s="401"/>
      <c r="CG737" s="401"/>
      <c r="CH737" s="401"/>
      <c r="CI737" s="401"/>
      <c r="CJ737" s="401"/>
      <c r="CK737" s="401"/>
      <c r="CL737" s="401"/>
      <c r="CM737" s="401"/>
      <c r="CN737" s="401"/>
      <c r="CO737" s="401"/>
      <c r="CP737" s="401"/>
      <c r="CQ737" s="401"/>
      <c r="CR737" s="401"/>
      <c r="CS737" s="401"/>
      <c r="CT737" s="401"/>
      <c r="CU737" s="401"/>
      <c r="CV737" s="401"/>
      <c r="CW737" s="401"/>
      <c r="CX737" s="401"/>
      <c r="CY737" s="401"/>
      <c r="CZ737" s="401"/>
    </row>
    <row r="738" ht="25.15" customHeight="true" x14ac:dyDescent="0.2">
      <c r="C738" s="698"/>
      <c r="D738" s="698"/>
      <c r="E738" s="698"/>
      <c r="F738" s="698"/>
      <c r="G738" s="698"/>
      <c r="H738" s="698"/>
      <c r="I738" s="698"/>
      <c r="J738" s="698"/>
      <c r="K738" s="698"/>
      <c r="L738" s="698"/>
      <c r="M738" s="698"/>
      <c r="N738" s="698"/>
      <c r="O738" s="698"/>
      <c r="P738" s="698"/>
      <c r="Q738" s="698"/>
      <c r="BA738" s="401"/>
      <c r="BB738" s="478"/>
      <c r="BC738" s="401"/>
      <c r="BD738" s="401"/>
      <c r="BE738" s="401"/>
      <c r="BF738" s="401"/>
      <c r="BG738" s="401"/>
      <c r="BH738" s="401"/>
      <c r="BI738" s="401"/>
      <c r="BJ738" s="401"/>
      <c r="BK738" s="401"/>
      <c r="BL738" s="401"/>
      <c r="BM738" s="401"/>
      <c r="BN738" s="401"/>
      <c r="BO738" s="401"/>
      <c r="BP738" s="401"/>
      <c r="BQ738" s="401"/>
      <c r="BR738" s="401"/>
      <c r="BS738" s="401"/>
      <c r="BT738" s="401"/>
      <c r="BU738" s="401"/>
      <c r="BV738" s="401"/>
      <c r="BW738" s="401"/>
      <c r="BX738" s="401"/>
      <c r="BY738" s="401"/>
      <c r="BZ738" s="401"/>
      <c r="CA738" s="401"/>
      <c r="CB738" s="401"/>
      <c r="CC738" s="401"/>
      <c r="CD738" s="401"/>
      <c r="CE738" s="401"/>
      <c r="CF738" s="401"/>
      <c r="CG738" s="401"/>
      <c r="CH738" s="401"/>
      <c r="CI738" s="401"/>
      <c r="CJ738" s="401"/>
      <c r="CK738" s="401"/>
      <c r="CL738" s="401"/>
      <c r="CM738" s="401"/>
      <c r="CN738" s="401"/>
      <c r="CO738" s="401"/>
      <c r="CP738" s="401"/>
      <c r="CQ738" s="401"/>
      <c r="CR738" s="401"/>
      <c r="CS738" s="401"/>
      <c r="CT738" s="401"/>
      <c r="CU738" s="401"/>
      <c r="CV738" s="401"/>
      <c r="CW738" s="401"/>
      <c r="CX738" s="401"/>
      <c r="CY738" s="401"/>
      <c r="CZ738" s="401"/>
    </row>
    <row r="739" ht="25.15" customHeight="true" x14ac:dyDescent="0.2">
      <c r="C739" s="698"/>
      <c r="D739" s="698"/>
      <c r="E739" s="698"/>
      <c r="F739" s="698"/>
      <c r="G739" s="698"/>
      <c r="H739" s="698"/>
      <c r="I739" s="698"/>
      <c r="J739" s="698"/>
      <c r="K739" s="698"/>
      <c r="L739" s="698"/>
      <c r="M739" s="698"/>
      <c r="N739" s="698"/>
      <c r="O739" s="698"/>
      <c r="P739" s="698"/>
      <c r="Q739" s="698"/>
      <c r="BA739" s="401"/>
      <c r="BB739" s="478"/>
      <c r="BC739" s="401"/>
      <c r="BD739" s="401"/>
      <c r="BE739" s="401"/>
      <c r="BF739" s="401"/>
      <c r="BG739" s="401"/>
      <c r="BH739" s="401"/>
      <c r="BI739" s="401"/>
      <c r="BJ739" s="401"/>
      <c r="BK739" s="401"/>
      <c r="BL739" s="401"/>
      <c r="BM739" s="401"/>
      <c r="BN739" s="401"/>
      <c r="BO739" s="401"/>
      <c r="BP739" s="401"/>
      <c r="BQ739" s="401"/>
      <c r="BR739" s="401"/>
      <c r="BS739" s="401"/>
      <c r="BT739" s="401"/>
      <c r="BU739" s="401"/>
      <c r="BV739" s="401"/>
      <c r="BW739" s="401"/>
      <c r="BX739" s="401"/>
      <c r="BY739" s="401"/>
      <c r="BZ739" s="401"/>
      <c r="CA739" s="401"/>
      <c r="CB739" s="401"/>
      <c r="CC739" s="401"/>
      <c r="CD739" s="401"/>
      <c r="CE739" s="401"/>
      <c r="CF739" s="401"/>
      <c r="CG739" s="401"/>
      <c r="CH739" s="401"/>
      <c r="CI739" s="401"/>
      <c r="CJ739" s="401"/>
      <c r="CK739" s="401"/>
      <c r="CL739" s="401"/>
      <c r="CM739" s="401"/>
      <c r="CN739" s="401"/>
      <c r="CO739" s="401"/>
      <c r="CP739" s="401"/>
      <c r="CQ739" s="401"/>
      <c r="CR739" s="401"/>
      <c r="CS739" s="401"/>
      <c r="CT739" s="401"/>
      <c r="CU739" s="401"/>
      <c r="CV739" s="401"/>
      <c r="CW739" s="401"/>
      <c r="CX739" s="401"/>
      <c r="CY739" s="401"/>
      <c r="CZ739" s="401"/>
    </row>
    <row r="740" ht="25.15" customHeight="true" x14ac:dyDescent="0.2">
      <c r="C740" s="698"/>
      <c r="D740" s="698"/>
      <c r="E740" s="698"/>
      <c r="F740" s="698"/>
      <c r="G740" s="698"/>
      <c r="H740" s="698"/>
      <c r="I740" s="698"/>
      <c r="J740" s="698"/>
      <c r="K740" s="698"/>
      <c r="L740" s="698"/>
      <c r="M740" s="698"/>
      <c r="N740" s="698"/>
      <c r="O740" s="698"/>
      <c r="P740" s="698"/>
      <c r="Q740" s="698"/>
      <c r="BA740" s="401"/>
      <c r="BB740" s="478"/>
      <c r="BC740" s="401"/>
      <c r="BD740" s="401"/>
      <c r="BE740" s="401"/>
      <c r="BF740" s="401"/>
      <c r="BG740" s="401"/>
      <c r="BH740" s="401"/>
      <c r="BI740" s="401"/>
      <c r="BJ740" s="401"/>
      <c r="BK740" s="401"/>
      <c r="BL740" s="401"/>
      <c r="BM740" s="401"/>
      <c r="BN740" s="401"/>
      <c r="BO740" s="401"/>
      <c r="BP740" s="401"/>
      <c r="BQ740" s="401"/>
      <c r="BR740" s="401"/>
      <c r="BS740" s="401"/>
      <c r="BT740" s="401"/>
      <c r="BU740" s="401"/>
      <c r="BV740" s="401"/>
      <c r="BW740" s="401"/>
      <c r="BX740" s="401"/>
      <c r="BY740" s="401"/>
      <c r="BZ740" s="401"/>
      <c r="CA740" s="401"/>
      <c r="CB740" s="401"/>
      <c r="CC740" s="401"/>
      <c r="CD740" s="401"/>
      <c r="CE740" s="401"/>
      <c r="CF740" s="401"/>
      <c r="CG740" s="401"/>
      <c r="CH740" s="401"/>
      <c r="CI740" s="401"/>
      <c r="CJ740" s="401"/>
      <c r="CK740" s="401"/>
      <c r="CL740" s="401"/>
      <c r="CM740" s="401"/>
      <c r="CN740" s="401"/>
      <c r="CO740" s="401"/>
      <c r="CP740" s="401"/>
      <c r="CQ740" s="401"/>
      <c r="CR740" s="401"/>
      <c r="CS740" s="401"/>
      <c r="CT740" s="401"/>
      <c r="CU740" s="401"/>
      <c r="CV740" s="401"/>
      <c r="CW740" s="401"/>
      <c r="CX740" s="401"/>
      <c r="CY740" s="401"/>
      <c r="CZ740" s="401"/>
    </row>
    <row r="741" ht="25.15" customHeight="true" x14ac:dyDescent="0.2">
      <c r="C741" s="698"/>
      <c r="D741" s="698"/>
      <c r="E741" s="698"/>
      <c r="F741" s="698"/>
      <c r="G741" s="698"/>
      <c r="H741" s="698"/>
      <c r="I741" s="698"/>
      <c r="J741" s="698"/>
      <c r="K741" s="698"/>
      <c r="L741" s="698"/>
      <c r="M741" s="698"/>
      <c r="N741" s="698"/>
      <c r="O741" s="698"/>
      <c r="P741" s="698"/>
      <c r="Q741" s="698"/>
      <c r="BA741" s="401"/>
      <c r="BB741" s="478"/>
      <c r="BC741" s="401"/>
      <c r="BD741" s="401"/>
      <c r="BE741" s="401"/>
      <c r="BF741" s="401"/>
      <c r="BG741" s="401"/>
      <c r="BH741" s="401"/>
      <c r="BI741" s="401"/>
      <c r="BJ741" s="401"/>
      <c r="BK741" s="401"/>
      <c r="BL741" s="401"/>
      <c r="BM741" s="401"/>
      <c r="BN741" s="401"/>
      <c r="BO741" s="401"/>
      <c r="BP741" s="401"/>
      <c r="BQ741" s="401"/>
      <c r="BR741" s="401"/>
      <c r="BS741" s="401"/>
      <c r="BT741" s="401"/>
      <c r="BU741" s="401"/>
      <c r="BV741" s="401"/>
      <c r="BW741" s="401"/>
      <c r="BX741" s="401"/>
      <c r="BY741" s="401"/>
      <c r="BZ741" s="401"/>
      <c r="CA741" s="401"/>
      <c r="CB741" s="401"/>
      <c r="CC741" s="401"/>
      <c r="CD741" s="401"/>
      <c r="CE741" s="401"/>
      <c r="CF741" s="401"/>
      <c r="CG741" s="401"/>
      <c r="CH741" s="401"/>
      <c r="CI741" s="401"/>
      <c r="CJ741" s="401"/>
      <c r="CK741" s="401"/>
      <c r="CL741" s="401"/>
      <c r="CM741" s="401"/>
      <c r="CN741" s="401"/>
      <c r="CO741" s="401"/>
      <c r="CP741" s="401"/>
      <c r="CQ741" s="401"/>
      <c r="CR741" s="401"/>
      <c r="CS741" s="401"/>
      <c r="CT741" s="401"/>
      <c r="CU741" s="401"/>
      <c r="CV741" s="401"/>
      <c r="CW741" s="401"/>
      <c r="CX741" s="401"/>
      <c r="CY741" s="401"/>
      <c r="CZ741" s="401"/>
    </row>
    <row r="742" ht="25.15" customHeight="true" x14ac:dyDescent="0.2">
      <c r="C742" s="698"/>
      <c r="D742" s="698"/>
      <c r="E742" s="698"/>
      <c r="F742" s="698"/>
      <c r="G742" s="698"/>
      <c r="H742" s="698"/>
      <c r="I742" s="698"/>
      <c r="J742" s="698"/>
      <c r="K742" s="698"/>
      <c r="L742" s="698"/>
      <c r="M742" s="698"/>
      <c r="N742" s="698"/>
      <c r="O742" s="698"/>
      <c r="P742" s="698"/>
      <c r="Q742" s="698"/>
      <c r="BA742" s="401"/>
      <c r="BB742" s="478"/>
      <c r="BC742" s="401"/>
      <c r="BD742" s="401"/>
      <c r="BE742" s="401"/>
      <c r="BF742" s="401"/>
      <c r="BG742" s="401"/>
      <c r="BH742" s="401"/>
      <c r="BI742" s="401"/>
      <c r="BJ742" s="401"/>
      <c r="BK742" s="401"/>
      <c r="BL742" s="401"/>
      <c r="BM742" s="401"/>
      <c r="BN742" s="401"/>
      <c r="BO742" s="401"/>
      <c r="BP742" s="401"/>
      <c r="BQ742" s="401"/>
      <c r="BR742" s="401"/>
      <c r="BS742" s="401"/>
      <c r="BT742" s="401"/>
      <c r="BU742" s="401"/>
      <c r="BV742" s="401"/>
      <c r="BW742" s="401"/>
      <c r="BX742" s="401"/>
      <c r="BY742" s="401"/>
      <c r="BZ742" s="401"/>
      <c r="CA742" s="401"/>
      <c r="CB742" s="401"/>
      <c r="CC742" s="401"/>
      <c r="CD742" s="401"/>
      <c r="CE742" s="401"/>
      <c r="CF742" s="401"/>
      <c r="CG742" s="401"/>
      <c r="CH742" s="401"/>
      <c r="CI742" s="401"/>
      <c r="CJ742" s="401"/>
      <c r="CK742" s="401"/>
      <c r="CL742" s="401"/>
      <c r="CM742" s="401"/>
      <c r="CN742" s="401"/>
      <c r="CO742" s="401"/>
      <c r="CP742" s="401"/>
      <c r="CQ742" s="401"/>
      <c r="CR742" s="401"/>
      <c r="CS742" s="401"/>
      <c r="CT742" s="401"/>
      <c r="CU742" s="401"/>
      <c r="CV742" s="401"/>
      <c r="CW742" s="401"/>
      <c r="CX742" s="401"/>
      <c r="CY742" s="401"/>
      <c r="CZ742" s="401"/>
    </row>
    <row r="743" ht="25.15" customHeight="true" x14ac:dyDescent="0.2">
      <c r="C743" s="698"/>
      <c r="D743" s="698"/>
      <c r="E743" s="698"/>
      <c r="F743" s="698"/>
      <c r="G743" s="698"/>
      <c r="H743" s="698"/>
      <c r="I743" s="698"/>
      <c r="J743" s="698"/>
      <c r="K743" s="698"/>
      <c r="L743" s="698"/>
      <c r="M743" s="698"/>
      <c r="N743" s="698"/>
      <c r="O743" s="698"/>
      <c r="P743" s="698"/>
      <c r="Q743" s="698"/>
      <c r="BA743" s="401"/>
      <c r="BB743" s="478"/>
      <c r="BC743" s="401"/>
      <c r="BD743" s="401"/>
      <c r="BE743" s="401"/>
      <c r="BF743" s="401"/>
      <c r="BG743" s="401"/>
      <c r="BH743" s="401"/>
      <c r="BI743" s="401"/>
      <c r="BJ743" s="401"/>
      <c r="BK743" s="401"/>
      <c r="BL743" s="401"/>
      <c r="BM743" s="401"/>
      <c r="BN743" s="401"/>
      <c r="BO743" s="401"/>
      <c r="BP743" s="401"/>
      <c r="BQ743" s="401"/>
      <c r="BR743" s="401"/>
      <c r="BS743" s="401"/>
      <c r="BT743" s="401"/>
      <c r="BU743" s="401"/>
      <c r="BV743" s="401"/>
      <c r="BW743" s="401"/>
      <c r="BX743" s="401"/>
      <c r="BY743" s="401"/>
      <c r="BZ743" s="401"/>
      <c r="CA743" s="401"/>
      <c r="CB743" s="401"/>
      <c r="CC743" s="401"/>
      <c r="CD743" s="401"/>
      <c r="CE743" s="401"/>
      <c r="CF743" s="401"/>
      <c r="CG743" s="401"/>
      <c r="CH743" s="401"/>
      <c r="CI743" s="401"/>
      <c r="CJ743" s="401"/>
      <c r="CK743" s="401"/>
      <c r="CL743" s="401"/>
      <c r="CM743" s="401"/>
      <c r="CN743" s="401"/>
      <c r="CO743" s="401"/>
      <c r="CP743" s="401"/>
      <c r="CQ743" s="401"/>
      <c r="CR743" s="401"/>
      <c r="CS743" s="401"/>
      <c r="CT743" s="401"/>
      <c r="CU743" s="401"/>
      <c r="CV743" s="401"/>
      <c r="CW743" s="401"/>
      <c r="CX743" s="401"/>
      <c r="CY743" s="401"/>
      <c r="CZ743" s="401"/>
    </row>
    <row r="744" ht="25.15" customHeight="true" x14ac:dyDescent="0.2">
      <c r="C744" s="698"/>
      <c r="D744" s="698"/>
      <c r="E744" s="698"/>
      <c r="F744" s="698"/>
      <c r="G744" s="698"/>
      <c r="H744" s="698"/>
      <c r="I744" s="698"/>
      <c r="J744" s="698"/>
      <c r="K744" s="698"/>
      <c r="L744" s="698"/>
      <c r="M744" s="698"/>
      <c r="N744" s="698"/>
      <c r="O744" s="698"/>
      <c r="P744" s="698"/>
      <c r="Q744" s="698"/>
      <c r="BA744" s="401"/>
      <c r="BB744" s="478"/>
      <c r="BC744" s="401"/>
      <c r="BD744" s="401"/>
      <c r="BE744" s="401"/>
      <c r="BF744" s="401"/>
      <c r="BG744" s="401"/>
      <c r="BH744" s="401"/>
      <c r="BI744" s="401"/>
      <c r="BJ744" s="401"/>
      <c r="BK744" s="401"/>
      <c r="BL744" s="401"/>
      <c r="BM744" s="401"/>
      <c r="BN744" s="401"/>
      <c r="BO744" s="401"/>
      <c r="BP744" s="401"/>
      <c r="BQ744" s="401"/>
      <c r="BR744" s="401"/>
      <c r="BS744" s="401"/>
      <c r="BT744" s="401"/>
      <c r="BU744" s="401"/>
      <c r="BV744" s="401"/>
      <c r="BW744" s="401"/>
      <c r="BX744" s="401"/>
      <c r="BY744" s="401"/>
      <c r="BZ744" s="401"/>
      <c r="CA744" s="401"/>
      <c r="CB744" s="401"/>
      <c r="CC744" s="401"/>
      <c r="CD744" s="401"/>
      <c r="CE744" s="401"/>
      <c r="CF744" s="401"/>
      <c r="CG744" s="401"/>
      <c r="CH744" s="401"/>
      <c r="CI744" s="401"/>
      <c r="CJ744" s="401"/>
      <c r="CK744" s="401"/>
      <c r="CL744" s="401"/>
      <c r="CM744" s="401"/>
      <c r="CN744" s="401"/>
      <c r="CO744" s="401"/>
      <c r="CP744" s="401"/>
      <c r="CQ744" s="401"/>
      <c r="CR744" s="401"/>
      <c r="CS744" s="401"/>
      <c r="CT744" s="401"/>
      <c r="CU744" s="401"/>
      <c r="CV744" s="401"/>
      <c r="CW744" s="401"/>
      <c r="CX744" s="401"/>
      <c r="CY744" s="401"/>
      <c r="CZ744" s="401"/>
    </row>
    <row r="745" ht="25.15" customHeight="true" x14ac:dyDescent="0.2">
      <c r="C745" s="698"/>
      <c r="D745" s="698"/>
      <c r="E745" s="698"/>
      <c r="F745" s="698"/>
      <c r="G745" s="698"/>
      <c r="H745" s="698"/>
      <c r="I745" s="698"/>
      <c r="J745" s="698"/>
      <c r="K745" s="698"/>
      <c r="L745" s="698"/>
      <c r="M745" s="698"/>
      <c r="N745" s="698"/>
      <c r="O745" s="698"/>
      <c r="P745" s="698"/>
      <c r="Q745" s="698"/>
      <c r="BA745" s="401"/>
      <c r="BB745" s="478"/>
      <c r="BC745" s="401"/>
      <c r="BD745" s="401"/>
      <c r="BE745" s="401"/>
      <c r="BF745" s="401"/>
      <c r="BG745" s="401"/>
      <c r="BH745" s="401"/>
      <c r="BI745" s="401"/>
      <c r="BJ745" s="401"/>
      <c r="BK745" s="401"/>
      <c r="BL745" s="401"/>
      <c r="BM745" s="401"/>
      <c r="BN745" s="401"/>
      <c r="BO745" s="401"/>
      <c r="BP745" s="401"/>
      <c r="BQ745" s="401"/>
      <c r="BR745" s="401"/>
      <c r="BS745" s="401"/>
      <c r="BT745" s="401"/>
      <c r="BU745" s="401"/>
      <c r="BV745" s="401"/>
      <c r="BW745" s="401"/>
      <c r="BX745" s="401"/>
      <c r="BY745" s="401"/>
      <c r="BZ745" s="401"/>
      <c r="CA745" s="401"/>
      <c r="CB745" s="401"/>
      <c r="CC745" s="401"/>
      <c r="CD745" s="401"/>
      <c r="CE745" s="401"/>
      <c r="CF745" s="401"/>
      <c r="CG745" s="401"/>
      <c r="CH745" s="401"/>
      <c r="CI745" s="401"/>
      <c r="CJ745" s="401"/>
      <c r="CK745" s="401"/>
      <c r="CL745" s="401"/>
      <c r="CM745" s="401"/>
      <c r="CN745" s="401"/>
      <c r="CO745" s="401"/>
      <c r="CP745" s="401"/>
      <c r="CQ745" s="401"/>
      <c r="CR745" s="401"/>
      <c r="CS745" s="401"/>
      <c r="CT745" s="401"/>
      <c r="CU745" s="401"/>
      <c r="CV745" s="401"/>
      <c r="CW745" s="401"/>
      <c r="CX745" s="401"/>
      <c r="CY745" s="401"/>
      <c r="CZ745" s="401"/>
    </row>
    <row r="746" ht="25.15" customHeight="true" x14ac:dyDescent="0.2">
      <c r="C746" s="698"/>
      <c r="D746" s="698"/>
      <c r="E746" s="698"/>
      <c r="F746" s="698"/>
      <c r="G746" s="698"/>
      <c r="H746" s="698"/>
      <c r="I746" s="698"/>
      <c r="J746" s="698"/>
      <c r="K746" s="698"/>
      <c r="L746" s="698"/>
      <c r="M746" s="698"/>
      <c r="N746" s="698"/>
      <c r="O746" s="698"/>
      <c r="P746" s="698"/>
      <c r="Q746" s="698"/>
      <c r="BA746" s="401"/>
      <c r="BB746" s="478"/>
      <c r="BC746" s="401"/>
      <c r="BD746" s="401"/>
      <c r="BE746" s="401"/>
      <c r="BF746" s="401"/>
      <c r="BG746" s="401"/>
      <c r="BH746" s="401"/>
      <c r="BI746" s="401"/>
      <c r="BJ746" s="401"/>
      <c r="BK746" s="401"/>
      <c r="BL746" s="401"/>
      <c r="BM746" s="401"/>
      <c r="BN746" s="401"/>
      <c r="BO746" s="401"/>
      <c r="BP746" s="401"/>
      <c r="BQ746" s="401"/>
      <c r="BR746" s="401"/>
      <c r="BS746" s="401"/>
      <c r="BT746" s="401"/>
      <c r="BU746" s="401"/>
      <c r="BV746" s="401"/>
      <c r="BW746" s="401"/>
      <c r="BX746" s="401"/>
      <c r="BY746" s="401"/>
      <c r="BZ746" s="401"/>
      <c r="CA746" s="401"/>
      <c r="CB746" s="401"/>
      <c r="CC746" s="401"/>
      <c r="CD746" s="401"/>
      <c r="CE746" s="401"/>
      <c r="CF746" s="401"/>
      <c r="CG746" s="401"/>
      <c r="CH746" s="401"/>
      <c r="CI746" s="401"/>
      <c r="CJ746" s="401"/>
      <c r="CK746" s="401"/>
      <c r="CL746" s="401"/>
      <c r="CM746" s="401"/>
      <c r="CN746" s="401"/>
      <c r="CO746" s="401"/>
      <c r="CP746" s="401"/>
      <c r="CQ746" s="401"/>
      <c r="CR746" s="401"/>
      <c r="CS746" s="401"/>
      <c r="CT746" s="401"/>
      <c r="CU746" s="401"/>
      <c r="CV746" s="401"/>
      <c r="CW746" s="401"/>
      <c r="CX746" s="401"/>
      <c r="CY746" s="401"/>
      <c r="CZ746" s="401"/>
    </row>
    <row r="747" ht="25.15" customHeight="true" x14ac:dyDescent="0.2">
      <c r="C747" s="698"/>
      <c r="D747" s="698"/>
      <c r="E747" s="698"/>
      <c r="F747" s="698"/>
      <c r="G747" s="698"/>
      <c r="H747" s="698"/>
      <c r="I747" s="698"/>
      <c r="J747" s="698"/>
      <c r="K747" s="698"/>
      <c r="L747" s="698"/>
      <c r="M747" s="698"/>
      <c r="N747" s="698"/>
      <c r="O747" s="698"/>
      <c r="P747" s="698"/>
      <c r="Q747" s="698"/>
      <c r="BA747" s="401"/>
      <c r="BB747" s="478"/>
      <c r="BC747" s="401"/>
      <c r="BD747" s="401"/>
      <c r="BE747" s="401"/>
      <c r="BF747" s="401"/>
      <c r="BG747" s="401"/>
      <c r="BH747" s="401"/>
      <c r="BI747" s="401"/>
      <c r="BJ747" s="401"/>
      <c r="BK747" s="401"/>
      <c r="BL747" s="401"/>
      <c r="BM747" s="401"/>
      <c r="BN747" s="401"/>
      <c r="BO747" s="401"/>
      <c r="BP747" s="401"/>
      <c r="BQ747" s="401"/>
      <c r="BR747" s="401"/>
      <c r="BS747" s="401"/>
      <c r="BT747" s="401"/>
      <c r="BU747" s="401"/>
      <c r="BV747" s="401"/>
      <c r="BW747" s="401"/>
      <c r="BX747" s="401"/>
      <c r="BY747" s="401"/>
      <c r="BZ747" s="401"/>
      <c r="CA747" s="401"/>
      <c r="CB747" s="401"/>
      <c r="CC747" s="401"/>
      <c r="CD747" s="401"/>
      <c r="CE747" s="401"/>
      <c r="CF747" s="401"/>
      <c r="CG747" s="401"/>
      <c r="CH747" s="401"/>
      <c r="CI747" s="401"/>
      <c r="CJ747" s="401"/>
      <c r="CK747" s="401"/>
      <c r="CL747" s="401"/>
      <c r="CM747" s="401"/>
      <c r="CN747" s="401"/>
      <c r="CO747" s="401"/>
      <c r="CP747" s="401"/>
      <c r="CQ747" s="401"/>
      <c r="CR747" s="401"/>
      <c r="CS747" s="401"/>
      <c r="CT747" s="401"/>
      <c r="CU747" s="401"/>
      <c r="CV747" s="401"/>
      <c r="CW747" s="401"/>
      <c r="CX747" s="401"/>
      <c r="CY747" s="401"/>
      <c r="CZ747" s="401"/>
    </row>
    <row r="748" ht="25.15" customHeight="true" x14ac:dyDescent="0.2">
      <c r="C748" s="698"/>
      <c r="D748" s="698"/>
      <c r="E748" s="698"/>
      <c r="F748" s="698"/>
      <c r="G748" s="698"/>
      <c r="H748" s="698"/>
      <c r="I748" s="698"/>
      <c r="J748" s="698"/>
      <c r="K748" s="698"/>
      <c r="L748" s="698"/>
      <c r="M748" s="698"/>
      <c r="N748" s="698"/>
      <c r="O748" s="698"/>
      <c r="P748" s="698"/>
      <c r="Q748" s="698"/>
      <c r="BA748" s="401"/>
      <c r="BB748" s="478"/>
      <c r="BC748" s="401"/>
      <c r="BD748" s="401"/>
      <c r="BE748" s="401"/>
      <c r="BF748" s="401"/>
      <c r="BG748" s="401"/>
      <c r="BH748" s="401"/>
      <c r="BI748" s="401"/>
      <c r="BJ748" s="401"/>
      <c r="BK748" s="401"/>
      <c r="BL748" s="401"/>
      <c r="BM748" s="401"/>
      <c r="BN748" s="401"/>
      <c r="BO748" s="401"/>
      <c r="BP748" s="401"/>
      <c r="BQ748" s="401"/>
      <c r="BR748" s="401"/>
      <c r="BS748" s="401"/>
      <c r="BT748" s="401"/>
      <c r="BU748" s="401"/>
      <c r="BV748" s="401"/>
      <c r="BW748" s="401"/>
      <c r="BX748" s="401"/>
      <c r="BY748" s="401"/>
      <c r="BZ748" s="401"/>
      <c r="CA748" s="401"/>
      <c r="CB748" s="401"/>
      <c r="CC748" s="401"/>
      <c r="CD748" s="401"/>
      <c r="CE748" s="401"/>
      <c r="CF748" s="401"/>
      <c r="CG748" s="401"/>
      <c r="CH748" s="401"/>
      <c r="CI748" s="401"/>
      <c r="CJ748" s="401"/>
      <c r="CK748" s="401"/>
      <c r="CL748" s="401"/>
      <c r="CM748" s="401"/>
      <c r="CN748" s="401"/>
      <c r="CO748" s="401"/>
      <c r="CP748" s="401"/>
      <c r="CQ748" s="401"/>
      <c r="CR748" s="401"/>
      <c r="CS748" s="401"/>
      <c r="CT748" s="401"/>
      <c r="CU748" s="401"/>
      <c r="CV748" s="401"/>
      <c r="CW748" s="401"/>
      <c r="CX748" s="401"/>
      <c r="CY748" s="401"/>
      <c r="CZ748" s="401"/>
    </row>
    <row r="749" ht="25.15" customHeight="true" x14ac:dyDescent="0.2">
      <c r="C749" s="698"/>
      <c r="D749" s="698"/>
      <c r="E749" s="698"/>
      <c r="F749" s="698"/>
      <c r="G749" s="698"/>
      <c r="H749" s="698"/>
      <c r="I749" s="698"/>
      <c r="J749" s="698"/>
      <c r="K749" s="698"/>
      <c r="L749" s="698"/>
      <c r="M749" s="698"/>
      <c r="N749" s="698"/>
      <c r="O749" s="698"/>
      <c r="P749" s="698"/>
      <c r="Q749" s="698"/>
      <c r="BA749" s="401"/>
      <c r="BB749" s="478"/>
      <c r="BC749" s="401"/>
      <c r="BD749" s="401"/>
      <c r="BE749" s="401"/>
      <c r="BF749" s="401"/>
      <c r="BG749" s="401"/>
      <c r="BH749" s="401"/>
      <c r="BI749" s="401"/>
      <c r="BJ749" s="401"/>
      <c r="BK749" s="401"/>
      <c r="BL749" s="401"/>
      <c r="BM749" s="401"/>
      <c r="BN749" s="401"/>
      <c r="BO749" s="401"/>
      <c r="BP749" s="401"/>
      <c r="BQ749" s="401"/>
      <c r="BR749" s="401"/>
      <c r="BS749" s="401"/>
      <c r="BT749" s="401"/>
      <c r="BU749" s="401"/>
      <c r="BV749" s="401"/>
      <c r="BW749" s="401"/>
      <c r="BX749" s="401"/>
      <c r="BY749" s="401"/>
      <c r="BZ749" s="401"/>
      <c r="CA749" s="401"/>
      <c r="CB749" s="401"/>
      <c r="CC749" s="401"/>
      <c r="CD749" s="401"/>
      <c r="CE749" s="401"/>
      <c r="CF749" s="401"/>
      <c r="CG749" s="401"/>
      <c r="CH749" s="401"/>
      <c r="CI749" s="401"/>
      <c r="CJ749" s="401"/>
      <c r="CK749" s="401"/>
      <c r="CL749" s="401"/>
      <c r="CM749" s="401"/>
      <c r="CN749" s="401"/>
      <c r="CO749" s="401"/>
      <c r="CP749" s="401"/>
      <c r="CQ749" s="401"/>
      <c r="CR749" s="401"/>
      <c r="CS749" s="401"/>
      <c r="CT749" s="401"/>
      <c r="CU749" s="401"/>
      <c r="CV749" s="401"/>
      <c r="CW749" s="401"/>
      <c r="CX749" s="401"/>
      <c r="CY749" s="401"/>
      <c r="CZ749" s="401"/>
    </row>
    <row r="750" ht="25.15" customHeight="true" x14ac:dyDescent="0.2">
      <c r="C750" s="698"/>
      <c r="D750" s="698"/>
      <c r="E750" s="698"/>
      <c r="F750" s="698"/>
      <c r="G750" s="698"/>
      <c r="H750" s="698"/>
      <c r="I750" s="698"/>
      <c r="J750" s="698"/>
      <c r="K750" s="698"/>
      <c r="L750" s="698"/>
      <c r="M750" s="698"/>
      <c r="N750" s="698"/>
      <c r="O750" s="698"/>
      <c r="P750" s="698"/>
      <c r="Q750" s="698"/>
      <c r="BA750" s="401"/>
      <c r="BB750" s="478"/>
      <c r="BC750" s="401"/>
      <c r="BD750" s="401"/>
      <c r="BE750" s="401"/>
      <c r="BF750" s="401"/>
      <c r="BG750" s="401"/>
      <c r="BH750" s="401"/>
      <c r="BI750" s="401"/>
      <c r="BJ750" s="401"/>
      <c r="BK750" s="401"/>
      <c r="BL750" s="401"/>
      <c r="BM750" s="401"/>
      <c r="BN750" s="401"/>
      <c r="BO750" s="401"/>
      <c r="BP750" s="401"/>
      <c r="BQ750" s="401"/>
      <c r="BR750" s="401"/>
      <c r="BS750" s="401"/>
      <c r="BT750" s="401"/>
      <c r="BU750" s="401"/>
      <c r="BV750" s="401"/>
      <c r="BW750" s="401"/>
      <c r="BX750" s="401"/>
      <c r="BY750" s="401"/>
      <c r="BZ750" s="401"/>
      <c r="CA750" s="401"/>
      <c r="CB750" s="401"/>
      <c r="CC750" s="401"/>
      <c r="CD750" s="401"/>
      <c r="CE750" s="401"/>
      <c r="CF750" s="401"/>
      <c r="CG750" s="401"/>
      <c r="CH750" s="401"/>
      <c r="CI750" s="401"/>
      <c r="CJ750" s="401"/>
      <c r="CK750" s="401"/>
      <c r="CL750" s="401"/>
      <c r="CM750" s="401"/>
      <c r="CN750" s="401"/>
      <c r="CO750" s="401"/>
      <c r="CP750" s="401"/>
      <c r="CQ750" s="401"/>
      <c r="CR750" s="401"/>
      <c r="CS750" s="401"/>
      <c r="CT750" s="401"/>
      <c r="CU750" s="401"/>
      <c r="CV750" s="401"/>
      <c r="CW750" s="401"/>
      <c r="CX750" s="401"/>
      <c r="CY750" s="401"/>
      <c r="CZ750" s="401"/>
    </row>
    <row r="751" ht="25.15" customHeight="true" x14ac:dyDescent="0.2">
      <c r="C751" s="698"/>
      <c r="D751" s="698"/>
      <c r="E751" s="698"/>
      <c r="F751" s="698"/>
      <c r="G751" s="698"/>
      <c r="H751" s="698"/>
      <c r="I751" s="698"/>
      <c r="J751" s="698"/>
      <c r="K751" s="698"/>
      <c r="L751" s="698"/>
      <c r="M751" s="698"/>
      <c r="N751" s="698"/>
      <c r="O751" s="698"/>
      <c r="P751" s="698"/>
      <c r="Q751" s="698"/>
      <c r="BA751" s="401"/>
      <c r="BB751" s="478"/>
      <c r="BC751" s="401"/>
      <c r="BD751" s="401"/>
      <c r="BE751" s="401"/>
      <c r="BF751" s="401"/>
      <c r="BG751" s="401"/>
      <c r="BH751" s="401"/>
      <c r="BI751" s="401"/>
      <c r="BJ751" s="401"/>
      <c r="BK751" s="401"/>
      <c r="BL751" s="401"/>
      <c r="BM751" s="401"/>
      <c r="BN751" s="401"/>
      <c r="BO751" s="401"/>
      <c r="BP751" s="401"/>
      <c r="BQ751" s="401"/>
      <c r="BR751" s="401"/>
      <c r="BS751" s="401"/>
      <c r="BT751" s="401"/>
      <c r="BU751" s="401"/>
      <c r="BV751" s="401"/>
      <c r="BW751" s="401"/>
      <c r="BX751" s="401"/>
      <c r="BY751" s="401"/>
      <c r="BZ751" s="401"/>
      <c r="CA751" s="401"/>
      <c r="CB751" s="401"/>
      <c r="CC751" s="401"/>
      <c r="CD751" s="401"/>
      <c r="CE751" s="401"/>
      <c r="CF751" s="401"/>
      <c r="CG751" s="401"/>
      <c r="CH751" s="401"/>
      <c r="CI751" s="401"/>
      <c r="CJ751" s="401"/>
      <c r="CK751" s="401"/>
      <c r="CL751" s="401"/>
      <c r="CM751" s="401"/>
      <c r="CN751" s="401"/>
      <c r="CO751" s="401"/>
      <c r="CP751" s="401"/>
      <c r="CQ751" s="401"/>
      <c r="CR751" s="401"/>
      <c r="CS751" s="401"/>
      <c r="CT751" s="401"/>
      <c r="CU751" s="401"/>
      <c r="CV751" s="401"/>
      <c r="CW751" s="401"/>
      <c r="CX751" s="401"/>
      <c r="CY751" s="401"/>
      <c r="CZ751" s="401"/>
    </row>
    <row r="752" ht="25.15" customHeight="true" x14ac:dyDescent="0.2">
      <c r="C752" s="698"/>
      <c r="D752" s="698"/>
      <c r="E752" s="698"/>
      <c r="F752" s="698"/>
      <c r="G752" s="698"/>
      <c r="H752" s="698"/>
      <c r="I752" s="698"/>
      <c r="J752" s="698"/>
      <c r="K752" s="698"/>
      <c r="L752" s="698"/>
      <c r="M752" s="698"/>
      <c r="N752" s="698"/>
      <c r="O752" s="698"/>
      <c r="P752" s="698"/>
      <c r="Q752" s="698"/>
      <c r="BA752" s="401"/>
      <c r="BB752" s="478"/>
      <c r="BC752" s="401"/>
      <c r="BD752" s="401"/>
      <c r="BE752" s="401"/>
      <c r="BF752" s="401"/>
      <c r="BG752" s="401"/>
      <c r="BH752" s="401"/>
      <c r="BI752" s="401"/>
      <c r="BJ752" s="401"/>
      <c r="BK752" s="401"/>
      <c r="BL752" s="401"/>
      <c r="BM752" s="401"/>
      <c r="BN752" s="401"/>
      <c r="BO752" s="401"/>
      <c r="BP752" s="401"/>
      <c r="BQ752" s="401"/>
      <c r="BR752" s="401"/>
      <c r="BS752" s="401"/>
      <c r="BT752" s="401"/>
      <c r="BU752" s="401"/>
      <c r="BV752" s="401"/>
      <c r="BW752" s="401"/>
      <c r="BX752" s="401"/>
      <c r="BY752" s="401"/>
      <c r="BZ752" s="401"/>
      <c r="CA752" s="401"/>
      <c r="CB752" s="401"/>
      <c r="CC752" s="401"/>
      <c r="CD752" s="401"/>
      <c r="CE752" s="401"/>
      <c r="CF752" s="401"/>
      <c r="CG752" s="401"/>
      <c r="CH752" s="401"/>
      <c r="CI752" s="401"/>
      <c r="CJ752" s="401"/>
      <c r="CK752" s="401"/>
      <c r="CL752" s="401"/>
      <c r="CM752" s="401"/>
      <c r="CN752" s="401"/>
      <c r="CO752" s="401"/>
      <c r="CP752" s="401"/>
      <c r="CQ752" s="401"/>
      <c r="CR752" s="401"/>
      <c r="CS752" s="401"/>
      <c r="CT752" s="401"/>
      <c r="CU752" s="401"/>
      <c r="CV752" s="401"/>
      <c r="CW752" s="401"/>
      <c r="CX752" s="401"/>
      <c r="CY752" s="401"/>
      <c r="CZ752" s="401"/>
    </row>
    <row r="753" ht="25.15" customHeight="true" x14ac:dyDescent="0.2">
      <c r="C753" s="698"/>
      <c r="D753" s="698"/>
      <c r="E753" s="698"/>
      <c r="F753" s="698"/>
      <c r="G753" s="698"/>
      <c r="H753" s="698"/>
      <c r="I753" s="698"/>
      <c r="J753" s="698"/>
      <c r="K753" s="698"/>
      <c r="L753" s="698"/>
      <c r="M753" s="698"/>
      <c r="N753" s="698"/>
      <c r="O753" s="698"/>
      <c r="P753" s="698"/>
      <c r="Q753" s="698"/>
      <c r="BA753" s="401"/>
      <c r="BB753" s="478"/>
      <c r="BC753" s="401"/>
      <c r="BD753" s="401"/>
      <c r="BE753" s="401"/>
      <c r="BF753" s="401"/>
      <c r="BG753" s="401"/>
      <c r="BH753" s="401"/>
      <c r="BI753" s="401"/>
      <c r="BJ753" s="401"/>
      <c r="BK753" s="401"/>
      <c r="BL753" s="401"/>
      <c r="BM753" s="401"/>
      <c r="BN753" s="401"/>
      <c r="BO753" s="401"/>
      <c r="BP753" s="401"/>
      <c r="BQ753" s="401"/>
      <c r="BR753" s="401"/>
      <c r="BS753" s="401"/>
      <c r="BT753" s="401"/>
      <c r="BU753" s="401"/>
      <c r="BV753" s="401"/>
      <c r="BW753" s="401"/>
      <c r="BX753" s="401"/>
      <c r="BY753" s="401"/>
      <c r="BZ753" s="401"/>
      <c r="CA753" s="401"/>
      <c r="CB753" s="401"/>
      <c r="CC753" s="401"/>
      <c r="CD753" s="401"/>
      <c r="CE753" s="401"/>
      <c r="CF753" s="401"/>
      <c r="CG753" s="401"/>
      <c r="CH753" s="401"/>
      <c r="CI753" s="401"/>
      <c r="CJ753" s="401"/>
      <c r="CK753" s="401"/>
      <c r="CL753" s="401"/>
      <c r="CM753" s="401"/>
      <c r="CN753" s="401"/>
      <c r="CO753" s="401"/>
      <c r="CP753" s="401"/>
      <c r="CQ753" s="401"/>
      <c r="CR753" s="401"/>
      <c r="CS753" s="401"/>
      <c r="CT753" s="401"/>
      <c r="CU753" s="401"/>
      <c r="CV753" s="401"/>
      <c r="CW753" s="401"/>
      <c r="CX753" s="401"/>
      <c r="CY753" s="401"/>
      <c r="CZ753" s="401"/>
    </row>
    <row r="754" ht="25.15" customHeight="true" x14ac:dyDescent="0.2">
      <c r="C754" s="698"/>
      <c r="D754" s="698"/>
      <c r="E754" s="698"/>
      <c r="F754" s="698"/>
      <c r="G754" s="698"/>
      <c r="H754" s="698"/>
      <c r="I754" s="698"/>
      <c r="J754" s="698"/>
      <c r="K754" s="698"/>
      <c r="L754" s="698"/>
      <c r="M754" s="698"/>
      <c r="N754" s="698"/>
      <c r="O754" s="698"/>
      <c r="P754" s="698"/>
      <c r="Q754" s="698"/>
      <c r="BA754" s="401"/>
      <c r="BB754" s="478"/>
      <c r="BC754" s="401"/>
      <c r="BD754" s="401"/>
      <c r="BE754" s="401"/>
      <c r="BF754" s="401"/>
      <c r="BG754" s="401"/>
      <c r="BH754" s="401"/>
      <c r="BI754" s="401"/>
      <c r="BJ754" s="401"/>
      <c r="BK754" s="401"/>
      <c r="BL754" s="401"/>
      <c r="BM754" s="401"/>
      <c r="BN754" s="401"/>
      <c r="BO754" s="401"/>
      <c r="BP754" s="401"/>
      <c r="BQ754" s="401"/>
      <c r="BR754" s="401"/>
      <c r="BS754" s="401"/>
      <c r="BT754" s="401"/>
      <c r="BU754" s="401"/>
      <c r="BV754" s="401"/>
      <c r="BW754" s="401"/>
      <c r="BX754" s="401"/>
      <c r="BY754" s="401"/>
      <c r="BZ754" s="401"/>
      <c r="CA754" s="401"/>
      <c r="CB754" s="401"/>
      <c r="CC754" s="401"/>
      <c r="CD754" s="401"/>
      <c r="CE754" s="401"/>
      <c r="CF754" s="401"/>
      <c r="CG754" s="401"/>
      <c r="CH754" s="401"/>
      <c r="CI754" s="401"/>
      <c r="CJ754" s="401"/>
      <c r="CK754" s="401"/>
      <c r="CL754" s="401"/>
      <c r="CM754" s="401"/>
      <c r="CN754" s="401"/>
      <c r="CO754" s="401"/>
      <c r="CP754" s="401"/>
      <c r="CQ754" s="401"/>
      <c r="CR754" s="401"/>
      <c r="CS754" s="401"/>
      <c r="CT754" s="401"/>
      <c r="CU754" s="401"/>
      <c r="CV754" s="401"/>
      <c r="CW754" s="401"/>
      <c r="CX754" s="401"/>
      <c r="CY754" s="401"/>
      <c r="CZ754" s="401"/>
    </row>
    <row r="755" ht="25.15" customHeight="true" x14ac:dyDescent="0.2">
      <c r="C755" s="698"/>
      <c r="D755" s="698"/>
      <c r="E755" s="698"/>
      <c r="F755" s="698"/>
      <c r="G755" s="698"/>
      <c r="H755" s="698"/>
      <c r="I755" s="698"/>
      <c r="J755" s="698"/>
      <c r="K755" s="698"/>
      <c r="L755" s="698"/>
      <c r="M755" s="698"/>
      <c r="N755" s="698"/>
      <c r="O755" s="698"/>
      <c r="P755" s="698"/>
      <c r="Q755" s="698"/>
      <c r="BA755" s="401"/>
      <c r="BB755" s="478"/>
      <c r="BC755" s="401"/>
      <c r="BD755" s="401"/>
      <c r="BE755" s="401"/>
      <c r="BF755" s="401"/>
      <c r="BG755" s="401"/>
      <c r="BH755" s="401"/>
      <c r="BI755" s="401"/>
      <c r="BJ755" s="401"/>
      <c r="BK755" s="401"/>
      <c r="BL755" s="401"/>
      <c r="BM755" s="401"/>
      <c r="BN755" s="401"/>
      <c r="BO755" s="401"/>
      <c r="BP755" s="401"/>
      <c r="BQ755" s="401"/>
      <c r="BR755" s="401"/>
      <c r="BS755" s="401"/>
      <c r="BT755" s="401"/>
      <c r="BU755" s="401"/>
      <c r="BV755" s="401"/>
      <c r="BW755" s="401"/>
      <c r="BX755" s="401"/>
      <c r="BY755" s="401"/>
      <c r="BZ755" s="401"/>
      <c r="CA755" s="401"/>
      <c r="CB755" s="401"/>
      <c r="CC755" s="401"/>
      <c r="CD755" s="401"/>
      <c r="CE755" s="401"/>
      <c r="CF755" s="401"/>
      <c r="CG755" s="401"/>
      <c r="CH755" s="401"/>
      <c r="CI755" s="401"/>
      <c r="CJ755" s="401"/>
      <c r="CK755" s="401"/>
      <c r="CL755" s="401"/>
      <c r="CM755" s="401"/>
      <c r="CN755" s="401"/>
      <c r="CO755" s="401"/>
      <c r="CP755" s="401"/>
      <c r="CQ755" s="401"/>
      <c r="CR755" s="401"/>
      <c r="CS755" s="401"/>
      <c r="CT755" s="401"/>
      <c r="CU755" s="401"/>
      <c r="CV755" s="401"/>
      <c r="CW755" s="401"/>
      <c r="CX755" s="401"/>
      <c r="CY755" s="401"/>
      <c r="CZ755" s="401"/>
    </row>
    <row r="756" ht="25.15" customHeight="true" x14ac:dyDescent="0.2">
      <c r="C756" s="698"/>
      <c r="D756" s="698"/>
      <c r="E756" s="698"/>
      <c r="F756" s="698"/>
      <c r="G756" s="698"/>
      <c r="H756" s="698"/>
      <c r="I756" s="698"/>
      <c r="J756" s="698"/>
      <c r="K756" s="698"/>
      <c r="L756" s="698"/>
      <c r="M756" s="698"/>
      <c r="N756" s="698"/>
      <c r="O756" s="698"/>
      <c r="P756" s="698"/>
      <c r="Q756" s="698"/>
      <c r="BA756" s="401"/>
      <c r="BB756" s="478"/>
      <c r="BC756" s="401"/>
      <c r="BD756" s="401"/>
      <c r="BE756" s="401"/>
      <c r="BF756" s="401"/>
      <c r="BG756" s="401"/>
      <c r="BH756" s="401"/>
      <c r="BI756" s="401"/>
      <c r="BJ756" s="401"/>
      <c r="BK756" s="401"/>
      <c r="BL756" s="401"/>
      <c r="BM756" s="401"/>
      <c r="BN756" s="401"/>
      <c r="BO756" s="401"/>
      <c r="BP756" s="401"/>
      <c r="BQ756" s="401"/>
      <c r="BR756" s="401"/>
      <c r="BS756" s="401"/>
      <c r="BT756" s="401"/>
      <c r="BU756" s="401"/>
      <c r="BV756" s="401"/>
      <c r="BW756" s="401"/>
      <c r="BX756" s="401"/>
      <c r="BY756" s="401"/>
      <c r="BZ756" s="401"/>
      <c r="CA756" s="401"/>
      <c r="CB756" s="401"/>
      <c r="CC756" s="401"/>
      <c r="CD756" s="401"/>
      <c r="CE756" s="401"/>
      <c r="CF756" s="401"/>
      <c r="CG756" s="401"/>
      <c r="CH756" s="401"/>
      <c r="CI756" s="401"/>
      <c r="CJ756" s="401"/>
      <c r="CK756" s="401"/>
      <c r="CL756" s="401"/>
      <c r="CM756" s="401"/>
      <c r="CN756" s="401"/>
      <c r="CO756" s="401"/>
      <c r="CP756" s="401"/>
      <c r="CQ756" s="401"/>
      <c r="CR756" s="401"/>
      <c r="CS756" s="401"/>
      <c r="CT756" s="401"/>
      <c r="CU756" s="401"/>
      <c r="CV756" s="401"/>
      <c r="CW756" s="401"/>
      <c r="CX756" s="401"/>
      <c r="CY756" s="401"/>
      <c r="CZ756" s="401"/>
    </row>
    <row r="757" ht="25.15" customHeight="true" x14ac:dyDescent="0.2">
      <c r="C757" s="698"/>
      <c r="D757" s="698"/>
      <c r="E757" s="698"/>
      <c r="F757" s="698"/>
      <c r="G757" s="698"/>
      <c r="H757" s="698"/>
      <c r="I757" s="698"/>
      <c r="J757" s="698"/>
      <c r="K757" s="698"/>
      <c r="L757" s="698"/>
      <c r="M757" s="698"/>
      <c r="N757" s="698"/>
      <c r="O757" s="698"/>
      <c r="P757" s="698"/>
      <c r="Q757" s="698"/>
      <c r="BA757" s="401"/>
      <c r="BB757" s="478"/>
      <c r="BC757" s="401"/>
      <c r="BD757" s="401"/>
      <c r="BE757" s="401"/>
      <c r="BF757" s="401"/>
      <c r="BG757" s="401"/>
      <c r="BH757" s="401"/>
      <c r="BI757" s="401"/>
      <c r="BJ757" s="401"/>
      <c r="BK757" s="401"/>
      <c r="BL757" s="401"/>
      <c r="BM757" s="401"/>
      <c r="BN757" s="401"/>
      <c r="BO757" s="401"/>
      <c r="BP757" s="401"/>
      <c r="BQ757" s="401"/>
      <c r="BR757" s="401"/>
      <c r="BS757" s="401"/>
      <c r="BT757" s="401"/>
      <c r="BU757" s="401"/>
      <c r="BV757" s="401"/>
      <c r="BW757" s="401"/>
      <c r="BX757" s="401"/>
      <c r="BY757" s="401"/>
      <c r="BZ757" s="401"/>
      <c r="CA757" s="401"/>
      <c r="CB757" s="401"/>
      <c r="CC757" s="401"/>
      <c r="CD757" s="401"/>
      <c r="CE757" s="401"/>
      <c r="CF757" s="401"/>
      <c r="CG757" s="401"/>
      <c r="CH757" s="401"/>
      <c r="CI757" s="401"/>
      <c r="CJ757" s="401"/>
      <c r="CK757" s="401"/>
      <c r="CL757" s="401"/>
      <c r="CM757" s="401"/>
      <c r="CN757" s="401"/>
      <c r="CO757" s="401"/>
      <c r="CP757" s="401"/>
      <c r="CQ757" s="401"/>
      <c r="CR757" s="401"/>
      <c r="CS757" s="401"/>
      <c r="CT757" s="401"/>
      <c r="CU757" s="401"/>
      <c r="CV757" s="401"/>
      <c r="CW757" s="401"/>
      <c r="CX757" s="401"/>
      <c r="CY757" s="401"/>
      <c r="CZ757" s="401"/>
    </row>
    <row r="758" ht="25.15" customHeight="true" x14ac:dyDescent="0.2">
      <c r="C758" s="698"/>
      <c r="D758" s="698"/>
      <c r="E758" s="698"/>
      <c r="F758" s="698"/>
      <c r="G758" s="698"/>
      <c r="H758" s="698"/>
      <c r="I758" s="698"/>
      <c r="J758" s="698"/>
      <c r="K758" s="698"/>
      <c r="L758" s="698"/>
      <c r="M758" s="698"/>
      <c r="N758" s="698"/>
      <c r="O758" s="698"/>
      <c r="P758" s="698"/>
      <c r="Q758" s="698"/>
      <c r="BA758" s="401"/>
      <c r="BB758" s="478"/>
      <c r="BC758" s="401"/>
      <c r="BD758" s="401"/>
      <c r="BE758" s="401"/>
      <c r="BF758" s="401"/>
      <c r="BG758" s="401"/>
      <c r="BH758" s="401"/>
      <c r="BI758" s="401"/>
      <c r="BJ758" s="401"/>
      <c r="BK758" s="401"/>
      <c r="BL758" s="401"/>
      <c r="BM758" s="401"/>
      <c r="BN758" s="401"/>
      <c r="BO758" s="401"/>
      <c r="BP758" s="401"/>
      <c r="BQ758" s="401"/>
      <c r="BR758" s="401"/>
      <c r="BS758" s="401"/>
      <c r="BT758" s="401"/>
      <c r="BU758" s="401"/>
      <c r="BV758" s="401"/>
      <c r="BW758" s="401"/>
      <c r="BX758" s="401"/>
      <c r="BY758" s="401"/>
      <c r="BZ758" s="401"/>
      <c r="CA758" s="401"/>
      <c r="CB758" s="401"/>
      <c r="CC758" s="401"/>
      <c r="CD758" s="401"/>
      <c r="CE758" s="401"/>
      <c r="CF758" s="401"/>
      <c r="CG758" s="401"/>
      <c r="CH758" s="401"/>
      <c r="CI758" s="401"/>
      <c r="CJ758" s="401"/>
      <c r="CK758" s="401"/>
      <c r="CL758" s="401"/>
      <c r="CM758" s="401"/>
      <c r="CN758" s="401"/>
      <c r="CO758" s="401"/>
      <c r="CP758" s="401"/>
      <c r="CQ758" s="401"/>
      <c r="CR758" s="401"/>
      <c r="CS758" s="401"/>
      <c r="CT758" s="401"/>
      <c r="CU758" s="401"/>
      <c r="CV758" s="401"/>
      <c r="CW758" s="401"/>
      <c r="CX758" s="401"/>
      <c r="CY758" s="401"/>
      <c r="CZ758" s="401"/>
    </row>
    <row r="759" ht="25.15" customHeight="true" x14ac:dyDescent="0.2">
      <c r="C759" s="698"/>
      <c r="D759" s="698"/>
      <c r="E759" s="698"/>
      <c r="F759" s="698"/>
      <c r="G759" s="698"/>
      <c r="H759" s="698"/>
      <c r="I759" s="698"/>
      <c r="J759" s="698"/>
      <c r="K759" s="698"/>
      <c r="L759" s="698"/>
      <c r="M759" s="698"/>
      <c r="N759" s="698"/>
      <c r="O759" s="698"/>
      <c r="P759" s="698"/>
      <c r="Q759" s="698"/>
      <c r="BA759" s="401"/>
      <c r="BB759" s="478"/>
      <c r="BC759" s="401"/>
      <c r="BD759" s="401"/>
      <c r="BE759" s="401"/>
      <c r="BF759" s="401"/>
      <c r="BG759" s="401"/>
      <c r="BH759" s="401"/>
      <c r="BI759" s="401"/>
      <c r="BJ759" s="401"/>
      <c r="BK759" s="401"/>
      <c r="BL759" s="401"/>
      <c r="BM759" s="401"/>
      <c r="BN759" s="401"/>
      <c r="BO759" s="401"/>
      <c r="BP759" s="401"/>
      <c r="BQ759" s="401"/>
      <c r="BR759" s="401"/>
      <c r="BS759" s="401"/>
      <c r="BT759" s="401"/>
      <c r="BU759" s="401"/>
      <c r="BV759" s="401"/>
      <c r="BW759" s="401"/>
      <c r="BX759" s="401"/>
      <c r="BY759" s="401"/>
      <c r="BZ759" s="401"/>
      <c r="CA759" s="401"/>
      <c r="CB759" s="401"/>
      <c r="CC759" s="401"/>
      <c r="CD759" s="401"/>
      <c r="CE759" s="401"/>
      <c r="CF759" s="401"/>
      <c r="CG759" s="401"/>
      <c r="CH759" s="401"/>
      <c r="CI759" s="401"/>
      <c r="CJ759" s="401"/>
      <c r="CK759" s="401"/>
      <c r="CL759" s="401"/>
      <c r="CM759" s="401"/>
      <c r="CN759" s="401"/>
      <c r="CO759" s="401"/>
      <c r="CP759" s="401"/>
      <c r="CQ759" s="401"/>
      <c r="CR759" s="401"/>
      <c r="CS759" s="401"/>
      <c r="CT759" s="401"/>
      <c r="CU759" s="401"/>
      <c r="CV759" s="401"/>
      <c r="CW759" s="401"/>
      <c r="CX759" s="401"/>
      <c r="CY759" s="401"/>
      <c r="CZ759" s="401"/>
    </row>
    <row r="760" ht="25.15" customHeight="true" x14ac:dyDescent="0.2">
      <c r="C760" s="698"/>
      <c r="D760" s="698"/>
      <c r="E760" s="698"/>
      <c r="F760" s="698"/>
      <c r="G760" s="698"/>
      <c r="H760" s="698"/>
      <c r="I760" s="698"/>
      <c r="J760" s="698"/>
      <c r="K760" s="698"/>
      <c r="L760" s="698"/>
      <c r="M760" s="698"/>
      <c r="N760" s="698"/>
      <c r="O760" s="698"/>
      <c r="P760" s="698"/>
      <c r="Q760" s="698"/>
      <c r="BA760" s="401"/>
      <c r="BB760" s="478"/>
      <c r="BC760" s="401"/>
      <c r="BD760" s="401"/>
      <c r="BE760" s="401"/>
      <c r="BF760" s="401"/>
      <c r="BG760" s="401"/>
      <c r="BH760" s="401"/>
      <c r="BI760" s="401"/>
      <c r="BJ760" s="401"/>
      <c r="BK760" s="401"/>
      <c r="BL760" s="401"/>
      <c r="BM760" s="401"/>
      <c r="BN760" s="401"/>
      <c r="BO760" s="401"/>
      <c r="BP760" s="401"/>
      <c r="BQ760" s="401"/>
      <c r="BR760" s="401"/>
      <c r="BS760" s="401"/>
      <c r="BT760" s="401"/>
      <c r="BU760" s="401"/>
      <c r="BV760" s="401"/>
      <c r="BW760" s="401"/>
      <c r="BX760" s="401"/>
      <c r="BY760" s="401"/>
      <c r="BZ760" s="401"/>
      <c r="CA760" s="401"/>
      <c r="CB760" s="401"/>
      <c r="CC760" s="401"/>
      <c r="CD760" s="401"/>
      <c r="CE760" s="401"/>
      <c r="CF760" s="401"/>
      <c r="CG760" s="401"/>
      <c r="CH760" s="401"/>
      <c r="CI760" s="401"/>
      <c r="CJ760" s="401"/>
      <c r="CK760" s="401"/>
      <c r="CL760" s="401"/>
      <c r="CM760" s="401"/>
      <c r="CN760" s="401"/>
      <c r="CO760" s="401"/>
      <c r="CP760" s="401"/>
      <c r="CQ760" s="401"/>
      <c r="CR760" s="401"/>
      <c r="CS760" s="401"/>
      <c r="CT760" s="401"/>
      <c r="CU760" s="401"/>
      <c r="CV760" s="401"/>
      <c r="CW760" s="401"/>
      <c r="CX760" s="401"/>
      <c r="CY760" s="401"/>
      <c r="CZ760" s="401"/>
    </row>
    <row r="761" ht="25.15" customHeight="true" x14ac:dyDescent="0.2">
      <c r="C761" s="698"/>
      <c r="D761" s="698"/>
      <c r="E761" s="698"/>
      <c r="F761" s="698"/>
      <c r="G761" s="698"/>
      <c r="H761" s="698"/>
      <c r="I761" s="698"/>
      <c r="J761" s="698"/>
      <c r="K761" s="698"/>
      <c r="L761" s="698"/>
      <c r="M761" s="698"/>
      <c r="N761" s="698"/>
      <c r="O761" s="698"/>
      <c r="P761" s="698"/>
      <c r="Q761" s="698"/>
      <c r="BA761" s="401"/>
      <c r="BB761" s="478"/>
      <c r="BC761" s="401"/>
      <c r="BD761" s="401"/>
      <c r="BE761" s="401"/>
      <c r="BF761" s="401"/>
      <c r="BG761" s="401"/>
      <c r="BH761" s="401"/>
      <c r="BI761" s="401"/>
      <c r="BJ761" s="401"/>
      <c r="BK761" s="401"/>
      <c r="BL761" s="401"/>
      <c r="BM761" s="401"/>
      <c r="BN761" s="401"/>
      <c r="BO761" s="401"/>
      <c r="BP761" s="401"/>
      <c r="BQ761" s="401"/>
      <c r="BR761" s="401"/>
      <c r="BS761" s="401"/>
      <c r="BT761" s="401"/>
      <c r="BU761" s="401"/>
      <c r="BV761" s="401"/>
      <c r="BW761" s="401"/>
      <c r="BX761" s="401"/>
      <c r="BY761" s="401"/>
      <c r="BZ761" s="401"/>
      <c r="CA761" s="401"/>
      <c r="CB761" s="401"/>
      <c r="CC761" s="401"/>
      <c r="CD761" s="401"/>
      <c r="CE761" s="401"/>
      <c r="CF761" s="401"/>
      <c r="CG761" s="401"/>
      <c r="CH761" s="401"/>
      <c r="CI761" s="401"/>
      <c r="CJ761" s="401"/>
      <c r="CK761" s="401"/>
      <c r="CL761" s="401"/>
      <c r="CM761" s="401"/>
      <c r="CN761" s="401"/>
      <c r="CO761" s="401"/>
      <c r="CP761" s="401"/>
      <c r="CQ761" s="401"/>
      <c r="CR761" s="401"/>
      <c r="CS761" s="401"/>
      <c r="CT761" s="401"/>
      <c r="CU761" s="401"/>
      <c r="CV761" s="401"/>
      <c r="CW761" s="401"/>
      <c r="CX761" s="401"/>
      <c r="CY761" s="401"/>
      <c r="CZ761" s="401"/>
    </row>
    <row r="762" ht="25.15" customHeight="true" x14ac:dyDescent="0.2">
      <c r="C762" s="698"/>
      <c r="D762" s="698"/>
      <c r="E762" s="698"/>
      <c r="F762" s="698"/>
      <c r="G762" s="698"/>
      <c r="H762" s="698"/>
      <c r="I762" s="698"/>
      <c r="J762" s="698"/>
      <c r="K762" s="698"/>
      <c r="L762" s="698"/>
      <c r="M762" s="698"/>
      <c r="N762" s="698"/>
      <c r="O762" s="698"/>
      <c r="P762" s="698"/>
      <c r="Q762" s="698"/>
      <c r="BA762" s="401"/>
      <c r="BB762" s="478"/>
      <c r="BC762" s="401"/>
      <c r="BD762" s="401"/>
      <c r="BE762" s="401"/>
      <c r="BF762" s="401"/>
      <c r="BG762" s="401"/>
      <c r="BH762" s="401"/>
      <c r="BI762" s="401"/>
      <c r="BJ762" s="401"/>
      <c r="BK762" s="401"/>
      <c r="BL762" s="401"/>
      <c r="BM762" s="401"/>
      <c r="BN762" s="401"/>
      <c r="BO762" s="401"/>
      <c r="BP762" s="401"/>
      <c r="BQ762" s="401"/>
      <c r="BR762" s="401"/>
      <c r="BS762" s="401"/>
      <c r="BT762" s="401"/>
      <c r="BU762" s="401"/>
      <c r="BV762" s="401"/>
      <c r="BW762" s="401"/>
      <c r="BX762" s="401"/>
      <c r="BY762" s="401"/>
      <c r="BZ762" s="401"/>
      <c r="CA762" s="401"/>
      <c r="CB762" s="401"/>
      <c r="CC762" s="401"/>
      <c r="CD762" s="401"/>
      <c r="CE762" s="401"/>
      <c r="CF762" s="401"/>
      <c r="CG762" s="401"/>
      <c r="CH762" s="401"/>
      <c r="CI762" s="401"/>
      <c r="CJ762" s="401"/>
      <c r="CK762" s="401"/>
      <c r="CL762" s="401"/>
      <c r="CM762" s="401"/>
      <c r="CN762" s="401"/>
      <c r="CO762" s="401"/>
      <c r="CP762" s="401"/>
      <c r="CQ762" s="401"/>
      <c r="CR762" s="401"/>
      <c r="CS762" s="401"/>
      <c r="CT762" s="401"/>
      <c r="CU762" s="401"/>
      <c r="CV762" s="401"/>
      <c r="CW762" s="401"/>
      <c r="CX762" s="401"/>
      <c r="CY762" s="401"/>
      <c r="CZ762" s="401"/>
    </row>
    <row r="763" ht="25.15" customHeight="true" x14ac:dyDescent="0.2">
      <c r="C763" s="698"/>
      <c r="D763" s="698"/>
      <c r="E763" s="698"/>
      <c r="F763" s="698"/>
      <c r="G763" s="698"/>
      <c r="H763" s="698"/>
      <c r="I763" s="698"/>
      <c r="J763" s="698"/>
      <c r="K763" s="698"/>
      <c r="L763" s="698"/>
      <c r="M763" s="698"/>
      <c r="N763" s="698"/>
      <c r="O763" s="698"/>
      <c r="P763" s="698"/>
      <c r="Q763" s="698"/>
      <c r="BA763" s="401"/>
      <c r="BB763" s="478"/>
      <c r="BC763" s="401"/>
      <c r="BD763" s="401"/>
      <c r="BE763" s="401"/>
      <c r="BF763" s="401"/>
      <c r="BG763" s="401"/>
      <c r="BH763" s="401"/>
      <c r="BI763" s="401"/>
      <c r="BJ763" s="401"/>
      <c r="BK763" s="401"/>
      <c r="BL763" s="401"/>
      <c r="BM763" s="401"/>
      <c r="BN763" s="401"/>
      <c r="BO763" s="401"/>
      <c r="BP763" s="401"/>
      <c r="BQ763" s="401"/>
      <c r="BR763" s="401"/>
      <c r="BS763" s="401"/>
      <c r="BT763" s="401"/>
      <c r="BU763" s="401"/>
      <c r="BV763" s="401"/>
      <c r="BW763" s="401"/>
      <c r="BX763" s="401"/>
      <c r="BY763" s="401"/>
      <c r="BZ763" s="401"/>
      <c r="CA763" s="401"/>
      <c r="CB763" s="401"/>
      <c r="CC763" s="401"/>
      <c r="CD763" s="401"/>
      <c r="CE763" s="401"/>
      <c r="CF763" s="401"/>
      <c r="CG763" s="401"/>
      <c r="CH763" s="401"/>
      <c r="CI763" s="401"/>
      <c r="CJ763" s="401"/>
      <c r="CK763" s="401"/>
      <c r="CL763" s="401"/>
      <c r="CM763" s="401"/>
      <c r="CN763" s="401"/>
      <c r="CO763" s="401"/>
      <c r="CP763" s="401"/>
      <c r="CQ763" s="401"/>
      <c r="CR763" s="401"/>
      <c r="CS763" s="401"/>
      <c r="CT763" s="401"/>
      <c r="CU763" s="401"/>
      <c r="CV763" s="401"/>
      <c r="CW763" s="401"/>
      <c r="CX763" s="401"/>
      <c r="CY763" s="401"/>
      <c r="CZ763" s="401"/>
    </row>
    <row r="764" ht="25.15" customHeight="true" x14ac:dyDescent="0.2">
      <c r="C764" s="698"/>
      <c r="D764" s="698"/>
      <c r="E764" s="698"/>
      <c r="F764" s="698"/>
      <c r="G764" s="698"/>
      <c r="H764" s="698"/>
      <c r="I764" s="698"/>
      <c r="J764" s="698"/>
      <c r="K764" s="698"/>
      <c r="L764" s="698"/>
      <c r="M764" s="698"/>
      <c r="N764" s="698"/>
      <c r="O764" s="698"/>
      <c r="P764" s="698"/>
      <c r="Q764" s="698"/>
      <c r="BA764" s="401"/>
      <c r="BB764" s="478"/>
      <c r="BC764" s="401"/>
      <c r="BD764" s="401"/>
      <c r="BE764" s="401"/>
      <c r="BF764" s="401"/>
      <c r="BG764" s="401"/>
      <c r="BH764" s="401"/>
      <c r="BI764" s="401"/>
      <c r="BJ764" s="401"/>
      <c r="BK764" s="401"/>
      <c r="BL764" s="401"/>
      <c r="BM764" s="401"/>
      <c r="BN764" s="401"/>
      <c r="BO764" s="401"/>
      <c r="BP764" s="401"/>
      <c r="BQ764" s="401"/>
      <c r="BR764" s="401"/>
      <c r="BS764" s="401"/>
      <c r="BT764" s="401"/>
      <c r="BU764" s="401"/>
      <c r="BV764" s="401"/>
      <c r="BW764" s="401"/>
      <c r="BX764" s="401"/>
      <c r="BY764" s="401"/>
      <c r="BZ764" s="401"/>
      <c r="CA764" s="401"/>
      <c r="CB764" s="401"/>
      <c r="CC764" s="401"/>
      <c r="CD764" s="401"/>
      <c r="CE764" s="401"/>
      <c r="CF764" s="401"/>
      <c r="CG764" s="401"/>
      <c r="CH764" s="401"/>
      <c r="CI764" s="401"/>
      <c r="CJ764" s="401"/>
      <c r="CK764" s="401"/>
      <c r="CL764" s="401"/>
      <c r="CM764" s="401"/>
      <c r="CN764" s="401"/>
      <c r="CO764" s="401"/>
      <c r="CP764" s="401"/>
      <c r="CQ764" s="401"/>
      <c r="CR764" s="401"/>
      <c r="CS764" s="401"/>
      <c r="CT764" s="401"/>
      <c r="CU764" s="401"/>
      <c r="CV764" s="401"/>
      <c r="CW764" s="401"/>
      <c r="CX764" s="401"/>
      <c r="CY764" s="401"/>
      <c r="CZ764" s="401"/>
    </row>
    <row r="765" ht="25.15" customHeight="true" x14ac:dyDescent="0.2">
      <c r="C765" s="698"/>
      <c r="D765" s="698"/>
      <c r="E765" s="698"/>
      <c r="F765" s="698"/>
      <c r="G765" s="698"/>
      <c r="H765" s="698"/>
      <c r="I765" s="698"/>
      <c r="J765" s="698"/>
      <c r="K765" s="698"/>
      <c r="L765" s="698"/>
      <c r="M765" s="698"/>
      <c r="N765" s="698"/>
      <c r="O765" s="698"/>
      <c r="P765" s="698"/>
      <c r="Q765" s="698"/>
      <c r="BA765" s="401"/>
      <c r="BB765" s="478"/>
      <c r="BC765" s="401"/>
      <c r="BD765" s="401"/>
      <c r="BE765" s="401"/>
      <c r="BF765" s="401"/>
      <c r="BG765" s="401"/>
      <c r="BH765" s="401"/>
      <c r="BI765" s="401"/>
      <c r="BJ765" s="401"/>
      <c r="BK765" s="401"/>
      <c r="BL765" s="401"/>
      <c r="BM765" s="401"/>
      <c r="BN765" s="401"/>
      <c r="BO765" s="401"/>
      <c r="BP765" s="401"/>
      <c r="BQ765" s="401"/>
      <c r="BR765" s="401"/>
      <c r="BS765" s="401"/>
      <c r="BT765" s="401"/>
      <c r="BU765" s="401"/>
      <c r="BV765" s="401"/>
      <c r="BW765" s="401"/>
      <c r="BX765" s="401"/>
      <c r="BY765" s="401"/>
      <c r="BZ765" s="401"/>
      <c r="CA765" s="401"/>
      <c r="CB765" s="401"/>
      <c r="CC765" s="401"/>
      <c r="CD765" s="401"/>
      <c r="CE765" s="401"/>
      <c r="CF765" s="401"/>
      <c r="CG765" s="401"/>
      <c r="CH765" s="401"/>
      <c r="CI765" s="401"/>
      <c r="CJ765" s="401"/>
      <c r="CK765" s="401"/>
      <c r="CL765" s="401"/>
      <c r="CM765" s="401"/>
      <c r="CN765" s="401"/>
      <c r="CO765" s="401"/>
      <c r="CP765" s="401"/>
      <c r="CQ765" s="401"/>
      <c r="CR765" s="401"/>
      <c r="CS765" s="401"/>
      <c r="CT765" s="401"/>
      <c r="CU765" s="401"/>
      <c r="CV765" s="401"/>
      <c r="CW765" s="401"/>
      <c r="CX765" s="401"/>
      <c r="CY765" s="401"/>
      <c r="CZ765" s="401"/>
    </row>
    <row r="766" ht="25.15" customHeight="true" x14ac:dyDescent="0.2">
      <c r="C766" s="698"/>
      <c r="D766" s="698"/>
      <c r="E766" s="698"/>
      <c r="F766" s="698"/>
      <c r="G766" s="698"/>
      <c r="H766" s="698"/>
      <c r="I766" s="698"/>
      <c r="J766" s="698"/>
      <c r="K766" s="698"/>
      <c r="L766" s="698"/>
      <c r="M766" s="698"/>
      <c r="N766" s="698"/>
      <c r="O766" s="698"/>
      <c r="P766" s="698"/>
      <c r="Q766" s="698"/>
      <c r="BA766" s="401"/>
      <c r="BB766" s="478"/>
      <c r="BC766" s="401"/>
      <c r="BD766" s="401"/>
      <c r="BE766" s="401"/>
      <c r="BF766" s="401"/>
      <c r="BG766" s="401"/>
      <c r="BH766" s="401"/>
      <c r="BI766" s="401"/>
      <c r="BJ766" s="401"/>
      <c r="BK766" s="401"/>
      <c r="BL766" s="401"/>
      <c r="BM766" s="401"/>
      <c r="BN766" s="401"/>
      <c r="BO766" s="401"/>
      <c r="BP766" s="401"/>
      <c r="BQ766" s="401"/>
      <c r="BR766" s="401"/>
      <c r="BS766" s="401"/>
      <c r="BT766" s="401"/>
      <c r="BU766" s="401"/>
      <c r="BV766" s="401"/>
      <c r="BW766" s="401"/>
      <c r="BX766" s="401"/>
      <c r="BY766" s="401"/>
      <c r="BZ766" s="401"/>
      <c r="CA766" s="401"/>
      <c r="CB766" s="401"/>
      <c r="CC766" s="401"/>
      <c r="CD766" s="401"/>
      <c r="CE766" s="401"/>
      <c r="CF766" s="401"/>
      <c r="CG766" s="401"/>
      <c r="CH766" s="401"/>
      <c r="CI766" s="401"/>
      <c r="CJ766" s="401"/>
      <c r="CK766" s="401"/>
      <c r="CL766" s="401"/>
      <c r="CM766" s="401"/>
      <c r="CN766" s="401"/>
      <c r="CO766" s="401"/>
      <c r="CP766" s="401"/>
      <c r="CQ766" s="401"/>
      <c r="CR766" s="401"/>
      <c r="CS766" s="401"/>
      <c r="CT766" s="401"/>
      <c r="CU766" s="401"/>
      <c r="CV766" s="401"/>
      <c r="CW766" s="401"/>
      <c r="CX766" s="401"/>
      <c r="CY766" s="401"/>
      <c r="CZ766" s="401"/>
    </row>
    <row r="767" ht="25.15" customHeight="true" x14ac:dyDescent="0.2">
      <c r="C767" s="698"/>
      <c r="D767" s="698"/>
      <c r="E767" s="698"/>
      <c r="F767" s="698"/>
      <c r="G767" s="698"/>
      <c r="H767" s="698"/>
      <c r="I767" s="698"/>
      <c r="J767" s="698"/>
      <c r="K767" s="698"/>
      <c r="L767" s="698"/>
      <c r="M767" s="698"/>
      <c r="N767" s="698"/>
      <c r="O767" s="698"/>
      <c r="P767" s="698"/>
      <c r="Q767" s="698"/>
      <c r="BA767" s="401"/>
      <c r="BB767" s="478"/>
      <c r="BC767" s="401"/>
      <c r="BD767" s="401"/>
      <c r="BE767" s="401"/>
      <c r="BF767" s="401"/>
      <c r="BG767" s="401"/>
      <c r="BH767" s="401"/>
      <c r="BI767" s="401"/>
      <c r="BJ767" s="401"/>
      <c r="BK767" s="401"/>
      <c r="BL767" s="401"/>
      <c r="BM767" s="401"/>
      <c r="BN767" s="401"/>
      <c r="BO767" s="401"/>
      <c r="BP767" s="401"/>
      <c r="BQ767" s="401"/>
      <c r="BR767" s="401"/>
      <c r="BS767" s="401"/>
      <c r="BT767" s="401"/>
      <c r="BU767" s="401"/>
      <c r="BV767" s="401"/>
      <c r="BW767" s="401"/>
      <c r="BX767" s="401"/>
      <c r="BY767" s="401"/>
      <c r="BZ767" s="401"/>
      <c r="CA767" s="401"/>
      <c r="CB767" s="401"/>
      <c r="CC767" s="401"/>
      <c r="CD767" s="401"/>
      <c r="CE767" s="401"/>
      <c r="CF767" s="401"/>
      <c r="CG767" s="401"/>
      <c r="CH767" s="401"/>
      <c r="CI767" s="401"/>
      <c r="CJ767" s="401"/>
      <c r="CK767" s="401"/>
      <c r="CL767" s="401"/>
      <c r="CM767" s="401"/>
      <c r="CN767" s="401"/>
      <c r="CO767" s="401"/>
      <c r="CP767" s="401"/>
      <c r="CQ767" s="401"/>
      <c r="CR767" s="401"/>
      <c r="CS767" s="401"/>
      <c r="CT767" s="401"/>
      <c r="CU767" s="401"/>
      <c r="CV767" s="401"/>
      <c r="CW767" s="401"/>
      <c r="CX767" s="401"/>
      <c r="CY767" s="401"/>
      <c r="CZ767" s="401"/>
    </row>
    <row r="768" ht="25.15" customHeight="true" x14ac:dyDescent="0.2">
      <c r="C768" s="698"/>
      <c r="D768" s="698"/>
      <c r="E768" s="698"/>
      <c r="F768" s="698"/>
      <c r="G768" s="698"/>
      <c r="H768" s="698"/>
      <c r="I768" s="698"/>
      <c r="J768" s="698"/>
      <c r="K768" s="698"/>
      <c r="L768" s="698"/>
      <c r="M768" s="698"/>
      <c r="N768" s="698"/>
      <c r="O768" s="698"/>
      <c r="P768" s="698"/>
      <c r="Q768" s="698"/>
      <c r="BA768" s="399"/>
      <c r="BB768" s="479"/>
      <c r="BC768" s="399"/>
      <c r="BD768" s="399"/>
      <c r="BE768" s="399"/>
      <c r="BF768" s="399"/>
      <c r="BG768" s="399"/>
      <c r="BH768" s="399"/>
      <c r="BI768" s="399"/>
      <c r="BJ768" s="399"/>
      <c r="BK768" s="399"/>
      <c r="BL768" s="399"/>
      <c r="BM768" s="399"/>
      <c r="BN768" s="399"/>
      <c r="BO768" s="399"/>
      <c r="BP768" s="399"/>
      <c r="BQ768" s="399"/>
      <c r="BR768" s="399"/>
      <c r="BS768" s="399"/>
      <c r="BT768" s="399"/>
      <c r="BU768" s="399"/>
      <c r="BV768" s="399"/>
      <c r="BW768" s="399"/>
      <c r="BX768" s="399"/>
      <c r="BY768" s="399"/>
      <c r="BZ768" s="399"/>
      <c r="CA768" s="399"/>
      <c r="CB768" s="399"/>
      <c r="CC768" s="399"/>
      <c r="CD768" s="399"/>
      <c r="CE768" s="399"/>
      <c r="CF768" s="399"/>
      <c r="CG768" s="399"/>
      <c r="CH768" s="399"/>
      <c r="CI768" s="399"/>
      <c r="CJ768" s="399"/>
      <c r="CK768" s="399"/>
      <c r="CL768" s="399"/>
      <c r="CM768" s="399"/>
      <c r="CN768" s="399"/>
      <c r="CO768" s="399"/>
      <c r="CP768" s="399"/>
      <c r="CQ768" s="399"/>
      <c r="CR768" s="399"/>
      <c r="CS768" s="399"/>
      <c r="CT768" s="399"/>
      <c r="CU768" s="399"/>
      <c r="CV768" s="399"/>
      <c r="CW768" s="399"/>
      <c r="CX768" s="399"/>
      <c r="CY768" s="399"/>
      <c r="CZ768" s="399"/>
    </row>
    <row r="769" ht="25.15" customHeight="true" x14ac:dyDescent="0.2">
      <c r="C769" s="698"/>
      <c r="D769" s="698"/>
      <c r="E769" s="698"/>
      <c r="F769" s="698"/>
      <c r="G769" s="698"/>
      <c r="H769" s="698"/>
      <c r="I769" s="698"/>
      <c r="J769" s="698"/>
      <c r="K769" s="698"/>
      <c r="L769" s="698"/>
      <c r="M769" s="698"/>
      <c r="N769" s="698"/>
      <c r="O769" s="698"/>
      <c r="P769" s="698"/>
      <c r="Q769" s="698"/>
      <c r="BA769" s="399"/>
      <c r="BB769" s="479"/>
      <c r="BC769" s="399"/>
      <c r="BD769" s="399"/>
      <c r="BE769" s="399"/>
      <c r="BF769" s="399"/>
      <c r="BG769" s="399"/>
      <c r="BH769" s="399"/>
      <c r="BI769" s="399"/>
      <c r="BJ769" s="399"/>
      <c r="BK769" s="399"/>
      <c r="BL769" s="399"/>
      <c r="BM769" s="399"/>
      <c r="BN769" s="399"/>
      <c r="BO769" s="399"/>
      <c r="BP769" s="399"/>
      <c r="BQ769" s="399"/>
      <c r="BR769" s="399"/>
      <c r="BS769" s="399"/>
      <c r="BT769" s="399"/>
      <c r="BU769" s="399"/>
      <c r="BV769" s="399"/>
      <c r="BW769" s="399"/>
      <c r="BX769" s="399"/>
      <c r="BY769" s="399"/>
      <c r="BZ769" s="399"/>
      <c r="CA769" s="399"/>
      <c r="CB769" s="399"/>
      <c r="CC769" s="399"/>
      <c r="CD769" s="399"/>
      <c r="CE769" s="399"/>
      <c r="CF769" s="399"/>
      <c r="CG769" s="399"/>
      <c r="CH769" s="399"/>
      <c r="CI769" s="399"/>
      <c r="CJ769" s="399"/>
      <c r="CK769" s="399"/>
      <c r="CL769" s="399"/>
      <c r="CM769" s="399"/>
      <c r="CN769" s="399"/>
      <c r="CO769" s="399"/>
      <c r="CP769" s="399"/>
      <c r="CQ769" s="399"/>
      <c r="CR769" s="399"/>
      <c r="CS769" s="399"/>
      <c r="CT769" s="399"/>
      <c r="CU769" s="399"/>
      <c r="CV769" s="399"/>
      <c r="CW769" s="399"/>
      <c r="CX769" s="399"/>
      <c r="CY769" s="399"/>
      <c r="CZ769" s="399"/>
    </row>
    <row r="770" ht="25.15" customHeight="true" x14ac:dyDescent="0.2">
      <c r="C770" s="698"/>
      <c r="D770" s="698"/>
      <c r="E770" s="698"/>
      <c r="F770" s="698"/>
      <c r="G770" s="698"/>
      <c r="H770" s="698"/>
      <c r="I770" s="698"/>
      <c r="J770" s="698"/>
      <c r="K770" s="698"/>
      <c r="L770" s="698"/>
      <c r="M770" s="698"/>
      <c r="N770" s="698"/>
      <c r="O770" s="698"/>
      <c r="P770" s="698"/>
      <c r="Q770" s="698"/>
      <c r="BA770" s="399"/>
      <c r="BB770" s="479"/>
      <c r="BC770" s="399"/>
      <c r="BD770" s="399"/>
      <c r="BE770" s="399"/>
      <c r="BF770" s="399"/>
      <c r="BG770" s="399"/>
      <c r="BH770" s="399"/>
      <c r="BI770" s="399"/>
      <c r="BJ770" s="399"/>
      <c r="BK770" s="399"/>
      <c r="BL770" s="399"/>
      <c r="BM770" s="399"/>
      <c r="BN770" s="399"/>
      <c r="BO770" s="399"/>
      <c r="BP770" s="399"/>
      <c r="BQ770" s="399"/>
      <c r="BR770" s="399"/>
      <c r="BS770" s="399"/>
      <c r="BT770" s="399"/>
      <c r="BU770" s="399"/>
      <c r="BV770" s="399"/>
      <c r="BW770" s="399"/>
      <c r="BX770" s="399"/>
      <c r="BY770" s="399"/>
      <c r="BZ770" s="399"/>
      <c r="CA770" s="399"/>
      <c r="CB770" s="399"/>
      <c r="CC770" s="399"/>
      <c r="CD770" s="399"/>
      <c r="CE770" s="399"/>
      <c r="CF770" s="399"/>
      <c r="CG770" s="399"/>
      <c r="CH770" s="399"/>
      <c r="CI770" s="399"/>
      <c r="CJ770" s="399"/>
      <c r="CK770" s="399"/>
      <c r="CL770" s="399"/>
      <c r="CM770" s="399"/>
      <c r="CN770" s="399"/>
      <c r="CO770" s="399"/>
      <c r="CP770" s="399"/>
      <c r="CQ770" s="399"/>
      <c r="CR770" s="399"/>
      <c r="CS770" s="399"/>
      <c r="CT770" s="399"/>
      <c r="CU770" s="399"/>
      <c r="CV770" s="399"/>
      <c r="CW770" s="399"/>
      <c r="CX770" s="399"/>
      <c r="CY770" s="399"/>
      <c r="CZ770" s="399"/>
    </row>
    <row r="771" ht="25.15" customHeight="true" x14ac:dyDescent="0.2">
      <c r="C771" s="698"/>
      <c r="D771" s="698"/>
      <c r="E771" s="698"/>
      <c r="F771" s="698"/>
      <c r="G771" s="698"/>
      <c r="H771" s="698"/>
      <c r="I771" s="698"/>
      <c r="J771" s="698"/>
      <c r="K771" s="698"/>
      <c r="L771" s="698"/>
      <c r="M771" s="698"/>
      <c r="N771" s="698"/>
      <c r="O771" s="698"/>
      <c r="P771" s="698"/>
      <c r="Q771" s="698"/>
      <c r="BA771" s="399"/>
      <c r="BB771" s="479"/>
      <c r="BC771" s="399"/>
      <c r="BD771" s="399"/>
      <c r="BE771" s="399"/>
      <c r="BF771" s="399"/>
      <c r="BG771" s="399"/>
      <c r="BH771" s="399"/>
      <c r="BI771" s="399"/>
      <c r="BJ771" s="399"/>
      <c r="BK771" s="399"/>
      <c r="BL771" s="399"/>
      <c r="BM771" s="399"/>
      <c r="BN771" s="399"/>
      <c r="BO771" s="399"/>
      <c r="BP771" s="399"/>
      <c r="BQ771" s="399"/>
      <c r="BR771" s="399"/>
      <c r="BS771" s="399"/>
      <c r="BT771" s="399"/>
      <c r="BU771" s="399"/>
      <c r="BV771" s="399"/>
      <c r="BW771" s="399"/>
      <c r="BX771" s="399"/>
      <c r="BY771" s="399"/>
      <c r="BZ771" s="399"/>
      <c r="CA771" s="399"/>
      <c r="CB771" s="399"/>
      <c r="CC771" s="399"/>
      <c r="CD771" s="399"/>
      <c r="CE771" s="399"/>
      <c r="CF771" s="399"/>
      <c r="CG771" s="399"/>
      <c r="CH771" s="399"/>
      <c r="CI771" s="399"/>
      <c r="CJ771" s="399"/>
      <c r="CK771" s="399"/>
      <c r="CL771" s="399"/>
      <c r="CM771" s="399"/>
      <c r="CN771" s="399"/>
      <c r="CO771" s="399"/>
      <c r="CP771" s="399"/>
      <c r="CQ771" s="399"/>
      <c r="CR771" s="399"/>
      <c r="CS771" s="399"/>
      <c r="CT771" s="399"/>
      <c r="CU771" s="399"/>
      <c r="CV771" s="399"/>
      <c r="CW771" s="399"/>
      <c r="CX771" s="399"/>
      <c r="CY771" s="399"/>
      <c r="CZ771" s="399"/>
    </row>
    <row r="772" ht="25.15" customHeight="true" x14ac:dyDescent="0.2">
      <c r="C772" s="698"/>
      <c r="D772" s="698"/>
      <c r="E772" s="698"/>
      <c r="F772" s="698"/>
      <c r="G772" s="698"/>
      <c r="H772" s="698"/>
      <c r="I772" s="698"/>
      <c r="J772" s="698"/>
      <c r="K772" s="698"/>
      <c r="L772" s="698"/>
      <c r="M772" s="698"/>
      <c r="N772" s="698"/>
      <c r="O772" s="698"/>
      <c r="P772" s="698"/>
      <c r="Q772" s="698"/>
      <c r="BA772" s="399"/>
      <c r="BB772" s="479"/>
      <c r="BC772" s="399"/>
      <c r="BD772" s="399"/>
      <c r="BE772" s="399"/>
      <c r="BF772" s="399"/>
      <c r="BG772" s="399"/>
      <c r="BH772" s="399"/>
      <c r="BI772" s="399"/>
      <c r="BJ772" s="399"/>
      <c r="BK772" s="399"/>
      <c r="BL772" s="399"/>
      <c r="BM772" s="399"/>
      <c r="BN772" s="399"/>
      <c r="BO772" s="399"/>
      <c r="BP772" s="399"/>
      <c r="BQ772" s="399"/>
      <c r="BR772" s="399"/>
      <c r="BS772" s="399"/>
      <c r="BT772" s="399"/>
      <c r="BU772" s="399"/>
      <c r="BV772" s="399"/>
      <c r="BW772" s="399"/>
      <c r="BX772" s="399"/>
      <c r="BY772" s="399"/>
      <c r="BZ772" s="399"/>
      <c r="CA772" s="399"/>
      <c r="CB772" s="399"/>
      <c r="CC772" s="399"/>
      <c r="CD772" s="399"/>
      <c r="CE772" s="399"/>
      <c r="CF772" s="399"/>
      <c r="CG772" s="399"/>
      <c r="CH772" s="399"/>
      <c r="CI772" s="399"/>
      <c r="CJ772" s="399"/>
      <c r="CK772" s="399"/>
      <c r="CL772" s="399"/>
      <c r="CM772" s="399"/>
      <c r="CN772" s="399"/>
      <c r="CO772" s="399"/>
      <c r="CP772" s="399"/>
      <c r="CQ772" s="399"/>
      <c r="CR772" s="399"/>
      <c r="CS772" s="399"/>
      <c r="CT772" s="399"/>
      <c r="CU772" s="399"/>
      <c r="CV772" s="399"/>
      <c r="CW772" s="399"/>
      <c r="CX772" s="399"/>
      <c r="CY772" s="399"/>
      <c r="CZ772" s="399"/>
    </row>
    <row r="773" ht="25.15" customHeight="true" x14ac:dyDescent="0.2">
      <c r="C773" s="698"/>
      <c r="D773" s="698"/>
      <c r="E773" s="698"/>
      <c r="F773" s="698"/>
      <c r="G773" s="698"/>
      <c r="H773" s="698"/>
      <c r="I773" s="698"/>
      <c r="J773" s="698"/>
      <c r="K773" s="698"/>
      <c r="L773" s="698"/>
      <c r="M773" s="698"/>
      <c r="N773" s="698"/>
      <c r="O773" s="698"/>
      <c r="P773" s="698"/>
      <c r="Q773" s="698"/>
      <c r="BA773" s="399"/>
      <c r="BB773" s="479"/>
      <c r="BC773" s="399"/>
      <c r="BD773" s="399"/>
      <c r="BE773" s="399"/>
      <c r="BF773" s="399"/>
      <c r="BG773" s="399"/>
      <c r="BH773" s="399"/>
      <c r="BI773" s="399"/>
      <c r="BJ773" s="399"/>
      <c r="BK773" s="399"/>
      <c r="BL773" s="399"/>
      <c r="BM773" s="399"/>
      <c r="BN773" s="399"/>
      <c r="BO773" s="399"/>
      <c r="BP773" s="399"/>
      <c r="BQ773" s="399"/>
      <c r="BR773" s="399"/>
      <c r="BS773" s="399"/>
      <c r="BT773" s="399"/>
      <c r="BU773" s="399"/>
      <c r="BV773" s="399"/>
      <c r="BW773" s="399"/>
      <c r="BX773" s="399"/>
      <c r="BY773" s="399"/>
      <c r="BZ773" s="399"/>
      <c r="CA773" s="399"/>
      <c r="CB773" s="399"/>
      <c r="CC773" s="399"/>
      <c r="CD773" s="399"/>
      <c r="CE773" s="399"/>
      <c r="CF773" s="399"/>
      <c r="CG773" s="399"/>
      <c r="CH773" s="399"/>
      <c r="CI773" s="399"/>
      <c r="CJ773" s="399"/>
      <c r="CK773" s="399"/>
      <c r="CL773" s="399"/>
      <c r="CM773" s="399"/>
      <c r="CN773" s="399"/>
      <c r="CO773" s="399"/>
      <c r="CP773" s="399"/>
      <c r="CQ773" s="399"/>
      <c r="CR773" s="399"/>
      <c r="CS773" s="399"/>
      <c r="CT773" s="399"/>
      <c r="CU773" s="399"/>
      <c r="CV773" s="399"/>
      <c r="CW773" s="399"/>
      <c r="CX773" s="399"/>
      <c r="CY773" s="399"/>
      <c r="CZ773" s="399"/>
    </row>
    <row r="774" ht="25.15" customHeight="true" x14ac:dyDescent="0.2">
      <c r="C774" s="698"/>
      <c r="D774" s="698"/>
      <c r="E774" s="698"/>
      <c r="F774" s="698"/>
      <c r="G774" s="698"/>
      <c r="H774" s="698"/>
      <c r="I774" s="698"/>
      <c r="J774" s="698"/>
      <c r="K774" s="698"/>
      <c r="L774" s="698"/>
      <c r="M774" s="698"/>
      <c r="N774" s="698"/>
      <c r="O774" s="698"/>
      <c r="P774" s="698"/>
      <c r="Q774" s="698"/>
      <c r="BA774" s="399"/>
      <c r="BB774" s="479"/>
      <c r="BC774" s="399"/>
      <c r="BD774" s="399"/>
      <c r="BE774" s="399"/>
      <c r="BF774" s="399"/>
      <c r="BG774" s="399"/>
      <c r="BH774" s="399"/>
      <c r="BI774" s="399"/>
      <c r="BJ774" s="399"/>
      <c r="BK774" s="399"/>
      <c r="BL774" s="399"/>
      <c r="BM774" s="399"/>
      <c r="BN774" s="399"/>
      <c r="BO774" s="399"/>
      <c r="BP774" s="399"/>
      <c r="BQ774" s="399"/>
      <c r="BR774" s="399"/>
      <c r="BS774" s="399"/>
      <c r="BT774" s="399"/>
      <c r="BU774" s="399"/>
      <c r="BV774" s="399"/>
      <c r="BW774" s="399"/>
      <c r="BX774" s="399"/>
      <c r="BY774" s="399"/>
      <c r="BZ774" s="399"/>
      <c r="CA774" s="399"/>
      <c r="CB774" s="399"/>
      <c r="CC774" s="399"/>
      <c r="CD774" s="399"/>
      <c r="CE774" s="399"/>
      <c r="CF774" s="399"/>
      <c r="CG774" s="399"/>
      <c r="CH774" s="399"/>
      <c r="CI774" s="399"/>
      <c r="CJ774" s="399"/>
      <c r="CK774" s="399"/>
      <c r="CL774" s="399"/>
      <c r="CM774" s="399"/>
      <c r="CN774" s="399"/>
      <c r="CO774" s="399"/>
      <c r="CP774" s="399"/>
      <c r="CQ774" s="399"/>
      <c r="CR774" s="399"/>
      <c r="CS774" s="399"/>
      <c r="CT774" s="399"/>
      <c r="CU774" s="399"/>
      <c r="CV774" s="399"/>
      <c r="CW774" s="399"/>
      <c r="CX774" s="399"/>
      <c r="CY774" s="399"/>
      <c r="CZ774" s="399"/>
    </row>
    <row r="775" ht="25.15" customHeight="true" x14ac:dyDescent="0.2">
      <c r="C775" s="698"/>
      <c r="D775" s="698"/>
      <c r="E775" s="698"/>
      <c r="F775" s="698"/>
      <c r="G775" s="698"/>
      <c r="H775" s="698"/>
      <c r="I775" s="698"/>
      <c r="J775" s="698"/>
      <c r="K775" s="698"/>
      <c r="L775" s="698"/>
      <c r="M775" s="698"/>
      <c r="N775" s="698"/>
      <c r="O775" s="698"/>
      <c r="P775" s="698"/>
      <c r="Q775" s="698"/>
      <c r="BA775" s="399"/>
      <c r="BB775" s="479"/>
      <c r="BC775" s="399"/>
      <c r="BD775" s="399"/>
      <c r="BE775" s="399"/>
      <c r="BF775" s="399"/>
      <c r="BG775" s="399"/>
      <c r="BH775" s="399"/>
      <c r="BI775" s="399"/>
      <c r="BJ775" s="399"/>
      <c r="BK775" s="399"/>
      <c r="BL775" s="399"/>
      <c r="BM775" s="399"/>
      <c r="BN775" s="399"/>
      <c r="BO775" s="399"/>
      <c r="BP775" s="399"/>
      <c r="BQ775" s="399"/>
      <c r="BR775" s="399"/>
      <c r="BS775" s="399"/>
      <c r="BT775" s="399"/>
      <c r="BU775" s="399"/>
      <c r="BV775" s="399"/>
      <c r="BW775" s="399"/>
      <c r="BX775" s="399"/>
      <c r="BY775" s="399"/>
      <c r="BZ775" s="399"/>
      <c r="CA775" s="399"/>
      <c r="CB775" s="399"/>
      <c r="CC775" s="399"/>
      <c r="CD775" s="399"/>
      <c r="CE775" s="399"/>
      <c r="CF775" s="399"/>
      <c r="CG775" s="399"/>
      <c r="CH775" s="399"/>
      <c r="CI775" s="399"/>
      <c r="CJ775" s="399"/>
      <c r="CK775" s="399"/>
      <c r="CL775" s="399"/>
      <c r="CM775" s="399"/>
      <c r="CN775" s="399"/>
      <c r="CO775" s="399"/>
      <c r="CP775" s="399"/>
      <c r="CQ775" s="399"/>
      <c r="CR775" s="399"/>
      <c r="CS775" s="399"/>
      <c r="CT775" s="399"/>
      <c r="CU775" s="399"/>
      <c r="CV775" s="399"/>
      <c r="CW775" s="399"/>
      <c r="CX775" s="399"/>
      <c r="CY775" s="399"/>
      <c r="CZ775" s="399"/>
    </row>
    <row r="776" ht="25.15" customHeight="true" x14ac:dyDescent="0.2">
      <c r="C776" s="698"/>
      <c r="D776" s="698"/>
      <c r="E776" s="698"/>
      <c r="F776" s="698"/>
      <c r="G776" s="698"/>
      <c r="H776" s="698"/>
      <c r="I776" s="698"/>
      <c r="J776" s="698"/>
      <c r="K776" s="698"/>
      <c r="L776" s="698"/>
      <c r="M776" s="698"/>
      <c r="N776" s="698"/>
      <c r="O776" s="698"/>
      <c r="P776" s="698"/>
      <c r="Q776" s="698"/>
      <c r="BA776" s="399"/>
      <c r="BB776" s="479"/>
      <c r="BC776" s="399"/>
      <c r="BD776" s="399"/>
      <c r="BE776" s="399"/>
      <c r="BF776" s="399"/>
      <c r="BG776" s="399"/>
      <c r="BH776" s="399"/>
      <c r="BI776" s="399"/>
      <c r="BJ776" s="399"/>
      <c r="BK776" s="399"/>
      <c r="BL776" s="399"/>
      <c r="BM776" s="399"/>
      <c r="BN776" s="399"/>
      <c r="BO776" s="399"/>
      <c r="BP776" s="399"/>
      <c r="BQ776" s="399"/>
      <c r="BR776" s="399"/>
      <c r="BS776" s="399"/>
      <c r="BT776" s="399"/>
      <c r="BU776" s="399"/>
      <c r="BV776" s="399"/>
      <c r="BW776" s="399"/>
      <c r="BX776" s="399"/>
      <c r="BY776" s="399"/>
      <c r="BZ776" s="399"/>
      <c r="CA776" s="399"/>
      <c r="CB776" s="399"/>
      <c r="CC776" s="399"/>
      <c r="CD776" s="399"/>
      <c r="CE776" s="399"/>
      <c r="CF776" s="399"/>
      <c r="CG776" s="399"/>
      <c r="CH776" s="399"/>
      <c r="CI776" s="399"/>
      <c r="CJ776" s="399"/>
      <c r="CK776" s="399"/>
      <c r="CL776" s="399"/>
      <c r="CM776" s="399"/>
      <c r="CN776" s="399"/>
      <c r="CO776" s="399"/>
      <c r="CP776" s="399"/>
      <c r="CQ776" s="399"/>
      <c r="CR776" s="399"/>
      <c r="CS776" s="399"/>
      <c r="CT776" s="399"/>
      <c r="CU776" s="399"/>
      <c r="CV776" s="399"/>
      <c r="CW776" s="399"/>
      <c r="CX776" s="399"/>
      <c r="CY776" s="399"/>
      <c r="CZ776" s="399"/>
    </row>
    <row r="777" ht="25.15" customHeight="true" x14ac:dyDescent="0.2">
      <c r="C777" s="698"/>
      <c r="D777" s="698"/>
      <c r="E777" s="698"/>
      <c r="F777" s="698"/>
      <c r="G777" s="698"/>
      <c r="H777" s="698"/>
      <c r="I777" s="698"/>
      <c r="J777" s="698"/>
      <c r="K777" s="698"/>
      <c r="L777" s="698"/>
      <c r="M777" s="698"/>
      <c r="N777" s="698"/>
      <c r="O777" s="698"/>
      <c r="P777" s="698"/>
      <c r="Q777" s="698"/>
      <c r="BA777" s="399"/>
      <c r="BB777" s="479"/>
      <c r="BC777" s="399"/>
      <c r="BD777" s="399"/>
      <c r="BE777" s="399"/>
      <c r="BF777" s="399"/>
      <c r="BG777" s="399"/>
      <c r="BH777" s="399"/>
      <c r="BI777" s="399"/>
      <c r="BJ777" s="399"/>
      <c r="BK777" s="399"/>
      <c r="BL777" s="399"/>
      <c r="BM777" s="399"/>
      <c r="BN777" s="399"/>
      <c r="BO777" s="399"/>
      <c r="BP777" s="399"/>
      <c r="BQ777" s="399"/>
      <c r="BR777" s="399"/>
      <c r="BS777" s="399"/>
      <c r="BT777" s="399"/>
      <c r="BU777" s="399"/>
      <c r="BV777" s="399"/>
      <c r="BW777" s="399"/>
      <c r="BX777" s="399"/>
      <c r="BY777" s="399"/>
      <c r="BZ777" s="399"/>
      <c r="CA777" s="399"/>
      <c r="CB777" s="399"/>
      <c r="CC777" s="399"/>
      <c r="CD777" s="399"/>
      <c r="CE777" s="399"/>
      <c r="CF777" s="399"/>
      <c r="CG777" s="399"/>
      <c r="CH777" s="399"/>
      <c r="CI777" s="399"/>
      <c r="CJ777" s="399"/>
      <c r="CK777" s="399"/>
      <c r="CL777" s="399"/>
      <c r="CM777" s="399"/>
      <c r="CN777" s="399"/>
      <c r="CO777" s="399"/>
      <c r="CP777" s="399"/>
      <c r="CQ777" s="399"/>
      <c r="CR777" s="399"/>
      <c r="CS777" s="399"/>
      <c r="CT777" s="399"/>
      <c r="CU777" s="399"/>
      <c r="CV777" s="399"/>
      <c r="CW777" s="399"/>
      <c r="CX777" s="399"/>
      <c r="CY777" s="399"/>
      <c r="CZ777" s="399"/>
    </row>
    <row r="778" ht="25.15" customHeight="true" x14ac:dyDescent="0.2">
      <c r="C778" s="698"/>
      <c r="D778" s="698"/>
      <c r="E778" s="698"/>
      <c r="F778" s="698"/>
      <c r="G778" s="698"/>
      <c r="H778" s="698"/>
      <c r="I778" s="698"/>
      <c r="J778" s="698"/>
      <c r="K778" s="698"/>
      <c r="L778" s="698"/>
      <c r="M778" s="698"/>
      <c r="N778" s="698"/>
      <c r="O778" s="698"/>
      <c r="P778" s="698"/>
      <c r="Q778" s="698"/>
      <c r="BA778" s="399"/>
      <c r="BB778" s="479"/>
      <c r="BC778" s="399"/>
      <c r="BD778" s="399"/>
      <c r="BE778" s="399"/>
      <c r="BF778" s="399"/>
      <c r="BG778" s="399"/>
      <c r="BH778" s="399"/>
      <c r="BI778" s="399"/>
      <c r="BJ778" s="399"/>
      <c r="BK778" s="399"/>
      <c r="BL778" s="399"/>
      <c r="BM778" s="399"/>
      <c r="BN778" s="399"/>
      <c r="BO778" s="399"/>
      <c r="BP778" s="399"/>
      <c r="BQ778" s="399"/>
      <c r="BR778" s="399"/>
      <c r="BS778" s="399"/>
      <c r="BT778" s="399"/>
      <c r="BU778" s="399"/>
      <c r="BV778" s="399"/>
      <c r="BW778" s="399"/>
      <c r="BX778" s="399"/>
      <c r="BY778" s="399"/>
      <c r="BZ778" s="399"/>
      <c r="CA778" s="399"/>
      <c r="CB778" s="399"/>
      <c r="CC778" s="399"/>
      <c r="CD778" s="399"/>
      <c r="CE778" s="399"/>
      <c r="CF778" s="399"/>
      <c r="CG778" s="399"/>
      <c r="CH778" s="399"/>
      <c r="CI778" s="399"/>
      <c r="CJ778" s="399"/>
      <c r="CK778" s="399"/>
      <c r="CL778" s="399"/>
      <c r="CM778" s="399"/>
      <c r="CN778" s="399"/>
      <c r="CO778" s="399"/>
      <c r="CP778" s="399"/>
      <c r="CQ778" s="399"/>
      <c r="CR778" s="399"/>
      <c r="CS778" s="399"/>
      <c r="CT778" s="399"/>
      <c r="CU778" s="399"/>
      <c r="CV778" s="399"/>
      <c r="CW778" s="399"/>
      <c r="CX778" s="399"/>
      <c r="CY778" s="399"/>
      <c r="CZ778" s="399"/>
    </row>
    <row r="779" ht="25.15" customHeight="true" x14ac:dyDescent="0.2">
      <c r="C779" s="698"/>
      <c r="D779" s="698"/>
      <c r="E779" s="698"/>
      <c r="F779" s="698"/>
      <c r="G779" s="698"/>
      <c r="H779" s="698"/>
      <c r="I779" s="698"/>
      <c r="J779" s="698"/>
      <c r="K779" s="698"/>
      <c r="L779" s="698"/>
      <c r="M779" s="698"/>
      <c r="N779" s="698"/>
      <c r="O779" s="698"/>
      <c r="P779" s="698"/>
      <c r="Q779" s="698"/>
      <c r="BA779" s="399"/>
      <c r="BB779" s="479"/>
      <c r="BC779" s="399"/>
      <c r="BD779" s="399"/>
      <c r="BE779" s="399"/>
      <c r="BF779" s="399"/>
      <c r="BG779" s="399"/>
      <c r="BH779" s="399"/>
      <c r="BI779" s="399"/>
      <c r="BJ779" s="399"/>
      <c r="BK779" s="399"/>
      <c r="BL779" s="399"/>
      <c r="BM779" s="399"/>
      <c r="BN779" s="399"/>
      <c r="BO779" s="399"/>
      <c r="BP779" s="399"/>
      <c r="BQ779" s="399"/>
      <c r="BR779" s="399"/>
      <c r="BS779" s="399"/>
      <c r="BT779" s="399"/>
      <c r="BU779" s="399"/>
      <c r="BV779" s="399"/>
      <c r="BW779" s="399"/>
      <c r="BX779" s="399"/>
      <c r="BY779" s="399"/>
      <c r="BZ779" s="399"/>
      <c r="CA779" s="399"/>
      <c r="CB779" s="399"/>
      <c r="CC779" s="399"/>
      <c r="CD779" s="399"/>
      <c r="CE779" s="399"/>
      <c r="CF779" s="399"/>
      <c r="CG779" s="399"/>
      <c r="CH779" s="399"/>
      <c r="CI779" s="399"/>
      <c r="CJ779" s="399"/>
      <c r="CK779" s="399"/>
      <c r="CL779" s="399"/>
      <c r="CM779" s="399"/>
      <c r="CN779" s="399"/>
      <c r="CO779" s="399"/>
      <c r="CP779" s="399"/>
      <c r="CQ779" s="399"/>
      <c r="CR779" s="399"/>
      <c r="CS779" s="399"/>
      <c r="CT779" s="399"/>
      <c r="CU779" s="399"/>
      <c r="CV779" s="399"/>
      <c r="CW779" s="399"/>
      <c r="CX779" s="399"/>
      <c r="CY779" s="399"/>
      <c r="CZ779" s="399"/>
    </row>
    <row r="780" ht="25.15" customHeight="true" x14ac:dyDescent="0.2">
      <c r="C780" s="698"/>
      <c r="D780" s="698"/>
      <c r="E780" s="698"/>
      <c r="F780" s="698"/>
      <c r="G780" s="698"/>
      <c r="H780" s="698"/>
      <c r="I780" s="698"/>
      <c r="J780" s="698"/>
      <c r="K780" s="698"/>
      <c r="L780" s="698"/>
      <c r="M780" s="698"/>
      <c r="N780" s="698"/>
      <c r="O780" s="698"/>
      <c r="P780" s="698"/>
      <c r="Q780" s="698"/>
      <c r="BA780" s="399"/>
      <c r="BB780" s="479"/>
      <c r="BC780" s="399"/>
      <c r="BD780" s="399"/>
      <c r="BE780" s="399"/>
      <c r="BF780" s="399"/>
      <c r="BG780" s="399"/>
      <c r="BH780" s="399"/>
      <c r="BI780" s="399"/>
      <c r="BJ780" s="399"/>
      <c r="BK780" s="399"/>
      <c r="BL780" s="399"/>
      <c r="BM780" s="399"/>
      <c r="BN780" s="399"/>
      <c r="BO780" s="399"/>
      <c r="BP780" s="399"/>
      <c r="BQ780" s="399"/>
      <c r="BR780" s="399"/>
      <c r="BS780" s="399"/>
      <c r="BT780" s="399"/>
      <c r="BU780" s="399"/>
      <c r="BV780" s="399"/>
      <c r="BW780" s="399"/>
      <c r="BX780" s="399"/>
      <c r="BY780" s="399"/>
      <c r="BZ780" s="399"/>
      <c r="CA780" s="399"/>
      <c r="CB780" s="399"/>
      <c r="CC780" s="399"/>
      <c r="CD780" s="399"/>
      <c r="CE780" s="399"/>
      <c r="CF780" s="399"/>
      <c r="CG780" s="399"/>
      <c r="CH780" s="399"/>
      <c r="CI780" s="399"/>
      <c r="CJ780" s="399"/>
      <c r="CK780" s="399"/>
      <c r="CL780" s="399"/>
      <c r="CM780" s="399"/>
      <c r="CN780" s="399"/>
      <c r="CO780" s="399"/>
      <c r="CP780" s="399"/>
      <c r="CQ780" s="399"/>
      <c r="CR780" s="399"/>
      <c r="CS780" s="399"/>
      <c r="CT780" s="399"/>
      <c r="CU780" s="399"/>
      <c r="CV780" s="399"/>
      <c r="CW780" s="399"/>
      <c r="CX780" s="399"/>
      <c r="CY780" s="399"/>
      <c r="CZ780" s="399"/>
    </row>
    <row r="781" ht="25.15" customHeight="true" x14ac:dyDescent="0.2">
      <c r="C781" s="698"/>
      <c r="D781" s="698"/>
      <c r="E781" s="698"/>
      <c r="F781" s="698"/>
      <c r="G781" s="698"/>
      <c r="H781" s="698"/>
      <c r="I781" s="698"/>
      <c r="J781" s="698"/>
      <c r="K781" s="698"/>
      <c r="L781" s="698"/>
      <c r="M781" s="698"/>
      <c r="N781" s="698"/>
      <c r="O781" s="698"/>
      <c r="P781" s="698"/>
      <c r="Q781" s="698"/>
      <c r="BA781" s="399"/>
      <c r="BB781" s="479"/>
      <c r="BC781" s="399"/>
      <c r="BD781" s="399"/>
      <c r="BE781" s="399"/>
      <c r="BF781" s="399"/>
      <c r="BG781" s="399"/>
      <c r="BH781" s="399"/>
      <c r="BI781" s="399"/>
      <c r="BJ781" s="399"/>
      <c r="BK781" s="399"/>
      <c r="BL781" s="399"/>
      <c r="BM781" s="399"/>
      <c r="BN781" s="399"/>
      <c r="BO781" s="399"/>
      <c r="BP781" s="399"/>
      <c r="BQ781" s="399"/>
      <c r="BR781" s="399"/>
      <c r="BS781" s="399"/>
      <c r="BT781" s="399"/>
      <c r="BU781" s="399"/>
      <c r="BV781" s="399"/>
      <c r="BW781" s="399"/>
      <c r="BX781" s="399"/>
      <c r="BY781" s="399"/>
      <c r="BZ781" s="399"/>
      <c r="CA781" s="399"/>
      <c r="CB781" s="399"/>
      <c r="CC781" s="399"/>
      <c r="CD781" s="399"/>
      <c r="CE781" s="399"/>
      <c r="CF781" s="399"/>
      <c r="CG781" s="399"/>
      <c r="CH781" s="399"/>
      <c r="CI781" s="399"/>
      <c r="CJ781" s="399"/>
      <c r="CK781" s="399"/>
      <c r="CL781" s="399"/>
      <c r="CM781" s="399"/>
      <c r="CN781" s="399"/>
      <c r="CO781" s="399"/>
      <c r="CP781" s="399"/>
      <c r="CQ781" s="399"/>
      <c r="CR781" s="399"/>
      <c r="CS781" s="399"/>
      <c r="CT781" s="399"/>
      <c r="CU781" s="399"/>
      <c r="CV781" s="399"/>
      <c r="CW781" s="399"/>
      <c r="CX781" s="399"/>
      <c r="CY781" s="399"/>
      <c r="CZ781" s="399"/>
    </row>
    <row r="782" ht="25.15" customHeight="true" x14ac:dyDescent="0.2">
      <c r="C782" s="698"/>
      <c r="D782" s="698"/>
      <c r="E782" s="698"/>
      <c r="F782" s="698"/>
      <c r="G782" s="698"/>
      <c r="H782" s="698"/>
      <c r="I782" s="698"/>
      <c r="J782" s="698"/>
      <c r="K782" s="698"/>
      <c r="L782" s="698"/>
      <c r="M782" s="698"/>
      <c r="N782" s="698"/>
      <c r="O782" s="698"/>
      <c r="P782" s="698"/>
      <c r="Q782" s="698"/>
      <c r="BA782" s="399"/>
      <c r="BB782" s="479"/>
      <c r="BC782" s="399"/>
      <c r="BD782" s="399"/>
      <c r="BE782" s="399"/>
      <c r="BF782" s="399"/>
      <c r="BG782" s="399"/>
      <c r="BH782" s="399"/>
      <c r="BI782" s="399"/>
      <c r="BJ782" s="399"/>
      <c r="BK782" s="399"/>
      <c r="BL782" s="399"/>
      <c r="BM782" s="399"/>
      <c r="BN782" s="399"/>
      <c r="BO782" s="399"/>
      <c r="BP782" s="399"/>
      <c r="BQ782" s="399"/>
      <c r="BR782" s="399"/>
      <c r="BS782" s="399"/>
      <c r="BT782" s="399"/>
      <c r="BU782" s="399"/>
      <c r="BV782" s="399"/>
      <c r="BW782" s="399"/>
      <c r="BX782" s="399"/>
      <c r="BY782" s="399"/>
      <c r="BZ782" s="399"/>
      <c r="CA782" s="399"/>
      <c r="CB782" s="399"/>
      <c r="CC782" s="399"/>
      <c r="CD782" s="399"/>
      <c r="CE782" s="399"/>
      <c r="CF782" s="399"/>
      <c r="CG782" s="399"/>
      <c r="CH782" s="399"/>
      <c r="CI782" s="399"/>
      <c r="CJ782" s="399"/>
      <c r="CK782" s="399"/>
      <c r="CL782" s="399"/>
      <c r="CM782" s="399"/>
      <c r="CN782" s="399"/>
      <c r="CO782" s="399"/>
      <c r="CP782" s="399"/>
      <c r="CQ782" s="399"/>
      <c r="CR782" s="399"/>
      <c r="CS782" s="399"/>
      <c r="CT782" s="399"/>
      <c r="CU782" s="399"/>
      <c r="CV782" s="399"/>
      <c r="CW782" s="399"/>
      <c r="CX782" s="399"/>
      <c r="CY782" s="399"/>
      <c r="CZ782" s="399"/>
    </row>
    <row r="783" ht="25.15" customHeight="true" x14ac:dyDescent="0.2">
      <c r="C783" s="698"/>
      <c r="D783" s="698"/>
      <c r="E783" s="698"/>
      <c r="F783" s="698"/>
      <c r="G783" s="698"/>
      <c r="H783" s="698"/>
      <c r="I783" s="698"/>
      <c r="J783" s="698"/>
      <c r="K783" s="698"/>
      <c r="L783" s="698"/>
      <c r="M783" s="698"/>
      <c r="N783" s="698"/>
      <c r="O783" s="698"/>
      <c r="P783" s="698"/>
      <c r="Q783" s="698"/>
      <c r="BA783" s="399"/>
      <c r="BB783" s="479"/>
      <c r="BC783" s="399"/>
      <c r="BD783" s="399"/>
      <c r="BE783" s="399"/>
      <c r="BF783" s="399"/>
      <c r="BG783" s="399"/>
      <c r="BH783" s="399"/>
      <c r="BI783" s="399"/>
      <c r="BJ783" s="399"/>
      <c r="BK783" s="399"/>
      <c r="BL783" s="399"/>
      <c r="BM783" s="399"/>
      <c r="BN783" s="399"/>
      <c r="BO783" s="399"/>
      <c r="BP783" s="399"/>
      <c r="BQ783" s="399"/>
      <c r="BR783" s="399"/>
      <c r="BS783" s="399"/>
      <c r="BT783" s="399"/>
      <c r="BU783" s="399"/>
      <c r="BV783" s="399"/>
      <c r="BW783" s="399"/>
      <c r="BX783" s="399"/>
      <c r="BY783" s="399"/>
      <c r="BZ783" s="399"/>
      <c r="CA783" s="399"/>
      <c r="CB783" s="399"/>
      <c r="CC783" s="399"/>
      <c r="CD783" s="399"/>
      <c r="CE783" s="399"/>
      <c r="CF783" s="399"/>
      <c r="CG783" s="399"/>
      <c r="CH783" s="399"/>
      <c r="CI783" s="399"/>
      <c r="CJ783" s="399"/>
      <c r="CK783" s="399"/>
      <c r="CL783" s="399"/>
      <c r="CM783" s="399"/>
      <c r="CN783" s="399"/>
      <c r="CO783" s="399"/>
      <c r="CP783" s="399"/>
      <c r="CQ783" s="399"/>
      <c r="CR783" s="399"/>
      <c r="CS783" s="399"/>
      <c r="CT783" s="399"/>
      <c r="CU783" s="399"/>
      <c r="CV783" s="399"/>
      <c r="CW783" s="399"/>
      <c r="CX783" s="399"/>
      <c r="CY783" s="399"/>
      <c r="CZ783" s="399"/>
    </row>
    <row r="784" ht="25.15" customHeight="true" x14ac:dyDescent="0.2">
      <c r="C784" s="698"/>
      <c r="D784" s="698"/>
      <c r="E784" s="698"/>
      <c r="F784" s="698"/>
      <c r="G784" s="698"/>
      <c r="H784" s="698"/>
      <c r="I784" s="698"/>
      <c r="J784" s="698"/>
      <c r="K784" s="698"/>
      <c r="L784" s="698"/>
      <c r="M784" s="698"/>
      <c r="N784" s="698"/>
      <c r="O784" s="698"/>
      <c r="P784" s="698"/>
      <c r="Q784" s="698"/>
      <c r="BA784" s="399"/>
      <c r="BB784" s="479"/>
      <c r="BC784" s="399"/>
      <c r="BD784" s="399"/>
      <c r="BE784" s="399"/>
      <c r="BF784" s="399"/>
      <c r="BG784" s="399"/>
      <c r="BH784" s="399"/>
      <c r="BI784" s="399"/>
      <c r="BJ784" s="399"/>
      <c r="BK784" s="399"/>
      <c r="BL784" s="399"/>
      <c r="BM784" s="399"/>
      <c r="BN784" s="399"/>
      <c r="BO784" s="399"/>
      <c r="BP784" s="399"/>
      <c r="BQ784" s="399"/>
      <c r="BR784" s="399"/>
      <c r="BS784" s="399"/>
      <c r="BT784" s="399"/>
      <c r="BU784" s="399"/>
      <c r="BV784" s="399"/>
      <c r="BW784" s="399"/>
      <c r="BX784" s="399"/>
      <c r="BY784" s="399"/>
      <c r="BZ784" s="399"/>
      <c r="CA784" s="399"/>
      <c r="CB784" s="399"/>
      <c r="CC784" s="399"/>
      <c r="CD784" s="399"/>
      <c r="CE784" s="399"/>
      <c r="CF784" s="399"/>
      <c r="CG784" s="399"/>
      <c r="CH784" s="399"/>
      <c r="CI784" s="399"/>
      <c r="CJ784" s="399"/>
      <c r="CK784" s="399"/>
      <c r="CL784" s="399"/>
      <c r="CM784" s="399"/>
      <c r="CN784" s="399"/>
      <c r="CO784" s="399"/>
      <c r="CP784" s="399"/>
      <c r="CQ784" s="399"/>
      <c r="CR784" s="399"/>
      <c r="CS784" s="399"/>
      <c r="CT784" s="399"/>
      <c r="CU784" s="399"/>
      <c r="CV784" s="399"/>
      <c r="CW784" s="399"/>
      <c r="CX784" s="399"/>
      <c r="CY784" s="399"/>
      <c r="CZ784" s="399"/>
    </row>
    <row r="785" ht="25.15" customHeight="true" x14ac:dyDescent="0.2">
      <c r="C785" s="698"/>
      <c r="D785" s="698"/>
      <c r="E785" s="698"/>
      <c r="F785" s="698"/>
      <c r="G785" s="698"/>
      <c r="H785" s="698"/>
      <c r="I785" s="698"/>
      <c r="J785" s="698"/>
      <c r="K785" s="698"/>
      <c r="L785" s="698"/>
      <c r="M785" s="698"/>
      <c r="N785" s="698"/>
      <c r="O785" s="698"/>
      <c r="P785" s="698"/>
      <c r="Q785" s="698"/>
      <c r="BA785" s="399"/>
      <c r="BB785" s="479"/>
      <c r="BC785" s="399"/>
      <c r="BD785" s="399"/>
      <c r="BE785" s="399"/>
      <c r="BF785" s="399"/>
      <c r="BG785" s="399"/>
      <c r="BH785" s="399"/>
      <c r="BI785" s="399"/>
      <c r="BJ785" s="399"/>
      <c r="BK785" s="399"/>
      <c r="BL785" s="399"/>
      <c r="BM785" s="399"/>
      <c r="BN785" s="399"/>
      <c r="BO785" s="399"/>
      <c r="BP785" s="399"/>
      <c r="BQ785" s="399"/>
      <c r="BR785" s="399"/>
      <c r="BS785" s="399"/>
      <c r="BT785" s="399"/>
      <c r="BU785" s="399"/>
      <c r="BV785" s="399"/>
      <c r="BW785" s="399"/>
      <c r="BX785" s="399"/>
      <c r="BY785" s="399"/>
      <c r="BZ785" s="399"/>
      <c r="CA785" s="399"/>
      <c r="CB785" s="399"/>
      <c r="CC785" s="399"/>
      <c r="CD785" s="399"/>
      <c r="CE785" s="399"/>
      <c r="CF785" s="399"/>
      <c r="CG785" s="399"/>
      <c r="CH785" s="399"/>
      <c r="CI785" s="399"/>
      <c r="CJ785" s="399"/>
      <c r="CK785" s="399"/>
      <c r="CL785" s="399"/>
      <c r="CM785" s="399"/>
      <c r="CN785" s="399"/>
      <c r="CO785" s="399"/>
      <c r="CP785" s="399"/>
      <c r="CQ785" s="399"/>
      <c r="CR785" s="399"/>
      <c r="CS785" s="399"/>
      <c r="CT785" s="399"/>
      <c r="CU785" s="399"/>
      <c r="CV785" s="399"/>
      <c r="CW785" s="399"/>
      <c r="CX785" s="399"/>
      <c r="CY785" s="399"/>
      <c r="CZ785" s="399"/>
    </row>
    <row r="786" ht="25.15" customHeight="true" x14ac:dyDescent="0.2">
      <c r="C786" s="698"/>
      <c r="D786" s="698"/>
      <c r="E786" s="698"/>
      <c r="F786" s="698"/>
      <c r="G786" s="698"/>
      <c r="H786" s="698"/>
      <c r="I786" s="698"/>
      <c r="J786" s="698"/>
      <c r="K786" s="698"/>
      <c r="L786" s="698"/>
      <c r="M786" s="698"/>
      <c r="N786" s="698"/>
      <c r="O786" s="698"/>
      <c r="P786" s="698"/>
      <c r="Q786" s="698"/>
      <c r="BA786" s="399"/>
      <c r="BB786" s="479"/>
      <c r="BC786" s="399"/>
      <c r="BD786" s="399"/>
      <c r="BE786" s="399"/>
      <c r="BF786" s="399"/>
      <c r="BG786" s="399"/>
      <c r="BH786" s="399"/>
      <c r="BI786" s="399"/>
      <c r="BJ786" s="399"/>
      <c r="BK786" s="399"/>
      <c r="BL786" s="399"/>
      <c r="BM786" s="399"/>
      <c r="BN786" s="399"/>
      <c r="BO786" s="399"/>
      <c r="BP786" s="399"/>
      <c r="BQ786" s="399"/>
      <c r="BR786" s="399"/>
      <c r="BS786" s="399"/>
      <c r="BT786" s="399"/>
      <c r="BU786" s="399"/>
      <c r="BV786" s="399"/>
      <c r="BW786" s="399"/>
      <c r="BX786" s="399"/>
      <c r="BY786" s="399"/>
      <c r="BZ786" s="399"/>
      <c r="CA786" s="399"/>
      <c r="CB786" s="399"/>
      <c r="CC786" s="399"/>
      <c r="CD786" s="399"/>
      <c r="CE786" s="399"/>
      <c r="CF786" s="399"/>
      <c r="CG786" s="399"/>
      <c r="CH786" s="399"/>
      <c r="CI786" s="399"/>
      <c r="CJ786" s="399"/>
      <c r="CK786" s="399"/>
      <c r="CL786" s="399"/>
      <c r="CM786" s="399"/>
      <c r="CN786" s="399"/>
      <c r="CO786" s="399"/>
      <c r="CP786" s="399"/>
      <c r="CQ786" s="399"/>
      <c r="CR786" s="399"/>
      <c r="CS786" s="399"/>
      <c r="CT786" s="399"/>
      <c r="CU786" s="399"/>
      <c r="CV786" s="399"/>
      <c r="CW786" s="399"/>
      <c r="CX786" s="399"/>
      <c r="CY786" s="399"/>
      <c r="CZ786" s="399"/>
    </row>
    <row r="787" ht="25.15" customHeight="true" x14ac:dyDescent="0.2">
      <c r="C787" s="698"/>
      <c r="D787" s="698"/>
      <c r="E787" s="698"/>
      <c r="F787" s="698"/>
      <c r="G787" s="698"/>
      <c r="H787" s="698"/>
      <c r="I787" s="698"/>
      <c r="J787" s="698"/>
      <c r="K787" s="698"/>
      <c r="L787" s="698"/>
      <c r="M787" s="698"/>
      <c r="N787" s="698"/>
      <c r="O787" s="698"/>
      <c r="P787" s="698"/>
      <c r="Q787" s="698"/>
      <c r="BA787" s="399"/>
      <c r="BB787" s="479"/>
      <c r="BC787" s="399"/>
      <c r="BD787" s="399"/>
      <c r="BE787" s="399"/>
      <c r="BF787" s="399"/>
      <c r="BG787" s="399"/>
      <c r="BH787" s="399"/>
      <c r="BI787" s="399"/>
      <c r="BJ787" s="399"/>
      <c r="BK787" s="399"/>
      <c r="BL787" s="399"/>
      <c r="BM787" s="399"/>
      <c r="BN787" s="399"/>
      <c r="BO787" s="399"/>
      <c r="BP787" s="399"/>
      <c r="BQ787" s="399"/>
      <c r="BR787" s="399"/>
      <c r="BS787" s="399"/>
      <c r="BT787" s="399"/>
      <c r="BU787" s="399"/>
      <c r="BV787" s="399"/>
      <c r="BW787" s="399"/>
      <c r="BX787" s="399"/>
      <c r="BY787" s="399"/>
      <c r="BZ787" s="399"/>
      <c r="CA787" s="399"/>
      <c r="CB787" s="399"/>
      <c r="CC787" s="399"/>
      <c r="CD787" s="399"/>
      <c r="CE787" s="399"/>
      <c r="CF787" s="399"/>
      <c r="CG787" s="399"/>
      <c r="CH787" s="399"/>
      <c r="CI787" s="399"/>
      <c r="CJ787" s="399"/>
      <c r="CK787" s="399"/>
      <c r="CL787" s="399"/>
      <c r="CM787" s="399"/>
      <c r="CN787" s="399"/>
      <c r="CO787" s="399"/>
      <c r="CP787" s="399"/>
      <c r="CQ787" s="399"/>
      <c r="CR787" s="399"/>
      <c r="CS787" s="399"/>
      <c r="CT787" s="399"/>
      <c r="CU787" s="399"/>
      <c r="CV787" s="399"/>
      <c r="CW787" s="399"/>
      <c r="CX787" s="399"/>
      <c r="CY787" s="399"/>
      <c r="CZ787" s="399"/>
    </row>
    <row r="788" ht="25.15" customHeight="true" x14ac:dyDescent="0.2">
      <c r="C788" s="698"/>
      <c r="D788" s="698"/>
      <c r="E788" s="698"/>
      <c r="F788" s="698"/>
      <c r="G788" s="698"/>
      <c r="H788" s="698"/>
      <c r="I788" s="698"/>
      <c r="J788" s="698"/>
      <c r="K788" s="698"/>
      <c r="L788" s="698"/>
      <c r="M788" s="698"/>
      <c r="N788" s="698"/>
      <c r="O788" s="698"/>
      <c r="P788" s="698"/>
      <c r="Q788" s="698"/>
      <c r="BA788" s="399"/>
      <c r="BB788" s="479"/>
      <c r="BC788" s="399"/>
      <c r="BD788" s="399"/>
      <c r="BE788" s="399"/>
      <c r="BF788" s="399"/>
      <c r="BG788" s="399"/>
      <c r="BH788" s="399"/>
      <c r="BI788" s="399"/>
      <c r="BJ788" s="399"/>
      <c r="BK788" s="399"/>
      <c r="BL788" s="399"/>
      <c r="BM788" s="399"/>
      <c r="BN788" s="399"/>
      <c r="BO788" s="399"/>
      <c r="BP788" s="399"/>
      <c r="BQ788" s="399"/>
      <c r="BR788" s="399"/>
      <c r="BS788" s="399"/>
      <c r="BT788" s="399"/>
      <c r="BU788" s="399"/>
      <c r="BV788" s="399"/>
      <c r="BW788" s="399"/>
      <c r="BX788" s="399"/>
      <c r="BY788" s="399"/>
      <c r="BZ788" s="399"/>
      <c r="CA788" s="399"/>
      <c r="CB788" s="399"/>
      <c r="CC788" s="399"/>
      <c r="CD788" s="399"/>
      <c r="CE788" s="399"/>
      <c r="CF788" s="399"/>
      <c r="CG788" s="399"/>
      <c r="CH788" s="399"/>
      <c r="CI788" s="399"/>
      <c r="CJ788" s="399"/>
      <c r="CK788" s="399"/>
      <c r="CL788" s="399"/>
      <c r="CM788" s="399"/>
      <c r="CN788" s="399"/>
      <c r="CO788" s="399"/>
      <c r="CP788" s="399"/>
      <c r="CQ788" s="399"/>
      <c r="CR788" s="399"/>
      <c r="CS788" s="399"/>
      <c r="CT788" s="399"/>
      <c r="CU788" s="399"/>
      <c r="CV788" s="399"/>
      <c r="CW788" s="399"/>
      <c r="CX788" s="399"/>
      <c r="CY788" s="399"/>
      <c r="CZ788" s="399"/>
    </row>
    <row r="789" ht="25.15" customHeight="true" x14ac:dyDescent="0.2">
      <c r="C789" s="698"/>
      <c r="D789" s="698"/>
      <c r="E789" s="698"/>
      <c r="F789" s="698"/>
      <c r="G789" s="698"/>
      <c r="H789" s="698"/>
      <c r="I789" s="698"/>
      <c r="J789" s="698"/>
      <c r="K789" s="698"/>
      <c r="L789" s="698"/>
      <c r="M789" s="698"/>
      <c r="N789" s="698"/>
      <c r="O789" s="698"/>
      <c r="P789" s="698"/>
      <c r="Q789" s="698"/>
      <c r="BA789" s="399"/>
      <c r="BB789" s="479"/>
      <c r="BC789" s="399"/>
      <c r="BD789" s="399"/>
      <c r="BE789" s="399"/>
      <c r="BF789" s="399"/>
      <c r="BG789" s="399"/>
      <c r="BH789" s="399"/>
      <c r="BI789" s="399"/>
      <c r="BJ789" s="399"/>
      <c r="BK789" s="399"/>
      <c r="BL789" s="399"/>
      <c r="BM789" s="399"/>
      <c r="BN789" s="399"/>
      <c r="BO789" s="399"/>
      <c r="BP789" s="399"/>
      <c r="BQ789" s="399"/>
      <c r="BR789" s="399"/>
      <c r="BS789" s="399"/>
      <c r="BT789" s="399"/>
      <c r="BU789" s="399"/>
      <c r="BV789" s="399"/>
      <c r="BW789" s="399"/>
      <c r="BX789" s="399"/>
      <c r="BY789" s="399"/>
      <c r="BZ789" s="399"/>
      <c r="CA789" s="399"/>
      <c r="CB789" s="399"/>
      <c r="CC789" s="399"/>
      <c r="CD789" s="399"/>
      <c r="CE789" s="399"/>
      <c r="CF789" s="399"/>
      <c r="CG789" s="399"/>
      <c r="CH789" s="399"/>
      <c r="CI789" s="399"/>
      <c r="CJ789" s="399"/>
      <c r="CK789" s="399"/>
      <c r="CL789" s="399"/>
      <c r="CM789" s="399"/>
      <c r="CN789" s="399"/>
      <c r="CO789" s="399"/>
      <c r="CP789" s="399"/>
      <c r="CQ789" s="399"/>
      <c r="CR789" s="399"/>
      <c r="CS789" s="399"/>
      <c r="CT789" s="399"/>
      <c r="CU789" s="399"/>
      <c r="CV789" s="399"/>
      <c r="CW789" s="399"/>
      <c r="CX789" s="399"/>
      <c r="CY789" s="399"/>
      <c r="CZ789" s="399"/>
    </row>
    <row r="790" ht="25.15" customHeight="true" x14ac:dyDescent="0.2">
      <c r="C790" s="698"/>
      <c r="D790" s="698"/>
      <c r="E790" s="698"/>
      <c r="F790" s="698"/>
      <c r="G790" s="698"/>
      <c r="H790" s="698"/>
      <c r="I790" s="698"/>
      <c r="J790" s="698"/>
      <c r="K790" s="698"/>
      <c r="L790" s="698"/>
      <c r="M790" s="698"/>
      <c r="N790" s="698"/>
      <c r="O790" s="698"/>
      <c r="P790" s="698"/>
      <c r="Q790" s="698"/>
      <c r="BA790" s="399"/>
      <c r="BB790" s="479"/>
      <c r="BC790" s="399"/>
      <c r="BD790" s="399"/>
      <c r="BE790" s="399"/>
      <c r="BF790" s="399"/>
      <c r="BG790" s="399"/>
      <c r="BH790" s="399"/>
      <c r="BI790" s="399"/>
      <c r="BJ790" s="399"/>
      <c r="BK790" s="399"/>
      <c r="BL790" s="399"/>
      <c r="BM790" s="399"/>
      <c r="BN790" s="399"/>
      <c r="BO790" s="399"/>
      <c r="BP790" s="399"/>
      <c r="BQ790" s="399"/>
      <c r="BR790" s="399"/>
      <c r="BS790" s="399"/>
      <c r="BT790" s="399"/>
      <c r="BU790" s="399"/>
      <c r="BV790" s="399"/>
      <c r="BW790" s="399"/>
      <c r="BX790" s="399"/>
      <c r="BY790" s="399"/>
      <c r="BZ790" s="399"/>
      <c r="CA790" s="399"/>
      <c r="CB790" s="399"/>
      <c r="CC790" s="399"/>
      <c r="CD790" s="399"/>
      <c r="CE790" s="399"/>
      <c r="CF790" s="399"/>
      <c r="CG790" s="399"/>
      <c r="CH790" s="399"/>
      <c r="CI790" s="399"/>
      <c r="CJ790" s="399"/>
      <c r="CK790" s="399"/>
      <c r="CL790" s="399"/>
      <c r="CM790" s="399"/>
      <c r="CN790" s="399"/>
      <c r="CO790" s="399"/>
      <c r="CP790" s="399"/>
      <c r="CQ790" s="399"/>
      <c r="CR790" s="399"/>
      <c r="CS790" s="399"/>
      <c r="CT790" s="399"/>
      <c r="CU790" s="399"/>
      <c r="CV790" s="399"/>
      <c r="CW790" s="399"/>
      <c r="CX790" s="399"/>
      <c r="CY790" s="399"/>
      <c r="CZ790" s="399"/>
    </row>
    <row r="791" ht="25.15" customHeight="true" x14ac:dyDescent="0.2">
      <c r="C791" s="698"/>
      <c r="D791" s="698"/>
      <c r="E791" s="698"/>
      <c r="F791" s="698"/>
      <c r="G791" s="698"/>
      <c r="H791" s="698"/>
      <c r="I791" s="698"/>
      <c r="J791" s="698"/>
      <c r="K791" s="698"/>
      <c r="L791" s="698"/>
      <c r="M791" s="698"/>
      <c r="N791" s="698"/>
      <c r="O791" s="698"/>
      <c r="P791" s="698"/>
      <c r="Q791" s="698"/>
      <c r="BA791" s="399"/>
      <c r="BB791" s="479"/>
      <c r="BC791" s="399"/>
      <c r="BD791" s="399"/>
      <c r="BE791" s="399"/>
      <c r="BF791" s="399"/>
      <c r="BG791" s="399"/>
      <c r="BH791" s="399"/>
      <c r="BI791" s="399"/>
      <c r="BJ791" s="399"/>
      <c r="BK791" s="399"/>
      <c r="BL791" s="399"/>
      <c r="BM791" s="399"/>
      <c r="BN791" s="399"/>
      <c r="BO791" s="399"/>
      <c r="BP791" s="399"/>
      <c r="BQ791" s="399"/>
      <c r="BR791" s="399"/>
      <c r="BS791" s="399"/>
      <c r="BT791" s="399"/>
      <c r="BU791" s="399"/>
      <c r="BV791" s="399"/>
      <c r="BW791" s="399"/>
      <c r="BX791" s="399"/>
      <c r="BY791" s="399"/>
      <c r="BZ791" s="399"/>
      <c r="CA791" s="399"/>
      <c r="CB791" s="399"/>
      <c r="CC791" s="399"/>
      <c r="CD791" s="399"/>
      <c r="CE791" s="399"/>
      <c r="CF791" s="399"/>
      <c r="CG791" s="399"/>
      <c r="CH791" s="399"/>
      <c r="CI791" s="399"/>
      <c r="CJ791" s="399"/>
      <c r="CK791" s="399"/>
      <c r="CL791" s="399"/>
      <c r="CM791" s="399"/>
      <c r="CN791" s="399"/>
      <c r="CO791" s="399"/>
      <c r="CP791" s="399"/>
      <c r="CQ791" s="399"/>
      <c r="CR791" s="399"/>
      <c r="CS791" s="399"/>
      <c r="CT791" s="399"/>
      <c r="CU791" s="399"/>
      <c r="CV791" s="399"/>
      <c r="CW791" s="399"/>
      <c r="CX791" s="399"/>
      <c r="CY791" s="399"/>
      <c r="CZ791" s="399"/>
    </row>
    <row r="792" ht="25.15" customHeight="true" x14ac:dyDescent="0.2">
      <c r="C792" s="698"/>
      <c r="D792" s="698"/>
      <c r="E792" s="698"/>
      <c r="F792" s="698"/>
      <c r="G792" s="698"/>
      <c r="H792" s="698"/>
      <c r="I792" s="698"/>
      <c r="J792" s="698"/>
      <c r="K792" s="698"/>
      <c r="L792" s="698"/>
      <c r="M792" s="698"/>
      <c r="N792" s="698"/>
      <c r="O792" s="698"/>
      <c r="P792" s="698"/>
      <c r="Q792" s="698"/>
      <c r="BA792" s="399"/>
      <c r="BB792" s="479"/>
      <c r="BC792" s="399"/>
      <c r="BD792" s="399"/>
      <c r="BE792" s="399"/>
      <c r="BF792" s="399"/>
      <c r="BG792" s="399"/>
      <c r="BH792" s="399"/>
      <c r="BI792" s="399"/>
      <c r="BJ792" s="399"/>
      <c r="BK792" s="399"/>
      <c r="BL792" s="399"/>
      <c r="BM792" s="399"/>
      <c r="BN792" s="399"/>
      <c r="BO792" s="399"/>
      <c r="BP792" s="399"/>
      <c r="BQ792" s="399"/>
      <c r="BR792" s="399"/>
      <c r="BS792" s="399"/>
      <c r="BT792" s="399"/>
      <c r="BU792" s="399"/>
      <c r="BV792" s="399"/>
      <c r="BW792" s="399"/>
      <c r="BX792" s="399"/>
      <c r="BY792" s="399"/>
      <c r="BZ792" s="399"/>
      <c r="CA792" s="399"/>
      <c r="CB792" s="399"/>
      <c r="CC792" s="399"/>
      <c r="CD792" s="399"/>
      <c r="CE792" s="399"/>
      <c r="CF792" s="399"/>
      <c r="CG792" s="399"/>
      <c r="CH792" s="399"/>
      <c r="CI792" s="399"/>
      <c r="CJ792" s="399"/>
      <c r="CK792" s="399"/>
      <c r="CL792" s="399"/>
      <c r="CM792" s="399"/>
      <c r="CN792" s="399"/>
      <c r="CO792" s="399"/>
      <c r="CP792" s="399"/>
      <c r="CQ792" s="399"/>
      <c r="CR792" s="399"/>
      <c r="CS792" s="399"/>
      <c r="CT792" s="399"/>
      <c r="CU792" s="399"/>
      <c r="CV792" s="399"/>
      <c r="CW792" s="399"/>
      <c r="CX792" s="399"/>
      <c r="CY792" s="399"/>
      <c r="CZ792" s="399"/>
    </row>
    <row r="793" ht="25.15" customHeight="true" x14ac:dyDescent="0.2">
      <c r="C793" s="698"/>
      <c r="D793" s="698"/>
      <c r="E793" s="698"/>
      <c r="F793" s="698"/>
      <c r="G793" s="698"/>
      <c r="H793" s="698"/>
      <c r="I793" s="698"/>
      <c r="J793" s="698"/>
      <c r="K793" s="698"/>
      <c r="L793" s="698"/>
      <c r="M793" s="698"/>
      <c r="N793" s="698"/>
      <c r="O793" s="698"/>
      <c r="P793" s="698"/>
      <c r="Q793" s="698"/>
      <c r="BA793" s="399"/>
      <c r="BB793" s="479"/>
      <c r="BC793" s="399"/>
      <c r="BD793" s="399"/>
      <c r="BE793" s="399"/>
      <c r="BF793" s="399"/>
      <c r="BG793" s="399"/>
      <c r="BH793" s="399"/>
      <c r="BI793" s="399"/>
      <c r="BJ793" s="399"/>
      <c r="BK793" s="399"/>
      <c r="BL793" s="399"/>
      <c r="BM793" s="399"/>
      <c r="BN793" s="399"/>
      <c r="BO793" s="399"/>
      <c r="BP793" s="399"/>
      <c r="BQ793" s="399"/>
      <c r="BR793" s="399"/>
      <c r="BS793" s="399"/>
      <c r="BT793" s="399"/>
      <c r="BU793" s="399"/>
      <c r="BV793" s="399"/>
      <c r="BW793" s="399"/>
      <c r="BX793" s="399"/>
      <c r="BY793" s="399"/>
      <c r="BZ793" s="399"/>
      <c r="CA793" s="399"/>
      <c r="CB793" s="399"/>
      <c r="CC793" s="399"/>
      <c r="CD793" s="399"/>
      <c r="CE793" s="399"/>
      <c r="CF793" s="399"/>
      <c r="CG793" s="399"/>
      <c r="CH793" s="399"/>
      <c r="CI793" s="399"/>
      <c r="CJ793" s="399"/>
      <c r="CK793" s="399"/>
      <c r="CL793" s="399"/>
      <c r="CM793" s="399"/>
      <c r="CN793" s="399"/>
      <c r="CO793" s="399"/>
      <c r="CP793" s="399"/>
      <c r="CQ793" s="399"/>
      <c r="CR793" s="399"/>
      <c r="CS793" s="399"/>
      <c r="CT793" s="399"/>
      <c r="CU793" s="399"/>
      <c r="CV793" s="399"/>
      <c r="CW793" s="399"/>
      <c r="CX793" s="399"/>
      <c r="CY793" s="399"/>
      <c r="CZ793" s="399"/>
    </row>
    <row r="794" ht="25.15" customHeight="true" x14ac:dyDescent="0.2">
      <c r="C794" s="698"/>
      <c r="D794" s="698"/>
      <c r="E794" s="698"/>
      <c r="F794" s="698"/>
      <c r="G794" s="698"/>
      <c r="H794" s="698"/>
      <c r="I794" s="698"/>
      <c r="J794" s="698"/>
      <c r="K794" s="698"/>
      <c r="L794" s="698"/>
      <c r="M794" s="698"/>
      <c r="N794" s="698"/>
      <c r="O794" s="698"/>
      <c r="P794" s="698"/>
      <c r="Q794" s="698"/>
      <c r="BA794" s="399"/>
      <c r="BB794" s="479"/>
      <c r="BC794" s="399"/>
      <c r="BD794" s="399"/>
      <c r="BE794" s="399"/>
      <c r="BF794" s="399"/>
      <c r="BG794" s="399"/>
      <c r="BH794" s="399"/>
      <c r="BI794" s="399"/>
      <c r="BJ794" s="399"/>
      <c r="BK794" s="399"/>
      <c r="BL794" s="399"/>
      <c r="BM794" s="399"/>
      <c r="BN794" s="399"/>
      <c r="BO794" s="399"/>
      <c r="BP794" s="399"/>
      <c r="BQ794" s="399"/>
      <c r="BR794" s="399"/>
      <c r="BS794" s="399"/>
      <c r="BT794" s="399"/>
      <c r="BU794" s="399"/>
      <c r="BV794" s="399"/>
      <c r="BW794" s="399"/>
      <c r="BX794" s="399"/>
      <c r="BY794" s="399"/>
      <c r="BZ794" s="399"/>
      <c r="CA794" s="399"/>
      <c r="CB794" s="399"/>
      <c r="CC794" s="399"/>
      <c r="CD794" s="399"/>
      <c r="CE794" s="399"/>
      <c r="CF794" s="399"/>
      <c r="CG794" s="399"/>
      <c r="CH794" s="399"/>
      <c r="CI794" s="399"/>
      <c r="CJ794" s="399"/>
      <c r="CK794" s="399"/>
      <c r="CL794" s="399"/>
      <c r="CM794" s="399"/>
      <c r="CN794" s="399"/>
      <c r="CO794" s="399"/>
      <c r="CP794" s="399"/>
      <c r="CQ794" s="399"/>
      <c r="CR794" s="399"/>
      <c r="CS794" s="399"/>
      <c r="CT794" s="399"/>
      <c r="CU794" s="399"/>
      <c r="CV794" s="399"/>
      <c r="CW794" s="399"/>
      <c r="CX794" s="399"/>
      <c r="CY794" s="399"/>
      <c r="CZ794" s="399"/>
    </row>
    <row r="795" ht="25.15" customHeight="true" x14ac:dyDescent="0.2">
      <c r="C795" s="698"/>
      <c r="D795" s="698"/>
      <c r="E795" s="698"/>
      <c r="F795" s="698"/>
      <c r="G795" s="698"/>
      <c r="H795" s="698"/>
      <c r="I795" s="698"/>
      <c r="J795" s="698"/>
      <c r="K795" s="698"/>
      <c r="L795" s="698"/>
      <c r="M795" s="698"/>
      <c r="N795" s="698"/>
      <c r="O795" s="698"/>
      <c r="P795" s="698"/>
      <c r="Q795" s="698"/>
      <c r="BA795" s="399"/>
      <c r="BB795" s="479"/>
      <c r="BC795" s="399"/>
      <c r="BD795" s="399"/>
      <c r="BE795" s="399"/>
      <c r="BF795" s="399"/>
      <c r="BG795" s="399"/>
      <c r="BH795" s="399"/>
      <c r="BI795" s="399"/>
      <c r="BJ795" s="399"/>
      <c r="BK795" s="399"/>
      <c r="BL795" s="399"/>
      <c r="BM795" s="399"/>
      <c r="BN795" s="399"/>
      <c r="BO795" s="399"/>
      <c r="BP795" s="399"/>
      <c r="BQ795" s="399"/>
      <c r="BR795" s="399"/>
      <c r="BS795" s="399"/>
      <c r="BT795" s="399"/>
      <c r="BU795" s="399"/>
      <c r="BV795" s="399"/>
      <c r="BW795" s="399"/>
      <c r="BX795" s="399"/>
      <c r="BY795" s="399"/>
      <c r="BZ795" s="399"/>
      <c r="CA795" s="399"/>
      <c r="CB795" s="399"/>
      <c r="CC795" s="399"/>
      <c r="CD795" s="399"/>
      <c r="CE795" s="399"/>
      <c r="CF795" s="399"/>
      <c r="CG795" s="399"/>
      <c r="CH795" s="399"/>
      <c r="CI795" s="399"/>
      <c r="CJ795" s="399"/>
      <c r="CK795" s="399"/>
      <c r="CL795" s="399"/>
      <c r="CM795" s="399"/>
      <c r="CN795" s="399"/>
      <c r="CO795" s="399"/>
      <c r="CP795" s="399"/>
      <c r="CQ795" s="399"/>
      <c r="CR795" s="399"/>
      <c r="CS795" s="399"/>
      <c r="CT795" s="399"/>
      <c r="CU795" s="399"/>
      <c r="CV795" s="399"/>
      <c r="CW795" s="399"/>
      <c r="CX795" s="399"/>
      <c r="CY795" s="399"/>
      <c r="CZ795" s="399"/>
    </row>
    <row r="796" ht="25.15" customHeight="true" x14ac:dyDescent="0.2">
      <c r="C796" s="698"/>
      <c r="D796" s="698"/>
      <c r="E796" s="698"/>
      <c r="F796" s="698"/>
      <c r="G796" s="698"/>
      <c r="H796" s="698"/>
      <c r="I796" s="698"/>
      <c r="J796" s="698"/>
      <c r="K796" s="698"/>
      <c r="L796" s="698"/>
      <c r="M796" s="698"/>
      <c r="N796" s="698"/>
      <c r="O796" s="698"/>
      <c r="P796" s="698"/>
      <c r="Q796" s="698"/>
      <c r="BA796" s="399"/>
      <c r="BB796" s="479"/>
      <c r="BC796" s="399"/>
      <c r="BD796" s="399"/>
      <c r="BE796" s="399"/>
      <c r="BF796" s="399"/>
      <c r="BG796" s="399"/>
      <c r="BH796" s="399"/>
      <c r="BI796" s="399"/>
      <c r="BJ796" s="399"/>
      <c r="BK796" s="399"/>
      <c r="BL796" s="399"/>
      <c r="BM796" s="399"/>
      <c r="BN796" s="399"/>
      <c r="BO796" s="399"/>
      <c r="BP796" s="399"/>
      <c r="BQ796" s="399"/>
      <c r="BR796" s="399"/>
      <c r="BS796" s="399"/>
      <c r="BT796" s="399"/>
      <c r="BU796" s="399"/>
      <c r="BV796" s="399"/>
      <c r="BW796" s="399"/>
      <c r="BX796" s="399"/>
      <c r="BY796" s="399"/>
      <c r="BZ796" s="399"/>
      <c r="CA796" s="399"/>
      <c r="CB796" s="399"/>
      <c r="CC796" s="399"/>
      <c r="CD796" s="399"/>
      <c r="CE796" s="399"/>
      <c r="CF796" s="399"/>
      <c r="CG796" s="399"/>
      <c r="CH796" s="399"/>
      <c r="CI796" s="399"/>
      <c r="CJ796" s="399"/>
      <c r="CK796" s="399"/>
      <c r="CL796" s="399"/>
      <c r="CM796" s="399"/>
      <c r="CN796" s="399"/>
      <c r="CO796" s="399"/>
      <c r="CP796" s="399"/>
      <c r="CQ796" s="399"/>
      <c r="CR796" s="399"/>
      <c r="CS796" s="399"/>
      <c r="CT796" s="399"/>
      <c r="CU796" s="399"/>
      <c r="CV796" s="399"/>
      <c r="CW796" s="399"/>
      <c r="CX796" s="399"/>
      <c r="CY796" s="399"/>
      <c r="CZ796" s="399"/>
    </row>
    <row r="797" ht="25.15" customHeight="true" x14ac:dyDescent="0.2">
      <c r="C797" s="698"/>
      <c r="D797" s="698"/>
      <c r="E797" s="698"/>
      <c r="F797" s="698"/>
      <c r="G797" s="698"/>
      <c r="H797" s="698"/>
      <c r="I797" s="698"/>
      <c r="J797" s="698"/>
      <c r="K797" s="698"/>
      <c r="L797" s="698"/>
      <c r="M797" s="698"/>
      <c r="N797" s="698"/>
      <c r="O797" s="698"/>
      <c r="P797" s="698"/>
      <c r="Q797" s="698"/>
      <c r="BA797" s="399"/>
      <c r="BB797" s="479"/>
      <c r="BC797" s="399"/>
      <c r="BD797" s="399"/>
      <c r="BE797" s="399"/>
      <c r="BF797" s="399"/>
      <c r="BG797" s="399"/>
      <c r="BH797" s="399"/>
      <c r="BI797" s="399"/>
      <c r="BJ797" s="399"/>
      <c r="BK797" s="399"/>
      <c r="BL797" s="399"/>
      <c r="BM797" s="399"/>
      <c r="BN797" s="399"/>
      <c r="BO797" s="399"/>
      <c r="BP797" s="399"/>
      <c r="BQ797" s="399"/>
      <c r="BR797" s="399"/>
      <c r="BS797" s="399"/>
      <c r="BT797" s="399"/>
      <c r="BU797" s="399"/>
      <c r="BV797" s="399"/>
      <c r="BW797" s="399"/>
      <c r="BX797" s="399"/>
      <c r="BY797" s="399"/>
      <c r="BZ797" s="399"/>
      <c r="CA797" s="399"/>
      <c r="CB797" s="399"/>
      <c r="CC797" s="399"/>
      <c r="CD797" s="399"/>
      <c r="CE797" s="399"/>
      <c r="CF797" s="399"/>
      <c r="CG797" s="399"/>
      <c r="CH797" s="399"/>
      <c r="CI797" s="399"/>
      <c r="CJ797" s="399"/>
      <c r="CK797" s="399"/>
      <c r="CL797" s="399"/>
      <c r="CM797" s="399"/>
      <c r="CN797" s="399"/>
      <c r="CO797" s="399"/>
      <c r="CP797" s="399"/>
      <c r="CQ797" s="399"/>
      <c r="CR797" s="399"/>
      <c r="CS797" s="399"/>
      <c r="CT797" s="399"/>
      <c r="CU797" s="399"/>
      <c r="CV797" s="399"/>
      <c r="CW797" s="399"/>
      <c r="CX797" s="399"/>
      <c r="CY797" s="399"/>
      <c r="CZ797" s="399"/>
    </row>
    <row r="798" ht="25.15" customHeight="true" x14ac:dyDescent="0.2">
      <c r="C798" s="698"/>
      <c r="D798" s="698"/>
      <c r="E798" s="698"/>
      <c r="F798" s="698"/>
      <c r="G798" s="698"/>
      <c r="H798" s="698"/>
      <c r="I798" s="698"/>
      <c r="J798" s="698"/>
      <c r="K798" s="698"/>
      <c r="L798" s="698"/>
      <c r="M798" s="698"/>
      <c r="N798" s="698"/>
      <c r="O798" s="698"/>
      <c r="P798" s="698"/>
      <c r="Q798" s="698"/>
      <c r="BA798" s="399"/>
      <c r="BB798" s="479"/>
      <c r="BC798" s="399"/>
      <c r="BD798" s="399"/>
      <c r="BE798" s="399"/>
      <c r="BF798" s="399"/>
      <c r="BG798" s="399"/>
      <c r="BH798" s="399"/>
      <c r="BI798" s="399"/>
      <c r="BJ798" s="399"/>
      <c r="BK798" s="399"/>
      <c r="BL798" s="399"/>
      <c r="BM798" s="399"/>
      <c r="BN798" s="399"/>
      <c r="BO798" s="399"/>
      <c r="BP798" s="399"/>
      <c r="BQ798" s="399"/>
      <c r="BR798" s="399"/>
      <c r="BS798" s="399"/>
      <c r="BT798" s="399"/>
      <c r="BU798" s="399"/>
      <c r="BV798" s="399"/>
      <c r="BW798" s="399"/>
      <c r="BX798" s="399"/>
      <c r="BY798" s="399"/>
      <c r="BZ798" s="399"/>
      <c r="CA798" s="399"/>
      <c r="CB798" s="399"/>
      <c r="CC798" s="399"/>
      <c r="CD798" s="399"/>
      <c r="CE798" s="399"/>
      <c r="CF798" s="399"/>
      <c r="CG798" s="399"/>
      <c r="CH798" s="399"/>
      <c r="CI798" s="399"/>
      <c r="CJ798" s="399"/>
      <c r="CK798" s="399"/>
      <c r="CL798" s="399"/>
      <c r="CM798" s="399"/>
      <c r="CN798" s="399"/>
      <c r="CO798" s="399"/>
      <c r="CP798" s="399"/>
      <c r="CQ798" s="399"/>
      <c r="CR798" s="399"/>
      <c r="CS798" s="399"/>
      <c r="CT798" s="399"/>
      <c r="CU798" s="399"/>
      <c r="CV798" s="399"/>
      <c r="CW798" s="399"/>
      <c r="CX798" s="399"/>
      <c r="CY798" s="399"/>
      <c r="CZ798" s="399"/>
    </row>
    <row r="799" ht="25.15" customHeight="true" x14ac:dyDescent="0.2">
      <c r="C799" s="698"/>
      <c r="D799" s="698"/>
      <c r="E799" s="698"/>
      <c r="F799" s="698"/>
      <c r="G799" s="698"/>
      <c r="H799" s="698"/>
      <c r="I799" s="698"/>
      <c r="J799" s="698"/>
      <c r="K799" s="698"/>
      <c r="L799" s="698"/>
      <c r="M799" s="698"/>
      <c r="N799" s="698"/>
      <c r="O799" s="698"/>
      <c r="P799" s="698"/>
      <c r="Q799" s="698"/>
      <c r="BA799" s="399"/>
      <c r="BB799" s="479"/>
      <c r="BC799" s="399"/>
      <c r="BD799" s="399"/>
      <c r="BE799" s="399"/>
      <c r="BF799" s="399"/>
      <c r="BG799" s="399"/>
      <c r="BH799" s="399"/>
      <c r="BI799" s="399"/>
      <c r="BJ799" s="399"/>
      <c r="BK799" s="399"/>
      <c r="BL799" s="399"/>
      <c r="BM799" s="399"/>
      <c r="BN799" s="399"/>
      <c r="BO799" s="399"/>
      <c r="BP799" s="399"/>
      <c r="BQ799" s="399"/>
      <c r="BR799" s="399"/>
      <c r="BS799" s="399"/>
      <c r="BT799" s="399"/>
      <c r="BU799" s="399"/>
      <c r="BV799" s="399"/>
      <c r="BW799" s="399"/>
      <c r="BX799" s="399"/>
      <c r="BY799" s="399"/>
      <c r="BZ799" s="399"/>
      <c r="CA799" s="399"/>
      <c r="CB799" s="399"/>
      <c r="CC799" s="399"/>
      <c r="CD799" s="399"/>
      <c r="CE799" s="399"/>
      <c r="CF799" s="399"/>
      <c r="CG799" s="399"/>
      <c r="CH799" s="399"/>
      <c r="CI799" s="399"/>
      <c r="CJ799" s="399"/>
      <c r="CK799" s="399"/>
      <c r="CL799" s="399"/>
      <c r="CM799" s="399"/>
      <c r="CN799" s="399"/>
      <c r="CO799" s="399"/>
      <c r="CP799" s="399"/>
      <c r="CQ799" s="399"/>
      <c r="CR799" s="399"/>
      <c r="CS799" s="399"/>
      <c r="CT799" s="399"/>
      <c r="CU799" s="399"/>
      <c r="CV799" s="399"/>
      <c r="CW799" s="399"/>
      <c r="CX799" s="399"/>
      <c r="CY799" s="399"/>
      <c r="CZ799" s="399"/>
    </row>
    <row r="800" ht="25.15" customHeight="true" x14ac:dyDescent="0.2">
      <c r="C800" s="698"/>
      <c r="D800" s="698"/>
      <c r="E800" s="698"/>
      <c r="F800" s="698"/>
      <c r="G800" s="698"/>
      <c r="H800" s="698"/>
      <c r="I800" s="698"/>
      <c r="J800" s="698"/>
      <c r="K800" s="698"/>
      <c r="L800" s="698"/>
      <c r="M800" s="698"/>
      <c r="N800" s="698"/>
      <c r="O800" s="698"/>
      <c r="P800" s="698"/>
      <c r="Q800" s="698"/>
      <c r="BA800" s="399"/>
      <c r="BB800" s="479"/>
      <c r="BC800" s="399"/>
      <c r="BD800" s="399"/>
      <c r="BE800" s="399"/>
      <c r="BF800" s="399"/>
      <c r="BG800" s="399"/>
      <c r="BH800" s="399"/>
      <c r="BI800" s="399"/>
      <c r="BJ800" s="399"/>
      <c r="BK800" s="399"/>
      <c r="BL800" s="399"/>
      <c r="BM800" s="399"/>
      <c r="BN800" s="399"/>
      <c r="BO800" s="399"/>
      <c r="BP800" s="399"/>
      <c r="BQ800" s="399"/>
      <c r="BR800" s="399"/>
      <c r="BS800" s="399"/>
      <c r="BT800" s="399"/>
      <c r="BU800" s="399"/>
      <c r="BV800" s="399"/>
      <c r="BW800" s="399"/>
      <c r="BX800" s="399"/>
      <c r="BY800" s="399"/>
      <c r="BZ800" s="399"/>
      <c r="CA800" s="399"/>
      <c r="CB800" s="399"/>
      <c r="CC800" s="399"/>
      <c r="CD800" s="399"/>
      <c r="CE800" s="399"/>
      <c r="CF800" s="399"/>
      <c r="CG800" s="399"/>
      <c r="CH800" s="399"/>
      <c r="CI800" s="399"/>
      <c r="CJ800" s="399"/>
      <c r="CK800" s="399"/>
      <c r="CL800" s="399"/>
      <c r="CM800" s="399"/>
      <c r="CN800" s="399"/>
      <c r="CO800" s="399"/>
      <c r="CP800" s="399"/>
      <c r="CQ800" s="399"/>
      <c r="CR800" s="399"/>
      <c r="CS800" s="399"/>
      <c r="CT800" s="399"/>
      <c r="CU800" s="399"/>
      <c r="CV800" s="399"/>
      <c r="CW800" s="399"/>
      <c r="CX800" s="399"/>
      <c r="CY800" s="399"/>
      <c r="CZ800" s="399"/>
    </row>
    <row r="801" ht="25.15" customHeight="true" x14ac:dyDescent="0.2">
      <c r="C801" s="698"/>
      <c r="D801" s="698"/>
      <c r="E801" s="698"/>
      <c r="F801" s="698"/>
      <c r="G801" s="698"/>
      <c r="H801" s="698"/>
      <c r="I801" s="698"/>
      <c r="J801" s="698"/>
      <c r="K801" s="698"/>
      <c r="L801" s="698"/>
      <c r="M801" s="698"/>
      <c r="N801" s="698"/>
      <c r="O801" s="698"/>
      <c r="P801" s="698"/>
      <c r="Q801" s="698"/>
    </row>
    <row r="802" ht="25.15" customHeight="true" x14ac:dyDescent="0.2">
      <c r="C802" s="698"/>
      <c r="D802" s="698"/>
      <c r="E802" s="698"/>
      <c r="F802" s="698"/>
      <c r="G802" s="698"/>
      <c r="H802" s="698"/>
      <c r="I802" s="698"/>
      <c r="J802" s="698"/>
      <c r="K802" s="698"/>
      <c r="L802" s="698"/>
      <c r="M802" s="698"/>
      <c r="N802" s="698"/>
      <c r="O802" s="698"/>
      <c r="P802" s="698"/>
      <c r="Q802" s="698"/>
    </row>
    <row r="803" ht="25.15" customHeight="true" x14ac:dyDescent="0.2">
      <c r="C803" s="698"/>
      <c r="D803" s="698"/>
      <c r="E803" s="698"/>
      <c r="F803" s="698"/>
      <c r="G803" s="698"/>
      <c r="H803" s="698"/>
      <c r="I803" s="698"/>
      <c r="J803" s="698"/>
      <c r="K803" s="698"/>
      <c r="L803" s="698"/>
      <c r="M803" s="698"/>
      <c r="N803" s="698"/>
      <c r="O803" s="698"/>
      <c r="P803" s="698"/>
      <c r="Q803" s="698"/>
    </row>
    <row r="804" ht="25.15" customHeight="true" x14ac:dyDescent="0.2">
      <c r="C804" s="698"/>
      <c r="D804" s="698"/>
      <c r="E804" s="698"/>
      <c r="F804" s="698"/>
      <c r="G804" s="698"/>
      <c r="H804" s="698"/>
      <c r="I804" s="698"/>
      <c r="J804" s="698"/>
      <c r="K804" s="698"/>
      <c r="L804" s="698"/>
      <c r="M804" s="698"/>
      <c r="N804" s="698"/>
      <c r="O804" s="698"/>
      <c r="P804" s="698"/>
      <c r="Q804" s="698"/>
    </row>
    <row r="805" ht="25.15" customHeight="true" x14ac:dyDescent="0.2">
      <c r="C805" s="698"/>
      <c r="D805" s="698"/>
      <c r="E805" s="698"/>
      <c r="F805" s="698"/>
      <c r="G805" s="698"/>
      <c r="H805" s="698"/>
      <c r="I805" s="698"/>
      <c r="J805" s="698"/>
      <c r="K805" s="698"/>
      <c r="L805" s="698"/>
      <c r="M805" s="698"/>
      <c r="N805" s="698"/>
      <c r="O805" s="698"/>
      <c r="P805" s="698"/>
      <c r="Q805" s="698"/>
    </row>
    <row r="806" ht="25.15" customHeight="true" x14ac:dyDescent="0.2">
      <c r="C806" s="698"/>
      <c r="D806" s="698"/>
      <c r="E806" s="698"/>
      <c r="F806" s="698"/>
      <c r="G806" s="698"/>
      <c r="H806" s="698"/>
      <c r="I806" s="698"/>
      <c r="J806" s="698"/>
      <c r="K806" s="698"/>
      <c r="L806" s="698"/>
      <c r="M806" s="698"/>
      <c r="N806" s="698"/>
      <c r="O806" s="698"/>
      <c r="P806" s="698"/>
      <c r="Q806" s="698"/>
    </row>
    <row r="807" ht="25.15" customHeight="true" x14ac:dyDescent="0.2">
      <c r="C807" s="698"/>
      <c r="D807" s="698"/>
      <c r="E807" s="698"/>
      <c r="F807" s="698"/>
      <c r="G807" s="698"/>
      <c r="H807" s="698"/>
      <c r="I807" s="698"/>
      <c r="J807" s="698"/>
      <c r="K807" s="698"/>
      <c r="L807" s="698"/>
      <c r="M807" s="698"/>
      <c r="N807" s="698"/>
      <c r="O807" s="698"/>
      <c r="P807" s="698"/>
      <c r="Q807" s="698"/>
    </row>
    <row r="808" ht="25.15" customHeight="true" x14ac:dyDescent="0.2">
      <c r="C808" s="698"/>
      <c r="D808" s="698"/>
      <c r="E808" s="698"/>
      <c r="F808" s="698"/>
      <c r="G808" s="698"/>
      <c r="H808" s="698"/>
      <c r="I808" s="698"/>
      <c r="J808" s="698"/>
      <c r="K808" s="698"/>
      <c r="L808" s="698"/>
      <c r="M808" s="698"/>
      <c r="N808" s="698"/>
      <c r="O808" s="698"/>
      <c r="P808" s="698"/>
      <c r="Q808" s="698"/>
    </row>
    <row r="809" ht="25.15" customHeight="true" x14ac:dyDescent="0.2">
      <c r="C809" s="698"/>
      <c r="D809" s="698"/>
      <c r="E809" s="698"/>
      <c r="F809" s="698"/>
      <c r="G809" s="698"/>
      <c r="H809" s="698"/>
      <c r="I809" s="698"/>
      <c r="J809" s="698"/>
      <c r="K809" s="698"/>
      <c r="L809" s="698"/>
      <c r="M809" s="698"/>
      <c r="N809" s="698"/>
      <c r="O809" s="698"/>
      <c r="P809" s="698"/>
      <c r="Q809" s="698"/>
    </row>
    <row r="810" ht="25.15" customHeight="true" x14ac:dyDescent="0.2">
      <c r="C810" s="698"/>
      <c r="D810" s="698"/>
      <c r="E810" s="698"/>
      <c r="F810" s="698"/>
      <c r="G810" s="698"/>
      <c r="H810" s="698"/>
      <c r="I810" s="698"/>
      <c r="J810" s="698"/>
      <c r="K810" s="698"/>
      <c r="L810" s="698"/>
      <c r="M810" s="698"/>
      <c r="N810" s="698"/>
      <c r="O810" s="698"/>
      <c r="P810" s="698"/>
      <c r="Q810" s="698"/>
    </row>
    <row r="811" ht="25.15" customHeight="true" x14ac:dyDescent="0.2">
      <c r="C811" s="698"/>
      <c r="D811" s="698"/>
      <c r="E811" s="698"/>
      <c r="F811" s="698"/>
      <c r="G811" s="698"/>
      <c r="H811" s="698"/>
      <c r="I811" s="698"/>
      <c r="J811" s="698"/>
      <c r="K811" s="698"/>
      <c r="L811" s="698"/>
      <c r="M811" s="698"/>
      <c r="N811" s="698"/>
      <c r="O811" s="698"/>
      <c r="P811" s="698"/>
      <c r="Q811" s="698"/>
    </row>
    <row r="812" ht="25.15" customHeight="true" x14ac:dyDescent="0.2">
      <c r="C812" s="698"/>
      <c r="D812" s="698"/>
      <c r="E812" s="698"/>
      <c r="F812" s="698"/>
      <c r="G812" s="698"/>
      <c r="H812" s="698"/>
      <c r="I812" s="698"/>
      <c r="J812" s="698"/>
      <c r="K812" s="698"/>
      <c r="L812" s="698"/>
      <c r="M812" s="698"/>
      <c r="N812" s="698"/>
      <c r="O812" s="698"/>
      <c r="P812" s="698"/>
      <c r="Q812" s="698"/>
    </row>
    <row r="813" ht="25.15" customHeight="true" x14ac:dyDescent="0.2">
      <c r="C813" s="698"/>
      <c r="D813" s="698"/>
      <c r="E813" s="698"/>
      <c r="F813" s="698"/>
      <c r="G813" s="698"/>
      <c r="H813" s="698"/>
      <c r="I813" s="698"/>
      <c r="J813" s="698"/>
      <c r="K813" s="698"/>
      <c r="L813" s="698"/>
      <c r="M813" s="698"/>
      <c r="N813" s="698"/>
      <c r="O813" s="698"/>
      <c r="P813" s="698"/>
      <c r="Q813" s="698"/>
    </row>
    <row r="814" ht="25.15" customHeight="true" x14ac:dyDescent="0.2">
      <c r="C814" s="698"/>
      <c r="D814" s="698"/>
      <c r="E814" s="698"/>
      <c r="F814" s="698"/>
      <c r="G814" s="698"/>
      <c r="H814" s="698"/>
      <c r="I814" s="698"/>
      <c r="J814" s="698"/>
      <c r="K814" s="698"/>
      <c r="L814" s="698"/>
      <c r="M814" s="698"/>
      <c r="N814" s="698"/>
      <c r="O814" s="698"/>
      <c r="P814" s="698"/>
      <c r="Q814" s="698"/>
    </row>
    <row r="815" ht="25.15" customHeight="true" x14ac:dyDescent="0.2">
      <c r="C815" s="698"/>
      <c r="D815" s="698"/>
      <c r="E815" s="698"/>
      <c r="F815" s="698"/>
      <c r="G815" s="698"/>
      <c r="H815" s="698"/>
      <c r="I815" s="698"/>
      <c r="J815" s="698"/>
      <c r="K815" s="698"/>
      <c r="L815" s="698"/>
      <c r="M815" s="698"/>
      <c r="N815" s="698"/>
      <c r="O815" s="698"/>
      <c r="P815" s="698"/>
      <c r="Q815" s="698"/>
    </row>
    <row r="816" ht="25.15" customHeight="true" x14ac:dyDescent="0.2">
      <c r="C816" s="698"/>
      <c r="D816" s="698"/>
      <c r="E816" s="698"/>
      <c r="F816" s="698"/>
      <c r="G816" s="698"/>
      <c r="H816" s="698"/>
      <c r="I816" s="698"/>
      <c r="J816" s="698"/>
      <c r="K816" s="698"/>
      <c r="L816" s="698"/>
      <c r="M816" s="698"/>
      <c r="N816" s="698"/>
      <c r="O816" s="698"/>
      <c r="P816" s="698"/>
      <c r="Q816" s="698"/>
    </row>
    <row r="817" ht="25.15" customHeight="true" x14ac:dyDescent="0.2">
      <c r="C817" s="698"/>
      <c r="D817" s="698"/>
      <c r="E817" s="698"/>
      <c r="F817" s="698"/>
      <c r="G817" s="698"/>
      <c r="H817" s="698"/>
      <c r="I817" s="698"/>
      <c r="J817" s="698"/>
      <c r="K817" s="698"/>
      <c r="L817" s="698"/>
      <c r="M817" s="698"/>
      <c r="N817" s="698"/>
      <c r="O817" s="698"/>
      <c r="P817" s="698"/>
      <c r="Q817" s="698"/>
    </row>
    <row r="818" ht="25.15" customHeight="true" x14ac:dyDescent="0.2">
      <c r="C818" s="698"/>
      <c r="D818" s="698"/>
      <c r="E818" s="698"/>
      <c r="F818" s="698"/>
      <c r="G818" s="698"/>
      <c r="H818" s="698"/>
      <c r="I818" s="698"/>
      <c r="J818" s="698"/>
      <c r="K818" s="698"/>
      <c r="L818" s="698"/>
      <c r="M818" s="698"/>
      <c r="N818" s="698"/>
      <c r="O818" s="698"/>
      <c r="P818" s="698"/>
      <c r="Q818" s="698"/>
    </row>
    <row r="819" ht="25.15" customHeight="true" x14ac:dyDescent="0.2">
      <c r="C819" s="698"/>
      <c r="D819" s="698"/>
      <c r="E819" s="698"/>
      <c r="F819" s="698"/>
      <c r="G819" s="698"/>
      <c r="H819" s="698"/>
      <c r="I819" s="698"/>
      <c r="J819" s="698"/>
      <c r="K819" s="698"/>
      <c r="L819" s="698"/>
      <c r="M819" s="698"/>
      <c r="N819" s="698"/>
      <c r="O819" s="698"/>
      <c r="P819" s="698"/>
      <c r="Q819" s="698"/>
    </row>
    <row r="820" ht="25.15" customHeight="true" x14ac:dyDescent="0.2">
      <c r="C820" s="698"/>
      <c r="D820" s="698"/>
      <c r="E820" s="698"/>
      <c r="F820" s="698"/>
      <c r="G820" s="698"/>
      <c r="H820" s="698"/>
      <c r="I820" s="698"/>
      <c r="J820" s="698"/>
      <c r="K820" s="698"/>
      <c r="L820" s="698"/>
      <c r="M820" s="698"/>
      <c r="N820" s="698"/>
      <c r="O820" s="698"/>
      <c r="P820" s="698"/>
      <c r="Q820" s="698"/>
    </row>
    <row r="821" ht="25.15" customHeight="true" x14ac:dyDescent="0.2">
      <c r="C821" s="698"/>
      <c r="D821" s="698"/>
      <c r="E821" s="698"/>
      <c r="F821" s="698"/>
      <c r="G821" s="698"/>
      <c r="H821" s="698"/>
      <c r="I821" s="698"/>
      <c r="J821" s="698"/>
      <c r="K821" s="698"/>
      <c r="L821" s="698"/>
      <c r="M821" s="698"/>
      <c r="N821" s="698"/>
      <c r="O821" s="698"/>
      <c r="P821" s="698"/>
      <c r="Q821" s="698"/>
    </row>
    <row r="822" ht="25.15" customHeight="true" x14ac:dyDescent="0.2">
      <c r="C822" s="698"/>
      <c r="D822" s="698"/>
      <c r="E822" s="698"/>
      <c r="F822" s="698"/>
      <c r="G822" s="698"/>
      <c r="H822" s="698"/>
      <c r="I822" s="698"/>
      <c r="J822" s="698"/>
      <c r="K822" s="698"/>
      <c r="L822" s="698"/>
      <c r="M822" s="698"/>
      <c r="N822" s="698"/>
      <c r="O822" s="698"/>
      <c r="P822" s="698"/>
      <c r="Q822" s="698"/>
    </row>
    <row r="823" ht="25.15" customHeight="true" x14ac:dyDescent="0.2">
      <c r="C823" s="698"/>
      <c r="D823" s="698"/>
      <c r="E823" s="698"/>
      <c r="F823" s="698"/>
      <c r="G823" s="698"/>
      <c r="H823" s="698"/>
      <c r="I823" s="698"/>
      <c r="J823" s="698"/>
      <c r="K823" s="698"/>
      <c r="L823" s="698"/>
      <c r="M823" s="698"/>
      <c r="N823" s="698"/>
      <c r="O823" s="698"/>
      <c r="P823" s="698"/>
      <c r="Q823" s="698"/>
    </row>
    <row r="824" ht="25.15" customHeight="true" x14ac:dyDescent="0.2">
      <c r="C824" s="698"/>
      <c r="D824" s="698"/>
      <c r="E824" s="698"/>
      <c r="F824" s="698"/>
      <c r="G824" s="698"/>
      <c r="H824" s="698"/>
      <c r="I824" s="698"/>
      <c r="J824" s="698"/>
      <c r="K824" s="698"/>
      <c r="L824" s="698"/>
      <c r="M824" s="698"/>
      <c r="N824" s="698"/>
      <c r="O824" s="698"/>
      <c r="P824" s="698"/>
      <c r="Q824" s="698"/>
    </row>
    <row r="825" ht="25.15" customHeight="true" x14ac:dyDescent="0.2">
      <c r="C825" s="698"/>
      <c r="D825" s="698"/>
      <c r="E825" s="698"/>
      <c r="F825" s="698"/>
      <c r="G825" s="698"/>
      <c r="H825" s="698"/>
      <c r="I825" s="698"/>
      <c r="J825" s="698"/>
      <c r="K825" s="698"/>
      <c r="L825" s="698"/>
      <c r="M825" s="698"/>
      <c r="N825" s="698"/>
      <c r="O825" s="698"/>
      <c r="P825" s="698"/>
      <c r="Q825" s="698"/>
    </row>
    <row r="826" ht="25.15" customHeight="true" x14ac:dyDescent="0.2">
      <c r="C826" s="698"/>
      <c r="D826" s="698"/>
      <c r="E826" s="698"/>
      <c r="F826" s="698"/>
      <c r="G826" s="698"/>
      <c r="H826" s="698"/>
      <c r="I826" s="698"/>
      <c r="J826" s="698"/>
      <c r="K826" s="698"/>
      <c r="L826" s="698"/>
      <c r="M826" s="698"/>
      <c r="N826" s="698"/>
      <c r="O826" s="698"/>
      <c r="P826" s="698"/>
      <c r="Q826" s="698"/>
    </row>
    <row r="827" ht="25.15" customHeight="true" x14ac:dyDescent="0.2">
      <c r="C827" s="698"/>
      <c r="D827" s="698"/>
      <c r="E827" s="698"/>
      <c r="F827" s="698"/>
      <c r="G827" s="698"/>
      <c r="H827" s="698"/>
      <c r="I827" s="698"/>
      <c r="J827" s="698"/>
      <c r="K827" s="698"/>
      <c r="L827" s="698"/>
      <c r="M827" s="698"/>
      <c r="N827" s="698"/>
      <c r="O827" s="698"/>
      <c r="P827" s="698"/>
      <c r="Q827" s="698"/>
    </row>
    <row r="828" ht="25.15" customHeight="true" x14ac:dyDescent="0.2">
      <c r="C828" s="698"/>
      <c r="D828" s="698"/>
      <c r="E828" s="698"/>
      <c r="F828" s="698"/>
      <c r="G828" s="698"/>
      <c r="H828" s="698"/>
      <c r="I828" s="698"/>
      <c r="J828" s="698"/>
      <c r="K828" s="698"/>
      <c r="L828" s="698"/>
      <c r="M828" s="698"/>
      <c r="N828" s="698"/>
      <c r="O828" s="698"/>
      <c r="P828" s="698"/>
      <c r="Q828" s="698"/>
    </row>
    <row r="829" ht="25.15" customHeight="true" x14ac:dyDescent="0.2">
      <c r="C829" s="698"/>
      <c r="D829" s="698"/>
      <c r="E829" s="698"/>
      <c r="F829" s="698"/>
      <c r="G829" s="698"/>
      <c r="H829" s="698"/>
      <c r="I829" s="698"/>
      <c r="J829" s="698"/>
      <c r="K829" s="698"/>
      <c r="L829" s="698"/>
      <c r="M829" s="698"/>
      <c r="N829" s="698"/>
      <c r="O829" s="698"/>
      <c r="P829" s="698"/>
      <c r="Q829" s="698"/>
    </row>
    <row r="830" ht="25.15" customHeight="true" x14ac:dyDescent="0.2">
      <c r="C830" s="698"/>
      <c r="D830" s="698"/>
      <c r="E830" s="698"/>
      <c r="F830" s="698"/>
      <c r="G830" s="698"/>
      <c r="H830" s="698"/>
      <c r="I830" s="698"/>
      <c r="J830" s="698"/>
      <c r="K830" s="698"/>
      <c r="L830" s="698"/>
      <c r="M830" s="698"/>
      <c r="N830" s="698"/>
      <c r="O830" s="698"/>
      <c r="P830" s="698"/>
      <c r="Q830" s="698"/>
    </row>
    <row r="831" ht="25.15" customHeight="true" x14ac:dyDescent="0.2">
      <c r="C831" s="698"/>
      <c r="D831" s="698"/>
      <c r="E831" s="698"/>
      <c r="F831" s="698"/>
      <c r="G831" s="698"/>
      <c r="H831" s="698"/>
      <c r="I831" s="698"/>
      <c r="J831" s="698"/>
      <c r="K831" s="698"/>
      <c r="L831" s="698"/>
      <c r="M831" s="698"/>
      <c r="N831" s="698"/>
      <c r="O831" s="698"/>
      <c r="P831" s="698"/>
      <c r="Q831" s="698"/>
    </row>
    <row r="832" ht="25.15" customHeight="true" x14ac:dyDescent="0.2">
      <c r="C832" s="698"/>
      <c r="D832" s="698"/>
      <c r="E832" s="698"/>
      <c r="F832" s="698"/>
      <c r="G832" s="698"/>
      <c r="H832" s="698"/>
      <c r="I832" s="698"/>
      <c r="J832" s="698"/>
      <c r="K832" s="698"/>
      <c r="L832" s="698"/>
      <c r="M832" s="698"/>
      <c r="N832" s="698"/>
      <c r="O832" s="698"/>
      <c r="P832" s="698"/>
      <c r="Q832" s="698"/>
    </row>
    <row r="833" ht="25.15" customHeight="true" x14ac:dyDescent="0.2">
      <c r="C833" s="698"/>
      <c r="D833" s="698"/>
      <c r="E833" s="698"/>
      <c r="F833" s="698"/>
      <c r="G833" s="698"/>
      <c r="H833" s="698"/>
      <c r="I833" s="698"/>
      <c r="J833" s="698"/>
      <c r="K833" s="698"/>
      <c r="L833" s="698"/>
      <c r="M833" s="698"/>
      <c r="N833" s="698"/>
      <c r="O833" s="698"/>
      <c r="P833" s="698"/>
      <c r="Q833" s="698"/>
    </row>
    <row r="834" ht="25.15" customHeight="true" x14ac:dyDescent="0.2">
      <c r="C834" s="698"/>
      <c r="D834" s="698"/>
      <c r="E834" s="698"/>
      <c r="F834" s="698"/>
      <c r="G834" s="698"/>
      <c r="H834" s="698"/>
      <c r="I834" s="698"/>
      <c r="J834" s="698"/>
      <c r="K834" s="698"/>
      <c r="L834" s="698"/>
      <c r="M834" s="698"/>
      <c r="N834" s="698"/>
      <c r="O834" s="698"/>
      <c r="P834" s="698"/>
      <c r="Q834" s="698"/>
    </row>
    <row r="835" ht="25.15" customHeight="true" x14ac:dyDescent="0.2">
      <c r="C835" s="698"/>
      <c r="D835" s="698"/>
      <c r="E835" s="698"/>
      <c r="F835" s="698"/>
      <c r="G835" s="698"/>
      <c r="H835" s="698"/>
      <c r="I835" s="698"/>
      <c r="J835" s="698"/>
      <c r="K835" s="698"/>
      <c r="L835" s="698"/>
      <c r="M835" s="698"/>
      <c r="N835" s="698"/>
      <c r="O835" s="698"/>
      <c r="P835" s="698"/>
      <c r="Q835" s="698"/>
    </row>
    <row r="836" ht="25.15" customHeight="true" x14ac:dyDescent="0.2">
      <c r="C836" s="698"/>
      <c r="D836" s="698"/>
      <c r="E836" s="698"/>
      <c r="F836" s="698"/>
      <c r="G836" s="698"/>
      <c r="H836" s="698"/>
      <c r="I836" s="698"/>
      <c r="J836" s="698"/>
      <c r="K836" s="698"/>
      <c r="L836" s="698"/>
      <c r="M836" s="698"/>
      <c r="N836" s="698"/>
      <c r="O836" s="698"/>
      <c r="P836" s="698"/>
      <c r="Q836" s="698"/>
    </row>
    <row r="837" ht="25.15" customHeight="true" x14ac:dyDescent="0.2">
      <c r="C837" s="698"/>
      <c r="D837" s="698"/>
      <c r="E837" s="698"/>
      <c r="F837" s="698"/>
      <c r="G837" s="698"/>
      <c r="H837" s="698"/>
      <c r="I837" s="698"/>
      <c r="J837" s="698"/>
      <c r="K837" s="698"/>
      <c r="L837" s="698"/>
      <c r="M837" s="698"/>
      <c r="N837" s="698"/>
      <c r="O837" s="698"/>
      <c r="P837" s="698"/>
      <c r="Q837" s="698"/>
    </row>
    <row r="838" ht="25.15" customHeight="true" x14ac:dyDescent="0.2">
      <c r="C838" s="698"/>
      <c r="D838" s="698"/>
      <c r="E838" s="698"/>
      <c r="F838" s="698"/>
      <c r="G838" s="698"/>
      <c r="H838" s="698"/>
      <c r="I838" s="698"/>
      <c r="J838" s="698"/>
      <c r="K838" s="698"/>
      <c r="L838" s="698"/>
      <c r="M838" s="698"/>
      <c r="N838" s="698"/>
      <c r="O838" s="698"/>
      <c r="P838" s="698"/>
      <c r="Q838" s="698"/>
    </row>
    <row r="839" ht="25.15" customHeight="true" x14ac:dyDescent="0.2">
      <c r="C839" s="698"/>
      <c r="D839" s="698"/>
      <c r="E839" s="698"/>
      <c r="F839" s="698"/>
      <c r="G839" s="698"/>
      <c r="H839" s="698"/>
      <c r="I839" s="698"/>
      <c r="J839" s="698"/>
      <c r="K839" s="698"/>
      <c r="L839" s="698"/>
      <c r="M839" s="698"/>
      <c r="N839" s="698"/>
      <c r="O839" s="698"/>
      <c r="P839" s="698"/>
      <c r="Q839" s="698"/>
    </row>
    <row r="840" ht="25.15" customHeight="true" x14ac:dyDescent="0.2">
      <c r="C840" s="698"/>
      <c r="D840" s="698"/>
      <c r="E840" s="698"/>
      <c r="F840" s="698"/>
      <c r="G840" s="698"/>
      <c r="H840" s="698"/>
      <c r="I840" s="698"/>
      <c r="J840" s="698"/>
      <c r="K840" s="698"/>
      <c r="L840" s="698"/>
      <c r="M840" s="698"/>
      <c r="N840" s="698"/>
      <c r="O840" s="698"/>
      <c r="P840" s="698"/>
      <c r="Q840" s="698"/>
    </row>
    <row r="841" ht="25.15" customHeight="true" x14ac:dyDescent="0.2">
      <c r="C841" s="698"/>
      <c r="D841" s="698"/>
      <c r="E841" s="698"/>
      <c r="F841" s="698"/>
      <c r="G841" s="698"/>
      <c r="H841" s="698"/>
      <c r="I841" s="698"/>
      <c r="J841" s="698"/>
      <c r="K841" s="698"/>
      <c r="L841" s="698"/>
      <c r="M841" s="698"/>
      <c r="N841" s="698"/>
      <c r="O841" s="698"/>
      <c r="P841" s="698"/>
      <c r="Q841" s="698"/>
    </row>
    <row r="842" ht="25.15" customHeight="true" x14ac:dyDescent="0.2">
      <c r="C842" s="698"/>
      <c r="D842" s="698"/>
      <c r="E842" s="698"/>
      <c r="F842" s="698"/>
      <c r="G842" s="698"/>
      <c r="H842" s="698"/>
      <c r="I842" s="698"/>
      <c r="J842" s="698"/>
      <c r="K842" s="698"/>
      <c r="L842" s="698"/>
      <c r="M842" s="698"/>
      <c r="N842" s="698"/>
      <c r="O842" s="698"/>
      <c r="P842" s="698"/>
      <c r="Q842" s="698"/>
    </row>
    <row r="843" ht="25.15" customHeight="true" x14ac:dyDescent="0.2">
      <c r="C843" s="698"/>
      <c r="D843" s="698"/>
      <c r="E843" s="698"/>
      <c r="F843" s="698"/>
      <c r="G843" s="698"/>
      <c r="H843" s="698"/>
      <c r="I843" s="698"/>
      <c r="J843" s="698"/>
      <c r="K843" s="698"/>
      <c r="L843" s="698"/>
      <c r="M843" s="698"/>
      <c r="N843" s="698"/>
      <c r="O843" s="698"/>
      <c r="P843" s="698"/>
      <c r="Q843" s="698"/>
    </row>
    <row r="844" ht="25.15" customHeight="true" x14ac:dyDescent="0.2">
      <c r="C844" s="698"/>
      <c r="D844" s="698"/>
      <c r="E844" s="698"/>
      <c r="F844" s="698"/>
      <c r="G844" s="698"/>
      <c r="H844" s="698"/>
      <c r="I844" s="698"/>
      <c r="J844" s="698"/>
      <c r="K844" s="698"/>
      <c r="L844" s="698"/>
      <c r="M844" s="698"/>
      <c r="N844" s="698"/>
      <c r="O844" s="698"/>
      <c r="P844" s="698"/>
      <c r="Q844" s="698"/>
    </row>
    <row r="845" ht="25.15" customHeight="true" x14ac:dyDescent="0.2">
      <c r="C845" s="698"/>
      <c r="D845" s="698"/>
      <c r="E845" s="698"/>
      <c r="F845" s="698"/>
      <c r="G845" s="698"/>
      <c r="H845" s="698"/>
      <c r="I845" s="698"/>
      <c r="J845" s="698"/>
      <c r="K845" s="698"/>
      <c r="L845" s="698"/>
      <c r="M845" s="698"/>
      <c r="N845" s="698"/>
      <c r="O845" s="698"/>
      <c r="P845" s="698"/>
      <c r="Q845" s="698"/>
    </row>
    <row r="846" ht="25.15" customHeight="true" x14ac:dyDescent="0.2">
      <c r="C846" s="698"/>
      <c r="D846" s="698"/>
      <c r="E846" s="698"/>
      <c r="F846" s="698"/>
      <c r="G846" s="698"/>
      <c r="H846" s="698"/>
      <c r="I846" s="698"/>
      <c r="J846" s="698"/>
      <c r="K846" s="698"/>
      <c r="L846" s="698"/>
      <c r="M846" s="698"/>
      <c r="N846" s="698"/>
      <c r="O846" s="698"/>
      <c r="P846" s="698"/>
      <c r="Q846" s="698"/>
    </row>
    <row r="847" ht="25.15" customHeight="true" x14ac:dyDescent="0.2">
      <c r="C847" s="698"/>
      <c r="D847" s="698"/>
      <c r="E847" s="698"/>
      <c r="F847" s="698"/>
      <c r="G847" s="698"/>
      <c r="H847" s="698"/>
      <c r="I847" s="698"/>
      <c r="J847" s="698"/>
      <c r="K847" s="698"/>
      <c r="L847" s="698"/>
      <c r="M847" s="698"/>
      <c r="N847" s="698"/>
      <c r="O847" s="698"/>
      <c r="P847" s="698"/>
      <c r="Q847" s="698"/>
    </row>
    <row r="848" ht="25.15" customHeight="true" x14ac:dyDescent="0.2">
      <c r="C848" s="698"/>
      <c r="D848" s="698"/>
      <c r="E848" s="698"/>
      <c r="F848" s="698"/>
      <c r="G848" s="698"/>
      <c r="H848" s="698"/>
      <c r="I848" s="698"/>
      <c r="J848" s="698"/>
      <c r="K848" s="698"/>
      <c r="L848" s="698"/>
      <c r="M848" s="698"/>
      <c r="N848" s="698"/>
      <c r="O848" s="698"/>
      <c r="P848" s="698"/>
      <c r="Q848" s="698"/>
    </row>
    <row r="849" ht="25.15" customHeight="true" x14ac:dyDescent="0.2">
      <c r="C849" s="698"/>
      <c r="D849" s="698"/>
      <c r="E849" s="698"/>
      <c r="F849" s="698"/>
      <c r="G849" s="698"/>
      <c r="H849" s="698"/>
      <c r="I849" s="698"/>
      <c r="J849" s="698"/>
      <c r="K849" s="698"/>
      <c r="L849" s="698"/>
      <c r="M849" s="698"/>
      <c r="N849" s="698"/>
      <c r="O849" s="698"/>
      <c r="P849" s="698"/>
      <c r="Q849" s="698"/>
    </row>
    <row r="850" ht="25.15" customHeight="true" x14ac:dyDescent="0.2">
      <c r="C850" s="698"/>
      <c r="D850" s="698"/>
      <c r="E850" s="698"/>
      <c r="F850" s="698"/>
      <c r="G850" s="698"/>
      <c r="H850" s="698"/>
      <c r="I850" s="698"/>
      <c r="J850" s="698"/>
      <c r="K850" s="698"/>
      <c r="L850" s="698"/>
      <c r="M850" s="698"/>
      <c r="N850" s="698"/>
      <c r="O850" s="698"/>
      <c r="P850" s="698"/>
      <c r="Q850" s="698"/>
    </row>
    <row r="851" ht="25.15" customHeight="true" x14ac:dyDescent="0.2">
      <c r="C851" s="698"/>
      <c r="D851" s="698"/>
      <c r="E851" s="698"/>
      <c r="F851" s="698"/>
      <c r="G851" s="698"/>
      <c r="H851" s="698"/>
      <c r="I851" s="698"/>
      <c r="J851" s="698"/>
      <c r="K851" s="698"/>
      <c r="L851" s="698"/>
      <c r="M851" s="698"/>
      <c r="N851" s="698"/>
      <c r="O851" s="698"/>
      <c r="P851" s="698"/>
      <c r="Q851" s="698"/>
    </row>
    <row r="852" ht="25.15" customHeight="true" x14ac:dyDescent="0.2">
      <c r="C852" s="698"/>
      <c r="D852" s="698"/>
      <c r="E852" s="698"/>
      <c r="F852" s="698"/>
      <c r="G852" s="698"/>
      <c r="H852" s="698"/>
      <c r="I852" s="698"/>
      <c r="J852" s="698"/>
      <c r="K852" s="698"/>
      <c r="L852" s="698"/>
      <c r="M852" s="698"/>
      <c r="N852" s="698"/>
      <c r="O852" s="698"/>
      <c r="P852" s="698"/>
      <c r="Q852" s="698"/>
    </row>
    <row r="853" ht="25.15" customHeight="true" x14ac:dyDescent="0.2">
      <c r="C853" s="698"/>
      <c r="D853" s="698"/>
      <c r="E853" s="698"/>
      <c r="F853" s="698"/>
      <c r="G853" s="698"/>
      <c r="H853" s="698"/>
      <c r="I853" s="698"/>
      <c r="J853" s="698"/>
      <c r="K853" s="698"/>
      <c r="L853" s="698"/>
      <c r="M853" s="698"/>
      <c r="N853" s="698"/>
      <c r="O853" s="698"/>
      <c r="P853" s="698"/>
      <c r="Q853" s="698"/>
    </row>
    <row r="854" ht="25.15" customHeight="true" x14ac:dyDescent="0.2">
      <c r="C854" s="698"/>
      <c r="D854" s="698"/>
      <c r="E854" s="698"/>
      <c r="F854" s="698"/>
      <c r="G854" s="698"/>
      <c r="H854" s="698"/>
      <c r="I854" s="698"/>
      <c r="J854" s="698"/>
      <c r="K854" s="698"/>
      <c r="L854" s="698"/>
      <c r="M854" s="698"/>
      <c r="N854" s="698"/>
      <c r="O854" s="698"/>
      <c r="P854" s="698"/>
      <c r="Q854" s="698"/>
    </row>
    <row r="855" ht="25.15" customHeight="true" x14ac:dyDescent="0.2">
      <c r="C855" s="698"/>
      <c r="D855" s="698"/>
      <c r="E855" s="698"/>
      <c r="F855" s="698"/>
      <c r="G855" s="698"/>
      <c r="H855" s="698"/>
      <c r="I855" s="698"/>
      <c r="J855" s="698"/>
      <c r="K855" s="698"/>
      <c r="L855" s="698"/>
      <c r="M855" s="698"/>
      <c r="N855" s="698"/>
      <c r="O855" s="698"/>
      <c r="P855" s="698"/>
      <c r="Q855" s="698"/>
    </row>
    <row r="856" ht="25.15" customHeight="true" x14ac:dyDescent="0.2">
      <c r="C856" s="698"/>
      <c r="D856" s="698"/>
      <c r="E856" s="698"/>
      <c r="F856" s="698"/>
      <c r="G856" s="698"/>
      <c r="H856" s="698"/>
      <c r="I856" s="698"/>
      <c r="J856" s="698"/>
      <c r="K856" s="698"/>
      <c r="L856" s="698"/>
      <c r="M856" s="698"/>
      <c r="N856" s="698"/>
      <c r="O856" s="698"/>
      <c r="P856" s="698"/>
      <c r="Q856" s="698"/>
    </row>
    <row r="857" ht="25.15" customHeight="true" x14ac:dyDescent="0.2">
      <c r="C857" s="698"/>
      <c r="D857" s="698"/>
      <c r="E857" s="698"/>
      <c r="F857" s="698"/>
      <c r="G857" s="698"/>
      <c r="H857" s="698"/>
      <c r="I857" s="698"/>
      <c r="J857" s="698"/>
      <c r="K857" s="698"/>
      <c r="L857" s="698"/>
      <c r="M857" s="698"/>
      <c r="N857" s="698"/>
      <c r="O857" s="698"/>
      <c r="P857" s="698"/>
      <c r="Q857" s="698"/>
    </row>
    <row r="858" ht="25.15" customHeight="true" x14ac:dyDescent="0.2">
      <c r="C858" s="698"/>
      <c r="D858" s="698"/>
      <c r="E858" s="698"/>
      <c r="F858" s="698"/>
      <c r="G858" s="698"/>
      <c r="H858" s="698"/>
      <c r="I858" s="698"/>
      <c r="J858" s="698"/>
      <c r="K858" s="698"/>
      <c r="L858" s="698"/>
      <c r="M858" s="698"/>
      <c r="N858" s="698"/>
      <c r="O858" s="698"/>
      <c r="P858" s="698"/>
      <c r="Q858" s="698"/>
    </row>
    <row r="859" ht="25.15" customHeight="true" x14ac:dyDescent="0.2">
      <c r="C859" s="698"/>
      <c r="D859" s="698"/>
      <c r="E859" s="698"/>
      <c r="F859" s="698"/>
      <c r="G859" s="698"/>
      <c r="H859" s="698"/>
      <c r="I859" s="698"/>
      <c r="J859" s="698"/>
      <c r="K859" s="698"/>
      <c r="L859" s="698"/>
      <c r="M859" s="698"/>
      <c r="N859" s="698"/>
      <c r="O859" s="698"/>
      <c r="P859" s="698"/>
      <c r="Q859" s="698"/>
    </row>
    <row r="860" ht="25.15" customHeight="true" x14ac:dyDescent="0.2">
      <c r="C860" s="698"/>
      <c r="D860" s="698"/>
      <c r="E860" s="698"/>
      <c r="F860" s="698"/>
      <c r="G860" s="698"/>
      <c r="H860" s="698"/>
      <c r="I860" s="698"/>
      <c r="J860" s="698"/>
      <c r="K860" s="698"/>
      <c r="L860" s="698"/>
      <c r="M860" s="698"/>
      <c r="N860" s="698"/>
      <c r="O860" s="698"/>
      <c r="P860" s="698"/>
      <c r="Q860" s="698"/>
    </row>
    <row r="861" ht="25.15" customHeight="true" x14ac:dyDescent="0.2">
      <c r="C861" s="698"/>
      <c r="D861" s="698"/>
      <c r="E861" s="698"/>
      <c r="F861" s="698"/>
      <c r="G861" s="698"/>
      <c r="H861" s="698"/>
      <c r="I861" s="698"/>
      <c r="J861" s="698"/>
      <c r="K861" s="698"/>
      <c r="L861" s="698"/>
      <c r="M861" s="698"/>
      <c r="N861" s="698"/>
      <c r="O861" s="698"/>
      <c r="P861" s="698"/>
      <c r="Q861" s="698"/>
    </row>
    <row r="862" ht="25.15" customHeight="true" x14ac:dyDescent="0.2">
      <c r="C862" s="698"/>
      <c r="D862" s="698"/>
      <c r="E862" s="698"/>
      <c r="F862" s="698"/>
      <c r="G862" s="698"/>
      <c r="H862" s="698"/>
      <c r="I862" s="698"/>
      <c r="J862" s="698"/>
      <c r="K862" s="698"/>
      <c r="L862" s="698"/>
      <c r="M862" s="698"/>
      <c r="N862" s="698"/>
      <c r="O862" s="698"/>
      <c r="P862" s="698"/>
      <c r="Q862" s="698"/>
    </row>
    <row r="863" ht="25.15" customHeight="true" x14ac:dyDescent="0.2">
      <c r="C863" s="698"/>
      <c r="D863" s="698"/>
      <c r="E863" s="698"/>
      <c r="F863" s="698"/>
      <c r="G863" s="698"/>
      <c r="H863" s="698"/>
      <c r="I863" s="698"/>
      <c r="J863" s="698"/>
      <c r="K863" s="698"/>
      <c r="L863" s="698"/>
      <c r="M863" s="698"/>
      <c r="N863" s="698"/>
      <c r="O863" s="698"/>
      <c r="P863" s="698"/>
      <c r="Q863" s="698"/>
    </row>
    <row r="864" ht="25.15" customHeight="true" x14ac:dyDescent="0.2">
      <c r="C864" s="698"/>
      <c r="D864" s="698"/>
      <c r="E864" s="698"/>
      <c r="F864" s="698"/>
      <c r="G864" s="698"/>
      <c r="H864" s="698"/>
      <c r="I864" s="698"/>
      <c r="J864" s="698"/>
      <c r="K864" s="698"/>
      <c r="L864" s="698"/>
      <c r="M864" s="698"/>
      <c r="N864" s="698"/>
      <c r="O864" s="698"/>
      <c r="P864" s="698"/>
      <c r="Q864" s="698"/>
    </row>
    <row r="865" ht="25.15" customHeight="true" x14ac:dyDescent="0.2">
      <c r="C865" s="698"/>
      <c r="D865" s="698"/>
      <c r="E865" s="698"/>
      <c r="F865" s="698"/>
      <c r="G865" s="698"/>
      <c r="H865" s="698"/>
      <c r="I865" s="698"/>
      <c r="J865" s="698"/>
      <c r="K865" s="698"/>
      <c r="L865" s="698"/>
      <c r="M865" s="698"/>
      <c r="N865" s="698"/>
      <c r="O865" s="698"/>
      <c r="P865" s="698"/>
      <c r="Q865" s="698"/>
    </row>
    <row r="866" ht="25.15" customHeight="true" x14ac:dyDescent="0.2">
      <c r="C866" s="698"/>
      <c r="D866" s="698"/>
      <c r="E866" s="698"/>
      <c r="F866" s="698"/>
      <c r="G866" s="698"/>
      <c r="H866" s="698"/>
      <c r="I866" s="698"/>
      <c r="J866" s="698"/>
      <c r="K866" s="698"/>
      <c r="L866" s="698"/>
      <c r="M866" s="698"/>
      <c r="N866" s="698"/>
      <c r="O866" s="698"/>
      <c r="P866" s="698"/>
      <c r="Q866" s="698"/>
    </row>
    <row r="867" ht="25.15" customHeight="true" x14ac:dyDescent="0.2">
      <c r="C867" s="698"/>
      <c r="D867" s="698"/>
      <c r="E867" s="698"/>
      <c r="F867" s="698"/>
      <c r="G867" s="698"/>
      <c r="H867" s="698"/>
      <c r="I867" s="698"/>
      <c r="J867" s="698"/>
      <c r="K867" s="698"/>
      <c r="L867" s="698"/>
      <c r="M867" s="698"/>
      <c r="N867" s="698"/>
      <c r="O867" s="698"/>
      <c r="P867" s="698"/>
      <c r="Q867" s="698"/>
    </row>
    <row r="868" ht="25.15" customHeight="true" x14ac:dyDescent="0.2">
      <c r="C868" s="698"/>
      <c r="D868" s="698"/>
      <c r="E868" s="698"/>
      <c r="F868" s="698"/>
      <c r="G868" s="698"/>
      <c r="H868" s="698"/>
      <c r="I868" s="698"/>
      <c r="J868" s="698"/>
      <c r="K868" s="698"/>
      <c r="L868" s="698"/>
      <c r="M868" s="698"/>
      <c r="N868" s="698"/>
      <c r="O868" s="698"/>
      <c r="P868" s="698"/>
      <c r="Q868" s="698"/>
    </row>
    <row r="869" ht="25.15" customHeight="true" x14ac:dyDescent="0.2">
      <c r="C869" s="698"/>
      <c r="D869" s="698"/>
      <c r="E869" s="698"/>
      <c r="F869" s="698"/>
      <c r="G869" s="698"/>
      <c r="H869" s="698"/>
      <c r="I869" s="698"/>
      <c r="J869" s="698"/>
      <c r="K869" s="698"/>
      <c r="L869" s="698"/>
      <c r="M869" s="698"/>
      <c r="N869" s="698"/>
      <c r="O869" s="698"/>
      <c r="P869" s="698"/>
      <c r="Q869" s="698"/>
    </row>
    <row r="870" ht="25.15" customHeight="true" x14ac:dyDescent="0.2">
      <c r="C870" s="698"/>
      <c r="D870" s="698"/>
      <c r="E870" s="698"/>
      <c r="F870" s="698"/>
      <c r="G870" s="698"/>
      <c r="H870" s="698"/>
      <c r="I870" s="698"/>
      <c r="J870" s="698"/>
      <c r="K870" s="698"/>
      <c r="L870" s="698"/>
      <c r="M870" s="698"/>
      <c r="N870" s="698"/>
      <c r="O870" s="698"/>
      <c r="P870" s="698"/>
      <c r="Q870" s="698"/>
    </row>
    <row r="871" ht="25.15" customHeight="true" x14ac:dyDescent="0.2">
      <c r="C871" s="698"/>
      <c r="D871" s="698"/>
      <c r="E871" s="698"/>
      <c r="F871" s="698"/>
      <c r="G871" s="698"/>
      <c r="H871" s="698"/>
      <c r="I871" s="698"/>
      <c r="J871" s="698"/>
      <c r="K871" s="698"/>
      <c r="L871" s="698"/>
      <c r="M871" s="698"/>
      <c r="N871" s="698"/>
      <c r="O871" s="698"/>
      <c r="P871" s="698"/>
      <c r="Q871" s="698"/>
    </row>
    <row r="872" ht="25.15" customHeight="true" x14ac:dyDescent="0.2">
      <c r="C872" s="698"/>
      <c r="D872" s="698"/>
      <c r="E872" s="698"/>
      <c r="F872" s="698"/>
      <c r="G872" s="698"/>
      <c r="H872" s="698"/>
      <c r="I872" s="698"/>
      <c r="J872" s="698"/>
      <c r="K872" s="698"/>
      <c r="L872" s="698"/>
      <c r="M872" s="698"/>
      <c r="N872" s="698"/>
      <c r="O872" s="698"/>
      <c r="P872" s="698"/>
      <c r="Q872" s="698"/>
    </row>
    <row r="873" ht="25.15" customHeight="true" x14ac:dyDescent="0.2">
      <c r="C873" s="698"/>
      <c r="D873" s="698"/>
      <c r="E873" s="698"/>
      <c r="F873" s="698"/>
      <c r="G873" s="698"/>
      <c r="H873" s="698"/>
      <c r="I873" s="698"/>
      <c r="J873" s="698"/>
      <c r="K873" s="698"/>
      <c r="L873" s="698"/>
      <c r="M873" s="698"/>
      <c r="N873" s="698"/>
      <c r="O873" s="698"/>
      <c r="P873" s="698"/>
      <c r="Q873" s="698"/>
    </row>
    <row r="874" ht="25.15" customHeight="true" x14ac:dyDescent="0.2">
      <c r="C874" s="698"/>
      <c r="D874" s="698"/>
      <c r="E874" s="698"/>
      <c r="F874" s="698"/>
      <c r="G874" s="698"/>
      <c r="H874" s="698"/>
      <c r="I874" s="698"/>
      <c r="J874" s="698"/>
      <c r="K874" s="698"/>
      <c r="L874" s="698"/>
      <c r="M874" s="698"/>
      <c r="N874" s="698"/>
      <c r="O874" s="698"/>
      <c r="P874" s="698"/>
      <c r="Q874" s="698"/>
    </row>
    <row r="875" ht="25.15" customHeight="true" x14ac:dyDescent="0.2">
      <c r="C875" s="698"/>
      <c r="D875" s="698"/>
      <c r="E875" s="698"/>
      <c r="F875" s="698"/>
      <c r="G875" s="698"/>
      <c r="H875" s="698"/>
      <c r="I875" s="698"/>
      <c r="J875" s="698"/>
      <c r="K875" s="698"/>
      <c r="L875" s="698"/>
      <c r="M875" s="698"/>
      <c r="N875" s="698"/>
      <c r="O875" s="698"/>
      <c r="P875" s="698"/>
      <c r="Q875" s="698"/>
    </row>
    <row r="876" ht="25.15" customHeight="true" x14ac:dyDescent="0.2">
      <c r="C876" s="698"/>
      <c r="D876" s="698"/>
      <c r="E876" s="698"/>
      <c r="F876" s="698"/>
      <c r="G876" s="698"/>
      <c r="H876" s="698"/>
      <c r="I876" s="698"/>
      <c r="J876" s="698"/>
      <c r="K876" s="698"/>
      <c r="L876" s="698"/>
      <c r="M876" s="698"/>
      <c r="N876" s="698"/>
      <c r="O876" s="698"/>
      <c r="P876" s="698"/>
      <c r="Q876" s="698"/>
    </row>
    <row r="877" ht="25.15" customHeight="true" x14ac:dyDescent="0.2">
      <c r="C877" s="698"/>
      <c r="D877" s="698"/>
      <c r="E877" s="698"/>
      <c r="F877" s="698"/>
      <c r="G877" s="698"/>
      <c r="H877" s="698"/>
      <c r="I877" s="698"/>
      <c r="J877" s="698"/>
      <c r="K877" s="698"/>
      <c r="L877" s="698"/>
      <c r="M877" s="698"/>
      <c r="N877" s="698"/>
      <c r="O877" s="698"/>
      <c r="P877" s="698"/>
      <c r="Q877" s="698"/>
    </row>
    <row r="878" ht="25.15" customHeight="true" x14ac:dyDescent="0.2">
      <c r="C878" s="698"/>
      <c r="D878" s="698"/>
      <c r="E878" s="698"/>
      <c r="F878" s="698"/>
      <c r="G878" s="698"/>
      <c r="H878" s="698"/>
      <c r="I878" s="698"/>
      <c r="J878" s="698"/>
      <c r="K878" s="698"/>
      <c r="L878" s="698"/>
      <c r="M878" s="698"/>
      <c r="N878" s="698"/>
      <c r="O878" s="698"/>
      <c r="P878" s="698"/>
      <c r="Q878" s="698"/>
    </row>
    <row r="879" ht="25.15" customHeight="true" x14ac:dyDescent="0.2">
      <c r="C879" s="698"/>
      <c r="D879" s="698"/>
      <c r="E879" s="698"/>
      <c r="F879" s="698"/>
      <c r="G879" s="698"/>
      <c r="H879" s="698"/>
      <c r="I879" s="698"/>
      <c r="J879" s="698"/>
      <c r="K879" s="698"/>
      <c r="L879" s="698"/>
      <c r="M879" s="698"/>
      <c r="N879" s="698"/>
      <c r="O879" s="698"/>
      <c r="P879" s="698"/>
      <c r="Q879" s="698"/>
    </row>
    <row r="880" ht="25.15" customHeight="true" x14ac:dyDescent="0.2">
      <c r="C880" s="698"/>
      <c r="D880" s="698"/>
      <c r="E880" s="698"/>
      <c r="F880" s="698"/>
      <c r="G880" s="698"/>
      <c r="H880" s="698"/>
      <c r="I880" s="698"/>
      <c r="J880" s="698"/>
      <c r="K880" s="698"/>
      <c r="L880" s="698"/>
      <c r="M880" s="698"/>
      <c r="N880" s="698"/>
      <c r="O880" s="698"/>
      <c r="P880" s="698"/>
      <c r="Q880" s="698"/>
    </row>
    <row r="881" ht="25.15" customHeight="true" x14ac:dyDescent="0.2">
      <c r="C881" s="698"/>
      <c r="D881" s="698"/>
      <c r="E881" s="698"/>
      <c r="F881" s="698"/>
      <c r="G881" s="698"/>
      <c r="H881" s="698"/>
      <c r="I881" s="698"/>
      <c r="J881" s="698"/>
      <c r="K881" s="698"/>
      <c r="L881" s="698"/>
      <c r="M881" s="698"/>
      <c r="N881" s="698"/>
      <c r="O881" s="698"/>
      <c r="P881" s="698"/>
      <c r="Q881" s="698"/>
    </row>
    <row r="882" ht="25.15" customHeight="true" x14ac:dyDescent="0.2">
      <c r="C882" s="698"/>
      <c r="D882" s="698"/>
      <c r="E882" s="698"/>
      <c r="F882" s="698"/>
      <c r="G882" s="698"/>
      <c r="H882" s="698"/>
      <c r="I882" s="698"/>
      <c r="J882" s="698"/>
      <c r="K882" s="698"/>
      <c r="L882" s="698"/>
      <c r="M882" s="698"/>
      <c r="N882" s="698"/>
      <c r="O882" s="698"/>
      <c r="P882" s="698"/>
      <c r="Q882" s="698"/>
    </row>
    <row r="883" ht="25.15" customHeight="true" x14ac:dyDescent="0.2">
      <c r="C883" s="698"/>
      <c r="D883" s="698"/>
      <c r="E883" s="698"/>
      <c r="F883" s="698"/>
      <c r="G883" s="698"/>
      <c r="H883" s="698"/>
      <c r="I883" s="698"/>
      <c r="J883" s="698"/>
      <c r="K883" s="698"/>
      <c r="L883" s="698"/>
      <c r="M883" s="698"/>
      <c r="N883" s="698"/>
      <c r="O883" s="698"/>
      <c r="P883" s="698"/>
      <c r="Q883" s="698"/>
    </row>
    <row r="884" ht="25.15" customHeight="true" x14ac:dyDescent="0.2">
      <c r="C884" s="698"/>
      <c r="D884" s="698"/>
      <c r="E884" s="698"/>
      <c r="F884" s="698"/>
      <c r="G884" s="698"/>
      <c r="H884" s="698"/>
      <c r="I884" s="698"/>
      <c r="J884" s="698"/>
      <c r="K884" s="698"/>
      <c r="L884" s="698"/>
      <c r="M884" s="698"/>
      <c r="N884" s="698"/>
      <c r="O884" s="698"/>
      <c r="P884" s="698"/>
      <c r="Q884" s="698"/>
    </row>
    <row r="885" ht="25.15" customHeight="true" x14ac:dyDescent="0.2">
      <c r="C885" s="698"/>
      <c r="D885" s="698"/>
      <c r="E885" s="698"/>
      <c r="F885" s="698"/>
      <c r="G885" s="698"/>
      <c r="H885" s="698"/>
      <c r="I885" s="698"/>
      <c r="J885" s="698"/>
      <c r="K885" s="698"/>
      <c r="L885" s="698"/>
      <c r="M885" s="698"/>
      <c r="N885" s="698"/>
      <c r="O885" s="698"/>
      <c r="P885" s="698"/>
      <c r="Q885" s="698"/>
    </row>
    <row r="886" ht="25.15" customHeight="true" x14ac:dyDescent="0.2">
      <c r="C886" s="698"/>
      <c r="D886" s="698"/>
      <c r="E886" s="698"/>
      <c r="F886" s="698"/>
      <c r="G886" s="698"/>
      <c r="H886" s="698"/>
      <c r="I886" s="698"/>
      <c r="J886" s="698"/>
      <c r="K886" s="698"/>
      <c r="L886" s="698"/>
      <c r="M886" s="698"/>
      <c r="N886" s="698"/>
      <c r="O886" s="698"/>
      <c r="P886" s="698"/>
      <c r="Q886" s="698"/>
    </row>
    <row r="887" ht="25.15" customHeight="true" x14ac:dyDescent="0.2">
      <c r="C887" s="698"/>
      <c r="D887" s="698"/>
      <c r="E887" s="698"/>
      <c r="F887" s="698"/>
      <c r="G887" s="698"/>
      <c r="H887" s="698"/>
      <c r="I887" s="698"/>
      <c r="J887" s="698"/>
      <c r="K887" s="698"/>
      <c r="L887" s="698"/>
      <c r="M887" s="698"/>
      <c r="N887" s="698"/>
      <c r="O887" s="698"/>
      <c r="P887" s="698"/>
      <c r="Q887" s="698"/>
    </row>
    <row r="888" ht="25.15" customHeight="true" x14ac:dyDescent="0.2">
      <c r="C888" s="698"/>
      <c r="D888" s="698"/>
      <c r="E888" s="698"/>
      <c r="F888" s="698"/>
      <c r="G888" s="698"/>
      <c r="H888" s="698"/>
      <c r="I888" s="698"/>
      <c r="J888" s="698"/>
      <c r="K888" s="698"/>
      <c r="L888" s="698"/>
      <c r="M888" s="698"/>
      <c r="N888" s="698"/>
      <c r="O888" s="698"/>
      <c r="P888" s="698"/>
      <c r="Q888" s="698"/>
    </row>
    <row r="889" ht="25.15" customHeight="true" x14ac:dyDescent="0.2">
      <c r="C889" s="698"/>
      <c r="D889" s="698"/>
      <c r="E889" s="698"/>
      <c r="F889" s="698"/>
      <c r="G889" s="698"/>
      <c r="H889" s="698"/>
      <c r="I889" s="698"/>
      <c r="J889" s="698"/>
      <c r="K889" s="698"/>
      <c r="L889" s="698"/>
      <c r="M889" s="698"/>
      <c r="N889" s="698"/>
      <c r="O889" s="698"/>
      <c r="P889" s="698"/>
      <c r="Q889" s="698"/>
    </row>
    <row r="890" ht="25.15" customHeight="true" x14ac:dyDescent="0.2">
      <c r="C890" s="698"/>
      <c r="D890" s="698"/>
      <c r="E890" s="698"/>
      <c r="F890" s="698"/>
      <c r="G890" s="698"/>
      <c r="H890" s="698"/>
      <c r="I890" s="698"/>
      <c r="J890" s="698"/>
      <c r="K890" s="698"/>
      <c r="L890" s="698"/>
      <c r="M890" s="698"/>
      <c r="N890" s="698"/>
      <c r="O890" s="698"/>
      <c r="P890" s="698"/>
      <c r="Q890" s="698"/>
    </row>
    <row r="891" ht="25.15" customHeight="true" x14ac:dyDescent="0.2">
      <c r="C891" s="698"/>
      <c r="D891" s="698"/>
      <c r="E891" s="698"/>
      <c r="F891" s="698"/>
      <c r="G891" s="698"/>
      <c r="H891" s="698"/>
      <c r="I891" s="698"/>
      <c r="J891" s="698"/>
      <c r="K891" s="698"/>
      <c r="L891" s="698"/>
      <c r="M891" s="698"/>
      <c r="N891" s="698"/>
      <c r="O891" s="698"/>
      <c r="P891" s="698"/>
      <c r="Q891" s="698"/>
    </row>
    <row r="892" ht="25.15" customHeight="true" x14ac:dyDescent="0.2">
      <c r="C892" s="698"/>
      <c r="D892" s="698"/>
      <c r="E892" s="698"/>
      <c r="F892" s="698"/>
      <c r="G892" s="698"/>
      <c r="H892" s="698"/>
      <c r="I892" s="698"/>
      <c r="J892" s="698"/>
      <c r="K892" s="698"/>
      <c r="L892" s="698"/>
      <c r="M892" s="698"/>
      <c r="N892" s="698"/>
      <c r="O892" s="698"/>
      <c r="P892" s="698"/>
      <c r="Q892" s="698"/>
    </row>
    <row r="893" ht="25.15" customHeight="true" x14ac:dyDescent="0.2">
      <c r="C893" s="698"/>
      <c r="D893" s="698"/>
      <c r="E893" s="698"/>
      <c r="F893" s="698"/>
      <c r="G893" s="698"/>
      <c r="H893" s="698"/>
      <c r="I893" s="698"/>
      <c r="J893" s="698"/>
      <c r="K893" s="698"/>
      <c r="L893" s="698"/>
      <c r="M893" s="698"/>
      <c r="N893" s="698"/>
      <c r="O893" s="698"/>
      <c r="P893" s="698"/>
      <c r="Q893" s="698"/>
    </row>
    <row r="894" ht="25.15" customHeight="true" x14ac:dyDescent="0.2">
      <c r="C894" s="698"/>
      <c r="D894" s="698"/>
      <c r="E894" s="698"/>
      <c r="F894" s="698"/>
      <c r="G894" s="698"/>
      <c r="H894" s="698"/>
      <c r="I894" s="698"/>
      <c r="J894" s="698"/>
      <c r="K894" s="698"/>
      <c r="L894" s="698"/>
      <c r="M894" s="698"/>
      <c r="N894" s="698"/>
      <c r="O894" s="698"/>
      <c r="P894" s="698"/>
      <c r="Q894" s="698"/>
    </row>
    <row r="895" ht="25.15" customHeight="true" x14ac:dyDescent="0.2">
      <c r="C895" s="698"/>
      <c r="D895" s="698"/>
      <c r="E895" s="698"/>
      <c r="F895" s="698"/>
      <c r="G895" s="698"/>
      <c r="H895" s="698"/>
      <c r="I895" s="698"/>
      <c r="J895" s="698"/>
      <c r="K895" s="698"/>
      <c r="L895" s="698"/>
      <c r="M895" s="698"/>
      <c r="N895" s="698"/>
      <c r="O895" s="698"/>
      <c r="P895" s="698"/>
      <c r="Q895" s="698"/>
    </row>
    <row r="896" ht="25.15" customHeight="true" x14ac:dyDescent="0.2">
      <c r="C896" s="698"/>
      <c r="D896" s="698"/>
      <c r="E896" s="698"/>
      <c r="F896" s="698"/>
      <c r="G896" s="698"/>
      <c r="H896" s="698"/>
      <c r="I896" s="698"/>
      <c r="J896" s="698"/>
      <c r="K896" s="698"/>
      <c r="L896" s="698"/>
      <c r="M896" s="698"/>
      <c r="N896" s="698"/>
      <c r="O896" s="698"/>
      <c r="P896" s="698"/>
      <c r="Q896" s="698"/>
    </row>
    <row r="897" ht="25.15" customHeight="true" x14ac:dyDescent="0.2">
      <c r="C897" s="698"/>
      <c r="D897" s="698"/>
      <c r="E897" s="698"/>
      <c r="F897" s="698"/>
      <c r="G897" s="698"/>
      <c r="H897" s="698"/>
      <c r="I897" s="698"/>
      <c r="J897" s="698"/>
      <c r="K897" s="698"/>
      <c r="L897" s="698"/>
      <c r="M897" s="698"/>
      <c r="N897" s="698"/>
      <c r="O897" s="698"/>
      <c r="P897" s="698"/>
      <c r="Q897" s="698"/>
    </row>
    <row r="898" ht="25.15" customHeight="true" x14ac:dyDescent="0.2">
      <c r="C898" s="698"/>
      <c r="D898" s="698"/>
      <c r="E898" s="698"/>
      <c r="F898" s="698"/>
      <c r="G898" s="698"/>
      <c r="H898" s="698"/>
      <c r="I898" s="698"/>
      <c r="J898" s="698"/>
      <c r="K898" s="698"/>
      <c r="L898" s="698"/>
      <c r="M898" s="698"/>
      <c r="N898" s="698"/>
      <c r="O898" s="698"/>
      <c r="P898" s="698"/>
      <c r="Q898" s="698"/>
    </row>
    <row r="899" ht="25.15" customHeight="true" x14ac:dyDescent="0.2">
      <c r="C899" s="698"/>
      <c r="D899" s="698"/>
      <c r="E899" s="698"/>
      <c r="F899" s="698"/>
      <c r="G899" s="698"/>
      <c r="H899" s="698"/>
      <c r="I899" s="698"/>
      <c r="J899" s="698"/>
      <c r="K899" s="698"/>
      <c r="L899" s="698"/>
      <c r="M899" s="698"/>
      <c r="N899" s="698"/>
      <c r="O899" s="698"/>
      <c r="P899" s="698"/>
      <c r="Q899" s="698"/>
    </row>
    <row r="900" ht="25.15" customHeight="true" x14ac:dyDescent="0.2">
      <c r="C900" s="698"/>
      <c r="D900" s="698"/>
      <c r="E900" s="698"/>
      <c r="F900" s="698"/>
      <c r="G900" s="698"/>
      <c r="H900" s="698"/>
      <c r="I900" s="698"/>
      <c r="J900" s="698"/>
      <c r="K900" s="698"/>
      <c r="L900" s="698"/>
      <c r="M900" s="698"/>
      <c r="N900" s="698"/>
      <c r="O900" s="698"/>
      <c r="P900" s="698"/>
      <c r="Q900" s="698"/>
    </row>
    <row r="901" ht="25.15" customHeight="true" x14ac:dyDescent="0.2">
      <c r="C901" s="698"/>
      <c r="D901" s="698"/>
      <c r="E901" s="698"/>
      <c r="F901" s="698"/>
      <c r="G901" s="698"/>
      <c r="H901" s="698"/>
      <c r="I901" s="698"/>
      <c r="J901" s="698"/>
      <c r="K901" s="698"/>
      <c r="L901" s="698"/>
      <c r="M901" s="698"/>
      <c r="N901" s="698"/>
      <c r="O901" s="698"/>
      <c r="P901" s="698"/>
      <c r="Q901" s="698"/>
    </row>
    <row r="902" ht="25.15" customHeight="true" x14ac:dyDescent="0.2">
      <c r="C902" s="698"/>
      <c r="D902" s="698"/>
      <c r="E902" s="698"/>
      <c r="F902" s="698"/>
      <c r="G902" s="698"/>
      <c r="H902" s="698"/>
      <c r="I902" s="698"/>
      <c r="J902" s="698"/>
      <c r="K902" s="698"/>
      <c r="L902" s="698"/>
      <c r="M902" s="698"/>
      <c r="N902" s="698"/>
      <c r="O902" s="698"/>
      <c r="P902" s="698"/>
      <c r="Q902" s="698"/>
    </row>
    <row r="903" ht="25.15" customHeight="true" x14ac:dyDescent="0.2">
      <c r="C903" s="698"/>
      <c r="D903" s="698"/>
      <c r="E903" s="698"/>
      <c r="F903" s="698"/>
      <c r="G903" s="698"/>
      <c r="H903" s="698"/>
      <c r="I903" s="698"/>
      <c r="J903" s="698"/>
      <c r="K903" s="698"/>
      <c r="L903" s="698"/>
      <c r="M903" s="698"/>
      <c r="N903" s="698"/>
      <c r="O903" s="698"/>
      <c r="P903" s="698"/>
      <c r="Q903" s="698"/>
    </row>
    <row r="904" ht="25.15" customHeight="true" x14ac:dyDescent="0.2">
      <c r="C904" s="698"/>
      <c r="D904" s="698"/>
      <c r="E904" s="698"/>
      <c r="F904" s="698"/>
      <c r="G904" s="698"/>
      <c r="H904" s="698"/>
      <c r="I904" s="698"/>
      <c r="J904" s="698"/>
      <c r="K904" s="698"/>
      <c r="L904" s="698"/>
      <c r="M904" s="698"/>
      <c r="N904" s="698"/>
      <c r="O904" s="698"/>
      <c r="P904" s="698"/>
      <c r="Q904" s="698"/>
    </row>
    <row r="905" ht="25.15" customHeight="true" x14ac:dyDescent="0.2">
      <c r="C905" s="698"/>
      <c r="D905" s="698"/>
      <c r="E905" s="698"/>
      <c r="F905" s="698"/>
      <c r="G905" s="698"/>
      <c r="H905" s="698"/>
      <c r="I905" s="698"/>
      <c r="J905" s="698"/>
      <c r="K905" s="698"/>
      <c r="L905" s="698"/>
      <c r="M905" s="698"/>
      <c r="N905" s="698"/>
      <c r="O905" s="698"/>
      <c r="P905" s="698"/>
      <c r="Q905" s="698"/>
    </row>
    <row r="906" ht="25.15" customHeight="true" x14ac:dyDescent="0.2">
      <c r="C906" s="698"/>
      <c r="D906" s="698"/>
      <c r="E906" s="698"/>
      <c r="F906" s="698"/>
      <c r="G906" s="698"/>
      <c r="H906" s="698"/>
      <c r="I906" s="698"/>
      <c r="J906" s="698"/>
      <c r="K906" s="698"/>
      <c r="L906" s="698"/>
      <c r="M906" s="698"/>
      <c r="N906" s="698"/>
      <c r="O906" s="698"/>
      <c r="P906" s="698"/>
      <c r="Q906" s="698"/>
    </row>
    <row r="907" ht="25.15" customHeight="true" x14ac:dyDescent="0.2">
      <c r="C907" s="698"/>
      <c r="D907" s="698"/>
      <c r="E907" s="698"/>
      <c r="F907" s="698"/>
      <c r="G907" s="698"/>
      <c r="H907" s="698"/>
      <c r="I907" s="698"/>
      <c r="J907" s="698"/>
      <c r="K907" s="698"/>
      <c r="L907" s="698"/>
      <c r="M907" s="698"/>
      <c r="N907" s="698"/>
      <c r="O907" s="698"/>
      <c r="P907" s="698"/>
      <c r="Q907" s="698"/>
    </row>
    <row r="908" ht="25.15" customHeight="true" x14ac:dyDescent="0.2">
      <c r="C908" s="698"/>
      <c r="D908" s="698"/>
      <c r="E908" s="698"/>
      <c r="F908" s="698"/>
      <c r="G908" s="698"/>
      <c r="H908" s="698"/>
      <c r="I908" s="698"/>
      <c r="J908" s="698"/>
      <c r="K908" s="698"/>
      <c r="L908" s="698"/>
      <c r="M908" s="698"/>
      <c r="N908" s="698"/>
      <c r="O908" s="698"/>
      <c r="P908" s="698"/>
      <c r="Q908" s="698"/>
    </row>
    <row r="909" ht="25.15" customHeight="true" x14ac:dyDescent="0.2">
      <c r="C909" s="698"/>
      <c r="D909" s="698"/>
      <c r="E909" s="698"/>
      <c r="F909" s="698"/>
      <c r="G909" s="698"/>
      <c r="H909" s="698"/>
      <c r="I909" s="698"/>
      <c r="J909" s="698"/>
      <c r="K909" s="698"/>
      <c r="L909" s="698"/>
      <c r="M909" s="698"/>
      <c r="N909" s="698"/>
      <c r="O909" s="698"/>
      <c r="P909" s="698"/>
      <c r="Q909" s="698"/>
    </row>
    <row r="910" ht="25.15" customHeight="true" x14ac:dyDescent="0.2">
      <c r="C910" s="698"/>
      <c r="D910" s="698"/>
      <c r="E910" s="698"/>
      <c r="F910" s="698"/>
      <c r="G910" s="698"/>
      <c r="H910" s="698"/>
      <c r="I910" s="698"/>
      <c r="J910" s="698"/>
      <c r="K910" s="698"/>
      <c r="L910" s="698"/>
      <c r="M910" s="698"/>
      <c r="N910" s="698"/>
      <c r="O910" s="698"/>
      <c r="P910" s="698"/>
      <c r="Q910" s="698"/>
    </row>
    <row r="911" ht="25.15" customHeight="true" x14ac:dyDescent="0.2">
      <c r="C911" s="698"/>
      <c r="D911" s="698"/>
      <c r="E911" s="698"/>
      <c r="F911" s="698"/>
      <c r="G911" s="698"/>
      <c r="H911" s="698"/>
      <c r="I911" s="698"/>
      <c r="J911" s="698"/>
      <c r="K911" s="698"/>
      <c r="L911" s="698"/>
      <c r="M911" s="698"/>
      <c r="N911" s="698"/>
      <c r="O911" s="698"/>
      <c r="P911" s="698"/>
      <c r="Q911" s="698"/>
    </row>
    <row r="912" ht="25.15" customHeight="true" x14ac:dyDescent="0.2">
      <c r="C912" s="698"/>
      <c r="D912" s="698"/>
      <c r="E912" s="698"/>
      <c r="F912" s="698"/>
      <c r="G912" s="698"/>
      <c r="H912" s="698"/>
      <c r="I912" s="698"/>
      <c r="J912" s="698"/>
      <c r="K912" s="698"/>
      <c r="L912" s="698"/>
      <c r="M912" s="698"/>
      <c r="N912" s="698"/>
      <c r="O912" s="698"/>
      <c r="P912" s="698"/>
      <c r="Q912" s="698"/>
    </row>
    <row r="913" ht="25.15" customHeight="true" x14ac:dyDescent="0.2">
      <c r="C913" s="698"/>
      <c r="D913" s="698"/>
      <c r="E913" s="698"/>
      <c r="F913" s="698"/>
      <c r="G913" s="698"/>
      <c r="H913" s="698"/>
      <c r="I913" s="698"/>
      <c r="J913" s="698"/>
      <c r="K913" s="698"/>
      <c r="L913" s="698"/>
      <c r="M913" s="698"/>
      <c r="N913" s="698"/>
      <c r="O913" s="698"/>
      <c r="P913" s="698"/>
      <c r="Q913" s="698"/>
    </row>
    <row r="914" ht="25.15" customHeight="true" x14ac:dyDescent="0.2">
      <c r="C914" s="698"/>
      <c r="D914" s="698"/>
      <c r="E914" s="698"/>
      <c r="F914" s="698"/>
      <c r="G914" s="698"/>
      <c r="H914" s="698"/>
      <c r="I914" s="698"/>
      <c r="J914" s="698"/>
      <c r="K914" s="698"/>
      <c r="L914" s="698"/>
      <c r="M914" s="698"/>
      <c r="N914" s="698"/>
      <c r="O914" s="698"/>
      <c r="P914" s="698"/>
      <c r="Q914" s="698"/>
    </row>
    <row r="915" ht="25.15" customHeight="true" x14ac:dyDescent="0.2">
      <c r="C915" s="698"/>
      <c r="D915" s="698"/>
      <c r="E915" s="698"/>
      <c r="F915" s="698"/>
      <c r="G915" s="698"/>
      <c r="H915" s="698"/>
      <c r="I915" s="698"/>
      <c r="J915" s="698"/>
      <c r="K915" s="698"/>
      <c r="L915" s="698"/>
      <c r="M915" s="698"/>
      <c r="N915" s="698"/>
      <c r="O915" s="698"/>
      <c r="P915" s="698"/>
      <c r="Q915" s="698"/>
    </row>
    <row r="916" ht="25.15" customHeight="true" x14ac:dyDescent="0.2">
      <c r="C916" s="698"/>
      <c r="D916" s="698"/>
      <c r="E916" s="698"/>
      <c r="F916" s="698"/>
      <c r="G916" s="698"/>
      <c r="H916" s="698"/>
      <c r="I916" s="698"/>
      <c r="J916" s="698"/>
      <c r="K916" s="698"/>
      <c r="L916" s="698"/>
      <c r="M916" s="698"/>
      <c r="N916" s="698"/>
      <c r="O916" s="698"/>
      <c r="P916" s="698"/>
      <c r="Q916" s="698"/>
    </row>
    <row r="917" ht="25.15" customHeight="true" x14ac:dyDescent="0.2">
      <c r="C917" s="698"/>
      <c r="D917" s="698"/>
      <c r="E917" s="698"/>
      <c r="F917" s="698"/>
      <c r="G917" s="698"/>
      <c r="H917" s="698"/>
      <c r="I917" s="698"/>
      <c r="J917" s="698"/>
      <c r="K917" s="698"/>
      <c r="L917" s="698"/>
      <c r="M917" s="698"/>
      <c r="N917" s="698"/>
      <c r="O917" s="698"/>
      <c r="P917" s="698"/>
      <c r="Q917" s="698"/>
    </row>
    <row r="918" ht="25.15" customHeight="true" x14ac:dyDescent="0.2">
      <c r="C918" s="698"/>
      <c r="D918" s="698"/>
      <c r="E918" s="698"/>
      <c r="F918" s="698"/>
      <c r="G918" s="698"/>
      <c r="H918" s="698"/>
      <c r="I918" s="698"/>
      <c r="J918" s="698"/>
      <c r="K918" s="698"/>
      <c r="L918" s="698"/>
      <c r="M918" s="698"/>
      <c r="N918" s="698"/>
      <c r="O918" s="698"/>
      <c r="P918" s="698"/>
      <c r="Q918" s="698"/>
    </row>
    <row r="919" ht="25.15" customHeight="true" x14ac:dyDescent="0.2">
      <c r="C919" s="698"/>
      <c r="D919" s="698"/>
      <c r="E919" s="698"/>
      <c r="F919" s="698"/>
      <c r="G919" s="698"/>
      <c r="H919" s="698"/>
      <c r="I919" s="698"/>
      <c r="J919" s="698"/>
      <c r="K919" s="698"/>
      <c r="L919" s="698"/>
      <c r="M919" s="698"/>
      <c r="N919" s="698"/>
      <c r="O919" s="698"/>
      <c r="P919" s="698"/>
      <c r="Q919" s="698"/>
    </row>
    <row r="920" ht="25.15" customHeight="true" x14ac:dyDescent="0.2">
      <c r="C920" s="698"/>
      <c r="D920" s="698"/>
      <c r="E920" s="698"/>
      <c r="F920" s="698"/>
      <c r="G920" s="698"/>
      <c r="H920" s="698"/>
      <c r="I920" s="698"/>
      <c r="J920" s="698"/>
      <c r="K920" s="698"/>
      <c r="L920" s="698"/>
      <c r="M920" s="698"/>
      <c r="N920" s="698"/>
      <c r="O920" s="698"/>
      <c r="P920" s="698"/>
      <c r="Q920" s="698"/>
    </row>
    <row r="921" ht="25.15" customHeight="true" x14ac:dyDescent="0.2">
      <c r="C921" s="698"/>
      <c r="D921" s="698"/>
      <c r="E921" s="698"/>
      <c r="F921" s="698"/>
      <c r="G921" s="698"/>
      <c r="H921" s="698"/>
      <c r="I921" s="698"/>
      <c r="J921" s="698"/>
      <c r="K921" s="698"/>
      <c r="L921" s="698"/>
      <c r="M921" s="698"/>
      <c r="N921" s="698"/>
      <c r="O921" s="698"/>
      <c r="P921" s="698"/>
      <c r="Q921" s="698"/>
    </row>
    <row r="922" ht="25.15" customHeight="true" x14ac:dyDescent="0.2">
      <c r="C922" s="698"/>
      <c r="D922" s="698"/>
      <c r="E922" s="698"/>
      <c r="F922" s="698"/>
      <c r="G922" s="698"/>
      <c r="H922" s="698"/>
      <c r="I922" s="698"/>
      <c r="J922" s="698"/>
      <c r="K922" s="698"/>
      <c r="L922" s="698"/>
      <c r="M922" s="698"/>
      <c r="N922" s="698"/>
      <c r="O922" s="698"/>
      <c r="P922" s="698"/>
      <c r="Q922" s="698"/>
    </row>
    <row r="923" ht="25.15" customHeight="true" x14ac:dyDescent="0.2">
      <c r="C923" s="698"/>
      <c r="D923" s="698"/>
      <c r="E923" s="698"/>
      <c r="F923" s="698"/>
      <c r="G923" s="698"/>
      <c r="H923" s="698"/>
      <c r="I923" s="698"/>
      <c r="J923" s="698"/>
      <c r="K923" s="698"/>
      <c r="L923" s="698"/>
      <c r="M923" s="698"/>
      <c r="N923" s="698"/>
      <c r="O923" s="698"/>
      <c r="P923" s="698"/>
      <c r="Q923" s="698"/>
    </row>
    <row r="924" ht="25.15" customHeight="true" x14ac:dyDescent="0.2">
      <c r="C924" s="698"/>
      <c r="D924" s="698"/>
      <c r="E924" s="698"/>
      <c r="F924" s="698"/>
      <c r="G924" s="698"/>
      <c r="H924" s="698"/>
      <c r="I924" s="698"/>
      <c r="J924" s="698"/>
      <c r="K924" s="698"/>
      <c r="L924" s="698"/>
      <c r="M924" s="698"/>
      <c r="N924" s="698"/>
      <c r="O924" s="698"/>
      <c r="P924" s="698"/>
      <c r="Q924" s="698"/>
    </row>
    <row r="925" ht="25.15" customHeight="true" x14ac:dyDescent="0.2">
      <c r="C925" s="698"/>
      <c r="D925" s="698"/>
      <c r="E925" s="698"/>
      <c r="F925" s="698"/>
      <c r="G925" s="698"/>
      <c r="H925" s="698"/>
      <c r="I925" s="698"/>
      <c r="J925" s="698"/>
      <c r="K925" s="698"/>
      <c r="L925" s="698"/>
      <c r="M925" s="698"/>
      <c r="N925" s="698"/>
      <c r="O925" s="698"/>
      <c r="P925" s="698"/>
      <c r="Q925" s="698"/>
    </row>
    <row r="926" ht="25.15" customHeight="true" x14ac:dyDescent="0.2">
      <c r="C926" s="698"/>
      <c r="D926" s="698"/>
      <c r="E926" s="698"/>
      <c r="F926" s="698"/>
      <c r="G926" s="698"/>
      <c r="H926" s="698"/>
      <c r="I926" s="698"/>
      <c r="J926" s="698"/>
      <c r="K926" s="698"/>
      <c r="L926" s="698"/>
      <c r="M926" s="698"/>
      <c r="N926" s="698"/>
      <c r="O926" s="698"/>
      <c r="P926" s="698"/>
      <c r="Q926" s="698"/>
    </row>
    <row r="927" ht="25.15" customHeight="true" x14ac:dyDescent="0.2">
      <c r="C927" s="698"/>
      <c r="D927" s="698"/>
      <c r="E927" s="698"/>
      <c r="F927" s="698"/>
      <c r="G927" s="698"/>
      <c r="H927" s="698"/>
      <c r="I927" s="698"/>
      <c r="J927" s="698"/>
      <c r="K927" s="698"/>
      <c r="L927" s="698"/>
      <c r="M927" s="698"/>
      <c r="N927" s="698"/>
      <c r="O927" s="698"/>
      <c r="P927" s="698"/>
      <c r="Q927" s="698"/>
    </row>
    <row r="928" ht="25.15" customHeight="true" x14ac:dyDescent="0.2">
      <c r="C928" s="698"/>
      <c r="D928" s="698"/>
      <c r="E928" s="698"/>
      <c r="F928" s="698"/>
      <c r="G928" s="698"/>
      <c r="H928" s="698"/>
      <c r="I928" s="698"/>
      <c r="J928" s="698"/>
      <c r="K928" s="698"/>
      <c r="L928" s="698"/>
      <c r="M928" s="698"/>
      <c r="N928" s="698"/>
      <c r="O928" s="698"/>
      <c r="P928" s="698"/>
      <c r="Q928" s="698"/>
    </row>
    <row r="929" ht="25.15" customHeight="true" x14ac:dyDescent="0.2">
      <c r="C929" s="698"/>
      <c r="D929" s="698"/>
      <c r="E929" s="698"/>
      <c r="F929" s="698"/>
      <c r="G929" s="698"/>
      <c r="H929" s="698"/>
      <c r="I929" s="698"/>
      <c r="J929" s="698"/>
      <c r="K929" s="698"/>
      <c r="L929" s="698"/>
      <c r="M929" s="698"/>
      <c r="N929" s="698"/>
      <c r="O929" s="698"/>
      <c r="P929" s="698"/>
      <c r="Q929" s="698"/>
    </row>
    <row r="930" ht="25.15" customHeight="true" x14ac:dyDescent="0.2">
      <c r="C930" s="698"/>
      <c r="D930" s="698"/>
      <c r="E930" s="698"/>
      <c r="F930" s="698"/>
      <c r="G930" s="698"/>
      <c r="H930" s="698"/>
      <c r="I930" s="698"/>
      <c r="J930" s="698"/>
      <c r="K930" s="698"/>
      <c r="L930" s="698"/>
      <c r="M930" s="698"/>
      <c r="N930" s="698"/>
      <c r="O930" s="698"/>
      <c r="P930" s="698"/>
      <c r="Q930" s="698"/>
    </row>
    <row r="931" ht="25.15" customHeight="true" x14ac:dyDescent="0.2">
      <c r="C931" s="698"/>
      <c r="D931" s="698"/>
      <c r="E931" s="698"/>
      <c r="F931" s="698"/>
      <c r="G931" s="698"/>
      <c r="H931" s="698"/>
      <c r="I931" s="698"/>
      <c r="J931" s="698"/>
      <c r="K931" s="698"/>
      <c r="L931" s="698"/>
      <c r="M931" s="698"/>
      <c r="N931" s="698"/>
      <c r="O931" s="698"/>
      <c r="P931" s="698"/>
      <c r="Q931" s="698"/>
    </row>
    <row r="932" ht="25.15" customHeight="true" x14ac:dyDescent="0.2">
      <c r="C932" s="698"/>
      <c r="D932" s="698"/>
      <c r="E932" s="698"/>
      <c r="F932" s="698"/>
      <c r="G932" s="698"/>
      <c r="H932" s="698"/>
      <c r="I932" s="698"/>
      <c r="J932" s="698"/>
      <c r="K932" s="698"/>
      <c r="L932" s="698"/>
      <c r="M932" s="698"/>
      <c r="N932" s="698"/>
      <c r="O932" s="698"/>
      <c r="P932" s="698"/>
      <c r="Q932" s="698"/>
    </row>
    <row r="933" ht="25.15" customHeight="true" x14ac:dyDescent="0.2">
      <c r="C933" s="698"/>
      <c r="D933" s="698"/>
      <c r="E933" s="698"/>
      <c r="F933" s="698"/>
      <c r="G933" s="698"/>
      <c r="H933" s="698"/>
      <c r="I933" s="698"/>
      <c r="J933" s="698"/>
      <c r="K933" s="698"/>
      <c r="L933" s="698"/>
      <c r="M933" s="698"/>
      <c r="N933" s="698"/>
      <c r="O933" s="698"/>
      <c r="P933" s="698"/>
      <c r="Q933" s="698"/>
    </row>
    <row r="934" ht="25.15" customHeight="true" x14ac:dyDescent="0.2">
      <c r="C934" s="698"/>
      <c r="D934" s="698"/>
      <c r="E934" s="698"/>
      <c r="F934" s="698"/>
      <c r="G934" s="698"/>
      <c r="H934" s="698"/>
      <c r="I934" s="698"/>
      <c r="J934" s="698"/>
      <c r="K934" s="698"/>
      <c r="L934" s="698"/>
      <c r="M934" s="698"/>
      <c r="N934" s="698"/>
      <c r="O934" s="698"/>
      <c r="P934" s="698"/>
      <c r="Q934" s="698"/>
    </row>
    <row r="935" ht="25.15" customHeight="true" x14ac:dyDescent="0.2">
      <c r="C935" s="698"/>
      <c r="D935" s="698"/>
      <c r="E935" s="698"/>
      <c r="F935" s="698"/>
      <c r="G935" s="698"/>
      <c r="H935" s="698"/>
      <c r="I935" s="698"/>
      <c r="J935" s="698"/>
      <c r="K935" s="698"/>
      <c r="L935" s="698"/>
      <c r="M935" s="698"/>
      <c r="N935" s="698"/>
      <c r="O935" s="698"/>
      <c r="P935" s="698"/>
      <c r="Q935" s="698"/>
    </row>
    <row r="936" ht="25.15" customHeight="true" x14ac:dyDescent="0.2">
      <c r="C936" s="698"/>
      <c r="D936" s="698"/>
      <c r="E936" s="698"/>
      <c r="F936" s="698"/>
      <c r="G936" s="698"/>
      <c r="H936" s="698"/>
      <c r="I936" s="698"/>
      <c r="J936" s="698"/>
      <c r="K936" s="698"/>
      <c r="L936" s="698"/>
      <c r="M936" s="698"/>
      <c r="N936" s="698"/>
      <c r="O936" s="698"/>
      <c r="P936" s="698"/>
      <c r="Q936" s="698"/>
    </row>
    <row r="937" ht="25.15" customHeight="true" x14ac:dyDescent="0.2">
      <c r="C937" s="698"/>
      <c r="D937" s="698"/>
      <c r="E937" s="698"/>
      <c r="F937" s="698"/>
      <c r="G937" s="698"/>
      <c r="H937" s="698"/>
      <c r="I937" s="698"/>
      <c r="J937" s="698"/>
      <c r="K937" s="698"/>
      <c r="L937" s="698"/>
      <c r="M937" s="698"/>
      <c r="N937" s="698"/>
      <c r="O937" s="698"/>
      <c r="P937" s="698"/>
      <c r="Q937" s="698"/>
    </row>
    <row r="938" ht="25.15" customHeight="true" x14ac:dyDescent="0.2">
      <c r="C938" s="698"/>
      <c r="D938" s="698"/>
      <c r="E938" s="698"/>
      <c r="F938" s="698"/>
      <c r="G938" s="698"/>
      <c r="H938" s="698"/>
      <c r="I938" s="698"/>
      <c r="J938" s="698"/>
      <c r="K938" s="698"/>
      <c r="L938" s="698"/>
      <c r="M938" s="698"/>
      <c r="N938" s="698"/>
      <c r="O938" s="698"/>
      <c r="P938" s="698"/>
      <c r="Q938" s="698"/>
    </row>
    <row r="939" ht="25.15" customHeight="true" x14ac:dyDescent="0.2">
      <c r="C939" s="698"/>
      <c r="D939" s="698"/>
      <c r="E939" s="698"/>
      <c r="F939" s="698"/>
      <c r="G939" s="698"/>
      <c r="H939" s="698"/>
      <c r="I939" s="698"/>
      <c r="J939" s="698"/>
      <c r="K939" s="698"/>
      <c r="L939" s="698"/>
      <c r="M939" s="698"/>
      <c r="N939" s="698"/>
      <c r="O939" s="698"/>
      <c r="P939" s="698"/>
      <c r="Q939" s="698"/>
    </row>
    <row r="940" ht="25.15" customHeight="true" x14ac:dyDescent="0.2">
      <c r="C940" s="698"/>
      <c r="D940" s="698"/>
      <c r="E940" s="698"/>
      <c r="F940" s="698"/>
      <c r="G940" s="698"/>
      <c r="H940" s="698"/>
      <c r="I940" s="698"/>
      <c r="J940" s="698"/>
      <c r="K940" s="698"/>
      <c r="L940" s="698"/>
      <c r="M940" s="698"/>
      <c r="N940" s="698"/>
      <c r="O940" s="698"/>
      <c r="P940" s="698"/>
      <c r="Q940" s="698"/>
    </row>
    <row r="941" ht="25.15" customHeight="true" x14ac:dyDescent="0.2">
      <c r="C941" s="698"/>
      <c r="D941" s="698"/>
      <c r="E941" s="698"/>
      <c r="F941" s="698"/>
      <c r="G941" s="698"/>
      <c r="H941" s="698"/>
      <c r="I941" s="698"/>
      <c r="J941" s="698"/>
      <c r="K941" s="698"/>
      <c r="L941" s="698"/>
      <c r="M941" s="698"/>
      <c r="N941" s="698"/>
      <c r="O941" s="698"/>
      <c r="P941" s="698"/>
      <c r="Q941" s="698"/>
    </row>
    <row r="942" ht="25.15" customHeight="true" x14ac:dyDescent="0.2">
      <c r="C942" s="698"/>
      <c r="D942" s="698"/>
      <c r="E942" s="698"/>
      <c r="F942" s="698"/>
      <c r="G942" s="698"/>
      <c r="H942" s="698"/>
      <c r="I942" s="698"/>
      <c r="J942" s="698"/>
      <c r="K942" s="698"/>
      <c r="L942" s="698"/>
      <c r="M942" s="698"/>
      <c r="N942" s="698"/>
      <c r="O942" s="698"/>
      <c r="P942" s="698"/>
      <c r="Q942" s="698"/>
    </row>
    <row r="943" ht="25.15" customHeight="true" x14ac:dyDescent="0.2">
      <c r="C943" s="698"/>
      <c r="D943" s="698"/>
      <c r="E943" s="698"/>
      <c r="F943" s="698"/>
      <c r="G943" s="698"/>
      <c r="H943" s="698"/>
      <c r="I943" s="698"/>
      <c r="J943" s="698"/>
      <c r="K943" s="698"/>
      <c r="L943" s="698"/>
      <c r="M943" s="698"/>
      <c r="N943" s="698"/>
      <c r="O943" s="698"/>
      <c r="P943" s="698"/>
      <c r="Q943" s="698"/>
    </row>
    <row r="944" ht="25.15" customHeight="true" x14ac:dyDescent="0.2">
      <c r="C944" s="698"/>
      <c r="D944" s="698"/>
      <c r="E944" s="698"/>
      <c r="F944" s="698"/>
      <c r="G944" s="698"/>
      <c r="H944" s="698"/>
      <c r="I944" s="698"/>
      <c r="J944" s="698"/>
      <c r="K944" s="698"/>
      <c r="L944" s="698"/>
      <c r="M944" s="698"/>
      <c r="N944" s="698"/>
      <c r="O944" s="698"/>
      <c r="P944" s="698"/>
      <c r="Q944" s="698"/>
    </row>
    <row r="945" ht="25.15" customHeight="true" x14ac:dyDescent="0.2">
      <c r="C945" s="698"/>
      <c r="D945" s="698"/>
      <c r="E945" s="698"/>
      <c r="F945" s="698"/>
      <c r="G945" s="698"/>
      <c r="H945" s="698"/>
      <c r="I945" s="698"/>
      <c r="J945" s="698"/>
      <c r="K945" s="698"/>
      <c r="L945" s="698"/>
      <c r="M945" s="698"/>
      <c r="N945" s="698"/>
      <c r="O945" s="698"/>
      <c r="P945" s="698"/>
      <c r="Q945" s="698"/>
    </row>
    <row r="946" ht="25.15" customHeight="true" x14ac:dyDescent="0.2">
      <c r="C946" s="698"/>
      <c r="D946" s="698"/>
      <c r="E946" s="698"/>
      <c r="F946" s="698"/>
      <c r="G946" s="698"/>
      <c r="H946" s="698"/>
      <c r="I946" s="698"/>
      <c r="J946" s="698"/>
      <c r="K946" s="698"/>
      <c r="L946" s="698"/>
      <c r="M946" s="698"/>
      <c r="N946" s="698"/>
      <c r="O946" s="698"/>
      <c r="P946" s="698"/>
      <c r="Q946" s="698"/>
    </row>
    <row r="947" ht="25.15" customHeight="true" x14ac:dyDescent="0.2">
      <c r="C947" s="698"/>
      <c r="D947" s="698"/>
      <c r="E947" s="698"/>
      <c r="F947" s="698"/>
      <c r="G947" s="698"/>
      <c r="H947" s="698"/>
      <c r="I947" s="698"/>
      <c r="J947" s="698"/>
      <c r="K947" s="698"/>
      <c r="L947" s="698"/>
      <c r="M947" s="698"/>
      <c r="N947" s="698"/>
      <c r="O947" s="698"/>
      <c r="P947" s="698"/>
      <c r="Q947" s="698"/>
    </row>
    <row r="948" ht="25.15" customHeight="true" x14ac:dyDescent="0.2">
      <c r="C948" s="698"/>
      <c r="D948" s="698"/>
      <c r="E948" s="698"/>
      <c r="F948" s="698"/>
      <c r="G948" s="698"/>
      <c r="H948" s="698"/>
      <c r="I948" s="698"/>
      <c r="J948" s="698"/>
      <c r="K948" s="698"/>
      <c r="L948" s="698"/>
      <c r="M948" s="698"/>
      <c r="N948" s="698"/>
      <c r="O948" s="698"/>
      <c r="P948" s="698"/>
      <c r="Q948" s="698"/>
    </row>
    <row r="949" ht="25.15" customHeight="true" x14ac:dyDescent="0.2">
      <c r="C949" s="698"/>
      <c r="D949" s="698"/>
      <c r="E949" s="698"/>
      <c r="F949" s="698"/>
      <c r="G949" s="698"/>
      <c r="H949" s="698"/>
      <c r="I949" s="698"/>
      <c r="J949" s="698"/>
      <c r="K949" s="698"/>
      <c r="L949" s="698"/>
      <c r="M949" s="698"/>
      <c r="N949" s="698"/>
      <c r="O949" s="698"/>
      <c r="P949" s="698"/>
      <c r="Q949" s="698"/>
    </row>
    <row r="950" ht="25.15" customHeight="true" x14ac:dyDescent="0.2">
      <c r="C950" s="698"/>
      <c r="D950" s="698"/>
      <c r="E950" s="698"/>
      <c r="F950" s="698"/>
      <c r="G950" s="698"/>
      <c r="H950" s="698"/>
      <c r="I950" s="698"/>
      <c r="J950" s="698"/>
      <c r="K950" s="698"/>
      <c r="L950" s="698"/>
      <c r="M950" s="698"/>
      <c r="N950" s="698"/>
      <c r="O950" s="698"/>
      <c r="P950" s="698"/>
      <c r="Q950" s="698"/>
    </row>
    <row r="951" ht="25.15" customHeight="true" x14ac:dyDescent="0.2">
      <c r="C951" s="698"/>
      <c r="D951" s="698"/>
      <c r="E951" s="698"/>
      <c r="F951" s="698"/>
      <c r="G951" s="698"/>
      <c r="H951" s="698"/>
      <c r="I951" s="698"/>
      <c r="J951" s="698"/>
      <c r="K951" s="698"/>
      <c r="L951" s="698"/>
      <c r="M951" s="698"/>
      <c r="N951" s="698"/>
      <c r="O951" s="698"/>
      <c r="P951" s="698"/>
      <c r="Q951" s="698"/>
    </row>
    <row r="952" ht="25.15" customHeight="true" x14ac:dyDescent="0.2">
      <c r="C952" s="698"/>
      <c r="D952" s="698"/>
      <c r="E952" s="698"/>
      <c r="F952" s="698"/>
      <c r="G952" s="698"/>
      <c r="H952" s="698"/>
      <c r="I952" s="698"/>
      <c r="J952" s="698"/>
      <c r="K952" s="698"/>
      <c r="L952" s="698"/>
      <c r="M952" s="698"/>
      <c r="N952" s="698"/>
      <c r="O952" s="698"/>
      <c r="P952" s="698"/>
      <c r="Q952" s="698"/>
    </row>
    <row r="953" ht="25.15" customHeight="true" x14ac:dyDescent="0.2">
      <c r="C953" s="698"/>
      <c r="D953" s="698"/>
      <c r="E953" s="698"/>
      <c r="F953" s="698"/>
      <c r="G953" s="698"/>
      <c r="H953" s="698"/>
      <c r="I953" s="698"/>
      <c r="J953" s="698"/>
      <c r="K953" s="698"/>
      <c r="L953" s="698"/>
      <c r="M953" s="698"/>
      <c r="N953" s="698"/>
      <c r="O953" s="698"/>
      <c r="P953" s="698"/>
      <c r="Q953" s="698"/>
    </row>
    <row r="954" ht="25.15" customHeight="true" x14ac:dyDescent="0.2">
      <c r="C954" s="698"/>
      <c r="D954" s="698"/>
      <c r="E954" s="698"/>
      <c r="F954" s="698"/>
      <c r="G954" s="698"/>
      <c r="H954" s="698"/>
      <c r="I954" s="698"/>
      <c r="J954" s="698"/>
      <c r="K954" s="698"/>
      <c r="L954" s="698"/>
      <c r="M954" s="698"/>
      <c r="N954" s="698"/>
      <c r="O954" s="698"/>
      <c r="P954" s="698"/>
      <c r="Q954" s="698"/>
    </row>
    <row r="955" ht="25.15" customHeight="true" x14ac:dyDescent="0.2">
      <c r="C955" s="698"/>
      <c r="D955" s="698"/>
      <c r="E955" s="698"/>
      <c r="F955" s="698"/>
      <c r="G955" s="698"/>
      <c r="H955" s="698"/>
      <c r="I955" s="698"/>
      <c r="J955" s="698"/>
      <c r="K955" s="698"/>
      <c r="L955" s="698"/>
      <c r="M955" s="698"/>
      <c r="N955" s="698"/>
      <c r="O955" s="698"/>
      <c r="P955" s="698"/>
      <c r="Q955" s="698"/>
    </row>
    <row r="956" ht="25.15" customHeight="true" x14ac:dyDescent="0.2">
      <c r="C956" s="698"/>
      <c r="D956" s="698"/>
      <c r="E956" s="698"/>
      <c r="F956" s="698"/>
      <c r="G956" s="698"/>
      <c r="H956" s="698"/>
      <c r="I956" s="698"/>
      <c r="J956" s="698"/>
      <c r="K956" s="698"/>
      <c r="L956" s="698"/>
      <c r="M956" s="698"/>
      <c r="N956" s="698"/>
      <c r="O956" s="698"/>
      <c r="P956" s="698"/>
      <c r="Q956" s="698"/>
    </row>
    <row r="957" ht="25.15" customHeight="true" x14ac:dyDescent="0.2">
      <c r="C957" s="698"/>
      <c r="D957" s="698"/>
      <c r="E957" s="698"/>
      <c r="F957" s="698"/>
      <c r="G957" s="698"/>
      <c r="H957" s="698"/>
      <c r="I957" s="698"/>
      <c r="J957" s="698"/>
      <c r="K957" s="698"/>
      <c r="L957" s="698"/>
      <c r="M957" s="698"/>
      <c r="N957" s="698"/>
      <c r="O957" s="698"/>
      <c r="P957" s="698"/>
      <c r="Q957" s="698"/>
    </row>
    <row r="958" ht="25.15" customHeight="true" x14ac:dyDescent="0.2">
      <c r="C958" s="698"/>
      <c r="D958" s="698"/>
      <c r="E958" s="698"/>
      <c r="F958" s="698"/>
      <c r="G958" s="698"/>
      <c r="H958" s="698"/>
      <c r="I958" s="698"/>
      <c r="J958" s="698"/>
      <c r="K958" s="698"/>
      <c r="L958" s="698"/>
      <c r="M958" s="698"/>
      <c r="N958" s="698"/>
      <c r="O958" s="698"/>
      <c r="P958" s="698"/>
      <c r="Q958" s="698"/>
    </row>
    <row r="959" ht="25.15" customHeight="true" x14ac:dyDescent="0.2">
      <c r="C959" s="698"/>
      <c r="D959" s="698"/>
      <c r="E959" s="698"/>
      <c r="F959" s="698"/>
      <c r="G959" s="698"/>
      <c r="H959" s="698"/>
      <c r="I959" s="698"/>
      <c r="J959" s="698"/>
      <c r="K959" s="698"/>
      <c r="L959" s="698"/>
      <c r="M959" s="698"/>
      <c r="N959" s="698"/>
      <c r="O959" s="698"/>
      <c r="P959" s="698"/>
      <c r="Q959" s="698"/>
    </row>
    <row r="960" ht="25.15" customHeight="true" x14ac:dyDescent="0.2">
      <c r="C960" s="698"/>
      <c r="D960" s="698"/>
      <c r="E960" s="698"/>
      <c r="F960" s="698"/>
      <c r="G960" s="698"/>
      <c r="H960" s="698"/>
      <c r="I960" s="698"/>
      <c r="J960" s="698"/>
      <c r="K960" s="698"/>
      <c r="L960" s="698"/>
      <c r="M960" s="698"/>
      <c r="N960" s="698"/>
      <c r="O960" s="698"/>
      <c r="P960" s="698"/>
      <c r="Q960" s="698"/>
    </row>
    <row r="961" ht="25.15" customHeight="true" x14ac:dyDescent="0.2">
      <c r="C961" s="698"/>
      <c r="D961" s="698"/>
      <c r="E961" s="698"/>
      <c r="F961" s="698"/>
      <c r="G961" s="698"/>
      <c r="H961" s="698"/>
      <c r="I961" s="698"/>
      <c r="J961" s="698"/>
      <c r="K961" s="698"/>
      <c r="L961" s="698"/>
      <c r="M961" s="698"/>
      <c r="N961" s="698"/>
      <c r="O961" s="698"/>
      <c r="P961" s="698"/>
      <c r="Q961" s="698"/>
    </row>
    <row r="962" ht="25.15" customHeight="true" x14ac:dyDescent="0.2">
      <c r="C962" s="698"/>
      <c r="D962" s="698"/>
      <c r="E962" s="698"/>
      <c r="F962" s="698"/>
      <c r="G962" s="698"/>
      <c r="H962" s="698"/>
      <c r="I962" s="698"/>
      <c r="J962" s="698"/>
      <c r="K962" s="698"/>
      <c r="L962" s="698"/>
      <c r="M962" s="698"/>
      <c r="N962" s="698"/>
      <c r="O962" s="698"/>
      <c r="P962" s="698"/>
      <c r="Q962" s="698"/>
    </row>
    <row r="963" ht="25.15" customHeight="true" x14ac:dyDescent="0.2">
      <c r="C963" s="698"/>
      <c r="D963" s="698"/>
      <c r="E963" s="698"/>
      <c r="F963" s="698"/>
      <c r="G963" s="698"/>
      <c r="H963" s="698"/>
      <c r="I963" s="698"/>
      <c r="J963" s="698"/>
      <c r="K963" s="698"/>
      <c r="L963" s="698"/>
      <c r="M963" s="698"/>
      <c r="N963" s="698"/>
      <c r="O963" s="698"/>
      <c r="P963" s="698"/>
      <c r="Q963" s="698"/>
    </row>
    <row r="964" ht="25.15" customHeight="true" x14ac:dyDescent="0.2">
      <c r="C964" s="698"/>
      <c r="D964" s="698"/>
      <c r="E964" s="698"/>
      <c r="F964" s="698"/>
      <c r="G964" s="698"/>
      <c r="H964" s="698"/>
      <c r="I964" s="698"/>
      <c r="J964" s="698"/>
      <c r="K964" s="698"/>
      <c r="L964" s="698"/>
      <c r="M964" s="698"/>
      <c r="N964" s="698"/>
      <c r="O964" s="698"/>
      <c r="P964" s="698"/>
      <c r="Q964" s="698"/>
    </row>
    <row r="965" ht="25.15" customHeight="true" x14ac:dyDescent="0.2">
      <c r="C965" s="698"/>
      <c r="D965" s="698"/>
      <c r="E965" s="698"/>
      <c r="F965" s="698"/>
      <c r="G965" s="698"/>
      <c r="H965" s="698"/>
      <c r="I965" s="698"/>
      <c r="J965" s="698"/>
      <c r="K965" s="698"/>
      <c r="L965" s="698"/>
      <c r="M965" s="698"/>
      <c r="N965" s="698"/>
      <c r="O965" s="698"/>
      <c r="P965" s="698"/>
      <c r="Q965" s="698"/>
    </row>
    <row r="966" ht="25.15" customHeight="true" x14ac:dyDescent="0.2">
      <c r="C966" s="698"/>
      <c r="D966" s="698"/>
      <c r="E966" s="698"/>
      <c r="F966" s="698"/>
      <c r="G966" s="698"/>
      <c r="H966" s="698"/>
      <c r="I966" s="698"/>
      <c r="J966" s="698"/>
      <c r="K966" s="698"/>
      <c r="L966" s="698"/>
      <c r="M966" s="698"/>
      <c r="N966" s="698"/>
      <c r="O966" s="698"/>
      <c r="P966" s="698"/>
      <c r="Q966" s="698"/>
    </row>
    <row r="967" ht="25.15" customHeight="true" x14ac:dyDescent="0.2">
      <c r="C967" s="698"/>
      <c r="D967" s="698"/>
      <c r="E967" s="698"/>
      <c r="F967" s="698"/>
      <c r="G967" s="698"/>
      <c r="H967" s="698"/>
      <c r="I967" s="698"/>
      <c r="J967" s="698"/>
      <c r="K967" s="698"/>
      <c r="L967" s="698"/>
      <c r="M967" s="698"/>
      <c r="N967" s="698"/>
      <c r="O967" s="698"/>
      <c r="P967" s="698"/>
      <c r="Q967" s="698"/>
    </row>
    <row r="968" ht="25.15" customHeight="true" x14ac:dyDescent="0.2">
      <c r="C968" s="698"/>
      <c r="D968" s="698"/>
      <c r="E968" s="698"/>
      <c r="F968" s="698"/>
      <c r="G968" s="698"/>
      <c r="H968" s="698"/>
      <c r="I968" s="698"/>
      <c r="J968" s="698"/>
      <c r="K968" s="698"/>
      <c r="L968" s="698"/>
      <c r="M968" s="698"/>
      <c r="N968" s="698"/>
      <c r="O968" s="698"/>
      <c r="P968" s="698"/>
      <c r="Q968" s="698"/>
    </row>
    <row r="969" ht="25.15" customHeight="true" x14ac:dyDescent="0.2">
      <c r="C969" s="698"/>
      <c r="D969" s="698"/>
      <c r="E969" s="698"/>
      <c r="F969" s="698"/>
      <c r="G969" s="698"/>
      <c r="H969" s="698"/>
      <c r="I969" s="698"/>
      <c r="J969" s="698"/>
      <c r="K969" s="698"/>
      <c r="L969" s="698"/>
      <c r="M969" s="698"/>
      <c r="N969" s="698"/>
      <c r="O969" s="698"/>
      <c r="P969" s="698"/>
      <c r="Q969" s="698"/>
    </row>
    <row r="970" ht="25.15" customHeight="true" x14ac:dyDescent="0.2">
      <c r="C970" s="698"/>
      <c r="D970" s="698"/>
      <c r="E970" s="698"/>
      <c r="F970" s="698"/>
      <c r="G970" s="698"/>
      <c r="H970" s="698"/>
      <c r="I970" s="698"/>
      <c r="J970" s="698"/>
      <c r="K970" s="698"/>
      <c r="L970" s="698"/>
      <c r="M970" s="698"/>
      <c r="N970" s="698"/>
      <c r="O970" s="698"/>
      <c r="P970" s="698"/>
      <c r="Q970" s="698"/>
    </row>
    <row r="971" ht="25.15" customHeight="true" x14ac:dyDescent="0.2">
      <c r="C971" s="698"/>
      <c r="D971" s="698"/>
      <c r="E971" s="698"/>
      <c r="F971" s="698"/>
      <c r="G971" s="698"/>
      <c r="H971" s="698"/>
      <c r="I971" s="698"/>
      <c r="J971" s="698"/>
      <c r="K971" s="698"/>
      <c r="L971" s="698"/>
      <c r="M971" s="698"/>
      <c r="N971" s="698"/>
      <c r="O971" s="698"/>
      <c r="P971" s="698"/>
      <c r="Q971" s="698"/>
    </row>
    <row r="972" ht="25.15" customHeight="true" x14ac:dyDescent="0.2">
      <c r="C972" s="698"/>
      <c r="D972" s="698"/>
      <c r="E972" s="698"/>
      <c r="F972" s="698"/>
      <c r="G972" s="698"/>
      <c r="H972" s="698"/>
      <c r="I972" s="698"/>
      <c r="J972" s="698"/>
      <c r="K972" s="698"/>
      <c r="L972" s="698"/>
      <c r="M972" s="698"/>
      <c r="N972" s="698"/>
      <c r="O972" s="698"/>
      <c r="P972" s="698"/>
      <c r="Q972" s="698"/>
    </row>
    <row r="973" ht="25.15" customHeight="true" x14ac:dyDescent="0.2">
      <c r="C973" s="698"/>
      <c r="D973" s="698"/>
      <c r="E973" s="698"/>
      <c r="F973" s="698"/>
      <c r="G973" s="698"/>
      <c r="H973" s="698"/>
      <c r="I973" s="698"/>
      <c r="J973" s="698"/>
      <c r="K973" s="698"/>
      <c r="L973" s="698"/>
      <c r="M973" s="698"/>
      <c r="N973" s="698"/>
      <c r="O973" s="698"/>
      <c r="P973" s="698"/>
      <c r="Q973" s="698"/>
    </row>
    <row r="974" ht="25.15" customHeight="true" x14ac:dyDescent="0.2">
      <c r="C974" s="698"/>
      <c r="D974" s="698"/>
      <c r="E974" s="698"/>
      <c r="F974" s="698"/>
      <c r="G974" s="698"/>
      <c r="H974" s="698"/>
      <c r="I974" s="698"/>
      <c r="J974" s="698"/>
      <c r="K974" s="698"/>
      <c r="L974" s="698"/>
      <c r="M974" s="698"/>
      <c r="N974" s="698"/>
      <c r="O974" s="698"/>
      <c r="P974" s="698"/>
      <c r="Q974" s="698"/>
    </row>
    <row r="975" ht="25.15" customHeight="true" x14ac:dyDescent="0.2">
      <c r="C975" s="698"/>
      <c r="D975" s="698"/>
      <c r="E975" s="698"/>
      <c r="F975" s="698"/>
      <c r="G975" s="698"/>
      <c r="H975" s="698"/>
      <c r="I975" s="698"/>
      <c r="J975" s="698"/>
      <c r="K975" s="698"/>
      <c r="L975" s="698"/>
      <c r="M975" s="698"/>
      <c r="N975" s="698"/>
      <c r="O975" s="698"/>
      <c r="P975" s="698"/>
      <c r="Q975" s="698"/>
    </row>
    <row r="976" ht="25.15" customHeight="true" x14ac:dyDescent="0.2">
      <c r="C976" s="698"/>
      <c r="D976" s="698"/>
      <c r="E976" s="698"/>
      <c r="F976" s="698"/>
      <c r="G976" s="698"/>
      <c r="H976" s="698"/>
      <c r="I976" s="698"/>
      <c r="J976" s="698"/>
      <c r="K976" s="698"/>
      <c r="L976" s="698"/>
      <c r="M976" s="698"/>
      <c r="N976" s="698"/>
      <c r="O976" s="698"/>
      <c r="P976" s="698"/>
      <c r="Q976" s="698"/>
    </row>
    <row r="977" ht="25.15" customHeight="true" x14ac:dyDescent="0.2">
      <c r="C977" s="698"/>
      <c r="D977" s="698"/>
      <c r="E977" s="698"/>
      <c r="F977" s="698"/>
      <c r="G977" s="698"/>
      <c r="H977" s="698"/>
      <c r="I977" s="698"/>
      <c r="J977" s="698"/>
      <c r="K977" s="698"/>
      <c r="L977" s="698"/>
      <c r="M977" s="698"/>
      <c r="N977" s="698"/>
      <c r="O977" s="698"/>
      <c r="P977" s="698"/>
      <c r="Q977" s="698"/>
    </row>
    <row r="978" ht="25.15" customHeight="true" x14ac:dyDescent="0.2">
      <c r="C978" s="698"/>
      <c r="D978" s="698"/>
      <c r="E978" s="698"/>
      <c r="F978" s="698"/>
      <c r="G978" s="698"/>
      <c r="H978" s="698"/>
      <c r="I978" s="698"/>
      <c r="J978" s="698"/>
      <c r="K978" s="698"/>
      <c r="L978" s="698"/>
      <c r="M978" s="698"/>
      <c r="N978" s="698"/>
      <c r="O978" s="698"/>
      <c r="P978" s="698"/>
      <c r="Q978" s="698"/>
    </row>
    <row r="979" ht="25.15" customHeight="true" x14ac:dyDescent="0.2">
      <c r="C979" s="698"/>
      <c r="D979" s="698"/>
      <c r="E979" s="698"/>
      <c r="F979" s="698"/>
      <c r="G979" s="698"/>
      <c r="H979" s="698"/>
      <c r="I979" s="698"/>
      <c r="J979" s="698"/>
      <c r="K979" s="698"/>
      <c r="L979" s="698"/>
      <c r="M979" s="698"/>
      <c r="N979" s="698"/>
      <c r="O979" s="698"/>
      <c r="P979" s="698"/>
      <c r="Q979" s="698"/>
    </row>
    <row r="980" ht="25.15" customHeight="true" x14ac:dyDescent="0.2">
      <c r="C980" s="698"/>
      <c r="D980" s="698"/>
      <c r="E980" s="698"/>
      <c r="F980" s="698"/>
      <c r="G980" s="698"/>
      <c r="H980" s="698"/>
      <c r="I980" s="698"/>
      <c r="J980" s="698"/>
      <c r="K980" s="698"/>
      <c r="L980" s="698"/>
      <c r="M980" s="698"/>
      <c r="N980" s="698"/>
      <c r="O980" s="698"/>
      <c r="P980" s="698"/>
      <c r="Q980" s="698"/>
    </row>
    <row r="981" ht="25.15" customHeight="true" x14ac:dyDescent="0.2">
      <c r="C981" s="698"/>
      <c r="D981" s="698"/>
      <c r="E981" s="698"/>
      <c r="F981" s="698"/>
      <c r="G981" s="698"/>
      <c r="H981" s="698"/>
      <c r="I981" s="698"/>
      <c r="J981" s="698"/>
      <c r="K981" s="698"/>
      <c r="L981" s="698"/>
      <c r="M981" s="698"/>
      <c r="N981" s="698"/>
      <c r="O981" s="698"/>
      <c r="P981" s="698"/>
      <c r="Q981" s="698"/>
    </row>
    <row r="982" ht="25.15" customHeight="true" x14ac:dyDescent="0.2">
      <c r="C982" s="698"/>
      <c r="D982" s="698"/>
      <c r="E982" s="698"/>
      <c r="F982" s="698"/>
      <c r="G982" s="698"/>
      <c r="H982" s="698"/>
      <c r="I982" s="698"/>
      <c r="J982" s="698"/>
      <c r="K982" s="698"/>
      <c r="L982" s="698"/>
      <c r="M982" s="698"/>
      <c r="N982" s="698"/>
      <c r="O982" s="698"/>
      <c r="P982" s="698"/>
      <c r="Q982" s="698"/>
    </row>
    <row r="983" ht="25.15" customHeight="true" x14ac:dyDescent="0.2">
      <c r="C983" s="698"/>
      <c r="D983" s="698"/>
      <c r="E983" s="698"/>
      <c r="F983" s="698"/>
      <c r="G983" s="698"/>
      <c r="H983" s="698"/>
      <c r="I983" s="698"/>
      <c r="J983" s="698"/>
      <c r="K983" s="698"/>
      <c r="L983" s="698"/>
      <c r="M983" s="698"/>
      <c r="N983" s="698"/>
      <c r="O983" s="698"/>
      <c r="P983" s="698"/>
      <c r="Q983" s="698"/>
    </row>
    <row r="984" ht="25.15" customHeight="true" x14ac:dyDescent="0.2">
      <c r="C984" s="698"/>
      <c r="D984" s="698"/>
      <c r="E984" s="698"/>
      <c r="F984" s="698"/>
      <c r="G984" s="698"/>
      <c r="H984" s="698"/>
      <c r="I984" s="698"/>
      <c r="J984" s="698"/>
      <c r="K984" s="698"/>
      <c r="L984" s="698"/>
      <c r="M984" s="698"/>
      <c r="N984" s="698"/>
      <c r="O984" s="698"/>
      <c r="P984" s="698"/>
      <c r="Q984" s="698"/>
    </row>
    <row r="985" ht="25.15" customHeight="true" x14ac:dyDescent="0.2">
      <c r="C985" s="698"/>
      <c r="D985" s="698"/>
      <c r="E985" s="698"/>
      <c r="F985" s="698"/>
      <c r="G985" s="698"/>
      <c r="H985" s="698"/>
      <c r="I985" s="698"/>
      <c r="J985" s="698"/>
      <c r="K985" s="698"/>
      <c r="L985" s="698"/>
      <c r="M985" s="698"/>
      <c r="N985" s="698"/>
      <c r="O985" s="698"/>
      <c r="P985" s="698"/>
      <c r="Q985" s="698"/>
    </row>
    <row r="986" ht="25.15" customHeight="true" x14ac:dyDescent="0.2">
      <c r="C986" s="698"/>
      <c r="D986" s="698"/>
      <c r="E986" s="698"/>
      <c r="F986" s="698"/>
      <c r="G986" s="698"/>
      <c r="H986" s="698"/>
      <c r="I986" s="698"/>
      <c r="J986" s="698"/>
      <c r="K986" s="698"/>
      <c r="L986" s="698"/>
      <c r="M986" s="698"/>
      <c r="N986" s="698"/>
      <c r="O986" s="698"/>
      <c r="P986" s="698"/>
      <c r="Q986" s="698"/>
    </row>
    <row r="987" ht="25.15" customHeight="true" x14ac:dyDescent="0.2">
      <c r="C987" s="698"/>
      <c r="D987" s="698"/>
      <c r="E987" s="698"/>
      <c r="F987" s="698"/>
      <c r="G987" s="698"/>
      <c r="H987" s="698"/>
      <c r="I987" s="698"/>
      <c r="J987" s="698"/>
      <c r="K987" s="698"/>
      <c r="L987" s="698"/>
      <c r="M987" s="698"/>
      <c r="N987" s="698"/>
      <c r="O987" s="698"/>
      <c r="P987" s="698"/>
      <c r="Q987" s="698"/>
    </row>
    <row r="988" ht="25.15" customHeight="true" x14ac:dyDescent="0.2">
      <c r="C988" s="698"/>
      <c r="D988" s="698"/>
      <c r="E988" s="698"/>
      <c r="F988" s="698"/>
      <c r="G988" s="698"/>
      <c r="H988" s="698"/>
      <c r="I988" s="698"/>
      <c r="J988" s="698"/>
      <c r="K988" s="698"/>
      <c r="L988" s="698"/>
      <c r="M988" s="698"/>
      <c r="N988" s="698"/>
      <c r="O988" s="698"/>
      <c r="P988" s="698"/>
      <c r="Q988" s="698"/>
    </row>
    <row r="989" ht="25.15" customHeight="true" x14ac:dyDescent="0.2">
      <c r="C989" s="698"/>
      <c r="D989" s="698"/>
      <c r="E989" s="698"/>
      <c r="F989" s="698"/>
      <c r="G989" s="698"/>
      <c r="H989" s="698"/>
      <c r="I989" s="698"/>
      <c r="J989" s="698"/>
      <c r="K989" s="698"/>
      <c r="L989" s="698"/>
      <c r="M989" s="698"/>
      <c r="N989" s="698"/>
      <c r="O989" s="698"/>
      <c r="P989" s="698"/>
      <c r="Q989" s="698"/>
    </row>
    <row r="990" ht="25.15" customHeight="true" x14ac:dyDescent="0.2">
      <c r="C990" s="698"/>
      <c r="D990" s="698"/>
      <c r="E990" s="698"/>
      <c r="F990" s="698"/>
      <c r="G990" s="698"/>
      <c r="H990" s="698"/>
      <c r="I990" s="698"/>
      <c r="J990" s="698"/>
      <c r="K990" s="698"/>
      <c r="L990" s="698"/>
      <c r="M990" s="698"/>
      <c r="N990" s="698"/>
      <c r="O990" s="698"/>
      <c r="P990" s="698"/>
      <c r="Q990" s="698"/>
    </row>
    <row r="991" ht="25.15" customHeight="true" x14ac:dyDescent="0.2">
      <c r="C991" s="698"/>
      <c r="D991" s="698"/>
      <c r="E991" s="698"/>
      <c r="F991" s="698"/>
      <c r="G991" s="698"/>
      <c r="H991" s="698"/>
      <c r="I991" s="698"/>
      <c r="J991" s="698"/>
      <c r="K991" s="698"/>
      <c r="L991" s="698"/>
      <c r="M991" s="698"/>
      <c r="N991" s="698"/>
      <c r="O991" s="698"/>
      <c r="P991" s="698"/>
      <c r="Q991" s="698"/>
    </row>
    <row r="992" ht="25.15" customHeight="true" x14ac:dyDescent="0.2">
      <c r="C992" s="698"/>
      <c r="D992" s="698"/>
      <c r="E992" s="698"/>
      <c r="F992" s="698"/>
      <c r="G992" s="698"/>
      <c r="H992" s="698"/>
      <c r="I992" s="698"/>
      <c r="J992" s="698"/>
      <c r="K992" s="698"/>
      <c r="L992" s="698"/>
      <c r="M992" s="698"/>
      <c r="N992" s="698"/>
      <c r="O992" s="698"/>
      <c r="P992" s="698"/>
      <c r="Q992" s="698"/>
    </row>
    <row r="993" ht="25.15" customHeight="true" x14ac:dyDescent="0.2">
      <c r="C993" s="698"/>
      <c r="D993" s="698"/>
      <c r="E993" s="698"/>
      <c r="F993" s="698"/>
      <c r="G993" s="698"/>
      <c r="H993" s="698"/>
      <c r="I993" s="698"/>
      <c r="J993" s="698"/>
      <c r="K993" s="698"/>
      <c r="L993" s="698"/>
      <c r="M993" s="698"/>
      <c r="N993" s="698"/>
      <c r="O993" s="698"/>
      <c r="P993" s="698"/>
      <c r="Q993" s="698"/>
    </row>
    <row r="994" ht="25.15" customHeight="true" x14ac:dyDescent="0.2">
      <c r="C994" s="698"/>
      <c r="D994" s="698"/>
      <c r="E994" s="698"/>
      <c r="F994" s="698"/>
      <c r="G994" s="698"/>
      <c r="H994" s="698"/>
      <c r="I994" s="698"/>
      <c r="J994" s="698"/>
      <c r="K994" s="698"/>
      <c r="L994" s="698"/>
      <c r="M994" s="698"/>
      <c r="N994" s="698"/>
      <c r="O994" s="698"/>
      <c r="P994" s="698"/>
      <c r="Q994" s="698"/>
    </row>
    <row r="995" ht="25.15" customHeight="true" x14ac:dyDescent="0.2">
      <c r="C995" s="698"/>
      <c r="D995" s="698"/>
      <c r="E995" s="698"/>
      <c r="F995" s="698"/>
      <c r="G995" s="698"/>
      <c r="H995" s="698"/>
      <c r="I995" s="698"/>
      <c r="J995" s="698"/>
      <c r="K995" s="698"/>
      <c r="L995" s="698"/>
      <c r="M995" s="698"/>
      <c r="N995" s="698"/>
      <c r="O995" s="698"/>
      <c r="P995" s="698"/>
      <c r="Q995" s="698"/>
    </row>
    <row r="996" ht="25.15" customHeight="true" x14ac:dyDescent="0.2">
      <c r="C996" s="698"/>
      <c r="D996" s="698"/>
      <c r="E996" s="698"/>
      <c r="F996" s="698"/>
      <c r="G996" s="698"/>
      <c r="H996" s="698"/>
      <c r="I996" s="698"/>
      <c r="J996" s="698"/>
      <c r="K996" s="698"/>
      <c r="L996" s="698"/>
      <c r="M996" s="698"/>
      <c r="N996" s="698"/>
      <c r="O996" s="698"/>
      <c r="P996" s="698"/>
      <c r="Q996" s="698"/>
    </row>
    <row r="997" ht="25.15" customHeight="true" x14ac:dyDescent="0.2">
      <c r="C997" s="698"/>
      <c r="D997" s="698"/>
      <c r="E997" s="698"/>
      <c r="F997" s="698"/>
      <c r="G997" s="698"/>
      <c r="H997" s="698"/>
      <c r="I997" s="698"/>
      <c r="J997" s="698"/>
      <c r="K997" s="698"/>
      <c r="L997" s="698"/>
      <c r="M997" s="698"/>
      <c r="N997" s="698"/>
      <c r="O997" s="698"/>
      <c r="P997" s="698"/>
      <c r="Q997" s="698"/>
    </row>
    <row r="998" ht="25.15" customHeight="true" x14ac:dyDescent="0.2">
      <c r="C998" s="698"/>
      <c r="D998" s="698"/>
      <c r="E998" s="698"/>
      <c r="F998" s="698"/>
      <c r="G998" s="698"/>
      <c r="H998" s="698"/>
      <c r="I998" s="698"/>
      <c r="J998" s="698"/>
      <c r="K998" s="698"/>
      <c r="L998" s="698"/>
      <c r="M998" s="698"/>
      <c r="N998" s="698"/>
      <c r="O998" s="698"/>
      <c r="P998" s="698"/>
      <c r="Q998" s="698"/>
    </row>
    <row r="999" ht="25.15" customHeight="true" x14ac:dyDescent="0.2">
      <c r="C999" s="698"/>
      <c r="D999" s="698"/>
      <c r="E999" s="698"/>
      <c r="F999" s="698"/>
      <c r="G999" s="698"/>
      <c r="H999" s="698"/>
      <c r="I999" s="698"/>
      <c r="J999" s="698"/>
      <c r="K999" s="698"/>
      <c r="L999" s="698"/>
      <c r="M999" s="698"/>
      <c r="N999" s="698"/>
      <c r="O999" s="698"/>
      <c r="P999" s="698"/>
      <c r="Q999" s="698"/>
    </row>
    <row r="1000" ht="25.15" customHeight="true" x14ac:dyDescent="0.2">
      <c r="C1000" s="698"/>
      <c r="D1000" s="698"/>
      <c r="E1000" s="698"/>
      <c r="F1000" s="698"/>
      <c r="G1000" s="698"/>
      <c r="H1000" s="698"/>
      <c r="I1000" s="698"/>
      <c r="J1000" s="698"/>
      <c r="K1000" s="698"/>
      <c r="L1000" s="698"/>
      <c r="M1000" s="698"/>
      <c r="N1000" s="698"/>
      <c r="O1000" s="698"/>
      <c r="P1000" s="698"/>
      <c r="Q1000" s="698"/>
    </row>
    <row r="1001" ht="25.15" customHeight="true" x14ac:dyDescent="0.2">
      <c r="C1001" s="698"/>
      <c r="D1001" s="698"/>
      <c r="E1001" s="698"/>
      <c r="F1001" s="698"/>
      <c r="G1001" s="698"/>
      <c r="H1001" s="698"/>
      <c r="I1001" s="698"/>
      <c r="J1001" s="698"/>
      <c r="K1001" s="698"/>
      <c r="L1001" s="698"/>
      <c r="M1001" s="698"/>
      <c r="N1001" s="698"/>
      <c r="O1001" s="698"/>
      <c r="P1001" s="698"/>
      <c r="Q1001" s="698"/>
    </row>
    <row r="1002" ht="25.15" customHeight="true" x14ac:dyDescent="0.2">
      <c r="C1002" s="698"/>
      <c r="D1002" s="698"/>
      <c r="E1002" s="698"/>
      <c r="F1002" s="698"/>
      <c r="G1002" s="698"/>
      <c r="H1002" s="698"/>
      <c r="I1002" s="698"/>
      <c r="J1002" s="698"/>
      <c r="K1002" s="698"/>
      <c r="L1002" s="698"/>
      <c r="M1002" s="698"/>
      <c r="N1002" s="698"/>
      <c r="O1002" s="698"/>
      <c r="P1002" s="698"/>
      <c r="Q1002" s="698"/>
    </row>
    <row r="1003" ht="25.15" customHeight="true" x14ac:dyDescent="0.2">
      <c r="C1003" s="698"/>
      <c r="D1003" s="698"/>
      <c r="E1003" s="698"/>
      <c r="F1003" s="698"/>
      <c r="G1003" s="698"/>
      <c r="H1003" s="698"/>
      <c r="I1003" s="698"/>
      <c r="J1003" s="698"/>
      <c r="K1003" s="698"/>
      <c r="L1003" s="698"/>
      <c r="M1003" s="698"/>
      <c r="N1003" s="698"/>
      <c r="O1003" s="698"/>
      <c r="P1003" s="698"/>
      <c r="Q1003" s="698"/>
    </row>
    <row r="1004" ht="25.15" customHeight="true" x14ac:dyDescent="0.2">
      <c r="C1004" s="698"/>
      <c r="D1004" s="698"/>
      <c r="E1004" s="698"/>
      <c r="F1004" s="698"/>
      <c r="G1004" s="698"/>
      <c r="H1004" s="698"/>
      <c r="I1004" s="698"/>
      <c r="J1004" s="698"/>
      <c r="K1004" s="698"/>
      <c r="L1004" s="698"/>
      <c r="M1004" s="698"/>
      <c r="N1004" s="698"/>
      <c r="O1004" s="698"/>
      <c r="P1004" s="698"/>
      <c r="Q1004" s="698"/>
    </row>
    <row r="1005" ht="25.15" customHeight="true" x14ac:dyDescent="0.2">
      <c r="C1005" s="698"/>
      <c r="D1005" s="698"/>
      <c r="E1005" s="698"/>
      <c r="F1005" s="698"/>
      <c r="G1005" s="698"/>
      <c r="H1005" s="698"/>
      <c r="I1005" s="698"/>
      <c r="J1005" s="698"/>
      <c r="K1005" s="698"/>
      <c r="L1005" s="698"/>
      <c r="M1005" s="698"/>
      <c r="N1005" s="698"/>
      <c r="O1005" s="698"/>
      <c r="P1005" s="698"/>
      <c r="Q1005" s="698"/>
    </row>
    <row r="1006" ht="25.15" customHeight="true" x14ac:dyDescent="0.2">
      <c r="C1006" s="698"/>
      <c r="D1006" s="698"/>
      <c r="E1006" s="698"/>
      <c r="F1006" s="698"/>
      <c r="G1006" s="698"/>
      <c r="H1006" s="698"/>
      <c r="I1006" s="698"/>
      <c r="J1006" s="698"/>
      <c r="K1006" s="698"/>
      <c r="L1006" s="698"/>
      <c r="M1006" s="698"/>
      <c r="N1006" s="698"/>
      <c r="O1006" s="698"/>
      <c r="P1006" s="698"/>
      <c r="Q1006" s="698"/>
    </row>
    <row r="1007" ht="25.15" customHeight="true" x14ac:dyDescent="0.2">
      <c r="C1007" s="698"/>
      <c r="D1007" s="698"/>
      <c r="E1007" s="698"/>
      <c r="F1007" s="698"/>
      <c r="G1007" s="698"/>
      <c r="H1007" s="698"/>
      <c r="I1007" s="698"/>
      <c r="J1007" s="698"/>
      <c r="K1007" s="698"/>
      <c r="L1007" s="698"/>
      <c r="M1007" s="698"/>
      <c r="N1007" s="698"/>
      <c r="O1007" s="698"/>
      <c r="P1007" s="698"/>
      <c r="Q1007" s="698"/>
    </row>
    <row r="1008" ht="25.15" customHeight="true" x14ac:dyDescent="0.2">
      <c r="C1008" s="698"/>
      <c r="D1008" s="698"/>
      <c r="E1008" s="698"/>
      <c r="F1008" s="698"/>
      <c r="G1008" s="698"/>
      <c r="H1008" s="698"/>
      <c r="I1008" s="698"/>
      <c r="J1008" s="698"/>
      <c r="K1008" s="698"/>
      <c r="L1008" s="698"/>
      <c r="M1008" s="698"/>
      <c r="N1008" s="698"/>
      <c r="O1008" s="698"/>
      <c r="P1008" s="698"/>
      <c r="Q1008" s="698"/>
    </row>
    <row r="1009" ht="25.15" customHeight="true" x14ac:dyDescent="0.2">
      <c r="C1009" s="698"/>
      <c r="D1009" s="698"/>
      <c r="E1009" s="698"/>
      <c r="F1009" s="698"/>
      <c r="G1009" s="698"/>
      <c r="H1009" s="698"/>
      <c r="I1009" s="698"/>
      <c r="J1009" s="698"/>
      <c r="K1009" s="698"/>
      <c r="L1009" s="698"/>
      <c r="M1009" s="698"/>
      <c r="N1009" s="698"/>
      <c r="O1009" s="698"/>
      <c r="P1009" s="698"/>
      <c r="Q1009" s="698"/>
    </row>
    <row r="1010" ht="25.15" customHeight="true" x14ac:dyDescent="0.2">
      <c r="C1010" s="698"/>
      <c r="D1010" s="698"/>
      <c r="E1010" s="698"/>
      <c r="F1010" s="698"/>
      <c r="G1010" s="698"/>
      <c r="H1010" s="698"/>
      <c r="I1010" s="698"/>
      <c r="J1010" s="698"/>
      <c r="K1010" s="698"/>
      <c r="L1010" s="698"/>
      <c r="M1010" s="698"/>
      <c r="N1010" s="698"/>
      <c r="O1010" s="698"/>
      <c r="P1010" s="698"/>
      <c r="Q1010" s="698"/>
    </row>
    <row r="1011" ht="25.15" customHeight="true" x14ac:dyDescent="0.2">
      <c r="C1011" s="698"/>
      <c r="D1011" s="698"/>
      <c r="E1011" s="698"/>
      <c r="F1011" s="698"/>
      <c r="G1011" s="698"/>
      <c r="H1011" s="698"/>
      <c r="I1011" s="698"/>
      <c r="J1011" s="698"/>
      <c r="K1011" s="698"/>
      <c r="L1011" s="698"/>
      <c r="M1011" s="698"/>
      <c r="N1011" s="698"/>
      <c r="O1011" s="698"/>
      <c r="P1011" s="698"/>
      <c r="Q1011" s="698"/>
    </row>
    <row r="1012" ht="25.15" customHeight="true" x14ac:dyDescent="0.2">
      <c r="C1012" s="698"/>
      <c r="D1012" s="698"/>
      <c r="E1012" s="698"/>
      <c r="F1012" s="698"/>
      <c r="G1012" s="698"/>
      <c r="H1012" s="698"/>
      <c r="I1012" s="698"/>
      <c r="J1012" s="698"/>
      <c r="K1012" s="698"/>
      <c r="L1012" s="698"/>
      <c r="M1012" s="698"/>
      <c r="N1012" s="698"/>
      <c r="O1012" s="698"/>
      <c r="P1012" s="698"/>
      <c r="Q1012" s="698"/>
    </row>
    <row r="1013" ht="25.15" customHeight="true" x14ac:dyDescent="0.2">
      <c r="C1013" s="698"/>
      <c r="D1013" s="698"/>
      <c r="E1013" s="698"/>
      <c r="F1013" s="698"/>
      <c r="G1013" s="698"/>
      <c r="H1013" s="698"/>
      <c r="I1013" s="698"/>
      <c r="J1013" s="698"/>
      <c r="K1013" s="698"/>
      <c r="L1013" s="698"/>
      <c r="M1013" s="698"/>
      <c r="N1013" s="698"/>
      <c r="O1013" s="698"/>
      <c r="P1013" s="698"/>
      <c r="Q1013" s="698"/>
    </row>
    <row r="1014" ht="25.15" customHeight="true" x14ac:dyDescent="0.2">
      <c r="C1014" s="698"/>
      <c r="D1014" s="698"/>
      <c r="E1014" s="698"/>
      <c r="F1014" s="698"/>
      <c r="G1014" s="698"/>
      <c r="H1014" s="698"/>
      <c r="I1014" s="698"/>
      <c r="J1014" s="698"/>
      <c r="K1014" s="698"/>
      <c r="L1014" s="698"/>
      <c r="M1014" s="698"/>
      <c r="N1014" s="698"/>
      <c r="O1014" s="698"/>
      <c r="P1014" s="698"/>
      <c r="Q1014" s="698"/>
    </row>
    <row r="1015" ht="25.15" customHeight="true" x14ac:dyDescent="0.2">
      <c r="C1015" s="698"/>
      <c r="D1015" s="698"/>
      <c r="E1015" s="698"/>
      <c r="F1015" s="698"/>
      <c r="G1015" s="698"/>
      <c r="H1015" s="698"/>
      <c r="I1015" s="698"/>
      <c r="J1015" s="698"/>
      <c r="K1015" s="698"/>
      <c r="L1015" s="698"/>
      <c r="M1015" s="698"/>
      <c r="N1015" s="698"/>
      <c r="O1015" s="698"/>
      <c r="P1015" s="698"/>
      <c r="Q1015" s="698"/>
    </row>
    <row r="1016" ht="25.15" customHeight="true" x14ac:dyDescent="0.2">
      <c r="C1016" s="698"/>
      <c r="D1016" s="698"/>
      <c r="E1016" s="698"/>
      <c r="F1016" s="698"/>
      <c r="G1016" s="698"/>
      <c r="H1016" s="698"/>
      <c r="I1016" s="698"/>
      <c r="J1016" s="698"/>
      <c r="K1016" s="698"/>
      <c r="L1016" s="698"/>
      <c r="M1016" s="698"/>
      <c r="N1016" s="698"/>
      <c r="O1016" s="698"/>
      <c r="P1016" s="698"/>
      <c r="Q1016" s="698"/>
    </row>
    <row r="1017" ht="25.15" customHeight="true" x14ac:dyDescent="0.2">
      <c r="C1017" s="698"/>
      <c r="D1017" s="698"/>
      <c r="E1017" s="698"/>
      <c r="F1017" s="698"/>
      <c r="G1017" s="698"/>
      <c r="H1017" s="698"/>
      <c r="I1017" s="698"/>
      <c r="J1017" s="698"/>
      <c r="K1017" s="698"/>
      <c r="L1017" s="698"/>
      <c r="M1017" s="698"/>
      <c r="N1017" s="698"/>
      <c r="O1017" s="698"/>
      <c r="P1017" s="698"/>
      <c r="Q1017" s="698"/>
    </row>
    <row r="1018" ht="25.15" customHeight="true" x14ac:dyDescent="0.2">
      <c r="C1018" s="698"/>
      <c r="D1018" s="698"/>
      <c r="E1018" s="698"/>
      <c r="F1018" s="698"/>
      <c r="G1018" s="698"/>
      <c r="H1018" s="698"/>
      <c r="I1018" s="698"/>
      <c r="J1018" s="698"/>
      <c r="K1018" s="698"/>
      <c r="L1018" s="698"/>
      <c r="M1018" s="698"/>
      <c r="N1018" s="698"/>
      <c r="O1018" s="698"/>
      <c r="P1018" s="698"/>
      <c r="Q1018" s="698"/>
    </row>
    <row r="1019" ht="25.15" customHeight="true" x14ac:dyDescent="0.2">
      <c r="C1019" s="698"/>
      <c r="D1019" s="698"/>
      <c r="E1019" s="698"/>
      <c r="F1019" s="698"/>
      <c r="G1019" s="698"/>
      <c r="H1019" s="698"/>
      <c r="I1019" s="698"/>
      <c r="J1019" s="698"/>
      <c r="K1019" s="698"/>
      <c r="L1019" s="698"/>
      <c r="M1019" s="698"/>
      <c r="N1019" s="698"/>
      <c r="O1019" s="698"/>
      <c r="P1019" s="698"/>
      <c r="Q1019" s="698"/>
    </row>
    <row r="1020" ht="25.15" customHeight="true" x14ac:dyDescent="0.2">
      <c r="C1020" s="698"/>
      <c r="D1020" s="698"/>
      <c r="E1020" s="698"/>
      <c r="F1020" s="698"/>
      <c r="G1020" s="698"/>
      <c r="H1020" s="698"/>
      <c r="I1020" s="698"/>
      <c r="J1020" s="698"/>
      <c r="K1020" s="698"/>
      <c r="L1020" s="698"/>
      <c r="M1020" s="698"/>
      <c r="N1020" s="698"/>
      <c r="O1020" s="698"/>
      <c r="P1020" s="698"/>
      <c r="Q1020" s="698"/>
    </row>
    <row r="1021" ht="25.15" customHeight="true" x14ac:dyDescent="0.2">
      <c r="C1021" s="698"/>
      <c r="D1021" s="698"/>
      <c r="E1021" s="698"/>
      <c r="F1021" s="698"/>
      <c r="G1021" s="698"/>
      <c r="H1021" s="698"/>
      <c r="I1021" s="698"/>
      <c r="J1021" s="698"/>
      <c r="K1021" s="698"/>
      <c r="L1021" s="698"/>
      <c r="M1021" s="698"/>
      <c r="N1021" s="698"/>
      <c r="O1021" s="698"/>
      <c r="P1021" s="698"/>
      <c r="Q1021" s="698"/>
    </row>
    <row r="1022" ht="25.15" customHeight="true" x14ac:dyDescent="0.2">
      <c r="C1022" s="698"/>
      <c r="D1022" s="698"/>
      <c r="E1022" s="698"/>
      <c r="F1022" s="698"/>
      <c r="G1022" s="698"/>
      <c r="H1022" s="698"/>
      <c r="I1022" s="698"/>
      <c r="J1022" s="698"/>
      <c r="K1022" s="698"/>
      <c r="L1022" s="698"/>
      <c r="M1022" s="698"/>
      <c r="N1022" s="698"/>
      <c r="O1022" s="698"/>
      <c r="P1022" s="698"/>
      <c r="Q1022" s="698"/>
    </row>
    <row r="1023" ht="25.15" customHeight="true" x14ac:dyDescent="0.2">
      <c r="C1023" s="698"/>
      <c r="D1023" s="698"/>
      <c r="E1023" s="698"/>
      <c r="F1023" s="698"/>
      <c r="G1023" s="698"/>
      <c r="H1023" s="698"/>
      <c r="I1023" s="698"/>
      <c r="J1023" s="698"/>
      <c r="K1023" s="698"/>
      <c r="L1023" s="698"/>
      <c r="M1023" s="698"/>
      <c r="N1023" s="698"/>
      <c r="O1023" s="698"/>
      <c r="P1023" s="698"/>
      <c r="Q1023" s="698"/>
    </row>
    <row r="1024" ht="25.15" customHeight="true" x14ac:dyDescent="0.2">
      <c r="C1024" s="698"/>
      <c r="D1024" s="698"/>
      <c r="E1024" s="698"/>
      <c r="F1024" s="698"/>
      <c r="G1024" s="698"/>
      <c r="H1024" s="698"/>
      <c r="I1024" s="698"/>
      <c r="J1024" s="698"/>
      <c r="K1024" s="698"/>
      <c r="L1024" s="698"/>
      <c r="M1024" s="698"/>
      <c r="N1024" s="698"/>
      <c r="O1024" s="698"/>
      <c r="P1024" s="698"/>
      <c r="Q1024" s="698"/>
    </row>
    <row r="1025" s="405" customFormat="true" ht="21" customHeight="true" x14ac:dyDescent="0.2">
      <c r="A1025" s="1089" t="s">
        <v>157</v>
      </c>
      <c r="B1025" s="1089"/>
      <c r="C1025" s="1089"/>
      <c r="AN1025" s="398"/>
      <c r="AO1025" s="398"/>
      <c r="AP1025" s="398"/>
      <c r="AQ1025" s="398"/>
      <c r="AR1025" s="398"/>
      <c r="AS1025" s="398"/>
      <c r="AT1025" s="398"/>
      <c r="AU1025" s="398"/>
      <c r="AV1025" s="398"/>
      <c r="AW1025" s="398"/>
      <c r="AX1025" s="398"/>
      <c r="AY1025" s="398"/>
      <c r="AZ1025" s="398"/>
      <c r="BA1025" s="413"/>
      <c r="BB1025" s="480"/>
      <c r="BC1025"/>
      <c r="BD1025"/>
      <c r="BE1025"/>
      <c r="BF1025"/>
      <c r="BG1025"/>
      <c r="BH1025"/>
      <c r="BI1025"/>
      <c r="BJ1025"/>
      <c r="BK1025"/>
      <c r="BL1025"/>
      <c r="BM1025"/>
      <c r="BN1025"/>
      <c r="BO1025"/>
      <c r="BP1025"/>
      <c r="BQ1025"/>
      <c r="BR1025"/>
      <c r="BS1025"/>
      <c r="BT1025"/>
      <c r="BU1025"/>
      <c r="BV1025"/>
      <c r="BW1025"/>
      <c r="BX1025"/>
      <c r="BY1025" s="413"/>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s="405" customFormat="true" ht="15.95" customHeight="true" x14ac:dyDescent="0.2">
      <c r="A1026" s="1080" t="s">
        <v>194</v>
      </c>
      <c r="B1026" s="1080"/>
      <c r="C1026" s="595" t="s">
        <v>195</v>
      </c>
      <c r="AN1026" s="398"/>
      <c r="AO1026" s="398"/>
      <c r="AP1026" s="398"/>
      <c r="AQ1026" s="398"/>
      <c r="AR1026" s="398"/>
      <c r="AS1026" s="398"/>
      <c r="AT1026" s="398"/>
      <c r="AU1026" s="398"/>
      <c r="AV1026" s="398"/>
      <c r="AW1026" s="398"/>
      <c r="AX1026" s="398"/>
      <c r="AY1026" s="398"/>
      <c r="AZ1026" s="398"/>
      <c r="BA1026" s="413"/>
      <c r="BB1026" s="480"/>
      <c r="BC1026"/>
      <c r="BD1026"/>
      <c r="BE1026"/>
      <c r="BF1026"/>
      <c r="BG1026"/>
      <c r="BH1026"/>
      <c r="BI1026"/>
      <c r="BJ1026"/>
      <c r="BK1026"/>
      <c r="BL1026"/>
      <c r="BM1026"/>
      <c r="BN1026"/>
      <c r="BO1026"/>
      <c r="BP1026"/>
      <c r="BQ1026"/>
      <c r="BR1026"/>
      <c r="BS1026"/>
      <c r="BT1026"/>
      <c r="BU1026"/>
      <c r="BV1026"/>
      <c r="BW1026"/>
      <c r="BX1026"/>
      <c r="BY1026" s="413"/>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s="405" customFormat="true" ht="17.1" hidden="true" customHeight="true" x14ac:dyDescent="0.2">
      <c r="A1027" s="596" t="s">
        <v>196</v>
      </c>
      <c r="B1027" s="597" t="s">
        <v>197</v>
      </c>
      <c r="C1027" s="598">
        <v>17857</v>
      </c>
      <c r="AN1027" s="398"/>
      <c r="AO1027" s="398"/>
      <c r="AP1027" s="398"/>
      <c r="AQ1027" s="398"/>
      <c r="AR1027" s="398"/>
      <c r="AS1027" s="398"/>
      <c r="AT1027" s="398"/>
      <c r="AU1027" s="398"/>
      <c r="AV1027" s="398"/>
      <c r="AW1027" s="398"/>
      <c r="AX1027" s="398"/>
      <c r="AY1027" s="398"/>
      <c r="AZ1027" s="398"/>
      <c r="BA1027" s="413"/>
      <c r="BB1027" s="480"/>
      <c r="BC1027"/>
      <c r="BD1027"/>
      <c r="BE1027"/>
      <c r="BF1027"/>
      <c r="BG1027"/>
      <c r="BH1027"/>
      <c r="BI1027"/>
      <c r="BJ1027"/>
      <c r="BK1027"/>
      <c r="BL1027"/>
      <c r="BM1027"/>
      <c r="BN1027"/>
      <c r="BO1027"/>
      <c r="BP1027"/>
      <c r="BQ1027"/>
      <c r="BR1027"/>
      <c r="BS1027"/>
      <c r="BT1027"/>
      <c r="BU1027"/>
      <c r="BV1027"/>
      <c r="BW1027"/>
      <c r="BX1027"/>
      <c r="BY1027" s="413"/>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s="405" customFormat="true" ht="17.1" hidden="true" customHeight="true" x14ac:dyDescent="0.2">
      <c r="A1028" s="599" t="s">
        <v>198</v>
      </c>
      <c r="B1028" s="600" t="s">
        <v>197</v>
      </c>
      <c r="C1028" s="601">
        <v>17857</v>
      </c>
      <c r="AN1028" s="398"/>
      <c r="AO1028" s="398"/>
      <c r="AP1028" s="398"/>
      <c r="AQ1028" s="398"/>
      <c r="AR1028" s="398"/>
      <c r="AS1028" s="398"/>
      <c r="AT1028" s="398"/>
      <c r="AU1028" s="398"/>
      <c r="AV1028" s="398"/>
      <c r="AW1028" s="398"/>
      <c r="AX1028" s="398"/>
      <c r="AY1028" s="398"/>
      <c r="AZ1028" s="398"/>
      <c r="BA1028" s="413"/>
      <c r="BB1028" s="480"/>
      <c r="BC1028"/>
      <c r="BD1028"/>
      <c r="BE1028"/>
      <c r="BF1028"/>
      <c r="BG1028"/>
      <c r="BH1028"/>
      <c r="BI1028"/>
      <c r="BJ1028"/>
      <c r="BK1028"/>
      <c r="BL1028"/>
      <c r="BM1028"/>
      <c r="BN1028"/>
      <c r="BO1028"/>
      <c r="BP1028"/>
      <c r="BQ1028"/>
      <c r="BR1028"/>
      <c r="BS1028"/>
      <c r="BT1028"/>
      <c r="BU1028"/>
      <c r="BV1028"/>
      <c r="BW1028"/>
      <c r="BX1028"/>
      <c r="BY1028" s="413"/>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s="405" customFormat="true" ht="17.1" hidden="true" customHeight="true" x14ac:dyDescent="0.2">
      <c r="A1029" s="599" t="s">
        <v>199</v>
      </c>
      <c r="B1029" s="600" t="s">
        <v>197</v>
      </c>
      <c r="C1029" s="601">
        <v>17857</v>
      </c>
      <c r="AN1029" s="398"/>
      <c r="AO1029" s="398"/>
      <c r="AP1029" s="398"/>
      <c r="AQ1029" s="398"/>
      <c r="AR1029" s="398"/>
      <c r="AS1029" s="398"/>
      <c r="AT1029" s="398"/>
      <c r="AU1029" s="398"/>
      <c r="AV1029" s="398"/>
      <c r="AW1029" s="398"/>
      <c r="AX1029" s="398"/>
      <c r="AY1029" s="398"/>
      <c r="AZ1029" s="398"/>
      <c r="BA1029" s="413"/>
      <c r="BB1029" s="480"/>
      <c r="BC1029"/>
      <c r="BD1029"/>
      <c r="BE1029"/>
      <c r="BF1029"/>
      <c r="BG1029"/>
      <c r="BH1029"/>
      <c r="BI1029"/>
      <c r="BJ1029"/>
      <c r="BK1029"/>
      <c r="BL1029"/>
      <c r="BM1029"/>
      <c r="BN1029"/>
      <c r="BO1029"/>
      <c r="BP1029"/>
      <c r="BQ1029"/>
      <c r="BR1029"/>
      <c r="BS1029"/>
      <c r="BT1029"/>
      <c r="BU1029"/>
      <c r="BV1029"/>
      <c r="BW1029"/>
      <c r="BX1029"/>
      <c r="BY1029" s="413"/>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s="405" customFormat="true" ht="17.1" hidden="true" customHeight="true" x14ac:dyDescent="0.2">
      <c r="A1030" s="599" t="s">
        <v>201</v>
      </c>
      <c r="B1030" s="600" t="s">
        <v>197</v>
      </c>
      <c r="C1030" s="601">
        <v>17857</v>
      </c>
      <c r="AN1030" s="398"/>
      <c r="AO1030" s="398"/>
      <c r="AP1030" s="398"/>
      <c r="AQ1030" s="398"/>
      <c r="AR1030" s="398"/>
      <c r="AS1030" s="398"/>
      <c r="AT1030" s="398"/>
      <c r="AU1030" s="398"/>
      <c r="AV1030" s="398"/>
      <c r="AW1030" s="398"/>
      <c r="AX1030" s="398"/>
      <c r="AY1030" s="398"/>
      <c r="AZ1030" s="398"/>
      <c r="BA1030" s="413"/>
      <c r="BB1030" s="480"/>
      <c r="BC1030"/>
      <c r="BD1030"/>
      <c r="BE1030"/>
      <c r="BF1030"/>
      <c r="BG1030"/>
      <c r="BH1030"/>
      <c r="BI1030"/>
      <c r="BJ1030"/>
      <c r="BK1030"/>
      <c r="BL1030"/>
      <c r="BM1030"/>
      <c r="BN1030"/>
      <c r="BO1030"/>
      <c r="BP1030"/>
      <c r="BQ1030"/>
      <c r="BR1030"/>
      <c r="BS1030"/>
      <c r="BT1030"/>
      <c r="BU1030"/>
      <c r="BV1030"/>
      <c r="BW1030"/>
      <c r="BX1030"/>
      <c r="BY1030" s="413"/>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s="405" customFormat="true" ht="17.1" customHeight="true" x14ac:dyDescent="0.2">
      <c r="A1031" s="1081" t="s">
        <v>203</v>
      </c>
      <c r="B1031" s="600" t="s">
        <v>204</v>
      </c>
      <c r="C1031" s="601">
        <v>4493</v>
      </c>
      <c r="AN1031" s="398"/>
      <c r="AO1031" s="398"/>
      <c r="AP1031" s="398"/>
      <c r="AQ1031" s="398"/>
      <c r="AR1031" s="398"/>
      <c r="AS1031" s="398"/>
      <c r="AT1031" s="398"/>
      <c r="AU1031" s="398"/>
      <c r="AV1031" s="398"/>
      <c r="AW1031" s="398"/>
      <c r="AX1031" s="398"/>
      <c r="AY1031" s="398"/>
      <c r="AZ1031" s="398"/>
      <c r="BA1031" s="413"/>
      <c r="BB1031" s="480"/>
      <c r="BC1031"/>
      <c r="BD1031"/>
      <c r="BE1031"/>
      <c r="BF1031"/>
      <c r="BG1031"/>
      <c r="BH1031"/>
      <c r="BI1031"/>
      <c r="BJ1031"/>
      <c r="BK1031"/>
      <c r="BL1031"/>
      <c r="BM1031"/>
      <c r="BN1031"/>
      <c r="BO1031"/>
      <c r="BP1031"/>
      <c r="BQ1031"/>
      <c r="BR1031"/>
      <c r="BS1031"/>
      <c r="BT1031"/>
      <c r="BU1031"/>
      <c r="BV1031"/>
      <c r="BW1031"/>
      <c r="BX1031"/>
      <c r="BY1031" s="413"/>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s="405" customFormat="true" ht="17.1" customHeight="true" x14ac:dyDescent="0.2">
      <c r="A1032" s="1081"/>
      <c r="B1032" s="600" t="s">
        <v>205</v>
      </c>
      <c r="C1032" s="601">
        <v>13364</v>
      </c>
      <c r="AN1032" s="398"/>
      <c r="AO1032" s="398"/>
      <c r="AP1032" s="398"/>
      <c r="AQ1032" s="398"/>
      <c r="AR1032" s="398"/>
      <c r="AS1032" s="398"/>
      <c r="AT1032" s="398"/>
      <c r="AU1032" s="398"/>
      <c r="AV1032" s="398"/>
      <c r="AW1032" s="398"/>
      <c r="AX1032" s="398"/>
      <c r="AY1032" s="398"/>
      <c r="AZ1032" s="398"/>
      <c r="BA1032" s="413"/>
      <c r="BB1032" s="480"/>
      <c r="BC1032"/>
      <c r="BD1032"/>
      <c r="BE1032"/>
      <c r="BF1032"/>
      <c r="BG1032"/>
      <c r="BH1032"/>
      <c r="BI1032"/>
      <c r="BJ1032"/>
      <c r="BK1032"/>
      <c r="BL1032"/>
      <c r="BM1032"/>
      <c r="BN1032"/>
      <c r="BO1032"/>
      <c r="BP1032"/>
      <c r="BQ1032"/>
      <c r="BR1032"/>
      <c r="BS1032"/>
      <c r="BT1032"/>
      <c r="BU1032"/>
      <c r="BV1032"/>
      <c r="BW1032"/>
      <c r="BX1032"/>
      <c r="BY1032" s="413"/>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405" customFormat="true" ht="17.1" customHeight="true" x14ac:dyDescent="0.2">
      <c r="A1033" s="1082"/>
      <c r="B1033" s="602" t="s">
        <v>289</v>
      </c>
      <c r="C1033" s="603">
        <v>0</v>
      </c>
      <c r="AN1033" s="398"/>
      <c r="AO1033" s="398"/>
      <c r="AP1033" s="398"/>
      <c r="AQ1033" s="398"/>
      <c r="AR1033" s="398"/>
      <c r="AS1033" s="398"/>
      <c r="AT1033" s="398"/>
      <c r="AU1033" s="398"/>
      <c r="AV1033" s="398"/>
      <c r="AW1033" s="398"/>
      <c r="AX1033" s="398"/>
      <c r="AY1033" s="398"/>
      <c r="AZ1033" s="398"/>
      <c r="BA1033" s="587"/>
      <c r="BB1033" s="371"/>
      <c r="BC1033" s="587"/>
      <c r="BD1033" s="587"/>
      <c r="BE1033" s="587"/>
      <c r="BF1033" s="587"/>
      <c r="BG1033" s="587"/>
      <c r="BH1033" s="587"/>
      <c r="BI1033" s="587"/>
      <c r="BJ1033" s="587"/>
      <c r="BK1033" s="587"/>
      <c r="BL1033" s="587"/>
      <c r="BM1033" s="587"/>
      <c r="BN1033" s="587"/>
      <c r="BO1033" s="587"/>
      <c r="BP1033" s="587"/>
      <c r="BQ1033" s="587"/>
      <c r="BR1033" s="587"/>
      <c r="BS1033" s="587"/>
      <c r="BT1033" s="587"/>
      <c r="BU1033" s="587"/>
      <c r="BV1033" s="587"/>
      <c r="BW1033" s="587"/>
      <c r="BX1033" s="587"/>
      <c r="BY1033" s="587"/>
      <c r="BZ1033" s="398"/>
      <c r="CA1033" s="398"/>
      <c r="CB1033" s="398"/>
      <c r="CC1033" s="398"/>
      <c r="CD1033" s="398"/>
      <c r="CE1033" s="398"/>
      <c r="CF1033" s="398"/>
      <c r="CG1033" s="398"/>
      <c r="CH1033" s="398"/>
      <c r="CI1033" s="398"/>
      <c r="CJ1033" s="398"/>
      <c r="CK1033" s="398"/>
      <c r="CL1033" s="398"/>
      <c r="CM1033" s="398"/>
      <c r="CN1033" s="398"/>
      <c r="CO1033" s="398"/>
      <c r="CP1033" s="398"/>
      <c r="CQ1033" s="398"/>
      <c r="CR1033" s="398"/>
      <c r="CS1033" s="398"/>
      <c r="CT1033" s="398"/>
      <c r="CU1033" s="398"/>
      <c r="CV1033" s="398"/>
      <c r="CW1033" s="398"/>
      <c r="CX1033" s="398"/>
      <c r="CY1033" s="398"/>
      <c r="CZ1033" s="398"/>
    </row>
    <row r="1034" s="405" customFormat="true" ht="12.95" customHeight="true" x14ac:dyDescent="0.2">
      <c r="A1034" s="1083" t="s">
        <v>290</v>
      </c>
      <c r="B1034" s="1083"/>
      <c r="C1034" s="1083"/>
      <c r="AN1034" s="398"/>
      <c r="AO1034" s="398"/>
      <c r="AP1034" s="398"/>
      <c r="AQ1034" s="398"/>
      <c r="AR1034" s="398"/>
      <c r="AS1034" s="398"/>
      <c r="AT1034" s="398"/>
      <c r="AU1034" s="398"/>
      <c r="AV1034" s="398"/>
      <c r="AW1034" s="398"/>
      <c r="AX1034" s="398"/>
      <c r="AY1034" s="398"/>
      <c r="AZ1034" s="398"/>
      <c r="BA1034" s="413"/>
      <c r="BB1034" s="480"/>
      <c r="BC1034"/>
      <c r="BD1034"/>
      <c r="BE1034"/>
      <c r="BF1034"/>
      <c r="BG1034"/>
      <c r="BH1034"/>
      <c r="BI1034"/>
      <c r="BJ1034"/>
      <c r="BK1034"/>
      <c r="BL1034"/>
      <c r="BM1034"/>
      <c r="BN1034"/>
      <c r="BO1034"/>
      <c r="BP1034"/>
      <c r="BQ1034"/>
      <c r="BR1034"/>
      <c r="BS1034"/>
      <c r="BT1034"/>
      <c r="BU1034"/>
      <c r="BV1034"/>
      <c r="BW1034"/>
      <c r="BX1034"/>
      <c r="BY1034" s="413"/>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5" s="405" customFormat="true" ht="15" customHeight="true" x14ac:dyDescent="0.2">
      <c r="B1035" s="572"/>
      <c r="AN1035" s="398"/>
      <c r="AO1035" s="398"/>
      <c r="AP1035" s="398"/>
      <c r="AQ1035" s="398"/>
      <c r="AR1035" s="398"/>
      <c r="AS1035" s="398"/>
      <c r="AT1035" s="398"/>
      <c r="AU1035" s="398"/>
      <c r="AV1035" s="398"/>
      <c r="AW1035" s="398"/>
      <c r="AX1035" s="398"/>
      <c r="AY1035" s="398"/>
      <c r="AZ1035" s="398"/>
      <c r="BA1035" s="570"/>
      <c r="BB1035" s="426"/>
      <c r="BC1035" s="570"/>
      <c r="BD1035" s="570"/>
      <c r="BE1035" s="570"/>
      <c r="BF1035" s="570"/>
      <c r="BG1035" s="570"/>
      <c r="BH1035" s="570"/>
      <c r="BI1035" s="570"/>
      <c r="BJ1035" s="570"/>
      <c r="BK1035" s="570"/>
      <c r="BL1035" s="570"/>
      <c r="BM1035" s="570"/>
      <c r="BN1035" s="570"/>
      <c r="BO1035" s="570"/>
      <c r="BP1035" s="570"/>
      <c r="BQ1035" s="570"/>
      <c r="BR1035" s="570"/>
      <c r="BS1035" s="570"/>
      <c r="BT1035" s="570"/>
      <c r="BU1035" s="570"/>
      <c r="BV1035" s="570"/>
      <c r="BW1035" s="570"/>
      <c r="BX1035" s="570"/>
      <c r="BY1035" s="570"/>
      <c r="BZ1035" s="398"/>
      <c r="CA1035" s="398"/>
      <c r="CB1035" s="398"/>
      <c r="CC1035" s="398"/>
      <c r="CD1035" s="398"/>
      <c r="CE1035" s="398"/>
      <c r="CF1035" s="398"/>
      <c r="CG1035" s="398"/>
      <c r="CH1035" s="398"/>
      <c r="CI1035" s="398"/>
      <c r="CJ1035" s="398"/>
      <c r="CK1035" s="398"/>
      <c r="CL1035" s="398"/>
      <c r="CM1035" s="398"/>
      <c r="CN1035" s="398"/>
      <c r="CO1035" s="398"/>
      <c r="CP1035" s="398"/>
      <c r="CQ1035" s="398"/>
      <c r="CR1035" s="398"/>
      <c r="CS1035" s="398"/>
      <c r="CT1035" s="398"/>
      <c r="CU1035" s="398"/>
      <c r="CV1035" s="398"/>
      <c r="CW1035" s="398"/>
      <c r="CX1035" s="398"/>
      <c r="CY1035" s="398"/>
      <c r="CZ1035" s="398"/>
    </row>
    <row r="1036" ht="15" customHeight="true" x14ac:dyDescent="0.25">
      <c r="A1036" s="481" t="s">
        <v>121</v>
      </c>
      <c r="B1036" s="353" t="s">
        <v>122</v>
      </c>
    </row>
    <row r="1037" ht="15" customHeight="true" x14ac:dyDescent="0.2">
      <c r="A1037" s="482" t="str">
        <f>R15</f>
        <v>Alaotra Mangoro</v>
      </c>
      <c r="B1037" s="482">
        <f>BR122+BR123</f>
        <v>4651.8339030000006</v>
      </c>
    </row>
    <row r="1038" ht="15" customHeight="true" x14ac:dyDescent="0.2">
      <c r="A1038" s="482" t="str">
        <f>S15</f>
        <v>Analamanga</v>
      </c>
      <c r="B1038" s="482">
        <f>BS122+BS123</f>
        <v>12722.822139999977</v>
      </c>
    </row>
    <row r="1039" ht="15" customHeight="true" x14ac:dyDescent="0.2">
      <c r="A1039" s="482" t="str">
        <f>T15</f>
        <v>Analanjirofo</v>
      </c>
      <c r="B1039" s="482">
        <f>BT122+BT123</f>
        <v>4827.5322879999967</v>
      </c>
    </row>
    <row r="1040" ht="15" customHeight="true" x14ac:dyDescent="0.2">
      <c r="A1040" s="482" t="str">
        <f>U15</f>
        <v>Anamoroni'i Mania</v>
      </c>
      <c r="B1040" s="482">
        <f>BU122+BU123</f>
        <v>3201.6600979999916</v>
      </c>
    </row>
    <row r="1041" ht="15" customHeight="true" x14ac:dyDescent="0.2">
      <c r="A1041" s="482" t="str">
        <f>V15</f>
        <v>Androy</v>
      </c>
      <c r="B1041" s="482">
        <f>BV122+BV123</f>
        <v>2508.9997660000013</v>
      </c>
    </row>
    <row r="1042" ht="15" customHeight="true" x14ac:dyDescent="0.2">
      <c r="A1042" s="482" t="str">
        <f>W15</f>
        <v>Anosy</v>
      </c>
      <c r="B1042" s="482">
        <f>BW122+BW123</f>
        <v>2603.6655029999988</v>
      </c>
    </row>
    <row r="1043" ht="15" customHeight="true" x14ac:dyDescent="0.2">
      <c r="A1043" s="482" t="str">
        <f>X15</f>
        <v>Atsimo Andrefana</v>
      </c>
      <c r="B1043" s="482">
        <f>BX122+XR123</f>
        <v>131.846712</v>
      </c>
    </row>
    <row r="1044" ht="15" customHeight="true" x14ac:dyDescent="0.2">
      <c r="A1044" s="482" t="str">
        <f>Y15</f>
        <v>Atsimo Atsinanana</v>
      </c>
      <c r="B1044" s="482">
        <f>BY122+BY123</f>
        <v>2932.117252000005</v>
      </c>
    </row>
    <row r="1045" ht="15" customHeight="true" x14ac:dyDescent="0.2">
      <c r="A1045" s="482" t="str">
        <f>Z15</f>
        <v>Atsinanana</v>
      </c>
      <c r="B1045" s="482">
        <f>BZ122+BZ123</f>
        <v>4641.0485489999937</v>
      </c>
    </row>
    <row r="1046" ht="15" customHeight="true" x14ac:dyDescent="0.2">
      <c r="A1046" s="426" t="str">
        <f>AA15</f>
        <v>Betsiboka</v>
      </c>
      <c r="B1046" s="482">
        <f>CA122+CA123</f>
        <v>1200.6185979999989</v>
      </c>
    </row>
    <row r="1047" ht="15" customHeight="true" x14ac:dyDescent="0.2">
      <c r="A1047" s="426" t="str">
        <f>AB15</f>
        <v>Boeny</v>
      </c>
      <c r="B1047" s="482">
        <f>CB122+CB123</f>
        <v>2929.5175999999988</v>
      </c>
    </row>
    <row r="1048" ht="15" customHeight="true" x14ac:dyDescent="0.2">
      <c r="A1048" s="426" t="str">
        <f>AC15</f>
        <v>Bongolava</v>
      </c>
      <c r="B1048" s="482">
        <f>CC122+CC123</f>
        <v>2337.2026249999972</v>
      </c>
    </row>
    <row r="1049" ht="15" customHeight="true" x14ac:dyDescent="0.2">
      <c r="A1049" s="426" t="str">
        <f>AD15</f>
        <v>Diana</v>
      </c>
      <c r="B1049" s="482">
        <f>CD122+CD123</f>
        <v>2037.252012999998</v>
      </c>
    </row>
    <row r="1050" ht="15" customHeight="true" x14ac:dyDescent="0.2">
      <c r="A1050" s="426" t="str">
        <f>AE15</f>
        <v>Haute Matsiatra</v>
      </c>
      <c r="B1050" s="482">
        <f>CE122+CE123</f>
        <v>4607.1660799999963</v>
      </c>
    </row>
    <row r="1051" ht="15" customHeight="true" x14ac:dyDescent="0.2">
      <c r="A1051" s="426" t="str">
        <f>AF15</f>
        <v>Ihorombe</v>
      </c>
      <c r="B1051" s="482">
        <f>CF122+CF123</f>
        <v>1573.6076310000012</v>
      </c>
    </row>
    <row r="1052" ht="15" customHeight="true" x14ac:dyDescent="0.2">
      <c r="A1052" s="426" t="str">
        <f>AG15</f>
        <v>Itasy</v>
      </c>
      <c r="B1052" s="482">
        <f>CG122+CG123</f>
        <v>3696.371967000006</v>
      </c>
    </row>
    <row r="1053" ht="15" customHeight="true" x14ac:dyDescent="0.2">
      <c r="A1053" s="426" t="str">
        <f>AH15</f>
        <v>Melaky</v>
      </c>
      <c r="B1053" s="482">
        <f>CH122+CH123</f>
        <v>912.49225000000092</v>
      </c>
    </row>
    <row r="1054" ht="15" customHeight="true" x14ac:dyDescent="0.2">
      <c r="A1054" s="426" t="str">
        <f>AI15</f>
        <v>Menabe</v>
      </c>
      <c r="B1054" s="482">
        <f>CI122+CI123</f>
        <v>2116.2738889999996</v>
      </c>
    </row>
    <row r="1055" ht="15" customHeight="true" x14ac:dyDescent="0.2">
      <c r="A1055" s="426" t="str">
        <f>AJ15</f>
        <v>Sava</v>
      </c>
      <c r="B1055" s="482">
        <f>CJ122+CJ123</f>
        <v>3843.3722650000013</v>
      </c>
    </row>
    <row r="1056" ht="15" customHeight="true" x14ac:dyDescent="0.2">
      <c r="A1056" s="426" t="str">
        <f>AK15</f>
        <v>Sofia</v>
      </c>
      <c r="B1056" s="482">
        <f>CK122+CK123</f>
        <v>4873.2173980000025</v>
      </c>
    </row>
    <row r="1057" ht="15" customHeight="true" x14ac:dyDescent="0.2">
      <c r="A1057" s="426" t="str">
        <f>AL15</f>
        <v>Vakinankaratra</v>
      </c>
      <c r="B1057" s="482">
        <f>CL122+CL123</f>
        <v>7799.3863429999856</v>
      </c>
    </row>
    <row r="1058" ht="15" customHeight="true" x14ac:dyDescent="0.2">
      <c r="A1058" s="426" t="str">
        <f>AM15</f>
        <v>Vatovavy Fitovinany</v>
      </c>
      <c r="B1058" s="482">
        <f>CM122+CM123</f>
        <v>4426.0555250000034</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A1071" s="426"/>
      <c r="B1071" s="482"/>
    </row>
    <row r="1072" ht="15" customHeight="true" x14ac:dyDescent="0.2">
      <c r="A1072" s="482">
        <f>34-COUNTIF(A1037:A1071,"0")</f>
        <v>22</v>
      </c>
      <c r="B1072" s="426" t="s">
        <v>140</v>
      </c>
    </row>
    <row r="1100" s="398" customFormat="true" ht="17.1" customHeight="true" x14ac:dyDescent="0.2">
      <c r="A1100" s="929"/>
      <c r="B1100" s="924"/>
      <c r="BA1100" s="570"/>
      <c r="BB1100" s="426"/>
      <c r="BC1100" s="570"/>
      <c r="BD1100" s="570"/>
      <c r="BE1100" s="570"/>
      <c r="BF1100" s="570"/>
      <c r="BG1100" s="570"/>
      <c r="BH1100" s="570"/>
      <c r="BI1100" s="570"/>
      <c r="BJ1100" s="570"/>
      <c r="BK1100" s="570"/>
      <c r="BL1100" s="570"/>
      <c r="BM1100" s="570"/>
      <c r="BN1100" s="570"/>
      <c r="BO1100" s="570"/>
      <c r="BP1100" s="570"/>
      <c r="BQ1100" s="570"/>
      <c r="BR1100" s="570"/>
      <c r="BS1100" s="570"/>
      <c r="BT1100" s="570"/>
      <c r="BU1100" s="570"/>
      <c r="BV1100" s="570"/>
      <c r="BW1100" s="570"/>
      <c r="BX1100" s="570"/>
      <c r="BY1100" s="570"/>
    </row>
    <row r="1101" s="398" customFormat="true" ht="17.1" customHeight="true" x14ac:dyDescent="0.2">
      <c r="A1101" s="930"/>
      <c r="B1101" s="925"/>
      <c r="BA1101" s="570"/>
      <c r="BB1101" s="426"/>
      <c r="BC1101" s="570"/>
      <c r="BD1101" s="570"/>
      <c r="BE1101" s="570"/>
      <c r="BF1101" s="570"/>
      <c r="BG1101" s="570"/>
      <c r="BH1101" s="570"/>
      <c r="BI1101" s="570"/>
      <c r="BJ1101" s="570"/>
      <c r="BK1101" s="570"/>
      <c r="BL1101" s="570"/>
      <c r="BM1101" s="570"/>
      <c r="BN1101" s="570"/>
      <c r="BO1101" s="570"/>
      <c r="BP1101" s="570"/>
      <c r="BQ1101" s="570"/>
      <c r="BR1101" s="570"/>
      <c r="BS1101" s="570"/>
      <c r="BT1101" s="570"/>
      <c r="BU1101" s="570"/>
      <c r="BV1101" s="570"/>
      <c r="BW1101" s="570"/>
      <c r="BX1101" s="570"/>
      <c r="BY1101" s="570"/>
    </row>
    <row r="1102" s="398" customFormat="true" ht="15" customHeight="true" x14ac:dyDescent="0.2">
      <c r="BA1102" s="570"/>
      <c r="BB1102" s="426"/>
      <c r="BC1102" s="570"/>
      <c r="BD1102" s="570"/>
      <c r="BE1102" s="570"/>
      <c r="BF1102" s="570"/>
      <c r="BG1102" s="570"/>
      <c r="BH1102" s="570"/>
      <c r="BI1102" s="570"/>
      <c r="BJ1102" s="570"/>
      <c r="BK1102" s="570"/>
      <c r="BL1102" s="570"/>
      <c r="BM1102" s="570"/>
      <c r="BN1102" s="570"/>
      <c r="BO1102" s="570"/>
      <c r="BP1102" s="570"/>
      <c r="BQ1102" s="570"/>
      <c r="BR1102" s="570"/>
      <c r="BS1102" s="570"/>
      <c r="BT1102" s="570"/>
      <c r="BU1102" s="570"/>
      <c r="BV1102" s="570"/>
      <c r="BW1102" s="570"/>
      <c r="BX1102" s="570"/>
      <c r="BY1102" s="570"/>
    </row>
    <row r="1103" s="398" customFormat="true" ht="15" customHeight="true" x14ac:dyDescent="0.2">
      <c r="BA1103" s="570"/>
      <c r="BB1103" s="426"/>
      <c r="BC1103" s="570"/>
      <c r="BD1103" s="570"/>
      <c r="BE1103" s="570"/>
      <c r="BF1103" s="570"/>
      <c r="BG1103" s="570"/>
      <c r="BH1103" s="570"/>
      <c r="BI1103" s="570"/>
      <c r="BJ1103" s="570"/>
      <c r="BK1103" s="570"/>
      <c r="BL1103" s="570"/>
      <c r="BM1103" s="570"/>
      <c r="BN1103" s="570"/>
      <c r="BO1103" s="570"/>
      <c r="BP1103" s="570"/>
      <c r="BQ1103" s="570"/>
      <c r="BR1103" s="570"/>
      <c r="BS1103" s="570"/>
      <c r="BT1103" s="570"/>
      <c r="BU1103" s="570"/>
      <c r="BV1103" s="570"/>
      <c r="BW1103" s="570"/>
      <c r="BX1103" s="570"/>
      <c r="BY1103" s="570"/>
    </row>
    <row r="1104" s="398" customFormat="true" ht="15" customHeight="true" x14ac:dyDescent="0.2">
      <c r="BA1104" s="570"/>
      <c r="BB1104" s="426"/>
      <c r="BC1104" s="570"/>
      <c r="BD1104" s="570"/>
      <c r="BE1104" s="570"/>
      <c r="BF1104" s="570"/>
      <c r="BG1104" s="570"/>
      <c r="BH1104" s="570"/>
      <c r="BI1104" s="570"/>
      <c r="BJ1104" s="570"/>
      <c r="BK1104" s="570"/>
      <c r="BL1104" s="570"/>
      <c r="BM1104" s="570"/>
      <c r="BN1104" s="570"/>
      <c r="BO1104" s="570"/>
      <c r="BP1104" s="570"/>
      <c r="BQ1104" s="570"/>
      <c r="BR1104" s="570"/>
      <c r="BS1104" s="570"/>
      <c r="BT1104" s="570"/>
      <c r="BU1104" s="570"/>
      <c r="BV1104" s="570"/>
      <c r="BW1104" s="570"/>
      <c r="BX1104" s="570"/>
      <c r="BY1104" s="570"/>
    </row>
    <row r="1105" s="398" customFormat="true" ht="15" customHeight="true" x14ac:dyDescent="0.2">
      <c r="BA1105" s="570"/>
      <c r="BB1105" s="426"/>
      <c r="BC1105" s="570"/>
      <c r="BD1105" s="570"/>
      <c r="BE1105" s="570"/>
      <c r="BF1105" s="570"/>
      <c r="BG1105" s="570"/>
      <c r="BH1105" s="570"/>
      <c r="BI1105" s="570"/>
      <c r="BJ1105" s="570"/>
      <c r="BK1105" s="570"/>
      <c r="BL1105" s="570"/>
      <c r="BM1105" s="570"/>
      <c r="BN1105" s="570"/>
      <c r="BO1105" s="570"/>
      <c r="BP1105" s="570"/>
      <c r="BQ1105" s="570"/>
      <c r="BR1105" s="570"/>
      <c r="BS1105" s="570"/>
      <c r="BT1105" s="570"/>
      <c r="BU1105" s="570"/>
      <c r="BV1105" s="570"/>
      <c r="BW1105" s="570"/>
      <c r="BX1105" s="570"/>
      <c r="BY1105" s="570"/>
    </row>
    <row r="1106" s="398" customFormat="true" ht="15" customHeight="true" x14ac:dyDescent="0.2">
      <c r="BA1106" s="570"/>
      <c r="BB1106" s="426"/>
      <c r="BC1106" s="570"/>
      <c r="BD1106" s="570"/>
      <c r="BE1106" s="570"/>
      <c r="BF1106" s="570"/>
      <c r="BG1106" s="570"/>
      <c r="BH1106" s="570"/>
      <c r="BI1106" s="570"/>
      <c r="BJ1106" s="570"/>
      <c r="BK1106" s="570"/>
      <c r="BL1106" s="570"/>
      <c r="BM1106" s="570"/>
      <c r="BN1106" s="570"/>
      <c r="BO1106" s="570"/>
      <c r="BP1106" s="570"/>
      <c r="BQ1106" s="570"/>
      <c r="BR1106" s="570"/>
      <c r="BS1106" s="570"/>
      <c r="BT1106" s="570"/>
      <c r="BU1106" s="570"/>
      <c r="BV1106" s="570"/>
      <c r="BW1106" s="570"/>
      <c r="BX1106" s="570"/>
      <c r="BY1106" s="570"/>
    </row>
    <row r="1107" s="398" customFormat="true" ht="15" customHeight="true" x14ac:dyDescent="0.2">
      <c r="BA1107" s="570"/>
      <c r="BB1107" s="426"/>
      <c r="BC1107" s="570"/>
      <c r="BD1107" s="570"/>
      <c r="BE1107" s="570"/>
      <c r="BF1107" s="570"/>
      <c r="BG1107" s="570"/>
      <c r="BH1107" s="570"/>
      <c r="BI1107" s="570"/>
      <c r="BJ1107" s="570"/>
      <c r="BK1107" s="570"/>
      <c r="BL1107" s="570"/>
      <c r="BM1107" s="570"/>
      <c r="BN1107" s="570"/>
      <c r="BO1107" s="570"/>
      <c r="BP1107" s="570"/>
      <c r="BQ1107" s="570"/>
      <c r="BR1107" s="570"/>
      <c r="BS1107" s="570"/>
      <c r="BT1107" s="570"/>
      <c r="BU1107" s="570"/>
      <c r="BV1107" s="570"/>
      <c r="BW1107" s="570"/>
      <c r="BX1107" s="570"/>
      <c r="BY1107" s="570"/>
    </row>
    <row r="1108" s="398" customFormat="true" ht="15" customHeight="true" x14ac:dyDescent="0.2">
      <c r="BA1108" s="570"/>
      <c r="BB1108" s="426"/>
      <c r="BC1108" s="570"/>
      <c r="BD1108" s="570"/>
      <c r="BE1108" s="570"/>
      <c r="BF1108" s="570"/>
      <c r="BG1108" s="570"/>
      <c r="BH1108" s="570"/>
      <c r="BI1108" s="570"/>
      <c r="BJ1108" s="570"/>
      <c r="BK1108" s="570"/>
      <c r="BL1108" s="570"/>
      <c r="BM1108" s="570"/>
      <c r="BN1108" s="570"/>
      <c r="BO1108" s="570"/>
      <c r="BP1108" s="570"/>
      <c r="BQ1108" s="570"/>
      <c r="BR1108" s="570"/>
      <c r="BS1108" s="570"/>
      <c r="BT1108" s="570"/>
      <c r="BU1108" s="570"/>
      <c r="BV1108" s="570"/>
      <c r="BW1108" s="570"/>
      <c r="BX1108" s="570"/>
      <c r="BY1108" s="570"/>
    </row>
    <row r="1109" s="398" customFormat="true" ht="15" customHeight="true" x14ac:dyDescent="0.2">
      <c r="BA1109" s="570"/>
      <c r="BB1109" s="426"/>
      <c r="BC1109" s="570"/>
      <c r="BD1109" s="570"/>
      <c r="BE1109" s="570"/>
      <c r="BF1109" s="570"/>
      <c r="BG1109" s="570"/>
      <c r="BH1109" s="570"/>
      <c r="BI1109" s="570"/>
      <c r="BJ1109" s="570"/>
      <c r="BK1109" s="570"/>
      <c r="BL1109" s="570"/>
      <c r="BM1109" s="570"/>
      <c r="BN1109" s="570"/>
      <c r="BO1109" s="570"/>
      <c r="BP1109" s="570"/>
      <c r="BQ1109" s="570"/>
      <c r="BR1109" s="570"/>
      <c r="BS1109" s="570"/>
      <c r="BT1109" s="570"/>
      <c r="BU1109" s="570"/>
      <c r="BV1109" s="570"/>
      <c r="BW1109" s="570"/>
      <c r="BX1109" s="570"/>
      <c r="BY1109" s="570"/>
    </row>
    <row r="1110" s="398" customFormat="true" ht="15" customHeight="true" x14ac:dyDescent="0.2">
      <c r="BA1110" s="570"/>
      <c r="BB1110" s="426"/>
      <c r="BC1110" s="570"/>
      <c r="BD1110" s="570"/>
      <c r="BE1110" s="570"/>
      <c r="BF1110" s="570"/>
      <c r="BG1110" s="570"/>
      <c r="BH1110" s="570"/>
      <c r="BI1110" s="570"/>
      <c r="BJ1110" s="570"/>
      <c r="BK1110" s="570"/>
      <c r="BL1110" s="570"/>
      <c r="BM1110" s="570"/>
      <c r="BN1110" s="570"/>
      <c r="BO1110" s="570"/>
      <c r="BP1110" s="570"/>
      <c r="BQ1110" s="570"/>
      <c r="BR1110" s="570"/>
      <c r="BS1110" s="570"/>
      <c r="BT1110" s="570"/>
      <c r="BU1110" s="570"/>
      <c r="BV1110" s="570"/>
      <c r="BW1110" s="570"/>
      <c r="BX1110" s="570"/>
      <c r="BY1110" s="570"/>
    </row>
    <row r="1111" s="398" customFormat="true" ht="15" customHeight="true" x14ac:dyDescent="0.2">
      <c r="BA1111" s="570"/>
      <c r="BB1111" s="426"/>
      <c r="BC1111" s="570"/>
      <c r="BD1111" s="570"/>
      <c r="BE1111" s="570"/>
      <c r="BF1111" s="570"/>
      <c r="BG1111" s="570"/>
      <c r="BH1111" s="570"/>
      <c r="BI1111" s="570"/>
      <c r="BJ1111" s="570"/>
      <c r="BK1111" s="570"/>
      <c r="BL1111" s="570"/>
      <c r="BM1111" s="570"/>
      <c r="BN1111" s="570"/>
      <c r="BO1111" s="570"/>
      <c r="BP1111" s="570"/>
      <c r="BQ1111" s="570"/>
      <c r="BR1111" s="570"/>
      <c r="BS1111" s="570"/>
      <c r="BT1111" s="570"/>
      <c r="BU1111" s="570"/>
      <c r="BV1111" s="570"/>
      <c r="BW1111" s="570"/>
      <c r="BX1111" s="570"/>
      <c r="BY1111" s="570"/>
    </row>
    <row r="1112" s="398" customFormat="true" ht="15" customHeight="true" x14ac:dyDescent="0.2">
      <c r="BA1112" s="570"/>
      <c r="BB1112" s="426"/>
      <c r="BC1112" s="570"/>
      <c r="BD1112" s="570"/>
      <c r="BE1112" s="570"/>
      <c r="BF1112" s="570"/>
      <c r="BG1112" s="570"/>
      <c r="BH1112" s="570"/>
      <c r="BI1112" s="570"/>
      <c r="BJ1112" s="570"/>
      <c r="BK1112" s="570"/>
      <c r="BL1112" s="570"/>
      <c r="BM1112" s="570"/>
      <c r="BN1112" s="570"/>
      <c r="BO1112" s="570"/>
      <c r="BP1112" s="570"/>
      <c r="BQ1112" s="570"/>
      <c r="BR1112" s="570"/>
      <c r="BS1112" s="570"/>
      <c r="BT1112" s="570"/>
      <c r="BU1112" s="570"/>
      <c r="BV1112" s="570"/>
      <c r="BW1112" s="570"/>
      <c r="BX1112" s="570"/>
      <c r="BY1112" s="570"/>
    </row>
    <row r="1113" s="398" customFormat="true" ht="15" customHeight="true" x14ac:dyDescent="0.2">
      <c r="BA1113" s="570"/>
      <c r="BB1113" s="426"/>
      <c r="BC1113" s="570"/>
      <c r="BD1113" s="570"/>
      <c r="BE1113" s="570"/>
      <c r="BF1113" s="570"/>
      <c r="BG1113" s="570"/>
      <c r="BH1113" s="570"/>
      <c r="BI1113" s="570"/>
      <c r="BJ1113" s="570"/>
      <c r="BK1113" s="570"/>
      <c r="BL1113" s="570"/>
      <c r="BM1113" s="570"/>
      <c r="BN1113" s="570"/>
      <c r="BO1113" s="570"/>
      <c r="BP1113" s="570"/>
      <c r="BQ1113" s="570"/>
      <c r="BR1113" s="570"/>
      <c r="BS1113" s="570"/>
      <c r="BT1113" s="570"/>
      <c r="BU1113" s="570"/>
      <c r="BV1113" s="570"/>
      <c r="BW1113" s="570"/>
      <c r="BX1113" s="570"/>
      <c r="BY1113" s="570"/>
    </row>
    <row r="1114" s="398" customFormat="true" ht="17.1" customHeight="true" x14ac:dyDescent="0.2">
      <c r="A1114" s="930"/>
      <c r="B1114" s="925"/>
      <c r="C1114" s="926"/>
      <c r="D1114" s="926"/>
      <c r="E1114" s="926"/>
      <c r="F1114" s="926"/>
      <c r="G1114" s="926"/>
      <c r="H1114" s="926"/>
      <c r="I1114" s="926"/>
      <c r="J1114" s="926"/>
      <c r="K1114" s="926"/>
      <c r="L1114" s="926"/>
      <c r="M1114" s="926"/>
      <c r="N1114" s="926"/>
      <c r="O1114" s="926"/>
      <c r="P1114" s="926"/>
      <c r="Q1114" s="926"/>
      <c r="R1114" s="926"/>
      <c r="S1114" s="926"/>
      <c r="T1114" s="926"/>
      <c r="U1114" s="926"/>
      <c r="V1114" s="926"/>
      <c r="W1114" s="926"/>
      <c r="X1114" s="926"/>
      <c r="Y1114" s="926"/>
      <c r="Z1114" s="926"/>
      <c r="AA1114" s="926"/>
      <c r="AB1114" s="926"/>
      <c r="AC1114" s="926"/>
      <c r="AD1114" s="926"/>
      <c r="AE1114" s="926"/>
      <c r="AF1114" s="926"/>
      <c r="AG1114" s="926"/>
      <c r="AH1114" s="926"/>
      <c r="AI1114" s="926"/>
      <c r="AJ1114" s="926"/>
      <c r="AK1114" s="926"/>
      <c r="AL1114" s="926"/>
      <c r="AM1114" s="926"/>
      <c r="BA1114" s="570"/>
      <c r="BB1114" s="426"/>
      <c r="BC1114" s="570"/>
      <c r="BD1114" s="570"/>
      <c r="BE1114" s="570"/>
      <c r="BF1114" s="570"/>
      <c r="BG1114" s="570"/>
      <c r="BH1114" s="570"/>
      <c r="BI1114" s="570"/>
      <c r="BJ1114" s="570"/>
      <c r="BK1114" s="570"/>
      <c r="BL1114" s="570"/>
      <c r="BM1114" s="570"/>
      <c r="BN1114" s="570"/>
      <c r="BO1114" s="570"/>
      <c r="BP1114" s="570"/>
      <c r="BQ1114" s="570"/>
      <c r="BR1114" s="570"/>
      <c r="BS1114" s="570"/>
      <c r="BT1114" s="570"/>
      <c r="BU1114" s="570"/>
      <c r="BV1114" s="570"/>
      <c r="BW1114" s="570"/>
      <c r="BX1114" s="570"/>
      <c r="BY1114" s="570"/>
    </row>
    <row r="1115" s="398" customFormat="true" ht="17.1" customHeight="true" x14ac:dyDescent="0.2">
      <c r="A1115" s="930"/>
      <c r="B1115" s="925"/>
      <c r="C1115" s="926"/>
      <c r="D1115" s="926"/>
      <c r="E1115" s="926"/>
      <c r="F1115" s="926"/>
      <c r="G1115" s="926"/>
      <c r="H1115" s="926"/>
      <c r="I1115" s="926"/>
      <c r="J1115" s="926"/>
      <c r="K1115" s="926"/>
      <c r="L1115" s="926"/>
      <c r="M1115" s="926"/>
      <c r="N1115" s="926"/>
      <c r="O1115" s="926"/>
      <c r="P1115" s="926"/>
      <c r="Q1115" s="926"/>
      <c r="R1115" s="926"/>
      <c r="S1115" s="926"/>
      <c r="T1115" s="926"/>
      <c r="U1115" s="926"/>
      <c r="V1115" s="926"/>
      <c r="W1115" s="926"/>
      <c r="X1115" s="926"/>
      <c r="Y1115" s="926"/>
      <c r="Z1115" s="926"/>
      <c r="AA1115" s="926"/>
      <c r="AB1115" s="926"/>
      <c r="AC1115" s="926"/>
      <c r="AD1115" s="926"/>
      <c r="AE1115" s="926"/>
      <c r="AF1115" s="926"/>
      <c r="AG1115" s="926"/>
      <c r="AH1115" s="926"/>
      <c r="AI1115" s="926"/>
      <c r="AJ1115" s="926"/>
      <c r="AK1115" s="926"/>
      <c r="AL1115" s="926"/>
      <c r="AM1115" s="926"/>
      <c r="BA1115" s="570"/>
      <c r="BB1115" s="426"/>
      <c r="BC1115" s="570"/>
      <c r="BD1115" s="570"/>
      <c r="BE1115" s="570"/>
      <c r="BF1115" s="570"/>
      <c r="BG1115" s="570"/>
      <c r="BH1115" s="570"/>
      <c r="BI1115" s="570"/>
      <c r="BJ1115" s="570"/>
      <c r="BK1115" s="570"/>
      <c r="BL1115" s="570"/>
      <c r="BM1115" s="570"/>
      <c r="BN1115" s="570"/>
      <c r="BO1115" s="570"/>
      <c r="BP1115" s="570"/>
      <c r="BQ1115" s="570"/>
      <c r="BR1115" s="570"/>
      <c r="BS1115" s="570"/>
      <c r="BT1115" s="570"/>
      <c r="BU1115" s="570"/>
      <c r="BV1115" s="570"/>
      <c r="BW1115" s="570"/>
      <c r="BX1115" s="570"/>
      <c r="BY1115" s="570"/>
    </row>
    <row r="1116" s="398" customFormat="true" ht="17.1" customHeight="true" x14ac:dyDescent="0.2">
      <c r="A1116" s="930"/>
      <c r="B1116" s="925"/>
      <c r="C1116" s="926"/>
      <c r="D1116" s="926"/>
      <c r="E1116" s="926"/>
      <c r="F1116" s="926"/>
      <c r="G1116" s="926"/>
      <c r="H1116" s="926"/>
      <c r="I1116" s="926"/>
      <c r="J1116" s="926"/>
      <c r="K1116" s="926"/>
      <c r="L1116" s="926"/>
      <c r="M1116" s="926"/>
      <c r="N1116" s="926"/>
      <c r="O1116" s="926"/>
      <c r="P1116" s="926"/>
      <c r="Q1116" s="926"/>
      <c r="R1116" s="926"/>
      <c r="S1116" s="926"/>
      <c r="T1116" s="926"/>
      <c r="U1116" s="926"/>
      <c r="V1116" s="926"/>
      <c r="W1116" s="926"/>
      <c r="X1116" s="926"/>
      <c r="Y1116" s="926"/>
      <c r="Z1116" s="926"/>
      <c r="AA1116" s="926"/>
      <c r="AB1116" s="926"/>
      <c r="AC1116" s="926"/>
      <c r="AD1116" s="926"/>
      <c r="AE1116" s="926"/>
      <c r="AF1116" s="926"/>
      <c r="AG1116" s="926"/>
      <c r="AH1116" s="926"/>
      <c r="AI1116" s="926"/>
      <c r="AJ1116" s="926"/>
      <c r="AK1116" s="926"/>
      <c r="AL1116" s="926"/>
      <c r="AM1116" s="926"/>
      <c r="BA1116" s="570"/>
      <c r="BB1116" s="426"/>
      <c r="BC1116" s="570"/>
      <c r="BD1116" s="570"/>
      <c r="BE1116" s="570"/>
      <c r="BF1116" s="570"/>
      <c r="BG1116" s="570"/>
      <c r="BH1116" s="570"/>
      <c r="BI1116" s="570"/>
      <c r="BJ1116" s="570"/>
      <c r="BK1116" s="570"/>
      <c r="BL1116" s="570"/>
      <c r="BM1116" s="570"/>
      <c r="BN1116" s="570"/>
      <c r="BO1116" s="570"/>
      <c r="BP1116" s="570"/>
      <c r="BQ1116" s="570"/>
      <c r="BR1116" s="570"/>
      <c r="BS1116" s="570"/>
      <c r="BT1116" s="570"/>
      <c r="BU1116" s="570"/>
      <c r="BV1116" s="570"/>
      <c r="BW1116" s="570"/>
      <c r="BX1116" s="570"/>
      <c r="BY1116" s="570"/>
    </row>
    <row r="1117" s="398" customFormat="true" ht="17.1" customHeight="true" x14ac:dyDescent="0.2">
      <c r="A1117" s="931"/>
      <c r="B1117" s="927"/>
      <c r="C1117" s="928"/>
      <c r="D1117" s="928"/>
      <c r="E1117" s="928"/>
      <c r="F1117" s="928"/>
      <c r="G1117" s="928"/>
      <c r="H1117" s="928"/>
      <c r="I1117" s="928"/>
      <c r="J1117" s="928"/>
      <c r="K1117" s="928"/>
      <c r="L1117" s="928"/>
      <c r="M1117" s="928"/>
      <c r="N1117" s="928"/>
      <c r="O1117" s="928"/>
      <c r="P1117" s="928"/>
      <c r="Q1117" s="928"/>
      <c r="R1117" s="928"/>
      <c r="S1117" s="928"/>
      <c r="T1117" s="928"/>
      <c r="U1117" s="928"/>
      <c r="V1117" s="928"/>
      <c r="W1117" s="928"/>
      <c r="X1117" s="928"/>
      <c r="Y1117" s="928"/>
      <c r="Z1117" s="928"/>
      <c r="AA1117" s="928"/>
      <c r="AB1117" s="928"/>
      <c r="AC1117" s="928"/>
      <c r="AD1117" s="928"/>
      <c r="AE1117" s="928"/>
      <c r="AF1117" s="928"/>
      <c r="AG1117" s="928"/>
      <c r="AH1117" s="928"/>
      <c r="AI1117" s="928"/>
      <c r="AJ1117" s="928"/>
      <c r="AK1117" s="928"/>
      <c r="AL1117" s="928"/>
      <c r="AM1117" s="928"/>
      <c r="BA1117" s="570"/>
      <c r="BB1117" s="426"/>
      <c r="BC1117" s="570"/>
      <c r="BD1117" s="570"/>
      <c r="BE1117" s="570"/>
      <c r="BF1117" s="570"/>
      <c r="BG1117" s="570"/>
      <c r="BH1117" s="570"/>
      <c r="BI1117" s="570"/>
      <c r="BJ1117" s="570"/>
      <c r="BK1117" s="570"/>
      <c r="BL1117" s="570"/>
      <c r="BM1117" s="570"/>
      <c r="BN1117" s="570"/>
      <c r="BO1117" s="570"/>
      <c r="BP1117" s="570"/>
      <c r="BQ1117" s="570"/>
      <c r="BR1117" s="570"/>
      <c r="BS1117" s="570"/>
      <c r="BT1117" s="570"/>
      <c r="BU1117" s="570"/>
      <c r="BV1117" s="570"/>
      <c r="BW1117" s="570"/>
      <c r="BX1117" s="570"/>
      <c r="BY1117" s="570"/>
    </row>
    <row r="1118" s="398" customFormat="true" ht="15" customHeight="true" x14ac:dyDescent="0.2">
      <c r="BA1118" s="570"/>
      <c r="BB1118" s="426"/>
      <c r="BC1118" s="570"/>
      <c r="BD1118" s="570"/>
      <c r="BE1118" s="570"/>
      <c r="BF1118" s="570"/>
      <c r="BG1118" s="570"/>
      <c r="BH1118" s="570"/>
      <c r="BI1118" s="570"/>
      <c r="BJ1118" s="570"/>
      <c r="BK1118" s="570"/>
      <c r="BL1118" s="570"/>
      <c r="BM1118" s="570"/>
      <c r="BN1118" s="570"/>
      <c r="BO1118" s="570"/>
      <c r="BP1118" s="570"/>
      <c r="BQ1118" s="570"/>
      <c r="BR1118" s="570"/>
      <c r="BS1118" s="570"/>
      <c r="BT1118" s="570"/>
      <c r="BU1118" s="570"/>
      <c r="BV1118" s="570"/>
      <c r="BW1118" s="570"/>
      <c r="BX1118" s="570"/>
      <c r="BY1118" s="570"/>
    </row>
    <row r="1119" s="398" customFormat="true" ht="15" customHeight="true" x14ac:dyDescent="0.2">
      <c r="BA1119" s="570"/>
      <c r="BB1119" s="426"/>
      <c r="BC1119" s="570"/>
      <c r="BD1119" s="570"/>
      <c r="BE1119" s="570"/>
      <c r="BF1119" s="570"/>
      <c r="BG1119" s="570"/>
      <c r="BH1119" s="570"/>
      <c r="BI1119" s="570"/>
      <c r="BJ1119" s="570"/>
      <c r="BK1119" s="570"/>
      <c r="BL1119" s="570"/>
      <c r="BM1119" s="570"/>
      <c r="BN1119" s="570"/>
      <c r="BO1119" s="570"/>
      <c r="BP1119" s="570"/>
      <c r="BQ1119" s="570"/>
      <c r="BR1119" s="570"/>
      <c r="BS1119" s="570"/>
      <c r="BT1119" s="570"/>
      <c r="BU1119" s="570"/>
      <c r="BV1119" s="570"/>
      <c r="BW1119" s="570"/>
      <c r="BX1119" s="570"/>
      <c r="BY1119" s="570"/>
    </row>
    <row r="1120" s="398" customFormat="true" ht="15" customHeight="true" x14ac:dyDescent="0.2">
      <c r="BA1120" s="570"/>
      <c r="BB1120" s="426"/>
      <c r="BC1120" s="570"/>
      <c r="BD1120" s="570"/>
      <c r="BE1120" s="570"/>
      <c r="BF1120" s="570"/>
      <c r="BG1120" s="570"/>
      <c r="BH1120" s="570"/>
      <c r="BI1120" s="570"/>
      <c r="BJ1120" s="570"/>
      <c r="BK1120" s="570"/>
      <c r="BL1120" s="570"/>
      <c r="BM1120" s="570"/>
      <c r="BN1120" s="570"/>
      <c r="BO1120" s="570"/>
      <c r="BP1120" s="570"/>
      <c r="BQ1120" s="570"/>
      <c r="BR1120" s="570"/>
      <c r="BS1120" s="570"/>
      <c r="BT1120" s="570"/>
      <c r="BU1120" s="570"/>
      <c r="BV1120" s="570"/>
      <c r="BW1120" s="570"/>
      <c r="BX1120" s="570"/>
      <c r="BY1120" s="570"/>
    </row>
    <row r="1121" s="398" customFormat="true" ht="15" customHeight="true" x14ac:dyDescent="0.2">
      <c r="BA1121" s="570"/>
      <c r="BB1121" s="426"/>
      <c r="BC1121" s="570"/>
      <c r="BD1121" s="570"/>
      <c r="BE1121" s="570"/>
      <c r="BF1121" s="570"/>
      <c r="BG1121" s="570"/>
      <c r="BH1121" s="570"/>
      <c r="BI1121" s="570"/>
      <c r="BJ1121" s="570"/>
      <c r="BK1121" s="570"/>
      <c r="BL1121" s="570"/>
      <c r="BM1121" s="570"/>
      <c r="BN1121" s="570"/>
      <c r="BO1121" s="570"/>
      <c r="BP1121" s="570"/>
      <c r="BQ1121" s="570"/>
      <c r="BR1121" s="570"/>
      <c r="BS1121" s="570"/>
      <c r="BT1121" s="570"/>
      <c r="BU1121" s="570"/>
      <c r="BV1121" s="570"/>
      <c r="BW1121" s="570"/>
      <c r="BX1121" s="570"/>
      <c r="BY1121" s="570"/>
    </row>
    <row r="1122" s="398" customFormat="true" ht="15" customHeight="true" x14ac:dyDescent="0.2">
      <c r="BA1122" s="570"/>
      <c r="BB1122" s="426"/>
      <c r="BC1122" s="570"/>
      <c r="BD1122" s="570"/>
      <c r="BE1122" s="570"/>
      <c r="BF1122" s="570"/>
      <c r="BG1122" s="570"/>
      <c r="BH1122" s="570"/>
      <c r="BI1122" s="570"/>
      <c r="BJ1122" s="570"/>
      <c r="BK1122" s="570"/>
      <c r="BL1122" s="570"/>
      <c r="BM1122" s="570"/>
      <c r="BN1122" s="570"/>
      <c r="BO1122" s="570"/>
      <c r="BP1122" s="570"/>
      <c r="BQ1122" s="570"/>
      <c r="BR1122" s="570"/>
      <c r="BS1122" s="570"/>
      <c r="BT1122" s="570"/>
      <c r="BU1122" s="570"/>
      <c r="BV1122" s="570"/>
      <c r="BW1122" s="570"/>
      <c r="BX1122" s="570"/>
      <c r="BY1122" s="570"/>
    </row>
    <row r="1123" s="398" customFormat="true" ht="15" customHeight="true" x14ac:dyDescent="0.2">
      <c r="BA1123" s="570"/>
      <c r="BB1123" s="426"/>
      <c r="BC1123" s="570"/>
      <c r="BD1123" s="570"/>
      <c r="BE1123" s="570"/>
      <c r="BF1123" s="570"/>
      <c r="BG1123" s="570"/>
      <c r="BH1123" s="570"/>
      <c r="BI1123" s="570"/>
      <c r="BJ1123" s="570"/>
      <c r="BK1123" s="570"/>
      <c r="BL1123" s="570"/>
      <c r="BM1123" s="570"/>
      <c r="BN1123" s="570"/>
      <c r="BO1123" s="570"/>
      <c r="BP1123" s="570"/>
      <c r="BQ1123" s="570"/>
      <c r="BR1123" s="570"/>
      <c r="BS1123" s="570"/>
      <c r="BT1123" s="570"/>
      <c r="BU1123" s="570"/>
      <c r="BV1123" s="570"/>
      <c r="BW1123" s="570"/>
      <c r="BX1123" s="570"/>
      <c r="BY1123" s="570"/>
    </row>
    <row r="1124" s="398" customFormat="true" ht="15" customHeight="true" x14ac:dyDescent="0.2">
      <c r="BA1124" s="570"/>
      <c r="BB1124" s="426"/>
      <c r="BC1124" s="570"/>
      <c r="BD1124" s="570"/>
      <c r="BE1124" s="570"/>
      <c r="BF1124" s="570"/>
      <c r="BG1124" s="570"/>
      <c r="BH1124" s="570"/>
      <c r="BI1124" s="570"/>
      <c r="BJ1124" s="570"/>
      <c r="BK1124" s="570"/>
      <c r="BL1124" s="570"/>
      <c r="BM1124" s="570"/>
      <c r="BN1124" s="570"/>
      <c r="BO1124" s="570"/>
      <c r="BP1124" s="570"/>
      <c r="BQ1124" s="570"/>
      <c r="BR1124" s="570"/>
      <c r="BS1124" s="570"/>
      <c r="BT1124" s="570"/>
      <c r="BU1124" s="570"/>
      <c r="BV1124" s="570"/>
      <c r="BW1124" s="570"/>
      <c r="BX1124" s="570"/>
      <c r="BY1124" s="570"/>
    </row>
    <row r="1125" s="398" customFormat="true" ht="15" customHeight="true" x14ac:dyDescent="0.2">
      <c r="BA1125" s="570"/>
      <c r="BB1125" s="426"/>
      <c r="BC1125" s="570"/>
      <c r="BD1125" s="570"/>
      <c r="BE1125" s="570"/>
      <c r="BF1125" s="570"/>
      <c r="BG1125" s="570"/>
      <c r="BH1125" s="570"/>
      <c r="BI1125" s="570"/>
      <c r="BJ1125" s="570"/>
      <c r="BK1125" s="570"/>
      <c r="BL1125" s="570"/>
      <c r="BM1125" s="570"/>
      <c r="BN1125" s="570"/>
      <c r="BO1125" s="570"/>
      <c r="BP1125" s="570"/>
      <c r="BQ1125" s="570"/>
      <c r="BR1125" s="570"/>
      <c r="BS1125" s="570"/>
      <c r="BT1125" s="570"/>
      <c r="BU1125" s="570"/>
      <c r="BV1125" s="570"/>
      <c r="BW1125" s="570"/>
      <c r="BX1125" s="570"/>
      <c r="BY1125" s="570"/>
    </row>
    <row r="1126" s="398" customFormat="true" ht="15" customHeight="true" x14ac:dyDescent="0.2">
      <c r="BA1126" s="570"/>
      <c r="BB1126" s="426"/>
      <c r="BC1126" s="570"/>
      <c r="BD1126" s="570"/>
      <c r="BE1126" s="570"/>
      <c r="BF1126" s="570"/>
      <c r="BG1126" s="570"/>
      <c r="BH1126" s="570"/>
      <c r="BI1126" s="570"/>
      <c r="BJ1126" s="570"/>
      <c r="BK1126" s="570"/>
      <c r="BL1126" s="570"/>
      <c r="BM1126" s="570"/>
      <c r="BN1126" s="570"/>
      <c r="BO1126" s="570"/>
      <c r="BP1126" s="570"/>
      <c r="BQ1126" s="570"/>
      <c r="BR1126" s="570"/>
      <c r="BS1126" s="570"/>
      <c r="BT1126" s="570"/>
      <c r="BU1126" s="570"/>
      <c r="BV1126" s="570"/>
      <c r="BW1126" s="570"/>
      <c r="BX1126" s="570"/>
      <c r="BY1126" s="570"/>
    </row>
    <row r="1127" s="398" customFormat="true" ht="15" customHeight="true" x14ac:dyDescent="0.2">
      <c r="BA1127" s="570"/>
      <c r="BB1127" s="426"/>
      <c r="BC1127" s="570"/>
      <c r="BD1127" s="570"/>
      <c r="BE1127" s="570"/>
      <c r="BF1127" s="570"/>
      <c r="BG1127" s="570"/>
      <c r="BH1127" s="570"/>
      <c r="BI1127" s="570"/>
      <c r="BJ1127" s="570"/>
      <c r="BK1127" s="570"/>
      <c r="BL1127" s="570"/>
      <c r="BM1127" s="570"/>
      <c r="BN1127" s="570"/>
      <c r="BO1127" s="570"/>
      <c r="BP1127" s="570"/>
      <c r="BQ1127" s="570"/>
      <c r="BR1127" s="570"/>
      <c r="BS1127" s="570"/>
      <c r="BT1127" s="570"/>
      <c r="BU1127" s="570"/>
      <c r="BV1127" s="570"/>
      <c r="BW1127" s="570"/>
      <c r="BX1127" s="570"/>
      <c r="BY1127" s="570"/>
    </row>
    <row r="1128" s="398" customFormat="true" ht="15" customHeight="true" x14ac:dyDescent="0.2">
      <c r="BA1128" s="570"/>
      <c r="BB1128" s="426"/>
      <c r="BC1128" s="570"/>
      <c r="BD1128" s="570"/>
      <c r="BE1128" s="570"/>
      <c r="BF1128" s="570"/>
      <c r="BG1128" s="570"/>
      <c r="BH1128" s="570"/>
      <c r="BI1128" s="570"/>
      <c r="BJ1128" s="570"/>
      <c r="BK1128" s="570"/>
      <c r="BL1128" s="570"/>
      <c r="BM1128" s="570"/>
      <c r="BN1128" s="570"/>
      <c r="BO1128" s="570"/>
      <c r="BP1128" s="570"/>
      <c r="BQ1128" s="570"/>
      <c r="BR1128" s="570"/>
      <c r="BS1128" s="570"/>
      <c r="BT1128" s="570"/>
      <c r="BU1128" s="570"/>
      <c r="BV1128" s="570"/>
      <c r="BW1128" s="570"/>
      <c r="BX1128" s="570"/>
      <c r="BY1128" s="570"/>
    </row>
    <row r="1129" s="398" customFormat="true" ht="15" customHeight="true" x14ac:dyDescent="0.2">
      <c r="BA1129" s="570"/>
      <c r="BB1129" s="426"/>
      <c r="BC1129" s="570"/>
      <c r="BD1129" s="570"/>
      <c r="BE1129" s="570"/>
      <c r="BF1129" s="570"/>
      <c r="BG1129" s="570"/>
      <c r="BH1129" s="570"/>
      <c r="BI1129" s="570"/>
      <c r="BJ1129" s="570"/>
      <c r="BK1129" s="570"/>
      <c r="BL1129" s="570"/>
      <c r="BM1129" s="570"/>
      <c r="BN1129" s="570"/>
      <c r="BO1129" s="570"/>
      <c r="BP1129" s="570"/>
      <c r="BQ1129" s="570"/>
      <c r="BR1129" s="570"/>
      <c r="BS1129" s="570"/>
      <c r="BT1129" s="570"/>
      <c r="BU1129" s="570"/>
      <c r="BV1129" s="570"/>
      <c r="BW1129" s="570"/>
      <c r="BX1129" s="570"/>
      <c r="BY1129" s="570"/>
    </row>
    <row r="1130" s="398" customFormat="true" ht="15" customHeight="true" x14ac:dyDescent="0.2">
      <c r="BA1130" s="570"/>
      <c r="BB1130" s="426"/>
      <c r="BC1130" s="570"/>
      <c r="BD1130" s="570"/>
      <c r="BE1130" s="570"/>
      <c r="BF1130" s="570"/>
      <c r="BG1130" s="570"/>
      <c r="BH1130" s="570"/>
      <c r="BI1130" s="570"/>
      <c r="BJ1130" s="570"/>
      <c r="BK1130" s="570"/>
      <c r="BL1130" s="570"/>
      <c r="BM1130" s="570"/>
      <c r="BN1130" s="570"/>
      <c r="BO1130" s="570"/>
      <c r="BP1130" s="570"/>
      <c r="BQ1130" s="570"/>
      <c r="BR1130" s="570"/>
      <c r="BS1130" s="570"/>
      <c r="BT1130" s="570"/>
      <c r="BU1130" s="570"/>
      <c r="BV1130" s="570"/>
      <c r="BW1130" s="570"/>
      <c r="BX1130" s="570"/>
      <c r="BY1130" s="570"/>
    </row>
    <row r="1131" s="398" customFormat="true" ht="15" customHeight="true" x14ac:dyDescent="0.2">
      <c r="BA1131" s="570"/>
      <c r="BB1131" s="426"/>
      <c r="BC1131" s="570"/>
      <c r="BD1131" s="570"/>
      <c r="BE1131" s="570"/>
      <c r="BF1131" s="570"/>
      <c r="BG1131" s="570"/>
      <c r="BH1131" s="570"/>
      <c r="BI1131" s="570"/>
      <c r="BJ1131" s="570"/>
      <c r="BK1131" s="570"/>
      <c r="BL1131" s="570"/>
      <c r="BM1131" s="570"/>
      <c r="BN1131" s="570"/>
      <c r="BO1131" s="570"/>
      <c r="BP1131" s="570"/>
      <c r="BQ1131" s="570"/>
      <c r="BR1131" s="570"/>
      <c r="BS1131" s="570"/>
      <c r="BT1131" s="570"/>
      <c r="BU1131" s="570"/>
      <c r="BV1131" s="570"/>
      <c r="BW1131" s="570"/>
      <c r="BX1131" s="570"/>
      <c r="BY1131" s="570"/>
    </row>
    <row r="1132" s="398" customFormat="true" ht="15" customHeight="true" x14ac:dyDescent="0.2">
      <c r="BA1132" s="570"/>
      <c r="BB1132" s="426"/>
      <c r="BC1132" s="570"/>
      <c r="BD1132" s="570"/>
      <c r="BE1132" s="570"/>
      <c r="BF1132" s="570"/>
      <c r="BG1132" s="570"/>
      <c r="BH1132" s="570"/>
      <c r="BI1132" s="570"/>
      <c r="BJ1132" s="570"/>
      <c r="BK1132" s="570"/>
      <c r="BL1132" s="570"/>
      <c r="BM1132" s="570"/>
      <c r="BN1132" s="570"/>
      <c r="BO1132" s="570"/>
      <c r="BP1132" s="570"/>
      <c r="BQ1132" s="570"/>
      <c r="BR1132" s="570"/>
      <c r="BS1132" s="570"/>
      <c r="BT1132" s="570"/>
      <c r="BU1132" s="570"/>
      <c r="BV1132" s="570"/>
      <c r="BW1132" s="570"/>
      <c r="BX1132" s="570"/>
      <c r="BY1132" s="570"/>
    </row>
    <row r="1133" s="398" customFormat="true" ht="15" customHeight="true" x14ac:dyDescent="0.2">
      <c r="BA1133" s="570"/>
      <c r="BB1133" s="426"/>
      <c r="BC1133" s="570"/>
      <c r="BD1133" s="570"/>
      <c r="BE1133" s="570"/>
      <c r="BF1133" s="570"/>
      <c r="BG1133" s="570"/>
      <c r="BH1133" s="570"/>
      <c r="BI1133" s="570"/>
      <c r="BJ1133" s="570"/>
      <c r="BK1133" s="570"/>
      <c r="BL1133" s="570"/>
      <c r="BM1133" s="570"/>
      <c r="BN1133" s="570"/>
      <c r="BO1133" s="570"/>
      <c r="BP1133" s="570"/>
      <c r="BQ1133" s="570"/>
      <c r="BR1133" s="570"/>
      <c r="BS1133" s="570"/>
      <c r="BT1133" s="570"/>
      <c r="BU1133" s="570"/>
      <c r="BV1133" s="570"/>
      <c r="BW1133" s="570"/>
      <c r="BX1133" s="570"/>
      <c r="BY1133" s="570"/>
    </row>
    <row r="1134" s="398" customFormat="true" ht="15" customHeight="true" x14ac:dyDescent="0.2">
      <c r="BA1134" s="570"/>
      <c r="BB1134" s="426"/>
      <c r="BC1134" s="570"/>
      <c r="BD1134" s="570"/>
      <c r="BE1134" s="570"/>
      <c r="BF1134" s="570"/>
      <c r="BG1134" s="570"/>
      <c r="BH1134" s="570"/>
      <c r="BI1134" s="570"/>
      <c r="BJ1134" s="570"/>
      <c r="BK1134" s="570"/>
      <c r="BL1134" s="570"/>
      <c r="BM1134" s="570"/>
      <c r="BN1134" s="570"/>
      <c r="BO1134" s="570"/>
      <c r="BP1134" s="570"/>
      <c r="BQ1134" s="570"/>
      <c r="BR1134" s="570"/>
      <c r="BS1134" s="570"/>
      <c r="BT1134" s="570"/>
      <c r="BU1134" s="570"/>
      <c r="BV1134" s="570"/>
      <c r="BW1134" s="570"/>
      <c r="BX1134" s="570"/>
      <c r="BY1134" s="570"/>
    </row>
    <row r="1135" s="398" customFormat="true" ht="15" customHeight="true" x14ac:dyDescent="0.2">
      <c r="BA1135" s="570"/>
      <c r="BB1135" s="426"/>
      <c r="BC1135" s="570"/>
      <c r="BD1135" s="570"/>
      <c r="BE1135" s="570"/>
      <c r="BF1135" s="570"/>
      <c r="BG1135" s="570"/>
      <c r="BH1135" s="570"/>
      <c r="BI1135" s="570"/>
      <c r="BJ1135" s="570"/>
      <c r="BK1135" s="570"/>
      <c r="BL1135" s="570"/>
      <c r="BM1135" s="570"/>
      <c r="BN1135" s="570"/>
      <c r="BO1135" s="570"/>
      <c r="BP1135" s="570"/>
      <c r="BQ1135" s="570"/>
      <c r="BR1135" s="570"/>
      <c r="BS1135" s="570"/>
      <c r="BT1135" s="570"/>
      <c r="BU1135" s="570"/>
      <c r="BV1135" s="570"/>
      <c r="BW1135" s="570"/>
      <c r="BX1135" s="570"/>
      <c r="BY1135" s="570"/>
    </row>
    <row r="1136" s="398" customFormat="true" ht="15" customHeight="true" x14ac:dyDescent="0.2">
      <c r="BA1136" s="570"/>
      <c r="BB1136" s="426"/>
      <c r="BC1136" s="570"/>
      <c r="BD1136" s="570"/>
      <c r="BE1136" s="570"/>
      <c r="BF1136" s="570"/>
      <c r="BG1136" s="570"/>
      <c r="BH1136" s="570"/>
      <c r="BI1136" s="570"/>
      <c r="BJ1136" s="570"/>
      <c r="BK1136" s="570"/>
      <c r="BL1136" s="570"/>
      <c r="BM1136" s="570"/>
      <c r="BN1136" s="570"/>
      <c r="BO1136" s="570"/>
      <c r="BP1136" s="570"/>
      <c r="BQ1136" s="570"/>
      <c r="BR1136" s="570"/>
      <c r="BS1136" s="570"/>
      <c r="BT1136" s="570"/>
      <c r="BU1136" s="570"/>
      <c r="BV1136" s="570"/>
      <c r="BW1136" s="570"/>
      <c r="BX1136" s="570"/>
      <c r="BY1136" s="570"/>
    </row>
    <row r="1137" s="398" customFormat="true" ht="15" customHeight="true" x14ac:dyDescent="0.2">
      <c r="BA1137" s="570"/>
      <c r="BB1137" s="426"/>
      <c r="BC1137" s="570"/>
      <c r="BD1137" s="570"/>
      <c r="BE1137" s="570"/>
      <c r="BF1137" s="570"/>
      <c r="BG1137" s="570"/>
      <c r="BH1137" s="570"/>
      <c r="BI1137" s="570"/>
      <c r="BJ1137" s="570"/>
      <c r="BK1137" s="570"/>
      <c r="BL1137" s="570"/>
      <c r="BM1137" s="570"/>
      <c r="BN1137" s="570"/>
      <c r="BO1137" s="570"/>
      <c r="BP1137" s="570"/>
      <c r="BQ1137" s="570"/>
      <c r="BR1137" s="570"/>
      <c r="BS1137" s="570"/>
      <c r="BT1137" s="570"/>
      <c r="BU1137" s="570"/>
      <c r="BV1137" s="570"/>
      <c r="BW1137" s="570"/>
      <c r="BX1137" s="570"/>
      <c r="BY1137" s="570"/>
    </row>
    <row r="1138" s="398" customFormat="true" ht="15" customHeight="true" x14ac:dyDescent="0.2">
      <c r="BA1138" s="570"/>
      <c r="BB1138" s="426"/>
      <c r="BC1138" s="570"/>
      <c r="BD1138" s="570"/>
      <c r="BE1138" s="570"/>
      <c r="BF1138" s="570"/>
      <c r="BG1138" s="570"/>
      <c r="BH1138" s="570"/>
      <c r="BI1138" s="570"/>
      <c r="BJ1138" s="570"/>
      <c r="BK1138" s="570"/>
      <c r="BL1138" s="570"/>
      <c r="BM1138" s="570"/>
      <c r="BN1138" s="570"/>
      <c r="BO1138" s="570"/>
      <c r="BP1138" s="570"/>
      <c r="BQ1138" s="570"/>
      <c r="BR1138" s="570"/>
      <c r="BS1138" s="570"/>
      <c r="BT1138" s="570"/>
      <c r="BU1138" s="570"/>
      <c r="BV1138" s="570"/>
      <c r="BW1138" s="570"/>
      <c r="BX1138" s="570"/>
      <c r="BY1138" s="570"/>
    </row>
    <row r="1139" s="398" customFormat="true" ht="15" customHeight="true" x14ac:dyDescent="0.2">
      <c r="BA1139" s="570"/>
      <c r="BB1139" s="426"/>
      <c r="BC1139" s="570"/>
      <c r="BD1139" s="570"/>
      <c r="BE1139" s="570"/>
      <c r="BF1139" s="570"/>
      <c r="BG1139" s="570"/>
      <c r="BH1139" s="570"/>
      <c r="BI1139" s="570"/>
      <c r="BJ1139" s="570"/>
      <c r="BK1139" s="570"/>
      <c r="BL1139" s="570"/>
      <c r="BM1139" s="570"/>
      <c r="BN1139" s="570"/>
      <c r="BO1139" s="570"/>
      <c r="BP1139" s="570"/>
      <c r="BQ1139" s="570"/>
      <c r="BR1139" s="570"/>
      <c r="BS1139" s="570"/>
      <c r="BT1139" s="570"/>
      <c r="BU1139" s="570"/>
      <c r="BV1139" s="570"/>
      <c r="BW1139" s="570"/>
      <c r="BX1139" s="570"/>
      <c r="BY1139" s="570"/>
    </row>
    <row r="1140" s="398" customFormat="true" ht="15" customHeight="true" x14ac:dyDescent="0.2">
      <c r="BA1140" s="570"/>
      <c r="BB1140" s="426"/>
      <c r="BC1140" s="570"/>
      <c r="BD1140" s="570"/>
      <c r="BE1140" s="570"/>
      <c r="BF1140" s="570"/>
      <c r="BG1140" s="570"/>
      <c r="BH1140" s="570"/>
      <c r="BI1140" s="570"/>
      <c r="BJ1140" s="570"/>
      <c r="BK1140" s="570"/>
      <c r="BL1140" s="570"/>
      <c r="BM1140" s="570"/>
      <c r="BN1140" s="570"/>
      <c r="BO1140" s="570"/>
      <c r="BP1140" s="570"/>
      <c r="BQ1140" s="570"/>
      <c r="BR1140" s="570"/>
      <c r="BS1140" s="570"/>
      <c r="BT1140" s="570"/>
      <c r="BU1140" s="570"/>
      <c r="BV1140" s="570"/>
      <c r="BW1140" s="570"/>
      <c r="BX1140" s="570"/>
      <c r="BY1140" s="570"/>
    </row>
    <row r="1141" s="398" customFormat="true" ht="15" customHeight="true" x14ac:dyDescent="0.2">
      <c r="BA1141" s="570"/>
      <c r="BB1141" s="426"/>
      <c r="BC1141" s="570"/>
      <c r="BD1141" s="570"/>
      <c r="BE1141" s="570"/>
      <c r="BF1141" s="570"/>
      <c r="BG1141" s="570"/>
      <c r="BH1141" s="570"/>
      <c r="BI1141" s="570"/>
      <c r="BJ1141" s="570"/>
      <c r="BK1141" s="570"/>
      <c r="BL1141" s="570"/>
      <c r="BM1141" s="570"/>
      <c r="BN1141" s="570"/>
      <c r="BO1141" s="570"/>
      <c r="BP1141" s="570"/>
      <c r="BQ1141" s="570"/>
      <c r="BR1141" s="570"/>
      <c r="BS1141" s="570"/>
      <c r="BT1141" s="570"/>
      <c r="BU1141" s="570"/>
      <c r="BV1141" s="570"/>
      <c r="BW1141" s="570"/>
      <c r="BX1141" s="570"/>
      <c r="BY1141" s="570"/>
    </row>
    <row r="1142" s="398" customFormat="true" ht="15" customHeight="true" x14ac:dyDescent="0.2">
      <c r="BA1142" s="570"/>
      <c r="BB1142" s="426"/>
      <c r="BC1142" s="570"/>
      <c r="BD1142" s="570"/>
      <c r="BE1142" s="570"/>
      <c r="BF1142" s="570"/>
      <c r="BG1142" s="570"/>
      <c r="BH1142" s="570"/>
      <c r="BI1142" s="570"/>
      <c r="BJ1142" s="570"/>
      <c r="BK1142" s="570"/>
      <c r="BL1142" s="570"/>
      <c r="BM1142" s="570"/>
      <c r="BN1142" s="570"/>
      <c r="BO1142" s="570"/>
      <c r="BP1142" s="570"/>
      <c r="BQ1142" s="570"/>
      <c r="BR1142" s="570"/>
      <c r="BS1142" s="570"/>
      <c r="BT1142" s="570"/>
      <c r="BU1142" s="570"/>
      <c r="BV1142" s="570"/>
      <c r="BW1142" s="570"/>
      <c r="BX1142" s="570"/>
      <c r="BY1142" s="570"/>
    </row>
    <row r="1143" s="398" customFormat="true" ht="15" customHeight="true" x14ac:dyDescent="0.2">
      <c r="BA1143" s="570"/>
      <c r="BB1143" s="426"/>
      <c r="BC1143" s="570"/>
      <c r="BD1143" s="570"/>
      <c r="BE1143" s="570"/>
      <c r="BF1143" s="570"/>
      <c r="BG1143" s="570"/>
      <c r="BH1143" s="570"/>
      <c r="BI1143" s="570"/>
      <c r="BJ1143" s="570"/>
      <c r="BK1143" s="570"/>
      <c r="BL1143" s="570"/>
      <c r="BM1143" s="570"/>
      <c r="BN1143" s="570"/>
      <c r="BO1143" s="570"/>
      <c r="BP1143" s="570"/>
      <c r="BQ1143" s="570"/>
      <c r="BR1143" s="570"/>
      <c r="BS1143" s="570"/>
      <c r="BT1143" s="570"/>
      <c r="BU1143" s="570"/>
      <c r="BV1143" s="570"/>
      <c r="BW1143" s="570"/>
      <c r="BX1143" s="570"/>
      <c r="BY1143" s="570"/>
    </row>
    <row r="1144" s="398" customFormat="true" ht="15" customHeight="true" x14ac:dyDescent="0.2">
      <c r="BA1144" s="570"/>
      <c r="BB1144" s="426"/>
      <c r="BC1144" s="570"/>
      <c r="BD1144" s="570"/>
      <c r="BE1144" s="570"/>
      <c r="BF1144" s="570"/>
      <c r="BG1144" s="570"/>
      <c r="BH1144" s="570"/>
      <c r="BI1144" s="570"/>
      <c r="BJ1144" s="570"/>
      <c r="BK1144" s="570"/>
      <c r="BL1144" s="570"/>
      <c r="BM1144" s="570"/>
      <c r="BN1144" s="570"/>
      <c r="BO1144" s="570"/>
      <c r="BP1144" s="570"/>
      <c r="BQ1144" s="570"/>
      <c r="BR1144" s="570"/>
      <c r="BS1144" s="570"/>
      <c r="BT1144" s="570"/>
      <c r="BU1144" s="570"/>
      <c r="BV1144" s="570"/>
      <c r="BW1144" s="570"/>
      <c r="BX1144" s="570"/>
      <c r="BY1144" s="570"/>
    </row>
    <row r="1145" s="398" customFormat="true" ht="15" customHeight="true" x14ac:dyDescent="0.2">
      <c r="BA1145" s="570"/>
      <c r="BB1145" s="426"/>
      <c r="BC1145" s="570"/>
      <c r="BD1145" s="570"/>
      <c r="BE1145" s="570"/>
      <c r="BF1145" s="570"/>
      <c r="BG1145" s="570"/>
      <c r="BH1145" s="570"/>
      <c r="BI1145" s="570"/>
      <c r="BJ1145" s="570"/>
      <c r="BK1145" s="570"/>
      <c r="BL1145" s="570"/>
      <c r="BM1145" s="570"/>
      <c r="BN1145" s="570"/>
      <c r="BO1145" s="570"/>
      <c r="BP1145" s="570"/>
      <c r="BQ1145" s="570"/>
      <c r="BR1145" s="570"/>
      <c r="BS1145" s="570"/>
      <c r="BT1145" s="570"/>
      <c r="BU1145" s="570"/>
      <c r="BV1145" s="570"/>
      <c r="BW1145" s="570"/>
      <c r="BX1145" s="570"/>
      <c r="BY1145" s="570"/>
    </row>
    <row r="1146" s="398" customFormat="true" ht="15" customHeight="true" x14ac:dyDescent="0.2">
      <c r="BA1146" s="570"/>
      <c r="BB1146" s="426"/>
      <c r="BC1146" s="570"/>
      <c r="BD1146" s="570"/>
      <c r="BE1146" s="570"/>
      <c r="BF1146" s="570"/>
      <c r="BG1146" s="570"/>
      <c r="BH1146" s="570"/>
      <c r="BI1146" s="570"/>
      <c r="BJ1146" s="570"/>
      <c r="BK1146" s="570"/>
      <c r="BL1146" s="570"/>
      <c r="BM1146" s="570"/>
      <c r="BN1146" s="570"/>
      <c r="BO1146" s="570"/>
      <c r="BP1146" s="570"/>
      <c r="BQ1146" s="570"/>
      <c r="BR1146" s="570"/>
      <c r="BS1146" s="570"/>
      <c r="BT1146" s="570"/>
      <c r="BU1146" s="570"/>
      <c r="BV1146" s="570"/>
      <c r="BW1146" s="570"/>
      <c r="BX1146" s="570"/>
      <c r="BY1146" s="570"/>
    </row>
    <row r="1147" s="398" customFormat="true" ht="15" customHeight="true" x14ac:dyDescent="0.2">
      <c r="BA1147" s="570"/>
      <c r="BB1147" s="426"/>
      <c r="BC1147" s="570"/>
      <c r="BD1147" s="570"/>
      <c r="BE1147" s="570"/>
      <c r="BF1147" s="570"/>
      <c r="BG1147" s="570"/>
      <c r="BH1147" s="570"/>
      <c r="BI1147" s="570"/>
      <c r="BJ1147" s="570"/>
      <c r="BK1147" s="570"/>
      <c r="BL1147" s="570"/>
      <c r="BM1147" s="570"/>
      <c r="BN1147" s="570"/>
      <c r="BO1147" s="570"/>
      <c r="BP1147" s="570"/>
      <c r="BQ1147" s="570"/>
      <c r="BR1147" s="570"/>
      <c r="BS1147" s="570"/>
      <c r="BT1147" s="570"/>
      <c r="BU1147" s="570"/>
      <c r="BV1147" s="570"/>
      <c r="BW1147" s="570"/>
      <c r="BX1147" s="570"/>
      <c r="BY1147" s="570"/>
    </row>
    <row r="1148" s="398" customFormat="true" ht="15" customHeight="true" x14ac:dyDescent="0.2">
      <c r="BA1148" s="570"/>
      <c r="BB1148" s="426"/>
      <c r="BC1148" s="570"/>
      <c r="BD1148" s="570"/>
      <c r="BE1148" s="570"/>
      <c r="BF1148" s="570"/>
      <c r="BG1148" s="570"/>
      <c r="BH1148" s="570"/>
      <c r="BI1148" s="570"/>
      <c r="BJ1148" s="570"/>
      <c r="BK1148" s="570"/>
      <c r="BL1148" s="570"/>
      <c r="BM1148" s="570"/>
      <c r="BN1148" s="570"/>
      <c r="BO1148" s="570"/>
      <c r="BP1148" s="570"/>
      <c r="BQ1148" s="570"/>
      <c r="BR1148" s="570"/>
      <c r="BS1148" s="570"/>
      <c r="BT1148" s="570"/>
      <c r="BU1148" s="570"/>
      <c r="BV1148" s="570"/>
      <c r="BW1148" s="570"/>
      <c r="BX1148" s="570"/>
      <c r="BY1148" s="570"/>
    </row>
    <row r="1149" s="398" customFormat="true" ht="15" customHeight="true" x14ac:dyDescent="0.2">
      <c r="BA1149" s="570"/>
      <c r="BB1149" s="426"/>
      <c r="BC1149" s="570"/>
      <c r="BD1149" s="570"/>
      <c r="BE1149" s="570"/>
      <c r="BF1149" s="570"/>
      <c r="BG1149" s="570"/>
      <c r="BH1149" s="570"/>
      <c r="BI1149" s="570"/>
      <c r="BJ1149" s="570"/>
      <c r="BK1149" s="570"/>
      <c r="BL1149" s="570"/>
      <c r="BM1149" s="570"/>
      <c r="BN1149" s="570"/>
      <c r="BO1149" s="570"/>
      <c r="BP1149" s="570"/>
      <c r="BQ1149" s="570"/>
      <c r="BR1149" s="570"/>
      <c r="BS1149" s="570"/>
      <c r="BT1149" s="570"/>
      <c r="BU1149" s="570"/>
      <c r="BV1149" s="570"/>
      <c r="BW1149" s="570"/>
      <c r="BX1149" s="570"/>
      <c r="BY1149" s="570"/>
    </row>
    <row r="1150" s="398" customFormat="true" ht="15" customHeight="true" x14ac:dyDescent="0.2">
      <c r="BA1150" s="570"/>
      <c r="BB1150" s="426"/>
      <c r="BC1150" s="570"/>
      <c r="BD1150" s="570"/>
      <c r="BE1150" s="570"/>
      <c r="BF1150" s="570"/>
      <c r="BG1150" s="570"/>
      <c r="BH1150" s="570"/>
      <c r="BI1150" s="570"/>
      <c r="BJ1150" s="570"/>
      <c r="BK1150" s="570"/>
      <c r="BL1150" s="570"/>
      <c r="BM1150" s="570"/>
      <c r="BN1150" s="570"/>
      <c r="BO1150" s="570"/>
      <c r="BP1150" s="570"/>
      <c r="BQ1150" s="570"/>
      <c r="BR1150" s="570"/>
      <c r="BS1150" s="570"/>
      <c r="BT1150" s="570"/>
      <c r="BU1150" s="570"/>
      <c r="BV1150" s="570"/>
      <c r="BW1150" s="570"/>
      <c r="BX1150" s="570"/>
      <c r="BY1150" s="570"/>
    </row>
    <row r="1151" s="398" customFormat="true" ht="15" customHeight="true" x14ac:dyDescent="0.2">
      <c r="BA1151" s="570"/>
      <c r="BB1151" s="426"/>
      <c r="BC1151" s="570"/>
      <c r="BD1151" s="570"/>
      <c r="BE1151" s="570"/>
      <c r="BF1151" s="570"/>
      <c r="BG1151" s="570"/>
      <c r="BH1151" s="570"/>
      <c r="BI1151" s="570"/>
      <c r="BJ1151" s="570"/>
      <c r="BK1151" s="570"/>
      <c r="BL1151" s="570"/>
      <c r="BM1151" s="570"/>
      <c r="BN1151" s="570"/>
      <c r="BO1151" s="570"/>
      <c r="BP1151" s="570"/>
      <c r="BQ1151" s="570"/>
      <c r="BR1151" s="570"/>
      <c r="BS1151" s="570"/>
      <c r="BT1151" s="570"/>
      <c r="BU1151" s="570"/>
      <c r="BV1151" s="570"/>
      <c r="BW1151" s="570"/>
      <c r="BX1151" s="570"/>
      <c r="BY1151" s="570"/>
    </row>
    <row r="1152" s="398" customFormat="true" ht="15" customHeight="true" x14ac:dyDescent="0.2">
      <c r="BA1152" s="570"/>
      <c r="BB1152" s="426"/>
      <c r="BC1152" s="570"/>
      <c r="BD1152" s="570"/>
      <c r="BE1152" s="570"/>
      <c r="BF1152" s="570"/>
      <c r="BG1152" s="570"/>
      <c r="BH1152" s="570"/>
      <c r="BI1152" s="570"/>
      <c r="BJ1152" s="570"/>
      <c r="BK1152" s="570"/>
      <c r="BL1152" s="570"/>
      <c r="BM1152" s="570"/>
      <c r="BN1152" s="570"/>
      <c r="BO1152" s="570"/>
      <c r="BP1152" s="570"/>
      <c r="BQ1152" s="570"/>
      <c r="BR1152" s="570"/>
      <c r="BS1152" s="570"/>
      <c r="BT1152" s="570"/>
      <c r="BU1152" s="570"/>
      <c r="BV1152" s="570"/>
      <c r="BW1152" s="570"/>
      <c r="BX1152" s="570"/>
      <c r="BY1152" s="570"/>
    </row>
    <row r="1153" s="398" customFormat="true" ht="15" customHeight="true" x14ac:dyDescent="0.2">
      <c r="BA1153" s="570"/>
      <c r="BB1153" s="426"/>
      <c r="BC1153" s="570"/>
      <c r="BD1153" s="570"/>
      <c r="BE1153" s="570"/>
      <c r="BF1153" s="570"/>
      <c r="BG1153" s="570"/>
      <c r="BH1153" s="570"/>
      <c r="BI1153" s="570"/>
      <c r="BJ1153" s="570"/>
      <c r="BK1153" s="570"/>
      <c r="BL1153" s="570"/>
      <c r="BM1153" s="570"/>
      <c r="BN1153" s="570"/>
      <c r="BO1153" s="570"/>
      <c r="BP1153" s="570"/>
      <c r="BQ1153" s="570"/>
      <c r="BR1153" s="570"/>
      <c r="BS1153" s="570"/>
      <c r="BT1153" s="570"/>
      <c r="BU1153" s="570"/>
      <c r="BV1153" s="570"/>
      <c r="BW1153" s="570"/>
      <c r="BX1153" s="570"/>
      <c r="BY1153" s="570"/>
    </row>
    <row r="1154" s="398" customFormat="true" ht="15" customHeight="true" x14ac:dyDescent="0.2">
      <c r="BA1154" s="570"/>
      <c r="BB1154" s="426"/>
      <c r="BC1154" s="570"/>
      <c r="BD1154" s="570"/>
      <c r="BE1154" s="570"/>
      <c r="BF1154" s="570"/>
      <c r="BG1154" s="570"/>
      <c r="BH1154" s="570"/>
      <c r="BI1154" s="570"/>
      <c r="BJ1154" s="570"/>
      <c r="BK1154" s="570"/>
      <c r="BL1154" s="570"/>
      <c r="BM1154" s="570"/>
      <c r="BN1154" s="570"/>
      <c r="BO1154" s="570"/>
      <c r="BP1154" s="570"/>
      <c r="BQ1154" s="570"/>
      <c r="BR1154" s="570"/>
      <c r="BS1154" s="570"/>
      <c r="BT1154" s="570"/>
      <c r="BU1154" s="570"/>
      <c r="BV1154" s="570"/>
      <c r="BW1154" s="570"/>
      <c r="BX1154" s="570"/>
      <c r="BY1154" s="570"/>
    </row>
    <row r="1155" s="398" customFormat="true" ht="15" customHeight="true" x14ac:dyDescent="0.2">
      <c r="BA1155" s="570"/>
      <c r="BB1155" s="426"/>
      <c r="BC1155" s="570"/>
      <c r="BD1155" s="570"/>
      <c r="BE1155" s="570"/>
      <c r="BF1155" s="570"/>
      <c r="BG1155" s="570"/>
      <c r="BH1155" s="570"/>
      <c r="BI1155" s="570"/>
      <c r="BJ1155" s="570"/>
      <c r="BK1155" s="570"/>
      <c r="BL1155" s="570"/>
      <c r="BM1155" s="570"/>
      <c r="BN1155" s="570"/>
      <c r="BO1155" s="570"/>
      <c r="BP1155" s="570"/>
      <c r="BQ1155" s="570"/>
      <c r="BR1155" s="570"/>
      <c r="BS1155" s="570"/>
      <c r="BT1155" s="570"/>
      <c r="BU1155" s="570"/>
      <c r="BV1155" s="570"/>
      <c r="BW1155" s="570"/>
      <c r="BX1155" s="570"/>
      <c r="BY1155" s="570"/>
    </row>
    <row r="1156" s="398" customFormat="true" ht="15" customHeight="true" x14ac:dyDescent="0.2">
      <c r="BA1156" s="570"/>
      <c r="BB1156" s="426"/>
      <c r="BC1156" s="570"/>
      <c r="BD1156" s="570"/>
      <c r="BE1156" s="570"/>
      <c r="BF1156" s="570"/>
      <c r="BG1156" s="570"/>
      <c r="BH1156" s="570"/>
      <c r="BI1156" s="570"/>
      <c r="BJ1156" s="570"/>
      <c r="BK1156" s="570"/>
      <c r="BL1156" s="570"/>
      <c r="BM1156" s="570"/>
      <c r="BN1156" s="570"/>
      <c r="BO1156" s="570"/>
      <c r="BP1156" s="570"/>
      <c r="BQ1156" s="570"/>
      <c r="BR1156" s="570"/>
      <c r="BS1156" s="570"/>
      <c r="BT1156" s="570"/>
      <c r="BU1156" s="570"/>
      <c r="BV1156" s="570"/>
      <c r="BW1156" s="570"/>
      <c r="BX1156" s="570"/>
      <c r="BY1156" s="570"/>
    </row>
    <row r="1157" s="398" customFormat="true" ht="15" customHeight="true" x14ac:dyDescent="0.2">
      <c r="BA1157" s="570"/>
      <c r="BB1157" s="426"/>
      <c r="BC1157" s="570"/>
      <c r="BD1157" s="570"/>
      <c r="BE1157" s="570"/>
      <c r="BF1157" s="570"/>
      <c r="BG1157" s="570"/>
      <c r="BH1157" s="570"/>
      <c r="BI1157" s="570"/>
      <c r="BJ1157" s="570"/>
      <c r="BK1157" s="570"/>
      <c r="BL1157" s="570"/>
      <c r="BM1157" s="570"/>
      <c r="BN1157" s="570"/>
      <c r="BO1157" s="570"/>
      <c r="BP1157" s="570"/>
      <c r="BQ1157" s="570"/>
      <c r="BR1157" s="570"/>
      <c r="BS1157" s="570"/>
      <c r="BT1157" s="570"/>
      <c r="BU1157" s="570"/>
      <c r="BV1157" s="570"/>
      <c r="BW1157" s="570"/>
      <c r="BX1157" s="570"/>
      <c r="BY1157" s="570"/>
    </row>
    <row r="1158" s="398" customFormat="true" ht="15" customHeight="true" x14ac:dyDescent="0.2">
      <c r="BA1158" s="570"/>
      <c r="BB1158" s="426"/>
      <c r="BC1158" s="570"/>
      <c r="BD1158" s="570"/>
      <c r="BE1158" s="570"/>
      <c r="BF1158" s="570"/>
      <c r="BG1158" s="570"/>
      <c r="BH1158" s="570"/>
      <c r="BI1158" s="570"/>
      <c r="BJ1158" s="570"/>
      <c r="BK1158" s="570"/>
      <c r="BL1158" s="570"/>
      <c r="BM1158" s="570"/>
      <c r="BN1158" s="570"/>
      <c r="BO1158" s="570"/>
      <c r="BP1158" s="570"/>
      <c r="BQ1158" s="570"/>
      <c r="BR1158" s="570"/>
      <c r="BS1158" s="570"/>
      <c r="BT1158" s="570"/>
      <c r="BU1158" s="570"/>
      <c r="BV1158" s="570"/>
      <c r="BW1158" s="570"/>
      <c r="BX1158" s="570"/>
      <c r="BY1158" s="570"/>
    </row>
    <row r="1159" s="398" customFormat="true" ht="15" customHeight="true" x14ac:dyDescent="0.2">
      <c r="BA1159" s="570"/>
      <c r="BB1159" s="426"/>
      <c r="BC1159" s="570"/>
      <c r="BD1159" s="570"/>
      <c r="BE1159" s="570"/>
      <c r="BF1159" s="570"/>
      <c r="BG1159" s="570"/>
      <c r="BH1159" s="570"/>
      <c r="BI1159" s="570"/>
      <c r="BJ1159" s="570"/>
      <c r="BK1159" s="570"/>
      <c r="BL1159" s="570"/>
      <c r="BM1159" s="570"/>
      <c r="BN1159" s="570"/>
      <c r="BO1159" s="570"/>
      <c r="BP1159" s="570"/>
      <c r="BQ1159" s="570"/>
      <c r="BR1159" s="570"/>
      <c r="BS1159" s="570"/>
      <c r="BT1159" s="570"/>
      <c r="BU1159" s="570"/>
      <c r="BV1159" s="570"/>
      <c r="BW1159" s="570"/>
      <c r="BX1159" s="570"/>
      <c r="BY1159" s="570"/>
    </row>
    <row r="1160" s="398" customFormat="true" ht="15" customHeight="true" x14ac:dyDescent="0.2">
      <c r="BA1160" s="570"/>
      <c r="BB1160" s="426"/>
      <c r="BC1160" s="570"/>
      <c r="BD1160" s="570"/>
      <c r="BE1160" s="570"/>
      <c r="BF1160" s="570"/>
      <c r="BG1160" s="570"/>
      <c r="BH1160" s="570"/>
      <c r="BI1160" s="570"/>
      <c r="BJ1160" s="570"/>
      <c r="BK1160" s="570"/>
      <c r="BL1160" s="570"/>
      <c r="BM1160" s="570"/>
      <c r="BN1160" s="570"/>
      <c r="BO1160" s="570"/>
      <c r="BP1160" s="570"/>
      <c r="BQ1160" s="570"/>
      <c r="BR1160" s="570"/>
      <c r="BS1160" s="570"/>
      <c r="BT1160" s="570"/>
      <c r="BU1160" s="570"/>
      <c r="BV1160" s="570"/>
      <c r="BW1160" s="570"/>
      <c r="BX1160" s="570"/>
      <c r="BY1160" s="570"/>
    </row>
    <row r="1161" s="398" customFormat="true" ht="15" customHeight="true" x14ac:dyDescent="0.2">
      <c r="BA1161" s="570"/>
      <c r="BB1161" s="426"/>
      <c r="BC1161" s="570"/>
      <c r="BD1161" s="570"/>
      <c r="BE1161" s="570"/>
      <c r="BF1161" s="570"/>
      <c r="BG1161" s="570"/>
      <c r="BH1161" s="570"/>
      <c r="BI1161" s="570"/>
      <c r="BJ1161" s="570"/>
      <c r="BK1161" s="570"/>
      <c r="BL1161" s="570"/>
      <c r="BM1161" s="570"/>
      <c r="BN1161" s="570"/>
      <c r="BO1161" s="570"/>
      <c r="BP1161" s="570"/>
      <c r="BQ1161" s="570"/>
      <c r="BR1161" s="570"/>
      <c r="BS1161" s="570"/>
      <c r="BT1161" s="570"/>
      <c r="BU1161" s="570"/>
      <c r="BV1161" s="570"/>
      <c r="BW1161" s="570"/>
      <c r="BX1161" s="570"/>
      <c r="BY1161" s="570"/>
    </row>
    <row r="1162" s="398" customFormat="true" ht="15" customHeight="true" x14ac:dyDescent="0.2">
      <c r="BA1162" s="570"/>
      <c r="BB1162" s="426"/>
      <c r="BC1162" s="570"/>
      <c r="BD1162" s="570"/>
      <c r="BE1162" s="570"/>
      <c r="BF1162" s="570"/>
      <c r="BG1162" s="570"/>
      <c r="BH1162" s="570"/>
      <c r="BI1162" s="570"/>
      <c r="BJ1162" s="570"/>
      <c r="BK1162" s="570"/>
      <c r="BL1162" s="570"/>
      <c r="BM1162" s="570"/>
      <c r="BN1162" s="570"/>
      <c r="BO1162" s="570"/>
      <c r="BP1162" s="570"/>
      <c r="BQ1162" s="570"/>
      <c r="BR1162" s="570"/>
      <c r="BS1162" s="570"/>
      <c r="BT1162" s="570"/>
      <c r="BU1162" s="570"/>
      <c r="BV1162" s="570"/>
      <c r="BW1162" s="570"/>
      <c r="BX1162" s="570"/>
      <c r="BY1162" s="570"/>
    </row>
    <row r="1163" s="398" customFormat="true" ht="15" customHeight="true" x14ac:dyDescent="0.2">
      <c r="BA1163" s="570"/>
      <c r="BB1163" s="426"/>
      <c r="BC1163" s="570"/>
      <c r="BD1163" s="570"/>
      <c r="BE1163" s="570"/>
      <c r="BF1163" s="570"/>
      <c r="BG1163" s="570"/>
      <c r="BH1163" s="570"/>
      <c r="BI1163" s="570"/>
      <c r="BJ1163" s="570"/>
      <c r="BK1163" s="570"/>
      <c r="BL1163" s="570"/>
      <c r="BM1163" s="570"/>
      <c r="BN1163" s="570"/>
      <c r="BO1163" s="570"/>
      <c r="BP1163" s="570"/>
      <c r="BQ1163" s="570"/>
      <c r="BR1163" s="570"/>
      <c r="BS1163" s="570"/>
      <c r="BT1163" s="570"/>
      <c r="BU1163" s="570"/>
      <c r="BV1163" s="570"/>
      <c r="BW1163" s="570"/>
      <c r="BX1163" s="570"/>
      <c r="BY1163" s="570"/>
    </row>
    <row r="1164" s="398" customFormat="true" ht="15" customHeight="true" x14ac:dyDescent="0.2">
      <c r="BA1164" s="570"/>
      <c r="BB1164" s="426"/>
      <c r="BC1164" s="570"/>
      <c r="BD1164" s="570"/>
      <c r="BE1164" s="570"/>
      <c r="BF1164" s="570"/>
      <c r="BG1164" s="570"/>
      <c r="BH1164" s="570"/>
      <c r="BI1164" s="570"/>
      <c r="BJ1164" s="570"/>
      <c r="BK1164" s="570"/>
      <c r="BL1164" s="570"/>
      <c r="BM1164" s="570"/>
      <c r="BN1164" s="570"/>
      <c r="BO1164" s="570"/>
      <c r="BP1164" s="570"/>
      <c r="BQ1164" s="570"/>
      <c r="BR1164" s="570"/>
      <c r="BS1164" s="570"/>
      <c r="BT1164" s="570"/>
      <c r="BU1164" s="570"/>
      <c r="BV1164" s="570"/>
      <c r="BW1164" s="570"/>
      <c r="BX1164" s="570"/>
      <c r="BY1164" s="570"/>
    </row>
    <row r="1165" s="398" customFormat="true" ht="15" customHeight="true" x14ac:dyDescent="0.2">
      <c r="BA1165" s="570"/>
      <c r="BB1165" s="426"/>
      <c r="BC1165" s="570"/>
      <c r="BD1165" s="570"/>
      <c r="BE1165" s="570"/>
      <c r="BF1165" s="570"/>
      <c r="BG1165" s="570"/>
      <c r="BH1165" s="570"/>
      <c r="BI1165" s="570"/>
      <c r="BJ1165" s="570"/>
      <c r="BK1165" s="570"/>
      <c r="BL1165" s="570"/>
      <c r="BM1165" s="570"/>
      <c r="BN1165" s="570"/>
      <c r="BO1165" s="570"/>
      <c r="BP1165" s="570"/>
      <c r="BQ1165" s="570"/>
      <c r="BR1165" s="570"/>
      <c r="BS1165" s="570"/>
      <c r="BT1165" s="570"/>
      <c r="BU1165" s="570"/>
      <c r="BV1165" s="570"/>
      <c r="BW1165" s="570"/>
      <c r="BX1165" s="570"/>
      <c r="BY1165" s="570"/>
    </row>
    <row r="1166" s="398" customFormat="true" ht="15" customHeight="true" x14ac:dyDescent="0.2">
      <c r="BA1166" s="570"/>
      <c r="BB1166" s="426"/>
      <c r="BC1166" s="570"/>
      <c r="BD1166" s="570"/>
      <c r="BE1166" s="570"/>
      <c r="BF1166" s="570"/>
      <c r="BG1166" s="570"/>
      <c r="BH1166" s="570"/>
      <c r="BI1166" s="570"/>
      <c r="BJ1166" s="570"/>
      <c r="BK1166" s="570"/>
      <c r="BL1166" s="570"/>
      <c r="BM1166" s="570"/>
      <c r="BN1166" s="570"/>
      <c r="BO1166" s="570"/>
      <c r="BP1166" s="570"/>
      <c r="BQ1166" s="570"/>
      <c r="BR1166" s="570"/>
      <c r="BS1166" s="570"/>
      <c r="BT1166" s="570"/>
      <c r="BU1166" s="570"/>
      <c r="BV1166" s="570"/>
      <c r="BW1166" s="570"/>
      <c r="BX1166" s="570"/>
      <c r="BY1166" s="570"/>
    </row>
    <row r="1167" s="398" customFormat="true" ht="15" customHeight="true" x14ac:dyDescent="0.2">
      <c r="BA1167" s="570"/>
      <c r="BB1167" s="426"/>
      <c r="BC1167" s="570"/>
      <c r="BD1167" s="570"/>
      <c r="BE1167" s="570"/>
      <c r="BF1167" s="570"/>
      <c r="BG1167" s="570"/>
      <c r="BH1167" s="570"/>
      <c r="BI1167" s="570"/>
      <c r="BJ1167" s="570"/>
      <c r="BK1167" s="570"/>
      <c r="BL1167" s="570"/>
      <c r="BM1167" s="570"/>
      <c r="BN1167" s="570"/>
      <c r="BO1167" s="570"/>
      <c r="BP1167" s="570"/>
      <c r="BQ1167" s="570"/>
      <c r="BR1167" s="570"/>
      <c r="BS1167" s="570"/>
      <c r="BT1167" s="570"/>
      <c r="BU1167" s="570"/>
      <c r="BV1167" s="570"/>
      <c r="BW1167" s="570"/>
      <c r="BX1167" s="570"/>
      <c r="BY1167" s="570"/>
    </row>
    <row r="1168" s="398" customFormat="true" ht="15" customHeight="true" x14ac:dyDescent="0.2">
      <c r="BA1168" s="570"/>
      <c r="BB1168" s="426"/>
      <c r="BC1168" s="570"/>
      <c r="BD1168" s="570"/>
      <c r="BE1168" s="570"/>
      <c r="BF1168" s="570"/>
      <c r="BG1168" s="570"/>
      <c r="BH1168" s="570"/>
      <c r="BI1168" s="570"/>
      <c r="BJ1168" s="570"/>
      <c r="BK1168" s="570"/>
      <c r="BL1168" s="570"/>
      <c r="BM1168" s="570"/>
      <c r="BN1168" s="570"/>
      <c r="BO1168" s="570"/>
      <c r="BP1168" s="570"/>
      <c r="BQ1168" s="570"/>
      <c r="BR1168" s="570"/>
      <c r="BS1168" s="570"/>
      <c r="BT1168" s="570"/>
      <c r="BU1168" s="570"/>
      <c r="BV1168" s="570"/>
      <c r="BW1168" s="570"/>
      <c r="BX1168" s="570"/>
      <c r="BY1168" s="570"/>
    </row>
    <row r="1169" s="398" customFormat="true" ht="15" customHeight="true" x14ac:dyDescent="0.2">
      <c r="BA1169" s="570"/>
      <c r="BB1169" s="426"/>
      <c r="BC1169" s="570"/>
      <c r="BD1169" s="570"/>
      <c r="BE1169" s="570"/>
      <c r="BF1169" s="570"/>
      <c r="BG1169" s="570"/>
      <c r="BH1169" s="570"/>
      <c r="BI1169" s="570"/>
      <c r="BJ1169" s="570"/>
      <c r="BK1169" s="570"/>
      <c r="BL1169" s="570"/>
      <c r="BM1169" s="570"/>
      <c r="BN1169" s="570"/>
      <c r="BO1169" s="570"/>
      <c r="BP1169" s="570"/>
      <c r="BQ1169" s="570"/>
      <c r="BR1169" s="570"/>
      <c r="BS1169" s="570"/>
      <c r="BT1169" s="570"/>
      <c r="BU1169" s="570"/>
      <c r="BV1169" s="570"/>
      <c r="BW1169" s="570"/>
      <c r="BX1169" s="570"/>
      <c r="BY1169" s="570"/>
    </row>
    <row r="1170" s="398" customFormat="true" ht="15" customHeight="true" x14ac:dyDescent="0.2">
      <c r="A1170" s="495"/>
      <c r="B1170" s="914"/>
      <c r="C1170" s="915"/>
      <c r="D1170" s="915"/>
      <c r="E1170" s="915"/>
      <c r="F1170" s="915"/>
      <c r="G1170" s="915"/>
      <c r="H1170" s="915"/>
      <c r="I1170" s="915"/>
      <c r="J1170" s="915"/>
      <c r="K1170" s="915"/>
      <c r="L1170" s="915"/>
      <c r="M1170" s="915"/>
      <c r="N1170" s="915"/>
      <c r="O1170" s="915"/>
      <c r="P1170" s="915"/>
      <c r="Q1170" s="915"/>
      <c r="R1170" s="915"/>
      <c r="S1170" s="915"/>
      <c r="T1170" s="915"/>
      <c r="U1170" s="915"/>
      <c r="V1170" s="915"/>
      <c r="W1170" s="915"/>
      <c r="X1170" s="915"/>
      <c r="Y1170" s="915"/>
      <c r="Z1170" s="915"/>
      <c r="AA1170" s="915"/>
      <c r="AB1170" s="915"/>
      <c r="BA1170" s="570"/>
      <c r="BB1170" s="426"/>
      <c r="BC1170" s="570"/>
      <c r="BD1170" s="570"/>
      <c r="BE1170" s="570"/>
      <c r="BF1170" s="570"/>
      <c r="BG1170" s="570"/>
      <c r="BH1170" s="570"/>
      <c r="BI1170" s="570"/>
      <c r="BJ1170" s="570"/>
      <c r="BK1170" s="570"/>
      <c r="BL1170" s="570"/>
      <c r="BM1170" s="570"/>
      <c r="BN1170" s="570"/>
      <c r="BO1170" s="570"/>
      <c r="BP1170" s="570"/>
      <c r="BQ1170" s="570"/>
      <c r="BR1170" s="570"/>
      <c r="BS1170" s="570"/>
      <c r="BT1170" s="570"/>
      <c r="BU1170" s="570"/>
      <c r="BV1170" s="570"/>
      <c r="BW1170" s="570"/>
      <c r="BX1170" s="570"/>
      <c r="BY1170" s="570"/>
    </row>
    <row r="1171" s="398" customFormat="true" ht="15" customHeight="true" x14ac:dyDescent="0.2">
      <c r="A1171" s="495"/>
      <c r="B1171" s="914"/>
      <c r="C1171" s="915"/>
      <c r="D1171" s="915"/>
      <c r="E1171" s="915"/>
      <c r="F1171" s="915"/>
      <c r="G1171" s="915"/>
      <c r="H1171" s="915"/>
      <c r="I1171" s="915"/>
      <c r="J1171" s="915"/>
      <c r="K1171" s="915"/>
      <c r="L1171" s="915"/>
      <c r="M1171" s="915"/>
      <c r="N1171" s="915"/>
      <c r="O1171" s="915"/>
      <c r="P1171" s="915"/>
      <c r="Q1171" s="915"/>
      <c r="R1171" s="915"/>
      <c r="S1171" s="915"/>
      <c r="T1171" s="915"/>
      <c r="U1171" s="915"/>
      <c r="V1171" s="915"/>
      <c r="W1171" s="915"/>
      <c r="X1171" s="915"/>
      <c r="Y1171" s="915"/>
      <c r="Z1171" s="915"/>
      <c r="AA1171" s="915"/>
      <c r="AB1171" s="915"/>
      <c r="BA1171" s="570"/>
      <c r="BB1171" s="426"/>
      <c r="BC1171" s="570"/>
      <c r="BD1171" s="570"/>
      <c r="BE1171" s="570"/>
      <c r="BF1171" s="570"/>
      <c r="BG1171" s="570"/>
      <c r="BH1171" s="570"/>
      <c r="BI1171" s="570"/>
      <c r="BJ1171" s="570"/>
      <c r="BK1171" s="570"/>
      <c r="BL1171" s="570"/>
      <c r="BM1171" s="570"/>
      <c r="BN1171" s="570"/>
      <c r="BO1171" s="570"/>
      <c r="BP1171" s="570"/>
      <c r="BQ1171" s="570"/>
      <c r="BR1171" s="570"/>
      <c r="BS1171" s="570"/>
      <c r="BT1171" s="570"/>
      <c r="BU1171" s="570"/>
      <c r="BV1171" s="570"/>
      <c r="BW1171" s="570"/>
      <c r="BX1171" s="570"/>
      <c r="BY1171" s="570"/>
    </row>
    <row r="1172" s="398" customFormat="true" ht="15" customHeight="true" x14ac:dyDescent="0.2">
      <c r="A1172" s="495"/>
      <c r="B1172" s="914"/>
      <c r="C1172" s="915"/>
      <c r="D1172" s="915"/>
      <c r="E1172" s="915"/>
      <c r="F1172" s="915"/>
      <c r="G1172" s="915"/>
      <c r="H1172" s="915"/>
      <c r="I1172" s="915"/>
      <c r="J1172" s="915"/>
      <c r="K1172" s="915"/>
      <c r="L1172" s="915"/>
      <c r="M1172" s="915"/>
      <c r="N1172" s="915"/>
      <c r="O1172" s="915"/>
      <c r="P1172" s="915"/>
      <c r="Q1172" s="915"/>
      <c r="R1172" s="915"/>
      <c r="S1172" s="915"/>
      <c r="T1172" s="915"/>
      <c r="U1172" s="915"/>
      <c r="V1172" s="915"/>
      <c r="W1172" s="915"/>
      <c r="X1172" s="915"/>
      <c r="Y1172" s="915"/>
      <c r="Z1172" s="915"/>
      <c r="AA1172" s="915"/>
      <c r="AB1172" s="915"/>
      <c r="BA1172" s="570"/>
      <c r="BB1172" s="426"/>
      <c r="BC1172" s="570"/>
      <c r="BD1172" s="570"/>
      <c r="BE1172" s="570"/>
      <c r="BF1172" s="570"/>
      <c r="BG1172" s="570"/>
      <c r="BH1172" s="570"/>
      <c r="BI1172" s="570"/>
      <c r="BJ1172" s="570"/>
      <c r="BK1172" s="570"/>
      <c r="BL1172" s="570"/>
      <c r="BM1172" s="570"/>
      <c r="BN1172" s="570"/>
      <c r="BO1172" s="570"/>
      <c r="BP1172" s="570"/>
      <c r="BQ1172" s="570"/>
      <c r="BR1172" s="570"/>
      <c r="BS1172" s="570"/>
      <c r="BT1172" s="570"/>
      <c r="BU1172" s="570"/>
      <c r="BV1172" s="570"/>
      <c r="BW1172" s="570"/>
      <c r="BX1172" s="570"/>
      <c r="BY1172" s="570"/>
    </row>
    <row r="1173" s="398" customFormat="true" ht="15" customHeight="true" x14ac:dyDescent="0.2">
      <c r="A1173" s="495"/>
      <c r="B1173" s="914"/>
      <c r="C1173" s="915"/>
      <c r="D1173" s="915"/>
      <c r="E1173" s="915"/>
      <c r="F1173" s="915"/>
      <c r="G1173" s="915"/>
      <c r="H1173" s="915"/>
      <c r="I1173" s="915"/>
      <c r="J1173" s="915"/>
      <c r="K1173" s="915"/>
      <c r="L1173" s="915"/>
      <c r="M1173" s="915"/>
      <c r="N1173" s="915"/>
      <c r="O1173" s="915"/>
      <c r="P1173" s="915"/>
      <c r="Q1173" s="915"/>
      <c r="R1173" s="915"/>
      <c r="S1173" s="915"/>
      <c r="T1173" s="915"/>
      <c r="U1173" s="915"/>
      <c r="V1173" s="915"/>
      <c r="W1173" s="915"/>
      <c r="X1173" s="915"/>
      <c r="Y1173" s="915"/>
      <c r="Z1173" s="915"/>
      <c r="AA1173" s="915"/>
      <c r="AB1173" s="915"/>
      <c r="BA1173" s="570"/>
      <c r="BB1173" s="426"/>
      <c r="BC1173" s="570"/>
      <c r="BD1173" s="570"/>
      <c r="BE1173" s="570"/>
      <c r="BF1173" s="570"/>
      <c r="BG1173" s="570"/>
      <c r="BH1173" s="570"/>
      <c r="BI1173" s="570"/>
      <c r="BJ1173" s="570"/>
      <c r="BK1173" s="570"/>
      <c r="BL1173" s="570"/>
      <c r="BM1173" s="570"/>
      <c r="BN1173" s="570"/>
      <c r="BO1173" s="570"/>
      <c r="BP1173" s="570"/>
      <c r="BQ1173" s="570"/>
      <c r="BR1173" s="570"/>
      <c r="BS1173" s="570"/>
      <c r="BT1173" s="570"/>
      <c r="BU1173" s="570"/>
      <c r="BV1173" s="570"/>
      <c r="BW1173" s="570"/>
      <c r="BX1173" s="570"/>
      <c r="BY1173" s="570"/>
    </row>
    <row r="1174" s="398" customFormat="true" ht="15" customHeight="true" x14ac:dyDescent="0.2">
      <c r="A1174" s="495"/>
      <c r="B1174" s="914"/>
      <c r="C1174" s="915"/>
      <c r="D1174" s="915"/>
      <c r="E1174" s="915"/>
      <c r="F1174" s="915"/>
      <c r="G1174" s="915"/>
      <c r="H1174" s="915"/>
      <c r="I1174" s="915"/>
      <c r="J1174" s="915"/>
      <c r="K1174" s="915"/>
      <c r="L1174" s="915"/>
      <c r="M1174" s="915"/>
      <c r="N1174" s="915"/>
      <c r="O1174" s="915"/>
      <c r="P1174" s="915"/>
      <c r="Q1174" s="915"/>
      <c r="R1174" s="915"/>
      <c r="S1174" s="915"/>
      <c r="T1174" s="915"/>
      <c r="U1174" s="915"/>
      <c r="V1174" s="915"/>
      <c r="W1174" s="915"/>
      <c r="X1174" s="915"/>
      <c r="Y1174" s="915"/>
      <c r="Z1174" s="915"/>
      <c r="AA1174" s="915"/>
      <c r="AB1174" s="915"/>
      <c r="BA1174" s="570"/>
      <c r="BB1174" s="426"/>
      <c r="BC1174" s="570"/>
      <c r="BD1174" s="570"/>
      <c r="BE1174" s="570"/>
      <c r="BF1174" s="570"/>
      <c r="BG1174" s="570"/>
      <c r="BH1174" s="570"/>
      <c r="BI1174" s="570"/>
      <c r="BJ1174" s="570"/>
      <c r="BK1174" s="570"/>
      <c r="BL1174" s="570"/>
      <c r="BM1174" s="570"/>
      <c r="BN1174" s="570"/>
      <c r="BO1174" s="570"/>
      <c r="BP1174" s="570"/>
      <c r="BQ1174" s="570"/>
      <c r="BR1174" s="570"/>
      <c r="BS1174" s="570"/>
      <c r="BT1174" s="570"/>
      <c r="BU1174" s="570"/>
      <c r="BV1174" s="570"/>
      <c r="BW1174" s="570"/>
      <c r="BX1174" s="570"/>
      <c r="BY1174" s="570"/>
    </row>
    <row r="1175" s="398" customFormat="true" ht="15" customHeight="true" x14ac:dyDescent="0.2">
      <c r="A1175" s="495"/>
      <c r="B1175" s="914"/>
      <c r="C1175" s="915"/>
      <c r="D1175" s="915"/>
      <c r="E1175" s="915"/>
      <c r="F1175" s="915"/>
      <c r="G1175" s="915"/>
      <c r="H1175" s="915"/>
      <c r="I1175" s="915"/>
      <c r="J1175" s="915"/>
      <c r="K1175" s="915"/>
      <c r="L1175" s="915"/>
      <c r="M1175" s="915"/>
      <c r="N1175" s="915"/>
      <c r="O1175" s="915"/>
      <c r="P1175" s="915"/>
      <c r="Q1175" s="915"/>
      <c r="R1175" s="915"/>
      <c r="S1175" s="915"/>
      <c r="T1175" s="915"/>
      <c r="U1175" s="915"/>
      <c r="V1175" s="915"/>
      <c r="W1175" s="915"/>
      <c r="X1175" s="915"/>
      <c r="Y1175" s="915"/>
      <c r="Z1175" s="915"/>
      <c r="AA1175" s="915"/>
      <c r="AB1175" s="915"/>
      <c r="BA1175" s="570"/>
      <c r="BB1175" s="426"/>
      <c r="BC1175" s="570"/>
      <c r="BD1175" s="570"/>
      <c r="BE1175" s="570"/>
      <c r="BF1175" s="570"/>
      <c r="BG1175" s="570"/>
      <c r="BH1175" s="570"/>
      <c r="BI1175" s="570"/>
      <c r="BJ1175" s="570"/>
      <c r="BK1175" s="570"/>
      <c r="BL1175" s="570"/>
      <c r="BM1175" s="570"/>
      <c r="BN1175" s="570"/>
      <c r="BO1175" s="570"/>
      <c r="BP1175" s="570"/>
      <c r="BQ1175" s="570"/>
      <c r="BR1175" s="570"/>
      <c r="BS1175" s="570"/>
      <c r="BT1175" s="570"/>
      <c r="BU1175" s="570"/>
      <c r="BV1175" s="570"/>
      <c r="BW1175" s="570"/>
      <c r="BX1175" s="570"/>
      <c r="BY1175" s="570"/>
    </row>
    <row r="1176" s="398" customFormat="true" ht="15" customHeight="true" x14ac:dyDescent="0.2">
      <c r="A1176" s="916"/>
      <c r="B1176" s="495"/>
      <c r="C1176" s="917"/>
      <c r="D1176" s="918"/>
      <c r="E1176" s="918"/>
      <c r="F1176" s="918"/>
      <c r="G1176" s="918"/>
      <c r="H1176" s="917"/>
      <c r="I1176" s="918"/>
      <c r="J1176" s="918"/>
      <c r="K1176" s="918"/>
      <c r="L1176" s="918"/>
      <c r="M1176" s="917"/>
      <c r="N1176" s="918"/>
      <c r="O1176" s="918"/>
      <c r="P1176" s="918"/>
      <c r="Q1176" s="918"/>
      <c r="R1176" s="917"/>
      <c r="S1176" s="918"/>
      <c r="T1176" s="918"/>
      <c r="U1176" s="918"/>
      <c r="BA1176" s="570"/>
      <c r="BB1176" s="426"/>
      <c r="BC1176" s="570"/>
      <c r="BD1176" s="570"/>
      <c r="BE1176" s="570"/>
      <c r="BF1176" s="570"/>
      <c r="BG1176" s="570"/>
      <c r="BH1176" s="570"/>
      <c r="BI1176" s="570"/>
      <c r="BJ1176" s="570"/>
      <c r="BK1176" s="570"/>
      <c r="BL1176" s="570"/>
      <c r="BM1176" s="570"/>
      <c r="BN1176" s="570"/>
      <c r="BO1176" s="570"/>
      <c r="BP1176" s="570"/>
      <c r="BQ1176" s="570"/>
      <c r="BR1176" s="570"/>
      <c r="BS1176" s="570"/>
      <c r="BT1176" s="570"/>
      <c r="BU1176" s="570"/>
      <c r="BV1176" s="570"/>
      <c r="BW1176" s="570"/>
      <c r="BX1176" s="570"/>
      <c r="BY1176" s="570"/>
    </row>
    <row r="1177" s="398" customFormat="true" ht="15" customHeight="true" x14ac:dyDescent="0.2">
      <c r="A1177" s="918"/>
      <c r="B1177" s="918"/>
      <c r="C1177" s="917"/>
      <c r="D1177" s="917"/>
      <c r="E1177" s="917"/>
      <c r="F1177" s="917"/>
      <c r="G1177" s="917"/>
      <c r="H1177" s="917"/>
      <c r="I1177" s="917"/>
      <c r="J1177" s="917"/>
      <c r="K1177" s="917"/>
      <c r="L1177" s="917"/>
      <c r="M1177" s="917"/>
      <c r="N1177" s="917"/>
      <c r="O1177" s="917"/>
      <c r="P1177" s="917"/>
      <c r="Q1177" s="917"/>
      <c r="R1177" s="917"/>
      <c r="S1177" s="917"/>
      <c r="T1177" s="917"/>
      <c r="U1177" s="917"/>
      <c r="BA1177" s="570"/>
      <c r="BB1177" s="426"/>
      <c r="BC1177" s="570"/>
      <c r="BD1177" s="570"/>
      <c r="BE1177" s="570"/>
      <c r="BF1177" s="570"/>
      <c r="BG1177" s="570"/>
      <c r="BH1177" s="570"/>
      <c r="BI1177" s="570"/>
      <c r="BJ1177" s="570"/>
      <c r="BK1177" s="570"/>
      <c r="BL1177" s="570"/>
      <c r="BM1177" s="570"/>
      <c r="BN1177" s="570"/>
      <c r="BO1177" s="570"/>
      <c r="BP1177" s="570"/>
      <c r="BQ1177" s="570"/>
      <c r="BR1177" s="570"/>
      <c r="BS1177" s="570"/>
      <c r="BT1177" s="570"/>
      <c r="BU1177" s="570"/>
      <c r="BV1177" s="570"/>
      <c r="BW1177" s="570"/>
      <c r="BX1177" s="570"/>
      <c r="BY1177" s="570"/>
    </row>
    <row r="1178" s="398" customFormat="true" ht="15" customHeight="true" x14ac:dyDescent="0.2">
      <c r="BA1178" s="570"/>
      <c r="BB1178" s="426"/>
      <c r="BC1178" s="570"/>
      <c r="BD1178" s="570"/>
      <c r="BE1178" s="570"/>
      <c r="BF1178" s="570"/>
      <c r="BG1178" s="570"/>
      <c r="BH1178" s="570"/>
      <c r="BI1178" s="570"/>
      <c r="BJ1178" s="570"/>
      <c r="BK1178" s="570"/>
      <c r="BL1178" s="570"/>
      <c r="BM1178" s="570"/>
      <c r="BN1178" s="570"/>
      <c r="BO1178" s="570"/>
      <c r="BP1178" s="570"/>
      <c r="BQ1178" s="570"/>
      <c r="BR1178" s="570"/>
      <c r="BS1178" s="570"/>
      <c r="BT1178" s="570"/>
      <c r="BU1178" s="570"/>
      <c r="BV1178" s="570"/>
      <c r="BW1178" s="570"/>
      <c r="BX1178" s="570"/>
      <c r="BY1178" s="570"/>
    </row>
    <row r="1179" s="398" customFormat="true" ht="15" customHeight="true" x14ac:dyDescent="0.2">
      <c r="BA1179" s="570"/>
      <c r="BB1179" s="426"/>
      <c r="BC1179" s="570"/>
      <c r="BD1179" s="570"/>
      <c r="BE1179" s="570"/>
      <c r="BF1179" s="570"/>
      <c r="BG1179" s="570"/>
      <c r="BH1179" s="570"/>
      <c r="BI1179" s="570"/>
      <c r="BJ1179" s="570"/>
      <c r="BK1179" s="570"/>
      <c r="BL1179" s="570"/>
      <c r="BM1179" s="570"/>
      <c r="BN1179" s="570"/>
      <c r="BO1179" s="570"/>
      <c r="BP1179" s="570"/>
      <c r="BQ1179" s="570"/>
      <c r="BR1179" s="570"/>
      <c r="BS1179" s="570"/>
      <c r="BT1179" s="570"/>
      <c r="BU1179" s="570"/>
      <c r="BV1179" s="570"/>
      <c r="BW1179" s="570"/>
      <c r="BX1179" s="570"/>
      <c r="BY1179" s="570"/>
    </row>
    <row r="1180" s="398" customFormat="true" ht="15" customHeight="true" x14ac:dyDescent="0.2">
      <c r="BA1180" s="570"/>
      <c r="BB1180" s="426"/>
      <c r="BC1180" s="570"/>
      <c r="BD1180" s="570"/>
      <c r="BE1180" s="570"/>
      <c r="BF1180" s="570"/>
      <c r="BG1180" s="570"/>
      <c r="BH1180" s="570"/>
      <c r="BI1180" s="570"/>
      <c r="BJ1180" s="570"/>
      <c r="BK1180" s="570"/>
      <c r="BL1180" s="570"/>
      <c r="BM1180" s="570"/>
      <c r="BN1180" s="570"/>
      <c r="BO1180" s="570"/>
      <c r="BP1180" s="570"/>
      <c r="BQ1180" s="570"/>
      <c r="BR1180" s="570"/>
      <c r="BS1180" s="570"/>
      <c r="BT1180" s="570"/>
      <c r="BU1180" s="570"/>
      <c r="BV1180" s="570"/>
      <c r="BW1180" s="570"/>
      <c r="BX1180" s="570"/>
      <c r="BY1180" s="570"/>
    </row>
    <row r="1181" s="398" customFormat="true" ht="15" customHeight="true" x14ac:dyDescent="0.2">
      <c r="BA1181" s="570"/>
      <c r="BB1181" s="426"/>
      <c r="BC1181" s="570"/>
      <c r="BD1181" s="570"/>
      <c r="BE1181" s="570"/>
      <c r="BF1181" s="570"/>
      <c r="BG1181" s="570"/>
      <c r="BH1181" s="570"/>
      <c r="BI1181" s="570"/>
      <c r="BJ1181" s="570"/>
      <c r="BK1181" s="570"/>
      <c r="BL1181" s="570"/>
      <c r="BM1181" s="570"/>
      <c r="BN1181" s="570"/>
      <c r="BO1181" s="570"/>
      <c r="BP1181" s="570"/>
      <c r="BQ1181" s="570"/>
      <c r="BR1181" s="570"/>
      <c r="BS1181" s="570"/>
      <c r="BT1181" s="570"/>
      <c r="BU1181" s="570"/>
      <c r="BV1181" s="570"/>
      <c r="BW1181" s="570"/>
      <c r="BX1181" s="570"/>
      <c r="BY1181" s="570"/>
    </row>
    <row r="1182" s="398" customFormat="true" ht="15" customHeight="true" x14ac:dyDescent="0.2">
      <c r="BA1182" s="570"/>
      <c r="BB1182" s="426"/>
      <c r="BC1182" s="570"/>
      <c r="BD1182" s="570"/>
      <c r="BE1182" s="570"/>
      <c r="BF1182" s="570"/>
      <c r="BG1182" s="570"/>
      <c r="BH1182" s="570"/>
      <c r="BI1182" s="570"/>
      <c r="BJ1182" s="570"/>
      <c r="BK1182" s="570"/>
      <c r="BL1182" s="570"/>
      <c r="BM1182" s="570"/>
      <c r="BN1182" s="570"/>
      <c r="BO1182" s="570"/>
      <c r="BP1182" s="570"/>
      <c r="BQ1182" s="570"/>
      <c r="BR1182" s="570"/>
      <c r="BS1182" s="570"/>
      <c r="BT1182" s="570"/>
      <c r="BU1182" s="570"/>
      <c r="BV1182" s="570"/>
      <c r="BW1182" s="570"/>
      <c r="BX1182" s="570"/>
      <c r="BY1182" s="570"/>
    </row>
    <row r="1183" s="398" customFormat="true" ht="15" customHeight="true" x14ac:dyDescent="0.2">
      <c r="BA1183" s="570"/>
      <c r="BB1183" s="426"/>
      <c r="BC1183" s="570"/>
      <c r="BD1183" s="570"/>
      <c r="BE1183" s="570"/>
      <c r="BF1183" s="570"/>
      <c r="BG1183" s="570"/>
      <c r="BH1183" s="570"/>
      <c r="BI1183" s="570"/>
      <c r="BJ1183" s="570"/>
      <c r="BK1183" s="570"/>
      <c r="BL1183" s="570"/>
      <c r="BM1183" s="570"/>
      <c r="BN1183" s="570"/>
      <c r="BO1183" s="570"/>
      <c r="BP1183" s="570"/>
      <c r="BQ1183" s="570"/>
      <c r="BR1183" s="570"/>
      <c r="BS1183" s="570"/>
      <c r="BT1183" s="570"/>
      <c r="BU1183" s="570"/>
      <c r="BV1183" s="570"/>
      <c r="BW1183" s="570"/>
      <c r="BX1183" s="570"/>
      <c r="BY1183" s="570"/>
    </row>
    <row r="1184" s="398" customFormat="true" ht="15" customHeight="true" x14ac:dyDescent="0.2">
      <c r="BA1184" s="570"/>
      <c r="BB1184" s="426"/>
      <c r="BC1184" s="570"/>
      <c r="BD1184" s="570"/>
      <c r="BE1184" s="570"/>
      <c r="BF1184" s="570"/>
      <c r="BG1184" s="570"/>
      <c r="BH1184" s="570"/>
      <c r="BI1184" s="570"/>
      <c r="BJ1184" s="570"/>
      <c r="BK1184" s="570"/>
      <c r="BL1184" s="570"/>
      <c r="BM1184" s="570"/>
      <c r="BN1184" s="570"/>
      <c r="BO1184" s="570"/>
      <c r="BP1184" s="570"/>
      <c r="BQ1184" s="570"/>
      <c r="BR1184" s="570"/>
      <c r="BS1184" s="570"/>
      <c r="BT1184" s="570"/>
      <c r="BU1184" s="570"/>
      <c r="BV1184" s="570"/>
      <c r="BW1184" s="570"/>
      <c r="BX1184" s="570"/>
      <c r="BY1184" s="570"/>
    </row>
    <row r="1185" s="398" customFormat="true" ht="15" customHeight="true" x14ac:dyDescent="0.2">
      <c r="BA1185" s="570"/>
      <c r="BB1185" s="426"/>
      <c r="BC1185" s="570"/>
      <c r="BD1185" s="570"/>
      <c r="BE1185" s="570"/>
      <c r="BF1185" s="570"/>
      <c r="BG1185" s="570"/>
      <c r="BH1185" s="570"/>
      <c r="BI1185" s="570"/>
      <c r="BJ1185" s="570"/>
      <c r="BK1185" s="570"/>
      <c r="BL1185" s="570"/>
      <c r="BM1185" s="570"/>
      <c r="BN1185" s="570"/>
      <c r="BO1185" s="570"/>
      <c r="BP1185" s="570"/>
      <c r="BQ1185" s="570"/>
      <c r="BR1185" s="570"/>
      <c r="BS1185" s="570"/>
      <c r="BT1185" s="570"/>
      <c r="BU1185" s="570"/>
      <c r="BV1185" s="570"/>
      <c r="BW1185" s="570"/>
      <c r="BX1185" s="570"/>
      <c r="BY1185" s="570"/>
    </row>
    <row r="1186" s="398" customFormat="true" ht="15" customHeight="true" x14ac:dyDescent="0.2">
      <c r="BA1186" s="570"/>
      <c r="BB1186" s="426"/>
      <c r="BC1186" s="570"/>
      <c r="BD1186" s="570"/>
      <c r="BE1186" s="570"/>
      <c r="BF1186" s="570"/>
      <c r="BG1186" s="570"/>
      <c r="BH1186" s="570"/>
      <c r="BI1186" s="570"/>
      <c r="BJ1186" s="570"/>
      <c r="BK1186" s="570"/>
      <c r="BL1186" s="570"/>
      <c r="BM1186" s="570"/>
      <c r="BN1186" s="570"/>
      <c r="BO1186" s="570"/>
      <c r="BP1186" s="570"/>
      <c r="BQ1186" s="570"/>
      <c r="BR1186" s="570"/>
      <c r="BS1186" s="570"/>
      <c r="BT1186" s="570"/>
      <c r="BU1186" s="570"/>
      <c r="BV1186" s="570"/>
      <c r="BW1186" s="570"/>
      <c r="BX1186" s="570"/>
      <c r="BY1186" s="570"/>
    </row>
    <row r="1187" s="398" customFormat="true" ht="15" customHeight="true" x14ac:dyDescent="0.2">
      <c r="BA1187" s="570"/>
      <c r="BB1187" s="426"/>
      <c r="BC1187" s="570"/>
      <c r="BD1187" s="570"/>
      <c r="BE1187" s="570"/>
      <c r="BF1187" s="570"/>
      <c r="BG1187" s="570"/>
      <c r="BH1187" s="570"/>
      <c r="BI1187" s="570"/>
      <c r="BJ1187" s="570"/>
      <c r="BK1187" s="570"/>
      <c r="BL1187" s="570"/>
      <c r="BM1187" s="570"/>
      <c r="BN1187" s="570"/>
      <c r="BO1187" s="570"/>
      <c r="BP1187" s="570"/>
      <c r="BQ1187" s="570"/>
      <c r="BR1187" s="570"/>
      <c r="BS1187" s="570"/>
      <c r="BT1187" s="570"/>
      <c r="BU1187" s="570"/>
      <c r="BV1187" s="570"/>
      <c r="BW1187" s="570"/>
      <c r="BX1187" s="570"/>
      <c r="BY1187" s="570"/>
    </row>
    <row r="1188" s="398" customFormat="true" ht="15" customHeight="true" x14ac:dyDescent="0.2">
      <c r="BA1188" s="570"/>
      <c r="BB1188" s="426"/>
      <c r="BC1188" s="570"/>
      <c r="BD1188" s="570"/>
      <c r="BE1188" s="570"/>
      <c r="BF1188" s="570"/>
      <c r="BG1188" s="570"/>
      <c r="BH1188" s="570"/>
      <c r="BI1188" s="570"/>
      <c r="BJ1188" s="570"/>
      <c r="BK1188" s="570"/>
      <c r="BL1188" s="570"/>
      <c r="BM1188" s="570"/>
      <c r="BN1188" s="570"/>
      <c r="BO1188" s="570"/>
      <c r="BP1188" s="570"/>
      <c r="BQ1188" s="570"/>
      <c r="BR1188" s="570"/>
      <c r="BS1188" s="570"/>
      <c r="BT1188" s="570"/>
      <c r="BU1188" s="570"/>
      <c r="BV1188" s="570"/>
      <c r="BW1188" s="570"/>
      <c r="BX1188" s="570"/>
      <c r="BY1188" s="570"/>
    </row>
    <row r="1189" s="398" customFormat="true" ht="15" customHeight="true" x14ac:dyDescent="0.2">
      <c r="BA1189" s="570"/>
      <c r="BB1189" s="426"/>
      <c r="BC1189" s="570"/>
      <c r="BD1189" s="570"/>
      <c r="BE1189" s="570"/>
      <c r="BF1189" s="570"/>
      <c r="BG1189" s="570"/>
      <c r="BH1189" s="570"/>
      <c r="BI1189" s="570"/>
      <c r="BJ1189" s="570"/>
      <c r="BK1189" s="570"/>
      <c r="BL1189" s="570"/>
      <c r="BM1189" s="570"/>
      <c r="BN1189" s="570"/>
      <c r="BO1189" s="570"/>
      <c r="BP1189" s="570"/>
      <c r="BQ1189" s="570"/>
      <c r="BR1189" s="570"/>
      <c r="BS1189" s="570"/>
      <c r="BT1189" s="570"/>
      <c r="BU1189" s="570"/>
      <c r="BV1189" s="570"/>
      <c r="BW1189" s="570"/>
      <c r="BX1189" s="570"/>
      <c r="BY1189" s="570"/>
    </row>
    <row r="1190" s="398" customFormat="true" ht="15" customHeight="true" x14ac:dyDescent="0.2">
      <c r="BA1190" s="570"/>
      <c r="BB1190" s="426"/>
      <c r="BC1190" s="570"/>
      <c r="BD1190" s="570"/>
      <c r="BE1190" s="570"/>
      <c r="BF1190" s="570"/>
      <c r="BG1190" s="570"/>
      <c r="BH1190" s="570"/>
      <c r="BI1190" s="570"/>
      <c r="BJ1190" s="570"/>
      <c r="BK1190" s="570"/>
      <c r="BL1190" s="570"/>
      <c r="BM1190" s="570"/>
      <c r="BN1190" s="570"/>
      <c r="BO1190" s="570"/>
      <c r="BP1190" s="570"/>
      <c r="BQ1190" s="570"/>
      <c r="BR1190" s="570"/>
      <c r="BS1190" s="570"/>
      <c r="BT1190" s="570"/>
      <c r="BU1190" s="570"/>
      <c r="BV1190" s="570"/>
      <c r="BW1190" s="570"/>
      <c r="BX1190" s="570"/>
      <c r="BY1190" s="570"/>
    </row>
    <row r="1191" s="398" customFormat="true" ht="15" customHeight="true" x14ac:dyDescent="0.2">
      <c r="BA1191" s="570"/>
      <c r="BB1191" s="426"/>
      <c r="BC1191" s="570"/>
      <c r="BD1191" s="570"/>
      <c r="BE1191" s="570"/>
      <c r="BF1191" s="570"/>
      <c r="BG1191" s="570"/>
      <c r="BH1191" s="570"/>
      <c r="BI1191" s="570"/>
      <c r="BJ1191" s="570"/>
      <c r="BK1191" s="570"/>
      <c r="BL1191" s="570"/>
      <c r="BM1191" s="570"/>
      <c r="BN1191" s="570"/>
      <c r="BO1191" s="570"/>
      <c r="BP1191" s="570"/>
      <c r="BQ1191" s="570"/>
      <c r="BR1191" s="570"/>
      <c r="BS1191" s="570"/>
      <c r="BT1191" s="570"/>
      <c r="BU1191" s="570"/>
      <c r="BV1191" s="570"/>
      <c r="BW1191" s="570"/>
      <c r="BX1191" s="570"/>
      <c r="BY1191" s="570"/>
    </row>
    <row r="1192" s="398" customFormat="true" ht="15" customHeight="true" x14ac:dyDescent="0.2">
      <c r="BA1192" s="570"/>
      <c r="BB1192" s="426"/>
      <c r="BC1192" s="570"/>
      <c r="BD1192" s="570"/>
      <c r="BE1192" s="570"/>
      <c r="BF1192" s="570"/>
      <c r="BG1192" s="570"/>
      <c r="BH1192" s="570"/>
      <c r="BI1192" s="570"/>
      <c r="BJ1192" s="570"/>
      <c r="BK1192" s="570"/>
      <c r="BL1192" s="570"/>
      <c r="BM1192" s="570"/>
      <c r="BN1192" s="570"/>
      <c r="BO1192" s="570"/>
      <c r="BP1192" s="570"/>
      <c r="BQ1192" s="570"/>
      <c r="BR1192" s="570"/>
      <c r="BS1192" s="570"/>
      <c r="BT1192" s="570"/>
      <c r="BU1192" s="570"/>
      <c r="BV1192" s="570"/>
      <c r="BW1192" s="570"/>
      <c r="BX1192" s="570"/>
      <c r="BY1192" s="570"/>
    </row>
    <row r="1193" s="398" customFormat="true" ht="15" customHeight="true" x14ac:dyDescent="0.2">
      <c r="BA1193" s="570"/>
      <c r="BB1193" s="426"/>
      <c r="BC1193" s="570"/>
      <c r="BD1193" s="570"/>
      <c r="BE1193" s="570"/>
      <c r="BF1193" s="570"/>
      <c r="BG1193" s="570"/>
      <c r="BH1193" s="570"/>
      <c r="BI1193" s="570"/>
      <c r="BJ1193" s="570"/>
      <c r="BK1193" s="570"/>
      <c r="BL1193" s="570"/>
      <c r="BM1193" s="570"/>
      <c r="BN1193" s="570"/>
      <c r="BO1193" s="570"/>
      <c r="BP1193" s="570"/>
      <c r="BQ1193" s="570"/>
      <c r="BR1193" s="570"/>
      <c r="BS1193" s="570"/>
      <c r="BT1193" s="570"/>
      <c r="BU1193" s="570"/>
      <c r="BV1193" s="570"/>
      <c r="BW1193" s="570"/>
      <c r="BX1193" s="570"/>
      <c r="BY1193" s="570"/>
    </row>
    <row r="1194" s="398" customFormat="true" ht="15" customHeight="true" x14ac:dyDescent="0.2">
      <c r="BA1194" s="570"/>
      <c r="BB1194" s="426"/>
      <c r="BC1194" s="570"/>
      <c r="BD1194" s="570"/>
      <c r="BE1194" s="570"/>
      <c r="BF1194" s="570"/>
      <c r="BG1194" s="570"/>
      <c r="BH1194" s="570"/>
      <c r="BI1194" s="570"/>
      <c r="BJ1194" s="570"/>
      <c r="BK1194" s="570"/>
      <c r="BL1194" s="570"/>
      <c r="BM1194" s="570"/>
      <c r="BN1194" s="570"/>
      <c r="BO1194" s="570"/>
      <c r="BP1194" s="570"/>
      <c r="BQ1194" s="570"/>
      <c r="BR1194" s="570"/>
      <c r="BS1194" s="570"/>
      <c r="BT1194" s="570"/>
      <c r="BU1194" s="570"/>
      <c r="BV1194" s="570"/>
      <c r="BW1194" s="570"/>
      <c r="BX1194" s="570"/>
      <c r="BY1194" s="570"/>
    </row>
    <row r="1195" s="398" customFormat="true" ht="15" customHeight="true" x14ac:dyDescent="0.2">
      <c r="BA1195" s="570"/>
      <c r="BB1195" s="426"/>
      <c r="BC1195" s="570"/>
      <c r="BD1195" s="570"/>
      <c r="BE1195" s="570"/>
      <c r="BF1195" s="570"/>
      <c r="BG1195" s="570"/>
      <c r="BH1195" s="570"/>
      <c r="BI1195" s="570"/>
      <c r="BJ1195" s="570"/>
      <c r="BK1195" s="570"/>
      <c r="BL1195" s="570"/>
      <c r="BM1195" s="570"/>
      <c r="BN1195" s="570"/>
      <c r="BO1195" s="570"/>
      <c r="BP1195" s="570"/>
      <c r="BQ1195" s="570"/>
      <c r="BR1195" s="570"/>
      <c r="BS1195" s="570"/>
      <c r="BT1195" s="570"/>
      <c r="BU1195" s="570"/>
      <c r="BV1195" s="570"/>
      <c r="BW1195" s="570"/>
      <c r="BX1195" s="570"/>
      <c r="BY1195" s="570"/>
    </row>
    <row r="1196" s="398" customFormat="true" ht="15" customHeight="true" x14ac:dyDescent="0.2">
      <c r="BA1196" s="570"/>
      <c r="BB1196" s="426"/>
      <c r="BC1196" s="570"/>
      <c r="BD1196" s="570"/>
      <c r="BE1196" s="570"/>
      <c r="BF1196" s="570"/>
      <c r="BG1196" s="570"/>
      <c r="BH1196" s="570"/>
      <c r="BI1196" s="570"/>
      <c r="BJ1196" s="570"/>
      <c r="BK1196" s="570"/>
      <c r="BL1196" s="570"/>
      <c r="BM1196" s="570"/>
      <c r="BN1196" s="570"/>
      <c r="BO1196" s="570"/>
      <c r="BP1196" s="570"/>
      <c r="BQ1196" s="570"/>
      <c r="BR1196" s="570"/>
      <c r="BS1196" s="570"/>
      <c r="BT1196" s="570"/>
      <c r="BU1196" s="570"/>
      <c r="BV1196" s="570"/>
      <c r="BW1196" s="570"/>
      <c r="BX1196" s="570"/>
      <c r="BY1196" s="570"/>
    </row>
    <row r="1197" s="398" customFormat="true" ht="15" customHeight="true" x14ac:dyDescent="0.2">
      <c r="BA1197" s="570"/>
      <c r="BB1197" s="426"/>
      <c r="BC1197" s="570"/>
      <c r="BD1197" s="570"/>
      <c r="BE1197" s="570"/>
      <c r="BF1197" s="570"/>
      <c r="BG1197" s="570"/>
      <c r="BH1197" s="570"/>
      <c r="BI1197" s="570"/>
      <c r="BJ1197" s="570"/>
      <c r="BK1197" s="570"/>
      <c r="BL1197" s="570"/>
      <c r="BM1197" s="570"/>
      <c r="BN1197" s="570"/>
      <c r="BO1197" s="570"/>
      <c r="BP1197" s="570"/>
      <c r="BQ1197" s="570"/>
      <c r="BR1197" s="570"/>
      <c r="BS1197" s="570"/>
      <c r="BT1197" s="570"/>
      <c r="BU1197" s="570"/>
      <c r="BV1197" s="570"/>
      <c r="BW1197" s="570"/>
      <c r="BX1197" s="570"/>
      <c r="BY1197" s="570"/>
    </row>
    <row r="1198" s="398" customFormat="true" ht="15" customHeight="true" x14ac:dyDescent="0.2">
      <c r="BA1198" s="570"/>
      <c r="BB1198" s="426"/>
      <c r="BC1198" s="570"/>
      <c r="BD1198" s="570"/>
      <c r="BE1198" s="570"/>
      <c r="BF1198" s="570"/>
      <c r="BG1198" s="570"/>
      <c r="BH1198" s="570"/>
      <c r="BI1198" s="570"/>
      <c r="BJ1198" s="570"/>
      <c r="BK1198" s="570"/>
      <c r="BL1198" s="570"/>
      <c r="BM1198" s="570"/>
      <c r="BN1198" s="570"/>
      <c r="BO1198" s="570"/>
      <c r="BP1198" s="570"/>
      <c r="BQ1198" s="570"/>
      <c r="BR1198" s="570"/>
      <c r="BS1198" s="570"/>
      <c r="BT1198" s="570"/>
      <c r="BU1198" s="570"/>
      <c r="BV1198" s="570"/>
      <c r="BW1198" s="570"/>
      <c r="BX1198" s="570"/>
      <c r="BY1198" s="570"/>
    </row>
    <row r="1199" s="398" customFormat="true" ht="15" customHeight="true" x14ac:dyDescent="0.2">
      <c r="BA1199" s="570"/>
      <c r="BB1199" s="426"/>
      <c r="BC1199" s="570"/>
      <c r="BD1199" s="570"/>
      <c r="BE1199" s="570"/>
      <c r="BF1199" s="570"/>
      <c r="BG1199" s="570"/>
      <c r="BH1199" s="570"/>
      <c r="BI1199" s="570"/>
      <c r="BJ1199" s="570"/>
      <c r="BK1199" s="570"/>
      <c r="BL1199" s="570"/>
      <c r="BM1199" s="570"/>
      <c r="BN1199" s="570"/>
      <c r="BO1199" s="570"/>
      <c r="BP1199" s="570"/>
      <c r="BQ1199" s="570"/>
      <c r="BR1199" s="570"/>
      <c r="BS1199" s="570"/>
      <c r="BT1199" s="570"/>
      <c r="BU1199" s="570"/>
      <c r="BV1199" s="570"/>
      <c r="BW1199" s="570"/>
      <c r="BX1199" s="570"/>
      <c r="BY1199" s="570"/>
    </row>
    <row r="1200" s="398" customFormat="true" ht="15" customHeight="true" x14ac:dyDescent="0.2">
      <c r="BA1200" s="570"/>
      <c r="BB1200" s="426"/>
      <c r="BC1200" s="570"/>
      <c r="BD1200" s="570"/>
      <c r="BE1200" s="570"/>
      <c r="BF1200" s="570"/>
      <c r="BG1200" s="570"/>
      <c r="BH1200" s="570"/>
      <c r="BI1200" s="570"/>
      <c r="BJ1200" s="570"/>
      <c r="BK1200" s="570"/>
      <c r="BL1200" s="570"/>
      <c r="BM1200" s="570"/>
      <c r="BN1200" s="570"/>
      <c r="BO1200" s="570"/>
      <c r="BP1200" s="570"/>
      <c r="BQ1200" s="570"/>
      <c r="BR1200" s="570"/>
      <c r="BS1200" s="570"/>
      <c r="BT1200" s="570"/>
      <c r="BU1200" s="570"/>
      <c r="BV1200" s="570"/>
      <c r="BW1200" s="570"/>
      <c r="BX1200" s="570"/>
      <c r="BY1200" s="570"/>
    </row>
  </sheetData>
  <mergeCells count="989">
    <mergeCell ref="C672:D672"/>
    <mergeCell ref="H672:I672"/>
    <mergeCell ref="M672:N672"/>
    <mergeCell ref="C673:D673"/>
    <mergeCell ref="C690:D690"/>
    <mergeCell ref="H690:I690"/>
    <mergeCell ref="M690:N690"/>
    <mergeCell ref="C688:D688"/>
    <mergeCell ref="H688:I688"/>
    <mergeCell ref="M688:N688"/>
    <mergeCell ref="C689:D689"/>
    <mergeCell ref="H689:I689"/>
    <mergeCell ref="M689:N689"/>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J580"/>
    <mergeCell ref="M580:O580"/>
    <mergeCell ref="C581:D581"/>
    <mergeCell ref="H581:I581"/>
    <mergeCell ref="M581:N58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54:D554"/>
    <mergeCell ref="H554:I554"/>
    <mergeCell ref="M554:N554"/>
    <mergeCell ref="C555:D555"/>
    <mergeCell ref="H555:I555"/>
    <mergeCell ref="M555:N555"/>
    <mergeCell ref="C552:D552"/>
    <mergeCell ref="H552:I552"/>
    <mergeCell ref="M552:N552"/>
    <mergeCell ref="C553:E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21:D521"/>
    <mergeCell ref="H521:I521"/>
    <mergeCell ref="M521:N521"/>
    <mergeCell ref="C522:D522"/>
    <mergeCell ref="H522:J522"/>
    <mergeCell ref="M522:O522"/>
    <mergeCell ref="C519:D519"/>
    <mergeCell ref="H519:I519"/>
    <mergeCell ref="M519:N519"/>
    <mergeCell ref="C520:D520"/>
    <mergeCell ref="H520:I520"/>
    <mergeCell ref="M520:N520"/>
    <mergeCell ref="C526:D526"/>
    <mergeCell ref="H526:I526"/>
    <mergeCell ref="M526:N526"/>
    <mergeCell ref="C527:D527"/>
    <mergeCell ref="H527:I527"/>
    <mergeCell ref="M527:N527"/>
    <mergeCell ref="C523:D523"/>
    <mergeCell ref="H523:I524"/>
    <mergeCell ref="M523:N524"/>
    <mergeCell ref="C524:D524"/>
    <mergeCell ref="C525:D525"/>
    <mergeCell ref="H525:I525"/>
    <mergeCell ref="M525:N525"/>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6:D516"/>
    <mergeCell ref="H516:L516"/>
    <mergeCell ref="M516:Q516"/>
    <mergeCell ref="C517:D517"/>
    <mergeCell ref="H517:I518"/>
    <mergeCell ref="J517:L517"/>
    <mergeCell ref="M517:N518"/>
    <mergeCell ref="O517:Q517"/>
    <mergeCell ref="C518:D518"/>
    <mergeCell ref="C507:D507"/>
    <mergeCell ref="H507:I507"/>
    <mergeCell ref="M507:N507"/>
    <mergeCell ref="C503:D503"/>
    <mergeCell ref="H503:I503"/>
    <mergeCell ref="M503:N503"/>
    <mergeCell ref="C504:E504"/>
    <mergeCell ref="H504:I504"/>
    <mergeCell ref="M504:N504"/>
    <mergeCell ref="C505:D506"/>
    <mergeCell ref="H505:I505"/>
    <mergeCell ref="M505:N505"/>
    <mergeCell ref="H506:I506"/>
    <mergeCell ref="M506:N506"/>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1:D501"/>
    <mergeCell ref="H501:I501"/>
    <mergeCell ref="M501:N501"/>
    <mergeCell ref="C502:D502"/>
    <mergeCell ref="H502:I502"/>
    <mergeCell ref="M502:N502"/>
    <mergeCell ref="C499:D500"/>
    <mergeCell ref="E499:G499"/>
    <mergeCell ref="H499:I499"/>
    <mergeCell ref="M499:N499"/>
    <mergeCell ref="H500:I500"/>
    <mergeCell ref="M500:N500"/>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G498"/>
    <mergeCell ref="H498:I498"/>
    <mergeCell ref="M498:N498"/>
    <mergeCell ref="C495:D495"/>
    <mergeCell ref="H495:I495"/>
    <mergeCell ref="M495:N495"/>
    <mergeCell ref="C496:D496"/>
    <mergeCell ref="H496:I496"/>
    <mergeCell ref="M496:N49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1:D461"/>
    <mergeCell ref="H461:I461"/>
    <mergeCell ref="M461:N461"/>
    <mergeCell ref="C462:D462"/>
    <mergeCell ref="H462:I462"/>
    <mergeCell ref="M462:N462"/>
    <mergeCell ref="C459:D459"/>
    <mergeCell ref="H459:J459"/>
    <mergeCell ref="M459:O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E450"/>
    <mergeCell ref="H450:I450"/>
    <mergeCell ref="M450:N450"/>
    <mergeCell ref="C447:D447"/>
    <mergeCell ref="H447:I447"/>
    <mergeCell ref="M447:N447"/>
    <mergeCell ref="C448:D448"/>
    <mergeCell ref="H448:I448"/>
    <mergeCell ref="M448:N44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H421:I421"/>
    <mergeCell ref="M421:N421"/>
    <mergeCell ref="C422:D422"/>
    <mergeCell ref="H422:I422"/>
    <mergeCell ref="M422:N422"/>
    <mergeCell ref="C419:D419"/>
    <mergeCell ref="H419:I419"/>
    <mergeCell ref="M419:N419"/>
    <mergeCell ref="C420:D420"/>
    <mergeCell ref="H420:I420"/>
    <mergeCell ref="M420:N420"/>
    <mergeCell ref="M425:N425"/>
    <mergeCell ref="C426:D426"/>
    <mergeCell ref="H426:I426"/>
    <mergeCell ref="M426:N426"/>
    <mergeCell ref="C423:D423"/>
    <mergeCell ref="H423:I423"/>
    <mergeCell ref="M423:N423"/>
    <mergeCell ref="C424:D424"/>
    <mergeCell ref="H424:I424"/>
    <mergeCell ref="M424:N424"/>
    <mergeCell ref="M414:N414"/>
    <mergeCell ref="C411:D411"/>
    <mergeCell ref="H411:I411"/>
    <mergeCell ref="M411:N411"/>
    <mergeCell ref="C412:D412"/>
    <mergeCell ref="H412:I412"/>
    <mergeCell ref="M412:N412"/>
    <mergeCell ref="C413:D413"/>
    <mergeCell ref="H413:I413"/>
    <mergeCell ref="M413:N413"/>
    <mergeCell ref="M417:N417"/>
    <mergeCell ref="C418:D418"/>
    <mergeCell ref="H418:I418"/>
    <mergeCell ref="M418:N418"/>
    <mergeCell ref="C415:D415"/>
    <mergeCell ref="H415:I415"/>
    <mergeCell ref="M415:N415"/>
    <mergeCell ref="C416:D416"/>
    <mergeCell ref="H416:I416"/>
    <mergeCell ref="M416:N416"/>
    <mergeCell ref="M409:N409"/>
    <mergeCell ref="C410:D410"/>
    <mergeCell ref="H410:I410"/>
    <mergeCell ref="M410:N410"/>
    <mergeCell ref="C407:D407"/>
    <mergeCell ref="H407:I407"/>
    <mergeCell ref="M407:N407"/>
    <mergeCell ref="C408:D408"/>
    <mergeCell ref="H408:I408"/>
    <mergeCell ref="M408:N408"/>
    <mergeCell ref="A1025:C1025"/>
    <mergeCell ref="A1026:B1026"/>
    <mergeCell ref="A1031:A1033"/>
    <mergeCell ref="A1034:C1034"/>
    <mergeCell ref="A222:A224"/>
    <mergeCell ref="A225:A228"/>
    <mergeCell ref="B402:B445"/>
    <mergeCell ref="C403:D403"/>
    <mergeCell ref="H403:I403"/>
    <mergeCell ref="C404:D404"/>
    <mergeCell ref="H404:I404"/>
    <mergeCell ref="C399:F399"/>
    <mergeCell ref="H399:K399"/>
    <mergeCell ref="C401:D402"/>
    <mergeCell ref="H401:I402"/>
    <mergeCell ref="C409:D409"/>
    <mergeCell ref="H409:I409"/>
    <mergeCell ref="C417:D417"/>
    <mergeCell ref="H417:I417"/>
    <mergeCell ref="C414:D414"/>
    <mergeCell ref="H414:I414"/>
    <mergeCell ref="C425:D425"/>
    <mergeCell ref="H425:I425"/>
    <mergeCell ref="C421:D421"/>
    <mergeCell ref="M399:P399"/>
    <mergeCell ref="C400:E400"/>
    <mergeCell ref="H400:J400"/>
    <mergeCell ref="M400:O400"/>
    <mergeCell ref="C405:D405"/>
    <mergeCell ref="H405:I405"/>
    <mergeCell ref="M405:N405"/>
    <mergeCell ref="C406:D406"/>
    <mergeCell ref="H406:I406"/>
    <mergeCell ref="M406:N406"/>
    <mergeCell ref="M401:N402"/>
    <mergeCell ref="M403:N403"/>
    <mergeCell ref="M404:N404"/>
    <mergeCell ref="A153:A164"/>
    <mergeCell ref="C133:G133"/>
    <mergeCell ref="H133:L133"/>
    <mergeCell ref="C220:G220"/>
    <mergeCell ref="H220:L220"/>
    <mergeCell ref="M220:Q220"/>
    <mergeCell ref="A208:B208"/>
    <mergeCell ref="A45:A46"/>
    <mergeCell ref="A140:A143"/>
    <mergeCell ref="A108:B108"/>
    <mergeCell ref="C120:G120"/>
    <mergeCell ref="H120:L120"/>
    <mergeCell ref="A58:A70"/>
    <mergeCell ref="M133:Q133"/>
    <mergeCell ref="A135:A139"/>
    <mergeCell ref="M120:Q120"/>
    <mergeCell ref="A122:A123"/>
    <mergeCell ref="A124:A127"/>
    <mergeCell ref="A128:A129"/>
    <mergeCell ref="A130:A132"/>
    <mergeCell ref="A144:A147"/>
    <mergeCell ref="H56:L56"/>
    <mergeCell ref="M56:Q56"/>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A37:A38"/>
    <mergeCell ref="A41:A42"/>
    <mergeCell ref="A43:A44"/>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153:BA165"/>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231:BA235"/>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C2819-9F83-4955-8038-DACEC2B89079}">
  <sheetPr codeName="Feuil8"/>
  <dimension ref="A1:CZ1200"/>
  <sheetViews>
    <sheetView showGridLines="false" workbookViewId="0"/>
  </sheetViews>
  <sheetFormatPr defaultColWidth="13.5703125" defaultRowHeight="15" customHeight="true" x14ac:dyDescent="0.2"/>
  <cols>
    <col min="1" max="1" width="31.5703125" style="569" customWidth="true"/>
    <col min="2" max="2" width="41.5703125" style="569" customWidth="true"/>
    <col min="3" max="17" width="10.7109375" style="569" customWidth="true"/>
    <col min="18" max="39" width="12.5703125" style="569" customWidth="true"/>
    <col min="40" max="52" width="12.5703125" style="398" customWidth="true"/>
    <col min="53" max="53" width="31.5703125" style="570" customWidth="true"/>
    <col min="54" max="54" width="41.5703125" style="426" customWidth="true"/>
    <col min="55" max="69" width="9.140625" style="570" customWidth="true"/>
    <col min="70" max="77" width="12.5703125" style="570" customWidth="true"/>
    <col min="78" max="104" width="12.5703125" style="398" customWidth="true"/>
    <col min="105" max="16384" width="13.5703125" style="569"/>
  </cols>
  <sheetData>
    <row r="1" s="346" customFormat="true" ht="18" customHeight="true" x14ac:dyDescent="0.2">
      <c r="AN1" s="398"/>
      <c r="AO1" s="398"/>
      <c r="AP1" s="398"/>
      <c r="AQ1" s="398"/>
      <c r="AR1" s="398"/>
      <c r="AS1" s="398"/>
      <c r="AT1" s="398"/>
      <c r="AU1" s="398"/>
      <c r="AV1" s="398"/>
      <c r="AW1" s="398"/>
      <c r="AX1" s="398"/>
      <c r="AY1" s="398"/>
      <c r="AZ1" s="398"/>
      <c r="BB1" s="369"/>
      <c r="BZ1" s="398"/>
      <c r="CA1" s="398"/>
      <c r="CB1" s="398"/>
      <c r="CC1" s="398"/>
      <c r="CD1" s="398"/>
      <c r="CE1" s="398"/>
      <c r="CF1" s="398"/>
      <c r="CG1" s="398"/>
      <c r="CH1" s="398"/>
      <c r="CI1" s="398"/>
      <c r="CJ1" s="398"/>
      <c r="CK1" s="398"/>
      <c r="CL1" s="398"/>
      <c r="CM1" s="398"/>
      <c r="CN1" s="398"/>
      <c r="CO1" s="398"/>
      <c r="CP1" s="398"/>
      <c r="CQ1" s="398"/>
      <c r="CR1" s="398"/>
      <c r="CS1" s="398"/>
      <c r="CT1" s="398"/>
      <c r="CU1" s="398"/>
      <c r="CV1" s="398"/>
      <c r="CW1" s="398"/>
      <c r="CX1" s="398"/>
      <c r="CY1" s="398"/>
      <c r="CZ1" s="398"/>
    </row>
    <row r="2" s="346" customFormat="true" ht="22.5" customHeight="true" x14ac:dyDescent="0.35">
      <c r="A2" s="416" t="str">
        <f>A1026</f>
        <v>Madagascar</v>
      </c>
      <c r="B2" s="417"/>
      <c r="AN2" s="398"/>
      <c r="AO2" s="398"/>
      <c r="AP2" s="398"/>
      <c r="AQ2" s="398"/>
      <c r="AR2" s="398"/>
      <c r="AS2" s="398"/>
      <c r="AT2" s="398"/>
      <c r="AU2" s="398"/>
      <c r="AV2" s="398"/>
      <c r="AW2" s="398"/>
      <c r="AX2" s="398"/>
      <c r="AY2" s="398"/>
      <c r="AZ2" s="398"/>
      <c r="BB2" s="369"/>
      <c r="BZ2" s="398"/>
      <c r="CA2" s="398"/>
      <c r="CB2" s="398"/>
      <c r="CC2" s="398"/>
      <c r="CD2" s="398"/>
      <c r="CE2" s="398"/>
      <c r="CF2" s="398"/>
      <c r="CG2" s="398"/>
      <c r="CH2" s="398"/>
      <c r="CI2" s="398"/>
      <c r="CJ2" s="398"/>
      <c r="CK2" s="398"/>
      <c r="CL2" s="398"/>
      <c r="CM2" s="398"/>
      <c r="CN2" s="398"/>
      <c r="CO2" s="398"/>
      <c r="CP2" s="398"/>
      <c r="CQ2" s="398"/>
      <c r="CR2" s="398"/>
      <c r="CS2" s="398"/>
      <c r="CT2" s="398"/>
      <c r="CU2" s="398"/>
      <c r="CV2" s="398"/>
      <c r="CW2" s="398"/>
      <c r="CX2" s="398"/>
      <c r="CY2" s="398"/>
      <c r="CZ2" s="398"/>
    </row>
    <row r="3" s="346" customFormat="true" ht="22.5" customHeight="true" x14ac:dyDescent="0.35">
      <c r="A3" s="373" t="str">
        <f>A1034</f>
        <v>2011</v>
      </c>
      <c r="B3" s="419"/>
      <c r="AN3" s="398"/>
      <c r="AO3" s="398"/>
      <c r="AP3" s="398"/>
      <c r="AQ3" s="398"/>
      <c r="AR3" s="398"/>
      <c r="AS3" s="398"/>
      <c r="AT3" s="398"/>
      <c r="AU3" s="398"/>
      <c r="AV3" s="398"/>
      <c r="AW3" s="398"/>
      <c r="AX3" s="398"/>
      <c r="AY3" s="398"/>
      <c r="AZ3" s="398"/>
      <c r="BB3" s="369"/>
      <c r="BZ3" s="398"/>
      <c r="CA3" s="398"/>
      <c r="CB3" s="398"/>
      <c r="CC3" s="398"/>
      <c r="CD3" s="398"/>
      <c r="CE3" s="398"/>
      <c r="CF3" s="398"/>
      <c r="CG3" s="398"/>
      <c r="CH3" s="398"/>
      <c r="CI3" s="398"/>
      <c r="CJ3" s="398"/>
      <c r="CK3" s="398"/>
      <c r="CL3" s="398"/>
      <c r="CM3" s="398"/>
      <c r="CN3" s="398"/>
      <c r="CO3" s="398"/>
      <c r="CP3" s="398"/>
      <c r="CQ3" s="398"/>
      <c r="CR3" s="398"/>
      <c r="CS3" s="398"/>
      <c r="CT3" s="398"/>
      <c r="CU3" s="398"/>
      <c r="CV3" s="398"/>
      <c r="CW3" s="398"/>
      <c r="CX3" s="398"/>
      <c r="CY3" s="398"/>
      <c r="CZ3" s="398"/>
    </row>
    <row r="4" s="346" customFormat="true" ht="22.5" customHeight="true" x14ac:dyDescent="0.35">
      <c r="A4" s="418" t="s">
        <v>96</v>
      </c>
      <c r="B4" s="419"/>
      <c r="AN4" s="398"/>
      <c r="AO4" s="398"/>
      <c r="AP4" s="398"/>
      <c r="AQ4" s="398"/>
      <c r="AR4" s="398"/>
      <c r="AS4" s="398"/>
      <c r="AT4" s="398"/>
      <c r="AU4" s="398"/>
      <c r="AV4" s="398"/>
      <c r="AW4" s="398"/>
      <c r="AX4" s="398"/>
      <c r="AY4" s="398"/>
      <c r="AZ4" s="398"/>
      <c r="BB4" s="369"/>
      <c r="BZ4" s="398"/>
      <c r="CA4" s="398"/>
      <c r="CB4" s="398"/>
      <c r="CC4" s="398"/>
      <c r="CD4" s="398"/>
      <c r="CE4" s="398"/>
      <c r="CF4" s="398"/>
      <c r="CG4" s="398"/>
      <c r="CH4" s="398"/>
      <c r="CI4" s="398"/>
      <c r="CJ4" s="398"/>
      <c r="CK4" s="398"/>
      <c r="CL4" s="398"/>
      <c r="CM4" s="398"/>
      <c r="CN4" s="398"/>
      <c r="CO4" s="398"/>
      <c r="CP4" s="398"/>
      <c r="CQ4" s="398"/>
      <c r="CR4" s="398"/>
      <c r="CS4" s="398"/>
      <c r="CT4" s="398"/>
      <c r="CU4" s="398"/>
      <c r="CV4" s="398"/>
      <c r="CW4" s="398"/>
      <c r="CX4" s="398"/>
      <c r="CY4" s="398"/>
      <c r="CZ4" s="398"/>
    </row>
    <row r="5" s="346" customFormat="true" ht="20.1" customHeight="true" x14ac:dyDescent="0.35">
      <c r="A5" s="418" t="s">
        <v>97</v>
      </c>
      <c r="B5" s="419"/>
      <c r="AN5" s="398"/>
      <c r="AO5" s="398"/>
      <c r="AP5" s="398"/>
      <c r="AQ5" s="398"/>
      <c r="AR5" s="398"/>
      <c r="AS5" s="398"/>
      <c r="AT5" s="398"/>
      <c r="AU5" s="398"/>
      <c r="AV5" s="398"/>
      <c r="AW5" s="398"/>
      <c r="AX5" s="398"/>
      <c r="AY5" s="398"/>
      <c r="AZ5" s="398"/>
      <c r="BB5" s="369"/>
      <c r="BZ5" s="398"/>
      <c r="CA5" s="398"/>
      <c r="CB5" s="398"/>
      <c r="CC5" s="398"/>
      <c r="CD5" s="398"/>
      <c r="CE5" s="398"/>
      <c r="CF5" s="398"/>
      <c r="CG5" s="398"/>
      <c r="CH5" s="398"/>
      <c r="CI5" s="398"/>
      <c r="CJ5" s="398"/>
      <c r="CK5" s="398"/>
      <c r="CL5" s="398"/>
      <c r="CM5" s="398"/>
      <c r="CN5" s="398"/>
      <c r="CO5" s="398"/>
      <c r="CP5" s="398"/>
      <c r="CQ5" s="398"/>
      <c r="CR5" s="398"/>
      <c r="CS5" s="398"/>
      <c r="CT5" s="398"/>
      <c r="CU5" s="398"/>
      <c r="CV5" s="398"/>
      <c r="CW5" s="398"/>
      <c r="CX5" s="398"/>
      <c r="CY5" s="398"/>
      <c r="CZ5" s="398"/>
    </row>
    <row r="6" s="346" customFormat="true" ht="15" customHeight="true" x14ac:dyDescent="0.2">
      <c r="A6" s="420" t="s">
        <v>98</v>
      </c>
      <c r="B6" s="421"/>
      <c r="AN6" s="398"/>
      <c r="AO6" s="398"/>
      <c r="AP6" s="398"/>
      <c r="AQ6" s="398"/>
      <c r="AR6" s="398"/>
      <c r="AS6" s="398"/>
      <c r="AT6" s="398"/>
      <c r="AU6" s="398"/>
      <c r="AV6" s="398"/>
      <c r="AW6" s="398"/>
      <c r="AX6" s="398"/>
      <c r="AY6" s="398"/>
      <c r="AZ6" s="398"/>
      <c r="BB6" s="369"/>
      <c r="BZ6" s="398"/>
      <c r="CA6" s="398"/>
      <c r="CB6" s="398"/>
      <c r="CC6" s="398"/>
      <c r="CD6" s="398"/>
      <c r="CE6" s="398"/>
      <c r="CF6" s="398"/>
      <c r="CG6" s="398"/>
      <c r="CH6" s="398"/>
      <c r="CI6" s="398"/>
      <c r="CJ6" s="398"/>
      <c r="CK6" s="398"/>
      <c r="CL6" s="398"/>
      <c r="CM6" s="398"/>
      <c r="CN6" s="398"/>
      <c r="CO6" s="398"/>
      <c r="CP6" s="398"/>
      <c r="CQ6" s="398"/>
      <c r="CR6" s="398"/>
      <c r="CS6" s="398"/>
      <c r="CT6" s="398"/>
      <c r="CU6" s="398"/>
      <c r="CV6" s="398"/>
      <c r="CW6" s="398"/>
      <c r="CX6" s="398"/>
      <c r="CY6" s="398"/>
      <c r="CZ6" s="398"/>
    </row>
    <row r="7" s="346" customFormat="true" ht="15" customHeight="true" x14ac:dyDescent="0.2">
      <c r="A7" s="422" t="s">
        <v>40</v>
      </c>
      <c r="B7" s="423"/>
      <c r="AN7" s="398"/>
      <c r="AO7" s="398"/>
      <c r="AP7" s="398"/>
      <c r="AQ7" s="398"/>
      <c r="AR7" s="398"/>
      <c r="AS7" s="398"/>
      <c r="AT7" s="398"/>
      <c r="AU7" s="398"/>
      <c r="AV7" s="398"/>
      <c r="AW7" s="398"/>
      <c r="AX7" s="398"/>
      <c r="AY7" s="398"/>
      <c r="AZ7" s="398"/>
      <c r="BB7" s="369"/>
      <c r="BZ7" s="398"/>
      <c r="CA7" s="398"/>
      <c r="CB7" s="398"/>
      <c r="CC7" s="398"/>
      <c r="CD7" s="398"/>
      <c r="CE7" s="398"/>
      <c r="CF7" s="398"/>
      <c r="CG7" s="398"/>
      <c r="CH7" s="398"/>
      <c r="CI7" s="398"/>
      <c r="CJ7" s="398"/>
      <c r="CK7" s="398"/>
      <c r="CL7" s="398"/>
      <c r="CM7" s="398"/>
      <c r="CN7" s="398"/>
      <c r="CO7" s="398"/>
      <c r="CP7" s="398"/>
      <c r="CQ7" s="398"/>
      <c r="CR7" s="398"/>
      <c r="CS7" s="398"/>
      <c r="CT7" s="398"/>
      <c r="CU7" s="398"/>
      <c r="CV7" s="398"/>
      <c r="CW7" s="398"/>
      <c r="CX7" s="398"/>
      <c r="CY7" s="398"/>
      <c r="CZ7" s="398"/>
    </row>
    <row r="8" s="346" customFormat="true" ht="15" customHeight="true" x14ac:dyDescent="0.2">
      <c r="A8" s="422" t="s">
        <v>39</v>
      </c>
      <c r="B8" s="423"/>
      <c r="AN8" s="398"/>
      <c r="AO8" s="398"/>
      <c r="AP8" s="398"/>
      <c r="AQ8" s="398"/>
      <c r="AR8" s="398"/>
      <c r="AS8" s="398"/>
      <c r="AT8" s="398"/>
      <c r="AU8" s="398"/>
      <c r="AV8" s="398"/>
      <c r="AW8" s="398"/>
      <c r="AX8" s="398"/>
      <c r="AY8" s="398"/>
      <c r="AZ8" s="398"/>
      <c r="BB8" s="369"/>
      <c r="BZ8" s="398"/>
      <c r="CA8" s="398"/>
      <c r="CB8" s="398"/>
      <c r="CC8" s="398"/>
      <c r="CD8" s="398"/>
      <c r="CE8" s="398"/>
      <c r="CF8" s="398"/>
      <c r="CG8" s="398"/>
      <c r="CH8" s="398"/>
      <c r="CI8" s="398"/>
      <c r="CJ8" s="398"/>
      <c r="CK8" s="398"/>
      <c r="CL8" s="398"/>
      <c r="CM8" s="398"/>
      <c r="CN8" s="398"/>
      <c r="CO8" s="398"/>
      <c r="CP8" s="398"/>
      <c r="CQ8" s="398"/>
      <c r="CR8" s="398"/>
      <c r="CS8" s="398"/>
      <c r="CT8" s="398"/>
      <c r="CU8" s="398"/>
      <c r="CV8" s="398"/>
      <c r="CW8" s="398"/>
      <c r="CX8" s="398"/>
      <c r="CY8" s="398"/>
      <c r="CZ8" s="398"/>
    </row>
    <row r="9" s="346" customFormat="true" ht="15" customHeight="true" x14ac:dyDescent="0.2">
      <c r="A9" s="422" t="s">
        <v>136</v>
      </c>
      <c r="B9" s="424" t="str">
        <f>A1025</f>
        <v>MIS11</v>
      </c>
      <c r="AN9" s="398"/>
      <c r="AO9" s="398"/>
      <c r="AP9" s="398"/>
      <c r="AQ9" s="398"/>
      <c r="AR9" s="398"/>
      <c r="AS9" s="398"/>
      <c r="AT9" s="398"/>
      <c r="AU9" s="398"/>
      <c r="AV9" s="398"/>
      <c r="AW9" s="398"/>
      <c r="AX9" s="398"/>
      <c r="AY9" s="398"/>
      <c r="AZ9" s="398"/>
      <c r="BB9" s="369"/>
      <c r="BZ9" s="398"/>
      <c r="CA9" s="398"/>
      <c r="CB9" s="398"/>
      <c r="CC9" s="398"/>
      <c r="CD9" s="398"/>
      <c r="CE9" s="398"/>
      <c r="CF9" s="398"/>
      <c r="CG9" s="398"/>
      <c r="CH9" s="398"/>
      <c r="CI9" s="398"/>
      <c r="CJ9" s="398"/>
      <c r="CK9" s="398"/>
      <c r="CL9" s="398"/>
      <c r="CM9" s="398"/>
      <c r="CN9" s="398"/>
      <c r="CO9" s="398"/>
      <c r="CP9" s="398"/>
      <c r="CQ9" s="398"/>
      <c r="CR9" s="398"/>
      <c r="CS9" s="398"/>
      <c r="CT9" s="398"/>
      <c r="CU9" s="398"/>
      <c r="CV9" s="398"/>
      <c r="CW9" s="398"/>
      <c r="CX9" s="398"/>
      <c r="CY9" s="398"/>
      <c r="CZ9" s="398"/>
    </row>
    <row r="10" s="346" customFormat="true" ht="15" customHeight="true" x14ac:dyDescent="0.2">
      <c r="A10" s="231" t="str">
        <f>B1028</f>
        <v/>
      </c>
      <c r="B10" s="230"/>
      <c r="AN10" s="398"/>
      <c r="AO10" s="398"/>
      <c r="AP10" s="398"/>
      <c r="AQ10" s="398"/>
      <c r="AR10" s="398"/>
      <c r="AS10" s="398"/>
      <c r="AT10" s="398"/>
      <c r="AU10" s="398"/>
      <c r="AV10" s="398"/>
      <c r="AW10" s="398"/>
      <c r="AX10" s="398"/>
      <c r="AY10" s="398"/>
      <c r="AZ10" s="398"/>
      <c r="BB10" s="369"/>
      <c r="BZ10" s="398"/>
      <c r="CA10" s="398"/>
      <c r="CB10" s="398"/>
      <c r="CC10" s="398"/>
      <c r="CD10" s="398"/>
      <c r="CE10" s="398"/>
      <c r="CF10" s="398"/>
      <c r="CG10" s="398"/>
      <c r="CH10" s="398"/>
      <c r="CI10" s="398"/>
      <c r="CJ10" s="398"/>
      <c r="CK10" s="398"/>
      <c r="CL10" s="398"/>
      <c r="CM10" s="398"/>
      <c r="CN10" s="398"/>
      <c r="CO10" s="398"/>
      <c r="CP10" s="398"/>
      <c r="CQ10" s="398"/>
      <c r="CR10" s="398"/>
      <c r="CS10" s="398"/>
      <c r="CT10" s="398"/>
      <c r="CU10" s="398"/>
      <c r="CV10" s="398"/>
      <c r="CW10" s="398"/>
      <c r="CX10" s="398"/>
      <c r="CY10" s="398"/>
      <c r="CZ10" s="398"/>
    </row>
    <row r="11" s="346" customFormat="true" ht="15" customHeight="true" x14ac:dyDescent="0.2">
      <c r="A11" s="231" t="str">
        <f>B1027</f>
        <v>Time to improved source based on:</v>
      </c>
      <c r="B11" s="229" t="s">
        <v>157</v>
      </c>
      <c r="AN11" s="398"/>
      <c r="AO11" s="398"/>
      <c r="AP11" s="398"/>
      <c r="AQ11" s="398"/>
      <c r="AR11" s="398"/>
      <c r="AS11" s="398"/>
      <c r="AT11" s="398"/>
      <c r="AU11" s="398"/>
      <c r="AV11" s="398"/>
      <c r="AW11" s="398"/>
      <c r="AX11" s="398"/>
      <c r="AY11" s="398"/>
      <c r="AZ11" s="398"/>
      <c r="BB11" s="369"/>
      <c r="BZ11" s="398"/>
      <c r="CA11" s="398"/>
      <c r="CB11" s="398"/>
      <c r="CC11" s="398"/>
      <c r="CD11" s="398"/>
      <c r="CE11" s="398"/>
      <c r="CF11" s="398"/>
      <c r="CG11" s="398"/>
      <c r="CH11" s="398"/>
      <c r="CI11" s="398"/>
      <c r="CJ11" s="398"/>
      <c r="CK11" s="398"/>
      <c r="CL11" s="398"/>
      <c r="CM11" s="398"/>
      <c r="CN11" s="398"/>
      <c r="CO11" s="398"/>
      <c r="CP11" s="398"/>
      <c r="CQ11" s="398"/>
      <c r="CR11" s="398"/>
      <c r="CS11" s="398"/>
      <c r="CT11" s="398"/>
      <c r="CU11" s="398"/>
      <c r="CV11" s="398"/>
      <c r="CW11" s="398"/>
      <c r="CX11" s="398"/>
      <c r="CY11" s="398"/>
      <c r="CZ11" s="398"/>
    </row>
    <row r="12" s="346" customFormat="true" ht="18" customHeight="true" x14ac:dyDescent="0.2">
      <c r="A12" s="228"/>
      <c r="B12" s="230"/>
      <c r="AN12" s="398"/>
      <c r="AO12" s="398"/>
      <c r="AP12" s="398"/>
      <c r="AQ12" s="398"/>
      <c r="AR12" s="398"/>
      <c r="AS12" s="398"/>
      <c r="AT12" s="398"/>
      <c r="AU12" s="398"/>
      <c r="AV12" s="398"/>
      <c r="AW12" s="398"/>
      <c r="AX12" s="398"/>
      <c r="AY12" s="398"/>
      <c r="AZ12" s="398"/>
      <c r="BB12" s="369"/>
      <c r="BZ12" s="398"/>
      <c r="CA12" s="398"/>
      <c r="CB12" s="398"/>
      <c r="CC12" s="398"/>
      <c r="CD12" s="398"/>
      <c r="CE12" s="398"/>
      <c r="CF12" s="398"/>
      <c r="CG12" s="398"/>
      <c r="CH12" s="398"/>
      <c r="CI12" s="398"/>
      <c r="CJ12" s="398"/>
      <c r="CK12" s="398"/>
      <c r="CL12" s="398"/>
      <c r="CM12" s="398"/>
      <c r="CN12" s="398"/>
      <c r="CO12" s="398"/>
      <c r="CP12" s="398"/>
      <c r="CQ12" s="398"/>
      <c r="CR12" s="398"/>
      <c r="CS12" s="398"/>
      <c r="CT12" s="398"/>
      <c r="CU12" s="398"/>
      <c r="CV12" s="398"/>
      <c r="CW12" s="398"/>
      <c r="CX12" s="398"/>
      <c r="CY12" s="398"/>
      <c r="CZ12" s="398"/>
    </row>
    <row r="13" s="346" customFormat="true" ht="18" customHeight="true" x14ac:dyDescent="0.2">
      <c r="A13" s="227"/>
      <c r="B13" s="226"/>
      <c r="AN13" s="398"/>
      <c r="AO13" s="398"/>
      <c r="AP13" s="398"/>
      <c r="AQ13" s="398"/>
      <c r="AR13" s="398"/>
      <c r="AS13" s="398"/>
      <c r="AT13" s="398"/>
      <c r="AU13" s="398"/>
      <c r="AV13" s="398"/>
      <c r="AW13" s="398"/>
      <c r="AX13" s="398"/>
      <c r="AY13" s="398"/>
      <c r="AZ13" s="398"/>
      <c r="BB13" s="369"/>
      <c r="BZ13" s="398"/>
      <c r="CA13" s="398"/>
      <c r="CB13" s="398"/>
      <c r="CC13" s="398"/>
      <c r="CD13" s="398"/>
      <c r="CE13" s="398"/>
      <c r="CF13" s="398"/>
      <c r="CG13" s="398"/>
      <c r="CH13" s="398"/>
      <c r="CI13" s="398"/>
      <c r="CJ13" s="398"/>
      <c r="CK13" s="398"/>
      <c r="CL13" s="398"/>
      <c r="CM13" s="398"/>
      <c r="CN13" s="398"/>
      <c r="CO13" s="398"/>
      <c r="CP13" s="398"/>
      <c r="CQ13" s="398"/>
      <c r="CR13" s="398"/>
      <c r="CS13" s="398"/>
      <c r="CT13" s="398"/>
      <c r="CU13" s="398"/>
      <c r="CV13" s="398"/>
      <c r="CW13" s="398"/>
      <c r="CX13" s="398"/>
      <c r="CY13" s="398"/>
      <c r="CZ13" s="398"/>
    </row>
    <row r="14" s="594" customFormat="true" ht="15" customHeight="true" x14ac:dyDescent="0.2">
      <c r="A14" s="350" t="s">
        <v>96</v>
      </c>
      <c r="B14" s="395"/>
      <c r="C14" s="1061" t="s">
        <v>115</v>
      </c>
      <c r="D14" s="1062"/>
      <c r="E14" s="1062"/>
      <c r="F14" s="1062"/>
      <c r="G14" s="1063"/>
      <c r="H14" s="1064" t="s">
        <v>38</v>
      </c>
      <c r="I14" s="1052"/>
      <c r="J14" s="1052"/>
      <c r="K14" s="1052"/>
      <c r="L14" s="1054"/>
      <c r="M14" s="1046" t="s">
        <v>37</v>
      </c>
      <c r="N14" s="1047"/>
      <c r="O14" s="1047"/>
      <c r="P14" s="1047"/>
      <c r="Q14" s="1049"/>
      <c r="R14" s="81" t="s">
        <v>141</v>
      </c>
      <c r="S14" s="484"/>
      <c r="T14" s="484"/>
      <c r="U14" s="484"/>
      <c r="V14" s="484"/>
      <c r="W14" s="484"/>
      <c r="X14" s="484"/>
      <c r="Y14" s="484"/>
      <c r="Z14" s="484"/>
      <c r="AA14" s="484"/>
      <c r="AB14" s="484"/>
      <c r="AC14" s="484"/>
      <c r="AD14" s="484"/>
      <c r="AE14" s="484"/>
      <c r="AF14" s="484"/>
      <c r="AG14" s="484"/>
      <c r="AH14" s="484"/>
      <c r="AI14" s="484"/>
      <c r="AJ14" s="484"/>
      <c r="AK14" s="484"/>
      <c r="AL14" s="484"/>
      <c r="AM14" s="484"/>
      <c r="AN14" s="495"/>
      <c r="AO14" s="495"/>
      <c r="AP14" s="495"/>
      <c r="AQ14" s="495"/>
      <c r="AR14" s="495"/>
      <c r="AS14" s="495"/>
      <c r="AT14" s="495"/>
      <c r="AU14" s="495"/>
      <c r="AV14" s="495"/>
      <c r="AW14" s="495"/>
      <c r="AX14" s="495"/>
      <c r="AY14" s="495"/>
      <c r="AZ14" s="234"/>
      <c r="BA14" s="404" t="s">
        <v>131</v>
      </c>
      <c r="BB14" s="350" t="s">
        <v>96</v>
      </c>
      <c r="BC14" s="1046" t="s">
        <v>115</v>
      </c>
      <c r="BD14" s="1047"/>
      <c r="BE14" s="1047"/>
      <c r="BF14" s="1047"/>
      <c r="BG14" s="1048"/>
      <c r="BH14" s="1046" t="s">
        <v>38</v>
      </c>
      <c r="BI14" s="1047"/>
      <c r="BJ14" s="1047"/>
      <c r="BK14" s="1047"/>
      <c r="BL14" s="1048"/>
      <c r="BM14" s="1046" t="s">
        <v>37</v>
      </c>
      <c r="BN14" s="1047"/>
      <c r="BO14" s="1047"/>
      <c r="BP14" s="1047"/>
      <c r="BQ14" s="1049"/>
      <c r="BR14" s="80" t="s">
        <v>141</v>
      </c>
      <c r="BS14" s="484"/>
      <c r="BT14" s="484"/>
      <c r="BU14" s="484"/>
      <c r="BV14" s="484"/>
      <c r="BW14" s="484"/>
      <c r="BX14" s="484"/>
      <c r="BY14" s="484"/>
      <c r="BZ14" s="498"/>
      <c r="CA14" s="498"/>
      <c r="CB14" s="498"/>
      <c r="CC14" s="498"/>
      <c r="CD14" s="498"/>
      <c r="CE14" s="498"/>
      <c r="CF14" s="498"/>
      <c r="CG14" s="498"/>
      <c r="CH14" s="498"/>
      <c r="CI14" s="498"/>
      <c r="CJ14" s="498"/>
      <c r="CK14" s="498"/>
      <c r="CL14" s="498"/>
      <c r="CM14" s="498"/>
      <c r="CN14" s="402"/>
      <c r="CO14" s="402"/>
      <c r="CP14" s="402"/>
      <c r="CQ14" s="402"/>
      <c r="CR14" s="402"/>
      <c r="CS14" s="402"/>
      <c r="CT14" s="402"/>
      <c r="CU14" s="402"/>
      <c r="CV14" s="402"/>
      <c r="CW14" s="402"/>
      <c r="CX14" s="402"/>
      <c r="CY14" s="402"/>
      <c r="CZ14" s="402"/>
    </row>
    <row r="15" s="594" customFormat="true" ht="24" x14ac:dyDescent="0.2">
      <c r="A15" s="390" t="s">
        <v>87</v>
      </c>
      <c r="B15" s="433"/>
      <c r="C15" s="475" t="s">
        <v>0</v>
      </c>
      <c r="D15" s="669" t="s">
        <v>1</v>
      </c>
      <c r="E15" s="669" t="s">
        <v>2</v>
      </c>
      <c r="F15" s="669" t="s">
        <v>3</v>
      </c>
      <c r="G15" s="670" t="s">
        <v>4</v>
      </c>
      <c r="H15" s="438" t="s">
        <v>0</v>
      </c>
      <c r="I15" s="673" t="s">
        <v>1</v>
      </c>
      <c r="J15" s="673" t="s">
        <v>2</v>
      </c>
      <c r="K15" s="673" t="s">
        <v>3</v>
      </c>
      <c r="L15" s="674" t="s">
        <v>4</v>
      </c>
      <c r="M15" s="439" t="s">
        <v>0</v>
      </c>
      <c r="N15" s="673" t="s">
        <v>1</v>
      </c>
      <c r="O15" s="673" t="s">
        <v>2</v>
      </c>
      <c r="P15" s="673" t="s">
        <v>3</v>
      </c>
      <c r="Q15" s="667" t="s">
        <v>4</v>
      </c>
      <c r="R15" s="438" t="s">
        <v>344</v>
      </c>
      <c r="S15" s="673" t="s">
        <v>345</v>
      </c>
      <c r="T15" s="673" t="s">
        <v>346</v>
      </c>
      <c r="U15" s="673" t="s">
        <v>347</v>
      </c>
      <c r="V15" s="673" t="s">
        <v>348</v>
      </c>
      <c r="W15" s="673" t="s">
        <v>349</v>
      </c>
      <c r="X15" s="673" t="s">
        <v>350</v>
      </c>
      <c r="Y15" s="673" t="s">
        <v>351</v>
      </c>
      <c r="Z15" s="673" t="s">
        <v>352</v>
      </c>
      <c r="AA15" s="673" t="s">
        <v>353</v>
      </c>
      <c r="AB15" s="673" t="s">
        <v>354</v>
      </c>
      <c r="AC15" s="673" t="s">
        <v>355</v>
      </c>
      <c r="AD15" s="673" t="s">
        <v>356</v>
      </c>
      <c r="AE15" s="673" t="s">
        <v>357</v>
      </c>
      <c r="AF15" s="673" t="s">
        <v>358</v>
      </c>
      <c r="AG15" s="673" t="s">
        <v>359</v>
      </c>
      <c r="AH15" s="673" t="s">
        <v>360</v>
      </c>
      <c r="AI15" s="673" t="s">
        <v>361</v>
      </c>
      <c r="AJ15" s="673" t="s">
        <v>362</v>
      </c>
      <c r="AK15" s="673" t="s">
        <v>363</v>
      </c>
      <c r="AL15" s="673" t="s">
        <v>364</v>
      </c>
      <c r="AM15" s="674" t="s">
        <v>365</v>
      </c>
      <c r="AN15" s="495"/>
      <c r="AO15" s="495"/>
      <c r="AP15" s="495"/>
      <c r="AQ15" s="495"/>
      <c r="AR15" s="495"/>
      <c r="AS15" s="495"/>
      <c r="AT15" s="495"/>
      <c r="AU15" s="495"/>
      <c r="AV15" s="495"/>
      <c r="AW15" s="495"/>
      <c r="AX15" s="495"/>
      <c r="AY15" s="495"/>
      <c r="AZ15" s="234"/>
      <c r="BA15" s="390" t="s">
        <v>120</v>
      </c>
      <c r="BB15" s="389"/>
      <c r="BC15" s="515" t="s">
        <v>0</v>
      </c>
      <c r="BD15" s="628" t="s">
        <v>1</v>
      </c>
      <c r="BE15" s="628" t="s">
        <v>2</v>
      </c>
      <c r="BF15" s="628" t="s">
        <v>3</v>
      </c>
      <c r="BG15" s="516" t="s">
        <v>4</v>
      </c>
      <c r="BH15" s="515" t="s">
        <v>0</v>
      </c>
      <c r="BI15" s="628" t="s">
        <v>1</v>
      </c>
      <c r="BJ15" s="628" t="s">
        <v>2</v>
      </c>
      <c r="BK15" s="628" t="s">
        <v>3</v>
      </c>
      <c r="BL15" s="516" t="s">
        <v>4</v>
      </c>
      <c r="BM15" s="515" t="s">
        <v>0</v>
      </c>
      <c r="BN15" s="628" t="s">
        <v>1</v>
      </c>
      <c r="BO15" s="628" t="s">
        <v>2</v>
      </c>
      <c r="BP15" s="628" t="s">
        <v>3</v>
      </c>
      <c r="BQ15" s="516" t="s">
        <v>4</v>
      </c>
      <c r="BR15" s="515" t="s">
        <v>344</v>
      </c>
      <c r="BS15" s="628" t="s">
        <v>345</v>
      </c>
      <c r="BT15" s="628" t="s">
        <v>346</v>
      </c>
      <c r="BU15" s="628" t="s">
        <v>347</v>
      </c>
      <c r="BV15" s="628" t="s">
        <v>348</v>
      </c>
      <c r="BW15" s="628" t="s">
        <v>349</v>
      </c>
      <c r="BX15" s="628" t="s">
        <v>350</v>
      </c>
      <c r="BY15" s="629" t="s">
        <v>351</v>
      </c>
      <c r="BZ15" s="629" t="s">
        <v>352</v>
      </c>
      <c r="CA15" s="629" t="s">
        <v>353</v>
      </c>
      <c r="CB15" s="629" t="s">
        <v>354</v>
      </c>
      <c r="CC15" s="629" t="s">
        <v>355</v>
      </c>
      <c r="CD15" s="629" t="s">
        <v>356</v>
      </c>
      <c r="CE15" s="629" t="s">
        <v>357</v>
      </c>
      <c r="CF15" s="629" t="s">
        <v>358</v>
      </c>
      <c r="CG15" s="629" t="s">
        <v>359</v>
      </c>
      <c r="CH15" s="629" t="s">
        <v>360</v>
      </c>
      <c r="CI15" s="629" t="s">
        <v>361</v>
      </c>
      <c r="CJ15" s="629" t="s">
        <v>362</v>
      </c>
      <c r="CK15" s="629" t="s">
        <v>363</v>
      </c>
      <c r="CL15" s="629" t="s">
        <v>364</v>
      </c>
      <c r="CM15" s="629" t="s">
        <v>365</v>
      </c>
      <c r="CN15" s="235"/>
      <c r="CO15" s="235"/>
      <c r="CP15" s="235"/>
      <c r="CQ15" s="235"/>
      <c r="CR15" s="235"/>
      <c r="CS15" s="235"/>
      <c r="CT15" s="235"/>
      <c r="CU15" s="235"/>
      <c r="CV15" s="235"/>
      <c r="CW15" s="235"/>
      <c r="CX15" s="235"/>
      <c r="CY15" s="235"/>
      <c r="CZ15" s="235"/>
    </row>
    <row r="16" s="594" customFormat="true" ht="15" customHeight="true" x14ac:dyDescent="0.2">
      <c r="A16" s="1055" t="s">
        <v>13</v>
      </c>
      <c r="B16" s="435" t="s">
        <v>14</v>
      </c>
      <c r="C16" s="183">
        <v>23.585722680659199</v>
      </c>
      <c r="D16" s="182">
        <v>19.595424684006332</v>
      </c>
      <c r="E16" s="182">
        <v>27.582370359314005</v>
      </c>
      <c r="F16" s="182">
        <v>33.48213158535232</v>
      </c>
      <c r="G16" s="181">
        <v>75.988111669698384</v>
      </c>
      <c r="H16" s="180">
        <v>68.17338280679526</v>
      </c>
      <c r="I16" s="182">
        <v>88.462850760495158</v>
      </c>
      <c r="J16" s="182">
        <v>89.550226591276655</v>
      </c>
      <c r="K16" s="182">
        <v>94.385362945004758</v>
      </c>
      <c r="L16" s="179">
        <v>96.220290354465519</v>
      </c>
      <c r="M16" s="183">
        <v>23.310469020332139</v>
      </c>
      <c r="N16" s="182">
        <v>19.035041473641019</v>
      </c>
      <c r="O16" s="182">
        <v>24.23798119178489</v>
      </c>
      <c r="P16" s="182">
        <v>30.930634741851843</v>
      </c>
      <c r="Q16" s="181">
        <v>58.608019954068837</v>
      </c>
      <c r="R16" s="180">
        <v>32.185617008783609</v>
      </c>
      <c r="S16" s="182">
        <v>18.781398098187235</v>
      </c>
      <c r="T16" s="182">
        <v>65.098288086486164</v>
      </c>
      <c r="U16" s="182">
        <v>32.186791801180398</v>
      </c>
      <c r="V16" s="182">
        <v>38.249647542319579</v>
      </c>
      <c r="W16" s="182">
        <v>48.473183176188741</v>
      </c>
      <c r="X16" s="182">
        <v>35.308552112338532</v>
      </c>
      <c r="Y16" s="182">
        <v>5.3575167778971213</v>
      </c>
      <c r="Z16" s="182">
        <v>27.052834068433661</v>
      </c>
      <c r="AA16" s="182">
        <v>15.165206730823828</v>
      </c>
      <c r="AB16" s="182">
        <v>35.343926007323702</v>
      </c>
      <c r="AC16" s="182">
        <v>75.921797586472778</v>
      </c>
      <c r="AD16" s="182">
        <v>42.701264242399944</v>
      </c>
      <c r="AE16" s="182">
        <v>37.892521670214386</v>
      </c>
      <c r="AF16" s="182">
        <v>57.336253171936178</v>
      </c>
      <c r="AG16" s="182">
        <v>51.862106378887084</v>
      </c>
      <c r="AH16" s="182">
        <v>35.309618145463482</v>
      </c>
      <c r="AI16" s="182">
        <v>15.682741445466716</v>
      </c>
      <c r="AJ16" s="182">
        <v>32.522330573759447</v>
      </c>
      <c r="AK16" s="182">
        <v>25.409504148020766</v>
      </c>
      <c r="AL16" s="182">
        <v>26.96819304154381</v>
      </c>
      <c r="AM16" s="179">
        <v>22.021241669920936</v>
      </c>
      <c r="AN16" s="495"/>
      <c r="AO16" s="495"/>
      <c r="AP16" s="495"/>
      <c r="AQ16" s="495"/>
      <c r="AR16" s="495"/>
      <c r="AS16" s="495"/>
      <c r="AT16" s="495"/>
      <c r="AU16" s="495"/>
      <c r="AV16" s="495"/>
      <c r="AW16" s="495"/>
      <c r="AX16" s="495"/>
      <c r="AY16" s="495"/>
      <c r="AZ16" s="234"/>
      <c r="BA16" s="1050" t="s">
        <v>13</v>
      </c>
      <c r="BB16" s="680" t="s">
        <v>14</v>
      </c>
      <c r="BC16" s="112" t="s">
        <v>35</v>
      </c>
      <c r="BD16" s="108" t="s">
        <v>35</v>
      </c>
      <c r="BE16" s="108" t="s">
        <v>35</v>
      </c>
      <c r="BF16" s="108" t="s">
        <v>35</v>
      </c>
      <c r="BG16" s="103" t="s">
        <v>35</v>
      </c>
      <c r="BH16" s="112" t="s">
        <v>35</v>
      </c>
      <c r="BI16" s="108" t="s">
        <v>35</v>
      </c>
      <c r="BJ16" s="108" t="s">
        <v>35</v>
      </c>
      <c r="BK16" s="108" t="s">
        <v>35</v>
      </c>
      <c r="BL16" s="103" t="s">
        <v>35</v>
      </c>
      <c r="BM16" s="112" t="s">
        <v>35</v>
      </c>
      <c r="BN16" s="108" t="s">
        <v>35</v>
      </c>
      <c r="BO16" s="108" t="s">
        <v>35</v>
      </c>
      <c r="BP16" s="108" t="s">
        <v>35</v>
      </c>
      <c r="BQ16" s="103" t="s">
        <v>35</v>
      </c>
      <c r="BR16" s="112" t="s">
        <v>35</v>
      </c>
      <c r="BS16" s="108" t="s">
        <v>35</v>
      </c>
      <c r="BT16" s="108" t="s">
        <v>35</v>
      </c>
      <c r="BU16" s="108" t="s">
        <v>35</v>
      </c>
      <c r="BV16" s="108" t="s">
        <v>35</v>
      </c>
      <c r="BW16" s="108" t="s">
        <v>35</v>
      </c>
      <c r="BX16" s="108" t="s">
        <v>35</v>
      </c>
      <c r="BY16" s="97" t="s">
        <v>35</v>
      </c>
      <c r="BZ16" s="97" t="s">
        <v>35</v>
      </c>
      <c r="CA16" s="97" t="s">
        <v>35</v>
      </c>
      <c r="CB16" s="97" t="s">
        <v>35</v>
      </c>
      <c r="CC16" s="97" t="s">
        <v>35</v>
      </c>
      <c r="CD16" s="97" t="s">
        <v>35</v>
      </c>
      <c r="CE16" s="97" t="s">
        <v>35</v>
      </c>
      <c r="CF16" s="97" t="s">
        <v>35</v>
      </c>
      <c r="CG16" s="97" t="s">
        <v>35</v>
      </c>
      <c r="CH16" s="97" t="s">
        <v>35</v>
      </c>
      <c r="CI16" s="97" t="s">
        <v>35</v>
      </c>
      <c r="CJ16" s="97" t="s">
        <v>35</v>
      </c>
      <c r="CK16" s="97" t="s">
        <v>35</v>
      </c>
      <c r="CL16" s="97" t="s">
        <v>35</v>
      </c>
      <c r="CM16" s="97" t="s">
        <v>35</v>
      </c>
      <c r="CN16" s="68"/>
      <c r="CO16" s="68"/>
      <c r="CP16" s="68"/>
      <c r="CQ16" s="68"/>
      <c r="CR16" s="68"/>
      <c r="CS16" s="68"/>
      <c r="CT16" s="68"/>
      <c r="CU16" s="68"/>
      <c r="CV16" s="68"/>
      <c r="CW16" s="68"/>
      <c r="CX16" s="68"/>
      <c r="CY16" s="68"/>
      <c r="CZ16" s="68"/>
    </row>
    <row r="17" s="594" customFormat="true" ht="15" customHeight="true" x14ac:dyDescent="0.2">
      <c r="A17" s="1056"/>
      <c r="B17" s="436" t="s">
        <v>51</v>
      </c>
      <c r="C17" s="178">
        <v>76.414277319340783</v>
      </c>
      <c r="D17" s="177">
        <v>80.404575315993725</v>
      </c>
      <c r="E17" s="177">
        <v>72.417629640686116</v>
      </c>
      <c r="F17" s="177">
        <v>66.517868414647737</v>
      </c>
      <c r="G17" s="176">
        <v>24.01188833030162</v>
      </c>
      <c r="H17" s="175">
        <v>31.826617193204754</v>
      </c>
      <c r="I17" s="177">
        <v>11.537149239504894</v>
      </c>
      <c r="J17" s="177">
        <v>10.449773408723404</v>
      </c>
      <c r="K17" s="177">
        <v>5.6146370549951961</v>
      </c>
      <c r="L17" s="174">
        <v>3.7797096455344814</v>
      </c>
      <c r="M17" s="178">
        <v>76.689530979667779</v>
      </c>
      <c r="N17" s="177">
        <v>80.96495852635887</v>
      </c>
      <c r="O17" s="177">
        <v>75.762018808215259</v>
      </c>
      <c r="P17" s="177">
        <v>69.069365258148125</v>
      </c>
      <c r="Q17" s="176">
        <v>41.391980045931355</v>
      </c>
      <c r="R17" s="175">
        <v>67.814382991216277</v>
      </c>
      <c r="S17" s="177">
        <v>81.218601901812733</v>
      </c>
      <c r="T17" s="177">
        <v>34.901711913513935</v>
      </c>
      <c r="U17" s="177">
        <v>67.813208198819609</v>
      </c>
      <c r="V17" s="177">
        <v>61.750352457680371</v>
      </c>
      <c r="W17" s="177">
        <v>51.526816823811153</v>
      </c>
      <c r="X17" s="177">
        <v>64.691447887661298</v>
      </c>
      <c r="Y17" s="177">
        <v>94.642483222102911</v>
      </c>
      <c r="Z17" s="177">
        <v>72.947165931566261</v>
      </c>
      <c r="AA17" s="177">
        <v>84.834793269176188</v>
      </c>
      <c r="AB17" s="177">
        <v>64.656073992676298</v>
      </c>
      <c r="AC17" s="177">
        <v>24.07820241352724</v>
      </c>
      <c r="AD17" s="177">
        <v>57.298735757600063</v>
      </c>
      <c r="AE17" s="177">
        <v>62.107478329785494</v>
      </c>
      <c r="AF17" s="177">
        <v>42.66374682806385</v>
      </c>
      <c r="AG17" s="177">
        <v>48.137893621112845</v>
      </c>
      <c r="AH17" s="177">
        <v>64.690381854536511</v>
      </c>
      <c r="AI17" s="177">
        <v>84.317258554533311</v>
      </c>
      <c r="AJ17" s="177">
        <v>67.477669426240652</v>
      </c>
      <c r="AK17" s="177">
        <v>74.590495851979355</v>
      </c>
      <c r="AL17" s="177">
        <v>73.031806958456158</v>
      </c>
      <c r="AM17" s="174">
        <v>77.978758330079202</v>
      </c>
      <c r="AN17" s="495"/>
      <c r="AO17" s="495"/>
      <c r="AP17" s="495"/>
      <c r="AQ17" s="495"/>
      <c r="AR17" s="495"/>
      <c r="AS17" s="495"/>
      <c r="AT17" s="495"/>
      <c r="AU17" s="495"/>
      <c r="AV17" s="495"/>
      <c r="AW17" s="495"/>
      <c r="AX17" s="495"/>
      <c r="AY17" s="495"/>
      <c r="AZ17" s="234"/>
      <c r="BA17" s="1043"/>
      <c r="BB17" s="678" t="s">
        <v>51</v>
      </c>
      <c r="BC17" s="111" t="s">
        <v>35</v>
      </c>
      <c r="BD17" s="107" t="s">
        <v>35</v>
      </c>
      <c r="BE17" s="107" t="s">
        <v>35</v>
      </c>
      <c r="BF17" s="107" t="s">
        <v>35</v>
      </c>
      <c r="BG17" s="102" t="s">
        <v>35</v>
      </c>
      <c r="BH17" s="111" t="s">
        <v>35</v>
      </c>
      <c r="BI17" s="107" t="s">
        <v>35</v>
      </c>
      <c r="BJ17" s="107" t="s">
        <v>35</v>
      </c>
      <c r="BK17" s="107" t="s">
        <v>35</v>
      </c>
      <c r="BL17" s="102" t="s">
        <v>35</v>
      </c>
      <c r="BM17" s="111" t="s">
        <v>35</v>
      </c>
      <c r="BN17" s="107" t="s">
        <v>35</v>
      </c>
      <c r="BO17" s="107" t="s">
        <v>35</v>
      </c>
      <c r="BP17" s="107" t="s">
        <v>35</v>
      </c>
      <c r="BQ17" s="102" t="s">
        <v>35</v>
      </c>
      <c r="BR17" s="111" t="s">
        <v>35</v>
      </c>
      <c r="BS17" s="107" t="s">
        <v>35</v>
      </c>
      <c r="BT17" s="107" t="s">
        <v>35</v>
      </c>
      <c r="BU17" s="107" t="s">
        <v>35</v>
      </c>
      <c r="BV17" s="107" t="s">
        <v>35</v>
      </c>
      <c r="BW17" s="107" t="s">
        <v>35</v>
      </c>
      <c r="BX17" s="107" t="s">
        <v>35</v>
      </c>
      <c r="BY17" s="96" t="s">
        <v>35</v>
      </c>
      <c r="BZ17" s="96" t="s">
        <v>35</v>
      </c>
      <c r="CA17" s="96" t="s">
        <v>35</v>
      </c>
      <c r="CB17" s="96" t="s">
        <v>35</v>
      </c>
      <c r="CC17" s="96" t="s">
        <v>35</v>
      </c>
      <c r="CD17" s="96" t="s">
        <v>35</v>
      </c>
      <c r="CE17" s="96" t="s">
        <v>35</v>
      </c>
      <c r="CF17" s="96" t="s">
        <v>35</v>
      </c>
      <c r="CG17" s="96" t="s">
        <v>35</v>
      </c>
      <c r="CH17" s="96" t="s">
        <v>35</v>
      </c>
      <c r="CI17" s="96" t="s">
        <v>35</v>
      </c>
      <c r="CJ17" s="96" t="s">
        <v>35</v>
      </c>
      <c r="CK17" s="96" t="s">
        <v>35</v>
      </c>
      <c r="CL17" s="96" t="s">
        <v>35</v>
      </c>
      <c r="CM17" s="96" t="s">
        <v>35</v>
      </c>
      <c r="CN17" s="68"/>
      <c r="CO17" s="68"/>
      <c r="CP17" s="68"/>
      <c r="CQ17" s="68"/>
      <c r="CR17" s="68"/>
      <c r="CS17" s="68"/>
      <c r="CT17" s="68"/>
      <c r="CU17" s="68"/>
      <c r="CV17" s="68"/>
      <c r="CW17" s="68"/>
      <c r="CX17" s="68"/>
      <c r="CY17" s="68"/>
      <c r="CZ17" s="68"/>
    </row>
    <row r="18" s="594" customFormat="true" ht="15" customHeight="true" x14ac:dyDescent="0.2">
      <c r="A18" s="1056" t="s">
        <v>60</v>
      </c>
      <c r="B18" s="436" t="s">
        <v>15</v>
      </c>
      <c r="C18" s="178">
        <f>C16*'DHS09'!C23/100</f>
        <v>22.595122328071511</v>
      </c>
      <c r="D18" s="177">
        <f>D16*'DHS09'!D23/100</f>
        <v>18.987966518802136</v>
      </c>
      <c r="E18" s="177">
        <f>E16*'DHS09'!E23/100</f>
        <v>27.334129026080177</v>
      </c>
      <c r="F18" s="177">
        <f>F16*'DHS09'!F23/100</f>
        <v>33.147310269498796</v>
      </c>
      <c r="G18" s="176">
        <f>G16*'DHS09'!G23/100</f>
        <v>74.620325659643811</v>
      </c>
      <c r="H18" s="175">
        <f>H16*'DHS09'!H23/100</f>
        <v>67.082608681886541</v>
      </c>
      <c r="I18" s="177">
        <f>I16*'DHS09'!I23/100</f>
        <v>86.693593745285256</v>
      </c>
      <c r="J18" s="177">
        <f>J16*'DHS09'!J23/100</f>
        <v>86.953270020129622</v>
      </c>
      <c r="K18" s="177">
        <f>K16*'DHS09'!K23/100</f>
        <v>91.270645967819604</v>
      </c>
      <c r="L18" s="174">
        <f>L16*'DHS09'!L23/100</f>
        <v>93.814783095603886</v>
      </c>
      <c r="M18" s="178">
        <f>M16*'DHS09'!M23/100</f>
        <v>22.168256038335862</v>
      </c>
      <c r="N18" s="177">
        <f>N16*'DHS09'!N23/100</f>
        <v>18.387850063537222</v>
      </c>
      <c r="O18" s="177">
        <f>O16*'DHS09'!O23/100</f>
        <v>24.019839361058825</v>
      </c>
      <c r="P18" s="177">
        <f>P16*'DHS09'!P23/100</f>
        <v>30.55946712494962</v>
      </c>
      <c r="Q18" s="176">
        <f>Q16*'DHS09'!Q23/100</f>
        <v>58.373587874252564</v>
      </c>
      <c r="R18" s="175">
        <f>R16*'DHS09'!R23/100</f>
        <v>31.799389604678204</v>
      </c>
      <c r="S18" s="177">
        <f>S16*'DHS09'!S23/100</f>
        <v>18.386988738125307</v>
      </c>
      <c r="T18" s="177">
        <f>T16*'DHS09'!T23/100</f>
        <v>64.382206917534816</v>
      </c>
      <c r="U18" s="177">
        <f>U16*'DHS09'!U23/100</f>
        <v>31.253374838946165</v>
      </c>
      <c r="V18" s="177">
        <f>V16*'DHS09'!V23/100</f>
        <v>33.277193361818036</v>
      </c>
      <c r="W18" s="177">
        <f>W16*'DHS09'!W23/100</f>
        <v>48.133870893955418</v>
      </c>
      <c r="X18" s="177">
        <f>X16*'DHS09'!X23/100</f>
        <v>32.731027808137817</v>
      </c>
      <c r="Y18" s="177">
        <f>Y16*'DHS09'!Y23/100</f>
        <v>5.1432161067812361</v>
      </c>
      <c r="Z18" s="177">
        <f>Z16*'DHS09'!Z23/100</f>
        <v>27.052834068433661</v>
      </c>
      <c r="AA18" s="177">
        <f>AA16*'DHS09'!AA23/100</f>
        <v>15.150041524093005</v>
      </c>
      <c r="AB18" s="177">
        <f>AB16*'DHS09'!AB23/100</f>
        <v>35.025830673257786</v>
      </c>
      <c r="AC18" s="177">
        <f>AC16*'DHS09'!AC23/100</f>
        <v>75.769953991299829</v>
      </c>
      <c r="AD18" s="177">
        <f>AD16*'DHS09'!AD23/100</f>
        <v>42.103446543006342</v>
      </c>
      <c r="AE18" s="177">
        <f>AE16*'DHS09'!AE23/100</f>
        <v>36.717853498437741</v>
      </c>
      <c r="AF18" s="177">
        <f>AF16*'DHS09'!AF23/100</f>
        <v>53.89607798162001</v>
      </c>
      <c r="AG18" s="177">
        <f>AG16*'DHS09'!AG23/100</f>
        <v>51.862106378887084</v>
      </c>
      <c r="AH18" s="177">
        <f>AH16*'DHS09'!AH23/100</f>
        <v>34.109091128517719</v>
      </c>
      <c r="AI18" s="177">
        <f>AI16*'DHS09'!AI23/100</f>
        <v>15.572962255348449</v>
      </c>
      <c r="AJ18" s="177">
        <f>AJ16*'DHS09'!AJ23/100</f>
        <v>32.522330573759447</v>
      </c>
      <c r="AK18" s="177">
        <f>AK16*'DHS09'!AK23/100</f>
        <v>25.333275635576705</v>
      </c>
      <c r="AL18" s="177">
        <f>AL16*'DHS09'!AL23/100</f>
        <v>26.833352076336091</v>
      </c>
      <c r="AM18" s="174">
        <f>AM16*'DHS09'!AM23/100</f>
        <v>22.021241669920936</v>
      </c>
      <c r="AN18" s="495"/>
      <c r="AO18" s="495"/>
      <c r="AP18" s="495"/>
      <c r="AQ18" s="495"/>
      <c r="AR18" s="495"/>
      <c r="AS18" s="495"/>
      <c r="AT18" s="495"/>
      <c r="AU18" s="495"/>
      <c r="AV18" s="495"/>
      <c r="AW18" s="495"/>
      <c r="AX18" s="495"/>
      <c r="AY18" s="495"/>
      <c r="AZ18" s="234"/>
      <c r="BA18" s="1043" t="s">
        <v>60</v>
      </c>
      <c r="BB18" s="678" t="s">
        <v>15</v>
      </c>
      <c r="BC18" s="111" t="s">
        <v>35</v>
      </c>
      <c r="BD18" s="107" t="s">
        <v>35</v>
      </c>
      <c r="BE18" s="107" t="s">
        <v>35</v>
      </c>
      <c r="BF18" s="107" t="s">
        <v>35</v>
      </c>
      <c r="BG18" s="102" t="s">
        <v>35</v>
      </c>
      <c r="BH18" s="111" t="s">
        <v>35</v>
      </c>
      <c r="BI18" s="107" t="s">
        <v>35</v>
      </c>
      <c r="BJ18" s="107" t="s">
        <v>35</v>
      </c>
      <c r="BK18" s="107" t="s">
        <v>35</v>
      </c>
      <c r="BL18" s="102" t="s">
        <v>35</v>
      </c>
      <c r="BM18" s="111" t="s">
        <v>35</v>
      </c>
      <c r="BN18" s="107" t="s">
        <v>35</v>
      </c>
      <c r="BO18" s="107" t="s">
        <v>35</v>
      </c>
      <c r="BP18" s="107" t="s">
        <v>35</v>
      </c>
      <c r="BQ18" s="102" t="s">
        <v>35</v>
      </c>
      <c r="BR18" s="111" t="s">
        <v>35</v>
      </c>
      <c r="BS18" s="107" t="s">
        <v>35</v>
      </c>
      <c r="BT18" s="107" t="s">
        <v>35</v>
      </c>
      <c r="BU18" s="107" t="s">
        <v>35</v>
      </c>
      <c r="BV18" s="107" t="s">
        <v>35</v>
      </c>
      <c r="BW18" s="107" t="s">
        <v>35</v>
      </c>
      <c r="BX18" s="107" t="s">
        <v>35</v>
      </c>
      <c r="BY18" s="96" t="s">
        <v>35</v>
      </c>
      <c r="BZ18" s="96" t="s">
        <v>35</v>
      </c>
      <c r="CA18" s="96" t="s">
        <v>35</v>
      </c>
      <c r="CB18" s="96" t="s">
        <v>35</v>
      </c>
      <c r="CC18" s="96" t="s">
        <v>35</v>
      </c>
      <c r="CD18" s="96" t="s">
        <v>35</v>
      </c>
      <c r="CE18" s="96" t="s">
        <v>35</v>
      </c>
      <c r="CF18" s="96" t="s">
        <v>35</v>
      </c>
      <c r="CG18" s="96" t="s">
        <v>35</v>
      </c>
      <c r="CH18" s="96" t="s">
        <v>35</v>
      </c>
      <c r="CI18" s="96" t="s">
        <v>35</v>
      </c>
      <c r="CJ18" s="96" t="s">
        <v>35</v>
      </c>
      <c r="CK18" s="96" t="s">
        <v>35</v>
      </c>
      <c r="CL18" s="96" t="s">
        <v>35</v>
      </c>
      <c r="CM18" s="96" t="s">
        <v>35</v>
      </c>
      <c r="CN18" s="68"/>
      <c r="CO18" s="68"/>
      <c r="CP18" s="68"/>
      <c r="CQ18" s="68"/>
      <c r="CR18" s="68"/>
      <c r="CS18" s="68"/>
      <c r="CT18" s="68"/>
      <c r="CU18" s="68"/>
      <c r="CV18" s="68"/>
      <c r="CW18" s="68"/>
      <c r="CX18" s="68"/>
      <c r="CY18" s="68"/>
      <c r="CZ18" s="68"/>
    </row>
    <row r="19" s="594" customFormat="true" ht="15" customHeight="true" x14ac:dyDescent="0.2">
      <c r="A19" s="1056"/>
      <c r="B19" s="436" t="s">
        <v>16</v>
      </c>
      <c r="C19" s="178">
        <f>C16*'DHS09'!C22/100</f>
        <v>0.99060035258768631</v>
      </c>
      <c r="D19" s="177">
        <f>D16*'DHS09'!D22/100</f>
        <v>0.60745816520419627</v>
      </c>
      <c r="E19" s="177">
        <f>E16*'DHS09'!E22/100</f>
        <v>0.24824133323382605</v>
      </c>
      <c r="F19" s="177">
        <f>F16*'DHS09'!F22/100</f>
        <v>0.3348213158535232</v>
      </c>
      <c r="G19" s="176">
        <f>G16*'DHS09'!G22/100</f>
        <v>1.3677860100545709</v>
      </c>
      <c r="H19" s="175">
        <f>H16*'DHS09'!H22/100</f>
        <v>1.0907741249087242</v>
      </c>
      <c r="I19" s="177">
        <f>I16*'DHS09'!I22/100</f>
        <v>1.7692570152099032</v>
      </c>
      <c r="J19" s="177">
        <f>J16*'DHS09'!J22/100</f>
        <v>2.5969565711470226</v>
      </c>
      <c r="K19" s="177">
        <f>K16*'DHS09'!K22/100</f>
        <v>3.1147169771851564</v>
      </c>
      <c r="L19" s="174">
        <f>L16*'DHS09'!L22/100</f>
        <v>2.405507258861638</v>
      </c>
      <c r="M19" s="178">
        <f>M16*'DHS09'!M22/100</f>
        <v>1.1422129819962747</v>
      </c>
      <c r="N19" s="177">
        <f>N16*'DHS09'!N22/100</f>
        <v>0.64719141010379455</v>
      </c>
      <c r="O19" s="177">
        <f>O16*'DHS09'!O22/100</f>
        <v>0.218141830726064</v>
      </c>
      <c r="P19" s="177">
        <f>P16*'DHS09'!P22/100</f>
        <v>0.37116761690222211</v>
      </c>
      <c r="Q19" s="176">
        <f>Q16*'DHS09'!Q22/100</f>
        <v>0.23443207981627537</v>
      </c>
      <c r="R19" s="175">
        <f>R16*'DHS09'!R22/100</f>
        <v>0.38622740410540329</v>
      </c>
      <c r="S19" s="177">
        <f>S16*'DHS09'!S22/100</f>
        <v>0.394409360061932</v>
      </c>
      <c r="T19" s="177">
        <f>T16*'DHS09'!T22/100</f>
        <v>0.71608116895134788</v>
      </c>
      <c r="U19" s="177">
        <f>U16*'DHS09'!U22/100</f>
        <v>0.93341696223423154</v>
      </c>
      <c r="V19" s="177">
        <f>V16*'DHS09'!V22/100</f>
        <v>4.9724541805015452</v>
      </c>
      <c r="W19" s="177">
        <f>W16*'DHS09'!W22/100</f>
        <v>0.33931228223332111</v>
      </c>
      <c r="X19" s="177">
        <f>X16*'DHS09'!X22/100</f>
        <v>2.577524304200713</v>
      </c>
      <c r="Y19" s="177">
        <f>Y16*'DHS09'!Y22/100</f>
        <v>0.21430067111588486</v>
      </c>
      <c r="Z19" s="177">
        <f>Z16*'DHS09'!Z22/100</f>
        <v>0</v>
      </c>
      <c r="AA19" s="177">
        <f>AA16*'DHS09'!AA22/100</f>
        <v>1.5165206730823827E-2</v>
      </c>
      <c r="AB19" s="177">
        <f>AB16*'DHS09'!AB22/100</f>
        <v>0.31809533406591334</v>
      </c>
      <c r="AC19" s="177">
        <f>AC16*'DHS09'!AC22/100</f>
        <v>0.15184359517294557</v>
      </c>
      <c r="AD19" s="177">
        <f>AD16*'DHS09'!AD22/100</f>
        <v>0.59781769939359919</v>
      </c>
      <c r="AE19" s="177">
        <f>AE16*'DHS09'!AE22/100</f>
        <v>1.1746681717766458</v>
      </c>
      <c r="AF19" s="177">
        <f>AF16*'DHS09'!AF22/100</f>
        <v>3.4401751903161708</v>
      </c>
      <c r="AG19" s="177">
        <f>AG16*'DHS09'!AG22/100</f>
        <v>0</v>
      </c>
      <c r="AH19" s="177">
        <f>AH16*'DHS09'!AH22/100</f>
        <v>1.2005270169457583</v>
      </c>
      <c r="AI19" s="177">
        <f>AI16*'DHS09'!AI22/100</f>
        <v>0.10977919011826702</v>
      </c>
      <c r="AJ19" s="177">
        <f>AJ16*'DHS09'!AJ22/100</f>
        <v>0</v>
      </c>
      <c r="AK19" s="177">
        <f>AK16*'DHS09'!AK22/100</f>
        <v>7.6228512444062299E-2</v>
      </c>
      <c r="AL19" s="177">
        <f>AL16*'DHS09'!AL22/100</f>
        <v>0.13484096520771904</v>
      </c>
      <c r="AM19" s="174">
        <f>AM16*'DHS09'!AM22/100</f>
        <v>0</v>
      </c>
      <c r="AN19" s="495"/>
      <c r="AO19" s="495"/>
      <c r="AP19" s="495"/>
      <c r="AQ19" s="495"/>
      <c r="AR19" s="495"/>
      <c r="AS19" s="495"/>
      <c r="AT19" s="495"/>
      <c r="AU19" s="495"/>
      <c r="AV19" s="495"/>
      <c r="AW19" s="495"/>
      <c r="AX19" s="495"/>
      <c r="AY19" s="495"/>
      <c r="AZ19" s="234"/>
      <c r="BA19" s="1043"/>
      <c r="BB19" s="678" t="s">
        <v>16</v>
      </c>
      <c r="BC19" s="111" t="s">
        <v>35</v>
      </c>
      <c r="BD19" s="107" t="s">
        <v>35</v>
      </c>
      <c r="BE19" s="107" t="s">
        <v>35</v>
      </c>
      <c r="BF19" s="107" t="s">
        <v>35</v>
      </c>
      <c r="BG19" s="102" t="s">
        <v>35</v>
      </c>
      <c r="BH19" s="111" t="s">
        <v>35</v>
      </c>
      <c r="BI19" s="107" t="s">
        <v>35</v>
      </c>
      <c r="BJ19" s="107" t="s">
        <v>35</v>
      </c>
      <c r="BK19" s="107" t="s">
        <v>35</v>
      </c>
      <c r="BL19" s="102" t="s">
        <v>35</v>
      </c>
      <c r="BM19" s="111" t="s">
        <v>35</v>
      </c>
      <c r="BN19" s="107" t="s">
        <v>35</v>
      </c>
      <c r="BO19" s="107" t="s">
        <v>35</v>
      </c>
      <c r="BP19" s="107" t="s">
        <v>35</v>
      </c>
      <c r="BQ19" s="102" t="s">
        <v>35</v>
      </c>
      <c r="BR19" s="111" t="s">
        <v>35</v>
      </c>
      <c r="BS19" s="107" t="s">
        <v>35</v>
      </c>
      <c r="BT19" s="107" t="s">
        <v>35</v>
      </c>
      <c r="BU19" s="107" t="s">
        <v>35</v>
      </c>
      <c r="BV19" s="107" t="s">
        <v>35</v>
      </c>
      <c r="BW19" s="107" t="s">
        <v>35</v>
      </c>
      <c r="BX19" s="107" t="s">
        <v>35</v>
      </c>
      <c r="BY19" s="96" t="s">
        <v>35</v>
      </c>
      <c r="BZ19" s="96" t="s">
        <v>35</v>
      </c>
      <c r="CA19" s="96" t="s">
        <v>35</v>
      </c>
      <c r="CB19" s="96" t="s">
        <v>35</v>
      </c>
      <c r="CC19" s="96" t="s">
        <v>35</v>
      </c>
      <c r="CD19" s="96" t="s">
        <v>35</v>
      </c>
      <c r="CE19" s="96" t="s">
        <v>35</v>
      </c>
      <c r="CF19" s="96" t="s">
        <v>35</v>
      </c>
      <c r="CG19" s="96" t="s">
        <v>35</v>
      </c>
      <c r="CH19" s="96" t="s">
        <v>35</v>
      </c>
      <c r="CI19" s="96" t="s">
        <v>35</v>
      </c>
      <c r="CJ19" s="96" t="s">
        <v>35</v>
      </c>
      <c r="CK19" s="96" t="s">
        <v>35</v>
      </c>
      <c r="CL19" s="96" t="s">
        <v>35</v>
      </c>
      <c r="CM19" s="96" t="s">
        <v>35</v>
      </c>
      <c r="CN19" s="68"/>
      <c r="CO19" s="68"/>
      <c r="CP19" s="68"/>
      <c r="CQ19" s="68"/>
      <c r="CR19" s="68"/>
      <c r="CS19" s="68"/>
      <c r="CT19" s="68"/>
      <c r="CU19" s="68"/>
      <c r="CV19" s="68"/>
      <c r="CW19" s="68"/>
      <c r="CX19" s="68"/>
      <c r="CY19" s="68"/>
      <c r="CZ19" s="68"/>
    </row>
    <row r="20" s="594" customFormat="true" ht="15" customHeight="true" x14ac:dyDescent="0.2">
      <c r="A20" s="1056"/>
      <c r="B20" s="436" t="s">
        <v>22</v>
      </c>
      <c r="C20" s="178">
        <f>100-C18-C19-C21</f>
        <v>34.724091705282078</v>
      </c>
      <c r="D20" s="177">
        <f t="shared" ref="D20:AM20" si="0">100-D18-D19-D21</f>
        <v>38.038362295155501</v>
      </c>
      <c r="E20" s="177">
        <f t="shared" si="0"/>
        <v>38.107227210187673</v>
      </c>
      <c r="F20" s="177">
        <f t="shared" si="0"/>
        <v>35.067941417446825</v>
      </c>
      <c r="G20" s="176">
        <f t="shared" si="0"/>
        <v>16.822665965671689</v>
      </c>
      <c r="H20" s="175">
        <f t="shared" si="0"/>
        <v>25.782984971674061</v>
      </c>
      <c r="I20" s="177">
        <f t="shared" si="0"/>
        <v>9.4745655574061338</v>
      </c>
      <c r="J20" s="177">
        <f t="shared" si="0"/>
        <v>9.6578880441540988</v>
      </c>
      <c r="K20" s="177">
        <f t="shared" si="0"/>
        <v>5.6146370549952396</v>
      </c>
      <c r="L20" s="174">
        <f t="shared" si="0"/>
        <v>3.5173377727889803</v>
      </c>
      <c r="M20" s="178">
        <f t="shared" si="0"/>
        <v>34.094495116420404</v>
      </c>
      <c r="N20" s="177">
        <f t="shared" si="0"/>
        <v>38.832065822120732</v>
      </c>
      <c r="O20" s="177">
        <f t="shared" si="0"/>
        <v>38.976438352345568</v>
      </c>
      <c r="P20" s="177">
        <f t="shared" si="0"/>
        <v>36.795091432745643</v>
      </c>
      <c r="Q20" s="176">
        <f t="shared" si="0"/>
        <v>24.263648882639057</v>
      </c>
      <c r="R20" s="175">
        <f t="shared" si="0"/>
        <v>43.610481592311189</v>
      </c>
      <c r="S20" s="177">
        <f t="shared" si="0"/>
        <v>65.189079566492836</v>
      </c>
      <c r="T20" s="177">
        <f t="shared" si="0"/>
        <v>21.746258270668861</v>
      </c>
      <c r="U20" s="177">
        <f t="shared" si="0"/>
        <v>24.612816212148019</v>
      </c>
      <c r="V20" s="177">
        <f t="shared" si="0"/>
        <v>19.545220377351534</v>
      </c>
      <c r="W20" s="177">
        <f t="shared" si="0"/>
        <v>15.015953970022757</v>
      </c>
      <c r="X20" s="177">
        <f t="shared" si="0"/>
        <v>31.384832005642032</v>
      </c>
      <c r="Y20" s="177">
        <f t="shared" si="0"/>
        <v>68.740591682498447</v>
      </c>
      <c r="Z20" s="177">
        <f t="shared" si="0"/>
        <v>28.27999551794403</v>
      </c>
      <c r="AA20" s="177">
        <f t="shared" si="0"/>
        <v>14.17413013983456</v>
      </c>
      <c r="AB20" s="177">
        <f t="shared" si="0"/>
        <v>34.393624116146427</v>
      </c>
      <c r="AC20" s="177">
        <f t="shared" si="0"/>
        <v>21.258463591704807</v>
      </c>
      <c r="AD20" s="177">
        <f t="shared" si="0"/>
        <v>26.034789992138613</v>
      </c>
      <c r="AE20" s="177">
        <f t="shared" si="0"/>
        <v>53.885763475451022</v>
      </c>
      <c r="AF20" s="177">
        <f t="shared" si="0"/>
        <v>26.075549168758656</v>
      </c>
      <c r="AG20" s="177">
        <f t="shared" si="0"/>
        <v>48.137893621112916</v>
      </c>
      <c r="AH20" s="177">
        <f t="shared" si="0"/>
        <v>64.690381854536525</v>
      </c>
      <c r="AI20" s="177">
        <f t="shared" si="0"/>
        <v>20.72796293684965</v>
      </c>
      <c r="AJ20" s="177">
        <f t="shared" si="0"/>
        <v>22.704341963466604</v>
      </c>
      <c r="AK20" s="177">
        <f t="shared" si="0"/>
        <v>10.90134236685342</v>
      </c>
      <c r="AL20" s="177">
        <f t="shared" si="0"/>
        <v>37.790711435334551</v>
      </c>
      <c r="AM20" s="174">
        <f t="shared" si="0"/>
        <v>36.395945857594185</v>
      </c>
      <c r="AN20" s="495"/>
      <c r="AO20" s="495"/>
      <c r="AP20" s="495"/>
      <c r="AQ20" s="495"/>
      <c r="AR20" s="495"/>
      <c r="AS20" s="495"/>
      <c r="AT20" s="495"/>
      <c r="AU20" s="495"/>
      <c r="AV20" s="495"/>
      <c r="AW20" s="495"/>
      <c r="AX20" s="495"/>
      <c r="AY20" s="495"/>
      <c r="AZ20" s="234"/>
      <c r="BA20" s="1043"/>
      <c r="BB20" s="678" t="s">
        <v>22</v>
      </c>
      <c r="BC20" s="111" t="s">
        <v>35</v>
      </c>
      <c r="BD20" s="107" t="s">
        <v>35</v>
      </c>
      <c r="BE20" s="107" t="s">
        <v>35</v>
      </c>
      <c r="BF20" s="107" t="s">
        <v>35</v>
      </c>
      <c r="BG20" s="102" t="s">
        <v>35</v>
      </c>
      <c r="BH20" s="111" t="s">
        <v>35</v>
      </c>
      <c r="BI20" s="107" t="s">
        <v>35</v>
      </c>
      <c r="BJ20" s="107" t="s">
        <v>35</v>
      </c>
      <c r="BK20" s="107" t="s">
        <v>35</v>
      </c>
      <c r="BL20" s="102" t="s">
        <v>35</v>
      </c>
      <c r="BM20" s="111" t="s">
        <v>35</v>
      </c>
      <c r="BN20" s="107" t="s">
        <v>35</v>
      </c>
      <c r="BO20" s="107" t="s">
        <v>35</v>
      </c>
      <c r="BP20" s="107" t="s">
        <v>35</v>
      </c>
      <c r="BQ20" s="102" t="s">
        <v>35</v>
      </c>
      <c r="BR20" s="111" t="s">
        <v>35</v>
      </c>
      <c r="BS20" s="107" t="s">
        <v>35</v>
      </c>
      <c r="BT20" s="107" t="s">
        <v>35</v>
      </c>
      <c r="BU20" s="107" t="s">
        <v>35</v>
      </c>
      <c r="BV20" s="107" t="s">
        <v>35</v>
      </c>
      <c r="BW20" s="107" t="s">
        <v>35</v>
      </c>
      <c r="BX20" s="107" t="s">
        <v>35</v>
      </c>
      <c r="BY20" s="96" t="s">
        <v>35</v>
      </c>
      <c r="BZ20" s="96" t="s">
        <v>35</v>
      </c>
      <c r="CA20" s="96" t="s">
        <v>35</v>
      </c>
      <c r="CB20" s="96" t="s">
        <v>35</v>
      </c>
      <c r="CC20" s="96" t="s">
        <v>35</v>
      </c>
      <c r="CD20" s="96" t="s">
        <v>35</v>
      </c>
      <c r="CE20" s="96" t="s">
        <v>35</v>
      </c>
      <c r="CF20" s="96" t="s">
        <v>35</v>
      </c>
      <c r="CG20" s="96" t="s">
        <v>35</v>
      </c>
      <c r="CH20" s="96" t="s">
        <v>35</v>
      </c>
      <c r="CI20" s="96" t="s">
        <v>35</v>
      </c>
      <c r="CJ20" s="96" t="s">
        <v>35</v>
      </c>
      <c r="CK20" s="96" t="s">
        <v>35</v>
      </c>
      <c r="CL20" s="96" t="s">
        <v>35</v>
      </c>
      <c r="CM20" s="96" t="s">
        <v>35</v>
      </c>
      <c r="CN20" s="68"/>
      <c r="CO20" s="68"/>
      <c r="CP20" s="68"/>
      <c r="CQ20" s="68"/>
      <c r="CR20" s="68"/>
      <c r="CS20" s="68"/>
      <c r="CT20" s="68"/>
      <c r="CU20" s="68"/>
      <c r="CV20" s="68"/>
      <c r="CW20" s="68"/>
      <c r="CX20" s="68"/>
      <c r="CY20" s="68"/>
      <c r="CZ20" s="68"/>
    </row>
    <row r="21" s="594" customFormat="true" ht="15" customHeight="true" x14ac:dyDescent="0.2">
      <c r="A21" s="1056"/>
      <c r="B21" s="436" t="s">
        <v>17</v>
      </c>
      <c r="C21" s="178">
        <f t="shared" ref="C21:AM21" si="1">C66</f>
        <v>41.69018561405872</v>
      </c>
      <c r="D21" s="177">
        <f t="shared" si="1"/>
        <v>42.366213020838167</v>
      </c>
      <c r="E21" s="177">
        <f t="shared" si="1"/>
        <v>34.310402430498328</v>
      </c>
      <c r="F21" s="177">
        <f t="shared" si="1"/>
        <v>31.449926997200855</v>
      </c>
      <c r="G21" s="176">
        <f t="shared" si="1"/>
        <v>7.1892223646299307</v>
      </c>
      <c r="H21" s="175">
        <f t="shared" si="1"/>
        <v>6.043632221530677</v>
      </c>
      <c r="I21" s="177">
        <f t="shared" si="1"/>
        <v>2.0625836820987078</v>
      </c>
      <c r="J21" s="177">
        <f t="shared" si="1"/>
        <v>0.79188536456925651</v>
      </c>
      <c r="K21" s="177">
        <f t="shared" si="1"/>
        <v>0</v>
      </c>
      <c r="L21" s="174">
        <f t="shared" si="1"/>
        <v>0.26237187274549573</v>
      </c>
      <c r="M21" s="178">
        <f t="shared" si="1"/>
        <v>42.595035863247446</v>
      </c>
      <c r="N21" s="177">
        <f t="shared" si="1"/>
        <v>42.132892704238238</v>
      </c>
      <c r="O21" s="177">
        <f t="shared" si="1"/>
        <v>36.785580455869535</v>
      </c>
      <c r="P21" s="177">
        <f t="shared" si="1"/>
        <v>32.27427382540251</v>
      </c>
      <c r="Q21" s="176">
        <f t="shared" si="1"/>
        <v>17.128331163292106</v>
      </c>
      <c r="R21" s="175">
        <f t="shared" si="1"/>
        <v>24.203901398905213</v>
      </c>
      <c r="S21" s="177">
        <f t="shared" si="1"/>
        <v>16.029522335319928</v>
      </c>
      <c r="T21" s="177">
        <f t="shared" si="1"/>
        <v>13.155453642844975</v>
      </c>
      <c r="U21" s="177">
        <f t="shared" si="1"/>
        <v>43.200391986671576</v>
      </c>
      <c r="V21" s="177">
        <f t="shared" si="1"/>
        <v>42.205132080328887</v>
      </c>
      <c r="W21" s="177">
        <f t="shared" si="1"/>
        <v>36.510862853788502</v>
      </c>
      <c r="X21" s="177">
        <f t="shared" si="1"/>
        <v>33.30661588201945</v>
      </c>
      <c r="Y21" s="177">
        <f t="shared" si="1"/>
        <v>25.901891539604431</v>
      </c>
      <c r="Z21" s="177">
        <f t="shared" si="1"/>
        <v>44.667170413622301</v>
      </c>
      <c r="AA21" s="177">
        <f t="shared" si="1"/>
        <v>70.6606631293416</v>
      </c>
      <c r="AB21" s="177">
        <f t="shared" si="1"/>
        <v>30.262449876529868</v>
      </c>
      <c r="AC21" s="177">
        <f t="shared" si="1"/>
        <v>2.8197388218224178</v>
      </c>
      <c r="AD21" s="177">
        <f t="shared" si="1"/>
        <v>31.263945765461443</v>
      </c>
      <c r="AE21" s="177">
        <f t="shared" si="1"/>
        <v>8.221714854334591</v>
      </c>
      <c r="AF21" s="177">
        <f t="shared" si="1"/>
        <v>16.588197659305166</v>
      </c>
      <c r="AG21" s="177">
        <f t="shared" si="1"/>
        <v>0</v>
      </c>
      <c r="AH21" s="177">
        <f t="shared" si="1"/>
        <v>0</v>
      </c>
      <c r="AI21" s="177">
        <f t="shared" si="1"/>
        <v>63.589295617683646</v>
      </c>
      <c r="AJ21" s="177">
        <f t="shared" si="1"/>
        <v>44.773327462773949</v>
      </c>
      <c r="AK21" s="177">
        <f t="shared" si="1"/>
        <v>63.689153485125807</v>
      </c>
      <c r="AL21" s="177">
        <f t="shared" si="1"/>
        <v>35.241095523121636</v>
      </c>
      <c r="AM21" s="174">
        <f t="shared" si="1"/>
        <v>41.582812472484875</v>
      </c>
      <c r="AN21" s="495"/>
      <c r="AO21" s="495"/>
      <c r="AP21" s="495"/>
      <c r="AQ21" s="495"/>
      <c r="AR21" s="495"/>
      <c r="AS21" s="495"/>
      <c r="AT21" s="495"/>
      <c r="AU21" s="495"/>
      <c r="AV21" s="495"/>
      <c r="AW21" s="495"/>
      <c r="AX21" s="495"/>
      <c r="AY21" s="495"/>
      <c r="AZ21" s="234"/>
      <c r="BA21" s="1043"/>
      <c r="BB21" s="678" t="s">
        <v>17</v>
      </c>
      <c r="BC21" s="111" t="s">
        <v>35</v>
      </c>
      <c r="BD21" s="107" t="s">
        <v>35</v>
      </c>
      <c r="BE21" s="107" t="s">
        <v>35</v>
      </c>
      <c r="BF21" s="107" t="s">
        <v>35</v>
      </c>
      <c r="BG21" s="102" t="s">
        <v>35</v>
      </c>
      <c r="BH21" s="111" t="s">
        <v>35</v>
      </c>
      <c r="BI21" s="107" t="s">
        <v>35</v>
      </c>
      <c r="BJ21" s="107" t="s">
        <v>35</v>
      </c>
      <c r="BK21" s="107" t="s">
        <v>35</v>
      </c>
      <c r="BL21" s="102" t="s">
        <v>35</v>
      </c>
      <c r="BM21" s="111" t="s">
        <v>35</v>
      </c>
      <c r="BN21" s="107" t="s">
        <v>35</v>
      </c>
      <c r="BO21" s="107" t="s">
        <v>35</v>
      </c>
      <c r="BP21" s="107" t="s">
        <v>35</v>
      </c>
      <c r="BQ21" s="102" t="s">
        <v>35</v>
      </c>
      <c r="BR21" s="111" t="s">
        <v>35</v>
      </c>
      <c r="BS21" s="107" t="s">
        <v>35</v>
      </c>
      <c r="BT21" s="107" t="s">
        <v>35</v>
      </c>
      <c r="BU21" s="107" t="s">
        <v>35</v>
      </c>
      <c r="BV21" s="107" t="s">
        <v>35</v>
      </c>
      <c r="BW21" s="107" t="s">
        <v>35</v>
      </c>
      <c r="BX21" s="107" t="s">
        <v>35</v>
      </c>
      <c r="BY21" s="96" t="s">
        <v>35</v>
      </c>
      <c r="BZ21" s="96" t="s">
        <v>35</v>
      </c>
      <c r="CA21" s="96" t="s">
        <v>35</v>
      </c>
      <c r="CB21" s="96" t="s">
        <v>35</v>
      </c>
      <c r="CC21" s="96" t="s">
        <v>35</v>
      </c>
      <c r="CD21" s="96" t="s">
        <v>35</v>
      </c>
      <c r="CE21" s="96" t="s">
        <v>35</v>
      </c>
      <c r="CF21" s="96" t="s">
        <v>35</v>
      </c>
      <c r="CG21" s="96" t="s">
        <v>35</v>
      </c>
      <c r="CH21" s="96" t="s">
        <v>35</v>
      </c>
      <c r="CI21" s="96" t="s">
        <v>35</v>
      </c>
      <c r="CJ21" s="96" t="s">
        <v>35</v>
      </c>
      <c r="CK21" s="96" t="s">
        <v>35</v>
      </c>
      <c r="CL21" s="96" t="s">
        <v>35</v>
      </c>
      <c r="CM21" s="96" t="s">
        <v>35</v>
      </c>
      <c r="CN21" s="68"/>
      <c r="CO21" s="68"/>
      <c r="CP21" s="68"/>
      <c r="CQ21" s="68"/>
      <c r="CR21" s="68"/>
      <c r="CS21" s="68"/>
      <c r="CT21" s="68"/>
      <c r="CU21" s="68"/>
      <c r="CV21" s="68"/>
      <c r="CW21" s="68"/>
      <c r="CX21" s="68"/>
      <c r="CY21" s="68"/>
      <c r="CZ21" s="68"/>
    </row>
    <row r="22" s="594" customFormat="true" ht="15" customHeight="true" x14ac:dyDescent="0.2">
      <c r="A22" s="1056" t="s">
        <v>54</v>
      </c>
      <c r="B22" s="436" t="s">
        <v>49</v>
      </c>
      <c r="C22" s="127" t="s">
        <v>35</v>
      </c>
      <c r="D22" s="124" t="s">
        <v>35</v>
      </c>
      <c r="E22" s="124" t="s">
        <v>35</v>
      </c>
      <c r="F22" s="124" t="s">
        <v>35</v>
      </c>
      <c r="G22" s="121" t="s">
        <v>35</v>
      </c>
      <c r="H22" s="118" t="s">
        <v>35</v>
      </c>
      <c r="I22" s="124" t="s">
        <v>35</v>
      </c>
      <c r="J22" s="124" t="s">
        <v>35</v>
      </c>
      <c r="K22" s="124" t="s">
        <v>35</v>
      </c>
      <c r="L22" s="115" t="s">
        <v>35</v>
      </c>
      <c r="M22" s="127" t="s">
        <v>35</v>
      </c>
      <c r="N22" s="124" t="s">
        <v>35</v>
      </c>
      <c r="O22" s="124" t="s">
        <v>35</v>
      </c>
      <c r="P22" s="124" t="s">
        <v>35</v>
      </c>
      <c r="Q22" s="121" t="s">
        <v>35</v>
      </c>
      <c r="R22" s="118" t="s">
        <v>35</v>
      </c>
      <c r="S22" s="124" t="s">
        <v>35</v>
      </c>
      <c r="T22" s="124" t="s">
        <v>35</v>
      </c>
      <c r="U22" s="124" t="s">
        <v>35</v>
      </c>
      <c r="V22" s="124" t="s">
        <v>35</v>
      </c>
      <c r="W22" s="124" t="s">
        <v>35</v>
      </c>
      <c r="X22" s="124" t="s">
        <v>35</v>
      </c>
      <c r="Y22" s="124" t="s">
        <v>35</v>
      </c>
      <c r="Z22" s="124" t="s">
        <v>35</v>
      </c>
      <c r="AA22" s="124" t="s">
        <v>35</v>
      </c>
      <c r="AB22" s="124" t="s">
        <v>35</v>
      </c>
      <c r="AC22" s="124" t="s">
        <v>35</v>
      </c>
      <c r="AD22" s="124" t="s">
        <v>35</v>
      </c>
      <c r="AE22" s="124" t="s">
        <v>35</v>
      </c>
      <c r="AF22" s="124" t="s">
        <v>35</v>
      </c>
      <c r="AG22" s="124" t="s">
        <v>35</v>
      </c>
      <c r="AH22" s="124" t="s">
        <v>35</v>
      </c>
      <c r="AI22" s="124" t="s">
        <v>35</v>
      </c>
      <c r="AJ22" s="124" t="s">
        <v>35</v>
      </c>
      <c r="AK22" s="124" t="s">
        <v>35</v>
      </c>
      <c r="AL22" s="124" t="s">
        <v>35</v>
      </c>
      <c r="AM22" s="115" t="s">
        <v>35</v>
      </c>
      <c r="AN22" s="495"/>
      <c r="AO22" s="495"/>
      <c r="AP22" s="495"/>
      <c r="AQ22" s="495"/>
      <c r="AR22" s="495"/>
      <c r="AS22" s="495"/>
      <c r="AT22" s="495"/>
      <c r="AU22" s="495"/>
      <c r="AV22" s="495"/>
      <c r="AW22" s="495"/>
      <c r="AX22" s="495"/>
      <c r="AY22" s="495"/>
      <c r="AZ22" s="234"/>
      <c r="BA22" s="1043" t="s">
        <v>54</v>
      </c>
      <c r="BB22" s="678" t="s">
        <v>49</v>
      </c>
      <c r="BC22" s="111" t="s">
        <v>35</v>
      </c>
      <c r="BD22" s="107" t="s">
        <v>35</v>
      </c>
      <c r="BE22" s="107" t="s">
        <v>35</v>
      </c>
      <c r="BF22" s="107" t="s">
        <v>35</v>
      </c>
      <c r="BG22" s="102" t="s">
        <v>35</v>
      </c>
      <c r="BH22" s="111" t="s">
        <v>35</v>
      </c>
      <c r="BI22" s="107" t="s">
        <v>35</v>
      </c>
      <c r="BJ22" s="107" t="s">
        <v>35</v>
      </c>
      <c r="BK22" s="107" t="s">
        <v>35</v>
      </c>
      <c r="BL22" s="102" t="s">
        <v>35</v>
      </c>
      <c r="BM22" s="111" t="s">
        <v>35</v>
      </c>
      <c r="BN22" s="107" t="s">
        <v>35</v>
      </c>
      <c r="BO22" s="107" t="s">
        <v>35</v>
      </c>
      <c r="BP22" s="107" t="s">
        <v>35</v>
      </c>
      <c r="BQ22" s="102" t="s">
        <v>35</v>
      </c>
      <c r="BR22" s="111" t="s">
        <v>35</v>
      </c>
      <c r="BS22" s="107" t="s">
        <v>35</v>
      </c>
      <c r="BT22" s="107" t="s">
        <v>35</v>
      </c>
      <c r="BU22" s="107" t="s">
        <v>35</v>
      </c>
      <c r="BV22" s="107" t="s">
        <v>35</v>
      </c>
      <c r="BW22" s="107" t="s">
        <v>35</v>
      </c>
      <c r="BX22" s="107" t="s">
        <v>35</v>
      </c>
      <c r="BY22" s="96" t="s">
        <v>35</v>
      </c>
      <c r="BZ22" s="96" t="s">
        <v>35</v>
      </c>
      <c r="CA22" s="96" t="s">
        <v>35</v>
      </c>
      <c r="CB22" s="96" t="s">
        <v>35</v>
      </c>
      <c r="CC22" s="96" t="s">
        <v>35</v>
      </c>
      <c r="CD22" s="96" t="s">
        <v>35</v>
      </c>
      <c r="CE22" s="96" t="s">
        <v>35</v>
      </c>
      <c r="CF22" s="96" t="s">
        <v>35</v>
      </c>
      <c r="CG22" s="96" t="s">
        <v>35</v>
      </c>
      <c r="CH22" s="96" t="s">
        <v>35</v>
      </c>
      <c r="CI22" s="96" t="s">
        <v>35</v>
      </c>
      <c r="CJ22" s="96" t="s">
        <v>35</v>
      </c>
      <c r="CK22" s="96" t="s">
        <v>35</v>
      </c>
      <c r="CL22" s="96" t="s">
        <v>35</v>
      </c>
      <c r="CM22" s="96" t="s">
        <v>35</v>
      </c>
      <c r="CN22" s="68"/>
      <c r="CO22" s="68"/>
      <c r="CP22" s="68"/>
      <c r="CQ22" s="68"/>
      <c r="CR22" s="68"/>
      <c r="CS22" s="68"/>
      <c r="CT22" s="68"/>
      <c r="CU22" s="68"/>
      <c r="CV22" s="68"/>
      <c r="CW22" s="68"/>
      <c r="CX22" s="68"/>
      <c r="CY22" s="68"/>
      <c r="CZ22" s="68"/>
    </row>
    <row r="23" s="594" customFormat="true" ht="15" customHeight="true" x14ac:dyDescent="0.2">
      <c r="A23" s="1057"/>
      <c r="B23" s="437" t="s">
        <v>48</v>
      </c>
      <c r="C23" s="126" t="s">
        <v>35</v>
      </c>
      <c r="D23" s="123" t="s">
        <v>35</v>
      </c>
      <c r="E23" s="123" t="s">
        <v>35</v>
      </c>
      <c r="F23" s="123" t="s">
        <v>35</v>
      </c>
      <c r="G23" s="120" t="s">
        <v>35</v>
      </c>
      <c r="H23" s="117" t="s">
        <v>35</v>
      </c>
      <c r="I23" s="123" t="s">
        <v>35</v>
      </c>
      <c r="J23" s="123" t="s">
        <v>35</v>
      </c>
      <c r="K23" s="123" t="s">
        <v>35</v>
      </c>
      <c r="L23" s="114" t="s">
        <v>35</v>
      </c>
      <c r="M23" s="126" t="s">
        <v>35</v>
      </c>
      <c r="N23" s="123" t="s">
        <v>35</v>
      </c>
      <c r="O23" s="123" t="s">
        <v>35</v>
      </c>
      <c r="P23" s="123" t="s">
        <v>35</v>
      </c>
      <c r="Q23" s="120" t="s">
        <v>35</v>
      </c>
      <c r="R23" s="117" t="s">
        <v>35</v>
      </c>
      <c r="S23" s="123" t="s">
        <v>35</v>
      </c>
      <c r="T23" s="123" t="s">
        <v>35</v>
      </c>
      <c r="U23" s="123" t="s">
        <v>35</v>
      </c>
      <c r="V23" s="123" t="s">
        <v>35</v>
      </c>
      <c r="W23" s="123" t="s">
        <v>35</v>
      </c>
      <c r="X23" s="123" t="s">
        <v>35</v>
      </c>
      <c r="Y23" s="123" t="s">
        <v>35</v>
      </c>
      <c r="Z23" s="123" t="s">
        <v>35</v>
      </c>
      <c r="AA23" s="123" t="s">
        <v>35</v>
      </c>
      <c r="AB23" s="123" t="s">
        <v>35</v>
      </c>
      <c r="AC23" s="123" t="s">
        <v>35</v>
      </c>
      <c r="AD23" s="123" t="s">
        <v>35</v>
      </c>
      <c r="AE23" s="123" t="s">
        <v>35</v>
      </c>
      <c r="AF23" s="123" t="s">
        <v>35</v>
      </c>
      <c r="AG23" s="123" t="s">
        <v>35</v>
      </c>
      <c r="AH23" s="123" t="s">
        <v>35</v>
      </c>
      <c r="AI23" s="123" t="s">
        <v>35</v>
      </c>
      <c r="AJ23" s="123" t="s">
        <v>35</v>
      </c>
      <c r="AK23" s="123" t="s">
        <v>35</v>
      </c>
      <c r="AL23" s="123" t="s">
        <v>35</v>
      </c>
      <c r="AM23" s="114" t="s">
        <v>35</v>
      </c>
      <c r="AN23" s="495"/>
      <c r="AO23" s="495"/>
      <c r="AP23" s="495"/>
      <c r="AQ23" s="495"/>
      <c r="AR23" s="495"/>
      <c r="AS23" s="495"/>
      <c r="AT23" s="495"/>
      <c r="AU23" s="495"/>
      <c r="AV23" s="495"/>
      <c r="AW23" s="495"/>
      <c r="AX23" s="495"/>
      <c r="AY23" s="495"/>
      <c r="AZ23" s="234"/>
      <c r="BA23" s="1045"/>
      <c r="BB23" s="681" t="s">
        <v>48</v>
      </c>
      <c r="BC23" s="110" t="s">
        <v>35</v>
      </c>
      <c r="BD23" s="106" t="s">
        <v>35</v>
      </c>
      <c r="BE23" s="106" t="s">
        <v>35</v>
      </c>
      <c r="BF23" s="106" t="s">
        <v>35</v>
      </c>
      <c r="BG23" s="101" t="s">
        <v>35</v>
      </c>
      <c r="BH23" s="110" t="s">
        <v>35</v>
      </c>
      <c r="BI23" s="106" t="s">
        <v>35</v>
      </c>
      <c r="BJ23" s="106" t="s">
        <v>35</v>
      </c>
      <c r="BK23" s="106" t="s">
        <v>35</v>
      </c>
      <c r="BL23" s="101" t="s">
        <v>35</v>
      </c>
      <c r="BM23" s="110" t="s">
        <v>35</v>
      </c>
      <c r="BN23" s="106" t="s">
        <v>35</v>
      </c>
      <c r="BO23" s="106" t="s">
        <v>35</v>
      </c>
      <c r="BP23" s="106" t="s">
        <v>35</v>
      </c>
      <c r="BQ23" s="101" t="s">
        <v>35</v>
      </c>
      <c r="BR23" s="110" t="s">
        <v>35</v>
      </c>
      <c r="BS23" s="106" t="s">
        <v>35</v>
      </c>
      <c r="BT23" s="106" t="s">
        <v>35</v>
      </c>
      <c r="BU23" s="106" t="s">
        <v>35</v>
      </c>
      <c r="BV23" s="106" t="s">
        <v>35</v>
      </c>
      <c r="BW23" s="106" t="s">
        <v>35</v>
      </c>
      <c r="BX23" s="106" t="s">
        <v>35</v>
      </c>
      <c r="BY23" s="95" t="s">
        <v>35</v>
      </c>
      <c r="BZ23" s="95" t="s">
        <v>35</v>
      </c>
      <c r="CA23" s="95" t="s">
        <v>35</v>
      </c>
      <c r="CB23" s="95" t="s">
        <v>35</v>
      </c>
      <c r="CC23" s="95" t="s">
        <v>35</v>
      </c>
      <c r="CD23" s="95" t="s">
        <v>35</v>
      </c>
      <c r="CE23" s="95" t="s">
        <v>35</v>
      </c>
      <c r="CF23" s="95" t="s">
        <v>35</v>
      </c>
      <c r="CG23" s="95" t="s">
        <v>35</v>
      </c>
      <c r="CH23" s="95" t="s">
        <v>35</v>
      </c>
      <c r="CI23" s="95" t="s">
        <v>35</v>
      </c>
      <c r="CJ23" s="95" t="s">
        <v>35</v>
      </c>
      <c r="CK23" s="95" t="s">
        <v>35</v>
      </c>
      <c r="CL23" s="95" t="s">
        <v>35</v>
      </c>
      <c r="CM23" s="95" t="s">
        <v>35</v>
      </c>
      <c r="CN23" s="68"/>
      <c r="CO23" s="68"/>
      <c r="CP23" s="68"/>
      <c r="CQ23" s="68"/>
      <c r="CR23" s="68"/>
      <c r="CS23" s="68"/>
      <c r="CT23" s="68"/>
      <c r="CU23" s="68"/>
      <c r="CV23" s="68"/>
      <c r="CW23" s="68"/>
      <c r="CX23" s="68"/>
      <c r="CY23" s="68"/>
      <c r="CZ23" s="68"/>
    </row>
    <row r="24" s="366" customFormat="true" ht="15" hidden="true" customHeight="true" x14ac:dyDescent="0.2">
      <c r="A24" s="1058" t="s">
        <v>47</v>
      </c>
      <c r="B24" s="434" t="s">
        <v>59</v>
      </c>
      <c r="C24" s="440"/>
      <c r="D24" s="441"/>
      <c r="E24" s="441"/>
      <c r="F24" s="441"/>
      <c r="G24" s="442"/>
      <c r="H24" s="443"/>
      <c r="I24" s="441"/>
      <c r="J24" s="441"/>
      <c r="K24" s="441"/>
      <c r="L24" s="444"/>
      <c r="M24" s="440"/>
      <c r="N24" s="441"/>
      <c r="O24" s="441"/>
      <c r="P24" s="441"/>
      <c r="Q24" s="442"/>
      <c r="R24" s="443"/>
      <c r="S24" s="441"/>
      <c r="T24" s="441"/>
      <c r="U24" s="441"/>
      <c r="V24" s="441"/>
      <c r="W24" s="441"/>
      <c r="X24" s="441"/>
      <c r="Y24" s="441"/>
      <c r="Z24" s="441"/>
      <c r="AA24" s="441"/>
      <c r="AB24" s="444"/>
      <c r="AC24" s="444"/>
      <c r="AD24" s="444"/>
      <c r="AE24" s="444"/>
      <c r="AF24" s="444"/>
      <c r="AG24" s="444"/>
      <c r="AH24" s="444"/>
      <c r="AI24" s="444"/>
      <c r="AJ24" s="444"/>
      <c r="AK24" s="444"/>
      <c r="AL24" s="444"/>
      <c r="AM24" s="444"/>
      <c r="AN24" s="918"/>
      <c r="AO24" s="918"/>
      <c r="AP24" s="918"/>
      <c r="AQ24" s="918"/>
      <c r="AR24" s="918"/>
      <c r="AS24" s="918"/>
      <c r="AT24" s="918"/>
      <c r="AU24" s="918"/>
      <c r="AV24" s="918"/>
      <c r="AW24" s="918"/>
      <c r="AX24" s="918"/>
      <c r="AY24" s="918"/>
      <c r="AZ24" s="403"/>
      <c r="BB24" s="368"/>
      <c r="BZ24" s="403"/>
      <c r="CA24" s="403"/>
      <c r="CB24" s="403"/>
      <c r="CC24" s="403"/>
      <c r="CD24" s="403"/>
      <c r="CE24" s="403"/>
      <c r="CF24" s="403"/>
      <c r="CG24" s="403"/>
      <c r="CH24" s="403"/>
      <c r="CI24" s="403"/>
      <c r="CJ24" s="403"/>
      <c r="CK24" s="403"/>
      <c r="CL24" s="403"/>
      <c r="CM24" s="403"/>
      <c r="CN24" s="403"/>
      <c r="CO24" s="403"/>
      <c r="CP24" s="403"/>
      <c r="CQ24" s="403"/>
      <c r="CR24" s="403"/>
      <c r="CS24" s="403"/>
      <c r="CT24" s="403"/>
      <c r="CU24" s="403"/>
      <c r="CV24" s="403"/>
      <c r="CW24" s="403"/>
      <c r="CX24" s="403"/>
      <c r="CY24" s="403"/>
      <c r="CZ24" s="403"/>
    </row>
    <row r="25" s="366" customFormat="true" ht="15" hidden="true" customHeight="true" x14ac:dyDescent="0.2">
      <c r="A25" s="1059"/>
      <c r="B25" s="431" t="s">
        <v>58</v>
      </c>
      <c r="C25" s="445"/>
      <c r="D25" s="446"/>
      <c r="E25" s="446"/>
      <c r="F25" s="446"/>
      <c r="G25" s="447"/>
      <c r="H25" s="448"/>
      <c r="I25" s="446"/>
      <c r="J25" s="446"/>
      <c r="K25" s="446"/>
      <c r="L25" s="449"/>
      <c r="M25" s="445"/>
      <c r="N25" s="446"/>
      <c r="O25" s="446"/>
      <c r="P25" s="446"/>
      <c r="Q25" s="447"/>
      <c r="R25" s="448"/>
      <c r="S25" s="446"/>
      <c r="T25" s="446"/>
      <c r="U25" s="446"/>
      <c r="V25" s="446"/>
      <c r="W25" s="446"/>
      <c r="X25" s="446"/>
      <c r="Y25" s="446"/>
      <c r="Z25" s="446"/>
      <c r="AA25" s="446"/>
      <c r="AB25" s="449"/>
      <c r="AC25" s="449"/>
      <c r="AD25" s="449"/>
      <c r="AE25" s="449"/>
      <c r="AF25" s="449"/>
      <c r="AG25" s="449"/>
      <c r="AH25" s="449"/>
      <c r="AI25" s="449"/>
      <c r="AJ25" s="449"/>
      <c r="AK25" s="449"/>
      <c r="AL25" s="449"/>
      <c r="AM25" s="449"/>
      <c r="AN25" s="918"/>
      <c r="AO25" s="918"/>
      <c r="AP25" s="918"/>
      <c r="AQ25" s="918"/>
      <c r="AR25" s="918"/>
      <c r="AS25" s="918"/>
      <c r="AT25" s="918"/>
      <c r="AU25" s="918"/>
      <c r="AV25" s="918"/>
      <c r="AW25" s="918"/>
      <c r="AX25" s="918"/>
      <c r="AY25" s="918"/>
      <c r="AZ25" s="403"/>
      <c r="BB25" s="368"/>
      <c r="BZ25" s="403"/>
      <c r="CA25" s="403"/>
      <c r="CB25" s="403"/>
      <c r="CC25" s="403"/>
      <c r="CD25" s="403"/>
      <c r="CE25" s="403"/>
      <c r="CF25" s="403"/>
      <c r="CG25" s="403"/>
      <c r="CH25" s="403"/>
      <c r="CI25" s="403"/>
      <c r="CJ25" s="403"/>
      <c r="CK25" s="403"/>
      <c r="CL25" s="403"/>
      <c r="CM25" s="403"/>
      <c r="CN25" s="403"/>
      <c r="CO25" s="403"/>
      <c r="CP25" s="403"/>
      <c r="CQ25" s="403"/>
      <c r="CR25" s="403"/>
      <c r="CS25" s="403"/>
      <c r="CT25" s="403"/>
      <c r="CU25" s="403"/>
      <c r="CV25" s="403"/>
      <c r="CW25" s="403"/>
      <c r="CX25" s="403"/>
      <c r="CY25" s="403"/>
      <c r="CZ25" s="403"/>
    </row>
    <row r="26" s="366" customFormat="true" ht="15" hidden="true" customHeight="true" x14ac:dyDescent="0.2">
      <c r="A26" s="1060"/>
      <c r="B26" s="432" t="s">
        <v>46</v>
      </c>
      <c r="C26" s="450"/>
      <c r="D26" s="451"/>
      <c r="E26" s="451"/>
      <c r="F26" s="451"/>
      <c r="G26" s="452"/>
      <c r="H26" s="453"/>
      <c r="I26" s="451"/>
      <c r="J26" s="451"/>
      <c r="K26" s="451"/>
      <c r="L26" s="454"/>
      <c r="M26" s="450"/>
      <c r="N26" s="451"/>
      <c r="O26" s="451"/>
      <c r="P26" s="451"/>
      <c r="Q26" s="452"/>
      <c r="R26" s="79"/>
      <c r="S26" s="78"/>
      <c r="T26" s="78"/>
      <c r="U26" s="78"/>
      <c r="V26" s="78"/>
      <c r="W26" s="78"/>
      <c r="X26" s="78"/>
      <c r="Y26" s="78"/>
      <c r="Z26" s="78"/>
      <c r="AA26" s="78"/>
      <c r="AB26" s="73"/>
      <c r="AC26" s="73"/>
      <c r="AD26" s="73"/>
      <c r="AE26" s="73"/>
      <c r="AF26" s="73"/>
      <c r="AG26" s="73"/>
      <c r="AH26" s="73"/>
      <c r="AI26" s="73"/>
      <c r="AJ26" s="73"/>
      <c r="AK26" s="73"/>
      <c r="AL26" s="73"/>
      <c r="AM26" s="73"/>
      <c r="AN26" s="918"/>
      <c r="AO26" s="918"/>
      <c r="AP26" s="918"/>
      <c r="AQ26" s="918"/>
      <c r="AR26" s="918"/>
      <c r="AS26" s="918"/>
      <c r="AT26" s="918"/>
      <c r="AU26" s="918"/>
      <c r="AV26" s="918"/>
      <c r="AW26" s="918"/>
      <c r="AX26" s="918"/>
      <c r="AY26" s="918"/>
      <c r="AZ26" s="403"/>
      <c r="BB26" s="368"/>
      <c r="BZ26" s="403"/>
      <c r="CA26" s="403"/>
      <c r="CB26" s="403"/>
      <c r="CC26" s="403"/>
      <c r="CD26" s="403"/>
      <c r="CE26" s="403"/>
      <c r="CF26" s="403"/>
      <c r="CG26" s="403"/>
      <c r="CH26" s="403"/>
      <c r="CI26" s="403"/>
      <c r="CJ26" s="403"/>
      <c r="CK26" s="403"/>
      <c r="CL26" s="403"/>
      <c r="CM26" s="403"/>
      <c r="CN26" s="403"/>
      <c r="CO26" s="403"/>
      <c r="CP26" s="403"/>
      <c r="CQ26" s="403"/>
      <c r="CR26" s="403"/>
      <c r="CS26" s="403"/>
      <c r="CT26" s="403"/>
      <c r="CU26" s="403"/>
      <c r="CV26" s="403"/>
      <c r="CW26" s="403"/>
      <c r="CX26" s="403"/>
      <c r="CY26" s="403"/>
      <c r="CZ26" s="403"/>
    </row>
    <row r="27" s="575" customFormat="true" ht="15" customHeight="true" x14ac:dyDescent="0.2">
      <c r="A27" s="365"/>
      <c r="B27" s="433"/>
      <c r="C27" s="1065" t="s">
        <v>115</v>
      </c>
      <c r="D27" s="1066"/>
      <c r="E27" s="1066"/>
      <c r="F27" s="1066"/>
      <c r="G27" s="1067"/>
      <c r="H27" s="1064" t="s">
        <v>38</v>
      </c>
      <c r="I27" s="1052"/>
      <c r="J27" s="1052"/>
      <c r="K27" s="1052"/>
      <c r="L27" s="1054"/>
      <c r="M27" s="1051" t="s">
        <v>37</v>
      </c>
      <c r="N27" s="1052"/>
      <c r="O27" s="1052"/>
      <c r="P27" s="1052"/>
      <c r="Q27" s="1054"/>
      <c r="R27" s="81" t="s">
        <v>141</v>
      </c>
      <c r="S27" s="484"/>
      <c r="T27" s="484"/>
      <c r="U27" s="484"/>
      <c r="V27" s="484"/>
      <c r="W27" s="484"/>
      <c r="X27" s="484"/>
      <c r="Y27" s="484"/>
      <c r="Z27" s="484"/>
      <c r="AA27" s="484"/>
      <c r="AB27" s="484"/>
      <c r="AC27" s="484"/>
      <c r="AD27" s="484"/>
      <c r="AE27" s="484"/>
      <c r="AF27" s="484"/>
      <c r="AG27" s="484"/>
      <c r="AH27" s="484"/>
      <c r="AI27" s="484"/>
      <c r="AJ27" s="484"/>
      <c r="AK27" s="484"/>
      <c r="AL27" s="484"/>
      <c r="AM27" s="484"/>
      <c r="AN27" s="918"/>
      <c r="AO27" s="918"/>
      <c r="AP27" s="918"/>
      <c r="AQ27" s="918"/>
      <c r="AR27" s="918"/>
      <c r="AS27" s="918"/>
      <c r="AT27" s="918"/>
      <c r="AU27" s="918"/>
      <c r="AV27" s="918"/>
      <c r="AW27" s="918"/>
      <c r="AX27" s="918"/>
      <c r="AY27" s="918"/>
      <c r="AZ27" s="403"/>
      <c r="BA27" s="404" t="s">
        <v>131</v>
      </c>
      <c r="BB27" s="350" t="s">
        <v>96</v>
      </c>
      <c r="BC27" s="1046" t="s">
        <v>115</v>
      </c>
      <c r="BD27" s="1047"/>
      <c r="BE27" s="1047"/>
      <c r="BF27" s="1047"/>
      <c r="BG27" s="1048"/>
      <c r="BH27" s="1046" t="s">
        <v>38</v>
      </c>
      <c r="BI27" s="1047"/>
      <c r="BJ27" s="1047"/>
      <c r="BK27" s="1047"/>
      <c r="BL27" s="1048"/>
      <c r="BM27" s="1046" t="s">
        <v>37</v>
      </c>
      <c r="BN27" s="1047"/>
      <c r="BO27" s="1047"/>
      <c r="BP27" s="1047"/>
      <c r="BQ27" s="1049"/>
      <c r="BR27" s="80" t="s">
        <v>141</v>
      </c>
      <c r="BS27" s="484"/>
      <c r="BT27" s="484"/>
      <c r="BU27" s="484"/>
      <c r="BV27" s="484"/>
      <c r="BW27" s="484"/>
      <c r="BX27" s="484"/>
      <c r="BY27" s="484"/>
      <c r="BZ27" s="498"/>
      <c r="CA27" s="498"/>
      <c r="CB27" s="498"/>
      <c r="CC27" s="498"/>
      <c r="CD27" s="498"/>
      <c r="CE27" s="498"/>
      <c r="CF27" s="498"/>
      <c r="CG27" s="498"/>
      <c r="CH27" s="498"/>
      <c r="CI27" s="498"/>
      <c r="CJ27" s="498"/>
      <c r="CK27" s="498"/>
      <c r="CL27" s="498"/>
      <c r="CM27" s="498"/>
      <c r="CN27" s="402"/>
      <c r="CO27" s="402"/>
      <c r="CP27" s="402"/>
      <c r="CQ27" s="402"/>
      <c r="CR27" s="402"/>
      <c r="CS27" s="402"/>
      <c r="CT27" s="402"/>
      <c r="CU27" s="402"/>
      <c r="CV27" s="402"/>
      <c r="CW27" s="402"/>
      <c r="CX27" s="402"/>
      <c r="CY27" s="402"/>
      <c r="CZ27" s="402"/>
    </row>
    <row r="28" s="575" customFormat="true" ht="24" x14ac:dyDescent="0.2">
      <c r="A28" s="390" t="s">
        <v>69</v>
      </c>
      <c r="B28" s="433"/>
      <c r="C28" s="475" t="s">
        <v>0</v>
      </c>
      <c r="D28" s="669" t="s">
        <v>1</v>
      </c>
      <c r="E28" s="669" t="s">
        <v>2</v>
      </c>
      <c r="F28" s="669" t="s">
        <v>3</v>
      </c>
      <c r="G28" s="670" t="s">
        <v>4</v>
      </c>
      <c r="H28" s="438" t="s">
        <v>0</v>
      </c>
      <c r="I28" s="673" t="s">
        <v>1</v>
      </c>
      <c r="J28" s="673" t="s">
        <v>2</v>
      </c>
      <c r="K28" s="673" t="s">
        <v>3</v>
      </c>
      <c r="L28" s="674" t="s">
        <v>4</v>
      </c>
      <c r="M28" s="439" t="s">
        <v>0</v>
      </c>
      <c r="N28" s="673" t="s">
        <v>1</v>
      </c>
      <c r="O28" s="673" t="s">
        <v>2</v>
      </c>
      <c r="P28" s="673" t="s">
        <v>3</v>
      </c>
      <c r="Q28" s="667" t="s">
        <v>4</v>
      </c>
      <c r="R28" s="438" t="s">
        <v>344</v>
      </c>
      <c r="S28" s="673" t="s">
        <v>345</v>
      </c>
      <c r="T28" s="673" t="s">
        <v>346</v>
      </c>
      <c r="U28" s="673" t="s">
        <v>347</v>
      </c>
      <c r="V28" s="673" t="s">
        <v>348</v>
      </c>
      <c r="W28" s="673" t="s">
        <v>349</v>
      </c>
      <c r="X28" s="673" t="s">
        <v>350</v>
      </c>
      <c r="Y28" s="673" t="s">
        <v>351</v>
      </c>
      <c r="Z28" s="673" t="s">
        <v>352</v>
      </c>
      <c r="AA28" s="673" t="s">
        <v>353</v>
      </c>
      <c r="AB28" s="673" t="s">
        <v>354</v>
      </c>
      <c r="AC28" s="673" t="s">
        <v>355</v>
      </c>
      <c r="AD28" s="673" t="s">
        <v>356</v>
      </c>
      <c r="AE28" s="673" t="s">
        <v>357</v>
      </c>
      <c r="AF28" s="673" t="s">
        <v>358</v>
      </c>
      <c r="AG28" s="673" t="s">
        <v>359</v>
      </c>
      <c r="AH28" s="673" t="s">
        <v>360</v>
      </c>
      <c r="AI28" s="673" t="s">
        <v>361</v>
      </c>
      <c r="AJ28" s="673" t="s">
        <v>362</v>
      </c>
      <c r="AK28" s="673" t="s">
        <v>363</v>
      </c>
      <c r="AL28" s="673" t="s">
        <v>364</v>
      </c>
      <c r="AM28" s="674" t="s">
        <v>365</v>
      </c>
      <c r="AN28" s="918"/>
      <c r="AO28" s="918"/>
      <c r="AP28" s="918"/>
      <c r="AQ28" s="918"/>
      <c r="AR28" s="918"/>
      <c r="AS28" s="918"/>
      <c r="AT28" s="918"/>
      <c r="AU28" s="918"/>
      <c r="AV28" s="918"/>
      <c r="AW28" s="918"/>
      <c r="AX28" s="918"/>
      <c r="AY28" s="918"/>
      <c r="AZ28" s="403"/>
      <c r="BA28" s="390" t="s">
        <v>120</v>
      </c>
      <c r="BB28" s="389"/>
      <c r="BC28" s="515" t="s">
        <v>0</v>
      </c>
      <c r="BD28" s="628" t="s">
        <v>1</v>
      </c>
      <c r="BE28" s="628" t="s">
        <v>2</v>
      </c>
      <c r="BF28" s="628" t="s">
        <v>3</v>
      </c>
      <c r="BG28" s="516" t="s">
        <v>4</v>
      </c>
      <c r="BH28" s="515" t="s">
        <v>0</v>
      </c>
      <c r="BI28" s="628" t="s">
        <v>1</v>
      </c>
      <c r="BJ28" s="628" t="s">
        <v>2</v>
      </c>
      <c r="BK28" s="628" t="s">
        <v>3</v>
      </c>
      <c r="BL28" s="516" t="s">
        <v>4</v>
      </c>
      <c r="BM28" s="515" t="s">
        <v>0</v>
      </c>
      <c r="BN28" s="628" t="s">
        <v>1</v>
      </c>
      <c r="BO28" s="628" t="s">
        <v>2</v>
      </c>
      <c r="BP28" s="628" t="s">
        <v>3</v>
      </c>
      <c r="BQ28" s="516" t="s">
        <v>4</v>
      </c>
      <c r="BR28" s="515" t="s">
        <v>344</v>
      </c>
      <c r="BS28" s="628" t="s">
        <v>345</v>
      </c>
      <c r="BT28" s="628" t="s">
        <v>346</v>
      </c>
      <c r="BU28" s="628" t="s">
        <v>347</v>
      </c>
      <c r="BV28" s="628" t="s">
        <v>348</v>
      </c>
      <c r="BW28" s="628" t="s">
        <v>349</v>
      </c>
      <c r="BX28" s="628" t="s">
        <v>350</v>
      </c>
      <c r="BY28" s="629" t="s">
        <v>351</v>
      </c>
      <c r="BZ28" s="629" t="s">
        <v>352</v>
      </c>
      <c r="CA28" s="629" t="s">
        <v>353</v>
      </c>
      <c r="CB28" s="629" t="s">
        <v>354</v>
      </c>
      <c r="CC28" s="629" t="s">
        <v>355</v>
      </c>
      <c r="CD28" s="629" t="s">
        <v>356</v>
      </c>
      <c r="CE28" s="629" t="s">
        <v>357</v>
      </c>
      <c r="CF28" s="629" t="s">
        <v>358</v>
      </c>
      <c r="CG28" s="629" t="s">
        <v>359</v>
      </c>
      <c r="CH28" s="629" t="s">
        <v>360</v>
      </c>
      <c r="CI28" s="629" t="s">
        <v>361</v>
      </c>
      <c r="CJ28" s="629" t="s">
        <v>362</v>
      </c>
      <c r="CK28" s="629" t="s">
        <v>363</v>
      </c>
      <c r="CL28" s="629" t="s">
        <v>364</v>
      </c>
      <c r="CM28" s="629" t="s">
        <v>365</v>
      </c>
      <c r="CN28" s="235"/>
      <c r="CO28" s="235"/>
      <c r="CP28" s="235"/>
      <c r="CQ28" s="235"/>
      <c r="CR28" s="235"/>
      <c r="CS28" s="235"/>
      <c r="CT28" s="235"/>
      <c r="CU28" s="235"/>
      <c r="CV28" s="235"/>
      <c r="CW28" s="235"/>
      <c r="CX28" s="235"/>
      <c r="CY28" s="235"/>
      <c r="CZ28" s="235"/>
    </row>
    <row r="29" s="575" customFormat="true" ht="15" customHeight="true" x14ac:dyDescent="0.2">
      <c r="A29" s="1055" t="s">
        <v>57</v>
      </c>
      <c r="B29" s="435" t="s">
        <v>49</v>
      </c>
      <c r="C29" s="183">
        <v>7.9545420221992149</v>
      </c>
      <c r="D29" s="182">
        <v>6.8061940694683258</v>
      </c>
      <c r="E29" s="182">
        <v>10.201380691142068</v>
      </c>
      <c r="F29" s="182">
        <v>15.468959311881324</v>
      </c>
      <c r="G29" s="181">
        <v>52.096938613304943</v>
      </c>
      <c r="H29" s="180">
        <v>45.396520008944954</v>
      </c>
      <c r="I29" s="182">
        <v>68.137190025271394</v>
      </c>
      <c r="J29" s="182">
        <v>70.80580905379027</v>
      </c>
      <c r="K29" s="182">
        <v>80.377208709384163</v>
      </c>
      <c r="L29" s="179">
        <v>81.21828682379423</v>
      </c>
      <c r="M29" s="183">
        <v>7.3019185157405326</v>
      </c>
      <c r="N29" s="182">
        <v>6.5844038968969256</v>
      </c>
      <c r="O29" s="182">
        <v>9.2365417826365075</v>
      </c>
      <c r="P29" s="182">
        <v>12.033682917544112</v>
      </c>
      <c r="Q29" s="181">
        <v>33.537193045708001</v>
      </c>
      <c r="R29" s="180">
        <v>18.02169292086402</v>
      </c>
      <c r="S29" s="182">
        <v>4.6617413740403668</v>
      </c>
      <c r="T29" s="182">
        <v>34.43079067954492</v>
      </c>
      <c r="U29" s="182">
        <v>22.516025119734767</v>
      </c>
      <c r="V29" s="182">
        <v>12.042028291692572</v>
      </c>
      <c r="W29" s="182">
        <v>12.849100435822194</v>
      </c>
      <c r="X29" s="182">
        <v>22.623805307330109</v>
      </c>
      <c r="Y29" s="182">
        <v>3.2231694521955934</v>
      </c>
      <c r="Z29" s="182">
        <v>17.29074401165791</v>
      </c>
      <c r="AA29" s="182">
        <v>2.6735951240332354</v>
      </c>
      <c r="AB29" s="182">
        <v>13.866730111223305</v>
      </c>
      <c r="AC29" s="182">
        <v>57.334799445970383</v>
      </c>
      <c r="AD29" s="182">
        <v>14.799186823760207</v>
      </c>
      <c r="AE29" s="182">
        <v>8.0802402229549184</v>
      </c>
      <c r="AF29" s="182">
        <v>43.731815016578842</v>
      </c>
      <c r="AG29" s="182">
        <v>19.450586872682535</v>
      </c>
      <c r="AH29" s="182">
        <v>16.776043054386811</v>
      </c>
      <c r="AI29" s="182">
        <v>10.113764545495197</v>
      </c>
      <c r="AJ29" s="182">
        <v>16.144193854656415</v>
      </c>
      <c r="AK29" s="182">
        <v>18.991141041456583</v>
      </c>
      <c r="AL29" s="182">
        <v>15.255055780803161</v>
      </c>
      <c r="AM29" s="179">
        <v>15.141902431440576</v>
      </c>
      <c r="AN29" s="918"/>
      <c r="AO29" s="918"/>
      <c r="AP29" s="918"/>
      <c r="AQ29" s="918"/>
      <c r="AR29" s="918"/>
      <c r="AS29" s="918"/>
      <c r="AT29" s="918"/>
      <c r="AU29" s="918"/>
      <c r="AV29" s="918"/>
      <c r="AW29" s="918"/>
      <c r="AX29" s="918"/>
      <c r="AY29" s="918"/>
      <c r="AZ29" s="403"/>
      <c r="BA29" s="1050" t="s">
        <v>57</v>
      </c>
      <c r="BB29" s="680" t="s">
        <v>49</v>
      </c>
      <c r="BC29" s="112" t="s">
        <v>35</v>
      </c>
      <c r="BD29" s="108" t="s">
        <v>35</v>
      </c>
      <c r="BE29" s="108" t="s">
        <v>35</v>
      </c>
      <c r="BF29" s="108" t="s">
        <v>35</v>
      </c>
      <c r="BG29" s="103" t="s">
        <v>35</v>
      </c>
      <c r="BH29" s="112" t="s">
        <v>35</v>
      </c>
      <c r="BI29" s="108" t="s">
        <v>35</v>
      </c>
      <c r="BJ29" s="108" t="s">
        <v>35</v>
      </c>
      <c r="BK29" s="108" t="s">
        <v>35</v>
      </c>
      <c r="BL29" s="103" t="s">
        <v>35</v>
      </c>
      <c r="BM29" s="112" t="s">
        <v>35</v>
      </c>
      <c r="BN29" s="108" t="s">
        <v>35</v>
      </c>
      <c r="BO29" s="108" t="s">
        <v>35</v>
      </c>
      <c r="BP29" s="108" t="s">
        <v>35</v>
      </c>
      <c r="BQ29" s="103" t="s">
        <v>35</v>
      </c>
      <c r="BR29" s="112" t="s">
        <v>35</v>
      </c>
      <c r="BS29" s="108" t="s">
        <v>35</v>
      </c>
      <c r="BT29" s="108" t="s">
        <v>35</v>
      </c>
      <c r="BU29" s="108" t="s">
        <v>35</v>
      </c>
      <c r="BV29" s="108" t="s">
        <v>35</v>
      </c>
      <c r="BW29" s="108" t="s">
        <v>35</v>
      </c>
      <c r="BX29" s="108" t="s">
        <v>35</v>
      </c>
      <c r="BY29" s="97" t="s">
        <v>35</v>
      </c>
      <c r="BZ29" s="97" t="s">
        <v>35</v>
      </c>
      <c r="CA29" s="97" t="s">
        <v>35</v>
      </c>
      <c r="CB29" s="97" t="s">
        <v>35</v>
      </c>
      <c r="CC29" s="97" t="s">
        <v>35</v>
      </c>
      <c r="CD29" s="97" t="s">
        <v>35</v>
      </c>
      <c r="CE29" s="97" t="s">
        <v>35</v>
      </c>
      <c r="CF29" s="97" t="s">
        <v>35</v>
      </c>
      <c r="CG29" s="97" t="s">
        <v>35</v>
      </c>
      <c r="CH29" s="97" t="s">
        <v>35</v>
      </c>
      <c r="CI29" s="97" t="s">
        <v>35</v>
      </c>
      <c r="CJ29" s="97" t="s">
        <v>35</v>
      </c>
      <c r="CK29" s="97" t="s">
        <v>35</v>
      </c>
      <c r="CL29" s="97" t="s">
        <v>35</v>
      </c>
      <c r="CM29" s="97" t="s">
        <v>35</v>
      </c>
      <c r="CN29" s="68"/>
      <c r="CO29" s="68"/>
      <c r="CP29" s="68"/>
      <c r="CQ29" s="68"/>
      <c r="CR29" s="68"/>
      <c r="CS29" s="68"/>
      <c r="CT29" s="68"/>
      <c r="CU29" s="68"/>
      <c r="CV29" s="68"/>
      <c r="CW29" s="68"/>
      <c r="CX29" s="68"/>
      <c r="CY29" s="68"/>
      <c r="CZ29" s="68"/>
    </row>
    <row r="30" s="575" customFormat="true" ht="15" customHeight="true" x14ac:dyDescent="0.2">
      <c r="A30" s="1056"/>
      <c r="B30" s="436" t="s">
        <v>48</v>
      </c>
      <c r="C30" s="178">
        <v>92.045457977800766</v>
      </c>
      <c r="D30" s="177">
        <v>93.193805930531767</v>
      </c>
      <c r="E30" s="177">
        <v>89.798619308857994</v>
      </c>
      <c r="F30" s="177">
        <v>84.531040688118779</v>
      </c>
      <c r="G30" s="176">
        <v>47.90306138669493</v>
      </c>
      <c r="H30" s="175">
        <v>54.603479991055046</v>
      </c>
      <c r="I30" s="177">
        <v>31.862809974728677</v>
      </c>
      <c r="J30" s="177">
        <v>29.194190946209652</v>
      </c>
      <c r="K30" s="177">
        <v>19.622791290615787</v>
      </c>
      <c r="L30" s="174">
        <v>18.781713176205763</v>
      </c>
      <c r="M30" s="178">
        <v>92.698081484259447</v>
      </c>
      <c r="N30" s="177">
        <v>93.415596103103098</v>
      </c>
      <c r="O30" s="177">
        <v>90.763458217363592</v>
      </c>
      <c r="P30" s="177">
        <v>87.96631708245593</v>
      </c>
      <c r="Q30" s="176">
        <v>66.462806954292105</v>
      </c>
      <c r="R30" s="175">
        <v>81.978307079135931</v>
      </c>
      <c r="S30" s="177">
        <v>95.338258625959654</v>
      </c>
      <c r="T30" s="177">
        <v>65.569209320455073</v>
      </c>
      <c r="U30" s="177">
        <v>77.483974880265222</v>
      </c>
      <c r="V30" s="177">
        <v>87.957971708307326</v>
      </c>
      <c r="W30" s="177">
        <v>87.15089956417782</v>
      </c>
      <c r="X30" s="177">
        <v>77.376194692669714</v>
      </c>
      <c r="Y30" s="177">
        <v>96.776830547804423</v>
      </c>
      <c r="Z30" s="177">
        <v>82.709255988341994</v>
      </c>
      <c r="AA30" s="177">
        <v>97.326404875966759</v>
      </c>
      <c r="AB30" s="177">
        <v>86.133269888776681</v>
      </c>
      <c r="AC30" s="177">
        <v>42.665200554029624</v>
      </c>
      <c r="AD30" s="177">
        <v>85.200813176239748</v>
      </c>
      <c r="AE30" s="177">
        <v>91.919759777045059</v>
      </c>
      <c r="AF30" s="177">
        <v>56.268184983421165</v>
      </c>
      <c r="AG30" s="177">
        <v>80.549413127317436</v>
      </c>
      <c r="AH30" s="177">
        <v>83.223956945613182</v>
      </c>
      <c r="AI30" s="177">
        <v>89.886235454504828</v>
      </c>
      <c r="AJ30" s="177">
        <v>83.855806145343607</v>
      </c>
      <c r="AK30" s="177">
        <v>81.008858958543556</v>
      </c>
      <c r="AL30" s="177">
        <v>84.744944219196825</v>
      </c>
      <c r="AM30" s="174">
        <v>84.858097568559543</v>
      </c>
      <c r="AN30" s="918"/>
      <c r="AO30" s="918"/>
      <c r="AP30" s="918"/>
      <c r="AQ30" s="918"/>
      <c r="AR30" s="918"/>
      <c r="AS30" s="918"/>
      <c r="AT30" s="918"/>
      <c r="AU30" s="918"/>
      <c r="AV30" s="918"/>
      <c r="AW30" s="918"/>
      <c r="AX30" s="918"/>
      <c r="AY30" s="918"/>
      <c r="AZ30" s="403"/>
      <c r="BA30" s="1043"/>
      <c r="BB30" s="678" t="s">
        <v>48</v>
      </c>
      <c r="BC30" s="111" t="s">
        <v>35</v>
      </c>
      <c r="BD30" s="107" t="s">
        <v>35</v>
      </c>
      <c r="BE30" s="107" t="s">
        <v>35</v>
      </c>
      <c r="BF30" s="107" t="s">
        <v>35</v>
      </c>
      <c r="BG30" s="102" t="s">
        <v>35</v>
      </c>
      <c r="BH30" s="111" t="s">
        <v>35</v>
      </c>
      <c r="BI30" s="107" t="s">
        <v>35</v>
      </c>
      <c r="BJ30" s="107" t="s">
        <v>35</v>
      </c>
      <c r="BK30" s="107" t="s">
        <v>35</v>
      </c>
      <c r="BL30" s="102" t="s">
        <v>35</v>
      </c>
      <c r="BM30" s="111" t="s">
        <v>35</v>
      </c>
      <c r="BN30" s="107" t="s">
        <v>35</v>
      </c>
      <c r="BO30" s="107" t="s">
        <v>35</v>
      </c>
      <c r="BP30" s="107" t="s">
        <v>35</v>
      </c>
      <c r="BQ30" s="102" t="s">
        <v>35</v>
      </c>
      <c r="BR30" s="111" t="s">
        <v>35</v>
      </c>
      <c r="BS30" s="107" t="s">
        <v>35</v>
      </c>
      <c r="BT30" s="107" t="s">
        <v>35</v>
      </c>
      <c r="BU30" s="107" t="s">
        <v>35</v>
      </c>
      <c r="BV30" s="107" t="s">
        <v>35</v>
      </c>
      <c r="BW30" s="107" t="s">
        <v>35</v>
      </c>
      <c r="BX30" s="107" t="s">
        <v>35</v>
      </c>
      <c r="BY30" s="96" t="s">
        <v>35</v>
      </c>
      <c r="BZ30" s="96" t="s">
        <v>35</v>
      </c>
      <c r="CA30" s="96" t="s">
        <v>35</v>
      </c>
      <c r="CB30" s="96" t="s">
        <v>35</v>
      </c>
      <c r="CC30" s="96" t="s">
        <v>35</v>
      </c>
      <c r="CD30" s="96" t="s">
        <v>35</v>
      </c>
      <c r="CE30" s="96" t="s">
        <v>35</v>
      </c>
      <c r="CF30" s="96" t="s">
        <v>35</v>
      </c>
      <c r="CG30" s="96" t="s">
        <v>35</v>
      </c>
      <c r="CH30" s="96" t="s">
        <v>35</v>
      </c>
      <c r="CI30" s="96" t="s">
        <v>35</v>
      </c>
      <c r="CJ30" s="96" t="s">
        <v>35</v>
      </c>
      <c r="CK30" s="96" t="s">
        <v>35</v>
      </c>
      <c r="CL30" s="96" t="s">
        <v>35</v>
      </c>
      <c r="CM30" s="96" t="s">
        <v>35</v>
      </c>
      <c r="CN30" s="68"/>
      <c r="CO30" s="68"/>
      <c r="CP30" s="68"/>
      <c r="CQ30" s="68"/>
      <c r="CR30" s="68"/>
      <c r="CS30" s="68"/>
      <c r="CT30" s="68"/>
      <c r="CU30" s="68"/>
      <c r="CV30" s="68"/>
      <c r="CW30" s="68"/>
      <c r="CX30" s="68"/>
      <c r="CY30" s="68"/>
      <c r="CZ30" s="68"/>
    </row>
    <row r="31" s="365" customFormat="true" ht="15" customHeight="true" x14ac:dyDescent="0.2">
      <c r="A31" s="1056" t="s">
        <v>104</v>
      </c>
      <c r="B31" s="436" t="s">
        <v>49</v>
      </c>
      <c r="C31" s="178">
        <v>9.4995851210010092E-3</v>
      </c>
      <c r="D31" s="177">
        <v>9.1018518073167159E-2</v>
      </c>
      <c r="E31" s="177">
        <v>7.5592064617527127E-2</v>
      </c>
      <c r="F31" s="177">
        <v>0.84973745365644959</v>
      </c>
      <c r="G31" s="176">
        <v>14.855953215321765</v>
      </c>
      <c r="H31" s="175">
        <v>3.0150506052455555</v>
      </c>
      <c r="I31" s="177">
        <v>7.6356336670932086</v>
      </c>
      <c r="J31" s="177">
        <v>17.800491291190351</v>
      </c>
      <c r="K31" s="177">
        <v>26.868676499553946</v>
      </c>
      <c r="L31" s="174">
        <v>54.588387627665604</v>
      </c>
      <c r="M31" s="178">
        <v>0</v>
      </c>
      <c r="N31" s="177">
        <v>7.676653249932254E-2</v>
      </c>
      <c r="O31" s="177">
        <v>4.1558710618953991E-2</v>
      </c>
      <c r="P31" s="177">
        <v>0.33203926927857774</v>
      </c>
      <c r="Q31" s="176">
        <v>6.5821972527624242</v>
      </c>
      <c r="R31" s="175">
        <v>6.752590892551158</v>
      </c>
      <c r="S31" s="177">
        <v>1.5860654883897412</v>
      </c>
      <c r="T31" s="177">
        <v>5.8511805114710915</v>
      </c>
      <c r="U31" s="177">
        <v>0.55743149999039687</v>
      </c>
      <c r="V31" s="177">
        <v>0.31941500237909587</v>
      </c>
      <c r="W31" s="177">
        <v>3.6695241355033335</v>
      </c>
      <c r="X31" s="177">
        <v>1.6870585725181853</v>
      </c>
      <c r="Y31" s="177">
        <v>0</v>
      </c>
      <c r="Z31" s="177">
        <v>9.4514845926312709</v>
      </c>
      <c r="AA31" s="177">
        <v>1.2962885449858113</v>
      </c>
      <c r="AB31" s="177">
        <v>2.3979542659541022</v>
      </c>
      <c r="AC31" s="177">
        <v>8.3847357484927727</v>
      </c>
      <c r="AD31" s="177">
        <v>7.4279830847358745</v>
      </c>
      <c r="AE31" s="177">
        <v>1.7165619788731001</v>
      </c>
      <c r="AF31" s="177">
        <v>1.8057536859554124</v>
      </c>
      <c r="AG31" s="177">
        <v>1.4177195742325681</v>
      </c>
      <c r="AH31" s="177">
        <v>3.8553639317534896</v>
      </c>
      <c r="AI31" s="177">
        <v>4.5494678378552988</v>
      </c>
      <c r="AJ31" s="177">
        <v>1.8374158304669634</v>
      </c>
      <c r="AK31" s="177">
        <v>1.624378093682088</v>
      </c>
      <c r="AL31" s="177">
        <v>0</v>
      </c>
      <c r="AM31" s="174">
        <v>0.29243007404731314</v>
      </c>
      <c r="AN31" s="918"/>
      <c r="AO31" s="918"/>
      <c r="AP31" s="918"/>
      <c r="AQ31" s="918"/>
      <c r="AR31" s="918"/>
      <c r="AS31" s="918"/>
      <c r="AT31" s="918"/>
      <c r="AU31" s="918"/>
      <c r="AV31" s="918"/>
      <c r="AW31" s="918"/>
      <c r="AX31" s="918"/>
      <c r="AY31" s="918"/>
      <c r="AZ31" s="403"/>
      <c r="BA31" s="1043" t="s">
        <v>104</v>
      </c>
      <c r="BB31" s="678" t="s">
        <v>49</v>
      </c>
      <c r="BC31" s="111" t="s">
        <v>35</v>
      </c>
      <c r="BD31" s="107" t="s">
        <v>35</v>
      </c>
      <c r="BE31" s="107" t="s">
        <v>35</v>
      </c>
      <c r="BF31" s="107" t="s">
        <v>35</v>
      </c>
      <c r="BG31" s="102" t="s">
        <v>35</v>
      </c>
      <c r="BH31" s="111" t="s">
        <v>35</v>
      </c>
      <c r="BI31" s="107" t="s">
        <v>35</v>
      </c>
      <c r="BJ31" s="107" t="s">
        <v>35</v>
      </c>
      <c r="BK31" s="107" t="s">
        <v>35</v>
      </c>
      <c r="BL31" s="102" t="s">
        <v>35</v>
      </c>
      <c r="BM31" s="111" t="s">
        <v>35</v>
      </c>
      <c r="BN31" s="107" t="s">
        <v>35</v>
      </c>
      <c r="BO31" s="107" t="s">
        <v>35</v>
      </c>
      <c r="BP31" s="107" t="s">
        <v>35</v>
      </c>
      <c r="BQ31" s="102" t="s">
        <v>35</v>
      </c>
      <c r="BR31" s="111" t="s">
        <v>35</v>
      </c>
      <c r="BS31" s="107" t="s">
        <v>35</v>
      </c>
      <c r="BT31" s="107" t="s">
        <v>35</v>
      </c>
      <c r="BU31" s="107" t="s">
        <v>35</v>
      </c>
      <c r="BV31" s="107" t="s">
        <v>35</v>
      </c>
      <c r="BW31" s="107" t="s">
        <v>35</v>
      </c>
      <c r="BX31" s="107" t="s">
        <v>35</v>
      </c>
      <c r="BY31" s="96" t="s">
        <v>35</v>
      </c>
      <c r="BZ31" s="96" t="s">
        <v>35</v>
      </c>
      <c r="CA31" s="96" t="s">
        <v>35</v>
      </c>
      <c r="CB31" s="96" t="s">
        <v>35</v>
      </c>
      <c r="CC31" s="96" t="s">
        <v>35</v>
      </c>
      <c r="CD31" s="96" t="s">
        <v>35</v>
      </c>
      <c r="CE31" s="96" t="s">
        <v>35</v>
      </c>
      <c r="CF31" s="96" t="s">
        <v>35</v>
      </c>
      <c r="CG31" s="96" t="s">
        <v>35</v>
      </c>
      <c r="CH31" s="96" t="s">
        <v>35</v>
      </c>
      <c r="CI31" s="96" t="s">
        <v>35</v>
      </c>
      <c r="CJ31" s="96" t="s">
        <v>35</v>
      </c>
      <c r="CK31" s="96" t="s">
        <v>35</v>
      </c>
      <c r="CL31" s="96" t="s">
        <v>35</v>
      </c>
      <c r="CM31" s="96" t="s">
        <v>35</v>
      </c>
      <c r="CN31" s="68"/>
      <c r="CO31" s="68"/>
      <c r="CP31" s="68"/>
      <c r="CQ31" s="68"/>
      <c r="CR31" s="68"/>
      <c r="CS31" s="68"/>
      <c r="CT31" s="68"/>
      <c r="CU31" s="68"/>
      <c r="CV31" s="68"/>
      <c r="CW31" s="68"/>
      <c r="CX31" s="68"/>
      <c r="CY31" s="68"/>
      <c r="CZ31" s="68"/>
    </row>
    <row r="32" s="365" customFormat="true" ht="15" customHeight="true" x14ac:dyDescent="0.2">
      <c r="A32" s="1056"/>
      <c r="B32" s="436" t="s">
        <v>48</v>
      </c>
      <c r="C32" s="178">
        <v>99.990500414878994</v>
      </c>
      <c r="D32" s="177">
        <v>99.908981481926844</v>
      </c>
      <c r="E32" s="177">
        <v>99.924407935382476</v>
      </c>
      <c r="F32" s="177">
        <v>99.150262546343541</v>
      </c>
      <c r="G32" s="176">
        <v>85.144046784678125</v>
      </c>
      <c r="H32" s="175">
        <v>96.984949394754466</v>
      </c>
      <c r="I32" s="177">
        <v>92.364366332906883</v>
      </c>
      <c r="J32" s="177">
        <v>82.199508708809645</v>
      </c>
      <c r="K32" s="177">
        <v>73.131323500445973</v>
      </c>
      <c r="L32" s="174">
        <v>45.411612372334389</v>
      </c>
      <c r="M32" s="178">
        <v>100</v>
      </c>
      <c r="N32" s="177">
        <v>99.923233467500694</v>
      </c>
      <c r="O32" s="177">
        <v>99.958441289381057</v>
      </c>
      <c r="P32" s="177">
        <v>99.667960730721404</v>
      </c>
      <c r="Q32" s="176">
        <v>93.417802747237658</v>
      </c>
      <c r="R32" s="175">
        <v>93.247409107448803</v>
      </c>
      <c r="S32" s="177">
        <v>98.41393451161025</v>
      </c>
      <c r="T32" s="177">
        <v>94.1488194885289</v>
      </c>
      <c r="U32" s="177">
        <v>99.442568500009614</v>
      </c>
      <c r="V32" s="177">
        <v>99.680584997620898</v>
      </c>
      <c r="W32" s="177">
        <v>96.330475864496691</v>
      </c>
      <c r="X32" s="177">
        <v>98.312941427481732</v>
      </c>
      <c r="Y32" s="177">
        <v>100</v>
      </c>
      <c r="Z32" s="177">
        <v>90.548515407368626</v>
      </c>
      <c r="AA32" s="177">
        <v>98.703711455014172</v>
      </c>
      <c r="AB32" s="177">
        <v>97.602045734045888</v>
      </c>
      <c r="AC32" s="177">
        <v>91.615264251507227</v>
      </c>
      <c r="AD32" s="177">
        <v>92.572016915264115</v>
      </c>
      <c r="AE32" s="177">
        <v>98.283438021126884</v>
      </c>
      <c r="AF32" s="177">
        <v>98.194246314044591</v>
      </c>
      <c r="AG32" s="177">
        <v>98.582280425767422</v>
      </c>
      <c r="AH32" s="177">
        <v>96.144636068246498</v>
      </c>
      <c r="AI32" s="177">
        <v>95.450532162144725</v>
      </c>
      <c r="AJ32" s="177">
        <v>98.162584169533034</v>
      </c>
      <c r="AK32" s="177">
        <v>98.375621906317932</v>
      </c>
      <c r="AL32" s="177">
        <v>100</v>
      </c>
      <c r="AM32" s="174">
        <v>99.707569925952683</v>
      </c>
      <c r="AN32" s="918"/>
      <c r="AO32" s="918"/>
      <c r="AP32" s="918"/>
      <c r="AQ32" s="918"/>
      <c r="AR32" s="918"/>
      <c r="AS32" s="918"/>
      <c r="AT32" s="918"/>
      <c r="AU32" s="918"/>
      <c r="AV32" s="918"/>
      <c r="AW32" s="918"/>
      <c r="AX32" s="918"/>
      <c r="AY32" s="918"/>
      <c r="AZ32" s="403"/>
      <c r="BA32" s="1043"/>
      <c r="BB32" s="678" t="s">
        <v>48</v>
      </c>
      <c r="BC32" s="111" t="s">
        <v>35</v>
      </c>
      <c r="BD32" s="107" t="s">
        <v>35</v>
      </c>
      <c r="BE32" s="107" t="s">
        <v>35</v>
      </c>
      <c r="BF32" s="107" t="s">
        <v>35</v>
      </c>
      <c r="BG32" s="102" t="s">
        <v>35</v>
      </c>
      <c r="BH32" s="111" t="s">
        <v>35</v>
      </c>
      <c r="BI32" s="107" t="s">
        <v>35</v>
      </c>
      <c r="BJ32" s="107" t="s">
        <v>35</v>
      </c>
      <c r="BK32" s="107" t="s">
        <v>35</v>
      </c>
      <c r="BL32" s="102" t="s">
        <v>35</v>
      </c>
      <c r="BM32" s="111" t="s">
        <v>35</v>
      </c>
      <c r="BN32" s="107" t="s">
        <v>35</v>
      </c>
      <c r="BO32" s="107" t="s">
        <v>35</v>
      </c>
      <c r="BP32" s="107" t="s">
        <v>35</v>
      </c>
      <c r="BQ32" s="102" t="s">
        <v>35</v>
      </c>
      <c r="BR32" s="111" t="s">
        <v>35</v>
      </c>
      <c r="BS32" s="107" t="s">
        <v>35</v>
      </c>
      <c r="BT32" s="107" t="s">
        <v>35</v>
      </c>
      <c r="BU32" s="107" t="s">
        <v>35</v>
      </c>
      <c r="BV32" s="107" t="s">
        <v>35</v>
      </c>
      <c r="BW32" s="107" t="s">
        <v>35</v>
      </c>
      <c r="BX32" s="107" t="s">
        <v>35</v>
      </c>
      <c r="BY32" s="96" t="s">
        <v>35</v>
      </c>
      <c r="BZ32" s="96" t="s">
        <v>35</v>
      </c>
      <c r="CA32" s="96" t="s">
        <v>35</v>
      </c>
      <c r="CB32" s="96" t="s">
        <v>35</v>
      </c>
      <c r="CC32" s="96" t="s">
        <v>35</v>
      </c>
      <c r="CD32" s="96" t="s">
        <v>35</v>
      </c>
      <c r="CE32" s="96" t="s">
        <v>35</v>
      </c>
      <c r="CF32" s="96" t="s">
        <v>35</v>
      </c>
      <c r="CG32" s="96" t="s">
        <v>35</v>
      </c>
      <c r="CH32" s="96" t="s">
        <v>35</v>
      </c>
      <c r="CI32" s="96" t="s">
        <v>35</v>
      </c>
      <c r="CJ32" s="96" t="s">
        <v>35</v>
      </c>
      <c r="CK32" s="96" t="s">
        <v>35</v>
      </c>
      <c r="CL32" s="96" t="s">
        <v>35</v>
      </c>
      <c r="CM32" s="96" t="s">
        <v>35</v>
      </c>
      <c r="CN32" s="68"/>
      <c r="CO32" s="68"/>
      <c r="CP32" s="68"/>
      <c r="CQ32" s="68"/>
      <c r="CR32" s="68"/>
      <c r="CS32" s="68"/>
      <c r="CT32" s="68"/>
      <c r="CU32" s="68"/>
      <c r="CV32" s="68"/>
      <c r="CW32" s="68"/>
      <c r="CX32" s="68"/>
      <c r="CY32" s="68"/>
      <c r="CZ32" s="68"/>
    </row>
    <row r="33" s="365" customFormat="true" ht="15" customHeight="true" x14ac:dyDescent="0.2">
      <c r="A33" s="1056" t="s">
        <v>105</v>
      </c>
      <c r="B33" s="436" t="s">
        <v>49</v>
      </c>
      <c r="C33" s="127" t="s">
        <v>35</v>
      </c>
      <c r="D33" s="124" t="s">
        <v>35</v>
      </c>
      <c r="E33" s="124" t="s">
        <v>35</v>
      </c>
      <c r="F33" s="124" t="s">
        <v>35</v>
      </c>
      <c r="G33" s="121" t="s">
        <v>35</v>
      </c>
      <c r="H33" s="118" t="s">
        <v>35</v>
      </c>
      <c r="I33" s="124" t="s">
        <v>35</v>
      </c>
      <c r="J33" s="124" t="s">
        <v>35</v>
      </c>
      <c r="K33" s="124" t="s">
        <v>35</v>
      </c>
      <c r="L33" s="115" t="s">
        <v>35</v>
      </c>
      <c r="M33" s="127" t="s">
        <v>35</v>
      </c>
      <c r="N33" s="124" t="s">
        <v>35</v>
      </c>
      <c r="O33" s="124" t="s">
        <v>35</v>
      </c>
      <c r="P33" s="124" t="s">
        <v>35</v>
      </c>
      <c r="Q33" s="121" t="s">
        <v>35</v>
      </c>
      <c r="R33" s="118" t="s">
        <v>35</v>
      </c>
      <c r="S33" s="124" t="s">
        <v>35</v>
      </c>
      <c r="T33" s="124" t="s">
        <v>35</v>
      </c>
      <c r="U33" s="124" t="s">
        <v>35</v>
      </c>
      <c r="V33" s="124" t="s">
        <v>35</v>
      </c>
      <c r="W33" s="124" t="s">
        <v>35</v>
      </c>
      <c r="X33" s="124" t="s">
        <v>35</v>
      </c>
      <c r="Y33" s="124" t="s">
        <v>35</v>
      </c>
      <c r="Z33" s="124" t="s">
        <v>35</v>
      </c>
      <c r="AA33" s="124" t="s">
        <v>35</v>
      </c>
      <c r="AB33" s="124" t="s">
        <v>35</v>
      </c>
      <c r="AC33" s="124" t="s">
        <v>35</v>
      </c>
      <c r="AD33" s="124" t="s">
        <v>35</v>
      </c>
      <c r="AE33" s="124" t="s">
        <v>35</v>
      </c>
      <c r="AF33" s="124" t="s">
        <v>35</v>
      </c>
      <c r="AG33" s="124" t="s">
        <v>35</v>
      </c>
      <c r="AH33" s="124" t="s">
        <v>35</v>
      </c>
      <c r="AI33" s="124" t="s">
        <v>35</v>
      </c>
      <c r="AJ33" s="124" t="s">
        <v>35</v>
      </c>
      <c r="AK33" s="124" t="s">
        <v>35</v>
      </c>
      <c r="AL33" s="124" t="s">
        <v>35</v>
      </c>
      <c r="AM33" s="115" t="s">
        <v>35</v>
      </c>
      <c r="AN33" s="71"/>
      <c r="AO33" s="71"/>
      <c r="AP33" s="71"/>
      <c r="AQ33" s="71"/>
      <c r="AR33" s="71"/>
      <c r="AS33" s="71"/>
      <c r="AT33" s="71"/>
      <c r="AU33" s="71"/>
      <c r="AV33" s="71"/>
      <c r="AW33" s="71"/>
      <c r="AX33" s="71"/>
      <c r="AY33" s="71"/>
      <c r="AZ33" s="402"/>
      <c r="BA33" s="1043" t="s">
        <v>105</v>
      </c>
      <c r="BB33" s="678" t="s">
        <v>49</v>
      </c>
      <c r="BC33" s="111" t="s">
        <v>35</v>
      </c>
      <c r="BD33" s="107" t="s">
        <v>35</v>
      </c>
      <c r="BE33" s="107" t="s">
        <v>35</v>
      </c>
      <c r="BF33" s="107" t="s">
        <v>35</v>
      </c>
      <c r="BG33" s="102" t="s">
        <v>35</v>
      </c>
      <c r="BH33" s="111" t="s">
        <v>35</v>
      </c>
      <c r="BI33" s="107" t="s">
        <v>35</v>
      </c>
      <c r="BJ33" s="107" t="s">
        <v>35</v>
      </c>
      <c r="BK33" s="107" t="s">
        <v>35</v>
      </c>
      <c r="BL33" s="102" t="s">
        <v>35</v>
      </c>
      <c r="BM33" s="111" t="s">
        <v>35</v>
      </c>
      <c r="BN33" s="107" t="s">
        <v>35</v>
      </c>
      <c r="BO33" s="107" t="s">
        <v>35</v>
      </c>
      <c r="BP33" s="107" t="s">
        <v>35</v>
      </c>
      <c r="BQ33" s="102" t="s">
        <v>35</v>
      </c>
      <c r="BR33" s="111" t="s">
        <v>35</v>
      </c>
      <c r="BS33" s="107" t="s">
        <v>35</v>
      </c>
      <c r="BT33" s="107" t="s">
        <v>35</v>
      </c>
      <c r="BU33" s="107" t="s">
        <v>35</v>
      </c>
      <c r="BV33" s="107" t="s">
        <v>35</v>
      </c>
      <c r="BW33" s="107" t="s">
        <v>35</v>
      </c>
      <c r="BX33" s="107" t="s">
        <v>35</v>
      </c>
      <c r="BY33" s="96" t="s">
        <v>35</v>
      </c>
      <c r="BZ33" s="96" t="s">
        <v>35</v>
      </c>
      <c r="CA33" s="96" t="s">
        <v>35</v>
      </c>
      <c r="CB33" s="96" t="s">
        <v>35</v>
      </c>
      <c r="CC33" s="96" t="s">
        <v>35</v>
      </c>
      <c r="CD33" s="96" t="s">
        <v>35</v>
      </c>
      <c r="CE33" s="96" t="s">
        <v>35</v>
      </c>
      <c r="CF33" s="96" t="s">
        <v>35</v>
      </c>
      <c r="CG33" s="96" t="s">
        <v>35</v>
      </c>
      <c r="CH33" s="96" t="s">
        <v>35</v>
      </c>
      <c r="CI33" s="96" t="s">
        <v>35</v>
      </c>
      <c r="CJ33" s="96" t="s">
        <v>35</v>
      </c>
      <c r="CK33" s="96" t="s">
        <v>35</v>
      </c>
      <c r="CL33" s="96" t="s">
        <v>35</v>
      </c>
      <c r="CM33" s="96" t="s">
        <v>35</v>
      </c>
      <c r="CN33" s="68"/>
      <c r="CO33" s="68"/>
      <c r="CP33" s="68"/>
      <c r="CQ33" s="68"/>
      <c r="CR33" s="68"/>
      <c r="CS33" s="68"/>
      <c r="CT33" s="68"/>
      <c r="CU33" s="68"/>
      <c r="CV33" s="68"/>
      <c r="CW33" s="68"/>
      <c r="CX33" s="68"/>
      <c r="CY33" s="68"/>
      <c r="CZ33" s="68"/>
    </row>
    <row r="34" s="365" customFormat="true" ht="15" customHeight="true" x14ac:dyDescent="0.2">
      <c r="A34" s="1056"/>
      <c r="B34" s="436" t="s">
        <v>48</v>
      </c>
      <c r="C34" s="127" t="s">
        <v>35</v>
      </c>
      <c r="D34" s="124" t="s">
        <v>35</v>
      </c>
      <c r="E34" s="124" t="s">
        <v>35</v>
      </c>
      <c r="F34" s="124" t="s">
        <v>35</v>
      </c>
      <c r="G34" s="121" t="s">
        <v>35</v>
      </c>
      <c r="H34" s="118" t="s">
        <v>35</v>
      </c>
      <c r="I34" s="124" t="s">
        <v>35</v>
      </c>
      <c r="J34" s="124" t="s">
        <v>35</v>
      </c>
      <c r="K34" s="124" t="s">
        <v>35</v>
      </c>
      <c r="L34" s="115" t="s">
        <v>35</v>
      </c>
      <c r="M34" s="127" t="s">
        <v>35</v>
      </c>
      <c r="N34" s="124" t="s">
        <v>35</v>
      </c>
      <c r="O34" s="124" t="s">
        <v>35</v>
      </c>
      <c r="P34" s="124" t="s">
        <v>35</v>
      </c>
      <c r="Q34" s="121" t="s">
        <v>35</v>
      </c>
      <c r="R34" s="118" t="s">
        <v>35</v>
      </c>
      <c r="S34" s="124" t="s">
        <v>35</v>
      </c>
      <c r="T34" s="124" t="s">
        <v>35</v>
      </c>
      <c r="U34" s="124" t="s">
        <v>35</v>
      </c>
      <c r="V34" s="124" t="s">
        <v>35</v>
      </c>
      <c r="W34" s="124" t="s">
        <v>35</v>
      </c>
      <c r="X34" s="124" t="s">
        <v>35</v>
      </c>
      <c r="Y34" s="124" t="s">
        <v>35</v>
      </c>
      <c r="Z34" s="124" t="s">
        <v>35</v>
      </c>
      <c r="AA34" s="124" t="s">
        <v>35</v>
      </c>
      <c r="AB34" s="124" t="s">
        <v>35</v>
      </c>
      <c r="AC34" s="124" t="s">
        <v>35</v>
      </c>
      <c r="AD34" s="124" t="s">
        <v>35</v>
      </c>
      <c r="AE34" s="124" t="s">
        <v>35</v>
      </c>
      <c r="AF34" s="124" t="s">
        <v>35</v>
      </c>
      <c r="AG34" s="124" t="s">
        <v>35</v>
      </c>
      <c r="AH34" s="124" t="s">
        <v>35</v>
      </c>
      <c r="AI34" s="124" t="s">
        <v>35</v>
      </c>
      <c r="AJ34" s="124" t="s">
        <v>35</v>
      </c>
      <c r="AK34" s="124" t="s">
        <v>35</v>
      </c>
      <c r="AL34" s="124" t="s">
        <v>35</v>
      </c>
      <c r="AM34" s="115" t="s">
        <v>35</v>
      </c>
      <c r="AN34" s="71"/>
      <c r="AO34" s="71"/>
      <c r="AP34" s="71"/>
      <c r="AQ34" s="71"/>
      <c r="AR34" s="71"/>
      <c r="AS34" s="71"/>
      <c r="AT34" s="71"/>
      <c r="AU34" s="71"/>
      <c r="AV34" s="71"/>
      <c r="AW34" s="71"/>
      <c r="AX34" s="71"/>
      <c r="AY34" s="71"/>
      <c r="AZ34" s="402"/>
      <c r="BA34" s="1043"/>
      <c r="BB34" s="678" t="s">
        <v>48</v>
      </c>
      <c r="BC34" s="111" t="s">
        <v>35</v>
      </c>
      <c r="BD34" s="107" t="s">
        <v>35</v>
      </c>
      <c r="BE34" s="107" t="s">
        <v>35</v>
      </c>
      <c r="BF34" s="107" t="s">
        <v>35</v>
      </c>
      <c r="BG34" s="102" t="s">
        <v>35</v>
      </c>
      <c r="BH34" s="111" t="s">
        <v>35</v>
      </c>
      <c r="BI34" s="107" t="s">
        <v>35</v>
      </c>
      <c r="BJ34" s="107" t="s">
        <v>35</v>
      </c>
      <c r="BK34" s="107" t="s">
        <v>35</v>
      </c>
      <c r="BL34" s="102" t="s">
        <v>35</v>
      </c>
      <c r="BM34" s="111" t="s">
        <v>35</v>
      </c>
      <c r="BN34" s="107" t="s">
        <v>35</v>
      </c>
      <c r="BO34" s="107" t="s">
        <v>35</v>
      </c>
      <c r="BP34" s="107" t="s">
        <v>35</v>
      </c>
      <c r="BQ34" s="102" t="s">
        <v>35</v>
      </c>
      <c r="BR34" s="111" t="s">
        <v>35</v>
      </c>
      <c r="BS34" s="107" t="s">
        <v>35</v>
      </c>
      <c r="BT34" s="107" t="s">
        <v>35</v>
      </c>
      <c r="BU34" s="107" t="s">
        <v>35</v>
      </c>
      <c r="BV34" s="107" t="s">
        <v>35</v>
      </c>
      <c r="BW34" s="107" t="s">
        <v>35</v>
      </c>
      <c r="BX34" s="107" t="s">
        <v>35</v>
      </c>
      <c r="BY34" s="96" t="s">
        <v>35</v>
      </c>
      <c r="BZ34" s="96" t="s">
        <v>35</v>
      </c>
      <c r="CA34" s="96" t="s">
        <v>35</v>
      </c>
      <c r="CB34" s="96" t="s">
        <v>35</v>
      </c>
      <c r="CC34" s="96" t="s">
        <v>35</v>
      </c>
      <c r="CD34" s="96" t="s">
        <v>35</v>
      </c>
      <c r="CE34" s="96" t="s">
        <v>35</v>
      </c>
      <c r="CF34" s="96" t="s">
        <v>35</v>
      </c>
      <c r="CG34" s="96" t="s">
        <v>35</v>
      </c>
      <c r="CH34" s="96" t="s">
        <v>35</v>
      </c>
      <c r="CI34" s="96" t="s">
        <v>35</v>
      </c>
      <c r="CJ34" s="96" t="s">
        <v>35</v>
      </c>
      <c r="CK34" s="96" t="s">
        <v>35</v>
      </c>
      <c r="CL34" s="96" t="s">
        <v>35</v>
      </c>
      <c r="CM34" s="96" t="s">
        <v>35</v>
      </c>
      <c r="CN34" s="68"/>
      <c r="CO34" s="68"/>
      <c r="CP34" s="68"/>
      <c r="CQ34" s="68"/>
      <c r="CR34" s="68"/>
      <c r="CS34" s="68"/>
      <c r="CT34" s="68"/>
      <c r="CU34" s="68"/>
      <c r="CV34" s="68"/>
      <c r="CW34" s="68"/>
      <c r="CX34" s="68"/>
      <c r="CY34" s="68"/>
      <c r="CZ34" s="68"/>
    </row>
    <row r="35" s="575" customFormat="true" ht="15" customHeight="true" x14ac:dyDescent="0.2">
      <c r="A35" s="1056" t="s">
        <v>55</v>
      </c>
      <c r="B35" s="436" t="s">
        <v>49</v>
      </c>
      <c r="C35" s="127" t="s">
        <v>35</v>
      </c>
      <c r="D35" s="124" t="s">
        <v>35</v>
      </c>
      <c r="E35" s="124" t="s">
        <v>35</v>
      </c>
      <c r="F35" s="124" t="s">
        <v>35</v>
      </c>
      <c r="G35" s="121" t="s">
        <v>35</v>
      </c>
      <c r="H35" s="118" t="s">
        <v>35</v>
      </c>
      <c r="I35" s="124" t="s">
        <v>35</v>
      </c>
      <c r="J35" s="124" t="s">
        <v>35</v>
      </c>
      <c r="K35" s="124" t="s">
        <v>35</v>
      </c>
      <c r="L35" s="115" t="s">
        <v>35</v>
      </c>
      <c r="M35" s="127" t="s">
        <v>35</v>
      </c>
      <c r="N35" s="124" t="s">
        <v>35</v>
      </c>
      <c r="O35" s="124" t="s">
        <v>35</v>
      </c>
      <c r="P35" s="124" t="s">
        <v>35</v>
      </c>
      <c r="Q35" s="121" t="s">
        <v>35</v>
      </c>
      <c r="R35" s="118" t="s">
        <v>35</v>
      </c>
      <c r="S35" s="124" t="s">
        <v>35</v>
      </c>
      <c r="T35" s="124" t="s">
        <v>35</v>
      </c>
      <c r="U35" s="124" t="s">
        <v>35</v>
      </c>
      <c r="V35" s="124" t="s">
        <v>35</v>
      </c>
      <c r="W35" s="124" t="s">
        <v>35</v>
      </c>
      <c r="X35" s="124" t="s">
        <v>35</v>
      </c>
      <c r="Y35" s="124" t="s">
        <v>35</v>
      </c>
      <c r="Z35" s="124" t="s">
        <v>35</v>
      </c>
      <c r="AA35" s="124" t="s">
        <v>35</v>
      </c>
      <c r="AB35" s="124" t="s">
        <v>35</v>
      </c>
      <c r="AC35" s="124" t="s">
        <v>35</v>
      </c>
      <c r="AD35" s="124" t="s">
        <v>35</v>
      </c>
      <c r="AE35" s="124" t="s">
        <v>35</v>
      </c>
      <c r="AF35" s="124" t="s">
        <v>35</v>
      </c>
      <c r="AG35" s="124" t="s">
        <v>35</v>
      </c>
      <c r="AH35" s="124" t="s">
        <v>35</v>
      </c>
      <c r="AI35" s="124" t="s">
        <v>35</v>
      </c>
      <c r="AJ35" s="124" t="s">
        <v>35</v>
      </c>
      <c r="AK35" s="124" t="s">
        <v>35</v>
      </c>
      <c r="AL35" s="124" t="s">
        <v>35</v>
      </c>
      <c r="AM35" s="115" t="s">
        <v>35</v>
      </c>
      <c r="AN35" s="918"/>
      <c r="AO35" s="918"/>
      <c r="AP35" s="918"/>
      <c r="AQ35" s="918"/>
      <c r="AR35" s="918"/>
      <c r="AS35" s="918"/>
      <c r="AT35" s="918"/>
      <c r="AU35" s="918"/>
      <c r="AV35" s="918"/>
      <c r="AW35" s="918"/>
      <c r="AX35" s="918"/>
      <c r="AY35" s="918"/>
      <c r="AZ35" s="403"/>
      <c r="BA35" s="1043" t="s">
        <v>55</v>
      </c>
      <c r="BB35" s="678" t="s">
        <v>49</v>
      </c>
      <c r="BC35" s="111" t="s">
        <v>35</v>
      </c>
      <c r="BD35" s="107" t="s">
        <v>35</v>
      </c>
      <c r="BE35" s="107" t="s">
        <v>35</v>
      </c>
      <c r="BF35" s="107" t="s">
        <v>35</v>
      </c>
      <c r="BG35" s="102" t="s">
        <v>35</v>
      </c>
      <c r="BH35" s="111" t="s">
        <v>35</v>
      </c>
      <c r="BI35" s="107" t="s">
        <v>35</v>
      </c>
      <c r="BJ35" s="107" t="s">
        <v>35</v>
      </c>
      <c r="BK35" s="107" t="s">
        <v>35</v>
      </c>
      <c r="BL35" s="102" t="s">
        <v>35</v>
      </c>
      <c r="BM35" s="111" t="s">
        <v>35</v>
      </c>
      <c r="BN35" s="107" t="s">
        <v>35</v>
      </c>
      <c r="BO35" s="107" t="s">
        <v>35</v>
      </c>
      <c r="BP35" s="107" t="s">
        <v>35</v>
      </c>
      <c r="BQ35" s="102" t="s">
        <v>35</v>
      </c>
      <c r="BR35" s="111" t="s">
        <v>35</v>
      </c>
      <c r="BS35" s="107" t="s">
        <v>35</v>
      </c>
      <c r="BT35" s="107" t="s">
        <v>35</v>
      </c>
      <c r="BU35" s="107" t="s">
        <v>35</v>
      </c>
      <c r="BV35" s="107" t="s">
        <v>35</v>
      </c>
      <c r="BW35" s="107" t="s">
        <v>35</v>
      </c>
      <c r="BX35" s="107" t="s">
        <v>35</v>
      </c>
      <c r="BY35" s="96" t="s">
        <v>35</v>
      </c>
      <c r="BZ35" s="96" t="s">
        <v>35</v>
      </c>
      <c r="CA35" s="96" t="s">
        <v>35</v>
      </c>
      <c r="CB35" s="96" t="s">
        <v>35</v>
      </c>
      <c r="CC35" s="96" t="s">
        <v>35</v>
      </c>
      <c r="CD35" s="96" t="s">
        <v>35</v>
      </c>
      <c r="CE35" s="96" t="s">
        <v>35</v>
      </c>
      <c r="CF35" s="96" t="s">
        <v>35</v>
      </c>
      <c r="CG35" s="96" t="s">
        <v>35</v>
      </c>
      <c r="CH35" s="96" t="s">
        <v>35</v>
      </c>
      <c r="CI35" s="96" t="s">
        <v>35</v>
      </c>
      <c r="CJ35" s="96" t="s">
        <v>35</v>
      </c>
      <c r="CK35" s="96" t="s">
        <v>35</v>
      </c>
      <c r="CL35" s="96" t="s">
        <v>35</v>
      </c>
      <c r="CM35" s="96" t="s">
        <v>35</v>
      </c>
      <c r="CN35" s="68"/>
      <c r="CO35" s="68"/>
      <c r="CP35" s="68"/>
      <c r="CQ35" s="68"/>
      <c r="CR35" s="68"/>
      <c r="CS35" s="68"/>
      <c r="CT35" s="68"/>
      <c r="CU35" s="68"/>
      <c r="CV35" s="68"/>
      <c r="CW35" s="68"/>
      <c r="CX35" s="68"/>
      <c r="CY35" s="68"/>
      <c r="CZ35" s="68"/>
    </row>
    <row r="36" s="575" customFormat="true" ht="15" customHeight="true" x14ac:dyDescent="0.2">
      <c r="A36" s="1056"/>
      <c r="B36" s="436" t="s">
        <v>48</v>
      </c>
      <c r="C36" s="127" t="s">
        <v>35</v>
      </c>
      <c r="D36" s="124" t="s">
        <v>35</v>
      </c>
      <c r="E36" s="124" t="s">
        <v>35</v>
      </c>
      <c r="F36" s="124" t="s">
        <v>35</v>
      </c>
      <c r="G36" s="121" t="s">
        <v>35</v>
      </c>
      <c r="H36" s="118" t="s">
        <v>35</v>
      </c>
      <c r="I36" s="124" t="s">
        <v>35</v>
      </c>
      <c r="J36" s="124" t="s">
        <v>35</v>
      </c>
      <c r="K36" s="124" t="s">
        <v>35</v>
      </c>
      <c r="L36" s="115" t="s">
        <v>35</v>
      </c>
      <c r="M36" s="127" t="s">
        <v>35</v>
      </c>
      <c r="N36" s="124" t="s">
        <v>35</v>
      </c>
      <c r="O36" s="124" t="s">
        <v>35</v>
      </c>
      <c r="P36" s="124" t="s">
        <v>35</v>
      </c>
      <c r="Q36" s="121" t="s">
        <v>35</v>
      </c>
      <c r="R36" s="118" t="s">
        <v>35</v>
      </c>
      <c r="S36" s="124" t="s">
        <v>35</v>
      </c>
      <c r="T36" s="124" t="s">
        <v>35</v>
      </c>
      <c r="U36" s="124" t="s">
        <v>35</v>
      </c>
      <c r="V36" s="124" t="s">
        <v>35</v>
      </c>
      <c r="W36" s="124" t="s">
        <v>35</v>
      </c>
      <c r="X36" s="124" t="s">
        <v>35</v>
      </c>
      <c r="Y36" s="124" t="s">
        <v>35</v>
      </c>
      <c r="Z36" s="124" t="s">
        <v>35</v>
      </c>
      <c r="AA36" s="124" t="s">
        <v>35</v>
      </c>
      <c r="AB36" s="124" t="s">
        <v>35</v>
      </c>
      <c r="AC36" s="124" t="s">
        <v>35</v>
      </c>
      <c r="AD36" s="124" t="s">
        <v>35</v>
      </c>
      <c r="AE36" s="124" t="s">
        <v>35</v>
      </c>
      <c r="AF36" s="124" t="s">
        <v>35</v>
      </c>
      <c r="AG36" s="124" t="s">
        <v>35</v>
      </c>
      <c r="AH36" s="124" t="s">
        <v>35</v>
      </c>
      <c r="AI36" s="124" t="s">
        <v>35</v>
      </c>
      <c r="AJ36" s="124" t="s">
        <v>35</v>
      </c>
      <c r="AK36" s="124" t="s">
        <v>35</v>
      </c>
      <c r="AL36" s="124" t="s">
        <v>35</v>
      </c>
      <c r="AM36" s="115" t="s">
        <v>35</v>
      </c>
      <c r="AN36" s="918"/>
      <c r="AO36" s="918"/>
      <c r="AP36" s="918"/>
      <c r="AQ36" s="918"/>
      <c r="AR36" s="918"/>
      <c r="AS36" s="918"/>
      <c r="AT36" s="918"/>
      <c r="AU36" s="918"/>
      <c r="AV36" s="918"/>
      <c r="AW36" s="918"/>
      <c r="AX36" s="918"/>
      <c r="AY36" s="918"/>
      <c r="AZ36" s="403"/>
      <c r="BA36" s="1043"/>
      <c r="BB36" s="678" t="s">
        <v>48</v>
      </c>
      <c r="BC36" s="111" t="s">
        <v>35</v>
      </c>
      <c r="BD36" s="107" t="s">
        <v>35</v>
      </c>
      <c r="BE36" s="107" t="s">
        <v>35</v>
      </c>
      <c r="BF36" s="107" t="s">
        <v>35</v>
      </c>
      <c r="BG36" s="102" t="s">
        <v>35</v>
      </c>
      <c r="BH36" s="111" t="s">
        <v>35</v>
      </c>
      <c r="BI36" s="107" t="s">
        <v>35</v>
      </c>
      <c r="BJ36" s="107" t="s">
        <v>35</v>
      </c>
      <c r="BK36" s="107" t="s">
        <v>35</v>
      </c>
      <c r="BL36" s="102" t="s">
        <v>35</v>
      </c>
      <c r="BM36" s="111" t="s">
        <v>35</v>
      </c>
      <c r="BN36" s="107" t="s">
        <v>35</v>
      </c>
      <c r="BO36" s="107" t="s">
        <v>35</v>
      </c>
      <c r="BP36" s="107" t="s">
        <v>35</v>
      </c>
      <c r="BQ36" s="102" t="s">
        <v>35</v>
      </c>
      <c r="BR36" s="111" t="s">
        <v>35</v>
      </c>
      <c r="BS36" s="107" t="s">
        <v>35</v>
      </c>
      <c r="BT36" s="107" t="s">
        <v>35</v>
      </c>
      <c r="BU36" s="107" t="s">
        <v>35</v>
      </c>
      <c r="BV36" s="107" t="s">
        <v>35</v>
      </c>
      <c r="BW36" s="107" t="s">
        <v>35</v>
      </c>
      <c r="BX36" s="107" t="s">
        <v>35</v>
      </c>
      <c r="BY36" s="96" t="s">
        <v>35</v>
      </c>
      <c r="BZ36" s="96" t="s">
        <v>35</v>
      </c>
      <c r="CA36" s="96" t="s">
        <v>35</v>
      </c>
      <c r="CB36" s="96" t="s">
        <v>35</v>
      </c>
      <c r="CC36" s="96" t="s">
        <v>35</v>
      </c>
      <c r="CD36" s="96" t="s">
        <v>35</v>
      </c>
      <c r="CE36" s="96" t="s">
        <v>35</v>
      </c>
      <c r="CF36" s="96" t="s">
        <v>35</v>
      </c>
      <c r="CG36" s="96" t="s">
        <v>35</v>
      </c>
      <c r="CH36" s="96" t="s">
        <v>35</v>
      </c>
      <c r="CI36" s="96" t="s">
        <v>35</v>
      </c>
      <c r="CJ36" s="96" t="s">
        <v>35</v>
      </c>
      <c r="CK36" s="96" t="s">
        <v>35</v>
      </c>
      <c r="CL36" s="96" t="s">
        <v>35</v>
      </c>
      <c r="CM36" s="96" t="s">
        <v>35</v>
      </c>
      <c r="CN36" s="68"/>
      <c r="CO36" s="68"/>
      <c r="CP36" s="68"/>
      <c r="CQ36" s="68"/>
      <c r="CR36" s="68"/>
      <c r="CS36" s="68"/>
      <c r="CT36" s="68"/>
      <c r="CU36" s="68"/>
      <c r="CV36" s="68"/>
      <c r="CW36" s="68"/>
      <c r="CX36" s="68"/>
      <c r="CY36" s="68"/>
      <c r="CZ36" s="68"/>
    </row>
    <row r="37" s="575" customFormat="true" ht="15" customHeight="true" x14ac:dyDescent="0.2">
      <c r="A37" s="1056" t="s">
        <v>165</v>
      </c>
      <c r="B37" s="436" t="s">
        <v>49</v>
      </c>
      <c r="C37" s="127" t="s">
        <v>35</v>
      </c>
      <c r="D37" s="124" t="s">
        <v>35</v>
      </c>
      <c r="E37" s="124" t="s">
        <v>35</v>
      </c>
      <c r="F37" s="124" t="s">
        <v>35</v>
      </c>
      <c r="G37" s="121" t="s">
        <v>35</v>
      </c>
      <c r="H37" s="118" t="s">
        <v>35</v>
      </c>
      <c r="I37" s="124" t="s">
        <v>35</v>
      </c>
      <c r="J37" s="124" t="s">
        <v>35</v>
      </c>
      <c r="K37" s="124" t="s">
        <v>35</v>
      </c>
      <c r="L37" s="115" t="s">
        <v>35</v>
      </c>
      <c r="M37" s="127" t="s">
        <v>35</v>
      </c>
      <c r="N37" s="124" t="s">
        <v>35</v>
      </c>
      <c r="O37" s="124" t="s">
        <v>35</v>
      </c>
      <c r="P37" s="124" t="s">
        <v>35</v>
      </c>
      <c r="Q37" s="121" t="s">
        <v>35</v>
      </c>
      <c r="R37" s="118" t="s">
        <v>35</v>
      </c>
      <c r="S37" s="124" t="s">
        <v>35</v>
      </c>
      <c r="T37" s="124" t="s">
        <v>35</v>
      </c>
      <c r="U37" s="124" t="s">
        <v>35</v>
      </c>
      <c r="V37" s="124" t="s">
        <v>35</v>
      </c>
      <c r="W37" s="124" t="s">
        <v>35</v>
      </c>
      <c r="X37" s="124" t="s">
        <v>35</v>
      </c>
      <c r="Y37" s="124" t="s">
        <v>35</v>
      </c>
      <c r="Z37" s="124" t="s">
        <v>35</v>
      </c>
      <c r="AA37" s="124" t="s">
        <v>35</v>
      </c>
      <c r="AB37" s="124" t="s">
        <v>35</v>
      </c>
      <c r="AC37" s="124" t="s">
        <v>35</v>
      </c>
      <c r="AD37" s="124" t="s">
        <v>35</v>
      </c>
      <c r="AE37" s="124" t="s">
        <v>35</v>
      </c>
      <c r="AF37" s="124" t="s">
        <v>35</v>
      </c>
      <c r="AG37" s="124" t="s">
        <v>35</v>
      </c>
      <c r="AH37" s="124" t="s">
        <v>35</v>
      </c>
      <c r="AI37" s="124" t="s">
        <v>35</v>
      </c>
      <c r="AJ37" s="124" t="s">
        <v>35</v>
      </c>
      <c r="AK37" s="124" t="s">
        <v>35</v>
      </c>
      <c r="AL37" s="124" t="s">
        <v>35</v>
      </c>
      <c r="AM37" s="115" t="s">
        <v>35</v>
      </c>
      <c r="AN37" s="918"/>
      <c r="AO37" s="918"/>
      <c r="AP37" s="918"/>
      <c r="AQ37" s="918"/>
      <c r="AR37" s="918"/>
      <c r="AS37" s="918"/>
      <c r="AT37" s="918"/>
      <c r="AU37" s="918"/>
      <c r="AV37" s="918"/>
      <c r="AW37" s="918"/>
      <c r="AX37" s="918"/>
      <c r="AY37" s="918"/>
      <c r="AZ37" s="403"/>
      <c r="BA37" s="1043" t="s">
        <v>126</v>
      </c>
      <c r="BB37" s="678" t="s">
        <v>49</v>
      </c>
      <c r="BC37" s="111" t="s">
        <v>35</v>
      </c>
      <c r="BD37" s="107" t="s">
        <v>35</v>
      </c>
      <c r="BE37" s="107" t="s">
        <v>35</v>
      </c>
      <c r="BF37" s="107" t="s">
        <v>35</v>
      </c>
      <c r="BG37" s="102" t="s">
        <v>35</v>
      </c>
      <c r="BH37" s="111" t="s">
        <v>35</v>
      </c>
      <c r="BI37" s="107" t="s">
        <v>35</v>
      </c>
      <c r="BJ37" s="107" t="s">
        <v>35</v>
      </c>
      <c r="BK37" s="107" t="s">
        <v>35</v>
      </c>
      <c r="BL37" s="102" t="s">
        <v>35</v>
      </c>
      <c r="BM37" s="111" t="s">
        <v>35</v>
      </c>
      <c r="BN37" s="107" t="s">
        <v>35</v>
      </c>
      <c r="BO37" s="107" t="s">
        <v>35</v>
      </c>
      <c r="BP37" s="107" t="s">
        <v>35</v>
      </c>
      <c r="BQ37" s="102" t="s">
        <v>35</v>
      </c>
      <c r="BR37" s="111" t="s">
        <v>35</v>
      </c>
      <c r="BS37" s="107" t="s">
        <v>35</v>
      </c>
      <c r="BT37" s="107" t="s">
        <v>35</v>
      </c>
      <c r="BU37" s="107" t="s">
        <v>35</v>
      </c>
      <c r="BV37" s="107" t="s">
        <v>35</v>
      </c>
      <c r="BW37" s="107" t="s">
        <v>35</v>
      </c>
      <c r="BX37" s="107" t="s">
        <v>35</v>
      </c>
      <c r="BY37" s="96" t="s">
        <v>35</v>
      </c>
      <c r="BZ37" s="96" t="s">
        <v>35</v>
      </c>
      <c r="CA37" s="96" t="s">
        <v>35</v>
      </c>
      <c r="CB37" s="96" t="s">
        <v>35</v>
      </c>
      <c r="CC37" s="96" t="s">
        <v>35</v>
      </c>
      <c r="CD37" s="96" t="s">
        <v>35</v>
      </c>
      <c r="CE37" s="96" t="s">
        <v>35</v>
      </c>
      <c r="CF37" s="96" t="s">
        <v>35</v>
      </c>
      <c r="CG37" s="96" t="s">
        <v>35</v>
      </c>
      <c r="CH37" s="96" t="s">
        <v>35</v>
      </c>
      <c r="CI37" s="96" t="s">
        <v>35</v>
      </c>
      <c r="CJ37" s="96" t="s">
        <v>35</v>
      </c>
      <c r="CK37" s="96" t="s">
        <v>35</v>
      </c>
      <c r="CL37" s="96" t="s">
        <v>35</v>
      </c>
      <c r="CM37" s="96" t="s">
        <v>35</v>
      </c>
      <c r="CN37" s="68"/>
      <c r="CO37" s="68"/>
      <c r="CP37" s="68"/>
      <c r="CQ37" s="68"/>
      <c r="CR37" s="68"/>
      <c r="CS37" s="68"/>
      <c r="CT37" s="68"/>
      <c r="CU37" s="68"/>
      <c r="CV37" s="68"/>
      <c r="CW37" s="68"/>
      <c r="CX37" s="68"/>
      <c r="CY37" s="68"/>
      <c r="CZ37" s="68"/>
    </row>
    <row r="38" s="575" customFormat="true" ht="15" customHeight="true" x14ac:dyDescent="0.2">
      <c r="A38" s="1056"/>
      <c r="B38" s="436" t="s">
        <v>48</v>
      </c>
      <c r="C38" s="127" t="s">
        <v>35</v>
      </c>
      <c r="D38" s="124" t="s">
        <v>35</v>
      </c>
      <c r="E38" s="124" t="s">
        <v>35</v>
      </c>
      <c r="F38" s="124" t="s">
        <v>35</v>
      </c>
      <c r="G38" s="121" t="s">
        <v>35</v>
      </c>
      <c r="H38" s="118" t="s">
        <v>35</v>
      </c>
      <c r="I38" s="124" t="s">
        <v>35</v>
      </c>
      <c r="J38" s="124" t="s">
        <v>35</v>
      </c>
      <c r="K38" s="124" t="s">
        <v>35</v>
      </c>
      <c r="L38" s="115" t="s">
        <v>35</v>
      </c>
      <c r="M38" s="127" t="s">
        <v>35</v>
      </c>
      <c r="N38" s="124" t="s">
        <v>35</v>
      </c>
      <c r="O38" s="124" t="s">
        <v>35</v>
      </c>
      <c r="P38" s="124" t="s">
        <v>35</v>
      </c>
      <c r="Q38" s="121" t="s">
        <v>35</v>
      </c>
      <c r="R38" s="118" t="s">
        <v>35</v>
      </c>
      <c r="S38" s="124" t="s">
        <v>35</v>
      </c>
      <c r="T38" s="124" t="s">
        <v>35</v>
      </c>
      <c r="U38" s="124" t="s">
        <v>35</v>
      </c>
      <c r="V38" s="124" t="s">
        <v>35</v>
      </c>
      <c r="W38" s="124" t="s">
        <v>35</v>
      </c>
      <c r="X38" s="124" t="s">
        <v>35</v>
      </c>
      <c r="Y38" s="124" t="s">
        <v>35</v>
      </c>
      <c r="Z38" s="124" t="s">
        <v>35</v>
      </c>
      <c r="AA38" s="124" t="s">
        <v>35</v>
      </c>
      <c r="AB38" s="124" t="s">
        <v>35</v>
      </c>
      <c r="AC38" s="124" t="s">
        <v>35</v>
      </c>
      <c r="AD38" s="124" t="s">
        <v>35</v>
      </c>
      <c r="AE38" s="124" t="s">
        <v>35</v>
      </c>
      <c r="AF38" s="124" t="s">
        <v>35</v>
      </c>
      <c r="AG38" s="124" t="s">
        <v>35</v>
      </c>
      <c r="AH38" s="124" t="s">
        <v>35</v>
      </c>
      <c r="AI38" s="124" t="s">
        <v>35</v>
      </c>
      <c r="AJ38" s="124" t="s">
        <v>35</v>
      </c>
      <c r="AK38" s="124" t="s">
        <v>35</v>
      </c>
      <c r="AL38" s="124" t="s">
        <v>35</v>
      </c>
      <c r="AM38" s="115" t="s">
        <v>35</v>
      </c>
      <c r="AN38" s="918"/>
      <c r="AO38" s="918"/>
      <c r="AP38" s="918"/>
      <c r="AQ38" s="918"/>
      <c r="AR38" s="918"/>
      <c r="AS38" s="918"/>
      <c r="AT38" s="918"/>
      <c r="AU38" s="918"/>
      <c r="AV38" s="918"/>
      <c r="AW38" s="918"/>
      <c r="AX38" s="918"/>
      <c r="AY38" s="918"/>
      <c r="AZ38" s="403"/>
      <c r="BA38" s="1043"/>
      <c r="BB38" s="678" t="s">
        <v>48</v>
      </c>
      <c r="BC38" s="111" t="s">
        <v>35</v>
      </c>
      <c r="BD38" s="107" t="s">
        <v>35</v>
      </c>
      <c r="BE38" s="107" t="s">
        <v>35</v>
      </c>
      <c r="BF38" s="107" t="s">
        <v>35</v>
      </c>
      <c r="BG38" s="102" t="s">
        <v>35</v>
      </c>
      <c r="BH38" s="111" t="s">
        <v>35</v>
      </c>
      <c r="BI38" s="107" t="s">
        <v>35</v>
      </c>
      <c r="BJ38" s="107" t="s">
        <v>35</v>
      </c>
      <c r="BK38" s="107" t="s">
        <v>35</v>
      </c>
      <c r="BL38" s="102" t="s">
        <v>35</v>
      </c>
      <c r="BM38" s="111" t="s">
        <v>35</v>
      </c>
      <c r="BN38" s="107" t="s">
        <v>35</v>
      </c>
      <c r="BO38" s="107" t="s">
        <v>35</v>
      </c>
      <c r="BP38" s="107" t="s">
        <v>35</v>
      </c>
      <c r="BQ38" s="102" t="s">
        <v>35</v>
      </c>
      <c r="BR38" s="111" t="s">
        <v>35</v>
      </c>
      <c r="BS38" s="107" t="s">
        <v>35</v>
      </c>
      <c r="BT38" s="107" t="s">
        <v>35</v>
      </c>
      <c r="BU38" s="107" t="s">
        <v>35</v>
      </c>
      <c r="BV38" s="107" t="s">
        <v>35</v>
      </c>
      <c r="BW38" s="107" t="s">
        <v>35</v>
      </c>
      <c r="BX38" s="107" t="s">
        <v>35</v>
      </c>
      <c r="BY38" s="96" t="s">
        <v>35</v>
      </c>
      <c r="BZ38" s="96" t="s">
        <v>35</v>
      </c>
      <c r="CA38" s="96" t="s">
        <v>35</v>
      </c>
      <c r="CB38" s="96" t="s">
        <v>35</v>
      </c>
      <c r="CC38" s="96" t="s">
        <v>35</v>
      </c>
      <c r="CD38" s="96" t="s">
        <v>35</v>
      </c>
      <c r="CE38" s="96" t="s">
        <v>35</v>
      </c>
      <c r="CF38" s="96" t="s">
        <v>35</v>
      </c>
      <c r="CG38" s="96" t="s">
        <v>35</v>
      </c>
      <c r="CH38" s="96" t="s">
        <v>35</v>
      </c>
      <c r="CI38" s="96" t="s">
        <v>35</v>
      </c>
      <c r="CJ38" s="96" t="s">
        <v>35</v>
      </c>
      <c r="CK38" s="96" t="s">
        <v>35</v>
      </c>
      <c r="CL38" s="96" t="s">
        <v>35</v>
      </c>
      <c r="CM38" s="96" t="s">
        <v>35</v>
      </c>
      <c r="CN38" s="68"/>
      <c r="CO38" s="68"/>
      <c r="CP38" s="68"/>
      <c r="CQ38" s="68"/>
      <c r="CR38" s="68"/>
      <c r="CS38" s="68"/>
      <c r="CT38" s="68"/>
      <c r="CU38" s="68"/>
      <c r="CV38" s="68"/>
      <c r="CW38" s="68"/>
      <c r="CX38" s="68"/>
      <c r="CY38" s="68"/>
      <c r="CZ38" s="68"/>
    </row>
    <row r="39" s="365" customFormat="true" ht="15" customHeight="true" x14ac:dyDescent="0.2">
      <c r="A39" s="1056" t="s">
        <v>123</v>
      </c>
      <c r="B39" s="436" t="s">
        <v>49</v>
      </c>
      <c r="C39" s="127" t="s">
        <v>35</v>
      </c>
      <c r="D39" s="124" t="s">
        <v>35</v>
      </c>
      <c r="E39" s="124" t="s">
        <v>35</v>
      </c>
      <c r="F39" s="124" t="s">
        <v>35</v>
      </c>
      <c r="G39" s="121" t="s">
        <v>35</v>
      </c>
      <c r="H39" s="118" t="s">
        <v>35</v>
      </c>
      <c r="I39" s="124" t="s">
        <v>35</v>
      </c>
      <c r="J39" s="124" t="s">
        <v>35</v>
      </c>
      <c r="K39" s="124" t="s">
        <v>35</v>
      </c>
      <c r="L39" s="115" t="s">
        <v>35</v>
      </c>
      <c r="M39" s="127" t="s">
        <v>35</v>
      </c>
      <c r="N39" s="124" t="s">
        <v>35</v>
      </c>
      <c r="O39" s="124" t="s">
        <v>35</v>
      </c>
      <c r="P39" s="124" t="s">
        <v>35</v>
      </c>
      <c r="Q39" s="121" t="s">
        <v>35</v>
      </c>
      <c r="R39" s="118" t="s">
        <v>35</v>
      </c>
      <c r="S39" s="124" t="s">
        <v>35</v>
      </c>
      <c r="T39" s="124" t="s">
        <v>35</v>
      </c>
      <c r="U39" s="124" t="s">
        <v>35</v>
      </c>
      <c r="V39" s="124" t="s">
        <v>35</v>
      </c>
      <c r="W39" s="124" t="s">
        <v>35</v>
      </c>
      <c r="X39" s="124" t="s">
        <v>35</v>
      </c>
      <c r="Y39" s="124" t="s">
        <v>35</v>
      </c>
      <c r="Z39" s="124" t="s">
        <v>35</v>
      </c>
      <c r="AA39" s="124" t="s">
        <v>35</v>
      </c>
      <c r="AB39" s="124" t="s">
        <v>35</v>
      </c>
      <c r="AC39" s="124" t="s">
        <v>35</v>
      </c>
      <c r="AD39" s="124" t="s">
        <v>35</v>
      </c>
      <c r="AE39" s="124" t="s">
        <v>35</v>
      </c>
      <c r="AF39" s="124" t="s">
        <v>35</v>
      </c>
      <c r="AG39" s="124" t="s">
        <v>35</v>
      </c>
      <c r="AH39" s="124" t="s">
        <v>35</v>
      </c>
      <c r="AI39" s="124" t="s">
        <v>35</v>
      </c>
      <c r="AJ39" s="124" t="s">
        <v>35</v>
      </c>
      <c r="AK39" s="124" t="s">
        <v>35</v>
      </c>
      <c r="AL39" s="124" t="s">
        <v>35</v>
      </c>
      <c r="AM39" s="115" t="s">
        <v>35</v>
      </c>
      <c r="AN39" s="71"/>
      <c r="AO39" s="71"/>
      <c r="AP39" s="71"/>
      <c r="AQ39" s="71"/>
      <c r="AR39" s="71"/>
      <c r="AS39" s="71"/>
      <c r="AT39" s="71"/>
      <c r="AU39" s="71"/>
      <c r="AV39" s="71"/>
      <c r="AW39" s="71"/>
      <c r="AX39" s="71"/>
      <c r="AY39" s="71"/>
      <c r="AZ39" s="402"/>
      <c r="BA39" s="1043" t="s">
        <v>123</v>
      </c>
      <c r="BB39" s="678" t="s">
        <v>49</v>
      </c>
      <c r="BC39" s="111" t="s">
        <v>35</v>
      </c>
      <c r="BD39" s="107" t="s">
        <v>35</v>
      </c>
      <c r="BE39" s="107" t="s">
        <v>35</v>
      </c>
      <c r="BF39" s="107" t="s">
        <v>35</v>
      </c>
      <c r="BG39" s="102" t="s">
        <v>35</v>
      </c>
      <c r="BH39" s="111" t="s">
        <v>35</v>
      </c>
      <c r="BI39" s="107" t="s">
        <v>35</v>
      </c>
      <c r="BJ39" s="107" t="s">
        <v>35</v>
      </c>
      <c r="BK39" s="107" t="s">
        <v>35</v>
      </c>
      <c r="BL39" s="102" t="s">
        <v>35</v>
      </c>
      <c r="BM39" s="111" t="s">
        <v>35</v>
      </c>
      <c r="BN39" s="107" t="s">
        <v>35</v>
      </c>
      <c r="BO39" s="107" t="s">
        <v>35</v>
      </c>
      <c r="BP39" s="107" t="s">
        <v>35</v>
      </c>
      <c r="BQ39" s="102" t="s">
        <v>35</v>
      </c>
      <c r="BR39" s="111" t="s">
        <v>35</v>
      </c>
      <c r="BS39" s="107" t="s">
        <v>35</v>
      </c>
      <c r="BT39" s="107" t="s">
        <v>35</v>
      </c>
      <c r="BU39" s="107" t="s">
        <v>35</v>
      </c>
      <c r="BV39" s="107" t="s">
        <v>35</v>
      </c>
      <c r="BW39" s="107" t="s">
        <v>35</v>
      </c>
      <c r="BX39" s="107" t="s">
        <v>35</v>
      </c>
      <c r="BY39" s="96" t="s">
        <v>35</v>
      </c>
      <c r="BZ39" s="96" t="s">
        <v>35</v>
      </c>
      <c r="CA39" s="96" t="s">
        <v>35</v>
      </c>
      <c r="CB39" s="96" t="s">
        <v>35</v>
      </c>
      <c r="CC39" s="96" t="s">
        <v>35</v>
      </c>
      <c r="CD39" s="96" t="s">
        <v>35</v>
      </c>
      <c r="CE39" s="96" t="s">
        <v>35</v>
      </c>
      <c r="CF39" s="96" t="s">
        <v>35</v>
      </c>
      <c r="CG39" s="96" t="s">
        <v>35</v>
      </c>
      <c r="CH39" s="96" t="s">
        <v>35</v>
      </c>
      <c r="CI39" s="96" t="s">
        <v>35</v>
      </c>
      <c r="CJ39" s="96" t="s">
        <v>35</v>
      </c>
      <c r="CK39" s="96" t="s">
        <v>35</v>
      </c>
      <c r="CL39" s="96" t="s">
        <v>35</v>
      </c>
      <c r="CM39" s="96" t="s">
        <v>35</v>
      </c>
      <c r="CN39" s="68"/>
      <c r="CO39" s="68"/>
      <c r="CP39" s="68"/>
      <c r="CQ39" s="68"/>
      <c r="CR39" s="68"/>
      <c r="CS39" s="68"/>
      <c r="CT39" s="68"/>
      <c r="CU39" s="68"/>
      <c r="CV39" s="68"/>
      <c r="CW39" s="68"/>
      <c r="CX39" s="68"/>
      <c r="CY39" s="68"/>
      <c r="CZ39" s="68"/>
    </row>
    <row r="40" s="365" customFormat="true" ht="15" customHeight="true" x14ac:dyDescent="0.2">
      <c r="A40" s="1056"/>
      <c r="B40" s="436" t="s">
        <v>48</v>
      </c>
      <c r="C40" s="127" t="s">
        <v>35</v>
      </c>
      <c r="D40" s="124" t="s">
        <v>35</v>
      </c>
      <c r="E40" s="124" t="s">
        <v>35</v>
      </c>
      <c r="F40" s="124" t="s">
        <v>35</v>
      </c>
      <c r="G40" s="121" t="s">
        <v>35</v>
      </c>
      <c r="H40" s="118" t="s">
        <v>35</v>
      </c>
      <c r="I40" s="124" t="s">
        <v>35</v>
      </c>
      <c r="J40" s="124" t="s">
        <v>35</v>
      </c>
      <c r="K40" s="124" t="s">
        <v>35</v>
      </c>
      <c r="L40" s="115" t="s">
        <v>35</v>
      </c>
      <c r="M40" s="127" t="s">
        <v>35</v>
      </c>
      <c r="N40" s="124" t="s">
        <v>35</v>
      </c>
      <c r="O40" s="124" t="s">
        <v>35</v>
      </c>
      <c r="P40" s="124" t="s">
        <v>35</v>
      </c>
      <c r="Q40" s="121" t="s">
        <v>35</v>
      </c>
      <c r="R40" s="118" t="s">
        <v>35</v>
      </c>
      <c r="S40" s="124" t="s">
        <v>35</v>
      </c>
      <c r="T40" s="124" t="s">
        <v>35</v>
      </c>
      <c r="U40" s="124" t="s">
        <v>35</v>
      </c>
      <c r="V40" s="124" t="s">
        <v>35</v>
      </c>
      <c r="W40" s="124" t="s">
        <v>35</v>
      </c>
      <c r="X40" s="124" t="s">
        <v>35</v>
      </c>
      <c r="Y40" s="124" t="s">
        <v>35</v>
      </c>
      <c r="Z40" s="124" t="s">
        <v>35</v>
      </c>
      <c r="AA40" s="124" t="s">
        <v>35</v>
      </c>
      <c r="AB40" s="124" t="s">
        <v>35</v>
      </c>
      <c r="AC40" s="124" t="s">
        <v>35</v>
      </c>
      <c r="AD40" s="124" t="s">
        <v>35</v>
      </c>
      <c r="AE40" s="124" t="s">
        <v>35</v>
      </c>
      <c r="AF40" s="124" t="s">
        <v>35</v>
      </c>
      <c r="AG40" s="124" t="s">
        <v>35</v>
      </c>
      <c r="AH40" s="124" t="s">
        <v>35</v>
      </c>
      <c r="AI40" s="124" t="s">
        <v>35</v>
      </c>
      <c r="AJ40" s="124" t="s">
        <v>35</v>
      </c>
      <c r="AK40" s="124" t="s">
        <v>35</v>
      </c>
      <c r="AL40" s="124" t="s">
        <v>35</v>
      </c>
      <c r="AM40" s="115" t="s">
        <v>35</v>
      </c>
      <c r="AN40" s="71"/>
      <c r="AO40" s="71"/>
      <c r="AP40" s="71"/>
      <c r="AQ40" s="71"/>
      <c r="AR40" s="71"/>
      <c r="AS40" s="71"/>
      <c r="AT40" s="71"/>
      <c r="AU40" s="71"/>
      <c r="AV40" s="71"/>
      <c r="AW40" s="71"/>
      <c r="AX40" s="71"/>
      <c r="AY40" s="71"/>
      <c r="AZ40" s="402"/>
      <c r="BA40" s="1043"/>
      <c r="BB40" s="678" t="s">
        <v>48</v>
      </c>
      <c r="BC40" s="111" t="s">
        <v>35</v>
      </c>
      <c r="BD40" s="107" t="s">
        <v>35</v>
      </c>
      <c r="BE40" s="107" t="s">
        <v>35</v>
      </c>
      <c r="BF40" s="107" t="s">
        <v>35</v>
      </c>
      <c r="BG40" s="102" t="s">
        <v>35</v>
      </c>
      <c r="BH40" s="111" t="s">
        <v>35</v>
      </c>
      <c r="BI40" s="107" t="s">
        <v>35</v>
      </c>
      <c r="BJ40" s="107" t="s">
        <v>35</v>
      </c>
      <c r="BK40" s="107" t="s">
        <v>35</v>
      </c>
      <c r="BL40" s="102" t="s">
        <v>35</v>
      </c>
      <c r="BM40" s="111" t="s">
        <v>35</v>
      </c>
      <c r="BN40" s="107" t="s">
        <v>35</v>
      </c>
      <c r="BO40" s="107" t="s">
        <v>35</v>
      </c>
      <c r="BP40" s="107" t="s">
        <v>35</v>
      </c>
      <c r="BQ40" s="102" t="s">
        <v>35</v>
      </c>
      <c r="BR40" s="111" t="s">
        <v>35</v>
      </c>
      <c r="BS40" s="107" t="s">
        <v>35</v>
      </c>
      <c r="BT40" s="107" t="s">
        <v>35</v>
      </c>
      <c r="BU40" s="107" t="s">
        <v>35</v>
      </c>
      <c r="BV40" s="107" t="s">
        <v>35</v>
      </c>
      <c r="BW40" s="107" t="s">
        <v>35</v>
      </c>
      <c r="BX40" s="107" t="s">
        <v>35</v>
      </c>
      <c r="BY40" s="96" t="s">
        <v>35</v>
      </c>
      <c r="BZ40" s="96" t="s">
        <v>35</v>
      </c>
      <c r="CA40" s="96" t="s">
        <v>35</v>
      </c>
      <c r="CB40" s="96" t="s">
        <v>35</v>
      </c>
      <c r="CC40" s="96" t="s">
        <v>35</v>
      </c>
      <c r="CD40" s="96" t="s">
        <v>35</v>
      </c>
      <c r="CE40" s="96" t="s">
        <v>35</v>
      </c>
      <c r="CF40" s="96" t="s">
        <v>35</v>
      </c>
      <c r="CG40" s="96" t="s">
        <v>35</v>
      </c>
      <c r="CH40" s="96" t="s">
        <v>35</v>
      </c>
      <c r="CI40" s="96" t="s">
        <v>35</v>
      </c>
      <c r="CJ40" s="96" t="s">
        <v>35</v>
      </c>
      <c r="CK40" s="96" t="s">
        <v>35</v>
      </c>
      <c r="CL40" s="96" t="s">
        <v>35</v>
      </c>
      <c r="CM40" s="96" t="s">
        <v>35</v>
      </c>
      <c r="CN40" s="68"/>
      <c r="CO40" s="68"/>
      <c r="CP40" s="68"/>
      <c r="CQ40" s="68"/>
      <c r="CR40" s="68"/>
      <c r="CS40" s="68"/>
      <c r="CT40" s="68"/>
      <c r="CU40" s="68"/>
      <c r="CV40" s="68"/>
      <c r="CW40" s="68"/>
      <c r="CX40" s="68"/>
      <c r="CY40" s="68"/>
      <c r="CZ40" s="68"/>
    </row>
    <row r="41" s="575" customFormat="true" ht="15" customHeight="true" x14ac:dyDescent="0.2">
      <c r="A41" s="1056" t="s">
        <v>56</v>
      </c>
      <c r="B41" s="436" t="s">
        <v>49</v>
      </c>
      <c r="C41" s="127" t="s">
        <v>35</v>
      </c>
      <c r="D41" s="124" t="s">
        <v>35</v>
      </c>
      <c r="E41" s="124" t="s">
        <v>35</v>
      </c>
      <c r="F41" s="124" t="s">
        <v>35</v>
      </c>
      <c r="G41" s="121" t="s">
        <v>35</v>
      </c>
      <c r="H41" s="118" t="s">
        <v>35</v>
      </c>
      <c r="I41" s="124" t="s">
        <v>35</v>
      </c>
      <c r="J41" s="124" t="s">
        <v>35</v>
      </c>
      <c r="K41" s="124" t="s">
        <v>35</v>
      </c>
      <c r="L41" s="115" t="s">
        <v>35</v>
      </c>
      <c r="M41" s="127" t="s">
        <v>35</v>
      </c>
      <c r="N41" s="124" t="s">
        <v>35</v>
      </c>
      <c r="O41" s="124" t="s">
        <v>35</v>
      </c>
      <c r="P41" s="124" t="s">
        <v>35</v>
      </c>
      <c r="Q41" s="121" t="s">
        <v>35</v>
      </c>
      <c r="R41" s="118" t="s">
        <v>35</v>
      </c>
      <c r="S41" s="124" t="s">
        <v>35</v>
      </c>
      <c r="T41" s="124" t="s">
        <v>35</v>
      </c>
      <c r="U41" s="124" t="s">
        <v>35</v>
      </c>
      <c r="V41" s="124" t="s">
        <v>35</v>
      </c>
      <c r="W41" s="124" t="s">
        <v>35</v>
      </c>
      <c r="X41" s="124" t="s">
        <v>35</v>
      </c>
      <c r="Y41" s="124" t="s">
        <v>35</v>
      </c>
      <c r="Z41" s="124" t="s">
        <v>35</v>
      </c>
      <c r="AA41" s="124" t="s">
        <v>35</v>
      </c>
      <c r="AB41" s="124" t="s">
        <v>35</v>
      </c>
      <c r="AC41" s="124" t="s">
        <v>35</v>
      </c>
      <c r="AD41" s="124" t="s">
        <v>35</v>
      </c>
      <c r="AE41" s="124" t="s">
        <v>35</v>
      </c>
      <c r="AF41" s="124" t="s">
        <v>35</v>
      </c>
      <c r="AG41" s="124" t="s">
        <v>35</v>
      </c>
      <c r="AH41" s="124" t="s">
        <v>35</v>
      </c>
      <c r="AI41" s="124" t="s">
        <v>35</v>
      </c>
      <c r="AJ41" s="124" t="s">
        <v>35</v>
      </c>
      <c r="AK41" s="124" t="s">
        <v>35</v>
      </c>
      <c r="AL41" s="124" t="s">
        <v>35</v>
      </c>
      <c r="AM41" s="115" t="s">
        <v>35</v>
      </c>
      <c r="AN41" s="918"/>
      <c r="AO41" s="918"/>
      <c r="AP41" s="918"/>
      <c r="AQ41" s="918"/>
      <c r="AR41" s="918"/>
      <c r="AS41" s="918"/>
      <c r="AT41" s="918"/>
      <c r="AU41" s="918"/>
      <c r="AV41" s="918"/>
      <c r="AW41" s="918"/>
      <c r="AX41" s="918"/>
      <c r="AY41" s="918"/>
      <c r="AZ41" s="403"/>
      <c r="BA41" s="1043" t="s">
        <v>56</v>
      </c>
      <c r="BB41" s="678" t="s">
        <v>49</v>
      </c>
      <c r="BC41" s="111" t="s">
        <v>35</v>
      </c>
      <c r="BD41" s="107" t="s">
        <v>35</v>
      </c>
      <c r="BE41" s="107" t="s">
        <v>35</v>
      </c>
      <c r="BF41" s="107" t="s">
        <v>35</v>
      </c>
      <c r="BG41" s="102" t="s">
        <v>35</v>
      </c>
      <c r="BH41" s="111" t="s">
        <v>35</v>
      </c>
      <c r="BI41" s="107" t="s">
        <v>35</v>
      </c>
      <c r="BJ41" s="107" t="s">
        <v>35</v>
      </c>
      <c r="BK41" s="107" t="s">
        <v>35</v>
      </c>
      <c r="BL41" s="102" t="s">
        <v>35</v>
      </c>
      <c r="BM41" s="111" t="s">
        <v>35</v>
      </c>
      <c r="BN41" s="107" t="s">
        <v>35</v>
      </c>
      <c r="BO41" s="107" t="s">
        <v>35</v>
      </c>
      <c r="BP41" s="107" t="s">
        <v>35</v>
      </c>
      <c r="BQ41" s="102" t="s">
        <v>35</v>
      </c>
      <c r="BR41" s="111" t="s">
        <v>35</v>
      </c>
      <c r="BS41" s="107" t="s">
        <v>35</v>
      </c>
      <c r="BT41" s="107" t="s">
        <v>35</v>
      </c>
      <c r="BU41" s="107" t="s">
        <v>35</v>
      </c>
      <c r="BV41" s="107" t="s">
        <v>35</v>
      </c>
      <c r="BW41" s="107" t="s">
        <v>35</v>
      </c>
      <c r="BX41" s="107" t="s">
        <v>35</v>
      </c>
      <c r="BY41" s="96" t="s">
        <v>35</v>
      </c>
      <c r="BZ41" s="96" t="s">
        <v>35</v>
      </c>
      <c r="CA41" s="96" t="s">
        <v>35</v>
      </c>
      <c r="CB41" s="96" t="s">
        <v>35</v>
      </c>
      <c r="CC41" s="96" t="s">
        <v>35</v>
      </c>
      <c r="CD41" s="96" t="s">
        <v>35</v>
      </c>
      <c r="CE41" s="96" t="s">
        <v>35</v>
      </c>
      <c r="CF41" s="96" t="s">
        <v>35</v>
      </c>
      <c r="CG41" s="96" t="s">
        <v>35</v>
      </c>
      <c r="CH41" s="96" t="s">
        <v>35</v>
      </c>
      <c r="CI41" s="96" t="s">
        <v>35</v>
      </c>
      <c r="CJ41" s="96" t="s">
        <v>35</v>
      </c>
      <c r="CK41" s="96" t="s">
        <v>35</v>
      </c>
      <c r="CL41" s="96" t="s">
        <v>35</v>
      </c>
      <c r="CM41" s="96" t="s">
        <v>35</v>
      </c>
      <c r="CN41" s="68"/>
      <c r="CO41" s="68"/>
      <c r="CP41" s="68"/>
      <c r="CQ41" s="68"/>
      <c r="CR41" s="68"/>
      <c r="CS41" s="68"/>
      <c r="CT41" s="68"/>
      <c r="CU41" s="68"/>
      <c r="CV41" s="68"/>
      <c r="CW41" s="68"/>
      <c r="CX41" s="68"/>
      <c r="CY41" s="68"/>
      <c r="CZ41" s="68"/>
    </row>
    <row r="42" s="575" customFormat="true" ht="15" customHeight="true" x14ac:dyDescent="0.2">
      <c r="A42" s="1056"/>
      <c r="B42" s="436" t="s">
        <v>48</v>
      </c>
      <c r="C42" s="127" t="s">
        <v>35</v>
      </c>
      <c r="D42" s="124" t="s">
        <v>35</v>
      </c>
      <c r="E42" s="124" t="s">
        <v>35</v>
      </c>
      <c r="F42" s="124" t="s">
        <v>35</v>
      </c>
      <c r="G42" s="121" t="s">
        <v>35</v>
      </c>
      <c r="H42" s="118" t="s">
        <v>35</v>
      </c>
      <c r="I42" s="124" t="s">
        <v>35</v>
      </c>
      <c r="J42" s="124" t="s">
        <v>35</v>
      </c>
      <c r="K42" s="124" t="s">
        <v>35</v>
      </c>
      <c r="L42" s="115" t="s">
        <v>35</v>
      </c>
      <c r="M42" s="127" t="s">
        <v>35</v>
      </c>
      <c r="N42" s="124" t="s">
        <v>35</v>
      </c>
      <c r="O42" s="124" t="s">
        <v>35</v>
      </c>
      <c r="P42" s="124" t="s">
        <v>35</v>
      </c>
      <c r="Q42" s="121" t="s">
        <v>35</v>
      </c>
      <c r="R42" s="118" t="s">
        <v>35</v>
      </c>
      <c r="S42" s="124" t="s">
        <v>35</v>
      </c>
      <c r="T42" s="124" t="s">
        <v>35</v>
      </c>
      <c r="U42" s="124" t="s">
        <v>35</v>
      </c>
      <c r="V42" s="124" t="s">
        <v>35</v>
      </c>
      <c r="W42" s="124" t="s">
        <v>35</v>
      </c>
      <c r="X42" s="124" t="s">
        <v>35</v>
      </c>
      <c r="Y42" s="124" t="s">
        <v>35</v>
      </c>
      <c r="Z42" s="124" t="s">
        <v>35</v>
      </c>
      <c r="AA42" s="124" t="s">
        <v>35</v>
      </c>
      <c r="AB42" s="124" t="s">
        <v>35</v>
      </c>
      <c r="AC42" s="124" t="s">
        <v>35</v>
      </c>
      <c r="AD42" s="124" t="s">
        <v>35</v>
      </c>
      <c r="AE42" s="124" t="s">
        <v>35</v>
      </c>
      <c r="AF42" s="124" t="s">
        <v>35</v>
      </c>
      <c r="AG42" s="124" t="s">
        <v>35</v>
      </c>
      <c r="AH42" s="124" t="s">
        <v>35</v>
      </c>
      <c r="AI42" s="124" t="s">
        <v>35</v>
      </c>
      <c r="AJ42" s="124" t="s">
        <v>35</v>
      </c>
      <c r="AK42" s="124" t="s">
        <v>35</v>
      </c>
      <c r="AL42" s="124" t="s">
        <v>35</v>
      </c>
      <c r="AM42" s="115" t="s">
        <v>35</v>
      </c>
      <c r="AN42" s="918"/>
      <c r="AO42" s="918"/>
      <c r="AP42" s="918"/>
      <c r="AQ42" s="918"/>
      <c r="AR42" s="918"/>
      <c r="AS42" s="918"/>
      <c r="AT42" s="918"/>
      <c r="AU42" s="918"/>
      <c r="AV42" s="918"/>
      <c r="AW42" s="918"/>
      <c r="AX42" s="918"/>
      <c r="AY42" s="918"/>
      <c r="AZ42" s="403"/>
      <c r="BA42" s="1043"/>
      <c r="BB42" s="678" t="s">
        <v>48</v>
      </c>
      <c r="BC42" s="111" t="s">
        <v>35</v>
      </c>
      <c r="BD42" s="107" t="s">
        <v>35</v>
      </c>
      <c r="BE42" s="107" t="s">
        <v>35</v>
      </c>
      <c r="BF42" s="107" t="s">
        <v>35</v>
      </c>
      <c r="BG42" s="102" t="s">
        <v>35</v>
      </c>
      <c r="BH42" s="111" t="s">
        <v>35</v>
      </c>
      <c r="BI42" s="107" t="s">
        <v>35</v>
      </c>
      <c r="BJ42" s="107" t="s">
        <v>35</v>
      </c>
      <c r="BK42" s="107" t="s">
        <v>35</v>
      </c>
      <c r="BL42" s="102" t="s">
        <v>35</v>
      </c>
      <c r="BM42" s="111" t="s">
        <v>35</v>
      </c>
      <c r="BN42" s="107" t="s">
        <v>35</v>
      </c>
      <c r="BO42" s="107" t="s">
        <v>35</v>
      </c>
      <c r="BP42" s="107" t="s">
        <v>35</v>
      </c>
      <c r="BQ42" s="102" t="s">
        <v>35</v>
      </c>
      <c r="BR42" s="111" t="s">
        <v>35</v>
      </c>
      <c r="BS42" s="107" t="s">
        <v>35</v>
      </c>
      <c r="BT42" s="107" t="s">
        <v>35</v>
      </c>
      <c r="BU42" s="107" t="s">
        <v>35</v>
      </c>
      <c r="BV42" s="107" t="s">
        <v>35</v>
      </c>
      <c r="BW42" s="107" t="s">
        <v>35</v>
      </c>
      <c r="BX42" s="107" t="s">
        <v>35</v>
      </c>
      <c r="BY42" s="96" t="s">
        <v>35</v>
      </c>
      <c r="BZ42" s="96" t="s">
        <v>35</v>
      </c>
      <c r="CA42" s="96" t="s">
        <v>35</v>
      </c>
      <c r="CB42" s="96" t="s">
        <v>35</v>
      </c>
      <c r="CC42" s="96" t="s">
        <v>35</v>
      </c>
      <c r="CD42" s="96" t="s">
        <v>35</v>
      </c>
      <c r="CE42" s="96" t="s">
        <v>35</v>
      </c>
      <c r="CF42" s="96" t="s">
        <v>35</v>
      </c>
      <c r="CG42" s="96" t="s">
        <v>35</v>
      </c>
      <c r="CH42" s="96" t="s">
        <v>35</v>
      </c>
      <c r="CI42" s="96" t="s">
        <v>35</v>
      </c>
      <c r="CJ42" s="96" t="s">
        <v>35</v>
      </c>
      <c r="CK42" s="96" t="s">
        <v>35</v>
      </c>
      <c r="CL42" s="96" t="s">
        <v>35</v>
      </c>
      <c r="CM42" s="96" t="s">
        <v>35</v>
      </c>
      <c r="CN42" s="68"/>
      <c r="CO42" s="68"/>
      <c r="CP42" s="68"/>
      <c r="CQ42" s="68"/>
      <c r="CR42" s="68"/>
      <c r="CS42" s="68"/>
      <c r="CT42" s="68"/>
      <c r="CU42" s="68"/>
      <c r="CV42" s="68"/>
      <c r="CW42" s="68"/>
      <c r="CX42" s="68"/>
      <c r="CY42" s="68"/>
      <c r="CZ42" s="68"/>
    </row>
    <row r="43" s="575" customFormat="true" ht="15" customHeight="true" x14ac:dyDescent="0.2">
      <c r="A43" s="1056" t="s">
        <v>53</v>
      </c>
      <c r="B43" s="436" t="s">
        <v>49</v>
      </c>
      <c r="C43" s="127" t="s">
        <v>35</v>
      </c>
      <c r="D43" s="124" t="s">
        <v>35</v>
      </c>
      <c r="E43" s="124" t="s">
        <v>35</v>
      </c>
      <c r="F43" s="124" t="s">
        <v>35</v>
      </c>
      <c r="G43" s="121" t="s">
        <v>35</v>
      </c>
      <c r="H43" s="118" t="s">
        <v>35</v>
      </c>
      <c r="I43" s="124" t="s">
        <v>35</v>
      </c>
      <c r="J43" s="124" t="s">
        <v>35</v>
      </c>
      <c r="K43" s="124" t="s">
        <v>35</v>
      </c>
      <c r="L43" s="115" t="s">
        <v>35</v>
      </c>
      <c r="M43" s="127" t="s">
        <v>35</v>
      </c>
      <c r="N43" s="124" t="s">
        <v>35</v>
      </c>
      <c r="O43" s="124" t="s">
        <v>35</v>
      </c>
      <c r="P43" s="124" t="s">
        <v>35</v>
      </c>
      <c r="Q43" s="121" t="s">
        <v>35</v>
      </c>
      <c r="R43" s="118" t="s">
        <v>35</v>
      </c>
      <c r="S43" s="124" t="s">
        <v>35</v>
      </c>
      <c r="T43" s="124" t="s">
        <v>35</v>
      </c>
      <c r="U43" s="124" t="s">
        <v>35</v>
      </c>
      <c r="V43" s="124" t="s">
        <v>35</v>
      </c>
      <c r="W43" s="124" t="s">
        <v>35</v>
      </c>
      <c r="X43" s="124" t="s">
        <v>35</v>
      </c>
      <c r="Y43" s="124" t="s">
        <v>35</v>
      </c>
      <c r="Z43" s="124" t="s">
        <v>35</v>
      </c>
      <c r="AA43" s="124" t="s">
        <v>35</v>
      </c>
      <c r="AB43" s="124" t="s">
        <v>35</v>
      </c>
      <c r="AC43" s="124" t="s">
        <v>35</v>
      </c>
      <c r="AD43" s="124" t="s">
        <v>35</v>
      </c>
      <c r="AE43" s="124" t="s">
        <v>35</v>
      </c>
      <c r="AF43" s="124" t="s">
        <v>35</v>
      </c>
      <c r="AG43" s="124" t="s">
        <v>35</v>
      </c>
      <c r="AH43" s="124" t="s">
        <v>35</v>
      </c>
      <c r="AI43" s="124" t="s">
        <v>35</v>
      </c>
      <c r="AJ43" s="124" t="s">
        <v>35</v>
      </c>
      <c r="AK43" s="124" t="s">
        <v>35</v>
      </c>
      <c r="AL43" s="124" t="s">
        <v>35</v>
      </c>
      <c r="AM43" s="115" t="s">
        <v>35</v>
      </c>
      <c r="AN43" s="918"/>
      <c r="AO43" s="918"/>
      <c r="AP43" s="918"/>
      <c r="AQ43" s="918"/>
      <c r="AR43" s="918"/>
      <c r="AS43" s="918"/>
      <c r="AT43" s="918"/>
      <c r="AU43" s="918"/>
      <c r="AV43" s="918"/>
      <c r="AW43" s="918"/>
      <c r="AX43" s="918"/>
      <c r="AY43" s="918"/>
      <c r="AZ43" s="403"/>
      <c r="BA43" s="1043" t="s">
        <v>53</v>
      </c>
      <c r="BB43" s="678" t="s">
        <v>49</v>
      </c>
      <c r="BC43" s="111" t="s">
        <v>35</v>
      </c>
      <c r="BD43" s="107" t="s">
        <v>35</v>
      </c>
      <c r="BE43" s="107" t="s">
        <v>35</v>
      </c>
      <c r="BF43" s="107" t="s">
        <v>35</v>
      </c>
      <c r="BG43" s="102" t="s">
        <v>35</v>
      </c>
      <c r="BH43" s="111" t="s">
        <v>35</v>
      </c>
      <c r="BI43" s="107" t="s">
        <v>35</v>
      </c>
      <c r="BJ43" s="107" t="s">
        <v>35</v>
      </c>
      <c r="BK43" s="107" t="s">
        <v>35</v>
      </c>
      <c r="BL43" s="102" t="s">
        <v>35</v>
      </c>
      <c r="BM43" s="111" t="s">
        <v>35</v>
      </c>
      <c r="BN43" s="107" t="s">
        <v>35</v>
      </c>
      <c r="BO43" s="107" t="s">
        <v>35</v>
      </c>
      <c r="BP43" s="107" t="s">
        <v>35</v>
      </c>
      <c r="BQ43" s="102" t="s">
        <v>35</v>
      </c>
      <c r="BR43" s="111" t="s">
        <v>35</v>
      </c>
      <c r="BS43" s="107" t="s">
        <v>35</v>
      </c>
      <c r="BT43" s="107" t="s">
        <v>35</v>
      </c>
      <c r="BU43" s="107" t="s">
        <v>35</v>
      </c>
      <c r="BV43" s="107" t="s">
        <v>35</v>
      </c>
      <c r="BW43" s="107" t="s">
        <v>35</v>
      </c>
      <c r="BX43" s="107" t="s">
        <v>35</v>
      </c>
      <c r="BY43" s="96" t="s">
        <v>35</v>
      </c>
      <c r="BZ43" s="96" t="s">
        <v>35</v>
      </c>
      <c r="CA43" s="96" t="s">
        <v>35</v>
      </c>
      <c r="CB43" s="96" t="s">
        <v>35</v>
      </c>
      <c r="CC43" s="96" t="s">
        <v>35</v>
      </c>
      <c r="CD43" s="96" t="s">
        <v>35</v>
      </c>
      <c r="CE43" s="96" t="s">
        <v>35</v>
      </c>
      <c r="CF43" s="96" t="s">
        <v>35</v>
      </c>
      <c r="CG43" s="96" t="s">
        <v>35</v>
      </c>
      <c r="CH43" s="96" t="s">
        <v>35</v>
      </c>
      <c r="CI43" s="96" t="s">
        <v>35</v>
      </c>
      <c r="CJ43" s="96" t="s">
        <v>35</v>
      </c>
      <c r="CK43" s="96" t="s">
        <v>35</v>
      </c>
      <c r="CL43" s="96" t="s">
        <v>35</v>
      </c>
      <c r="CM43" s="96" t="s">
        <v>35</v>
      </c>
      <c r="CN43" s="68"/>
      <c r="CO43" s="68"/>
      <c r="CP43" s="68"/>
      <c r="CQ43" s="68"/>
      <c r="CR43" s="68"/>
      <c r="CS43" s="68"/>
      <c r="CT43" s="68"/>
      <c r="CU43" s="68"/>
      <c r="CV43" s="68"/>
      <c r="CW43" s="68"/>
      <c r="CX43" s="68"/>
      <c r="CY43" s="68"/>
      <c r="CZ43" s="68"/>
    </row>
    <row r="44" s="575" customFormat="true" ht="15" customHeight="true" x14ac:dyDescent="0.2">
      <c r="A44" s="1056"/>
      <c r="B44" s="436" t="s">
        <v>48</v>
      </c>
      <c r="C44" s="127" t="s">
        <v>35</v>
      </c>
      <c r="D44" s="124" t="s">
        <v>35</v>
      </c>
      <c r="E44" s="124" t="s">
        <v>35</v>
      </c>
      <c r="F44" s="124" t="s">
        <v>35</v>
      </c>
      <c r="G44" s="121" t="s">
        <v>35</v>
      </c>
      <c r="H44" s="118" t="s">
        <v>35</v>
      </c>
      <c r="I44" s="124" t="s">
        <v>35</v>
      </c>
      <c r="J44" s="124" t="s">
        <v>35</v>
      </c>
      <c r="K44" s="124" t="s">
        <v>35</v>
      </c>
      <c r="L44" s="115" t="s">
        <v>35</v>
      </c>
      <c r="M44" s="127" t="s">
        <v>35</v>
      </c>
      <c r="N44" s="124" t="s">
        <v>35</v>
      </c>
      <c r="O44" s="124" t="s">
        <v>35</v>
      </c>
      <c r="P44" s="124" t="s">
        <v>35</v>
      </c>
      <c r="Q44" s="121" t="s">
        <v>35</v>
      </c>
      <c r="R44" s="118" t="s">
        <v>35</v>
      </c>
      <c r="S44" s="124" t="s">
        <v>35</v>
      </c>
      <c r="T44" s="124" t="s">
        <v>35</v>
      </c>
      <c r="U44" s="124" t="s">
        <v>35</v>
      </c>
      <c r="V44" s="124" t="s">
        <v>35</v>
      </c>
      <c r="W44" s="124" t="s">
        <v>35</v>
      </c>
      <c r="X44" s="124" t="s">
        <v>35</v>
      </c>
      <c r="Y44" s="124" t="s">
        <v>35</v>
      </c>
      <c r="Z44" s="124" t="s">
        <v>35</v>
      </c>
      <c r="AA44" s="124" t="s">
        <v>35</v>
      </c>
      <c r="AB44" s="124" t="s">
        <v>35</v>
      </c>
      <c r="AC44" s="124" t="s">
        <v>35</v>
      </c>
      <c r="AD44" s="124" t="s">
        <v>35</v>
      </c>
      <c r="AE44" s="124" t="s">
        <v>35</v>
      </c>
      <c r="AF44" s="124" t="s">
        <v>35</v>
      </c>
      <c r="AG44" s="124" t="s">
        <v>35</v>
      </c>
      <c r="AH44" s="124" t="s">
        <v>35</v>
      </c>
      <c r="AI44" s="124" t="s">
        <v>35</v>
      </c>
      <c r="AJ44" s="124" t="s">
        <v>35</v>
      </c>
      <c r="AK44" s="124" t="s">
        <v>35</v>
      </c>
      <c r="AL44" s="124" t="s">
        <v>35</v>
      </c>
      <c r="AM44" s="115" t="s">
        <v>35</v>
      </c>
      <c r="AN44" s="918"/>
      <c r="AO44" s="918"/>
      <c r="AP44" s="918"/>
      <c r="AQ44" s="918"/>
      <c r="AR44" s="918"/>
      <c r="AS44" s="918"/>
      <c r="AT44" s="918"/>
      <c r="AU44" s="918"/>
      <c r="AV44" s="918"/>
      <c r="AW44" s="918"/>
      <c r="AX44" s="918"/>
      <c r="AY44" s="918"/>
      <c r="AZ44" s="403"/>
      <c r="BA44" s="1043"/>
      <c r="BB44" s="678" t="s">
        <v>48</v>
      </c>
      <c r="BC44" s="111" t="s">
        <v>35</v>
      </c>
      <c r="BD44" s="107" t="s">
        <v>35</v>
      </c>
      <c r="BE44" s="107" t="s">
        <v>35</v>
      </c>
      <c r="BF44" s="107" t="s">
        <v>35</v>
      </c>
      <c r="BG44" s="102" t="s">
        <v>35</v>
      </c>
      <c r="BH44" s="111" t="s">
        <v>35</v>
      </c>
      <c r="BI44" s="107" t="s">
        <v>35</v>
      </c>
      <c r="BJ44" s="107" t="s">
        <v>35</v>
      </c>
      <c r="BK44" s="107" t="s">
        <v>35</v>
      </c>
      <c r="BL44" s="102" t="s">
        <v>35</v>
      </c>
      <c r="BM44" s="111" t="s">
        <v>35</v>
      </c>
      <c r="BN44" s="107" t="s">
        <v>35</v>
      </c>
      <c r="BO44" s="107" t="s">
        <v>35</v>
      </c>
      <c r="BP44" s="107" t="s">
        <v>35</v>
      </c>
      <c r="BQ44" s="102" t="s">
        <v>35</v>
      </c>
      <c r="BR44" s="111" t="s">
        <v>35</v>
      </c>
      <c r="BS44" s="107" t="s">
        <v>35</v>
      </c>
      <c r="BT44" s="107" t="s">
        <v>35</v>
      </c>
      <c r="BU44" s="107" t="s">
        <v>35</v>
      </c>
      <c r="BV44" s="107" t="s">
        <v>35</v>
      </c>
      <c r="BW44" s="107" t="s">
        <v>35</v>
      </c>
      <c r="BX44" s="107" t="s">
        <v>35</v>
      </c>
      <c r="BY44" s="96" t="s">
        <v>35</v>
      </c>
      <c r="BZ44" s="96" t="s">
        <v>35</v>
      </c>
      <c r="CA44" s="96" t="s">
        <v>35</v>
      </c>
      <c r="CB44" s="96" t="s">
        <v>35</v>
      </c>
      <c r="CC44" s="96" t="s">
        <v>35</v>
      </c>
      <c r="CD44" s="96" t="s">
        <v>35</v>
      </c>
      <c r="CE44" s="96" t="s">
        <v>35</v>
      </c>
      <c r="CF44" s="96" t="s">
        <v>35</v>
      </c>
      <c r="CG44" s="96" t="s">
        <v>35</v>
      </c>
      <c r="CH44" s="96" t="s">
        <v>35</v>
      </c>
      <c r="CI44" s="96" t="s">
        <v>35</v>
      </c>
      <c r="CJ44" s="96" t="s">
        <v>35</v>
      </c>
      <c r="CK44" s="96" t="s">
        <v>35</v>
      </c>
      <c r="CL44" s="96" t="s">
        <v>35</v>
      </c>
      <c r="CM44" s="96" t="s">
        <v>35</v>
      </c>
      <c r="CN44" s="68"/>
      <c r="CO44" s="68"/>
      <c r="CP44" s="68"/>
      <c r="CQ44" s="68"/>
      <c r="CR44" s="68"/>
      <c r="CS44" s="68"/>
      <c r="CT44" s="68"/>
      <c r="CU44" s="68"/>
      <c r="CV44" s="68"/>
      <c r="CW44" s="68"/>
      <c r="CX44" s="68"/>
      <c r="CY44" s="68"/>
      <c r="CZ44" s="68"/>
    </row>
    <row r="45" s="575" customFormat="true" ht="15" customHeight="true" x14ac:dyDescent="0.2">
      <c r="A45" s="1056" t="s">
        <v>52</v>
      </c>
      <c r="B45" s="436" t="s">
        <v>49</v>
      </c>
      <c r="C45" s="127" t="s">
        <v>35</v>
      </c>
      <c r="D45" s="124" t="s">
        <v>35</v>
      </c>
      <c r="E45" s="124" t="s">
        <v>35</v>
      </c>
      <c r="F45" s="124" t="s">
        <v>35</v>
      </c>
      <c r="G45" s="121" t="s">
        <v>35</v>
      </c>
      <c r="H45" s="118" t="s">
        <v>35</v>
      </c>
      <c r="I45" s="124" t="s">
        <v>35</v>
      </c>
      <c r="J45" s="124" t="s">
        <v>35</v>
      </c>
      <c r="K45" s="124" t="s">
        <v>35</v>
      </c>
      <c r="L45" s="115" t="s">
        <v>35</v>
      </c>
      <c r="M45" s="127" t="s">
        <v>35</v>
      </c>
      <c r="N45" s="124" t="s">
        <v>35</v>
      </c>
      <c r="O45" s="124" t="s">
        <v>35</v>
      </c>
      <c r="P45" s="124" t="s">
        <v>35</v>
      </c>
      <c r="Q45" s="121" t="s">
        <v>35</v>
      </c>
      <c r="R45" s="118" t="s">
        <v>35</v>
      </c>
      <c r="S45" s="124" t="s">
        <v>35</v>
      </c>
      <c r="T45" s="124" t="s">
        <v>35</v>
      </c>
      <c r="U45" s="124" t="s">
        <v>35</v>
      </c>
      <c r="V45" s="124" t="s">
        <v>35</v>
      </c>
      <c r="W45" s="124" t="s">
        <v>35</v>
      </c>
      <c r="X45" s="124" t="s">
        <v>35</v>
      </c>
      <c r="Y45" s="124" t="s">
        <v>35</v>
      </c>
      <c r="Z45" s="124" t="s">
        <v>35</v>
      </c>
      <c r="AA45" s="124" t="s">
        <v>35</v>
      </c>
      <c r="AB45" s="124" t="s">
        <v>35</v>
      </c>
      <c r="AC45" s="124" t="s">
        <v>35</v>
      </c>
      <c r="AD45" s="124" t="s">
        <v>35</v>
      </c>
      <c r="AE45" s="124" t="s">
        <v>35</v>
      </c>
      <c r="AF45" s="124" t="s">
        <v>35</v>
      </c>
      <c r="AG45" s="124" t="s">
        <v>35</v>
      </c>
      <c r="AH45" s="124" t="s">
        <v>35</v>
      </c>
      <c r="AI45" s="124" t="s">
        <v>35</v>
      </c>
      <c r="AJ45" s="124" t="s">
        <v>35</v>
      </c>
      <c r="AK45" s="124" t="s">
        <v>35</v>
      </c>
      <c r="AL45" s="124" t="s">
        <v>35</v>
      </c>
      <c r="AM45" s="115" t="s">
        <v>35</v>
      </c>
      <c r="AN45" s="918"/>
      <c r="AO45" s="918"/>
      <c r="AP45" s="918"/>
      <c r="AQ45" s="918"/>
      <c r="AR45" s="918"/>
      <c r="AS45" s="918"/>
      <c r="AT45" s="918"/>
      <c r="AU45" s="918"/>
      <c r="AV45" s="918"/>
      <c r="AW45" s="918"/>
      <c r="AX45" s="918"/>
      <c r="AY45" s="918"/>
      <c r="AZ45" s="403"/>
      <c r="BA45" s="1043" t="s">
        <v>52</v>
      </c>
      <c r="BB45" s="678" t="s">
        <v>49</v>
      </c>
      <c r="BC45" s="111" t="s">
        <v>35</v>
      </c>
      <c r="BD45" s="107" t="s">
        <v>35</v>
      </c>
      <c r="BE45" s="107" t="s">
        <v>35</v>
      </c>
      <c r="BF45" s="107" t="s">
        <v>35</v>
      </c>
      <c r="BG45" s="102" t="s">
        <v>35</v>
      </c>
      <c r="BH45" s="111" t="s">
        <v>35</v>
      </c>
      <c r="BI45" s="107" t="s">
        <v>35</v>
      </c>
      <c r="BJ45" s="107" t="s">
        <v>35</v>
      </c>
      <c r="BK45" s="107" t="s">
        <v>35</v>
      </c>
      <c r="BL45" s="102" t="s">
        <v>35</v>
      </c>
      <c r="BM45" s="111" t="s">
        <v>35</v>
      </c>
      <c r="BN45" s="107" t="s">
        <v>35</v>
      </c>
      <c r="BO45" s="107" t="s">
        <v>35</v>
      </c>
      <c r="BP45" s="107" t="s">
        <v>35</v>
      </c>
      <c r="BQ45" s="102" t="s">
        <v>35</v>
      </c>
      <c r="BR45" s="111" t="s">
        <v>35</v>
      </c>
      <c r="BS45" s="107" t="s">
        <v>35</v>
      </c>
      <c r="BT45" s="107" t="s">
        <v>35</v>
      </c>
      <c r="BU45" s="107" t="s">
        <v>35</v>
      </c>
      <c r="BV45" s="107" t="s">
        <v>35</v>
      </c>
      <c r="BW45" s="107" t="s">
        <v>35</v>
      </c>
      <c r="BX45" s="107" t="s">
        <v>35</v>
      </c>
      <c r="BY45" s="96" t="s">
        <v>35</v>
      </c>
      <c r="BZ45" s="96" t="s">
        <v>35</v>
      </c>
      <c r="CA45" s="96" t="s">
        <v>35</v>
      </c>
      <c r="CB45" s="96" t="s">
        <v>35</v>
      </c>
      <c r="CC45" s="96" t="s">
        <v>35</v>
      </c>
      <c r="CD45" s="96" t="s">
        <v>35</v>
      </c>
      <c r="CE45" s="96" t="s">
        <v>35</v>
      </c>
      <c r="CF45" s="96" t="s">
        <v>35</v>
      </c>
      <c r="CG45" s="96" t="s">
        <v>35</v>
      </c>
      <c r="CH45" s="96" t="s">
        <v>35</v>
      </c>
      <c r="CI45" s="96" t="s">
        <v>35</v>
      </c>
      <c r="CJ45" s="96" t="s">
        <v>35</v>
      </c>
      <c r="CK45" s="96" t="s">
        <v>35</v>
      </c>
      <c r="CL45" s="96" t="s">
        <v>35</v>
      </c>
      <c r="CM45" s="96" t="s">
        <v>35</v>
      </c>
      <c r="CN45" s="68"/>
      <c r="CO45" s="68"/>
      <c r="CP45" s="68"/>
      <c r="CQ45" s="68"/>
      <c r="CR45" s="68"/>
      <c r="CS45" s="68"/>
      <c r="CT45" s="68"/>
      <c r="CU45" s="68"/>
      <c r="CV45" s="68"/>
      <c r="CW45" s="68"/>
      <c r="CX45" s="68"/>
      <c r="CY45" s="68"/>
      <c r="CZ45" s="68"/>
    </row>
    <row r="46" s="575" customFormat="true" ht="15" customHeight="true" x14ac:dyDescent="0.2">
      <c r="A46" s="1056"/>
      <c r="B46" s="436" t="s">
        <v>48</v>
      </c>
      <c r="C46" s="127" t="s">
        <v>35</v>
      </c>
      <c r="D46" s="124" t="s">
        <v>35</v>
      </c>
      <c r="E46" s="124" t="s">
        <v>35</v>
      </c>
      <c r="F46" s="124" t="s">
        <v>35</v>
      </c>
      <c r="G46" s="121" t="s">
        <v>35</v>
      </c>
      <c r="H46" s="118" t="s">
        <v>35</v>
      </c>
      <c r="I46" s="124" t="s">
        <v>35</v>
      </c>
      <c r="J46" s="124" t="s">
        <v>35</v>
      </c>
      <c r="K46" s="124" t="s">
        <v>35</v>
      </c>
      <c r="L46" s="115" t="s">
        <v>35</v>
      </c>
      <c r="M46" s="127" t="s">
        <v>35</v>
      </c>
      <c r="N46" s="124" t="s">
        <v>35</v>
      </c>
      <c r="O46" s="124" t="s">
        <v>35</v>
      </c>
      <c r="P46" s="124" t="s">
        <v>35</v>
      </c>
      <c r="Q46" s="121" t="s">
        <v>35</v>
      </c>
      <c r="R46" s="118" t="s">
        <v>35</v>
      </c>
      <c r="S46" s="124" t="s">
        <v>35</v>
      </c>
      <c r="T46" s="124" t="s">
        <v>35</v>
      </c>
      <c r="U46" s="124" t="s">
        <v>35</v>
      </c>
      <c r="V46" s="124" t="s">
        <v>35</v>
      </c>
      <c r="W46" s="124" t="s">
        <v>35</v>
      </c>
      <c r="X46" s="124" t="s">
        <v>35</v>
      </c>
      <c r="Y46" s="124" t="s">
        <v>35</v>
      </c>
      <c r="Z46" s="124" t="s">
        <v>35</v>
      </c>
      <c r="AA46" s="124" t="s">
        <v>35</v>
      </c>
      <c r="AB46" s="124" t="s">
        <v>35</v>
      </c>
      <c r="AC46" s="124" t="s">
        <v>35</v>
      </c>
      <c r="AD46" s="124" t="s">
        <v>35</v>
      </c>
      <c r="AE46" s="124" t="s">
        <v>35</v>
      </c>
      <c r="AF46" s="124" t="s">
        <v>35</v>
      </c>
      <c r="AG46" s="124" t="s">
        <v>35</v>
      </c>
      <c r="AH46" s="124" t="s">
        <v>35</v>
      </c>
      <c r="AI46" s="124" t="s">
        <v>35</v>
      </c>
      <c r="AJ46" s="124" t="s">
        <v>35</v>
      </c>
      <c r="AK46" s="124" t="s">
        <v>35</v>
      </c>
      <c r="AL46" s="124" t="s">
        <v>35</v>
      </c>
      <c r="AM46" s="115" t="s">
        <v>35</v>
      </c>
      <c r="AN46" s="918"/>
      <c r="AO46" s="918"/>
      <c r="AP46" s="918"/>
      <c r="AQ46" s="918"/>
      <c r="AR46" s="918"/>
      <c r="AS46" s="918"/>
      <c r="AT46" s="918"/>
      <c r="AU46" s="918"/>
      <c r="AV46" s="918"/>
      <c r="AW46" s="918"/>
      <c r="AX46" s="918"/>
      <c r="AY46" s="918"/>
      <c r="AZ46" s="403"/>
      <c r="BA46" s="1043"/>
      <c r="BB46" s="678" t="s">
        <v>48</v>
      </c>
      <c r="BC46" s="111" t="s">
        <v>35</v>
      </c>
      <c r="BD46" s="107" t="s">
        <v>35</v>
      </c>
      <c r="BE46" s="107" t="s">
        <v>35</v>
      </c>
      <c r="BF46" s="107" t="s">
        <v>35</v>
      </c>
      <c r="BG46" s="102" t="s">
        <v>35</v>
      </c>
      <c r="BH46" s="111" t="s">
        <v>35</v>
      </c>
      <c r="BI46" s="107" t="s">
        <v>35</v>
      </c>
      <c r="BJ46" s="107" t="s">
        <v>35</v>
      </c>
      <c r="BK46" s="107" t="s">
        <v>35</v>
      </c>
      <c r="BL46" s="102" t="s">
        <v>35</v>
      </c>
      <c r="BM46" s="111" t="s">
        <v>35</v>
      </c>
      <c r="BN46" s="107" t="s">
        <v>35</v>
      </c>
      <c r="BO46" s="107" t="s">
        <v>35</v>
      </c>
      <c r="BP46" s="107" t="s">
        <v>35</v>
      </c>
      <c r="BQ46" s="102" t="s">
        <v>35</v>
      </c>
      <c r="BR46" s="111" t="s">
        <v>35</v>
      </c>
      <c r="BS46" s="107" t="s">
        <v>35</v>
      </c>
      <c r="BT46" s="107" t="s">
        <v>35</v>
      </c>
      <c r="BU46" s="107" t="s">
        <v>35</v>
      </c>
      <c r="BV46" s="107" t="s">
        <v>35</v>
      </c>
      <c r="BW46" s="107" t="s">
        <v>35</v>
      </c>
      <c r="BX46" s="107" t="s">
        <v>35</v>
      </c>
      <c r="BY46" s="96" t="s">
        <v>35</v>
      </c>
      <c r="BZ46" s="96" t="s">
        <v>35</v>
      </c>
      <c r="CA46" s="96" t="s">
        <v>35</v>
      </c>
      <c r="CB46" s="96" t="s">
        <v>35</v>
      </c>
      <c r="CC46" s="96" t="s">
        <v>35</v>
      </c>
      <c r="CD46" s="96" t="s">
        <v>35</v>
      </c>
      <c r="CE46" s="96" t="s">
        <v>35</v>
      </c>
      <c r="CF46" s="96" t="s">
        <v>35</v>
      </c>
      <c r="CG46" s="96" t="s">
        <v>35</v>
      </c>
      <c r="CH46" s="96" t="s">
        <v>35</v>
      </c>
      <c r="CI46" s="96" t="s">
        <v>35</v>
      </c>
      <c r="CJ46" s="96" t="s">
        <v>35</v>
      </c>
      <c r="CK46" s="96" t="s">
        <v>35</v>
      </c>
      <c r="CL46" s="96" t="s">
        <v>35</v>
      </c>
      <c r="CM46" s="96" t="s">
        <v>35</v>
      </c>
      <c r="CN46" s="68"/>
      <c r="CO46" s="68"/>
      <c r="CP46" s="68"/>
      <c r="CQ46" s="68"/>
      <c r="CR46" s="68"/>
      <c r="CS46" s="68"/>
      <c r="CT46" s="68"/>
      <c r="CU46" s="68"/>
      <c r="CV46" s="68"/>
      <c r="CW46" s="68"/>
      <c r="CX46" s="68"/>
      <c r="CY46" s="68"/>
      <c r="CZ46" s="68"/>
    </row>
    <row r="47" s="365" customFormat="true" ht="15" customHeight="true" x14ac:dyDescent="0.2">
      <c r="A47" s="1056" t="s">
        <v>102</v>
      </c>
      <c r="B47" s="436" t="s">
        <v>101</v>
      </c>
      <c r="C47" s="127" t="s">
        <v>35</v>
      </c>
      <c r="D47" s="124" t="s">
        <v>35</v>
      </c>
      <c r="E47" s="124" t="s">
        <v>35</v>
      </c>
      <c r="F47" s="124" t="s">
        <v>35</v>
      </c>
      <c r="G47" s="121" t="s">
        <v>35</v>
      </c>
      <c r="H47" s="118" t="s">
        <v>35</v>
      </c>
      <c r="I47" s="124" t="s">
        <v>35</v>
      </c>
      <c r="J47" s="124" t="s">
        <v>35</v>
      </c>
      <c r="K47" s="124" t="s">
        <v>35</v>
      </c>
      <c r="L47" s="115" t="s">
        <v>35</v>
      </c>
      <c r="M47" s="127" t="s">
        <v>35</v>
      </c>
      <c r="N47" s="124" t="s">
        <v>35</v>
      </c>
      <c r="O47" s="124" t="s">
        <v>35</v>
      </c>
      <c r="P47" s="124" t="s">
        <v>35</v>
      </c>
      <c r="Q47" s="121" t="s">
        <v>35</v>
      </c>
      <c r="R47" s="118" t="s">
        <v>35</v>
      </c>
      <c r="S47" s="124" t="s">
        <v>35</v>
      </c>
      <c r="T47" s="124" t="s">
        <v>35</v>
      </c>
      <c r="U47" s="124" t="s">
        <v>35</v>
      </c>
      <c r="V47" s="124" t="s">
        <v>35</v>
      </c>
      <c r="W47" s="124" t="s">
        <v>35</v>
      </c>
      <c r="X47" s="124" t="s">
        <v>35</v>
      </c>
      <c r="Y47" s="124" t="s">
        <v>35</v>
      </c>
      <c r="Z47" s="124" t="s">
        <v>35</v>
      </c>
      <c r="AA47" s="124" t="s">
        <v>35</v>
      </c>
      <c r="AB47" s="124" t="s">
        <v>35</v>
      </c>
      <c r="AC47" s="124" t="s">
        <v>35</v>
      </c>
      <c r="AD47" s="124" t="s">
        <v>35</v>
      </c>
      <c r="AE47" s="124" t="s">
        <v>35</v>
      </c>
      <c r="AF47" s="124" t="s">
        <v>35</v>
      </c>
      <c r="AG47" s="124" t="s">
        <v>35</v>
      </c>
      <c r="AH47" s="124" t="s">
        <v>35</v>
      </c>
      <c r="AI47" s="124" t="s">
        <v>35</v>
      </c>
      <c r="AJ47" s="124" t="s">
        <v>35</v>
      </c>
      <c r="AK47" s="124" t="s">
        <v>35</v>
      </c>
      <c r="AL47" s="124" t="s">
        <v>35</v>
      </c>
      <c r="AM47" s="115" t="s">
        <v>35</v>
      </c>
      <c r="AN47" s="71"/>
      <c r="AO47" s="71"/>
      <c r="AP47" s="71"/>
      <c r="AQ47" s="71"/>
      <c r="AR47" s="71"/>
      <c r="AS47" s="71"/>
      <c r="AT47" s="71"/>
      <c r="AU47" s="71"/>
      <c r="AV47" s="71"/>
      <c r="AW47" s="71"/>
      <c r="AX47" s="71"/>
      <c r="AY47" s="71"/>
      <c r="AZ47" s="402"/>
      <c r="BA47" s="1043" t="s">
        <v>102</v>
      </c>
      <c r="BB47" s="678" t="s">
        <v>101</v>
      </c>
      <c r="BC47" s="111" t="s">
        <v>35</v>
      </c>
      <c r="BD47" s="107" t="s">
        <v>35</v>
      </c>
      <c r="BE47" s="107" t="s">
        <v>35</v>
      </c>
      <c r="BF47" s="107" t="s">
        <v>35</v>
      </c>
      <c r="BG47" s="102" t="s">
        <v>35</v>
      </c>
      <c r="BH47" s="111" t="s">
        <v>35</v>
      </c>
      <c r="BI47" s="107" t="s">
        <v>35</v>
      </c>
      <c r="BJ47" s="107" t="s">
        <v>35</v>
      </c>
      <c r="BK47" s="107" t="s">
        <v>35</v>
      </c>
      <c r="BL47" s="102" t="s">
        <v>35</v>
      </c>
      <c r="BM47" s="111" t="s">
        <v>35</v>
      </c>
      <c r="BN47" s="107" t="s">
        <v>35</v>
      </c>
      <c r="BO47" s="107" t="s">
        <v>35</v>
      </c>
      <c r="BP47" s="107" t="s">
        <v>35</v>
      </c>
      <c r="BQ47" s="102" t="s">
        <v>35</v>
      </c>
      <c r="BR47" s="111" t="s">
        <v>35</v>
      </c>
      <c r="BS47" s="107" t="s">
        <v>35</v>
      </c>
      <c r="BT47" s="107" t="s">
        <v>35</v>
      </c>
      <c r="BU47" s="107" t="s">
        <v>35</v>
      </c>
      <c r="BV47" s="107" t="s">
        <v>35</v>
      </c>
      <c r="BW47" s="107" t="s">
        <v>35</v>
      </c>
      <c r="BX47" s="107" t="s">
        <v>35</v>
      </c>
      <c r="BY47" s="96" t="s">
        <v>35</v>
      </c>
      <c r="BZ47" s="96" t="s">
        <v>35</v>
      </c>
      <c r="CA47" s="96" t="s">
        <v>35</v>
      </c>
      <c r="CB47" s="96" t="s">
        <v>35</v>
      </c>
      <c r="CC47" s="96" t="s">
        <v>35</v>
      </c>
      <c r="CD47" s="96" t="s">
        <v>35</v>
      </c>
      <c r="CE47" s="96" t="s">
        <v>35</v>
      </c>
      <c r="CF47" s="96" t="s">
        <v>35</v>
      </c>
      <c r="CG47" s="96" t="s">
        <v>35</v>
      </c>
      <c r="CH47" s="96" t="s">
        <v>35</v>
      </c>
      <c r="CI47" s="96" t="s">
        <v>35</v>
      </c>
      <c r="CJ47" s="96" t="s">
        <v>35</v>
      </c>
      <c r="CK47" s="96" t="s">
        <v>35</v>
      </c>
      <c r="CL47" s="96" t="s">
        <v>35</v>
      </c>
      <c r="CM47" s="96" t="s">
        <v>35</v>
      </c>
      <c r="CN47" s="68"/>
      <c r="CO47" s="68"/>
      <c r="CP47" s="68"/>
      <c r="CQ47" s="68"/>
      <c r="CR47" s="68"/>
      <c r="CS47" s="68"/>
      <c r="CT47" s="68"/>
      <c r="CU47" s="68"/>
      <c r="CV47" s="68"/>
      <c r="CW47" s="68"/>
      <c r="CX47" s="68"/>
      <c r="CY47" s="68"/>
      <c r="CZ47" s="68"/>
    </row>
    <row r="48" s="365" customFormat="true" ht="15" customHeight="true" x14ac:dyDescent="0.2">
      <c r="A48" s="1056"/>
      <c r="B48" s="436" t="s">
        <v>100</v>
      </c>
      <c r="C48" s="127" t="s">
        <v>35</v>
      </c>
      <c r="D48" s="124" t="s">
        <v>35</v>
      </c>
      <c r="E48" s="124" t="s">
        <v>35</v>
      </c>
      <c r="F48" s="124" t="s">
        <v>35</v>
      </c>
      <c r="G48" s="121" t="s">
        <v>35</v>
      </c>
      <c r="H48" s="118" t="s">
        <v>35</v>
      </c>
      <c r="I48" s="124" t="s">
        <v>35</v>
      </c>
      <c r="J48" s="124" t="s">
        <v>35</v>
      </c>
      <c r="K48" s="124" t="s">
        <v>35</v>
      </c>
      <c r="L48" s="115" t="s">
        <v>35</v>
      </c>
      <c r="M48" s="127" t="s">
        <v>35</v>
      </c>
      <c r="N48" s="124" t="s">
        <v>35</v>
      </c>
      <c r="O48" s="124" t="s">
        <v>35</v>
      </c>
      <c r="P48" s="124" t="s">
        <v>35</v>
      </c>
      <c r="Q48" s="121" t="s">
        <v>35</v>
      </c>
      <c r="R48" s="118" t="s">
        <v>35</v>
      </c>
      <c r="S48" s="124" t="s">
        <v>35</v>
      </c>
      <c r="T48" s="124" t="s">
        <v>35</v>
      </c>
      <c r="U48" s="124" t="s">
        <v>35</v>
      </c>
      <c r="V48" s="124" t="s">
        <v>35</v>
      </c>
      <c r="W48" s="124" t="s">
        <v>35</v>
      </c>
      <c r="X48" s="124" t="s">
        <v>35</v>
      </c>
      <c r="Y48" s="124" t="s">
        <v>35</v>
      </c>
      <c r="Z48" s="124" t="s">
        <v>35</v>
      </c>
      <c r="AA48" s="124" t="s">
        <v>35</v>
      </c>
      <c r="AB48" s="124" t="s">
        <v>35</v>
      </c>
      <c r="AC48" s="124" t="s">
        <v>35</v>
      </c>
      <c r="AD48" s="124" t="s">
        <v>35</v>
      </c>
      <c r="AE48" s="124" t="s">
        <v>35</v>
      </c>
      <c r="AF48" s="124" t="s">
        <v>35</v>
      </c>
      <c r="AG48" s="124" t="s">
        <v>35</v>
      </c>
      <c r="AH48" s="124" t="s">
        <v>35</v>
      </c>
      <c r="AI48" s="124" t="s">
        <v>35</v>
      </c>
      <c r="AJ48" s="124" t="s">
        <v>35</v>
      </c>
      <c r="AK48" s="124" t="s">
        <v>35</v>
      </c>
      <c r="AL48" s="124" t="s">
        <v>35</v>
      </c>
      <c r="AM48" s="115" t="s">
        <v>35</v>
      </c>
      <c r="AN48" s="71"/>
      <c r="AO48" s="71"/>
      <c r="AP48" s="71"/>
      <c r="AQ48" s="71"/>
      <c r="AR48" s="71"/>
      <c r="AS48" s="71"/>
      <c r="AT48" s="71"/>
      <c r="AU48" s="71"/>
      <c r="AV48" s="71"/>
      <c r="AW48" s="71"/>
      <c r="AX48" s="71"/>
      <c r="AY48" s="71"/>
      <c r="AZ48" s="402"/>
      <c r="BA48" s="1043"/>
      <c r="BB48" s="678" t="s">
        <v>100</v>
      </c>
      <c r="BC48" s="111" t="s">
        <v>35</v>
      </c>
      <c r="BD48" s="107" t="s">
        <v>35</v>
      </c>
      <c r="BE48" s="107" t="s">
        <v>35</v>
      </c>
      <c r="BF48" s="107" t="s">
        <v>35</v>
      </c>
      <c r="BG48" s="102" t="s">
        <v>35</v>
      </c>
      <c r="BH48" s="111" t="s">
        <v>35</v>
      </c>
      <c r="BI48" s="107" t="s">
        <v>35</v>
      </c>
      <c r="BJ48" s="107" t="s">
        <v>35</v>
      </c>
      <c r="BK48" s="107" t="s">
        <v>35</v>
      </c>
      <c r="BL48" s="102" t="s">
        <v>35</v>
      </c>
      <c r="BM48" s="111" t="s">
        <v>35</v>
      </c>
      <c r="BN48" s="107" t="s">
        <v>35</v>
      </c>
      <c r="BO48" s="107" t="s">
        <v>35</v>
      </c>
      <c r="BP48" s="107" t="s">
        <v>35</v>
      </c>
      <c r="BQ48" s="102" t="s">
        <v>35</v>
      </c>
      <c r="BR48" s="111" t="s">
        <v>35</v>
      </c>
      <c r="BS48" s="107" t="s">
        <v>35</v>
      </c>
      <c r="BT48" s="107" t="s">
        <v>35</v>
      </c>
      <c r="BU48" s="107" t="s">
        <v>35</v>
      </c>
      <c r="BV48" s="107" t="s">
        <v>35</v>
      </c>
      <c r="BW48" s="107" t="s">
        <v>35</v>
      </c>
      <c r="BX48" s="107" t="s">
        <v>35</v>
      </c>
      <c r="BY48" s="96" t="s">
        <v>35</v>
      </c>
      <c r="BZ48" s="96" t="s">
        <v>35</v>
      </c>
      <c r="CA48" s="96" t="s">
        <v>35</v>
      </c>
      <c r="CB48" s="96" t="s">
        <v>35</v>
      </c>
      <c r="CC48" s="96" t="s">
        <v>35</v>
      </c>
      <c r="CD48" s="96" t="s">
        <v>35</v>
      </c>
      <c r="CE48" s="96" t="s">
        <v>35</v>
      </c>
      <c r="CF48" s="96" t="s">
        <v>35</v>
      </c>
      <c r="CG48" s="96" t="s">
        <v>35</v>
      </c>
      <c r="CH48" s="96" t="s">
        <v>35</v>
      </c>
      <c r="CI48" s="96" t="s">
        <v>35</v>
      </c>
      <c r="CJ48" s="96" t="s">
        <v>35</v>
      </c>
      <c r="CK48" s="96" t="s">
        <v>35</v>
      </c>
      <c r="CL48" s="96" t="s">
        <v>35</v>
      </c>
      <c r="CM48" s="96" t="s">
        <v>35</v>
      </c>
      <c r="CN48" s="68"/>
      <c r="CO48" s="68"/>
      <c r="CP48" s="68"/>
      <c r="CQ48" s="68"/>
      <c r="CR48" s="68"/>
      <c r="CS48" s="68"/>
      <c r="CT48" s="68"/>
      <c r="CU48" s="68"/>
      <c r="CV48" s="68"/>
      <c r="CW48" s="68"/>
      <c r="CX48" s="68"/>
      <c r="CY48" s="68"/>
      <c r="CZ48" s="68"/>
    </row>
    <row r="49" s="365" customFormat="true" ht="15" customHeight="true" x14ac:dyDescent="0.2">
      <c r="A49" s="1056"/>
      <c r="B49" s="436" t="s">
        <v>68</v>
      </c>
      <c r="C49" s="127" t="s">
        <v>35</v>
      </c>
      <c r="D49" s="124" t="s">
        <v>35</v>
      </c>
      <c r="E49" s="124" t="s">
        <v>35</v>
      </c>
      <c r="F49" s="124" t="s">
        <v>35</v>
      </c>
      <c r="G49" s="121" t="s">
        <v>35</v>
      </c>
      <c r="H49" s="118" t="s">
        <v>35</v>
      </c>
      <c r="I49" s="124" t="s">
        <v>35</v>
      </c>
      <c r="J49" s="124" t="s">
        <v>35</v>
      </c>
      <c r="K49" s="124" t="s">
        <v>35</v>
      </c>
      <c r="L49" s="115" t="s">
        <v>35</v>
      </c>
      <c r="M49" s="127" t="s">
        <v>35</v>
      </c>
      <c r="N49" s="124" t="s">
        <v>35</v>
      </c>
      <c r="O49" s="124" t="s">
        <v>35</v>
      </c>
      <c r="P49" s="124" t="s">
        <v>35</v>
      </c>
      <c r="Q49" s="121" t="s">
        <v>35</v>
      </c>
      <c r="R49" s="118" t="s">
        <v>35</v>
      </c>
      <c r="S49" s="124" t="s">
        <v>35</v>
      </c>
      <c r="T49" s="124" t="s">
        <v>35</v>
      </c>
      <c r="U49" s="124" t="s">
        <v>35</v>
      </c>
      <c r="V49" s="124" t="s">
        <v>35</v>
      </c>
      <c r="W49" s="124" t="s">
        <v>35</v>
      </c>
      <c r="X49" s="124" t="s">
        <v>35</v>
      </c>
      <c r="Y49" s="124" t="s">
        <v>35</v>
      </c>
      <c r="Z49" s="124" t="s">
        <v>35</v>
      </c>
      <c r="AA49" s="124" t="s">
        <v>35</v>
      </c>
      <c r="AB49" s="124" t="s">
        <v>35</v>
      </c>
      <c r="AC49" s="124" t="s">
        <v>35</v>
      </c>
      <c r="AD49" s="124" t="s">
        <v>35</v>
      </c>
      <c r="AE49" s="124" t="s">
        <v>35</v>
      </c>
      <c r="AF49" s="124" t="s">
        <v>35</v>
      </c>
      <c r="AG49" s="124" t="s">
        <v>35</v>
      </c>
      <c r="AH49" s="124" t="s">
        <v>35</v>
      </c>
      <c r="AI49" s="124" t="s">
        <v>35</v>
      </c>
      <c r="AJ49" s="124" t="s">
        <v>35</v>
      </c>
      <c r="AK49" s="124" t="s">
        <v>35</v>
      </c>
      <c r="AL49" s="124" t="s">
        <v>35</v>
      </c>
      <c r="AM49" s="115" t="s">
        <v>35</v>
      </c>
      <c r="AN49" s="71"/>
      <c r="AO49" s="71"/>
      <c r="AP49" s="71"/>
      <c r="AQ49" s="71"/>
      <c r="AR49" s="71"/>
      <c r="AS49" s="71"/>
      <c r="AT49" s="71"/>
      <c r="AU49" s="71"/>
      <c r="AV49" s="71"/>
      <c r="AW49" s="71"/>
      <c r="AX49" s="71"/>
      <c r="AY49" s="71"/>
      <c r="AZ49" s="402"/>
      <c r="BA49" s="1043"/>
      <c r="BB49" s="678" t="s">
        <v>68</v>
      </c>
      <c r="BC49" s="111" t="s">
        <v>35</v>
      </c>
      <c r="BD49" s="107" t="s">
        <v>35</v>
      </c>
      <c r="BE49" s="107" t="s">
        <v>35</v>
      </c>
      <c r="BF49" s="107" t="s">
        <v>35</v>
      </c>
      <c r="BG49" s="102" t="s">
        <v>35</v>
      </c>
      <c r="BH49" s="111" t="s">
        <v>35</v>
      </c>
      <c r="BI49" s="107" t="s">
        <v>35</v>
      </c>
      <c r="BJ49" s="107" t="s">
        <v>35</v>
      </c>
      <c r="BK49" s="107" t="s">
        <v>35</v>
      </c>
      <c r="BL49" s="102" t="s">
        <v>35</v>
      </c>
      <c r="BM49" s="111" t="s">
        <v>35</v>
      </c>
      <c r="BN49" s="107" t="s">
        <v>35</v>
      </c>
      <c r="BO49" s="107" t="s">
        <v>35</v>
      </c>
      <c r="BP49" s="107" t="s">
        <v>35</v>
      </c>
      <c r="BQ49" s="102" t="s">
        <v>35</v>
      </c>
      <c r="BR49" s="111" t="s">
        <v>35</v>
      </c>
      <c r="BS49" s="107" t="s">
        <v>35</v>
      </c>
      <c r="BT49" s="107" t="s">
        <v>35</v>
      </c>
      <c r="BU49" s="107" t="s">
        <v>35</v>
      </c>
      <c r="BV49" s="107" t="s">
        <v>35</v>
      </c>
      <c r="BW49" s="107" t="s">
        <v>35</v>
      </c>
      <c r="BX49" s="107" t="s">
        <v>35</v>
      </c>
      <c r="BY49" s="96" t="s">
        <v>35</v>
      </c>
      <c r="BZ49" s="96" t="s">
        <v>35</v>
      </c>
      <c r="CA49" s="96" t="s">
        <v>35</v>
      </c>
      <c r="CB49" s="96" t="s">
        <v>35</v>
      </c>
      <c r="CC49" s="96" t="s">
        <v>35</v>
      </c>
      <c r="CD49" s="96" t="s">
        <v>35</v>
      </c>
      <c r="CE49" s="96" t="s">
        <v>35</v>
      </c>
      <c r="CF49" s="96" t="s">
        <v>35</v>
      </c>
      <c r="CG49" s="96" t="s">
        <v>35</v>
      </c>
      <c r="CH49" s="96" t="s">
        <v>35</v>
      </c>
      <c r="CI49" s="96" t="s">
        <v>35</v>
      </c>
      <c r="CJ49" s="96" t="s">
        <v>35</v>
      </c>
      <c r="CK49" s="96" t="s">
        <v>35</v>
      </c>
      <c r="CL49" s="96" t="s">
        <v>35</v>
      </c>
      <c r="CM49" s="96" t="s">
        <v>35</v>
      </c>
      <c r="CN49" s="68"/>
      <c r="CO49" s="68"/>
      <c r="CP49" s="68"/>
      <c r="CQ49" s="68"/>
      <c r="CR49" s="68"/>
      <c r="CS49" s="68"/>
      <c r="CT49" s="68"/>
      <c r="CU49" s="68"/>
      <c r="CV49" s="68"/>
      <c r="CW49" s="68"/>
      <c r="CX49" s="68"/>
      <c r="CY49" s="68"/>
      <c r="CZ49" s="68"/>
    </row>
    <row r="50" s="365" customFormat="true" ht="15" customHeight="true" x14ac:dyDescent="0.2">
      <c r="A50" s="1056" t="s">
        <v>103</v>
      </c>
      <c r="B50" s="436" t="s">
        <v>101</v>
      </c>
      <c r="C50" s="127" t="s">
        <v>35</v>
      </c>
      <c r="D50" s="124" t="s">
        <v>35</v>
      </c>
      <c r="E50" s="124" t="s">
        <v>35</v>
      </c>
      <c r="F50" s="124" t="s">
        <v>35</v>
      </c>
      <c r="G50" s="121" t="s">
        <v>35</v>
      </c>
      <c r="H50" s="118" t="s">
        <v>35</v>
      </c>
      <c r="I50" s="124" t="s">
        <v>35</v>
      </c>
      <c r="J50" s="124" t="s">
        <v>35</v>
      </c>
      <c r="K50" s="124" t="s">
        <v>35</v>
      </c>
      <c r="L50" s="115" t="s">
        <v>35</v>
      </c>
      <c r="M50" s="127" t="s">
        <v>35</v>
      </c>
      <c r="N50" s="124" t="s">
        <v>35</v>
      </c>
      <c r="O50" s="124" t="s">
        <v>35</v>
      </c>
      <c r="P50" s="124" t="s">
        <v>35</v>
      </c>
      <c r="Q50" s="121" t="s">
        <v>35</v>
      </c>
      <c r="R50" s="118" t="s">
        <v>35</v>
      </c>
      <c r="S50" s="124" t="s">
        <v>35</v>
      </c>
      <c r="T50" s="124" t="s">
        <v>35</v>
      </c>
      <c r="U50" s="124" t="s">
        <v>35</v>
      </c>
      <c r="V50" s="124" t="s">
        <v>35</v>
      </c>
      <c r="W50" s="124" t="s">
        <v>35</v>
      </c>
      <c r="X50" s="124" t="s">
        <v>35</v>
      </c>
      <c r="Y50" s="124" t="s">
        <v>35</v>
      </c>
      <c r="Z50" s="124" t="s">
        <v>35</v>
      </c>
      <c r="AA50" s="124" t="s">
        <v>35</v>
      </c>
      <c r="AB50" s="124" t="s">
        <v>35</v>
      </c>
      <c r="AC50" s="124" t="s">
        <v>35</v>
      </c>
      <c r="AD50" s="124" t="s">
        <v>35</v>
      </c>
      <c r="AE50" s="124" t="s">
        <v>35</v>
      </c>
      <c r="AF50" s="124" t="s">
        <v>35</v>
      </c>
      <c r="AG50" s="124" t="s">
        <v>35</v>
      </c>
      <c r="AH50" s="124" t="s">
        <v>35</v>
      </c>
      <c r="AI50" s="124" t="s">
        <v>35</v>
      </c>
      <c r="AJ50" s="124" t="s">
        <v>35</v>
      </c>
      <c r="AK50" s="124" t="s">
        <v>35</v>
      </c>
      <c r="AL50" s="124" t="s">
        <v>35</v>
      </c>
      <c r="AM50" s="115" t="s">
        <v>35</v>
      </c>
      <c r="AN50" s="71"/>
      <c r="AO50" s="71"/>
      <c r="AP50" s="71"/>
      <c r="AQ50" s="71"/>
      <c r="AR50" s="71"/>
      <c r="AS50" s="71"/>
      <c r="AT50" s="71"/>
      <c r="AU50" s="71"/>
      <c r="AV50" s="71"/>
      <c r="AW50" s="71"/>
      <c r="AX50" s="71"/>
      <c r="AY50" s="71"/>
      <c r="AZ50" s="402"/>
      <c r="BA50" s="1043" t="s">
        <v>103</v>
      </c>
      <c r="BB50" s="678" t="s">
        <v>101</v>
      </c>
      <c r="BC50" s="111" t="s">
        <v>35</v>
      </c>
      <c r="BD50" s="107" t="s">
        <v>35</v>
      </c>
      <c r="BE50" s="107" t="s">
        <v>35</v>
      </c>
      <c r="BF50" s="107" t="s">
        <v>35</v>
      </c>
      <c r="BG50" s="102" t="s">
        <v>35</v>
      </c>
      <c r="BH50" s="111" t="s">
        <v>35</v>
      </c>
      <c r="BI50" s="107" t="s">
        <v>35</v>
      </c>
      <c r="BJ50" s="107" t="s">
        <v>35</v>
      </c>
      <c r="BK50" s="107" t="s">
        <v>35</v>
      </c>
      <c r="BL50" s="102" t="s">
        <v>35</v>
      </c>
      <c r="BM50" s="111" t="s">
        <v>35</v>
      </c>
      <c r="BN50" s="107" t="s">
        <v>35</v>
      </c>
      <c r="BO50" s="107" t="s">
        <v>35</v>
      </c>
      <c r="BP50" s="107" t="s">
        <v>35</v>
      </c>
      <c r="BQ50" s="102" t="s">
        <v>35</v>
      </c>
      <c r="BR50" s="111" t="s">
        <v>35</v>
      </c>
      <c r="BS50" s="107" t="s">
        <v>35</v>
      </c>
      <c r="BT50" s="107" t="s">
        <v>35</v>
      </c>
      <c r="BU50" s="107" t="s">
        <v>35</v>
      </c>
      <c r="BV50" s="107" t="s">
        <v>35</v>
      </c>
      <c r="BW50" s="107" t="s">
        <v>35</v>
      </c>
      <c r="BX50" s="107" t="s">
        <v>35</v>
      </c>
      <c r="BY50" s="96" t="s">
        <v>35</v>
      </c>
      <c r="BZ50" s="96" t="s">
        <v>35</v>
      </c>
      <c r="CA50" s="96" t="s">
        <v>35</v>
      </c>
      <c r="CB50" s="96" t="s">
        <v>35</v>
      </c>
      <c r="CC50" s="96" t="s">
        <v>35</v>
      </c>
      <c r="CD50" s="96" t="s">
        <v>35</v>
      </c>
      <c r="CE50" s="96" t="s">
        <v>35</v>
      </c>
      <c r="CF50" s="96" t="s">
        <v>35</v>
      </c>
      <c r="CG50" s="96" t="s">
        <v>35</v>
      </c>
      <c r="CH50" s="96" t="s">
        <v>35</v>
      </c>
      <c r="CI50" s="96" t="s">
        <v>35</v>
      </c>
      <c r="CJ50" s="96" t="s">
        <v>35</v>
      </c>
      <c r="CK50" s="96" t="s">
        <v>35</v>
      </c>
      <c r="CL50" s="96" t="s">
        <v>35</v>
      </c>
      <c r="CM50" s="96" t="s">
        <v>35</v>
      </c>
      <c r="CN50" s="68"/>
      <c r="CO50" s="68"/>
      <c r="CP50" s="68"/>
      <c r="CQ50" s="68"/>
      <c r="CR50" s="68"/>
      <c r="CS50" s="68"/>
      <c r="CT50" s="68"/>
      <c r="CU50" s="68"/>
      <c r="CV50" s="68"/>
      <c r="CW50" s="68"/>
      <c r="CX50" s="68"/>
      <c r="CY50" s="68"/>
      <c r="CZ50" s="68"/>
    </row>
    <row r="51" s="365" customFormat="true" ht="15" customHeight="true" x14ac:dyDescent="0.2">
      <c r="A51" s="1056"/>
      <c r="B51" s="436" t="s">
        <v>100</v>
      </c>
      <c r="C51" s="127" t="s">
        <v>35</v>
      </c>
      <c r="D51" s="124" t="s">
        <v>35</v>
      </c>
      <c r="E51" s="124" t="s">
        <v>35</v>
      </c>
      <c r="F51" s="124" t="s">
        <v>35</v>
      </c>
      <c r="G51" s="121" t="s">
        <v>35</v>
      </c>
      <c r="H51" s="118" t="s">
        <v>35</v>
      </c>
      <c r="I51" s="124" t="s">
        <v>35</v>
      </c>
      <c r="J51" s="124" t="s">
        <v>35</v>
      </c>
      <c r="K51" s="124" t="s">
        <v>35</v>
      </c>
      <c r="L51" s="115" t="s">
        <v>35</v>
      </c>
      <c r="M51" s="127" t="s">
        <v>35</v>
      </c>
      <c r="N51" s="124" t="s">
        <v>35</v>
      </c>
      <c r="O51" s="124" t="s">
        <v>35</v>
      </c>
      <c r="P51" s="124" t="s">
        <v>35</v>
      </c>
      <c r="Q51" s="121" t="s">
        <v>35</v>
      </c>
      <c r="R51" s="118" t="s">
        <v>35</v>
      </c>
      <c r="S51" s="124" t="s">
        <v>35</v>
      </c>
      <c r="T51" s="124" t="s">
        <v>35</v>
      </c>
      <c r="U51" s="124" t="s">
        <v>35</v>
      </c>
      <c r="V51" s="124" t="s">
        <v>35</v>
      </c>
      <c r="W51" s="124" t="s">
        <v>35</v>
      </c>
      <c r="X51" s="124" t="s">
        <v>35</v>
      </c>
      <c r="Y51" s="124" t="s">
        <v>35</v>
      </c>
      <c r="Z51" s="124" t="s">
        <v>35</v>
      </c>
      <c r="AA51" s="124" t="s">
        <v>35</v>
      </c>
      <c r="AB51" s="124" t="s">
        <v>35</v>
      </c>
      <c r="AC51" s="124" t="s">
        <v>35</v>
      </c>
      <c r="AD51" s="124" t="s">
        <v>35</v>
      </c>
      <c r="AE51" s="124" t="s">
        <v>35</v>
      </c>
      <c r="AF51" s="124" t="s">
        <v>35</v>
      </c>
      <c r="AG51" s="124" t="s">
        <v>35</v>
      </c>
      <c r="AH51" s="124" t="s">
        <v>35</v>
      </c>
      <c r="AI51" s="124" t="s">
        <v>35</v>
      </c>
      <c r="AJ51" s="124" t="s">
        <v>35</v>
      </c>
      <c r="AK51" s="124" t="s">
        <v>35</v>
      </c>
      <c r="AL51" s="124" t="s">
        <v>35</v>
      </c>
      <c r="AM51" s="115" t="s">
        <v>35</v>
      </c>
      <c r="AN51" s="71"/>
      <c r="AO51" s="71"/>
      <c r="AP51" s="71"/>
      <c r="AQ51" s="71"/>
      <c r="AR51" s="71"/>
      <c r="AS51" s="71"/>
      <c r="AT51" s="71"/>
      <c r="AU51" s="71"/>
      <c r="AV51" s="71"/>
      <c r="AW51" s="71"/>
      <c r="AX51" s="71"/>
      <c r="AY51" s="71"/>
      <c r="AZ51" s="402"/>
      <c r="BA51" s="1043"/>
      <c r="BB51" s="678" t="s">
        <v>100</v>
      </c>
      <c r="BC51" s="111" t="s">
        <v>35</v>
      </c>
      <c r="BD51" s="107" t="s">
        <v>35</v>
      </c>
      <c r="BE51" s="107" t="s">
        <v>35</v>
      </c>
      <c r="BF51" s="107" t="s">
        <v>35</v>
      </c>
      <c r="BG51" s="102" t="s">
        <v>35</v>
      </c>
      <c r="BH51" s="111" t="s">
        <v>35</v>
      </c>
      <c r="BI51" s="107" t="s">
        <v>35</v>
      </c>
      <c r="BJ51" s="107" t="s">
        <v>35</v>
      </c>
      <c r="BK51" s="107" t="s">
        <v>35</v>
      </c>
      <c r="BL51" s="102" t="s">
        <v>35</v>
      </c>
      <c r="BM51" s="111" t="s">
        <v>35</v>
      </c>
      <c r="BN51" s="107" t="s">
        <v>35</v>
      </c>
      <c r="BO51" s="107" t="s">
        <v>35</v>
      </c>
      <c r="BP51" s="107" t="s">
        <v>35</v>
      </c>
      <c r="BQ51" s="102" t="s">
        <v>35</v>
      </c>
      <c r="BR51" s="111" t="s">
        <v>35</v>
      </c>
      <c r="BS51" s="107" t="s">
        <v>35</v>
      </c>
      <c r="BT51" s="107" t="s">
        <v>35</v>
      </c>
      <c r="BU51" s="107" t="s">
        <v>35</v>
      </c>
      <c r="BV51" s="107" t="s">
        <v>35</v>
      </c>
      <c r="BW51" s="107" t="s">
        <v>35</v>
      </c>
      <c r="BX51" s="107" t="s">
        <v>35</v>
      </c>
      <c r="BY51" s="96" t="s">
        <v>35</v>
      </c>
      <c r="BZ51" s="96" t="s">
        <v>35</v>
      </c>
      <c r="CA51" s="96" t="s">
        <v>35</v>
      </c>
      <c r="CB51" s="96" t="s">
        <v>35</v>
      </c>
      <c r="CC51" s="96" t="s">
        <v>35</v>
      </c>
      <c r="CD51" s="96" t="s">
        <v>35</v>
      </c>
      <c r="CE51" s="96" t="s">
        <v>35</v>
      </c>
      <c r="CF51" s="96" t="s">
        <v>35</v>
      </c>
      <c r="CG51" s="96" t="s">
        <v>35</v>
      </c>
      <c r="CH51" s="96" t="s">
        <v>35</v>
      </c>
      <c r="CI51" s="96" t="s">
        <v>35</v>
      </c>
      <c r="CJ51" s="96" t="s">
        <v>35</v>
      </c>
      <c r="CK51" s="96" t="s">
        <v>35</v>
      </c>
      <c r="CL51" s="96" t="s">
        <v>35</v>
      </c>
      <c r="CM51" s="96" t="s">
        <v>35</v>
      </c>
      <c r="CN51" s="68"/>
      <c r="CO51" s="68"/>
      <c r="CP51" s="68"/>
      <c r="CQ51" s="68"/>
      <c r="CR51" s="68"/>
      <c r="CS51" s="68"/>
      <c r="CT51" s="68"/>
      <c r="CU51" s="68"/>
      <c r="CV51" s="68"/>
      <c r="CW51" s="68"/>
      <c r="CX51" s="68"/>
      <c r="CY51" s="68"/>
      <c r="CZ51" s="68"/>
    </row>
    <row r="52" s="365" customFormat="true" ht="15" customHeight="true" x14ac:dyDescent="0.2">
      <c r="A52" s="1056"/>
      <c r="B52" s="436" t="s">
        <v>68</v>
      </c>
      <c r="C52" s="127" t="s">
        <v>35</v>
      </c>
      <c r="D52" s="124" t="s">
        <v>35</v>
      </c>
      <c r="E52" s="124" t="s">
        <v>35</v>
      </c>
      <c r="F52" s="124" t="s">
        <v>35</v>
      </c>
      <c r="G52" s="121" t="s">
        <v>35</v>
      </c>
      <c r="H52" s="118" t="s">
        <v>35</v>
      </c>
      <c r="I52" s="124" t="s">
        <v>35</v>
      </c>
      <c r="J52" s="124" t="s">
        <v>35</v>
      </c>
      <c r="K52" s="124" t="s">
        <v>35</v>
      </c>
      <c r="L52" s="115" t="s">
        <v>35</v>
      </c>
      <c r="M52" s="127" t="s">
        <v>35</v>
      </c>
      <c r="N52" s="124" t="s">
        <v>35</v>
      </c>
      <c r="O52" s="124" t="s">
        <v>35</v>
      </c>
      <c r="P52" s="124" t="s">
        <v>35</v>
      </c>
      <c r="Q52" s="121" t="s">
        <v>35</v>
      </c>
      <c r="R52" s="118" t="s">
        <v>35</v>
      </c>
      <c r="S52" s="124" t="s">
        <v>35</v>
      </c>
      <c r="T52" s="124" t="s">
        <v>35</v>
      </c>
      <c r="U52" s="124" t="s">
        <v>35</v>
      </c>
      <c r="V52" s="124" t="s">
        <v>35</v>
      </c>
      <c r="W52" s="124" t="s">
        <v>35</v>
      </c>
      <c r="X52" s="124" t="s">
        <v>35</v>
      </c>
      <c r="Y52" s="124" t="s">
        <v>35</v>
      </c>
      <c r="Z52" s="124" t="s">
        <v>35</v>
      </c>
      <c r="AA52" s="124" t="s">
        <v>35</v>
      </c>
      <c r="AB52" s="124" t="s">
        <v>35</v>
      </c>
      <c r="AC52" s="124" t="s">
        <v>35</v>
      </c>
      <c r="AD52" s="124" t="s">
        <v>35</v>
      </c>
      <c r="AE52" s="124" t="s">
        <v>35</v>
      </c>
      <c r="AF52" s="124" t="s">
        <v>35</v>
      </c>
      <c r="AG52" s="124" t="s">
        <v>35</v>
      </c>
      <c r="AH52" s="124" t="s">
        <v>35</v>
      </c>
      <c r="AI52" s="124" t="s">
        <v>35</v>
      </c>
      <c r="AJ52" s="124" t="s">
        <v>35</v>
      </c>
      <c r="AK52" s="124" t="s">
        <v>35</v>
      </c>
      <c r="AL52" s="124" t="s">
        <v>35</v>
      </c>
      <c r="AM52" s="115" t="s">
        <v>35</v>
      </c>
      <c r="AN52" s="71"/>
      <c r="AO52" s="71"/>
      <c r="AP52" s="71"/>
      <c r="AQ52" s="71"/>
      <c r="AR52" s="71"/>
      <c r="AS52" s="71"/>
      <c r="AT52" s="71"/>
      <c r="AU52" s="71"/>
      <c r="AV52" s="71"/>
      <c r="AW52" s="71"/>
      <c r="AX52" s="71"/>
      <c r="AY52" s="71"/>
      <c r="AZ52" s="402"/>
      <c r="BA52" s="1043"/>
      <c r="BB52" s="678" t="s">
        <v>68</v>
      </c>
      <c r="BC52" s="111" t="s">
        <v>35</v>
      </c>
      <c r="BD52" s="107" t="s">
        <v>35</v>
      </c>
      <c r="BE52" s="107" t="s">
        <v>35</v>
      </c>
      <c r="BF52" s="107" t="s">
        <v>35</v>
      </c>
      <c r="BG52" s="102" t="s">
        <v>35</v>
      </c>
      <c r="BH52" s="111" t="s">
        <v>35</v>
      </c>
      <c r="BI52" s="107" t="s">
        <v>35</v>
      </c>
      <c r="BJ52" s="107" t="s">
        <v>35</v>
      </c>
      <c r="BK52" s="107" t="s">
        <v>35</v>
      </c>
      <c r="BL52" s="102" t="s">
        <v>35</v>
      </c>
      <c r="BM52" s="111" t="s">
        <v>35</v>
      </c>
      <c r="BN52" s="107" t="s">
        <v>35</v>
      </c>
      <c r="BO52" s="107" t="s">
        <v>35</v>
      </c>
      <c r="BP52" s="107" t="s">
        <v>35</v>
      </c>
      <c r="BQ52" s="102" t="s">
        <v>35</v>
      </c>
      <c r="BR52" s="111" t="s">
        <v>35</v>
      </c>
      <c r="BS52" s="107" t="s">
        <v>35</v>
      </c>
      <c r="BT52" s="107" t="s">
        <v>35</v>
      </c>
      <c r="BU52" s="107" t="s">
        <v>35</v>
      </c>
      <c r="BV52" s="107" t="s">
        <v>35</v>
      </c>
      <c r="BW52" s="107" t="s">
        <v>35</v>
      </c>
      <c r="BX52" s="107" t="s">
        <v>35</v>
      </c>
      <c r="BY52" s="96" t="s">
        <v>35</v>
      </c>
      <c r="BZ52" s="96" t="s">
        <v>35</v>
      </c>
      <c r="CA52" s="96" t="s">
        <v>35</v>
      </c>
      <c r="CB52" s="96" t="s">
        <v>35</v>
      </c>
      <c r="CC52" s="96" t="s">
        <v>35</v>
      </c>
      <c r="CD52" s="96" t="s">
        <v>35</v>
      </c>
      <c r="CE52" s="96" t="s">
        <v>35</v>
      </c>
      <c r="CF52" s="96" t="s">
        <v>35</v>
      </c>
      <c r="CG52" s="96" t="s">
        <v>35</v>
      </c>
      <c r="CH52" s="96" t="s">
        <v>35</v>
      </c>
      <c r="CI52" s="96" t="s">
        <v>35</v>
      </c>
      <c r="CJ52" s="96" t="s">
        <v>35</v>
      </c>
      <c r="CK52" s="96" t="s">
        <v>35</v>
      </c>
      <c r="CL52" s="96" t="s">
        <v>35</v>
      </c>
      <c r="CM52" s="96" t="s">
        <v>35</v>
      </c>
      <c r="CN52" s="68"/>
      <c r="CO52" s="68"/>
      <c r="CP52" s="68"/>
      <c r="CQ52" s="68"/>
      <c r="CR52" s="68"/>
      <c r="CS52" s="68"/>
      <c r="CT52" s="68"/>
      <c r="CU52" s="68"/>
      <c r="CV52" s="68"/>
      <c r="CW52" s="68"/>
      <c r="CX52" s="68"/>
      <c r="CY52" s="68"/>
      <c r="CZ52" s="68"/>
    </row>
    <row r="53" s="365" customFormat="true" ht="15" customHeight="true" x14ac:dyDescent="0.2">
      <c r="A53" s="1056" t="s">
        <v>106</v>
      </c>
      <c r="B53" s="436" t="s">
        <v>101</v>
      </c>
      <c r="C53" s="127" t="s">
        <v>35</v>
      </c>
      <c r="D53" s="124" t="s">
        <v>35</v>
      </c>
      <c r="E53" s="124" t="s">
        <v>35</v>
      </c>
      <c r="F53" s="124" t="s">
        <v>35</v>
      </c>
      <c r="G53" s="121" t="s">
        <v>35</v>
      </c>
      <c r="H53" s="118" t="s">
        <v>35</v>
      </c>
      <c r="I53" s="124" t="s">
        <v>35</v>
      </c>
      <c r="J53" s="124" t="s">
        <v>35</v>
      </c>
      <c r="K53" s="124" t="s">
        <v>35</v>
      </c>
      <c r="L53" s="115" t="s">
        <v>35</v>
      </c>
      <c r="M53" s="127" t="s">
        <v>35</v>
      </c>
      <c r="N53" s="124" t="s">
        <v>35</v>
      </c>
      <c r="O53" s="124" t="s">
        <v>35</v>
      </c>
      <c r="P53" s="124" t="s">
        <v>35</v>
      </c>
      <c r="Q53" s="121" t="s">
        <v>35</v>
      </c>
      <c r="R53" s="118" t="s">
        <v>35</v>
      </c>
      <c r="S53" s="124" t="s">
        <v>35</v>
      </c>
      <c r="T53" s="124" t="s">
        <v>35</v>
      </c>
      <c r="U53" s="124" t="s">
        <v>35</v>
      </c>
      <c r="V53" s="124" t="s">
        <v>35</v>
      </c>
      <c r="W53" s="124" t="s">
        <v>35</v>
      </c>
      <c r="X53" s="124" t="s">
        <v>35</v>
      </c>
      <c r="Y53" s="124" t="s">
        <v>35</v>
      </c>
      <c r="Z53" s="124" t="s">
        <v>35</v>
      </c>
      <c r="AA53" s="124" t="s">
        <v>35</v>
      </c>
      <c r="AB53" s="124" t="s">
        <v>35</v>
      </c>
      <c r="AC53" s="124" t="s">
        <v>35</v>
      </c>
      <c r="AD53" s="124" t="s">
        <v>35</v>
      </c>
      <c r="AE53" s="124" t="s">
        <v>35</v>
      </c>
      <c r="AF53" s="124" t="s">
        <v>35</v>
      </c>
      <c r="AG53" s="124" t="s">
        <v>35</v>
      </c>
      <c r="AH53" s="124" t="s">
        <v>35</v>
      </c>
      <c r="AI53" s="124" t="s">
        <v>35</v>
      </c>
      <c r="AJ53" s="124" t="s">
        <v>35</v>
      </c>
      <c r="AK53" s="124" t="s">
        <v>35</v>
      </c>
      <c r="AL53" s="124" t="s">
        <v>35</v>
      </c>
      <c r="AM53" s="115" t="s">
        <v>35</v>
      </c>
      <c r="AN53" s="71"/>
      <c r="AO53" s="71"/>
      <c r="AP53" s="71"/>
      <c r="AQ53" s="71"/>
      <c r="AR53" s="71"/>
      <c r="AS53" s="71"/>
      <c r="AT53" s="71"/>
      <c r="AU53" s="71"/>
      <c r="AV53" s="71"/>
      <c r="AW53" s="71"/>
      <c r="AX53" s="71"/>
      <c r="AY53" s="71"/>
      <c r="AZ53" s="402"/>
      <c r="BA53" s="1043" t="s">
        <v>106</v>
      </c>
      <c r="BB53" s="678" t="s">
        <v>101</v>
      </c>
      <c r="BC53" s="111" t="s">
        <v>35</v>
      </c>
      <c r="BD53" s="107" t="s">
        <v>35</v>
      </c>
      <c r="BE53" s="107" t="s">
        <v>35</v>
      </c>
      <c r="BF53" s="107" t="s">
        <v>35</v>
      </c>
      <c r="BG53" s="102" t="s">
        <v>35</v>
      </c>
      <c r="BH53" s="111" t="s">
        <v>35</v>
      </c>
      <c r="BI53" s="107" t="s">
        <v>35</v>
      </c>
      <c r="BJ53" s="107" t="s">
        <v>35</v>
      </c>
      <c r="BK53" s="107" t="s">
        <v>35</v>
      </c>
      <c r="BL53" s="102" t="s">
        <v>35</v>
      </c>
      <c r="BM53" s="111" t="s">
        <v>35</v>
      </c>
      <c r="BN53" s="107" t="s">
        <v>35</v>
      </c>
      <c r="BO53" s="107" t="s">
        <v>35</v>
      </c>
      <c r="BP53" s="107" t="s">
        <v>35</v>
      </c>
      <c r="BQ53" s="102" t="s">
        <v>35</v>
      </c>
      <c r="BR53" s="111" t="s">
        <v>35</v>
      </c>
      <c r="BS53" s="107" t="s">
        <v>35</v>
      </c>
      <c r="BT53" s="107" t="s">
        <v>35</v>
      </c>
      <c r="BU53" s="107" t="s">
        <v>35</v>
      </c>
      <c r="BV53" s="107" t="s">
        <v>35</v>
      </c>
      <c r="BW53" s="107" t="s">
        <v>35</v>
      </c>
      <c r="BX53" s="107" t="s">
        <v>35</v>
      </c>
      <c r="BY53" s="96" t="s">
        <v>35</v>
      </c>
      <c r="BZ53" s="96" t="s">
        <v>35</v>
      </c>
      <c r="CA53" s="96" t="s">
        <v>35</v>
      </c>
      <c r="CB53" s="96" t="s">
        <v>35</v>
      </c>
      <c r="CC53" s="96" t="s">
        <v>35</v>
      </c>
      <c r="CD53" s="96" t="s">
        <v>35</v>
      </c>
      <c r="CE53" s="96" t="s">
        <v>35</v>
      </c>
      <c r="CF53" s="96" t="s">
        <v>35</v>
      </c>
      <c r="CG53" s="96" t="s">
        <v>35</v>
      </c>
      <c r="CH53" s="96" t="s">
        <v>35</v>
      </c>
      <c r="CI53" s="96" t="s">
        <v>35</v>
      </c>
      <c r="CJ53" s="96" t="s">
        <v>35</v>
      </c>
      <c r="CK53" s="96" t="s">
        <v>35</v>
      </c>
      <c r="CL53" s="96" t="s">
        <v>35</v>
      </c>
      <c r="CM53" s="96" t="s">
        <v>35</v>
      </c>
      <c r="CN53" s="68"/>
      <c r="CO53" s="68"/>
      <c r="CP53" s="68"/>
      <c r="CQ53" s="68"/>
      <c r="CR53" s="68"/>
      <c r="CS53" s="68"/>
      <c r="CT53" s="68"/>
      <c r="CU53" s="68"/>
      <c r="CV53" s="68"/>
      <c r="CW53" s="68"/>
      <c r="CX53" s="68"/>
      <c r="CY53" s="68"/>
      <c r="CZ53" s="68"/>
    </row>
    <row r="54" s="365" customFormat="true" ht="15" customHeight="true" x14ac:dyDescent="0.2">
      <c r="A54" s="1056"/>
      <c r="B54" s="436" t="s">
        <v>100</v>
      </c>
      <c r="C54" s="127" t="s">
        <v>35</v>
      </c>
      <c r="D54" s="124" t="s">
        <v>35</v>
      </c>
      <c r="E54" s="124" t="s">
        <v>35</v>
      </c>
      <c r="F54" s="124" t="s">
        <v>35</v>
      </c>
      <c r="G54" s="121" t="s">
        <v>35</v>
      </c>
      <c r="H54" s="118" t="s">
        <v>35</v>
      </c>
      <c r="I54" s="124" t="s">
        <v>35</v>
      </c>
      <c r="J54" s="124" t="s">
        <v>35</v>
      </c>
      <c r="K54" s="124" t="s">
        <v>35</v>
      </c>
      <c r="L54" s="115" t="s">
        <v>35</v>
      </c>
      <c r="M54" s="127" t="s">
        <v>35</v>
      </c>
      <c r="N54" s="124" t="s">
        <v>35</v>
      </c>
      <c r="O54" s="124" t="s">
        <v>35</v>
      </c>
      <c r="P54" s="124" t="s">
        <v>35</v>
      </c>
      <c r="Q54" s="121" t="s">
        <v>35</v>
      </c>
      <c r="R54" s="118" t="s">
        <v>35</v>
      </c>
      <c r="S54" s="124" t="s">
        <v>35</v>
      </c>
      <c r="T54" s="124" t="s">
        <v>35</v>
      </c>
      <c r="U54" s="124" t="s">
        <v>35</v>
      </c>
      <c r="V54" s="124" t="s">
        <v>35</v>
      </c>
      <c r="W54" s="124" t="s">
        <v>35</v>
      </c>
      <c r="X54" s="124" t="s">
        <v>35</v>
      </c>
      <c r="Y54" s="124" t="s">
        <v>35</v>
      </c>
      <c r="Z54" s="124" t="s">
        <v>35</v>
      </c>
      <c r="AA54" s="124" t="s">
        <v>35</v>
      </c>
      <c r="AB54" s="124" t="s">
        <v>35</v>
      </c>
      <c r="AC54" s="124" t="s">
        <v>35</v>
      </c>
      <c r="AD54" s="124" t="s">
        <v>35</v>
      </c>
      <c r="AE54" s="124" t="s">
        <v>35</v>
      </c>
      <c r="AF54" s="124" t="s">
        <v>35</v>
      </c>
      <c r="AG54" s="124" t="s">
        <v>35</v>
      </c>
      <c r="AH54" s="124" t="s">
        <v>35</v>
      </c>
      <c r="AI54" s="124" t="s">
        <v>35</v>
      </c>
      <c r="AJ54" s="124" t="s">
        <v>35</v>
      </c>
      <c r="AK54" s="124" t="s">
        <v>35</v>
      </c>
      <c r="AL54" s="124" t="s">
        <v>35</v>
      </c>
      <c r="AM54" s="115" t="s">
        <v>35</v>
      </c>
      <c r="AN54" s="71"/>
      <c r="AO54" s="71"/>
      <c r="AP54" s="71"/>
      <c r="AQ54" s="71"/>
      <c r="AR54" s="71"/>
      <c r="AS54" s="71"/>
      <c r="AT54" s="71"/>
      <c r="AU54" s="71"/>
      <c r="AV54" s="71"/>
      <c r="AW54" s="71"/>
      <c r="AX54" s="71"/>
      <c r="AY54" s="71"/>
      <c r="AZ54" s="402"/>
      <c r="BA54" s="1043"/>
      <c r="BB54" s="678" t="s">
        <v>100</v>
      </c>
      <c r="BC54" s="111" t="s">
        <v>35</v>
      </c>
      <c r="BD54" s="107" t="s">
        <v>35</v>
      </c>
      <c r="BE54" s="107" t="s">
        <v>35</v>
      </c>
      <c r="BF54" s="107" t="s">
        <v>35</v>
      </c>
      <c r="BG54" s="102" t="s">
        <v>35</v>
      </c>
      <c r="BH54" s="111" t="s">
        <v>35</v>
      </c>
      <c r="BI54" s="107" t="s">
        <v>35</v>
      </c>
      <c r="BJ54" s="107" t="s">
        <v>35</v>
      </c>
      <c r="BK54" s="107" t="s">
        <v>35</v>
      </c>
      <c r="BL54" s="102" t="s">
        <v>35</v>
      </c>
      <c r="BM54" s="111" t="s">
        <v>35</v>
      </c>
      <c r="BN54" s="107" t="s">
        <v>35</v>
      </c>
      <c r="BO54" s="107" t="s">
        <v>35</v>
      </c>
      <c r="BP54" s="107" t="s">
        <v>35</v>
      </c>
      <c r="BQ54" s="102" t="s">
        <v>35</v>
      </c>
      <c r="BR54" s="111" t="s">
        <v>35</v>
      </c>
      <c r="BS54" s="107" t="s">
        <v>35</v>
      </c>
      <c r="BT54" s="107" t="s">
        <v>35</v>
      </c>
      <c r="BU54" s="107" t="s">
        <v>35</v>
      </c>
      <c r="BV54" s="107" t="s">
        <v>35</v>
      </c>
      <c r="BW54" s="107" t="s">
        <v>35</v>
      </c>
      <c r="BX54" s="107" t="s">
        <v>35</v>
      </c>
      <c r="BY54" s="96" t="s">
        <v>35</v>
      </c>
      <c r="BZ54" s="96" t="s">
        <v>35</v>
      </c>
      <c r="CA54" s="96" t="s">
        <v>35</v>
      </c>
      <c r="CB54" s="96" t="s">
        <v>35</v>
      </c>
      <c r="CC54" s="96" t="s">
        <v>35</v>
      </c>
      <c r="CD54" s="96" t="s">
        <v>35</v>
      </c>
      <c r="CE54" s="96" t="s">
        <v>35</v>
      </c>
      <c r="CF54" s="96" t="s">
        <v>35</v>
      </c>
      <c r="CG54" s="96" t="s">
        <v>35</v>
      </c>
      <c r="CH54" s="96" t="s">
        <v>35</v>
      </c>
      <c r="CI54" s="96" t="s">
        <v>35</v>
      </c>
      <c r="CJ54" s="96" t="s">
        <v>35</v>
      </c>
      <c r="CK54" s="96" t="s">
        <v>35</v>
      </c>
      <c r="CL54" s="96" t="s">
        <v>35</v>
      </c>
      <c r="CM54" s="96" t="s">
        <v>35</v>
      </c>
      <c r="CN54" s="68"/>
      <c r="CO54" s="68"/>
      <c r="CP54" s="68"/>
      <c r="CQ54" s="68"/>
      <c r="CR54" s="68"/>
      <c r="CS54" s="68"/>
      <c r="CT54" s="68"/>
      <c r="CU54" s="68"/>
      <c r="CV54" s="68"/>
      <c r="CW54" s="68"/>
      <c r="CX54" s="68"/>
      <c r="CY54" s="68"/>
      <c r="CZ54" s="68"/>
    </row>
    <row r="55" s="365" customFormat="true" ht="15" customHeight="true" x14ac:dyDescent="0.2">
      <c r="A55" s="1057"/>
      <c r="B55" s="437" t="s">
        <v>68</v>
      </c>
      <c r="C55" s="126" t="s">
        <v>35</v>
      </c>
      <c r="D55" s="123" t="s">
        <v>35</v>
      </c>
      <c r="E55" s="123" t="s">
        <v>35</v>
      </c>
      <c r="F55" s="123" t="s">
        <v>35</v>
      </c>
      <c r="G55" s="120" t="s">
        <v>35</v>
      </c>
      <c r="H55" s="117" t="s">
        <v>35</v>
      </c>
      <c r="I55" s="123" t="s">
        <v>35</v>
      </c>
      <c r="J55" s="123" t="s">
        <v>35</v>
      </c>
      <c r="K55" s="123" t="s">
        <v>35</v>
      </c>
      <c r="L55" s="114" t="s">
        <v>35</v>
      </c>
      <c r="M55" s="126" t="s">
        <v>35</v>
      </c>
      <c r="N55" s="123" t="s">
        <v>35</v>
      </c>
      <c r="O55" s="123" t="s">
        <v>35</v>
      </c>
      <c r="P55" s="123" t="s">
        <v>35</v>
      </c>
      <c r="Q55" s="120" t="s">
        <v>35</v>
      </c>
      <c r="R55" s="77" t="s">
        <v>35</v>
      </c>
      <c r="S55" s="76" t="s">
        <v>35</v>
      </c>
      <c r="T55" s="76" t="s">
        <v>35</v>
      </c>
      <c r="U55" s="76" t="s">
        <v>35</v>
      </c>
      <c r="V55" s="76" t="s">
        <v>35</v>
      </c>
      <c r="W55" s="76" t="s">
        <v>35</v>
      </c>
      <c r="X55" s="76" t="s">
        <v>35</v>
      </c>
      <c r="Y55" s="76" t="s">
        <v>35</v>
      </c>
      <c r="Z55" s="76" t="s">
        <v>35</v>
      </c>
      <c r="AA55" s="76" t="s">
        <v>35</v>
      </c>
      <c r="AB55" s="76" t="s">
        <v>35</v>
      </c>
      <c r="AC55" s="76" t="s">
        <v>35</v>
      </c>
      <c r="AD55" s="76" t="s">
        <v>35</v>
      </c>
      <c r="AE55" s="76" t="s">
        <v>35</v>
      </c>
      <c r="AF55" s="76" t="s">
        <v>35</v>
      </c>
      <c r="AG55" s="76" t="s">
        <v>35</v>
      </c>
      <c r="AH55" s="76" t="s">
        <v>35</v>
      </c>
      <c r="AI55" s="76" t="s">
        <v>35</v>
      </c>
      <c r="AJ55" s="76" t="s">
        <v>35</v>
      </c>
      <c r="AK55" s="76" t="s">
        <v>35</v>
      </c>
      <c r="AL55" s="76" t="s">
        <v>35</v>
      </c>
      <c r="AM55" s="72" t="s">
        <v>35</v>
      </c>
      <c r="AN55" s="71"/>
      <c r="AO55" s="71"/>
      <c r="AP55" s="71"/>
      <c r="AQ55" s="71"/>
      <c r="AR55" s="71"/>
      <c r="AS55" s="71"/>
      <c r="AT55" s="71"/>
      <c r="AU55" s="71"/>
      <c r="AV55" s="71"/>
      <c r="AW55" s="71"/>
      <c r="AX55" s="71"/>
      <c r="AY55" s="71"/>
      <c r="AZ55" s="402"/>
      <c r="BA55" s="1045"/>
      <c r="BB55" s="681" t="s">
        <v>68</v>
      </c>
      <c r="BC55" s="109" t="s">
        <v>35</v>
      </c>
      <c r="BD55" s="105" t="s">
        <v>35</v>
      </c>
      <c r="BE55" s="105" t="s">
        <v>35</v>
      </c>
      <c r="BF55" s="105" t="s">
        <v>35</v>
      </c>
      <c r="BG55" s="100" t="s">
        <v>35</v>
      </c>
      <c r="BH55" s="109" t="s">
        <v>35</v>
      </c>
      <c r="BI55" s="105" t="s">
        <v>35</v>
      </c>
      <c r="BJ55" s="105" t="s">
        <v>35</v>
      </c>
      <c r="BK55" s="105" t="s">
        <v>35</v>
      </c>
      <c r="BL55" s="100" t="s">
        <v>35</v>
      </c>
      <c r="BM55" s="109" t="s">
        <v>35</v>
      </c>
      <c r="BN55" s="105" t="s">
        <v>35</v>
      </c>
      <c r="BO55" s="105" t="s">
        <v>35</v>
      </c>
      <c r="BP55" s="105" t="s">
        <v>35</v>
      </c>
      <c r="BQ55" s="100" t="s">
        <v>35</v>
      </c>
      <c r="BR55" s="75" t="s">
        <v>35</v>
      </c>
      <c r="BS55" s="74" t="s">
        <v>35</v>
      </c>
      <c r="BT55" s="74" t="s">
        <v>35</v>
      </c>
      <c r="BU55" s="74" t="s">
        <v>35</v>
      </c>
      <c r="BV55" s="74" t="s">
        <v>35</v>
      </c>
      <c r="BW55" s="74" t="s">
        <v>35</v>
      </c>
      <c r="BX55" s="74" t="s">
        <v>35</v>
      </c>
      <c r="BY55" s="74" t="s">
        <v>35</v>
      </c>
      <c r="BZ55" s="98" t="s">
        <v>35</v>
      </c>
      <c r="CA55" s="98" t="s">
        <v>35</v>
      </c>
      <c r="CB55" s="98" t="s">
        <v>35</v>
      </c>
      <c r="CC55" s="98" t="s">
        <v>35</v>
      </c>
      <c r="CD55" s="98" t="s">
        <v>35</v>
      </c>
      <c r="CE55" s="98" t="s">
        <v>35</v>
      </c>
      <c r="CF55" s="98" t="s">
        <v>35</v>
      </c>
      <c r="CG55" s="98" t="s">
        <v>35</v>
      </c>
      <c r="CH55" s="98" t="s">
        <v>35</v>
      </c>
      <c r="CI55" s="98" t="s">
        <v>35</v>
      </c>
      <c r="CJ55" s="98" t="s">
        <v>35</v>
      </c>
      <c r="CK55" s="98" t="s">
        <v>35</v>
      </c>
      <c r="CL55" s="98" t="s">
        <v>35</v>
      </c>
      <c r="CM55" s="98" t="s">
        <v>35</v>
      </c>
      <c r="CN55" s="68"/>
      <c r="CO55" s="68"/>
      <c r="CP55" s="68"/>
      <c r="CQ55" s="68"/>
      <c r="CR55" s="68"/>
      <c r="CS55" s="68"/>
      <c r="CT55" s="68"/>
      <c r="CU55" s="68"/>
      <c r="CV55" s="68"/>
      <c r="CW55" s="68"/>
      <c r="CX55" s="68"/>
      <c r="CY55" s="68"/>
      <c r="CZ55" s="68"/>
    </row>
    <row r="56" s="575" customFormat="true" ht="15" customHeight="true" x14ac:dyDescent="0.2">
      <c r="A56" s="367"/>
      <c r="B56" s="433"/>
      <c r="C56" s="1065" t="s">
        <v>115</v>
      </c>
      <c r="D56" s="1066"/>
      <c r="E56" s="1066"/>
      <c r="F56" s="1066"/>
      <c r="G56" s="1067"/>
      <c r="H56" s="1064" t="s">
        <v>38</v>
      </c>
      <c r="I56" s="1052"/>
      <c r="J56" s="1052"/>
      <c r="K56" s="1052"/>
      <c r="L56" s="1054"/>
      <c r="M56" s="1051" t="s">
        <v>37</v>
      </c>
      <c r="N56" s="1052"/>
      <c r="O56" s="1052"/>
      <c r="P56" s="1052"/>
      <c r="Q56" s="1054"/>
      <c r="R56" s="81" t="s">
        <v>141</v>
      </c>
      <c r="S56" s="484"/>
      <c r="T56" s="484"/>
      <c r="U56" s="484"/>
      <c r="V56" s="484"/>
      <c r="W56" s="484"/>
      <c r="X56" s="484"/>
      <c r="Y56" s="484"/>
      <c r="Z56" s="484"/>
      <c r="AA56" s="484"/>
      <c r="AB56" s="484"/>
      <c r="AC56" s="484"/>
      <c r="AD56" s="484"/>
      <c r="AE56" s="484"/>
      <c r="AF56" s="484"/>
      <c r="AG56" s="484"/>
      <c r="AH56" s="484"/>
      <c r="AI56" s="484"/>
      <c r="AJ56" s="484"/>
      <c r="AK56" s="484"/>
      <c r="AL56" s="484"/>
      <c r="AM56" s="484"/>
      <c r="AN56" s="918"/>
      <c r="AO56" s="918"/>
      <c r="AP56" s="918"/>
      <c r="AQ56" s="918"/>
      <c r="AR56" s="918"/>
      <c r="AS56" s="918"/>
      <c r="AT56" s="918"/>
      <c r="AU56" s="918"/>
      <c r="AV56" s="918"/>
      <c r="AW56" s="918"/>
      <c r="AX56" s="918"/>
      <c r="AY56" s="918"/>
      <c r="AZ56" s="403"/>
      <c r="BA56" s="404" t="s">
        <v>131</v>
      </c>
      <c r="BB56" s="350" t="s">
        <v>96</v>
      </c>
      <c r="BC56" s="1051" t="s">
        <v>115</v>
      </c>
      <c r="BD56" s="1052"/>
      <c r="BE56" s="1052"/>
      <c r="BF56" s="1052"/>
      <c r="BG56" s="1053"/>
      <c r="BH56" s="1051" t="s">
        <v>38</v>
      </c>
      <c r="BI56" s="1052"/>
      <c r="BJ56" s="1052"/>
      <c r="BK56" s="1052"/>
      <c r="BL56" s="1053"/>
      <c r="BM56" s="1051" t="s">
        <v>37</v>
      </c>
      <c r="BN56" s="1052"/>
      <c r="BO56" s="1052"/>
      <c r="BP56" s="1052"/>
      <c r="BQ56" s="1054"/>
      <c r="BR56" s="80" t="s">
        <v>141</v>
      </c>
      <c r="BS56" s="484"/>
      <c r="BT56" s="484"/>
      <c r="BU56" s="484"/>
      <c r="BV56" s="484"/>
      <c r="BW56" s="484"/>
      <c r="BX56" s="484"/>
      <c r="BY56" s="484"/>
      <c r="BZ56" s="402"/>
      <c r="CA56" s="402"/>
      <c r="CB56" s="402"/>
      <c r="CC56" s="402"/>
      <c r="CD56" s="402"/>
      <c r="CE56" s="402"/>
      <c r="CF56" s="402"/>
      <c r="CG56" s="402"/>
      <c r="CH56" s="402"/>
      <c r="CI56" s="402"/>
      <c r="CJ56" s="402"/>
      <c r="CK56" s="402"/>
      <c r="CL56" s="402"/>
      <c r="CM56" s="402"/>
      <c r="CN56" s="402"/>
      <c r="CO56" s="402"/>
      <c r="CP56" s="402"/>
      <c r="CQ56" s="402"/>
      <c r="CR56" s="402"/>
      <c r="CS56" s="402"/>
      <c r="CT56" s="402"/>
      <c r="CU56" s="402"/>
      <c r="CV56" s="402"/>
      <c r="CW56" s="402"/>
      <c r="CX56" s="402"/>
      <c r="CY56" s="402"/>
      <c r="CZ56" s="402"/>
    </row>
    <row r="57" s="575" customFormat="true" ht="24" x14ac:dyDescent="0.2">
      <c r="A57" s="390" t="s">
        <v>69</v>
      </c>
      <c r="B57" s="433"/>
      <c r="C57" s="475" t="s">
        <v>0</v>
      </c>
      <c r="D57" s="669" t="s">
        <v>1</v>
      </c>
      <c r="E57" s="669" t="s">
        <v>2</v>
      </c>
      <c r="F57" s="669" t="s">
        <v>3</v>
      </c>
      <c r="G57" s="670" t="s">
        <v>4</v>
      </c>
      <c r="H57" s="438" t="s">
        <v>0</v>
      </c>
      <c r="I57" s="673" t="s">
        <v>1</v>
      </c>
      <c r="J57" s="673" t="s">
        <v>2</v>
      </c>
      <c r="K57" s="673" t="s">
        <v>3</v>
      </c>
      <c r="L57" s="674" t="s">
        <v>4</v>
      </c>
      <c r="M57" s="439" t="s">
        <v>0</v>
      </c>
      <c r="N57" s="673" t="s">
        <v>1</v>
      </c>
      <c r="O57" s="673" t="s">
        <v>2</v>
      </c>
      <c r="P57" s="673" t="s">
        <v>3</v>
      </c>
      <c r="Q57" s="667" t="s">
        <v>4</v>
      </c>
      <c r="R57" s="438" t="s">
        <v>344</v>
      </c>
      <c r="S57" s="673" t="s">
        <v>345</v>
      </c>
      <c r="T57" s="673" t="s">
        <v>346</v>
      </c>
      <c r="U57" s="673" t="s">
        <v>347</v>
      </c>
      <c r="V57" s="673" t="s">
        <v>348</v>
      </c>
      <c r="W57" s="673" t="s">
        <v>349</v>
      </c>
      <c r="X57" s="673" t="s">
        <v>350</v>
      </c>
      <c r="Y57" s="673" t="s">
        <v>351</v>
      </c>
      <c r="Z57" s="673" t="s">
        <v>352</v>
      </c>
      <c r="AA57" s="673" t="s">
        <v>353</v>
      </c>
      <c r="AB57" s="673" t="s">
        <v>354</v>
      </c>
      <c r="AC57" s="673" t="s">
        <v>355</v>
      </c>
      <c r="AD57" s="673" t="s">
        <v>356</v>
      </c>
      <c r="AE57" s="673" t="s">
        <v>357</v>
      </c>
      <c r="AF57" s="673" t="s">
        <v>358</v>
      </c>
      <c r="AG57" s="673" t="s">
        <v>359</v>
      </c>
      <c r="AH57" s="673" t="s">
        <v>360</v>
      </c>
      <c r="AI57" s="673" t="s">
        <v>361</v>
      </c>
      <c r="AJ57" s="673" t="s">
        <v>362</v>
      </c>
      <c r="AK57" s="673" t="s">
        <v>363</v>
      </c>
      <c r="AL57" s="673" t="s">
        <v>364</v>
      </c>
      <c r="AM57" s="674" t="s">
        <v>365</v>
      </c>
      <c r="AN57" s="918"/>
      <c r="AO57" s="918"/>
      <c r="AP57" s="918"/>
      <c r="AQ57" s="918"/>
      <c r="AR57" s="918"/>
      <c r="AS57" s="918"/>
      <c r="AT57" s="918"/>
      <c r="AU57" s="918"/>
      <c r="AV57" s="918"/>
      <c r="AW57" s="918"/>
      <c r="AX57" s="918"/>
      <c r="AY57" s="918"/>
      <c r="AZ57" s="403"/>
      <c r="BA57" s="390" t="s">
        <v>120</v>
      </c>
      <c r="BB57" s="389"/>
      <c r="BC57" s="515" t="s">
        <v>0</v>
      </c>
      <c r="BD57" s="628" t="s">
        <v>1</v>
      </c>
      <c r="BE57" s="628" t="s">
        <v>2</v>
      </c>
      <c r="BF57" s="628" t="s">
        <v>3</v>
      </c>
      <c r="BG57" s="516" t="s">
        <v>4</v>
      </c>
      <c r="BH57" s="515" t="s">
        <v>0</v>
      </c>
      <c r="BI57" s="628" t="s">
        <v>1</v>
      </c>
      <c r="BJ57" s="628" t="s">
        <v>2</v>
      </c>
      <c r="BK57" s="628" t="s">
        <v>3</v>
      </c>
      <c r="BL57" s="516" t="s">
        <v>4</v>
      </c>
      <c r="BM57" s="515" t="s">
        <v>0</v>
      </c>
      <c r="BN57" s="628" t="s">
        <v>1</v>
      </c>
      <c r="BO57" s="628" t="s">
        <v>2</v>
      </c>
      <c r="BP57" s="628" t="s">
        <v>3</v>
      </c>
      <c r="BQ57" s="516" t="s">
        <v>4</v>
      </c>
      <c r="BR57" s="515" t="s">
        <v>344</v>
      </c>
      <c r="BS57" s="628" t="s">
        <v>345</v>
      </c>
      <c r="BT57" s="628" t="s">
        <v>346</v>
      </c>
      <c r="BU57" s="628" t="s">
        <v>347</v>
      </c>
      <c r="BV57" s="628" t="s">
        <v>348</v>
      </c>
      <c r="BW57" s="628" t="s">
        <v>349</v>
      </c>
      <c r="BX57" s="628" t="s">
        <v>350</v>
      </c>
      <c r="BY57" s="629" t="s">
        <v>351</v>
      </c>
      <c r="BZ57" s="629" t="s">
        <v>352</v>
      </c>
      <c r="CA57" s="629" t="s">
        <v>353</v>
      </c>
      <c r="CB57" s="629" t="s">
        <v>354</v>
      </c>
      <c r="CC57" s="629" t="s">
        <v>355</v>
      </c>
      <c r="CD57" s="629" t="s">
        <v>356</v>
      </c>
      <c r="CE57" s="629" t="s">
        <v>357</v>
      </c>
      <c r="CF57" s="629" t="s">
        <v>358</v>
      </c>
      <c r="CG57" s="629" t="s">
        <v>359</v>
      </c>
      <c r="CH57" s="629" t="s">
        <v>360</v>
      </c>
      <c r="CI57" s="629" t="s">
        <v>361</v>
      </c>
      <c r="CJ57" s="629" t="s">
        <v>362</v>
      </c>
      <c r="CK57" s="629" t="s">
        <v>363</v>
      </c>
      <c r="CL57" s="629" t="s">
        <v>364</v>
      </c>
      <c r="CM57" s="629" t="s">
        <v>365</v>
      </c>
      <c r="CN57" s="235"/>
      <c r="CO57" s="235"/>
      <c r="CP57" s="235"/>
      <c r="CQ57" s="235"/>
      <c r="CR57" s="235"/>
      <c r="CS57" s="235"/>
      <c r="CT57" s="235"/>
      <c r="CU57" s="235"/>
      <c r="CV57" s="235"/>
      <c r="CW57" s="235"/>
      <c r="CX57" s="235"/>
      <c r="CY57" s="235"/>
      <c r="CZ57" s="235"/>
    </row>
    <row r="58" s="575" customFormat="true" ht="15" customHeight="true" x14ac:dyDescent="0.2">
      <c r="A58" s="1055" t="s">
        <v>166</v>
      </c>
      <c r="B58" s="435" t="s">
        <v>167</v>
      </c>
      <c r="C58" s="183">
        <v>0</v>
      </c>
      <c r="D58" s="182">
        <v>0</v>
      </c>
      <c r="E58" s="182">
        <v>4.3755186181922472E-2</v>
      </c>
      <c r="F58" s="182">
        <v>9.4771413430660534E-2</v>
      </c>
      <c r="G58" s="181">
        <v>4.6693408217858465</v>
      </c>
      <c r="H58" s="180">
        <v>0</v>
      </c>
      <c r="I58" s="182">
        <v>0.49381601117664914</v>
      </c>
      <c r="J58" s="182">
        <v>3.034534836593584</v>
      </c>
      <c r="K58" s="182">
        <v>5.9169511689247916</v>
      </c>
      <c r="L58" s="179">
        <v>25.95728092995196</v>
      </c>
      <c r="M58" s="183">
        <v>0</v>
      </c>
      <c r="N58" s="182">
        <v>0</v>
      </c>
      <c r="O58" s="182">
        <v>4.1558710618953991E-2</v>
      </c>
      <c r="P58" s="182">
        <v>2.2998340239342868E-2</v>
      </c>
      <c r="Q58" s="181">
        <v>1.8626993083974981</v>
      </c>
      <c r="R58" s="180">
        <v>0.39336280289752384</v>
      </c>
      <c r="S58" s="182">
        <v>0.97517786421694352</v>
      </c>
      <c r="T58" s="182">
        <v>2.7028407534593848</v>
      </c>
      <c r="U58" s="182">
        <v>0</v>
      </c>
      <c r="V58" s="182">
        <v>0.31941500237909587</v>
      </c>
      <c r="W58" s="182">
        <v>0.76387176144314017</v>
      </c>
      <c r="X58" s="182">
        <v>0.45225717663295217</v>
      </c>
      <c r="Y58" s="182">
        <v>0</v>
      </c>
      <c r="Z58" s="182">
        <v>4.2517354992760836</v>
      </c>
      <c r="AA58" s="182">
        <v>0.5063627128850825</v>
      </c>
      <c r="AB58" s="182">
        <v>1.0532368471641831</v>
      </c>
      <c r="AC58" s="182">
        <v>0</v>
      </c>
      <c r="AD58" s="182">
        <v>2.3646115605897506</v>
      </c>
      <c r="AE58" s="182">
        <v>0.59344954170701869</v>
      </c>
      <c r="AF58" s="182">
        <v>1.0318592491173788</v>
      </c>
      <c r="AG58" s="182">
        <v>0.13521528824574564</v>
      </c>
      <c r="AH58" s="182">
        <v>0</v>
      </c>
      <c r="AI58" s="182">
        <v>0</v>
      </c>
      <c r="AJ58" s="182">
        <v>0.25157447697573376</v>
      </c>
      <c r="AK58" s="182">
        <v>0.56397995479249463</v>
      </c>
      <c r="AL58" s="182">
        <v>0</v>
      </c>
      <c r="AM58" s="179">
        <v>0</v>
      </c>
      <c r="AN58" s="918"/>
      <c r="AO58" s="918"/>
      <c r="AP58" s="918"/>
      <c r="AQ58" s="918"/>
      <c r="AR58" s="918"/>
      <c r="AS58" s="918"/>
      <c r="AT58" s="918"/>
      <c r="AU58" s="918"/>
      <c r="AV58" s="918"/>
      <c r="AW58" s="918"/>
      <c r="AX58" s="918"/>
      <c r="AY58" s="918"/>
      <c r="AZ58" s="403"/>
      <c r="BA58" s="677"/>
      <c r="BB58" s="680"/>
      <c r="BC58" s="504"/>
      <c r="BD58" s="488"/>
      <c r="BE58" s="488"/>
      <c r="BF58" s="488"/>
      <c r="BG58" s="505"/>
      <c r="BH58" s="504"/>
      <c r="BI58" s="488"/>
      <c r="BJ58" s="488"/>
      <c r="BK58" s="488"/>
      <c r="BL58" s="505"/>
      <c r="BM58" s="504"/>
      <c r="BN58" s="488"/>
      <c r="BO58" s="488"/>
      <c r="BP58" s="488"/>
      <c r="BQ58" s="505"/>
      <c r="BR58" s="504"/>
      <c r="BS58" s="488"/>
      <c r="BT58" s="488"/>
      <c r="BU58" s="488"/>
      <c r="BV58" s="488"/>
      <c r="BW58" s="488"/>
      <c r="BX58" s="488"/>
      <c r="BY58" s="489"/>
      <c r="BZ58" s="489"/>
      <c r="CA58" s="489"/>
      <c r="CB58" s="489"/>
      <c r="CC58" s="489"/>
      <c r="CD58" s="489"/>
      <c r="CE58" s="489"/>
      <c r="CF58" s="489"/>
      <c r="CG58" s="489"/>
      <c r="CH58" s="489"/>
      <c r="CI58" s="489"/>
      <c r="CJ58" s="489"/>
      <c r="CK58" s="489"/>
      <c r="CL58" s="489"/>
      <c r="CM58" s="489"/>
      <c r="CN58" s="67"/>
      <c r="CO58" s="67"/>
      <c r="CP58" s="67"/>
      <c r="CQ58" s="67"/>
      <c r="CR58" s="67"/>
      <c r="CS58" s="67"/>
      <c r="CT58" s="67"/>
      <c r="CU58" s="67"/>
      <c r="CV58" s="67"/>
      <c r="CW58" s="67"/>
      <c r="CX58" s="67"/>
      <c r="CY58" s="67"/>
      <c r="CZ58" s="67"/>
    </row>
    <row r="59" s="575" customFormat="true" ht="15" customHeight="true" x14ac:dyDescent="0.2">
      <c r="A59" s="1056"/>
      <c r="B59" s="436" t="s">
        <v>267</v>
      </c>
      <c r="C59" s="178">
        <v>9.4995851210010092E-3</v>
      </c>
      <c r="D59" s="177">
        <v>9.1018518073167159E-2</v>
      </c>
      <c r="E59" s="177">
        <v>3.1836878435604669E-2</v>
      </c>
      <c r="F59" s="177">
        <v>0.75496604022578906</v>
      </c>
      <c r="G59" s="176">
        <v>10.186612393535906</v>
      </c>
      <c r="H59" s="175">
        <v>3.0150506052455555</v>
      </c>
      <c r="I59" s="177">
        <v>7.1418176559165598</v>
      </c>
      <c r="J59" s="177">
        <v>14.765956454596768</v>
      </c>
      <c r="K59" s="177">
        <v>20.951725330629152</v>
      </c>
      <c r="L59" s="174">
        <v>28.631106697713637</v>
      </c>
      <c r="M59" s="178">
        <v>0</v>
      </c>
      <c r="N59" s="177">
        <v>7.676653249932254E-2</v>
      </c>
      <c r="O59" s="177">
        <v>0</v>
      </c>
      <c r="P59" s="177">
        <v>0.3090409290392348</v>
      </c>
      <c r="Q59" s="176">
        <v>4.7194979443649272</v>
      </c>
      <c r="R59" s="175">
        <v>6.3592280896536364</v>
      </c>
      <c r="S59" s="177">
        <v>0.61088762417279763</v>
      </c>
      <c r="T59" s="177">
        <v>3.1483397580117081</v>
      </c>
      <c r="U59" s="177">
        <v>0.55743149999039687</v>
      </c>
      <c r="V59" s="177">
        <v>0</v>
      </c>
      <c r="W59" s="177">
        <v>2.9056523740601925</v>
      </c>
      <c r="X59" s="177">
        <v>1.2348013958852331</v>
      </c>
      <c r="Y59" s="177">
        <v>0</v>
      </c>
      <c r="Z59" s="177">
        <v>5.1997490933551855</v>
      </c>
      <c r="AA59" s="177">
        <v>0.78992583210072875</v>
      </c>
      <c r="AB59" s="177">
        <v>1.3447174187899198</v>
      </c>
      <c r="AC59" s="177">
        <v>8.3847357484927727</v>
      </c>
      <c r="AD59" s="177">
        <v>5.0633715241461257</v>
      </c>
      <c r="AE59" s="177">
        <v>1.1231124371660814</v>
      </c>
      <c r="AF59" s="177">
        <v>0.77389443683803405</v>
      </c>
      <c r="AG59" s="177">
        <v>1.2825042859868223</v>
      </c>
      <c r="AH59" s="177">
        <v>3.8553639317534896</v>
      </c>
      <c r="AI59" s="177">
        <v>4.5494678378552988</v>
      </c>
      <c r="AJ59" s="177">
        <v>1.5858413534912301</v>
      </c>
      <c r="AK59" s="177">
        <v>1.0603981388895936</v>
      </c>
      <c r="AL59" s="177">
        <v>0</v>
      </c>
      <c r="AM59" s="174">
        <v>0.29243007404731314</v>
      </c>
      <c r="AN59" s="918"/>
      <c r="AO59" s="918"/>
      <c r="AP59" s="918"/>
      <c r="AQ59" s="918"/>
      <c r="AR59" s="918"/>
      <c r="AS59" s="918"/>
      <c r="AT59" s="918"/>
      <c r="AU59" s="918"/>
      <c r="AV59" s="918"/>
      <c r="AW59" s="918"/>
      <c r="AX59" s="918"/>
      <c r="AY59" s="918"/>
      <c r="AZ59" s="403"/>
      <c r="BA59" s="679"/>
      <c r="BB59" s="678"/>
      <c r="BC59" s="507"/>
      <c r="BD59" s="492"/>
      <c r="BE59" s="492"/>
      <c r="BF59" s="492"/>
      <c r="BG59" s="511"/>
      <c r="BH59" s="507"/>
      <c r="BI59" s="492"/>
      <c r="BJ59" s="492"/>
      <c r="BK59" s="492"/>
      <c r="BL59" s="511"/>
      <c r="BM59" s="507"/>
      <c r="BN59" s="492"/>
      <c r="BO59" s="492"/>
      <c r="BP59" s="492"/>
      <c r="BQ59" s="511"/>
      <c r="BR59" s="507"/>
      <c r="BS59" s="492"/>
      <c r="BT59" s="492"/>
      <c r="BU59" s="492"/>
      <c r="BV59" s="492"/>
      <c r="BW59" s="492"/>
      <c r="BX59" s="492"/>
      <c r="BY59" s="493"/>
      <c r="BZ59" s="493"/>
      <c r="CA59" s="493"/>
      <c r="CB59" s="493"/>
      <c r="CC59" s="493"/>
      <c r="CD59" s="493"/>
      <c r="CE59" s="493"/>
      <c r="CF59" s="493"/>
      <c r="CG59" s="493"/>
      <c r="CH59" s="493"/>
      <c r="CI59" s="493"/>
      <c r="CJ59" s="493"/>
      <c r="CK59" s="493"/>
      <c r="CL59" s="493"/>
      <c r="CM59" s="493"/>
      <c r="CN59" s="67"/>
      <c r="CO59" s="67"/>
      <c r="CP59" s="67"/>
      <c r="CQ59" s="67"/>
      <c r="CR59" s="67"/>
      <c r="CS59" s="67"/>
      <c r="CT59" s="67"/>
      <c r="CU59" s="67"/>
      <c r="CV59" s="67"/>
      <c r="CW59" s="67"/>
      <c r="CX59" s="67"/>
      <c r="CY59" s="67"/>
      <c r="CZ59" s="67"/>
    </row>
    <row r="60" s="575" customFormat="true" ht="15" customHeight="true" x14ac:dyDescent="0.2">
      <c r="A60" s="1056"/>
      <c r="B60" s="436" t="s">
        <v>268</v>
      </c>
      <c r="C60" s="178">
        <v>7.9450424370782144</v>
      </c>
      <c r="D60" s="177">
        <v>6.7151755513951565</v>
      </c>
      <c r="E60" s="177">
        <v>10.125788626524542</v>
      </c>
      <c r="F60" s="177">
        <v>14.619221858224879</v>
      </c>
      <c r="G60" s="176">
        <v>37.240985397983124</v>
      </c>
      <c r="H60" s="175">
        <v>42.381469403699413</v>
      </c>
      <c r="I60" s="177">
        <v>60.50155635817822</v>
      </c>
      <c r="J60" s="177">
        <v>53.005317762599923</v>
      </c>
      <c r="K60" s="177">
        <v>53.508532209830193</v>
      </c>
      <c r="L60" s="174">
        <v>26.629899196128619</v>
      </c>
      <c r="M60" s="178">
        <v>7.3019185157405326</v>
      </c>
      <c r="N60" s="177">
        <v>6.5076373643976035</v>
      </c>
      <c r="O60" s="177">
        <v>9.1949830720175534</v>
      </c>
      <c r="P60" s="177">
        <v>11.701643648265534</v>
      </c>
      <c r="Q60" s="176">
        <v>26.954995792945613</v>
      </c>
      <c r="R60" s="175">
        <v>11.269102028312856</v>
      </c>
      <c r="S60" s="177">
        <v>3.0756758856506283</v>
      </c>
      <c r="T60" s="177">
        <v>28.579610168073842</v>
      </c>
      <c r="U60" s="177">
        <v>21.95859361974437</v>
      </c>
      <c r="V60" s="177">
        <v>11.722613289313474</v>
      </c>
      <c r="W60" s="177">
        <v>9.1795763003188604</v>
      </c>
      <c r="X60" s="177">
        <v>20.936746734811926</v>
      </c>
      <c r="Y60" s="177">
        <v>3.2231694521955934</v>
      </c>
      <c r="Z60" s="177">
        <v>7.8392594190266323</v>
      </c>
      <c r="AA60" s="177">
        <v>1.3773065790474244</v>
      </c>
      <c r="AB60" s="177">
        <v>11.468775845269207</v>
      </c>
      <c r="AC60" s="177">
        <v>48.950063697477617</v>
      </c>
      <c r="AD60" s="177">
        <v>7.3712037390243372</v>
      </c>
      <c r="AE60" s="177">
        <v>6.3636782440818207</v>
      </c>
      <c r="AF60" s="177">
        <v>41.926061330623433</v>
      </c>
      <c r="AG60" s="177">
        <v>18.032867298449968</v>
      </c>
      <c r="AH60" s="177">
        <v>12.920679122633318</v>
      </c>
      <c r="AI60" s="177">
        <v>5.5642967076398984</v>
      </c>
      <c r="AJ60" s="177">
        <v>14.306778024189454</v>
      </c>
      <c r="AK60" s="177">
        <v>17.366762947774497</v>
      </c>
      <c r="AL60" s="177">
        <v>15.255055780803161</v>
      </c>
      <c r="AM60" s="174">
        <v>14.849472357393264</v>
      </c>
      <c r="AN60" s="918"/>
      <c r="AO60" s="918"/>
      <c r="AP60" s="918"/>
      <c r="AQ60" s="918"/>
      <c r="AR60" s="918"/>
      <c r="AS60" s="918"/>
      <c r="AT60" s="918"/>
      <c r="AU60" s="918"/>
      <c r="AV60" s="918"/>
      <c r="AW60" s="918"/>
      <c r="AX60" s="918"/>
      <c r="AY60" s="918"/>
      <c r="AZ60" s="403"/>
      <c r="BA60" s="679"/>
      <c r="BB60" s="678"/>
      <c r="BC60" s="507"/>
      <c r="BD60" s="492"/>
      <c r="BE60" s="492"/>
      <c r="BF60" s="492"/>
      <c r="BG60" s="511"/>
      <c r="BH60" s="507"/>
      <c r="BI60" s="492"/>
      <c r="BJ60" s="492"/>
      <c r="BK60" s="492"/>
      <c r="BL60" s="511"/>
      <c r="BM60" s="507"/>
      <c r="BN60" s="492"/>
      <c r="BO60" s="492"/>
      <c r="BP60" s="492"/>
      <c r="BQ60" s="511"/>
      <c r="BR60" s="507"/>
      <c r="BS60" s="492"/>
      <c r="BT60" s="492"/>
      <c r="BU60" s="492"/>
      <c r="BV60" s="492"/>
      <c r="BW60" s="492"/>
      <c r="BX60" s="492"/>
      <c r="BY60" s="493"/>
      <c r="BZ60" s="493"/>
      <c r="CA60" s="493"/>
      <c r="CB60" s="493"/>
      <c r="CC60" s="493"/>
      <c r="CD60" s="493"/>
      <c r="CE60" s="493"/>
      <c r="CF60" s="493"/>
      <c r="CG60" s="493"/>
      <c r="CH60" s="493"/>
      <c r="CI60" s="493"/>
      <c r="CJ60" s="493"/>
      <c r="CK60" s="493"/>
      <c r="CL60" s="493"/>
      <c r="CM60" s="493"/>
      <c r="CN60" s="67"/>
      <c r="CO60" s="67"/>
      <c r="CP60" s="67"/>
      <c r="CQ60" s="67"/>
      <c r="CR60" s="67"/>
      <c r="CS60" s="67"/>
      <c r="CT60" s="67"/>
      <c r="CU60" s="67"/>
      <c r="CV60" s="67"/>
      <c r="CW60" s="67"/>
      <c r="CX60" s="67"/>
      <c r="CY60" s="67"/>
      <c r="CZ60" s="67"/>
    </row>
    <row r="61" s="575" customFormat="true" ht="15" customHeight="true" x14ac:dyDescent="0.2">
      <c r="A61" s="1056"/>
      <c r="B61" s="436" t="s">
        <v>269</v>
      </c>
      <c r="C61" s="178">
        <v>3.2344635045140762</v>
      </c>
      <c r="D61" s="177">
        <v>2.4466813671925314</v>
      </c>
      <c r="E61" s="177">
        <v>1.6456276072788074</v>
      </c>
      <c r="F61" s="177">
        <v>2.1989027680482378</v>
      </c>
      <c r="G61" s="176">
        <v>2.5183485991332808</v>
      </c>
      <c r="H61" s="175">
        <v>7.6274441258863872</v>
      </c>
      <c r="I61" s="177">
        <v>9.4699892079522421</v>
      </c>
      <c r="J61" s="177">
        <v>3.9469636842821196</v>
      </c>
      <c r="K61" s="177">
        <v>5.2028806922922479</v>
      </c>
      <c r="L61" s="174">
        <v>5.4680837669080002</v>
      </c>
      <c r="M61" s="178">
        <v>3.1184734031202961</v>
      </c>
      <c r="N61" s="177">
        <v>2.4248037245731036</v>
      </c>
      <c r="O61" s="177">
        <v>1.4924949506291652</v>
      </c>
      <c r="P61" s="177">
        <v>2.13041606042531</v>
      </c>
      <c r="Q61" s="176">
        <v>1.0300620360324246</v>
      </c>
      <c r="R61" s="175">
        <v>0</v>
      </c>
      <c r="S61" s="177">
        <v>0</v>
      </c>
      <c r="T61" s="177">
        <v>0.36484710254394692</v>
      </c>
      <c r="U61" s="177">
        <v>6.6958554911186452</v>
      </c>
      <c r="V61" s="177">
        <v>4.3279166661193109</v>
      </c>
      <c r="W61" s="177">
        <v>4.4580944959966855</v>
      </c>
      <c r="X61" s="177">
        <v>3.4446964443638461</v>
      </c>
      <c r="Y61" s="177">
        <v>0</v>
      </c>
      <c r="Z61" s="177">
        <v>7.2847194500054364</v>
      </c>
      <c r="AA61" s="177">
        <v>9.5021572395535223</v>
      </c>
      <c r="AB61" s="177">
        <v>0</v>
      </c>
      <c r="AC61" s="177">
        <v>0.20724292419363818</v>
      </c>
      <c r="AD61" s="177">
        <v>2.8673430006562599</v>
      </c>
      <c r="AE61" s="177">
        <v>0</v>
      </c>
      <c r="AF61" s="177">
        <v>6.8710273878650652</v>
      </c>
      <c r="AG61" s="177">
        <v>0.84581046806175875</v>
      </c>
      <c r="AH61" s="177">
        <v>0</v>
      </c>
      <c r="AI61" s="177">
        <v>0</v>
      </c>
      <c r="AJ61" s="177">
        <v>8.8373198577469356</v>
      </c>
      <c r="AK61" s="177">
        <v>0.39598592399335703</v>
      </c>
      <c r="AL61" s="177">
        <v>0</v>
      </c>
      <c r="AM61" s="174">
        <v>0.33506844267311064</v>
      </c>
      <c r="AN61" s="918"/>
      <c r="AO61" s="918"/>
      <c r="AP61" s="918"/>
      <c r="AQ61" s="918"/>
      <c r="AR61" s="918"/>
      <c r="AS61" s="918"/>
      <c r="AT61" s="918"/>
      <c r="AU61" s="918"/>
      <c r="AV61" s="918"/>
      <c r="AW61" s="918"/>
      <c r="AX61" s="918"/>
      <c r="AY61" s="918"/>
      <c r="AZ61" s="403"/>
      <c r="BA61" s="679"/>
      <c r="BB61" s="678"/>
      <c r="BC61" s="507"/>
      <c r="BD61" s="492"/>
      <c r="BE61" s="492"/>
      <c r="BF61" s="492"/>
      <c r="BG61" s="511"/>
      <c r="BH61" s="507"/>
      <c r="BI61" s="492"/>
      <c r="BJ61" s="492"/>
      <c r="BK61" s="492"/>
      <c r="BL61" s="511"/>
      <c r="BM61" s="507"/>
      <c r="BN61" s="492"/>
      <c r="BO61" s="492"/>
      <c r="BP61" s="492"/>
      <c r="BQ61" s="511"/>
      <c r="BR61" s="507"/>
      <c r="BS61" s="492"/>
      <c r="BT61" s="492"/>
      <c r="BU61" s="492"/>
      <c r="BV61" s="492"/>
      <c r="BW61" s="492"/>
      <c r="BX61" s="492"/>
      <c r="BY61" s="493"/>
      <c r="BZ61" s="493"/>
      <c r="CA61" s="493"/>
      <c r="CB61" s="493"/>
      <c r="CC61" s="493"/>
      <c r="CD61" s="493"/>
      <c r="CE61" s="493"/>
      <c r="CF61" s="493"/>
      <c r="CG61" s="493"/>
      <c r="CH61" s="493"/>
      <c r="CI61" s="493"/>
      <c r="CJ61" s="493"/>
      <c r="CK61" s="493"/>
      <c r="CL61" s="493"/>
      <c r="CM61" s="493"/>
      <c r="CN61" s="67"/>
      <c r="CO61" s="67"/>
      <c r="CP61" s="67"/>
      <c r="CQ61" s="67"/>
      <c r="CR61" s="67"/>
      <c r="CS61" s="67"/>
      <c r="CT61" s="67"/>
      <c r="CU61" s="67"/>
      <c r="CV61" s="67"/>
      <c r="CW61" s="67"/>
      <c r="CX61" s="67"/>
      <c r="CY61" s="67"/>
      <c r="CZ61" s="67"/>
    </row>
    <row r="62" s="575" customFormat="true" ht="15" customHeight="true" x14ac:dyDescent="0.2">
      <c r="A62" s="1056"/>
      <c r="B62" s="436" t="s">
        <v>270</v>
      </c>
      <c r="C62" s="178">
        <v>9.6663919467429871</v>
      </c>
      <c r="D62" s="177">
        <v>7.3199541786674081</v>
      </c>
      <c r="E62" s="177">
        <v>10.844120553985178</v>
      </c>
      <c r="F62" s="177">
        <v>11.342769371673475</v>
      </c>
      <c r="G62" s="176">
        <v>18.112508204411647</v>
      </c>
      <c r="H62" s="175">
        <v>13.803092648136614</v>
      </c>
      <c r="I62" s="177">
        <v>9.5347858778849801</v>
      </c>
      <c r="J62" s="177">
        <v>13.884663085876847</v>
      </c>
      <c r="K62" s="177">
        <v>7.5731192066090438</v>
      </c>
      <c r="L62" s="174">
        <v>8.8264247487382406</v>
      </c>
      <c r="M62" s="178">
        <v>10.251428649777619</v>
      </c>
      <c r="N62" s="177">
        <v>6.8488227831971296</v>
      </c>
      <c r="O62" s="177">
        <v>8.4690502804940202</v>
      </c>
      <c r="P62" s="177">
        <v>12.531236658886646</v>
      </c>
      <c r="Q62" s="176">
        <v>19.548039690492715</v>
      </c>
      <c r="R62" s="175">
        <v>10.829392957709164</v>
      </c>
      <c r="S62" s="177">
        <v>4.7701076040681105</v>
      </c>
      <c r="T62" s="177">
        <v>25.228098175387121</v>
      </c>
      <c r="U62" s="177">
        <v>2.768378437043304</v>
      </c>
      <c r="V62" s="177">
        <v>7.3888838118546696</v>
      </c>
      <c r="W62" s="177">
        <v>28.150106031002011</v>
      </c>
      <c r="X62" s="177">
        <v>8.1418804776373719</v>
      </c>
      <c r="Y62" s="177">
        <v>0.85384876052520675</v>
      </c>
      <c r="Z62" s="177">
        <v>0</v>
      </c>
      <c r="AA62" s="177">
        <v>0</v>
      </c>
      <c r="AB62" s="177">
        <v>21.477195896100405</v>
      </c>
      <c r="AC62" s="177">
        <v>17.967467033043913</v>
      </c>
      <c r="AD62" s="177">
        <v>24.602731344582637</v>
      </c>
      <c r="AE62" s="177">
        <v>14.632275113038961</v>
      </c>
      <c r="AF62" s="177">
        <v>0.5896338566385021</v>
      </c>
      <c r="AG62" s="177">
        <v>23.753999705677149</v>
      </c>
      <c r="AH62" s="177">
        <v>18.533575091076667</v>
      </c>
      <c r="AI62" s="177">
        <v>5.5689768999715188</v>
      </c>
      <c r="AJ62" s="177">
        <v>6.7558228234809992</v>
      </c>
      <c r="AK62" s="177">
        <v>6.0223771825708239</v>
      </c>
      <c r="AL62" s="177">
        <v>7.8291368543498034</v>
      </c>
      <c r="AM62" s="174">
        <v>4.498809754118156</v>
      </c>
      <c r="AN62" s="918"/>
      <c r="AO62" s="918"/>
      <c r="AP62" s="918"/>
      <c r="AQ62" s="918"/>
      <c r="AR62" s="918"/>
      <c r="AS62" s="918"/>
      <c r="AT62" s="918"/>
      <c r="AU62" s="918"/>
      <c r="AV62" s="918"/>
      <c r="AW62" s="918"/>
      <c r="AX62" s="918"/>
      <c r="AY62" s="918"/>
      <c r="AZ62" s="403"/>
      <c r="BA62" s="679"/>
      <c r="BB62" s="678"/>
      <c r="BC62" s="507"/>
      <c r="BD62" s="492"/>
      <c r="BE62" s="492"/>
      <c r="BF62" s="492"/>
      <c r="BG62" s="511"/>
      <c r="BH62" s="507"/>
      <c r="BI62" s="492"/>
      <c r="BJ62" s="492"/>
      <c r="BK62" s="492"/>
      <c r="BL62" s="511"/>
      <c r="BM62" s="507"/>
      <c r="BN62" s="492"/>
      <c r="BO62" s="492"/>
      <c r="BP62" s="492"/>
      <c r="BQ62" s="511"/>
      <c r="BR62" s="507"/>
      <c r="BS62" s="492"/>
      <c r="BT62" s="492"/>
      <c r="BU62" s="492"/>
      <c r="BV62" s="492"/>
      <c r="BW62" s="492"/>
      <c r="BX62" s="492"/>
      <c r="BY62" s="493"/>
      <c r="BZ62" s="493"/>
      <c r="CA62" s="493"/>
      <c r="CB62" s="493"/>
      <c r="CC62" s="493"/>
      <c r="CD62" s="493"/>
      <c r="CE62" s="493"/>
      <c r="CF62" s="493"/>
      <c r="CG62" s="493"/>
      <c r="CH62" s="493"/>
      <c r="CI62" s="493"/>
      <c r="CJ62" s="493"/>
      <c r="CK62" s="493"/>
      <c r="CL62" s="493"/>
      <c r="CM62" s="493"/>
      <c r="CN62" s="67"/>
      <c r="CO62" s="67"/>
      <c r="CP62" s="67"/>
      <c r="CQ62" s="67"/>
      <c r="CR62" s="67"/>
      <c r="CS62" s="67"/>
      <c r="CT62" s="67"/>
      <c r="CU62" s="67"/>
      <c r="CV62" s="67"/>
      <c r="CW62" s="67"/>
      <c r="CX62" s="67"/>
      <c r="CY62" s="67"/>
      <c r="CZ62" s="67"/>
    </row>
    <row r="63" s="575" customFormat="true" ht="15" customHeight="true" x14ac:dyDescent="0.2">
      <c r="A63" s="1056"/>
      <c r="B63" s="436" t="s">
        <v>271</v>
      </c>
      <c r="C63" s="178">
        <v>11.845439058916792</v>
      </c>
      <c r="D63" s="177">
        <v>14.07209869074909</v>
      </c>
      <c r="E63" s="177">
        <v>14.759352852877894</v>
      </c>
      <c r="F63" s="177">
        <v>14.564930438771665</v>
      </c>
      <c r="G63" s="176">
        <v>10.096615820084779</v>
      </c>
      <c r="H63" s="175">
        <v>17.148992087832042</v>
      </c>
      <c r="I63" s="177">
        <v>6.8012170300477042</v>
      </c>
      <c r="J63" s="177">
        <v>9.1924238894472019</v>
      </c>
      <c r="K63" s="177">
        <v>5.2668191644990427</v>
      </c>
      <c r="L63" s="174">
        <v>3.4324217409520457</v>
      </c>
      <c r="M63" s="178">
        <v>11.478453513028544</v>
      </c>
      <c r="N63" s="177">
        <v>15.054673606941638</v>
      </c>
      <c r="O63" s="177">
        <v>13.275673254480244</v>
      </c>
      <c r="P63" s="177">
        <v>16.184338248606775</v>
      </c>
      <c r="Q63" s="176">
        <v>11.534479137557083</v>
      </c>
      <c r="R63" s="175">
        <v>15.299180573495875</v>
      </c>
      <c r="S63" s="177">
        <v>2.0505349164006277</v>
      </c>
      <c r="T63" s="177">
        <v>4.7849061849146297</v>
      </c>
      <c r="U63" s="177">
        <v>8.085188666163285</v>
      </c>
      <c r="V63" s="177">
        <v>12.23866726884024</v>
      </c>
      <c r="W63" s="177">
        <v>9.8556792109082227</v>
      </c>
      <c r="X63" s="177">
        <v>19.093431555458082</v>
      </c>
      <c r="Y63" s="177">
        <v>22.389096870420413</v>
      </c>
      <c r="Z63" s="177">
        <v>1.3158376257989846</v>
      </c>
      <c r="AA63" s="177">
        <v>8.1915148616840696</v>
      </c>
      <c r="AB63" s="177">
        <v>33.937295529499927</v>
      </c>
      <c r="AC63" s="177">
        <v>1.8055879789181852</v>
      </c>
      <c r="AD63" s="177">
        <v>22.584342361336184</v>
      </c>
      <c r="AE63" s="177">
        <v>3.7188692272941775</v>
      </c>
      <c r="AF63" s="177">
        <v>11.776931484921592</v>
      </c>
      <c r="AG63" s="177">
        <v>6.9567386933467787</v>
      </c>
      <c r="AH63" s="177">
        <v>53.304874648138068</v>
      </c>
      <c r="AI63" s="177">
        <v>18.006773485166658</v>
      </c>
      <c r="AJ63" s="177">
        <v>22.704341963466707</v>
      </c>
      <c r="AK63" s="177">
        <v>10.460314524804957</v>
      </c>
      <c r="AL63" s="177">
        <v>0.91222874725250747</v>
      </c>
      <c r="AM63" s="174">
        <v>14.228101984288452</v>
      </c>
      <c r="AN63" s="918"/>
      <c r="AO63" s="918"/>
      <c r="AP63" s="918"/>
      <c r="AQ63" s="918"/>
      <c r="AR63" s="918"/>
      <c r="AS63" s="918"/>
      <c r="AT63" s="918"/>
      <c r="AU63" s="918"/>
      <c r="AV63" s="918"/>
      <c r="AW63" s="918"/>
      <c r="AX63" s="918"/>
      <c r="AY63" s="918"/>
      <c r="AZ63" s="403"/>
      <c r="BA63" s="679"/>
      <c r="BB63" s="678"/>
      <c r="BC63" s="507"/>
      <c r="BD63" s="492"/>
      <c r="BE63" s="492"/>
      <c r="BF63" s="492"/>
      <c r="BG63" s="511"/>
      <c r="BH63" s="507"/>
      <c r="BI63" s="492"/>
      <c r="BJ63" s="492"/>
      <c r="BK63" s="492"/>
      <c r="BL63" s="511"/>
      <c r="BM63" s="507"/>
      <c r="BN63" s="492"/>
      <c r="BO63" s="492"/>
      <c r="BP63" s="492"/>
      <c r="BQ63" s="511"/>
      <c r="BR63" s="507"/>
      <c r="BS63" s="492"/>
      <c r="BT63" s="492"/>
      <c r="BU63" s="492"/>
      <c r="BV63" s="492"/>
      <c r="BW63" s="492"/>
      <c r="BX63" s="492"/>
      <c r="BY63" s="493"/>
      <c r="BZ63" s="493"/>
      <c r="CA63" s="493"/>
      <c r="CB63" s="493"/>
      <c r="CC63" s="493"/>
      <c r="CD63" s="493"/>
      <c r="CE63" s="493"/>
      <c r="CF63" s="493"/>
      <c r="CG63" s="493"/>
      <c r="CH63" s="493"/>
      <c r="CI63" s="493"/>
      <c r="CJ63" s="493"/>
      <c r="CK63" s="493"/>
      <c r="CL63" s="493"/>
      <c r="CM63" s="493"/>
      <c r="CN63" s="67"/>
      <c r="CO63" s="67"/>
      <c r="CP63" s="67"/>
      <c r="CQ63" s="67"/>
      <c r="CR63" s="67"/>
      <c r="CS63" s="67"/>
      <c r="CT63" s="67"/>
      <c r="CU63" s="67"/>
      <c r="CV63" s="67"/>
      <c r="CW63" s="67"/>
      <c r="CX63" s="67"/>
      <c r="CY63" s="67"/>
      <c r="CZ63" s="67"/>
    </row>
    <row r="64" s="575" customFormat="true" ht="15" customHeight="true" x14ac:dyDescent="0.2">
      <c r="A64" s="1056"/>
      <c r="B64" s="436" t="s">
        <v>272</v>
      </c>
      <c r="C64" s="178">
        <v>2.0026369042089973</v>
      </c>
      <c r="D64" s="177">
        <v>2.1658141053359259</v>
      </c>
      <c r="E64" s="177">
        <v>4.2005824566180348</v>
      </c>
      <c r="F64" s="177">
        <v>3.848512687468038</v>
      </c>
      <c r="G64" s="176">
        <v>3.1132744731724067</v>
      </c>
      <c r="H64" s="175">
        <v>1.2993050441688188</v>
      </c>
      <c r="I64" s="177">
        <v>0.78750038427073499</v>
      </c>
      <c r="J64" s="177">
        <v>0.74617035412511878</v>
      </c>
      <c r="K64" s="177">
        <v>1.232154336719294</v>
      </c>
      <c r="L64" s="174">
        <v>0.1038629057060417</v>
      </c>
      <c r="M64" s="178">
        <v>1.9790720654370153</v>
      </c>
      <c r="N64" s="177">
        <v>2.3006959792098272</v>
      </c>
      <c r="O64" s="177">
        <v>4.2818330032616707</v>
      </c>
      <c r="P64" s="177">
        <v>3.4907882522782736</v>
      </c>
      <c r="Q64" s="176">
        <v>4.3279800734839933</v>
      </c>
      <c r="R64" s="175">
        <v>3.3345311302104177</v>
      </c>
      <c r="S64" s="177">
        <v>9.2794852248150921</v>
      </c>
      <c r="T64" s="177">
        <v>5.0745521290101898</v>
      </c>
      <c r="U64" s="177">
        <v>0</v>
      </c>
      <c r="V64" s="177">
        <v>1.9091195915904973</v>
      </c>
      <c r="W64" s="177">
        <v>0</v>
      </c>
      <c r="X64" s="177">
        <v>1.047274676855585</v>
      </c>
      <c r="Y64" s="177">
        <v>1.2804985651763225</v>
      </c>
      <c r="Z64" s="177">
        <v>2.3514224630383493</v>
      </c>
      <c r="AA64" s="177">
        <v>2.948945350206265</v>
      </c>
      <c r="AB64" s="177">
        <v>0</v>
      </c>
      <c r="AC64" s="177">
        <v>0.41228818326483818</v>
      </c>
      <c r="AD64" s="177">
        <v>0.40083288461990452</v>
      </c>
      <c r="AE64" s="177">
        <v>15.180006334220518</v>
      </c>
      <c r="AF64" s="177">
        <v>6.1437769108537656</v>
      </c>
      <c r="AG64" s="177">
        <v>7.8117093324655329</v>
      </c>
      <c r="AH64" s="177">
        <v>0</v>
      </c>
      <c r="AI64" s="177">
        <v>0</v>
      </c>
      <c r="AJ64" s="177">
        <v>0.52858944389356</v>
      </c>
      <c r="AK64" s="177">
        <v>0</v>
      </c>
      <c r="AL64" s="177">
        <v>3.8840004063908378</v>
      </c>
      <c r="AM64" s="174">
        <v>2.045461041689101</v>
      </c>
      <c r="AN64" s="918"/>
      <c r="AO64" s="918"/>
      <c r="AP64" s="918"/>
      <c r="AQ64" s="918"/>
      <c r="AR64" s="918"/>
      <c r="AS64" s="918"/>
      <c r="AT64" s="918"/>
      <c r="AU64" s="918"/>
      <c r="AV64" s="918"/>
      <c r="AW64" s="918"/>
      <c r="AX64" s="918"/>
      <c r="AY64" s="918"/>
      <c r="AZ64" s="403"/>
      <c r="BA64" s="679"/>
      <c r="BB64" s="678"/>
      <c r="BC64" s="507"/>
      <c r="BD64" s="492"/>
      <c r="BE64" s="492"/>
      <c r="BF64" s="492"/>
      <c r="BG64" s="511"/>
      <c r="BH64" s="507"/>
      <c r="BI64" s="492"/>
      <c r="BJ64" s="492"/>
      <c r="BK64" s="492"/>
      <c r="BL64" s="511"/>
      <c r="BM64" s="507"/>
      <c r="BN64" s="492"/>
      <c r="BO64" s="492"/>
      <c r="BP64" s="492"/>
      <c r="BQ64" s="511"/>
      <c r="BR64" s="507"/>
      <c r="BS64" s="492"/>
      <c r="BT64" s="492"/>
      <c r="BU64" s="492"/>
      <c r="BV64" s="492"/>
      <c r="BW64" s="492"/>
      <c r="BX64" s="492"/>
      <c r="BY64" s="493"/>
      <c r="BZ64" s="493"/>
      <c r="CA64" s="493"/>
      <c r="CB64" s="493"/>
      <c r="CC64" s="493"/>
      <c r="CD64" s="493"/>
      <c r="CE64" s="493"/>
      <c r="CF64" s="493"/>
      <c r="CG64" s="493"/>
      <c r="CH64" s="493"/>
      <c r="CI64" s="493"/>
      <c r="CJ64" s="493"/>
      <c r="CK64" s="493"/>
      <c r="CL64" s="493"/>
      <c r="CM64" s="493"/>
      <c r="CN64" s="67"/>
      <c r="CO64" s="67"/>
      <c r="CP64" s="67"/>
      <c r="CQ64" s="67"/>
      <c r="CR64" s="67"/>
      <c r="CS64" s="67"/>
      <c r="CT64" s="67"/>
      <c r="CU64" s="67"/>
      <c r="CV64" s="67"/>
      <c r="CW64" s="67"/>
      <c r="CX64" s="67"/>
      <c r="CY64" s="67"/>
      <c r="CZ64" s="67"/>
    </row>
    <row r="65" s="575" customFormat="true" ht="15" customHeight="true" x14ac:dyDescent="0.2">
      <c r="A65" s="1056"/>
      <c r="B65" s="436" t="s">
        <v>273</v>
      </c>
      <c r="C65" s="178">
        <v>22.878652646365211</v>
      </c>
      <c r="D65" s="177">
        <v>23.966263604406251</v>
      </c>
      <c r="E65" s="177">
        <v>23.347874357310001</v>
      </c>
      <c r="F65" s="177">
        <v>20.503010978675178</v>
      </c>
      <c r="G65" s="176">
        <v>6.72605014558689</v>
      </c>
      <c r="H65" s="175">
        <v>8.6339928838420406</v>
      </c>
      <c r="I65" s="177">
        <v>2.6733485273584794</v>
      </c>
      <c r="J65" s="177">
        <v>0.46546415470694202</v>
      </c>
      <c r="K65" s="177">
        <v>0.34781789049615308</v>
      </c>
      <c r="L65" s="174">
        <v>8.491603183693977E-2</v>
      </c>
      <c r="M65" s="178">
        <v>22.616041603391743</v>
      </c>
      <c r="N65" s="177">
        <v>23.777392215178939</v>
      </c>
      <c r="O65" s="177">
        <v>25.700765097865556</v>
      </c>
      <c r="P65" s="177">
        <v>20.610753184138872</v>
      </c>
      <c r="Q65" s="176">
        <v>12.729169745082142</v>
      </c>
      <c r="R65" s="175">
        <v>28.311301018815165</v>
      </c>
      <c r="S65" s="177">
        <v>63.138544650092129</v>
      </c>
      <c r="T65" s="177">
        <v>16.961352085754321</v>
      </c>
      <c r="U65" s="177">
        <v>16.527627545984728</v>
      </c>
      <c r="V65" s="177">
        <v>7.3065531085113431</v>
      </c>
      <c r="W65" s="177">
        <v>5.1602747591144613</v>
      </c>
      <c r="X65" s="177">
        <v>12.291400450183932</v>
      </c>
      <c r="Y65" s="177">
        <v>46.351494812078016</v>
      </c>
      <c r="Z65" s="177">
        <v>26.964157892145014</v>
      </c>
      <c r="AA65" s="177">
        <v>5.9826152781505089</v>
      </c>
      <c r="AB65" s="177">
        <v>0.45632858664656878</v>
      </c>
      <c r="AC65" s="177">
        <v>19.452875612786634</v>
      </c>
      <c r="AD65" s="177">
        <v>3.4504476308024534</v>
      </c>
      <c r="AE65" s="177">
        <v>50.166894248156702</v>
      </c>
      <c r="AF65" s="177">
        <v>14.298617683837092</v>
      </c>
      <c r="AG65" s="177">
        <v>41.181154927766066</v>
      </c>
      <c r="AH65" s="177">
        <v>11.385507206398424</v>
      </c>
      <c r="AI65" s="177">
        <v>2.7211894516830202</v>
      </c>
      <c r="AJ65" s="177">
        <v>0</v>
      </c>
      <c r="AK65" s="177">
        <v>0.44102784204858492</v>
      </c>
      <c r="AL65" s="177">
        <v>36.878482688081974</v>
      </c>
      <c r="AM65" s="174">
        <v>22.167843873305852</v>
      </c>
      <c r="AN65" s="918"/>
      <c r="AO65" s="918"/>
      <c r="AP65" s="918"/>
      <c r="AQ65" s="918"/>
      <c r="AR65" s="918"/>
      <c r="AS65" s="918"/>
      <c r="AT65" s="918"/>
      <c r="AU65" s="918"/>
      <c r="AV65" s="918"/>
      <c r="AW65" s="918"/>
      <c r="AX65" s="918"/>
      <c r="AY65" s="918"/>
      <c r="AZ65" s="403"/>
      <c r="BA65" s="679"/>
      <c r="BB65" s="678"/>
      <c r="BC65" s="507"/>
      <c r="BD65" s="492"/>
      <c r="BE65" s="492"/>
      <c r="BF65" s="492"/>
      <c r="BG65" s="511"/>
      <c r="BH65" s="507"/>
      <c r="BI65" s="492"/>
      <c r="BJ65" s="492"/>
      <c r="BK65" s="492"/>
      <c r="BL65" s="511"/>
      <c r="BM65" s="507"/>
      <c r="BN65" s="492"/>
      <c r="BO65" s="492"/>
      <c r="BP65" s="492"/>
      <c r="BQ65" s="511"/>
      <c r="BR65" s="507"/>
      <c r="BS65" s="492"/>
      <c r="BT65" s="492"/>
      <c r="BU65" s="492"/>
      <c r="BV65" s="492"/>
      <c r="BW65" s="492"/>
      <c r="BX65" s="492"/>
      <c r="BY65" s="493"/>
      <c r="BZ65" s="493"/>
      <c r="CA65" s="493"/>
      <c r="CB65" s="493"/>
      <c r="CC65" s="493"/>
      <c r="CD65" s="493"/>
      <c r="CE65" s="493"/>
      <c r="CF65" s="493"/>
      <c r="CG65" s="493"/>
      <c r="CH65" s="493"/>
      <c r="CI65" s="493"/>
      <c r="CJ65" s="493"/>
      <c r="CK65" s="493"/>
      <c r="CL65" s="493"/>
      <c r="CM65" s="493"/>
      <c r="CN65" s="67"/>
      <c r="CO65" s="67"/>
      <c r="CP65" s="67"/>
      <c r="CQ65" s="67"/>
      <c r="CR65" s="67"/>
      <c r="CS65" s="67"/>
      <c r="CT65" s="67"/>
      <c r="CU65" s="67"/>
      <c r="CV65" s="67"/>
      <c r="CW65" s="67"/>
      <c r="CX65" s="67"/>
      <c r="CY65" s="67"/>
      <c r="CZ65" s="67"/>
    </row>
    <row r="66" s="575" customFormat="true" ht="15" customHeight="true" x14ac:dyDescent="0.2">
      <c r="A66" s="1056"/>
      <c r="B66" s="436" t="s">
        <v>366</v>
      </c>
      <c r="C66" s="178">
        <v>41.69018561405872</v>
      </c>
      <c r="D66" s="177">
        <v>42.366213020838167</v>
      </c>
      <c r="E66" s="177">
        <v>34.310402430498328</v>
      </c>
      <c r="F66" s="177">
        <v>31.449926997200855</v>
      </c>
      <c r="G66" s="176">
        <v>7.1892223646299307</v>
      </c>
      <c r="H66" s="175">
        <v>6.043632221530677</v>
      </c>
      <c r="I66" s="177">
        <v>2.0625836820987078</v>
      </c>
      <c r="J66" s="177">
        <v>0.79188536456925651</v>
      </c>
      <c r="K66" s="177">
        <v>0</v>
      </c>
      <c r="L66" s="174">
        <v>0.26237187274549573</v>
      </c>
      <c r="M66" s="178">
        <v>42.595035863247446</v>
      </c>
      <c r="N66" s="177">
        <v>42.132892704238238</v>
      </c>
      <c r="O66" s="177">
        <v>36.785580455869535</v>
      </c>
      <c r="P66" s="177">
        <v>32.27427382540251</v>
      </c>
      <c r="Q66" s="176">
        <v>17.128331163292106</v>
      </c>
      <c r="R66" s="175">
        <v>24.203901398905213</v>
      </c>
      <c r="S66" s="177">
        <v>16.029522335319928</v>
      </c>
      <c r="T66" s="177">
        <v>13.155453642844975</v>
      </c>
      <c r="U66" s="177">
        <v>43.200391986671576</v>
      </c>
      <c r="V66" s="177">
        <v>42.205132080328887</v>
      </c>
      <c r="W66" s="177">
        <v>36.510862853788502</v>
      </c>
      <c r="X66" s="177">
        <v>33.30661588201945</v>
      </c>
      <c r="Y66" s="177">
        <v>25.901891539604431</v>
      </c>
      <c r="Z66" s="177">
        <v>44.667170413622301</v>
      </c>
      <c r="AA66" s="177">
        <v>70.6606631293416</v>
      </c>
      <c r="AB66" s="177">
        <v>30.262449876529868</v>
      </c>
      <c r="AC66" s="177">
        <v>2.8197388218224178</v>
      </c>
      <c r="AD66" s="177">
        <v>31.263945765461443</v>
      </c>
      <c r="AE66" s="177">
        <v>8.221714854334591</v>
      </c>
      <c r="AF66" s="177">
        <v>16.588197659305166</v>
      </c>
      <c r="AG66" s="177">
        <v>0</v>
      </c>
      <c r="AH66" s="177">
        <v>0</v>
      </c>
      <c r="AI66" s="177">
        <v>63.589295617683646</v>
      </c>
      <c r="AJ66" s="177">
        <v>44.773327462773949</v>
      </c>
      <c r="AK66" s="177">
        <v>63.689153485125807</v>
      </c>
      <c r="AL66" s="177">
        <v>35.241095523121636</v>
      </c>
      <c r="AM66" s="174">
        <v>41.582812472484875</v>
      </c>
      <c r="AN66" s="918"/>
      <c r="AO66" s="918"/>
      <c r="AP66" s="918"/>
      <c r="AQ66" s="918"/>
      <c r="AR66" s="918"/>
      <c r="AS66" s="918"/>
      <c r="AT66" s="918"/>
      <c r="AU66" s="918"/>
      <c r="AV66" s="918"/>
      <c r="AW66" s="918"/>
      <c r="AX66" s="918"/>
      <c r="AY66" s="918"/>
      <c r="AZ66" s="403"/>
      <c r="BA66" s="679"/>
      <c r="BB66" s="678"/>
      <c r="BC66" s="507"/>
      <c r="BD66" s="492"/>
      <c r="BE66" s="492"/>
      <c r="BF66" s="492"/>
      <c r="BG66" s="511"/>
      <c r="BH66" s="507"/>
      <c r="BI66" s="492"/>
      <c r="BJ66" s="492"/>
      <c r="BK66" s="492"/>
      <c r="BL66" s="511"/>
      <c r="BM66" s="507"/>
      <c r="BN66" s="492"/>
      <c r="BO66" s="492"/>
      <c r="BP66" s="492"/>
      <c r="BQ66" s="511"/>
      <c r="BR66" s="507"/>
      <c r="BS66" s="492"/>
      <c r="BT66" s="492"/>
      <c r="BU66" s="492"/>
      <c r="BV66" s="492"/>
      <c r="BW66" s="492"/>
      <c r="BX66" s="492"/>
      <c r="BY66" s="493"/>
      <c r="BZ66" s="493"/>
      <c r="CA66" s="493"/>
      <c r="CB66" s="493"/>
      <c r="CC66" s="493"/>
      <c r="CD66" s="493"/>
      <c r="CE66" s="493"/>
      <c r="CF66" s="493"/>
      <c r="CG66" s="493"/>
      <c r="CH66" s="493"/>
      <c r="CI66" s="493"/>
      <c r="CJ66" s="493"/>
      <c r="CK66" s="493"/>
      <c r="CL66" s="493"/>
      <c r="CM66" s="493"/>
      <c r="CN66" s="67"/>
      <c r="CO66" s="67"/>
      <c r="CP66" s="67"/>
      <c r="CQ66" s="67"/>
      <c r="CR66" s="67"/>
      <c r="CS66" s="67"/>
      <c r="CT66" s="67"/>
      <c r="CU66" s="67"/>
      <c r="CV66" s="67"/>
      <c r="CW66" s="67"/>
      <c r="CX66" s="67"/>
      <c r="CY66" s="67"/>
      <c r="CZ66" s="67"/>
    </row>
    <row r="67" s="575" customFormat="true" ht="15" customHeight="true" x14ac:dyDescent="0.2">
      <c r="A67" s="1056"/>
      <c r="B67" s="436" t="s">
        <v>180</v>
      </c>
      <c r="C67" s="178">
        <v>0.61757655730584571</v>
      </c>
      <c r="D67" s="177">
        <v>0.82346190460781432</v>
      </c>
      <c r="E67" s="177">
        <v>0.58039936542876258</v>
      </c>
      <c r="F67" s="177">
        <v>0.50445279407979904</v>
      </c>
      <c r="G67" s="176">
        <v>0.13585816113128987</v>
      </c>
      <c r="H67" s="175">
        <v>4.7020979658474141E-2</v>
      </c>
      <c r="I67" s="177">
        <v>0.46268002563118393</v>
      </c>
      <c r="J67" s="177">
        <v>0.16662041320215068</v>
      </c>
      <c r="K67" s="177">
        <v>0</v>
      </c>
      <c r="L67" s="174">
        <v>0.54439351162480953</v>
      </c>
      <c r="M67" s="178">
        <v>0.56136151216271823</v>
      </c>
      <c r="N67" s="177">
        <v>0.83298281739725122</v>
      </c>
      <c r="O67" s="177">
        <v>0.62175571238112259</v>
      </c>
      <c r="P67" s="177">
        <v>0.61866755715422672</v>
      </c>
      <c r="Q67" s="176">
        <v>0.16084068332768317</v>
      </c>
      <c r="R67" s="175">
        <v>0</v>
      </c>
      <c r="S67" s="177">
        <v>7.0063895263687892E-2</v>
      </c>
      <c r="T67" s="177">
        <v>0</v>
      </c>
      <c r="U67" s="177">
        <v>0.20653275328369267</v>
      </c>
      <c r="V67" s="177">
        <v>10.566082775454099</v>
      </c>
      <c r="W67" s="177">
        <v>3.0158822133678411</v>
      </c>
      <c r="X67" s="177">
        <v>5.0895206151612436E-2</v>
      </c>
      <c r="Y67" s="177">
        <v>0</v>
      </c>
      <c r="Z67" s="177">
        <v>0.10962256844191484</v>
      </c>
      <c r="AA67" s="177">
        <v>4.0509017030806595E-2</v>
      </c>
      <c r="AB67" s="177">
        <v>0</v>
      </c>
      <c r="AC67" s="177">
        <v>0</v>
      </c>
      <c r="AD67" s="177">
        <v>0</v>
      </c>
      <c r="AE67" s="177">
        <v>0</v>
      </c>
      <c r="AF67" s="177">
        <v>0</v>
      </c>
      <c r="AG67" s="177">
        <v>0</v>
      </c>
      <c r="AH67" s="177">
        <v>0</v>
      </c>
      <c r="AI67" s="177">
        <v>0</v>
      </c>
      <c r="AJ67" s="177">
        <v>0.25640459398150167</v>
      </c>
      <c r="AK67" s="177">
        <v>0</v>
      </c>
      <c r="AL67" s="177">
        <v>0</v>
      </c>
      <c r="AM67" s="174">
        <v>0</v>
      </c>
      <c r="AN67" s="918"/>
      <c r="AO67" s="918"/>
      <c r="AP67" s="918"/>
      <c r="AQ67" s="918"/>
      <c r="AR67" s="918"/>
      <c r="AS67" s="918"/>
      <c r="AT67" s="918"/>
      <c r="AU67" s="918"/>
      <c r="AV67" s="918"/>
      <c r="AW67" s="918"/>
      <c r="AX67" s="918"/>
      <c r="AY67" s="918"/>
      <c r="AZ67" s="403"/>
      <c r="BA67" s="679"/>
      <c r="BB67" s="678"/>
      <c r="BC67" s="507"/>
      <c r="BD67" s="492"/>
      <c r="BE67" s="492"/>
      <c r="BF67" s="492"/>
      <c r="BG67" s="511"/>
      <c r="BH67" s="507"/>
      <c r="BI67" s="492"/>
      <c r="BJ67" s="492"/>
      <c r="BK67" s="492"/>
      <c r="BL67" s="511"/>
      <c r="BM67" s="507"/>
      <c r="BN67" s="492"/>
      <c r="BO67" s="492"/>
      <c r="BP67" s="492"/>
      <c r="BQ67" s="511"/>
      <c r="BR67" s="507"/>
      <c r="BS67" s="492"/>
      <c r="BT67" s="492"/>
      <c r="BU67" s="492"/>
      <c r="BV67" s="492"/>
      <c r="BW67" s="492"/>
      <c r="BX67" s="492"/>
      <c r="BY67" s="493"/>
      <c r="BZ67" s="493"/>
      <c r="CA67" s="493"/>
      <c r="CB67" s="493"/>
      <c r="CC67" s="493"/>
      <c r="CD67" s="493"/>
      <c r="CE67" s="493"/>
      <c r="CF67" s="493"/>
      <c r="CG67" s="493"/>
      <c r="CH67" s="493"/>
      <c r="CI67" s="493"/>
      <c r="CJ67" s="493"/>
      <c r="CK67" s="493"/>
      <c r="CL67" s="493"/>
      <c r="CM67" s="493"/>
      <c r="CN67" s="67"/>
      <c r="CO67" s="67"/>
      <c r="CP67" s="67"/>
      <c r="CQ67" s="67"/>
      <c r="CR67" s="67"/>
      <c r="CS67" s="67"/>
      <c r="CT67" s="67"/>
      <c r="CU67" s="67"/>
      <c r="CV67" s="67"/>
      <c r="CW67" s="67"/>
      <c r="CX67" s="67"/>
      <c r="CY67" s="67"/>
      <c r="CZ67" s="67"/>
    </row>
    <row r="68" s="575" customFormat="true" ht="15" customHeight="true" x14ac:dyDescent="0.2">
      <c r="A68" s="1056"/>
      <c r="B68" s="436" t="s">
        <v>181</v>
      </c>
      <c r="C68" s="178">
        <v>0.11011174568806092</v>
      </c>
      <c r="D68" s="177">
        <v>3.3319058734339151E-2</v>
      </c>
      <c r="E68" s="177">
        <v>0.1102596848611451</v>
      </c>
      <c r="F68" s="177">
        <v>9.0819809698465551E-2</v>
      </c>
      <c r="G68" s="176">
        <v>0</v>
      </c>
      <c r="H68" s="175">
        <v>0</v>
      </c>
      <c r="I68" s="177">
        <v>0</v>
      </c>
      <c r="J68" s="177">
        <v>0</v>
      </c>
      <c r="K68" s="177">
        <v>0</v>
      </c>
      <c r="L68" s="174">
        <v>0</v>
      </c>
      <c r="M68" s="178">
        <v>9.8214874094000065E-2</v>
      </c>
      <c r="N68" s="177">
        <v>4.3332272366790173E-2</v>
      </c>
      <c r="O68" s="177">
        <v>0.13630546238239358</v>
      </c>
      <c r="P68" s="177">
        <v>9.5507027303714409E-2</v>
      </c>
      <c r="Q68" s="176">
        <v>3.9044250239449736E-3</v>
      </c>
      <c r="R68" s="175">
        <v>0</v>
      </c>
      <c r="S68" s="177">
        <v>0</v>
      </c>
      <c r="T68" s="177">
        <v>0</v>
      </c>
      <c r="U68" s="177">
        <v>0</v>
      </c>
      <c r="V68" s="177">
        <v>1.8653883186473181</v>
      </c>
      <c r="W68" s="177">
        <v>0</v>
      </c>
      <c r="X68" s="177">
        <v>0</v>
      </c>
      <c r="Y68" s="177">
        <v>0</v>
      </c>
      <c r="Z68" s="177">
        <v>0</v>
      </c>
      <c r="AA68" s="177">
        <v>0</v>
      </c>
      <c r="AB68" s="177">
        <v>0</v>
      </c>
      <c r="AC68" s="177">
        <v>0</v>
      </c>
      <c r="AD68" s="177">
        <v>0</v>
      </c>
      <c r="AE68" s="177">
        <v>0</v>
      </c>
      <c r="AF68" s="177">
        <v>0</v>
      </c>
      <c r="AG68" s="177">
        <v>0</v>
      </c>
      <c r="AH68" s="177">
        <v>0</v>
      </c>
      <c r="AI68" s="177">
        <v>0</v>
      </c>
      <c r="AJ68" s="177">
        <v>0</v>
      </c>
      <c r="AK68" s="177">
        <v>0</v>
      </c>
      <c r="AL68" s="177">
        <v>0</v>
      </c>
      <c r="AM68" s="174">
        <v>0</v>
      </c>
      <c r="AN68" s="918"/>
      <c r="AO68" s="918"/>
      <c r="AP68" s="918"/>
      <c r="AQ68" s="918"/>
      <c r="AR68" s="918"/>
      <c r="AS68" s="918"/>
      <c r="AT68" s="918"/>
      <c r="AU68" s="918"/>
      <c r="AV68" s="918"/>
      <c r="AW68" s="918"/>
      <c r="AX68" s="918"/>
      <c r="AY68" s="918"/>
      <c r="AZ68" s="403"/>
      <c r="BA68" s="679"/>
      <c r="BB68" s="678"/>
      <c r="BC68" s="507"/>
      <c r="BD68" s="492"/>
      <c r="BE68" s="492"/>
      <c r="BF68" s="492"/>
      <c r="BG68" s="511"/>
      <c r="BH68" s="507"/>
      <c r="BI68" s="492"/>
      <c r="BJ68" s="492"/>
      <c r="BK68" s="492"/>
      <c r="BL68" s="511"/>
      <c r="BM68" s="507"/>
      <c r="BN68" s="492"/>
      <c r="BO68" s="492"/>
      <c r="BP68" s="492"/>
      <c r="BQ68" s="511"/>
      <c r="BR68" s="507"/>
      <c r="BS68" s="492"/>
      <c r="BT68" s="492"/>
      <c r="BU68" s="492"/>
      <c r="BV68" s="492"/>
      <c r="BW68" s="492"/>
      <c r="BX68" s="492"/>
      <c r="BY68" s="493"/>
      <c r="BZ68" s="493"/>
      <c r="CA68" s="493"/>
      <c r="CB68" s="493"/>
      <c r="CC68" s="493"/>
      <c r="CD68" s="493"/>
      <c r="CE68" s="493"/>
      <c r="CF68" s="493"/>
      <c r="CG68" s="493"/>
      <c r="CH68" s="493"/>
      <c r="CI68" s="493"/>
      <c r="CJ68" s="493"/>
      <c r="CK68" s="493"/>
      <c r="CL68" s="493"/>
      <c r="CM68" s="493"/>
      <c r="CN68" s="67"/>
      <c r="CO68" s="67"/>
      <c r="CP68" s="67"/>
      <c r="CQ68" s="67"/>
      <c r="CR68" s="67"/>
      <c r="CS68" s="67"/>
      <c r="CT68" s="67"/>
      <c r="CU68" s="67"/>
      <c r="CV68" s="67"/>
      <c r="CW68" s="67"/>
      <c r="CX68" s="67"/>
      <c r="CY68" s="67"/>
      <c r="CZ68" s="67"/>
    </row>
    <row r="69" s="575" customFormat="true" ht="15" customHeight="true" x14ac:dyDescent="0.2">
      <c r="A69" s="1056"/>
      <c r="B69" s="436" t="s">
        <v>275</v>
      </c>
      <c r="C69" s="178">
        <v>0</v>
      </c>
      <c r="D69" s="177">
        <v>0</v>
      </c>
      <c r="E69" s="177">
        <v>0</v>
      </c>
      <c r="F69" s="177">
        <v>2.7714842502994844E-2</v>
      </c>
      <c r="G69" s="176">
        <v>1.118361854478455E-2</v>
      </c>
      <c r="H69" s="175">
        <v>0</v>
      </c>
      <c r="I69" s="177">
        <v>7.0705239484638374E-2</v>
      </c>
      <c r="J69" s="177">
        <v>0</v>
      </c>
      <c r="K69" s="177">
        <v>0</v>
      </c>
      <c r="L69" s="174">
        <v>5.9238597694197453E-2</v>
      </c>
      <c r="M69" s="178">
        <v>0</v>
      </c>
      <c r="N69" s="177">
        <v>0</v>
      </c>
      <c r="O69" s="177">
        <v>0</v>
      </c>
      <c r="P69" s="177">
        <v>3.0336268259535306E-2</v>
      </c>
      <c r="Q69" s="176">
        <v>0</v>
      </c>
      <c r="R69" s="175">
        <v>0</v>
      </c>
      <c r="S69" s="177">
        <v>0</v>
      </c>
      <c r="T69" s="177">
        <v>0</v>
      </c>
      <c r="U69" s="177">
        <v>0</v>
      </c>
      <c r="V69" s="177">
        <v>0.15022808696109272</v>
      </c>
      <c r="W69" s="177">
        <v>0</v>
      </c>
      <c r="X69" s="177">
        <v>0</v>
      </c>
      <c r="Y69" s="177">
        <v>0</v>
      </c>
      <c r="Z69" s="177">
        <v>1.6325575290054149E-2</v>
      </c>
      <c r="AA69" s="177">
        <v>0</v>
      </c>
      <c r="AB69" s="177">
        <v>0</v>
      </c>
      <c r="AC69" s="177">
        <v>0</v>
      </c>
      <c r="AD69" s="177">
        <v>3.1170188780922779E-2</v>
      </c>
      <c r="AE69" s="177">
        <v>0</v>
      </c>
      <c r="AF69" s="177">
        <v>0</v>
      </c>
      <c r="AG69" s="177">
        <v>0</v>
      </c>
      <c r="AH69" s="177">
        <v>0</v>
      </c>
      <c r="AI69" s="177">
        <v>0</v>
      </c>
      <c r="AJ69" s="177">
        <v>0</v>
      </c>
      <c r="AK69" s="177">
        <v>0</v>
      </c>
      <c r="AL69" s="177">
        <v>0</v>
      </c>
      <c r="AM69" s="174">
        <v>0</v>
      </c>
      <c r="AN69" s="918"/>
      <c r="AO69" s="918"/>
      <c r="AP69" s="918"/>
      <c r="AQ69" s="918"/>
      <c r="AR69" s="918"/>
      <c r="AS69" s="918"/>
      <c r="AT69" s="918"/>
      <c r="AU69" s="918"/>
      <c r="AV69" s="918"/>
      <c r="AW69" s="918"/>
      <c r="AX69" s="918"/>
      <c r="AY69" s="918"/>
      <c r="AZ69" s="403"/>
      <c r="BA69" s="679"/>
      <c r="BB69" s="678"/>
      <c r="BC69" s="507"/>
      <c r="BD69" s="492"/>
      <c r="BE69" s="492"/>
      <c r="BF69" s="492"/>
      <c r="BG69" s="511"/>
      <c r="BH69" s="507"/>
      <c r="BI69" s="492"/>
      <c r="BJ69" s="492"/>
      <c r="BK69" s="492"/>
      <c r="BL69" s="511"/>
      <c r="BM69" s="507"/>
      <c r="BN69" s="492"/>
      <c r="BO69" s="492"/>
      <c r="BP69" s="492"/>
      <c r="BQ69" s="511"/>
      <c r="BR69" s="507"/>
      <c r="BS69" s="492"/>
      <c r="BT69" s="492"/>
      <c r="BU69" s="492"/>
      <c r="BV69" s="492"/>
      <c r="BW69" s="492"/>
      <c r="BX69" s="492"/>
      <c r="BY69" s="493"/>
      <c r="BZ69" s="493"/>
      <c r="CA69" s="493"/>
      <c r="CB69" s="493"/>
      <c r="CC69" s="493"/>
      <c r="CD69" s="493"/>
      <c r="CE69" s="493"/>
      <c r="CF69" s="493"/>
      <c r="CG69" s="493"/>
      <c r="CH69" s="493"/>
      <c r="CI69" s="493"/>
      <c r="CJ69" s="493"/>
      <c r="CK69" s="493"/>
      <c r="CL69" s="493"/>
      <c r="CM69" s="493"/>
      <c r="CN69" s="67"/>
      <c r="CO69" s="67"/>
      <c r="CP69" s="67"/>
      <c r="CQ69" s="67"/>
      <c r="CR69" s="67"/>
      <c r="CS69" s="67"/>
      <c r="CT69" s="67"/>
      <c r="CU69" s="67"/>
      <c r="CV69" s="67"/>
      <c r="CW69" s="67"/>
      <c r="CX69" s="67"/>
      <c r="CY69" s="67"/>
      <c r="CZ69" s="67"/>
    </row>
    <row r="70" s="575" customFormat="true" ht="15" customHeight="true" x14ac:dyDescent="0.2">
      <c r="A70" s="199"/>
      <c r="B70" s="193"/>
      <c r="C70" s="178"/>
      <c r="D70" s="177"/>
      <c r="E70" s="177"/>
      <c r="F70" s="177"/>
      <c r="G70" s="176"/>
      <c r="H70" s="175"/>
      <c r="I70" s="177"/>
      <c r="J70" s="177"/>
      <c r="K70" s="177"/>
      <c r="L70" s="174"/>
      <c r="M70" s="178"/>
      <c r="N70" s="177"/>
      <c r="O70" s="177"/>
      <c r="P70" s="177"/>
      <c r="Q70" s="176"/>
      <c r="R70" s="175"/>
      <c r="S70" s="177"/>
      <c r="T70" s="177"/>
      <c r="U70" s="177"/>
      <c r="V70" s="177"/>
      <c r="W70" s="177"/>
      <c r="X70" s="177"/>
      <c r="Y70" s="177"/>
      <c r="Z70" s="177"/>
      <c r="AA70" s="177"/>
      <c r="AB70" s="177"/>
      <c r="AC70" s="177"/>
      <c r="AD70" s="177"/>
      <c r="AE70" s="177"/>
      <c r="AF70" s="177"/>
      <c r="AG70" s="177"/>
      <c r="AH70" s="177"/>
      <c r="AI70" s="177"/>
      <c r="AJ70" s="177"/>
      <c r="AK70" s="177"/>
      <c r="AL70" s="177"/>
      <c r="AM70" s="174"/>
      <c r="AN70" s="918"/>
      <c r="AO70" s="918"/>
      <c r="AP70" s="918"/>
      <c r="AQ70" s="918"/>
      <c r="AR70" s="918"/>
      <c r="AS70" s="918"/>
      <c r="AT70" s="918"/>
      <c r="AU70" s="918"/>
      <c r="AV70" s="918"/>
      <c r="AW70" s="918"/>
      <c r="AX70" s="918"/>
      <c r="AY70" s="918"/>
      <c r="AZ70" s="403"/>
      <c r="BA70" s="679"/>
      <c r="BB70" s="678"/>
      <c r="BC70" s="507"/>
      <c r="BD70" s="492"/>
      <c r="BE70" s="492"/>
      <c r="BF70" s="492"/>
      <c r="BG70" s="511"/>
      <c r="BH70" s="507"/>
      <c r="BI70" s="492"/>
      <c r="BJ70" s="492"/>
      <c r="BK70" s="492"/>
      <c r="BL70" s="511"/>
      <c r="BM70" s="507"/>
      <c r="BN70" s="492"/>
      <c r="BO70" s="492"/>
      <c r="BP70" s="492"/>
      <c r="BQ70" s="511"/>
      <c r="BR70" s="507"/>
      <c r="BS70" s="492"/>
      <c r="BT70" s="492"/>
      <c r="BU70" s="492"/>
      <c r="BV70" s="492"/>
      <c r="BW70" s="492"/>
      <c r="BX70" s="492"/>
      <c r="BY70" s="493"/>
      <c r="BZ70" s="493"/>
      <c r="CA70" s="493"/>
      <c r="CB70" s="493"/>
      <c r="CC70" s="493"/>
      <c r="CD70" s="493"/>
      <c r="CE70" s="493"/>
      <c r="CF70" s="493"/>
      <c r="CG70" s="493"/>
      <c r="CH70" s="493"/>
      <c r="CI70" s="493"/>
      <c r="CJ70" s="493"/>
      <c r="CK70" s="493"/>
      <c r="CL70" s="493"/>
      <c r="CM70" s="493"/>
      <c r="CN70" s="67"/>
      <c r="CO70" s="67"/>
      <c r="CP70" s="67"/>
      <c r="CQ70" s="67"/>
      <c r="CR70" s="67"/>
      <c r="CS70" s="67"/>
      <c r="CT70" s="67"/>
      <c r="CU70" s="67"/>
      <c r="CV70" s="67"/>
      <c r="CW70" s="67"/>
      <c r="CX70" s="67"/>
      <c r="CY70" s="67"/>
      <c r="CZ70" s="67"/>
    </row>
    <row r="71" s="575" customFormat="true" ht="15" customHeight="true" x14ac:dyDescent="0.2">
      <c r="A71" s="199"/>
      <c r="B71" s="193"/>
      <c r="C71" s="178"/>
      <c r="D71" s="177"/>
      <c r="E71" s="177"/>
      <c r="F71" s="177"/>
      <c r="G71" s="176"/>
      <c r="H71" s="175"/>
      <c r="I71" s="177"/>
      <c r="J71" s="177"/>
      <c r="K71" s="177"/>
      <c r="L71" s="174"/>
      <c r="M71" s="178"/>
      <c r="N71" s="177"/>
      <c r="O71" s="177"/>
      <c r="P71" s="177"/>
      <c r="Q71" s="176"/>
      <c r="R71" s="175"/>
      <c r="S71" s="177"/>
      <c r="T71" s="177"/>
      <c r="U71" s="177"/>
      <c r="V71" s="177"/>
      <c r="W71" s="177"/>
      <c r="X71" s="177"/>
      <c r="Y71" s="177"/>
      <c r="Z71" s="177"/>
      <c r="AA71" s="177"/>
      <c r="AB71" s="177"/>
      <c r="AC71" s="177"/>
      <c r="AD71" s="177"/>
      <c r="AE71" s="177"/>
      <c r="AF71" s="177"/>
      <c r="AG71" s="177"/>
      <c r="AH71" s="177"/>
      <c r="AI71" s="177"/>
      <c r="AJ71" s="177"/>
      <c r="AK71" s="177"/>
      <c r="AL71" s="177"/>
      <c r="AM71" s="174"/>
      <c r="AN71" s="918"/>
      <c r="AO71" s="918"/>
      <c r="AP71" s="918"/>
      <c r="AQ71" s="918"/>
      <c r="AR71" s="918"/>
      <c r="AS71" s="918"/>
      <c r="AT71" s="918"/>
      <c r="AU71" s="918"/>
      <c r="AV71" s="918"/>
      <c r="AW71" s="918"/>
      <c r="AX71" s="918"/>
      <c r="AY71" s="918"/>
      <c r="AZ71" s="403"/>
      <c r="BA71" s="679"/>
      <c r="BB71" s="678"/>
      <c r="BC71" s="507"/>
      <c r="BD71" s="492"/>
      <c r="BE71" s="492"/>
      <c r="BF71" s="492"/>
      <c r="BG71" s="511"/>
      <c r="BH71" s="507"/>
      <c r="BI71" s="492"/>
      <c r="BJ71" s="492"/>
      <c r="BK71" s="492"/>
      <c r="BL71" s="511"/>
      <c r="BM71" s="507"/>
      <c r="BN71" s="492"/>
      <c r="BO71" s="492"/>
      <c r="BP71" s="492"/>
      <c r="BQ71" s="511"/>
      <c r="BR71" s="507"/>
      <c r="BS71" s="492"/>
      <c r="BT71" s="492"/>
      <c r="BU71" s="492"/>
      <c r="BV71" s="492"/>
      <c r="BW71" s="492"/>
      <c r="BX71" s="492"/>
      <c r="BY71" s="493"/>
      <c r="BZ71" s="493"/>
      <c r="CA71" s="493"/>
      <c r="CB71" s="493"/>
      <c r="CC71" s="493"/>
      <c r="CD71" s="493"/>
      <c r="CE71" s="493"/>
      <c r="CF71" s="493"/>
      <c r="CG71" s="493"/>
      <c r="CH71" s="493"/>
      <c r="CI71" s="493"/>
      <c r="CJ71" s="493"/>
      <c r="CK71" s="493"/>
      <c r="CL71" s="493"/>
      <c r="CM71" s="493"/>
      <c r="CN71" s="67"/>
      <c r="CO71" s="67"/>
      <c r="CP71" s="67"/>
      <c r="CQ71" s="67"/>
      <c r="CR71" s="67"/>
      <c r="CS71" s="67"/>
      <c r="CT71" s="67"/>
      <c r="CU71" s="67"/>
      <c r="CV71" s="67"/>
      <c r="CW71" s="67"/>
      <c r="CX71" s="67"/>
      <c r="CY71" s="67"/>
      <c r="CZ71" s="67"/>
    </row>
    <row r="72" s="575" customFormat="true" ht="15" customHeight="true" x14ac:dyDescent="0.2">
      <c r="A72" s="199"/>
      <c r="B72" s="193"/>
      <c r="C72" s="178"/>
      <c r="D72" s="177"/>
      <c r="E72" s="177"/>
      <c r="F72" s="177"/>
      <c r="G72" s="176"/>
      <c r="H72" s="175"/>
      <c r="I72" s="177"/>
      <c r="J72" s="177"/>
      <c r="K72" s="177"/>
      <c r="L72" s="174"/>
      <c r="M72" s="178"/>
      <c r="N72" s="177"/>
      <c r="O72" s="177"/>
      <c r="P72" s="177"/>
      <c r="Q72" s="176"/>
      <c r="R72" s="175"/>
      <c r="S72" s="177"/>
      <c r="T72" s="177"/>
      <c r="U72" s="177"/>
      <c r="V72" s="177"/>
      <c r="W72" s="177"/>
      <c r="X72" s="177"/>
      <c r="Y72" s="177"/>
      <c r="Z72" s="177"/>
      <c r="AA72" s="177"/>
      <c r="AB72" s="177"/>
      <c r="AC72" s="177"/>
      <c r="AD72" s="177"/>
      <c r="AE72" s="177"/>
      <c r="AF72" s="177"/>
      <c r="AG72" s="177"/>
      <c r="AH72" s="177"/>
      <c r="AI72" s="177"/>
      <c r="AJ72" s="177"/>
      <c r="AK72" s="177"/>
      <c r="AL72" s="177"/>
      <c r="AM72" s="174"/>
      <c r="AN72" s="918"/>
      <c r="AO72" s="918"/>
      <c r="AP72" s="918"/>
      <c r="AQ72" s="918"/>
      <c r="AR72" s="918"/>
      <c r="AS72" s="918"/>
      <c r="AT72" s="918"/>
      <c r="AU72" s="918"/>
      <c r="AV72" s="918"/>
      <c r="AW72" s="918"/>
      <c r="AX72" s="918"/>
      <c r="AY72" s="918"/>
      <c r="AZ72" s="403"/>
      <c r="BA72" s="679"/>
      <c r="BB72" s="678"/>
      <c r="BC72" s="507"/>
      <c r="BD72" s="492"/>
      <c r="BE72" s="492"/>
      <c r="BF72" s="492"/>
      <c r="BG72" s="511"/>
      <c r="BH72" s="507"/>
      <c r="BI72" s="492"/>
      <c r="BJ72" s="492"/>
      <c r="BK72" s="492"/>
      <c r="BL72" s="511"/>
      <c r="BM72" s="507"/>
      <c r="BN72" s="492"/>
      <c r="BO72" s="492"/>
      <c r="BP72" s="492"/>
      <c r="BQ72" s="511"/>
      <c r="BR72" s="507"/>
      <c r="BS72" s="492"/>
      <c r="BT72" s="492"/>
      <c r="BU72" s="492"/>
      <c r="BV72" s="492"/>
      <c r="BW72" s="492"/>
      <c r="BX72" s="492"/>
      <c r="BY72" s="493"/>
      <c r="BZ72" s="493"/>
      <c r="CA72" s="493"/>
      <c r="CB72" s="493"/>
      <c r="CC72" s="493"/>
      <c r="CD72" s="493"/>
      <c r="CE72" s="493"/>
      <c r="CF72" s="493"/>
      <c r="CG72" s="493"/>
      <c r="CH72" s="493"/>
      <c r="CI72" s="493"/>
      <c r="CJ72" s="493"/>
      <c r="CK72" s="493"/>
      <c r="CL72" s="493"/>
      <c r="CM72" s="493"/>
      <c r="CN72" s="67"/>
      <c r="CO72" s="67"/>
      <c r="CP72" s="67"/>
      <c r="CQ72" s="67"/>
      <c r="CR72" s="67"/>
      <c r="CS72" s="67"/>
      <c r="CT72" s="67"/>
      <c r="CU72" s="67"/>
      <c r="CV72" s="67"/>
      <c r="CW72" s="67"/>
      <c r="CX72" s="67"/>
      <c r="CY72" s="67"/>
      <c r="CZ72" s="67"/>
    </row>
    <row r="73" s="575" customFormat="true" ht="15" customHeight="true" x14ac:dyDescent="0.2">
      <c r="A73" s="199"/>
      <c r="B73" s="193"/>
      <c r="C73" s="178"/>
      <c r="D73" s="177"/>
      <c r="E73" s="177"/>
      <c r="F73" s="177"/>
      <c r="G73" s="176"/>
      <c r="H73" s="175"/>
      <c r="I73" s="177"/>
      <c r="J73" s="177"/>
      <c r="K73" s="177"/>
      <c r="L73" s="174"/>
      <c r="M73" s="178"/>
      <c r="N73" s="177"/>
      <c r="O73" s="177"/>
      <c r="P73" s="177"/>
      <c r="Q73" s="176"/>
      <c r="R73" s="175"/>
      <c r="S73" s="177"/>
      <c r="T73" s="177"/>
      <c r="U73" s="177"/>
      <c r="V73" s="177"/>
      <c r="W73" s="177"/>
      <c r="X73" s="177"/>
      <c r="Y73" s="177"/>
      <c r="Z73" s="177"/>
      <c r="AA73" s="177"/>
      <c r="AB73" s="177"/>
      <c r="AC73" s="177"/>
      <c r="AD73" s="177"/>
      <c r="AE73" s="177"/>
      <c r="AF73" s="177"/>
      <c r="AG73" s="177"/>
      <c r="AH73" s="177"/>
      <c r="AI73" s="177"/>
      <c r="AJ73" s="177"/>
      <c r="AK73" s="177"/>
      <c r="AL73" s="177"/>
      <c r="AM73" s="174"/>
      <c r="AN73" s="918"/>
      <c r="AO73" s="918"/>
      <c r="AP73" s="918"/>
      <c r="AQ73" s="918"/>
      <c r="AR73" s="918"/>
      <c r="AS73" s="918"/>
      <c r="AT73" s="918"/>
      <c r="AU73" s="918"/>
      <c r="AV73" s="918"/>
      <c r="AW73" s="918"/>
      <c r="AX73" s="918"/>
      <c r="AY73" s="918"/>
      <c r="AZ73" s="403"/>
      <c r="BA73" s="679"/>
      <c r="BB73" s="678"/>
      <c r="BC73" s="507"/>
      <c r="BD73" s="492"/>
      <c r="BE73" s="492"/>
      <c r="BF73" s="492"/>
      <c r="BG73" s="511"/>
      <c r="BH73" s="507"/>
      <c r="BI73" s="492"/>
      <c r="BJ73" s="492"/>
      <c r="BK73" s="492"/>
      <c r="BL73" s="511"/>
      <c r="BM73" s="507"/>
      <c r="BN73" s="492"/>
      <c r="BO73" s="492"/>
      <c r="BP73" s="492"/>
      <c r="BQ73" s="511"/>
      <c r="BR73" s="507"/>
      <c r="BS73" s="492"/>
      <c r="BT73" s="492"/>
      <c r="BU73" s="492"/>
      <c r="BV73" s="492"/>
      <c r="BW73" s="492"/>
      <c r="BX73" s="492"/>
      <c r="BY73" s="493"/>
      <c r="BZ73" s="493"/>
      <c r="CA73" s="493"/>
      <c r="CB73" s="493"/>
      <c r="CC73" s="493"/>
      <c r="CD73" s="493"/>
      <c r="CE73" s="493"/>
      <c r="CF73" s="493"/>
      <c r="CG73" s="493"/>
      <c r="CH73" s="493"/>
      <c r="CI73" s="493"/>
      <c r="CJ73" s="493"/>
      <c r="CK73" s="493"/>
      <c r="CL73" s="493"/>
      <c r="CM73" s="493"/>
      <c r="CN73" s="67"/>
      <c r="CO73" s="67"/>
      <c r="CP73" s="67"/>
      <c r="CQ73" s="67"/>
      <c r="CR73" s="67"/>
      <c r="CS73" s="67"/>
      <c r="CT73" s="67"/>
      <c r="CU73" s="67"/>
      <c r="CV73" s="67"/>
      <c r="CW73" s="67"/>
      <c r="CX73" s="67"/>
      <c r="CY73" s="67"/>
      <c r="CZ73" s="67"/>
    </row>
    <row r="74" s="575" customFormat="true" ht="15" customHeight="true" x14ac:dyDescent="0.2">
      <c r="A74" s="199"/>
      <c r="B74" s="193"/>
      <c r="C74" s="178"/>
      <c r="D74" s="177"/>
      <c r="E74" s="177"/>
      <c r="F74" s="177"/>
      <c r="G74" s="176"/>
      <c r="H74" s="175"/>
      <c r="I74" s="177"/>
      <c r="J74" s="177"/>
      <c r="K74" s="177"/>
      <c r="L74" s="174"/>
      <c r="M74" s="178"/>
      <c r="N74" s="177"/>
      <c r="O74" s="177"/>
      <c r="P74" s="177"/>
      <c r="Q74" s="176"/>
      <c r="R74" s="175"/>
      <c r="S74" s="177"/>
      <c r="T74" s="177"/>
      <c r="U74" s="177"/>
      <c r="V74" s="177"/>
      <c r="W74" s="177"/>
      <c r="X74" s="177"/>
      <c r="Y74" s="177"/>
      <c r="Z74" s="177"/>
      <c r="AA74" s="177"/>
      <c r="AB74" s="177"/>
      <c r="AC74" s="177"/>
      <c r="AD74" s="177"/>
      <c r="AE74" s="177"/>
      <c r="AF74" s="177"/>
      <c r="AG74" s="177"/>
      <c r="AH74" s="177"/>
      <c r="AI74" s="177"/>
      <c r="AJ74" s="177"/>
      <c r="AK74" s="177"/>
      <c r="AL74" s="177"/>
      <c r="AM74" s="174"/>
      <c r="AN74" s="918"/>
      <c r="AO74" s="918"/>
      <c r="AP74" s="918"/>
      <c r="AQ74" s="918"/>
      <c r="AR74" s="918"/>
      <c r="AS74" s="918"/>
      <c r="AT74" s="918"/>
      <c r="AU74" s="918"/>
      <c r="AV74" s="918"/>
      <c r="AW74" s="918"/>
      <c r="AX74" s="918"/>
      <c r="AY74" s="918"/>
      <c r="AZ74" s="403"/>
      <c r="BA74" s="679"/>
      <c r="BB74" s="678"/>
      <c r="BC74" s="507"/>
      <c r="BD74" s="492"/>
      <c r="BE74" s="492"/>
      <c r="BF74" s="492"/>
      <c r="BG74" s="511"/>
      <c r="BH74" s="507"/>
      <c r="BI74" s="492"/>
      <c r="BJ74" s="492"/>
      <c r="BK74" s="492"/>
      <c r="BL74" s="511"/>
      <c r="BM74" s="507"/>
      <c r="BN74" s="492"/>
      <c r="BO74" s="492"/>
      <c r="BP74" s="492"/>
      <c r="BQ74" s="511"/>
      <c r="BR74" s="507"/>
      <c r="BS74" s="492"/>
      <c r="BT74" s="492"/>
      <c r="BU74" s="492"/>
      <c r="BV74" s="492"/>
      <c r="BW74" s="492"/>
      <c r="BX74" s="492"/>
      <c r="BY74" s="493"/>
      <c r="BZ74" s="493"/>
      <c r="CA74" s="493"/>
      <c r="CB74" s="493"/>
      <c r="CC74" s="493"/>
      <c r="CD74" s="493"/>
      <c r="CE74" s="493"/>
      <c r="CF74" s="493"/>
      <c r="CG74" s="493"/>
      <c r="CH74" s="493"/>
      <c r="CI74" s="493"/>
      <c r="CJ74" s="493"/>
      <c r="CK74" s="493"/>
      <c r="CL74" s="493"/>
      <c r="CM74" s="493"/>
      <c r="CN74" s="67"/>
      <c r="CO74" s="67"/>
      <c r="CP74" s="67"/>
      <c r="CQ74" s="67"/>
      <c r="CR74" s="67"/>
      <c r="CS74" s="67"/>
      <c r="CT74" s="67"/>
      <c r="CU74" s="67"/>
      <c r="CV74" s="67"/>
      <c r="CW74" s="67"/>
      <c r="CX74" s="67"/>
      <c r="CY74" s="67"/>
      <c r="CZ74" s="67"/>
    </row>
    <row r="75" s="575" customFormat="true" ht="15" customHeight="true" x14ac:dyDescent="0.2">
      <c r="A75" s="199"/>
      <c r="B75" s="193"/>
      <c r="C75" s="178"/>
      <c r="D75" s="177"/>
      <c r="E75" s="177"/>
      <c r="F75" s="177"/>
      <c r="G75" s="176"/>
      <c r="H75" s="175"/>
      <c r="I75" s="177"/>
      <c r="J75" s="177"/>
      <c r="K75" s="177"/>
      <c r="L75" s="174"/>
      <c r="M75" s="178"/>
      <c r="N75" s="177"/>
      <c r="O75" s="177"/>
      <c r="P75" s="177"/>
      <c r="Q75" s="176"/>
      <c r="R75" s="175"/>
      <c r="S75" s="177"/>
      <c r="T75" s="177"/>
      <c r="U75" s="177"/>
      <c r="V75" s="177"/>
      <c r="W75" s="177"/>
      <c r="X75" s="177"/>
      <c r="Y75" s="177"/>
      <c r="Z75" s="177"/>
      <c r="AA75" s="177"/>
      <c r="AB75" s="177"/>
      <c r="AC75" s="177"/>
      <c r="AD75" s="177"/>
      <c r="AE75" s="177"/>
      <c r="AF75" s="177"/>
      <c r="AG75" s="177"/>
      <c r="AH75" s="177"/>
      <c r="AI75" s="177"/>
      <c r="AJ75" s="177"/>
      <c r="AK75" s="177"/>
      <c r="AL75" s="177"/>
      <c r="AM75" s="174"/>
      <c r="AN75" s="918"/>
      <c r="AO75" s="918"/>
      <c r="AP75" s="918"/>
      <c r="AQ75" s="918"/>
      <c r="AR75" s="918"/>
      <c r="AS75" s="918"/>
      <c r="AT75" s="918"/>
      <c r="AU75" s="918"/>
      <c r="AV75" s="918"/>
      <c r="AW75" s="918"/>
      <c r="AX75" s="918"/>
      <c r="AY75" s="918"/>
      <c r="AZ75" s="403"/>
      <c r="BA75" s="679"/>
      <c r="BB75" s="678"/>
      <c r="BC75" s="507"/>
      <c r="BD75" s="492"/>
      <c r="BE75" s="492"/>
      <c r="BF75" s="492"/>
      <c r="BG75" s="511"/>
      <c r="BH75" s="507"/>
      <c r="BI75" s="492"/>
      <c r="BJ75" s="492"/>
      <c r="BK75" s="492"/>
      <c r="BL75" s="511"/>
      <c r="BM75" s="507"/>
      <c r="BN75" s="492"/>
      <c r="BO75" s="492"/>
      <c r="BP75" s="492"/>
      <c r="BQ75" s="511"/>
      <c r="BR75" s="507"/>
      <c r="BS75" s="492"/>
      <c r="BT75" s="492"/>
      <c r="BU75" s="492"/>
      <c r="BV75" s="492"/>
      <c r="BW75" s="492"/>
      <c r="BX75" s="492"/>
      <c r="BY75" s="493"/>
      <c r="BZ75" s="493"/>
      <c r="CA75" s="493"/>
      <c r="CB75" s="493"/>
      <c r="CC75" s="493"/>
      <c r="CD75" s="493"/>
      <c r="CE75" s="493"/>
      <c r="CF75" s="493"/>
      <c r="CG75" s="493"/>
      <c r="CH75" s="493"/>
      <c r="CI75" s="493"/>
      <c r="CJ75" s="493"/>
      <c r="CK75" s="493"/>
      <c r="CL75" s="493"/>
      <c r="CM75" s="493"/>
      <c r="CN75" s="67"/>
      <c r="CO75" s="67"/>
      <c r="CP75" s="67"/>
      <c r="CQ75" s="67"/>
      <c r="CR75" s="67"/>
      <c r="CS75" s="67"/>
      <c r="CT75" s="67"/>
      <c r="CU75" s="67"/>
      <c r="CV75" s="67"/>
      <c r="CW75" s="67"/>
      <c r="CX75" s="67"/>
      <c r="CY75" s="67"/>
      <c r="CZ75" s="67"/>
    </row>
    <row r="76" s="575" customFormat="true" ht="15" customHeight="true" x14ac:dyDescent="0.2">
      <c r="A76" s="199"/>
      <c r="B76" s="193"/>
      <c r="C76" s="178"/>
      <c r="D76" s="177"/>
      <c r="E76" s="177"/>
      <c r="F76" s="177"/>
      <c r="G76" s="176"/>
      <c r="H76" s="175"/>
      <c r="I76" s="177"/>
      <c r="J76" s="177"/>
      <c r="K76" s="177"/>
      <c r="L76" s="174"/>
      <c r="M76" s="178"/>
      <c r="N76" s="177"/>
      <c r="O76" s="177"/>
      <c r="P76" s="177"/>
      <c r="Q76" s="176"/>
      <c r="R76" s="175"/>
      <c r="S76" s="177"/>
      <c r="T76" s="177"/>
      <c r="U76" s="177"/>
      <c r="V76" s="177"/>
      <c r="W76" s="177"/>
      <c r="X76" s="177"/>
      <c r="Y76" s="177"/>
      <c r="Z76" s="177"/>
      <c r="AA76" s="177"/>
      <c r="AB76" s="177"/>
      <c r="AC76" s="177"/>
      <c r="AD76" s="177"/>
      <c r="AE76" s="177"/>
      <c r="AF76" s="177"/>
      <c r="AG76" s="177"/>
      <c r="AH76" s="177"/>
      <c r="AI76" s="177"/>
      <c r="AJ76" s="177"/>
      <c r="AK76" s="177"/>
      <c r="AL76" s="177"/>
      <c r="AM76" s="174"/>
      <c r="AN76" s="918"/>
      <c r="AO76" s="918"/>
      <c r="AP76" s="918"/>
      <c r="AQ76" s="918"/>
      <c r="AR76" s="918"/>
      <c r="AS76" s="918"/>
      <c r="AT76" s="918"/>
      <c r="AU76" s="918"/>
      <c r="AV76" s="918"/>
      <c r="AW76" s="918"/>
      <c r="AX76" s="918"/>
      <c r="AY76" s="918"/>
      <c r="AZ76" s="403"/>
      <c r="BA76" s="679"/>
      <c r="BB76" s="678"/>
      <c r="BC76" s="507"/>
      <c r="BD76" s="492"/>
      <c r="BE76" s="492"/>
      <c r="BF76" s="492"/>
      <c r="BG76" s="511"/>
      <c r="BH76" s="507"/>
      <c r="BI76" s="492"/>
      <c r="BJ76" s="492"/>
      <c r="BK76" s="492"/>
      <c r="BL76" s="511"/>
      <c r="BM76" s="507"/>
      <c r="BN76" s="492"/>
      <c r="BO76" s="492"/>
      <c r="BP76" s="492"/>
      <c r="BQ76" s="511"/>
      <c r="BR76" s="507"/>
      <c r="BS76" s="492"/>
      <c r="BT76" s="492"/>
      <c r="BU76" s="492"/>
      <c r="BV76" s="492"/>
      <c r="BW76" s="492"/>
      <c r="BX76" s="492"/>
      <c r="BY76" s="493"/>
      <c r="BZ76" s="493"/>
      <c r="CA76" s="493"/>
      <c r="CB76" s="493"/>
      <c r="CC76" s="493"/>
      <c r="CD76" s="493"/>
      <c r="CE76" s="493"/>
      <c r="CF76" s="493"/>
      <c r="CG76" s="493"/>
      <c r="CH76" s="493"/>
      <c r="CI76" s="493"/>
      <c r="CJ76" s="493"/>
      <c r="CK76" s="493"/>
      <c r="CL76" s="493"/>
      <c r="CM76" s="493"/>
      <c r="CN76" s="67"/>
      <c r="CO76" s="67"/>
      <c r="CP76" s="67"/>
      <c r="CQ76" s="67"/>
      <c r="CR76" s="67"/>
      <c r="CS76" s="67"/>
      <c r="CT76" s="67"/>
      <c r="CU76" s="67"/>
      <c r="CV76" s="67"/>
      <c r="CW76" s="67"/>
      <c r="CX76" s="67"/>
      <c r="CY76" s="67"/>
      <c r="CZ76" s="67"/>
    </row>
    <row r="77" s="575" customFormat="true" ht="15" customHeight="true" x14ac:dyDescent="0.2">
      <c r="A77" s="199"/>
      <c r="B77" s="193"/>
      <c r="C77" s="178"/>
      <c r="D77" s="177"/>
      <c r="E77" s="177"/>
      <c r="F77" s="177"/>
      <c r="G77" s="176"/>
      <c r="H77" s="175"/>
      <c r="I77" s="177"/>
      <c r="J77" s="177"/>
      <c r="K77" s="177"/>
      <c r="L77" s="174"/>
      <c r="M77" s="178"/>
      <c r="N77" s="177"/>
      <c r="O77" s="177"/>
      <c r="P77" s="177"/>
      <c r="Q77" s="176"/>
      <c r="R77" s="175"/>
      <c r="S77" s="177"/>
      <c r="T77" s="177"/>
      <c r="U77" s="177"/>
      <c r="V77" s="177"/>
      <c r="W77" s="177"/>
      <c r="X77" s="177"/>
      <c r="Y77" s="177"/>
      <c r="Z77" s="177"/>
      <c r="AA77" s="177"/>
      <c r="AB77" s="177"/>
      <c r="AC77" s="177"/>
      <c r="AD77" s="177"/>
      <c r="AE77" s="177"/>
      <c r="AF77" s="177"/>
      <c r="AG77" s="177"/>
      <c r="AH77" s="177"/>
      <c r="AI77" s="177"/>
      <c r="AJ77" s="177"/>
      <c r="AK77" s="177"/>
      <c r="AL77" s="177"/>
      <c r="AM77" s="174"/>
      <c r="AN77" s="918"/>
      <c r="AO77" s="918"/>
      <c r="AP77" s="918"/>
      <c r="AQ77" s="918"/>
      <c r="AR77" s="918"/>
      <c r="AS77" s="918"/>
      <c r="AT77" s="918"/>
      <c r="AU77" s="918"/>
      <c r="AV77" s="918"/>
      <c r="AW77" s="918"/>
      <c r="AX77" s="918"/>
      <c r="AY77" s="918"/>
      <c r="AZ77" s="403"/>
      <c r="BA77" s="679"/>
      <c r="BB77" s="678"/>
      <c r="BC77" s="507"/>
      <c r="BD77" s="492"/>
      <c r="BE77" s="492"/>
      <c r="BF77" s="492"/>
      <c r="BG77" s="511"/>
      <c r="BH77" s="507"/>
      <c r="BI77" s="492"/>
      <c r="BJ77" s="492"/>
      <c r="BK77" s="492"/>
      <c r="BL77" s="511"/>
      <c r="BM77" s="507"/>
      <c r="BN77" s="492"/>
      <c r="BO77" s="492"/>
      <c r="BP77" s="492"/>
      <c r="BQ77" s="511"/>
      <c r="BR77" s="507"/>
      <c r="BS77" s="492"/>
      <c r="BT77" s="492"/>
      <c r="BU77" s="492"/>
      <c r="BV77" s="492"/>
      <c r="BW77" s="492"/>
      <c r="BX77" s="492"/>
      <c r="BY77" s="493"/>
      <c r="BZ77" s="493"/>
      <c r="CA77" s="493"/>
      <c r="CB77" s="493"/>
      <c r="CC77" s="493"/>
      <c r="CD77" s="493"/>
      <c r="CE77" s="493"/>
      <c r="CF77" s="493"/>
      <c r="CG77" s="493"/>
      <c r="CH77" s="493"/>
      <c r="CI77" s="493"/>
      <c r="CJ77" s="493"/>
      <c r="CK77" s="493"/>
      <c r="CL77" s="493"/>
      <c r="CM77" s="493"/>
      <c r="CN77" s="67"/>
      <c r="CO77" s="67"/>
      <c r="CP77" s="67"/>
      <c r="CQ77" s="67"/>
      <c r="CR77" s="67"/>
      <c r="CS77" s="67"/>
      <c r="CT77" s="67"/>
      <c r="CU77" s="67"/>
      <c r="CV77" s="67"/>
      <c r="CW77" s="67"/>
      <c r="CX77" s="67"/>
      <c r="CY77" s="67"/>
      <c r="CZ77" s="67"/>
    </row>
    <row r="78" s="575" customFormat="true" ht="15" customHeight="true" x14ac:dyDescent="0.2">
      <c r="A78" s="199"/>
      <c r="B78" s="193"/>
      <c r="C78" s="166"/>
      <c r="D78" s="165"/>
      <c r="E78" s="165"/>
      <c r="F78" s="165"/>
      <c r="G78" s="164"/>
      <c r="H78" s="163"/>
      <c r="I78" s="165"/>
      <c r="J78" s="165"/>
      <c r="K78" s="165"/>
      <c r="L78" s="162"/>
      <c r="M78" s="166"/>
      <c r="N78" s="165"/>
      <c r="O78" s="165"/>
      <c r="P78" s="165"/>
      <c r="Q78" s="164"/>
      <c r="R78" s="163"/>
      <c r="S78" s="165"/>
      <c r="T78" s="165"/>
      <c r="U78" s="165"/>
      <c r="V78" s="165"/>
      <c r="W78" s="165"/>
      <c r="X78" s="165"/>
      <c r="Y78" s="165"/>
      <c r="Z78" s="165"/>
      <c r="AA78" s="165"/>
      <c r="AB78" s="165"/>
      <c r="AC78" s="161"/>
      <c r="AD78" s="161"/>
      <c r="AE78" s="161"/>
      <c r="AF78" s="161"/>
      <c r="AG78" s="161"/>
      <c r="AH78" s="161"/>
      <c r="AI78" s="161"/>
      <c r="AJ78" s="161"/>
      <c r="AK78" s="161"/>
      <c r="AL78" s="161"/>
      <c r="AM78" s="157"/>
      <c r="AN78" s="918"/>
      <c r="AO78" s="918"/>
      <c r="AP78" s="918"/>
      <c r="AQ78" s="918"/>
      <c r="AR78" s="918"/>
      <c r="AS78" s="918"/>
      <c r="AT78" s="918"/>
      <c r="AU78" s="918"/>
      <c r="AV78" s="918"/>
      <c r="AW78" s="918"/>
      <c r="AX78" s="918"/>
      <c r="AY78" s="918"/>
      <c r="AZ78" s="403"/>
      <c r="BA78" s="679"/>
      <c r="BB78" s="678"/>
      <c r="BC78" s="507"/>
      <c r="BD78" s="492"/>
      <c r="BE78" s="492"/>
      <c r="BF78" s="492"/>
      <c r="BG78" s="511"/>
      <c r="BH78" s="507"/>
      <c r="BI78" s="492"/>
      <c r="BJ78" s="492"/>
      <c r="BK78" s="492"/>
      <c r="BL78" s="511"/>
      <c r="BM78" s="507"/>
      <c r="BN78" s="492"/>
      <c r="BO78" s="492"/>
      <c r="BP78" s="492"/>
      <c r="BQ78" s="511"/>
      <c r="BR78" s="507"/>
      <c r="BS78" s="492"/>
      <c r="BT78" s="492"/>
      <c r="BU78" s="492"/>
      <c r="BV78" s="492"/>
      <c r="BW78" s="492"/>
      <c r="BX78" s="492"/>
      <c r="BY78" s="493"/>
      <c r="BZ78" s="493"/>
      <c r="CA78" s="493"/>
      <c r="CB78" s="493"/>
      <c r="CC78" s="493"/>
      <c r="CD78" s="493"/>
      <c r="CE78" s="493"/>
      <c r="CF78" s="493"/>
      <c r="CG78" s="493"/>
      <c r="CH78" s="493"/>
      <c r="CI78" s="493"/>
      <c r="CJ78" s="493"/>
      <c r="CK78" s="493"/>
      <c r="CL78" s="493"/>
      <c r="CM78" s="493"/>
      <c r="CN78" s="67"/>
      <c r="CO78" s="67"/>
      <c r="CP78" s="67"/>
      <c r="CQ78" s="67"/>
      <c r="CR78" s="67"/>
      <c r="CS78" s="67"/>
      <c r="CT78" s="67"/>
      <c r="CU78" s="67"/>
      <c r="CV78" s="67"/>
      <c r="CW78" s="67"/>
      <c r="CX78" s="67"/>
      <c r="CY78" s="67"/>
      <c r="CZ78" s="67"/>
    </row>
    <row r="79" s="575" customFormat="true" ht="15" customHeight="true" x14ac:dyDescent="0.2">
      <c r="A79" s="199"/>
      <c r="B79" s="193"/>
      <c r="C79" s="166"/>
      <c r="D79" s="165"/>
      <c r="E79" s="165"/>
      <c r="F79" s="165"/>
      <c r="G79" s="164"/>
      <c r="H79" s="163"/>
      <c r="I79" s="165"/>
      <c r="J79" s="165"/>
      <c r="K79" s="165"/>
      <c r="L79" s="162"/>
      <c r="M79" s="166"/>
      <c r="N79" s="165"/>
      <c r="O79" s="165"/>
      <c r="P79" s="165"/>
      <c r="Q79" s="164"/>
      <c r="R79" s="163"/>
      <c r="S79" s="165"/>
      <c r="T79" s="165"/>
      <c r="U79" s="165"/>
      <c r="V79" s="165"/>
      <c r="W79" s="165"/>
      <c r="X79" s="165"/>
      <c r="Y79" s="165"/>
      <c r="Z79" s="165"/>
      <c r="AA79" s="165"/>
      <c r="AB79" s="165"/>
      <c r="AC79" s="161"/>
      <c r="AD79" s="161"/>
      <c r="AE79" s="161"/>
      <c r="AF79" s="161"/>
      <c r="AG79" s="161"/>
      <c r="AH79" s="161"/>
      <c r="AI79" s="161"/>
      <c r="AJ79" s="161"/>
      <c r="AK79" s="161"/>
      <c r="AL79" s="161"/>
      <c r="AM79" s="157"/>
      <c r="AN79" s="918"/>
      <c r="AO79" s="918"/>
      <c r="AP79" s="918"/>
      <c r="AQ79" s="918"/>
      <c r="AR79" s="918"/>
      <c r="AS79" s="918"/>
      <c r="AT79" s="918"/>
      <c r="AU79" s="918"/>
      <c r="AV79" s="918"/>
      <c r="AW79" s="918"/>
      <c r="AX79" s="918"/>
      <c r="AY79" s="918"/>
      <c r="AZ79" s="403"/>
      <c r="BA79" s="679"/>
      <c r="BB79" s="678"/>
      <c r="BC79" s="507"/>
      <c r="BD79" s="492"/>
      <c r="BE79" s="492"/>
      <c r="BF79" s="492"/>
      <c r="BG79" s="511"/>
      <c r="BH79" s="507"/>
      <c r="BI79" s="492"/>
      <c r="BJ79" s="492"/>
      <c r="BK79" s="492"/>
      <c r="BL79" s="511"/>
      <c r="BM79" s="507"/>
      <c r="BN79" s="492"/>
      <c r="BO79" s="492"/>
      <c r="BP79" s="492"/>
      <c r="BQ79" s="511"/>
      <c r="BR79" s="507"/>
      <c r="BS79" s="492"/>
      <c r="BT79" s="492"/>
      <c r="BU79" s="492"/>
      <c r="BV79" s="492"/>
      <c r="BW79" s="492"/>
      <c r="BX79" s="492"/>
      <c r="BY79" s="493"/>
      <c r="BZ79" s="493"/>
      <c r="CA79" s="493"/>
      <c r="CB79" s="493"/>
      <c r="CC79" s="493"/>
      <c r="CD79" s="493"/>
      <c r="CE79" s="493"/>
      <c r="CF79" s="493"/>
      <c r="CG79" s="493"/>
      <c r="CH79" s="493"/>
      <c r="CI79" s="493"/>
      <c r="CJ79" s="493"/>
      <c r="CK79" s="493"/>
      <c r="CL79" s="493"/>
      <c r="CM79" s="493"/>
      <c r="CN79" s="67"/>
      <c r="CO79" s="67"/>
      <c r="CP79" s="67"/>
      <c r="CQ79" s="67"/>
      <c r="CR79" s="67"/>
      <c r="CS79" s="67"/>
      <c r="CT79" s="67"/>
      <c r="CU79" s="67"/>
      <c r="CV79" s="67"/>
      <c r="CW79" s="67"/>
      <c r="CX79" s="67"/>
      <c r="CY79" s="67"/>
      <c r="CZ79" s="67"/>
    </row>
    <row r="80" s="575" customFormat="true" ht="15" customHeight="true" x14ac:dyDescent="0.2">
      <c r="A80" s="199"/>
      <c r="B80" s="193"/>
      <c r="C80" s="166"/>
      <c r="D80" s="165"/>
      <c r="E80" s="165"/>
      <c r="F80" s="165"/>
      <c r="G80" s="164"/>
      <c r="H80" s="163"/>
      <c r="I80" s="165"/>
      <c r="J80" s="165"/>
      <c r="K80" s="165"/>
      <c r="L80" s="162"/>
      <c r="M80" s="166"/>
      <c r="N80" s="165"/>
      <c r="O80" s="165"/>
      <c r="P80" s="165"/>
      <c r="Q80" s="164"/>
      <c r="R80" s="163"/>
      <c r="S80" s="165"/>
      <c r="T80" s="165"/>
      <c r="U80" s="165"/>
      <c r="V80" s="165"/>
      <c r="W80" s="165"/>
      <c r="X80" s="165"/>
      <c r="Y80" s="165"/>
      <c r="Z80" s="165"/>
      <c r="AA80" s="165"/>
      <c r="AB80" s="165"/>
      <c r="AC80" s="161"/>
      <c r="AD80" s="161"/>
      <c r="AE80" s="161"/>
      <c r="AF80" s="161"/>
      <c r="AG80" s="161"/>
      <c r="AH80" s="161"/>
      <c r="AI80" s="161"/>
      <c r="AJ80" s="161"/>
      <c r="AK80" s="161"/>
      <c r="AL80" s="161"/>
      <c r="AM80" s="157"/>
      <c r="AN80" s="918"/>
      <c r="AO80" s="918"/>
      <c r="AP80" s="918"/>
      <c r="AQ80" s="918"/>
      <c r="AR80" s="918"/>
      <c r="AS80" s="918"/>
      <c r="AT80" s="918"/>
      <c r="AU80" s="918"/>
      <c r="AV80" s="918"/>
      <c r="AW80" s="918"/>
      <c r="AX80" s="918"/>
      <c r="AY80" s="918"/>
      <c r="AZ80" s="403"/>
      <c r="BA80" s="679"/>
      <c r="BB80" s="678"/>
      <c r="BC80" s="507"/>
      <c r="BD80" s="492"/>
      <c r="BE80" s="492"/>
      <c r="BF80" s="492"/>
      <c r="BG80" s="511"/>
      <c r="BH80" s="507"/>
      <c r="BI80" s="492"/>
      <c r="BJ80" s="492"/>
      <c r="BK80" s="492"/>
      <c r="BL80" s="511"/>
      <c r="BM80" s="507"/>
      <c r="BN80" s="492"/>
      <c r="BO80" s="492"/>
      <c r="BP80" s="492"/>
      <c r="BQ80" s="511"/>
      <c r="BR80" s="507"/>
      <c r="BS80" s="492"/>
      <c r="BT80" s="492"/>
      <c r="BU80" s="492"/>
      <c r="BV80" s="492"/>
      <c r="BW80" s="492"/>
      <c r="BX80" s="492"/>
      <c r="BY80" s="493"/>
      <c r="BZ80" s="493"/>
      <c r="CA80" s="493"/>
      <c r="CB80" s="493"/>
      <c r="CC80" s="493"/>
      <c r="CD80" s="493"/>
      <c r="CE80" s="493"/>
      <c r="CF80" s="493"/>
      <c r="CG80" s="493"/>
      <c r="CH80" s="493"/>
      <c r="CI80" s="493"/>
      <c r="CJ80" s="493"/>
      <c r="CK80" s="493"/>
      <c r="CL80" s="493"/>
      <c r="CM80" s="493"/>
      <c r="CN80" s="67"/>
      <c r="CO80" s="67"/>
      <c r="CP80" s="67"/>
      <c r="CQ80" s="67"/>
      <c r="CR80" s="67"/>
      <c r="CS80" s="67"/>
      <c r="CT80" s="67"/>
      <c r="CU80" s="67"/>
      <c r="CV80" s="67"/>
      <c r="CW80" s="67"/>
      <c r="CX80" s="67"/>
      <c r="CY80" s="67"/>
      <c r="CZ80" s="67"/>
    </row>
    <row r="81" s="575" customFormat="true" ht="15" customHeight="true" x14ac:dyDescent="0.2">
      <c r="A81" s="199"/>
      <c r="B81" s="193"/>
      <c r="C81" s="166"/>
      <c r="D81" s="165"/>
      <c r="E81" s="165"/>
      <c r="F81" s="165"/>
      <c r="G81" s="164"/>
      <c r="H81" s="163"/>
      <c r="I81" s="165"/>
      <c r="J81" s="165"/>
      <c r="K81" s="165"/>
      <c r="L81" s="162"/>
      <c r="M81" s="166"/>
      <c r="N81" s="165"/>
      <c r="O81" s="165"/>
      <c r="P81" s="165"/>
      <c r="Q81" s="164"/>
      <c r="R81" s="163"/>
      <c r="S81" s="165"/>
      <c r="T81" s="165"/>
      <c r="U81" s="165"/>
      <c r="V81" s="165"/>
      <c r="W81" s="165"/>
      <c r="X81" s="165"/>
      <c r="Y81" s="165"/>
      <c r="Z81" s="165"/>
      <c r="AA81" s="165"/>
      <c r="AB81" s="165"/>
      <c r="AC81" s="161"/>
      <c r="AD81" s="161"/>
      <c r="AE81" s="161"/>
      <c r="AF81" s="161"/>
      <c r="AG81" s="161"/>
      <c r="AH81" s="161"/>
      <c r="AI81" s="161"/>
      <c r="AJ81" s="161"/>
      <c r="AK81" s="161"/>
      <c r="AL81" s="161"/>
      <c r="AM81" s="157"/>
      <c r="AN81" s="918"/>
      <c r="AO81" s="918"/>
      <c r="AP81" s="918"/>
      <c r="AQ81" s="918"/>
      <c r="AR81" s="918"/>
      <c r="AS81" s="918"/>
      <c r="AT81" s="918"/>
      <c r="AU81" s="918"/>
      <c r="AV81" s="918"/>
      <c r="AW81" s="918"/>
      <c r="AX81" s="918"/>
      <c r="AY81" s="918"/>
      <c r="AZ81" s="403"/>
      <c r="BA81" s="679"/>
      <c r="BB81" s="678"/>
      <c r="BC81" s="507"/>
      <c r="BD81" s="492"/>
      <c r="BE81" s="492"/>
      <c r="BF81" s="492"/>
      <c r="BG81" s="511"/>
      <c r="BH81" s="507"/>
      <c r="BI81" s="492"/>
      <c r="BJ81" s="492"/>
      <c r="BK81" s="492"/>
      <c r="BL81" s="511"/>
      <c r="BM81" s="507"/>
      <c r="BN81" s="492"/>
      <c r="BO81" s="492"/>
      <c r="BP81" s="492"/>
      <c r="BQ81" s="511"/>
      <c r="BR81" s="507"/>
      <c r="BS81" s="492"/>
      <c r="BT81" s="492"/>
      <c r="BU81" s="492"/>
      <c r="BV81" s="492"/>
      <c r="BW81" s="492"/>
      <c r="BX81" s="492"/>
      <c r="BY81" s="493"/>
      <c r="BZ81" s="493"/>
      <c r="CA81" s="493"/>
      <c r="CB81" s="493"/>
      <c r="CC81" s="493"/>
      <c r="CD81" s="493"/>
      <c r="CE81" s="493"/>
      <c r="CF81" s="493"/>
      <c r="CG81" s="493"/>
      <c r="CH81" s="493"/>
      <c r="CI81" s="493"/>
      <c r="CJ81" s="493"/>
      <c r="CK81" s="493"/>
      <c r="CL81" s="493"/>
      <c r="CM81" s="493"/>
      <c r="CN81" s="67"/>
      <c r="CO81" s="67"/>
      <c r="CP81" s="67"/>
      <c r="CQ81" s="67"/>
      <c r="CR81" s="67"/>
      <c r="CS81" s="67"/>
      <c r="CT81" s="67"/>
      <c r="CU81" s="67"/>
      <c r="CV81" s="67"/>
      <c r="CW81" s="67"/>
      <c r="CX81" s="67"/>
      <c r="CY81" s="67"/>
      <c r="CZ81" s="67"/>
    </row>
    <row r="82" s="575" customFormat="true" ht="15" customHeight="true" x14ac:dyDescent="0.2">
      <c r="A82" s="199"/>
      <c r="B82" s="193"/>
      <c r="C82" s="166"/>
      <c r="D82" s="165"/>
      <c r="E82" s="165"/>
      <c r="F82" s="165"/>
      <c r="G82" s="164"/>
      <c r="H82" s="163"/>
      <c r="I82" s="165"/>
      <c r="J82" s="165"/>
      <c r="K82" s="165"/>
      <c r="L82" s="162"/>
      <c r="M82" s="166"/>
      <c r="N82" s="165"/>
      <c r="O82" s="165"/>
      <c r="P82" s="165"/>
      <c r="Q82" s="164"/>
      <c r="R82" s="163"/>
      <c r="S82" s="165"/>
      <c r="T82" s="165"/>
      <c r="U82" s="165"/>
      <c r="V82" s="165"/>
      <c r="W82" s="165"/>
      <c r="X82" s="165"/>
      <c r="Y82" s="165"/>
      <c r="Z82" s="165"/>
      <c r="AA82" s="165"/>
      <c r="AB82" s="165"/>
      <c r="AC82" s="161"/>
      <c r="AD82" s="161"/>
      <c r="AE82" s="161"/>
      <c r="AF82" s="161"/>
      <c r="AG82" s="161"/>
      <c r="AH82" s="161"/>
      <c r="AI82" s="161"/>
      <c r="AJ82" s="161"/>
      <c r="AK82" s="161"/>
      <c r="AL82" s="161"/>
      <c r="AM82" s="157"/>
      <c r="AN82" s="918"/>
      <c r="AO82" s="918"/>
      <c r="AP82" s="918"/>
      <c r="AQ82" s="918"/>
      <c r="AR82" s="918"/>
      <c r="AS82" s="918"/>
      <c r="AT82" s="918"/>
      <c r="AU82" s="918"/>
      <c r="AV82" s="918"/>
      <c r="AW82" s="918"/>
      <c r="AX82" s="918"/>
      <c r="AY82" s="918"/>
      <c r="AZ82" s="403"/>
      <c r="BA82" s="679"/>
      <c r="BB82" s="678"/>
      <c r="BC82" s="507"/>
      <c r="BD82" s="492"/>
      <c r="BE82" s="492"/>
      <c r="BF82" s="492"/>
      <c r="BG82" s="511"/>
      <c r="BH82" s="507"/>
      <c r="BI82" s="492"/>
      <c r="BJ82" s="492"/>
      <c r="BK82" s="492"/>
      <c r="BL82" s="511"/>
      <c r="BM82" s="507"/>
      <c r="BN82" s="492"/>
      <c r="BO82" s="492"/>
      <c r="BP82" s="492"/>
      <c r="BQ82" s="511"/>
      <c r="BR82" s="507"/>
      <c r="BS82" s="492"/>
      <c r="BT82" s="492"/>
      <c r="BU82" s="492"/>
      <c r="BV82" s="492"/>
      <c r="BW82" s="492"/>
      <c r="BX82" s="492"/>
      <c r="BY82" s="493"/>
      <c r="BZ82" s="493"/>
      <c r="CA82" s="493"/>
      <c r="CB82" s="493"/>
      <c r="CC82" s="493"/>
      <c r="CD82" s="493"/>
      <c r="CE82" s="493"/>
      <c r="CF82" s="493"/>
      <c r="CG82" s="493"/>
      <c r="CH82" s="493"/>
      <c r="CI82" s="493"/>
      <c r="CJ82" s="493"/>
      <c r="CK82" s="493"/>
      <c r="CL82" s="493"/>
      <c r="CM82" s="493"/>
      <c r="CN82" s="67"/>
      <c r="CO82" s="67"/>
      <c r="CP82" s="67"/>
      <c r="CQ82" s="67"/>
      <c r="CR82" s="67"/>
      <c r="CS82" s="67"/>
      <c r="CT82" s="67"/>
      <c r="CU82" s="67"/>
      <c r="CV82" s="67"/>
      <c r="CW82" s="67"/>
      <c r="CX82" s="67"/>
      <c r="CY82" s="67"/>
      <c r="CZ82" s="67"/>
    </row>
    <row r="83" s="575" customFormat="true" ht="15" customHeight="true" x14ac:dyDescent="0.2">
      <c r="A83" s="199"/>
      <c r="B83" s="193"/>
      <c r="C83" s="166"/>
      <c r="D83" s="165"/>
      <c r="E83" s="165"/>
      <c r="F83" s="165"/>
      <c r="G83" s="164"/>
      <c r="H83" s="163"/>
      <c r="I83" s="165"/>
      <c r="J83" s="165"/>
      <c r="K83" s="165"/>
      <c r="L83" s="162"/>
      <c r="M83" s="166"/>
      <c r="N83" s="165"/>
      <c r="O83" s="165"/>
      <c r="P83" s="165"/>
      <c r="Q83" s="164"/>
      <c r="R83" s="163"/>
      <c r="S83" s="165"/>
      <c r="T83" s="165"/>
      <c r="U83" s="165"/>
      <c r="V83" s="165"/>
      <c r="W83" s="165"/>
      <c r="X83" s="165"/>
      <c r="Y83" s="165"/>
      <c r="Z83" s="165"/>
      <c r="AA83" s="165"/>
      <c r="AB83" s="165"/>
      <c r="AC83" s="161"/>
      <c r="AD83" s="161"/>
      <c r="AE83" s="161"/>
      <c r="AF83" s="161"/>
      <c r="AG83" s="161"/>
      <c r="AH83" s="161"/>
      <c r="AI83" s="161"/>
      <c r="AJ83" s="161"/>
      <c r="AK83" s="161"/>
      <c r="AL83" s="161"/>
      <c r="AM83" s="157"/>
      <c r="AN83" s="918"/>
      <c r="AO83" s="918"/>
      <c r="AP83" s="918"/>
      <c r="AQ83" s="918"/>
      <c r="AR83" s="918"/>
      <c r="AS83" s="918"/>
      <c r="AT83" s="918"/>
      <c r="AU83" s="918"/>
      <c r="AV83" s="918"/>
      <c r="AW83" s="918"/>
      <c r="AX83" s="918"/>
      <c r="AY83" s="918"/>
      <c r="AZ83" s="403"/>
      <c r="BA83" s="679"/>
      <c r="BB83" s="678"/>
      <c r="BC83" s="507"/>
      <c r="BD83" s="492"/>
      <c r="BE83" s="492"/>
      <c r="BF83" s="492"/>
      <c r="BG83" s="511"/>
      <c r="BH83" s="507"/>
      <c r="BI83" s="492"/>
      <c r="BJ83" s="492"/>
      <c r="BK83" s="492"/>
      <c r="BL83" s="511"/>
      <c r="BM83" s="507"/>
      <c r="BN83" s="492"/>
      <c r="BO83" s="492"/>
      <c r="BP83" s="492"/>
      <c r="BQ83" s="511"/>
      <c r="BR83" s="507"/>
      <c r="BS83" s="492"/>
      <c r="BT83" s="492"/>
      <c r="BU83" s="492"/>
      <c r="BV83" s="492"/>
      <c r="BW83" s="492"/>
      <c r="BX83" s="492"/>
      <c r="BY83" s="493"/>
      <c r="BZ83" s="493"/>
      <c r="CA83" s="493"/>
      <c r="CB83" s="493"/>
      <c r="CC83" s="493"/>
      <c r="CD83" s="493"/>
      <c r="CE83" s="493"/>
      <c r="CF83" s="493"/>
      <c r="CG83" s="493"/>
      <c r="CH83" s="493"/>
      <c r="CI83" s="493"/>
      <c r="CJ83" s="493"/>
      <c r="CK83" s="493"/>
      <c r="CL83" s="493"/>
      <c r="CM83" s="493"/>
      <c r="CN83" s="67"/>
      <c r="CO83" s="67"/>
      <c r="CP83" s="67"/>
      <c r="CQ83" s="67"/>
      <c r="CR83" s="67"/>
      <c r="CS83" s="67"/>
      <c r="CT83" s="67"/>
      <c r="CU83" s="67"/>
      <c r="CV83" s="67"/>
      <c r="CW83" s="67"/>
      <c r="CX83" s="67"/>
      <c r="CY83" s="67"/>
      <c r="CZ83" s="67"/>
    </row>
    <row r="84" s="575" customFormat="true" ht="15" customHeight="true" x14ac:dyDescent="0.2">
      <c r="A84" s="199"/>
      <c r="B84" s="193"/>
      <c r="C84" s="166"/>
      <c r="D84" s="165"/>
      <c r="E84" s="165"/>
      <c r="F84" s="165"/>
      <c r="G84" s="164"/>
      <c r="H84" s="163"/>
      <c r="I84" s="165"/>
      <c r="J84" s="165"/>
      <c r="K84" s="165"/>
      <c r="L84" s="162"/>
      <c r="M84" s="166"/>
      <c r="N84" s="165"/>
      <c r="O84" s="165"/>
      <c r="P84" s="165"/>
      <c r="Q84" s="164"/>
      <c r="R84" s="163"/>
      <c r="S84" s="165"/>
      <c r="T84" s="165"/>
      <c r="U84" s="165"/>
      <c r="V84" s="165"/>
      <c r="W84" s="165"/>
      <c r="X84" s="165"/>
      <c r="Y84" s="165"/>
      <c r="Z84" s="165"/>
      <c r="AA84" s="165"/>
      <c r="AB84" s="165"/>
      <c r="AC84" s="161"/>
      <c r="AD84" s="161"/>
      <c r="AE84" s="161"/>
      <c r="AF84" s="161"/>
      <c r="AG84" s="161"/>
      <c r="AH84" s="161"/>
      <c r="AI84" s="161"/>
      <c r="AJ84" s="161"/>
      <c r="AK84" s="161"/>
      <c r="AL84" s="161"/>
      <c r="AM84" s="157"/>
      <c r="AN84" s="918"/>
      <c r="AO84" s="918"/>
      <c r="AP84" s="918"/>
      <c r="AQ84" s="918"/>
      <c r="AR84" s="918"/>
      <c r="AS84" s="918"/>
      <c r="AT84" s="918"/>
      <c r="AU84" s="918"/>
      <c r="AV84" s="918"/>
      <c r="AW84" s="918"/>
      <c r="AX84" s="918"/>
      <c r="AY84" s="918"/>
      <c r="AZ84" s="403"/>
      <c r="BA84" s="679"/>
      <c r="BB84" s="678"/>
      <c r="BC84" s="507"/>
      <c r="BD84" s="492"/>
      <c r="BE84" s="492"/>
      <c r="BF84" s="492"/>
      <c r="BG84" s="511"/>
      <c r="BH84" s="507"/>
      <c r="BI84" s="492"/>
      <c r="BJ84" s="492"/>
      <c r="BK84" s="492"/>
      <c r="BL84" s="511"/>
      <c r="BM84" s="507"/>
      <c r="BN84" s="492"/>
      <c r="BO84" s="492"/>
      <c r="BP84" s="492"/>
      <c r="BQ84" s="511"/>
      <c r="BR84" s="507"/>
      <c r="BS84" s="492"/>
      <c r="BT84" s="492"/>
      <c r="BU84" s="492"/>
      <c r="BV84" s="492"/>
      <c r="BW84" s="492"/>
      <c r="BX84" s="492"/>
      <c r="BY84" s="493"/>
      <c r="BZ84" s="493"/>
      <c r="CA84" s="493"/>
      <c r="CB84" s="493"/>
      <c r="CC84" s="493"/>
      <c r="CD84" s="493"/>
      <c r="CE84" s="493"/>
      <c r="CF84" s="493"/>
      <c r="CG84" s="493"/>
      <c r="CH84" s="493"/>
      <c r="CI84" s="493"/>
      <c r="CJ84" s="493"/>
      <c r="CK84" s="493"/>
      <c r="CL84" s="493"/>
      <c r="CM84" s="493"/>
      <c r="CN84" s="67"/>
      <c r="CO84" s="67"/>
      <c r="CP84" s="67"/>
      <c r="CQ84" s="67"/>
      <c r="CR84" s="67"/>
      <c r="CS84" s="67"/>
      <c r="CT84" s="67"/>
      <c r="CU84" s="67"/>
      <c r="CV84" s="67"/>
      <c r="CW84" s="67"/>
      <c r="CX84" s="67"/>
      <c r="CY84" s="67"/>
      <c r="CZ84" s="67"/>
    </row>
    <row r="85" s="575" customFormat="true" ht="15" customHeight="true" x14ac:dyDescent="0.2">
      <c r="A85" s="199"/>
      <c r="B85" s="193"/>
      <c r="C85" s="166"/>
      <c r="D85" s="165"/>
      <c r="E85" s="165"/>
      <c r="F85" s="165"/>
      <c r="G85" s="164"/>
      <c r="H85" s="163"/>
      <c r="I85" s="165"/>
      <c r="J85" s="165"/>
      <c r="K85" s="165"/>
      <c r="L85" s="162"/>
      <c r="M85" s="166"/>
      <c r="N85" s="165"/>
      <c r="O85" s="165"/>
      <c r="P85" s="165"/>
      <c r="Q85" s="164"/>
      <c r="R85" s="163"/>
      <c r="S85" s="165"/>
      <c r="T85" s="165"/>
      <c r="U85" s="165"/>
      <c r="V85" s="165"/>
      <c r="W85" s="165"/>
      <c r="X85" s="165"/>
      <c r="Y85" s="165"/>
      <c r="Z85" s="165"/>
      <c r="AA85" s="165"/>
      <c r="AB85" s="165"/>
      <c r="AC85" s="161"/>
      <c r="AD85" s="161"/>
      <c r="AE85" s="161"/>
      <c r="AF85" s="161"/>
      <c r="AG85" s="161"/>
      <c r="AH85" s="161"/>
      <c r="AI85" s="161"/>
      <c r="AJ85" s="161"/>
      <c r="AK85" s="161"/>
      <c r="AL85" s="161"/>
      <c r="AM85" s="157"/>
      <c r="AN85" s="918"/>
      <c r="AO85" s="918"/>
      <c r="AP85" s="918"/>
      <c r="AQ85" s="918"/>
      <c r="AR85" s="918"/>
      <c r="AS85" s="918"/>
      <c r="AT85" s="918"/>
      <c r="AU85" s="918"/>
      <c r="AV85" s="918"/>
      <c r="AW85" s="918"/>
      <c r="AX85" s="918"/>
      <c r="AY85" s="918"/>
      <c r="AZ85" s="403"/>
      <c r="BA85" s="679"/>
      <c r="BB85" s="678"/>
      <c r="BC85" s="507"/>
      <c r="BD85" s="492"/>
      <c r="BE85" s="492"/>
      <c r="BF85" s="492"/>
      <c r="BG85" s="511"/>
      <c r="BH85" s="507"/>
      <c r="BI85" s="492"/>
      <c r="BJ85" s="492"/>
      <c r="BK85" s="492"/>
      <c r="BL85" s="511"/>
      <c r="BM85" s="507"/>
      <c r="BN85" s="492"/>
      <c r="BO85" s="492"/>
      <c r="BP85" s="492"/>
      <c r="BQ85" s="511"/>
      <c r="BR85" s="507"/>
      <c r="BS85" s="492"/>
      <c r="BT85" s="492"/>
      <c r="BU85" s="492"/>
      <c r="BV85" s="492"/>
      <c r="BW85" s="492"/>
      <c r="BX85" s="492"/>
      <c r="BY85" s="493"/>
      <c r="BZ85" s="493"/>
      <c r="CA85" s="493"/>
      <c r="CB85" s="493"/>
      <c r="CC85" s="493"/>
      <c r="CD85" s="493"/>
      <c r="CE85" s="493"/>
      <c r="CF85" s="493"/>
      <c r="CG85" s="493"/>
      <c r="CH85" s="493"/>
      <c r="CI85" s="493"/>
      <c r="CJ85" s="493"/>
      <c r="CK85" s="493"/>
      <c r="CL85" s="493"/>
      <c r="CM85" s="493"/>
      <c r="CN85" s="67"/>
      <c r="CO85" s="67"/>
      <c r="CP85" s="67"/>
      <c r="CQ85" s="67"/>
      <c r="CR85" s="67"/>
      <c r="CS85" s="67"/>
      <c r="CT85" s="67"/>
      <c r="CU85" s="67"/>
      <c r="CV85" s="67"/>
      <c r="CW85" s="67"/>
      <c r="CX85" s="67"/>
      <c r="CY85" s="67"/>
      <c r="CZ85" s="67"/>
    </row>
    <row r="86" s="575" customFormat="true" ht="15" customHeight="true" x14ac:dyDescent="0.2">
      <c r="A86" s="199"/>
      <c r="B86" s="193"/>
      <c r="C86" s="166"/>
      <c r="D86" s="165"/>
      <c r="E86" s="165"/>
      <c r="F86" s="165"/>
      <c r="G86" s="164"/>
      <c r="H86" s="163"/>
      <c r="I86" s="165"/>
      <c r="J86" s="165"/>
      <c r="K86" s="165"/>
      <c r="L86" s="162"/>
      <c r="M86" s="166"/>
      <c r="N86" s="165"/>
      <c r="O86" s="165"/>
      <c r="P86" s="165"/>
      <c r="Q86" s="164"/>
      <c r="R86" s="163"/>
      <c r="S86" s="165"/>
      <c r="T86" s="165"/>
      <c r="U86" s="165"/>
      <c r="V86" s="165"/>
      <c r="W86" s="165"/>
      <c r="X86" s="165"/>
      <c r="Y86" s="165"/>
      <c r="Z86" s="165"/>
      <c r="AA86" s="165"/>
      <c r="AB86" s="165"/>
      <c r="AC86" s="161"/>
      <c r="AD86" s="161"/>
      <c r="AE86" s="161"/>
      <c r="AF86" s="161"/>
      <c r="AG86" s="161"/>
      <c r="AH86" s="161"/>
      <c r="AI86" s="161"/>
      <c r="AJ86" s="161"/>
      <c r="AK86" s="161"/>
      <c r="AL86" s="161"/>
      <c r="AM86" s="157"/>
      <c r="AN86" s="918"/>
      <c r="AO86" s="918"/>
      <c r="AP86" s="918"/>
      <c r="AQ86" s="918"/>
      <c r="AR86" s="918"/>
      <c r="AS86" s="918"/>
      <c r="AT86" s="918"/>
      <c r="AU86" s="918"/>
      <c r="AV86" s="918"/>
      <c r="AW86" s="918"/>
      <c r="AX86" s="918"/>
      <c r="AY86" s="918"/>
      <c r="AZ86" s="403"/>
      <c r="BA86" s="679"/>
      <c r="BB86" s="678"/>
      <c r="BC86" s="507"/>
      <c r="BD86" s="492"/>
      <c r="BE86" s="492"/>
      <c r="BF86" s="492"/>
      <c r="BG86" s="511"/>
      <c r="BH86" s="507"/>
      <c r="BI86" s="492"/>
      <c r="BJ86" s="492"/>
      <c r="BK86" s="492"/>
      <c r="BL86" s="511"/>
      <c r="BM86" s="507"/>
      <c r="BN86" s="492"/>
      <c r="BO86" s="492"/>
      <c r="BP86" s="492"/>
      <c r="BQ86" s="511"/>
      <c r="BR86" s="507"/>
      <c r="BS86" s="492"/>
      <c r="BT86" s="492"/>
      <c r="BU86" s="492"/>
      <c r="BV86" s="492"/>
      <c r="BW86" s="492"/>
      <c r="BX86" s="492"/>
      <c r="BY86" s="493"/>
      <c r="BZ86" s="493"/>
      <c r="CA86" s="493"/>
      <c r="CB86" s="493"/>
      <c r="CC86" s="493"/>
      <c r="CD86" s="493"/>
      <c r="CE86" s="493"/>
      <c r="CF86" s="493"/>
      <c r="CG86" s="493"/>
      <c r="CH86" s="493"/>
      <c r="CI86" s="493"/>
      <c r="CJ86" s="493"/>
      <c r="CK86" s="493"/>
      <c r="CL86" s="493"/>
      <c r="CM86" s="493"/>
      <c r="CN86" s="67"/>
      <c r="CO86" s="67"/>
      <c r="CP86" s="67"/>
      <c r="CQ86" s="67"/>
      <c r="CR86" s="67"/>
      <c r="CS86" s="67"/>
      <c r="CT86" s="67"/>
      <c r="CU86" s="67"/>
      <c r="CV86" s="67"/>
      <c r="CW86" s="67"/>
      <c r="CX86" s="67"/>
      <c r="CY86" s="67"/>
      <c r="CZ86" s="67"/>
    </row>
    <row r="87" s="575" customFormat="true" ht="15" customHeight="true" x14ac:dyDescent="0.2">
      <c r="A87" s="199"/>
      <c r="B87" s="193"/>
      <c r="C87" s="166"/>
      <c r="D87" s="165"/>
      <c r="E87" s="165"/>
      <c r="F87" s="165"/>
      <c r="G87" s="164"/>
      <c r="H87" s="163"/>
      <c r="I87" s="165"/>
      <c r="J87" s="165"/>
      <c r="K87" s="165"/>
      <c r="L87" s="162"/>
      <c r="M87" s="166"/>
      <c r="N87" s="165"/>
      <c r="O87" s="165"/>
      <c r="P87" s="165"/>
      <c r="Q87" s="164"/>
      <c r="R87" s="163"/>
      <c r="S87" s="165"/>
      <c r="T87" s="165"/>
      <c r="U87" s="165"/>
      <c r="V87" s="165"/>
      <c r="W87" s="165"/>
      <c r="X87" s="165"/>
      <c r="Y87" s="165"/>
      <c r="Z87" s="165"/>
      <c r="AA87" s="165"/>
      <c r="AB87" s="165"/>
      <c r="AC87" s="161"/>
      <c r="AD87" s="161"/>
      <c r="AE87" s="161"/>
      <c r="AF87" s="161"/>
      <c r="AG87" s="161"/>
      <c r="AH87" s="161"/>
      <c r="AI87" s="161"/>
      <c r="AJ87" s="161"/>
      <c r="AK87" s="161"/>
      <c r="AL87" s="161"/>
      <c r="AM87" s="157"/>
      <c r="AN87" s="918"/>
      <c r="AO87" s="918"/>
      <c r="AP87" s="918"/>
      <c r="AQ87" s="918"/>
      <c r="AR87" s="918"/>
      <c r="AS87" s="918"/>
      <c r="AT87" s="918"/>
      <c r="AU87" s="918"/>
      <c r="AV87" s="918"/>
      <c r="AW87" s="918"/>
      <c r="AX87" s="918"/>
      <c r="AY87" s="918"/>
      <c r="AZ87" s="403"/>
      <c r="BA87" s="679"/>
      <c r="BB87" s="678"/>
      <c r="BC87" s="507"/>
      <c r="BD87" s="492"/>
      <c r="BE87" s="492"/>
      <c r="BF87" s="492"/>
      <c r="BG87" s="511"/>
      <c r="BH87" s="507"/>
      <c r="BI87" s="492"/>
      <c r="BJ87" s="492"/>
      <c r="BK87" s="492"/>
      <c r="BL87" s="511"/>
      <c r="BM87" s="507"/>
      <c r="BN87" s="492"/>
      <c r="BO87" s="492"/>
      <c r="BP87" s="492"/>
      <c r="BQ87" s="511"/>
      <c r="BR87" s="507"/>
      <c r="BS87" s="492"/>
      <c r="BT87" s="492"/>
      <c r="BU87" s="492"/>
      <c r="BV87" s="492"/>
      <c r="BW87" s="492"/>
      <c r="BX87" s="492"/>
      <c r="BY87" s="493"/>
      <c r="BZ87" s="493"/>
      <c r="CA87" s="493"/>
      <c r="CB87" s="493"/>
      <c r="CC87" s="493"/>
      <c r="CD87" s="493"/>
      <c r="CE87" s="493"/>
      <c r="CF87" s="493"/>
      <c r="CG87" s="493"/>
      <c r="CH87" s="493"/>
      <c r="CI87" s="493"/>
      <c r="CJ87" s="493"/>
      <c r="CK87" s="493"/>
      <c r="CL87" s="493"/>
      <c r="CM87" s="493"/>
      <c r="CN87" s="67"/>
      <c r="CO87" s="67"/>
      <c r="CP87" s="67"/>
      <c r="CQ87" s="67"/>
      <c r="CR87" s="67"/>
      <c r="CS87" s="67"/>
      <c r="CT87" s="67"/>
      <c r="CU87" s="67"/>
      <c r="CV87" s="67"/>
      <c r="CW87" s="67"/>
      <c r="CX87" s="67"/>
      <c r="CY87" s="67"/>
      <c r="CZ87" s="67"/>
    </row>
    <row r="88" s="575" customFormat="true" ht="15" customHeight="true" x14ac:dyDescent="0.2">
      <c r="A88" s="199"/>
      <c r="B88" s="193"/>
      <c r="C88" s="166"/>
      <c r="D88" s="165"/>
      <c r="E88" s="165"/>
      <c r="F88" s="165"/>
      <c r="G88" s="164"/>
      <c r="H88" s="163"/>
      <c r="I88" s="165"/>
      <c r="J88" s="165"/>
      <c r="K88" s="165"/>
      <c r="L88" s="162"/>
      <c r="M88" s="166"/>
      <c r="N88" s="165"/>
      <c r="O88" s="165"/>
      <c r="P88" s="165"/>
      <c r="Q88" s="164"/>
      <c r="R88" s="163"/>
      <c r="S88" s="165"/>
      <c r="T88" s="165"/>
      <c r="U88" s="165"/>
      <c r="V88" s="165"/>
      <c r="W88" s="165"/>
      <c r="X88" s="165"/>
      <c r="Y88" s="165"/>
      <c r="Z88" s="165"/>
      <c r="AA88" s="165"/>
      <c r="AB88" s="165"/>
      <c r="AC88" s="161"/>
      <c r="AD88" s="161"/>
      <c r="AE88" s="161"/>
      <c r="AF88" s="161"/>
      <c r="AG88" s="161"/>
      <c r="AH88" s="161"/>
      <c r="AI88" s="161"/>
      <c r="AJ88" s="161"/>
      <c r="AK88" s="161"/>
      <c r="AL88" s="161"/>
      <c r="AM88" s="157"/>
      <c r="AN88" s="918"/>
      <c r="AO88" s="918"/>
      <c r="AP88" s="918"/>
      <c r="AQ88" s="918"/>
      <c r="AR88" s="918"/>
      <c r="AS88" s="918"/>
      <c r="AT88" s="918"/>
      <c r="AU88" s="918"/>
      <c r="AV88" s="918"/>
      <c r="AW88" s="918"/>
      <c r="AX88" s="918"/>
      <c r="AY88" s="918"/>
      <c r="AZ88" s="403"/>
      <c r="BA88" s="679"/>
      <c r="BB88" s="678"/>
      <c r="BC88" s="507"/>
      <c r="BD88" s="492"/>
      <c r="BE88" s="492"/>
      <c r="BF88" s="492"/>
      <c r="BG88" s="511"/>
      <c r="BH88" s="507"/>
      <c r="BI88" s="492"/>
      <c r="BJ88" s="492"/>
      <c r="BK88" s="492"/>
      <c r="BL88" s="511"/>
      <c r="BM88" s="507"/>
      <c r="BN88" s="492"/>
      <c r="BO88" s="492"/>
      <c r="BP88" s="492"/>
      <c r="BQ88" s="511"/>
      <c r="BR88" s="507"/>
      <c r="BS88" s="492"/>
      <c r="BT88" s="492"/>
      <c r="BU88" s="492"/>
      <c r="BV88" s="492"/>
      <c r="BW88" s="492"/>
      <c r="BX88" s="492"/>
      <c r="BY88" s="493"/>
      <c r="BZ88" s="493"/>
      <c r="CA88" s="493"/>
      <c r="CB88" s="493"/>
      <c r="CC88" s="493"/>
      <c r="CD88" s="493"/>
      <c r="CE88" s="493"/>
      <c r="CF88" s="493"/>
      <c r="CG88" s="493"/>
      <c r="CH88" s="493"/>
      <c r="CI88" s="493"/>
      <c r="CJ88" s="493"/>
      <c r="CK88" s="493"/>
      <c r="CL88" s="493"/>
      <c r="CM88" s="493"/>
      <c r="CN88" s="67"/>
      <c r="CO88" s="67"/>
      <c r="CP88" s="67"/>
      <c r="CQ88" s="67"/>
      <c r="CR88" s="67"/>
      <c r="CS88" s="67"/>
      <c r="CT88" s="67"/>
      <c r="CU88" s="67"/>
      <c r="CV88" s="67"/>
      <c r="CW88" s="67"/>
      <c r="CX88" s="67"/>
      <c r="CY88" s="67"/>
      <c r="CZ88" s="67"/>
    </row>
    <row r="89" s="575" customFormat="true" ht="15" customHeight="true" x14ac:dyDescent="0.2">
      <c r="A89" s="199"/>
      <c r="B89" s="193"/>
      <c r="C89" s="166"/>
      <c r="D89" s="165"/>
      <c r="E89" s="165"/>
      <c r="F89" s="165"/>
      <c r="G89" s="164"/>
      <c r="H89" s="163"/>
      <c r="I89" s="165"/>
      <c r="J89" s="165"/>
      <c r="K89" s="165"/>
      <c r="L89" s="162"/>
      <c r="M89" s="166"/>
      <c r="N89" s="165"/>
      <c r="O89" s="165"/>
      <c r="P89" s="165"/>
      <c r="Q89" s="164"/>
      <c r="R89" s="163"/>
      <c r="S89" s="165"/>
      <c r="T89" s="165"/>
      <c r="U89" s="165"/>
      <c r="V89" s="165"/>
      <c r="W89" s="165"/>
      <c r="X89" s="165"/>
      <c r="Y89" s="165"/>
      <c r="Z89" s="165"/>
      <c r="AA89" s="165"/>
      <c r="AB89" s="165"/>
      <c r="AC89" s="161"/>
      <c r="AD89" s="161"/>
      <c r="AE89" s="161"/>
      <c r="AF89" s="161"/>
      <c r="AG89" s="161"/>
      <c r="AH89" s="161"/>
      <c r="AI89" s="161"/>
      <c r="AJ89" s="161"/>
      <c r="AK89" s="161"/>
      <c r="AL89" s="161"/>
      <c r="AM89" s="157"/>
      <c r="AN89" s="918"/>
      <c r="AO89" s="918"/>
      <c r="AP89" s="918"/>
      <c r="AQ89" s="918"/>
      <c r="AR89" s="918"/>
      <c r="AS89" s="918"/>
      <c r="AT89" s="918"/>
      <c r="AU89" s="918"/>
      <c r="AV89" s="918"/>
      <c r="AW89" s="918"/>
      <c r="AX89" s="918"/>
      <c r="AY89" s="918"/>
      <c r="AZ89" s="403"/>
      <c r="BA89" s="679"/>
      <c r="BB89" s="678"/>
      <c r="BC89" s="507"/>
      <c r="BD89" s="492"/>
      <c r="BE89" s="492"/>
      <c r="BF89" s="492"/>
      <c r="BG89" s="511"/>
      <c r="BH89" s="507"/>
      <c r="BI89" s="492"/>
      <c r="BJ89" s="492"/>
      <c r="BK89" s="492"/>
      <c r="BL89" s="511"/>
      <c r="BM89" s="507"/>
      <c r="BN89" s="492"/>
      <c r="BO89" s="492"/>
      <c r="BP89" s="492"/>
      <c r="BQ89" s="511"/>
      <c r="BR89" s="507"/>
      <c r="BS89" s="492"/>
      <c r="BT89" s="492"/>
      <c r="BU89" s="492"/>
      <c r="BV89" s="492"/>
      <c r="BW89" s="492"/>
      <c r="BX89" s="492"/>
      <c r="BY89" s="493"/>
      <c r="BZ89" s="493"/>
      <c r="CA89" s="493"/>
      <c r="CB89" s="493"/>
      <c r="CC89" s="493"/>
      <c r="CD89" s="493"/>
      <c r="CE89" s="493"/>
      <c r="CF89" s="493"/>
      <c r="CG89" s="493"/>
      <c r="CH89" s="493"/>
      <c r="CI89" s="493"/>
      <c r="CJ89" s="493"/>
      <c r="CK89" s="493"/>
      <c r="CL89" s="493"/>
      <c r="CM89" s="493"/>
      <c r="CN89" s="67"/>
      <c r="CO89" s="67"/>
      <c r="CP89" s="67"/>
      <c r="CQ89" s="67"/>
      <c r="CR89" s="67"/>
      <c r="CS89" s="67"/>
      <c r="CT89" s="67"/>
      <c r="CU89" s="67"/>
      <c r="CV89" s="67"/>
      <c r="CW89" s="67"/>
      <c r="CX89" s="67"/>
      <c r="CY89" s="67"/>
      <c r="CZ89" s="67"/>
    </row>
    <row r="90" s="575" customFormat="true" ht="15" customHeight="true" x14ac:dyDescent="0.2">
      <c r="A90" s="199"/>
      <c r="B90" s="193"/>
      <c r="C90" s="166"/>
      <c r="D90" s="165"/>
      <c r="E90" s="165"/>
      <c r="F90" s="165"/>
      <c r="G90" s="164"/>
      <c r="H90" s="163"/>
      <c r="I90" s="165"/>
      <c r="J90" s="165"/>
      <c r="K90" s="165"/>
      <c r="L90" s="162"/>
      <c r="M90" s="166"/>
      <c r="N90" s="165"/>
      <c r="O90" s="165"/>
      <c r="P90" s="165"/>
      <c r="Q90" s="164"/>
      <c r="R90" s="163"/>
      <c r="S90" s="165"/>
      <c r="T90" s="165"/>
      <c r="U90" s="165"/>
      <c r="V90" s="165"/>
      <c r="W90" s="165"/>
      <c r="X90" s="165"/>
      <c r="Y90" s="165"/>
      <c r="Z90" s="165"/>
      <c r="AA90" s="165"/>
      <c r="AB90" s="165"/>
      <c r="AC90" s="161"/>
      <c r="AD90" s="161"/>
      <c r="AE90" s="161"/>
      <c r="AF90" s="161"/>
      <c r="AG90" s="161"/>
      <c r="AH90" s="161"/>
      <c r="AI90" s="161"/>
      <c r="AJ90" s="161"/>
      <c r="AK90" s="161"/>
      <c r="AL90" s="161"/>
      <c r="AM90" s="157"/>
      <c r="AN90" s="918"/>
      <c r="AO90" s="918"/>
      <c r="AP90" s="918"/>
      <c r="AQ90" s="918"/>
      <c r="AR90" s="918"/>
      <c r="AS90" s="918"/>
      <c r="AT90" s="918"/>
      <c r="AU90" s="918"/>
      <c r="AV90" s="918"/>
      <c r="AW90" s="918"/>
      <c r="AX90" s="918"/>
      <c r="AY90" s="918"/>
      <c r="AZ90" s="403"/>
      <c r="BA90" s="679"/>
      <c r="BB90" s="678"/>
      <c r="BC90" s="507"/>
      <c r="BD90" s="492"/>
      <c r="BE90" s="492"/>
      <c r="BF90" s="492"/>
      <c r="BG90" s="511"/>
      <c r="BH90" s="507"/>
      <c r="BI90" s="492"/>
      <c r="BJ90" s="492"/>
      <c r="BK90" s="492"/>
      <c r="BL90" s="511"/>
      <c r="BM90" s="507"/>
      <c r="BN90" s="492"/>
      <c r="BO90" s="492"/>
      <c r="BP90" s="492"/>
      <c r="BQ90" s="511"/>
      <c r="BR90" s="507"/>
      <c r="BS90" s="492"/>
      <c r="BT90" s="492"/>
      <c r="BU90" s="492"/>
      <c r="BV90" s="492"/>
      <c r="BW90" s="492"/>
      <c r="BX90" s="492"/>
      <c r="BY90" s="493"/>
      <c r="BZ90" s="493"/>
      <c r="CA90" s="493"/>
      <c r="CB90" s="493"/>
      <c r="CC90" s="493"/>
      <c r="CD90" s="493"/>
      <c r="CE90" s="493"/>
      <c r="CF90" s="493"/>
      <c r="CG90" s="493"/>
      <c r="CH90" s="493"/>
      <c r="CI90" s="493"/>
      <c r="CJ90" s="493"/>
      <c r="CK90" s="493"/>
      <c r="CL90" s="493"/>
      <c r="CM90" s="493"/>
      <c r="CN90" s="67"/>
      <c r="CO90" s="67"/>
      <c r="CP90" s="67"/>
      <c r="CQ90" s="67"/>
      <c r="CR90" s="67"/>
      <c r="CS90" s="67"/>
      <c r="CT90" s="67"/>
      <c r="CU90" s="67"/>
      <c r="CV90" s="67"/>
      <c r="CW90" s="67"/>
      <c r="CX90" s="67"/>
      <c r="CY90" s="67"/>
      <c r="CZ90" s="67"/>
    </row>
    <row r="91" s="575" customFormat="true" ht="15" customHeight="true" x14ac:dyDescent="0.2">
      <c r="A91" s="222"/>
      <c r="B91" s="192"/>
      <c r="C91" s="159"/>
      <c r="D91" s="161"/>
      <c r="E91" s="161"/>
      <c r="F91" s="161"/>
      <c r="G91" s="160"/>
      <c r="H91" s="158"/>
      <c r="I91" s="161"/>
      <c r="J91" s="161"/>
      <c r="K91" s="161"/>
      <c r="L91" s="157"/>
      <c r="M91" s="159"/>
      <c r="N91" s="161"/>
      <c r="O91" s="161"/>
      <c r="P91" s="161"/>
      <c r="Q91" s="160"/>
      <c r="R91" s="158"/>
      <c r="S91" s="161"/>
      <c r="T91" s="161"/>
      <c r="U91" s="161"/>
      <c r="V91" s="161"/>
      <c r="W91" s="161"/>
      <c r="X91" s="161"/>
      <c r="Y91" s="161"/>
      <c r="Z91" s="161"/>
      <c r="AA91" s="161"/>
      <c r="AB91" s="161"/>
      <c r="AC91" s="161"/>
      <c r="AD91" s="161"/>
      <c r="AE91" s="161"/>
      <c r="AF91" s="161"/>
      <c r="AG91" s="161"/>
      <c r="AH91" s="161"/>
      <c r="AI91" s="161"/>
      <c r="AJ91" s="161"/>
      <c r="AK91" s="161"/>
      <c r="AL91" s="161"/>
      <c r="AM91" s="157"/>
      <c r="AN91" s="918"/>
      <c r="AO91" s="918"/>
      <c r="AP91" s="918"/>
      <c r="AQ91" s="918"/>
      <c r="AR91" s="918"/>
      <c r="AS91" s="918"/>
      <c r="AT91" s="918"/>
      <c r="AU91" s="918"/>
      <c r="AV91" s="918"/>
      <c r="AW91" s="918"/>
      <c r="AX91" s="918"/>
      <c r="AY91" s="918"/>
      <c r="AZ91" s="403"/>
      <c r="BA91" s="679"/>
      <c r="BB91" s="678"/>
      <c r="BC91" s="507"/>
      <c r="BD91" s="492"/>
      <c r="BE91" s="492"/>
      <c r="BF91" s="492"/>
      <c r="BG91" s="511"/>
      <c r="BH91" s="507"/>
      <c r="BI91" s="492"/>
      <c r="BJ91" s="492"/>
      <c r="BK91" s="492"/>
      <c r="BL91" s="511"/>
      <c r="BM91" s="507"/>
      <c r="BN91" s="492"/>
      <c r="BO91" s="492"/>
      <c r="BP91" s="492"/>
      <c r="BQ91" s="511"/>
      <c r="BR91" s="507"/>
      <c r="BS91" s="492"/>
      <c r="BT91" s="492"/>
      <c r="BU91" s="492"/>
      <c r="BV91" s="492"/>
      <c r="BW91" s="492"/>
      <c r="BX91" s="492"/>
      <c r="BY91" s="493"/>
      <c r="BZ91" s="493"/>
      <c r="CA91" s="493"/>
      <c r="CB91" s="493"/>
      <c r="CC91" s="493"/>
      <c r="CD91" s="493"/>
      <c r="CE91" s="493"/>
      <c r="CF91" s="493"/>
      <c r="CG91" s="493"/>
      <c r="CH91" s="493"/>
      <c r="CI91" s="493"/>
      <c r="CJ91" s="493"/>
      <c r="CK91" s="493"/>
      <c r="CL91" s="493"/>
      <c r="CM91" s="493"/>
      <c r="CN91" s="67"/>
      <c r="CO91" s="67"/>
      <c r="CP91" s="67"/>
      <c r="CQ91" s="67"/>
      <c r="CR91" s="67"/>
      <c r="CS91" s="67"/>
      <c r="CT91" s="67"/>
      <c r="CU91" s="67"/>
      <c r="CV91" s="67"/>
      <c r="CW91" s="67"/>
      <c r="CX91" s="67"/>
      <c r="CY91" s="67"/>
      <c r="CZ91" s="67"/>
    </row>
    <row r="92" s="575" customFormat="true" ht="15" customHeight="true" x14ac:dyDescent="0.2">
      <c r="A92" s="222"/>
      <c r="B92" s="192"/>
      <c r="C92" s="159"/>
      <c r="D92" s="161"/>
      <c r="E92" s="161"/>
      <c r="F92" s="161"/>
      <c r="G92" s="160"/>
      <c r="H92" s="158"/>
      <c r="I92" s="161"/>
      <c r="J92" s="161"/>
      <c r="K92" s="161"/>
      <c r="L92" s="157"/>
      <c r="M92" s="159"/>
      <c r="N92" s="161"/>
      <c r="O92" s="161"/>
      <c r="P92" s="161"/>
      <c r="Q92" s="160"/>
      <c r="R92" s="158"/>
      <c r="S92" s="161"/>
      <c r="T92" s="161"/>
      <c r="U92" s="161"/>
      <c r="V92" s="161"/>
      <c r="W92" s="161"/>
      <c r="X92" s="161"/>
      <c r="Y92" s="161"/>
      <c r="Z92" s="161"/>
      <c r="AA92" s="161"/>
      <c r="AB92" s="161"/>
      <c r="AC92" s="161"/>
      <c r="AD92" s="161"/>
      <c r="AE92" s="161"/>
      <c r="AF92" s="161"/>
      <c r="AG92" s="161"/>
      <c r="AH92" s="161"/>
      <c r="AI92" s="161"/>
      <c r="AJ92" s="161"/>
      <c r="AK92" s="161"/>
      <c r="AL92" s="161"/>
      <c r="AM92" s="157"/>
      <c r="AN92" s="918"/>
      <c r="AO92" s="918"/>
      <c r="AP92" s="918"/>
      <c r="AQ92" s="918"/>
      <c r="AR92" s="918"/>
      <c r="AS92" s="918"/>
      <c r="AT92" s="918"/>
      <c r="AU92" s="918"/>
      <c r="AV92" s="918"/>
      <c r="AW92" s="918"/>
      <c r="AX92" s="918"/>
      <c r="AY92" s="918"/>
      <c r="AZ92" s="403"/>
      <c r="BA92" s="679"/>
      <c r="BB92" s="678"/>
      <c r="BC92" s="507"/>
      <c r="BD92" s="492"/>
      <c r="BE92" s="492"/>
      <c r="BF92" s="492"/>
      <c r="BG92" s="511"/>
      <c r="BH92" s="507"/>
      <c r="BI92" s="492"/>
      <c r="BJ92" s="492"/>
      <c r="BK92" s="492"/>
      <c r="BL92" s="511"/>
      <c r="BM92" s="507"/>
      <c r="BN92" s="492"/>
      <c r="BO92" s="492"/>
      <c r="BP92" s="492"/>
      <c r="BQ92" s="511"/>
      <c r="BR92" s="507"/>
      <c r="BS92" s="492"/>
      <c r="BT92" s="492"/>
      <c r="BU92" s="492"/>
      <c r="BV92" s="492"/>
      <c r="BW92" s="492"/>
      <c r="BX92" s="492"/>
      <c r="BY92" s="493"/>
      <c r="BZ92" s="493"/>
      <c r="CA92" s="493"/>
      <c r="CB92" s="493"/>
      <c r="CC92" s="493"/>
      <c r="CD92" s="493"/>
      <c r="CE92" s="493"/>
      <c r="CF92" s="493"/>
      <c r="CG92" s="493"/>
      <c r="CH92" s="493"/>
      <c r="CI92" s="493"/>
      <c r="CJ92" s="493"/>
      <c r="CK92" s="493"/>
      <c r="CL92" s="493"/>
      <c r="CM92" s="493"/>
      <c r="CN92" s="67"/>
      <c r="CO92" s="67"/>
      <c r="CP92" s="67"/>
      <c r="CQ92" s="67"/>
      <c r="CR92" s="67"/>
      <c r="CS92" s="67"/>
      <c r="CT92" s="67"/>
      <c r="CU92" s="67"/>
      <c r="CV92" s="67"/>
      <c r="CW92" s="67"/>
      <c r="CX92" s="67"/>
      <c r="CY92" s="67"/>
      <c r="CZ92" s="67"/>
    </row>
    <row r="93" s="575" customFormat="true" ht="15" customHeight="true" x14ac:dyDescent="0.2">
      <c r="A93" s="198"/>
      <c r="B93" s="191"/>
      <c r="C93" s="214"/>
      <c r="D93" s="213"/>
      <c r="E93" s="213"/>
      <c r="F93" s="213"/>
      <c r="G93" s="202"/>
      <c r="H93" s="204"/>
      <c r="I93" s="213"/>
      <c r="J93" s="213"/>
      <c r="K93" s="213"/>
      <c r="L93" s="208"/>
      <c r="M93" s="214"/>
      <c r="N93" s="213"/>
      <c r="O93" s="213"/>
      <c r="P93" s="213"/>
      <c r="Q93" s="202"/>
      <c r="R93" s="204"/>
      <c r="S93" s="213"/>
      <c r="T93" s="213"/>
      <c r="U93" s="213"/>
      <c r="V93" s="213"/>
      <c r="W93" s="213"/>
      <c r="X93" s="213"/>
      <c r="Y93" s="213"/>
      <c r="Z93" s="213"/>
      <c r="AA93" s="213"/>
      <c r="AB93" s="213"/>
      <c r="AC93" s="161"/>
      <c r="AD93" s="161"/>
      <c r="AE93" s="161"/>
      <c r="AF93" s="161"/>
      <c r="AG93" s="161"/>
      <c r="AH93" s="161"/>
      <c r="AI93" s="161"/>
      <c r="AJ93" s="161"/>
      <c r="AK93" s="161"/>
      <c r="AL93" s="161"/>
      <c r="AM93" s="157"/>
      <c r="AN93" s="918"/>
      <c r="AO93" s="918"/>
      <c r="AP93" s="918"/>
      <c r="AQ93" s="918"/>
      <c r="AR93" s="918"/>
      <c r="AS93" s="918"/>
      <c r="AT93" s="918"/>
      <c r="AU93" s="918"/>
      <c r="AV93" s="918"/>
      <c r="AW93" s="918"/>
      <c r="AX93" s="918"/>
      <c r="AY93" s="918"/>
      <c r="AZ93" s="403"/>
      <c r="BA93" s="679"/>
      <c r="BB93" s="678"/>
      <c r="BC93" s="507"/>
      <c r="BD93" s="492"/>
      <c r="BE93" s="492"/>
      <c r="BF93" s="492"/>
      <c r="BG93" s="511"/>
      <c r="BH93" s="507"/>
      <c r="BI93" s="492"/>
      <c r="BJ93" s="492"/>
      <c r="BK93" s="492"/>
      <c r="BL93" s="511"/>
      <c r="BM93" s="507"/>
      <c r="BN93" s="492"/>
      <c r="BO93" s="492"/>
      <c r="BP93" s="492"/>
      <c r="BQ93" s="511"/>
      <c r="BR93" s="507"/>
      <c r="BS93" s="492"/>
      <c r="BT93" s="492"/>
      <c r="BU93" s="492"/>
      <c r="BV93" s="492"/>
      <c r="BW93" s="492"/>
      <c r="BX93" s="492"/>
      <c r="BY93" s="493"/>
      <c r="BZ93" s="493"/>
      <c r="CA93" s="493"/>
      <c r="CB93" s="493"/>
      <c r="CC93" s="493"/>
      <c r="CD93" s="493"/>
      <c r="CE93" s="493"/>
      <c r="CF93" s="493"/>
      <c r="CG93" s="493"/>
      <c r="CH93" s="493"/>
      <c r="CI93" s="493"/>
      <c r="CJ93" s="493"/>
      <c r="CK93" s="493"/>
      <c r="CL93" s="493"/>
      <c r="CM93" s="493"/>
      <c r="CN93" s="67"/>
      <c r="CO93" s="67"/>
      <c r="CP93" s="67"/>
      <c r="CQ93" s="67"/>
      <c r="CR93" s="67"/>
      <c r="CS93" s="67"/>
      <c r="CT93" s="67"/>
      <c r="CU93" s="67"/>
      <c r="CV93" s="67"/>
      <c r="CW93" s="67"/>
      <c r="CX93" s="67"/>
      <c r="CY93" s="67"/>
      <c r="CZ93" s="67"/>
    </row>
    <row r="94" s="575" customFormat="true" ht="15" customHeight="true" x14ac:dyDescent="0.2">
      <c r="A94" s="130"/>
      <c r="B94" s="191"/>
      <c r="C94" s="214"/>
      <c r="D94" s="212"/>
      <c r="E94" s="212"/>
      <c r="F94" s="212"/>
      <c r="G94" s="201"/>
      <c r="H94" s="204"/>
      <c r="I94" s="212"/>
      <c r="J94" s="212"/>
      <c r="K94" s="212"/>
      <c r="L94" s="207"/>
      <c r="M94" s="214"/>
      <c r="N94" s="212"/>
      <c r="O94" s="212"/>
      <c r="P94" s="212"/>
      <c r="Q94" s="201"/>
      <c r="R94" s="204"/>
      <c r="S94" s="212"/>
      <c r="T94" s="212"/>
      <c r="U94" s="212"/>
      <c r="V94" s="212"/>
      <c r="W94" s="212"/>
      <c r="X94" s="212"/>
      <c r="Y94" s="212"/>
      <c r="Z94" s="212"/>
      <c r="AA94" s="212"/>
      <c r="AB94" s="212"/>
      <c r="AC94" s="161"/>
      <c r="AD94" s="161"/>
      <c r="AE94" s="161"/>
      <c r="AF94" s="161"/>
      <c r="AG94" s="161"/>
      <c r="AH94" s="161"/>
      <c r="AI94" s="161"/>
      <c r="AJ94" s="161"/>
      <c r="AK94" s="161"/>
      <c r="AL94" s="161"/>
      <c r="AM94" s="157"/>
      <c r="AN94" s="918"/>
      <c r="AO94" s="918"/>
      <c r="AP94" s="918"/>
      <c r="AQ94" s="918"/>
      <c r="AR94" s="918"/>
      <c r="AS94" s="918"/>
      <c r="AT94" s="918"/>
      <c r="AU94" s="918"/>
      <c r="AV94" s="918"/>
      <c r="AW94" s="918"/>
      <c r="AX94" s="918"/>
      <c r="AY94" s="918"/>
      <c r="AZ94" s="403"/>
      <c r="BA94" s="679"/>
      <c r="BB94" s="678"/>
      <c r="BC94" s="507"/>
      <c r="BD94" s="492"/>
      <c r="BE94" s="492"/>
      <c r="BF94" s="492"/>
      <c r="BG94" s="511"/>
      <c r="BH94" s="507"/>
      <c r="BI94" s="492"/>
      <c r="BJ94" s="492"/>
      <c r="BK94" s="492"/>
      <c r="BL94" s="511"/>
      <c r="BM94" s="507"/>
      <c r="BN94" s="492"/>
      <c r="BO94" s="492"/>
      <c r="BP94" s="492"/>
      <c r="BQ94" s="511"/>
      <c r="BR94" s="507"/>
      <c r="BS94" s="492"/>
      <c r="BT94" s="492"/>
      <c r="BU94" s="492"/>
      <c r="BV94" s="492"/>
      <c r="BW94" s="492"/>
      <c r="BX94" s="492"/>
      <c r="BY94" s="493"/>
      <c r="BZ94" s="493"/>
      <c r="CA94" s="493"/>
      <c r="CB94" s="493"/>
      <c r="CC94" s="493"/>
      <c r="CD94" s="493"/>
      <c r="CE94" s="493"/>
      <c r="CF94" s="493"/>
      <c r="CG94" s="493"/>
      <c r="CH94" s="493"/>
      <c r="CI94" s="493"/>
      <c r="CJ94" s="493"/>
      <c r="CK94" s="493"/>
      <c r="CL94" s="493"/>
      <c r="CM94" s="493"/>
      <c r="CN94" s="67"/>
      <c r="CO94" s="67"/>
      <c r="CP94" s="67"/>
      <c r="CQ94" s="67"/>
      <c r="CR94" s="67"/>
      <c r="CS94" s="67"/>
      <c r="CT94" s="67"/>
      <c r="CU94" s="67"/>
      <c r="CV94" s="67"/>
      <c r="CW94" s="67"/>
      <c r="CX94" s="67"/>
      <c r="CY94" s="67"/>
      <c r="CZ94" s="67"/>
    </row>
    <row r="95" s="575" customFormat="true" ht="15" customHeight="true" x14ac:dyDescent="0.2">
      <c r="A95" s="198"/>
      <c r="B95" s="190"/>
      <c r="C95" s="156"/>
      <c r="D95" s="155"/>
      <c r="E95" s="155"/>
      <c r="F95" s="155"/>
      <c r="G95" s="154"/>
      <c r="H95" s="153"/>
      <c r="I95" s="155"/>
      <c r="J95" s="155"/>
      <c r="K95" s="155"/>
      <c r="L95" s="152"/>
      <c r="M95" s="156"/>
      <c r="N95" s="155"/>
      <c r="O95" s="155"/>
      <c r="P95" s="155"/>
      <c r="Q95" s="154"/>
      <c r="R95" s="153"/>
      <c r="S95" s="155"/>
      <c r="T95" s="155"/>
      <c r="U95" s="155"/>
      <c r="V95" s="155"/>
      <c r="W95" s="155"/>
      <c r="X95" s="155"/>
      <c r="Y95" s="155"/>
      <c r="Z95" s="155"/>
      <c r="AA95" s="155"/>
      <c r="AB95" s="155"/>
      <c r="AC95" s="161"/>
      <c r="AD95" s="161"/>
      <c r="AE95" s="161"/>
      <c r="AF95" s="161"/>
      <c r="AG95" s="161"/>
      <c r="AH95" s="161"/>
      <c r="AI95" s="161"/>
      <c r="AJ95" s="161"/>
      <c r="AK95" s="161"/>
      <c r="AL95" s="161"/>
      <c r="AM95" s="157"/>
      <c r="AN95" s="918"/>
      <c r="AO95" s="918"/>
      <c r="AP95" s="918"/>
      <c r="AQ95" s="918"/>
      <c r="AR95" s="918"/>
      <c r="AS95" s="918"/>
      <c r="AT95" s="918"/>
      <c r="AU95" s="918"/>
      <c r="AV95" s="918"/>
      <c r="AW95" s="918"/>
      <c r="AX95" s="918"/>
      <c r="AY95" s="918"/>
      <c r="AZ95" s="403"/>
      <c r="BA95" s="679"/>
      <c r="BB95" s="678"/>
      <c r="BC95" s="507"/>
      <c r="BD95" s="492"/>
      <c r="BE95" s="492"/>
      <c r="BF95" s="492"/>
      <c r="BG95" s="511"/>
      <c r="BH95" s="507"/>
      <c r="BI95" s="492"/>
      <c r="BJ95" s="492"/>
      <c r="BK95" s="492"/>
      <c r="BL95" s="511"/>
      <c r="BM95" s="507"/>
      <c r="BN95" s="492"/>
      <c r="BO95" s="492"/>
      <c r="BP95" s="492"/>
      <c r="BQ95" s="511"/>
      <c r="BR95" s="507"/>
      <c r="BS95" s="492"/>
      <c r="BT95" s="492"/>
      <c r="BU95" s="492"/>
      <c r="BV95" s="492"/>
      <c r="BW95" s="492"/>
      <c r="BX95" s="492"/>
      <c r="BY95" s="493"/>
      <c r="BZ95" s="493"/>
      <c r="CA95" s="493"/>
      <c r="CB95" s="493"/>
      <c r="CC95" s="493"/>
      <c r="CD95" s="493"/>
      <c r="CE95" s="493"/>
      <c r="CF95" s="493"/>
      <c r="CG95" s="493"/>
      <c r="CH95" s="493"/>
      <c r="CI95" s="493"/>
      <c r="CJ95" s="493"/>
      <c r="CK95" s="493"/>
      <c r="CL95" s="493"/>
      <c r="CM95" s="493"/>
      <c r="CN95" s="67"/>
      <c r="CO95" s="67"/>
      <c r="CP95" s="67"/>
      <c r="CQ95" s="67"/>
      <c r="CR95" s="67"/>
      <c r="CS95" s="67"/>
      <c r="CT95" s="67"/>
      <c r="CU95" s="67"/>
      <c r="CV95" s="67"/>
      <c r="CW95" s="67"/>
      <c r="CX95" s="67"/>
      <c r="CY95" s="67"/>
      <c r="CZ95" s="67"/>
    </row>
    <row r="96" s="366" customFormat="true" ht="15" customHeight="true" x14ac:dyDescent="0.2">
      <c r="A96" s="130"/>
      <c r="B96" s="190"/>
      <c r="C96" s="156"/>
      <c r="D96" s="155"/>
      <c r="E96" s="155"/>
      <c r="F96" s="155"/>
      <c r="G96" s="154"/>
      <c r="H96" s="153"/>
      <c r="I96" s="155"/>
      <c r="J96" s="155"/>
      <c r="K96" s="155"/>
      <c r="L96" s="152"/>
      <c r="M96" s="156"/>
      <c r="N96" s="155"/>
      <c r="O96" s="155"/>
      <c r="P96" s="155"/>
      <c r="Q96" s="154"/>
      <c r="R96" s="153"/>
      <c r="S96" s="155"/>
      <c r="T96" s="155"/>
      <c r="U96" s="155"/>
      <c r="V96" s="155"/>
      <c r="W96" s="155"/>
      <c r="X96" s="155"/>
      <c r="Y96" s="155"/>
      <c r="Z96" s="155"/>
      <c r="AA96" s="155"/>
      <c r="AB96" s="155"/>
      <c r="AC96" s="161"/>
      <c r="AD96" s="161"/>
      <c r="AE96" s="161"/>
      <c r="AF96" s="161"/>
      <c r="AG96" s="161"/>
      <c r="AH96" s="161"/>
      <c r="AI96" s="161"/>
      <c r="AJ96" s="161"/>
      <c r="AK96" s="161"/>
      <c r="AL96" s="161"/>
      <c r="AM96" s="157"/>
      <c r="AN96" s="918"/>
      <c r="AO96" s="918"/>
      <c r="AP96" s="918"/>
      <c r="AQ96" s="918"/>
      <c r="AR96" s="918"/>
      <c r="AS96" s="918"/>
      <c r="AT96" s="918"/>
      <c r="AU96" s="918"/>
      <c r="AV96" s="918"/>
      <c r="AW96" s="918"/>
      <c r="AX96" s="918"/>
      <c r="AY96" s="918"/>
      <c r="AZ96" s="403"/>
      <c r="BA96" s="679"/>
      <c r="BB96" s="678"/>
      <c r="BC96" s="507"/>
      <c r="BD96" s="492"/>
      <c r="BE96" s="492"/>
      <c r="BF96" s="492"/>
      <c r="BG96" s="511"/>
      <c r="BH96" s="507"/>
      <c r="BI96" s="492"/>
      <c r="BJ96" s="492"/>
      <c r="BK96" s="492"/>
      <c r="BL96" s="511"/>
      <c r="BM96" s="507"/>
      <c r="BN96" s="492"/>
      <c r="BO96" s="492"/>
      <c r="BP96" s="492"/>
      <c r="BQ96" s="511"/>
      <c r="BR96" s="507"/>
      <c r="BS96" s="492"/>
      <c r="BT96" s="492"/>
      <c r="BU96" s="492"/>
      <c r="BV96" s="492"/>
      <c r="BW96" s="492"/>
      <c r="BX96" s="492"/>
      <c r="BY96" s="493"/>
      <c r="BZ96" s="493"/>
      <c r="CA96" s="493"/>
      <c r="CB96" s="493"/>
      <c r="CC96" s="493"/>
      <c r="CD96" s="493"/>
      <c r="CE96" s="493"/>
      <c r="CF96" s="493"/>
      <c r="CG96" s="493"/>
      <c r="CH96" s="493"/>
      <c r="CI96" s="493"/>
      <c r="CJ96" s="493"/>
      <c r="CK96" s="493"/>
      <c r="CL96" s="493"/>
      <c r="CM96" s="493"/>
      <c r="CN96" s="67"/>
      <c r="CO96" s="67"/>
      <c r="CP96" s="67"/>
      <c r="CQ96" s="67"/>
      <c r="CR96" s="67"/>
      <c r="CS96" s="67"/>
      <c r="CT96" s="67"/>
      <c r="CU96" s="67"/>
      <c r="CV96" s="67"/>
      <c r="CW96" s="67"/>
      <c r="CX96" s="67"/>
      <c r="CY96" s="67"/>
      <c r="CZ96" s="67"/>
    </row>
    <row r="97" s="366" customFormat="true" ht="15" customHeight="true" x14ac:dyDescent="0.2">
      <c r="A97" s="198"/>
      <c r="B97" s="190"/>
      <c r="C97" s="156"/>
      <c r="D97" s="155"/>
      <c r="E97" s="155"/>
      <c r="F97" s="155"/>
      <c r="G97" s="154"/>
      <c r="H97" s="153"/>
      <c r="I97" s="155"/>
      <c r="J97" s="155"/>
      <c r="K97" s="155"/>
      <c r="L97" s="152"/>
      <c r="M97" s="156"/>
      <c r="N97" s="155"/>
      <c r="O97" s="155"/>
      <c r="P97" s="155"/>
      <c r="Q97" s="154"/>
      <c r="R97" s="153"/>
      <c r="S97" s="155"/>
      <c r="T97" s="155"/>
      <c r="U97" s="155"/>
      <c r="V97" s="155"/>
      <c r="W97" s="155"/>
      <c r="X97" s="155"/>
      <c r="Y97" s="155"/>
      <c r="Z97" s="155"/>
      <c r="AA97" s="155"/>
      <c r="AB97" s="155"/>
      <c r="AC97" s="161"/>
      <c r="AD97" s="161"/>
      <c r="AE97" s="161"/>
      <c r="AF97" s="161"/>
      <c r="AG97" s="161"/>
      <c r="AH97" s="161"/>
      <c r="AI97" s="161"/>
      <c r="AJ97" s="161"/>
      <c r="AK97" s="161"/>
      <c r="AL97" s="161"/>
      <c r="AM97" s="157"/>
      <c r="AN97" s="918"/>
      <c r="AO97" s="918"/>
      <c r="AP97" s="918"/>
      <c r="AQ97" s="918"/>
      <c r="AR97" s="918"/>
      <c r="AS97" s="918"/>
      <c r="AT97" s="918"/>
      <c r="AU97" s="918"/>
      <c r="AV97" s="918"/>
      <c r="AW97" s="918"/>
      <c r="AX97" s="918"/>
      <c r="AY97" s="918"/>
      <c r="AZ97" s="403"/>
      <c r="BA97" s="679"/>
      <c r="BB97" s="678"/>
      <c r="BC97" s="507"/>
      <c r="BD97" s="492"/>
      <c r="BE97" s="492"/>
      <c r="BF97" s="492"/>
      <c r="BG97" s="511"/>
      <c r="BH97" s="507"/>
      <c r="BI97" s="492"/>
      <c r="BJ97" s="492"/>
      <c r="BK97" s="492"/>
      <c r="BL97" s="511"/>
      <c r="BM97" s="507"/>
      <c r="BN97" s="492"/>
      <c r="BO97" s="492"/>
      <c r="BP97" s="492"/>
      <c r="BQ97" s="511"/>
      <c r="BR97" s="507"/>
      <c r="BS97" s="492"/>
      <c r="BT97" s="492"/>
      <c r="BU97" s="492"/>
      <c r="BV97" s="492"/>
      <c r="BW97" s="492"/>
      <c r="BX97" s="492"/>
      <c r="BY97" s="493"/>
      <c r="BZ97" s="493"/>
      <c r="CA97" s="493"/>
      <c r="CB97" s="493"/>
      <c r="CC97" s="493"/>
      <c r="CD97" s="493"/>
      <c r="CE97" s="493"/>
      <c r="CF97" s="493"/>
      <c r="CG97" s="493"/>
      <c r="CH97" s="493"/>
      <c r="CI97" s="493"/>
      <c r="CJ97" s="493"/>
      <c r="CK97" s="493"/>
      <c r="CL97" s="493"/>
      <c r="CM97" s="493"/>
      <c r="CN97" s="67"/>
      <c r="CO97" s="67"/>
      <c r="CP97" s="67"/>
      <c r="CQ97" s="67"/>
      <c r="CR97" s="67"/>
      <c r="CS97" s="67"/>
      <c r="CT97" s="67"/>
      <c r="CU97" s="67"/>
      <c r="CV97" s="67"/>
      <c r="CW97" s="67"/>
      <c r="CX97" s="67"/>
      <c r="CY97" s="67"/>
      <c r="CZ97" s="67"/>
    </row>
    <row r="98" s="366" customFormat="true" ht="15" customHeight="true" x14ac:dyDescent="0.2">
      <c r="A98" s="130"/>
      <c r="B98" s="190"/>
      <c r="C98" s="156"/>
      <c r="D98" s="155"/>
      <c r="E98" s="155"/>
      <c r="F98" s="155"/>
      <c r="G98" s="154"/>
      <c r="H98" s="153"/>
      <c r="I98" s="155"/>
      <c r="J98" s="155"/>
      <c r="K98" s="155"/>
      <c r="L98" s="152"/>
      <c r="M98" s="156"/>
      <c r="N98" s="155"/>
      <c r="O98" s="155"/>
      <c r="P98" s="155"/>
      <c r="Q98" s="154"/>
      <c r="R98" s="153"/>
      <c r="S98" s="155"/>
      <c r="T98" s="155"/>
      <c r="U98" s="155"/>
      <c r="V98" s="155"/>
      <c r="W98" s="155"/>
      <c r="X98" s="155"/>
      <c r="Y98" s="155"/>
      <c r="Z98" s="155"/>
      <c r="AA98" s="155"/>
      <c r="AB98" s="155"/>
      <c r="AC98" s="161"/>
      <c r="AD98" s="161"/>
      <c r="AE98" s="161"/>
      <c r="AF98" s="161"/>
      <c r="AG98" s="161"/>
      <c r="AH98" s="161"/>
      <c r="AI98" s="161"/>
      <c r="AJ98" s="161"/>
      <c r="AK98" s="161"/>
      <c r="AL98" s="161"/>
      <c r="AM98" s="157"/>
      <c r="AN98" s="918"/>
      <c r="AO98" s="918"/>
      <c r="AP98" s="918"/>
      <c r="AQ98" s="918"/>
      <c r="AR98" s="918"/>
      <c r="AS98" s="918"/>
      <c r="AT98" s="918"/>
      <c r="AU98" s="918"/>
      <c r="AV98" s="918"/>
      <c r="AW98" s="918"/>
      <c r="AX98" s="918"/>
      <c r="AY98" s="918"/>
      <c r="AZ98" s="403"/>
      <c r="BA98" s="679"/>
      <c r="BB98" s="678"/>
      <c r="BC98" s="507"/>
      <c r="BD98" s="492"/>
      <c r="BE98" s="492"/>
      <c r="BF98" s="492"/>
      <c r="BG98" s="511"/>
      <c r="BH98" s="507"/>
      <c r="BI98" s="492"/>
      <c r="BJ98" s="492"/>
      <c r="BK98" s="492"/>
      <c r="BL98" s="511"/>
      <c r="BM98" s="507"/>
      <c r="BN98" s="492"/>
      <c r="BO98" s="492"/>
      <c r="BP98" s="492"/>
      <c r="BQ98" s="511"/>
      <c r="BR98" s="507"/>
      <c r="BS98" s="492"/>
      <c r="BT98" s="492"/>
      <c r="BU98" s="492"/>
      <c r="BV98" s="492"/>
      <c r="BW98" s="492"/>
      <c r="BX98" s="492"/>
      <c r="BY98" s="493"/>
      <c r="BZ98" s="493"/>
      <c r="CA98" s="493"/>
      <c r="CB98" s="493"/>
      <c r="CC98" s="493"/>
      <c r="CD98" s="493"/>
      <c r="CE98" s="493"/>
      <c r="CF98" s="493"/>
      <c r="CG98" s="493"/>
      <c r="CH98" s="493"/>
      <c r="CI98" s="493"/>
      <c r="CJ98" s="493"/>
      <c r="CK98" s="493"/>
      <c r="CL98" s="493"/>
      <c r="CM98" s="493"/>
      <c r="CN98" s="67"/>
      <c r="CO98" s="67"/>
      <c r="CP98" s="67"/>
      <c r="CQ98" s="67"/>
      <c r="CR98" s="67"/>
      <c r="CS98" s="67"/>
      <c r="CT98" s="67"/>
      <c r="CU98" s="67"/>
      <c r="CV98" s="67"/>
      <c r="CW98" s="67"/>
      <c r="CX98" s="67"/>
      <c r="CY98" s="67"/>
      <c r="CZ98" s="67"/>
    </row>
    <row r="99" s="366" customFormat="true" ht="15" customHeight="true" x14ac:dyDescent="0.2">
      <c r="A99" s="130"/>
      <c r="B99" s="190"/>
      <c r="C99" s="156"/>
      <c r="D99" s="155"/>
      <c r="E99" s="155"/>
      <c r="F99" s="155"/>
      <c r="G99" s="154"/>
      <c r="H99" s="153"/>
      <c r="I99" s="155"/>
      <c r="J99" s="155"/>
      <c r="K99" s="155"/>
      <c r="L99" s="152"/>
      <c r="M99" s="156"/>
      <c r="N99" s="155"/>
      <c r="O99" s="155"/>
      <c r="P99" s="155"/>
      <c r="Q99" s="154"/>
      <c r="R99" s="153"/>
      <c r="S99" s="155"/>
      <c r="T99" s="155"/>
      <c r="U99" s="155"/>
      <c r="V99" s="155"/>
      <c r="W99" s="155"/>
      <c r="X99" s="155"/>
      <c r="Y99" s="155"/>
      <c r="Z99" s="155"/>
      <c r="AA99" s="155"/>
      <c r="AB99" s="155"/>
      <c r="AC99" s="161"/>
      <c r="AD99" s="161"/>
      <c r="AE99" s="161"/>
      <c r="AF99" s="161"/>
      <c r="AG99" s="161"/>
      <c r="AH99" s="161"/>
      <c r="AI99" s="161"/>
      <c r="AJ99" s="161"/>
      <c r="AK99" s="161"/>
      <c r="AL99" s="161"/>
      <c r="AM99" s="157"/>
      <c r="AN99" s="918"/>
      <c r="AO99" s="918"/>
      <c r="AP99" s="918"/>
      <c r="AQ99" s="918"/>
      <c r="AR99" s="918"/>
      <c r="AS99" s="918"/>
      <c r="AT99" s="918"/>
      <c r="AU99" s="918"/>
      <c r="AV99" s="918"/>
      <c r="AW99" s="918"/>
      <c r="AX99" s="918"/>
      <c r="AY99" s="918"/>
      <c r="AZ99" s="403"/>
      <c r="BA99" s="679"/>
      <c r="BB99" s="678"/>
      <c r="BC99" s="507"/>
      <c r="BD99" s="492"/>
      <c r="BE99" s="492"/>
      <c r="BF99" s="492"/>
      <c r="BG99" s="511"/>
      <c r="BH99" s="507"/>
      <c r="BI99" s="492"/>
      <c r="BJ99" s="492"/>
      <c r="BK99" s="492"/>
      <c r="BL99" s="511"/>
      <c r="BM99" s="507"/>
      <c r="BN99" s="492"/>
      <c r="BO99" s="492"/>
      <c r="BP99" s="492"/>
      <c r="BQ99" s="511"/>
      <c r="BR99" s="507"/>
      <c r="BS99" s="492"/>
      <c r="BT99" s="492"/>
      <c r="BU99" s="492"/>
      <c r="BV99" s="492"/>
      <c r="BW99" s="492"/>
      <c r="BX99" s="492"/>
      <c r="BY99" s="493"/>
      <c r="BZ99" s="493"/>
      <c r="CA99" s="493"/>
      <c r="CB99" s="493"/>
      <c r="CC99" s="493"/>
      <c r="CD99" s="493"/>
      <c r="CE99" s="493"/>
      <c r="CF99" s="493"/>
      <c r="CG99" s="493"/>
      <c r="CH99" s="493"/>
      <c r="CI99" s="493"/>
      <c r="CJ99" s="493"/>
      <c r="CK99" s="493"/>
      <c r="CL99" s="493"/>
      <c r="CM99" s="493"/>
      <c r="CN99" s="67"/>
      <c r="CO99" s="67"/>
      <c r="CP99" s="67"/>
      <c r="CQ99" s="67"/>
      <c r="CR99" s="67"/>
      <c r="CS99" s="67"/>
      <c r="CT99" s="67"/>
      <c r="CU99" s="67"/>
      <c r="CV99" s="67"/>
      <c r="CW99" s="67"/>
      <c r="CX99" s="67"/>
      <c r="CY99" s="67"/>
      <c r="CZ99" s="67"/>
    </row>
    <row r="100" s="366" customFormat="true" ht="15" customHeight="true" x14ac:dyDescent="0.2">
      <c r="A100" s="130"/>
      <c r="B100" s="190"/>
      <c r="C100" s="156"/>
      <c r="D100" s="155"/>
      <c r="E100" s="155"/>
      <c r="F100" s="155"/>
      <c r="G100" s="154"/>
      <c r="H100" s="153"/>
      <c r="I100" s="155"/>
      <c r="J100" s="155"/>
      <c r="K100" s="155"/>
      <c r="L100" s="152"/>
      <c r="M100" s="156"/>
      <c r="N100" s="155"/>
      <c r="O100" s="155"/>
      <c r="P100" s="155"/>
      <c r="Q100" s="154"/>
      <c r="R100" s="153"/>
      <c r="S100" s="155"/>
      <c r="T100" s="155"/>
      <c r="U100" s="155"/>
      <c r="V100" s="155"/>
      <c r="W100" s="155"/>
      <c r="X100" s="155"/>
      <c r="Y100" s="155"/>
      <c r="Z100" s="155"/>
      <c r="AA100" s="155"/>
      <c r="AB100" s="155"/>
      <c r="AC100" s="161"/>
      <c r="AD100" s="161"/>
      <c r="AE100" s="161"/>
      <c r="AF100" s="161"/>
      <c r="AG100" s="161"/>
      <c r="AH100" s="161"/>
      <c r="AI100" s="161"/>
      <c r="AJ100" s="161"/>
      <c r="AK100" s="161"/>
      <c r="AL100" s="161"/>
      <c r="AM100" s="157"/>
      <c r="AN100" s="918"/>
      <c r="AO100" s="918"/>
      <c r="AP100" s="918"/>
      <c r="AQ100" s="918"/>
      <c r="AR100" s="918"/>
      <c r="AS100" s="918"/>
      <c r="AT100" s="918"/>
      <c r="AU100" s="918"/>
      <c r="AV100" s="918"/>
      <c r="AW100" s="918"/>
      <c r="AX100" s="918"/>
      <c r="AY100" s="918"/>
      <c r="AZ100" s="403"/>
      <c r="BA100" s="679"/>
      <c r="BB100" s="678"/>
      <c r="BC100" s="507"/>
      <c r="BD100" s="492"/>
      <c r="BE100" s="492"/>
      <c r="BF100" s="492"/>
      <c r="BG100" s="511"/>
      <c r="BH100" s="507"/>
      <c r="BI100" s="492"/>
      <c r="BJ100" s="492"/>
      <c r="BK100" s="492"/>
      <c r="BL100" s="511"/>
      <c r="BM100" s="507"/>
      <c r="BN100" s="492"/>
      <c r="BO100" s="492"/>
      <c r="BP100" s="492"/>
      <c r="BQ100" s="511"/>
      <c r="BR100" s="507"/>
      <c r="BS100" s="492"/>
      <c r="BT100" s="492"/>
      <c r="BU100" s="492"/>
      <c r="BV100" s="492"/>
      <c r="BW100" s="492"/>
      <c r="BX100" s="492"/>
      <c r="BY100" s="493"/>
      <c r="BZ100" s="493"/>
      <c r="CA100" s="493"/>
      <c r="CB100" s="493"/>
      <c r="CC100" s="493"/>
      <c r="CD100" s="493"/>
      <c r="CE100" s="493"/>
      <c r="CF100" s="493"/>
      <c r="CG100" s="493"/>
      <c r="CH100" s="493"/>
      <c r="CI100" s="493"/>
      <c r="CJ100" s="493"/>
      <c r="CK100" s="493"/>
      <c r="CL100" s="493"/>
      <c r="CM100" s="493"/>
      <c r="CN100" s="67"/>
      <c r="CO100" s="67"/>
      <c r="CP100" s="67"/>
      <c r="CQ100" s="67"/>
      <c r="CR100" s="67"/>
      <c r="CS100" s="67"/>
      <c r="CT100" s="67"/>
      <c r="CU100" s="67"/>
      <c r="CV100" s="67"/>
      <c r="CW100" s="67"/>
      <c r="CX100" s="67"/>
      <c r="CY100" s="67"/>
      <c r="CZ100" s="67"/>
    </row>
    <row r="101" s="366" customFormat="true" ht="15" customHeight="true" x14ac:dyDescent="0.2">
      <c r="A101" s="198"/>
      <c r="B101" s="190"/>
      <c r="C101" s="156"/>
      <c r="D101" s="155"/>
      <c r="E101" s="155"/>
      <c r="F101" s="155"/>
      <c r="G101" s="154"/>
      <c r="H101" s="153"/>
      <c r="I101" s="155"/>
      <c r="J101" s="155"/>
      <c r="K101" s="155"/>
      <c r="L101" s="152"/>
      <c r="M101" s="156"/>
      <c r="N101" s="155"/>
      <c r="O101" s="155"/>
      <c r="P101" s="155"/>
      <c r="Q101" s="154"/>
      <c r="R101" s="153"/>
      <c r="S101" s="155"/>
      <c r="T101" s="155"/>
      <c r="U101" s="155"/>
      <c r="V101" s="155"/>
      <c r="W101" s="155"/>
      <c r="X101" s="155"/>
      <c r="Y101" s="155"/>
      <c r="Z101" s="155"/>
      <c r="AA101" s="155"/>
      <c r="AB101" s="155"/>
      <c r="AC101" s="161"/>
      <c r="AD101" s="161"/>
      <c r="AE101" s="161"/>
      <c r="AF101" s="161"/>
      <c r="AG101" s="161"/>
      <c r="AH101" s="161"/>
      <c r="AI101" s="161"/>
      <c r="AJ101" s="161"/>
      <c r="AK101" s="161"/>
      <c r="AL101" s="161"/>
      <c r="AM101" s="157"/>
      <c r="AN101" s="918"/>
      <c r="AO101" s="918"/>
      <c r="AP101" s="918"/>
      <c r="AQ101" s="918"/>
      <c r="AR101" s="918"/>
      <c r="AS101" s="918"/>
      <c r="AT101" s="918"/>
      <c r="AU101" s="918"/>
      <c r="AV101" s="918"/>
      <c r="AW101" s="918"/>
      <c r="AX101" s="918"/>
      <c r="AY101" s="918"/>
      <c r="AZ101" s="403"/>
      <c r="BA101" s="679"/>
      <c r="BB101" s="678"/>
      <c r="BC101" s="507"/>
      <c r="BD101" s="492"/>
      <c r="BE101" s="492"/>
      <c r="BF101" s="492"/>
      <c r="BG101" s="511"/>
      <c r="BH101" s="507"/>
      <c r="BI101" s="492"/>
      <c r="BJ101" s="492"/>
      <c r="BK101" s="492"/>
      <c r="BL101" s="511"/>
      <c r="BM101" s="507"/>
      <c r="BN101" s="492"/>
      <c r="BO101" s="492"/>
      <c r="BP101" s="492"/>
      <c r="BQ101" s="511"/>
      <c r="BR101" s="507"/>
      <c r="BS101" s="492"/>
      <c r="BT101" s="492"/>
      <c r="BU101" s="492"/>
      <c r="BV101" s="492"/>
      <c r="BW101" s="492"/>
      <c r="BX101" s="492"/>
      <c r="BY101" s="493"/>
      <c r="BZ101" s="493"/>
      <c r="CA101" s="493"/>
      <c r="CB101" s="493"/>
      <c r="CC101" s="493"/>
      <c r="CD101" s="493"/>
      <c r="CE101" s="493"/>
      <c r="CF101" s="493"/>
      <c r="CG101" s="493"/>
      <c r="CH101" s="493"/>
      <c r="CI101" s="493"/>
      <c r="CJ101" s="493"/>
      <c r="CK101" s="493"/>
      <c r="CL101" s="493"/>
      <c r="CM101" s="493"/>
      <c r="CN101" s="67"/>
      <c r="CO101" s="67"/>
      <c r="CP101" s="67"/>
      <c r="CQ101" s="67"/>
      <c r="CR101" s="67"/>
      <c r="CS101" s="67"/>
      <c r="CT101" s="67"/>
      <c r="CU101" s="67"/>
      <c r="CV101" s="67"/>
      <c r="CW101" s="67"/>
      <c r="CX101" s="67"/>
      <c r="CY101" s="67"/>
      <c r="CZ101" s="67"/>
    </row>
    <row r="102" s="366" customFormat="true" ht="15" customHeight="true" x14ac:dyDescent="0.2">
      <c r="A102" s="130"/>
      <c r="B102" s="190"/>
      <c r="C102" s="156"/>
      <c r="D102" s="155"/>
      <c r="E102" s="155"/>
      <c r="F102" s="155"/>
      <c r="G102" s="154"/>
      <c r="H102" s="153"/>
      <c r="I102" s="155"/>
      <c r="J102" s="155"/>
      <c r="K102" s="155"/>
      <c r="L102" s="152"/>
      <c r="M102" s="156"/>
      <c r="N102" s="155"/>
      <c r="O102" s="155"/>
      <c r="P102" s="155"/>
      <c r="Q102" s="154"/>
      <c r="R102" s="153"/>
      <c r="S102" s="155"/>
      <c r="T102" s="155"/>
      <c r="U102" s="155"/>
      <c r="V102" s="155"/>
      <c r="W102" s="155"/>
      <c r="X102" s="155"/>
      <c r="Y102" s="155"/>
      <c r="Z102" s="155"/>
      <c r="AA102" s="155"/>
      <c r="AB102" s="155"/>
      <c r="AC102" s="161"/>
      <c r="AD102" s="161"/>
      <c r="AE102" s="161"/>
      <c r="AF102" s="161"/>
      <c r="AG102" s="161"/>
      <c r="AH102" s="161"/>
      <c r="AI102" s="161"/>
      <c r="AJ102" s="161"/>
      <c r="AK102" s="161"/>
      <c r="AL102" s="161"/>
      <c r="AM102" s="157"/>
      <c r="AN102" s="918"/>
      <c r="AO102" s="918"/>
      <c r="AP102" s="918"/>
      <c r="AQ102" s="918"/>
      <c r="AR102" s="918"/>
      <c r="AS102" s="918"/>
      <c r="AT102" s="918"/>
      <c r="AU102" s="918"/>
      <c r="AV102" s="918"/>
      <c r="AW102" s="918"/>
      <c r="AX102" s="918"/>
      <c r="AY102" s="918"/>
      <c r="AZ102" s="403"/>
      <c r="BA102" s="679"/>
      <c r="BB102" s="678"/>
      <c r="BC102" s="507"/>
      <c r="BD102" s="492"/>
      <c r="BE102" s="492"/>
      <c r="BF102" s="492"/>
      <c r="BG102" s="511"/>
      <c r="BH102" s="507"/>
      <c r="BI102" s="492"/>
      <c r="BJ102" s="492"/>
      <c r="BK102" s="492"/>
      <c r="BL102" s="511"/>
      <c r="BM102" s="507"/>
      <c r="BN102" s="492"/>
      <c r="BO102" s="492"/>
      <c r="BP102" s="492"/>
      <c r="BQ102" s="511"/>
      <c r="BR102" s="507"/>
      <c r="BS102" s="492"/>
      <c r="BT102" s="492"/>
      <c r="BU102" s="492"/>
      <c r="BV102" s="492"/>
      <c r="BW102" s="492"/>
      <c r="BX102" s="492"/>
      <c r="BY102" s="493"/>
      <c r="BZ102" s="493"/>
      <c r="CA102" s="493"/>
      <c r="CB102" s="493"/>
      <c r="CC102" s="493"/>
      <c r="CD102" s="493"/>
      <c r="CE102" s="493"/>
      <c r="CF102" s="493"/>
      <c r="CG102" s="493"/>
      <c r="CH102" s="493"/>
      <c r="CI102" s="493"/>
      <c r="CJ102" s="493"/>
      <c r="CK102" s="493"/>
      <c r="CL102" s="493"/>
      <c r="CM102" s="493"/>
      <c r="CN102" s="67"/>
      <c r="CO102" s="67"/>
      <c r="CP102" s="67"/>
      <c r="CQ102" s="67"/>
      <c r="CR102" s="67"/>
      <c r="CS102" s="67"/>
      <c r="CT102" s="67"/>
      <c r="CU102" s="67"/>
      <c r="CV102" s="67"/>
      <c r="CW102" s="67"/>
      <c r="CX102" s="67"/>
      <c r="CY102" s="67"/>
      <c r="CZ102" s="67"/>
    </row>
    <row r="103" s="366" customFormat="true" ht="15" customHeight="true" x14ac:dyDescent="0.2">
      <c r="A103" s="130"/>
      <c r="B103" s="190"/>
      <c r="C103" s="156"/>
      <c r="D103" s="155"/>
      <c r="E103" s="155"/>
      <c r="F103" s="155"/>
      <c r="G103" s="154"/>
      <c r="H103" s="153"/>
      <c r="I103" s="155"/>
      <c r="J103" s="155"/>
      <c r="K103" s="155"/>
      <c r="L103" s="152"/>
      <c r="M103" s="156"/>
      <c r="N103" s="155"/>
      <c r="O103" s="155"/>
      <c r="P103" s="155"/>
      <c r="Q103" s="154"/>
      <c r="R103" s="153"/>
      <c r="S103" s="155"/>
      <c r="T103" s="155"/>
      <c r="U103" s="155"/>
      <c r="V103" s="155"/>
      <c r="W103" s="155"/>
      <c r="X103" s="155"/>
      <c r="Y103" s="155"/>
      <c r="Z103" s="155"/>
      <c r="AA103" s="155"/>
      <c r="AB103" s="155"/>
      <c r="AC103" s="161"/>
      <c r="AD103" s="161"/>
      <c r="AE103" s="161"/>
      <c r="AF103" s="161"/>
      <c r="AG103" s="161"/>
      <c r="AH103" s="161"/>
      <c r="AI103" s="161"/>
      <c r="AJ103" s="161"/>
      <c r="AK103" s="161"/>
      <c r="AL103" s="161"/>
      <c r="AM103" s="157"/>
      <c r="AN103" s="918"/>
      <c r="AO103" s="918"/>
      <c r="AP103" s="918"/>
      <c r="AQ103" s="918"/>
      <c r="AR103" s="918"/>
      <c r="AS103" s="918"/>
      <c r="AT103" s="918"/>
      <c r="AU103" s="918"/>
      <c r="AV103" s="918"/>
      <c r="AW103" s="918"/>
      <c r="AX103" s="918"/>
      <c r="AY103" s="918"/>
      <c r="AZ103" s="403"/>
      <c r="BA103" s="679"/>
      <c r="BB103" s="678"/>
      <c r="BC103" s="507"/>
      <c r="BD103" s="492"/>
      <c r="BE103" s="492"/>
      <c r="BF103" s="492"/>
      <c r="BG103" s="511"/>
      <c r="BH103" s="507"/>
      <c r="BI103" s="492"/>
      <c r="BJ103" s="492"/>
      <c r="BK103" s="492"/>
      <c r="BL103" s="511"/>
      <c r="BM103" s="507"/>
      <c r="BN103" s="492"/>
      <c r="BO103" s="492"/>
      <c r="BP103" s="492"/>
      <c r="BQ103" s="511"/>
      <c r="BR103" s="507"/>
      <c r="BS103" s="492"/>
      <c r="BT103" s="492"/>
      <c r="BU103" s="492"/>
      <c r="BV103" s="492"/>
      <c r="BW103" s="492"/>
      <c r="BX103" s="492"/>
      <c r="BY103" s="493"/>
      <c r="BZ103" s="493"/>
      <c r="CA103" s="493"/>
      <c r="CB103" s="493"/>
      <c r="CC103" s="493"/>
      <c r="CD103" s="493"/>
      <c r="CE103" s="493"/>
      <c r="CF103" s="493"/>
      <c r="CG103" s="493"/>
      <c r="CH103" s="493"/>
      <c r="CI103" s="493"/>
      <c r="CJ103" s="493"/>
      <c r="CK103" s="493"/>
      <c r="CL103" s="493"/>
      <c r="CM103" s="493"/>
      <c r="CN103" s="67"/>
      <c r="CO103" s="67"/>
      <c r="CP103" s="67"/>
      <c r="CQ103" s="67"/>
      <c r="CR103" s="67"/>
      <c r="CS103" s="67"/>
      <c r="CT103" s="67"/>
      <c r="CU103" s="67"/>
      <c r="CV103" s="67"/>
      <c r="CW103" s="67"/>
      <c r="CX103" s="67"/>
      <c r="CY103" s="67"/>
      <c r="CZ103" s="67"/>
    </row>
    <row r="104" s="366" customFormat="true" ht="15" customHeight="true" x14ac:dyDescent="0.2">
      <c r="A104" s="130"/>
      <c r="B104" s="190"/>
      <c r="C104" s="156"/>
      <c r="D104" s="155"/>
      <c r="E104" s="155"/>
      <c r="F104" s="155"/>
      <c r="G104" s="154"/>
      <c r="H104" s="153"/>
      <c r="I104" s="155"/>
      <c r="J104" s="155"/>
      <c r="K104" s="155"/>
      <c r="L104" s="152"/>
      <c r="M104" s="156"/>
      <c r="N104" s="155"/>
      <c r="O104" s="155"/>
      <c r="P104" s="155"/>
      <c r="Q104" s="154"/>
      <c r="R104" s="153"/>
      <c r="S104" s="155"/>
      <c r="T104" s="155"/>
      <c r="U104" s="155"/>
      <c r="V104" s="155"/>
      <c r="W104" s="155"/>
      <c r="X104" s="155"/>
      <c r="Y104" s="155"/>
      <c r="Z104" s="155"/>
      <c r="AA104" s="155"/>
      <c r="AB104" s="155"/>
      <c r="AC104" s="161"/>
      <c r="AD104" s="161"/>
      <c r="AE104" s="161"/>
      <c r="AF104" s="161"/>
      <c r="AG104" s="161"/>
      <c r="AH104" s="161"/>
      <c r="AI104" s="161"/>
      <c r="AJ104" s="161"/>
      <c r="AK104" s="161"/>
      <c r="AL104" s="161"/>
      <c r="AM104" s="157"/>
      <c r="AN104" s="918"/>
      <c r="AO104" s="918"/>
      <c r="AP104" s="918"/>
      <c r="AQ104" s="918"/>
      <c r="AR104" s="918"/>
      <c r="AS104" s="918"/>
      <c r="AT104" s="918"/>
      <c r="AU104" s="918"/>
      <c r="AV104" s="918"/>
      <c r="AW104" s="918"/>
      <c r="AX104" s="918"/>
      <c r="AY104" s="918"/>
      <c r="AZ104" s="403"/>
      <c r="BA104" s="679"/>
      <c r="BB104" s="678"/>
      <c r="BC104" s="507"/>
      <c r="BD104" s="492"/>
      <c r="BE104" s="492"/>
      <c r="BF104" s="492"/>
      <c r="BG104" s="511"/>
      <c r="BH104" s="507"/>
      <c r="BI104" s="492"/>
      <c r="BJ104" s="492"/>
      <c r="BK104" s="492"/>
      <c r="BL104" s="511"/>
      <c r="BM104" s="507"/>
      <c r="BN104" s="492"/>
      <c r="BO104" s="492"/>
      <c r="BP104" s="492"/>
      <c r="BQ104" s="511"/>
      <c r="BR104" s="507"/>
      <c r="BS104" s="492"/>
      <c r="BT104" s="492"/>
      <c r="BU104" s="492"/>
      <c r="BV104" s="492"/>
      <c r="BW104" s="492"/>
      <c r="BX104" s="492"/>
      <c r="BY104" s="493"/>
      <c r="BZ104" s="493"/>
      <c r="CA104" s="493"/>
      <c r="CB104" s="493"/>
      <c r="CC104" s="493"/>
      <c r="CD104" s="493"/>
      <c r="CE104" s="493"/>
      <c r="CF104" s="493"/>
      <c r="CG104" s="493"/>
      <c r="CH104" s="493"/>
      <c r="CI104" s="493"/>
      <c r="CJ104" s="493"/>
      <c r="CK104" s="493"/>
      <c r="CL104" s="493"/>
      <c r="CM104" s="493"/>
      <c r="CN104" s="67"/>
      <c r="CO104" s="67"/>
      <c r="CP104" s="67"/>
      <c r="CQ104" s="67"/>
      <c r="CR104" s="67"/>
      <c r="CS104" s="67"/>
      <c r="CT104" s="67"/>
      <c r="CU104" s="67"/>
      <c r="CV104" s="67"/>
      <c r="CW104" s="67"/>
      <c r="CX104" s="67"/>
      <c r="CY104" s="67"/>
      <c r="CZ104" s="67"/>
    </row>
    <row r="105" s="366" customFormat="true" ht="15" customHeight="true" x14ac:dyDescent="0.2">
      <c r="A105" s="195"/>
      <c r="B105" s="189"/>
      <c r="C105" s="151"/>
      <c r="D105" s="150"/>
      <c r="E105" s="150"/>
      <c r="F105" s="150"/>
      <c r="G105" s="149"/>
      <c r="H105" s="148"/>
      <c r="I105" s="150"/>
      <c r="J105" s="150"/>
      <c r="K105" s="150"/>
      <c r="L105" s="147"/>
      <c r="M105" s="151"/>
      <c r="N105" s="150"/>
      <c r="O105" s="150"/>
      <c r="P105" s="150"/>
      <c r="Q105" s="149"/>
      <c r="R105" s="148"/>
      <c r="S105" s="150"/>
      <c r="T105" s="150"/>
      <c r="U105" s="150"/>
      <c r="V105" s="150"/>
      <c r="W105" s="150"/>
      <c r="X105" s="150"/>
      <c r="Y105" s="150"/>
      <c r="Z105" s="150"/>
      <c r="AA105" s="150"/>
      <c r="AB105" s="150"/>
      <c r="AC105" s="146"/>
      <c r="AD105" s="146"/>
      <c r="AE105" s="146"/>
      <c r="AF105" s="146"/>
      <c r="AG105" s="146"/>
      <c r="AH105" s="146"/>
      <c r="AI105" s="146"/>
      <c r="AJ105" s="146"/>
      <c r="AK105" s="146"/>
      <c r="AL105" s="146"/>
      <c r="AM105" s="135"/>
      <c r="AN105" s="918"/>
      <c r="AO105" s="918"/>
      <c r="AP105" s="918"/>
      <c r="AQ105" s="918"/>
      <c r="AR105" s="918"/>
      <c r="AS105" s="918"/>
      <c r="AT105" s="918"/>
      <c r="AU105" s="918"/>
      <c r="AV105" s="918"/>
      <c r="AW105" s="918"/>
      <c r="AX105" s="918"/>
      <c r="AY105" s="918"/>
      <c r="AZ105" s="403"/>
      <c r="BA105" s="679"/>
      <c r="BB105" s="678"/>
      <c r="BC105" s="510"/>
      <c r="BD105" s="509"/>
      <c r="BE105" s="509"/>
      <c r="BF105" s="509"/>
      <c r="BG105" s="513"/>
      <c r="BH105" s="510"/>
      <c r="BI105" s="509"/>
      <c r="BJ105" s="509"/>
      <c r="BK105" s="509"/>
      <c r="BL105" s="513"/>
      <c r="BM105" s="510"/>
      <c r="BN105" s="509"/>
      <c r="BO105" s="509"/>
      <c r="BP105" s="509"/>
      <c r="BQ105" s="513"/>
      <c r="BR105" s="510"/>
      <c r="BS105" s="509"/>
      <c r="BT105" s="509"/>
      <c r="BU105" s="509"/>
      <c r="BV105" s="509"/>
      <c r="BW105" s="509"/>
      <c r="BX105" s="509"/>
      <c r="BY105" s="512"/>
      <c r="BZ105" s="512"/>
      <c r="CA105" s="512"/>
      <c r="CB105" s="512"/>
      <c r="CC105" s="512"/>
      <c r="CD105" s="512"/>
      <c r="CE105" s="512"/>
      <c r="CF105" s="512"/>
      <c r="CG105" s="512"/>
      <c r="CH105" s="512"/>
      <c r="CI105" s="512"/>
      <c r="CJ105" s="512"/>
      <c r="CK105" s="512"/>
      <c r="CL105" s="512"/>
      <c r="CM105" s="512"/>
      <c r="CN105" s="67"/>
      <c r="CO105" s="67"/>
      <c r="CP105" s="67"/>
      <c r="CQ105" s="67"/>
      <c r="CR105" s="67"/>
      <c r="CS105" s="67"/>
      <c r="CT105" s="67"/>
      <c r="CU105" s="67"/>
      <c r="CV105" s="67"/>
      <c r="CW105" s="67"/>
      <c r="CX105" s="67"/>
      <c r="CY105" s="67"/>
      <c r="CZ105" s="67"/>
    </row>
    <row r="106" s="366" customFormat="true" ht="250.15" customHeight="true" x14ac:dyDescent="0.2">
      <c r="A106" s="573"/>
      <c r="B106" s="224"/>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N106" s="403"/>
      <c r="AO106" s="403"/>
      <c r="AP106" s="403"/>
      <c r="AQ106" s="403"/>
      <c r="AR106" s="403"/>
      <c r="AS106" s="403"/>
      <c r="AT106" s="403"/>
      <c r="AU106" s="403"/>
      <c r="AV106" s="403"/>
      <c r="AW106" s="403"/>
      <c r="AX106" s="403"/>
      <c r="AY106" s="403"/>
      <c r="AZ106" s="403"/>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c r="BV106" s="486"/>
      <c r="BW106" s="486"/>
      <c r="BX106" s="486"/>
      <c r="BY106" s="485"/>
      <c r="BZ106" s="485"/>
      <c r="CA106" s="485"/>
      <c r="CB106" s="485"/>
      <c r="CC106" s="485"/>
      <c r="CD106" s="485"/>
      <c r="CE106" s="485"/>
      <c r="CF106" s="485"/>
      <c r="CG106" s="485"/>
      <c r="CH106" s="485"/>
      <c r="CI106" s="485"/>
      <c r="CJ106" s="485"/>
      <c r="CK106" s="485"/>
      <c r="CL106" s="485"/>
      <c r="CM106" s="485"/>
      <c r="CN106" s="402"/>
      <c r="CO106" s="402"/>
      <c r="CP106" s="402"/>
      <c r="CQ106" s="402"/>
      <c r="CR106" s="402"/>
      <c r="CS106" s="402"/>
      <c r="CT106" s="402"/>
      <c r="CU106" s="402"/>
      <c r="CV106" s="402"/>
      <c r="CW106" s="402"/>
      <c r="CX106" s="402"/>
      <c r="CY106" s="402"/>
      <c r="CZ106" s="402"/>
    </row>
    <row r="107" s="346" customFormat="true" ht="18" customHeight="true" x14ac:dyDescent="0.2">
      <c r="A107" s="573"/>
      <c r="B107" s="347"/>
      <c r="C107" s="472"/>
      <c r="D107" s="472"/>
      <c r="E107" s="472"/>
      <c r="F107" s="472"/>
      <c r="G107" s="472"/>
      <c r="H107" s="472"/>
      <c r="I107" s="472"/>
      <c r="J107" s="472"/>
      <c r="K107" s="472"/>
      <c r="L107" s="472"/>
      <c r="M107" s="472"/>
      <c r="N107" s="472"/>
      <c r="O107" s="472"/>
      <c r="P107" s="472"/>
      <c r="Q107" s="472"/>
      <c r="R107" s="472"/>
      <c r="S107" s="472"/>
      <c r="T107" s="472"/>
      <c r="U107" s="472"/>
      <c r="V107" s="472"/>
      <c r="W107" s="472"/>
      <c r="X107" s="472"/>
      <c r="Y107" s="472"/>
      <c r="Z107" s="472"/>
      <c r="AA107" s="472"/>
      <c r="AB107" s="472"/>
      <c r="AN107" s="398"/>
      <c r="AO107" s="398"/>
      <c r="AP107" s="398"/>
      <c r="AQ107" s="398"/>
      <c r="AR107" s="398"/>
      <c r="AS107" s="398"/>
      <c r="AT107" s="398"/>
      <c r="AU107" s="398"/>
      <c r="AV107" s="398"/>
      <c r="AW107" s="398"/>
      <c r="AX107" s="398"/>
      <c r="AY107" s="398"/>
      <c r="AZ107" s="398"/>
      <c r="BB107" s="369"/>
      <c r="BZ107" s="398"/>
      <c r="CA107" s="398"/>
      <c r="CB107" s="398"/>
      <c r="CC107" s="398"/>
      <c r="CD107" s="398"/>
      <c r="CE107" s="398"/>
      <c r="CF107" s="398"/>
      <c r="CG107" s="398"/>
      <c r="CH107" s="398"/>
      <c r="CI107" s="398"/>
      <c r="CJ107" s="398"/>
      <c r="CK107" s="398"/>
      <c r="CL107" s="398"/>
      <c r="CM107" s="398"/>
      <c r="CN107" s="398"/>
      <c r="CO107" s="398"/>
      <c r="CP107" s="398"/>
      <c r="CQ107" s="398"/>
      <c r="CR107" s="398"/>
      <c r="CS107" s="398"/>
      <c r="CT107" s="398"/>
      <c r="CU107" s="398"/>
      <c r="CV107" s="398"/>
      <c r="CW107" s="398"/>
      <c r="CX107" s="398"/>
      <c r="CY107" s="398"/>
      <c r="CZ107" s="398"/>
    </row>
    <row r="108" s="346" customFormat="true" ht="22.5" customHeight="true" x14ac:dyDescent="0.35">
      <c r="A108" s="1068" t="str">
        <f>A1026</f>
        <v>Madagascar</v>
      </c>
      <c r="B108" s="1069"/>
      <c r="C108" s="348"/>
      <c r="D108" s="348"/>
      <c r="E108" s="348"/>
      <c r="F108" s="348"/>
      <c r="G108" s="348"/>
      <c r="H108" s="348"/>
      <c r="I108" s="348"/>
      <c r="J108" s="348"/>
      <c r="K108" s="348"/>
      <c r="L108" s="348"/>
      <c r="M108" s="348"/>
      <c r="N108" s="348"/>
      <c r="O108" s="348"/>
      <c r="P108" s="348"/>
      <c r="Q108" s="348"/>
      <c r="R108" s="348"/>
      <c r="S108" s="348"/>
      <c r="T108" s="348"/>
      <c r="U108" s="348"/>
      <c r="AN108" s="398"/>
      <c r="AO108" s="398"/>
      <c r="AP108" s="398"/>
      <c r="AQ108" s="398"/>
      <c r="AR108" s="398"/>
      <c r="AS108" s="398"/>
      <c r="AT108" s="398"/>
      <c r="AU108" s="398"/>
      <c r="AV108" s="398"/>
      <c r="AW108" s="398"/>
      <c r="AX108" s="398"/>
      <c r="AY108" s="398"/>
      <c r="AZ108" s="398"/>
      <c r="BB108" s="369"/>
      <c r="BZ108" s="398"/>
      <c r="CA108" s="398"/>
      <c r="CB108" s="398"/>
      <c r="CC108" s="398"/>
      <c r="CD108" s="398"/>
      <c r="CE108" s="398"/>
      <c r="CF108" s="398"/>
      <c r="CG108" s="398"/>
      <c r="CH108" s="398"/>
      <c r="CI108" s="398"/>
      <c r="CJ108" s="398"/>
      <c r="CK108" s="398"/>
      <c r="CL108" s="398"/>
      <c r="CM108" s="398"/>
      <c r="CN108" s="398"/>
      <c r="CO108" s="398"/>
      <c r="CP108" s="398"/>
      <c r="CQ108" s="398"/>
      <c r="CR108" s="398"/>
      <c r="CS108" s="398"/>
      <c r="CT108" s="398"/>
      <c r="CU108" s="398"/>
      <c r="CV108" s="398"/>
      <c r="CW108" s="398"/>
      <c r="CX108" s="398"/>
      <c r="CY108" s="398"/>
      <c r="CZ108" s="398"/>
    </row>
    <row r="109" s="346" customFormat="true" ht="22.5" customHeight="true" x14ac:dyDescent="0.35">
      <c r="A109" s="373" t="str">
        <f>A1034</f>
        <v>2011</v>
      </c>
      <c r="B109" s="374"/>
      <c r="C109" s="348"/>
      <c r="D109" s="348"/>
      <c r="E109" s="348"/>
      <c r="F109" s="348"/>
      <c r="G109" s="348"/>
      <c r="H109" s="348"/>
      <c r="I109" s="348"/>
      <c r="J109" s="348"/>
      <c r="K109" s="348"/>
      <c r="L109" s="348"/>
      <c r="M109" s="348"/>
      <c r="N109" s="348"/>
      <c r="O109" s="348"/>
      <c r="P109" s="348"/>
      <c r="Q109" s="348"/>
      <c r="R109" s="348"/>
      <c r="S109" s="348"/>
      <c r="T109" s="348"/>
      <c r="U109" s="348"/>
      <c r="AN109" s="398"/>
      <c r="AO109" s="398"/>
      <c r="AP109" s="398"/>
      <c r="AQ109" s="398"/>
      <c r="AR109" s="398"/>
      <c r="AS109" s="398"/>
      <c r="AT109" s="398"/>
      <c r="AU109" s="398"/>
      <c r="AV109" s="398"/>
      <c r="AW109" s="398"/>
      <c r="AX109" s="398"/>
      <c r="AY109" s="398"/>
      <c r="AZ109" s="398"/>
      <c r="BB109" s="369"/>
      <c r="BZ109" s="398"/>
      <c r="CA109" s="398"/>
      <c r="CB109" s="398"/>
      <c r="CC109" s="398"/>
      <c r="CD109" s="398"/>
      <c r="CE109" s="398"/>
      <c r="CF109" s="398"/>
      <c r="CG109" s="398"/>
      <c r="CH109" s="398"/>
      <c r="CI109" s="398"/>
      <c r="CJ109" s="398"/>
      <c r="CK109" s="398"/>
      <c r="CL109" s="398"/>
      <c r="CM109" s="398"/>
      <c r="CN109" s="398"/>
      <c r="CO109" s="398"/>
      <c r="CP109" s="398"/>
      <c r="CQ109" s="398"/>
      <c r="CR109" s="398"/>
      <c r="CS109" s="398"/>
      <c r="CT109" s="398"/>
      <c r="CU109" s="398"/>
      <c r="CV109" s="398"/>
      <c r="CW109" s="398"/>
      <c r="CX109" s="398"/>
      <c r="CY109" s="398"/>
      <c r="CZ109" s="398"/>
    </row>
    <row r="110" s="346" customFormat="true" ht="22.5" customHeight="true" x14ac:dyDescent="0.35">
      <c r="A110" s="375" t="s">
        <v>99</v>
      </c>
      <c r="B110" s="376"/>
      <c r="C110" s="348"/>
      <c r="D110" s="348"/>
      <c r="E110" s="348"/>
      <c r="F110" s="348"/>
      <c r="G110" s="348"/>
      <c r="H110" s="348"/>
      <c r="I110" s="348"/>
      <c r="J110" s="348"/>
      <c r="K110" s="348"/>
      <c r="L110" s="348"/>
      <c r="M110" s="348"/>
      <c r="N110" s="348"/>
      <c r="O110" s="348"/>
      <c r="P110" s="348"/>
      <c r="Q110" s="348"/>
      <c r="R110" s="348"/>
      <c r="S110" s="348"/>
      <c r="T110" s="348"/>
      <c r="U110" s="348"/>
      <c r="AN110" s="398"/>
      <c r="AO110" s="398"/>
      <c r="AP110" s="398"/>
      <c r="AQ110" s="398"/>
      <c r="AR110" s="398"/>
      <c r="AS110" s="398"/>
      <c r="AT110" s="398"/>
      <c r="AU110" s="398"/>
      <c r="AV110" s="398"/>
      <c r="AW110" s="398"/>
      <c r="AX110" s="398"/>
      <c r="AY110" s="398"/>
      <c r="AZ110" s="398"/>
      <c r="BB110" s="369"/>
      <c r="BZ110" s="398"/>
      <c r="CA110" s="398"/>
      <c r="CB110" s="398"/>
      <c r="CC110" s="398"/>
      <c r="CD110" s="398"/>
      <c r="CE110" s="398"/>
      <c r="CF110" s="398"/>
      <c r="CG110" s="398"/>
      <c r="CH110" s="398"/>
      <c r="CI110" s="398"/>
      <c r="CJ110" s="398"/>
      <c r="CK110" s="398"/>
      <c r="CL110" s="398"/>
      <c r="CM110" s="398"/>
      <c r="CN110" s="398"/>
      <c r="CO110" s="398"/>
      <c r="CP110" s="398"/>
      <c r="CQ110" s="398"/>
      <c r="CR110" s="398"/>
      <c r="CS110" s="398"/>
      <c r="CT110" s="398"/>
      <c r="CU110" s="398"/>
      <c r="CV110" s="398"/>
      <c r="CW110" s="398"/>
      <c r="CX110" s="398"/>
      <c r="CY110" s="398"/>
      <c r="CZ110" s="398"/>
    </row>
    <row r="111" s="346" customFormat="true" ht="20.1" customHeight="true" x14ac:dyDescent="0.35">
      <c r="A111" s="377" t="s">
        <v>97</v>
      </c>
      <c r="B111" s="374"/>
      <c r="C111" s="348"/>
      <c r="D111" s="348"/>
      <c r="E111" s="348"/>
      <c r="F111" s="348"/>
      <c r="G111" s="348"/>
      <c r="H111" s="348"/>
      <c r="I111" s="348"/>
      <c r="J111" s="348"/>
      <c r="K111" s="348"/>
      <c r="L111" s="348"/>
      <c r="M111" s="348"/>
      <c r="N111" s="348"/>
      <c r="O111" s="348"/>
      <c r="P111" s="348"/>
      <c r="Q111" s="348"/>
      <c r="R111" s="348"/>
      <c r="S111" s="348"/>
      <c r="T111" s="348"/>
      <c r="U111" s="348"/>
      <c r="AN111" s="398"/>
      <c r="AO111" s="398"/>
      <c r="AP111" s="398"/>
      <c r="AQ111" s="398"/>
      <c r="AR111" s="398"/>
      <c r="AS111" s="398"/>
      <c r="AT111" s="398"/>
      <c r="AU111" s="398"/>
      <c r="AV111" s="398"/>
      <c r="AW111" s="398"/>
      <c r="AX111" s="398"/>
      <c r="AY111" s="398"/>
      <c r="AZ111" s="398"/>
      <c r="BB111" s="369"/>
      <c r="BZ111" s="398"/>
      <c r="CA111" s="398"/>
      <c r="CB111" s="398"/>
      <c r="CC111" s="398"/>
      <c r="CD111" s="398"/>
      <c r="CE111" s="398"/>
      <c r="CF111" s="398"/>
      <c r="CG111" s="398"/>
      <c r="CH111" s="398"/>
      <c r="CI111" s="398"/>
      <c r="CJ111" s="398"/>
      <c r="CK111" s="398"/>
      <c r="CL111" s="398"/>
      <c r="CM111" s="398"/>
      <c r="CN111" s="398"/>
      <c r="CO111" s="398"/>
      <c r="CP111" s="398"/>
      <c r="CQ111" s="398"/>
      <c r="CR111" s="398"/>
      <c r="CS111" s="398"/>
      <c r="CT111" s="398"/>
      <c r="CU111" s="398"/>
      <c r="CV111" s="398"/>
      <c r="CW111" s="398"/>
      <c r="CX111" s="398"/>
      <c r="CY111" s="398"/>
      <c r="CZ111" s="398"/>
    </row>
    <row r="112" s="346" customFormat="true" ht="15" customHeight="true" x14ac:dyDescent="0.2">
      <c r="A112" s="675" t="s">
        <v>98</v>
      </c>
      <c r="B112" s="411"/>
      <c r="C112" s="348"/>
      <c r="D112" s="348"/>
      <c r="E112" s="348"/>
      <c r="F112" s="348"/>
      <c r="G112" s="348"/>
      <c r="H112" s="348"/>
      <c r="I112" s="348"/>
      <c r="J112" s="348"/>
      <c r="K112" s="348"/>
      <c r="L112" s="348"/>
      <c r="M112" s="348"/>
      <c r="N112" s="348"/>
      <c r="O112" s="348"/>
      <c r="P112" s="348"/>
      <c r="Q112" s="348"/>
      <c r="R112" s="348"/>
      <c r="S112" s="348"/>
      <c r="T112" s="348"/>
      <c r="U112" s="348"/>
      <c r="AN112" s="398"/>
      <c r="AO112" s="398"/>
      <c r="AP112" s="398"/>
      <c r="AQ112" s="398"/>
      <c r="AR112" s="398"/>
      <c r="AS112" s="398"/>
      <c r="AT112" s="398"/>
      <c r="AU112" s="398"/>
      <c r="AV112" s="398"/>
      <c r="AW112" s="398"/>
      <c r="AX112" s="398"/>
      <c r="AY112" s="398"/>
      <c r="AZ112" s="398"/>
      <c r="BB112" s="369"/>
      <c r="BZ112" s="398"/>
      <c r="CA112" s="398"/>
      <c r="CB112" s="398"/>
      <c r="CC112" s="398"/>
      <c r="CD112" s="398"/>
      <c r="CE112" s="398"/>
      <c r="CF112" s="398"/>
      <c r="CG112" s="398"/>
      <c r="CH112" s="398"/>
      <c r="CI112" s="398"/>
      <c r="CJ112" s="398"/>
      <c r="CK112" s="398"/>
      <c r="CL112" s="398"/>
      <c r="CM112" s="398"/>
      <c r="CN112" s="398"/>
      <c r="CO112" s="398"/>
      <c r="CP112" s="398"/>
      <c r="CQ112" s="398"/>
      <c r="CR112" s="398"/>
      <c r="CS112" s="398"/>
      <c r="CT112" s="398"/>
      <c r="CU112" s="398"/>
      <c r="CV112" s="398"/>
      <c r="CW112" s="398"/>
      <c r="CX112" s="398"/>
      <c r="CY112" s="398"/>
      <c r="CZ112" s="398"/>
    </row>
    <row r="113" s="346" customFormat="true" ht="15" customHeight="true" x14ac:dyDescent="0.2">
      <c r="A113" s="387" t="s">
        <v>40</v>
      </c>
      <c r="B113" s="386"/>
      <c r="C113" s="348"/>
      <c r="D113" s="348"/>
      <c r="E113" s="348"/>
      <c r="F113" s="348"/>
      <c r="G113" s="348"/>
      <c r="H113" s="348"/>
      <c r="I113" s="348"/>
      <c r="J113" s="348"/>
      <c r="K113" s="348"/>
      <c r="L113" s="348"/>
      <c r="M113" s="348"/>
      <c r="N113" s="348"/>
      <c r="O113" s="348"/>
      <c r="P113" s="348"/>
      <c r="Q113" s="348"/>
      <c r="R113" s="348"/>
      <c r="S113" s="348"/>
      <c r="T113" s="348"/>
      <c r="U113" s="348"/>
      <c r="AN113" s="398"/>
      <c r="AO113" s="398"/>
      <c r="AP113" s="398"/>
      <c r="AQ113" s="398"/>
      <c r="AR113" s="398"/>
      <c r="AS113" s="398"/>
      <c r="AT113" s="398"/>
      <c r="AU113" s="398"/>
      <c r="AV113" s="398"/>
      <c r="AW113" s="398"/>
      <c r="AX113" s="398"/>
      <c r="AY113" s="398"/>
      <c r="AZ113" s="398"/>
      <c r="BB113" s="369"/>
      <c r="BZ113" s="398"/>
      <c r="CA113" s="398"/>
      <c r="CB113" s="398"/>
      <c r="CC113" s="398"/>
      <c r="CD113" s="398"/>
      <c r="CE113" s="398"/>
      <c r="CF113" s="398"/>
      <c r="CG113" s="398"/>
      <c r="CH113" s="398"/>
      <c r="CI113" s="398"/>
      <c r="CJ113" s="398"/>
      <c r="CK113" s="398"/>
      <c r="CL113" s="398"/>
      <c r="CM113" s="398"/>
      <c r="CN113" s="398"/>
      <c r="CO113" s="398"/>
      <c r="CP113" s="398"/>
      <c r="CQ113" s="398"/>
      <c r="CR113" s="398"/>
      <c r="CS113" s="398"/>
      <c r="CT113" s="398"/>
      <c r="CU113" s="398"/>
      <c r="CV113" s="398"/>
      <c r="CW113" s="398"/>
      <c r="CX113" s="398"/>
      <c r="CY113" s="398"/>
      <c r="CZ113" s="398"/>
    </row>
    <row r="114" s="346" customFormat="true" ht="15" customHeight="true" x14ac:dyDescent="0.2">
      <c r="A114" s="385" t="s">
        <v>39</v>
      </c>
      <c r="B114" s="386"/>
      <c r="C114" s="348"/>
      <c r="D114" s="348"/>
      <c r="E114" s="348"/>
      <c r="F114" s="348"/>
      <c r="G114" s="348"/>
      <c r="H114" s="348"/>
      <c r="I114" s="348"/>
      <c r="J114" s="348"/>
      <c r="K114" s="348"/>
      <c r="L114" s="348"/>
      <c r="M114" s="348"/>
      <c r="N114" s="348"/>
      <c r="O114" s="348"/>
      <c r="P114" s="348"/>
      <c r="Q114" s="348"/>
      <c r="R114" s="348"/>
      <c r="S114" s="348"/>
      <c r="T114" s="348"/>
      <c r="U114" s="348"/>
      <c r="AN114" s="398"/>
      <c r="AO114" s="398"/>
      <c r="AP114" s="398"/>
      <c r="AQ114" s="398"/>
      <c r="AR114" s="398"/>
      <c r="AS114" s="398"/>
      <c r="AT114" s="398"/>
      <c r="AU114" s="398"/>
      <c r="AV114" s="398"/>
      <c r="AW114" s="398"/>
      <c r="AX114" s="398"/>
      <c r="AY114" s="398"/>
      <c r="AZ114" s="398"/>
      <c r="BB114" s="369"/>
      <c r="BZ114" s="398"/>
      <c r="CA114" s="398"/>
      <c r="CB114" s="398"/>
      <c r="CC114" s="398"/>
      <c r="CD114" s="398"/>
      <c r="CE114" s="398"/>
      <c r="CF114" s="398"/>
      <c r="CG114" s="398"/>
      <c r="CH114" s="398"/>
      <c r="CI114" s="398"/>
      <c r="CJ114" s="398"/>
      <c r="CK114" s="398"/>
      <c r="CL114" s="398"/>
      <c r="CM114" s="398"/>
      <c r="CN114" s="398"/>
      <c r="CO114" s="398"/>
      <c r="CP114" s="398"/>
      <c r="CQ114" s="398"/>
      <c r="CR114" s="398"/>
      <c r="CS114" s="398"/>
      <c r="CT114" s="398"/>
      <c r="CU114" s="398"/>
      <c r="CV114" s="398"/>
      <c r="CW114" s="398"/>
      <c r="CX114" s="398"/>
      <c r="CY114" s="398"/>
      <c r="CZ114" s="398"/>
    </row>
    <row r="115" s="346" customFormat="true" ht="15" customHeight="true" x14ac:dyDescent="0.2">
      <c r="A115" s="385" t="s">
        <v>136</v>
      </c>
      <c r="B115" s="410" t="str">
        <f>A1025</f>
        <v>MIS11</v>
      </c>
      <c r="C115" s="348"/>
      <c r="D115" s="348"/>
      <c r="E115" s="348"/>
      <c r="F115" s="348"/>
      <c r="G115" s="348"/>
      <c r="H115" s="348"/>
      <c r="I115" s="348"/>
      <c r="J115" s="348"/>
      <c r="K115" s="348"/>
      <c r="L115" s="348"/>
      <c r="M115" s="348"/>
      <c r="N115" s="348"/>
      <c r="O115" s="348"/>
      <c r="P115" s="348"/>
      <c r="Q115" s="348"/>
      <c r="R115" s="348"/>
      <c r="S115" s="348"/>
      <c r="T115" s="348"/>
      <c r="U115" s="348"/>
      <c r="AN115" s="398"/>
      <c r="AO115" s="398"/>
      <c r="AP115" s="398"/>
      <c r="AQ115" s="398"/>
      <c r="AR115" s="398"/>
      <c r="AS115" s="398"/>
      <c r="AT115" s="398"/>
      <c r="AU115" s="398"/>
      <c r="AV115" s="398"/>
      <c r="AW115" s="398"/>
      <c r="AX115" s="398"/>
      <c r="AY115" s="398"/>
      <c r="AZ115" s="398"/>
      <c r="BB115" s="369"/>
      <c r="BZ115" s="398"/>
      <c r="CA115" s="398"/>
      <c r="CB115" s="398"/>
      <c r="CC115" s="398"/>
      <c r="CD115" s="398"/>
      <c r="CE115" s="398"/>
      <c r="CF115" s="398"/>
      <c r="CG115" s="398"/>
      <c r="CH115" s="398"/>
      <c r="CI115" s="398"/>
      <c r="CJ115" s="398"/>
      <c r="CK115" s="398"/>
      <c r="CL115" s="398"/>
      <c r="CM115" s="398"/>
      <c r="CN115" s="398"/>
      <c r="CO115" s="398"/>
      <c r="CP115" s="398"/>
      <c r="CQ115" s="398"/>
      <c r="CR115" s="398"/>
      <c r="CS115" s="398"/>
      <c r="CT115" s="398"/>
      <c r="CU115" s="398"/>
      <c r="CV115" s="398"/>
      <c r="CW115" s="398"/>
      <c r="CX115" s="398"/>
      <c r="CY115" s="398"/>
      <c r="CZ115" s="398"/>
    </row>
    <row r="116" s="346" customFormat="true" ht="15" customHeight="true" x14ac:dyDescent="0.2">
      <c r="A116" s="231" t="str">
        <f>B1030</f>
        <v/>
      </c>
      <c r="B116" s="230"/>
      <c r="C116" s="348"/>
      <c r="D116" s="348"/>
      <c r="E116" s="348"/>
      <c r="F116" s="348"/>
      <c r="G116" s="348"/>
      <c r="H116" s="348"/>
      <c r="I116" s="348"/>
      <c r="J116" s="348"/>
      <c r="K116" s="348"/>
      <c r="L116" s="348"/>
      <c r="M116" s="348"/>
      <c r="N116" s="348"/>
      <c r="O116" s="348"/>
      <c r="P116" s="348"/>
      <c r="Q116" s="348"/>
      <c r="R116" s="348"/>
      <c r="S116" s="348"/>
      <c r="T116" s="348"/>
      <c r="U116" s="348"/>
      <c r="AN116" s="398"/>
      <c r="AO116" s="398"/>
      <c r="AP116" s="398"/>
      <c r="AQ116" s="398"/>
      <c r="AR116" s="398"/>
      <c r="AS116" s="398"/>
      <c r="AT116" s="398"/>
      <c r="AU116" s="398"/>
      <c r="AV116" s="398"/>
      <c r="AW116" s="398"/>
      <c r="AX116" s="398"/>
      <c r="AY116" s="398"/>
      <c r="AZ116" s="398"/>
      <c r="BB116" s="369"/>
      <c r="BZ116" s="398"/>
      <c r="CA116" s="398"/>
      <c r="CB116" s="398"/>
      <c r="CC116" s="398"/>
      <c r="CD116" s="398"/>
      <c r="CE116" s="398"/>
      <c r="CF116" s="398"/>
      <c r="CG116" s="398"/>
      <c r="CH116" s="398"/>
      <c r="CI116" s="398"/>
      <c r="CJ116" s="398"/>
      <c r="CK116" s="398"/>
      <c r="CL116" s="398"/>
      <c r="CM116" s="398"/>
      <c r="CN116" s="398"/>
      <c r="CO116" s="398"/>
      <c r="CP116" s="398"/>
      <c r="CQ116" s="398"/>
      <c r="CR116" s="398"/>
      <c r="CS116" s="398"/>
      <c r="CT116" s="398"/>
      <c r="CU116" s="398"/>
      <c r="CV116" s="398"/>
      <c r="CW116" s="398"/>
      <c r="CX116" s="398"/>
      <c r="CY116" s="398"/>
      <c r="CZ116" s="398"/>
    </row>
    <row r="117" s="346" customFormat="true" ht="15" customHeight="true" x14ac:dyDescent="0.2">
      <c r="A117" s="231" t="str">
        <f>B1029</f>
        <v/>
      </c>
      <c r="B117" s="229"/>
      <c r="C117" s="348"/>
      <c r="D117" s="348"/>
      <c r="E117" s="348"/>
      <c r="F117" s="348"/>
      <c r="G117" s="348"/>
      <c r="H117" s="348"/>
      <c r="I117" s="348"/>
      <c r="J117" s="348"/>
      <c r="K117" s="348"/>
      <c r="L117" s="348"/>
      <c r="M117" s="348"/>
      <c r="N117" s="348"/>
      <c r="O117" s="348"/>
      <c r="P117" s="348"/>
      <c r="Q117" s="348"/>
      <c r="R117" s="348"/>
      <c r="S117" s="348"/>
      <c r="T117" s="348"/>
      <c r="U117" s="348"/>
      <c r="AN117" s="398"/>
      <c r="AO117" s="398"/>
      <c r="AP117" s="398"/>
      <c r="AQ117" s="398"/>
      <c r="AR117" s="398"/>
      <c r="AS117" s="398"/>
      <c r="AT117" s="398"/>
      <c r="AU117" s="398"/>
      <c r="AV117" s="398"/>
      <c r="AW117" s="398"/>
      <c r="AX117" s="398"/>
      <c r="AY117" s="398"/>
      <c r="AZ117" s="398"/>
      <c r="BB117" s="369"/>
      <c r="BZ117" s="398"/>
      <c r="CA117" s="398"/>
      <c r="CB117" s="398"/>
      <c r="CC117" s="398"/>
      <c r="CD117" s="398"/>
      <c r="CE117" s="398"/>
      <c r="CF117" s="398"/>
      <c r="CG117" s="398"/>
      <c r="CH117" s="398"/>
      <c r="CI117" s="398"/>
      <c r="CJ117" s="398"/>
      <c r="CK117" s="398"/>
      <c r="CL117" s="398"/>
      <c r="CM117" s="398"/>
      <c r="CN117" s="398"/>
      <c r="CO117" s="398"/>
      <c r="CP117" s="398"/>
      <c r="CQ117" s="398"/>
      <c r="CR117" s="398"/>
      <c r="CS117" s="398"/>
      <c r="CT117" s="398"/>
      <c r="CU117" s="398"/>
      <c r="CV117" s="398"/>
      <c r="CW117" s="398"/>
      <c r="CX117" s="398"/>
      <c r="CY117" s="398"/>
      <c r="CZ117" s="398"/>
    </row>
    <row r="118" s="346" customFormat="true" ht="21" customHeight="true" x14ac:dyDescent="0.2">
      <c r="A118" s="228"/>
      <c r="B118" s="230"/>
      <c r="C118" s="348"/>
      <c r="D118" s="348"/>
      <c r="E118" s="348"/>
      <c r="F118" s="348"/>
      <c r="G118" s="348"/>
      <c r="H118" s="348"/>
      <c r="I118" s="348"/>
      <c r="J118" s="348"/>
      <c r="K118" s="348"/>
      <c r="L118" s="348"/>
      <c r="M118" s="348"/>
      <c r="N118" s="348"/>
      <c r="O118" s="348"/>
      <c r="P118" s="348"/>
      <c r="Q118" s="348"/>
      <c r="R118" s="348"/>
      <c r="S118" s="348"/>
      <c r="T118" s="348"/>
      <c r="U118" s="348"/>
      <c r="AN118" s="398"/>
      <c r="AO118" s="398"/>
      <c r="AP118" s="398"/>
      <c r="AQ118" s="398"/>
      <c r="AR118" s="398"/>
      <c r="AS118" s="398"/>
      <c r="AT118" s="398"/>
      <c r="AU118" s="398"/>
      <c r="AV118" s="398"/>
      <c r="AW118" s="398"/>
      <c r="AX118" s="398"/>
      <c r="AY118" s="398"/>
      <c r="AZ118" s="398"/>
      <c r="BB118" s="369"/>
      <c r="BZ118" s="398"/>
      <c r="CA118" s="398"/>
      <c r="CB118" s="398"/>
      <c r="CC118" s="398"/>
      <c r="CD118" s="398"/>
      <c r="CE118" s="398"/>
      <c r="CF118" s="398"/>
      <c r="CG118" s="398"/>
      <c r="CH118" s="398"/>
      <c r="CI118" s="398"/>
      <c r="CJ118" s="398"/>
      <c r="CK118" s="398"/>
      <c r="CL118" s="398"/>
      <c r="CM118" s="398"/>
      <c r="CN118" s="398"/>
      <c r="CO118" s="398"/>
      <c r="CP118" s="398"/>
      <c r="CQ118" s="398"/>
      <c r="CR118" s="398"/>
      <c r="CS118" s="398"/>
      <c r="CT118" s="398"/>
      <c r="CU118" s="398"/>
      <c r="CV118" s="398"/>
      <c r="CW118" s="398"/>
      <c r="CX118" s="398"/>
      <c r="CY118" s="398"/>
      <c r="CZ118" s="398"/>
    </row>
    <row r="119" s="346" customFormat="true" ht="15" customHeight="true" x14ac:dyDescent="0.2">
      <c r="A119" s="227"/>
      <c r="B119" s="226"/>
      <c r="C119" s="348"/>
      <c r="D119" s="348"/>
      <c r="E119" s="348"/>
      <c r="F119" s="348"/>
      <c r="G119" s="348"/>
      <c r="H119" s="348"/>
      <c r="I119" s="348"/>
      <c r="J119" s="348"/>
      <c r="K119" s="348"/>
      <c r="L119" s="348"/>
      <c r="M119" s="348"/>
      <c r="N119" s="348"/>
      <c r="O119" s="348"/>
      <c r="P119" s="348"/>
      <c r="Q119" s="348"/>
      <c r="R119" s="348"/>
      <c r="S119" s="348"/>
      <c r="T119" s="348"/>
      <c r="U119" s="348"/>
      <c r="AN119" s="398"/>
      <c r="AO119" s="398"/>
      <c r="AP119" s="398"/>
      <c r="AQ119" s="398"/>
      <c r="AR119" s="398"/>
      <c r="AS119" s="398"/>
      <c r="AT119" s="398"/>
      <c r="AU119" s="398"/>
      <c r="AV119" s="398"/>
      <c r="AW119" s="398"/>
      <c r="AX119" s="398"/>
      <c r="AY119" s="398"/>
      <c r="AZ119" s="398"/>
      <c r="BB119" s="369"/>
      <c r="BZ119" s="398"/>
      <c r="CA119" s="398"/>
      <c r="CB119" s="398"/>
      <c r="CC119" s="398"/>
      <c r="CD119" s="398"/>
      <c r="CE119" s="398"/>
      <c r="CF119" s="398"/>
      <c r="CG119" s="398"/>
      <c r="CH119" s="398"/>
      <c r="CI119" s="398"/>
      <c r="CJ119" s="398"/>
      <c r="CK119" s="398"/>
      <c r="CL119" s="398"/>
      <c r="CM119" s="398"/>
      <c r="CN119" s="398"/>
      <c r="CO119" s="398"/>
      <c r="CP119" s="398"/>
      <c r="CQ119" s="398"/>
      <c r="CR119" s="398"/>
      <c r="CS119" s="398"/>
      <c r="CT119" s="398"/>
      <c r="CU119" s="398"/>
      <c r="CV119" s="398"/>
      <c r="CW119" s="398"/>
      <c r="CX119" s="398"/>
      <c r="CY119" s="398"/>
      <c r="CZ119" s="398"/>
    </row>
    <row r="120" s="575" customFormat="true" ht="15" customHeight="true" x14ac:dyDescent="0.2">
      <c r="A120" s="351" t="s">
        <v>99</v>
      </c>
      <c r="B120" s="394"/>
      <c r="C120" s="1061" t="s">
        <v>115</v>
      </c>
      <c r="D120" s="1062"/>
      <c r="E120" s="1062"/>
      <c r="F120" s="1062"/>
      <c r="G120" s="1063"/>
      <c r="H120" s="1064" t="s">
        <v>38</v>
      </c>
      <c r="I120" s="1052"/>
      <c r="J120" s="1052"/>
      <c r="K120" s="1052"/>
      <c r="L120" s="1054"/>
      <c r="M120" s="1046" t="s">
        <v>37</v>
      </c>
      <c r="N120" s="1047"/>
      <c r="O120" s="1047"/>
      <c r="P120" s="1047"/>
      <c r="Q120" s="1049"/>
      <c r="R120" s="81" t="s">
        <v>141</v>
      </c>
      <c r="S120" s="484"/>
      <c r="T120" s="484"/>
      <c r="U120" s="484"/>
      <c r="V120" s="484"/>
      <c r="W120" s="484"/>
      <c r="X120" s="484"/>
      <c r="Y120" s="484"/>
      <c r="Z120" s="484"/>
      <c r="AA120" s="484"/>
      <c r="AB120" s="484"/>
      <c r="AC120" s="484"/>
      <c r="AD120" s="484"/>
      <c r="AE120" s="484"/>
      <c r="AF120" s="484"/>
      <c r="AG120" s="484"/>
      <c r="AH120" s="484"/>
      <c r="AI120" s="484"/>
      <c r="AJ120" s="484"/>
      <c r="AK120" s="484"/>
      <c r="AL120" s="484"/>
      <c r="AM120" s="484"/>
      <c r="AN120" s="918"/>
      <c r="AO120" s="918"/>
      <c r="AP120" s="918"/>
      <c r="AQ120" s="918"/>
      <c r="AR120" s="918"/>
      <c r="AS120" s="918"/>
      <c r="AT120" s="918"/>
      <c r="AU120" s="918"/>
      <c r="AV120" s="918"/>
      <c r="AW120" s="918"/>
      <c r="AX120" s="918"/>
      <c r="AY120" s="918"/>
      <c r="AZ120" s="403"/>
      <c r="BA120" s="404" t="s">
        <v>131</v>
      </c>
      <c r="BB120" s="351" t="s">
        <v>99</v>
      </c>
      <c r="BC120" s="1046" t="s">
        <v>115</v>
      </c>
      <c r="BD120" s="1047"/>
      <c r="BE120" s="1047"/>
      <c r="BF120" s="1047"/>
      <c r="BG120" s="1048"/>
      <c r="BH120" s="1046" t="s">
        <v>38</v>
      </c>
      <c r="BI120" s="1047"/>
      <c r="BJ120" s="1047"/>
      <c r="BK120" s="1047"/>
      <c r="BL120" s="1048"/>
      <c r="BM120" s="1046" t="s">
        <v>37</v>
      </c>
      <c r="BN120" s="1047"/>
      <c r="BO120" s="1047"/>
      <c r="BP120" s="1047"/>
      <c r="BQ120" s="1049"/>
      <c r="BR120" s="80" t="s">
        <v>141</v>
      </c>
      <c r="BS120" s="484"/>
      <c r="BT120" s="484"/>
      <c r="BU120" s="484"/>
      <c r="BV120" s="484"/>
      <c r="BW120" s="484"/>
      <c r="BX120" s="484"/>
      <c r="BY120" s="484"/>
      <c r="BZ120" s="498"/>
      <c r="CA120" s="498"/>
      <c r="CB120" s="498"/>
      <c r="CC120" s="498"/>
      <c r="CD120" s="498"/>
      <c r="CE120" s="498"/>
      <c r="CF120" s="498"/>
      <c r="CG120" s="498"/>
      <c r="CH120" s="498"/>
      <c r="CI120" s="498"/>
      <c r="CJ120" s="498"/>
      <c r="CK120" s="498"/>
      <c r="CL120" s="498"/>
      <c r="CM120" s="498"/>
      <c r="CN120" s="402"/>
      <c r="CO120" s="402"/>
      <c r="CP120" s="402"/>
      <c r="CQ120" s="402"/>
      <c r="CR120" s="402"/>
      <c r="CS120" s="402"/>
      <c r="CT120" s="402"/>
      <c r="CU120" s="402"/>
      <c r="CV120" s="402"/>
      <c r="CW120" s="402"/>
      <c r="CX120" s="402"/>
      <c r="CY120" s="402"/>
      <c r="CZ120" s="402"/>
    </row>
    <row r="121" s="575" customFormat="true" ht="24" x14ac:dyDescent="0.2">
      <c r="A121" s="390" t="s">
        <v>87</v>
      </c>
      <c r="B121" s="433"/>
      <c r="C121" s="475" t="s">
        <v>0</v>
      </c>
      <c r="D121" s="669" t="s">
        <v>1</v>
      </c>
      <c r="E121" s="669" t="s">
        <v>2</v>
      </c>
      <c r="F121" s="669" t="s">
        <v>3</v>
      </c>
      <c r="G121" s="670" t="s">
        <v>4</v>
      </c>
      <c r="H121" s="438" t="s">
        <v>0</v>
      </c>
      <c r="I121" s="673" t="s">
        <v>1</v>
      </c>
      <c r="J121" s="673" t="s">
        <v>2</v>
      </c>
      <c r="K121" s="673" t="s">
        <v>3</v>
      </c>
      <c r="L121" s="674" t="s">
        <v>4</v>
      </c>
      <c r="M121" s="439" t="s">
        <v>0</v>
      </c>
      <c r="N121" s="673" t="s">
        <v>1</v>
      </c>
      <c r="O121" s="673" t="s">
        <v>2</v>
      </c>
      <c r="P121" s="673" t="s">
        <v>3</v>
      </c>
      <c r="Q121" s="667" t="s">
        <v>4</v>
      </c>
      <c r="R121" s="438" t="s">
        <v>344</v>
      </c>
      <c r="S121" s="673" t="s">
        <v>345</v>
      </c>
      <c r="T121" s="673" t="s">
        <v>346</v>
      </c>
      <c r="U121" s="673" t="s">
        <v>347</v>
      </c>
      <c r="V121" s="673" t="s">
        <v>348</v>
      </c>
      <c r="W121" s="673" t="s">
        <v>349</v>
      </c>
      <c r="X121" s="673" t="s">
        <v>350</v>
      </c>
      <c r="Y121" s="673" t="s">
        <v>351</v>
      </c>
      <c r="Z121" s="673" t="s">
        <v>352</v>
      </c>
      <c r="AA121" s="673" t="s">
        <v>353</v>
      </c>
      <c r="AB121" s="673" t="s">
        <v>354</v>
      </c>
      <c r="AC121" s="673" t="s">
        <v>355</v>
      </c>
      <c r="AD121" s="673" t="s">
        <v>356</v>
      </c>
      <c r="AE121" s="673" t="s">
        <v>357</v>
      </c>
      <c r="AF121" s="673" t="s">
        <v>358</v>
      </c>
      <c r="AG121" s="673" t="s">
        <v>359</v>
      </c>
      <c r="AH121" s="673" t="s">
        <v>360</v>
      </c>
      <c r="AI121" s="673" t="s">
        <v>361</v>
      </c>
      <c r="AJ121" s="673" t="s">
        <v>362</v>
      </c>
      <c r="AK121" s="673" t="s">
        <v>363</v>
      </c>
      <c r="AL121" s="673" t="s">
        <v>364</v>
      </c>
      <c r="AM121" s="674" t="s">
        <v>365</v>
      </c>
      <c r="AN121" s="918"/>
      <c r="AO121" s="918"/>
      <c r="AP121" s="918"/>
      <c r="AQ121" s="918"/>
      <c r="AR121" s="918"/>
      <c r="AS121" s="918"/>
      <c r="AT121" s="918"/>
      <c r="AU121" s="918"/>
      <c r="AV121" s="918"/>
      <c r="AW121" s="918"/>
      <c r="AX121" s="918"/>
      <c r="AY121" s="918"/>
      <c r="AZ121" s="403"/>
      <c r="BA121" s="390" t="s">
        <v>117</v>
      </c>
      <c r="BB121" s="389"/>
      <c r="BC121" s="515" t="s">
        <v>0</v>
      </c>
      <c r="BD121" s="628" t="s">
        <v>1</v>
      </c>
      <c r="BE121" s="628" t="s">
        <v>2</v>
      </c>
      <c r="BF121" s="628" t="s">
        <v>3</v>
      </c>
      <c r="BG121" s="516" t="s">
        <v>4</v>
      </c>
      <c r="BH121" s="515" t="s">
        <v>0</v>
      </c>
      <c r="BI121" s="628" t="s">
        <v>1</v>
      </c>
      <c r="BJ121" s="628" t="s">
        <v>2</v>
      </c>
      <c r="BK121" s="628" t="s">
        <v>3</v>
      </c>
      <c r="BL121" s="516" t="s">
        <v>4</v>
      </c>
      <c r="BM121" s="515" t="s">
        <v>0</v>
      </c>
      <c r="BN121" s="628" t="s">
        <v>1</v>
      </c>
      <c r="BO121" s="628" t="s">
        <v>2</v>
      </c>
      <c r="BP121" s="628" t="s">
        <v>3</v>
      </c>
      <c r="BQ121" s="516" t="s">
        <v>4</v>
      </c>
      <c r="BR121" s="515" t="s">
        <v>344</v>
      </c>
      <c r="BS121" s="628" t="s">
        <v>345</v>
      </c>
      <c r="BT121" s="628" t="s">
        <v>346</v>
      </c>
      <c r="BU121" s="628" t="s">
        <v>347</v>
      </c>
      <c r="BV121" s="628" t="s">
        <v>348</v>
      </c>
      <c r="BW121" s="628" t="s">
        <v>349</v>
      </c>
      <c r="BX121" s="628" t="s">
        <v>350</v>
      </c>
      <c r="BY121" s="629" t="s">
        <v>351</v>
      </c>
      <c r="BZ121" s="629" t="s">
        <v>352</v>
      </c>
      <c r="CA121" s="629" t="s">
        <v>353</v>
      </c>
      <c r="CB121" s="629" t="s">
        <v>354</v>
      </c>
      <c r="CC121" s="629" t="s">
        <v>355</v>
      </c>
      <c r="CD121" s="629" t="s">
        <v>356</v>
      </c>
      <c r="CE121" s="629" t="s">
        <v>357</v>
      </c>
      <c r="CF121" s="629" t="s">
        <v>358</v>
      </c>
      <c r="CG121" s="629" t="s">
        <v>359</v>
      </c>
      <c r="CH121" s="629" t="s">
        <v>360</v>
      </c>
      <c r="CI121" s="629" t="s">
        <v>361</v>
      </c>
      <c r="CJ121" s="629" t="s">
        <v>362</v>
      </c>
      <c r="CK121" s="629" t="s">
        <v>363</v>
      </c>
      <c r="CL121" s="629" t="s">
        <v>364</v>
      </c>
      <c r="CM121" s="629" t="s">
        <v>365</v>
      </c>
      <c r="CN121" s="235"/>
      <c r="CO121" s="235"/>
      <c r="CP121" s="235"/>
      <c r="CQ121" s="235"/>
      <c r="CR121" s="235"/>
      <c r="CS121" s="235"/>
      <c r="CT121" s="235"/>
      <c r="CU121" s="235"/>
      <c r="CV121" s="235"/>
      <c r="CW121" s="235"/>
      <c r="CX121" s="235"/>
      <c r="CY121" s="235"/>
      <c r="CZ121" s="235"/>
    </row>
    <row r="122" s="575" customFormat="true" ht="15" customHeight="true" x14ac:dyDescent="0.2">
      <c r="A122" s="1055" t="s">
        <v>18</v>
      </c>
      <c r="B122" s="435" t="s">
        <v>14</v>
      </c>
      <c r="C122" s="183">
        <v>2.4333243071414867</v>
      </c>
      <c r="D122" s="182">
        <v>3.7818995353412896</v>
      </c>
      <c r="E122" s="182">
        <v>4.6271801248339202</v>
      </c>
      <c r="F122" s="182">
        <v>10.929744439571072</v>
      </c>
      <c r="G122" s="181">
        <v>30.107161513316605</v>
      </c>
      <c r="H122" s="180">
        <v>9.8237953498701369</v>
      </c>
      <c r="I122" s="182">
        <v>23.73362538767848</v>
      </c>
      <c r="J122" s="182">
        <v>30.202600506894704</v>
      </c>
      <c r="K122" s="182">
        <v>41.263297874888053</v>
      </c>
      <c r="L122" s="179">
        <v>64.504783066774664</v>
      </c>
      <c r="M122" s="183">
        <v>2.1499970583957482</v>
      </c>
      <c r="N122" s="182">
        <v>3.3452177115863728</v>
      </c>
      <c r="O122" s="182">
        <v>4.999040129038308</v>
      </c>
      <c r="P122" s="182">
        <v>8.2494641271203921</v>
      </c>
      <c r="Q122" s="181">
        <v>22.061703408620875</v>
      </c>
      <c r="R122" s="180">
        <v>21.304318752535725</v>
      </c>
      <c r="S122" s="182">
        <v>12.119850278636978</v>
      </c>
      <c r="T122" s="182">
        <v>26.007994829772478</v>
      </c>
      <c r="U122" s="182">
        <v>12.903709356466297</v>
      </c>
      <c r="V122" s="182">
        <v>1.9592073779905246</v>
      </c>
      <c r="W122" s="182">
        <v>5.8540335834649042</v>
      </c>
      <c r="X122" s="182">
        <v>9.9584444110499071</v>
      </c>
      <c r="Y122" s="182">
        <v>0.86339929984160613</v>
      </c>
      <c r="Z122" s="182">
        <v>18.471599208411156</v>
      </c>
      <c r="AA122" s="182">
        <v>1.3880719537101545</v>
      </c>
      <c r="AB122" s="182">
        <v>9.4887933773176094</v>
      </c>
      <c r="AC122" s="182">
        <v>1.1222243273675703</v>
      </c>
      <c r="AD122" s="182">
        <v>13.386439457585464</v>
      </c>
      <c r="AE122" s="182">
        <v>3.2451634829564062</v>
      </c>
      <c r="AF122" s="182">
        <v>4.1642891125094206</v>
      </c>
      <c r="AG122" s="182">
        <v>4.9377031568658722</v>
      </c>
      <c r="AH122" s="182">
        <v>0</v>
      </c>
      <c r="AI122" s="182">
        <v>4.1307987841971618</v>
      </c>
      <c r="AJ122" s="182">
        <v>12.047575729475843</v>
      </c>
      <c r="AK122" s="182">
        <v>4.7551397496369834</v>
      </c>
      <c r="AL122" s="182">
        <v>21.889444302603344</v>
      </c>
      <c r="AM122" s="179">
        <v>3.2996851845356874</v>
      </c>
      <c r="AN122" s="918"/>
      <c r="AO122" s="918"/>
      <c r="AP122" s="918"/>
      <c r="AQ122" s="918"/>
      <c r="AR122" s="918"/>
      <c r="AS122" s="918"/>
      <c r="AT122" s="918"/>
      <c r="AU122" s="918"/>
      <c r="AV122" s="918"/>
      <c r="AW122" s="918"/>
      <c r="AX122" s="918"/>
      <c r="AY122" s="918"/>
      <c r="AZ122" s="403"/>
      <c r="BA122" s="1050" t="s">
        <v>18</v>
      </c>
      <c r="BB122" s="680" t="s">
        <v>14</v>
      </c>
      <c r="BC122" s="546">
        <v>196.33583900000002</v>
      </c>
      <c r="BD122" s="542">
        <v>305.61574000000002</v>
      </c>
      <c r="BE122" s="542">
        <v>373.47577399999983</v>
      </c>
      <c r="BF122" s="542">
        <v>883.48960699999952</v>
      </c>
      <c r="BG122" s="555">
        <v>2431.168913</v>
      </c>
      <c r="BH122" s="546">
        <v>68.230707999999993</v>
      </c>
      <c r="BI122" s="542">
        <v>164.91431900000003</v>
      </c>
      <c r="BJ122" s="542">
        <v>209.29541800000004</v>
      </c>
      <c r="BK122" s="542">
        <v>286.45505800000001</v>
      </c>
      <c r="BL122" s="555">
        <v>448.3907220000001</v>
      </c>
      <c r="BM122" s="546">
        <v>157.70727500000001</v>
      </c>
      <c r="BN122" s="542">
        <v>248.56613199999993</v>
      </c>
      <c r="BO122" s="542">
        <v>368.67356699999982</v>
      </c>
      <c r="BP122" s="542">
        <v>609.21057699999994</v>
      </c>
      <c r="BQ122" s="555">
        <v>1628.6420970000011</v>
      </c>
      <c r="BR122" s="546">
        <v>407.27852299999995</v>
      </c>
      <c r="BS122" s="542">
        <v>199.73150099999998</v>
      </c>
      <c r="BT122" s="542">
        <v>1095.7224229999999</v>
      </c>
      <c r="BU122" s="542">
        <v>200.86333600000003</v>
      </c>
      <c r="BV122" s="542">
        <v>29.216832000000004</v>
      </c>
      <c r="BW122" s="542">
        <v>82.276828000000023</v>
      </c>
      <c r="BX122" s="542">
        <v>340.44828000000001</v>
      </c>
      <c r="BY122" s="550">
        <v>16.230266999999998</v>
      </c>
      <c r="BZ122" s="550">
        <v>465.91368900000032</v>
      </c>
      <c r="CA122" s="550">
        <v>11.190577999999999</v>
      </c>
      <c r="CB122" s="550">
        <v>225.85614799999996</v>
      </c>
      <c r="CC122" s="550">
        <v>11.283187999999999</v>
      </c>
      <c r="CD122" s="550">
        <v>210.99469000000005</v>
      </c>
      <c r="CE122" s="550">
        <v>75.835200999999984</v>
      </c>
      <c r="CF122" s="550">
        <v>42.395452999999996</v>
      </c>
      <c r="CG122" s="550">
        <v>75.351932000000005</v>
      </c>
      <c r="CH122" s="550">
        <v>0</v>
      </c>
      <c r="CI122" s="550">
        <v>55.147428000000005</v>
      </c>
      <c r="CJ122" s="550">
        <v>273.05181400000015</v>
      </c>
      <c r="CK122" s="550">
        <v>118.19217900000002</v>
      </c>
      <c r="CL122" s="550">
        <v>179.88745699999998</v>
      </c>
      <c r="CM122" s="550">
        <v>73.218125999999998</v>
      </c>
      <c r="CN122" s="66"/>
      <c r="CO122" s="66"/>
      <c r="CP122" s="66"/>
      <c r="CQ122" s="66"/>
      <c r="CR122" s="66"/>
      <c r="CS122" s="66"/>
      <c r="CT122" s="66"/>
      <c r="CU122" s="66"/>
      <c r="CV122" s="66"/>
      <c r="CW122" s="66"/>
      <c r="CX122" s="66"/>
      <c r="CY122" s="66"/>
      <c r="CZ122" s="68"/>
    </row>
    <row r="123" s="575" customFormat="true" ht="15" customHeight="true" x14ac:dyDescent="0.2">
      <c r="A123" s="1056"/>
      <c r="B123" s="436" t="s">
        <v>51</v>
      </c>
      <c r="C123" s="178">
        <v>97.566675692858524</v>
      </c>
      <c r="D123" s="177">
        <v>96.218100464658789</v>
      </c>
      <c r="E123" s="177">
        <v>95.372819875166087</v>
      </c>
      <c r="F123" s="177">
        <v>89.070255560429047</v>
      </c>
      <c r="G123" s="176">
        <v>69.892838486683374</v>
      </c>
      <c r="H123" s="175">
        <v>90.176204650129904</v>
      </c>
      <c r="I123" s="177">
        <v>76.26637461232157</v>
      </c>
      <c r="J123" s="177">
        <v>69.797399493105218</v>
      </c>
      <c r="K123" s="177">
        <v>58.736702125111876</v>
      </c>
      <c r="L123" s="174">
        <v>35.495216933225343</v>
      </c>
      <c r="M123" s="178">
        <v>97.850002941604259</v>
      </c>
      <c r="N123" s="177">
        <v>96.654782288413628</v>
      </c>
      <c r="O123" s="177">
        <v>95.000959870961765</v>
      </c>
      <c r="P123" s="177">
        <v>91.750535872879638</v>
      </c>
      <c r="Q123" s="176">
        <v>77.938296591379341</v>
      </c>
      <c r="R123" s="175">
        <v>78.695681247464194</v>
      </c>
      <c r="S123" s="177">
        <v>87.880149721362997</v>
      </c>
      <c r="T123" s="177">
        <v>73.992005170227515</v>
      </c>
      <c r="U123" s="177">
        <v>87.09629064353372</v>
      </c>
      <c r="V123" s="177">
        <v>98.040792622009505</v>
      </c>
      <c r="W123" s="177">
        <v>94.145966416535174</v>
      </c>
      <c r="X123" s="177">
        <v>90.041555588949848</v>
      </c>
      <c r="Y123" s="177">
        <v>99.136600700158397</v>
      </c>
      <c r="Z123" s="177">
        <v>81.52840079158878</v>
      </c>
      <c r="AA123" s="177">
        <v>98.611928046289833</v>
      </c>
      <c r="AB123" s="177">
        <v>90.511206622682337</v>
      </c>
      <c r="AC123" s="177">
        <v>98.877775672632438</v>
      </c>
      <c r="AD123" s="177">
        <v>86.613560542414518</v>
      </c>
      <c r="AE123" s="177">
        <v>96.754836517043572</v>
      </c>
      <c r="AF123" s="177">
        <v>95.835710887490578</v>
      </c>
      <c r="AG123" s="177">
        <v>95.062296843134149</v>
      </c>
      <c r="AH123" s="177">
        <v>100</v>
      </c>
      <c r="AI123" s="177">
        <v>95.86920121580286</v>
      </c>
      <c r="AJ123" s="177">
        <v>87.952424270524148</v>
      </c>
      <c r="AK123" s="177">
        <v>95.244860250363075</v>
      </c>
      <c r="AL123" s="177">
        <v>78.110555697396634</v>
      </c>
      <c r="AM123" s="174">
        <v>96.700314815464338</v>
      </c>
      <c r="AN123" s="918"/>
      <c r="AO123" s="918"/>
      <c r="AP123" s="918"/>
      <c r="AQ123" s="918"/>
      <c r="AR123" s="918"/>
      <c r="AS123" s="918"/>
      <c r="AT123" s="918"/>
      <c r="AU123" s="918"/>
      <c r="AV123" s="918"/>
      <c r="AW123" s="918"/>
      <c r="AX123" s="918"/>
      <c r="AY123" s="918"/>
      <c r="AZ123" s="403"/>
      <c r="BA123" s="1043"/>
      <c r="BB123" s="678" t="s">
        <v>51</v>
      </c>
      <c r="BC123" s="547">
        <v>7872.2902140000124</v>
      </c>
      <c r="BD123" s="543">
        <v>7775.3958560000137</v>
      </c>
      <c r="BE123" s="543">
        <v>7697.871437999981</v>
      </c>
      <c r="BF123" s="543">
        <v>7199.8613980000064</v>
      </c>
      <c r="BG123" s="556">
        <v>5643.8829710000136</v>
      </c>
      <c r="BH123" s="547">
        <v>626.3145830000002</v>
      </c>
      <c r="BI123" s="543">
        <v>529.94083399999988</v>
      </c>
      <c r="BJ123" s="543">
        <v>483.67609599999986</v>
      </c>
      <c r="BK123" s="543">
        <v>407.75765100000001</v>
      </c>
      <c r="BL123" s="556">
        <v>246.73714399999997</v>
      </c>
      <c r="BM123" s="547">
        <v>7177.5248540000102</v>
      </c>
      <c r="BN123" s="543">
        <v>7181.9257950000101</v>
      </c>
      <c r="BO123" s="543">
        <v>7006.2135609999877</v>
      </c>
      <c r="BP123" s="543">
        <v>6775.6397310000038</v>
      </c>
      <c r="BQ123" s="556">
        <v>5753.5716280000051</v>
      </c>
      <c r="BR123" s="547">
        <v>1504.4396020000015</v>
      </c>
      <c r="BS123" s="543">
        <v>1448.2385350000002</v>
      </c>
      <c r="BT123" s="543">
        <v>3117.2991119999951</v>
      </c>
      <c r="BU123" s="543">
        <v>1355.7691830000001</v>
      </c>
      <c r="BV123" s="543">
        <v>1462.040925</v>
      </c>
      <c r="BW123" s="543">
        <v>1323.1956010000026</v>
      </c>
      <c r="BX123" s="543">
        <v>3078.2410849999915</v>
      </c>
      <c r="BY123" s="551">
        <v>1863.5798050000005</v>
      </c>
      <c r="BZ123" s="551">
        <v>2056.4109010000002</v>
      </c>
      <c r="CA123" s="551">
        <v>795.00523699999974</v>
      </c>
      <c r="CB123" s="551">
        <v>2154.3848269999971</v>
      </c>
      <c r="CC123" s="551">
        <v>994.14752000000021</v>
      </c>
      <c r="CD123" s="551">
        <v>1365.1876149999994</v>
      </c>
      <c r="CE123" s="551">
        <v>2261.0332310000003</v>
      </c>
      <c r="CF123" s="551">
        <v>975.67634399999963</v>
      </c>
      <c r="CG123" s="551">
        <v>1450.700356000003</v>
      </c>
      <c r="CH123" s="551">
        <v>555.66258800000014</v>
      </c>
      <c r="CI123" s="551">
        <v>1279.8831769999999</v>
      </c>
      <c r="CJ123" s="551">
        <v>1993.3943169999984</v>
      </c>
      <c r="CK123" s="551">
        <v>2367.3747069999986</v>
      </c>
      <c r="CL123" s="551">
        <v>641.91256000000055</v>
      </c>
      <c r="CM123" s="551">
        <v>2145.7246489999989</v>
      </c>
      <c r="CN123" s="66"/>
      <c r="CO123" s="66"/>
      <c r="CP123" s="66"/>
      <c r="CQ123" s="66"/>
      <c r="CR123" s="66"/>
      <c r="CS123" s="66"/>
      <c r="CT123" s="66"/>
      <c r="CU123" s="66"/>
      <c r="CV123" s="66"/>
      <c r="CW123" s="66"/>
      <c r="CX123" s="66"/>
      <c r="CY123" s="66"/>
      <c r="CZ123" s="68"/>
    </row>
    <row r="124" s="575" customFormat="true" ht="15" customHeight="true" x14ac:dyDescent="0.2">
      <c r="A124" s="1056" t="s">
        <v>50</v>
      </c>
      <c r="B124" s="436" t="s">
        <v>15</v>
      </c>
      <c r="C124" s="178">
        <f>C122*C129/100</f>
        <v>0.88345632244905192</v>
      </c>
      <c r="D124" s="177">
        <f>D122*D129/100</f>
        <v>0.79941100482984562</v>
      </c>
      <c r="E124" s="177">
        <f t="shared" ref="E124:AM124" si="2">E122*E129/100</f>
        <v>1.3444321146123956</v>
      </c>
      <c r="F124" s="177">
        <f t="shared" si="2"/>
        <v>3.5818083715640925</v>
      </c>
      <c r="G124" s="176">
        <f t="shared" si="2"/>
        <v>12.659526040018669</v>
      </c>
      <c r="H124" s="175">
        <f t="shared" si="2"/>
        <v>1.3438400808335484</v>
      </c>
      <c r="I124" s="177">
        <f t="shared" si="2"/>
        <v>2.5715156493917539</v>
      </c>
      <c r="J124" s="177">
        <f t="shared" si="2"/>
        <v>6.7320136625413962</v>
      </c>
      <c r="K124" s="177">
        <f t="shared" si="2"/>
        <v>16.336795124849829</v>
      </c>
      <c r="L124" s="174">
        <f t="shared" si="2"/>
        <v>33.676818819978081</v>
      </c>
      <c r="M124" s="178">
        <f t="shared" si="2"/>
        <v>0.71329749461020697</v>
      </c>
      <c r="N124" s="177">
        <f t="shared" si="2"/>
        <v>1.0340763539598135</v>
      </c>
      <c r="O124" s="177">
        <f t="shared" si="2"/>
        <v>1.2557104724816914</v>
      </c>
      <c r="P124" s="177">
        <f t="shared" si="2"/>
        <v>2.51844033722017</v>
      </c>
      <c r="Q124" s="176">
        <f t="shared" si="2"/>
        <v>9.8490694402105117</v>
      </c>
      <c r="R124" s="175">
        <f t="shared" si="2"/>
        <v>3.5051286653465126</v>
      </c>
      <c r="S124" s="177">
        <f t="shared" si="2"/>
        <v>3.440877974798322</v>
      </c>
      <c r="T124" s="177">
        <f t="shared" si="2"/>
        <v>10.985537509245148</v>
      </c>
      <c r="U124" s="177">
        <f t="shared" si="2"/>
        <v>5.7724049127358619</v>
      </c>
      <c r="V124" s="177">
        <f t="shared" si="2"/>
        <v>0.63575018842299325</v>
      </c>
      <c r="W124" s="177">
        <f t="shared" si="2"/>
        <v>2.1894684210841935</v>
      </c>
      <c r="X124" s="177">
        <f t="shared" si="2"/>
        <v>4.3669407793650201</v>
      </c>
      <c r="Y124" s="177">
        <f t="shared" si="2"/>
        <v>0.66899210656000763</v>
      </c>
      <c r="Z124" s="177">
        <f t="shared" si="2"/>
        <v>6.2759699773612354</v>
      </c>
      <c r="AA124" s="177">
        <f t="shared" si="2"/>
        <v>1.0639998174637015</v>
      </c>
      <c r="AB124" s="177">
        <f t="shared" si="2"/>
        <v>2.2480677612904305</v>
      </c>
      <c r="AC124" s="177">
        <f t="shared" si="2"/>
        <v>0</v>
      </c>
      <c r="AD124" s="177">
        <f t="shared" si="2"/>
        <v>4.9485709078557383</v>
      </c>
      <c r="AE124" s="177">
        <f t="shared" si="2"/>
        <v>1.7357542874283645</v>
      </c>
      <c r="AF124" s="177">
        <f t="shared" si="2"/>
        <v>1.5477888736760681</v>
      </c>
      <c r="AG124" s="177">
        <f t="shared" si="2"/>
        <v>2.4187851419151332</v>
      </c>
      <c r="AH124" s="177">
        <f t="shared" si="2"/>
        <v>0</v>
      </c>
      <c r="AI124" s="177">
        <f t="shared" si="2"/>
        <v>1.7660925458708872</v>
      </c>
      <c r="AJ124" s="177">
        <f t="shared" si="2"/>
        <v>5.6363590227329361</v>
      </c>
      <c r="AK124" s="177">
        <f t="shared" si="2"/>
        <v>0.75919691022147051</v>
      </c>
      <c r="AL124" s="177">
        <f t="shared" si="2"/>
        <v>9.9313361294320721</v>
      </c>
      <c r="AM124" s="174">
        <f t="shared" si="2"/>
        <v>1.5435969050621423</v>
      </c>
      <c r="AN124" s="918"/>
      <c r="AO124" s="918"/>
      <c r="AP124" s="918"/>
      <c r="AQ124" s="918"/>
      <c r="AR124" s="918"/>
      <c r="AS124" s="918"/>
      <c r="AT124" s="918"/>
      <c r="AU124" s="918"/>
      <c r="AV124" s="918"/>
      <c r="AW124" s="918"/>
      <c r="AX124" s="918"/>
      <c r="AY124" s="918"/>
      <c r="AZ124" s="403"/>
      <c r="BA124" s="1043" t="s">
        <v>50</v>
      </c>
      <c r="BB124" s="678" t="s">
        <v>15</v>
      </c>
      <c r="BC124" s="547">
        <v>71.282786999999999</v>
      </c>
      <c r="BD124" s="543">
        <v>64.600496000000007</v>
      </c>
      <c r="BE124" s="543">
        <v>108.51378399999999</v>
      </c>
      <c r="BF124" s="543">
        <v>289.53014300000007</v>
      </c>
      <c r="BG124" s="556">
        <v>1022.2632959999999</v>
      </c>
      <c r="BH124" s="547">
        <v>9.333578000000001</v>
      </c>
      <c r="BI124" s="543">
        <v>17.868309000000004</v>
      </c>
      <c r="BJ124" s="543">
        <v>46.650936999999999</v>
      </c>
      <c r="BK124" s="543">
        <v>113.412108</v>
      </c>
      <c r="BL124" s="556">
        <v>234.09695200000002</v>
      </c>
      <c r="BM124" s="547">
        <v>52.322027000000006</v>
      </c>
      <c r="BN124" s="543">
        <v>76.836959999999991</v>
      </c>
      <c r="BO124" s="543">
        <v>92.607230000000001</v>
      </c>
      <c r="BP124" s="543">
        <v>185.98304899999999</v>
      </c>
      <c r="BQ124" s="556">
        <v>727.07935600000019</v>
      </c>
      <c r="BR124" s="547">
        <v>67.008179999999982</v>
      </c>
      <c r="BS124" s="543">
        <v>56.704638000000003</v>
      </c>
      <c r="BT124" s="543">
        <v>462.82306100000028</v>
      </c>
      <c r="BU124" s="543">
        <v>89.855131999999998</v>
      </c>
      <c r="BV124" s="543">
        <v>9.4806740000000023</v>
      </c>
      <c r="BW124" s="543">
        <v>30.772374999999997</v>
      </c>
      <c r="BX124" s="543">
        <v>149.29214000000005</v>
      </c>
      <c r="BY124" s="551">
        <v>12.575780999999999</v>
      </c>
      <c r="BZ124" s="551">
        <v>158.30033399999999</v>
      </c>
      <c r="CA124" s="551">
        <v>8.5779219999999992</v>
      </c>
      <c r="CB124" s="551">
        <v>53.509429999999988</v>
      </c>
      <c r="CC124" s="551">
        <v>0</v>
      </c>
      <c r="CD124" s="551">
        <v>77.99849900000001</v>
      </c>
      <c r="CE124" s="551">
        <v>40.562294000000001</v>
      </c>
      <c r="CF124" s="551">
        <v>15.757602000000002</v>
      </c>
      <c r="CG124" s="551">
        <v>36.911926000000001</v>
      </c>
      <c r="CH124" s="551">
        <v>0</v>
      </c>
      <c r="CI124" s="551">
        <v>23.577876</v>
      </c>
      <c r="CJ124" s="551">
        <v>127.74504099999999</v>
      </c>
      <c r="CK124" s="551">
        <v>18.870346999999999</v>
      </c>
      <c r="CL124" s="551">
        <v>81.615721999999991</v>
      </c>
      <c r="CM124" s="551">
        <v>34.251531999999997</v>
      </c>
      <c r="CN124" s="66"/>
      <c r="CO124" s="66"/>
      <c r="CP124" s="66"/>
      <c r="CQ124" s="66"/>
      <c r="CR124" s="66"/>
      <c r="CS124" s="66"/>
      <c r="CT124" s="66"/>
      <c r="CU124" s="66"/>
      <c r="CV124" s="66"/>
      <c r="CW124" s="66"/>
      <c r="CX124" s="66"/>
      <c r="CY124" s="66"/>
      <c r="CZ124" s="68"/>
    </row>
    <row r="125" s="575" customFormat="true" ht="15" customHeight="true" x14ac:dyDescent="0.2">
      <c r="A125" s="1056"/>
      <c r="B125" s="436" t="s">
        <v>16</v>
      </c>
      <c r="C125" s="178">
        <f>C122*C128/100</f>
        <v>1.5498679846924346</v>
      </c>
      <c r="D125" s="177">
        <f>D122*D128/100</f>
        <v>2.9824885305114428</v>
      </c>
      <c r="E125" s="177">
        <f t="shared" ref="E125:AM125" si="3">E122*E128/100</f>
        <v>3.2827480102215252</v>
      </c>
      <c r="F125" s="177">
        <f t="shared" si="3"/>
        <v>7.3479360680069865</v>
      </c>
      <c r="G125" s="176">
        <f t="shared" si="3"/>
        <v>17.447635473297943</v>
      </c>
      <c r="H125" s="175">
        <f t="shared" si="3"/>
        <v>8.4799552690365889</v>
      </c>
      <c r="I125" s="177">
        <f t="shared" si="3"/>
        <v>21.162109738286734</v>
      </c>
      <c r="J125" s="177">
        <f t="shared" si="3"/>
        <v>23.470586844353321</v>
      </c>
      <c r="K125" s="177">
        <f t="shared" si="3"/>
        <v>24.926502750038235</v>
      </c>
      <c r="L125" s="174">
        <f t="shared" si="3"/>
        <v>30.827964246796569</v>
      </c>
      <c r="M125" s="178">
        <f t="shared" si="3"/>
        <v>1.4366995637855413</v>
      </c>
      <c r="N125" s="177">
        <f t="shared" si="3"/>
        <v>2.31114135762656</v>
      </c>
      <c r="O125" s="177">
        <f t="shared" si="3"/>
        <v>3.7433296565566176</v>
      </c>
      <c r="P125" s="177">
        <f t="shared" si="3"/>
        <v>5.7310237899002239</v>
      </c>
      <c r="Q125" s="176">
        <f t="shared" si="3"/>
        <v>12.21263396841036</v>
      </c>
      <c r="R125" s="175">
        <f t="shared" si="3"/>
        <v>17.79919008718921</v>
      </c>
      <c r="S125" s="177">
        <f t="shared" si="3"/>
        <v>8.678972303838659</v>
      </c>
      <c r="T125" s="177">
        <f t="shared" si="3"/>
        <v>15.022457320527343</v>
      </c>
      <c r="U125" s="177">
        <f t="shared" si="3"/>
        <v>7.1313044437304338</v>
      </c>
      <c r="V125" s="177">
        <f t="shared" si="3"/>
        <v>1.3234571895675313</v>
      </c>
      <c r="W125" s="177">
        <f t="shared" si="3"/>
        <v>3.6645651623807085</v>
      </c>
      <c r="X125" s="177">
        <f t="shared" si="3"/>
        <v>5.5915036316848878</v>
      </c>
      <c r="Y125" s="177">
        <f t="shared" si="3"/>
        <v>0.19440719328159864</v>
      </c>
      <c r="Z125" s="177">
        <f t="shared" si="3"/>
        <v>12.195629231049914</v>
      </c>
      <c r="AA125" s="177">
        <f t="shared" si="3"/>
        <v>0.32407213624645287</v>
      </c>
      <c r="AB125" s="177">
        <f t="shared" si="3"/>
        <v>7.2407256160271798</v>
      </c>
      <c r="AC125" s="177">
        <f t="shared" si="3"/>
        <v>1.1222243273675703</v>
      </c>
      <c r="AD125" s="177">
        <f t="shared" si="3"/>
        <v>8.437868549729723</v>
      </c>
      <c r="AE125" s="177">
        <f t="shared" si="3"/>
        <v>1.5094091955280424</v>
      </c>
      <c r="AF125" s="177">
        <f t="shared" si="3"/>
        <v>2.6165002388333529</v>
      </c>
      <c r="AG125" s="177">
        <f t="shared" si="3"/>
        <v>2.5189180149507386</v>
      </c>
      <c r="AH125" s="177">
        <f t="shared" si="3"/>
        <v>0</v>
      </c>
      <c r="AI125" s="177">
        <f t="shared" si="3"/>
        <v>2.3647062383262747</v>
      </c>
      <c r="AJ125" s="177">
        <f t="shared" si="3"/>
        <v>6.4112167067429047</v>
      </c>
      <c r="AK125" s="177">
        <f t="shared" si="3"/>
        <v>3.9959428394155121</v>
      </c>
      <c r="AL125" s="177">
        <f t="shared" si="3"/>
        <v>11.958108173171267</v>
      </c>
      <c r="AM125" s="174">
        <f t="shared" si="3"/>
        <v>1.7560882794735446</v>
      </c>
      <c r="AN125" s="918"/>
      <c r="AO125" s="918"/>
      <c r="AP125" s="918"/>
      <c r="AQ125" s="918"/>
      <c r="AR125" s="918"/>
      <c r="AS125" s="918"/>
      <c r="AT125" s="918"/>
      <c r="AU125" s="918"/>
      <c r="AV125" s="918"/>
      <c r="AW125" s="918"/>
      <c r="AX125" s="918"/>
      <c r="AY125" s="918"/>
      <c r="AZ125" s="403"/>
      <c r="BA125" s="1043"/>
      <c r="BB125" s="678" t="s">
        <v>16</v>
      </c>
      <c r="BC125" s="547">
        <v>125.05305200000001</v>
      </c>
      <c r="BD125" s="543">
        <v>241.01524399999994</v>
      </c>
      <c r="BE125" s="543">
        <v>264.9619899999999</v>
      </c>
      <c r="BF125" s="543">
        <v>593.95946399999991</v>
      </c>
      <c r="BG125" s="556">
        <v>1408.9056170000006</v>
      </c>
      <c r="BH125" s="547">
        <v>58.89712999999999</v>
      </c>
      <c r="BI125" s="543">
        <v>147.04601000000008</v>
      </c>
      <c r="BJ125" s="543">
        <v>162.6444810000001</v>
      </c>
      <c r="BK125" s="543">
        <v>173.04295000000005</v>
      </c>
      <c r="BL125" s="556">
        <v>214.29376999999997</v>
      </c>
      <c r="BM125" s="547">
        <v>105.385248</v>
      </c>
      <c r="BN125" s="543">
        <v>171.72917199999998</v>
      </c>
      <c r="BO125" s="543">
        <v>276.06633699999992</v>
      </c>
      <c r="BP125" s="543">
        <v>423.22752800000006</v>
      </c>
      <c r="BQ125" s="556">
        <v>901.56274100000053</v>
      </c>
      <c r="BR125" s="547">
        <v>340.27034299999997</v>
      </c>
      <c r="BS125" s="543">
        <v>143.02686300000002</v>
      </c>
      <c r="BT125" s="543">
        <v>632.89936200000022</v>
      </c>
      <c r="BU125" s="543">
        <v>111.00820400000001</v>
      </c>
      <c r="BV125" s="543">
        <v>19.736158000000003</v>
      </c>
      <c r="BW125" s="543">
        <v>51.504452999999991</v>
      </c>
      <c r="BX125" s="543">
        <v>191.15613999999999</v>
      </c>
      <c r="BY125" s="551">
        <v>3.6544859999999999</v>
      </c>
      <c r="BZ125" s="551">
        <v>307.61335500000013</v>
      </c>
      <c r="CA125" s="551">
        <v>2.6126560000000003</v>
      </c>
      <c r="CB125" s="551">
        <v>172.34671800000001</v>
      </c>
      <c r="CC125" s="551">
        <v>11.283187999999999</v>
      </c>
      <c r="CD125" s="551">
        <v>132.99619100000001</v>
      </c>
      <c r="CE125" s="551">
        <v>35.272906999999996</v>
      </c>
      <c r="CF125" s="551">
        <v>26.637850999999998</v>
      </c>
      <c r="CG125" s="551">
        <v>38.440005999999997</v>
      </c>
      <c r="CH125" s="551">
        <v>0</v>
      </c>
      <c r="CI125" s="551">
        <v>31.569552000000002</v>
      </c>
      <c r="CJ125" s="551">
        <v>145.30677300000011</v>
      </c>
      <c r="CK125" s="551">
        <v>99.321832000000015</v>
      </c>
      <c r="CL125" s="551">
        <v>98.271734999999978</v>
      </c>
      <c r="CM125" s="551">
        <v>38.966594000000001</v>
      </c>
      <c r="CN125" s="66"/>
      <c r="CO125" s="66"/>
      <c r="CP125" s="66"/>
      <c r="CQ125" s="66"/>
      <c r="CR125" s="66"/>
      <c r="CS125" s="66"/>
      <c r="CT125" s="66"/>
      <c r="CU125" s="66"/>
      <c r="CV125" s="66"/>
      <c r="CW125" s="66"/>
      <c r="CX125" s="66"/>
      <c r="CY125" s="66"/>
      <c r="CZ125" s="68"/>
    </row>
    <row r="126" s="575" customFormat="true" ht="15" customHeight="true" x14ac:dyDescent="0.2">
      <c r="A126" s="1056"/>
      <c r="B126" s="436" t="s">
        <v>22</v>
      </c>
      <c r="C126" s="178">
        <f>100-C124-C125-C127</f>
        <v>12.566834084757176</v>
      </c>
      <c r="D126" s="177">
        <f>100-D124-D125-D127</f>
        <v>20.194576119749456</v>
      </c>
      <c r="E126" s="177">
        <f t="shared" ref="E126:AM126" si="4">100-E124-E125-E127</f>
        <v>29.430245838865147</v>
      </c>
      <c r="F126" s="177">
        <f t="shared" si="4"/>
        <v>43.08501528445013</v>
      </c>
      <c r="G126" s="176">
        <f t="shared" si="4"/>
        <v>54.147631542326408</v>
      </c>
      <c r="H126" s="175">
        <f t="shared" si="4"/>
        <v>37.77325156467009</v>
      </c>
      <c r="I126" s="177">
        <f t="shared" si="4"/>
        <v>51.504313590374949</v>
      </c>
      <c r="J126" s="177">
        <f t="shared" si="4"/>
        <v>52.498337759955902</v>
      </c>
      <c r="K126" s="177">
        <f t="shared" si="4"/>
        <v>50.441127547839258</v>
      </c>
      <c r="L126" s="174">
        <f t="shared" si="4"/>
        <v>34.799747331665742</v>
      </c>
      <c r="M126" s="178">
        <f t="shared" si="4"/>
        <v>12.44086128361441</v>
      </c>
      <c r="N126" s="177">
        <f t="shared" si="4"/>
        <v>17.695244472607385</v>
      </c>
      <c r="O126" s="177">
        <f t="shared" si="4"/>
        <v>27.378143176376355</v>
      </c>
      <c r="P126" s="177">
        <f t="shared" si="4"/>
        <v>40.35936033491776</v>
      </c>
      <c r="Q126" s="176">
        <f t="shared" si="4"/>
        <v>55.178280550255877</v>
      </c>
      <c r="R126" s="175">
        <f t="shared" si="4"/>
        <v>48.439511656562942</v>
      </c>
      <c r="S126" s="177">
        <f t="shared" si="4"/>
        <v>51.763718718487681</v>
      </c>
      <c r="T126" s="177">
        <f t="shared" si="4"/>
        <v>66.725071036220044</v>
      </c>
      <c r="U126" s="177">
        <f t="shared" si="4"/>
        <v>75.959326274360066</v>
      </c>
      <c r="V126" s="177">
        <f t="shared" si="4"/>
        <v>3.2133525391613773</v>
      </c>
      <c r="W126" s="177">
        <f t="shared" si="4"/>
        <v>9.2601658570138028</v>
      </c>
      <c r="X126" s="177">
        <f t="shared" si="4"/>
        <v>15.071669256501806</v>
      </c>
      <c r="Y126" s="177">
        <f t="shared" si="4"/>
        <v>1.4980668749177681</v>
      </c>
      <c r="Z126" s="177">
        <f t="shared" si="4"/>
        <v>58.033165192272136</v>
      </c>
      <c r="AA126" s="177">
        <f t="shared" si="4"/>
        <v>2.1267233941173487</v>
      </c>
      <c r="AB126" s="177">
        <f t="shared" si="4"/>
        <v>1.0260590106848895</v>
      </c>
      <c r="AC126" s="177">
        <f t="shared" si="4"/>
        <v>66.586001170753974</v>
      </c>
      <c r="AD126" s="177">
        <f t="shared" si="4"/>
        <v>11.974753009297373</v>
      </c>
      <c r="AE126" s="177">
        <f t="shared" si="4"/>
        <v>26.694844838402119</v>
      </c>
      <c r="AF126" s="177">
        <f t="shared" si="4"/>
        <v>6.5854750320718125</v>
      </c>
      <c r="AG126" s="177">
        <f t="shared" si="4"/>
        <v>80.662436122241203</v>
      </c>
      <c r="AH126" s="177">
        <f t="shared" si="4"/>
        <v>13.754271324093551</v>
      </c>
      <c r="AI126" s="177">
        <f t="shared" si="4"/>
        <v>2.9412727957648173</v>
      </c>
      <c r="AJ126" s="177">
        <f t="shared" si="4"/>
        <v>41.562057580621989</v>
      </c>
      <c r="AK126" s="177">
        <f t="shared" si="4"/>
        <v>10.703597617851273</v>
      </c>
      <c r="AL126" s="177">
        <f t="shared" si="4"/>
        <v>46.238021311698326</v>
      </c>
      <c r="AM126" s="174">
        <f t="shared" si="4"/>
        <v>17.723294554092291</v>
      </c>
      <c r="AN126" s="918"/>
      <c r="AO126" s="918"/>
      <c r="AP126" s="918"/>
      <c r="AQ126" s="918"/>
      <c r="AR126" s="918"/>
      <c r="AS126" s="918"/>
      <c r="AT126" s="918"/>
      <c r="AU126" s="918"/>
      <c r="AV126" s="918"/>
      <c r="AW126" s="918"/>
      <c r="AX126" s="918"/>
      <c r="AY126" s="918"/>
      <c r="AZ126" s="403"/>
      <c r="BA126" s="1043"/>
      <c r="BB126" s="678" t="s">
        <v>22</v>
      </c>
      <c r="BC126" s="547">
        <v>1013.9708489999997</v>
      </c>
      <c r="BD126" s="543">
        <v>1631.9260380000007</v>
      </c>
      <c r="BE126" s="543">
        <v>2375.417327000001</v>
      </c>
      <c r="BF126" s="543">
        <v>3482.713016000002</v>
      </c>
      <c r="BG126" s="556">
        <v>4372.4493409999968</v>
      </c>
      <c r="BH126" s="547">
        <v>262.35233999999997</v>
      </c>
      <c r="BI126" s="543">
        <v>357.88037700000001</v>
      </c>
      <c r="BJ126" s="543">
        <v>363.79852599999987</v>
      </c>
      <c r="BK126" s="543">
        <v>350.16871799999984</v>
      </c>
      <c r="BL126" s="556">
        <v>241.90274099999999</v>
      </c>
      <c r="BM126" s="547">
        <v>912.56605399999955</v>
      </c>
      <c r="BN126" s="543">
        <v>1314.8437120000003</v>
      </c>
      <c r="BO126" s="543">
        <v>2019.1071570000008</v>
      </c>
      <c r="BP126" s="543">
        <v>2980.4783460000021</v>
      </c>
      <c r="BQ126" s="556">
        <v>4073.3785999999982</v>
      </c>
      <c r="BR126" s="547">
        <v>926.02692400000069</v>
      </c>
      <c r="BS126" s="543">
        <v>853.05057399999998</v>
      </c>
      <c r="BT126" s="543">
        <v>2811.1416119999963</v>
      </c>
      <c r="BU126" s="543">
        <v>1182.4075739999994</v>
      </c>
      <c r="BV126" s="543">
        <v>47.919368999999996</v>
      </c>
      <c r="BW126" s="543">
        <v>130.14907799999997</v>
      </c>
      <c r="BX126" s="543">
        <v>515.25355400000001</v>
      </c>
      <c r="BY126" s="551">
        <v>28.160812</v>
      </c>
      <c r="BZ126" s="551">
        <v>1463.7847959999997</v>
      </c>
      <c r="CA126" s="551">
        <v>17.145555000000002</v>
      </c>
      <c r="CB126" s="551">
        <v>24.422677</v>
      </c>
      <c r="CC126" s="551">
        <v>669.47610300000008</v>
      </c>
      <c r="CD126" s="551">
        <v>188.74393800000007</v>
      </c>
      <c r="CE126" s="551">
        <v>623.82340199999999</v>
      </c>
      <c r="CF126" s="551">
        <v>67.044864000000004</v>
      </c>
      <c r="CG126" s="551">
        <v>1230.9509520000024</v>
      </c>
      <c r="CH126" s="551">
        <v>76.427340000000015</v>
      </c>
      <c r="CI126" s="551">
        <v>39.266891999999999</v>
      </c>
      <c r="CJ126" s="551">
        <v>941.98164600000109</v>
      </c>
      <c r="CK126" s="551">
        <v>266.04507799999988</v>
      </c>
      <c r="CL126" s="551">
        <v>379.98406700000021</v>
      </c>
      <c r="CM126" s="551">
        <v>393.2697639999999</v>
      </c>
      <c r="CN126" s="66"/>
      <c r="CO126" s="66"/>
      <c r="CP126" s="66"/>
      <c r="CQ126" s="66"/>
      <c r="CR126" s="66"/>
      <c r="CS126" s="66"/>
      <c r="CT126" s="66"/>
      <c r="CU126" s="66"/>
      <c r="CV126" s="66"/>
      <c r="CW126" s="66"/>
      <c r="CX126" s="66"/>
      <c r="CY126" s="66"/>
      <c r="CZ126" s="68"/>
    </row>
    <row r="127" s="575" customFormat="true" ht="15" customHeight="true" x14ac:dyDescent="0.2">
      <c r="A127" s="1056"/>
      <c r="B127" s="436" t="s">
        <v>19</v>
      </c>
      <c r="C127" s="178">
        <v>84.999841608101335</v>
      </c>
      <c r="D127" s="177">
        <v>76.023524344909248</v>
      </c>
      <c r="E127" s="177">
        <v>65.942574036300925</v>
      </c>
      <c r="F127" s="177">
        <v>45.985240275978789</v>
      </c>
      <c r="G127" s="176">
        <v>15.74520694435698</v>
      </c>
      <c r="H127" s="175">
        <v>52.402953085459771</v>
      </c>
      <c r="I127" s="177">
        <v>24.762061021946568</v>
      </c>
      <c r="J127" s="177">
        <v>17.299061733149383</v>
      </c>
      <c r="K127" s="177">
        <v>8.2955745772726761</v>
      </c>
      <c r="L127" s="174">
        <v>0.69546960155960713</v>
      </c>
      <c r="M127" s="178">
        <v>85.409141657989849</v>
      </c>
      <c r="N127" s="177">
        <v>78.959537815806243</v>
      </c>
      <c r="O127" s="177">
        <v>67.622816694585339</v>
      </c>
      <c r="P127" s="177">
        <v>51.39117553796185</v>
      </c>
      <c r="Q127" s="176">
        <v>22.760016041123251</v>
      </c>
      <c r="R127" s="175">
        <v>30.256169590901333</v>
      </c>
      <c r="S127" s="177">
        <v>36.116431002875331</v>
      </c>
      <c r="T127" s="177">
        <v>7.2669341340074673</v>
      </c>
      <c r="U127" s="177">
        <v>11.136964369173636</v>
      </c>
      <c r="V127" s="177">
        <v>94.827440082848099</v>
      </c>
      <c r="W127" s="177">
        <v>84.885800559521286</v>
      </c>
      <c r="X127" s="177">
        <v>74.969886332448283</v>
      </c>
      <c r="Y127" s="177">
        <v>97.638533825240629</v>
      </c>
      <c r="Z127" s="177">
        <v>23.495235599316732</v>
      </c>
      <c r="AA127" s="177">
        <v>96.485204652172499</v>
      </c>
      <c r="AB127" s="177">
        <v>89.485147611997505</v>
      </c>
      <c r="AC127" s="177">
        <v>32.291774501878443</v>
      </c>
      <c r="AD127" s="177">
        <v>74.638807533117159</v>
      </c>
      <c r="AE127" s="177">
        <v>70.059991678641481</v>
      </c>
      <c r="AF127" s="177">
        <v>89.250235855418765</v>
      </c>
      <c r="AG127" s="177">
        <v>14.399860720892912</v>
      </c>
      <c r="AH127" s="177">
        <v>86.245728675906449</v>
      </c>
      <c r="AI127" s="177">
        <v>92.927928420038015</v>
      </c>
      <c r="AJ127" s="177">
        <v>46.390366689902173</v>
      </c>
      <c r="AK127" s="177">
        <v>84.541262632511746</v>
      </c>
      <c r="AL127" s="177">
        <v>31.872534385698337</v>
      </c>
      <c r="AM127" s="174">
        <v>78.977020261372019</v>
      </c>
      <c r="AN127" s="918"/>
      <c r="AO127" s="918"/>
      <c r="AP127" s="918"/>
      <c r="AQ127" s="918"/>
      <c r="AR127" s="918"/>
      <c r="AS127" s="918"/>
      <c r="AT127" s="918"/>
      <c r="AU127" s="918"/>
      <c r="AV127" s="918"/>
      <c r="AW127" s="918"/>
      <c r="AX127" s="918"/>
      <c r="AY127" s="918"/>
      <c r="AZ127" s="403"/>
      <c r="BA127" s="1043"/>
      <c r="BB127" s="678" t="s">
        <v>19</v>
      </c>
      <c r="BC127" s="547">
        <v>6858.3193650000076</v>
      </c>
      <c r="BD127" s="543">
        <v>6143.4698180000059</v>
      </c>
      <c r="BE127" s="543">
        <v>5322.4541109999982</v>
      </c>
      <c r="BF127" s="543">
        <v>3717.1483819999949</v>
      </c>
      <c r="BG127" s="556">
        <v>1271.4336299999995</v>
      </c>
      <c r="BH127" s="547">
        <v>363.962243</v>
      </c>
      <c r="BI127" s="543">
        <v>172.06045700000007</v>
      </c>
      <c r="BJ127" s="543">
        <v>119.87756999999998</v>
      </c>
      <c r="BK127" s="543">
        <v>57.588932999999997</v>
      </c>
      <c r="BL127" s="556">
        <v>4.834403</v>
      </c>
      <c r="BM127" s="547">
        <v>6264.9588000000031</v>
      </c>
      <c r="BN127" s="543">
        <v>5867.082083000003</v>
      </c>
      <c r="BO127" s="543">
        <v>4987.1064039999974</v>
      </c>
      <c r="BP127" s="543">
        <v>3795.1613849999972</v>
      </c>
      <c r="BQ127" s="556">
        <v>1680.1930280000001</v>
      </c>
      <c r="BR127" s="547">
        <v>578.41267800000003</v>
      </c>
      <c r="BS127" s="543">
        <v>595.18796099999997</v>
      </c>
      <c r="BT127" s="543">
        <v>306.15750000000003</v>
      </c>
      <c r="BU127" s="543">
        <v>173.36160900000004</v>
      </c>
      <c r="BV127" s="543">
        <v>1414.1215559999991</v>
      </c>
      <c r="BW127" s="543">
        <v>1193.0465230000007</v>
      </c>
      <c r="BX127" s="543">
        <v>2562.9875309999979</v>
      </c>
      <c r="BY127" s="551">
        <v>1835.4189930000007</v>
      </c>
      <c r="BZ127" s="551">
        <v>592.62610500000028</v>
      </c>
      <c r="CA127" s="551">
        <v>777.85968199999979</v>
      </c>
      <c r="CB127" s="551">
        <v>2129.9621499999971</v>
      </c>
      <c r="CC127" s="551">
        <v>324.67141699999991</v>
      </c>
      <c r="CD127" s="551">
        <v>1176.4436769999995</v>
      </c>
      <c r="CE127" s="551">
        <v>1637.2098289999999</v>
      </c>
      <c r="CF127" s="551">
        <v>908.63147999999967</v>
      </c>
      <c r="CG127" s="551">
        <v>219.74940399999994</v>
      </c>
      <c r="CH127" s="551">
        <v>479.23524800000007</v>
      </c>
      <c r="CI127" s="551">
        <v>1240.6162850000001</v>
      </c>
      <c r="CJ127" s="551">
        <v>1051.412671</v>
      </c>
      <c r="CK127" s="551">
        <v>2101.3296290000017</v>
      </c>
      <c r="CL127" s="551">
        <v>261.928493</v>
      </c>
      <c r="CM127" s="551">
        <v>1752.4548849999992</v>
      </c>
      <c r="CN127" s="66"/>
      <c r="CO127" s="66"/>
      <c r="CP127" s="66"/>
      <c r="CQ127" s="66"/>
      <c r="CR127" s="66"/>
      <c r="CS127" s="66"/>
      <c r="CT127" s="66"/>
      <c r="CU127" s="66"/>
      <c r="CV127" s="66"/>
      <c r="CW127" s="66"/>
      <c r="CX127" s="66"/>
      <c r="CY127" s="66"/>
      <c r="CZ127" s="68"/>
    </row>
    <row r="128" s="575" customFormat="true" ht="15" customHeight="true" x14ac:dyDescent="0.2">
      <c r="A128" s="1056" t="s">
        <v>182</v>
      </c>
      <c r="B128" s="436" t="s">
        <v>49</v>
      </c>
      <c r="C128" s="178">
        <v>63.693441114436581</v>
      </c>
      <c r="D128" s="177">
        <v>78.862182949084996</v>
      </c>
      <c r="E128" s="177">
        <v>70.944893469850612</v>
      </c>
      <c r="F128" s="177">
        <v>67.228800349657121</v>
      </c>
      <c r="G128" s="176">
        <v>57.951778235821848</v>
      </c>
      <c r="H128" s="175">
        <v>86.320561117437038</v>
      </c>
      <c r="I128" s="177">
        <v>89.165095482097016</v>
      </c>
      <c r="J128" s="177">
        <v>77.710483370448216</v>
      </c>
      <c r="K128" s="177">
        <v>60.408411430459033</v>
      </c>
      <c r="L128" s="174">
        <v>47.791749357382983</v>
      </c>
      <c r="M128" s="178">
        <v>66.823326951784566</v>
      </c>
      <c r="N128" s="177">
        <v>69.08792063433647</v>
      </c>
      <c r="O128" s="177">
        <v>74.880968344551817</v>
      </c>
      <c r="P128" s="177">
        <v>69.471467498831714</v>
      </c>
      <c r="Q128" s="176">
        <v>55.356713587392917</v>
      </c>
      <c r="R128" s="175">
        <v>83.547332791717082</v>
      </c>
      <c r="S128" s="177">
        <v>71.609566985630394</v>
      </c>
      <c r="T128" s="177">
        <v>57.760920897025414</v>
      </c>
      <c r="U128" s="177">
        <v>55.265538355889888</v>
      </c>
      <c r="V128" s="177">
        <v>67.550643409935745</v>
      </c>
      <c r="W128" s="177">
        <v>62.598977442348627</v>
      </c>
      <c r="X128" s="177">
        <v>56.148364150936523</v>
      </c>
      <c r="Y128" s="177">
        <v>22.516487251873308</v>
      </c>
      <c r="Z128" s="177">
        <v>66.023678261146756</v>
      </c>
      <c r="AA128" s="177">
        <v>23.346926316049096</v>
      </c>
      <c r="AB128" s="177">
        <v>76.308180904599524</v>
      </c>
      <c r="AC128" s="177">
        <v>100</v>
      </c>
      <c r="AD128" s="177">
        <v>63.032956421794303</v>
      </c>
      <c r="AE128" s="177">
        <v>46.512577978134459</v>
      </c>
      <c r="AF128" s="177">
        <v>62.831858407079643</v>
      </c>
      <c r="AG128" s="177">
        <v>51.01396205740285</v>
      </c>
      <c r="AH128" s="177">
        <v>0</v>
      </c>
      <c r="AI128" s="177">
        <v>57.245737734133307</v>
      </c>
      <c r="AJ128" s="177">
        <v>53.215824085314459</v>
      </c>
      <c r="AK128" s="177">
        <v>84.034183006305341</v>
      </c>
      <c r="AL128" s="177">
        <v>54.629564861767975</v>
      </c>
      <c r="AM128" s="174">
        <v>53.219873450462252</v>
      </c>
      <c r="AN128" s="918"/>
      <c r="AO128" s="918"/>
      <c r="AP128" s="918"/>
      <c r="AQ128" s="918"/>
      <c r="AR128" s="918"/>
      <c r="AS128" s="918"/>
      <c r="AT128" s="918"/>
      <c r="AU128" s="918"/>
      <c r="AV128" s="918"/>
      <c r="AW128" s="918"/>
      <c r="AX128" s="918"/>
      <c r="AY128" s="918"/>
      <c r="AZ128" s="403"/>
      <c r="BA128" s="1043" t="s">
        <v>109</v>
      </c>
      <c r="BB128" s="678" t="s">
        <v>49</v>
      </c>
      <c r="BC128" s="111" t="s">
        <v>35</v>
      </c>
      <c r="BD128" s="107" t="s">
        <v>35</v>
      </c>
      <c r="BE128" s="107" t="s">
        <v>35</v>
      </c>
      <c r="BF128" s="107" t="s">
        <v>35</v>
      </c>
      <c r="BG128" s="102" t="s">
        <v>35</v>
      </c>
      <c r="BH128" s="111" t="s">
        <v>35</v>
      </c>
      <c r="BI128" s="107" t="s">
        <v>35</v>
      </c>
      <c r="BJ128" s="107" t="s">
        <v>35</v>
      </c>
      <c r="BK128" s="107" t="s">
        <v>35</v>
      </c>
      <c r="BL128" s="102" t="s">
        <v>35</v>
      </c>
      <c r="BM128" s="111" t="s">
        <v>35</v>
      </c>
      <c r="BN128" s="107" t="s">
        <v>35</v>
      </c>
      <c r="BO128" s="107" t="s">
        <v>35</v>
      </c>
      <c r="BP128" s="107" t="s">
        <v>35</v>
      </c>
      <c r="BQ128" s="102" t="s">
        <v>35</v>
      </c>
      <c r="BR128" s="111" t="s">
        <v>35</v>
      </c>
      <c r="BS128" s="107" t="s">
        <v>35</v>
      </c>
      <c r="BT128" s="107" t="s">
        <v>35</v>
      </c>
      <c r="BU128" s="107" t="s">
        <v>35</v>
      </c>
      <c r="BV128" s="107" t="s">
        <v>35</v>
      </c>
      <c r="BW128" s="107" t="s">
        <v>35</v>
      </c>
      <c r="BX128" s="107" t="s">
        <v>35</v>
      </c>
      <c r="BY128" s="96" t="s">
        <v>35</v>
      </c>
      <c r="BZ128" s="96" t="s">
        <v>35</v>
      </c>
      <c r="CA128" s="96" t="s">
        <v>35</v>
      </c>
      <c r="CB128" s="96" t="s">
        <v>35</v>
      </c>
      <c r="CC128" s="96" t="s">
        <v>35</v>
      </c>
      <c r="CD128" s="96" t="s">
        <v>35</v>
      </c>
      <c r="CE128" s="96" t="s">
        <v>35</v>
      </c>
      <c r="CF128" s="96" t="s">
        <v>35</v>
      </c>
      <c r="CG128" s="96" t="s">
        <v>35</v>
      </c>
      <c r="CH128" s="96" t="s">
        <v>35</v>
      </c>
      <c r="CI128" s="96" t="s">
        <v>35</v>
      </c>
      <c r="CJ128" s="96" t="s">
        <v>35</v>
      </c>
      <c r="CK128" s="96" t="s">
        <v>35</v>
      </c>
      <c r="CL128" s="96" t="s">
        <v>35</v>
      </c>
      <c r="CM128" s="96" t="s">
        <v>35</v>
      </c>
      <c r="CN128" s="68"/>
      <c r="CO128" s="68"/>
      <c r="CP128" s="68"/>
      <c r="CQ128" s="68"/>
      <c r="CR128" s="68"/>
      <c r="CS128" s="68"/>
      <c r="CT128" s="68"/>
      <c r="CU128" s="68"/>
      <c r="CV128" s="68"/>
      <c r="CW128" s="68"/>
      <c r="CX128" s="68"/>
      <c r="CY128" s="68"/>
      <c r="CZ128" s="68"/>
    </row>
    <row r="129" s="575" customFormat="true" ht="15" customHeight="true" x14ac:dyDescent="0.2">
      <c r="A129" s="1057"/>
      <c r="B129" s="437" t="s">
        <v>48</v>
      </c>
      <c r="C129" s="173">
        <v>36.306558885563419</v>
      </c>
      <c r="D129" s="172">
        <v>21.137817050914983</v>
      </c>
      <c r="E129" s="172">
        <v>29.055106530149406</v>
      </c>
      <c r="F129" s="172">
        <v>32.771199650342943</v>
      </c>
      <c r="G129" s="171">
        <v>42.048221764178173</v>
      </c>
      <c r="H129" s="170">
        <v>13.67943888256297</v>
      </c>
      <c r="I129" s="172">
        <v>10.834904517903022</v>
      </c>
      <c r="J129" s="172">
        <v>22.289516629551816</v>
      </c>
      <c r="K129" s="172">
        <v>39.591588569540988</v>
      </c>
      <c r="L129" s="169">
        <v>52.208250642616996</v>
      </c>
      <c r="M129" s="173">
        <v>33.176673048215441</v>
      </c>
      <c r="N129" s="172">
        <v>30.912079365663548</v>
      </c>
      <c r="O129" s="172">
        <v>25.119031655448204</v>
      </c>
      <c r="P129" s="172">
        <v>30.528532501168314</v>
      </c>
      <c r="Q129" s="171">
        <v>44.643286412607061</v>
      </c>
      <c r="R129" s="170">
        <v>16.452667208282914</v>
      </c>
      <c r="S129" s="172">
        <v>28.390433014369631</v>
      </c>
      <c r="T129" s="172">
        <v>42.239079102974628</v>
      </c>
      <c r="U129" s="172">
        <v>44.734461644110098</v>
      </c>
      <c r="V129" s="172">
        <v>32.449356590064248</v>
      </c>
      <c r="W129" s="172">
        <v>37.401022557651331</v>
      </c>
      <c r="X129" s="172">
        <v>43.851635849063484</v>
      </c>
      <c r="Y129" s="172">
        <v>77.483512748126699</v>
      </c>
      <c r="Z129" s="172">
        <v>33.976321738853201</v>
      </c>
      <c r="AA129" s="172">
        <v>76.653073683950907</v>
      </c>
      <c r="AB129" s="172">
        <v>23.691819095400493</v>
      </c>
      <c r="AC129" s="172">
        <v>0</v>
      </c>
      <c r="AD129" s="172">
        <v>36.967043578205683</v>
      </c>
      <c r="AE129" s="172">
        <v>53.487422021865562</v>
      </c>
      <c r="AF129" s="172">
        <v>37.168141592920364</v>
      </c>
      <c r="AG129" s="172">
        <v>48.986037942597143</v>
      </c>
      <c r="AH129" s="172">
        <v>0</v>
      </c>
      <c r="AI129" s="172">
        <v>42.754262265866686</v>
      </c>
      <c r="AJ129" s="172">
        <v>46.78417591468552</v>
      </c>
      <c r="AK129" s="172">
        <v>15.965816993694645</v>
      </c>
      <c r="AL129" s="172">
        <v>45.370435138232011</v>
      </c>
      <c r="AM129" s="169">
        <v>46.780126549537741</v>
      </c>
      <c r="AN129" s="918"/>
      <c r="AO129" s="918"/>
      <c r="AP129" s="918"/>
      <c r="AQ129" s="918"/>
      <c r="AR129" s="918"/>
      <c r="AS129" s="918"/>
      <c r="AT129" s="918"/>
      <c r="AU129" s="918"/>
      <c r="AV129" s="918"/>
      <c r="AW129" s="918"/>
      <c r="AX129" s="918"/>
      <c r="AY129" s="918"/>
      <c r="AZ129" s="403"/>
      <c r="BA129" s="1045"/>
      <c r="BB129" s="681" t="s">
        <v>48</v>
      </c>
      <c r="BC129" s="110" t="s">
        <v>35</v>
      </c>
      <c r="BD129" s="106" t="s">
        <v>35</v>
      </c>
      <c r="BE129" s="106" t="s">
        <v>35</v>
      </c>
      <c r="BF129" s="106" t="s">
        <v>35</v>
      </c>
      <c r="BG129" s="101" t="s">
        <v>35</v>
      </c>
      <c r="BH129" s="110" t="s">
        <v>35</v>
      </c>
      <c r="BI129" s="106" t="s">
        <v>35</v>
      </c>
      <c r="BJ129" s="106" t="s">
        <v>35</v>
      </c>
      <c r="BK129" s="106" t="s">
        <v>35</v>
      </c>
      <c r="BL129" s="101" t="s">
        <v>35</v>
      </c>
      <c r="BM129" s="110" t="s">
        <v>35</v>
      </c>
      <c r="BN129" s="106" t="s">
        <v>35</v>
      </c>
      <c r="BO129" s="106" t="s">
        <v>35</v>
      </c>
      <c r="BP129" s="106" t="s">
        <v>35</v>
      </c>
      <c r="BQ129" s="101" t="s">
        <v>35</v>
      </c>
      <c r="BR129" s="110" t="s">
        <v>35</v>
      </c>
      <c r="BS129" s="106" t="s">
        <v>35</v>
      </c>
      <c r="BT129" s="106" t="s">
        <v>35</v>
      </c>
      <c r="BU129" s="106" t="s">
        <v>35</v>
      </c>
      <c r="BV129" s="106" t="s">
        <v>35</v>
      </c>
      <c r="BW129" s="106" t="s">
        <v>35</v>
      </c>
      <c r="BX129" s="106" t="s">
        <v>35</v>
      </c>
      <c r="BY129" s="95" t="s">
        <v>35</v>
      </c>
      <c r="BZ129" s="95" t="s">
        <v>35</v>
      </c>
      <c r="CA129" s="95" t="s">
        <v>35</v>
      </c>
      <c r="CB129" s="95" t="s">
        <v>35</v>
      </c>
      <c r="CC129" s="95" t="s">
        <v>35</v>
      </c>
      <c r="CD129" s="95" t="s">
        <v>35</v>
      </c>
      <c r="CE129" s="95" t="s">
        <v>35</v>
      </c>
      <c r="CF129" s="95" t="s">
        <v>35</v>
      </c>
      <c r="CG129" s="95" t="s">
        <v>35</v>
      </c>
      <c r="CH129" s="95" t="s">
        <v>35</v>
      </c>
      <c r="CI129" s="95" t="s">
        <v>35</v>
      </c>
      <c r="CJ129" s="95" t="s">
        <v>35</v>
      </c>
      <c r="CK129" s="95" t="s">
        <v>35</v>
      </c>
      <c r="CL129" s="95" t="s">
        <v>35</v>
      </c>
      <c r="CM129" s="95" t="s">
        <v>35</v>
      </c>
      <c r="CN129" s="68"/>
      <c r="CO129" s="68"/>
      <c r="CP129" s="68"/>
      <c r="CQ129" s="68"/>
      <c r="CR129" s="68"/>
      <c r="CS129" s="68"/>
      <c r="CT129" s="68"/>
      <c r="CU129" s="68"/>
      <c r="CV129" s="68"/>
      <c r="CW129" s="68"/>
      <c r="CX129" s="68"/>
      <c r="CY129" s="68"/>
      <c r="CZ129" s="68"/>
    </row>
    <row r="130" s="366" customFormat="true" ht="15" hidden="true" customHeight="true" x14ac:dyDescent="0.2">
      <c r="A130" s="1058" t="s">
        <v>47</v>
      </c>
      <c r="B130" s="434" t="s">
        <v>42</v>
      </c>
      <c r="C130" s="440"/>
      <c r="D130" s="441"/>
      <c r="E130" s="441"/>
      <c r="F130" s="441"/>
      <c r="G130" s="442"/>
      <c r="H130" s="443"/>
      <c r="I130" s="441"/>
      <c r="J130" s="441"/>
      <c r="K130" s="441"/>
      <c r="L130" s="444"/>
      <c r="M130" s="440"/>
      <c r="N130" s="441"/>
      <c r="O130" s="441"/>
      <c r="P130" s="441"/>
      <c r="Q130" s="442"/>
      <c r="R130" s="443"/>
      <c r="S130" s="441"/>
      <c r="T130" s="441"/>
      <c r="U130" s="441"/>
      <c r="V130" s="441"/>
      <c r="W130" s="441"/>
      <c r="X130" s="441"/>
      <c r="Y130" s="441"/>
      <c r="Z130" s="441"/>
      <c r="AA130" s="441"/>
      <c r="AB130" s="444"/>
      <c r="AC130" s="444"/>
      <c r="AD130" s="444"/>
      <c r="AE130" s="444"/>
      <c r="AF130" s="444"/>
      <c r="AG130" s="444"/>
      <c r="AH130" s="444"/>
      <c r="AI130" s="444"/>
      <c r="AJ130" s="444"/>
      <c r="AK130" s="444"/>
      <c r="AL130" s="444"/>
      <c r="AM130" s="444"/>
      <c r="AN130" s="918"/>
      <c r="AO130" s="918"/>
      <c r="AP130" s="918"/>
      <c r="AQ130" s="918"/>
      <c r="AR130" s="918"/>
      <c r="AS130" s="918"/>
      <c r="AT130" s="918"/>
      <c r="AU130" s="918"/>
      <c r="AV130" s="918"/>
      <c r="AW130" s="918"/>
      <c r="AX130" s="918"/>
      <c r="AY130" s="918"/>
      <c r="AZ130" s="403"/>
      <c r="BB130" s="368"/>
      <c r="BZ130" s="403"/>
      <c r="CA130" s="403"/>
      <c r="CB130" s="403"/>
      <c r="CC130" s="403"/>
      <c r="CD130" s="403"/>
      <c r="CE130" s="403"/>
      <c r="CF130" s="403"/>
      <c r="CG130" s="403"/>
      <c r="CH130" s="403"/>
      <c r="CI130" s="403"/>
      <c r="CJ130" s="403"/>
      <c r="CK130" s="403"/>
      <c r="CL130" s="403"/>
      <c r="CM130" s="403"/>
      <c r="CN130" s="403"/>
      <c r="CO130" s="403"/>
      <c r="CP130" s="403"/>
      <c r="CQ130" s="403"/>
      <c r="CR130" s="403"/>
      <c r="CS130" s="403"/>
      <c r="CT130" s="403"/>
      <c r="CU130" s="403"/>
      <c r="CV130" s="403"/>
      <c r="CW130" s="403"/>
      <c r="CX130" s="403"/>
      <c r="CY130" s="403"/>
      <c r="CZ130" s="403"/>
    </row>
    <row r="131" s="366" customFormat="true" ht="15" hidden="true" customHeight="true" x14ac:dyDescent="0.2">
      <c r="A131" s="1059"/>
      <c r="B131" s="431" t="s">
        <v>46</v>
      </c>
      <c r="C131" s="445"/>
      <c r="D131" s="446"/>
      <c r="E131" s="446"/>
      <c r="F131" s="446"/>
      <c r="G131" s="447"/>
      <c r="H131" s="448"/>
      <c r="I131" s="446"/>
      <c r="J131" s="446"/>
      <c r="K131" s="446"/>
      <c r="L131" s="449"/>
      <c r="M131" s="445"/>
      <c r="N131" s="446"/>
      <c r="O131" s="446"/>
      <c r="P131" s="446"/>
      <c r="Q131" s="447"/>
      <c r="R131" s="448"/>
      <c r="S131" s="446"/>
      <c r="T131" s="446"/>
      <c r="U131" s="446"/>
      <c r="V131" s="446"/>
      <c r="W131" s="446"/>
      <c r="X131" s="446"/>
      <c r="Y131" s="446"/>
      <c r="Z131" s="446"/>
      <c r="AA131" s="446"/>
      <c r="AB131" s="449"/>
      <c r="AC131" s="449"/>
      <c r="AD131" s="449"/>
      <c r="AE131" s="449"/>
      <c r="AF131" s="449"/>
      <c r="AG131" s="449"/>
      <c r="AH131" s="449"/>
      <c r="AI131" s="449"/>
      <c r="AJ131" s="449"/>
      <c r="AK131" s="449"/>
      <c r="AL131" s="449"/>
      <c r="AM131" s="449"/>
      <c r="AN131" s="918"/>
      <c r="AO131" s="918"/>
      <c r="AP131" s="918"/>
      <c r="AQ131" s="918"/>
      <c r="AR131" s="918"/>
      <c r="AS131" s="918"/>
      <c r="AT131" s="918"/>
      <c r="AU131" s="918"/>
      <c r="AV131" s="918"/>
      <c r="AW131" s="918"/>
      <c r="AX131" s="918"/>
      <c r="AY131" s="918"/>
      <c r="AZ131" s="403"/>
      <c r="BB131" s="368"/>
      <c r="BZ131" s="403"/>
      <c r="CA131" s="403"/>
      <c r="CB131" s="403"/>
      <c r="CC131" s="403"/>
      <c r="CD131" s="403"/>
      <c r="CE131" s="403"/>
      <c r="CF131" s="403"/>
      <c r="CG131" s="403"/>
      <c r="CH131" s="403"/>
      <c r="CI131" s="403"/>
      <c r="CJ131" s="403"/>
      <c r="CK131" s="403"/>
      <c r="CL131" s="403"/>
      <c r="CM131" s="403"/>
      <c r="CN131" s="403"/>
      <c r="CO131" s="403"/>
      <c r="CP131" s="403"/>
      <c r="CQ131" s="403"/>
      <c r="CR131" s="403"/>
      <c r="CS131" s="403"/>
      <c r="CT131" s="403"/>
      <c r="CU131" s="403"/>
      <c r="CV131" s="403"/>
      <c r="CW131" s="403"/>
      <c r="CX131" s="403"/>
      <c r="CY131" s="403"/>
      <c r="CZ131" s="403"/>
    </row>
    <row r="132" s="366" customFormat="true" ht="15" hidden="true" customHeight="true" x14ac:dyDescent="0.2">
      <c r="A132" s="1060"/>
      <c r="B132" s="432" t="s">
        <v>46</v>
      </c>
      <c r="C132" s="450"/>
      <c r="D132" s="451"/>
      <c r="E132" s="451"/>
      <c r="F132" s="451"/>
      <c r="G132" s="452"/>
      <c r="H132" s="453"/>
      <c r="I132" s="451"/>
      <c r="J132" s="451"/>
      <c r="K132" s="451"/>
      <c r="L132" s="454"/>
      <c r="M132" s="450"/>
      <c r="N132" s="451"/>
      <c r="O132" s="451"/>
      <c r="P132" s="451"/>
      <c r="Q132" s="452"/>
      <c r="R132" s="79"/>
      <c r="S132" s="78"/>
      <c r="T132" s="78"/>
      <c r="U132" s="78"/>
      <c r="V132" s="78"/>
      <c r="W132" s="78"/>
      <c r="X132" s="78"/>
      <c r="Y132" s="78"/>
      <c r="Z132" s="78"/>
      <c r="AA132" s="78"/>
      <c r="AB132" s="73"/>
      <c r="AC132" s="73"/>
      <c r="AD132" s="73"/>
      <c r="AE132" s="73"/>
      <c r="AF132" s="73"/>
      <c r="AG132" s="73"/>
      <c r="AH132" s="73"/>
      <c r="AI132" s="73"/>
      <c r="AJ132" s="73"/>
      <c r="AK132" s="73"/>
      <c r="AL132" s="73"/>
      <c r="AM132" s="73"/>
      <c r="AN132" s="918"/>
      <c r="AO132" s="918"/>
      <c r="AP132" s="918"/>
      <c r="AQ132" s="918"/>
      <c r="AR132" s="918"/>
      <c r="AS132" s="918"/>
      <c r="AT132" s="918"/>
      <c r="AU132" s="918"/>
      <c r="AV132" s="918"/>
      <c r="AW132" s="918"/>
      <c r="AX132" s="918"/>
      <c r="AY132" s="918"/>
      <c r="AZ132" s="403"/>
      <c r="BB132" s="368"/>
      <c r="BZ132" s="403"/>
      <c r="CA132" s="403"/>
      <c r="CB132" s="403"/>
      <c r="CC132" s="403"/>
      <c r="CD132" s="403"/>
      <c r="CE132" s="403"/>
      <c r="CF132" s="403"/>
      <c r="CG132" s="403"/>
      <c r="CH132" s="403"/>
      <c r="CI132" s="403"/>
      <c r="CJ132" s="403"/>
      <c r="CK132" s="403"/>
      <c r="CL132" s="403"/>
      <c r="CM132" s="403"/>
      <c r="CN132" s="403"/>
      <c r="CO132" s="403"/>
      <c r="CP132" s="403"/>
      <c r="CQ132" s="403"/>
      <c r="CR132" s="403"/>
      <c r="CS132" s="403"/>
      <c r="CT132" s="403"/>
      <c r="CU132" s="403"/>
      <c r="CV132" s="403"/>
      <c r="CW132" s="403"/>
      <c r="CX132" s="403"/>
      <c r="CY132" s="403"/>
      <c r="CZ132" s="403"/>
    </row>
    <row r="133" s="575" customFormat="true" ht="15" customHeight="true" x14ac:dyDescent="0.2">
      <c r="A133" s="365"/>
      <c r="B133" s="433"/>
      <c r="C133" s="1065" t="s">
        <v>115</v>
      </c>
      <c r="D133" s="1066"/>
      <c r="E133" s="1066"/>
      <c r="F133" s="1066"/>
      <c r="G133" s="1067"/>
      <c r="H133" s="1064" t="s">
        <v>38</v>
      </c>
      <c r="I133" s="1052"/>
      <c r="J133" s="1052"/>
      <c r="K133" s="1052"/>
      <c r="L133" s="1054"/>
      <c r="M133" s="1051" t="s">
        <v>37</v>
      </c>
      <c r="N133" s="1052"/>
      <c r="O133" s="1052"/>
      <c r="P133" s="1052"/>
      <c r="Q133" s="1054"/>
      <c r="R133" s="81" t="s">
        <v>141</v>
      </c>
      <c r="S133" s="484"/>
      <c r="T133" s="484"/>
      <c r="U133" s="484"/>
      <c r="V133" s="484"/>
      <c r="W133" s="484"/>
      <c r="X133" s="484"/>
      <c r="Y133" s="484"/>
      <c r="Z133" s="484"/>
      <c r="AA133" s="484"/>
      <c r="AB133" s="484"/>
      <c r="AC133" s="484"/>
      <c r="AD133" s="484"/>
      <c r="AE133" s="484"/>
      <c r="AF133" s="484"/>
      <c r="AG133" s="484"/>
      <c r="AH133" s="484"/>
      <c r="AI133" s="484"/>
      <c r="AJ133" s="484"/>
      <c r="AK133" s="484"/>
      <c r="AL133" s="484"/>
      <c r="AM133" s="484"/>
      <c r="AN133" s="918"/>
      <c r="AO133" s="918"/>
      <c r="AP133" s="918"/>
      <c r="AQ133" s="918"/>
      <c r="AR133" s="918"/>
      <c r="AS133" s="918"/>
      <c r="AT133" s="918"/>
      <c r="AU133" s="918"/>
      <c r="AV133" s="918"/>
      <c r="AW133" s="918"/>
      <c r="AX133" s="918"/>
      <c r="AY133" s="918"/>
      <c r="AZ133" s="403"/>
      <c r="BA133" s="404" t="s">
        <v>131</v>
      </c>
      <c r="BB133" s="351" t="s">
        <v>99</v>
      </c>
      <c r="BC133" s="1046" t="s">
        <v>115</v>
      </c>
      <c r="BD133" s="1047"/>
      <c r="BE133" s="1047"/>
      <c r="BF133" s="1047"/>
      <c r="BG133" s="1048"/>
      <c r="BH133" s="1046" t="s">
        <v>38</v>
      </c>
      <c r="BI133" s="1047"/>
      <c r="BJ133" s="1047"/>
      <c r="BK133" s="1047"/>
      <c r="BL133" s="1048"/>
      <c r="BM133" s="1046" t="s">
        <v>37</v>
      </c>
      <c r="BN133" s="1047"/>
      <c r="BO133" s="1047"/>
      <c r="BP133" s="1047"/>
      <c r="BQ133" s="1049"/>
      <c r="BR133" s="80" t="s">
        <v>141</v>
      </c>
      <c r="BS133" s="484"/>
      <c r="BT133" s="484"/>
      <c r="BU133" s="484"/>
      <c r="BV133" s="484"/>
      <c r="BW133" s="484"/>
      <c r="BX133" s="484"/>
      <c r="BY133" s="484"/>
      <c r="BZ133" s="498"/>
      <c r="CA133" s="498"/>
      <c r="CB133" s="498"/>
      <c r="CC133" s="498"/>
      <c r="CD133" s="498"/>
      <c r="CE133" s="498"/>
      <c r="CF133" s="498"/>
      <c r="CG133" s="498"/>
      <c r="CH133" s="498"/>
      <c r="CI133" s="498"/>
      <c r="CJ133" s="498"/>
      <c r="CK133" s="498"/>
      <c r="CL133" s="498"/>
      <c r="CM133" s="498"/>
      <c r="CN133" s="402"/>
      <c r="CO133" s="402"/>
      <c r="CP133" s="402"/>
      <c r="CQ133" s="402"/>
      <c r="CR133" s="402"/>
      <c r="CS133" s="402"/>
      <c r="CT133" s="402"/>
      <c r="CU133" s="402"/>
      <c r="CV133" s="402"/>
      <c r="CW133" s="402"/>
      <c r="CX133" s="402"/>
      <c r="CY133" s="402"/>
      <c r="CZ133" s="402"/>
    </row>
    <row r="134" s="575" customFormat="true" ht="24" x14ac:dyDescent="0.2">
      <c r="A134" s="390" t="s">
        <v>69</v>
      </c>
      <c r="B134" s="433"/>
      <c r="C134" s="475" t="s">
        <v>0</v>
      </c>
      <c r="D134" s="669" t="s">
        <v>1</v>
      </c>
      <c r="E134" s="669" t="s">
        <v>2</v>
      </c>
      <c r="F134" s="669" t="s">
        <v>3</v>
      </c>
      <c r="G134" s="670" t="s">
        <v>4</v>
      </c>
      <c r="H134" s="438" t="s">
        <v>0</v>
      </c>
      <c r="I134" s="673" t="s">
        <v>1</v>
      </c>
      <c r="J134" s="673" t="s">
        <v>2</v>
      </c>
      <c r="K134" s="673" t="s">
        <v>3</v>
      </c>
      <c r="L134" s="674" t="s">
        <v>4</v>
      </c>
      <c r="M134" s="439" t="s">
        <v>0</v>
      </c>
      <c r="N134" s="673" t="s">
        <v>1</v>
      </c>
      <c r="O134" s="673" t="s">
        <v>2</v>
      </c>
      <c r="P134" s="673" t="s">
        <v>3</v>
      </c>
      <c r="Q134" s="667" t="s">
        <v>4</v>
      </c>
      <c r="R134" s="438" t="s">
        <v>344</v>
      </c>
      <c r="S134" s="673" t="s">
        <v>345</v>
      </c>
      <c r="T134" s="673" t="s">
        <v>346</v>
      </c>
      <c r="U134" s="673" t="s">
        <v>347</v>
      </c>
      <c r="V134" s="673" t="s">
        <v>348</v>
      </c>
      <c r="W134" s="673" t="s">
        <v>349</v>
      </c>
      <c r="X134" s="673" t="s">
        <v>350</v>
      </c>
      <c r="Y134" s="673" t="s">
        <v>351</v>
      </c>
      <c r="Z134" s="673" t="s">
        <v>352</v>
      </c>
      <c r="AA134" s="673" t="s">
        <v>353</v>
      </c>
      <c r="AB134" s="673" t="s">
        <v>354</v>
      </c>
      <c r="AC134" s="673" t="s">
        <v>355</v>
      </c>
      <c r="AD134" s="673" t="s">
        <v>356</v>
      </c>
      <c r="AE134" s="673" t="s">
        <v>357</v>
      </c>
      <c r="AF134" s="673" t="s">
        <v>358</v>
      </c>
      <c r="AG134" s="673" t="s">
        <v>359</v>
      </c>
      <c r="AH134" s="673" t="s">
        <v>360</v>
      </c>
      <c r="AI134" s="673" t="s">
        <v>361</v>
      </c>
      <c r="AJ134" s="673" t="s">
        <v>362</v>
      </c>
      <c r="AK134" s="673" t="s">
        <v>363</v>
      </c>
      <c r="AL134" s="673" t="s">
        <v>364</v>
      </c>
      <c r="AM134" s="674" t="s">
        <v>365</v>
      </c>
      <c r="AN134" s="918"/>
      <c r="AO134" s="918"/>
      <c r="AP134" s="918"/>
      <c r="AQ134" s="918"/>
      <c r="AR134" s="918"/>
      <c r="AS134" s="918"/>
      <c r="AT134" s="918"/>
      <c r="AU134" s="918"/>
      <c r="AV134" s="918"/>
      <c r="AW134" s="918"/>
      <c r="AX134" s="918"/>
      <c r="AY134" s="918"/>
      <c r="AZ134" s="403"/>
      <c r="BA134" s="390" t="s">
        <v>117</v>
      </c>
      <c r="BB134" s="389"/>
      <c r="BC134" s="515" t="s">
        <v>0</v>
      </c>
      <c r="BD134" s="628" t="s">
        <v>1</v>
      </c>
      <c r="BE134" s="628" t="s">
        <v>2</v>
      </c>
      <c r="BF134" s="628" t="s">
        <v>3</v>
      </c>
      <c r="BG134" s="516" t="s">
        <v>4</v>
      </c>
      <c r="BH134" s="515" t="s">
        <v>0</v>
      </c>
      <c r="BI134" s="628" t="s">
        <v>1</v>
      </c>
      <c r="BJ134" s="628" t="s">
        <v>2</v>
      </c>
      <c r="BK134" s="628" t="s">
        <v>3</v>
      </c>
      <c r="BL134" s="516" t="s">
        <v>4</v>
      </c>
      <c r="BM134" s="515" t="s">
        <v>0</v>
      </c>
      <c r="BN134" s="628" t="s">
        <v>1</v>
      </c>
      <c r="BO134" s="628" t="s">
        <v>2</v>
      </c>
      <c r="BP134" s="628" t="s">
        <v>3</v>
      </c>
      <c r="BQ134" s="516" t="s">
        <v>4</v>
      </c>
      <c r="BR134" s="515" t="s">
        <v>344</v>
      </c>
      <c r="BS134" s="628" t="s">
        <v>345</v>
      </c>
      <c r="BT134" s="628" t="s">
        <v>346</v>
      </c>
      <c r="BU134" s="628" t="s">
        <v>347</v>
      </c>
      <c r="BV134" s="628" t="s">
        <v>348</v>
      </c>
      <c r="BW134" s="628" t="s">
        <v>349</v>
      </c>
      <c r="BX134" s="628" t="s">
        <v>350</v>
      </c>
      <c r="BY134" s="629" t="s">
        <v>351</v>
      </c>
      <c r="BZ134" s="629" t="s">
        <v>352</v>
      </c>
      <c r="CA134" s="629" t="s">
        <v>353</v>
      </c>
      <c r="CB134" s="629" t="s">
        <v>354</v>
      </c>
      <c r="CC134" s="629" t="s">
        <v>355</v>
      </c>
      <c r="CD134" s="629" t="s">
        <v>356</v>
      </c>
      <c r="CE134" s="629" t="s">
        <v>357</v>
      </c>
      <c r="CF134" s="629" t="s">
        <v>358</v>
      </c>
      <c r="CG134" s="629" t="s">
        <v>359</v>
      </c>
      <c r="CH134" s="629" t="s">
        <v>360</v>
      </c>
      <c r="CI134" s="629" t="s">
        <v>361</v>
      </c>
      <c r="CJ134" s="629" t="s">
        <v>362</v>
      </c>
      <c r="CK134" s="629" t="s">
        <v>363</v>
      </c>
      <c r="CL134" s="629" t="s">
        <v>364</v>
      </c>
      <c r="CM134" s="629" t="s">
        <v>365</v>
      </c>
      <c r="CN134" s="235"/>
      <c r="CO134" s="235"/>
      <c r="CP134" s="235"/>
      <c r="CQ134" s="235"/>
      <c r="CR134" s="235"/>
      <c r="CS134" s="235"/>
      <c r="CT134" s="235"/>
      <c r="CU134" s="235"/>
      <c r="CV134" s="235"/>
      <c r="CW134" s="235"/>
      <c r="CX134" s="235"/>
      <c r="CY134" s="235"/>
      <c r="CZ134" s="235"/>
    </row>
    <row r="135" s="575" customFormat="true" ht="15" customHeight="true" x14ac:dyDescent="0.2">
      <c r="A135" s="1055" t="s">
        <v>45</v>
      </c>
      <c r="B135" s="435" t="s">
        <v>44</v>
      </c>
      <c r="C135" s="183">
        <v>0</v>
      </c>
      <c r="D135" s="182">
        <v>0</v>
      </c>
      <c r="E135" s="182">
        <v>0</v>
      </c>
      <c r="F135" s="182">
        <v>0</v>
      </c>
      <c r="G135" s="181">
        <v>0.2148432511545206</v>
      </c>
      <c r="H135" s="180">
        <v>0</v>
      </c>
      <c r="I135" s="182">
        <v>0</v>
      </c>
      <c r="J135" s="182">
        <v>0</v>
      </c>
      <c r="K135" s="182">
        <v>0</v>
      </c>
      <c r="L135" s="179">
        <v>0.85372451462045107</v>
      </c>
      <c r="M135" s="183">
        <v>0</v>
      </c>
      <c r="N135" s="182">
        <v>0</v>
      </c>
      <c r="O135" s="182">
        <v>0</v>
      </c>
      <c r="P135" s="182">
        <v>0</v>
      </c>
      <c r="Q135" s="181">
        <v>0.15461794287187228</v>
      </c>
      <c r="R135" s="180">
        <v>7.3368975355610946E-2</v>
      </c>
      <c r="S135" s="182">
        <v>0</v>
      </c>
      <c r="T135" s="182">
        <v>0.27092733576544636</v>
      </c>
      <c r="U135" s="182">
        <v>0</v>
      </c>
      <c r="V135" s="182">
        <v>0</v>
      </c>
      <c r="W135" s="182">
        <v>0</v>
      </c>
      <c r="X135" s="182">
        <v>0</v>
      </c>
      <c r="Y135" s="182">
        <v>0</v>
      </c>
      <c r="Z135" s="182">
        <v>0.17967033338877281</v>
      </c>
      <c r="AA135" s="182">
        <v>0</v>
      </c>
      <c r="AB135" s="182">
        <v>0</v>
      </c>
      <c r="AC135" s="182">
        <v>0</v>
      </c>
      <c r="AD135" s="182">
        <v>0</v>
      </c>
      <c r="AE135" s="182">
        <v>0</v>
      </c>
      <c r="AF135" s="182">
        <v>0</v>
      </c>
      <c r="AG135" s="182">
        <v>0</v>
      </c>
      <c r="AH135" s="182">
        <v>0</v>
      </c>
      <c r="AI135" s="182">
        <v>0</v>
      </c>
      <c r="AJ135" s="182">
        <v>0</v>
      </c>
      <c r="AK135" s="182">
        <v>0</v>
      </c>
      <c r="AL135" s="182">
        <v>0</v>
      </c>
      <c r="AM135" s="179">
        <v>0</v>
      </c>
      <c r="AN135" s="918"/>
      <c r="AO135" s="918"/>
      <c r="AP135" s="918"/>
      <c r="AQ135" s="918"/>
      <c r="AR135" s="918"/>
      <c r="AS135" s="918"/>
      <c r="AT135" s="918"/>
      <c r="AU135" s="918"/>
      <c r="AV135" s="918"/>
      <c r="AW135" s="918"/>
      <c r="AX135" s="918"/>
      <c r="AY135" s="918"/>
      <c r="AZ135" s="403"/>
      <c r="BA135" s="1050" t="s">
        <v>45</v>
      </c>
      <c r="BB135" s="680" t="s">
        <v>44</v>
      </c>
      <c r="BC135" s="112" t="s">
        <v>35</v>
      </c>
      <c r="BD135" s="108" t="s">
        <v>35</v>
      </c>
      <c r="BE135" s="108" t="s">
        <v>35</v>
      </c>
      <c r="BF135" s="108" t="s">
        <v>35</v>
      </c>
      <c r="BG135" s="103" t="s">
        <v>35</v>
      </c>
      <c r="BH135" s="112" t="s">
        <v>35</v>
      </c>
      <c r="BI135" s="108" t="s">
        <v>35</v>
      </c>
      <c r="BJ135" s="108" t="s">
        <v>35</v>
      </c>
      <c r="BK135" s="108" t="s">
        <v>35</v>
      </c>
      <c r="BL135" s="103" t="s">
        <v>35</v>
      </c>
      <c r="BM135" s="112" t="s">
        <v>35</v>
      </c>
      <c r="BN135" s="108" t="s">
        <v>35</v>
      </c>
      <c r="BO135" s="108" t="s">
        <v>35</v>
      </c>
      <c r="BP135" s="108" t="s">
        <v>35</v>
      </c>
      <c r="BQ135" s="103" t="s">
        <v>35</v>
      </c>
      <c r="BR135" s="112" t="s">
        <v>35</v>
      </c>
      <c r="BS135" s="108" t="s">
        <v>35</v>
      </c>
      <c r="BT135" s="108" t="s">
        <v>35</v>
      </c>
      <c r="BU135" s="108" t="s">
        <v>35</v>
      </c>
      <c r="BV135" s="108" t="s">
        <v>35</v>
      </c>
      <c r="BW135" s="108" t="s">
        <v>35</v>
      </c>
      <c r="BX135" s="108" t="s">
        <v>35</v>
      </c>
      <c r="BY135" s="97" t="s">
        <v>35</v>
      </c>
      <c r="BZ135" s="97" t="s">
        <v>35</v>
      </c>
      <c r="CA135" s="97" t="s">
        <v>35</v>
      </c>
      <c r="CB135" s="97" t="s">
        <v>35</v>
      </c>
      <c r="CC135" s="97" t="s">
        <v>35</v>
      </c>
      <c r="CD135" s="97" t="s">
        <v>35</v>
      </c>
      <c r="CE135" s="97" t="s">
        <v>35</v>
      </c>
      <c r="CF135" s="97" t="s">
        <v>35</v>
      </c>
      <c r="CG135" s="97" t="s">
        <v>35</v>
      </c>
      <c r="CH135" s="97" t="s">
        <v>35</v>
      </c>
      <c r="CI135" s="97" t="s">
        <v>35</v>
      </c>
      <c r="CJ135" s="97" t="s">
        <v>35</v>
      </c>
      <c r="CK135" s="97" t="s">
        <v>35</v>
      </c>
      <c r="CL135" s="97" t="s">
        <v>35</v>
      </c>
      <c r="CM135" s="97" t="s">
        <v>35</v>
      </c>
      <c r="CN135" s="68"/>
      <c r="CO135" s="68"/>
      <c r="CP135" s="68"/>
      <c r="CQ135" s="68"/>
      <c r="CR135" s="68"/>
      <c r="CS135" s="68"/>
      <c r="CT135" s="68"/>
      <c r="CU135" s="68"/>
      <c r="CV135" s="68"/>
      <c r="CW135" s="68"/>
      <c r="CX135" s="68"/>
      <c r="CY135" s="68"/>
      <c r="CZ135" s="68"/>
    </row>
    <row r="136" s="575" customFormat="true" ht="15" customHeight="true" x14ac:dyDescent="0.2">
      <c r="A136" s="1056"/>
      <c r="B136" s="436" t="s">
        <v>43</v>
      </c>
      <c r="C136" s="178">
        <v>1.7658694189579369E-2</v>
      </c>
      <c r="D136" s="177">
        <v>1.9138569245037856E-2</v>
      </c>
      <c r="E136" s="177">
        <v>0</v>
      </c>
      <c r="F136" s="177">
        <v>6.8208197275976171E-2</v>
      </c>
      <c r="G136" s="176">
        <v>9.4165740595010998</v>
      </c>
      <c r="H136" s="175">
        <v>1.2216499211712317</v>
      </c>
      <c r="I136" s="177">
        <v>2.4308305014469704</v>
      </c>
      <c r="J136" s="177">
        <v>8.6719661322182375</v>
      </c>
      <c r="K136" s="177">
        <v>13.500996565592969</v>
      </c>
      <c r="L136" s="174">
        <v>44.880330117567155</v>
      </c>
      <c r="M136" s="178">
        <v>0</v>
      </c>
      <c r="N136" s="177">
        <v>0</v>
      </c>
      <c r="O136" s="177">
        <v>0</v>
      </c>
      <c r="P136" s="177">
        <v>0</v>
      </c>
      <c r="Q136" s="176">
        <v>3.7618379844455152</v>
      </c>
      <c r="R136" s="175">
        <v>0.24195303374026406</v>
      </c>
      <c r="S136" s="177">
        <v>0.28126470134436338</v>
      </c>
      <c r="T136" s="177">
        <v>5.2999140437576751</v>
      </c>
      <c r="U136" s="177">
        <v>0.93252735137033316</v>
      </c>
      <c r="V136" s="177">
        <v>0</v>
      </c>
      <c r="W136" s="177">
        <v>1.8882208183110487</v>
      </c>
      <c r="X136" s="177">
        <v>0.26695777315819391</v>
      </c>
      <c r="Y136" s="177">
        <v>0</v>
      </c>
      <c r="Z136" s="177">
        <v>8.5249761213325819</v>
      </c>
      <c r="AA136" s="177">
        <v>0.40509017030806599</v>
      </c>
      <c r="AB136" s="177">
        <v>3.0301041263269588</v>
      </c>
      <c r="AC136" s="177">
        <v>0</v>
      </c>
      <c r="AD136" s="177">
        <v>6.2416894091448389</v>
      </c>
      <c r="AE136" s="177">
        <v>1.51975077046186</v>
      </c>
      <c r="AF136" s="177">
        <v>0.22111269623943827</v>
      </c>
      <c r="AG136" s="177">
        <v>0.73708444254827399</v>
      </c>
      <c r="AH136" s="177">
        <v>0</v>
      </c>
      <c r="AI136" s="177">
        <v>0.27800531209544821</v>
      </c>
      <c r="AJ136" s="177">
        <v>1.1401584465896144</v>
      </c>
      <c r="AK136" s="177">
        <v>0.1150183089460423</v>
      </c>
      <c r="AL136" s="177">
        <v>0</v>
      </c>
      <c r="AM136" s="174">
        <v>0.71778290902522324</v>
      </c>
      <c r="AN136" s="918"/>
      <c r="AO136" s="918"/>
      <c r="AP136" s="918"/>
      <c r="AQ136" s="918"/>
      <c r="AR136" s="918"/>
      <c r="AS136" s="918"/>
      <c r="AT136" s="918"/>
      <c r="AU136" s="918"/>
      <c r="AV136" s="918"/>
      <c r="AW136" s="918"/>
      <c r="AX136" s="918"/>
      <c r="AY136" s="918"/>
      <c r="AZ136" s="403"/>
      <c r="BA136" s="1043"/>
      <c r="BB136" s="678" t="s">
        <v>43</v>
      </c>
      <c r="BC136" s="111" t="s">
        <v>35</v>
      </c>
      <c r="BD136" s="107" t="s">
        <v>35</v>
      </c>
      <c r="BE136" s="107" t="s">
        <v>35</v>
      </c>
      <c r="BF136" s="107" t="s">
        <v>35</v>
      </c>
      <c r="BG136" s="102" t="s">
        <v>35</v>
      </c>
      <c r="BH136" s="111" t="s">
        <v>35</v>
      </c>
      <c r="BI136" s="107" t="s">
        <v>35</v>
      </c>
      <c r="BJ136" s="107" t="s">
        <v>35</v>
      </c>
      <c r="BK136" s="107" t="s">
        <v>35</v>
      </c>
      <c r="BL136" s="102" t="s">
        <v>35</v>
      </c>
      <c r="BM136" s="111" t="s">
        <v>35</v>
      </c>
      <c r="BN136" s="107" t="s">
        <v>35</v>
      </c>
      <c r="BO136" s="107" t="s">
        <v>35</v>
      </c>
      <c r="BP136" s="107" t="s">
        <v>35</v>
      </c>
      <c r="BQ136" s="102" t="s">
        <v>35</v>
      </c>
      <c r="BR136" s="111" t="s">
        <v>35</v>
      </c>
      <c r="BS136" s="107" t="s">
        <v>35</v>
      </c>
      <c r="BT136" s="107" t="s">
        <v>35</v>
      </c>
      <c r="BU136" s="107" t="s">
        <v>35</v>
      </c>
      <c r="BV136" s="107" t="s">
        <v>35</v>
      </c>
      <c r="BW136" s="107" t="s">
        <v>35</v>
      </c>
      <c r="BX136" s="107" t="s">
        <v>35</v>
      </c>
      <c r="BY136" s="96" t="s">
        <v>35</v>
      </c>
      <c r="BZ136" s="96" t="s">
        <v>35</v>
      </c>
      <c r="CA136" s="96" t="s">
        <v>35</v>
      </c>
      <c r="CB136" s="96" t="s">
        <v>35</v>
      </c>
      <c r="CC136" s="96" t="s">
        <v>35</v>
      </c>
      <c r="CD136" s="96" t="s">
        <v>35</v>
      </c>
      <c r="CE136" s="96" t="s">
        <v>35</v>
      </c>
      <c r="CF136" s="96" t="s">
        <v>35</v>
      </c>
      <c r="CG136" s="96" t="s">
        <v>35</v>
      </c>
      <c r="CH136" s="96" t="s">
        <v>35</v>
      </c>
      <c r="CI136" s="96" t="s">
        <v>35</v>
      </c>
      <c r="CJ136" s="96" t="s">
        <v>35</v>
      </c>
      <c r="CK136" s="96" t="s">
        <v>35</v>
      </c>
      <c r="CL136" s="96" t="s">
        <v>35</v>
      </c>
      <c r="CM136" s="96" t="s">
        <v>35</v>
      </c>
      <c r="CN136" s="68"/>
      <c r="CO136" s="68"/>
      <c r="CP136" s="68"/>
      <c r="CQ136" s="68"/>
      <c r="CR136" s="68"/>
      <c r="CS136" s="68"/>
      <c r="CT136" s="68"/>
      <c r="CU136" s="68"/>
      <c r="CV136" s="68"/>
      <c r="CW136" s="68"/>
      <c r="CX136" s="68"/>
      <c r="CY136" s="68"/>
      <c r="CZ136" s="68"/>
    </row>
    <row r="137" s="575" customFormat="true" ht="15" customHeight="true" x14ac:dyDescent="0.2">
      <c r="A137" s="1056"/>
      <c r="B137" s="436" t="s">
        <v>42</v>
      </c>
      <c r="C137" s="178">
        <v>2.4156656129519076</v>
      </c>
      <c r="D137" s="177">
        <v>3.7627609660962511</v>
      </c>
      <c r="E137" s="177">
        <v>4.6271801248339202</v>
      </c>
      <c r="F137" s="177">
        <v>10.861536242295095</v>
      </c>
      <c r="G137" s="176">
        <v>20.475744202660987</v>
      </c>
      <c r="H137" s="175">
        <v>8.6021454286989023</v>
      </c>
      <c r="I137" s="177">
        <v>21.30279488623151</v>
      </c>
      <c r="J137" s="177">
        <v>21.530634374676463</v>
      </c>
      <c r="K137" s="177">
        <v>27.762301309295079</v>
      </c>
      <c r="L137" s="174">
        <v>18.770728434587031</v>
      </c>
      <c r="M137" s="178">
        <v>2.1499970583957482</v>
      </c>
      <c r="N137" s="177">
        <v>3.3452177115863728</v>
      </c>
      <c r="O137" s="177">
        <v>4.999040129038308</v>
      </c>
      <c r="P137" s="177">
        <v>8.2494641271203921</v>
      </c>
      <c r="Q137" s="176">
        <v>18.145247481303478</v>
      </c>
      <c r="R137" s="175">
        <v>20.988996743439845</v>
      </c>
      <c r="S137" s="177">
        <v>11.838585577292614</v>
      </c>
      <c r="T137" s="177">
        <v>20.437153450249358</v>
      </c>
      <c r="U137" s="177">
        <v>11.971182005095962</v>
      </c>
      <c r="V137" s="177">
        <v>1.9592073779905246</v>
      </c>
      <c r="W137" s="177">
        <v>3.9658127651538542</v>
      </c>
      <c r="X137" s="177">
        <v>9.6914866378917122</v>
      </c>
      <c r="Y137" s="177">
        <v>0.86339929984160613</v>
      </c>
      <c r="Z137" s="177">
        <v>9.7669527536897931</v>
      </c>
      <c r="AA137" s="177">
        <v>0.98298178340208842</v>
      </c>
      <c r="AB137" s="177">
        <v>6.4586892509906528</v>
      </c>
      <c r="AC137" s="177">
        <v>1.1222243273675703</v>
      </c>
      <c r="AD137" s="177">
        <v>7.1447500484406197</v>
      </c>
      <c r="AE137" s="177">
        <v>1.7254127124945469</v>
      </c>
      <c r="AF137" s="177">
        <v>3.9431764162699827</v>
      </c>
      <c r="AG137" s="177">
        <v>4.2006187143175984</v>
      </c>
      <c r="AH137" s="177">
        <v>0</v>
      </c>
      <c r="AI137" s="177">
        <v>3.8527934721017143</v>
      </c>
      <c r="AJ137" s="177">
        <v>10.907417282886225</v>
      </c>
      <c r="AK137" s="177">
        <v>4.6401214406909403</v>
      </c>
      <c r="AL137" s="177">
        <v>21.889444302603344</v>
      </c>
      <c r="AM137" s="174">
        <v>2.5819022755104641</v>
      </c>
      <c r="AN137" s="918"/>
      <c r="AO137" s="918"/>
      <c r="AP137" s="918"/>
      <c r="AQ137" s="918"/>
      <c r="AR137" s="918"/>
      <c r="AS137" s="918"/>
      <c r="AT137" s="918"/>
      <c r="AU137" s="918"/>
      <c r="AV137" s="918"/>
      <c r="AW137" s="918"/>
      <c r="AX137" s="918"/>
      <c r="AY137" s="918"/>
      <c r="AZ137" s="403"/>
      <c r="BA137" s="1043"/>
      <c r="BB137" s="678" t="s">
        <v>42</v>
      </c>
      <c r="BC137" s="111" t="s">
        <v>35</v>
      </c>
      <c r="BD137" s="107" t="s">
        <v>35</v>
      </c>
      <c r="BE137" s="107" t="s">
        <v>35</v>
      </c>
      <c r="BF137" s="107" t="s">
        <v>35</v>
      </c>
      <c r="BG137" s="102" t="s">
        <v>35</v>
      </c>
      <c r="BH137" s="111" t="s">
        <v>35</v>
      </c>
      <c r="BI137" s="107" t="s">
        <v>35</v>
      </c>
      <c r="BJ137" s="107" t="s">
        <v>35</v>
      </c>
      <c r="BK137" s="107" t="s">
        <v>35</v>
      </c>
      <c r="BL137" s="102" t="s">
        <v>35</v>
      </c>
      <c r="BM137" s="111" t="s">
        <v>35</v>
      </c>
      <c r="BN137" s="107" t="s">
        <v>35</v>
      </c>
      <c r="BO137" s="107" t="s">
        <v>35</v>
      </c>
      <c r="BP137" s="107" t="s">
        <v>35</v>
      </c>
      <c r="BQ137" s="102" t="s">
        <v>35</v>
      </c>
      <c r="BR137" s="111" t="s">
        <v>35</v>
      </c>
      <c r="BS137" s="107" t="s">
        <v>35</v>
      </c>
      <c r="BT137" s="107" t="s">
        <v>35</v>
      </c>
      <c r="BU137" s="107" t="s">
        <v>35</v>
      </c>
      <c r="BV137" s="107" t="s">
        <v>35</v>
      </c>
      <c r="BW137" s="107" t="s">
        <v>35</v>
      </c>
      <c r="BX137" s="107" t="s">
        <v>35</v>
      </c>
      <c r="BY137" s="96" t="s">
        <v>35</v>
      </c>
      <c r="BZ137" s="96" t="s">
        <v>35</v>
      </c>
      <c r="CA137" s="96" t="s">
        <v>35</v>
      </c>
      <c r="CB137" s="96" t="s">
        <v>35</v>
      </c>
      <c r="CC137" s="96" t="s">
        <v>35</v>
      </c>
      <c r="CD137" s="96" t="s">
        <v>35</v>
      </c>
      <c r="CE137" s="96" t="s">
        <v>35</v>
      </c>
      <c r="CF137" s="96" t="s">
        <v>35</v>
      </c>
      <c r="CG137" s="96" t="s">
        <v>35</v>
      </c>
      <c r="CH137" s="96" t="s">
        <v>35</v>
      </c>
      <c r="CI137" s="96" t="s">
        <v>35</v>
      </c>
      <c r="CJ137" s="96" t="s">
        <v>35</v>
      </c>
      <c r="CK137" s="96" t="s">
        <v>35</v>
      </c>
      <c r="CL137" s="96" t="s">
        <v>35</v>
      </c>
      <c r="CM137" s="96" t="s">
        <v>35</v>
      </c>
      <c r="CN137" s="68"/>
      <c r="CO137" s="68"/>
      <c r="CP137" s="68"/>
      <c r="CQ137" s="68"/>
      <c r="CR137" s="68"/>
      <c r="CS137" s="68"/>
      <c r="CT137" s="68"/>
      <c r="CU137" s="68"/>
      <c r="CV137" s="68"/>
      <c r="CW137" s="68"/>
      <c r="CX137" s="68"/>
      <c r="CY137" s="68"/>
      <c r="CZ137" s="68"/>
    </row>
    <row r="138" s="575" customFormat="true" ht="15" customHeight="true" x14ac:dyDescent="0.2">
      <c r="A138" s="1056"/>
      <c r="B138" s="436" t="s">
        <v>41</v>
      </c>
      <c r="C138" s="178">
        <v>12.566834084757136</v>
      </c>
      <c r="D138" s="177">
        <v>20.194576119749442</v>
      </c>
      <c r="E138" s="177">
        <v>29.430245838865375</v>
      </c>
      <c r="F138" s="177">
        <v>43.085015284450137</v>
      </c>
      <c r="G138" s="176">
        <v>54.147631542326181</v>
      </c>
      <c r="H138" s="175">
        <v>37.773251564670105</v>
      </c>
      <c r="I138" s="177">
        <v>51.504313590375041</v>
      </c>
      <c r="J138" s="177">
        <v>52.498337759955838</v>
      </c>
      <c r="K138" s="177">
        <v>50.441127547839173</v>
      </c>
      <c r="L138" s="174">
        <v>34.799747331665735</v>
      </c>
      <c r="M138" s="178">
        <v>12.440861283614305</v>
      </c>
      <c r="N138" s="177">
        <v>17.695244472607293</v>
      </c>
      <c r="O138" s="177">
        <v>27.378143176376568</v>
      </c>
      <c r="P138" s="177">
        <v>40.359360334917724</v>
      </c>
      <c r="Q138" s="176">
        <v>55.178280550255998</v>
      </c>
      <c r="R138" s="175">
        <v>48.439511656562829</v>
      </c>
      <c r="S138" s="177">
        <v>51.763718718487652</v>
      </c>
      <c r="T138" s="177">
        <v>66.725071036220072</v>
      </c>
      <c r="U138" s="177">
        <v>75.959326274360023</v>
      </c>
      <c r="V138" s="177">
        <v>3.213352539161344</v>
      </c>
      <c r="W138" s="177">
        <v>9.2601658570137513</v>
      </c>
      <c r="X138" s="177">
        <v>15.071669256501755</v>
      </c>
      <c r="Y138" s="177">
        <v>1.4980668749177759</v>
      </c>
      <c r="Z138" s="177">
        <v>58.033165192272037</v>
      </c>
      <c r="AA138" s="177">
        <v>2.1267233941173469</v>
      </c>
      <c r="AB138" s="177">
        <v>1.0260590106848326</v>
      </c>
      <c r="AC138" s="177">
        <v>66.586001170753988</v>
      </c>
      <c r="AD138" s="177">
        <v>11.974753009297366</v>
      </c>
      <c r="AE138" s="177">
        <v>26.694844838402087</v>
      </c>
      <c r="AF138" s="177">
        <v>6.5854750320718329</v>
      </c>
      <c r="AG138" s="177">
        <v>80.662436122241203</v>
      </c>
      <c r="AH138" s="177">
        <v>13.754271324093533</v>
      </c>
      <c r="AI138" s="177">
        <v>2.941272795764859</v>
      </c>
      <c r="AJ138" s="177">
        <v>41.562057580622088</v>
      </c>
      <c r="AK138" s="177">
        <v>10.703597617851438</v>
      </c>
      <c r="AL138" s="177">
        <v>46.238021311698255</v>
      </c>
      <c r="AM138" s="174">
        <v>17.72329455409233</v>
      </c>
      <c r="AN138" s="918"/>
      <c r="AO138" s="918"/>
      <c r="AP138" s="918"/>
      <c r="AQ138" s="918"/>
      <c r="AR138" s="918"/>
      <c r="AS138" s="918"/>
      <c r="AT138" s="918"/>
      <c r="AU138" s="918"/>
      <c r="AV138" s="918"/>
      <c r="AW138" s="918"/>
      <c r="AX138" s="918"/>
      <c r="AY138" s="918"/>
      <c r="AZ138" s="403"/>
      <c r="BA138" s="1043"/>
      <c r="BB138" s="678" t="s">
        <v>41</v>
      </c>
      <c r="BC138" s="111" t="s">
        <v>35</v>
      </c>
      <c r="BD138" s="107" t="s">
        <v>35</v>
      </c>
      <c r="BE138" s="107" t="s">
        <v>35</v>
      </c>
      <c r="BF138" s="107" t="s">
        <v>35</v>
      </c>
      <c r="BG138" s="102" t="s">
        <v>35</v>
      </c>
      <c r="BH138" s="111" t="s">
        <v>35</v>
      </c>
      <c r="BI138" s="107" t="s">
        <v>35</v>
      </c>
      <c r="BJ138" s="107" t="s">
        <v>35</v>
      </c>
      <c r="BK138" s="107" t="s">
        <v>35</v>
      </c>
      <c r="BL138" s="102" t="s">
        <v>35</v>
      </c>
      <c r="BM138" s="111" t="s">
        <v>35</v>
      </c>
      <c r="BN138" s="107" t="s">
        <v>35</v>
      </c>
      <c r="BO138" s="107" t="s">
        <v>35</v>
      </c>
      <c r="BP138" s="107" t="s">
        <v>35</v>
      </c>
      <c r="BQ138" s="102" t="s">
        <v>35</v>
      </c>
      <c r="BR138" s="111" t="s">
        <v>35</v>
      </c>
      <c r="BS138" s="107" t="s">
        <v>35</v>
      </c>
      <c r="BT138" s="107" t="s">
        <v>35</v>
      </c>
      <c r="BU138" s="107" t="s">
        <v>35</v>
      </c>
      <c r="BV138" s="107" t="s">
        <v>35</v>
      </c>
      <c r="BW138" s="107" t="s">
        <v>35</v>
      </c>
      <c r="BX138" s="107" t="s">
        <v>35</v>
      </c>
      <c r="BY138" s="96" t="s">
        <v>35</v>
      </c>
      <c r="BZ138" s="96" t="s">
        <v>35</v>
      </c>
      <c r="CA138" s="96" t="s">
        <v>35</v>
      </c>
      <c r="CB138" s="96" t="s">
        <v>35</v>
      </c>
      <c r="CC138" s="96" t="s">
        <v>35</v>
      </c>
      <c r="CD138" s="96" t="s">
        <v>35</v>
      </c>
      <c r="CE138" s="96" t="s">
        <v>35</v>
      </c>
      <c r="CF138" s="96" t="s">
        <v>35</v>
      </c>
      <c r="CG138" s="96" t="s">
        <v>35</v>
      </c>
      <c r="CH138" s="96" t="s">
        <v>35</v>
      </c>
      <c r="CI138" s="96" t="s">
        <v>35</v>
      </c>
      <c r="CJ138" s="96" t="s">
        <v>35</v>
      </c>
      <c r="CK138" s="96" t="s">
        <v>35</v>
      </c>
      <c r="CL138" s="96" t="s">
        <v>35</v>
      </c>
      <c r="CM138" s="96" t="s">
        <v>35</v>
      </c>
      <c r="CN138" s="68"/>
      <c r="CO138" s="68"/>
      <c r="CP138" s="68"/>
      <c r="CQ138" s="68"/>
      <c r="CR138" s="68"/>
      <c r="CS138" s="68"/>
      <c r="CT138" s="68"/>
      <c r="CU138" s="68"/>
      <c r="CV138" s="68"/>
      <c r="CW138" s="68"/>
      <c r="CX138" s="68"/>
      <c r="CY138" s="68"/>
      <c r="CZ138" s="68"/>
    </row>
    <row r="139" s="575" customFormat="true" ht="15" customHeight="true" x14ac:dyDescent="0.2">
      <c r="A139" s="1056"/>
      <c r="B139" s="436" t="s">
        <v>19</v>
      </c>
      <c r="C139" s="178">
        <v>84.999841608101335</v>
      </c>
      <c r="D139" s="177">
        <v>76.023524344909248</v>
      </c>
      <c r="E139" s="177">
        <v>65.942574036300925</v>
      </c>
      <c r="F139" s="177">
        <v>45.985240275978789</v>
      </c>
      <c r="G139" s="176">
        <v>15.74520694435698</v>
      </c>
      <c r="H139" s="175">
        <v>52.402953085459771</v>
      </c>
      <c r="I139" s="177">
        <v>24.762061021946568</v>
      </c>
      <c r="J139" s="177">
        <v>17.299061733149383</v>
      </c>
      <c r="K139" s="177">
        <v>8.2955745772726761</v>
      </c>
      <c r="L139" s="174">
        <v>0.69546960155960713</v>
      </c>
      <c r="M139" s="178">
        <v>85.409141657989849</v>
      </c>
      <c r="N139" s="177">
        <v>78.959537815806243</v>
      </c>
      <c r="O139" s="177">
        <v>67.622816694585339</v>
      </c>
      <c r="P139" s="177">
        <v>51.39117553796185</v>
      </c>
      <c r="Q139" s="176">
        <v>22.760016041123251</v>
      </c>
      <c r="R139" s="175">
        <v>30.256169590901333</v>
      </c>
      <c r="S139" s="177">
        <v>36.116431002875331</v>
      </c>
      <c r="T139" s="177">
        <v>7.2669341340074673</v>
      </c>
      <c r="U139" s="177">
        <v>11.136964369173636</v>
      </c>
      <c r="V139" s="177">
        <v>94.827440082848099</v>
      </c>
      <c r="W139" s="177">
        <v>84.885800559521286</v>
      </c>
      <c r="X139" s="177">
        <v>74.969886332448283</v>
      </c>
      <c r="Y139" s="177">
        <v>97.638533825240629</v>
      </c>
      <c r="Z139" s="177">
        <v>23.495235599316732</v>
      </c>
      <c r="AA139" s="177">
        <v>96.485204652172499</v>
      </c>
      <c r="AB139" s="177">
        <v>89.485147611997505</v>
      </c>
      <c r="AC139" s="177">
        <v>32.291774501878443</v>
      </c>
      <c r="AD139" s="177">
        <v>74.638807533117159</v>
      </c>
      <c r="AE139" s="177">
        <v>70.059991678641481</v>
      </c>
      <c r="AF139" s="177">
        <v>89.250235855418765</v>
      </c>
      <c r="AG139" s="177">
        <v>14.399860720892912</v>
      </c>
      <c r="AH139" s="177">
        <v>86.245728675906449</v>
      </c>
      <c r="AI139" s="177">
        <v>92.927928420038015</v>
      </c>
      <c r="AJ139" s="177">
        <v>46.390366689902173</v>
      </c>
      <c r="AK139" s="177">
        <v>84.541262632511746</v>
      </c>
      <c r="AL139" s="177">
        <v>31.872534385698337</v>
      </c>
      <c r="AM139" s="174">
        <v>78.977020261372019</v>
      </c>
      <c r="AN139" s="918"/>
      <c r="AO139" s="918"/>
      <c r="AP139" s="918"/>
      <c r="AQ139" s="918"/>
      <c r="AR139" s="918"/>
      <c r="AS139" s="918"/>
      <c r="AT139" s="918"/>
      <c r="AU139" s="918"/>
      <c r="AV139" s="918"/>
      <c r="AW139" s="918"/>
      <c r="AX139" s="918"/>
      <c r="AY139" s="918"/>
      <c r="AZ139" s="403"/>
      <c r="BA139" s="1043"/>
      <c r="BB139" s="678" t="s">
        <v>19</v>
      </c>
      <c r="BC139" s="111" t="s">
        <v>35</v>
      </c>
      <c r="BD139" s="107" t="s">
        <v>35</v>
      </c>
      <c r="BE139" s="107" t="s">
        <v>35</v>
      </c>
      <c r="BF139" s="107" t="s">
        <v>35</v>
      </c>
      <c r="BG139" s="102" t="s">
        <v>35</v>
      </c>
      <c r="BH139" s="111" t="s">
        <v>35</v>
      </c>
      <c r="BI139" s="107" t="s">
        <v>35</v>
      </c>
      <c r="BJ139" s="107" t="s">
        <v>35</v>
      </c>
      <c r="BK139" s="107" t="s">
        <v>35</v>
      </c>
      <c r="BL139" s="102" t="s">
        <v>35</v>
      </c>
      <c r="BM139" s="111" t="s">
        <v>35</v>
      </c>
      <c r="BN139" s="107" t="s">
        <v>35</v>
      </c>
      <c r="BO139" s="107" t="s">
        <v>35</v>
      </c>
      <c r="BP139" s="107" t="s">
        <v>35</v>
      </c>
      <c r="BQ139" s="102" t="s">
        <v>35</v>
      </c>
      <c r="BR139" s="111" t="s">
        <v>35</v>
      </c>
      <c r="BS139" s="107" t="s">
        <v>35</v>
      </c>
      <c r="BT139" s="107" t="s">
        <v>35</v>
      </c>
      <c r="BU139" s="107" t="s">
        <v>35</v>
      </c>
      <c r="BV139" s="107" t="s">
        <v>35</v>
      </c>
      <c r="BW139" s="107" t="s">
        <v>35</v>
      </c>
      <c r="BX139" s="107" t="s">
        <v>35</v>
      </c>
      <c r="BY139" s="96" t="s">
        <v>35</v>
      </c>
      <c r="BZ139" s="96" t="s">
        <v>35</v>
      </c>
      <c r="CA139" s="96" t="s">
        <v>35</v>
      </c>
      <c r="CB139" s="96" t="s">
        <v>35</v>
      </c>
      <c r="CC139" s="96" t="s">
        <v>35</v>
      </c>
      <c r="CD139" s="96" t="s">
        <v>35</v>
      </c>
      <c r="CE139" s="96" t="s">
        <v>35</v>
      </c>
      <c r="CF139" s="96" t="s">
        <v>35</v>
      </c>
      <c r="CG139" s="96" t="s">
        <v>35</v>
      </c>
      <c r="CH139" s="96" t="s">
        <v>35</v>
      </c>
      <c r="CI139" s="96" t="s">
        <v>35</v>
      </c>
      <c r="CJ139" s="96" t="s">
        <v>35</v>
      </c>
      <c r="CK139" s="96" t="s">
        <v>35</v>
      </c>
      <c r="CL139" s="96" t="s">
        <v>35</v>
      </c>
      <c r="CM139" s="96" t="s">
        <v>35</v>
      </c>
      <c r="CN139" s="68"/>
      <c r="CO139" s="68"/>
      <c r="CP139" s="68"/>
      <c r="CQ139" s="68"/>
      <c r="CR139" s="68"/>
      <c r="CS139" s="68"/>
      <c r="CT139" s="68"/>
      <c r="CU139" s="68"/>
      <c r="CV139" s="68"/>
      <c r="CW139" s="68"/>
      <c r="CX139" s="68"/>
      <c r="CY139" s="68"/>
      <c r="CZ139" s="68"/>
    </row>
    <row r="140" s="365" customFormat="true" ht="15" customHeight="true" x14ac:dyDescent="0.2">
      <c r="A140" s="1056" t="s">
        <v>107</v>
      </c>
      <c r="B140" s="436" t="s">
        <v>64</v>
      </c>
      <c r="C140" s="127" t="s">
        <v>35</v>
      </c>
      <c r="D140" s="124" t="s">
        <v>35</v>
      </c>
      <c r="E140" s="124" t="s">
        <v>35</v>
      </c>
      <c r="F140" s="124" t="s">
        <v>35</v>
      </c>
      <c r="G140" s="121" t="s">
        <v>35</v>
      </c>
      <c r="H140" s="118" t="s">
        <v>35</v>
      </c>
      <c r="I140" s="124" t="s">
        <v>35</v>
      </c>
      <c r="J140" s="124" t="s">
        <v>35</v>
      </c>
      <c r="K140" s="124" t="s">
        <v>35</v>
      </c>
      <c r="L140" s="115" t="s">
        <v>35</v>
      </c>
      <c r="M140" s="127" t="s">
        <v>35</v>
      </c>
      <c r="N140" s="124" t="s">
        <v>35</v>
      </c>
      <c r="O140" s="124" t="s">
        <v>35</v>
      </c>
      <c r="P140" s="124" t="s">
        <v>35</v>
      </c>
      <c r="Q140" s="121" t="s">
        <v>35</v>
      </c>
      <c r="R140" s="118" t="s">
        <v>35</v>
      </c>
      <c r="S140" s="124" t="s">
        <v>35</v>
      </c>
      <c r="T140" s="124" t="s">
        <v>35</v>
      </c>
      <c r="U140" s="124" t="s">
        <v>35</v>
      </c>
      <c r="V140" s="124" t="s">
        <v>35</v>
      </c>
      <c r="W140" s="124" t="s">
        <v>35</v>
      </c>
      <c r="X140" s="124" t="s">
        <v>35</v>
      </c>
      <c r="Y140" s="124" t="s">
        <v>35</v>
      </c>
      <c r="Z140" s="124" t="s">
        <v>35</v>
      </c>
      <c r="AA140" s="124" t="s">
        <v>35</v>
      </c>
      <c r="AB140" s="124" t="s">
        <v>35</v>
      </c>
      <c r="AC140" s="124" t="s">
        <v>35</v>
      </c>
      <c r="AD140" s="124" t="s">
        <v>35</v>
      </c>
      <c r="AE140" s="124" t="s">
        <v>35</v>
      </c>
      <c r="AF140" s="124" t="s">
        <v>35</v>
      </c>
      <c r="AG140" s="124" t="s">
        <v>35</v>
      </c>
      <c r="AH140" s="124" t="s">
        <v>35</v>
      </c>
      <c r="AI140" s="124" t="s">
        <v>35</v>
      </c>
      <c r="AJ140" s="124" t="s">
        <v>35</v>
      </c>
      <c r="AK140" s="124" t="s">
        <v>35</v>
      </c>
      <c r="AL140" s="124" t="s">
        <v>35</v>
      </c>
      <c r="AM140" s="115" t="s">
        <v>35</v>
      </c>
      <c r="AN140" s="71"/>
      <c r="AO140" s="71"/>
      <c r="AP140" s="71"/>
      <c r="AQ140" s="71"/>
      <c r="AR140" s="71"/>
      <c r="AS140" s="71"/>
      <c r="AT140" s="71"/>
      <c r="AU140" s="71"/>
      <c r="AV140" s="71"/>
      <c r="AW140" s="71"/>
      <c r="AX140" s="71"/>
      <c r="AY140" s="71"/>
      <c r="AZ140" s="402"/>
      <c r="BA140" s="1043" t="s">
        <v>107</v>
      </c>
      <c r="BB140" s="678" t="s">
        <v>64</v>
      </c>
      <c r="BC140" s="111" t="s">
        <v>35</v>
      </c>
      <c r="BD140" s="107" t="s">
        <v>35</v>
      </c>
      <c r="BE140" s="107" t="s">
        <v>35</v>
      </c>
      <c r="BF140" s="107" t="s">
        <v>35</v>
      </c>
      <c r="BG140" s="102" t="s">
        <v>35</v>
      </c>
      <c r="BH140" s="111" t="s">
        <v>35</v>
      </c>
      <c r="BI140" s="107" t="s">
        <v>35</v>
      </c>
      <c r="BJ140" s="107" t="s">
        <v>35</v>
      </c>
      <c r="BK140" s="107" t="s">
        <v>35</v>
      </c>
      <c r="BL140" s="102" t="s">
        <v>35</v>
      </c>
      <c r="BM140" s="111" t="s">
        <v>35</v>
      </c>
      <c r="BN140" s="107" t="s">
        <v>35</v>
      </c>
      <c r="BO140" s="107" t="s">
        <v>35</v>
      </c>
      <c r="BP140" s="107" t="s">
        <v>35</v>
      </c>
      <c r="BQ140" s="102" t="s">
        <v>35</v>
      </c>
      <c r="BR140" s="111" t="s">
        <v>35</v>
      </c>
      <c r="BS140" s="107" t="s">
        <v>35</v>
      </c>
      <c r="BT140" s="107" t="s">
        <v>35</v>
      </c>
      <c r="BU140" s="107" t="s">
        <v>35</v>
      </c>
      <c r="BV140" s="107" t="s">
        <v>35</v>
      </c>
      <c r="BW140" s="107" t="s">
        <v>35</v>
      </c>
      <c r="BX140" s="107" t="s">
        <v>35</v>
      </c>
      <c r="BY140" s="96" t="s">
        <v>35</v>
      </c>
      <c r="BZ140" s="96" t="s">
        <v>35</v>
      </c>
      <c r="CA140" s="96" t="s">
        <v>35</v>
      </c>
      <c r="CB140" s="96" t="s">
        <v>35</v>
      </c>
      <c r="CC140" s="96" t="s">
        <v>35</v>
      </c>
      <c r="CD140" s="96" t="s">
        <v>35</v>
      </c>
      <c r="CE140" s="96" t="s">
        <v>35</v>
      </c>
      <c r="CF140" s="96" t="s">
        <v>35</v>
      </c>
      <c r="CG140" s="96" t="s">
        <v>35</v>
      </c>
      <c r="CH140" s="96" t="s">
        <v>35</v>
      </c>
      <c r="CI140" s="96" t="s">
        <v>35</v>
      </c>
      <c r="CJ140" s="96" t="s">
        <v>35</v>
      </c>
      <c r="CK140" s="96" t="s">
        <v>35</v>
      </c>
      <c r="CL140" s="96" t="s">
        <v>35</v>
      </c>
      <c r="CM140" s="96" t="s">
        <v>35</v>
      </c>
      <c r="CN140" s="68"/>
      <c r="CO140" s="68"/>
      <c r="CP140" s="68"/>
      <c r="CQ140" s="68"/>
      <c r="CR140" s="68"/>
      <c r="CS140" s="68"/>
      <c r="CT140" s="68"/>
      <c r="CU140" s="68"/>
      <c r="CV140" s="68"/>
      <c r="CW140" s="68"/>
      <c r="CX140" s="68"/>
      <c r="CY140" s="68"/>
      <c r="CZ140" s="68"/>
    </row>
    <row r="141" s="365" customFormat="true" ht="15" customHeight="true" x14ac:dyDescent="0.2">
      <c r="A141" s="1056"/>
      <c r="B141" s="436" t="s">
        <v>65</v>
      </c>
      <c r="C141" s="127" t="s">
        <v>35</v>
      </c>
      <c r="D141" s="124" t="s">
        <v>35</v>
      </c>
      <c r="E141" s="124" t="s">
        <v>35</v>
      </c>
      <c r="F141" s="124" t="s">
        <v>35</v>
      </c>
      <c r="G141" s="121" t="s">
        <v>35</v>
      </c>
      <c r="H141" s="118" t="s">
        <v>35</v>
      </c>
      <c r="I141" s="124" t="s">
        <v>35</v>
      </c>
      <c r="J141" s="124" t="s">
        <v>35</v>
      </c>
      <c r="K141" s="124" t="s">
        <v>35</v>
      </c>
      <c r="L141" s="115" t="s">
        <v>35</v>
      </c>
      <c r="M141" s="127" t="s">
        <v>35</v>
      </c>
      <c r="N141" s="124" t="s">
        <v>35</v>
      </c>
      <c r="O141" s="124" t="s">
        <v>35</v>
      </c>
      <c r="P141" s="124" t="s">
        <v>35</v>
      </c>
      <c r="Q141" s="121" t="s">
        <v>35</v>
      </c>
      <c r="R141" s="118" t="s">
        <v>35</v>
      </c>
      <c r="S141" s="124" t="s">
        <v>35</v>
      </c>
      <c r="T141" s="124" t="s">
        <v>35</v>
      </c>
      <c r="U141" s="124" t="s">
        <v>35</v>
      </c>
      <c r="V141" s="124" t="s">
        <v>35</v>
      </c>
      <c r="W141" s="124" t="s">
        <v>35</v>
      </c>
      <c r="X141" s="124" t="s">
        <v>35</v>
      </c>
      <c r="Y141" s="124" t="s">
        <v>35</v>
      </c>
      <c r="Z141" s="124" t="s">
        <v>35</v>
      </c>
      <c r="AA141" s="124" t="s">
        <v>35</v>
      </c>
      <c r="AB141" s="124" t="s">
        <v>35</v>
      </c>
      <c r="AC141" s="124" t="s">
        <v>35</v>
      </c>
      <c r="AD141" s="124" t="s">
        <v>35</v>
      </c>
      <c r="AE141" s="124" t="s">
        <v>35</v>
      </c>
      <c r="AF141" s="124" t="s">
        <v>35</v>
      </c>
      <c r="AG141" s="124" t="s">
        <v>35</v>
      </c>
      <c r="AH141" s="124" t="s">
        <v>35</v>
      </c>
      <c r="AI141" s="124" t="s">
        <v>35</v>
      </c>
      <c r="AJ141" s="124" t="s">
        <v>35</v>
      </c>
      <c r="AK141" s="124" t="s">
        <v>35</v>
      </c>
      <c r="AL141" s="124" t="s">
        <v>35</v>
      </c>
      <c r="AM141" s="115" t="s">
        <v>35</v>
      </c>
      <c r="AN141" s="71"/>
      <c r="AO141" s="71"/>
      <c r="AP141" s="71"/>
      <c r="AQ141" s="71"/>
      <c r="AR141" s="71"/>
      <c r="AS141" s="71"/>
      <c r="AT141" s="71"/>
      <c r="AU141" s="71"/>
      <c r="AV141" s="71"/>
      <c r="AW141" s="71"/>
      <c r="AX141" s="71"/>
      <c r="AY141" s="71"/>
      <c r="AZ141" s="402"/>
      <c r="BA141" s="1043"/>
      <c r="BB141" s="678" t="s">
        <v>65</v>
      </c>
      <c r="BC141" s="111" t="s">
        <v>35</v>
      </c>
      <c r="BD141" s="107" t="s">
        <v>35</v>
      </c>
      <c r="BE141" s="107" t="s">
        <v>35</v>
      </c>
      <c r="BF141" s="107" t="s">
        <v>35</v>
      </c>
      <c r="BG141" s="102" t="s">
        <v>35</v>
      </c>
      <c r="BH141" s="111" t="s">
        <v>35</v>
      </c>
      <c r="BI141" s="107" t="s">
        <v>35</v>
      </c>
      <c r="BJ141" s="107" t="s">
        <v>35</v>
      </c>
      <c r="BK141" s="107" t="s">
        <v>35</v>
      </c>
      <c r="BL141" s="102" t="s">
        <v>35</v>
      </c>
      <c r="BM141" s="111" t="s">
        <v>35</v>
      </c>
      <c r="BN141" s="107" t="s">
        <v>35</v>
      </c>
      <c r="BO141" s="107" t="s">
        <v>35</v>
      </c>
      <c r="BP141" s="107" t="s">
        <v>35</v>
      </c>
      <c r="BQ141" s="102" t="s">
        <v>35</v>
      </c>
      <c r="BR141" s="111" t="s">
        <v>35</v>
      </c>
      <c r="BS141" s="107" t="s">
        <v>35</v>
      </c>
      <c r="BT141" s="107" t="s">
        <v>35</v>
      </c>
      <c r="BU141" s="107" t="s">
        <v>35</v>
      </c>
      <c r="BV141" s="107" t="s">
        <v>35</v>
      </c>
      <c r="BW141" s="107" t="s">
        <v>35</v>
      </c>
      <c r="BX141" s="107" t="s">
        <v>35</v>
      </c>
      <c r="BY141" s="96" t="s">
        <v>35</v>
      </c>
      <c r="BZ141" s="96" t="s">
        <v>35</v>
      </c>
      <c r="CA141" s="96" t="s">
        <v>35</v>
      </c>
      <c r="CB141" s="96" t="s">
        <v>35</v>
      </c>
      <c r="CC141" s="96" t="s">
        <v>35</v>
      </c>
      <c r="CD141" s="96" t="s">
        <v>35</v>
      </c>
      <c r="CE141" s="96" t="s">
        <v>35</v>
      </c>
      <c r="CF141" s="96" t="s">
        <v>35</v>
      </c>
      <c r="CG141" s="96" t="s">
        <v>35</v>
      </c>
      <c r="CH141" s="96" t="s">
        <v>35</v>
      </c>
      <c r="CI141" s="96" t="s">
        <v>35</v>
      </c>
      <c r="CJ141" s="96" t="s">
        <v>35</v>
      </c>
      <c r="CK141" s="96" t="s">
        <v>35</v>
      </c>
      <c r="CL141" s="96" t="s">
        <v>35</v>
      </c>
      <c r="CM141" s="96" t="s">
        <v>35</v>
      </c>
      <c r="CN141" s="68"/>
      <c r="CO141" s="68"/>
      <c r="CP141" s="68"/>
      <c r="CQ141" s="68"/>
      <c r="CR141" s="68"/>
      <c r="CS141" s="68"/>
      <c r="CT141" s="68"/>
      <c r="CU141" s="68"/>
      <c r="CV141" s="68"/>
      <c r="CW141" s="68"/>
      <c r="CX141" s="68"/>
      <c r="CY141" s="68"/>
      <c r="CZ141" s="68"/>
    </row>
    <row r="142" s="365" customFormat="true" ht="15" customHeight="true" x14ac:dyDescent="0.2">
      <c r="A142" s="1056"/>
      <c r="B142" s="436" t="s">
        <v>66</v>
      </c>
      <c r="C142" s="127" t="s">
        <v>35</v>
      </c>
      <c r="D142" s="124" t="s">
        <v>35</v>
      </c>
      <c r="E142" s="124" t="s">
        <v>35</v>
      </c>
      <c r="F142" s="124" t="s">
        <v>35</v>
      </c>
      <c r="G142" s="121" t="s">
        <v>35</v>
      </c>
      <c r="H142" s="118" t="s">
        <v>35</v>
      </c>
      <c r="I142" s="124" t="s">
        <v>35</v>
      </c>
      <c r="J142" s="124" t="s">
        <v>35</v>
      </c>
      <c r="K142" s="124" t="s">
        <v>35</v>
      </c>
      <c r="L142" s="115" t="s">
        <v>35</v>
      </c>
      <c r="M142" s="127" t="s">
        <v>35</v>
      </c>
      <c r="N142" s="124" t="s">
        <v>35</v>
      </c>
      <c r="O142" s="124" t="s">
        <v>35</v>
      </c>
      <c r="P142" s="124" t="s">
        <v>35</v>
      </c>
      <c r="Q142" s="121" t="s">
        <v>35</v>
      </c>
      <c r="R142" s="118" t="s">
        <v>35</v>
      </c>
      <c r="S142" s="124" t="s">
        <v>35</v>
      </c>
      <c r="T142" s="124" t="s">
        <v>35</v>
      </c>
      <c r="U142" s="124" t="s">
        <v>35</v>
      </c>
      <c r="V142" s="124" t="s">
        <v>35</v>
      </c>
      <c r="W142" s="124" t="s">
        <v>35</v>
      </c>
      <c r="X142" s="124" t="s">
        <v>35</v>
      </c>
      <c r="Y142" s="124" t="s">
        <v>35</v>
      </c>
      <c r="Z142" s="124" t="s">
        <v>35</v>
      </c>
      <c r="AA142" s="124" t="s">
        <v>35</v>
      </c>
      <c r="AB142" s="124" t="s">
        <v>35</v>
      </c>
      <c r="AC142" s="124" t="s">
        <v>35</v>
      </c>
      <c r="AD142" s="124" t="s">
        <v>35</v>
      </c>
      <c r="AE142" s="124" t="s">
        <v>35</v>
      </c>
      <c r="AF142" s="124" t="s">
        <v>35</v>
      </c>
      <c r="AG142" s="124" t="s">
        <v>35</v>
      </c>
      <c r="AH142" s="124" t="s">
        <v>35</v>
      </c>
      <c r="AI142" s="124" t="s">
        <v>35</v>
      </c>
      <c r="AJ142" s="124" t="s">
        <v>35</v>
      </c>
      <c r="AK142" s="124" t="s">
        <v>35</v>
      </c>
      <c r="AL142" s="124" t="s">
        <v>35</v>
      </c>
      <c r="AM142" s="115" t="s">
        <v>35</v>
      </c>
      <c r="AN142" s="71"/>
      <c r="AO142" s="71"/>
      <c r="AP142" s="71"/>
      <c r="AQ142" s="71"/>
      <c r="AR142" s="71"/>
      <c r="AS142" s="71"/>
      <c r="AT142" s="71"/>
      <c r="AU142" s="71"/>
      <c r="AV142" s="71"/>
      <c r="AW142" s="71"/>
      <c r="AX142" s="71"/>
      <c r="AY142" s="71"/>
      <c r="AZ142" s="402"/>
      <c r="BA142" s="1043"/>
      <c r="BB142" s="678" t="s">
        <v>66</v>
      </c>
      <c r="BC142" s="111" t="s">
        <v>35</v>
      </c>
      <c r="BD142" s="107" t="s">
        <v>35</v>
      </c>
      <c r="BE142" s="107" t="s">
        <v>35</v>
      </c>
      <c r="BF142" s="107" t="s">
        <v>35</v>
      </c>
      <c r="BG142" s="102" t="s">
        <v>35</v>
      </c>
      <c r="BH142" s="111" t="s">
        <v>35</v>
      </c>
      <c r="BI142" s="107" t="s">
        <v>35</v>
      </c>
      <c r="BJ142" s="107" t="s">
        <v>35</v>
      </c>
      <c r="BK142" s="107" t="s">
        <v>35</v>
      </c>
      <c r="BL142" s="102" t="s">
        <v>35</v>
      </c>
      <c r="BM142" s="111" t="s">
        <v>35</v>
      </c>
      <c r="BN142" s="107" t="s">
        <v>35</v>
      </c>
      <c r="BO142" s="107" t="s">
        <v>35</v>
      </c>
      <c r="BP142" s="107" t="s">
        <v>35</v>
      </c>
      <c r="BQ142" s="102" t="s">
        <v>35</v>
      </c>
      <c r="BR142" s="111" t="s">
        <v>35</v>
      </c>
      <c r="BS142" s="107" t="s">
        <v>35</v>
      </c>
      <c r="BT142" s="107" t="s">
        <v>35</v>
      </c>
      <c r="BU142" s="107" t="s">
        <v>35</v>
      </c>
      <c r="BV142" s="107" t="s">
        <v>35</v>
      </c>
      <c r="BW142" s="107" t="s">
        <v>35</v>
      </c>
      <c r="BX142" s="107" t="s">
        <v>35</v>
      </c>
      <c r="BY142" s="96" t="s">
        <v>35</v>
      </c>
      <c r="BZ142" s="96" t="s">
        <v>35</v>
      </c>
      <c r="CA142" s="96" t="s">
        <v>35</v>
      </c>
      <c r="CB142" s="96" t="s">
        <v>35</v>
      </c>
      <c r="CC142" s="96" t="s">
        <v>35</v>
      </c>
      <c r="CD142" s="96" t="s">
        <v>35</v>
      </c>
      <c r="CE142" s="96" t="s">
        <v>35</v>
      </c>
      <c r="CF142" s="96" t="s">
        <v>35</v>
      </c>
      <c r="CG142" s="96" t="s">
        <v>35</v>
      </c>
      <c r="CH142" s="96" t="s">
        <v>35</v>
      </c>
      <c r="CI142" s="96" t="s">
        <v>35</v>
      </c>
      <c r="CJ142" s="96" t="s">
        <v>35</v>
      </c>
      <c r="CK142" s="96" t="s">
        <v>35</v>
      </c>
      <c r="CL142" s="96" t="s">
        <v>35</v>
      </c>
      <c r="CM142" s="96" t="s">
        <v>35</v>
      </c>
      <c r="CN142" s="68"/>
      <c r="CO142" s="68"/>
      <c r="CP142" s="68"/>
      <c r="CQ142" s="68"/>
      <c r="CR142" s="68"/>
      <c r="CS142" s="68"/>
      <c r="CT142" s="68"/>
      <c r="CU142" s="68"/>
      <c r="CV142" s="68"/>
      <c r="CW142" s="68"/>
      <c r="CX142" s="68"/>
      <c r="CY142" s="68"/>
      <c r="CZ142" s="68"/>
    </row>
    <row r="143" s="365" customFormat="true" ht="15" customHeight="true" x14ac:dyDescent="0.2">
      <c r="A143" s="1056"/>
      <c r="B143" s="436" t="s">
        <v>67</v>
      </c>
      <c r="C143" s="127" t="s">
        <v>35</v>
      </c>
      <c r="D143" s="124" t="s">
        <v>35</v>
      </c>
      <c r="E143" s="124" t="s">
        <v>35</v>
      </c>
      <c r="F143" s="124" t="s">
        <v>35</v>
      </c>
      <c r="G143" s="121" t="s">
        <v>35</v>
      </c>
      <c r="H143" s="118" t="s">
        <v>35</v>
      </c>
      <c r="I143" s="124" t="s">
        <v>35</v>
      </c>
      <c r="J143" s="124" t="s">
        <v>35</v>
      </c>
      <c r="K143" s="124" t="s">
        <v>35</v>
      </c>
      <c r="L143" s="115" t="s">
        <v>35</v>
      </c>
      <c r="M143" s="127" t="s">
        <v>35</v>
      </c>
      <c r="N143" s="124" t="s">
        <v>35</v>
      </c>
      <c r="O143" s="124" t="s">
        <v>35</v>
      </c>
      <c r="P143" s="124" t="s">
        <v>35</v>
      </c>
      <c r="Q143" s="121" t="s">
        <v>35</v>
      </c>
      <c r="R143" s="118" t="s">
        <v>35</v>
      </c>
      <c r="S143" s="124" t="s">
        <v>35</v>
      </c>
      <c r="T143" s="124" t="s">
        <v>35</v>
      </c>
      <c r="U143" s="124" t="s">
        <v>35</v>
      </c>
      <c r="V143" s="124" t="s">
        <v>35</v>
      </c>
      <c r="W143" s="124" t="s">
        <v>35</v>
      </c>
      <c r="X143" s="124" t="s">
        <v>35</v>
      </c>
      <c r="Y143" s="124" t="s">
        <v>35</v>
      </c>
      <c r="Z143" s="124" t="s">
        <v>35</v>
      </c>
      <c r="AA143" s="124" t="s">
        <v>35</v>
      </c>
      <c r="AB143" s="124" t="s">
        <v>35</v>
      </c>
      <c r="AC143" s="124" t="s">
        <v>35</v>
      </c>
      <c r="AD143" s="124" t="s">
        <v>35</v>
      </c>
      <c r="AE143" s="124" t="s">
        <v>35</v>
      </c>
      <c r="AF143" s="124" t="s">
        <v>35</v>
      </c>
      <c r="AG143" s="124" t="s">
        <v>35</v>
      </c>
      <c r="AH143" s="124" t="s">
        <v>35</v>
      </c>
      <c r="AI143" s="124" t="s">
        <v>35</v>
      </c>
      <c r="AJ143" s="124" t="s">
        <v>35</v>
      </c>
      <c r="AK143" s="124" t="s">
        <v>35</v>
      </c>
      <c r="AL143" s="124" t="s">
        <v>35</v>
      </c>
      <c r="AM143" s="115" t="s">
        <v>35</v>
      </c>
      <c r="AN143" s="71"/>
      <c r="AO143" s="71"/>
      <c r="AP143" s="71"/>
      <c r="AQ143" s="71"/>
      <c r="AR143" s="71"/>
      <c r="AS143" s="71"/>
      <c r="AT143" s="71"/>
      <c r="AU143" s="71"/>
      <c r="AV143" s="71"/>
      <c r="AW143" s="71"/>
      <c r="AX143" s="71"/>
      <c r="AY143" s="71"/>
      <c r="AZ143" s="402"/>
      <c r="BA143" s="1043"/>
      <c r="BB143" s="678" t="s">
        <v>67</v>
      </c>
      <c r="BC143" s="111" t="s">
        <v>35</v>
      </c>
      <c r="BD143" s="107" t="s">
        <v>35</v>
      </c>
      <c r="BE143" s="107" t="s">
        <v>35</v>
      </c>
      <c r="BF143" s="107" t="s">
        <v>35</v>
      </c>
      <c r="BG143" s="102" t="s">
        <v>35</v>
      </c>
      <c r="BH143" s="111" t="s">
        <v>35</v>
      </c>
      <c r="BI143" s="107" t="s">
        <v>35</v>
      </c>
      <c r="BJ143" s="107" t="s">
        <v>35</v>
      </c>
      <c r="BK143" s="107" t="s">
        <v>35</v>
      </c>
      <c r="BL143" s="102" t="s">
        <v>35</v>
      </c>
      <c r="BM143" s="111" t="s">
        <v>35</v>
      </c>
      <c r="BN143" s="107" t="s">
        <v>35</v>
      </c>
      <c r="BO143" s="107" t="s">
        <v>35</v>
      </c>
      <c r="BP143" s="107" t="s">
        <v>35</v>
      </c>
      <c r="BQ143" s="102" t="s">
        <v>35</v>
      </c>
      <c r="BR143" s="111" t="s">
        <v>35</v>
      </c>
      <c r="BS143" s="107" t="s">
        <v>35</v>
      </c>
      <c r="BT143" s="107" t="s">
        <v>35</v>
      </c>
      <c r="BU143" s="107" t="s">
        <v>35</v>
      </c>
      <c r="BV143" s="107" t="s">
        <v>35</v>
      </c>
      <c r="BW143" s="107" t="s">
        <v>35</v>
      </c>
      <c r="BX143" s="107" t="s">
        <v>35</v>
      </c>
      <c r="BY143" s="96" t="s">
        <v>35</v>
      </c>
      <c r="BZ143" s="96" t="s">
        <v>35</v>
      </c>
      <c r="CA143" s="96" t="s">
        <v>35</v>
      </c>
      <c r="CB143" s="96" t="s">
        <v>35</v>
      </c>
      <c r="CC143" s="96" t="s">
        <v>35</v>
      </c>
      <c r="CD143" s="96" t="s">
        <v>35</v>
      </c>
      <c r="CE143" s="96" t="s">
        <v>35</v>
      </c>
      <c r="CF143" s="96" t="s">
        <v>35</v>
      </c>
      <c r="CG143" s="96" t="s">
        <v>35</v>
      </c>
      <c r="CH143" s="96" t="s">
        <v>35</v>
      </c>
      <c r="CI143" s="96" t="s">
        <v>35</v>
      </c>
      <c r="CJ143" s="96" t="s">
        <v>35</v>
      </c>
      <c r="CK143" s="96" t="s">
        <v>35</v>
      </c>
      <c r="CL143" s="96" t="s">
        <v>35</v>
      </c>
      <c r="CM143" s="96" t="s">
        <v>35</v>
      </c>
      <c r="CN143" s="68"/>
      <c r="CO143" s="68"/>
      <c r="CP143" s="68"/>
      <c r="CQ143" s="68"/>
      <c r="CR143" s="68"/>
      <c r="CS143" s="68"/>
      <c r="CT143" s="68"/>
      <c r="CU143" s="68"/>
      <c r="CV143" s="68"/>
      <c r="CW143" s="68"/>
      <c r="CX143" s="68"/>
      <c r="CY143" s="68"/>
      <c r="CZ143" s="68"/>
    </row>
    <row r="144" s="365" customFormat="true" ht="15" customHeight="true" x14ac:dyDescent="0.2">
      <c r="A144" s="1056" t="s">
        <v>108</v>
      </c>
      <c r="B144" s="436" t="s">
        <v>64</v>
      </c>
      <c r="C144" s="127" t="s">
        <v>35</v>
      </c>
      <c r="D144" s="124" t="s">
        <v>35</v>
      </c>
      <c r="E144" s="124" t="s">
        <v>35</v>
      </c>
      <c r="F144" s="124" t="s">
        <v>35</v>
      </c>
      <c r="G144" s="121" t="s">
        <v>35</v>
      </c>
      <c r="H144" s="118" t="s">
        <v>35</v>
      </c>
      <c r="I144" s="124" t="s">
        <v>35</v>
      </c>
      <c r="J144" s="124" t="s">
        <v>35</v>
      </c>
      <c r="K144" s="124" t="s">
        <v>35</v>
      </c>
      <c r="L144" s="115" t="s">
        <v>35</v>
      </c>
      <c r="M144" s="127" t="s">
        <v>35</v>
      </c>
      <c r="N144" s="124" t="s">
        <v>35</v>
      </c>
      <c r="O144" s="124" t="s">
        <v>35</v>
      </c>
      <c r="P144" s="124" t="s">
        <v>35</v>
      </c>
      <c r="Q144" s="121" t="s">
        <v>35</v>
      </c>
      <c r="R144" s="118" t="s">
        <v>35</v>
      </c>
      <c r="S144" s="124" t="s">
        <v>35</v>
      </c>
      <c r="T144" s="124" t="s">
        <v>35</v>
      </c>
      <c r="U144" s="124" t="s">
        <v>35</v>
      </c>
      <c r="V144" s="124" t="s">
        <v>35</v>
      </c>
      <c r="W144" s="124" t="s">
        <v>35</v>
      </c>
      <c r="X144" s="124" t="s">
        <v>35</v>
      </c>
      <c r="Y144" s="124" t="s">
        <v>35</v>
      </c>
      <c r="Z144" s="124" t="s">
        <v>35</v>
      </c>
      <c r="AA144" s="124" t="s">
        <v>35</v>
      </c>
      <c r="AB144" s="124" t="s">
        <v>35</v>
      </c>
      <c r="AC144" s="124" t="s">
        <v>35</v>
      </c>
      <c r="AD144" s="124" t="s">
        <v>35</v>
      </c>
      <c r="AE144" s="124" t="s">
        <v>35</v>
      </c>
      <c r="AF144" s="124" t="s">
        <v>35</v>
      </c>
      <c r="AG144" s="124" t="s">
        <v>35</v>
      </c>
      <c r="AH144" s="124" t="s">
        <v>35</v>
      </c>
      <c r="AI144" s="124" t="s">
        <v>35</v>
      </c>
      <c r="AJ144" s="124" t="s">
        <v>35</v>
      </c>
      <c r="AK144" s="124" t="s">
        <v>35</v>
      </c>
      <c r="AL144" s="124" t="s">
        <v>35</v>
      </c>
      <c r="AM144" s="115" t="s">
        <v>35</v>
      </c>
      <c r="AN144" s="71"/>
      <c r="AO144" s="71"/>
      <c r="AP144" s="71"/>
      <c r="AQ144" s="71"/>
      <c r="AR144" s="71"/>
      <c r="AS144" s="71"/>
      <c r="AT144" s="71"/>
      <c r="AU144" s="71"/>
      <c r="AV144" s="71"/>
      <c r="AW144" s="71"/>
      <c r="AX144" s="71"/>
      <c r="AY144" s="71"/>
      <c r="AZ144" s="402"/>
      <c r="BA144" s="1043" t="s">
        <v>108</v>
      </c>
      <c r="BB144" s="678" t="s">
        <v>64</v>
      </c>
      <c r="BC144" s="111" t="s">
        <v>35</v>
      </c>
      <c r="BD144" s="107" t="s">
        <v>35</v>
      </c>
      <c r="BE144" s="107" t="s">
        <v>35</v>
      </c>
      <c r="BF144" s="107" t="s">
        <v>35</v>
      </c>
      <c r="BG144" s="102" t="s">
        <v>35</v>
      </c>
      <c r="BH144" s="111" t="s">
        <v>35</v>
      </c>
      <c r="BI144" s="107" t="s">
        <v>35</v>
      </c>
      <c r="BJ144" s="107" t="s">
        <v>35</v>
      </c>
      <c r="BK144" s="107" t="s">
        <v>35</v>
      </c>
      <c r="BL144" s="102" t="s">
        <v>35</v>
      </c>
      <c r="BM144" s="111" t="s">
        <v>35</v>
      </c>
      <c r="BN144" s="107" t="s">
        <v>35</v>
      </c>
      <c r="BO144" s="107" t="s">
        <v>35</v>
      </c>
      <c r="BP144" s="107" t="s">
        <v>35</v>
      </c>
      <c r="BQ144" s="102" t="s">
        <v>35</v>
      </c>
      <c r="BR144" s="111" t="s">
        <v>35</v>
      </c>
      <c r="BS144" s="107" t="s">
        <v>35</v>
      </c>
      <c r="BT144" s="107" t="s">
        <v>35</v>
      </c>
      <c r="BU144" s="107" t="s">
        <v>35</v>
      </c>
      <c r="BV144" s="107" t="s">
        <v>35</v>
      </c>
      <c r="BW144" s="107" t="s">
        <v>35</v>
      </c>
      <c r="BX144" s="107" t="s">
        <v>35</v>
      </c>
      <c r="BY144" s="96" t="s">
        <v>35</v>
      </c>
      <c r="BZ144" s="96" t="s">
        <v>35</v>
      </c>
      <c r="CA144" s="96" t="s">
        <v>35</v>
      </c>
      <c r="CB144" s="96" t="s">
        <v>35</v>
      </c>
      <c r="CC144" s="96" t="s">
        <v>35</v>
      </c>
      <c r="CD144" s="96" t="s">
        <v>35</v>
      </c>
      <c r="CE144" s="96" t="s">
        <v>35</v>
      </c>
      <c r="CF144" s="96" t="s">
        <v>35</v>
      </c>
      <c r="CG144" s="96" t="s">
        <v>35</v>
      </c>
      <c r="CH144" s="96" t="s">
        <v>35</v>
      </c>
      <c r="CI144" s="96" t="s">
        <v>35</v>
      </c>
      <c r="CJ144" s="96" t="s">
        <v>35</v>
      </c>
      <c r="CK144" s="96" t="s">
        <v>35</v>
      </c>
      <c r="CL144" s="96" t="s">
        <v>35</v>
      </c>
      <c r="CM144" s="96" t="s">
        <v>35</v>
      </c>
      <c r="CN144" s="68"/>
      <c r="CO144" s="68"/>
      <c r="CP144" s="68"/>
      <c r="CQ144" s="68"/>
      <c r="CR144" s="68"/>
      <c r="CS144" s="68"/>
      <c r="CT144" s="68"/>
      <c r="CU144" s="68"/>
      <c r="CV144" s="68"/>
      <c r="CW144" s="68"/>
      <c r="CX144" s="68"/>
      <c r="CY144" s="68"/>
      <c r="CZ144" s="68"/>
    </row>
    <row r="145" s="365" customFormat="true" ht="15" customHeight="true" x14ac:dyDescent="0.2">
      <c r="A145" s="1056"/>
      <c r="B145" s="436" t="s">
        <v>65</v>
      </c>
      <c r="C145" s="127" t="s">
        <v>35</v>
      </c>
      <c r="D145" s="124" t="s">
        <v>35</v>
      </c>
      <c r="E145" s="124" t="s">
        <v>35</v>
      </c>
      <c r="F145" s="124" t="s">
        <v>35</v>
      </c>
      <c r="G145" s="121" t="s">
        <v>35</v>
      </c>
      <c r="H145" s="118" t="s">
        <v>35</v>
      </c>
      <c r="I145" s="124" t="s">
        <v>35</v>
      </c>
      <c r="J145" s="124" t="s">
        <v>35</v>
      </c>
      <c r="K145" s="124" t="s">
        <v>35</v>
      </c>
      <c r="L145" s="115" t="s">
        <v>35</v>
      </c>
      <c r="M145" s="127" t="s">
        <v>35</v>
      </c>
      <c r="N145" s="124" t="s">
        <v>35</v>
      </c>
      <c r="O145" s="124" t="s">
        <v>35</v>
      </c>
      <c r="P145" s="124" t="s">
        <v>35</v>
      </c>
      <c r="Q145" s="121" t="s">
        <v>35</v>
      </c>
      <c r="R145" s="118" t="s">
        <v>35</v>
      </c>
      <c r="S145" s="124" t="s">
        <v>35</v>
      </c>
      <c r="T145" s="124" t="s">
        <v>35</v>
      </c>
      <c r="U145" s="124" t="s">
        <v>35</v>
      </c>
      <c r="V145" s="124" t="s">
        <v>35</v>
      </c>
      <c r="W145" s="124" t="s">
        <v>35</v>
      </c>
      <c r="X145" s="124" t="s">
        <v>35</v>
      </c>
      <c r="Y145" s="124" t="s">
        <v>35</v>
      </c>
      <c r="Z145" s="124" t="s">
        <v>35</v>
      </c>
      <c r="AA145" s="124" t="s">
        <v>35</v>
      </c>
      <c r="AB145" s="124" t="s">
        <v>35</v>
      </c>
      <c r="AC145" s="124" t="s">
        <v>35</v>
      </c>
      <c r="AD145" s="124" t="s">
        <v>35</v>
      </c>
      <c r="AE145" s="124" t="s">
        <v>35</v>
      </c>
      <c r="AF145" s="124" t="s">
        <v>35</v>
      </c>
      <c r="AG145" s="124" t="s">
        <v>35</v>
      </c>
      <c r="AH145" s="124" t="s">
        <v>35</v>
      </c>
      <c r="AI145" s="124" t="s">
        <v>35</v>
      </c>
      <c r="AJ145" s="124" t="s">
        <v>35</v>
      </c>
      <c r="AK145" s="124" t="s">
        <v>35</v>
      </c>
      <c r="AL145" s="124" t="s">
        <v>35</v>
      </c>
      <c r="AM145" s="115" t="s">
        <v>35</v>
      </c>
      <c r="AN145" s="71"/>
      <c r="AO145" s="71"/>
      <c r="AP145" s="71"/>
      <c r="AQ145" s="71"/>
      <c r="AR145" s="71"/>
      <c r="AS145" s="71"/>
      <c r="AT145" s="71"/>
      <c r="AU145" s="71"/>
      <c r="AV145" s="71"/>
      <c r="AW145" s="71"/>
      <c r="AX145" s="71"/>
      <c r="AY145" s="71"/>
      <c r="AZ145" s="402"/>
      <c r="BA145" s="1043"/>
      <c r="BB145" s="678" t="s">
        <v>65</v>
      </c>
      <c r="BC145" s="111" t="s">
        <v>35</v>
      </c>
      <c r="BD145" s="107" t="s">
        <v>35</v>
      </c>
      <c r="BE145" s="107" t="s">
        <v>35</v>
      </c>
      <c r="BF145" s="107" t="s">
        <v>35</v>
      </c>
      <c r="BG145" s="102" t="s">
        <v>35</v>
      </c>
      <c r="BH145" s="111" t="s">
        <v>35</v>
      </c>
      <c r="BI145" s="107" t="s">
        <v>35</v>
      </c>
      <c r="BJ145" s="107" t="s">
        <v>35</v>
      </c>
      <c r="BK145" s="107" t="s">
        <v>35</v>
      </c>
      <c r="BL145" s="102" t="s">
        <v>35</v>
      </c>
      <c r="BM145" s="111" t="s">
        <v>35</v>
      </c>
      <c r="BN145" s="107" t="s">
        <v>35</v>
      </c>
      <c r="BO145" s="107" t="s">
        <v>35</v>
      </c>
      <c r="BP145" s="107" t="s">
        <v>35</v>
      </c>
      <c r="BQ145" s="102" t="s">
        <v>35</v>
      </c>
      <c r="BR145" s="111" t="s">
        <v>35</v>
      </c>
      <c r="BS145" s="107" t="s">
        <v>35</v>
      </c>
      <c r="BT145" s="107" t="s">
        <v>35</v>
      </c>
      <c r="BU145" s="107" t="s">
        <v>35</v>
      </c>
      <c r="BV145" s="107" t="s">
        <v>35</v>
      </c>
      <c r="BW145" s="107" t="s">
        <v>35</v>
      </c>
      <c r="BX145" s="107" t="s">
        <v>35</v>
      </c>
      <c r="BY145" s="96" t="s">
        <v>35</v>
      </c>
      <c r="BZ145" s="96" t="s">
        <v>35</v>
      </c>
      <c r="CA145" s="96" t="s">
        <v>35</v>
      </c>
      <c r="CB145" s="96" t="s">
        <v>35</v>
      </c>
      <c r="CC145" s="96" t="s">
        <v>35</v>
      </c>
      <c r="CD145" s="96" t="s">
        <v>35</v>
      </c>
      <c r="CE145" s="96" t="s">
        <v>35</v>
      </c>
      <c r="CF145" s="96" t="s">
        <v>35</v>
      </c>
      <c r="CG145" s="96" t="s">
        <v>35</v>
      </c>
      <c r="CH145" s="96" t="s">
        <v>35</v>
      </c>
      <c r="CI145" s="96" t="s">
        <v>35</v>
      </c>
      <c r="CJ145" s="96" t="s">
        <v>35</v>
      </c>
      <c r="CK145" s="96" t="s">
        <v>35</v>
      </c>
      <c r="CL145" s="96" t="s">
        <v>35</v>
      </c>
      <c r="CM145" s="96" t="s">
        <v>35</v>
      </c>
      <c r="CN145" s="68"/>
      <c r="CO145" s="68"/>
      <c r="CP145" s="68"/>
      <c r="CQ145" s="68"/>
      <c r="CR145" s="68"/>
      <c r="CS145" s="68"/>
      <c r="CT145" s="68"/>
      <c r="CU145" s="68"/>
      <c r="CV145" s="68"/>
      <c r="CW145" s="68"/>
      <c r="CX145" s="68"/>
      <c r="CY145" s="68"/>
      <c r="CZ145" s="68"/>
    </row>
    <row r="146" s="365" customFormat="true" ht="15" customHeight="true" x14ac:dyDescent="0.2">
      <c r="A146" s="1056"/>
      <c r="B146" s="436" t="s">
        <v>66</v>
      </c>
      <c r="C146" s="127" t="s">
        <v>35</v>
      </c>
      <c r="D146" s="124" t="s">
        <v>35</v>
      </c>
      <c r="E146" s="124" t="s">
        <v>35</v>
      </c>
      <c r="F146" s="124" t="s">
        <v>35</v>
      </c>
      <c r="G146" s="121" t="s">
        <v>35</v>
      </c>
      <c r="H146" s="118" t="s">
        <v>35</v>
      </c>
      <c r="I146" s="124" t="s">
        <v>35</v>
      </c>
      <c r="J146" s="124" t="s">
        <v>35</v>
      </c>
      <c r="K146" s="124" t="s">
        <v>35</v>
      </c>
      <c r="L146" s="115" t="s">
        <v>35</v>
      </c>
      <c r="M146" s="127" t="s">
        <v>35</v>
      </c>
      <c r="N146" s="124" t="s">
        <v>35</v>
      </c>
      <c r="O146" s="124" t="s">
        <v>35</v>
      </c>
      <c r="P146" s="124" t="s">
        <v>35</v>
      </c>
      <c r="Q146" s="121" t="s">
        <v>35</v>
      </c>
      <c r="R146" s="118" t="s">
        <v>35</v>
      </c>
      <c r="S146" s="124" t="s">
        <v>35</v>
      </c>
      <c r="T146" s="124" t="s">
        <v>35</v>
      </c>
      <c r="U146" s="124" t="s">
        <v>35</v>
      </c>
      <c r="V146" s="124" t="s">
        <v>35</v>
      </c>
      <c r="W146" s="124" t="s">
        <v>35</v>
      </c>
      <c r="X146" s="124" t="s">
        <v>35</v>
      </c>
      <c r="Y146" s="124" t="s">
        <v>35</v>
      </c>
      <c r="Z146" s="124" t="s">
        <v>35</v>
      </c>
      <c r="AA146" s="124" t="s">
        <v>35</v>
      </c>
      <c r="AB146" s="124" t="s">
        <v>35</v>
      </c>
      <c r="AC146" s="124" t="s">
        <v>35</v>
      </c>
      <c r="AD146" s="124" t="s">
        <v>35</v>
      </c>
      <c r="AE146" s="124" t="s">
        <v>35</v>
      </c>
      <c r="AF146" s="124" t="s">
        <v>35</v>
      </c>
      <c r="AG146" s="124" t="s">
        <v>35</v>
      </c>
      <c r="AH146" s="124" t="s">
        <v>35</v>
      </c>
      <c r="AI146" s="124" t="s">
        <v>35</v>
      </c>
      <c r="AJ146" s="124" t="s">
        <v>35</v>
      </c>
      <c r="AK146" s="124" t="s">
        <v>35</v>
      </c>
      <c r="AL146" s="124" t="s">
        <v>35</v>
      </c>
      <c r="AM146" s="115" t="s">
        <v>35</v>
      </c>
      <c r="AN146" s="71"/>
      <c r="AO146" s="71"/>
      <c r="AP146" s="71"/>
      <c r="AQ146" s="71"/>
      <c r="AR146" s="71"/>
      <c r="AS146" s="71"/>
      <c r="AT146" s="71"/>
      <c r="AU146" s="71"/>
      <c r="AV146" s="71"/>
      <c r="AW146" s="71"/>
      <c r="AX146" s="71"/>
      <c r="AY146" s="71"/>
      <c r="AZ146" s="402"/>
      <c r="BA146" s="1043"/>
      <c r="BB146" s="678" t="s">
        <v>66</v>
      </c>
      <c r="BC146" s="111" t="s">
        <v>35</v>
      </c>
      <c r="BD146" s="107" t="s">
        <v>35</v>
      </c>
      <c r="BE146" s="107" t="s">
        <v>35</v>
      </c>
      <c r="BF146" s="107" t="s">
        <v>35</v>
      </c>
      <c r="BG146" s="102" t="s">
        <v>35</v>
      </c>
      <c r="BH146" s="111" t="s">
        <v>35</v>
      </c>
      <c r="BI146" s="107" t="s">
        <v>35</v>
      </c>
      <c r="BJ146" s="107" t="s">
        <v>35</v>
      </c>
      <c r="BK146" s="107" t="s">
        <v>35</v>
      </c>
      <c r="BL146" s="102" t="s">
        <v>35</v>
      </c>
      <c r="BM146" s="111" t="s">
        <v>35</v>
      </c>
      <c r="BN146" s="107" t="s">
        <v>35</v>
      </c>
      <c r="BO146" s="107" t="s">
        <v>35</v>
      </c>
      <c r="BP146" s="107" t="s">
        <v>35</v>
      </c>
      <c r="BQ146" s="102" t="s">
        <v>35</v>
      </c>
      <c r="BR146" s="111" t="s">
        <v>35</v>
      </c>
      <c r="BS146" s="107" t="s">
        <v>35</v>
      </c>
      <c r="BT146" s="107" t="s">
        <v>35</v>
      </c>
      <c r="BU146" s="107" t="s">
        <v>35</v>
      </c>
      <c r="BV146" s="107" t="s">
        <v>35</v>
      </c>
      <c r="BW146" s="107" t="s">
        <v>35</v>
      </c>
      <c r="BX146" s="107" t="s">
        <v>35</v>
      </c>
      <c r="BY146" s="96" t="s">
        <v>35</v>
      </c>
      <c r="BZ146" s="96" t="s">
        <v>35</v>
      </c>
      <c r="CA146" s="96" t="s">
        <v>35</v>
      </c>
      <c r="CB146" s="96" t="s">
        <v>35</v>
      </c>
      <c r="CC146" s="96" t="s">
        <v>35</v>
      </c>
      <c r="CD146" s="96" t="s">
        <v>35</v>
      </c>
      <c r="CE146" s="96" t="s">
        <v>35</v>
      </c>
      <c r="CF146" s="96" t="s">
        <v>35</v>
      </c>
      <c r="CG146" s="96" t="s">
        <v>35</v>
      </c>
      <c r="CH146" s="96" t="s">
        <v>35</v>
      </c>
      <c r="CI146" s="96" t="s">
        <v>35</v>
      </c>
      <c r="CJ146" s="96" t="s">
        <v>35</v>
      </c>
      <c r="CK146" s="96" t="s">
        <v>35</v>
      </c>
      <c r="CL146" s="96" t="s">
        <v>35</v>
      </c>
      <c r="CM146" s="96" t="s">
        <v>35</v>
      </c>
      <c r="CN146" s="68"/>
      <c r="CO146" s="68"/>
      <c r="CP146" s="68"/>
      <c r="CQ146" s="68"/>
      <c r="CR146" s="68"/>
      <c r="CS146" s="68"/>
      <c r="CT146" s="68"/>
      <c r="CU146" s="68"/>
      <c r="CV146" s="68"/>
      <c r="CW146" s="68"/>
      <c r="CX146" s="68"/>
      <c r="CY146" s="68"/>
      <c r="CZ146" s="68"/>
    </row>
    <row r="147" s="365" customFormat="true" ht="15" customHeight="true" x14ac:dyDescent="0.2">
      <c r="A147" s="1056"/>
      <c r="B147" s="436" t="s">
        <v>67</v>
      </c>
      <c r="C147" s="127" t="s">
        <v>35</v>
      </c>
      <c r="D147" s="124" t="s">
        <v>35</v>
      </c>
      <c r="E147" s="124" t="s">
        <v>35</v>
      </c>
      <c r="F147" s="124" t="s">
        <v>35</v>
      </c>
      <c r="G147" s="121" t="s">
        <v>35</v>
      </c>
      <c r="H147" s="118" t="s">
        <v>35</v>
      </c>
      <c r="I147" s="124" t="s">
        <v>35</v>
      </c>
      <c r="J147" s="124" t="s">
        <v>35</v>
      </c>
      <c r="K147" s="124" t="s">
        <v>35</v>
      </c>
      <c r="L147" s="115" t="s">
        <v>35</v>
      </c>
      <c r="M147" s="127" t="s">
        <v>35</v>
      </c>
      <c r="N147" s="124" t="s">
        <v>35</v>
      </c>
      <c r="O147" s="124" t="s">
        <v>35</v>
      </c>
      <c r="P147" s="124" t="s">
        <v>35</v>
      </c>
      <c r="Q147" s="121" t="s">
        <v>35</v>
      </c>
      <c r="R147" s="118" t="s">
        <v>35</v>
      </c>
      <c r="S147" s="124" t="s">
        <v>35</v>
      </c>
      <c r="T147" s="124" t="s">
        <v>35</v>
      </c>
      <c r="U147" s="124" t="s">
        <v>35</v>
      </c>
      <c r="V147" s="124" t="s">
        <v>35</v>
      </c>
      <c r="W147" s="124" t="s">
        <v>35</v>
      </c>
      <c r="X147" s="124" t="s">
        <v>35</v>
      </c>
      <c r="Y147" s="124" t="s">
        <v>35</v>
      </c>
      <c r="Z147" s="124" t="s">
        <v>35</v>
      </c>
      <c r="AA147" s="124" t="s">
        <v>35</v>
      </c>
      <c r="AB147" s="124" t="s">
        <v>35</v>
      </c>
      <c r="AC147" s="124" t="s">
        <v>35</v>
      </c>
      <c r="AD147" s="124" t="s">
        <v>35</v>
      </c>
      <c r="AE147" s="124" t="s">
        <v>35</v>
      </c>
      <c r="AF147" s="124" t="s">
        <v>35</v>
      </c>
      <c r="AG147" s="124" t="s">
        <v>35</v>
      </c>
      <c r="AH147" s="124" t="s">
        <v>35</v>
      </c>
      <c r="AI147" s="124" t="s">
        <v>35</v>
      </c>
      <c r="AJ147" s="124" t="s">
        <v>35</v>
      </c>
      <c r="AK147" s="124" t="s">
        <v>35</v>
      </c>
      <c r="AL147" s="124" t="s">
        <v>35</v>
      </c>
      <c r="AM147" s="115" t="s">
        <v>35</v>
      </c>
      <c r="AN147" s="71"/>
      <c r="AO147" s="71"/>
      <c r="AP147" s="71"/>
      <c r="AQ147" s="71"/>
      <c r="AR147" s="71"/>
      <c r="AS147" s="71"/>
      <c r="AT147" s="71"/>
      <c r="AU147" s="71"/>
      <c r="AV147" s="71"/>
      <c r="AW147" s="71"/>
      <c r="AX147" s="71"/>
      <c r="AY147" s="71"/>
      <c r="AZ147" s="402"/>
      <c r="BA147" s="1043"/>
      <c r="BB147" s="678" t="s">
        <v>67</v>
      </c>
      <c r="BC147" s="111" t="s">
        <v>35</v>
      </c>
      <c r="BD147" s="107" t="s">
        <v>35</v>
      </c>
      <c r="BE147" s="107" t="s">
        <v>35</v>
      </c>
      <c r="BF147" s="107" t="s">
        <v>35</v>
      </c>
      <c r="BG147" s="102" t="s">
        <v>35</v>
      </c>
      <c r="BH147" s="111" t="s">
        <v>35</v>
      </c>
      <c r="BI147" s="107" t="s">
        <v>35</v>
      </c>
      <c r="BJ147" s="107" t="s">
        <v>35</v>
      </c>
      <c r="BK147" s="107" t="s">
        <v>35</v>
      </c>
      <c r="BL147" s="102" t="s">
        <v>35</v>
      </c>
      <c r="BM147" s="111" t="s">
        <v>35</v>
      </c>
      <c r="BN147" s="107" t="s">
        <v>35</v>
      </c>
      <c r="BO147" s="107" t="s">
        <v>35</v>
      </c>
      <c r="BP147" s="107" t="s">
        <v>35</v>
      </c>
      <c r="BQ147" s="102" t="s">
        <v>35</v>
      </c>
      <c r="BR147" s="111" t="s">
        <v>35</v>
      </c>
      <c r="BS147" s="107" t="s">
        <v>35</v>
      </c>
      <c r="BT147" s="107" t="s">
        <v>35</v>
      </c>
      <c r="BU147" s="107" t="s">
        <v>35</v>
      </c>
      <c r="BV147" s="107" t="s">
        <v>35</v>
      </c>
      <c r="BW147" s="107" t="s">
        <v>35</v>
      </c>
      <c r="BX147" s="107" t="s">
        <v>35</v>
      </c>
      <c r="BY147" s="96" t="s">
        <v>35</v>
      </c>
      <c r="BZ147" s="96" t="s">
        <v>35</v>
      </c>
      <c r="CA147" s="96" t="s">
        <v>35</v>
      </c>
      <c r="CB147" s="96" t="s">
        <v>35</v>
      </c>
      <c r="CC147" s="96" t="s">
        <v>35</v>
      </c>
      <c r="CD147" s="96" t="s">
        <v>35</v>
      </c>
      <c r="CE147" s="96" t="s">
        <v>35</v>
      </c>
      <c r="CF147" s="96" t="s">
        <v>35</v>
      </c>
      <c r="CG147" s="96" t="s">
        <v>35</v>
      </c>
      <c r="CH147" s="96" t="s">
        <v>35</v>
      </c>
      <c r="CI147" s="96" t="s">
        <v>35</v>
      </c>
      <c r="CJ147" s="96" t="s">
        <v>35</v>
      </c>
      <c r="CK147" s="96" t="s">
        <v>35</v>
      </c>
      <c r="CL147" s="96" t="s">
        <v>35</v>
      </c>
      <c r="CM147" s="96" t="s">
        <v>35</v>
      </c>
      <c r="CN147" s="68"/>
      <c r="CO147" s="68"/>
      <c r="CP147" s="68"/>
      <c r="CQ147" s="68"/>
      <c r="CR147" s="68"/>
      <c r="CS147" s="68"/>
      <c r="CT147" s="68"/>
      <c r="CU147" s="68"/>
      <c r="CV147" s="68"/>
      <c r="CW147" s="68"/>
      <c r="CX147" s="68"/>
      <c r="CY147" s="68"/>
      <c r="CZ147" s="68"/>
    </row>
    <row r="148" s="365" customFormat="true" ht="15" customHeight="true" x14ac:dyDescent="0.2">
      <c r="A148" s="1056" t="s">
        <v>109</v>
      </c>
      <c r="B148" s="436" t="s">
        <v>49</v>
      </c>
      <c r="C148" s="217">
        <v>1.5498679846924348</v>
      </c>
      <c r="D148" s="216">
        <v>2.9824885305114428</v>
      </c>
      <c r="E148" s="216">
        <v>3.2827480102215247</v>
      </c>
      <c r="F148" s="216">
        <v>7.3479360680069856</v>
      </c>
      <c r="G148" s="215">
        <v>17.447635473297943</v>
      </c>
      <c r="H148" s="205">
        <v>8.4799552690365871</v>
      </c>
      <c r="I148" s="216">
        <v>21.162109738286734</v>
      </c>
      <c r="J148" s="216">
        <v>23.470586844353317</v>
      </c>
      <c r="K148" s="216">
        <v>24.926502750038232</v>
      </c>
      <c r="L148" s="209">
        <v>30.827964246796569</v>
      </c>
      <c r="M148" s="217">
        <v>1.4366995637855411</v>
      </c>
      <c r="N148" s="216">
        <v>2.31114135762656</v>
      </c>
      <c r="O148" s="216">
        <v>3.7433296565566176</v>
      </c>
      <c r="P148" s="216">
        <v>5.7310237899002239</v>
      </c>
      <c r="Q148" s="215">
        <v>12.21263396841036</v>
      </c>
      <c r="R148" s="205">
        <v>17.799190087189213</v>
      </c>
      <c r="S148" s="216">
        <v>8.678972303838659</v>
      </c>
      <c r="T148" s="216">
        <v>15.022457320527344</v>
      </c>
      <c r="U148" s="216">
        <v>7.1313044437304356</v>
      </c>
      <c r="V148" s="216">
        <v>1.3234571895675316</v>
      </c>
      <c r="W148" s="216">
        <v>3.6645651623807085</v>
      </c>
      <c r="X148" s="216">
        <v>5.5915036316848878</v>
      </c>
      <c r="Y148" s="216">
        <v>0.19440719328159867</v>
      </c>
      <c r="Z148" s="216">
        <v>12.195629231049914</v>
      </c>
      <c r="AA148" s="216">
        <v>0.32407213624645281</v>
      </c>
      <c r="AB148" s="216">
        <v>7.2407256160271816</v>
      </c>
      <c r="AC148" s="216">
        <v>1.1222243273675703</v>
      </c>
      <c r="AD148" s="216">
        <v>8.4378685497297248</v>
      </c>
      <c r="AE148" s="216">
        <v>1.5094091955280429</v>
      </c>
      <c r="AF148" s="216">
        <v>2.6165002388333529</v>
      </c>
      <c r="AG148" s="216">
        <v>2.5189180149507386</v>
      </c>
      <c r="AH148" s="216">
        <v>0</v>
      </c>
      <c r="AI148" s="216">
        <v>2.3647062383262747</v>
      </c>
      <c r="AJ148" s="216">
        <v>6.4112167067429047</v>
      </c>
      <c r="AK148" s="216">
        <v>3.9959428394155116</v>
      </c>
      <c r="AL148" s="216">
        <v>11.95810817317127</v>
      </c>
      <c r="AM148" s="209">
        <v>1.7560882794735448</v>
      </c>
      <c r="AN148" s="70"/>
      <c r="AO148" s="70"/>
      <c r="AP148" s="70"/>
      <c r="AQ148" s="70"/>
      <c r="AR148" s="70"/>
      <c r="AS148" s="70"/>
      <c r="AT148" s="70"/>
      <c r="AU148" s="70"/>
      <c r="AV148" s="70"/>
      <c r="AW148" s="70"/>
      <c r="AX148" s="70"/>
      <c r="AY148" s="70"/>
      <c r="AZ148" s="402"/>
      <c r="BA148" s="1043" t="s">
        <v>109</v>
      </c>
      <c r="BB148" s="678" t="s">
        <v>49</v>
      </c>
      <c r="BC148" s="111" t="s">
        <v>35</v>
      </c>
      <c r="BD148" s="107" t="s">
        <v>35</v>
      </c>
      <c r="BE148" s="107" t="s">
        <v>35</v>
      </c>
      <c r="BF148" s="107" t="s">
        <v>35</v>
      </c>
      <c r="BG148" s="102" t="s">
        <v>35</v>
      </c>
      <c r="BH148" s="111" t="s">
        <v>35</v>
      </c>
      <c r="BI148" s="107" t="s">
        <v>35</v>
      </c>
      <c r="BJ148" s="107" t="s">
        <v>35</v>
      </c>
      <c r="BK148" s="107" t="s">
        <v>35</v>
      </c>
      <c r="BL148" s="102" t="s">
        <v>35</v>
      </c>
      <c r="BM148" s="111" t="s">
        <v>35</v>
      </c>
      <c r="BN148" s="107" t="s">
        <v>35</v>
      </c>
      <c r="BO148" s="107" t="s">
        <v>35</v>
      </c>
      <c r="BP148" s="107" t="s">
        <v>35</v>
      </c>
      <c r="BQ148" s="102" t="s">
        <v>35</v>
      </c>
      <c r="BR148" s="111" t="s">
        <v>35</v>
      </c>
      <c r="BS148" s="107" t="s">
        <v>35</v>
      </c>
      <c r="BT148" s="107" t="s">
        <v>35</v>
      </c>
      <c r="BU148" s="107" t="s">
        <v>35</v>
      </c>
      <c r="BV148" s="107" t="s">
        <v>35</v>
      </c>
      <c r="BW148" s="107" t="s">
        <v>35</v>
      </c>
      <c r="BX148" s="107" t="s">
        <v>35</v>
      </c>
      <c r="BY148" s="96" t="s">
        <v>35</v>
      </c>
      <c r="BZ148" s="96" t="s">
        <v>35</v>
      </c>
      <c r="CA148" s="96" t="s">
        <v>35</v>
      </c>
      <c r="CB148" s="96" t="s">
        <v>35</v>
      </c>
      <c r="CC148" s="96" t="s">
        <v>35</v>
      </c>
      <c r="CD148" s="96" t="s">
        <v>35</v>
      </c>
      <c r="CE148" s="96" t="s">
        <v>35</v>
      </c>
      <c r="CF148" s="96" t="s">
        <v>35</v>
      </c>
      <c r="CG148" s="96" t="s">
        <v>35</v>
      </c>
      <c r="CH148" s="96" t="s">
        <v>35</v>
      </c>
      <c r="CI148" s="96" t="s">
        <v>35</v>
      </c>
      <c r="CJ148" s="96" t="s">
        <v>35</v>
      </c>
      <c r="CK148" s="96" t="s">
        <v>35</v>
      </c>
      <c r="CL148" s="96" t="s">
        <v>35</v>
      </c>
      <c r="CM148" s="96" t="s">
        <v>35</v>
      </c>
      <c r="CN148" s="68"/>
      <c r="CO148" s="68"/>
      <c r="CP148" s="68"/>
      <c r="CQ148" s="68"/>
      <c r="CR148" s="68"/>
      <c r="CS148" s="68"/>
      <c r="CT148" s="68"/>
      <c r="CU148" s="68"/>
      <c r="CV148" s="68"/>
      <c r="CW148" s="68"/>
      <c r="CX148" s="68"/>
      <c r="CY148" s="68"/>
      <c r="CZ148" s="68"/>
    </row>
    <row r="149" s="365" customFormat="true" ht="15" customHeight="true" x14ac:dyDescent="0.2">
      <c r="A149" s="1056"/>
      <c r="B149" s="436" t="s">
        <v>48</v>
      </c>
      <c r="C149" s="217">
        <v>0.88345632244905203</v>
      </c>
      <c r="D149" s="216">
        <v>0.79941100482984562</v>
      </c>
      <c r="E149" s="216">
        <v>1.3444321146123956</v>
      </c>
      <c r="F149" s="216">
        <v>3.581808371564092</v>
      </c>
      <c r="G149" s="215">
        <v>12.659526040018665</v>
      </c>
      <c r="H149" s="205">
        <v>1.3438400808335482</v>
      </c>
      <c r="I149" s="216">
        <v>2.5715156493917544</v>
      </c>
      <c r="J149" s="216">
        <v>6.7320136625413971</v>
      </c>
      <c r="K149" s="216">
        <v>16.336795124849825</v>
      </c>
      <c r="L149" s="209">
        <v>33.676818819978074</v>
      </c>
      <c r="M149" s="217">
        <v>0.71329749461020686</v>
      </c>
      <c r="N149" s="216">
        <v>1.0340763539598135</v>
      </c>
      <c r="O149" s="216">
        <v>1.2557104724816912</v>
      </c>
      <c r="P149" s="216">
        <v>2.5184403372201696</v>
      </c>
      <c r="Q149" s="215">
        <v>9.8490694402105134</v>
      </c>
      <c r="R149" s="205">
        <v>3.505128665346513</v>
      </c>
      <c r="S149" s="216">
        <v>3.4408779747983225</v>
      </c>
      <c r="T149" s="216">
        <v>10.98553750924515</v>
      </c>
      <c r="U149" s="216">
        <v>5.7724049127358619</v>
      </c>
      <c r="V149" s="216">
        <v>0.63575018842299336</v>
      </c>
      <c r="W149" s="216">
        <v>2.1894684210841935</v>
      </c>
      <c r="X149" s="216">
        <v>4.3669407793650201</v>
      </c>
      <c r="Y149" s="216">
        <v>0.66899210656000763</v>
      </c>
      <c r="Z149" s="216">
        <v>6.2759699773612354</v>
      </c>
      <c r="AA149" s="216">
        <v>1.0639998174637015</v>
      </c>
      <c r="AB149" s="216">
        <v>2.248067761290431</v>
      </c>
      <c r="AC149" s="216">
        <v>0</v>
      </c>
      <c r="AD149" s="216">
        <v>4.9485709078557392</v>
      </c>
      <c r="AE149" s="216">
        <v>1.7357542874283642</v>
      </c>
      <c r="AF149" s="216">
        <v>1.5477888736760683</v>
      </c>
      <c r="AG149" s="216">
        <v>2.4187851419151332</v>
      </c>
      <c r="AH149" s="216">
        <v>0</v>
      </c>
      <c r="AI149" s="216">
        <v>1.7660925458708872</v>
      </c>
      <c r="AJ149" s="216">
        <v>5.636359022732937</v>
      </c>
      <c r="AK149" s="216">
        <v>0.7591969102214704</v>
      </c>
      <c r="AL149" s="216">
        <v>9.9313361294320739</v>
      </c>
      <c r="AM149" s="209">
        <v>1.5435969050621428</v>
      </c>
      <c r="AN149" s="70"/>
      <c r="AO149" s="70"/>
      <c r="AP149" s="70"/>
      <c r="AQ149" s="70"/>
      <c r="AR149" s="70"/>
      <c r="AS149" s="70"/>
      <c r="AT149" s="70"/>
      <c r="AU149" s="70"/>
      <c r="AV149" s="70"/>
      <c r="AW149" s="70"/>
      <c r="AX149" s="70"/>
      <c r="AY149" s="70"/>
      <c r="AZ149" s="402"/>
      <c r="BA149" s="1043"/>
      <c r="BB149" s="678" t="s">
        <v>48</v>
      </c>
      <c r="BC149" s="111" t="s">
        <v>35</v>
      </c>
      <c r="BD149" s="107" t="s">
        <v>35</v>
      </c>
      <c r="BE149" s="107" t="s">
        <v>35</v>
      </c>
      <c r="BF149" s="107" t="s">
        <v>35</v>
      </c>
      <c r="BG149" s="102" t="s">
        <v>35</v>
      </c>
      <c r="BH149" s="111" t="s">
        <v>35</v>
      </c>
      <c r="BI149" s="107" t="s">
        <v>35</v>
      </c>
      <c r="BJ149" s="107" t="s">
        <v>35</v>
      </c>
      <c r="BK149" s="107" t="s">
        <v>35</v>
      </c>
      <c r="BL149" s="102" t="s">
        <v>35</v>
      </c>
      <c r="BM149" s="111" t="s">
        <v>35</v>
      </c>
      <c r="BN149" s="107" t="s">
        <v>35</v>
      </c>
      <c r="BO149" s="107" t="s">
        <v>35</v>
      </c>
      <c r="BP149" s="107" t="s">
        <v>35</v>
      </c>
      <c r="BQ149" s="102" t="s">
        <v>35</v>
      </c>
      <c r="BR149" s="111" t="s">
        <v>35</v>
      </c>
      <c r="BS149" s="107" t="s">
        <v>35</v>
      </c>
      <c r="BT149" s="107" t="s">
        <v>35</v>
      </c>
      <c r="BU149" s="107" t="s">
        <v>35</v>
      </c>
      <c r="BV149" s="107" t="s">
        <v>35</v>
      </c>
      <c r="BW149" s="107" t="s">
        <v>35</v>
      </c>
      <c r="BX149" s="107" t="s">
        <v>35</v>
      </c>
      <c r="BY149" s="96" t="s">
        <v>35</v>
      </c>
      <c r="BZ149" s="96" t="s">
        <v>35</v>
      </c>
      <c r="CA149" s="96" t="s">
        <v>35</v>
      </c>
      <c r="CB149" s="96" t="s">
        <v>35</v>
      </c>
      <c r="CC149" s="96" t="s">
        <v>35</v>
      </c>
      <c r="CD149" s="96" t="s">
        <v>35</v>
      </c>
      <c r="CE149" s="96" t="s">
        <v>35</v>
      </c>
      <c r="CF149" s="96" t="s">
        <v>35</v>
      </c>
      <c r="CG149" s="96" t="s">
        <v>35</v>
      </c>
      <c r="CH149" s="96" t="s">
        <v>35</v>
      </c>
      <c r="CI149" s="96" t="s">
        <v>35</v>
      </c>
      <c r="CJ149" s="96" t="s">
        <v>35</v>
      </c>
      <c r="CK149" s="96" t="s">
        <v>35</v>
      </c>
      <c r="CL149" s="96" t="s">
        <v>35</v>
      </c>
      <c r="CM149" s="96" t="s">
        <v>35</v>
      </c>
      <c r="CN149" s="68"/>
      <c r="CO149" s="68"/>
      <c r="CP149" s="68"/>
      <c r="CQ149" s="68"/>
      <c r="CR149" s="68"/>
      <c r="CS149" s="68"/>
      <c r="CT149" s="68"/>
      <c r="CU149" s="68"/>
      <c r="CV149" s="68"/>
      <c r="CW149" s="68"/>
      <c r="CX149" s="68"/>
      <c r="CY149" s="68"/>
      <c r="CZ149" s="68"/>
    </row>
    <row r="150" s="365" customFormat="true" ht="15" customHeight="true" x14ac:dyDescent="0.2">
      <c r="A150" s="1056"/>
      <c r="B150" s="436" t="s">
        <v>111</v>
      </c>
      <c r="C150" s="217">
        <v>97.566675692858524</v>
      </c>
      <c r="D150" s="216">
        <v>96.218100464658789</v>
      </c>
      <c r="E150" s="216">
        <v>95.372819875166087</v>
      </c>
      <c r="F150" s="216">
        <v>89.070255560429047</v>
      </c>
      <c r="G150" s="215">
        <v>69.892838486683374</v>
      </c>
      <c r="H150" s="205">
        <v>90.176204650129904</v>
      </c>
      <c r="I150" s="216">
        <v>76.26637461232157</v>
      </c>
      <c r="J150" s="216">
        <v>69.797399493105218</v>
      </c>
      <c r="K150" s="216">
        <v>58.736702125111876</v>
      </c>
      <c r="L150" s="209">
        <v>35.495216933225343</v>
      </c>
      <c r="M150" s="217">
        <v>97.850002941604259</v>
      </c>
      <c r="N150" s="216">
        <v>96.654782288413628</v>
      </c>
      <c r="O150" s="216">
        <v>95.000959870961765</v>
      </c>
      <c r="P150" s="216">
        <v>91.750535872879638</v>
      </c>
      <c r="Q150" s="215">
        <v>77.938296591379341</v>
      </c>
      <c r="R150" s="205">
        <v>78.695681247464194</v>
      </c>
      <c r="S150" s="216">
        <v>87.880149721362997</v>
      </c>
      <c r="T150" s="216">
        <v>73.992005170227515</v>
      </c>
      <c r="U150" s="216">
        <v>87.09629064353372</v>
      </c>
      <c r="V150" s="216">
        <v>98.040792622009505</v>
      </c>
      <c r="W150" s="216">
        <v>94.145966416535174</v>
      </c>
      <c r="X150" s="216">
        <v>90.041555588949848</v>
      </c>
      <c r="Y150" s="216">
        <v>99.136600700158397</v>
      </c>
      <c r="Z150" s="216">
        <v>81.52840079158878</v>
      </c>
      <c r="AA150" s="216">
        <v>98.611928046289833</v>
      </c>
      <c r="AB150" s="216">
        <v>90.511206622682337</v>
      </c>
      <c r="AC150" s="216">
        <v>98.877775672632438</v>
      </c>
      <c r="AD150" s="216">
        <v>86.613560542414518</v>
      </c>
      <c r="AE150" s="216">
        <v>96.754836517043572</v>
      </c>
      <c r="AF150" s="216">
        <v>95.835710887490578</v>
      </c>
      <c r="AG150" s="216">
        <v>95.062296843134149</v>
      </c>
      <c r="AH150" s="216">
        <v>100</v>
      </c>
      <c r="AI150" s="216">
        <v>95.86920121580286</v>
      </c>
      <c r="AJ150" s="216">
        <v>87.952424270524148</v>
      </c>
      <c r="AK150" s="216">
        <v>95.244860250363075</v>
      </c>
      <c r="AL150" s="216">
        <v>78.110555697396634</v>
      </c>
      <c r="AM150" s="209">
        <v>96.700314815464338</v>
      </c>
      <c r="AN150" s="70"/>
      <c r="AO150" s="70"/>
      <c r="AP150" s="70"/>
      <c r="AQ150" s="70"/>
      <c r="AR150" s="70"/>
      <c r="AS150" s="70"/>
      <c r="AT150" s="70"/>
      <c r="AU150" s="70"/>
      <c r="AV150" s="70"/>
      <c r="AW150" s="70"/>
      <c r="AX150" s="70"/>
      <c r="AY150" s="70"/>
      <c r="AZ150" s="402"/>
      <c r="BA150" s="1043"/>
      <c r="BB150" s="678" t="s">
        <v>111</v>
      </c>
      <c r="BC150" s="111" t="s">
        <v>35</v>
      </c>
      <c r="BD150" s="107" t="s">
        <v>35</v>
      </c>
      <c r="BE150" s="107" t="s">
        <v>35</v>
      </c>
      <c r="BF150" s="107" t="s">
        <v>35</v>
      </c>
      <c r="BG150" s="102" t="s">
        <v>35</v>
      </c>
      <c r="BH150" s="111" t="s">
        <v>35</v>
      </c>
      <c r="BI150" s="107" t="s">
        <v>35</v>
      </c>
      <c r="BJ150" s="107" t="s">
        <v>35</v>
      </c>
      <c r="BK150" s="107" t="s">
        <v>35</v>
      </c>
      <c r="BL150" s="102" t="s">
        <v>35</v>
      </c>
      <c r="BM150" s="111" t="s">
        <v>35</v>
      </c>
      <c r="BN150" s="107" t="s">
        <v>35</v>
      </c>
      <c r="BO150" s="107" t="s">
        <v>35</v>
      </c>
      <c r="BP150" s="107" t="s">
        <v>35</v>
      </c>
      <c r="BQ150" s="102" t="s">
        <v>35</v>
      </c>
      <c r="BR150" s="111" t="s">
        <v>35</v>
      </c>
      <c r="BS150" s="107" t="s">
        <v>35</v>
      </c>
      <c r="BT150" s="107" t="s">
        <v>35</v>
      </c>
      <c r="BU150" s="107" t="s">
        <v>35</v>
      </c>
      <c r="BV150" s="107" t="s">
        <v>35</v>
      </c>
      <c r="BW150" s="107" t="s">
        <v>35</v>
      </c>
      <c r="BX150" s="107" t="s">
        <v>35</v>
      </c>
      <c r="BY150" s="96" t="s">
        <v>35</v>
      </c>
      <c r="BZ150" s="96" t="s">
        <v>35</v>
      </c>
      <c r="CA150" s="96" t="s">
        <v>35</v>
      </c>
      <c r="CB150" s="96" t="s">
        <v>35</v>
      </c>
      <c r="CC150" s="96" t="s">
        <v>35</v>
      </c>
      <c r="CD150" s="96" t="s">
        <v>35</v>
      </c>
      <c r="CE150" s="96" t="s">
        <v>35</v>
      </c>
      <c r="CF150" s="96" t="s">
        <v>35</v>
      </c>
      <c r="CG150" s="96" t="s">
        <v>35</v>
      </c>
      <c r="CH150" s="96" t="s">
        <v>35</v>
      </c>
      <c r="CI150" s="96" t="s">
        <v>35</v>
      </c>
      <c r="CJ150" s="96" t="s">
        <v>35</v>
      </c>
      <c r="CK150" s="96" t="s">
        <v>35</v>
      </c>
      <c r="CL150" s="96" t="s">
        <v>35</v>
      </c>
      <c r="CM150" s="96" t="s">
        <v>35</v>
      </c>
      <c r="CN150" s="68"/>
      <c r="CO150" s="68"/>
      <c r="CP150" s="68"/>
      <c r="CQ150" s="68"/>
      <c r="CR150" s="68"/>
      <c r="CS150" s="68"/>
      <c r="CT150" s="68"/>
      <c r="CU150" s="68"/>
      <c r="CV150" s="68"/>
      <c r="CW150" s="68"/>
      <c r="CX150" s="68"/>
      <c r="CY150" s="68"/>
      <c r="CZ150" s="68"/>
    </row>
    <row r="151" s="365" customFormat="true" ht="15" customHeight="true" x14ac:dyDescent="0.2">
      <c r="A151" s="1056" t="s">
        <v>110</v>
      </c>
      <c r="B151" s="436" t="s">
        <v>49</v>
      </c>
      <c r="C151" s="217">
        <v>65.003487694517318</v>
      </c>
      <c r="D151" s="216">
        <v>76.98584257314532</v>
      </c>
      <c r="E151" s="216">
        <v>64.434925328876886</v>
      </c>
      <c r="F151" s="216">
        <v>64.875231215305845</v>
      </c>
      <c r="G151" s="215">
        <v>61.80374965229479</v>
      </c>
      <c r="H151" s="205">
        <v>79.794897105552764</v>
      </c>
      <c r="I151" s="216">
        <v>79.156009647045096</v>
      </c>
      <c r="J151" s="216">
        <v>74.428216432173627</v>
      </c>
      <c r="K151" s="216">
        <v>65.463876108830704</v>
      </c>
      <c r="L151" s="209">
        <v>51.443670559574741</v>
      </c>
      <c r="M151" s="217">
        <v>65.785462453582269</v>
      </c>
      <c r="N151" s="216">
        <v>74.937161007155538</v>
      </c>
      <c r="O151" s="216">
        <v>67.980854049310068</v>
      </c>
      <c r="P151" s="216">
        <v>63.222458399078299</v>
      </c>
      <c r="Q151" s="215">
        <v>60.376631670440993</v>
      </c>
      <c r="R151" s="205">
        <v>75.158542947136027</v>
      </c>
      <c r="S151" s="216">
        <v>61.44568114915905</v>
      </c>
      <c r="T151" s="216">
        <v>60.727433556566091</v>
      </c>
      <c r="U151" s="216">
        <v>57.479108701852233</v>
      </c>
      <c r="V151" s="216">
        <v>69.929840075997504</v>
      </c>
      <c r="W151" s="216">
        <v>68.877750249538792</v>
      </c>
      <c r="X151" s="216">
        <v>66.099947963883892</v>
      </c>
      <c r="Y151" s="216">
        <v>65.26743808142173</v>
      </c>
      <c r="Z151" s="216">
        <v>69.908727632130578</v>
      </c>
      <c r="AA151" s="216">
        <v>41.491024904492086</v>
      </c>
      <c r="AB151" s="216">
        <v>76.854715136208583</v>
      </c>
      <c r="AC151" s="216">
        <v>57.763604874545891</v>
      </c>
      <c r="AD151" s="216">
        <v>69.708588432939806</v>
      </c>
      <c r="AE151" s="216">
        <v>72.798552153299283</v>
      </c>
      <c r="AF151" s="216">
        <v>77.031200485283676</v>
      </c>
      <c r="AG151" s="216">
        <v>67.887242374028091</v>
      </c>
      <c r="AH151" s="216">
        <v>47.727272727272727</v>
      </c>
      <c r="AI151" s="216">
        <v>68.288314738696442</v>
      </c>
      <c r="AJ151" s="216">
        <v>63.448458530516497</v>
      </c>
      <c r="AK151" s="216">
        <v>69.941514807347275</v>
      </c>
      <c r="AL151" s="216">
        <v>60.845081129720043</v>
      </c>
      <c r="AM151" s="209">
        <v>61.929842808995538</v>
      </c>
      <c r="AN151" s="70"/>
      <c r="AO151" s="70"/>
      <c r="AP151" s="70"/>
      <c r="AQ151" s="70"/>
      <c r="AR151" s="70"/>
      <c r="AS151" s="70"/>
      <c r="AT151" s="70"/>
      <c r="AU151" s="70"/>
      <c r="AV151" s="70"/>
      <c r="AW151" s="70"/>
      <c r="AX151" s="70"/>
      <c r="AY151" s="70"/>
      <c r="AZ151" s="402"/>
      <c r="BA151" s="1043" t="s">
        <v>110</v>
      </c>
      <c r="BB151" s="678" t="s">
        <v>49</v>
      </c>
      <c r="BC151" s="111" t="s">
        <v>35</v>
      </c>
      <c r="BD151" s="107" t="s">
        <v>35</v>
      </c>
      <c r="BE151" s="107" t="s">
        <v>35</v>
      </c>
      <c r="BF151" s="107" t="s">
        <v>35</v>
      </c>
      <c r="BG151" s="102" t="s">
        <v>35</v>
      </c>
      <c r="BH151" s="111" t="s">
        <v>35</v>
      </c>
      <c r="BI151" s="107" t="s">
        <v>35</v>
      </c>
      <c r="BJ151" s="107" t="s">
        <v>35</v>
      </c>
      <c r="BK151" s="107" t="s">
        <v>35</v>
      </c>
      <c r="BL151" s="102" t="s">
        <v>35</v>
      </c>
      <c r="BM151" s="111" t="s">
        <v>35</v>
      </c>
      <c r="BN151" s="107" t="s">
        <v>35</v>
      </c>
      <c r="BO151" s="107" t="s">
        <v>35</v>
      </c>
      <c r="BP151" s="107" t="s">
        <v>35</v>
      </c>
      <c r="BQ151" s="102" t="s">
        <v>35</v>
      </c>
      <c r="BR151" s="111" t="s">
        <v>35</v>
      </c>
      <c r="BS151" s="107" t="s">
        <v>35</v>
      </c>
      <c r="BT151" s="107" t="s">
        <v>35</v>
      </c>
      <c r="BU151" s="107" t="s">
        <v>35</v>
      </c>
      <c r="BV151" s="107" t="s">
        <v>35</v>
      </c>
      <c r="BW151" s="107" t="s">
        <v>35</v>
      </c>
      <c r="BX151" s="107" t="s">
        <v>35</v>
      </c>
      <c r="BY151" s="96" t="s">
        <v>35</v>
      </c>
      <c r="BZ151" s="96" t="s">
        <v>35</v>
      </c>
      <c r="CA151" s="96" t="s">
        <v>35</v>
      </c>
      <c r="CB151" s="96" t="s">
        <v>35</v>
      </c>
      <c r="CC151" s="96" t="s">
        <v>35</v>
      </c>
      <c r="CD151" s="96" t="s">
        <v>35</v>
      </c>
      <c r="CE151" s="96" t="s">
        <v>35</v>
      </c>
      <c r="CF151" s="96" t="s">
        <v>35</v>
      </c>
      <c r="CG151" s="96" t="s">
        <v>35</v>
      </c>
      <c r="CH151" s="96" t="s">
        <v>35</v>
      </c>
      <c r="CI151" s="96" t="s">
        <v>35</v>
      </c>
      <c r="CJ151" s="96" t="s">
        <v>35</v>
      </c>
      <c r="CK151" s="96" t="s">
        <v>35</v>
      </c>
      <c r="CL151" s="96" t="s">
        <v>35</v>
      </c>
      <c r="CM151" s="96" t="s">
        <v>35</v>
      </c>
      <c r="CN151" s="68"/>
      <c r="CO151" s="68"/>
      <c r="CP151" s="68"/>
      <c r="CQ151" s="68"/>
      <c r="CR151" s="68"/>
      <c r="CS151" s="68"/>
      <c r="CT151" s="68"/>
      <c r="CU151" s="68"/>
      <c r="CV151" s="68"/>
      <c r="CW151" s="68"/>
      <c r="CX151" s="68"/>
      <c r="CY151" s="68"/>
      <c r="CZ151" s="68"/>
    </row>
    <row r="152" s="365" customFormat="true" ht="15" customHeight="true" x14ac:dyDescent="0.2">
      <c r="A152" s="1088"/>
      <c r="B152" s="483" t="s">
        <v>48</v>
      </c>
      <c r="C152" s="217">
        <v>34.996512305482696</v>
      </c>
      <c r="D152" s="216">
        <v>23.01415742685472</v>
      </c>
      <c r="E152" s="216">
        <v>35.565074671123028</v>
      </c>
      <c r="F152" s="216">
        <v>35.124768784694112</v>
      </c>
      <c r="G152" s="215">
        <v>38.196250347705011</v>
      </c>
      <c r="H152" s="205">
        <v>20.205102894447272</v>
      </c>
      <c r="I152" s="216">
        <v>20.843990352954929</v>
      </c>
      <c r="J152" s="216">
        <v>25.571783567826362</v>
      </c>
      <c r="K152" s="216">
        <v>34.536123891169261</v>
      </c>
      <c r="L152" s="209">
        <v>48.556329440425237</v>
      </c>
      <c r="M152" s="217">
        <v>34.214537546417738</v>
      </c>
      <c r="N152" s="216">
        <v>25.062838992844394</v>
      </c>
      <c r="O152" s="216">
        <v>32.019145950689882</v>
      </c>
      <c r="P152" s="216">
        <v>36.777541600921573</v>
      </c>
      <c r="Q152" s="215">
        <v>39.623368329559078</v>
      </c>
      <c r="R152" s="205">
        <v>24.841457052863866</v>
      </c>
      <c r="S152" s="216">
        <v>38.554318850841</v>
      </c>
      <c r="T152" s="216">
        <v>39.272566443434023</v>
      </c>
      <c r="U152" s="216">
        <v>42.520891298147824</v>
      </c>
      <c r="V152" s="216">
        <v>30.070159924002475</v>
      </c>
      <c r="W152" s="216">
        <v>31.122249750461258</v>
      </c>
      <c r="X152" s="216">
        <v>33.900052036116136</v>
      </c>
      <c r="Y152" s="216">
        <v>34.732561918578284</v>
      </c>
      <c r="Z152" s="216">
        <v>30.091272367869458</v>
      </c>
      <c r="AA152" s="216">
        <v>58.508975095507921</v>
      </c>
      <c r="AB152" s="216">
        <v>23.145284863791403</v>
      </c>
      <c r="AC152" s="216">
        <v>42.236395125454123</v>
      </c>
      <c r="AD152" s="216">
        <v>30.29141156706028</v>
      </c>
      <c r="AE152" s="216">
        <v>27.201447846700738</v>
      </c>
      <c r="AF152" s="216">
        <v>22.96879951471632</v>
      </c>
      <c r="AG152" s="216">
        <v>32.112757625971774</v>
      </c>
      <c r="AH152" s="216">
        <v>52.272727272727273</v>
      </c>
      <c r="AI152" s="216">
        <v>31.711685261303586</v>
      </c>
      <c r="AJ152" s="216">
        <v>36.55154146948346</v>
      </c>
      <c r="AK152" s="216">
        <v>30.058485192652757</v>
      </c>
      <c r="AL152" s="216">
        <v>39.154918870279928</v>
      </c>
      <c r="AM152" s="209">
        <v>38.070157191004455</v>
      </c>
      <c r="AN152" s="70"/>
      <c r="AO152" s="70"/>
      <c r="AP152" s="70"/>
      <c r="AQ152" s="70"/>
      <c r="AR152" s="70"/>
      <c r="AS152" s="70"/>
      <c r="AT152" s="70"/>
      <c r="AU152" s="70"/>
      <c r="AV152" s="70"/>
      <c r="AW152" s="70"/>
      <c r="AX152" s="70"/>
      <c r="AY152" s="70"/>
      <c r="AZ152" s="402"/>
      <c r="BA152" s="1043"/>
      <c r="BB152" s="678" t="s">
        <v>48</v>
      </c>
      <c r="BC152" s="111" t="s">
        <v>35</v>
      </c>
      <c r="BD152" s="107" t="s">
        <v>35</v>
      </c>
      <c r="BE152" s="107" t="s">
        <v>35</v>
      </c>
      <c r="BF152" s="107" t="s">
        <v>35</v>
      </c>
      <c r="BG152" s="102" t="s">
        <v>35</v>
      </c>
      <c r="BH152" s="111" t="s">
        <v>35</v>
      </c>
      <c r="BI152" s="107" t="s">
        <v>35</v>
      </c>
      <c r="BJ152" s="107" t="s">
        <v>35</v>
      </c>
      <c r="BK152" s="107" t="s">
        <v>35</v>
      </c>
      <c r="BL152" s="102" t="s">
        <v>35</v>
      </c>
      <c r="BM152" s="111" t="s">
        <v>35</v>
      </c>
      <c r="BN152" s="107" t="s">
        <v>35</v>
      </c>
      <c r="BO152" s="107" t="s">
        <v>35</v>
      </c>
      <c r="BP152" s="107" t="s">
        <v>35</v>
      </c>
      <c r="BQ152" s="102" t="s">
        <v>35</v>
      </c>
      <c r="BR152" s="111" t="s">
        <v>35</v>
      </c>
      <c r="BS152" s="107" t="s">
        <v>35</v>
      </c>
      <c r="BT152" s="107" t="s">
        <v>35</v>
      </c>
      <c r="BU152" s="107" t="s">
        <v>35</v>
      </c>
      <c r="BV152" s="107" t="s">
        <v>35</v>
      </c>
      <c r="BW152" s="107" t="s">
        <v>35</v>
      </c>
      <c r="BX152" s="107" t="s">
        <v>35</v>
      </c>
      <c r="BY152" s="96" t="s">
        <v>35</v>
      </c>
      <c r="BZ152" s="96" t="s">
        <v>35</v>
      </c>
      <c r="CA152" s="96" t="s">
        <v>35</v>
      </c>
      <c r="CB152" s="96" t="s">
        <v>35</v>
      </c>
      <c r="CC152" s="96" t="s">
        <v>35</v>
      </c>
      <c r="CD152" s="96" t="s">
        <v>35</v>
      </c>
      <c r="CE152" s="96" t="s">
        <v>35</v>
      </c>
      <c r="CF152" s="96" t="s">
        <v>35</v>
      </c>
      <c r="CG152" s="96" t="s">
        <v>35</v>
      </c>
      <c r="CH152" s="96" t="s">
        <v>35</v>
      </c>
      <c r="CI152" s="96" t="s">
        <v>35</v>
      </c>
      <c r="CJ152" s="96" t="s">
        <v>35</v>
      </c>
      <c r="CK152" s="96" t="s">
        <v>35</v>
      </c>
      <c r="CL152" s="96" t="s">
        <v>35</v>
      </c>
      <c r="CM152" s="96" t="s">
        <v>35</v>
      </c>
      <c r="CN152" s="68"/>
      <c r="CO152" s="68"/>
      <c r="CP152" s="68"/>
      <c r="CQ152" s="68"/>
      <c r="CR152" s="68"/>
      <c r="CS152" s="68"/>
      <c r="CT152" s="68"/>
      <c r="CU152" s="68"/>
      <c r="CV152" s="68"/>
      <c r="CW152" s="68"/>
      <c r="CX152" s="68"/>
      <c r="CY152" s="68"/>
      <c r="CZ152" s="68"/>
    </row>
    <row r="153" s="575" customFormat="true" ht="15" customHeight="true" x14ac:dyDescent="0.2">
      <c r="A153" s="1055" t="s">
        <v>62</v>
      </c>
      <c r="B153" s="435" t="s">
        <v>276</v>
      </c>
      <c r="C153" s="178">
        <v>0</v>
      </c>
      <c r="D153" s="177">
        <v>0</v>
      </c>
      <c r="E153" s="177">
        <v>0</v>
      </c>
      <c r="F153" s="177">
        <v>0</v>
      </c>
      <c r="G153" s="176">
        <v>0.2148432511545206</v>
      </c>
      <c r="H153" s="175">
        <v>0</v>
      </c>
      <c r="I153" s="177">
        <v>0</v>
      </c>
      <c r="J153" s="177">
        <v>0</v>
      </c>
      <c r="K153" s="177">
        <v>0</v>
      </c>
      <c r="L153" s="174">
        <v>0.85372451462045107</v>
      </c>
      <c r="M153" s="178">
        <v>0</v>
      </c>
      <c r="N153" s="177">
        <v>0</v>
      </c>
      <c r="O153" s="177">
        <v>0</v>
      </c>
      <c r="P153" s="177">
        <v>0</v>
      </c>
      <c r="Q153" s="176">
        <v>0.15461794287187228</v>
      </c>
      <c r="R153" s="175">
        <v>7.3368975355610946E-2</v>
      </c>
      <c r="S153" s="177">
        <v>0</v>
      </c>
      <c r="T153" s="177">
        <v>0.27092733576544636</v>
      </c>
      <c r="U153" s="177">
        <v>0</v>
      </c>
      <c r="V153" s="177">
        <v>0</v>
      </c>
      <c r="W153" s="177">
        <v>0</v>
      </c>
      <c r="X153" s="177">
        <v>0</v>
      </c>
      <c r="Y153" s="177">
        <v>0</v>
      </c>
      <c r="Z153" s="177">
        <v>0.17967033338877281</v>
      </c>
      <c r="AA153" s="177">
        <v>0</v>
      </c>
      <c r="AB153" s="177">
        <v>0</v>
      </c>
      <c r="AC153" s="177">
        <v>0</v>
      </c>
      <c r="AD153" s="177">
        <v>0</v>
      </c>
      <c r="AE153" s="177">
        <v>0</v>
      </c>
      <c r="AF153" s="177">
        <v>0</v>
      </c>
      <c r="AG153" s="177">
        <v>0</v>
      </c>
      <c r="AH153" s="177">
        <v>0</v>
      </c>
      <c r="AI153" s="177">
        <v>0</v>
      </c>
      <c r="AJ153" s="177">
        <v>0</v>
      </c>
      <c r="AK153" s="177">
        <v>0</v>
      </c>
      <c r="AL153" s="177">
        <v>0</v>
      </c>
      <c r="AM153" s="174">
        <v>0</v>
      </c>
      <c r="AN153" s="918"/>
      <c r="AO153" s="918"/>
      <c r="AP153" s="918"/>
      <c r="AQ153" s="918"/>
      <c r="AR153" s="918"/>
      <c r="AS153" s="918"/>
      <c r="AT153" s="918"/>
      <c r="AU153" s="918"/>
      <c r="AV153" s="918"/>
      <c r="AW153" s="918"/>
      <c r="AX153" s="918"/>
      <c r="AY153" s="918"/>
      <c r="AZ153" s="403"/>
      <c r="BA153" s="1043" t="s">
        <v>62</v>
      </c>
      <c r="BB153" s="425" t="s">
        <v>276</v>
      </c>
      <c r="BC153" s="506">
        <v>0</v>
      </c>
      <c r="BD153" s="490">
        <v>0</v>
      </c>
      <c r="BE153" s="490">
        <v>0</v>
      </c>
      <c r="BF153" s="490">
        <v>0</v>
      </c>
      <c r="BG153" s="508">
        <v>17.348704000000001</v>
      </c>
      <c r="BH153" s="506">
        <v>0</v>
      </c>
      <c r="BI153" s="490">
        <v>0</v>
      </c>
      <c r="BJ153" s="490">
        <v>0</v>
      </c>
      <c r="BK153" s="490">
        <v>0</v>
      </c>
      <c r="BL153" s="508">
        <v>5.9344770000000002</v>
      </c>
      <c r="BM153" s="506">
        <v>0</v>
      </c>
      <c r="BN153" s="490">
        <v>0</v>
      </c>
      <c r="BO153" s="490">
        <v>0</v>
      </c>
      <c r="BP153" s="490">
        <v>0</v>
      </c>
      <c r="BQ153" s="508">
        <v>11.414227</v>
      </c>
      <c r="BR153" s="506">
        <v>1.4026079999999999</v>
      </c>
      <c r="BS153" s="490">
        <v>0</v>
      </c>
      <c r="BT153" s="490">
        <v>11.414227</v>
      </c>
      <c r="BU153" s="490">
        <v>0</v>
      </c>
      <c r="BV153" s="490">
        <v>0</v>
      </c>
      <c r="BW153" s="490">
        <v>0</v>
      </c>
      <c r="BX153" s="490">
        <v>0</v>
      </c>
      <c r="BY153" s="491">
        <v>0</v>
      </c>
      <c r="BZ153" s="491">
        <v>4.5318690000000004</v>
      </c>
      <c r="CA153" s="491">
        <v>0</v>
      </c>
      <c r="CB153" s="491">
        <v>0</v>
      </c>
      <c r="CC153" s="491">
        <v>0</v>
      </c>
      <c r="CD153" s="491">
        <v>0</v>
      </c>
      <c r="CE153" s="491">
        <v>0</v>
      </c>
      <c r="CF153" s="491">
        <v>0</v>
      </c>
      <c r="CG153" s="491">
        <v>0</v>
      </c>
      <c r="CH153" s="491">
        <v>0</v>
      </c>
      <c r="CI153" s="491">
        <v>0</v>
      </c>
      <c r="CJ153" s="491">
        <v>0</v>
      </c>
      <c r="CK153" s="491">
        <v>0</v>
      </c>
      <c r="CL153" s="491">
        <v>0</v>
      </c>
      <c r="CM153" s="491">
        <v>0</v>
      </c>
      <c r="CN153" s="67"/>
      <c r="CO153" s="67"/>
      <c r="CP153" s="67"/>
      <c r="CQ153" s="67"/>
      <c r="CR153" s="67"/>
      <c r="CS153" s="67"/>
      <c r="CT153" s="67"/>
      <c r="CU153" s="67"/>
      <c r="CV153" s="67"/>
      <c r="CW153" s="67"/>
      <c r="CX153" s="67"/>
      <c r="CY153" s="67"/>
      <c r="CZ153" s="67"/>
    </row>
    <row r="154" s="575" customFormat="true" ht="15" customHeight="true" x14ac:dyDescent="0.2">
      <c r="A154" s="1056"/>
      <c r="B154" s="436" t="s">
        <v>277</v>
      </c>
      <c r="C154" s="178">
        <v>1.7658694189579369E-2</v>
      </c>
      <c r="D154" s="177">
        <v>1.9138569245037856E-2</v>
      </c>
      <c r="E154" s="177">
        <v>0</v>
      </c>
      <c r="F154" s="177">
        <v>6.8208197275976171E-2</v>
      </c>
      <c r="G154" s="176">
        <v>9.4165740595010998</v>
      </c>
      <c r="H154" s="175">
        <v>1.2216499211712317</v>
      </c>
      <c r="I154" s="177">
        <v>2.4308305014469704</v>
      </c>
      <c r="J154" s="177">
        <v>8.6719661322182375</v>
      </c>
      <c r="K154" s="177">
        <v>13.500996565592969</v>
      </c>
      <c r="L154" s="174">
        <v>44.880330117567155</v>
      </c>
      <c r="M154" s="178">
        <v>0</v>
      </c>
      <c r="N154" s="177">
        <v>0</v>
      </c>
      <c r="O154" s="177">
        <v>0</v>
      </c>
      <c r="P154" s="177">
        <v>0</v>
      </c>
      <c r="Q154" s="176">
        <v>3.7618379844455152</v>
      </c>
      <c r="R154" s="175">
        <v>0.24195303374026406</v>
      </c>
      <c r="S154" s="177">
        <v>0.28126470134436338</v>
      </c>
      <c r="T154" s="177">
        <v>5.2999140437576751</v>
      </c>
      <c r="U154" s="177">
        <v>0.93252735137033316</v>
      </c>
      <c r="V154" s="177">
        <v>0</v>
      </c>
      <c r="W154" s="177">
        <v>1.8882208183110487</v>
      </c>
      <c r="X154" s="177">
        <v>0.26695777315819391</v>
      </c>
      <c r="Y154" s="177">
        <v>0</v>
      </c>
      <c r="Z154" s="177">
        <v>8.5249761213325819</v>
      </c>
      <c r="AA154" s="177">
        <v>0.40509017030806599</v>
      </c>
      <c r="AB154" s="177">
        <v>3.0301041263269588</v>
      </c>
      <c r="AC154" s="177">
        <v>0</v>
      </c>
      <c r="AD154" s="177">
        <v>6.2416894091448389</v>
      </c>
      <c r="AE154" s="177">
        <v>1.51975077046186</v>
      </c>
      <c r="AF154" s="177">
        <v>0.22111269623943827</v>
      </c>
      <c r="AG154" s="177">
        <v>0.73708444254827399</v>
      </c>
      <c r="AH154" s="177">
        <v>0</v>
      </c>
      <c r="AI154" s="177">
        <v>0.27800531209544821</v>
      </c>
      <c r="AJ154" s="177">
        <v>1.1401584465896144</v>
      </c>
      <c r="AK154" s="177">
        <v>0.1150183089460423</v>
      </c>
      <c r="AL154" s="177">
        <v>0</v>
      </c>
      <c r="AM154" s="174">
        <v>0.71778290902522324</v>
      </c>
      <c r="AN154" s="918"/>
      <c r="AO154" s="918"/>
      <c r="AP154" s="918"/>
      <c r="AQ154" s="918"/>
      <c r="AR154" s="918"/>
      <c r="AS154" s="918"/>
      <c r="AT154" s="918"/>
      <c r="AU154" s="918"/>
      <c r="AV154" s="918"/>
      <c r="AW154" s="918"/>
      <c r="AX154" s="918"/>
      <c r="AY154" s="918"/>
      <c r="AZ154" s="403"/>
      <c r="BA154" s="1043"/>
      <c r="BB154" s="678" t="s">
        <v>277</v>
      </c>
      <c r="BC154" s="507">
        <v>1.424814</v>
      </c>
      <c r="BD154" s="492">
        <v>1.5465900000000001</v>
      </c>
      <c r="BE154" s="492">
        <v>0</v>
      </c>
      <c r="BF154" s="492">
        <v>5.5135079999999999</v>
      </c>
      <c r="BG154" s="511">
        <v>760.39324100000033</v>
      </c>
      <c r="BH154" s="507">
        <v>8.4849120000000013</v>
      </c>
      <c r="BI154" s="492">
        <v>16.890751000000002</v>
      </c>
      <c r="BJ154" s="492">
        <v>60.094255000000004</v>
      </c>
      <c r="BK154" s="492">
        <v>93.725633999999985</v>
      </c>
      <c r="BL154" s="511">
        <v>311.97568099999989</v>
      </c>
      <c r="BM154" s="507">
        <v>0</v>
      </c>
      <c r="BN154" s="492">
        <v>0</v>
      </c>
      <c r="BO154" s="492">
        <v>0</v>
      </c>
      <c r="BP154" s="492">
        <v>0</v>
      </c>
      <c r="BQ154" s="511">
        <v>277.70691999999985</v>
      </c>
      <c r="BR154" s="507">
        <v>4.6254600000000003</v>
      </c>
      <c r="BS154" s="492">
        <v>4.6351579999999997</v>
      </c>
      <c r="BT154" s="492">
        <v>223.28651999999994</v>
      </c>
      <c r="BU154" s="492">
        <v>14.516023999999998</v>
      </c>
      <c r="BV154" s="492">
        <v>0</v>
      </c>
      <c r="BW154" s="492">
        <v>26.538422999999998</v>
      </c>
      <c r="BX154" s="492">
        <v>9.1264570000000003</v>
      </c>
      <c r="BY154" s="493">
        <v>0</v>
      </c>
      <c r="BZ154" s="493">
        <v>215.02756900000011</v>
      </c>
      <c r="CA154" s="493">
        <v>3.2658199999999997</v>
      </c>
      <c r="CB154" s="493">
        <v>72.123779999999982</v>
      </c>
      <c r="CC154" s="493">
        <v>0</v>
      </c>
      <c r="CD154" s="493">
        <v>98.380403999999999</v>
      </c>
      <c r="CE154" s="493">
        <v>35.514575999999998</v>
      </c>
      <c r="CF154" s="493">
        <v>2.2510859999999999</v>
      </c>
      <c r="CG154" s="493">
        <v>11.248294</v>
      </c>
      <c r="CH154" s="493">
        <v>0</v>
      </c>
      <c r="CI154" s="493">
        <v>3.7114560000000001</v>
      </c>
      <c r="CJ154" s="493">
        <v>25.841077000000002</v>
      </c>
      <c r="CK154" s="493">
        <v>2.858857</v>
      </c>
      <c r="CL154" s="493">
        <v>0</v>
      </c>
      <c r="CM154" s="493">
        <v>15.927192000000002</v>
      </c>
      <c r="CN154" s="67"/>
      <c r="CO154" s="67"/>
      <c r="CP154" s="67"/>
      <c r="CQ154" s="67"/>
      <c r="CR154" s="67"/>
      <c r="CS154" s="67"/>
      <c r="CT154" s="67"/>
      <c r="CU154" s="67"/>
      <c r="CV154" s="67"/>
      <c r="CW154" s="67"/>
      <c r="CX154" s="67"/>
      <c r="CY154" s="67"/>
      <c r="CZ154" s="67"/>
    </row>
    <row r="155" s="575" customFormat="true" ht="15" customHeight="true" x14ac:dyDescent="0.2">
      <c r="A155" s="1056"/>
      <c r="B155" s="436" t="s">
        <v>278</v>
      </c>
      <c r="C155" s="178">
        <v>0.13782679884966512</v>
      </c>
      <c r="D155" s="177">
        <v>1.1423594175473564</v>
      </c>
      <c r="E155" s="177">
        <v>0.76369052626502409</v>
      </c>
      <c r="F155" s="177">
        <v>2.0425230192017385</v>
      </c>
      <c r="G155" s="176">
        <v>3.1094562809870303</v>
      </c>
      <c r="H155" s="175">
        <v>0.90597749081852197</v>
      </c>
      <c r="I155" s="177">
        <v>0.88014256979972394</v>
      </c>
      <c r="J155" s="177">
        <v>3.1243001425885426</v>
      </c>
      <c r="K155" s="177">
        <v>5.104010995569368</v>
      </c>
      <c r="L155" s="174">
        <v>2.3451153086128764</v>
      </c>
      <c r="M155" s="178">
        <v>0.15160704943520384</v>
      </c>
      <c r="N155" s="177">
        <v>0.42490326764606356</v>
      </c>
      <c r="O155" s="177">
        <v>1.2779064732012837</v>
      </c>
      <c r="P155" s="177">
        <v>2.0439813361752428</v>
      </c>
      <c r="Q155" s="176">
        <v>2.8120888087671863</v>
      </c>
      <c r="R155" s="175">
        <v>5.6109944555764386</v>
      </c>
      <c r="S155" s="177">
        <v>11.783683365466233</v>
      </c>
      <c r="T155" s="177">
        <v>4.9245604437671187</v>
      </c>
      <c r="U155" s="177">
        <v>0</v>
      </c>
      <c r="V155" s="177">
        <v>0</v>
      </c>
      <c r="W155" s="177">
        <v>0</v>
      </c>
      <c r="X155" s="177">
        <v>0.51572758205248637</v>
      </c>
      <c r="Y155" s="177">
        <v>0</v>
      </c>
      <c r="Z155" s="177">
        <v>8.1627876450270753E-2</v>
      </c>
      <c r="AA155" s="177">
        <v>0</v>
      </c>
      <c r="AB155" s="177">
        <v>2.0390849292055413</v>
      </c>
      <c r="AC155" s="177">
        <v>0</v>
      </c>
      <c r="AD155" s="177">
        <v>0.26098586356100484</v>
      </c>
      <c r="AE155" s="177">
        <v>0</v>
      </c>
      <c r="AF155" s="177">
        <v>0</v>
      </c>
      <c r="AG155" s="177">
        <v>0</v>
      </c>
      <c r="AH155" s="177">
        <v>0</v>
      </c>
      <c r="AI155" s="177">
        <v>0</v>
      </c>
      <c r="AJ155" s="177">
        <v>0</v>
      </c>
      <c r="AK155" s="177">
        <v>0</v>
      </c>
      <c r="AL155" s="177">
        <v>0</v>
      </c>
      <c r="AM155" s="174">
        <v>0</v>
      </c>
      <c r="AN155" s="918"/>
      <c r="AO155" s="918"/>
      <c r="AP155" s="918"/>
      <c r="AQ155" s="918"/>
      <c r="AR155" s="918"/>
      <c r="AS155" s="918"/>
      <c r="AT155" s="918"/>
      <c r="AU155" s="918"/>
      <c r="AV155" s="918"/>
      <c r="AW155" s="918"/>
      <c r="AX155" s="918"/>
      <c r="AY155" s="918"/>
      <c r="AZ155" s="403"/>
      <c r="BA155" s="1043"/>
      <c r="BB155" s="678" t="s">
        <v>278</v>
      </c>
      <c r="BC155" s="507">
        <v>11.120728999999999</v>
      </c>
      <c r="BD155" s="492">
        <v>92.314197000000007</v>
      </c>
      <c r="BE155" s="492">
        <v>61.640114000000004</v>
      </c>
      <c r="BF155" s="492">
        <v>165.10430499999998</v>
      </c>
      <c r="BG155" s="511">
        <v>251.09020800000002</v>
      </c>
      <c r="BH155" s="507">
        <v>6.2924240000000005</v>
      </c>
      <c r="BI155" s="492">
        <v>6.1157159999999999</v>
      </c>
      <c r="BJ155" s="492">
        <v>21.650509999999997</v>
      </c>
      <c r="BK155" s="492">
        <v>35.432693000000008</v>
      </c>
      <c r="BL155" s="511">
        <v>16.301550000000002</v>
      </c>
      <c r="BM155" s="507">
        <v>11.120728999999999</v>
      </c>
      <c r="BN155" s="492">
        <v>31.572402999999998</v>
      </c>
      <c r="BO155" s="492">
        <v>94.244160000000008</v>
      </c>
      <c r="BP155" s="492">
        <v>150.94496199999998</v>
      </c>
      <c r="BQ155" s="511">
        <v>207.59440599999996</v>
      </c>
      <c r="BR155" s="507">
        <v>107.26639800000001</v>
      </c>
      <c r="BS155" s="492">
        <v>194.19157099999995</v>
      </c>
      <c r="BT155" s="492">
        <v>207.47279200000003</v>
      </c>
      <c r="BU155" s="492">
        <v>0</v>
      </c>
      <c r="BV155" s="492">
        <v>0</v>
      </c>
      <c r="BW155" s="492">
        <v>0</v>
      </c>
      <c r="BX155" s="492">
        <v>17.631124</v>
      </c>
      <c r="BY155" s="493">
        <v>0</v>
      </c>
      <c r="BZ155" s="493">
        <v>2.0589200000000001</v>
      </c>
      <c r="CA155" s="493">
        <v>0</v>
      </c>
      <c r="CB155" s="493">
        <v>48.535135000000004</v>
      </c>
      <c r="CC155" s="493">
        <v>0</v>
      </c>
      <c r="CD155" s="493">
        <v>4.113613</v>
      </c>
      <c r="CE155" s="493">
        <v>0</v>
      </c>
      <c r="CF155" s="493">
        <v>0</v>
      </c>
      <c r="CG155" s="493">
        <v>0</v>
      </c>
      <c r="CH155" s="493">
        <v>0</v>
      </c>
      <c r="CI155" s="493">
        <v>0</v>
      </c>
      <c r="CJ155" s="493">
        <v>0</v>
      </c>
      <c r="CK155" s="493">
        <v>0</v>
      </c>
      <c r="CL155" s="493">
        <v>0</v>
      </c>
      <c r="CM155" s="493">
        <v>0</v>
      </c>
      <c r="CN155" s="67"/>
      <c r="CO155" s="67"/>
      <c r="CP155" s="67"/>
      <c r="CQ155" s="67"/>
      <c r="CR155" s="67"/>
      <c r="CS155" s="67"/>
      <c r="CT155" s="67"/>
      <c r="CU155" s="67"/>
      <c r="CV155" s="67"/>
      <c r="CW155" s="67"/>
      <c r="CX155" s="67"/>
      <c r="CY155" s="67"/>
      <c r="CZ155" s="67"/>
    </row>
    <row r="156" s="575" customFormat="true" ht="15" customHeight="true" x14ac:dyDescent="0.2">
      <c r="A156" s="1056"/>
      <c r="B156" s="436" t="s">
        <v>279</v>
      </c>
      <c r="C156" s="178">
        <v>0</v>
      </c>
      <c r="D156" s="177">
        <v>6.7657618542538656E-2</v>
      </c>
      <c r="E156" s="177">
        <v>0</v>
      </c>
      <c r="F156" s="177">
        <v>0</v>
      </c>
      <c r="G156" s="176">
        <v>0.2259095825272095</v>
      </c>
      <c r="H156" s="175">
        <v>0</v>
      </c>
      <c r="I156" s="177">
        <v>0</v>
      </c>
      <c r="J156" s="177">
        <v>0</v>
      </c>
      <c r="K156" s="177">
        <v>0</v>
      </c>
      <c r="L156" s="174">
        <v>0</v>
      </c>
      <c r="M156" s="178">
        <v>0</v>
      </c>
      <c r="N156" s="177">
        <v>7.3580861855635157E-2</v>
      </c>
      <c r="O156" s="177">
        <v>0</v>
      </c>
      <c r="P156" s="177">
        <v>0</v>
      </c>
      <c r="Q156" s="176">
        <v>0.24711172934782549</v>
      </c>
      <c r="R156" s="175">
        <v>0</v>
      </c>
      <c r="S156" s="177">
        <v>0.33176695452974836</v>
      </c>
      <c r="T156" s="177">
        <v>0.43299840384034549</v>
      </c>
      <c r="U156" s="177">
        <v>0</v>
      </c>
      <c r="V156" s="177">
        <v>0</v>
      </c>
      <c r="W156" s="177">
        <v>0</v>
      </c>
      <c r="X156" s="177">
        <v>0</v>
      </c>
      <c r="Y156" s="177">
        <v>0</v>
      </c>
      <c r="Z156" s="177">
        <v>0</v>
      </c>
      <c r="AA156" s="177">
        <v>0</v>
      </c>
      <c r="AB156" s="177">
        <v>0</v>
      </c>
      <c r="AC156" s="177">
        <v>0</v>
      </c>
      <c r="AD156" s="177">
        <v>0</v>
      </c>
      <c r="AE156" s="177">
        <v>0</v>
      </c>
      <c r="AF156" s="177">
        <v>0</v>
      </c>
      <c r="AG156" s="177">
        <v>0</v>
      </c>
      <c r="AH156" s="177">
        <v>0</v>
      </c>
      <c r="AI156" s="177">
        <v>0</v>
      </c>
      <c r="AJ156" s="177">
        <v>0</v>
      </c>
      <c r="AK156" s="177">
        <v>0</v>
      </c>
      <c r="AL156" s="177">
        <v>0</v>
      </c>
      <c r="AM156" s="174">
        <v>0</v>
      </c>
      <c r="AN156" s="918"/>
      <c r="AO156" s="918"/>
      <c r="AP156" s="918"/>
      <c r="AQ156" s="918"/>
      <c r="AR156" s="918"/>
      <c r="AS156" s="918"/>
      <c r="AT156" s="918"/>
      <c r="AU156" s="918"/>
      <c r="AV156" s="918"/>
      <c r="AW156" s="918"/>
      <c r="AX156" s="918"/>
      <c r="AY156" s="918"/>
      <c r="AZ156" s="403"/>
      <c r="BA156" s="1043"/>
      <c r="BB156" s="678" t="s">
        <v>279</v>
      </c>
      <c r="BC156" s="507">
        <v>0</v>
      </c>
      <c r="BD156" s="492">
        <v>5.4674199999999997</v>
      </c>
      <c r="BE156" s="492">
        <v>0</v>
      </c>
      <c r="BF156" s="492">
        <v>0</v>
      </c>
      <c r="BG156" s="511">
        <v>18.242316000000002</v>
      </c>
      <c r="BH156" s="507">
        <v>0</v>
      </c>
      <c r="BI156" s="492">
        <v>0</v>
      </c>
      <c r="BJ156" s="492">
        <v>0</v>
      </c>
      <c r="BK156" s="492">
        <v>0</v>
      </c>
      <c r="BL156" s="511">
        <v>0</v>
      </c>
      <c r="BM156" s="507">
        <v>0</v>
      </c>
      <c r="BN156" s="492">
        <v>5.4674199999999997</v>
      </c>
      <c r="BO156" s="492">
        <v>0</v>
      </c>
      <c r="BP156" s="492">
        <v>0</v>
      </c>
      <c r="BQ156" s="511">
        <v>18.242316000000002</v>
      </c>
      <c r="BR156" s="507">
        <v>0</v>
      </c>
      <c r="BS156" s="492">
        <v>5.4674199999999997</v>
      </c>
      <c r="BT156" s="492">
        <v>18.242316000000002</v>
      </c>
      <c r="BU156" s="492">
        <v>0</v>
      </c>
      <c r="BV156" s="492">
        <v>0</v>
      </c>
      <c r="BW156" s="492">
        <v>0</v>
      </c>
      <c r="BX156" s="492">
        <v>0</v>
      </c>
      <c r="BY156" s="493">
        <v>0</v>
      </c>
      <c r="BZ156" s="493">
        <v>0</v>
      </c>
      <c r="CA156" s="493">
        <v>0</v>
      </c>
      <c r="CB156" s="493">
        <v>0</v>
      </c>
      <c r="CC156" s="493">
        <v>0</v>
      </c>
      <c r="CD156" s="493">
        <v>0</v>
      </c>
      <c r="CE156" s="493">
        <v>0</v>
      </c>
      <c r="CF156" s="493">
        <v>0</v>
      </c>
      <c r="CG156" s="493">
        <v>0</v>
      </c>
      <c r="CH156" s="493">
        <v>0</v>
      </c>
      <c r="CI156" s="493">
        <v>0</v>
      </c>
      <c r="CJ156" s="493">
        <v>0</v>
      </c>
      <c r="CK156" s="493">
        <v>0</v>
      </c>
      <c r="CL156" s="493">
        <v>0</v>
      </c>
      <c r="CM156" s="493">
        <v>0</v>
      </c>
      <c r="CN156" s="67"/>
      <c r="CO156" s="67"/>
      <c r="CP156" s="67"/>
      <c r="CQ156" s="67"/>
      <c r="CR156" s="67"/>
      <c r="CS156" s="67"/>
      <c r="CT156" s="67"/>
      <c r="CU156" s="67"/>
      <c r="CV156" s="67"/>
      <c r="CW156" s="67"/>
      <c r="CX156" s="67"/>
      <c r="CY156" s="67"/>
      <c r="CZ156" s="67"/>
    </row>
    <row r="157" s="575" customFormat="true" ht="15" customHeight="true" x14ac:dyDescent="0.2">
      <c r="A157" s="1056"/>
      <c r="B157" s="436" t="s">
        <v>367</v>
      </c>
      <c r="C157" s="178">
        <v>0</v>
      </c>
      <c r="D157" s="177">
        <v>0</v>
      </c>
      <c r="E157" s="177">
        <v>0</v>
      </c>
      <c r="F157" s="177">
        <v>0</v>
      </c>
      <c r="G157" s="176">
        <v>5.3566466966864026E-3</v>
      </c>
      <c r="H157" s="175">
        <v>0</v>
      </c>
      <c r="I157" s="177">
        <v>0</v>
      </c>
      <c r="J157" s="177">
        <v>0</v>
      </c>
      <c r="K157" s="177">
        <v>6.230828021329117E-2</v>
      </c>
      <c r="L157" s="174">
        <v>0</v>
      </c>
      <c r="M157" s="178">
        <v>0</v>
      </c>
      <c r="N157" s="177">
        <v>0</v>
      </c>
      <c r="O157" s="177">
        <v>0</v>
      </c>
      <c r="P157" s="177">
        <v>0</v>
      </c>
      <c r="Q157" s="176">
        <v>0</v>
      </c>
      <c r="R157" s="175">
        <v>0</v>
      </c>
      <c r="S157" s="177">
        <v>2.6247564612879883E-2</v>
      </c>
      <c r="T157" s="177">
        <v>0</v>
      </c>
      <c r="U157" s="177">
        <v>0</v>
      </c>
      <c r="V157" s="177">
        <v>0</v>
      </c>
      <c r="W157" s="177">
        <v>0</v>
      </c>
      <c r="X157" s="177">
        <v>0</v>
      </c>
      <c r="Y157" s="177">
        <v>0</v>
      </c>
      <c r="Z157" s="177">
        <v>0</v>
      </c>
      <c r="AA157" s="177">
        <v>0</v>
      </c>
      <c r="AB157" s="177">
        <v>0</v>
      </c>
      <c r="AC157" s="177">
        <v>0</v>
      </c>
      <c r="AD157" s="177">
        <v>0</v>
      </c>
      <c r="AE157" s="177">
        <v>0</v>
      </c>
      <c r="AF157" s="177">
        <v>0</v>
      </c>
      <c r="AG157" s="177">
        <v>0</v>
      </c>
      <c r="AH157" s="177">
        <v>0</v>
      </c>
      <c r="AI157" s="177">
        <v>0</v>
      </c>
      <c r="AJ157" s="177">
        <v>0</v>
      </c>
      <c r="AK157" s="177">
        <v>0</v>
      </c>
      <c r="AL157" s="177">
        <v>0</v>
      </c>
      <c r="AM157" s="174">
        <v>0</v>
      </c>
      <c r="AN157" s="918"/>
      <c r="AO157" s="918"/>
      <c r="AP157" s="918"/>
      <c r="AQ157" s="918"/>
      <c r="AR157" s="918"/>
      <c r="AS157" s="918"/>
      <c r="AT157" s="918"/>
      <c r="AU157" s="918"/>
      <c r="AV157" s="918"/>
      <c r="AW157" s="918"/>
      <c r="AX157" s="918"/>
      <c r="AY157" s="918"/>
      <c r="AZ157" s="403"/>
      <c r="BA157" s="1043"/>
      <c r="BB157" s="678" t="s">
        <v>367</v>
      </c>
      <c r="BC157" s="507">
        <v>0</v>
      </c>
      <c r="BD157" s="492">
        <v>0</v>
      </c>
      <c r="BE157" s="492">
        <v>0</v>
      </c>
      <c r="BF157" s="492">
        <v>0</v>
      </c>
      <c r="BG157" s="511">
        <v>0.43255199999999999</v>
      </c>
      <c r="BH157" s="507">
        <v>0</v>
      </c>
      <c r="BI157" s="492">
        <v>0</v>
      </c>
      <c r="BJ157" s="492">
        <v>0</v>
      </c>
      <c r="BK157" s="492">
        <v>0.43255199999999999</v>
      </c>
      <c r="BL157" s="511">
        <v>0</v>
      </c>
      <c r="BM157" s="507">
        <v>0</v>
      </c>
      <c r="BN157" s="492">
        <v>0</v>
      </c>
      <c r="BO157" s="492">
        <v>0</v>
      </c>
      <c r="BP157" s="492">
        <v>0</v>
      </c>
      <c r="BQ157" s="511">
        <v>0</v>
      </c>
      <c r="BR157" s="507">
        <v>0</v>
      </c>
      <c r="BS157" s="492">
        <v>0.43255199999999999</v>
      </c>
      <c r="BT157" s="492">
        <v>0</v>
      </c>
      <c r="BU157" s="492">
        <v>0</v>
      </c>
      <c r="BV157" s="492">
        <v>0</v>
      </c>
      <c r="BW157" s="492">
        <v>0</v>
      </c>
      <c r="BX157" s="492">
        <v>0</v>
      </c>
      <c r="BY157" s="493">
        <v>0</v>
      </c>
      <c r="BZ157" s="493">
        <v>0</v>
      </c>
      <c r="CA157" s="493">
        <v>0</v>
      </c>
      <c r="CB157" s="493">
        <v>0</v>
      </c>
      <c r="CC157" s="493">
        <v>0</v>
      </c>
      <c r="CD157" s="493">
        <v>0</v>
      </c>
      <c r="CE157" s="493">
        <v>0</v>
      </c>
      <c r="CF157" s="493">
        <v>0</v>
      </c>
      <c r="CG157" s="493">
        <v>0</v>
      </c>
      <c r="CH157" s="493">
        <v>0</v>
      </c>
      <c r="CI157" s="493">
        <v>0</v>
      </c>
      <c r="CJ157" s="493">
        <v>0</v>
      </c>
      <c r="CK157" s="493">
        <v>0</v>
      </c>
      <c r="CL157" s="493">
        <v>0</v>
      </c>
      <c r="CM157" s="493">
        <v>0</v>
      </c>
      <c r="CN157" s="67"/>
      <c r="CO157" s="67"/>
      <c r="CP157" s="67"/>
      <c r="CQ157" s="67"/>
      <c r="CR157" s="67"/>
      <c r="CS157" s="67"/>
      <c r="CT157" s="67"/>
      <c r="CU157" s="67"/>
      <c r="CV157" s="67"/>
      <c r="CW157" s="67"/>
      <c r="CX157" s="67"/>
      <c r="CY157" s="67"/>
      <c r="CZ157" s="67"/>
    </row>
    <row r="158" s="575" customFormat="true" ht="15" customHeight="true" x14ac:dyDescent="0.2">
      <c r="A158" s="1056"/>
      <c r="B158" s="436" t="s">
        <v>368</v>
      </c>
      <c r="C158" s="178">
        <v>0</v>
      </c>
      <c r="D158" s="177">
        <v>0</v>
      </c>
      <c r="E158" s="177">
        <v>0</v>
      </c>
      <c r="F158" s="177">
        <v>0</v>
      </c>
      <c r="G158" s="176">
        <v>0.42464356257503305</v>
      </c>
      <c r="H158" s="175">
        <v>0</v>
      </c>
      <c r="I158" s="177">
        <v>0.13611297202253037</v>
      </c>
      <c r="J158" s="177">
        <v>0.41396463520432647</v>
      </c>
      <c r="K158" s="177">
        <v>0</v>
      </c>
      <c r="L158" s="174">
        <v>1.260500035830818</v>
      </c>
      <c r="M158" s="178">
        <v>0</v>
      </c>
      <c r="N158" s="177">
        <v>0</v>
      </c>
      <c r="O158" s="177">
        <v>0</v>
      </c>
      <c r="P158" s="177">
        <v>0</v>
      </c>
      <c r="Q158" s="176">
        <v>0.29413475156464708</v>
      </c>
      <c r="R158" s="175">
        <v>0</v>
      </c>
      <c r="S158" s="177">
        <v>0</v>
      </c>
      <c r="T158" s="177">
        <v>0.15455285347835299</v>
      </c>
      <c r="U158" s="177">
        <v>0</v>
      </c>
      <c r="V158" s="177">
        <v>1.906886979565935E-2</v>
      </c>
      <c r="W158" s="177">
        <v>0</v>
      </c>
      <c r="X158" s="177">
        <v>0.67684959145154744</v>
      </c>
      <c r="Y158" s="177">
        <v>0</v>
      </c>
      <c r="Z158" s="177">
        <v>0.10704264671978628</v>
      </c>
      <c r="AA158" s="177">
        <v>0</v>
      </c>
      <c r="AB158" s="177">
        <v>0</v>
      </c>
      <c r="AC158" s="177">
        <v>0</v>
      </c>
      <c r="AD158" s="177">
        <v>0</v>
      </c>
      <c r="AE158" s="177">
        <v>0</v>
      </c>
      <c r="AF158" s="177">
        <v>0</v>
      </c>
      <c r="AG158" s="177">
        <v>0</v>
      </c>
      <c r="AH158" s="177">
        <v>0</v>
      </c>
      <c r="AI158" s="177">
        <v>0</v>
      </c>
      <c r="AJ158" s="177">
        <v>0</v>
      </c>
      <c r="AK158" s="177">
        <v>6.6589598104261266E-2</v>
      </c>
      <c r="AL158" s="177">
        <v>0</v>
      </c>
      <c r="AM158" s="174">
        <v>0</v>
      </c>
      <c r="AN158" s="918"/>
      <c r="AO158" s="918"/>
      <c r="AP158" s="918"/>
      <c r="AQ158" s="918"/>
      <c r="AR158" s="918"/>
      <c r="AS158" s="918"/>
      <c r="AT158" s="918"/>
      <c r="AU158" s="918"/>
      <c r="AV158" s="918"/>
      <c r="AW158" s="918"/>
      <c r="AX158" s="918"/>
      <c r="AY158" s="918"/>
      <c r="AZ158" s="403"/>
      <c r="BA158" s="1043"/>
      <c r="BB158" s="678" t="s">
        <v>368</v>
      </c>
      <c r="BC158" s="507">
        <v>0</v>
      </c>
      <c r="BD158" s="492">
        <v>0</v>
      </c>
      <c r="BE158" s="492">
        <v>0</v>
      </c>
      <c r="BF158" s="492">
        <v>0</v>
      </c>
      <c r="BG158" s="511">
        <v>34.290187999999993</v>
      </c>
      <c r="BH158" s="507">
        <v>0</v>
      </c>
      <c r="BI158" s="492">
        <v>0.94578799999999996</v>
      </c>
      <c r="BJ158" s="492">
        <v>2.8686569999999998</v>
      </c>
      <c r="BK158" s="492">
        <v>0</v>
      </c>
      <c r="BL158" s="511">
        <v>8.7620870000000011</v>
      </c>
      <c r="BM158" s="507">
        <v>0</v>
      </c>
      <c r="BN158" s="492">
        <v>0</v>
      </c>
      <c r="BO158" s="492">
        <v>0</v>
      </c>
      <c r="BP158" s="492">
        <v>0</v>
      </c>
      <c r="BQ158" s="511">
        <v>21.713656</v>
      </c>
      <c r="BR158" s="507">
        <v>0</v>
      </c>
      <c r="BS158" s="492">
        <v>0</v>
      </c>
      <c r="BT158" s="492">
        <v>6.5113450000000004</v>
      </c>
      <c r="BU158" s="492">
        <v>0</v>
      </c>
      <c r="BV158" s="492">
        <v>0.28436600000000001</v>
      </c>
      <c r="BW158" s="492">
        <v>0</v>
      </c>
      <c r="BX158" s="492">
        <v>23.139385000000001</v>
      </c>
      <c r="BY158" s="493">
        <v>0</v>
      </c>
      <c r="BZ158" s="493">
        <v>2.6999629999999999</v>
      </c>
      <c r="CA158" s="493">
        <v>0</v>
      </c>
      <c r="CB158" s="493">
        <v>0</v>
      </c>
      <c r="CC158" s="493">
        <v>0</v>
      </c>
      <c r="CD158" s="493">
        <v>0</v>
      </c>
      <c r="CE158" s="493">
        <v>0</v>
      </c>
      <c r="CF158" s="493">
        <v>0</v>
      </c>
      <c r="CG158" s="493">
        <v>0</v>
      </c>
      <c r="CH158" s="493">
        <v>0</v>
      </c>
      <c r="CI158" s="493">
        <v>0</v>
      </c>
      <c r="CJ158" s="493">
        <v>0</v>
      </c>
      <c r="CK158" s="493">
        <v>1.6551290000000001</v>
      </c>
      <c r="CL158" s="493">
        <v>0</v>
      </c>
      <c r="CM158" s="493">
        <v>0</v>
      </c>
      <c r="CN158" s="67"/>
      <c r="CO158" s="67"/>
      <c r="CP158" s="67"/>
      <c r="CQ158" s="67"/>
      <c r="CR158" s="67"/>
      <c r="CS158" s="67"/>
      <c r="CT158" s="67"/>
      <c r="CU158" s="67"/>
      <c r="CV158" s="67"/>
      <c r="CW158" s="67"/>
      <c r="CX158" s="67"/>
      <c r="CY158" s="67"/>
      <c r="CZ158" s="67"/>
    </row>
    <row r="159" s="575" customFormat="true" ht="15" customHeight="true" x14ac:dyDescent="0.2">
      <c r="A159" s="1056"/>
      <c r="B159" s="436" t="s">
        <v>369</v>
      </c>
      <c r="C159" s="178">
        <v>8.1963334978711666E-2</v>
      </c>
      <c r="D159" s="177">
        <v>0</v>
      </c>
      <c r="E159" s="177">
        <v>0.27398801487713831</v>
      </c>
      <c r="F159" s="177">
        <v>0.32062252380193423</v>
      </c>
      <c r="G159" s="176">
        <v>3.3240333419014307</v>
      </c>
      <c r="H159" s="175">
        <v>0.79938948142692123</v>
      </c>
      <c r="I159" s="177">
        <v>4.8526005534278625</v>
      </c>
      <c r="J159" s="177">
        <v>3.7433418944259786</v>
      </c>
      <c r="K159" s="177">
        <v>8.2815422787081197</v>
      </c>
      <c r="L159" s="174">
        <v>2.4826571979204757</v>
      </c>
      <c r="M159" s="178">
        <v>9.0158223812087782E-2</v>
      </c>
      <c r="N159" s="177">
        <v>0</v>
      </c>
      <c r="O159" s="177">
        <v>0.26913108845616551</v>
      </c>
      <c r="P159" s="177">
        <v>0</v>
      </c>
      <c r="Q159" s="176">
        <v>2.1218669065287759</v>
      </c>
      <c r="R159" s="175">
        <v>0.24428894296328299</v>
      </c>
      <c r="S159" s="177">
        <v>2.865464721350066E-2</v>
      </c>
      <c r="T159" s="177">
        <v>3.0820568070037213</v>
      </c>
      <c r="U159" s="177">
        <v>1.0029190454038048</v>
      </c>
      <c r="V159" s="177">
        <v>0</v>
      </c>
      <c r="W159" s="177">
        <v>0.64767211452712103</v>
      </c>
      <c r="X159" s="177">
        <v>0.33780395838918231</v>
      </c>
      <c r="Y159" s="177">
        <v>0.1080039962675548</v>
      </c>
      <c r="Z159" s="177">
        <v>0.99100845700433737</v>
      </c>
      <c r="AA159" s="177">
        <v>0</v>
      </c>
      <c r="AB159" s="177">
        <v>2.1331335580423758</v>
      </c>
      <c r="AC159" s="177">
        <v>0.86317067212552256</v>
      </c>
      <c r="AD159" s="177">
        <v>1.108661856218466</v>
      </c>
      <c r="AE159" s="177">
        <v>0</v>
      </c>
      <c r="AF159" s="177">
        <v>1.8057536859554129</v>
      </c>
      <c r="AG159" s="177">
        <v>1.2442692920362089E-2</v>
      </c>
      <c r="AH159" s="177">
        <v>0</v>
      </c>
      <c r="AI159" s="177">
        <v>0</v>
      </c>
      <c r="AJ159" s="177">
        <v>2.0964539747977812E-2</v>
      </c>
      <c r="AK159" s="177">
        <v>0</v>
      </c>
      <c r="AL159" s="177">
        <v>2.4151999987120929</v>
      </c>
      <c r="AM159" s="174">
        <v>0.40373249373229136</v>
      </c>
      <c r="AN159" s="918"/>
      <c r="AO159" s="918"/>
      <c r="AP159" s="918"/>
      <c r="AQ159" s="918"/>
      <c r="AR159" s="918"/>
      <c r="AS159" s="918"/>
      <c r="AT159" s="918"/>
      <c r="AU159" s="918"/>
      <c r="AV159" s="918"/>
      <c r="AW159" s="918"/>
      <c r="AX159" s="918"/>
      <c r="AY159" s="918"/>
      <c r="AZ159" s="403"/>
      <c r="BA159" s="1043"/>
      <c r="BB159" s="678" t="s">
        <v>369</v>
      </c>
      <c r="BC159" s="507">
        <v>6.6133150000000001</v>
      </c>
      <c r="BD159" s="492">
        <v>0</v>
      </c>
      <c r="BE159" s="492">
        <v>22.114523999999996</v>
      </c>
      <c r="BF159" s="492">
        <v>25.917044000000004</v>
      </c>
      <c r="BG159" s="511">
        <v>268.41741700000017</v>
      </c>
      <c r="BH159" s="507">
        <v>5.5521219999999998</v>
      </c>
      <c r="BI159" s="492">
        <v>33.718544999999999</v>
      </c>
      <c r="BJ159" s="492">
        <v>25.940293</v>
      </c>
      <c r="BK159" s="492">
        <v>57.491519000000011</v>
      </c>
      <c r="BL159" s="511">
        <v>17.257642000000001</v>
      </c>
      <c r="BM159" s="507">
        <v>6.6133150000000001</v>
      </c>
      <c r="BN159" s="492">
        <v>0</v>
      </c>
      <c r="BO159" s="492">
        <v>19.848113999999999</v>
      </c>
      <c r="BP159" s="492">
        <v>0</v>
      </c>
      <c r="BQ159" s="511">
        <v>156.64075000000003</v>
      </c>
      <c r="BR159" s="507">
        <v>4.6701160000000002</v>
      </c>
      <c r="BS159" s="492">
        <v>0.47221999999999997</v>
      </c>
      <c r="BT159" s="492">
        <v>129.84771700000002</v>
      </c>
      <c r="BU159" s="492">
        <v>15.611764000000001</v>
      </c>
      <c r="BV159" s="492">
        <v>0</v>
      </c>
      <c r="BW159" s="492">
        <v>9.1028529999999996</v>
      </c>
      <c r="BX159" s="492">
        <v>11.548468</v>
      </c>
      <c r="BY159" s="493">
        <v>2.0302699999999998</v>
      </c>
      <c r="BZ159" s="493">
        <v>24.996449999999996</v>
      </c>
      <c r="CA159" s="493">
        <v>0</v>
      </c>
      <c r="CB159" s="493">
        <v>50.773719</v>
      </c>
      <c r="CC159" s="493">
        <v>8.6785829999999997</v>
      </c>
      <c r="CD159" s="493">
        <v>17.474532000000004</v>
      </c>
      <c r="CE159" s="493">
        <v>0</v>
      </c>
      <c r="CF159" s="493">
        <v>18.383869000000001</v>
      </c>
      <c r="CG159" s="493">
        <v>0.189882</v>
      </c>
      <c r="CH159" s="493">
        <v>0</v>
      </c>
      <c r="CI159" s="493">
        <v>0</v>
      </c>
      <c r="CJ159" s="493">
        <v>0.47515000000000002</v>
      </c>
      <c r="CK159" s="493">
        <v>0</v>
      </c>
      <c r="CL159" s="493">
        <v>19.848113999999999</v>
      </c>
      <c r="CM159" s="493">
        <v>8.9585930000000005</v>
      </c>
      <c r="CN159" s="67"/>
      <c r="CO159" s="67"/>
      <c r="CP159" s="67"/>
      <c r="CQ159" s="67"/>
      <c r="CR159" s="67"/>
      <c r="CS159" s="67"/>
      <c r="CT159" s="67"/>
      <c r="CU159" s="67"/>
      <c r="CV159" s="67"/>
      <c r="CW159" s="67"/>
      <c r="CX159" s="67"/>
      <c r="CY159" s="67"/>
      <c r="CZ159" s="67"/>
    </row>
    <row r="160" s="575" customFormat="true" ht="15" customHeight="true" x14ac:dyDescent="0.2">
      <c r="A160" s="1056"/>
      <c r="B160" s="436" t="s">
        <v>370</v>
      </c>
      <c r="C160" s="178">
        <v>2.1958754791235306</v>
      </c>
      <c r="D160" s="177">
        <v>2.5319337878598898</v>
      </c>
      <c r="E160" s="177">
        <v>3.5340613345924852</v>
      </c>
      <c r="F160" s="177">
        <v>8.4586066543079692</v>
      </c>
      <c r="G160" s="176">
        <v>13.383394045322985</v>
      </c>
      <c r="H160" s="175">
        <v>6.8967784564534602</v>
      </c>
      <c r="I160" s="177">
        <v>15.433938790981392</v>
      </c>
      <c r="J160" s="177">
        <v>14.249027702457608</v>
      </c>
      <c r="K160" s="177">
        <v>14.314439754804297</v>
      </c>
      <c r="L160" s="174">
        <v>12.481544366687782</v>
      </c>
      <c r="M160" s="178">
        <v>1.9082317851484565</v>
      </c>
      <c r="N160" s="177">
        <v>2.8241015677238304</v>
      </c>
      <c r="O160" s="177">
        <v>3.3913267235023721</v>
      </c>
      <c r="P160" s="177">
        <v>6.16193574712063</v>
      </c>
      <c r="Q160" s="176">
        <v>12.685735944335608</v>
      </c>
      <c r="R160" s="175">
        <v>15.13371334490013</v>
      </c>
      <c r="S160" s="177">
        <v>0</v>
      </c>
      <c r="T160" s="177">
        <v>11.68793372901667</v>
      </c>
      <c r="U160" s="177">
        <v>10.665545655351943</v>
      </c>
      <c r="V160" s="177">
        <v>1.9401385081948657</v>
      </c>
      <c r="W160" s="177">
        <v>3.3181406506267339</v>
      </c>
      <c r="X160" s="177">
        <v>8.1611055059984938</v>
      </c>
      <c r="Y160" s="177">
        <v>0.75539530357405149</v>
      </c>
      <c r="Z160" s="177">
        <v>8.587273773515399</v>
      </c>
      <c r="AA160" s="177">
        <v>0.98298178340208842</v>
      </c>
      <c r="AB160" s="177">
        <v>2.2277963683908109</v>
      </c>
      <c r="AC160" s="177">
        <v>0.25905365524204776</v>
      </c>
      <c r="AD160" s="177">
        <v>5.7751023286611529</v>
      </c>
      <c r="AE160" s="177">
        <v>1.7254127124945469</v>
      </c>
      <c r="AF160" s="177">
        <v>2.1374227303145696</v>
      </c>
      <c r="AG160" s="177">
        <v>4.1881760213972363</v>
      </c>
      <c r="AH160" s="177">
        <v>0</v>
      </c>
      <c r="AI160" s="177">
        <v>3.8527934721017143</v>
      </c>
      <c r="AJ160" s="177">
        <v>10.778932252504534</v>
      </c>
      <c r="AK160" s="177">
        <v>4.5735318425866796</v>
      </c>
      <c r="AL160" s="177">
        <v>19.474244303891254</v>
      </c>
      <c r="AM160" s="174">
        <v>2.1781697817781729</v>
      </c>
      <c r="AN160" s="918"/>
      <c r="AO160" s="918"/>
      <c r="AP160" s="918"/>
      <c r="AQ160" s="918"/>
      <c r="AR160" s="918"/>
      <c r="AS160" s="918"/>
      <c r="AT160" s="918"/>
      <c r="AU160" s="918"/>
      <c r="AV160" s="918"/>
      <c r="AW160" s="918"/>
      <c r="AX160" s="918"/>
      <c r="AY160" s="918"/>
      <c r="AZ160" s="403"/>
      <c r="BA160" s="1043"/>
      <c r="BB160" s="678" t="s">
        <v>370</v>
      </c>
      <c r="BC160" s="507">
        <v>177.17698100000001</v>
      </c>
      <c r="BD160" s="492">
        <v>204.60586299999994</v>
      </c>
      <c r="BE160" s="492">
        <v>285.24636099999987</v>
      </c>
      <c r="BF160" s="492">
        <v>683.7388659999998</v>
      </c>
      <c r="BG160" s="511">
        <v>1080.7160129999997</v>
      </c>
      <c r="BH160" s="507">
        <v>47.90124999999999</v>
      </c>
      <c r="BI160" s="492">
        <v>107.24351900000002</v>
      </c>
      <c r="BJ160" s="492">
        <v>98.741702999999973</v>
      </c>
      <c r="BK160" s="492">
        <v>99.372659999999954</v>
      </c>
      <c r="BL160" s="511">
        <v>86.762692999999999</v>
      </c>
      <c r="BM160" s="507">
        <v>139.97323100000003</v>
      </c>
      <c r="BN160" s="492">
        <v>209.84463899999992</v>
      </c>
      <c r="BO160" s="492">
        <v>250.10651799999997</v>
      </c>
      <c r="BP160" s="492">
        <v>455.04973100000007</v>
      </c>
      <c r="BQ160" s="511">
        <v>936.48814000000039</v>
      </c>
      <c r="BR160" s="507">
        <v>289.31394099999994</v>
      </c>
      <c r="BS160" s="492">
        <v>0</v>
      </c>
      <c r="BT160" s="492">
        <v>492.41516500000029</v>
      </c>
      <c r="BU160" s="492">
        <v>166.02335200000002</v>
      </c>
      <c r="BV160" s="492">
        <v>28.932466000000005</v>
      </c>
      <c r="BW160" s="492">
        <v>46.635552000000004</v>
      </c>
      <c r="BX160" s="492">
        <v>279.00284599999992</v>
      </c>
      <c r="BY160" s="493">
        <v>14.199997</v>
      </c>
      <c r="BZ160" s="493">
        <v>216.598918</v>
      </c>
      <c r="CA160" s="493">
        <v>7.9247579999999997</v>
      </c>
      <c r="CB160" s="493">
        <v>53.026921999999992</v>
      </c>
      <c r="CC160" s="493">
        <v>2.6046049999999998</v>
      </c>
      <c r="CD160" s="493">
        <v>91.026141000000024</v>
      </c>
      <c r="CE160" s="493">
        <v>40.320625</v>
      </c>
      <c r="CF160" s="493">
        <v>21.760497999999998</v>
      </c>
      <c r="CG160" s="493">
        <v>63.913756000000006</v>
      </c>
      <c r="CH160" s="493">
        <v>0</v>
      </c>
      <c r="CI160" s="493">
        <v>51.435972000000007</v>
      </c>
      <c r="CJ160" s="493">
        <v>244.29869300000004</v>
      </c>
      <c r="CK160" s="493">
        <v>113.67819300000004</v>
      </c>
      <c r="CL160" s="493">
        <v>160.03934299999997</v>
      </c>
      <c r="CM160" s="493">
        <v>48.332340999999992</v>
      </c>
      <c r="CN160" s="67"/>
      <c r="CO160" s="67"/>
      <c r="CP160" s="67"/>
      <c r="CQ160" s="67"/>
      <c r="CR160" s="67"/>
      <c r="CS160" s="67"/>
      <c r="CT160" s="67"/>
      <c r="CU160" s="67"/>
      <c r="CV160" s="67"/>
      <c r="CW160" s="67"/>
      <c r="CX160" s="67"/>
      <c r="CY160" s="67"/>
      <c r="CZ160" s="67"/>
    </row>
    <row r="161" s="575" customFormat="true" ht="15" customHeight="true" x14ac:dyDescent="0.2">
      <c r="A161" s="1056"/>
      <c r="B161" s="436" t="s">
        <v>371</v>
      </c>
      <c r="C161" s="178">
        <v>12.433215325761712</v>
      </c>
      <c r="D161" s="177">
        <v>19.486102368414407</v>
      </c>
      <c r="E161" s="177">
        <v>29.405248388662759</v>
      </c>
      <c r="F161" s="177">
        <v>42.436332640735095</v>
      </c>
      <c r="G161" s="176">
        <v>50.8855086261634</v>
      </c>
      <c r="H161" s="175">
        <v>33.561284486485704</v>
      </c>
      <c r="I161" s="177">
        <v>46.781074673846483</v>
      </c>
      <c r="J161" s="177">
        <v>46.397070082162095</v>
      </c>
      <c r="K161" s="177">
        <v>42.300734082354516</v>
      </c>
      <c r="L161" s="174">
        <v>30.293927247048391</v>
      </c>
      <c r="M161" s="178">
        <v>12.304332380044823</v>
      </c>
      <c r="N161" s="177">
        <v>17.249553496486808</v>
      </c>
      <c r="O161" s="177">
        <v>27.198946847393785</v>
      </c>
      <c r="P161" s="177">
        <v>39.900971598678495</v>
      </c>
      <c r="Q161" s="176">
        <v>53.776006017761347</v>
      </c>
      <c r="R161" s="175">
        <v>48.065143076466846</v>
      </c>
      <c r="S161" s="177">
        <v>51.431951763957905</v>
      </c>
      <c r="T161" s="177">
        <v>65.679652430259893</v>
      </c>
      <c r="U161" s="177">
        <v>75.649527144434515</v>
      </c>
      <c r="V161" s="177">
        <v>3.0780552714335356</v>
      </c>
      <c r="W161" s="177">
        <v>9.1504661597313959</v>
      </c>
      <c r="X161" s="177">
        <v>11.918203513058872</v>
      </c>
      <c r="Y161" s="177">
        <v>1.4332644771572431</v>
      </c>
      <c r="Z161" s="177">
        <v>51.128577032189135</v>
      </c>
      <c r="AA161" s="177">
        <v>2.1267233941173469</v>
      </c>
      <c r="AB161" s="177">
        <v>0.94311614814546296</v>
      </c>
      <c r="AC161" s="177">
        <v>66.586001170753988</v>
      </c>
      <c r="AD161" s="177">
        <v>11.974753009297366</v>
      </c>
      <c r="AE161" s="177">
        <v>26.694844838402087</v>
      </c>
      <c r="AF161" s="177">
        <v>6.5854750320718329</v>
      </c>
      <c r="AG161" s="177">
        <v>80.612209402879927</v>
      </c>
      <c r="AH161" s="177">
        <v>13.754271324093533</v>
      </c>
      <c r="AI161" s="177">
        <v>2.941272795764859</v>
      </c>
      <c r="AJ161" s="177">
        <v>40.512622931605939</v>
      </c>
      <c r="AK161" s="177">
        <v>10.703597617851438</v>
      </c>
      <c r="AL161" s="177">
        <v>46.238021311698255</v>
      </c>
      <c r="AM161" s="174">
        <v>17.220931936831956</v>
      </c>
      <c r="AN161" s="918"/>
      <c r="AO161" s="918"/>
      <c r="AP161" s="918"/>
      <c r="AQ161" s="918"/>
      <c r="AR161" s="918"/>
      <c r="AS161" s="918"/>
      <c r="AT161" s="918"/>
      <c r="AU161" s="918"/>
      <c r="AV161" s="918"/>
      <c r="AW161" s="918"/>
      <c r="AX161" s="918"/>
      <c r="AY161" s="918"/>
      <c r="AZ161" s="403"/>
      <c r="BA161" s="1043"/>
      <c r="BB161" s="678" t="s">
        <v>371</v>
      </c>
      <c r="BC161" s="507">
        <v>1003.1896509999997</v>
      </c>
      <c r="BD161" s="492">
        <v>1574.6741920000004</v>
      </c>
      <c r="BE161" s="492">
        <v>2373.3996960000009</v>
      </c>
      <c r="BF161" s="492">
        <v>3430.2777210000022</v>
      </c>
      <c r="BG161" s="511">
        <v>4109.0312229999981</v>
      </c>
      <c r="BH161" s="507">
        <v>233.09832099999997</v>
      </c>
      <c r="BI161" s="492">
        <v>325.06070800000003</v>
      </c>
      <c r="BJ161" s="492">
        <v>321.5184789999999</v>
      </c>
      <c r="BK161" s="492">
        <v>293.65707199999986</v>
      </c>
      <c r="BL161" s="511">
        <v>210.58153000000004</v>
      </c>
      <c r="BM161" s="507">
        <v>902.55134199999952</v>
      </c>
      <c r="BN161" s="492">
        <v>1281.7266800000002</v>
      </c>
      <c r="BO161" s="492">
        <v>2005.891630000001</v>
      </c>
      <c r="BP161" s="492">
        <v>2946.6270240000017</v>
      </c>
      <c r="BQ161" s="511">
        <v>3969.859696999999</v>
      </c>
      <c r="BR161" s="507">
        <v>918.87005200000067</v>
      </c>
      <c r="BS161" s="492">
        <v>847.58315400000004</v>
      </c>
      <c r="BT161" s="492">
        <v>2767.0979009999969</v>
      </c>
      <c r="BU161" s="492">
        <v>1177.5851399999997</v>
      </c>
      <c r="BV161" s="492">
        <v>45.901737999999995</v>
      </c>
      <c r="BW161" s="492">
        <v>128.60727900000001</v>
      </c>
      <c r="BX161" s="492">
        <v>407.44635599999998</v>
      </c>
      <c r="BY161" s="493">
        <v>26.94265</v>
      </c>
      <c r="BZ161" s="493">
        <v>1289.6286709999997</v>
      </c>
      <c r="CA161" s="493">
        <v>17.145555000000002</v>
      </c>
      <c r="CB161" s="493">
        <v>22.448436999999998</v>
      </c>
      <c r="CC161" s="493">
        <v>669.47610300000008</v>
      </c>
      <c r="CD161" s="493">
        <v>188.74393800000007</v>
      </c>
      <c r="CE161" s="493">
        <v>623.82340199999999</v>
      </c>
      <c r="CF161" s="493">
        <v>67.044864000000004</v>
      </c>
      <c r="CG161" s="493">
        <v>1230.1844660000024</v>
      </c>
      <c r="CH161" s="493">
        <v>76.427340000000015</v>
      </c>
      <c r="CI161" s="493">
        <v>39.266891999999999</v>
      </c>
      <c r="CJ161" s="493">
        <v>918.19677500000114</v>
      </c>
      <c r="CK161" s="493">
        <v>266.04507799999988</v>
      </c>
      <c r="CL161" s="493">
        <v>379.98406700000021</v>
      </c>
      <c r="CM161" s="493">
        <v>382.12262499999997</v>
      </c>
      <c r="CN161" s="67"/>
      <c r="CO161" s="67"/>
      <c r="CP161" s="67"/>
      <c r="CQ161" s="67"/>
      <c r="CR161" s="67"/>
      <c r="CS161" s="67"/>
      <c r="CT161" s="67"/>
      <c r="CU161" s="67"/>
      <c r="CV161" s="67"/>
      <c r="CW161" s="67"/>
      <c r="CX161" s="67"/>
      <c r="CY161" s="67"/>
      <c r="CZ161" s="67"/>
    </row>
    <row r="162" s="575" customFormat="true" ht="15" customHeight="true" x14ac:dyDescent="0.2">
      <c r="A162" s="1056"/>
      <c r="B162" s="436" t="s">
        <v>284</v>
      </c>
      <c r="C162" s="178">
        <v>84.999841608101335</v>
      </c>
      <c r="D162" s="177">
        <v>76.023524344909248</v>
      </c>
      <c r="E162" s="177">
        <v>65.942574036300925</v>
      </c>
      <c r="F162" s="177">
        <v>45.985240275978789</v>
      </c>
      <c r="G162" s="176">
        <v>15.74520694435698</v>
      </c>
      <c r="H162" s="175">
        <v>52.402953085459771</v>
      </c>
      <c r="I162" s="177">
        <v>24.762061021946568</v>
      </c>
      <c r="J162" s="177">
        <v>17.299061733149383</v>
      </c>
      <c r="K162" s="177">
        <v>8.2955745772726761</v>
      </c>
      <c r="L162" s="174">
        <v>0.69546960155960713</v>
      </c>
      <c r="M162" s="178">
        <v>85.409141657989849</v>
      </c>
      <c r="N162" s="177">
        <v>78.959537815806243</v>
      </c>
      <c r="O162" s="177">
        <v>67.622816694585339</v>
      </c>
      <c r="P162" s="177">
        <v>51.39117553796185</v>
      </c>
      <c r="Q162" s="176">
        <v>22.760016041123251</v>
      </c>
      <c r="R162" s="175">
        <v>30.256169590901333</v>
      </c>
      <c r="S162" s="177">
        <v>36.116431002875331</v>
      </c>
      <c r="T162" s="177">
        <v>7.2669341340074673</v>
      </c>
      <c r="U162" s="177">
        <v>11.136964369173636</v>
      </c>
      <c r="V162" s="177">
        <v>94.827440082848099</v>
      </c>
      <c r="W162" s="177">
        <v>84.885800559521286</v>
      </c>
      <c r="X162" s="177">
        <v>74.969886332448283</v>
      </c>
      <c r="Y162" s="177">
        <v>97.638533825240629</v>
      </c>
      <c r="Z162" s="177">
        <v>23.495235599316732</v>
      </c>
      <c r="AA162" s="177">
        <v>96.485204652172499</v>
      </c>
      <c r="AB162" s="177">
        <v>89.485147611997505</v>
      </c>
      <c r="AC162" s="177">
        <v>32.291774501878443</v>
      </c>
      <c r="AD162" s="177">
        <v>74.638807533117159</v>
      </c>
      <c r="AE162" s="177">
        <v>70.059991678641481</v>
      </c>
      <c r="AF162" s="177">
        <v>89.250235855418765</v>
      </c>
      <c r="AG162" s="177">
        <v>14.399860720892912</v>
      </c>
      <c r="AH162" s="177">
        <v>86.245728675906449</v>
      </c>
      <c r="AI162" s="177">
        <v>92.927928420038015</v>
      </c>
      <c r="AJ162" s="177">
        <v>46.390366689902173</v>
      </c>
      <c r="AK162" s="177">
        <v>84.541262632511746</v>
      </c>
      <c r="AL162" s="177">
        <v>31.872534385698337</v>
      </c>
      <c r="AM162" s="174">
        <v>78.977020261372019</v>
      </c>
      <c r="AN162" s="918"/>
      <c r="AO162" s="918"/>
      <c r="AP162" s="918"/>
      <c r="AQ162" s="918"/>
      <c r="AR162" s="918"/>
      <c r="AS162" s="918"/>
      <c r="AT162" s="918"/>
      <c r="AU162" s="918"/>
      <c r="AV162" s="918"/>
      <c r="AW162" s="918"/>
      <c r="AX162" s="918"/>
      <c r="AY162" s="918"/>
      <c r="AZ162" s="403"/>
      <c r="BA162" s="1043"/>
      <c r="BB162" s="678" t="s">
        <v>284</v>
      </c>
      <c r="BC162" s="507">
        <v>6858.3193650000076</v>
      </c>
      <c r="BD162" s="492">
        <v>6143.4698180000059</v>
      </c>
      <c r="BE162" s="492">
        <v>5322.4541109999982</v>
      </c>
      <c r="BF162" s="492">
        <v>3717.1483819999949</v>
      </c>
      <c r="BG162" s="511">
        <v>1271.4336299999995</v>
      </c>
      <c r="BH162" s="507">
        <v>363.962243</v>
      </c>
      <c r="BI162" s="492">
        <v>172.06045700000007</v>
      </c>
      <c r="BJ162" s="492">
        <v>119.87756999999998</v>
      </c>
      <c r="BK162" s="492">
        <v>57.588932999999997</v>
      </c>
      <c r="BL162" s="511">
        <v>4.834403</v>
      </c>
      <c r="BM162" s="507">
        <v>6264.9588000000031</v>
      </c>
      <c r="BN162" s="492">
        <v>5867.082083000003</v>
      </c>
      <c r="BO162" s="492">
        <v>4987.1064039999974</v>
      </c>
      <c r="BP162" s="492">
        <v>3795.1613849999972</v>
      </c>
      <c r="BQ162" s="511">
        <v>1680.1930280000001</v>
      </c>
      <c r="BR162" s="507">
        <v>578.41267800000003</v>
      </c>
      <c r="BS162" s="492">
        <v>595.18796099999997</v>
      </c>
      <c r="BT162" s="492">
        <v>306.15750000000003</v>
      </c>
      <c r="BU162" s="492">
        <v>173.36160900000004</v>
      </c>
      <c r="BV162" s="492">
        <v>1414.1215559999991</v>
      </c>
      <c r="BW162" s="492">
        <v>1193.0465230000007</v>
      </c>
      <c r="BX162" s="492">
        <v>2562.9875309999979</v>
      </c>
      <c r="BY162" s="493">
        <v>1835.4189930000007</v>
      </c>
      <c r="BZ162" s="493">
        <v>592.62610500000028</v>
      </c>
      <c r="CA162" s="493">
        <v>777.85968199999979</v>
      </c>
      <c r="CB162" s="493">
        <v>2129.9621499999971</v>
      </c>
      <c r="CC162" s="493">
        <v>324.67141699999991</v>
      </c>
      <c r="CD162" s="493">
        <v>1176.4436769999995</v>
      </c>
      <c r="CE162" s="493">
        <v>1637.2098289999999</v>
      </c>
      <c r="CF162" s="493">
        <v>908.63147999999967</v>
      </c>
      <c r="CG162" s="493">
        <v>219.74940399999994</v>
      </c>
      <c r="CH162" s="493">
        <v>479.23524800000007</v>
      </c>
      <c r="CI162" s="493">
        <v>1240.6162850000001</v>
      </c>
      <c r="CJ162" s="493">
        <v>1051.412671</v>
      </c>
      <c r="CK162" s="493">
        <v>2101.3296290000017</v>
      </c>
      <c r="CL162" s="493">
        <v>261.928493</v>
      </c>
      <c r="CM162" s="493">
        <v>1752.4548849999992</v>
      </c>
      <c r="CN162" s="67"/>
      <c r="CO162" s="67"/>
      <c r="CP162" s="67"/>
      <c r="CQ162" s="67"/>
      <c r="CR162" s="67"/>
      <c r="CS162" s="67"/>
      <c r="CT162" s="67"/>
      <c r="CU162" s="67"/>
      <c r="CV162" s="67"/>
      <c r="CW162" s="67"/>
      <c r="CX162" s="67"/>
      <c r="CY162" s="67"/>
      <c r="CZ162" s="67"/>
    </row>
    <row r="163" s="575" customFormat="true" ht="15" customHeight="true" x14ac:dyDescent="0.2">
      <c r="A163" s="1056"/>
      <c r="B163" s="436" t="s">
        <v>285</v>
      </c>
      <c r="C163" s="178">
        <v>0</v>
      </c>
      <c r="D163" s="177">
        <v>8.8467760689004624E-2</v>
      </c>
      <c r="E163" s="177">
        <v>5.5440249099272809E-2</v>
      </c>
      <c r="F163" s="177">
        <v>3.9784044983457965E-2</v>
      </c>
      <c r="G163" s="176">
        <v>0.22886032517781851</v>
      </c>
      <c r="H163" s="175">
        <v>0</v>
      </c>
      <c r="I163" s="177">
        <v>0</v>
      </c>
      <c r="J163" s="177">
        <v>0</v>
      </c>
      <c r="K163" s="177">
        <v>0</v>
      </c>
      <c r="L163" s="174">
        <v>0.2009115255350733</v>
      </c>
      <c r="M163" s="178">
        <v>0</v>
      </c>
      <c r="N163" s="177">
        <v>9.6212876216479198E-2</v>
      </c>
      <c r="O163" s="177">
        <v>6.0675843878488317E-2</v>
      </c>
      <c r="P163" s="177">
        <v>4.3547043824520529E-2</v>
      </c>
      <c r="Q163" s="176">
        <v>0.23142107010726004</v>
      </c>
      <c r="R163" s="175">
        <v>0</v>
      </c>
      <c r="S163" s="177">
        <v>0</v>
      </c>
      <c r="T163" s="177">
        <v>0.58804961698350378</v>
      </c>
      <c r="U163" s="177">
        <v>0.30271730434021593</v>
      </c>
      <c r="V163" s="177">
        <v>0</v>
      </c>
      <c r="W163" s="177">
        <v>0</v>
      </c>
      <c r="X163" s="177">
        <v>0</v>
      </c>
      <c r="Y163" s="177">
        <v>0</v>
      </c>
      <c r="Z163" s="177">
        <v>0</v>
      </c>
      <c r="AA163" s="177">
        <v>0</v>
      </c>
      <c r="AB163" s="177">
        <v>5.8674395351924438E-2</v>
      </c>
      <c r="AC163" s="177">
        <v>0</v>
      </c>
      <c r="AD163" s="177">
        <v>0</v>
      </c>
      <c r="AE163" s="177">
        <v>0</v>
      </c>
      <c r="AF163" s="177">
        <v>0</v>
      </c>
      <c r="AG163" s="177">
        <v>0</v>
      </c>
      <c r="AH163" s="177">
        <v>0</v>
      </c>
      <c r="AI163" s="177">
        <v>0</v>
      </c>
      <c r="AJ163" s="177">
        <v>0.10752049063371281</v>
      </c>
      <c r="AK163" s="177">
        <v>0</v>
      </c>
      <c r="AL163" s="177">
        <v>0</v>
      </c>
      <c r="AM163" s="174">
        <v>0</v>
      </c>
      <c r="AN163" s="918"/>
      <c r="AO163" s="918"/>
      <c r="AP163" s="918"/>
      <c r="AQ163" s="918"/>
      <c r="AR163" s="918"/>
      <c r="AS163" s="918"/>
      <c r="AT163" s="918"/>
      <c r="AU163" s="918"/>
      <c r="AV163" s="918"/>
      <c r="AW163" s="918"/>
      <c r="AX163" s="918"/>
      <c r="AY163" s="918"/>
      <c r="AZ163" s="403"/>
      <c r="BA163" s="1043"/>
      <c r="BB163" s="678" t="s">
        <v>285</v>
      </c>
      <c r="BC163" s="507">
        <v>0</v>
      </c>
      <c r="BD163" s="492">
        <v>7.1490899999999993</v>
      </c>
      <c r="BE163" s="492">
        <v>4.4747750000000002</v>
      </c>
      <c r="BF163" s="492">
        <v>3.215884</v>
      </c>
      <c r="BG163" s="511">
        <v>18.480589999999999</v>
      </c>
      <c r="BH163" s="507">
        <v>0</v>
      </c>
      <c r="BI163" s="492">
        <v>0</v>
      </c>
      <c r="BJ163" s="492">
        <v>0</v>
      </c>
      <c r="BK163" s="492">
        <v>0</v>
      </c>
      <c r="BL163" s="511">
        <v>1.3965920000000001</v>
      </c>
      <c r="BM163" s="507">
        <v>0</v>
      </c>
      <c r="BN163" s="492">
        <v>7.1490899999999993</v>
      </c>
      <c r="BO163" s="492">
        <v>4.4747750000000002</v>
      </c>
      <c r="BP163" s="492">
        <v>3.215884</v>
      </c>
      <c r="BQ163" s="511">
        <v>17.083998000000001</v>
      </c>
      <c r="BR163" s="507">
        <v>0</v>
      </c>
      <c r="BS163" s="492">
        <v>0</v>
      </c>
      <c r="BT163" s="492">
        <v>24.774657000000001</v>
      </c>
      <c r="BU163" s="492">
        <v>4.7121959999999996</v>
      </c>
      <c r="BV163" s="492">
        <v>0</v>
      </c>
      <c r="BW163" s="492">
        <v>0</v>
      </c>
      <c r="BX163" s="492">
        <v>0</v>
      </c>
      <c r="BY163" s="493">
        <v>0</v>
      </c>
      <c r="BZ163" s="493">
        <v>0</v>
      </c>
      <c r="CA163" s="493">
        <v>0</v>
      </c>
      <c r="CB163" s="493">
        <v>1.3965920000000001</v>
      </c>
      <c r="CC163" s="493">
        <v>0</v>
      </c>
      <c r="CD163" s="493">
        <v>0</v>
      </c>
      <c r="CE163" s="493">
        <v>0</v>
      </c>
      <c r="CF163" s="493">
        <v>0</v>
      </c>
      <c r="CG163" s="493">
        <v>0</v>
      </c>
      <c r="CH163" s="493">
        <v>0</v>
      </c>
      <c r="CI163" s="493">
        <v>0</v>
      </c>
      <c r="CJ163" s="493">
        <v>2.4368940000000001</v>
      </c>
      <c r="CK163" s="493">
        <v>0</v>
      </c>
      <c r="CL163" s="493">
        <v>0</v>
      </c>
      <c r="CM163" s="493">
        <v>0</v>
      </c>
      <c r="CN163" s="67"/>
      <c r="CO163" s="67"/>
      <c r="CP163" s="67"/>
      <c r="CQ163" s="67"/>
      <c r="CR163" s="67"/>
      <c r="CS163" s="67"/>
      <c r="CT163" s="67"/>
      <c r="CU163" s="67"/>
      <c r="CV163" s="67"/>
      <c r="CW163" s="67"/>
      <c r="CX163" s="67"/>
      <c r="CY163" s="67"/>
      <c r="CZ163" s="67"/>
    </row>
    <row r="164" s="575" customFormat="true" ht="15" customHeight="true" x14ac:dyDescent="0.2">
      <c r="A164" s="1056"/>
      <c r="B164" s="436" t="s">
        <v>286</v>
      </c>
      <c r="C164" s="178">
        <v>9.2522121498298041E-2</v>
      </c>
      <c r="D164" s="177">
        <v>0.39104111687751586</v>
      </c>
      <c r="E164" s="177">
        <v>0</v>
      </c>
      <c r="F164" s="177">
        <v>0.26986805331732605</v>
      </c>
      <c r="G164" s="176">
        <v>2.9720492629344881</v>
      </c>
      <c r="H164" s="175">
        <v>4.1016091202611005</v>
      </c>
      <c r="I164" s="177">
        <v>4.2638047472319771</v>
      </c>
      <c r="J164" s="177">
        <v>5.814260209258757</v>
      </c>
      <c r="K164" s="177">
        <v>8.1403934654846477</v>
      </c>
      <c r="L164" s="174">
        <v>4.5058200846173531</v>
      </c>
      <c r="M164" s="178">
        <v>0.10177270287719875</v>
      </c>
      <c r="N164" s="177">
        <v>0.10046796461582362</v>
      </c>
      <c r="O164" s="177">
        <v>0.15183820180088356</v>
      </c>
      <c r="P164" s="177">
        <v>4.3743730275757939E-2</v>
      </c>
      <c r="Q164" s="176">
        <v>1.1551628031468313</v>
      </c>
      <c r="R164" s="175">
        <v>0</v>
      </c>
      <c r="S164" s="177">
        <v>0</v>
      </c>
      <c r="T164" s="177">
        <v>0.18870288067492655</v>
      </c>
      <c r="U164" s="177">
        <v>0.30979912992553893</v>
      </c>
      <c r="V164" s="177">
        <v>0</v>
      </c>
      <c r="W164" s="177">
        <v>0</v>
      </c>
      <c r="X164" s="177">
        <v>3.07889190160452</v>
      </c>
      <c r="Y164" s="177">
        <v>0</v>
      </c>
      <c r="Z164" s="177">
        <v>6.9045881600829109</v>
      </c>
      <c r="AA164" s="177">
        <v>0</v>
      </c>
      <c r="AB164" s="177">
        <v>0</v>
      </c>
      <c r="AC164" s="177">
        <v>0</v>
      </c>
      <c r="AD164" s="177">
        <v>0</v>
      </c>
      <c r="AE164" s="177">
        <v>0</v>
      </c>
      <c r="AF164" s="177">
        <v>0</v>
      </c>
      <c r="AG164" s="177">
        <v>0</v>
      </c>
      <c r="AH164" s="177">
        <v>0</v>
      </c>
      <c r="AI164" s="177">
        <v>0</v>
      </c>
      <c r="AJ164" s="177">
        <v>4.4968816424077657E-2</v>
      </c>
      <c r="AK164" s="177">
        <v>0</v>
      </c>
      <c r="AL164" s="177">
        <v>0</v>
      </c>
      <c r="AM164" s="174">
        <v>0.34559917841955184</v>
      </c>
      <c r="AN164" s="918"/>
      <c r="AO164" s="918"/>
      <c r="AP164" s="918"/>
      <c r="AQ164" s="918"/>
      <c r="AR164" s="918"/>
      <c r="AS164" s="918"/>
      <c r="AT164" s="918"/>
      <c r="AU164" s="918"/>
      <c r="AV164" s="918"/>
      <c r="AW164" s="918"/>
      <c r="AX164" s="918"/>
      <c r="AY164" s="918"/>
      <c r="AZ164" s="403"/>
      <c r="BA164" s="1043"/>
      <c r="BB164" s="678" t="s">
        <v>286</v>
      </c>
      <c r="BC164" s="507">
        <v>7.4652640000000003</v>
      </c>
      <c r="BD164" s="492">
        <v>31.600078000000003</v>
      </c>
      <c r="BE164" s="492">
        <v>0</v>
      </c>
      <c r="BF164" s="492">
        <v>21.814382000000002</v>
      </c>
      <c r="BG164" s="511">
        <v>239.99451999999999</v>
      </c>
      <c r="BH164" s="507">
        <v>28.487532999999999</v>
      </c>
      <c r="BI164" s="492">
        <v>29.627267</v>
      </c>
      <c r="BJ164" s="492">
        <v>40.291167000000002</v>
      </c>
      <c r="BK164" s="492">
        <v>56.511645999999999</v>
      </c>
      <c r="BL164" s="511">
        <v>31.321211000000005</v>
      </c>
      <c r="BM164" s="507">
        <v>7.4652640000000003</v>
      </c>
      <c r="BN164" s="492">
        <v>7.4652640000000003</v>
      </c>
      <c r="BO164" s="492">
        <v>11.197896</v>
      </c>
      <c r="BP164" s="492">
        <v>3.2304089999999999</v>
      </c>
      <c r="BQ164" s="511">
        <v>85.276587000000006</v>
      </c>
      <c r="BR164" s="507">
        <v>0</v>
      </c>
      <c r="BS164" s="492">
        <v>0</v>
      </c>
      <c r="BT164" s="492">
        <v>7.9500929999999999</v>
      </c>
      <c r="BU164" s="492">
        <v>4.8224339999999994</v>
      </c>
      <c r="BV164" s="492">
        <v>0</v>
      </c>
      <c r="BW164" s="492">
        <v>0</v>
      </c>
      <c r="BX164" s="492">
        <v>105.25774999999999</v>
      </c>
      <c r="BY164" s="493">
        <v>0</v>
      </c>
      <c r="BZ164" s="493">
        <v>174.15612499999997</v>
      </c>
      <c r="CA164" s="493">
        <v>0</v>
      </c>
      <c r="CB164" s="493">
        <v>0</v>
      </c>
      <c r="CC164" s="493">
        <v>0</v>
      </c>
      <c r="CD164" s="493">
        <v>0</v>
      </c>
      <c r="CE164" s="493">
        <v>0</v>
      </c>
      <c r="CF164" s="493">
        <v>0</v>
      </c>
      <c r="CG164" s="493">
        <v>0</v>
      </c>
      <c r="CH164" s="493">
        <v>0</v>
      </c>
      <c r="CI164" s="493">
        <v>0</v>
      </c>
      <c r="CJ164" s="493">
        <v>1.0191939999999999</v>
      </c>
      <c r="CK164" s="493">
        <v>0</v>
      </c>
      <c r="CL164" s="493">
        <v>0</v>
      </c>
      <c r="CM164" s="493">
        <v>7.6686479999999992</v>
      </c>
      <c r="CN164" s="67"/>
      <c r="CO164" s="67"/>
      <c r="CP164" s="67"/>
      <c r="CQ164" s="67"/>
      <c r="CR164" s="67"/>
      <c r="CS164" s="67"/>
      <c r="CT164" s="67"/>
      <c r="CU164" s="67"/>
      <c r="CV164" s="67"/>
      <c r="CW164" s="67"/>
      <c r="CX164" s="67"/>
      <c r="CY164" s="67"/>
      <c r="CZ164" s="67"/>
    </row>
    <row r="165" s="575" customFormat="true" ht="15" customHeight="true" x14ac:dyDescent="0.2">
      <c r="A165" s="1057"/>
      <c r="B165" s="437" t="s">
        <v>287</v>
      </c>
      <c r="C165" s="178">
        <v>4.1096637497125006E-2</v>
      </c>
      <c r="D165" s="177">
        <v>0.24977501591497506</v>
      </c>
      <c r="E165" s="177">
        <v>2.4997450202616872E-2</v>
      </c>
      <c r="F165" s="177">
        <v>0.37881459039771109</v>
      </c>
      <c r="G165" s="176">
        <v>6.4164070701096559E-2</v>
      </c>
      <c r="H165" s="175">
        <v>0.11035795792329404</v>
      </c>
      <c r="I165" s="177">
        <v>0.45943416929657604</v>
      </c>
      <c r="J165" s="177">
        <v>0.28700746853499071</v>
      </c>
      <c r="K165" s="177">
        <v>0</v>
      </c>
      <c r="L165" s="174">
        <v>0</v>
      </c>
      <c r="M165" s="178">
        <v>3.4756200692282094E-2</v>
      </c>
      <c r="N165" s="177">
        <v>0.27164214964902378</v>
      </c>
      <c r="O165" s="177">
        <v>2.7358127181902617E-2</v>
      </c>
      <c r="P165" s="177">
        <v>0.41464500596347081</v>
      </c>
      <c r="Q165" s="176">
        <v>0</v>
      </c>
      <c r="R165" s="175">
        <v>0.37436858009597984</v>
      </c>
      <c r="S165" s="177">
        <v>0</v>
      </c>
      <c r="T165" s="177">
        <v>0.42371732144492874</v>
      </c>
      <c r="U165" s="177">
        <v>0</v>
      </c>
      <c r="V165" s="177">
        <v>0.13529726772780842</v>
      </c>
      <c r="W165" s="177">
        <v>0.10969969728235758</v>
      </c>
      <c r="X165" s="177">
        <v>7.4573841838361937E-2</v>
      </c>
      <c r="Y165" s="177">
        <v>6.4802397760532884E-2</v>
      </c>
      <c r="Z165" s="177">
        <v>0</v>
      </c>
      <c r="AA165" s="177">
        <v>0</v>
      </c>
      <c r="AB165" s="177">
        <v>8.2942862539369624E-2</v>
      </c>
      <c r="AC165" s="177">
        <v>0</v>
      </c>
      <c r="AD165" s="177">
        <v>0</v>
      </c>
      <c r="AE165" s="177">
        <v>0</v>
      </c>
      <c r="AF165" s="177">
        <v>0</v>
      </c>
      <c r="AG165" s="177">
        <v>5.0226719361269927E-2</v>
      </c>
      <c r="AH165" s="177">
        <v>0</v>
      </c>
      <c r="AI165" s="177">
        <v>0</v>
      </c>
      <c r="AJ165" s="177">
        <v>1.0044658325920746</v>
      </c>
      <c r="AK165" s="177">
        <v>0</v>
      </c>
      <c r="AL165" s="177">
        <v>0</v>
      </c>
      <c r="AM165" s="174">
        <v>0.15676343884082378</v>
      </c>
      <c r="AN165" s="918"/>
      <c r="AO165" s="918"/>
      <c r="AP165" s="918"/>
      <c r="AQ165" s="918"/>
      <c r="AR165" s="918"/>
      <c r="AS165" s="918"/>
      <c r="AT165" s="918"/>
      <c r="AU165" s="918"/>
      <c r="AV165" s="918"/>
      <c r="AW165" s="918"/>
      <c r="AX165" s="918"/>
      <c r="AY165" s="918"/>
      <c r="AZ165" s="403"/>
      <c r="BA165" s="1043"/>
      <c r="BB165" s="678" t="s">
        <v>287</v>
      </c>
      <c r="BC165" s="507">
        <v>3.3159339999999999</v>
      </c>
      <c r="BD165" s="492">
        <v>20.184348</v>
      </c>
      <c r="BE165" s="492">
        <v>2.0176310000000002</v>
      </c>
      <c r="BF165" s="492">
        <v>30.620913000000002</v>
      </c>
      <c r="BG165" s="511">
        <v>5.1812819999999995</v>
      </c>
      <c r="BH165" s="507">
        <v>0.766486</v>
      </c>
      <c r="BI165" s="492">
        <v>3.192402</v>
      </c>
      <c r="BJ165" s="492">
        <v>1.98888</v>
      </c>
      <c r="BK165" s="492">
        <v>0</v>
      </c>
      <c r="BL165" s="511">
        <v>0</v>
      </c>
      <c r="BM165" s="507">
        <v>2.5494479999999999</v>
      </c>
      <c r="BN165" s="492">
        <v>20.184348</v>
      </c>
      <c r="BO165" s="492">
        <v>2.0176310000000002</v>
      </c>
      <c r="BP165" s="492">
        <v>30.620913000000002</v>
      </c>
      <c r="BQ165" s="511">
        <v>0</v>
      </c>
      <c r="BR165" s="507">
        <v>7.1568719999999999</v>
      </c>
      <c r="BS165" s="492">
        <v>0</v>
      </c>
      <c r="BT165" s="492">
        <v>17.851302</v>
      </c>
      <c r="BU165" s="492">
        <v>0</v>
      </c>
      <c r="BV165" s="492">
        <v>2.0176310000000002</v>
      </c>
      <c r="BW165" s="492">
        <v>1.5417989999999999</v>
      </c>
      <c r="BX165" s="492">
        <v>2.5494479999999999</v>
      </c>
      <c r="BY165" s="493">
        <v>1.218162</v>
      </c>
      <c r="BZ165" s="493">
        <v>0</v>
      </c>
      <c r="CA165" s="493">
        <v>0</v>
      </c>
      <c r="CB165" s="493">
        <v>1.97424</v>
      </c>
      <c r="CC165" s="493">
        <v>0</v>
      </c>
      <c r="CD165" s="493">
        <v>0</v>
      </c>
      <c r="CE165" s="493">
        <v>0</v>
      </c>
      <c r="CF165" s="493">
        <v>0</v>
      </c>
      <c r="CG165" s="493">
        <v>0.766486</v>
      </c>
      <c r="CH165" s="493">
        <v>0</v>
      </c>
      <c r="CI165" s="493">
        <v>0</v>
      </c>
      <c r="CJ165" s="493">
        <v>22.765677</v>
      </c>
      <c r="CK165" s="493">
        <v>0</v>
      </c>
      <c r="CL165" s="493">
        <v>0</v>
      </c>
      <c r="CM165" s="493">
        <v>3.478491</v>
      </c>
      <c r="CN165" s="67"/>
      <c r="CO165" s="67"/>
      <c r="CP165" s="67"/>
      <c r="CQ165" s="67"/>
      <c r="CR165" s="67"/>
      <c r="CS165" s="67"/>
      <c r="CT165" s="67"/>
      <c r="CU165" s="67"/>
      <c r="CV165" s="67"/>
      <c r="CW165" s="67"/>
      <c r="CX165" s="67"/>
      <c r="CY165" s="67"/>
      <c r="CZ165" s="67"/>
    </row>
    <row r="166" s="430" customFormat="true" ht="15" customHeight="true" x14ac:dyDescent="0.2">
      <c r="A166" s="93"/>
      <c r="B166" s="86"/>
      <c r="C166" s="159"/>
      <c r="D166" s="161"/>
      <c r="E166" s="161"/>
      <c r="F166" s="161"/>
      <c r="G166" s="160"/>
      <c r="H166" s="158"/>
      <c r="I166" s="161"/>
      <c r="J166" s="161"/>
      <c r="K166" s="161"/>
      <c r="L166" s="157"/>
      <c r="M166" s="159"/>
      <c r="N166" s="161"/>
      <c r="O166" s="161"/>
      <c r="P166" s="161"/>
      <c r="Q166" s="160"/>
      <c r="R166" s="158"/>
      <c r="S166" s="161"/>
      <c r="T166" s="161"/>
      <c r="U166" s="161"/>
      <c r="V166" s="161"/>
      <c r="W166" s="161"/>
      <c r="X166" s="161"/>
      <c r="Y166" s="161"/>
      <c r="Z166" s="161"/>
      <c r="AA166" s="161"/>
      <c r="AB166" s="161"/>
      <c r="AC166" s="161"/>
      <c r="AD166" s="161"/>
      <c r="AE166" s="161"/>
      <c r="AF166" s="161"/>
      <c r="AG166" s="161"/>
      <c r="AH166" s="161"/>
      <c r="AI166" s="161"/>
      <c r="AJ166" s="161"/>
      <c r="AK166" s="161"/>
      <c r="AL166" s="161"/>
      <c r="AM166" s="157"/>
      <c r="AN166" s="918"/>
      <c r="AO166" s="918"/>
      <c r="AP166" s="918"/>
      <c r="AQ166" s="918"/>
      <c r="AR166" s="918"/>
      <c r="AS166" s="918"/>
      <c r="AT166" s="918"/>
      <c r="AU166" s="918"/>
      <c r="AV166" s="918"/>
      <c r="AW166" s="918"/>
      <c r="AX166" s="918"/>
      <c r="AY166" s="918"/>
      <c r="AZ166" s="403"/>
      <c r="BA166" s="1045"/>
      <c r="BB166" s="678" t="s">
        <v>188</v>
      </c>
      <c r="BC166" s="507">
        <v>8068.6260530000109</v>
      </c>
      <c r="BD166" s="492">
        <v>8081.0115960000076</v>
      </c>
      <c r="BE166" s="492">
        <v>8071.3472119999806</v>
      </c>
      <c r="BF166" s="492">
        <v>8083.3510049999968</v>
      </c>
      <c r="BG166" s="511">
        <v>8075.0518840000159</v>
      </c>
      <c r="BH166" s="507">
        <v>694.54529099999991</v>
      </c>
      <c r="BI166" s="492">
        <v>694.85515299999952</v>
      </c>
      <c r="BJ166" s="492">
        <v>692.97151400000041</v>
      </c>
      <c r="BK166" s="492">
        <v>694.21270900000059</v>
      </c>
      <c r="BL166" s="511">
        <v>695.12786600000004</v>
      </c>
      <c r="BM166" s="507">
        <v>7335.23212900001</v>
      </c>
      <c r="BN166" s="492">
        <v>7430.49192700001</v>
      </c>
      <c r="BO166" s="492">
        <v>7374.8871279999821</v>
      </c>
      <c r="BP166" s="492">
        <v>7384.8503080000019</v>
      </c>
      <c r="BQ166" s="511">
        <v>7382.2137249999905</v>
      </c>
      <c r="BR166" s="507">
        <v>1911.7181250000028</v>
      </c>
      <c r="BS166" s="492">
        <v>1647.9700360000006</v>
      </c>
      <c r="BT166" s="492">
        <v>4213.0215349999953</v>
      </c>
      <c r="BU166" s="492">
        <v>1556.632519</v>
      </c>
      <c r="BV166" s="492">
        <v>1491.2577569999996</v>
      </c>
      <c r="BW166" s="492">
        <v>1405.4724290000015</v>
      </c>
      <c r="BX166" s="492">
        <v>3418.6893649999997</v>
      </c>
      <c r="BY166" s="493">
        <v>1879.8100720000004</v>
      </c>
      <c r="BZ166" s="493">
        <v>2522.324590000002</v>
      </c>
      <c r="CA166" s="493">
        <v>806.19581499999981</v>
      </c>
      <c r="CB166" s="493">
        <v>2380.2409749999983</v>
      </c>
      <c r="CC166" s="493">
        <v>1005.4307080000001</v>
      </c>
      <c r="CD166" s="493">
        <v>1576.1823049999998</v>
      </c>
      <c r="CE166" s="493">
        <v>2336.8684320000007</v>
      </c>
      <c r="CF166" s="493">
        <v>1018.0717969999996</v>
      </c>
      <c r="CG166" s="493">
        <v>1526.0522880000026</v>
      </c>
      <c r="CH166" s="493">
        <v>555.66258800000014</v>
      </c>
      <c r="CI166" s="493">
        <v>1335.0306049999997</v>
      </c>
      <c r="CJ166" s="493">
        <v>2266.4461309999988</v>
      </c>
      <c r="CK166" s="493">
        <v>2485.5668859999973</v>
      </c>
      <c r="CL166" s="493">
        <v>821.80001700000071</v>
      </c>
      <c r="CM166" s="493">
        <v>2218.9427749999982</v>
      </c>
      <c r="CN166" s="67"/>
      <c r="CO166" s="67"/>
      <c r="CP166" s="67"/>
      <c r="CQ166" s="67"/>
      <c r="CR166" s="67"/>
      <c r="CS166" s="67"/>
      <c r="CT166" s="67"/>
      <c r="CU166" s="67"/>
      <c r="CV166" s="67"/>
      <c r="CW166" s="67"/>
      <c r="CX166" s="67"/>
      <c r="CY166" s="67"/>
      <c r="CZ166" s="67"/>
    </row>
    <row r="167" s="430" customFormat="true" ht="15" customHeight="true" x14ac:dyDescent="0.2">
      <c r="A167" s="221"/>
      <c r="B167" s="85"/>
      <c r="C167" s="159"/>
      <c r="D167" s="161"/>
      <c r="E167" s="161"/>
      <c r="F167" s="161"/>
      <c r="G167" s="160"/>
      <c r="H167" s="158"/>
      <c r="I167" s="161"/>
      <c r="J167" s="161"/>
      <c r="K167" s="161"/>
      <c r="L167" s="157"/>
      <c r="M167" s="159"/>
      <c r="N167" s="161"/>
      <c r="O167" s="161"/>
      <c r="P167" s="161"/>
      <c r="Q167" s="160"/>
      <c r="R167" s="158"/>
      <c r="S167" s="161"/>
      <c r="T167" s="161"/>
      <c r="U167" s="161"/>
      <c r="V167" s="161"/>
      <c r="W167" s="161"/>
      <c r="X167" s="161"/>
      <c r="Y167" s="161"/>
      <c r="Z167" s="161"/>
      <c r="AA167" s="161"/>
      <c r="AB167" s="161"/>
      <c r="AC167" s="161"/>
      <c r="AD167" s="161"/>
      <c r="AE167" s="161"/>
      <c r="AF167" s="161"/>
      <c r="AG167" s="161"/>
      <c r="AH167" s="161"/>
      <c r="AI167" s="161"/>
      <c r="AJ167" s="161"/>
      <c r="AK167" s="161"/>
      <c r="AL167" s="161"/>
      <c r="AM167" s="157"/>
      <c r="AN167" s="918"/>
      <c r="AO167" s="918"/>
      <c r="AP167" s="918"/>
      <c r="AQ167" s="918"/>
      <c r="AR167" s="918"/>
      <c r="AS167" s="918"/>
      <c r="AT167" s="918"/>
      <c r="AU167" s="918"/>
      <c r="AV167" s="918"/>
      <c r="AW167" s="918"/>
      <c r="AX167" s="918"/>
      <c r="AY167" s="918"/>
      <c r="AZ167" s="403"/>
      <c r="BA167" s="679"/>
      <c r="BB167" s="678"/>
      <c r="BC167" s="507"/>
      <c r="BD167" s="492"/>
      <c r="BE167" s="492"/>
      <c r="BF167" s="492"/>
      <c r="BG167" s="511"/>
      <c r="BH167" s="507"/>
      <c r="BI167" s="492"/>
      <c r="BJ167" s="492"/>
      <c r="BK167" s="492"/>
      <c r="BL167" s="511"/>
      <c r="BM167" s="507"/>
      <c r="BN167" s="492"/>
      <c r="BO167" s="492"/>
      <c r="BP167" s="492"/>
      <c r="BQ167" s="511"/>
      <c r="BR167" s="507"/>
      <c r="BS167" s="492"/>
      <c r="BT167" s="492"/>
      <c r="BU167" s="492"/>
      <c r="BV167" s="492"/>
      <c r="BW167" s="492"/>
      <c r="BX167" s="492"/>
      <c r="BY167" s="493"/>
      <c r="BZ167" s="493"/>
      <c r="CA167" s="493"/>
      <c r="CB167" s="493"/>
      <c r="CC167" s="493"/>
      <c r="CD167" s="493"/>
      <c r="CE167" s="493"/>
      <c r="CF167" s="493"/>
      <c r="CG167" s="493"/>
      <c r="CH167" s="493"/>
      <c r="CI167" s="493"/>
      <c r="CJ167" s="493"/>
      <c r="CK167" s="493"/>
      <c r="CL167" s="493"/>
      <c r="CM167" s="493"/>
      <c r="CN167" s="67"/>
      <c r="CO167" s="67"/>
      <c r="CP167" s="67"/>
      <c r="CQ167" s="67"/>
      <c r="CR167" s="67"/>
      <c r="CS167" s="67"/>
      <c r="CT167" s="67"/>
      <c r="CU167" s="67"/>
      <c r="CV167" s="67"/>
      <c r="CW167" s="67"/>
      <c r="CX167" s="67"/>
      <c r="CY167" s="67"/>
      <c r="CZ167" s="67"/>
    </row>
    <row r="168" s="430" customFormat="true" ht="15" customHeight="true" x14ac:dyDescent="0.2">
      <c r="A168" s="221"/>
      <c r="B168" s="85"/>
      <c r="C168" s="159"/>
      <c r="D168" s="161"/>
      <c r="E168" s="161"/>
      <c r="F168" s="161"/>
      <c r="G168" s="160"/>
      <c r="H168" s="158"/>
      <c r="I168" s="161"/>
      <c r="J168" s="161"/>
      <c r="K168" s="161"/>
      <c r="L168" s="157"/>
      <c r="M168" s="159"/>
      <c r="N168" s="161"/>
      <c r="O168" s="161"/>
      <c r="P168" s="161"/>
      <c r="Q168" s="160"/>
      <c r="R168" s="158"/>
      <c r="S168" s="161"/>
      <c r="T168" s="161"/>
      <c r="U168" s="161"/>
      <c r="V168" s="161"/>
      <c r="W168" s="161"/>
      <c r="X168" s="161"/>
      <c r="Y168" s="161"/>
      <c r="Z168" s="161"/>
      <c r="AA168" s="161"/>
      <c r="AB168" s="161"/>
      <c r="AC168" s="161"/>
      <c r="AD168" s="161"/>
      <c r="AE168" s="161"/>
      <c r="AF168" s="161"/>
      <c r="AG168" s="161"/>
      <c r="AH168" s="161"/>
      <c r="AI168" s="161"/>
      <c r="AJ168" s="161"/>
      <c r="AK168" s="161"/>
      <c r="AL168" s="161"/>
      <c r="AM168" s="157"/>
      <c r="AN168" s="918"/>
      <c r="AO168" s="918"/>
      <c r="AP168" s="918"/>
      <c r="AQ168" s="918"/>
      <c r="AR168" s="918"/>
      <c r="AS168" s="918"/>
      <c r="AT168" s="918"/>
      <c r="AU168" s="918"/>
      <c r="AV168" s="918"/>
      <c r="AW168" s="918"/>
      <c r="AX168" s="918"/>
      <c r="AY168" s="918"/>
      <c r="AZ168" s="403"/>
      <c r="BA168" s="679"/>
      <c r="BB168" s="678"/>
      <c r="BC168" s="507"/>
      <c r="BD168" s="492"/>
      <c r="BE168" s="492"/>
      <c r="BF168" s="492"/>
      <c r="BG168" s="511"/>
      <c r="BH168" s="507"/>
      <c r="BI168" s="492"/>
      <c r="BJ168" s="492"/>
      <c r="BK168" s="492"/>
      <c r="BL168" s="511"/>
      <c r="BM168" s="507"/>
      <c r="BN168" s="492"/>
      <c r="BO168" s="492"/>
      <c r="BP168" s="492"/>
      <c r="BQ168" s="511"/>
      <c r="BR168" s="507"/>
      <c r="BS168" s="492"/>
      <c r="BT168" s="492"/>
      <c r="BU168" s="492"/>
      <c r="BV168" s="492"/>
      <c r="BW168" s="492"/>
      <c r="BX168" s="492"/>
      <c r="BY168" s="493"/>
      <c r="BZ168" s="493"/>
      <c r="CA168" s="493"/>
      <c r="CB168" s="493"/>
      <c r="CC168" s="493"/>
      <c r="CD168" s="493"/>
      <c r="CE168" s="493"/>
      <c r="CF168" s="493"/>
      <c r="CG168" s="493"/>
      <c r="CH168" s="493"/>
      <c r="CI168" s="493"/>
      <c r="CJ168" s="493"/>
      <c r="CK168" s="493"/>
      <c r="CL168" s="493"/>
      <c r="CM168" s="493"/>
      <c r="CN168" s="67"/>
      <c r="CO168" s="67"/>
      <c r="CP168" s="67"/>
      <c r="CQ168" s="67"/>
      <c r="CR168" s="67"/>
      <c r="CS168" s="67"/>
      <c r="CT168" s="67"/>
      <c r="CU168" s="67"/>
      <c r="CV168" s="67"/>
      <c r="CW168" s="67"/>
      <c r="CX168" s="67"/>
      <c r="CY168" s="67"/>
      <c r="CZ168" s="67"/>
    </row>
    <row r="169" s="430" customFormat="true" ht="15" customHeight="true" x14ac:dyDescent="0.2">
      <c r="A169" s="221"/>
      <c r="B169" s="85"/>
      <c r="C169" s="159"/>
      <c r="D169" s="161"/>
      <c r="E169" s="161"/>
      <c r="F169" s="161"/>
      <c r="G169" s="160"/>
      <c r="H169" s="158"/>
      <c r="I169" s="161"/>
      <c r="J169" s="161"/>
      <c r="K169" s="161"/>
      <c r="L169" s="157"/>
      <c r="M169" s="159"/>
      <c r="N169" s="161"/>
      <c r="O169" s="161"/>
      <c r="P169" s="161"/>
      <c r="Q169" s="160"/>
      <c r="R169" s="158"/>
      <c r="S169" s="161"/>
      <c r="T169" s="161"/>
      <c r="U169" s="161"/>
      <c r="V169" s="161"/>
      <c r="W169" s="161"/>
      <c r="X169" s="161"/>
      <c r="Y169" s="161"/>
      <c r="Z169" s="161"/>
      <c r="AA169" s="161"/>
      <c r="AB169" s="161"/>
      <c r="AC169" s="161"/>
      <c r="AD169" s="161"/>
      <c r="AE169" s="161"/>
      <c r="AF169" s="161"/>
      <c r="AG169" s="161"/>
      <c r="AH169" s="161"/>
      <c r="AI169" s="161"/>
      <c r="AJ169" s="161"/>
      <c r="AK169" s="161"/>
      <c r="AL169" s="161"/>
      <c r="AM169" s="157"/>
      <c r="AN169" s="918"/>
      <c r="AO169" s="918"/>
      <c r="AP169" s="918"/>
      <c r="AQ169" s="918"/>
      <c r="AR169" s="918"/>
      <c r="AS169" s="918"/>
      <c r="AT169" s="918"/>
      <c r="AU169" s="918"/>
      <c r="AV169" s="918"/>
      <c r="AW169" s="918"/>
      <c r="AX169" s="918"/>
      <c r="AY169" s="918"/>
      <c r="AZ169" s="403"/>
      <c r="BA169" s="679"/>
      <c r="BB169" s="678"/>
      <c r="BC169" s="507"/>
      <c r="BD169" s="492"/>
      <c r="BE169" s="492"/>
      <c r="BF169" s="492"/>
      <c r="BG169" s="511"/>
      <c r="BH169" s="507"/>
      <c r="BI169" s="492"/>
      <c r="BJ169" s="492"/>
      <c r="BK169" s="492"/>
      <c r="BL169" s="511"/>
      <c r="BM169" s="507"/>
      <c r="BN169" s="492"/>
      <c r="BO169" s="492"/>
      <c r="BP169" s="492"/>
      <c r="BQ169" s="511"/>
      <c r="BR169" s="507"/>
      <c r="BS169" s="492"/>
      <c r="BT169" s="492"/>
      <c r="BU169" s="492"/>
      <c r="BV169" s="492"/>
      <c r="BW169" s="492"/>
      <c r="BX169" s="492"/>
      <c r="BY169" s="493"/>
      <c r="BZ169" s="493"/>
      <c r="CA169" s="493"/>
      <c r="CB169" s="493"/>
      <c r="CC169" s="493"/>
      <c r="CD169" s="493"/>
      <c r="CE169" s="493"/>
      <c r="CF169" s="493"/>
      <c r="CG169" s="493"/>
      <c r="CH169" s="493"/>
      <c r="CI169" s="493"/>
      <c r="CJ169" s="493"/>
      <c r="CK169" s="493"/>
      <c r="CL169" s="493"/>
      <c r="CM169" s="493"/>
      <c r="CN169" s="67"/>
      <c r="CO169" s="67"/>
      <c r="CP169" s="67"/>
      <c r="CQ169" s="67"/>
      <c r="CR169" s="67"/>
      <c r="CS169" s="67"/>
      <c r="CT169" s="67"/>
      <c r="CU169" s="67"/>
      <c r="CV169" s="67"/>
      <c r="CW169" s="67"/>
      <c r="CX169" s="67"/>
      <c r="CY169" s="67"/>
      <c r="CZ169" s="67"/>
    </row>
    <row r="170" s="430" customFormat="true" ht="15" customHeight="true" x14ac:dyDescent="0.2">
      <c r="A170" s="221"/>
      <c r="B170" s="85"/>
      <c r="C170" s="159"/>
      <c r="D170" s="161"/>
      <c r="E170" s="161"/>
      <c r="F170" s="161"/>
      <c r="G170" s="160"/>
      <c r="H170" s="158"/>
      <c r="I170" s="161"/>
      <c r="J170" s="161"/>
      <c r="K170" s="161"/>
      <c r="L170" s="157"/>
      <c r="M170" s="159"/>
      <c r="N170" s="161"/>
      <c r="O170" s="161"/>
      <c r="P170" s="161"/>
      <c r="Q170" s="160"/>
      <c r="R170" s="158"/>
      <c r="S170" s="161"/>
      <c r="T170" s="161"/>
      <c r="U170" s="161"/>
      <c r="V170" s="161"/>
      <c r="W170" s="161"/>
      <c r="X170" s="161"/>
      <c r="Y170" s="161"/>
      <c r="Z170" s="161"/>
      <c r="AA170" s="161"/>
      <c r="AB170" s="161"/>
      <c r="AC170" s="161"/>
      <c r="AD170" s="161"/>
      <c r="AE170" s="161"/>
      <c r="AF170" s="161"/>
      <c r="AG170" s="161"/>
      <c r="AH170" s="161"/>
      <c r="AI170" s="161"/>
      <c r="AJ170" s="161"/>
      <c r="AK170" s="161"/>
      <c r="AL170" s="161"/>
      <c r="AM170" s="157"/>
      <c r="AN170" s="918"/>
      <c r="AO170" s="918"/>
      <c r="AP170" s="918"/>
      <c r="AQ170" s="918"/>
      <c r="AR170" s="918"/>
      <c r="AS170" s="918"/>
      <c r="AT170" s="918"/>
      <c r="AU170" s="918"/>
      <c r="AV170" s="918"/>
      <c r="AW170" s="918"/>
      <c r="AX170" s="918"/>
      <c r="AY170" s="918"/>
      <c r="AZ170" s="403"/>
      <c r="BA170" s="679"/>
      <c r="BB170" s="678"/>
      <c r="BC170" s="507"/>
      <c r="BD170" s="492"/>
      <c r="BE170" s="492"/>
      <c r="BF170" s="492"/>
      <c r="BG170" s="511"/>
      <c r="BH170" s="507"/>
      <c r="BI170" s="492"/>
      <c r="BJ170" s="492"/>
      <c r="BK170" s="492"/>
      <c r="BL170" s="511"/>
      <c r="BM170" s="507"/>
      <c r="BN170" s="492"/>
      <c r="BO170" s="492"/>
      <c r="BP170" s="492"/>
      <c r="BQ170" s="511"/>
      <c r="BR170" s="507"/>
      <c r="BS170" s="492"/>
      <c r="BT170" s="492"/>
      <c r="BU170" s="492"/>
      <c r="BV170" s="492"/>
      <c r="BW170" s="492"/>
      <c r="BX170" s="492"/>
      <c r="BY170" s="493"/>
      <c r="BZ170" s="493"/>
      <c r="CA170" s="493"/>
      <c r="CB170" s="493"/>
      <c r="CC170" s="493"/>
      <c r="CD170" s="493"/>
      <c r="CE170" s="493"/>
      <c r="CF170" s="493"/>
      <c r="CG170" s="493"/>
      <c r="CH170" s="493"/>
      <c r="CI170" s="493"/>
      <c r="CJ170" s="493"/>
      <c r="CK170" s="493"/>
      <c r="CL170" s="493"/>
      <c r="CM170" s="493"/>
      <c r="CN170" s="67"/>
      <c r="CO170" s="67"/>
      <c r="CP170" s="67"/>
      <c r="CQ170" s="67"/>
      <c r="CR170" s="67"/>
      <c r="CS170" s="67"/>
      <c r="CT170" s="67"/>
      <c r="CU170" s="67"/>
      <c r="CV170" s="67"/>
      <c r="CW170" s="67"/>
      <c r="CX170" s="67"/>
      <c r="CY170" s="67"/>
      <c r="CZ170" s="67"/>
    </row>
    <row r="171" s="575" customFormat="true" ht="15" customHeight="true" x14ac:dyDescent="0.2">
      <c r="A171" s="199"/>
      <c r="B171" s="193"/>
      <c r="C171" s="211"/>
      <c r="D171" s="210"/>
      <c r="E171" s="210"/>
      <c r="F171" s="210"/>
      <c r="G171" s="200"/>
      <c r="H171" s="203"/>
      <c r="I171" s="210"/>
      <c r="J171" s="210"/>
      <c r="K171" s="210"/>
      <c r="L171" s="206"/>
      <c r="M171" s="211"/>
      <c r="N171" s="210"/>
      <c r="O171" s="210"/>
      <c r="P171" s="210"/>
      <c r="Q171" s="200"/>
      <c r="R171" s="203"/>
      <c r="S171" s="210"/>
      <c r="T171" s="210"/>
      <c r="U171" s="210"/>
      <c r="V171" s="210"/>
      <c r="W171" s="210"/>
      <c r="X171" s="210"/>
      <c r="Y171" s="210"/>
      <c r="Z171" s="210"/>
      <c r="AA171" s="210"/>
      <c r="AB171" s="210"/>
      <c r="AC171" s="161"/>
      <c r="AD171" s="161"/>
      <c r="AE171" s="161"/>
      <c r="AF171" s="161"/>
      <c r="AG171" s="161"/>
      <c r="AH171" s="161"/>
      <c r="AI171" s="161"/>
      <c r="AJ171" s="161"/>
      <c r="AK171" s="161"/>
      <c r="AL171" s="161"/>
      <c r="AM171" s="157"/>
      <c r="AN171" s="918"/>
      <c r="AO171" s="918"/>
      <c r="AP171" s="918"/>
      <c r="AQ171" s="918"/>
      <c r="AR171" s="918"/>
      <c r="AS171" s="918"/>
      <c r="AT171" s="918"/>
      <c r="AU171" s="918"/>
      <c r="AV171" s="918"/>
      <c r="AW171" s="918"/>
      <c r="AX171" s="918"/>
      <c r="AY171" s="918"/>
      <c r="AZ171" s="403"/>
      <c r="BA171" s="679"/>
      <c r="BB171" s="678"/>
      <c r="BC171" s="507"/>
      <c r="BD171" s="492"/>
      <c r="BE171" s="492"/>
      <c r="BF171" s="492"/>
      <c r="BG171" s="511"/>
      <c r="BH171" s="507"/>
      <c r="BI171" s="492"/>
      <c r="BJ171" s="492"/>
      <c r="BK171" s="492"/>
      <c r="BL171" s="511"/>
      <c r="BM171" s="507"/>
      <c r="BN171" s="492"/>
      <c r="BO171" s="492"/>
      <c r="BP171" s="492"/>
      <c r="BQ171" s="511"/>
      <c r="BR171" s="507"/>
      <c r="BS171" s="492"/>
      <c r="BT171" s="492"/>
      <c r="BU171" s="492"/>
      <c r="BV171" s="492"/>
      <c r="BW171" s="492"/>
      <c r="BX171" s="492"/>
      <c r="BY171" s="493"/>
      <c r="BZ171" s="493"/>
      <c r="CA171" s="493"/>
      <c r="CB171" s="493"/>
      <c r="CC171" s="493"/>
      <c r="CD171" s="493"/>
      <c r="CE171" s="493"/>
      <c r="CF171" s="493"/>
      <c r="CG171" s="493"/>
      <c r="CH171" s="493"/>
      <c r="CI171" s="493"/>
      <c r="CJ171" s="493"/>
      <c r="CK171" s="493"/>
      <c r="CL171" s="493"/>
      <c r="CM171" s="493"/>
      <c r="CN171" s="67"/>
      <c r="CO171" s="67"/>
      <c r="CP171" s="67"/>
      <c r="CQ171" s="67"/>
      <c r="CR171" s="67"/>
      <c r="CS171" s="67"/>
      <c r="CT171" s="67"/>
      <c r="CU171" s="67"/>
      <c r="CV171" s="67"/>
      <c r="CW171" s="67"/>
      <c r="CX171" s="67"/>
      <c r="CY171" s="67"/>
      <c r="CZ171" s="67"/>
    </row>
    <row r="172" s="575" customFormat="true" ht="15" customHeight="true" x14ac:dyDescent="0.2">
      <c r="A172" s="199"/>
      <c r="B172" s="193"/>
      <c r="C172" s="211"/>
      <c r="D172" s="210"/>
      <c r="E172" s="210"/>
      <c r="F172" s="210"/>
      <c r="G172" s="200"/>
      <c r="H172" s="203"/>
      <c r="I172" s="210"/>
      <c r="J172" s="210"/>
      <c r="K172" s="210"/>
      <c r="L172" s="206"/>
      <c r="M172" s="211"/>
      <c r="N172" s="210"/>
      <c r="O172" s="210"/>
      <c r="P172" s="210"/>
      <c r="Q172" s="200"/>
      <c r="R172" s="203"/>
      <c r="S172" s="210"/>
      <c r="T172" s="210"/>
      <c r="U172" s="210"/>
      <c r="V172" s="210"/>
      <c r="W172" s="210"/>
      <c r="X172" s="210"/>
      <c r="Y172" s="210"/>
      <c r="Z172" s="210"/>
      <c r="AA172" s="210"/>
      <c r="AB172" s="210"/>
      <c r="AC172" s="210"/>
      <c r="AD172" s="210"/>
      <c r="AE172" s="210"/>
      <c r="AF172" s="210"/>
      <c r="AG172" s="210"/>
      <c r="AH172" s="210"/>
      <c r="AI172" s="210"/>
      <c r="AJ172" s="210"/>
      <c r="AK172" s="210"/>
      <c r="AL172" s="210"/>
      <c r="AM172" s="206"/>
      <c r="AN172" s="918"/>
      <c r="AO172" s="918"/>
      <c r="AP172" s="918"/>
      <c r="AQ172" s="918"/>
      <c r="AR172" s="918"/>
      <c r="AS172" s="918"/>
      <c r="AT172" s="918"/>
      <c r="AU172" s="918"/>
      <c r="AV172" s="918"/>
      <c r="AW172" s="918"/>
      <c r="AX172" s="918"/>
      <c r="AY172" s="918"/>
      <c r="AZ172" s="403"/>
      <c r="BA172" s="679"/>
      <c r="BB172" s="678"/>
      <c r="BC172" s="507"/>
      <c r="BD172" s="492"/>
      <c r="BE172" s="492"/>
      <c r="BF172" s="492"/>
      <c r="BG172" s="511"/>
      <c r="BH172" s="507"/>
      <c r="BI172" s="492"/>
      <c r="BJ172" s="492"/>
      <c r="BK172" s="492"/>
      <c r="BL172" s="511"/>
      <c r="BM172" s="507"/>
      <c r="BN172" s="492"/>
      <c r="BO172" s="492"/>
      <c r="BP172" s="492"/>
      <c r="BQ172" s="511"/>
      <c r="BR172" s="507"/>
      <c r="BS172" s="492"/>
      <c r="BT172" s="492"/>
      <c r="BU172" s="492"/>
      <c r="BV172" s="492"/>
      <c r="BW172" s="492"/>
      <c r="BX172" s="492"/>
      <c r="BY172" s="493"/>
      <c r="BZ172" s="493"/>
      <c r="CA172" s="493"/>
      <c r="CB172" s="493"/>
      <c r="CC172" s="493"/>
      <c r="CD172" s="493"/>
      <c r="CE172" s="493"/>
      <c r="CF172" s="493"/>
      <c r="CG172" s="493"/>
      <c r="CH172" s="493"/>
      <c r="CI172" s="493"/>
      <c r="CJ172" s="493"/>
      <c r="CK172" s="493"/>
      <c r="CL172" s="493"/>
      <c r="CM172" s="493"/>
      <c r="CN172" s="67"/>
      <c r="CO172" s="67"/>
      <c r="CP172" s="67"/>
      <c r="CQ172" s="67"/>
      <c r="CR172" s="67"/>
      <c r="CS172" s="67"/>
      <c r="CT172" s="67"/>
      <c r="CU172" s="67"/>
      <c r="CV172" s="67"/>
      <c r="CW172" s="67"/>
      <c r="CX172" s="67"/>
      <c r="CY172" s="67"/>
      <c r="CZ172" s="67"/>
    </row>
    <row r="173" s="575" customFormat="true" ht="15" customHeight="true" x14ac:dyDescent="0.2">
      <c r="A173" s="199"/>
      <c r="B173" s="193"/>
      <c r="C173" s="211"/>
      <c r="D173" s="210"/>
      <c r="E173" s="210"/>
      <c r="F173" s="210"/>
      <c r="G173" s="200"/>
      <c r="H173" s="203"/>
      <c r="I173" s="210"/>
      <c r="J173" s="210"/>
      <c r="K173" s="210"/>
      <c r="L173" s="206"/>
      <c r="M173" s="211"/>
      <c r="N173" s="210"/>
      <c r="O173" s="210"/>
      <c r="P173" s="210"/>
      <c r="Q173" s="200"/>
      <c r="R173" s="203"/>
      <c r="S173" s="210"/>
      <c r="T173" s="210"/>
      <c r="U173" s="210"/>
      <c r="V173" s="210"/>
      <c r="W173" s="210"/>
      <c r="X173" s="210"/>
      <c r="Y173" s="210"/>
      <c r="Z173" s="210"/>
      <c r="AA173" s="210"/>
      <c r="AB173" s="210"/>
      <c r="AC173" s="210"/>
      <c r="AD173" s="210"/>
      <c r="AE173" s="210"/>
      <c r="AF173" s="210"/>
      <c r="AG173" s="210"/>
      <c r="AH173" s="210"/>
      <c r="AI173" s="210"/>
      <c r="AJ173" s="210"/>
      <c r="AK173" s="210"/>
      <c r="AL173" s="210"/>
      <c r="AM173" s="206"/>
      <c r="AN173" s="918"/>
      <c r="AO173" s="918"/>
      <c r="AP173" s="918"/>
      <c r="AQ173" s="918"/>
      <c r="AR173" s="918"/>
      <c r="AS173" s="918"/>
      <c r="AT173" s="918"/>
      <c r="AU173" s="918"/>
      <c r="AV173" s="918"/>
      <c r="AW173" s="918"/>
      <c r="AX173" s="918"/>
      <c r="AY173" s="918"/>
      <c r="AZ173" s="403"/>
      <c r="BA173" s="679"/>
      <c r="BB173" s="678"/>
      <c r="BC173" s="507"/>
      <c r="BD173" s="492"/>
      <c r="BE173" s="492"/>
      <c r="BF173" s="492"/>
      <c r="BG173" s="511"/>
      <c r="BH173" s="507"/>
      <c r="BI173" s="492"/>
      <c r="BJ173" s="492"/>
      <c r="BK173" s="492"/>
      <c r="BL173" s="511"/>
      <c r="BM173" s="507"/>
      <c r="BN173" s="492"/>
      <c r="BO173" s="492"/>
      <c r="BP173" s="492"/>
      <c r="BQ173" s="511"/>
      <c r="BR173" s="507"/>
      <c r="BS173" s="492"/>
      <c r="BT173" s="492"/>
      <c r="BU173" s="492"/>
      <c r="BV173" s="492"/>
      <c r="BW173" s="492"/>
      <c r="BX173" s="492"/>
      <c r="BY173" s="493"/>
      <c r="BZ173" s="493"/>
      <c r="CA173" s="493"/>
      <c r="CB173" s="493"/>
      <c r="CC173" s="493"/>
      <c r="CD173" s="493"/>
      <c r="CE173" s="493"/>
      <c r="CF173" s="493"/>
      <c r="CG173" s="493"/>
      <c r="CH173" s="493"/>
      <c r="CI173" s="493"/>
      <c r="CJ173" s="493"/>
      <c r="CK173" s="493"/>
      <c r="CL173" s="493"/>
      <c r="CM173" s="493"/>
      <c r="CN173" s="67"/>
      <c r="CO173" s="67"/>
      <c r="CP173" s="67"/>
      <c r="CQ173" s="67"/>
      <c r="CR173" s="67"/>
      <c r="CS173" s="67"/>
      <c r="CT173" s="67"/>
      <c r="CU173" s="67"/>
      <c r="CV173" s="67"/>
      <c r="CW173" s="67"/>
      <c r="CX173" s="67"/>
      <c r="CY173" s="67"/>
      <c r="CZ173" s="67"/>
    </row>
    <row r="174" s="575" customFormat="true" ht="15" customHeight="true" x14ac:dyDescent="0.2">
      <c r="A174" s="199"/>
      <c r="B174" s="193"/>
      <c r="C174" s="166"/>
      <c r="D174" s="165"/>
      <c r="E174" s="165"/>
      <c r="F174" s="165"/>
      <c r="G174" s="164"/>
      <c r="H174" s="163"/>
      <c r="I174" s="165"/>
      <c r="J174" s="165"/>
      <c r="K174" s="165"/>
      <c r="L174" s="162"/>
      <c r="M174" s="166"/>
      <c r="N174" s="165"/>
      <c r="O174" s="165"/>
      <c r="P174" s="165"/>
      <c r="Q174" s="164"/>
      <c r="R174" s="163"/>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2"/>
      <c r="AN174" s="918"/>
      <c r="AO174" s="918"/>
      <c r="AP174" s="918"/>
      <c r="AQ174" s="918"/>
      <c r="AR174" s="918"/>
      <c r="AS174" s="918"/>
      <c r="AT174" s="918"/>
      <c r="AU174" s="918"/>
      <c r="AV174" s="918"/>
      <c r="AW174" s="918"/>
      <c r="AX174" s="918"/>
      <c r="AY174" s="918"/>
      <c r="AZ174" s="403"/>
      <c r="BA174" s="679"/>
      <c r="BB174" s="678"/>
      <c r="BC174" s="507"/>
      <c r="BD174" s="492"/>
      <c r="BE174" s="492"/>
      <c r="BF174" s="492"/>
      <c r="BG174" s="511"/>
      <c r="BH174" s="507"/>
      <c r="BI174" s="492"/>
      <c r="BJ174" s="492"/>
      <c r="BK174" s="492"/>
      <c r="BL174" s="511"/>
      <c r="BM174" s="507"/>
      <c r="BN174" s="492"/>
      <c r="BO174" s="492"/>
      <c r="BP174" s="492"/>
      <c r="BQ174" s="511"/>
      <c r="BR174" s="507"/>
      <c r="BS174" s="492"/>
      <c r="BT174" s="492"/>
      <c r="BU174" s="492"/>
      <c r="BV174" s="492"/>
      <c r="BW174" s="492"/>
      <c r="BX174" s="492"/>
      <c r="BY174" s="493"/>
      <c r="BZ174" s="493"/>
      <c r="CA174" s="493"/>
      <c r="CB174" s="493"/>
      <c r="CC174" s="493"/>
      <c r="CD174" s="493"/>
      <c r="CE174" s="493"/>
      <c r="CF174" s="493"/>
      <c r="CG174" s="493"/>
      <c r="CH174" s="493"/>
      <c r="CI174" s="493"/>
      <c r="CJ174" s="493"/>
      <c r="CK174" s="493"/>
      <c r="CL174" s="493"/>
      <c r="CM174" s="493"/>
      <c r="CN174" s="67"/>
      <c r="CO174" s="67"/>
      <c r="CP174" s="67"/>
      <c r="CQ174" s="67"/>
      <c r="CR174" s="67"/>
      <c r="CS174" s="67"/>
      <c r="CT174" s="67"/>
      <c r="CU174" s="67"/>
      <c r="CV174" s="67"/>
      <c r="CW174" s="67"/>
      <c r="CX174" s="67"/>
      <c r="CY174" s="67"/>
      <c r="CZ174" s="67"/>
    </row>
    <row r="175" s="575" customFormat="true" ht="15" customHeight="true" x14ac:dyDescent="0.2">
      <c r="A175" s="199"/>
      <c r="B175" s="193"/>
      <c r="C175" s="166"/>
      <c r="D175" s="165"/>
      <c r="E175" s="165"/>
      <c r="F175" s="165"/>
      <c r="G175" s="164"/>
      <c r="H175" s="163"/>
      <c r="I175" s="165"/>
      <c r="J175" s="165"/>
      <c r="K175" s="165"/>
      <c r="L175" s="162"/>
      <c r="M175" s="166"/>
      <c r="N175" s="165"/>
      <c r="O175" s="165"/>
      <c r="P175" s="165"/>
      <c r="Q175" s="164"/>
      <c r="R175" s="163"/>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2"/>
      <c r="AN175" s="918"/>
      <c r="AO175" s="918"/>
      <c r="AP175" s="918"/>
      <c r="AQ175" s="918"/>
      <c r="AR175" s="918"/>
      <c r="AS175" s="918"/>
      <c r="AT175" s="918"/>
      <c r="AU175" s="918"/>
      <c r="AV175" s="918"/>
      <c r="AW175" s="918"/>
      <c r="AX175" s="918"/>
      <c r="AY175" s="918"/>
      <c r="AZ175" s="403"/>
      <c r="BA175" s="679"/>
      <c r="BB175" s="678"/>
      <c r="BC175" s="507"/>
      <c r="BD175" s="492"/>
      <c r="BE175" s="492"/>
      <c r="BF175" s="492"/>
      <c r="BG175" s="511"/>
      <c r="BH175" s="507"/>
      <c r="BI175" s="492"/>
      <c r="BJ175" s="492"/>
      <c r="BK175" s="492"/>
      <c r="BL175" s="511"/>
      <c r="BM175" s="507"/>
      <c r="BN175" s="492"/>
      <c r="BO175" s="492"/>
      <c r="BP175" s="492"/>
      <c r="BQ175" s="511"/>
      <c r="BR175" s="507"/>
      <c r="BS175" s="492"/>
      <c r="BT175" s="492"/>
      <c r="BU175" s="492"/>
      <c r="BV175" s="492"/>
      <c r="BW175" s="492"/>
      <c r="BX175" s="492"/>
      <c r="BY175" s="493"/>
      <c r="BZ175" s="493"/>
      <c r="CA175" s="493"/>
      <c r="CB175" s="493"/>
      <c r="CC175" s="493"/>
      <c r="CD175" s="493"/>
      <c r="CE175" s="493"/>
      <c r="CF175" s="493"/>
      <c r="CG175" s="493"/>
      <c r="CH175" s="493"/>
      <c r="CI175" s="493"/>
      <c r="CJ175" s="493"/>
      <c r="CK175" s="493"/>
      <c r="CL175" s="493"/>
      <c r="CM175" s="493"/>
      <c r="CN175" s="67"/>
      <c r="CO175" s="67"/>
      <c r="CP175" s="67"/>
      <c r="CQ175" s="67"/>
      <c r="CR175" s="67"/>
      <c r="CS175" s="67"/>
      <c r="CT175" s="67"/>
      <c r="CU175" s="67"/>
      <c r="CV175" s="67"/>
      <c r="CW175" s="67"/>
      <c r="CX175" s="67"/>
      <c r="CY175" s="67"/>
      <c r="CZ175" s="67"/>
    </row>
    <row r="176" s="575" customFormat="true" ht="15" customHeight="true" x14ac:dyDescent="0.2">
      <c r="A176" s="199"/>
      <c r="B176" s="193"/>
      <c r="C176" s="166"/>
      <c r="D176" s="165"/>
      <c r="E176" s="165"/>
      <c r="F176" s="165"/>
      <c r="G176" s="164"/>
      <c r="H176" s="163"/>
      <c r="I176" s="165"/>
      <c r="J176" s="165"/>
      <c r="K176" s="165"/>
      <c r="L176" s="162"/>
      <c r="M176" s="166"/>
      <c r="N176" s="165"/>
      <c r="O176" s="165"/>
      <c r="P176" s="165"/>
      <c r="Q176" s="164"/>
      <c r="R176" s="163"/>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2"/>
      <c r="AN176" s="918"/>
      <c r="AO176" s="918"/>
      <c r="AP176" s="918"/>
      <c r="AQ176" s="918"/>
      <c r="AR176" s="918"/>
      <c r="AS176" s="918"/>
      <c r="AT176" s="918"/>
      <c r="AU176" s="918"/>
      <c r="AV176" s="918"/>
      <c r="AW176" s="918"/>
      <c r="AX176" s="918"/>
      <c r="AY176" s="918"/>
      <c r="AZ176" s="403"/>
      <c r="BA176" s="679"/>
      <c r="BB176" s="678"/>
      <c r="BC176" s="507"/>
      <c r="BD176" s="492"/>
      <c r="BE176" s="492"/>
      <c r="BF176" s="492"/>
      <c r="BG176" s="511"/>
      <c r="BH176" s="507"/>
      <c r="BI176" s="492"/>
      <c r="BJ176" s="492"/>
      <c r="BK176" s="492"/>
      <c r="BL176" s="511"/>
      <c r="BM176" s="507"/>
      <c r="BN176" s="492"/>
      <c r="BO176" s="492"/>
      <c r="BP176" s="492"/>
      <c r="BQ176" s="511"/>
      <c r="BR176" s="507"/>
      <c r="BS176" s="492"/>
      <c r="BT176" s="492"/>
      <c r="BU176" s="492"/>
      <c r="BV176" s="492"/>
      <c r="BW176" s="492"/>
      <c r="BX176" s="492"/>
      <c r="BY176" s="493"/>
      <c r="BZ176" s="493"/>
      <c r="CA176" s="493"/>
      <c r="CB176" s="493"/>
      <c r="CC176" s="493"/>
      <c r="CD176" s="493"/>
      <c r="CE176" s="493"/>
      <c r="CF176" s="493"/>
      <c r="CG176" s="493"/>
      <c r="CH176" s="493"/>
      <c r="CI176" s="493"/>
      <c r="CJ176" s="493"/>
      <c r="CK176" s="493"/>
      <c r="CL176" s="493"/>
      <c r="CM176" s="493"/>
      <c r="CN176" s="67"/>
      <c r="CO176" s="67"/>
      <c r="CP176" s="67"/>
      <c r="CQ176" s="67"/>
      <c r="CR176" s="67"/>
      <c r="CS176" s="67"/>
      <c r="CT176" s="67"/>
      <c r="CU176" s="67"/>
      <c r="CV176" s="67"/>
      <c r="CW176" s="67"/>
      <c r="CX176" s="67"/>
      <c r="CY176" s="67"/>
      <c r="CZ176" s="67"/>
    </row>
    <row r="177" s="575" customFormat="true" ht="15" customHeight="true" x14ac:dyDescent="0.2">
      <c r="A177" s="199"/>
      <c r="B177" s="193"/>
      <c r="C177" s="166"/>
      <c r="D177" s="165"/>
      <c r="E177" s="165"/>
      <c r="F177" s="165"/>
      <c r="G177" s="164"/>
      <c r="H177" s="163"/>
      <c r="I177" s="165"/>
      <c r="J177" s="165"/>
      <c r="K177" s="165"/>
      <c r="L177" s="162"/>
      <c r="M177" s="166"/>
      <c r="N177" s="165"/>
      <c r="O177" s="165"/>
      <c r="P177" s="165"/>
      <c r="Q177" s="164"/>
      <c r="R177" s="163"/>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2"/>
      <c r="AN177" s="918"/>
      <c r="AO177" s="918"/>
      <c r="AP177" s="918"/>
      <c r="AQ177" s="918"/>
      <c r="AR177" s="918"/>
      <c r="AS177" s="918"/>
      <c r="AT177" s="918"/>
      <c r="AU177" s="918"/>
      <c r="AV177" s="918"/>
      <c r="AW177" s="918"/>
      <c r="AX177" s="918"/>
      <c r="AY177" s="918"/>
      <c r="AZ177" s="403"/>
      <c r="BA177" s="679"/>
      <c r="BB177" s="678"/>
      <c r="BC177" s="507"/>
      <c r="BD177" s="492"/>
      <c r="BE177" s="492"/>
      <c r="BF177" s="492"/>
      <c r="BG177" s="511"/>
      <c r="BH177" s="507"/>
      <c r="BI177" s="492"/>
      <c r="BJ177" s="492"/>
      <c r="BK177" s="492"/>
      <c r="BL177" s="511"/>
      <c r="BM177" s="507"/>
      <c r="BN177" s="492"/>
      <c r="BO177" s="492"/>
      <c r="BP177" s="492"/>
      <c r="BQ177" s="511"/>
      <c r="BR177" s="507"/>
      <c r="BS177" s="492"/>
      <c r="BT177" s="492"/>
      <c r="BU177" s="492"/>
      <c r="BV177" s="492"/>
      <c r="BW177" s="492"/>
      <c r="BX177" s="492"/>
      <c r="BY177" s="493"/>
      <c r="BZ177" s="493"/>
      <c r="CA177" s="493"/>
      <c r="CB177" s="493"/>
      <c r="CC177" s="493"/>
      <c r="CD177" s="493"/>
      <c r="CE177" s="493"/>
      <c r="CF177" s="493"/>
      <c r="CG177" s="493"/>
      <c r="CH177" s="493"/>
      <c r="CI177" s="493"/>
      <c r="CJ177" s="493"/>
      <c r="CK177" s="493"/>
      <c r="CL177" s="493"/>
      <c r="CM177" s="493"/>
      <c r="CN177" s="67"/>
      <c r="CO177" s="67"/>
      <c r="CP177" s="67"/>
      <c r="CQ177" s="67"/>
      <c r="CR177" s="67"/>
      <c r="CS177" s="67"/>
      <c r="CT177" s="67"/>
      <c r="CU177" s="67"/>
      <c r="CV177" s="67"/>
      <c r="CW177" s="67"/>
      <c r="CX177" s="67"/>
      <c r="CY177" s="67"/>
      <c r="CZ177" s="67"/>
    </row>
    <row r="178" s="575" customFormat="true" ht="15" customHeight="true" x14ac:dyDescent="0.2">
      <c r="A178" s="199"/>
      <c r="B178" s="193"/>
      <c r="C178" s="166"/>
      <c r="D178" s="165"/>
      <c r="E178" s="165"/>
      <c r="F178" s="165"/>
      <c r="G178" s="164"/>
      <c r="H178" s="163"/>
      <c r="I178" s="165"/>
      <c r="J178" s="165"/>
      <c r="K178" s="165"/>
      <c r="L178" s="162"/>
      <c r="M178" s="166"/>
      <c r="N178" s="165"/>
      <c r="O178" s="165"/>
      <c r="P178" s="165"/>
      <c r="Q178" s="164"/>
      <c r="R178" s="163"/>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2"/>
      <c r="AN178" s="918"/>
      <c r="AO178" s="918"/>
      <c r="AP178" s="918"/>
      <c r="AQ178" s="918"/>
      <c r="AR178" s="918"/>
      <c r="AS178" s="918"/>
      <c r="AT178" s="918"/>
      <c r="AU178" s="918"/>
      <c r="AV178" s="918"/>
      <c r="AW178" s="918"/>
      <c r="AX178" s="918"/>
      <c r="AY178" s="918"/>
      <c r="AZ178" s="403"/>
      <c r="BA178" s="679"/>
      <c r="BB178" s="678"/>
      <c r="BC178" s="507"/>
      <c r="BD178" s="492"/>
      <c r="BE178" s="492"/>
      <c r="BF178" s="492"/>
      <c r="BG178" s="511"/>
      <c r="BH178" s="507"/>
      <c r="BI178" s="492"/>
      <c r="BJ178" s="492"/>
      <c r="BK178" s="492"/>
      <c r="BL178" s="511"/>
      <c r="BM178" s="507"/>
      <c r="BN178" s="492"/>
      <c r="BO178" s="492"/>
      <c r="BP178" s="492"/>
      <c r="BQ178" s="511"/>
      <c r="BR178" s="507"/>
      <c r="BS178" s="492"/>
      <c r="BT178" s="492"/>
      <c r="BU178" s="492"/>
      <c r="BV178" s="492"/>
      <c r="BW178" s="492"/>
      <c r="BX178" s="492"/>
      <c r="BY178" s="493"/>
      <c r="BZ178" s="493"/>
      <c r="CA178" s="493"/>
      <c r="CB178" s="493"/>
      <c r="CC178" s="493"/>
      <c r="CD178" s="493"/>
      <c r="CE178" s="493"/>
      <c r="CF178" s="493"/>
      <c r="CG178" s="493"/>
      <c r="CH178" s="493"/>
      <c r="CI178" s="493"/>
      <c r="CJ178" s="493"/>
      <c r="CK178" s="493"/>
      <c r="CL178" s="493"/>
      <c r="CM178" s="493"/>
      <c r="CN178" s="67"/>
      <c r="CO178" s="67"/>
      <c r="CP178" s="67"/>
      <c r="CQ178" s="67"/>
      <c r="CR178" s="67"/>
      <c r="CS178" s="67"/>
      <c r="CT178" s="67"/>
      <c r="CU178" s="67"/>
      <c r="CV178" s="67"/>
      <c r="CW178" s="67"/>
      <c r="CX178" s="67"/>
      <c r="CY178" s="67"/>
      <c r="CZ178" s="67"/>
    </row>
    <row r="179" s="575" customFormat="true" ht="15" customHeight="true" x14ac:dyDescent="0.2">
      <c r="A179" s="199"/>
      <c r="B179" s="193"/>
      <c r="C179" s="166"/>
      <c r="D179" s="165"/>
      <c r="E179" s="165"/>
      <c r="F179" s="165"/>
      <c r="G179" s="164"/>
      <c r="H179" s="163"/>
      <c r="I179" s="165"/>
      <c r="J179" s="165"/>
      <c r="K179" s="165"/>
      <c r="L179" s="162"/>
      <c r="M179" s="166"/>
      <c r="N179" s="165"/>
      <c r="O179" s="165"/>
      <c r="P179" s="165"/>
      <c r="Q179" s="164"/>
      <c r="R179" s="163"/>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2"/>
      <c r="AN179" s="918"/>
      <c r="AO179" s="918"/>
      <c r="AP179" s="918"/>
      <c r="AQ179" s="918"/>
      <c r="AR179" s="918"/>
      <c r="AS179" s="918"/>
      <c r="AT179" s="918"/>
      <c r="AU179" s="918"/>
      <c r="AV179" s="918"/>
      <c r="AW179" s="918"/>
      <c r="AX179" s="918"/>
      <c r="AY179" s="918"/>
      <c r="AZ179" s="403"/>
      <c r="BA179" s="679"/>
      <c r="BB179" s="678"/>
      <c r="BC179" s="507"/>
      <c r="BD179" s="492"/>
      <c r="BE179" s="492"/>
      <c r="BF179" s="492"/>
      <c r="BG179" s="511"/>
      <c r="BH179" s="507"/>
      <c r="BI179" s="492"/>
      <c r="BJ179" s="492"/>
      <c r="BK179" s="492"/>
      <c r="BL179" s="511"/>
      <c r="BM179" s="507"/>
      <c r="BN179" s="492"/>
      <c r="BO179" s="492"/>
      <c r="BP179" s="492"/>
      <c r="BQ179" s="511"/>
      <c r="BR179" s="507"/>
      <c r="BS179" s="492"/>
      <c r="BT179" s="492"/>
      <c r="BU179" s="492"/>
      <c r="BV179" s="492"/>
      <c r="BW179" s="492"/>
      <c r="BX179" s="492"/>
      <c r="BY179" s="493"/>
      <c r="BZ179" s="493"/>
      <c r="CA179" s="493"/>
      <c r="CB179" s="493"/>
      <c r="CC179" s="493"/>
      <c r="CD179" s="493"/>
      <c r="CE179" s="493"/>
      <c r="CF179" s="493"/>
      <c r="CG179" s="493"/>
      <c r="CH179" s="493"/>
      <c r="CI179" s="493"/>
      <c r="CJ179" s="493"/>
      <c r="CK179" s="493"/>
      <c r="CL179" s="493"/>
      <c r="CM179" s="493"/>
      <c r="CN179" s="67"/>
      <c r="CO179" s="67"/>
      <c r="CP179" s="67"/>
      <c r="CQ179" s="67"/>
      <c r="CR179" s="67"/>
      <c r="CS179" s="67"/>
      <c r="CT179" s="67"/>
      <c r="CU179" s="67"/>
      <c r="CV179" s="67"/>
      <c r="CW179" s="67"/>
      <c r="CX179" s="67"/>
      <c r="CY179" s="67"/>
      <c r="CZ179" s="67"/>
    </row>
    <row r="180" s="575" customFormat="true" ht="15" customHeight="true" x14ac:dyDescent="0.2">
      <c r="A180" s="199"/>
      <c r="B180" s="193"/>
      <c r="C180" s="166"/>
      <c r="D180" s="165"/>
      <c r="E180" s="165"/>
      <c r="F180" s="165"/>
      <c r="G180" s="164"/>
      <c r="H180" s="163"/>
      <c r="I180" s="165"/>
      <c r="J180" s="165"/>
      <c r="K180" s="165"/>
      <c r="L180" s="162"/>
      <c r="M180" s="166"/>
      <c r="N180" s="165"/>
      <c r="O180" s="165"/>
      <c r="P180" s="165"/>
      <c r="Q180" s="164"/>
      <c r="R180" s="163"/>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2"/>
      <c r="AN180" s="918"/>
      <c r="AO180" s="918"/>
      <c r="AP180" s="918"/>
      <c r="AQ180" s="918"/>
      <c r="AR180" s="918"/>
      <c r="AS180" s="918"/>
      <c r="AT180" s="918"/>
      <c r="AU180" s="918"/>
      <c r="AV180" s="918"/>
      <c r="AW180" s="918"/>
      <c r="AX180" s="918"/>
      <c r="AY180" s="918"/>
      <c r="AZ180" s="403"/>
      <c r="BA180" s="679"/>
      <c r="BB180" s="678"/>
      <c r="BC180" s="507"/>
      <c r="BD180" s="492"/>
      <c r="BE180" s="492"/>
      <c r="BF180" s="492"/>
      <c r="BG180" s="511"/>
      <c r="BH180" s="507"/>
      <c r="BI180" s="492"/>
      <c r="BJ180" s="492"/>
      <c r="BK180" s="492"/>
      <c r="BL180" s="511"/>
      <c r="BM180" s="507"/>
      <c r="BN180" s="492"/>
      <c r="BO180" s="492"/>
      <c r="BP180" s="492"/>
      <c r="BQ180" s="511"/>
      <c r="BR180" s="507"/>
      <c r="BS180" s="492"/>
      <c r="BT180" s="492"/>
      <c r="BU180" s="492"/>
      <c r="BV180" s="492"/>
      <c r="BW180" s="492"/>
      <c r="BX180" s="492"/>
      <c r="BY180" s="493"/>
      <c r="BZ180" s="493"/>
      <c r="CA180" s="493"/>
      <c r="CB180" s="493"/>
      <c r="CC180" s="493"/>
      <c r="CD180" s="493"/>
      <c r="CE180" s="493"/>
      <c r="CF180" s="493"/>
      <c r="CG180" s="493"/>
      <c r="CH180" s="493"/>
      <c r="CI180" s="493"/>
      <c r="CJ180" s="493"/>
      <c r="CK180" s="493"/>
      <c r="CL180" s="493"/>
      <c r="CM180" s="493"/>
      <c r="CN180" s="67"/>
      <c r="CO180" s="67"/>
      <c r="CP180" s="67"/>
      <c r="CQ180" s="67"/>
      <c r="CR180" s="67"/>
      <c r="CS180" s="67"/>
      <c r="CT180" s="67"/>
      <c r="CU180" s="67"/>
      <c r="CV180" s="67"/>
      <c r="CW180" s="67"/>
      <c r="CX180" s="67"/>
      <c r="CY180" s="67"/>
      <c r="CZ180" s="67"/>
    </row>
    <row r="181" s="575" customFormat="true" ht="15" customHeight="true" x14ac:dyDescent="0.2">
      <c r="A181" s="199"/>
      <c r="B181" s="193"/>
      <c r="C181" s="166"/>
      <c r="D181" s="165"/>
      <c r="E181" s="165"/>
      <c r="F181" s="165"/>
      <c r="G181" s="164"/>
      <c r="H181" s="163"/>
      <c r="I181" s="165"/>
      <c r="J181" s="165"/>
      <c r="K181" s="165"/>
      <c r="L181" s="162"/>
      <c r="M181" s="166"/>
      <c r="N181" s="165"/>
      <c r="O181" s="165"/>
      <c r="P181" s="165"/>
      <c r="Q181" s="164"/>
      <c r="R181" s="163"/>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2"/>
      <c r="AN181" s="918"/>
      <c r="AO181" s="918"/>
      <c r="AP181" s="918"/>
      <c r="AQ181" s="918"/>
      <c r="AR181" s="918"/>
      <c r="AS181" s="918"/>
      <c r="AT181" s="918"/>
      <c r="AU181" s="918"/>
      <c r="AV181" s="918"/>
      <c r="AW181" s="918"/>
      <c r="AX181" s="918"/>
      <c r="AY181" s="918"/>
      <c r="AZ181" s="403"/>
      <c r="BA181" s="679"/>
      <c r="BB181" s="678"/>
      <c r="BC181" s="507"/>
      <c r="BD181" s="492"/>
      <c r="BE181" s="492"/>
      <c r="BF181" s="492"/>
      <c r="BG181" s="511"/>
      <c r="BH181" s="507"/>
      <c r="BI181" s="492"/>
      <c r="BJ181" s="492"/>
      <c r="BK181" s="492"/>
      <c r="BL181" s="511"/>
      <c r="BM181" s="507"/>
      <c r="BN181" s="492"/>
      <c r="BO181" s="492"/>
      <c r="BP181" s="492"/>
      <c r="BQ181" s="511"/>
      <c r="BR181" s="507"/>
      <c r="BS181" s="492"/>
      <c r="BT181" s="492"/>
      <c r="BU181" s="492"/>
      <c r="BV181" s="492"/>
      <c r="BW181" s="492"/>
      <c r="BX181" s="492"/>
      <c r="BY181" s="493"/>
      <c r="BZ181" s="493"/>
      <c r="CA181" s="493"/>
      <c r="CB181" s="493"/>
      <c r="CC181" s="493"/>
      <c r="CD181" s="493"/>
      <c r="CE181" s="493"/>
      <c r="CF181" s="493"/>
      <c r="CG181" s="493"/>
      <c r="CH181" s="493"/>
      <c r="CI181" s="493"/>
      <c r="CJ181" s="493"/>
      <c r="CK181" s="493"/>
      <c r="CL181" s="493"/>
      <c r="CM181" s="493"/>
      <c r="CN181" s="67"/>
      <c r="CO181" s="67"/>
      <c r="CP181" s="67"/>
      <c r="CQ181" s="67"/>
      <c r="CR181" s="67"/>
      <c r="CS181" s="67"/>
      <c r="CT181" s="67"/>
      <c r="CU181" s="67"/>
      <c r="CV181" s="67"/>
      <c r="CW181" s="67"/>
      <c r="CX181" s="67"/>
      <c r="CY181" s="67"/>
      <c r="CZ181" s="67"/>
    </row>
    <row r="182" s="575" customFormat="true" ht="15" customHeight="true" x14ac:dyDescent="0.2">
      <c r="A182" s="199"/>
      <c r="B182" s="193"/>
      <c r="C182" s="166"/>
      <c r="D182" s="165"/>
      <c r="E182" s="165"/>
      <c r="F182" s="165"/>
      <c r="G182" s="164"/>
      <c r="H182" s="163"/>
      <c r="I182" s="165"/>
      <c r="J182" s="165"/>
      <c r="K182" s="165"/>
      <c r="L182" s="162"/>
      <c r="M182" s="166"/>
      <c r="N182" s="165"/>
      <c r="O182" s="165"/>
      <c r="P182" s="165"/>
      <c r="Q182" s="164"/>
      <c r="R182" s="163"/>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2"/>
      <c r="AN182" s="918"/>
      <c r="AO182" s="918"/>
      <c r="AP182" s="918"/>
      <c r="AQ182" s="918"/>
      <c r="AR182" s="918"/>
      <c r="AS182" s="918"/>
      <c r="AT182" s="918"/>
      <c r="AU182" s="918"/>
      <c r="AV182" s="918"/>
      <c r="AW182" s="918"/>
      <c r="AX182" s="918"/>
      <c r="AY182" s="918"/>
      <c r="AZ182" s="403"/>
      <c r="BA182" s="679"/>
      <c r="BB182" s="678"/>
      <c r="BC182" s="507"/>
      <c r="BD182" s="492"/>
      <c r="BE182" s="492"/>
      <c r="BF182" s="492"/>
      <c r="BG182" s="511"/>
      <c r="BH182" s="507"/>
      <c r="BI182" s="492"/>
      <c r="BJ182" s="492"/>
      <c r="BK182" s="492"/>
      <c r="BL182" s="511"/>
      <c r="BM182" s="507"/>
      <c r="BN182" s="492"/>
      <c r="BO182" s="492"/>
      <c r="BP182" s="492"/>
      <c r="BQ182" s="511"/>
      <c r="BR182" s="507"/>
      <c r="BS182" s="492"/>
      <c r="BT182" s="492"/>
      <c r="BU182" s="492"/>
      <c r="BV182" s="492"/>
      <c r="BW182" s="492"/>
      <c r="BX182" s="492"/>
      <c r="BY182" s="493"/>
      <c r="BZ182" s="493"/>
      <c r="CA182" s="493"/>
      <c r="CB182" s="493"/>
      <c r="CC182" s="493"/>
      <c r="CD182" s="493"/>
      <c r="CE182" s="493"/>
      <c r="CF182" s="493"/>
      <c r="CG182" s="493"/>
      <c r="CH182" s="493"/>
      <c r="CI182" s="493"/>
      <c r="CJ182" s="493"/>
      <c r="CK182" s="493"/>
      <c r="CL182" s="493"/>
      <c r="CM182" s="493"/>
      <c r="CN182" s="67"/>
      <c r="CO182" s="67"/>
      <c r="CP182" s="67"/>
      <c r="CQ182" s="67"/>
      <c r="CR182" s="67"/>
      <c r="CS182" s="67"/>
      <c r="CT182" s="67"/>
      <c r="CU182" s="67"/>
      <c r="CV182" s="67"/>
      <c r="CW182" s="67"/>
      <c r="CX182" s="67"/>
      <c r="CY182" s="67"/>
      <c r="CZ182" s="67"/>
    </row>
    <row r="183" s="575" customFormat="true" ht="15" customHeight="true" x14ac:dyDescent="0.2">
      <c r="A183" s="199"/>
      <c r="B183" s="193"/>
      <c r="C183" s="166"/>
      <c r="D183" s="165"/>
      <c r="E183" s="165"/>
      <c r="F183" s="165"/>
      <c r="G183" s="164"/>
      <c r="H183" s="163"/>
      <c r="I183" s="165"/>
      <c r="J183" s="165"/>
      <c r="K183" s="165"/>
      <c r="L183" s="162"/>
      <c r="M183" s="166"/>
      <c r="N183" s="165"/>
      <c r="O183" s="165"/>
      <c r="P183" s="165"/>
      <c r="Q183" s="164"/>
      <c r="R183" s="163"/>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2"/>
      <c r="AN183" s="918"/>
      <c r="AO183" s="918"/>
      <c r="AP183" s="918"/>
      <c r="AQ183" s="918"/>
      <c r="AR183" s="918"/>
      <c r="AS183" s="918"/>
      <c r="AT183" s="918"/>
      <c r="AU183" s="918"/>
      <c r="AV183" s="918"/>
      <c r="AW183" s="918"/>
      <c r="AX183" s="918"/>
      <c r="AY183" s="918"/>
      <c r="AZ183" s="403"/>
      <c r="BA183" s="679"/>
      <c r="BB183" s="678"/>
      <c r="BC183" s="507"/>
      <c r="BD183" s="492"/>
      <c r="BE183" s="492"/>
      <c r="BF183" s="492"/>
      <c r="BG183" s="511"/>
      <c r="BH183" s="507"/>
      <c r="BI183" s="492"/>
      <c r="BJ183" s="492"/>
      <c r="BK183" s="492"/>
      <c r="BL183" s="511"/>
      <c r="BM183" s="507"/>
      <c r="BN183" s="492"/>
      <c r="BO183" s="492"/>
      <c r="BP183" s="492"/>
      <c r="BQ183" s="511"/>
      <c r="BR183" s="507"/>
      <c r="BS183" s="492"/>
      <c r="BT183" s="492"/>
      <c r="BU183" s="492"/>
      <c r="BV183" s="492"/>
      <c r="BW183" s="492"/>
      <c r="BX183" s="492"/>
      <c r="BY183" s="493"/>
      <c r="BZ183" s="493"/>
      <c r="CA183" s="493"/>
      <c r="CB183" s="493"/>
      <c r="CC183" s="493"/>
      <c r="CD183" s="493"/>
      <c r="CE183" s="493"/>
      <c r="CF183" s="493"/>
      <c r="CG183" s="493"/>
      <c r="CH183" s="493"/>
      <c r="CI183" s="493"/>
      <c r="CJ183" s="493"/>
      <c r="CK183" s="493"/>
      <c r="CL183" s="493"/>
      <c r="CM183" s="493"/>
      <c r="CN183" s="67"/>
      <c r="CO183" s="67"/>
      <c r="CP183" s="67"/>
      <c r="CQ183" s="67"/>
      <c r="CR183" s="67"/>
      <c r="CS183" s="67"/>
      <c r="CT183" s="67"/>
      <c r="CU183" s="67"/>
      <c r="CV183" s="67"/>
      <c r="CW183" s="67"/>
      <c r="CX183" s="67"/>
      <c r="CY183" s="67"/>
      <c r="CZ183" s="67"/>
    </row>
    <row r="184" s="575" customFormat="true" ht="15" customHeight="true" x14ac:dyDescent="0.2">
      <c r="A184" s="199"/>
      <c r="B184" s="193"/>
      <c r="C184" s="166"/>
      <c r="D184" s="165"/>
      <c r="E184" s="165"/>
      <c r="F184" s="165"/>
      <c r="G184" s="164"/>
      <c r="H184" s="163"/>
      <c r="I184" s="165"/>
      <c r="J184" s="165"/>
      <c r="K184" s="165"/>
      <c r="L184" s="162"/>
      <c r="M184" s="166"/>
      <c r="N184" s="165"/>
      <c r="O184" s="165"/>
      <c r="P184" s="165"/>
      <c r="Q184" s="164"/>
      <c r="R184" s="163"/>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2"/>
      <c r="AN184" s="918"/>
      <c r="AO184" s="918"/>
      <c r="AP184" s="918"/>
      <c r="AQ184" s="918"/>
      <c r="AR184" s="918"/>
      <c r="AS184" s="918"/>
      <c r="AT184" s="918"/>
      <c r="AU184" s="918"/>
      <c r="AV184" s="918"/>
      <c r="AW184" s="918"/>
      <c r="AX184" s="918"/>
      <c r="AY184" s="918"/>
      <c r="AZ184" s="403"/>
      <c r="BA184" s="679"/>
      <c r="BB184" s="678"/>
      <c r="BC184" s="507"/>
      <c r="BD184" s="492"/>
      <c r="BE184" s="492"/>
      <c r="BF184" s="492"/>
      <c r="BG184" s="511"/>
      <c r="BH184" s="507"/>
      <c r="BI184" s="492"/>
      <c r="BJ184" s="492"/>
      <c r="BK184" s="492"/>
      <c r="BL184" s="511"/>
      <c r="BM184" s="507"/>
      <c r="BN184" s="492"/>
      <c r="BO184" s="492"/>
      <c r="BP184" s="492"/>
      <c r="BQ184" s="511"/>
      <c r="BR184" s="507"/>
      <c r="BS184" s="492"/>
      <c r="BT184" s="492"/>
      <c r="BU184" s="492"/>
      <c r="BV184" s="492"/>
      <c r="BW184" s="492"/>
      <c r="BX184" s="492"/>
      <c r="BY184" s="493"/>
      <c r="BZ184" s="493"/>
      <c r="CA184" s="493"/>
      <c r="CB184" s="493"/>
      <c r="CC184" s="493"/>
      <c r="CD184" s="493"/>
      <c r="CE184" s="493"/>
      <c r="CF184" s="493"/>
      <c r="CG184" s="493"/>
      <c r="CH184" s="493"/>
      <c r="CI184" s="493"/>
      <c r="CJ184" s="493"/>
      <c r="CK184" s="493"/>
      <c r="CL184" s="493"/>
      <c r="CM184" s="493"/>
      <c r="CN184" s="67"/>
      <c r="CO184" s="67"/>
      <c r="CP184" s="67"/>
      <c r="CQ184" s="67"/>
      <c r="CR184" s="67"/>
      <c r="CS184" s="67"/>
      <c r="CT184" s="67"/>
      <c r="CU184" s="67"/>
      <c r="CV184" s="67"/>
      <c r="CW184" s="67"/>
      <c r="CX184" s="67"/>
      <c r="CY184" s="67"/>
      <c r="CZ184" s="67"/>
    </row>
    <row r="185" s="575" customFormat="true" ht="15" customHeight="true" x14ac:dyDescent="0.2">
      <c r="A185" s="199"/>
      <c r="B185" s="193"/>
      <c r="C185" s="166"/>
      <c r="D185" s="165"/>
      <c r="E185" s="165"/>
      <c r="F185" s="165"/>
      <c r="G185" s="164"/>
      <c r="H185" s="163"/>
      <c r="I185" s="165"/>
      <c r="J185" s="165"/>
      <c r="K185" s="165"/>
      <c r="L185" s="162"/>
      <c r="M185" s="166"/>
      <c r="N185" s="165"/>
      <c r="O185" s="165"/>
      <c r="P185" s="165"/>
      <c r="Q185" s="164"/>
      <c r="R185" s="163"/>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2"/>
      <c r="AN185" s="918"/>
      <c r="AO185" s="918"/>
      <c r="AP185" s="918"/>
      <c r="AQ185" s="918"/>
      <c r="AR185" s="918"/>
      <c r="AS185" s="918"/>
      <c r="AT185" s="918"/>
      <c r="AU185" s="918"/>
      <c r="AV185" s="918"/>
      <c r="AW185" s="918"/>
      <c r="AX185" s="918"/>
      <c r="AY185" s="918"/>
      <c r="AZ185" s="403"/>
      <c r="BA185" s="679"/>
      <c r="BB185" s="678"/>
      <c r="BC185" s="507"/>
      <c r="BD185" s="492"/>
      <c r="BE185" s="492"/>
      <c r="BF185" s="492"/>
      <c r="BG185" s="511"/>
      <c r="BH185" s="507"/>
      <c r="BI185" s="492"/>
      <c r="BJ185" s="492"/>
      <c r="BK185" s="492"/>
      <c r="BL185" s="511"/>
      <c r="BM185" s="507"/>
      <c r="BN185" s="492"/>
      <c r="BO185" s="492"/>
      <c r="BP185" s="492"/>
      <c r="BQ185" s="511"/>
      <c r="BR185" s="507"/>
      <c r="BS185" s="492"/>
      <c r="BT185" s="492"/>
      <c r="BU185" s="492"/>
      <c r="BV185" s="492"/>
      <c r="BW185" s="492"/>
      <c r="BX185" s="492"/>
      <c r="BY185" s="493"/>
      <c r="BZ185" s="493"/>
      <c r="CA185" s="493"/>
      <c r="CB185" s="493"/>
      <c r="CC185" s="493"/>
      <c r="CD185" s="493"/>
      <c r="CE185" s="493"/>
      <c r="CF185" s="493"/>
      <c r="CG185" s="493"/>
      <c r="CH185" s="493"/>
      <c r="CI185" s="493"/>
      <c r="CJ185" s="493"/>
      <c r="CK185" s="493"/>
      <c r="CL185" s="493"/>
      <c r="CM185" s="493"/>
      <c r="CN185" s="67"/>
      <c r="CO185" s="67"/>
      <c r="CP185" s="67"/>
      <c r="CQ185" s="67"/>
      <c r="CR185" s="67"/>
      <c r="CS185" s="67"/>
      <c r="CT185" s="67"/>
      <c r="CU185" s="67"/>
      <c r="CV185" s="67"/>
      <c r="CW185" s="67"/>
      <c r="CX185" s="67"/>
      <c r="CY185" s="67"/>
      <c r="CZ185" s="67"/>
    </row>
    <row r="186" s="575" customFormat="true" ht="15" customHeight="true" x14ac:dyDescent="0.2">
      <c r="A186" s="199"/>
      <c r="B186" s="193"/>
      <c r="C186" s="166"/>
      <c r="D186" s="165"/>
      <c r="E186" s="165"/>
      <c r="F186" s="165"/>
      <c r="G186" s="164"/>
      <c r="H186" s="163"/>
      <c r="I186" s="165"/>
      <c r="J186" s="165"/>
      <c r="K186" s="165"/>
      <c r="L186" s="162"/>
      <c r="M186" s="166"/>
      <c r="N186" s="165"/>
      <c r="O186" s="165"/>
      <c r="P186" s="165"/>
      <c r="Q186" s="164"/>
      <c r="R186" s="163"/>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2"/>
      <c r="AN186" s="918"/>
      <c r="AO186" s="918"/>
      <c r="AP186" s="918"/>
      <c r="AQ186" s="918"/>
      <c r="AR186" s="918"/>
      <c r="AS186" s="918"/>
      <c r="AT186" s="918"/>
      <c r="AU186" s="918"/>
      <c r="AV186" s="918"/>
      <c r="AW186" s="918"/>
      <c r="AX186" s="918"/>
      <c r="AY186" s="918"/>
      <c r="AZ186" s="403"/>
      <c r="BA186" s="679"/>
      <c r="BB186" s="678"/>
      <c r="BC186" s="507"/>
      <c r="BD186" s="492"/>
      <c r="BE186" s="492"/>
      <c r="BF186" s="492"/>
      <c r="BG186" s="511"/>
      <c r="BH186" s="507"/>
      <c r="BI186" s="492"/>
      <c r="BJ186" s="492"/>
      <c r="BK186" s="492"/>
      <c r="BL186" s="511"/>
      <c r="BM186" s="507"/>
      <c r="BN186" s="492"/>
      <c r="BO186" s="492"/>
      <c r="BP186" s="492"/>
      <c r="BQ186" s="511"/>
      <c r="BR186" s="507"/>
      <c r="BS186" s="492"/>
      <c r="BT186" s="492"/>
      <c r="BU186" s="492"/>
      <c r="BV186" s="492"/>
      <c r="BW186" s="492"/>
      <c r="BX186" s="492"/>
      <c r="BY186" s="493"/>
      <c r="BZ186" s="493"/>
      <c r="CA186" s="493"/>
      <c r="CB186" s="493"/>
      <c r="CC186" s="493"/>
      <c r="CD186" s="493"/>
      <c r="CE186" s="493"/>
      <c r="CF186" s="493"/>
      <c r="CG186" s="493"/>
      <c r="CH186" s="493"/>
      <c r="CI186" s="493"/>
      <c r="CJ186" s="493"/>
      <c r="CK186" s="493"/>
      <c r="CL186" s="493"/>
      <c r="CM186" s="493"/>
      <c r="CN186" s="67"/>
      <c r="CO186" s="67"/>
      <c r="CP186" s="67"/>
      <c r="CQ186" s="67"/>
      <c r="CR186" s="67"/>
      <c r="CS186" s="67"/>
      <c r="CT186" s="67"/>
      <c r="CU186" s="67"/>
      <c r="CV186" s="67"/>
      <c r="CW186" s="67"/>
      <c r="CX186" s="67"/>
      <c r="CY186" s="67"/>
      <c r="CZ186" s="67"/>
    </row>
    <row r="187" s="575" customFormat="true" ht="15" customHeight="true" x14ac:dyDescent="0.2">
      <c r="A187" s="199"/>
      <c r="B187" s="193"/>
      <c r="C187" s="166"/>
      <c r="D187" s="165"/>
      <c r="E187" s="165"/>
      <c r="F187" s="165"/>
      <c r="G187" s="164"/>
      <c r="H187" s="163"/>
      <c r="I187" s="165"/>
      <c r="J187" s="165"/>
      <c r="K187" s="165"/>
      <c r="L187" s="162"/>
      <c r="M187" s="166"/>
      <c r="N187" s="165"/>
      <c r="O187" s="165"/>
      <c r="P187" s="165"/>
      <c r="Q187" s="164"/>
      <c r="R187" s="163"/>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2"/>
      <c r="AN187" s="918"/>
      <c r="AO187" s="918"/>
      <c r="AP187" s="918"/>
      <c r="AQ187" s="918"/>
      <c r="AR187" s="918"/>
      <c r="AS187" s="918"/>
      <c r="AT187" s="918"/>
      <c r="AU187" s="918"/>
      <c r="AV187" s="918"/>
      <c r="AW187" s="918"/>
      <c r="AX187" s="918"/>
      <c r="AY187" s="918"/>
      <c r="AZ187" s="403"/>
      <c r="BA187" s="679"/>
      <c r="BB187" s="678"/>
      <c r="BC187" s="507"/>
      <c r="BD187" s="492"/>
      <c r="BE187" s="492"/>
      <c r="BF187" s="492"/>
      <c r="BG187" s="511"/>
      <c r="BH187" s="507"/>
      <c r="BI187" s="492"/>
      <c r="BJ187" s="492"/>
      <c r="BK187" s="492"/>
      <c r="BL187" s="511"/>
      <c r="BM187" s="507"/>
      <c r="BN187" s="492"/>
      <c r="BO187" s="492"/>
      <c r="BP187" s="492"/>
      <c r="BQ187" s="511"/>
      <c r="BR187" s="507"/>
      <c r="BS187" s="492"/>
      <c r="BT187" s="492"/>
      <c r="BU187" s="492"/>
      <c r="BV187" s="492"/>
      <c r="BW187" s="492"/>
      <c r="BX187" s="492"/>
      <c r="BY187" s="493"/>
      <c r="BZ187" s="493"/>
      <c r="CA187" s="493"/>
      <c r="CB187" s="493"/>
      <c r="CC187" s="493"/>
      <c r="CD187" s="493"/>
      <c r="CE187" s="493"/>
      <c r="CF187" s="493"/>
      <c r="CG187" s="493"/>
      <c r="CH187" s="493"/>
      <c r="CI187" s="493"/>
      <c r="CJ187" s="493"/>
      <c r="CK187" s="493"/>
      <c r="CL187" s="493"/>
      <c r="CM187" s="493"/>
      <c r="CN187" s="67"/>
      <c r="CO187" s="67"/>
      <c r="CP187" s="67"/>
      <c r="CQ187" s="67"/>
      <c r="CR187" s="67"/>
      <c r="CS187" s="67"/>
      <c r="CT187" s="67"/>
      <c r="CU187" s="67"/>
      <c r="CV187" s="67"/>
      <c r="CW187" s="67"/>
      <c r="CX187" s="67"/>
      <c r="CY187" s="67"/>
      <c r="CZ187" s="67"/>
    </row>
    <row r="188" s="575" customFormat="true" ht="15" customHeight="true" x14ac:dyDescent="0.2">
      <c r="A188" s="199"/>
      <c r="B188" s="193"/>
      <c r="C188" s="166"/>
      <c r="D188" s="165"/>
      <c r="E188" s="165"/>
      <c r="F188" s="165"/>
      <c r="G188" s="164"/>
      <c r="H188" s="163"/>
      <c r="I188" s="165"/>
      <c r="J188" s="165"/>
      <c r="K188" s="165"/>
      <c r="L188" s="162"/>
      <c r="M188" s="166"/>
      <c r="N188" s="165"/>
      <c r="O188" s="165"/>
      <c r="P188" s="165"/>
      <c r="Q188" s="164"/>
      <c r="R188" s="163"/>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2"/>
      <c r="AN188" s="918"/>
      <c r="AO188" s="918"/>
      <c r="AP188" s="918"/>
      <c r="AQ188" s="918"/>
      <c r="AR188" s="918"/>
      <c r="AS188" s="918"/>
      <c r="AT188" s="918"/>
      <c r="AU188" s="918"/>
      <c r="AV188" s="918"/>
      <c r="AW188" s="918"/>
      <c r="AX188" s="918"/>
      <c r="AY188" s="918"/>
      <c r="AZ188" s="403"/>
      <c r="BA188" s="679"/>
      <c r="BB188" s="678"/>
      <c r="BC188" s="507"/>
      <c r="BD188" s="492"/>
      <c r="BE188" s="492"/>
      <c r="BF188" s="492"/>
      <c r="BG188" s="511"/>
      <c r="BH188" s="507"/>
      <c r="BI188" s="492"/>
      <c r="BJ188" s="492"/>
      <c r="BK188" s="492"/>
      <c r="BL188" s="511"/>
      <c r="BM188" s="507"/>
      <c r="BN188" s="492"/>
      <c r="BO188" s="492"/>
      <c r="BP188" s="492"/>
      <c r="BQ188" s="511"/>
      <c r="BR188" s="507"/>
      <c r="BS188" s="492"/>
      <c r="BT188" s="492"/>
      <c r="BU188" s="492"/>
      <c r="BV188" s="492"/>
      <c r="BW188" s="492"/>
      <c r="BX188" s="492"/>
      <c r="BY188" s="493"/>
      <c r="BZ188" s="493"/>
      <c r="CA188" s="493"/>
      <c r="CB188" s="493"/>
      <c r="CC188" s="493"/>
      <c r="CD188" s="493"/>
      <c r="CE188" s="493"/>
      <c r="CF188" s="493"/>
      <c r="CG188" s="493"/>
      <c r="CH188" s="493"/>
      <c r="CI188" s="493"/>
      <c r="CJ188" s="493"/>
      <c r="CK188" s="493"/>
      <c r="CL188" s="493"/>
      <c r="CM188" s="493"/>
      <c r="CN188" s="67"/>
      <c r="CO188" s="67"/>
      <c r="CP188" s="67"/>
      <c r="CQ188" s="67"/>
      <c r="CR188" s="67"/>
      <c r="CS188" s="67"/>
      <c r="CT188" s="67"/>
      <c r="CU188" s="67"/>
      <c r="CV188" s="67"/>
      <c r="CW188" s="67"/>
      <c r="CX188" s="67"/>
      <c r="CY188" s="67"/>
      <c r="CZ188" s="67"/>
    </row>
    <row r="189" s="575" customFormat="true" ht="15" customHeight="true" x14ac:dyDescent="0.2">
      <c r="A189" s="199"/>
      <c r="B189" s="193"/>
      <c r="C189" s="166"/>
      <c r="D189" s="165"/>
      <c r="E189" s="165"/>
      <c r="F189" s="165"/>
      <c r="G189" s="164"/>
      <c r="H189" s="163"/>
      <c r="I189" s="165"/>
      <c r="J189" s="165"/>
      <c r="K189" s="165"/>
      <c r="L189" s="162"/>
      <c r="M189" s="166"/>
      <c r="N189" s="165"/>
      <c r="O189" s="165"/>
      <c r="P189" s="165"/>
      <c r="Q189" s="164"/>
      <c r="R189" s="163"/>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2"/>
      <c r="AN189" s="918"/>
      <c r="AO189" s="918"/>
      <c r="AP189" s="918"/>
      <c r="AQ189" s="918"/>
      <c r="AR189" s="918"/>
      <c r="AS189" s="918"/>
      <c r="AT189" s="918"/>
      <c r="AU189" s="918"/>
      <c r="AV189" s="918"/>
      <c r="AW189" s="918"/>
      <c r="AX189" s="918"/>
      <c r="AY189" s="918"/>
      <c r="AZ189" s="403"/>
      <c r="BA189" s="679"/>
      <c r="BB189" s="678"/>
      <c r="BC189" s="507"/>
      <c r="BD189" s="492"/>
      <c r="BE189" s="492"/>
      <c r="BF189" s="492"/>
      <c r="BG189" s="511"/>
      <c r="BH189" s="507"/>
      <c r="BI189" s="492"/>
      <c r="BJ189" s="492"/>
      <c r="BK189" s="492"/>
      <c r="BL189" s="511"/>
      <c r="BM189" s="507"/>
      <c r="BN189" s="492"/>
      <c r="BO189" s="492"/>
      <c r="BP189" s="492"/>
      <c r="BQ189" s="511"/>
      <c r="BR189" s="507"/>
      <c r="BS189" s="492"/>
      <c r="BT189" s="492"/>
      <c r="BU189" s="492"/>
      <c r="BV189" s="492"/>
      <c r="BW189" s="492"/>
      <c r="BX189" s="492"/>
      <c r="BY189" s="493"/>
      <c r="BZ189" s="493"/>
      <c r="CA189" s="493"/>
      <c r="CB189" s="493"/>
      <c r="CC189" s="493"/>
      <c r="CD189" s="493"/>
      <c r="CE189" s="493"/>
      <c r="CF189" s="493"/>
      <c r="CG189" s="493"/>
      <c r="CH189" s="493"/>
      <c r="CI189" s="493"/>
      <c r="CJ189" s="493"/>
      <c r="CK189" s="493"/>
      <c r="CL189" s="493"/>
      <c r="CM189" s="493"/>
      <c r="CN189" s="67"/>
      <c r="CO189" s="67"/>
      <c r="CP189" s="67"/>
      <c r="CQ189" s="67"/>
      <c r="CR189" s="67"/>
      <c r="CS189" s="67"/>
      <c r="CT189" s="67"/>
      <c r="CU189" s="67"/>
      <c r="CV189" s="67"/>
      <c r="CW189" s="67"/>
      <c r="CX189" s="67"/>
      <c r="CY189" s="67"/>
      <c r="CZ189" s="67"/>
    </row>
    <row r="190" s="575" customFormat="true" ht="15" customHeight="true" x14ac:dyDescent="0.2">
      <c r="A190" s="199"/>
      <c r="B190" s="193"/>
      <c r="C190" s="166"/>
      <c r="D190" s="165"/>
      <c r="E190" s="165"/>
      <c r="F190" s="165"/>
      <c r="G190" s="164"/>
      <c r="H190" s="163"/>
      <c r="I190" s="165"/>
      <c r="J190" s="165"/>
      <c r="K190" s="165"/>
      <c r="L190" s="162"/>
      <c r="M190" s="166"/>
      <c r="N190" s="165"/>
      <c r="O190" s="165"/>
      <c r="P190" s="165"/>
      <c r="Q190" s="164"/>
      <c r="R190" s="163"/>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2"/>
      <c r="AN190" s="918"/>
      <c r="AO190" s="918"/>
      <c r="AP190" s="918"/>
      <c r="AQ190" s="918"/>
      <c r="AR190" s="918"/>
      <c r="AS190" s="918"/>
      <c r="AT190" s="918"/>
      <c r="AU190" s="918"/>
      <c r="AV190" s="918"/>
      <c r="AW190" s="918"/>
      <c r="AX190" s="918"/>
      <c r="AY190" s="918"/>
      <c r="AZ190" s="403"/>
      <c r="BA190" s="679"/>
      <c r="BB190" s="678"/>
      <c r="BC190" s="507"/>
      <c r="BD190" s="492"/>
      <c r="BE190" s="492"/>
      <c r="BF190" s="492"/>
      <c r="BG190" s="511"/>
      <c r="BH190" s="507"/>
      <c r="BI190" s="492"/>
      <c r="BJ190" s="492"/>
      <c r="BK190" s="492"/>
      <c r="BL190" s="511"/>
      <c r="BM190" s="507"/>
      <c r="BN190" s="492"/>
      <c r="BO190" s="492"/>
      <c r="BP190" s="492"/>
      <c r="BQ190" s="511"/>
      <c r="BR190" s="507"/>
      <c r="BS190" s="492"/>
      <c r="BT190" s="492"/>
      <c r="BU190" s="492"/>
      <c r="BV190" s="492"/>
      <c r="BW190" s="492"/>
      <c r="BX190" s="492"/>
      <c r="BY190" s="493"/>
      <c r="BZ190" s="493"/>
      <c r="CA190" s="493"/>
      <c r="CB190" s="493"/>
      <c r="CC190" s="493"/>
      <c r="CD190" s="493"/>
      <c r="CE190" s="493"/>
      <c r="CF190" s="493"/>
      <c r="CG190" s="493"/>
      <c r="CH190" s="493"/>
      <c r="CI190" s="493"/>
      <c r="CJ190" s="493"/>
      <c r="CK190" s="493"/>
      <c r="CL190" s="493"/>
      <c r="CM190" s="493"/>
      <c r="CN190" s="67"/>
      <c r="CO190" s="67"/>
      <c r="CP190" s="67"/>
      <c r="CQ190" s="67"/>
      <c r="CR190" s="67"/>
      <c r="CS190" s="67"/>
      <c r="CT190" s="67"/>
      <c r="CU190" s="67"/>
      <c r="CV190" s="67"/>
      <c r="CW190" s="67"/>
      <c r="CX190" s="67"/>
      <c r="CY190" s="67"/>
      <c r="CZ190" s="67"/>
    </row>
    <row r="191" s="575" customFormat="true" ht="15" customHeight="true" x14ac:dyDescent="0.2">
      <c r="A191" s="199"/>
      <c r="B191" s="193"/>
      <c r="C191" s="166"/>
      <c r="D191" s="165"/>
      <c r="E191" s="165"/>
      <c r="F191" s="165"/>
      <c r="G191" s="164"/>
      <c r="H191" s="163"/>
      <c r="I191" s="165"/>
      <c r="J191" s="165"/>
      <c r="K191" s="165"/>
      <c r="L191" s="162"/>
      <c r="M191" s="166"/>
      <c r="N191" s="165"/>
      <c r="O191" s="165"/>
      <c r="P191" s="165"/>
      <c r="Q191" s="164"/>
      <c r="R191" s="163"/>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2"/>
      <c r="AN191" s="918"/>
      <c r="AO191" s="918"/>
      <c r="AP191" s="918"/>
      <c r="AQ191" s="918"/>
      <c r="AR191" s="918"/>
      <c r="AS191" s="918"/>
      <c r="AT191" s="918"/>
      <c r="AU191" s="918"/>
      <c r="AV191" s="918"/>
      <c r="AW191" s="918"/>
      <c r="AX191" s="918"/>
      <c r="AY191" s="918"/>
      <c r="AZ191" s="403"/>
      <c r="BA191" s="679"/>
      <c r="BB191" s="678"/>
      <c r="BC191" s="507"/>
      <c r="BD191" s="492"/>
      <c r="BE191" s="492"/>
      <c r="BF191" s="492"/>
      <c r="BG191" s="511"/>
      <c r="BH191" s="507"/>
      <c r="BI191" s="492"/>
      <c r="BJ191" s="492"/>
      <c r="BK191" s="492"/>
      <c r="BL191" s="511"/>
      <c r="BM191" s="507"/>
      <c r="BN191" s="492"/>
      <c r="BO191" s="492"/>
      <c r="BP191" s="492"/>
      <c r="BQ191" s="511"/>
      <c r="BR191" s="507"/>
      <c r="BS191" s="492"/>
      <c r="BT191" s="492"/>
      <c r="BU191" s="492"/>
      <c r="BV191" s="492"/>
      <c r="BW191" s="492"/>
      <c r="BX191" s="492"/>
      <c r="BY191" s="493"/>
      <c r="BZ191" s="493"/>
      <c r="CA191" s="493"/>
      <c r="CB191" s="493"/>
      <c r="CC191" s="493"/>
      <c r="CD191" s="493"/>
      <c r="CE191" s="493"/>
      <c r="CF191" s="493"/>
      <c r="CG191" s="493"/>
      <c r="CH191" s="493"/>
      <c r="CI191" s="493"/>
      <c r="CJ191" s="493"/>
      <c r="CK191" s="493"/>
      <c r="CL191" s="493"/>
      <c r="CM191" s="493"/>
      <c r="CN191" s="67"/>
      <c r="CO191" s="67"/>
      <c r="CP191" s="67"/>
      <c r="CQ191" s="67"/>
      <c r="CR191" s="67"/>
      <c r="CS191" s="67"/>
      <c r="CT191" s="67"/>
      <c r="CU191" s="67"/>
      <c r="CV191" s="67"/>
      <c r="CW191" s="67"/>
      <c r="CX191" s="67"/>
      <c r="CY191" s="67"/>
      <c r="CZ191" s="67"/>
    </row>
    <row r="192" s="575" customFormat="true" ht="15" customHeight="true" x14ac:dyDescent="0.2">
      <c r="A192" s="199"/>
      <c r="B192" s="193"/>
      <c r="C192" s="166"/>
      <c r="D192" s="165"/>
      <c r="E192" s="165"/>
      <c r="F192" s="165"/>
      <c r="G192" s="164"/>
      <c r="H192" s="163"/>
      <c r="I192" s="165"/>
      <c r="J192" s="165"/>
      <c r="K192" s="165"/>
      <c r="L192" s="162"/>
      <c r="M192" s="166"/>
      <c r="N192" s="165"/>
      <c r="O192" s="165"/>
      <c r="P192" s="165"/>
      <c r="Q192" s="164"/>
      <c r="R192" s="163"/>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2"/>
      <c r="AN192" s="918"/>
      <c r="AO192" s="918"/>
      <c r="AP192" s="918"/>
      <c r="AQ192" s="918"/>
      <c r="AR192" s="918"/>
      <c r="AS192" s="918"/>
      <c r="AT192" s="918"/>
      <c r="AU192" s="918"/>
      <c r="AV192" s="918"/>
      <c r="AW192" s="918"/>
      <c r="AX192" s="918"/>
      <c r="AY192" s="918"/>
      <c r="AZ192" s="403"/>
      <c r="BA192" s="679"/>
      <c r="BB192" s="678"/>
      <c r="BC192" s="507"/>
      <c r="BD192" s="492"/>
      <c r="BE192" s="492"/>
      <c r="BF192" s="492"/>
      <c r="BG192" s="511"/>
      <c r="BH192" s="507"/>
      <c r="BI192" s="492"/>
      <c r="BJ192" s="492"/>
      <c r="BK192" s="492"/>
      <c r="BL192" s="511"/>
      <c r="BM192" s="507"/>
      <c r="BN192" s="492"/>
      <c r="BO192" s="492"/>
      <c r="BP192" s="492"/>
      <c r="BQ192" s="511"/>
      <c r="BR192" s="507"/>
      <c r="BS192" s="492"/>
      <c r="BT192" s="492"/>
      <c r="BU192" s="492"/>
      <c r="BV192" s="492"/>
      <c r="BW192" s="492"/>
      <c r="BX192" s="492"/>
      <c r="BY192" s="493"/>
      <c r="BZ192" s="493"/>
      <c r="CA192" s="493"/>
      <c r="CB192" s="493"/>
      <c r="CC192" s="493"/>
      <c r="CD192" s="493"/>
      <c r="CE192" s="493"/>
      <c r="CF192" s="493"/>
      <c r="CG192" s="493"/>
      <c r="CH192" s="493"/>
      <c r="CI192" s="493"/>
      <c r="CJ192" s="493"/>
      <c r="CK192" s="493"/>
      <c r="CL192" s="493"/>
      <c r="CM192" s="493"/>
      <c r="CN192" s="67"/>
      <c r="CO192" s="67"/>
      <c r="CP192" s="67"/>
      <c r="CQ192" s="67"/>
      <c r="CR192" s="67"/>
      <c r="CS192" s="67"/>
      <c r="CT192" s="67"/>
      <c r="CU192" s="67"/>
      <c r="CV192" s="67"/>
      <c r="CW192" s="67"/>
      <c r="CX192" s="67"/>
      <c r="CY192" s="67"/>
      <c r="CZ192" s="67"/>
    </row>
    <row r="193" s="575" customFormat="true" ht="15" customHeight="true" x14ac:dyDescent="0.2">
      <c r="A193" s="199"/>
      <c r="B193" s="193"/>
      <c r="C193" s="166"/>
      <c r="D193" s="165"/>
      <c r="E193" s="165"/>
      <c r="F193" s="165"/>
      <c r="G193" s="164"/>
      <c r="H193" s="163"/>
      <c r="I193" s="165"/>
      <c r="J193" s="165"/>
      <c r="K193" s="165"/>
      <c r="L193" s="162"/>
      <c r="M193" s="166"/>
      <c r="N193" s="165"/>
      <c r="O193" s="165"/>
      <c r="P193" s="165"/>
      <c r="Q193" s="164"/>
      <c r="R193" s="163"/>
      <c r="S193" s="165"/>
      <c r="T193" s="165"/>
      <c r="U193" s="165"/>
      <c r="V193" s="165"/>
      <c r="W193" s="165"/>
      <c r="X193" s="165"/>
      <c r="Y193" s="165"/>
      <c r="Z193" s="165"/>
      <c r="AA193" s="165"/>
      <c r="AB193" s="165"/>
      <c r="AC193" s="165"/>
      <c r="AD193" s="165"/>
      <c r="AE193" s="165"/>
      <c r="AF193" s="165"/>
      <c r="AG193" s="165"/>
      <c r="AH193" s="165"/>
      <c r="AI193" s="165"/>
      <c r="AJ193" s="165"/>
      <c r="AK193" s="165"/>
      <c r="AL193" s="165"/>
      <c r="AM193" s="162"/>
      <c r="AN193" s="918"/>
      <c r="AO193" s="918"/>
      <c r="AP193" s="918"/>
      <c r="AQ193" s="918"/>
      <c r="AR193" s="918"/>
      <c r="AS193" s="918"/>
      <c r="AT193" s="918"/>
      <c r="AU193" s="918"/>
      <c r="AV193" s="918"/>
      <c r="AW193" s="918"/>
      <c r="AX193" s="918"/>
      <c r="AY193" s="918"/>
      <c r="AZ193" s="403"/>
      <c r="BA193" s="679"/>
      <c r="BB193" s="678"/>
      <c r="BC193" s="507"/>
      <c r="BD193" s="492"/>
      <c r="BE193" s="492"/>
      <c r="BF193" s="492"/>
      <c r="BG193" s="511"/>
      <c r="BH193" s="507"/>
      <c r="BI193" s="492"/>
      <c r="BJ193" s="492"/>
      <c r="BK193" s="492"/>
      <c r="BL193" s="511"/>
      <c r="BM193" s="507"/>
      <c r="BN193" s="492"/>
      <c r="BO193" s="492"/>
      <c r="BP193" s="492"/>
      <c r="BQ193" s="511"/>
      <c r="BR193" s="507"/>
      <c r="BS193" s="492"/>
      <c r="BT193" s="492"/>
      <c r="BU193" s="492"/>
      <c r="BV193" s="492"/>
      <c r="BW193" s="492"/>
      <c r="BX193" s="492"/>
      <c r="BY193" s="493"/>
      <c r="BZ193" s="493"/>
      <c r="CA193" s="493"/>
      <c r="CB193" s="493"/>
      <c r="CC193" s="493"/>
      <c r="CD193" s="493"/>
      <c r="CE193" s="493"/>
      <c r="CF193" s="493"/>
      <c r="CG193" s="493"/>
      <c r="CH193" s="493"/>
      <c r="CI193" s="493"/>
      <c r="CJ193" s="493"/>
      <c r="CK193" s="493"/>
      <c r="CL193" s="493"/>
      <c r="CM193" s="493"/>
      <c r="CN193" s="67"/>
      <c r="CO193" s="67"/>
      <c r="CP193" s="67"/>
      <c r="CQ193" s="67"/>
      <c r="CR193" s="67"/>
      <c r="CS193" s="67"/>
      <c r="CT193" s="67"/>
      <c r="CU193" s="67"/>
      <c r="CV193" s="67"/>
      <c r="CW193" s="67"/>
      <c r="CX193" s="67"/>
      <c r="CY193" s="67"/>
      <c r="CZ193" s="67"/>
    </row>
    <row r="194" s="575" customFormat="true" ht="15" customHeight="true" x14ac:dyDescent="0.2">
      <c r="A194" s="222"/>
      <c r="B194" s="192"/>
      <c r="C194" s="159"/>
      <c r="D194" s="161"/>
      <c r="E194" s="161"/>
      <c r="F194" s="161"/>
      <c r="G194" s="160"/>
      <c r="H194" s="158"/>
      <c r="I194" s="161"/>
      <c r="J194" s="161"/>
      <c r="K194" s="161"/>
      <c r="L194" s="157"/>
      <c r="M194" s="159"/>
      <c r="N194" s="161"/>
      <c r="O194" s="161"/>
      <c r="P194" s="161"/>
      <c r="Q194" s="160"/>
      <c r="R194" s="158"/>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57"/>
      <c r="AN194" s="918"/>
      <c r="AO194" s="918"/>
      <c r="AP194" s="918"/>
      <c r="AQ194" s="918"/>
      <c r="AR194" s="918"/>
      <c r="AS194" s="918"/>
      <c r="AT194" s="918"/>
      <c r="AU194" s="918"/>
      <c r="AV194" s="918"/>
      <c r="AW194" s="918"/>
      <c r="AX194" s="918"/>
      <c r="AY194" s="918"/>
      <c r="AZ194" s="403"/>
      <c r="BA194" s="679"/>
      <c r="BB194" s="678"/>
      <c r="BC194" s="507"/>
      <c r="BD194" s="492"/>
      <c r="BE194" s="492"/>
      <c r="BF194" s="492"/>
      <c r="BG194" s="511"/>
      <c r="BH194" s="507"/>
      <c r="BI194" s="492"/>
      <c r="BJ194" s="492"/>
      <c r="BK194" s="492"/>
      <c r="BL194" s="511"/>
      <c r="BM194" s="507"/>
      <c r="BN194" s="492"/>
      <c r="BO194" s="492"/>
      <c r="BP194" s="492"/>
      <c r="BQ194" s="511"/>
      <c r="BR194" s="507"/>
      <c r="BS194" s="492"/>
      <c r="BT194" s="492"/>
      <c r="BU194" s="492"/>
      <c r="BV194" s="492"/>
      <c r="BW194" s="492"/>
      <c r="BX194" s="492"/>
      <c r="BY194" s="493"/>
      <c r="BZ194" s="493"/>
      <c r="CA194" s="493"/>
      <c r="CB194" s="493"/>
      <c r="CC194" s="493"/>
      <c r="CD194" s="493"/>
      <c r="CE194" s="493"/>
      <c r="CF194" s="493"/>
      <c r="CG194" s="493"/>
      <c r="CH194" s="493"/>
      <c r="CI194" s="493"/>
      <c r="CJ194" s="493"/>
      <c r="CK194" s="493"/>
      <c r="CL194" s="493"/>
      <c r="CM194" s="493"/>
      <c r="CN194" s="67"/>
      <c r="CO194" s="67"/>
      <c r="CP194" s="67"/>
      <c r="CQ194" s="67"/>
      <c r="CR194" s="67"/>
      <c r="CS194" s="67"/>
      <c r="CT194" s="67"/>
      <c r="CU194" s="67"/>
      <c r="CV194" s="67"/>
      <c r="CW194" s="67"/>
      <c r="CX194" s="67"/>
      <c r="CY194" s="67"/>
      <c r="CZ194" s="67"/>
    </row>
    <row r="195" s="366" customFormat="true" ht="15" customHeight="true" x14ac:dyDescent="0.2">
      <c r="A195" s="222"/>
      <c r="B195" s="192"/>
      <c r="C195" s="159"/>
      <c r="D195" s="161"/>
      <c r="E195" s="161"/>
      <c r="F195" s="161"/>
      <c r="G195" s="160"/>
      <c r="H195" s="158"/>
      <c r="I195" s="161"/>
      <c r="J195" s="161"/>
      <c r="K195" s="161"/>
      <c r="L195" s="157"/>
      <c r="M195" s="159"/>
      <c r="N195" s="161"/>
      <c r="O195" s="161"/>
      <c r="P195" s="161"/>
      <c r="Q195" s="160"/>
      <c r="R195" s="158"/>
      <c r="S195" s="161"/>
      <c r="T195" s="161"/>
      <c r="U195" s="161"/>
      <c r="V195" s="161"/>
      <c r="W195" s="161"/>
      <c r="X195" s="161"/>
      <c r="Y195" s="161"/>
      <c r="Z195" s="161"/>
      <c r="AA195" s="161"/>
      <c r="AB195" s="161"/>
      <c r="AC195" s="161"/>
      <c r="AD195" s="161"/>
      <c r="AE195" s="161"/>
      <c r="AF195" s="161"/>
      <c r="AG195" s="161"/>
      <c r="AH195" s="161"/>
      <c r="AI195" s="161"/>
      <c r="AJ195" s="161"/>
      <c r="AK195" s="161"/>
      <c r="AL195" s="161"/>
      <c r="AM195" s="157"/>
      <c r="AN195" s="918"/>
      <c r="AO195" s="918"/>
      <c r="AP195" s="918"/>
      <c r="AQ195" s="918"/>
      <c r="AR195" s="918"/>
      <c r="AS195" s="918"/>
      <c r="AT195" s="918"/>
      <c r="AU195" s="918"/>
      <c r="AV195" s="918"/>
      <c r="AW195" s="918"/>
      <c r="AX195" s="918"/>
      <c r="AY195" s="918"/>
      <c r="AZ195" s="403"/>
      <c r="BA195" s="679"/>
      <c r="BB195" s="678"/>
      <c r="BC195" s="507"/>
      <c r="BD195" s="492"/>
      <c r="BE195" s="492"/>
      <c r="BF195" s="492"/>
      <c r="BG195" s="511"/>
      <c r="BH195" s="507"/>
      <c r="BI195" s="492"/>
      <c r="BJ195" s="492"/>
      <c r="BK195" s="492"/>
      <c r="BL195" s="511"/>
      <c r="BM195" s="507"/>
      <c r="BN195" s="492"/>
      <c r="BO195" s="492"/>
      <c r="BP195" s="492"/>
      <c r="BQ195" s="511"/>
      <c r="BR195" s="507"/>
      <c r="BS195" s="492"/>
      <c r="BT195" s="492"/>
      <c r="BU195" s="492"/>
      <c r="BV195" s="492"/>
      <c r="BW195" s="492"/>
      <c r="BX195" s="492"/>
      <c r="BY195" s="493"/>
      <c r="BZ195" s="493"/>
      <c r="CA195" s="493"/>
      <c r="CB195" s="493"/>
      <c r="CC195" s="493"/>
      <c r="CD195" s="493"/>
      <c r="CE195" s="493"/>
      <c r="CF195" s="493"/>
      <c r="CG195" s="493"/>
      <c r="CH195" s="493"/>
      <c r="CI195" s="493"/>
      <c r="CJ195" s="493"/>
      <c r="CK195" s="493"/>
      <c r="CL195" s="493"/>
      <c r="CM195" s="493"/>
      <c r="CN195" s="67"/>
      <c r="CO195" s="67"/>
      <c r="CP195" s="67"/>
      <c r="CQ195" s="67"/>
      <c r="CR195" s="67"/>
      <c r="CS195" s="67"/>
      <c r="CT195" s="67"/>
      <c r="CU195" s="67"/>
      <c r="CV195" s="67"/>
      <c r="CW195" s="67"/>
      <c r="CX195" s="67"/>
      <c r="CY195" s="67"/>
      <c r="CZ195" s="67"/>
    </row>
    <row r="196" s="366" customFormat="true" ht="15" customHeight="true" x14ac:dyDescent="0.2">
      <c r="A196" s="222"/>
      <c r="B196" s="192"/>
      <c r="C196" s="159"/>
      <c r="D196" s="161"/>
      <c r="E196" s="161"/>
      <c r="F196" s="161"/>
      <c r="G196" s="160"/>
      <c r="H196" s="158"/>
      <c r="I196" s="161"/>
      <c r="J196" s="161"/>
      <c r="K196" s="161"/>
      <c r="L196" s="157"/>
      <c r="M196" s="159"/>
      <c r="N196" s="161"/>
      <c r="O196" s="161"/>
      <c r="P196" s="161"/>
      <c r="Q196" s="160"/>
      <c r="R196" s="158"/>
      <c r="S196" s="161"/>
      <c r="T196" s="161"/>
      <c r="U196" s="161"/>
      <c r="V196" s="161"/>
      <c r="W196" s="161"/>
      <c r="X196" s="161"/>
      <c r="Y196" s="161"/>
      <c r="Z196" s="161"/>
      <c r="AA196" s="161"/>
      <c r="AB196" s="161"/>
      <c r="AC196" s="161"/>
      <c r="AD196" s="161"/>
      <c r="AE196" s="161"/>
      <c r="AF196" s="161"/>
      <c r="AG196" s="161"/>
      <c r="AH196" s="161"/>
      <c r="AI196" s="161"/>
      <c r="AJ196" s="161"/>
      <c r="AK196" s="161"/>
      <c r="AL196" s="161"/>
      <c r="AM196" s="157"/>
      <c r="AN196" s="918"/>
      <c r="AO196" s="918"/>
      <c r="AP196" s="918"/>
      <c r="AQ196" s="918"/>
      <c r="AR196" s="918"/>
      <c r="AS196" s="918"/>
      <c r="AT196" s="918"/>
      <c r="AU196" s="918"/>
      <c r="AV196" s="918"/>
      <c r="AW196" s="918"/>
      <c r="AX196" s="918"/>
      <c r="AY196" s="918"/>
      <c r="AZ196" s="403"/>
      <c r="BA196" s="679"/>
      <c r="BB196" s="678"/>
      <c r="BC196" s="507"/>
      <c r="BD196" s="492"/>
      <c r="BE196" s="492"/>
      <c r="BF196" s="492"/>
      <c r="BG196" s="511"/>
      <c r="BH196" s="507"/>
      <c r="BI196" s="492"/>
      <c r="BJ196" s="492"/>
      <c r="BK196" s="492"/>
      <c r="BL196" s="511"/>
      <c r="BM196" s="507"/>
      <c r="BN196" s="492"/>
      <c r="BO196" s="492"/>
      <c r="BP196" s="492"/>
      <c r="BQ196" s="511"/>
      <c r="BR196" s="507"/>
      <c r="BS196" s="492"/>
      <c r="BT196" s="492"/>
      <c r="BU196" s="492"/>
      <c r="BV196" s="492"/>
      <c r="BW196" s="492"/>
      <c r="BX196" s="492"/>
      <c r="BY196" s="493"/>
      <c r="BZ196" s="493"/>
      <c r="CA196" s="493"/>
      <c r="CB196" s="493"/>
      <c r="CC196" s="493"/>
      <c r="CD196" s="493"/>
      <c r="CE196" s="493"/>
      <c r="CF196" s="493"/>
      <c r="CG196" s="493"/>
      <c r="CH196" s="493"/>
      <c r="CI196" s="493"/>
      <c r="CJ196" s="493"/>
      <c r="CK196" s="493"/>
      <c r="CL196" s="493"/>
      <c r="CM196" s="493"/>
      <c r="CN196" s="67"/>
      <c r="CO196" s="67"/>
      <c r="CP196" s="67"/>
      <c r="CQ196" s="67"/>
      <c r="CR196" s="67"/>
      <c r="CS196" s="67"/>
      <c r="CT196" s="67"/>
      <c r="CU196" s="67"/>
      <c r="CV196" s="67"/>
      <c r="CW196" s="67"/>
      <c r="CX196" s="67"/>
      <c r="CY196" s="67"/>
      <c r="CZ196" s="67"/>
    </row>
    <row r="197" s="366" customFormat="true" ht="15" customHeight="true" x14ac:dyDescent="0.2">
      <c r="A197" s="222"/>
      <c r="B197" s="192"/>
      <c r="C197" s="159"/>
      <c r="D197" s="161"/>
      <c r="E197" s="161"/>
      <c r="F197" s="161"/>
      <c r="G197" s="160"/>
      <c r="H197" s="158"/>
      <c r="I197" s="161"/>
      <c r="J197" s="161"/>
      <c r="K197" s="161"/>
      <c r="L197" s="157"/>
      <c r="M197" s="159"/>
      <c r="N197" s="161"/>
      <c r="O197" s="161"/>
      <c r="P197" s="161"/>
      <c r="Q197" s="160"/>
      <c r="R197" s="158"/>
      <c r="S197" s="161"/>
      <c r="T197" s="161"/>
      <c r="U197" s="161"/>
      <c r="V197" s="161"/>
      <c r="W197" s="161"/>
      <c r="X197" s="161"/>
      <c r="Y197" s="161"/>
      <c r="Z197" s="161"/>
      <c r="AA197" s="161"/>
      <c r="AB197" s="161"/>
      <c r="AC197" s="161"/>
      <c r="AD197" s="161"/>
      <c r="AE197" s="161"/>
      <c r="AF197" s="161"/>
      <c r="AG197" s="161"/>
      <c r="AH197" s="161"/>
      <c r="AI197" s="161"/>
      <c r="AJ197" s="161"/>
      <c r="AK197" s="161"/>
      <c r="AL197" s="161"/>
      <c r="AM197" s="157"/>
      <c r="AN197" s="918"/>
      <c r="AO197" s="918"/>
      <c r="AP197" s="918"/>
      <c r="AQ197" s="918"/>
      <c r="AR197" s="918"/>
      <c r="AS197" s="918"/>
      <c r="AT197" s="918"/>
      <c r="AU197" s="918"/>
      <c r="AV197" s="918"/>
      <c r="AW197" s="918"/>
      <c r="AX197" s="918"/>
      <c r="AY197" s="918"/>
      <c r="AZ197" s="403"/>
      <c r="BA197" s="679"/>
      <c r="BB197" s="678"/>
      <c r="BC197" s="507"/>
      <c r="BD197" s="492"/>
      <c r="BE197" s="492"/>
      <c r="BF197" s="492"/>
      <c r="BG197" s="511"/>
      <c r="BH197" s="507"/>
      <c r="BI197" s="492"/>
      <c r="BJ197" s="492"/>
      <c r="BK197" s="492"/>
      <c r="BL197" s="511"/>
      <c r="BM197" s="507"/>
      <c r="BN197" s="492"/>
      <c r="BO197" s="492"/>
      <c r="BP197" s="492"/>
      <c r="BQ197" s="511"/>
      <c r="BR197" s="507"/>
      <c r="BS197" s="492"/>
      <c r="BT197" s="492"/>
      <c r="BU197" s="492"/>
      <c r="BV197" s="492"/>
      <c r="BW197" s="492"/>
      <c r="BX197" s="492"/>
      <c r="BY197" s="493"/>
      <c r="BZ197" s="493"/>
      <c r="CA197" s="493"/>
      <c r="CB197" s="493"/>
      <c r="CC197" s="493"/>
      <c r="CD197" s="493"/>
      <c r="CE197" s="493"/>
      <c r="CF197" s="493"/>
      <c r="CG197" s="493"/>
      <c r="CH197" s="493"/>
      <c r="CI197" s="493"/>
      <c r="CJ197" s="493"/>
      <c r="CK197" s="493"/>
      <c r="CL197" s="493"/>
      <c r="CM197" s="493"/>
      <c r="CN197" s="67"/>
      <c r="CO197" s="67"/>
      <c r="CP197" s="67"/>
      <c r="CQ197" s="67"/>
      <c r="CR197" s="67"/>
      <c r="CS197" s="67"/>
      <c r="CT197" s="67"/>
      <c r="CU197" s="67"/>
      <c r="CV197" s="67"/>
      <c r="CW197" s="67"/>
      <c r="CX197" s="67"/>
      <c r="CY197" s="67"/>
      <c r="CZ197" s="67"/>
    </row>
    <row r="198" s="366" customFormat="true" ht="15" customHeight="true" x14ac:dyDescent="0.2">
      <c r="A198" s="222"/>
      <c r="B198" s="192"/>
      <c r="C198" s="159"/>
      <c r="D198" s="161"/>
      <c r="E198" s="161"/>
      <c r="F198" s="161"/>
      <c r="G198" s="160"/>
      <c r="H198" s="158"/>
      <c r="I198" s="161"/>
      <c r="J198" s="161"/>
      <c r="K198" s="161"/>
      <c r="L198" s="157"/>
      <c r="M198" s="159"/>
      <c r="N198" s="161"/>
      <c r="O198" s="161"/>
      <c r="P198" s="161"/>
      <c r="Q198" s="160"/>
      <c r="R198" s="158"/>
      <c r="S198" s="161"/>
      <c r="T198" s="161"/>
      <c r="U198" s="161"/>
      <c r="V198" s="161"/>
      <c r="W198" s="161"/>
      <c r="X198" s="161"/>
      <c r="Y198" s="161"/>
      <c r="Z198" s="161"/>
      <c r="AA198" s="161"/>
      <c r="AB198" s="161"/>
      <c r="AC198" s="161"/>
      <c r="AD198" s="161"/>
      <c r="AE198" s="161"/>
      <c r="AF198" s="161"/>
      <c r="AG198" s="161"/>
      <c r="AH198" s="161"/>
      <c r="AI198" s="161"/>
      <c r="AJ198" s="161"/>
      <c r="AK198" s="161"/>
      <c r="AL198" s="161"/>
      <c r="AM198" s="157"/>
      <c r="AN198" s="918"/>
      <c r="AO198" s="918"/>
      <c r="AP198" s="918"/>
      <c r="AQ198" s="918"/>
      <c r="AR198" s="918"/>
      <c r="AS198" s="918"/>
      <c r="AT198" s="918"/>
      <c r="AU198" s="918"/>
      <c r="AV198" s="918"/>
      <c r="AW198" s="918"/>
      <c r="AX198" s="918"/>
      <c r="AY198" s="918"/>
      <c r="AZ198" s="403"/>
      <c r="BA198" s="679"/>
      <c r="BB198" s="678"/>
      <c r="BC198" s="507"/>
      <c r="BD198" s="492"/>
      <c r="BE198" s="492"/>
      <c r="BF198" s="492"/>
      <c r="BG198" s="511"/>
      <c r="BH198" s="507"/>
      <c r="BI198" s="492"/>
      <c r="BJ198" s="492"/>
      <c r="BK198" s="492"/>
      <c r="BL198" s="511"/>
      <c r="BM198" s="507"/>
      <c r="BN198" s="492"/>
      <c r="BO198" s="492"/>
      <c r="BP198" s="492"/>
      <c r="BQ198" s="511"/>
      <c r="BR198" s="507"/>
      <c r="BS198" s="492"/>
      <c r="BT198" s="492"/>
      <c r="BU198" s="492"/>
      <c r="BV198" s="492"/>
      <c r="BW198" s="492"/>
      <c r="BX198" s="492"/>
      <c r="BY198" s="493"/>
      <c r="BZ198" s="493"/>
      <c r="CA198" s="493"/>
      <c r="CB198" s="493"/>
      <c r="CC198" s="493"/>
      <c r="CD198" s="493"/>
      <c r="CE198" s="493"/>
      <c r="CF198" s="493"/>
      <c r="CG198" s="493"/>
      <c r="CH198" s="493"/>
      <c r="CI198" s="493"/>
      <c r="CJ198" s="493"/>
      <c r="CK198" s="493"/>
      <c r="CL198" s="493"/>
      <c r="CM198" s="493"/>
      <c r="CN198" s="67"/>
      <c r="CO198" s="67"/>
      <c r="CP198" s="67"/>
      <c r="CQ198" s="67"/>
      <c r="CR198" s="67"/>
      <c r="CS198" s="67"/>
      <c r="CT198" s="67"/>
      <c r="CU198" s="67"/>
      <c r="CV198" s="67"/>
      <c r="CW198" s="67"/>
      <c r="CX198" s="67"/>
      <c r="CY198" s="67"/>
      <c r="CZ198" s="67"/>
    </row>
    <row r="199" s="366" customFormat="true" ht="15" customHeight="true" x14ac:dyDescent="0.2">
      <c r="A199" s="222"/>
      <c r="B199" s="192"/>
      <c r="C199" s="159"/>
      <c r="D199" s="161"/>
      <c r="E199" s="161"/>
      <c r="F199" s="161"/>
      <c r="G199" s="160"/>
      <c r="H199" s="158"/>
      <c r="I199" s="161"/>
      <c r="J199" s="161"/>
      <c r="K199" s="161"/>
      <c r="L199" s="157"/>
      <c r="M199" s="159"/>
      <c r="N199" s="161"/>
      <c r="O199" s="161"/>
      <c r="P199" s="161"/>
      <c r="Q199" s="160"/>
      <c r="R199" s="158"/>
      <c r="S199" s="161"/>
      <c r="T199" s="161"/>
      <c r="U199" s="161"/>
      <c r="V199" s="161"/>
      <c r="W199" s="161"/>
      <c r="X199" s="161"/>
      <c r="Y199" s="161"/>
      <c r="Z199" s="161"/>
      <c r="AA199" s="161"/>
      <c r="AB199" s="161"/>
      <c r="AC199" s="161"/>
      <c r="AD199" s="161"/>
      <c r="AE199" s="161"/>
      <c r="AF199" s="161"/>
      <c r="AG199" s="161"/>
      <c r="AH199" s="161"/>
      <c r="AI199" s="161"/>
      <c r="AJ199" s="161"/>
      <c r="AK199" s="161"/>
      <c r="AL199" s="161"/>
      <c r="AM199" s="157"/>
      <c r="AN199" s="918"/>
      <c r="AO199" s="918"/>
      <c r="AP199" s="918"/>
      <c r="AQ199" s="918"/>
      <c r="AR199" s="918"/>
      <c r="AS199" s="918"/>
      <c r="AT199" s="918"/>
      <c r="AU199" s="918"/>
      <c r="AV199" s="918"/>
      <c r="AW199" s="918"/>
      <c r="AX199" s="918"/>
      <c r="AY199" s="918"/>
      <c r="AZ199" s="403"/>
      <c r="BA199" s="679"/>
      <c r="BB199" s="678"/>
      <c r="BC199" s="507"/>
      <c r="BD199" s="492"/>
      <c r="BE199" s="492"/>
      <c r="BF199" s="492"/>
      <c r="BG199" s="511"/>
      <c r="BH199" s="507"/>
      <c r="BI199" s="492"/>
      <c r="BJ199" s="492"/>
      <c r="BK199" s="492"/>
      <c r="BL199" s="511"/>
      <c r="BM199" s="507"/>
      <c r="BN199" s="492"/>
      <c r="BO199" s="492"/>
      <c r="BP199" s="492"/>
      <c r="BQ199" s="511"/>
      <c r="BR199" s="507"/>
      <c r="BS199" s="492"/>
      <c r="BT199" s="492"/>
      <c r="BU199" s="492"/>
      <c r="BV199" s="492"/>
      <c r="BW199" s="492"/>
      <c r="BX199" s="492"/>
      <c r="BY199" s="493"/>
      <c r="BZ199" s="493"/>
      <c r="CA199" s="493"/>
      <c r="CB199" s="493"/>
      <c r="CC199" s="493"/>
      <c r="CD199" s="493"/>
      <c r="CE199" s="493"/>
      <c r="CF199" s="493"/>
      <c r="CG199" s="493"/>
      <c r="CH199" s="493"/>
      <c r="CI199" s="493"/>
      <c r="CJ199" s="493"/>
      <c r="CK199" s="493"/>
      <c r="CL199" s="493"/>
      <c r="CM199" s="493"/>
      <c r="CN199" s="67"/>
      <c r="CO199" s="67"/>
      <c r="CP199" s="67"/>
      <c r="CQ199" s="67"/>
      <c r="CR199" s="67"/>
      <c r="CS199" s="67"/>
      <c r="CT199" s="67"/>
      <c r="CU199" s="67"/>
      <c r="CV199" s="67"/>
      <c r="CW199" s="67"/>
      <c r="CX199" s="67"/>
      <c r="CY199" s="67"/>
      <c r="CZ199" s="67"/>
    </row>
    <row r="200" s="366" customFormat="true" ht="15" customHeight="true" x14ac:dyDescent="0.2">
      <c r="A200" s="222"/>
      <c r="B200" s="192"/>
      <c r="C200" s="159"/>
      <c r="D200" s="161"/>
      <c r="E200" s="161"/>
      <c r="F200" s="161"/>
      <c r="G200" s="160"/>
      <c r="H200" s="158"/>
      <c r="I200" s="161"/>
      <c r="J200" s="161"/>
      <c r="K200" s="161"/>
      <c r="L200" s="157"/>
      <c r="M200" s="159"/>
      <c r="N200" s="161"/>
      <c r="O200" s="161"/>
      <c r="P200" s="161"/>
      <c r="Q200" s="160"/>
      <c r="R200" s="158"/>
      <c r="S200" s="161"/>
      <c r="T200" s="161"/>
      <c r="U200" s="161"/>
      <c r="V200" s="161"/>
      <c r="W200" s="161"/>
      <c r="X200" s="161"/>
      <c r="Y200" s="161"/>
      <c r="Z200" s="161"/>
      <c r="AA200" s="161"/>
      <c r="AB200" s="161"/>
      <c r="AC200" s="161"/>
      <c r="AD200" s="161"/>
      <c r="AE200" s="161"/>
      <c r="AF200" s="161"/>
      <c r="AG200" s="161"/>
      <c r="AH200" s="161"/>
      <c r="AI200" s="161"/>
      <c r="AJ200" s="161"/>
      <c r="AK200" s="161"/>
      <c r="AL200" s="161"/>
      <c r="AM200" s="157"/>
      <c r="AN200" s="918"/>
      <c r="AO200" s="918"/>
      <c r="AP200" s="918"/>
      <c r="AQ200" s="918"/>
      <c r="AR200" s="918"/>
      <c r="AS200" s="918"/>
      <c r="AT200" s="918"/>
      <c r="AU200" s="918"/>
      <c r="AV200" s="918"/>
      <c r="AW200" s="918"/>
      <c r="AX200" s="918"/>
      <c r="AY200" s="918"/>
      <c r="AZ200" s="403"/>
      <c r="BA200" s="679"/>
      <c r="BB200" s="678"/>
      <c r="BC200" s="507"/>
      <c r="BD200" s="492"/>
      <c r="BE200" s="492"/>
      <c r="BF200" s="492"/>
      <c r="BG200" s="511"/>
      <c r="BH200" s="507"/>
      <c r="BI200" s="492"/>
      <c r="BJ200" s="492"/>
      <c r="BK200" s="492"/>
      <c r="BL200" s="511"/>
      <c r="BM200" s="507"/>
      <c r="BN200" s="492"/>
      <c r="BO200" s="492"/>
      <c r="BP200" s="492"/>
      <c r="BQ200" s="511"/>
      <c r="BR200" s="507"/>
      <c r="BS200" s="492"/>
      <c r="BT200" s="492"/>
      <c r="BU200" s="492"/>
      <c r="BV200" s="492"/>
      <c r="BW200" s="492"/>
      <c r="BX200" s="492"/>
      <c r="BY200" s="493"/>
      <c r="BZ200" s="493"/>
      <c r="CA200" s="493"/>
      <c r="CB200" s="493"/>
      <c r="CC200" s="493"/>
      <c r="CD200" s="493"/>
      <c r="CE200" s="493"/>
      <c r="CF200" s="493"/>
      <c r="CG200" s="493"/>
      <c r="CH200" s="493"/>
      <c r="CI200" s="493"/>
      <c r="CJ200" s="493"/>
      <c r="CK200" s="493"/>
      <c r="CL200" s="493"/>
      <c r="CM200" s="493"/>
      <c r="CN200" s="67"/>
      <c r="CO200" s="67"/>
      <c r="CP200" s="67"/>
      <c r="CQ200" s="67"/>
      <c r="CR200" s="67"/>
      <c r="CS200" s="67"/>
      <c r="CT200" s="67"/>
      <c r="CU200" s="67"/>
      <c r="CV200" s="67"/>
      <c r="CW200" s="67"/>
      <c r="CX200" s="67"/>
      <c r="CY200" s="67"/>
      <c r="CZ200" s="67"/>
    </row>
    <row r="201" s="366" customFormat="true" ht="15" customHeight="true" x14ac:dyDescent="0.2">
      <c r="A201" s="222"/>
      <c r="B201" s="192"/>
      <c r="C201" s="159"/>
      <c r="D201" s="161"/>
      <c r="E201" s="161"/>
      <c r="F201" s="161"/>
      <c r="G201" s="160"/>
      <c r="H201" s="158"/>
      <c r="I201" s="161"/>
      <c r="J201" s="161"/>
      <c r="K201" s="161"/>
      <c r="L201" s="157"/>
      <c r="M201" s="159"/>
      <c r="N201" s="161"/>
      <c r="O201" s="161"/>
      <c r="P201" s="161"/>
      <c r="Q201" s="160"/>
      <c r="R201" s="158"/>
      <c r="S201" s="161"/>
      <c r="T201" s="161"/>
      <c r="U201" s="161"/>
      <c r="V201" s="161"/>
      <c r="W201" s="161"/>
      <c r="X201" s="161"/>
      <c r="Y201" s="161"/>
      <c r="Z201" s="161"/>
      <c r="AA201" s="161"/>
      <c r="AB201" s="161"/>
      <c r="AC201" s="161"/>
      <c r="AD201" s="161"/>
      <c r="AE201" s="161"/>
      <c r="AF201" s="161"/>
      <c r="AG201" s="161"/>
      <c r="AH201" s="161"/>
      <c r="AI201" s="161"/>
      <c r="AJ201" s="161"/>
      <c r="AK201" s="161"/>
      <c r="AL201" s="161"/>
      <c r="AM201" s="157"/>
      <c r="AN201" s="918"/>
      <c r="AO201" s="918"/>
      <c r="AP201" s="918"/>
      <c r="AQ201" s="918"/>
      <c r="AR201" s="918"/>
      <c r="AS201" s="918"/>
      <c r="AT201" s="918"/>
      <c r="AU201" s="918"/>
      <c r="AV201" s="918"/>
      <c r="AW201" s="918"/>
      <c r="AX201" s="918"/>
      <c r="AY201" s="918"/>
      <c r="AZ201" s="403"/>
      <c r="BA201" s="679"/>
      <c r="BB201" s="678"/>
      <c r="BC201" s="507"/>
      <c r="BD201" s="492"/>
      <c r="BE201" s="492"/>
      <c r="BF201" s="492"/>
      <c r="BG201" s="511"/>
      <c r="BH201" s="507"/>
      <c r="BI201" s="492"/>
      <c r="BJ201" s="492"/>
      <c r="BK201" s="492"/>
      <c r="BL201" s="511"/>
      <c r="BM201" s="507"/>
      <c r="BN201" s="492"/>
      <c r="BO201" s="492"/>
      <c r="BP201" s="492"/>
      <c r="BQ201" s="511"/>
      <c r="BR201" s="507"/>
      <c r="BS201" s="492"/>
      <c r="BT201" s="492"/>
      <c r="BU201" s="492"/>
      <c r="BV201" s="492"/>
      <c r="BW201" s="492"/>
      <c r="BX201" s="492"/>
      <c r="BY201" s="493"/>
      <c r="BZ201" s="493"/>
      <c r="CA201" s="493"/>
      <c r="CB201" s="493"/>
      <c r="CC201" s="493"/>
      <c r="CD201" s="493"/>
      <c r="CE201" s="493"/>
      <c r="CF201" s="493"/>
      <c r="CG201" s="493"/>
      <c r="CH201" s="493"/>
      <c r="CI201" s="493"/>
      <c r="CJ201" s="493"/>
      <c r="CK201" s="493"/>
      <c r="CL201" s="493"/>
      <c r="CM201" s="493"/>
      <c r="CN201" s="67"/>
      <c r="CO201" s="67"/>
      <c r="CP201" s="67"/>
      <c r="CQ201" s="67"/>
      <c r="CR201" s="67"/>
      <c r="CS201" s="67"/>
      <c r="CT201" s="67"/>
      <c r="CU201" s="67"/>
      <c r="CV201" s="67"/>
      <c r="CW201" s="67"/>
      <c r="CX201" s="67"/>
      <c r="CY201" s="67"/>
      <c r="CZ201" s="67"/>
    </row>
    <row r="202" s="366" customFormat="true" ht="15" customHeight="true" x14ac:dyDescent="0.2">
      <c r="A202" s="222"/>
      <c r="B202" s="192"/>
      <c r="C202" s="159"/>
      <c r="D202" s="161"/>
      <c r="E202" s="161"/>
      <c r="F202" s="161"/>
      <c r="G202" s="160"/>
      <c r="H202" s="158"/>
      <c r="I202" s="161"/>
      <c r="J202" s="161"/>
      <c r="K202" s="161"/>
      <c r="L202" s="157"/>
      <c r="M202" s="159"/>
      <c r="N202" s="161"/>
      <c r="O202" s="161"/>
      <c r="P202" s="161"/>
      <c r="Q202" s="160"/>
      <c r="R202" s="158"/>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57"/>
      <c r="AN202" s="918"/>
      <c r="AO202" s="918"/>
      <c r="AP202" s="918"/>
      <c r="AQ202" s="918"/>
      <c r="AR202" s="918"/>
      <c r="AS202" s="918"/>
      <c r="AT202" s="918"/>
      <c r="AU202" s="918"/>
      <c r="AV202" s="918"/>
      <c r="AW202" s="918"/>
      <c r="AX202" s="918"/>
      <c r="AY202" s="918"/>
      <c r="AZ202" s="403"/>
      <c r="BA202" s="679"/>
      <c r="BB202" s="678"/>
      <c r="BC202" s="507"/>
      <c r="BD202" s="492"/>
      <c r="BE202" s="492"/>
      <c r="BF202" s="492"/>
      <c r="BG202" s="511"/>
      <c r="BH202" s="507"/>
      <c r="BI202" s="492"/>
      <c r="BJ202" s="492"/>
      <c r="BK202" s="492"/>
      <c r="BL202" s="511"/>
      <c r="BM202" s="507"/>
      <c r="BN202" s="492"/>
      <c r="BO202" s="492"/>
      <c r="BP202" s="492"/>
      <c r="BQ202" s="511"/>
      <c r="BR202" s="507"/>
      <c r="BS202" s="492"/>
      <c r="BT202" s="492"/>
      <c r="BU202" s="492"/>
      <c r="BV202" s="492"/>
      <c r="BW202" s="492"/>
      <c r="BX202" s="492"/>
      <c r="BY202" s="493"/>
      <c r="BZ202" s="493"/>
      <c r="CA202" s="493"/>
      <c r="CB202" s="493"/>
      <c r="CC202" s="493"/>
      <c r="CD202" s="493"/>
      <c r="CE202" s="493"/>
      <c r="CF202" s="493"/>
      <c r="CG202" s="493"/>
      <c r="CH202" s="493"/>
      <c r="CI202" s="493"/>
      <c r="CJ202" s="493"/>
      <c r="CK202" s="493"/>
      <c r="CL202" s="493"/>
      <c r="CM202" s="493"/>
      <c r="CN202" s="67"/>
      <c r="CO202" s="67"/>
      <c r="CP202" s="67"/>
      <c r="CQ202" s="67"/>
      <c r="CR202" s="67"/>
      <c r="CS202" s="67"/>
      <c r="CT202" s="67"/>
      <c r="CU202" s="67"/>
      <c r="CV202" s="67"/>
      <c r="CW202" s="67"/>
      <c r="CX202" s="67"/>
      <c r="CY202" s="67"/>
      <c r="CZ202" s="67"/>
    </row>
    <row r="203" s="575" customFormat="true" ht="15" customHeight="true" x14ac:dyDescent="0.2">
      <c r="A203" s="199"/>
      <c r="B203" s="193"/>
      <c r="C203" s="178"/>
      <c r="D203" s="177"/>
      <c r="E203" s="177"/>
      <c r="F203" s="177"/>
      <c r="G203" s="176"/>
      <c r="H203" s="175"/>
      <c r="I203" s="177"/>
      <c r="J203" s="177"/>
      <c r="K203" s="177"/>
      <c r="L203" s="174"/>
      <c r="M203" s="178"/>
      <c r="N203" s="177"/>
      <c r="O203" s="177"/>
      <c r="P203" s="177"/>
      <c r="Q203" s="176"/>
      <c r="R203" s="175"/>
      <c r="S203" s="177"/>
      <c r="T203" s="177"/>
      <c r="U203" s="177"/>
      <c r="V203" s="177"/>
      <c r="W203" s="177"/>
      <c r="X203" s="177"/>
      <c r="Y203" s="177"/>
      <c r="Z203" s="177"/>
      <c r="AA203" s="177"/>
      <c r="AB203" s="177"/>
      <c r="AC203" s="177"/>
      <c r="AD203" s="177"/>
      <c r="AE203" s="177"/>
      <c r="AF203" s="177"/>
      <c r="AG203" s="177"/>
      <c r="AH203" s="177"/>
      <c r="AI203" s="177"/>
      <c r="AJ203" s="177"/>
      <c r="AK203" s="177"/>
      <c r="AL203" s="177"/>
      <c r="AM203" s="174"/>
      <c r="AN203" s="918"/>
      <c r="AO203" s="918"/>
      <c r="AP203" s="918"/>
      <c r="AQ203" s="918"/>
      <c r="AR203" s="918"/>
      <c r="AS203" s="918"/>
      <c r="AT203" s="918"/>
      <c r="AU203" s="918"/>
      <c r="AV203" s="918"/>
      <c r="AW203" s="918"/>
      <c r="AX203" s="918"/>
      <c r="AY203" s="918"/>
      <c r="AZ203" s="403"/>
      <c r="BA203" s="679"/>
      <c r="BB203" s="678"/>
      <c r="BC203" s="507"/>
      <c r="BD203" s="492"/>
      <c r="BE203" s="492"/>
      <c r="BF203" s="492"/>
      <c r="BG203" s="511"/>
      <c r="BH203" s="507"/>
      <c r="BI203" s="492"/>
      <c r="BJ203" s="492"/>
      <c r="BK203" s="492"/>
      <c r="BL203" s="511"/>
      <c r="BM203" s="507"/>
      <c r="BN203" s="492"/>
      <c r="BO203" s="492"/>
      <c r="BP203" s="492"/>
      <c r="BQ203" s="511"/>
      <c r="BR203" s="507"/>
      <c r="BS203" s="492"/>
      <c r="BT203" s="492"/>
      <c r="BU203" s="492"/>
      <c r="BV203" s="492"/>
      <c r="BW203" s="492"/>
      <c r="BX203" s="492"/>
      <c r="BY203" s="493"/>
      <c r="BZ203" s="493"/>
      <c r="CA203" s="493"/>
      <c r="CB203" s="493"/>
      <c r="CC203" s="493"/>
      <c r="CD203" s="493"/>
      <c r="CE203" s="493"/>
      <c r="CF203" s="493"/>
      <c r="CG203" s="493"/>
      <c r="CH203" s="493"/>
      <c r="CI203" s="493"/>
      <c r="CJ203" s="493"/>
      <c r="CK203" s="493"/>
      <c r="CL203" s="493"/>
      <c r="CM203" s="493"/>
      <c r="CN203" s="67"/>
      <c r="CO203" s="67"/>
      <c r="CP203" s="67"/>
      <c r="CQ203" s="67"/>
      <c r="CR203" s="67"/>
      <c r="CS203" s="67"/>
      <c r="CT203" s="67"/>
      <c r="CU203" s="67"/>
      <c r="CV203" s="67"/>
      <c r="CW203" s="67"/>
      <c r="CX203" s="67"/>
      <c r="CY203" s="67"/>
      <c r="CZ203" s="67"/>
    </row>
    <row r="204" s="575" customFormat="true" ht="15" customHeight="true" x14ac:dyDescent="0.2">
      <c r="A204" s="199"/>
      <c r="B204" s="193"/>
      <c r="C204" s="178"/>
      <c r="D204" s="177"/>
      <c r="E204" s="177"/>
      <c r="F204" s="177"/>
      <c r="G204" s="176"/>
      <c r="H204" s="175"/>
      <c r="I204" s="177"/>
      <c r="J204" s="177"/>
      <c r="K204" s="177"/>
      <c r="L204" s="174"/>
      <c r="M204" s="178"/>
      <c r="N204" s="177"/>
      <c r="O204" s="177"/>
      <c r="P204" s="177"/>
      <c r="Q204" s="176"/>
      <c r="R204" s="175"/>
      <c r="S204" s="177"/>
      <c r="T204" s="177"/>
      <c r="U204" s="177"/>
      <c r="V204" s="177"/>
      <c r="W204" s="177"/>
      <c r="X204" s="177"/>
      <c r="Y204" s="177"/>
      <c r="Z204" s="177"/>
      <c r="AA204" s="177"/>
      <c r="AB204" s="177"/>
      <c r="AC204" s="177"/>
      <c r="AD204" s="177"/>
      <c r="AE204" s="177"/>
      <c r="AF204" s="177"/>
      <c r="AG204" s="177"/>
      <c r="AH204" s="177"/>
      <c r="AI204" s="177"/>
      <c r="AJ204" s="177"/>
      <c r="AK204" s="177"/>
      <c r="AL204" s="177"/>
      <c r="AM204" s="174"/>
      <c r="AN204" s="918"/>
      <c r="AO204" s="918"/>
      <c r="AP204" s="918"/>
      <c r="AQ204" s="918"/>
      <c r="AR204" s="918"/>
      <c r="AS204" s="918"/>
      <c r="AT204" s="918"/>
      <c r="AU204" s="918"/>
      <c r="AV204" s="918"/>
      <c r="AW204" s="918"/>
      <c r="AX204" s="918"/>
      <c r="AY204" s="918"/>
      <c r="AZ204" s="403"/>
      <c r="BA204" s="679"/>
      <c r="BB204" s="678"/>
      <c r="BC204" s="507"/>
      <c r="BD204" s="492"/>
      <c r="BE204" s="492"/>
      <c r="BF204" s="492"/>
      <c r="BG204" s="511"/>
      <c r="BH204" s="507"/>
      <c r="BI204" s="492"/>
      <c r="BJ204" s="492"/>
      <c r="BK204" s="492"/>
      <c r="BL204" s="511"/>
      <c r="BM204" s="507"/>
      <c r="BN204" s="492"/>
      <c r="BO204" s="492"/>
      <c r="BP204" s="492"/>
      <c r="BQ204" s="511"/>
      <c r="BR204" s="507"/>
      <c r="BS204" s="492"/>
      <c r="BT204" s="492"/>
      <c r="BU204" s="492"/>
      <c r="BV204" s="492"/>
      <c r="BW204" s="492"/>
      <c r="BX204" s="492"/>
      <c r="BY204" s="493"/>
      <c r="BZ204" s="493"/>
      <c r="CA204" s="493"/>
      <c r="CB204" s="493"/>
      <c r="CC204" s="493"/>
      <c r="CD204" s="493"/>
      <c r="CE204" s="493"/>
      <c r="CF204" s="493"/>
      <c r="CG204" s="493"/>
      <c r="CH204" s="493"/>
      <c r="CI204" s="493"/>
      <c r="CJ204" s="493"/>
      <c r="CK204" s="493"/>
      <c r="CL204" s="493"/>
      <c r="CM204" s="493"/>
      <c r="CN204" s="67"/>
      <c r="CO204" s="67"/>
      <c r="CP204" s="67"/>
      <c r="CQ204" s="67"/>
      <c r="CR204" s="67"/>
      <c r="CS204" s="67"/>
      <c r="CT204" s="67"/>
      <c r="CU204" s="67"/>
      <c r="CV204" s="67"/>
      <c r="CW204" s="67"/>
      <c r="CX204" s="67"/>
      <c r="CY204" s="67"/>
      <c r="CZ204" s="67"/>
    </row>
    <row r="205" s="575" customFormat="true" ht="15" customHeight="true" x14ac:dyDescent="0.2">
      <c r="A205" s="92"/>
      <c r="B205" s="84"/>
      <c r="C205" s="173"/>
      <c r="D205" s="172"/>
      <c r="E205" s="172"/>
      <c r="F205" s="172"/>
      <c r="G205" s="171"/>
      <c r="H205" s="170"/>
      <c r="I205" s="172"/>
      <c r="J205" s="172"/>
      <c r="K205" s="172"/>
      <c r="L205" s="169"/>
      <c r="M205" s="173"/>
      <c r="N205" s="172"/>
      <c r="O205" s="172"/>
      <c r="P205" s="172"/>
      <c r="Q205" s="171"/>
      <c r="R205" s="170"/>
      <c r="S205" s="172"/>
      <c r="T205" s="172"/>
      <c r="U205" s="172"/>
      <c r="V205" s="172"/>
      <c r="W205" s="172"/>
      <c r="X205" s="172"/>
      <c r="Y205" s="172"/>
      <c r="Z205" s="172"/>
      <c r="AA205" s="172"/>
      <c r="AB205" s="172"/>
      <c r="AC205" s="172"/>
      <c r="AD205" s="172"/>
      <c r="AE205" s="172"/>
      <c r="AF205" s="172"/>
      <c r="AG205" s="172"/>
      <c r="AH205" s="172"/>
      <c r="AI205" s="172"/>
      <c r="AJ205" s="172"/>
      <c r="AK205" s="172"/>
      <c r="AL205" s="172"/>
      <c r="AM205" s="169"/>
      <c r="AN205" s="918"/>
      <c r="AO205" s="918"/>
      <c r="AP205" s="918"/>
      <c r="AQ205" s="918"/>
      <c r="AR205" s="918"/>
      <c r="AS205" s="918"/>
      <c r="AT205" s="918"/>
      <c r="AU205" s="918"/>
      <c r="AV205" s="918"/>
      <c r="AW205" s="918"/>
      <c r="AX205" s="918"/>
      <c r="AY205" s="918"/>
      <c r="AZ205" s="403"/>
      <c r="BA205" s="679"/>
      <c r="BB205" s="678"/>
      <c r="BC205" s="510"/>
      <c r="BD205" s="509"/>
      <c r="BE205" s="509"/>
      <c r="BF205" s="509"/>
      <c r="BG205" s="513"/>
      <c r="BH205" s="510"/>
      <c r="BI205" s="509"/>
      <c r="BJ205" s="509"/>
      <c r="BK205" s="509"/>
      <c r="BL205" s="513"/>
      <c r="BM205" s="510"/>
      <c r="BN205" s="509"/>
      <c r="BO205" s="509"/>
      <c r="BP205" s="509"/>
      <c r="BQ205" s="513"/>
      <c r="BR205" s="510"/>
      <c r="BS205" s="509"/>
      <c r="BT205" s="509"/>
      <c r="BU205" s="509"/>
      <c r="BV205" s="509"/>
      <c r="BW205" s="509"/>
      <c r="BX205" s="509"/>
      <c r="BY205" s="512"/>
      <c r="BZ205" s="512"/>
      <c r="CA205" s="512"/>
      <c r="CB205" s="512"/>
      <c r="CC205" s="512"/>
      <c r="CD205" s="512"/>
      <c r="CE205" s="512"/>
      <c r="CF205" s="512"/>
      <c r="CG205" s="512"/>
      <c r="CH205" s="512"/>
      <c r="CI205" s="512"/>
      <c r="CJ205" s="512"/>
      <c r="CK205" s="512"/>
      <c r="CL205" s="512"/>
      <c r="CM205" s="512"/>
      <c r="CN205" s="67"/>
      <c r="CO205" s="67"/>
      <c r="CP205" s="67"/>
      <c r="CQ205" s="67"/>
      <c r="CR205" s="67"/>
      <c r="CS205" s="67"/>
      <c r="CT205" s="67"/>
      <c r="CU205" s="67"/>
      <c r="CV205" s="67"/>
      <c r="CW205" s="67"/>
      <c r="CX205" s="67"/>
      <c r="CY205" s="67"/>
      <c r="CZ205" s="67"/>
    </row>
    <row r="206" s="575" customFormat="true" ht="250.15" customHeight="true" x14ac:dyDescent="0.2">
      <c r="B206" s="594"/>
      <c r="AN206" s="403"/>
      <c r="AO206" s="403"/>
      <c r="AP206" s="403"/>
      <c r="AQ206" s="403"/>
      <c r="AR206" s="403"/>
      <c r="AS206" s="403"/>
      <c r="AT206" s="403"/>
      <c r="AU206" s="403"/>
      <c r="AV206" s="403"/>
      <c r="AW206" s="403"/>
      <c r="AX206" s="403"/>
      <c r="AY206" s="403"/>
      <c r="AZ206" s="403"/>
      <c r="BA206" s="367"/>
      <c r="BB206" s="365"/>
      <c r="BC206" s="365"/>
      <c r="BD206" s="365"/>
      <c r="BE206" s="365"/>
      <c r="BF206" s="365"/>
      <c r="BG206" s="365"/>
      <c r="BH206" s="365"/>
      <c r="BI206" s="365"/>
      <c r="BJ206" s="365"/>
      <c r="BK206" s="365"/>
      <c r="BL206" s="365"/>
      <c r="BM206" s="365"/>
      <c r="BN206" s="365"/>
      <c r="BO206" s="365"/>
      <c r="BP206" s="365"/>
      <c r="BQ206" s="365"/>
      <c r="BR206" s="365"/>
      <c r="BS206" s="365"/>
      <c r="BT206" s="365"/>
      <c r="BU206" s="365"/>
      <c r="BV206" s="365"/>
      <c r="BW206" s="365"/>
      <c r="BX206" s="365"/>
      <c r="BY206" s="367"/>
      <c r="BZ206" s="402"/>
      <c r="CA206" s="402"/>
      <c r="CB206" s="402"/>
      <c r="CC206" s="402"/>
      <c r="CD206" s="402"/>
      <c r="CE206" s="402"/>
      <c r="CF206" s="402"/>
      <c r="CG206" s="402"/>
      <c r="CH206" s="402"/>
      <c r="CI206" s="402"/>
      <c r="CJ206" s="402"/>
      <c r="CK206" s="402"/>
      <c r="CL206" s="402"/>
      <c r="CM206" s="402"/>
      <c r="CN206" s="402"/>
      <c r="CO206" s="402"/>
      <c r="CP206" s="402"/>
      <c r="CQ206" s="402"/>
      <c r="CR206" s="402"/>
      <c r="CS206" s="402"/>
      <c r="CT206" s="402"/>
      <c r="CU206" s="402"/>
      <c r="CV206" s="402"/>
      <c r="CW206" s="402"/>
      <c r="CX206" s="402"/>
      <c r="CY206" s="402"/>
      <c r="CZ206" s="402"/>
    </row>
    <row r="207" s="346" customFormat="true" ht="18" customHeight="true" x14ac:dyDescent="0.2">
      <c r="AN207" s="398"/>
      <c r="AO207" s="398"/>
      <c r="AP207" s="398"/>
      <c r="AQ207" s="398"/>
      <c r="AR207" s="398"/>
      <c r="AS207" s="398"/>
      <c r="AT207" s="398"/>
      <c r="AU207" s="398"/>
      <c r="AV207" s="398"/>
      <c r="AW207" s="398"/>
      <c r="AX207" s="398"/>
      <c r="AY207" s="398"/>
      <c r="AZ207" s="398"/>
      <c r="BB207" s="369"/>
      <c r="BZ207" s="398"/>
      <c r="CA207" s="398"/>
      <c r="CB207" s="398"/>
      <c r="CC207" s="398"/>
      <c r="CD207" s="398"/>
      <c r="CE207" s="398"/>
      <c r="CF207" s="398"/>
      <c r="CG207" s="398"/>
      <c r="CH207" s="398"/>
      <c r="CI207" s="398"/>
      <c r="CJ207" s="398"/>
      <c r="CK207" s="398"/>
      <c r="CL207" s="398"/>
      <c r="CM207" s="398"/>
      <c r="CN207" s="398"/>
      <c r="CO207" s="398"/>
      <c r="CP207" s="398"/>
      <c r="CQ207" s="398"/>
      <c r="CR207" s="398"/>
      <c r="CS207" s="398"/>
      <c r="CT207" s="398"/>
      <c r="CU207" s="398"/>
      <c r="CV207" s="398"/>
      <c r="CW207" s="398"/>
      <c r="CX207" s="398"/>
      <c r="CY207" s="398"/>
      <c r="CZ207" s="398"/>
    </row>
    <row r="208" s="346" customFormat="true" ht="22.5" customHeight="true" x14ac:dyDescent="0.35">
      <c r="A208" s="1068" t="str">
        <f>A1026</f>
        <v>Madagascar</v>
      </c>
      <c r="B208" s="1069"/>
      <c r="AN208" s="398"/>
      <c r="AO208" s="398"/>
      <c r="AP208" s="398"/>
      <c r="AQ208" s="398"/>
      <c r="AR208" s="398"/>
      <c r="AS208" s="398"/>
      <c r="AT208" s="398"/>
      <c r="AU208" s="398"/>
      <c r="AV208" s="398"/>
      <c r="AW208" s="398"/>
      <c r="AX208" s="398"/>
      <c r="AY208" s="398"/>
      <c r="AZ208" s="398"/>
      <c r="BB208" s="369"/>
      <c r="BZ208" s="398"/>
      <c r="CA208" s="398"/>
      <c r="CB208" s="398"/>
      <c r="CC208" s="398"/>
      <c r="CD208" s="398"/>
      <c r="CE208" s="398"/>
      <c r="CF208" s="398"/>
      <c r="CG208" s="398"/>
      <c r="CH208" s="398"/>
      <c r="CI208" s="398"/>
      <c r="CJ208" s="398"/>
      <c r="CK208" s="398"/>
      <c r="CL208" s="398"/>
      <c r="CM208" s="398"/>
      <c r="CN208" s="398"/>
      <c r="CO208" s="398"/>
      <c r="CP208" s="398"/>
      <c r="CQ208" s="398"/>
      <c r="CR208" s="398"/>
      <c r="CS208" s="398"/>
      <c r="CT208" s="398"/>
      <c r="CU208" s="398"/>
      <c r="CV208" s="398"/>
      <c r="CW208" s="398"/>
      <c r="CX208" s="398"/>
      <c r="CY208" s="398"/>
      <c r="CZ208" s="398"/>
    </row>
    <row r="209" s="346" customFormat="true" ht="22.5" customHeight="true" x14ac:dyDescent="0.35">
      <c r="A209" s="373" t="str">
        <f>A1034</f>
        <v>2011</v>
      </c>
      <c r="B209" s="374"/>
      <c r="AN209" s="398"/>
      <c r="AO209" s="398"/>
      <c r="AP209" s="398"/>
      <c r="AQ209" s="398"/>
      <c r="AR209" s="398"/>
      <c r="AS209" s="398"/>
      <c r="AT209" s="398"/>
      <c r="AU209" s="398"/>
      <c r="AV209" s="398"/>
      <c r="AW209" s="398"/>
      <c r="AX209" s="398"/>
      <c r="AY209" s="398"/>
      <c r="AZ209" s="398"/>
      <c r="BB209" s="369"/>
      <c r="BZ209" s="398"/>
      <c r="CA209" s="398"/>
      <c r="CB209" s="398"/>
      <c r="CC209" s="398"/>
      <c r="CD209" s="398"/>
      <c r="CE209" s="398"/>
      <c r="CF209" s="398"/>
      <c r="CG209" s="398"/>
      <c r="CH209" s="398"/>
      <c r="CI209" s="398"/>
      <c r="CJ209" s="398"/>
      <c r="CK209" s="398"/>
      <c r="CL209" s="398"/>
      <c r="CM209" s="398"/>
      <c r="CN209" s="398"/>
      <c r="CO209" s="398"/>
      <c r="CP209" s="398"/>
      <c r="CQ209" s="398"/>
      <c r="CR209" s="398"/>
      <c r="CS209" s="398"/>
      <c r="CT209" s="398"/>
      <c r="CU209" s="398"/>
      <c r="CV209" s="398"/>
      <c r="CW209" s="398"/>
      <c r="CX209" s="398"/>
      <c r="CY209" s="398"/>
      <c r="CZ209" s="398"/>
    </row>
    <row r="210" s="346" customFormat="true" ht="22.5" customHeight="true" x14ac:dyDescent="0.35">
      <c r="A210" s="671" t="s">
        <v>112</v>
      </c>
      <c r="B210" s="376"/>
      <c r="AN210" s="398"/>
      <c r="AO210" s="398"/>
      <c r="AP210" s="398"/>
      <c r="AQ210" s="398"/>
      <c r="AR210" s="398"/>
      <c r="AS210" s="398"/>
      <c r="AT210" s="398"/>
      <c r="AU210" s="398"/>
      <c r="AV210" s="398"/>
      <c r="AW210" s="398"/>
      <c r="AX210" s="398"/>
      <c r="AY210" s="398"/>
      <c r="AZ210" s="398"/>
      <c r="BB210" s="369"/>
      <c r="BZ210" s="398"/>
      <c r="CA210" s="398"/>
      <c r="CB210" s="398"/>
      <c r="CC210" s="398"/>
      <c r="CD210" s="398"/>
      <c r="CE210" s="398"/>
      <c r="CF210" s="398"/>
      <c r="CG210" s="398"/>
      <c r="CH210" s="398"/>
      <c r="CI210" s="398"/>
      <c r="CJ210" s="398"/>
      <c r="CK210" s="398"/>
      <c r="CL210" s="398"/>
      <c r="CM210" s="398"/>
      <c r="CN210" s="398"/>
      <c r="CO210" s="398"/>
      <c r="CP210" s="398"/>
      <c r="CQ210" s="398"/>
      <c r="CR210" s="398"/>
      <c r="CS210" s="398"/>
      <c r="CT210" s="398"/>
      <c r="CU210" s="398"/>
      <c r="CV210" s="398"/>
      <c r="CW210" s="398"/>
      <c r="CX210" s="398"/>
      <c r="CY210" s="398"/>
      <c r="CZ210" s="398"/>
    </row>
    <row r="211" s="346" customFormat="true" ht="20.1" customHeight="true" x14ac:dyDescent="0.35">
      <c r="A211" s="378" t="s">
        <v>97</v>
      </c>
      <c r="B211" s="374"/>
      <c r="AN211" s="398"/>
      <c r="AO211" s="398"/>
      <c r="AP211" s="398"/>
      <c r="AQ211" s="398"/>
      <c r="AR211" s="398"/>
      <c r="AS211" s="398"/>
      <c r="AT211" s="398"/>
      <c r="AU211" s="398"/>
      <c r="AV211" s="398"/>
      <c r="AW211" s="398"/>
      <c r="AX211" s="398"/>
      <c r="AY211" s="398"/>
      <c r="AZ211" s="398"/>
      <c r="BB211" s="369"/>
      <c r="BZ211" s="398"/>
      <c r="CA211" s="398"/>
      <c r="CB211" s="398"/>
      <c r="CC211" s="398"/>
      <c r="CD211" s="398"/>
      <c r="CE211" s="398"/>
      <c r="CF211" s="398"/>
      <c r="CG211" s="398"/>
      <c r="CH211" s="398"/>
      <c r="CI211" s="398"/>
      <c r="CJ211" s="398"/>
      <c r="CK211" s="398"/>
      <c r="CL211" s="398"/>
      <c r="CM211" s="398"/>
      <c r="CN211" s="398"/>
      <c r="CO211" s="398"/>
      <c r="CP211" s="398"/>
      <c r="CQ211" s="398"/>
      <c r="CR211" s="398"/>
      <c r="CS211" s="398"/>
      <c r="CT211" s="398"/>
      <c r="CU211" s="398"/>
      <c r="CV211" s="398"/>
      <c r="CW211" s="398"/>
      <c r="CX211" s="398"/>
      <c r="CY211" s="398"/>
      <c r="CZ211" s="398"/>
    </row>
    <row r="212" s="346" customFormat="true" ht="15" customHeight="true" x14ac:dyDescent="0.2">
      <c r="A212" s="675" t="s">
        <v>98</v>
      </c>
      <c r="B212" s="411"/>
      <c r="AN212" s="398"/>
      <c r="AO212" s="398"/>
      <c r="AP212" s="398"/>
      <c r="AQ212" s="398"/>
      <c r="AR212" s="398"/>
      <c r="AS212" s="398"/>
      <c r="AT212" s="398"/>
      <c r="AU212" s="398"/>
      <c r="AV212" s="398"/>
      <c r="AW212" s="398"/>
      <c r="AX212" s="398"/>
      <c r="AY212" s="398"/>
      <c r="AZ212" s="398"/>
      <c r="BB212" s="369"/>
      <c r="BZ212" s="398"/>
      <c r="CA212" s="398"/>
      <c r="CB212" s="398"/>
      <c r="CC212" s="398"/>
      <c r="CD212" s="398"/>
      <c r="CE212" s="398"/>
      <c r="CF212" s="398"/>
      <c r="CG212" s="398"/>
      <c r="CH212" s="398"/>
      <c r="CI212" s="398"/>
      <c r="CJ212" s="398"/>
      <c r="CK212" s="398"/>
      <c r="CL212" s="398"/>
      <c r="CM212" s="398"/>
      <c r="CN212" s="398"/>
      <c r="CO212" s="398"/>
      <c r="CP212" s="398"/>
      <c r="CQ212" s="398"/>
      <c r="CR212" s="398"/>
      <c r="CS212" s="398"/>
      <c r="CT212" s="398"/>
      <c r="CU212" s="398"/>
      <c r="CV212" s="398"/>
      <c r="CW212" s="398"/>
      <c r="CX212" s="398"/>
      <c r="CY212" s="398"/>
      <c r="CZ212" s="398"/>
    </row>
    <row r="213" s="346" customFormat="true" ht="15" customHeight="true" x14ac:dyDescent="0.2">
      <c r="A213" s="387" t="s">
        <v>40</v>
      </c>
      <c r="B213" s="386"/>
      <c r="AN213" s="398"/>
      <c r="AO213" s="398"/>
      <c r="AP213" s="398"/>
      <c r="AQ213" s="398"/>
      <c r="AR213" s="398"/>
      <c r="AS213" s="398"/>
      <c r="AT213" s="398"/>
      <c r="AU213" s="398"/>
      <c r="AV213" s="398"/>
      <c r="AW213" s="398"/>
      <c r="AX213" s="398"/>
      <c r="AY213" s="398"/>
      <c r="AZ213" s="398"/>
      <c r="BB213" s="369"/>
      <c r="BZ213" s="398"/>
      <c r="CA213" s="398"/>
      <c r="CB213" s="398"/>
      <c r="CC213" s="398"/>
      <c r="CD213" s="398"/>
      <c r="CE213" s="398"/>
      <c r="CF213" s="398"/>
      <c r="CG213" s="398"/>
      <c r="CH213" s="398"/>
      <c r="CI213" s="398"/>
      <c r="CJ213" s="398"/>
      <c r="CK213" s="398"/>
      <c r="CL213" s="398"/>
      <c r="CM213" s="398"/>
      <c r="CN213" s="398"/>
      <c r="CO213" s="398"/>
      <c r="CP213" s="398"/>
      <c r="CQ213" s="398"/>
      <c r="CR213" s="398"/>
      <c r="CS213" s="398"/>
      <c r="CT213" s="398"/>
      <c r="CU213" s="398"/>
      <c r="CV213" s="398"/>
      <c r="CW213" s="398"/>
      <c r="CX213" s="398"/>
      <c r="CY213" s="398"/>
      <c r="CZ213" s="398"/>
    </row>
    <row r="214" s="346" customFormat="true" ht="15" customHeight="true" x14ac:dyDescent="0.2">
      <c r="A214" s="385" t="s">
        <v>39</v>
      </c>
      <c r="B214" s="386"/>
      <c r="AN214" s="398"/>
      <c r="AO214" s="398"/>
      <c r="AP214" s="398"/>
      <c r="AQ214" s="398"/>
      <c r="AR214" s="398"/>
      <c r="AS214" s="398"/>
      <c r="AT214" s="398"/>
      <c r="AU214" s="398"/>
      <c r="AV214" s="398"/>
      <c r="AW214" s="398"/>
      <c r="AX214" s="398"/>
      <c r="AY214" s="398"/>
      <c r="AZ214" s="398"/>
      <c r="BB214" s="369"/>
      <c r="BZ214" s="398"/>
      <c r="CA214" s="398"/>
      <c r="CB214" s="398"/>
      <c r="CC214" s="398"/>
      <c r="CD214" s="398"/>
      <c r="CE214" s="398"/>
      <c r="CF214" s="398"/>
      <c r="CG214" s="398"/>
      <c r="CH214" s="398"/>
      <c r="CI214" s="398"/>
      <c r="CJ214" s="398"/>
      <c r="CK214" s="398"/>
      <c r="CL214" s="398"/>
      <c r="CM214" s="398"/>
      <c r="CN214" s="398"/>
      <c r="CO214" s="398"/>
      <c r="CP214" s="398"/>
      <c r="CQ214" s="398"/>
      <c r="CR214" s="398"/>
      <c r="CS214" s="398"/>
      <c r="CT214" s="398"/>
      <c r="CU214" s="398"/>
      <c r="CV214" s="398"/>
      <c r="CW214" s="398"/>
      <c r="CX214" s="398"/>
      <c r="CY214" s="398"/>
      <c r="CZ214" s="398"/>
    </row>
    <row r="215" s="346" customFormat="true" ht="15" customHeight="true" x14ac:dyDescent="0.2">
      <c r="A215" s="385" t="s">
        <v>136</v>
      </c>
      <c r="B215" s="410" t="str">
        <f>A1025</f>
        <v>MIS11</v>
      </c>
      <c r="AN215" s="398"/>
      <c r="AO215" s="398"/>
      <c r="AP215" s="398"/>
      <c r="AQ215" s="398"/>
      <c r="AR215" s="398"/>
      <c r="AS215" s="398"/>
      <c r="AT215" s="398"/>
      <c r="AU215" s="398"/>
      <c r="AV215" s="398"/>
      <c r="AW215" s="398"/>
      <c r="AX215" s="398"/>
      <c r="AY215" s="398"/>
      <c r="AZ215" s="398"/>
      <c r="BB215" s="369"/>
      <c r="BZ215" s="398"/>
      <c r="CA215" s="398"/>
      <c r="CB215" s="398"/>
      <c r="CC215" s="398"/>
      <c r="CD215" s="398"/>
      <c r="CE215" s="398"/>
      <c r="CF215" s="398"/>
      <c r="CG215" s="398"/>
      <c r="CH215" s="398"/>
      <c r="CI215" s="398"/>
      <c r="CJ215" s="398"/>
      <c r="CK215" s="398"/>
      <c r="CL215" s="398"/>
      <c r="CM215" s="398"/>
      <c r="CN215" s="398"/>
      <c r="CO215" s="398"/>
      <c r="CP215" s="398"/>
      <c r="CQ215" s="398"/>
      <c r="CR215" s="398"/>
      <c r="CS215" s="398"/>
      <c r="CT215" s="398"/>
      <c r="CU215" s="398"/>
      <c r="CV215" s="398"/>
      <c r="CW215" s="398"/>
      <c r="CX215" s="398"/>
      <c r="CY215" s="398"/>
      <c r="CZ215" s="398"/>
    </row>
    <row r="216" s="346" customFormat="true" ht="15" customHeight="true" x14ac:dyDescent="0.2">
      <c r="A216" s="228"/>
      <c r="B216" s="230"/>
      <c r="AN216" s="398"/>
      <c r="AO216" s="398"/>
      <c r="AP216" s="398"/>
      <c r="AQ216" s="398"/>
      <c r="AR216" s="398"/>
      <c r="AS216" s="398"/>
      <c r="AT216" s="398"/>
      <c r="AU216" s="398"/>
      <c r="AV216" s="398"/>
      <c r="AW216" s="398"/>
      <c r="AX216" s="398"/>
      <c r="AY216" s="398"/>
      <c r="AZ216" s="398"/>
      <c r="BB216" s="369"/>
      <c r="BZ216" s="398"/>
      <c r="CA216" s="398"/>
      <c r="CB216" s="398"/>
      <c r="CC216" s="398"/>
      <c r="CD216" s="398"/>
      <c r="CE216" s="398"/>
      <c r="CF216" s="398"/>
      <c r="CG216" s="398"/>
      <c r="CH216" s="398"/>
      <c r="CI216" s="398"/>
      <c r="CJ216" s="398"/>
      <c r="CK216" s="398"/>
      <c r="CL216" s="398"/>
      <c r="CM216" s="398"/>
      <c r="CN216" s="398"/>
      <c r="CO216" s="398"/>
      <c r="CP216" s="398"/>
      <c r="CQ216" s="398"/>
      <c r="CR216" s="398"/>
      <c r="CS216" s="398"/>
      <c r="CT216" s="398"/>
      <c r="CU216" s="398"/>
      <c r="CV216" s="398"/>
      <c r="CW216" s="398"/>
      <c r="CX216" s="398"/>
      <c r="CY216" s="398"/>
      <c r="CZ216" s="398"/>
    </row>
    <row r="217" s="346" customFormat="true" ht="15" customHeight="true" x14ac:dyDescent="0.2">
      <c r="A217" s="228"/>
      <c r="B217" s="229"/>
      <c r="AN217" s="398"/>
      <c r="AO217" s="398"/>
      <c r="AP217" s="398"/>
      <c r="AQ217" s="398"/>
      <c r="AR217" s="398"/>
      <c r="AS217" s="398"/>
      <c r="AT217" s="398"/>
      <c r="AU217" s="398"/>
      <c r="AV217" s="398"/>
      <c r="AW217" s="398"/>
      <c r="AX217" s="398"/>
      <c r="AY217" s="398"/>
      <c r="AZ217" s="398"/>
      <c r="BB217" s="369"/>
      <c r="BZ217" s="398"/>
      <c r="CA217" s="398"/>
      <c r="CB217" s="398"/>
      <c r="CC217" s="398"/>
      <c r="CD217" s="398"/>
      <c r="CE217" s="398"/>
      <c r="CF217" s="398"/>
      <c r="CG217" s="398"/>
      <c r="CH217" s="398"/>
      <c r="CI217" s="398"/>
      <c r="CJ217" s="398"/>
      <c r="CK217" s="398"/>
      <c r="CL217" s="398"/>
      <c r="CM217" s="398"/>
      <c r="CN217" s="398"/>
      <c r="CO217" s="398"/>
      <c r="CP217" s="398"/>
      <c r="CQ217" s="398"/>
      <c r="CR217" s="398"/>
      <c r="CS217" s="398"/>
      <c r="CT217" s="398"/>
      <c r="CU217" s="398"/>
      <c r="CV217" s="398"/>
      <c r="CW217" s="398"/>
      <c r="CX217" s="398"/>
      <c r="CY217" s="398"/>
      <c r="CZ217" s="398"/>
    </row>
    <row r="218" s="346" customFormat="true" ht="18" customHeight="true" x14ac:dyDescent="0.2">
      <c r="A218" s="228"/>
      <c r="B218" s="230"/>
      <c r="AN218" s="398"/>
      <c r="AO218" s="398"/>
      <c r="AP218" s="398"/>
      <c r="AQ218" s="398"/>
      <c r="AR218" s="398"/>
      <c r="AS218" s="398"/>
      <c r="AT218" s="398"/>
      <c r="AU218" s="398"/>
      <c r="AV218" s="398"/>
      <c r="AW218" s="398"/>
      <c r="AX218" s="398"/>
      <c r="AY218" s="398"/>
      <c r="AZ218" s="398"/>
      <c r="BB218" s="369"/>
      <c r="BZ218" s="398"/>
      <c r="CA218" s="398"/>
      <c r="CB218" s="398"/>
      <c r="CC218" s="398"/>
      <c r="CD218" s="398"/>
      <c r="CE218" s="398"/>
      <c r="CF218" s="398"/>
      <c r="CG218" s="398"/>
      <c r="CH218" s="398"/>
      <c r="CI218" s="398"/>
      <c r="CJ218" s="398"/>
      <c r="CK218" s="398"/>
      <c r="CL218" s="398"/>
      <c r="CM218" s="398"/>
      <c r="CN218" s="398"/>
      <c r="CO218" s="398"/>
      <c r="CP218" s="398"/>
      <c r="CQ218" s="398"/>
      <c r="CR218" s="398"/>
      <c r="CS218" s="398"/>
      <c r="CT218" s="398"/>
      <c r="CU218" s="398"/>
      <c r="CV218" s="398"/>
      <c r="CW218" s="398"/>
      <c r="CX218" s="398"/>
      <c r="CY218" s="398"/>
      <c r="CZ218" s="398"/>
    </row>
    <row r="219" s="346" customFormat="true" ht="18" customHeight="true" x14ac:dyDescent="0.2">
      <c r="A219" s="227"/>
      <c r="B219" s="226"/>
      <c r="AN219" s="398"/>
      <c r="AO219" s="398"/>
      <c r="AP219" s="398"/>
      <c r="AQ219" s="398"/>
      <c r="AR219" s="398"/>
      <c r="AS219" s="398"/>
      <c r="AT219" s="398"/>
      <c r="AU219" s="398"/>
      <c r="AV219" s="398"/>
      <c r="AW219" s="398"/>
      <c r="AX219" s="398"/>
      <c r="AY219" s="398"/>
      <c r="AZ219" s="398"/>
      <c r="BB219" s="369"/>
      <c r="BZ219" s="398"/>
      <c r="CA219" s="398"/>
      <c r="CB219" s="398"/>
      <c r="CC219" s="398"/>
      <c r="CD219" s="398"/>
      <c r="CE219" s="398"/>
      <c r="CF219" s="398"/>
      <c r="CG219" s="398"/>
      <c r="CH219" s="398"/>
      <c r="CI219" s="398"/>
      <c r="CJ219" s="398"/>
      <c r="CK219" s="398"/>
      <c r="CL219" s="398"/>
      <c r="CM219" s="398"/>
      <c r="CN219" s="398"/>
      <c r="CO219" s="398"/>
      <c r="CP219" s="398"/>
      <c r="CQ219" s="398"/>
      <c r="CR219" s="398"/>
      <c r="CS219" s="398"/>
      <c r="CT219" s="398"/>
      <c r="CU219" s="398"/>
      <c r="CV219" s="398"/>
      <c r="CW219" s="398"/>
      <c r="CX219" s="398"/>
      <c r="CY219" s="398"/>
      <c r="CZ219" s="398"/>
    </row>
    <row r="220" s="575" customFormat="true" ht="15" customHeight="true" x14ac:dyDescent="0.2">
      <c r="A220" s="349" t="s">
        <v>86</v>
      </c>
      <c r="B220" s="393"/>
      <c r="C220" s="1061" t="s">
        <v>115</v>
      </c>
      <c r="D220" s="1062"/>
      <c r="E220" s="1062"/>
      <c r="F220" s="1062"/>
      <c r="G220" s="1063"/>
      <c r="H220" s="1064" t="s">
        <v>38</v>
      </c>
      <c r="I220" s="1052"/>
      <c r="J220" s="1052"/>
      <c r="K220" s="1052"/>
      <c r="L220" s="1054"/>
      <c r="M220" s="1046" t="s">
        <v>37</v>
      </c>
      <c r="N220" s="1047"/>
      <c r="O220" s="1047"/>
      <c r="P220" s="1047"/>
      <c r="Q220" s="1049"/>
      <c r="R220" s="81" t="s">
        <v>141</v>
      </c>
      <c r="S220" s="484"/>
      <c r="T220" s="484"/>
      <c r="U220" s="484"/>
      <c r="V220" s="484"/>
      <c r="W220" s="484"/>
      <c r="X220" s="484"/>
      <c r="Y220" s="484"/>
      <c r="Z220" s="484"/>
      <c r="AA220" s="484"/>
      <c r="AB220" s="484"/>
      <c r="AC220" s="484"/>
      <c r="AD220" s="484"/>
      <c r="AE220" s="484"/>
      <c r="AF220" s="484"/>
      <c r="AG220" s="484"/>
      <c r="AH220" s="484"/>
      <c r="AI220" s="484"/>
      <c r="AJ220" s="484"/>
      <c r="AK220" s="484"/>
      <c r="AL220" s="484"/>
      <c r="AM220" s="484"/>
      <c r="AN220" s="918"/>
      <c r="AO220" s="918"/>
      <c r="AP220" s="918"/>
      <c r="AQ220" s="918"/>
      <c r="AR220" s="918"/>
      <c r="AS220" s="918"/>
      <c r="AT220" s="918"/>
      <c r="AU220" s="918"/>
      <c r="AV220" s="918"/>
      <c r="AW220" s="918"/>
      <c r="AX220" s="918"/>
      <c r="AY220" s="918"/>
      <c r="AZ220" s="403"/>
      <c r="BA220" s="404" t="s">
        <v>131</v>
      </c>
      <c r="BB220" s="349" t="s">
        <v>86</v>
      </c>
      <c r="BC220" s="1046" t="s">
        <v>115</v>
      </c>
      <c r="BD220" s="1047"/>
      <c r="BE220" s="1047"/>
      <c r="BF220" s="1047"/>
      <c r="BG220" s="1048"/>
      <c r="BH220" s="1046" t="s">
        <v>38</v>
      </c>
      <c r="BI220" s="1047"/>
      <c r="BJ220" s="1047"/>
      <c r="BK220" s="1047"/>
      <c r="BL220" s="1048"/>
      <c r="BM220" s="1046" t="s">
        <v>37</v>
      </c>
      <c r="BN220" s="1047"/>
      <c r="BO220" s="1047"/>
      <c r="BP220" s="1047"/>
      <c r="BQ220" s="1049"/>
      <c r="BR220" s="80" t="s">
        <v>141</v>
      </c>
      <c r="BS220" s="484"/>
      <c r="BT220" s="484"/>
      <c r="BU220" s="484"/>
      <c r="BV220" s="484"/>
      <c r="BW220" s="484"/>
      <c r="BX220" s="484"/>
      <c r="BY220" s="484"/>
      <c r="BZ220" s="498"/>
      <c r="CA220" s="498"/>
      <c r="CB220" s="498"/>
      <c r="CC220" s="498"/>
      <c r="CD220" s="498"/>
      <c r="CE220" s="498"/>
      <c r="CF220" s="498"/>
      <c r="CG220" s="498"/>
      <c r="CH220" s="498"/>
      <c r="CI220" s="498"/>
      <c r="CJ220" s="498"/>
      <c r="CK220" s="498"/>
      <c r="CL220" s="498"/>
      <c r="CM220" s="498"/>
      <c r="CN220" s="402"/>
      <c r="CO220" s="402"/>
      <c r="CP220" s="402"/>
      <c r="CQ220" s="402"/>
      <c r="CR220" s="402"/>
      <c r="CS220" s="402"/>
      <c r="CT220" s="402"/>
      <c r="CU220" s="402"/>
      <c r="CV220" s="402"/>
      <c r="CW220" s="402"/>
      <c r="CX220" s="402"/>
      <c r="CY220" s="402"/>
      <c r="CZ220" s="402"/>
    </row>
    <row r="221" s="575" customFormat="true" ht="24" x14ac:dyDescent="0.2">
      <c r="A221" s="390" t="s">
        <v>87</v>
      </c>
      <c r="B221" s="433"/>
      <c r="C221" s="475" t="s">
        <v>0</v>
      </c>
      <c r="D221" s="669" t="s">
        <v>1</v>
      </c>
      <c r="E221" s="669" t="s">
        <v>2</v>
      </c>
      <c r="F221" s="669" t="s">
        <v>3</v>
      </c>
      <c r="G221" s="670" t="s">
        <v>4</v>
      </c>
      <c r="H221" s="438" t="s">
        <v>0</v>
      </c>
      <c r="I221" s="673" t="s">
        <v>1</v>
      </c>
      <c r="J221" s="673" t="s">
        <v>2</v>
      </c>
      <c r="K221" s="673" t="s">
        <v>3</v>
      </c>
      <c r="L221" s="674" t="s">
        <v>4</v>
      </c>
      <c r="M221" s="439" t="s">
        <v>0</v>
      </c>
      <c r="N221" s="673" t="s">
        <v>1</v>
      </c>
      <c r="O221" s="673" t="s">
        <v>2</v>
      </c>
      <c r="P221" s="673" t="s">
        <v>3</v>
      </c>
      <c r="Q221" s="667" t="s">
        <v>4</v>
      </c>
      <c r="R221" s="438" t="s">
        <v>344</v>
      </c>
      <c r="S221" s="673" t="s">
        <v>345</v>
      </c>
      <c r="T221" s="673" t="s">
        <v>346</v>
      </c>
      <c r="U221" s="673" t="s">
        <v>347</v>
      </c>
      <c r="V221" s="673" t="s">
        <v>348</v>
      </c>
      <c r="W221" s="673" t="s">
        <v>349</v>
      </c>
      <c r="X221" s="673" t="s">
        <v>350</v>
      </c>
      <c r="Y221" s="673" t="s">
        <v>351</v>
      </c>
      <c r="Z221" s="673" t="s">
        <v>352</v>
      </c>
      <c r="AA221" s="673" t="s">
        <v>353</v>
      </c>
      <c r="AB221" s="673" t="s">
        <v>354</v>
      </c>
      <c r="AC221" s="673" t="s">
        <v>355</v>
      </c>
      <c r="AD221" s="673" t="s">
        <v>356</v>
      </c>
      <c r="AE221" s="673" t="s">
        <v>357</v>
      </c>
      <c r="AF221" s="673" t="s">
        <v>358</v>
      </c>
      <c r="AG221" s="673" t="s">
        <v>359</v>
      </c>
      <c r="AH221" s="673" t="s">
        <v>360</v>
      </c>
      <c r="AI221" s="673" t="s">
        <v>361</v>
      </c>
      <c r="AJ221" s="673" t="s">
        <v>362</v>
      </c>
      <c r="AK221" s="673" t="s">
        <v>363</v>
      </c>
      <c r="AL221" s="673" t="s">
        <v>364</v>
      </c>
      <c r="AM221" s="674" t="s">
        <v>365</v>
      </c>
      <c r="AN221" s="918"/>
      <c r="AO221" s="918"/>
      <c r="AP221" s="918"/>
      <c r="AQ221" s="918"/>
      <c r="AR221" s="918"/>
      <c r="AS221" s="918"/>
      <c r="AT221" s="918"/>
      <c r="AU221" s="918"/>
      <c r="AV221" s="918"/>
      <c r="AW221" s="918"/>
      <c r="AX221" s="918"/>
      <c r="AY221" s="918"/>
      <c r="AZ221" s="403"/>
      <c r="BA221" s="390" t="s">
        <v>118</v>
      </c>
      <c r="BB221" s="389"/>
      <c r="BC221" s="515" t="s">
        <v>0</v>
      </c>
      <c r="BD221" s="628" t="s">
        <v>1</v>
      </c>
      <c r="BE221" s="628" t="s">
        <v>2</v>
      </c>
      <c r="BF221" s="628" t="s">
        <v>3</v>
      </c>
      <c r="BG221" s="516" t="s">
        <v>4</v>
      </c>
      <c r="BH221" s="515" t="s">
        <v>0</v>
      </c>
      <c r="BI221" s="628" t="s">
        <v>1</v>
      </c>
      <c r="BJ221" s="628" t="s">
        <v>2</v>
      </c>
      <c r="BK221" s="628" t="s">
        <v>3</v>
      </c>
      <c r="BL221" s="516" t="s">
        <v>4</v>
      </c>
      <c r="BM221" s="515" t="s">
        <v>0</v>
      </c>
      <c r="BN221" s="628" t="s">
        <v>1</v>
      </c>
      <c r="BO221" s="628" t="s">
        <v>2</v>
      </c>
      <c r="BP221" s="628" t="s">
        <v>3</v>
      </c>
      <c r="BQ221" s="516" t="s">
        <v>4</v>
      </c>
      <c r="BR221" s="515" t="s">
        <v>344</v>
      </c>
      <c r="BS221" s="628" t="s">
        <v>345</v>
      </c>
      <c r="BT221" s="628" t="s">
        <v>346</v>
      </c>
      <c r="BU221" s="628" t="s">
        <v>347</v>
      </c>
      <c r="BV221" s="628" t="s">
        <v>348</v>
      </c>
      <c r="BW221" s="628" t="s">
        <v>349</v>
      </c>
      <c r="BX221" s="628" t="s">
        <v>350</v>
      </c>
      <c r="BY221" s="629" t="s">
        <v>351</v>
      </c>
      <c r="BZ221" s="629" t="s">
        <v>352</v>
      </c>
      <c r="CA221" s="629" t="s">
        <v>353</v>
      </c>
      <c r="CB221" s="629" t="s">
        <v>354</v>
      </c>
      <c r="CC221" s="629" t="s">
        <v>355</v>
      </c>
      <c r="CD221" s="629" t="s">
        <v>356</v>
      </c>
      <c r="CE221" s="629" t="s">
        <v>357</v>
      </c>
      <c r="CF221" s="629" t="s">
        <v>358</v>
      </c>
      <c r="CG221" s="629" t="s">
        <v>359</v>
      </c>
      <c r="CH221" s="629" t="s">
        <v>360</v>
      </c>
      <c r="CI221" s="629" t="s">
        <v>361</v>
      </c>
      <c r="CJ221" s="629" t="s">
        <v>362</v>
      </c>
      <c r="CK221" s="629" t="s">
        <v>363</v>
      </c>
      <c r="CL221" s="629" t="s">
        <v>364</v>
      </c>
      <c r="CM221" s="629" t="s">
        <v>365</v>
      </c>
      <c r="CN221" s="235"/>
      <c r="CO221" s="235"/>
      <c r="CP221" s="235"/>
      <c r="CQ221" s="235"/>
      <c r="CR221" s="235"/>
      <c r="CS221" s="235"/>
      <c r="CT221" s="235"/>
      <c r="CU221" s="235"/>
      <c r="CV221" s="235"/>
      <c r="CW221" s="235"/>
      <c r="CX221" s="235"/>
      <c r="CY221" s="235"/>
      <c r="CZ221" s="235"/>
    </row>
    <row r="222" s="575" customFormat="true" ht="15" customHeight="true" x14ac:dyDescent="0.2">
      <c r="A222" s="1055" t="s">
        <v>36</v>
      </c>
      <c r="B222" s="435" t="s">
        <v>15</v>
      </c>
      <c r="C222" s="125" t="s">
        <v>35</v>
      </c>
      <c r="D222" s="122" t="s">
        <v>35</v>
      </c>
      <c r="E222" s="122" t="s">
        <v>35</v>
      </c>
      <c r="F222" s="122" t="s">
        <v>35</v>
      </c>
      <c r="G222" s="119" t="s">
        <v>35</v>
      </c>
      <c r="H222" s="116" t="s">
        <v>35</v>
      </c>
      <c r="I222" s="122" t="s">
        <v>35</v>
      </c>
      <c r="J222" s="122" t="s">
        <v>35</v>
      </c>
      <c r="K222" s="122" t="s">
        <v>35</v>
      </c>
      <c r="L222" s="113" t="s">
        <v>35</v>
      </c>
      <c r="M222" s="125" t="s">
        <v>35</v>
      </c>
      <c r="N222" s="122" t="s">
        <v>35</v>
      </c>
      <c r="O222" s="122" t="s">
        <v>35</v>
      </c>
      <c r="P222" s="122" t="s">
        <v>35</v>
      </c>
      <c r="Q222" s="119" t="s">
        <v>35</v>
      </c>
      <c r="R222" s="116" t="s">
        <v>35</v>
      </c>
      <c r="S222" s="122" t="s">
        <v>35</v>
      </c>
      <c r="T222" s="122" t="s">
        <v>35</v>
      </c>
      <c r="U222" s="122" t="s">
        <v>35</v>
      </c>
      <c r="V222" s="122" t="s">
        <v>35</v>
      </c>
      <c r="W222" s="122" t="s">
        <v>35</v>
      </c>
      <c r="X222" s="122" t="s">
        <v>35</v>
      </c>
      <c r="Y222" s="122" t="s">
        <v>35</v>
      </c>
      <c r="Z222" s="122" t="s">
        <v>35</v>
      </c>
      <c r="AA222" s="122" t="s">
        <v>35</v>
      </c>
      <c r="AB222" s="122" t="s">
        <v>35</v>
      </c>
      <c r="AC222" s="122" t="s">
        <v>35</v>
      </c>
      <c r="AD222" s="122" t="s">
        <v>35</v>
      </c>
      <c r="AE222" s="122" t="s">
        <v>35</v>
      </c>
      <c r="AF222" s="122" t="s">
        <v>35</v>
      </c>
      <c r="AG222" s="122" t="s">
        <v>35</v>
      </c>
      <c r="AH222" s="122" t="s">
        <v>35</v>
      </c>
      <c r="AI222" s="122" t="s">
        <v>35</v>
      </c>
      <c r="AJ222" s="122" t="s">
        <v>35</v>
      </c>
      <c r="AK222" s="122" t="s">
        <v>35</v>
      </c>
      <c r="AL222" s="122" t="s">
        <v>35</v>
      </c>
      <c r="AM222" s="113" t="s">
        <v>35</v>
      </c>
      <c r="AN222" s="918"/>
      <c r="AO222" s="918"/>
      <c r="AP222" s="918"/>
      <c r="AQ222" s="918"/>
      <c r="AR222" s="918"/>
      <c r="AS222" s="918"/>
      <c r="AT222" s="918"/>
      <c r="AU222" s="918"/>
      <c r="AV222" s="918"/>
      <c r="AW222" s="918"/>
      <c r="AX222" s="918"/>
      <c r="AY222" s="918"/>
      <c r="AZ222" s="403"/>
      <c r="BA222" s="1050" t="s">
        <v>36</v>
      </c>
      <c r="BB222" s="680" t="s">
        <v>15</v>
      </c>
      <c r="BC222" s="112" t="s">
        <v>35</v>
      </c>
      <c r="BD222" s="108" t="s">
        <v>35</v>
      </c>
      <c r="BE222" s="108" t="s">
        <v>35</v>
      </c>
      <c r="BF222" s="108" t="s">
        <v>35</v>
      </c>
      <c r="BG222" s="103" t="s">
        <v>35</v>
      </c>
      <c r="BH222" s="112" t="s">
        <v>35</v>
      </c>
      <c r="BI222" s="108" t="s">
        <v>35</v>
      </c>
      <c r="BJ222" s="108" t="s">
        <v>35</v>
      </c>
      <c r="BK222" s="108" t="s">
        <v>35</v>
      </c>
      <c r="BL222" s="103" t="s">
        <v>35</v>
      </c>
      <c r="BM222" s="112" t="s">
        <v>35</v>
      </c>
      <c r="BN222" s="108" t="s">
        <v>35</v>
      </c>
      <c r="BO222" s="108" t="s">
        <v>35</v>
      </c>
      <c r="BP222" s="108" t="s">
        <v>35</v>
      </c>
      <c r="BQ222" s="103" t="s">
        <v>35</v>
      </c>
      <c r="BR222" s="112" t="s">
        <v>35</v>
      </c>
      <c r="BS222" s="108" t="s">
        <v>35</v>
      </c>
      <c r="BT222" s="108" t="s">
        <v>35</v>
      </c>
      <c r="BU222" s="108" t="s">
        <v>35</v>
      </c>
      <c r="BV222" s="108" t="s">
        <v>35</v>
      </c>
      <c r="BW222" s="108" t="s">
        <v>35</v>
      </c>
      <c r="BX222" s="108" t="s">
        <v>35</v>
      </c>
      <c r="BY222" s="97" t="s">
        <v>35</v>
      </c>
      <c r="BZ222" s="97" t="s">
        <v>35</v>
      </c>
      <c r="CA222" s="97" t="s">
        <v>35</v>
      </c>
      <c r="CB222" s="97" t="s">
        <v>35</v>
      </c>
      <c r="CC222" s="97" t="s">
        <v>35</v>
      </c>
      <c r="CD222" s="97" t="s">
        <v>35</v>
      </c>
      <c r="CE222" s="97" t="s">
        <v>35</v>
      </c>
      <c r="CF222" s="97" t="s">
        <v>35</v>
      </c>
      <c r="CG222" s="97" t="s">
        <v>35</v>
      </c>
      <c r="CH222" s="97" t="s">
        <v>35</v>
      </c>
      <c r="CI222" s="97" t="s">
        <v>35</v>
      </c>
      <c r="CJ222" s="97" t="s">
        <v>35</v>
      </c>
      <c r="CK222" s="97" t="s">
        <v>35</v>
      </c>
      <c r="CL222" s="97" t="s">
        <v>35</v>
      </c>
      <c r="CM222" s="97" t="s">
        <v>35</v>
      </c>
      <c r="CN222" s="66"/>
      <c r="CO222" s="66"/>
      <c r="CP222" s="66"/>
      <c r="CQ222" s="66"/>
      <c r="CR222" s="66"/>
      <c r="CS222" s="66"/>
      <c r="CT222" s="66"/>
      <c r="CU222" s="66"/>
      <c r="CV222" s="66"/>
      <c r="CW222" s="66"/>
      <c r="CX222" s="66"/>
      <c r="CY222" s="66"/>
      <c r="CZ222" s="68"/>
    </row>
    <row r="223" s="575" customFormat="true" ht="15" customHeight="true" x14ac:dyDescent="0.2">
      <c r="A223" s="1056"/>
      <c r="B223" s="436" t="s">
        <v>16</v>
      </c>
      <c r="C223" s="127" t="s">
        <v>35</v>
      </c>
      <c r="D223" s="124" t="s">
        <v>35</v>
      </c>
      <c r="E223" s="124" t="s">
        <v>35</v>
      </c>
      <c r="F223" s="124" t="s">
        <v>35</v>
      </c>
      <c r="G223" s="121" t="s">
        <v>35</v>
      </c>
      <c r="H223" s="118" t="s">
        <v>35</v>
      </c>
      <c r="I223" s="124" t="s">
        <v>35</v>
      </c>
      <c r="J223" s="124" t="s">
        <v>35</v>
      </c>
      <c r="K223" s="124" t="s">
        <v>35</v>
      </c>
      <c r="L223" s="115" t="s">
        <v>35</v>
      </c>
      <c r="M223" s="127" t="s">
        <v>35</v>
      </c>
      <c r="N223" s="124" t="s">
        <v>35</v>
      </c>
      <c r="O223" s="124" t="s">
        <v>35</v>
      </c>
      <c r="P223" s="124" t="s">
        <v>35</v>
      </c>
      <c r="Q223" s="121" t="s">
        <v>35</v>
      </c>
      <c r="R223" s="118" t="s">
        <v>35</v>
      </c>
      <c r="S223" s="124" t="s">
        <v>35</v>
      </c>
      <c r="T223" s="124" t="s">
        <v>35</v>
      </c>
      <c r="U223" s="124" t="s">
        <v>35</v>
      </c>
      <c r="V223" s="124" t="s">
        <v>35</v>
      </c>
      <c r="W223" s="124" t="s">
        <v>35</v>
      </c>
      <c r="X223" s="124" t="s">
        <v>35</v>
      </c>
      <c r="Y223" s="124" t="s">
        <v>35</v>
      </c>
      <c r="Z223" s="124" t="s">
        <v>35</v>
      </c>
      <c r="AA223" s="124" t="s">
        <v>35</v>
      </c>
      <c r="AB223" s="124" t="s">
        <v>35</v>
      </c>
      <c r="AC223" s="124" t="s">
        <v>35</v>
      </c>
      <c r="AD223" s="124" t="s">
        <v>35</v>
      </c>
      <c r="AE223" s="124" t="s">
        <v>35</v>
      </c>
      <c r="AF223" s="124" t="s">
        <v>35</v>
      </c>
      <c r="AG223" s="124" t="s">
        <v>35</v>
      </c>
      <c r="AH223" s="124" t="s">
        <v>35</v>
      </c>
      <c r="AI223" s="124" t="s">
        <v>35</v>
      </c>
      <c r="AJ223" s="124" t="s">
        <v>35</v>
      </c>
      <c r="AK223" s="124" t="s">
        <v>35</v>
      </c>
      <c r="AL223" s="124" t="s">
        <v>35</v>
      </c>
      <c r="AM223" s="115" t="s">
        <v>35</v>
      </c>
      <c r="AN223" s="918"/>
      <c r="AO223" s="918"/>
      <c r="AP223" s="918"/>
      <c r="AQ223" s="918"/>
      <c r="AR223" s="918"/>
      <c r="AS223" s="918"/>
      <c r="AT223" s="918"/>
      <c r="AU223" s="918"/>
      <c r="AV223" s="918"/>
      <c r="AW223" s="918"/>
      <c r="AX223" s="918"/>
      <c r="AY223" s="918"/>
      <c r="AZ223" s="403"/>
      <c r="BA223" s="1043"/>
      <c r="BB223" s="678" t="s">
        <v>16</v>
      </c>
      <c r="BC223" s="111" t="s">
        <v>35</v>
      </c>
      <c r="BD223" s="107" t="s">
        <v>35</v>
      </c>
      <c r="BE223" s="107" t="s">
        <v>35</v>
      </c>
      <c r="BF223" s="107" t="s">
        <v>35</v>
      </c>
      <c r="BG223" s="102" t="s">
        <v>35</v>
      </c>
      <c r="BH223" s="111" t="s">
        <v>35</v>
      </c>
      <c r="BI223" s="107" t="s">
        <v>35</v>
      </c>
      <c r="BJ223" s="107" t="s">
        <v>35</v>
      </c>
      <c r="BK223" s="107" t="s">
        <v>35</v>
      </c>
      <c r="BL223" s="102" t="s">
        <v>35</v>
      </c>
      <c r="BM223" s="111" t="s">
        <v>35</v>
      </c>
      <c r="BN223" s="107" t="s">
        <v>35</v>
      </c>
      <c r="BO223" s="107" t="s">
        <v>35</v>
      </c>
      <c r="BP223" s="107" t="s">
        <v>35</v>
      </c>
      <c r="BQ223" s="102" t="s">
        <v>35</v>
      </c>
      <c r="BR223" s="111" t="s">
        <v>35</v>
      </c>
      <c r="BS223" s="107" t="s">
        <v>35</v>
      </c>
      <c r="BT223" s="107" t="s">
        <v>35</v>
      </c>
      <c r="BU223" s="107" t="s">
        <v>35</v>
      </c>
      <c r="BV223" s="107" t="s">
        <v>35</v>
      </c>
      <c r="BW223" s="107" t="s">
        <v>35</v>
      </c>
      <c r="BX223" s="107" t="s">
        <v>35</v>
      </c>
      <c r="BY223" s="96" t="s">
        <v>35</v>
      </c>
      <c r="BZ223" s="96" t="s">
        <v>35</v>
      </c>
      <c r="CA223" s="96" t="s">
        <v>35</v>
      </c>
      <c r="CB223" s="96" t="s">
        <v>35</v>
      </c>
      <c r="CC223" s="96" t="s">
        <v>35</v>
      </c>
      <c r="CD223" s="96" t="s">
        <v>35</v>
      </c>
      <c r="CE223" s="96" t="s">
        <v>35</v>
      </c>
      <c r="CF223" s="96" t="s">
        <v>35</v>
      </c>
      <c r="CG223" s="96" t="s">
        <v>35</v>
      </c>
      <c r="CH223" s="96" t="s">
        <v>35</v>
      </c>
      <c r="CI223" s="96" t="s">
        <v>35</v>
      </c>
      <c r="CJ223" s="96" t="s">
        <v>35</v>
      </c>
      <c r="CK223" s="96" t="s">
        <v>35</v>
      </c>
      <c r="CL223" s="96" t="s">
        <v>35</v>
      </c>
      <c r="CM223" s="96" t="s">
        <v>35</v>
      </c>
      <c r="CN223" s="66"/>
      <c r="CO223" s="66"/>
      <c r="CP223" s="66"/>
      <c r="CQ223" s="66"/>
      <c r="CR223" s="66"/>
      <c r="CS223" s="66"/>
      <c r="CT223" s="66"/>
      <c r="CU223" s="66"/>
      <c r="CV223" s="66"/>
      <c r="CW223" s="66"/>
      <c r="CX223" s="66"/>
      <c r="CY223" s="66"/>
      <c r="CZ223" s="68"/>
    </row>
    <row r="224" s="575" customFormat="true" ht="15" customHeight="true" x14ac:dyDescent="0.2">
      <c r="A224" s="1057"/>
      <c r="B224" s="437" t="s">
        <v>20</v>
      </c>
      <c r="C224" s="127" t="s">
        <v>35</v>
      </c>
      <c r="D224" s="124" t="s">
        <v>35</v>
      </c>
      <c r="E224" s="124" t="s">
        <v>35</v>
      </c>
      <c r="F224" s="124" t="s">
        <v>35</v>
      </c>
      <c r="G224" s="121" t="s">
        <v>35</v>
      </c>
      <c r="H224" s="118" t="s">
        <v>35</v>
      </c>
      <c r="I224" s="124" t="s">
        <v>35</v>
      </c>
      <c r="J224" s="124" t="s">
        <v>35</v>
      </c>
      <c r="K224" s="124" t="s">
        <v>35</v>
      </c>
      <c r="L224" s="115" t="s">
        <v>35</v>
      </c>
      <c r="M224" s="127" t="s">
        <v>35</v>
      </c>
      <c r="N224" s="124" t="s">
        <v>35</v>
      </c>
      <c r="O224" s="124" t="s">
        <v>35</v>
      </c>
      <c r="P224" s="124" t="s">
        <v>35</v>
      </c>
      <c r="Q224" s="121" t="s">
        <v>35</v>
      </c>
      <c r="R224" s="118" t="s">
        <v>35</v>
      </c>
      <c r="S224" s="124" t="s">
        <v>35</v>
      </c>
      <c r="T224" s="124" t="s">
        <v>35</v>
      </c>
      <c r="U224" s="124" t="s">
        <v>35</v>
      </c>
      <c r="V224" s="124" t="s">
        <v>35</v>
      </c>
      <c r="W224" s="124" t="s">
        <v>35</v>
      </c>
      <c r="X224" s="124" t="s">
        <v>35</v>
      </c>
      <c r="Y224" s="124" t="s">
        <v>35</v>
      </c>
      <c r="Z224" s="124" t="s">
        <v>35</v>
      </c>
      <c r="AA224" s="124" t="s">
        <v>35</v>
      </c>
      <c r="AB224" s="124" t="s">
        <v>35</v>
      </c>
      <c r="AC224" s="124" t="s">
        <v>35</v>
      </c>
      <c r="AD224" s="124" t="s">
        <v>35</v>
      </c>
      <c r="AE224" s="124" t="s">
        <v>35</v>
      </c>
      <c r="AF224" s="124" t="s">
        <v>35</v>
      </c>
      <c r="AG224" s="124" t="s">
        <v>35</v>
      </c>
      <c r="AH224" s="124" t="s">
        <v>35</v>
      </c>
      <c r="AI224" s="124" t="s">
        <v>35</v>
      </c>
      <c r="AJ224" s="124" t="s">
        <v>35</v>
      </c>
      <c r="AK224" s="124" t="s">
        <v>35</v>
      </c>
      <c r="AL224" s="124" t="s">
        <v>35</v>
      </c>
      <c r="AM224" s="115" t="s">
        <v>35</v>
      </c>
      <c r="AN224" s="918"/>
      <c r="AO224" s="918"/>
      <c r="AP224" s="918"/>
      <c r="AQ224" s="918"/>
      <c r="AR224" s="918"/>
      <c r="AS224" s="918"/>
      <c r="AT224" s="918"/>
      <c r="AU224" s="918"/>
      <c r="AV224" s="918"/>
      <c r="AW224" s="918"/>
      <c r="AX224" s="918"/>
      <c r="AY224" s="918"/>
      <c r="AZ224" s="403"/>
      <c r="BA224" s="1043"/>
      <c r="BB224" s="678" t="s">
        <v>20</v>
      </c>
      <c r="BC224" s="111" t="s">
        <v>35</v>
      </c>
      <c r="BD224" s="107" t="s">
        <v>35</v>
      </c>
      <c r="BE224" s="107" t="s">
        <v>35</v>
      </c>
      <c r="BF224" s="107" t="s">
        <v>35</v>
      </c>
      <c r="BG224" s="102" t="s">
        <v>35</v>
      </c>
      <c r="BH224" s="111" t="s">
        <v>35</v>
      </c>
      <c r="BI224" s="107" t="s">
        <v>35</v>
      </c>
      <c r="BJ224" s="107" t="s">
        <v>35</v>
      </c>
      <c r="BK224" s="107" t="s">
        <v>35</v>
      </c>
      <c r="BL224" s="102" t="s">
        <v>35</v>
      </c>
      <c r="BM224" s="111" t="s">
        <v>35</v>
      </c>
      <c r="BN224" s="107" t="s">
        <v>35</v>
      </c>
      <c r="BO224" s="107" t="s">
        <v>35</v>
      </c>
      <c r="BP224" s="107" t="s">
        <v>35</v>
      </c>
      <c r="BQ224" s="102" t="s">
        <v>35</v>
      </c>
      <c r="BR224" s="111" t="s">
        <v>35</v>
      </c>
      <c r="BS224" s="107" t="s">
        <v>35</v>
      </c>
      <c r="BT224" s="107" t="s">
        <v>35</v>
      </c>
      <c r="BU224" s="107" t="s">
        <v>35</v>
      </c>
      <c r="BV224" s="107" t="s">
        <v>35</v>
      </c>
      <c r="BW224" s="107" t="s">
        <v>35</v>
      </c>
      <c r="BX224" s="107" t="s">
        <v>35</v>
      </c>
      <c r="BY224" s="96" t="s">
        <v>35</v>
      </c>
      <c r="BZ224" s="96" t="s">
        <v>35</v>
      </c>
      <c r="CA224" s="96" t="s">
        <v>35</v>
      </c>
      <c r="CB224" s="96" t="s">
        <v>35</v>
      </c>
      <c r="CC224" s="96" t="s">
        <v>35</v>
      </c>
      <c r="CD224" s="96" t="s">
        <v>35</v>
      </c>
      <c r="CE224" s="96" t="s">
        <v>35</v>
      </c>
      <c r="CF224" s="96" t="s">
        <v>35</v>
      </c>
      <c r="CG224" s="96" t="s">
        <v>35</v>
      </c>
      <c r="CH224" s="96" t="s">
        <v>35</v>
      </c>
      <c r="CI224" s="96" t="s">
        <v>35</v>
      </c>
      <c r="CJ224" s="96" t="s">
        <v>35</v>
      </c>
      <c r="CK224" s="96" t="s">
        <v>35</v>
      </c>
      <c r="CL224" s="96" t="s">
        <v>35</v>
      </c>
      <c r="CM224" s="96" t="s">
        <v>35</v>
      </c>
      <c r="CN224" s="66"/>
      <c r="CO224" s="66"/>
      <c r="CP224" s="66"/>
      <c r="CQ224" s="66"/>
      <c r="CR224" s="66"/>
      <c r="CS224" s="66"/>
      <c r="CT224" s="66"/>
      <c r="CU224" s="66"/>
      <c r="CV224" s="66"/>
      <c r="CW224" s="66"/>
      <c r="CX224" s="66"/>
      <c r="CY224" s="66"/>
      <c r="CZ224" s="68"/>
    </row>
    <row r="225" s="575" customFormat="true" ht="15" customHeight="true" x14ac:dyDescent="0.2">
      <c r="A225" s="196"/>
      <c r="B225" s="128"/>
      <c r="C225" s="91"/>
      <c r="D225" s="90"/>
      <c r="E225" s="90"/>
      <c r="F225" s="90"/>
      <c r="G225" s="89"/>
      <c r="H225" s="88"/>
      <c r="I225" s="90"/>
      <c r="J225" s="90"/>
      <c r="K225" s="90"/>
      <c r="L225" s="87"/>
      <c r="M225" s="91"/>
      <c r="N225" s="90"/>
      <c r="O225" s="90"/>
      <c r="P225" s="90"/>
      <c r="Q225" s="89"/>
      <c r="R225" s="88"/>
      <c r="S225" s="90"/>
      <c r="T225" s="90"/>
      <c r="U225" s="90"/>
      <c r="V225" s="90"/>
      <c r="W225" s="90"/>
      <c r="X225" s="90"/>
      <c r="Y225" s="90"/>
      <c r="Z225" s="90"/>
      <c r="AA225" s="90"/>
      <c r="AB225" s="90"/>
      <c r="AC225" s="161"/>
      <c r="AD225" s="161"/>
      <c r="AE225" s="161"/>
      <c r="AF225" s="161"/>
      <c r="AG225" s="161"/>
      <c r="AH225" s="161"/>
      <c r="AI225" s="161"/>
      <c r="AJ225" s="161"/>
      <c r="AK225" s="161"/>
      <c r="AL225" s="161"/>
      <c r="AM225" s="157"/>
      <c r="AN225" s="918"/>
      <c r="AO225" s="918"/>
      <c r="AP225" s="918"/>
      <c r="AQ225" s="918"/>
      <c r="AR225" s="918"/>
      <c r="AS225" s="918"/>
      <c r="AT225" s="918"/>
      <c r="AU225" s="918"/>
      <c r="AV225" s="918"/>
      <c r="AW225" s="918"/>
      <c r="AX225" s="918"/>
      <c r="AY225" s="918"/>
      <c r="AZ225" s="403"/>
      <c r="BA225" s="1043" t="s">
        <v>70</v>
      </c>
      <c r="BB225" s="678" t="s">
        <v>71</v>
      </c>
      <c r="BC225" s="111" t="s">
        <v>35</v>
      </c>
      <c r="BD225" s="107" t="s">
        <v>35</v>
      </c>
      <c r="BE225" s="107" t="s">
        <v>35</v>
      </c>
      <c r="BF225" s="107" t="s">
        <v>35</v>
      </c>
      <c r="BG225" s="102" t="s">
        <v>35</v>
      </c>
      <c r="BH225" s="111" t="s">
        <v>35</v>
      </c>
      <c r="BI225" s="107" t="s">
        <v>35</v>
      </c>
      <c r="BJ225" s="107" t="s">
        <v>35</v>
      </c>
      <c r="BK225" s="107" t="s">
        <v>35</v>
      </c>
      <c r="BL225" s="102" t="s">
        <v>35</v>
      </c>
      <c r="BM225" s="111" t="s">
        <v>35</v>
      </c>
      <c r="BN225" s="107" t="s">
        <v>35</v>
      </c>
      <c r="BO225" s="107" t="s">
        <v>35</v>
      </c>
      <c r="BP225" s="107" t="s">
        <v>35</v>
      </c>
      <c r="BQ225" s="102" t="s">
        <v>35</v>
      </c>
      <c r="BR225" s="111" t="s">
        <v>35</v>
      </c>
      <c r="BS225" s="107" t="s">
        <v>35</v>
      </c>
      <c r="BT225" s="107" t="s">
        <v>35</v>
      </c>
      <c r="BU225" s="107" t="s">
        <v>35</v>
      </c>
      <c r="BV225" s="107" t="s">
        <v>35</v>
      </c>
      <c r="BW225" s="107" t="s">
        <v>35</v>
      </c>
      <c r="BX225" s="107" t="s">
        <v>35</v>
      </c>
      <c r="BY225" s="96" t="s">
        <v>35</v>
      </c>
      <c r="BZ225" s="96" t="s">
        <v>35</v>
      </c>
      <c r="CA225" s="96" t="s">
        <v>35</v>
      </c>
      <c r="CB225" s="96" t="s">
        <v>35</v>
      </c>
      <c r="CC225" s="96" t="s">
        <v>35</v>
      </c>
      <c r="CD225" s="96" t="s">
        <v>35</v>
      </c>
      <c r="CE225" s="96" t="s">
        <v>35</v>
      </c>
      <c r="CF225" s="96" t="s">
        <v>35</v>
      </c>
      <c r="CG225" s="96" t="s">
        <v>35</v>
      </c>
      <c r="CH225" s="96" t="s">
        <v>35</v>
      </c>
      <c r="CI225" s="96" t="s">
        <v>35</v>
      </c>
      <c r="CJ225" s="96" t="s">
        <v>35</v>
      </c>
      <c r="CK225" s="96" t="s">
        <v>35</v>
      </c>
      <c r="CL225" s="96" t="s">
        <v>35</v>
      </c>
      <c r="CM225" s="96" t="s">
        <v>35</v>
      </c>
      <c r="CN225" s="68"/>
      <c r="CO225" s="68"/>
      <c r="CP225" s="68"/>
      <c r="CQ225" s="68"/>
      <c r="CR225" s="68"/>
      <c r="CS225" s="68"/>
      <c r="CT225" s="68"/>
      <c r="CU225" s="68"/>
      <c r="CV225" s="68"/>
      <c r="CW225" s="68"/>
      <c r="CX225" s="68"/>
      <c r="CY225" s="68"/>
      <c r="CZ225" s="68"/>
    </row>
    <row r="226" s="575" customFormat="true" ht="15" customHeight="true" x14ac:dyDescent="0.2">
      <c r="A226" s="199"/>
      <c r="B226" s="193"/>
      <c r="C226" s="211"/>
      <c r="D226" s="210"/>
      <c r="E226" s="210"/>
      <c r="F226" s="210"/>
      <c r="G226" s="200"/>
      <c r="H226" s="203"/>
      <c r="I226" s="210"/>
      <c r="J226" s="210"/>
      <c r="K226" s="210"/>
      <c r="L226" s="206"/>
      <c r="M226" s="211"/>
      <c r="N226" s="210"/>
      <c r="O226" s="210"/>
      <c r="P226" s="210"/>
      <c r="Q226" s="200"/>
      <c r="R226" s="203"/>
      <c r="S226" s="210"/>
      <c r="T226" s="210"/>
      <c r="U226" s="210"/>
      <c r="V226" s="210"/>
      <c r="W226" s="210"/>
      <c r="X226" s="210"/>
      <c r="Y226" s="210"/>
      <c r="Z226" s="210"/>
      <c r="AA226" s="210"/>
      <c r="AB226" s="210"/>
      <c r="AC226" s="210"/>
      <c r="AD226" s="210"/>
      <c r="AE226" s="210"/>
      <c r="AF226" s="210"/>
      <c r="AG226" s="210"/>
      <c r="AH226" s="210"/>
      <c r="AI226" s="210"/>
      <c r="AJ226" s="210"/>
      <c r="AK226" s="210"/>
      <c r="AL226" s="210"/>
      <c r="AM226" s="206"/>
      <c r="AN226" s="918"/>
      <c r="AO226" s="918"/>
      <c r="AP226" s="918"/>
      <c r="AQ226" s="918"/>
      <c r="AR226" s="918"/>
      <c r="AS226" s="918"/>
      <c r="AT226" s="918"/>
      <c r="AU226" s="918"/>
      <c r="AV226" s="918"/>
      <c r="AW226" s="918"/>
      <c r="AX226" s="918"/>
      <c r="AY226" s="918"/>
      <c r="AZ226" s="403"/>
      <c r="BA226" s="1043"/>
      <c r="BB226" s="678" t="s">
        <v>72</v>
      </c>
      <c r="BC226" s="111" t="s">
        <v>35</v>
      </c>
      <c r="BD226" s="107" t="s">
        <v>35</v>
      </c>
      <c r="BE226" s="107" t="s">
        <v>35</v>
      </c>
      <c r="BF226" s="107" t="s">
        <v>35</v>
      </c>
      <c r="BG226" s="102" t="s">
        <v>35</v>
      </c>
      <c r="BH226" s="111" t="s">
        <v>35</v>
      </c>
      <c r="BI226" s="107" t="s">
        <v>35</v>
      </c>
      <c r="BJ226" s="107" t="s">
        <v>35</v>
      </c>
      <c r="BK226" s="107" t="s">
        <v>35</v>
      </c>
      <c r="BL226" s="102" t="s">
        <v>35</v>
      </c>
      <c r="BM226" s="111" t="s">
        <v>35</v>
      </c>
      <c r="BN226" s="107" t="s">
        <v>35</v>
      </c>
      <c r="BO226" s="107" t="s">
        <v>35</v>
      </c>
      <c r="BP226" s="107" t="s">
        <v>35</v>
      </c>
      <c r="BQ226" s="102" t="s">
        <v>35</v>
      </c>
      <c r="BR226" s="111" t="s">
        <v>35</v>
      </c>
      <c r="BS226" s="107" t="s">
        <v>35</v>
      </c>
      <c r="BT226" s="107" t="s">
        <v>35</v>
      </c>
      <c r="BU226" s="107" t="s">
        <v>35</v>
      </c>
      <c r="BV226" s="107" t="s">
        <v>35</v>
      </c>
      <c r="BW226" s="107" t="s">
        <v>35</v>
      </c>
      <c r="BX226" s="107" t="s">
        <v>35</v>
      </c>
      <c r="BY226" s="96" t="s">
        <v>35</v>
      </c>
      <c r="BZ226" s="96" t="s">
        <v>35</v>
      </c>
      <c r="CA226" s="96" t="s">
        <v>35</v>
      </c>
      <c r="CB226" s="96" t="s">
        <v>35</v>
      </c>
      <c r="CC226" s="96" t="s">
        <v>35</v>
      </c>
      <c r="CD226" s="96" t="s">
        <v>35</v>
      </c>
      <c r="CE226" s="96" t="s">
        <v>35</v>
      </c>
      <c r="CF226" s="96" t="s">
        <v>35</v>
      </c>
      <c r="CG226" s="96" t="s">
        <v>35</v>
      </c>
      <c r="CH226" s="96" t="s">
        <v>35</v>
      </c>
      <c r="CI226" s="96" t="s">
        <v>35</v>
      </c>
      <c r="CJ226" s="96" t="s">
        <v>35</v>
      </c>
      <c r="CK226" s="96" t="s">
        <v>35</v>
      </c>
      <c r="CL226" s="96" t="s">
        <v>35</v>
      </c>
      <c r="CM226" s="96" t="s">
        <v>35</v>
      </c>
      <c r="CN226" s="68"/>
      <c r="CO226" s="68"/>
      <c r="CP226" s="68"/>
      <c r="CQ226" s="68"/>
      <c r="CR226" s="68"/>
      <c r="CS226" s="68"/>
      <c r="CT226" s="68"/>
      <c r="CU226" s="68"/>
      <c r="CV226" s="68"/>
      <c r="CW226" s="68"/>
      <c r="CX226" s="68"/>
      <c r="CY226" s="68"/>
      <c r="CZ226" s="68"/>
    </row>
    <row r="227" s="575" customFormat="true" ht="15" customHeight="true" x14ac:dyDescent="0.2">
      <c r="A227" s="199"/>
      <c r="B227" s="193"/>
      <c r="C227" s="211"/>
      <c r="D227" s="210"/>
      <c r="E227" s="210"/>
      <c r="F227" s="210"/>
      <c r="G227" s="200"/>
      <c r="H227" s="203"/>
      <c r="I227" s="210"/>
      <c r="J227" s="210"/>
      <c r="K227" s="210"/>
      <c r="L227" s="206"/>
      <c r="M227" s="211"/>
      <c r="N227" s="210"/>
      <c r="O227" s="210"/>
      <c r="P227" s="210"/>
      <c r="Q227" s="200"/>
      <c r="R227" s="203"/>
      <c r="S227" s="210"/>
      <c r="T227" s="210"/>
      <c r="U227" s="210"/>
      <c r="V227" s="210"/>
      <c r="W227" s="210"/>
      <c r="X227" s="210"/>
      <c r="Y227" s="210"/>
      <c r="Z227" s="210"/>
      <c r="AA227" s="210"/>
      <c r="AB227" s="210"/>
      <c r="AC227" s="210"/>
      <c r="AD227" s="210"/>
      <c r="AE227" s="210"/>
      <c r="AF227" s="210"/>
      <c r="AG227" s="210"/>
      <c r="AH227" s="210"/>
      <c r="AI227" s="210"/>
      <c r="AJ227" s="210"/>
      <c r="AK227" s="210"/>
      <c r="AL227" s="210"/>
      <c r="AM227" s="206"/>
      <c r="AN227" s="918"/>
      <c r="AO227" s="918"/>
      <c r="AP227" s="918"/>
      <c r="AQ227" s="918"/>
      <c r="AR227" s="918"/>
      <c r="AS227" s="918"/>
      <c r="AT227" s="918"/>
      <c r="AU227" s="918"/>
      <c r="AV227" s="918"/>
      <c r="AW227" s="918"/>
      <c r="AX227" s="918"/>
      <c r="AY227" s="918"/>
      <c r="AZ227" s="403"/>
      <c r="BA227" s="1043" t="s">
        <v>95</v>
      </c>
      <c r="BB227" s="678" t="s">
        <v>61</v>
      </c>
      <c r="BC227" s="111" t="s">
        <v>35</v>
      </c>
      <c r="BD227" s="107" t="s">
        <v>35</v>
      </c>
      <c r="BE227" s="107" t="s">
        <v>35</v>
      </c>
      <c r="BF227" s="107" t="s">
        <v>35</v>
      </c>
      <c r="BG227" s="102" t="s">
        <v>35</v>
      </c>
      <c r="BH227" s="111" t="s">
        <v>35</v>
      </c>
      <c r="BI227" s="107" t="s">
        <v>35</v>
      </c>
      <c r="BJ227" s="107" t="s">
        <v>35</v>
      </c>
      <c r="BK227" s="107" t="s">
        <v>35</v>
      </c>
      <c r="BL227" s="102" t="s">
        <v>35</v>
      </c>
      <c r="BM227" s="111" t="s">
        <v>35</v>
      </c>
      <c r="BN227" s="107" t="s">
        <v>35</v>
      </c>
      <c r="BO227" s="107" t="s">
        <v>35</v>
      </c>
      <c r="BP227" s="107" t="s">
        <v>35</v>
      </c>
      <c r="BQ227" s="102" t="s">
        <v>35</v>
      </c>
      <c r="BR227" s="111" t="s">
        <v>35</v>
      </c>
      <c r="BS227" s="107" t="s">
        <v>35</v>
      </c>
      <c r="BT227" s="107" t="s">
        <v>35</v>
      </c>
      <c r="BU227" s="107" t="s">
        <v>35</v>
      </c>
      <c r="BV227" s="107" t="s">
        <v>35</v>
      </c>
      <c r="BW227" s="107" t="s">
        <v>35</v>
      </c>
      <c r="BX227" s="107" t="s">
        <v>35</v>
      </c>
      <c r="BY227" s="96" t="s">
        <v>35</v>
      </c>
      <c r="BZ227" s="96" t="s">
        <v>35</v>
      </c>
      <c r="CA227" s="96" t="s">
        <v>35</v>
      </c>
      <c r="CB227" s="96" t="s">
        <v>35</v>
      </c>
      <c r="CC227" s="96" t="s">
        <v>35</v>
      </c>
      <c r="CD227" s="96" t="s">
        <v>35</v>
      </c>
      <c r="CE227" s="96" t="s">
        <v>35</v>
      </c>
      <c r="CF227" s="96" t="s">
        <v>35</v>
      </c>
      <c r="CG227" s="96" t="s">
        <v>35</v>
      </c>
      <c r="CH227" s="96" t="s">
        <v>35</v>
      </c>
      <c r="CI227" s="96" t="s">
        <v>35</v>
      </c>
      <c r="CJ227" s="96" t="s">
        <v>35</v>
      </c>
      <c r="CK227" s="96" t="s">
        <v>35</v>
      </c>
      <c r="CL227" s="96" t="s">
        <v>35</v>
      </c>
      <c r="CM227" s="96" t="s">
        <v>35</v>
      </c>
      <c r="CN227" s="68"/>
      <c r="CO227" s="68"/>
      <c r="CP227" s="68"/>
      <c r="CQ227" s="68"/>
      <c r="CR227" s="68"/>
      <c r="CS227" s="68"/>
      <c r="CT227" s="68"/>
      <c r="CU227" s="68"/>
      <c r="CV227" s="68"/>
      <c r="CW227" s="68"/>
      <c r="CX227" s="68"/>
      <c r="CY227" s="68"/>
      <c r="CZ227" s="68"/>
    </row>
    <row r="228" s="575" customFormat="true" ht="15" customHeight="true" x14ac:dyDescent="0.2">
      <c r="A228" s="199"/>
      <c r="B228" s="193"/>
      <c r="C228" s="178"/>
      <c r="D228" s="177"/>
      <c r="E228" s="177"/>
      <c r="F228" s="177"/>
      <c r="G228" s="176"/>
      <c r="H228" s="175"/>
      <c r="I228" s="177"/>
      <c r="J228" s="177"/>
      <c r="K228" s="177"/>
      <c r="L228" s="174"/>
      <c r="M228" s="178"/>
      <c r="N228" s="177"/>
      <c r="O228" s="177"/>
      <c r="P228" s="177"/>
      <c r="Q228" s="176"/>
      <c r="R228" s="175"/>
      <c r="S228" s="177"/>
      <c r="T228" s="177"/>
      <c r="U228" s="177"/>
      <c r="V228" s="177"/>
      <c r="W228" s="177"/>
      <c r="X228" s="177"/>
      <c r="Y228" s="177"/>
      <c r="Z228" s="177"/>
      <c r="AA228" s="177"/>
      <c r="AB228" s="177"/>
      <c r="AC228" s="177"/>
      <c r="AD228" s="177"/>
      <c r="AE228" s="177"/>
      <c r="AF228" s="177"/>
      <c r="AG228" s="177"/>
      <c r="AH228" s="177"/>
      <c r="AI228" s="177"/>
      <c r="AJ228" s="177"/>
      <c r="AK228" s="177"/>
      <c r="AL228" s="177"/>
      <c r="AM228" s="174"/>
      <c r="AN228" s="918"/>
      <c r="AO228" s="918"/>
      <c r="AP228" s="918"/>
      <c r="AQ228" s="918"/>
      <c r="AR228" s="918"/>
      <c r="AS228" s="918"/>
      <c r="AT228" s="918"/>
      <c r="AU228" s="918"/>
      <c r="AV228" s="918"/>
      <c r="AW228" s="918"/>
      <c r="AX228" s="918"/>
      <c r="AY228" s="918"/>
      <c r="AZ228" s="403"/>
      <c r="BA228" s="1043"/>
      <c r="BB228" s="678" t="s">
        <v>92</v>
      </c>
      <c r="BC228" s="111" t="s">
        <v>35</v>
      </c>
      <c r="BD228" s="107" t="s">
        <v>35</v>
      </c>
      <c r="BE228" s="107" t="s">
        <v>35</v>
      </c>
      <c r="BF228" s="107" t="s">
        <v>35</v>
      </c>
      <c r="BG228" s="102" t="s">
        <v>35</v>
      </c>
      <c r="BH228" s="111" t="s">
        <v>35</v>
      </c>
      <c r="BI228" s="107" t="s">
        <v>35</v>
      </c>
      <c r="BJ228" s="107" t="s">
        <v>35</v>
      </c>
      <c r="BK228" s="107" t="s">
        <v>35</v>
      </c>
      <c r="BL228" s="102" t="s">
        <v>35</v>
      </c>
      <c r="BM228" s="111" t="s">
        <v>35</v>
      </c>
      <c r="BN228" s="107" t="s">
        <v>35</v>
      </c>
      <c r="BO228" s="107" t="s">
        <v>35</v>
      </c>
      <c r="BP228" s="107" t="s">
        <v>35</v>
      </c>
      <c r="BQ228" s="102" t="s">
        <v>35</v>
      </c>
      <c r="BR228" s="111" t="s">
        <v>35</v>
      </c>
      <c r="BS228" s="107" t="s">
        <v>35</v>
      </c>
      <c r="BT228" s="107" t="s">
        <v>35</v>
      </c>
      <c r="BU228" s="107" t="s">
        <v>35</v>
      </c>
      <c r="BV228" s="107" t="s">
        <v>35</v>
      </c>
      <c r="BW228" s="107" t="s">
        <v>35</v>
      </c>
      <c r="BX228" s="107" t="s">
        <v>35</v>
      </c>
      <c r="BY228" s="96" t="s">
        <v>35</v>
      </c>
      <c r="BZ228" s="96" t="s">
        <v>35</v>
      </c>
      <c r="CA228" s="96" t="s">
        <v>35</v>
      </c>
      <c r="CB228" s="96" t="s">
        <v>35</v>
      </c>
      <c r="CC228" s="96" t="s">
        <v>35</v>
      </c>
      <c r="CD228" s="96" t="s">
        <v>35</v>
      </c>
      <c r="CE228" s="96" t="s">
        <v>35</v>
      </c>
      <c r="CF228" s="96" t="s">
        <v>35</v>
      </c>
      <c r="CG228" s="96" t="s">
        <v>35</v>
      </c>
      <c r="CH228" s="96" t="s">
        <v>35</v>
      </c>
      <c r="CI228" s="96" t="s">
        <v>35</v>
      </c>
      <c r="CJ228" s="96" t="s">
        <v>35</v>
      </c>
      <c r="CK228" s="96" t="s">
        <v>35</v>
      </c>
      <c r="CL228" s="96" t="s">
        <v>35</v>
      </c>
      <c r="CM228" s="96" t="s">
        <v>35</v>
      </c>
      <c r="CN228" s="68"/>
      <c r="CO228" s="68"/>
      <c r="CP228" s="68"/>
      <c r="CQ228" s="68"/>
      <c r="CR228" s="68"/>
      <c r="CS228" s="68"/>
      <c r="CT228" s="68"/>
      <c r="CU228" s="68"/>
      <c r="CV228" s="68"/>
      <c r="CW228" s="68"/>
      <c r="CX228" s="68"/>
      <c r="CY228" s="68"/>
      <c r="CZ228" s="68"/>
    </row>
    <row r="229" s="575" customFormat="true" ht="15" customHeight="true" x14ac:dyDescent="0.2">
      <c r="A229" s="199"/>
      <c r="B229" s="193"/>
      <c r="C229" s="178"/>
      <c r="D229" s="177"/>
      <c r="E229" s="177"/>
      <c r="F229" s="177"/>
      <c r="G229" s="176"/>
      <c r="H229" s="175"/>
      <c r="I229" s="177"/>
      <c r="J229" s="177"/>
      <c r="K229" s="177"/>
      <c r="L229" s="174"/>
      <c r="M229" s="178"/>
      <c r="N229" s="177"/>
      <c r="O229" s="177"/>
      <c r="P229" s="177"/>
      <c r="Q229" s="176"/>
      <c r="R229" s="175"/>
      <c r="S229" s="177"/>
      <c r="T229" s="177"/>
      <c r="U229" s="177"/>
      <c r="V229" s="177"/>
      <c r="W229" s="177"/>
      <c r="X229" s="177"/>
      <c r="Y229" s="177"/>
      <c r="Z229" s="177"/>
      <c r="AA229" s="177"/>
      <c r="AB229" s="177"/>
      <c r="AC229" s="177"/>
      <c r="AD229" s="177"/>
      <c r="AE229" s="177"/>
      <c r="AF229" s="177"/>
      <c r="AG229" s="177"/>
      <c r="AH229" s="177"/>
      <c r="AI229" s="177"/>
      <c r="AJ229" s="177"/>
      <c r="AK229" s="177"/>
      <c r="AL229" s="177"/>
      <c r="AM229" s="174"/>
      <c r="AN229" s="918"/>
      <c r="AO229" s="918"/>
      <c r="AP229" s="918"/>
      <c r="AQ229" s="918"/>
      <c r="AR229" s="918"/>
      <c r="AS229" s="918"/>
      <c r="AT229" s="918"/>
      <c r="AU229" s="918"/>
      <c r="AV229" s="918"/>
      <c r="AW229" s="918"/>
      <c r="AX229" s="918"/>
      <c r="AY229" s="918"/>
      <c r="AZ229" s="403"/>
      <c r="BA229" s="1043"/>
      <c r="BB229" s="678" t="s">
        <v>93</v>
      </c>
      <c r="BC229" s="111" t="s">
        <v>35</v>
      </c>
      <c r="BD229" s="107" t="s">
        <v>35</v>
      </c>
      <c r="BE229" s="107" t="s">
        <v>35</v>
      </c>
      <c r="BF229" s="107" t="s">
        <v>35</v>
      </c>
      <c r="BG229" s="102" t="s">
        <v>35</v>
      </c>
      <c r="BH229" s="111" t="s">
        <v>35</v>
      </c>
      <c r="BI229" s="107" t="s">
        <v>35</v>
      </c>
      <c r="BJ229" s="107" t="s">
        <v>35</v>
      </c>
      <c r="BK229" s="107" t="s">
        <v>35</v>
      </c>
      <c r="BL229" s="102" t="s">
        <v>35</v>
      </c>
      <c r="BM229" s="111" t="s">
        <v>35</v>
      </c>
      <c r="BN229" s="107" t="s">
        <v>35</v>
      </c>
      <c r="BO229" s="107" t="s">
        <v>35</v>
      </c>
      <c r="BP229" s="107" t="s">
        <v>35</v>
      </c>
      <c r="BQ229" s="102" t="s">
        <v>35</v>
      </c>
      <c r="BR229" s="111" t="s">
        <v>35</v>
      </c>
      <c r="BS229" s="107" t="s">
        <v>35</v>
      </c>
      <c r="BT229" s="107" t="s">
        <v>35</v>
      </c>
      <c r="BU229" s="107" t="s">
        <v>35</v>
      </c>
      <c r="BV229" s="107" t="s">
        <v>35</v>
      </c>
      <c r="BW229" s="107" t="s">
        <v>35</v>
      </c>
      <c r="BX229" s="107" t="s">
        <v>35</v>
      </c>
      <c r="BY229" s="96" t="s">
        <v>35</v>
      </c>
      <c r="BZ229" s="96" t="s">
        <v>35</v>
      </c>
      <c r="CA229" s="96" t="s">
        <v>35</v>
      </c>
      <c r="CB229" s="96" t="s">
        <v>35</v>
      </c>
      <c r="CC229" s="96" t="s">
        <v>35</v>
      </c>
      <c r="CD229" s="96" t="s">
        <v>35</v>
      </c>
      <c r="CE229" s="96" t="s">
        <v>35</v>
      </c>
      <c r="CF229" s="96" t="s">
        <v>35</v>
      </c>
      <c r="CG229" s="96" t="s">
        <v>35</v>
      </c>
      <c r="CH229" s="96" t="s">
        <v>35</v>
      </c>
      <c r="CI229" s="96" t="s">
        <v>35</v>
      </c>
      <c r="CJ229" s="96" t="s">
        <v>35</v>
      </c>
      <c r="CK229" s="96" t="s">
        <v>35</v>
      </c>
      <c r="CL229" s="96" t="s">
        <v>35</v>
      </c>
      <c r="CM229" s="96" t="s">
        <v>35</v>
      </c>
      <c r="CN229" s="68"/>
      <c r="CO229" s="68"/>
      <c r="CP229" s="68"/>
      <c r="CQ229" s="68"/>
      <c r="CR229" s="68"/>
      <c r="CS229" s="68"/>
      <c r="CT229" s="68"/>
      <c r="CU229" s="68"/>
      <c r="CV229" s="68"/>
      <c r="CW229" s="68"/>
      <c r="CX229" s="68"/>
      <c r="CY229" s="68"/>
      <c r="CZ229" s="68"/>
    </row>
    <row r="230" s="575" customFormat="true" ht="15" customHeight="true" x14ac:dyDescent="0.2">
      <c r="A230" s="199"/>
      <c r="B230" s="193"/>
      <c r="C230" s="178"/>
      <c r="D230" s="177"/>
      <c r="E230" s="177"/>
      <c r="F230" s="177"/>
      <c r="G230" s="176"/>
      <c r="H230" s="175"/>
      <c r="I230" s="177"/>
      <c r="J230" s="177"/>
      <c r="K230" s="177"/>
      <c r="L230" s="174"/>
      <c r="M230" s="178"/>
      <c r="N230" s="177"/>
      <c r="O230" s="177"/>
      <c r="P230" s="177"/>
      <c r="Q230" s="176"/>
      <c r="R230" s="175"/>
      <c r="S230" s="177"/>
      <c r="T230" s="177"/>
      <c r="U230" s="177"/>
      <c r="V230" s="177"/>
      <c r="W230" s="177"/>
      <c r="X230" s="177"/>
      <c r="Y230" s="177"/>
      <c r="Z230" s="177"/>
      <c r="AA230" s="177"/>
      <c r="AB230" s="177"/>
      <c r="AC230" s="177"/>
      <c r="AD230" s="177"/>
      <c r="AE230" s="177"/>
      <c r="AF230" s="177"/>
      <c r="AG230" s="177"/>
      <c r="AH230" s="177"/>
      <c r="AI230" s="177"/>
      <c r="AJ230" s="177"/>
      <c r="AK230" s="177"/>
      <c r="AL230" s="177"/>
      <c r="AM230" s="174"/>
      <c r="AN230" s="918"/>
      <c r="AO230" s="918"/>
      <c r="AP230" s="918"/>
      <c r="AQ230" s="918"/>
      <c r="AR230" s="918"/>
      <c r="AS230" s="918"/>
      <c r="AT230" s="918"/>
      <c r="AU230" s="918"/>
      <c r="AV230" s="918"/>
      <c r="AW230" s="918"/>
      <c r="AX230" s="918"/>
      <c r="AY230" s="918"/>
      <c r="AZ230" s="403"/>
      <c r="BA230" s="1043"/>
      <c r="BB230" s="678" t="s">
        <v>94</v>
      </c>
      <c r="BC230" s="111" t="s">
        <v>35</v>
      </c>
      <c r="BD230" s="107" t="s">
        <v>35</v>
      </c>
      <c r="BE230" s="107" t="s">
        <v>35</v>
      </c>
      <c r="BF230" s="107" t="s">
        <v>35</v>
      </c>
      <c r="BG230" s="102" t="s">
        <v>35</v>
      </c>
      <c r="BH230" s="111" t="s">
        <v>35</v>
      </c>
      <c r="BI230" s="107" t="s">
        <v>35</v>
      </c>
      <c r="BJ230" s="107" t="s">
        <v>35</v>
      </c>
      <c r="BK230" s="107" t="s">
        <v>35</v>
      </c>
      <c r="BL230" s="102" t="s">
        <v>35</v>
      </c>
      <c r="BM230" s="111" t="s">
        <v>35</v>
      </c>
      <c r="BN230" s="107" t="s">
        <v>35</v>
      </c>
      <c r="BO230" s="107" t="s">
        <v>35</v>
      </c>
      <c r="BP230" s="107" t="s">
        <v>35</v>
      </c>
      <c r="BQ230" s="102" t="s">
        <v>35</v>
      </c>
      <c r="BR230" s="111" t="s">
        <v>35</v>
      </c>
      <c r="BS230" s="107" t="s">
        <v>35</v>
      </c>
      <c r="BT230" s="107" t="s">
        <v>35</v>
      </c>
      <c r="BU230" s="107" t="s">
        <v>35</v>
      </c>
      <c r="BV230" s="107" t="s">
        <v>35</v>
      </c>
      <c r="BW230" s="107" t="s">
        <v>35</v>
      </c>
      <c r="BX230" s="107" t="s">
        <v>35</v>
      </c>
      <c r="BY230" s="96" t="s">
        <v>35</v>
      </c>
      <c r="BZ230" s="96" t="s">
        <v>35</v>
      </c>
      <c r="CA230" s="96" t="s">
        <v>35</v>
      </c>
      <c r="CB230" s="96" t="s">
        <v>35</v>
      </c>
      <c r="CC230" s="96" t="s">
        <v>35</v>
      </c>
      <c r="CD230" s="96" t="s">
        <v>35</v>
      </c>
      <c r="CE230" s="96" t="s">
        <v>35</v>
      </c>
      <c r="CF230" s="96" t="s">
        <v>35</v>
      </c>
      <c r="CG230" s="96" t="s">
        <v>35</v>
      </c>
      <c r="CH230" s="96" t="s">
        <v>35</v>
      </c>
      <c r="CI230" s="96" t="s">
        <v>35</v>
      </c>
      <c r="CJ230" s="96" t="s">
        <v>35</v>
      </c>
      <c r="CK230" s="96" t="s">
        <v>35</v>
      </c>
      <c r="CL230" s="96" t="s">
        <v>35</v>
      </c>
      <c r="CM230" s="96" t="s">
        <v>35</v>
      </c>
      <c r="CN230" s="68"/>
      <c r="CO230" s="68"/>
      <c r="CP230" s="68"/>
      <c r="CQ230" s="68"/>
      <c r="CR230" s="68"/>
      <c r="CS230" s="68"/>
      <c r="CT230" s="68"/>
      <c r="CU230" s="68"/>
      <c r="CV230" s="68"/>
      <c r="CW230" s="68"/>
      <c r="CX230" s="68"/>
      <c r="CY230" s="68"/>
      <c r="CZ230" s="68"/>
    </row>
    <row r="231" s="575" customFormat="true" ht="15" customHeight="true" x14ac:dyDescent="0.2">
      <c r="A231" s="199"/>
      <c r="B231" s="193"/>
      <c r="C231" s="211"/>
      <c r="D231" s="210"/>
      <c r="E231" s="210"/>
      <c r="F231" s="210"/>
      <c r="G231" s="200"/>
      <c r="H231" s="203"/>
      <c r="I231" s="210"/>
      <c r="J231" s="210"/>
      <c r="K231" s="210"/>
      <c r="L231" s="206"/>
      <c r="M231" s="211"/>
      <c r="N231" s="210"/>
      <c r="O231" s="210"/>
      <c r="P231" s="210"/>
      <c r="Q231" s="200"/>
      <c r="R231" s="203"/>
      <c r="S231" s="210"/>
      <c r="T231" s="210"/>
      <c r="U231" s="210"/>
      <c r="V231" s="210"/>
      <c r="W231" s="210"/>
      <c r="X231" s="210"/>
      <c r="Y231" s="210"/>
      <c r="Z231" s="210"/>
      <c r="AA231" s="210"/>
      <c r="AB231" s="210"/>
      <c r="AC231" s="161"/>
      <c r="AD231" s="161"/>
      <c r="AE231" s="161"/>
      <c r="AF231" s="161"/>
      <c r="AG231" s="161"/>
      <c r="AH231" s="161"/>
      <c r="AI231" s="161"/>
      <c r="AJ231" s="161"/>
      <c r="AK231" s="161"/>
      <c r="AL231" s="161"/>
      <c r="AM231" s="157"/>
      <c r="AN231" s="918"/>
      <c r="AO231" s="918"/>
      <c r="AP231" s="918"/>
      <c r="AQ231" s="918"/>
      <c r="AR231" s="918"/>
      <c r="AS231" s="918"/>
      <c r="AT231" s="918"/>
      <c r="AU231" s="918"/>
      <c r="AV231" s="918"/>
      <c r="AW231" s="918"/>
      <c r="AX231" s="918"/>
      <c r="AY231" s="918"/>
      <c r="AZ231" s="403"/>
      <c r="BA231" s="610"/>
      <c r="BB231" s="678"/>
      <c r="BC231" s="507"/>
      <c r="BD231" s="492"/>
      <c r="BE231" s="492"/>
      <c r="BF231" s="492"/>
      <c r="BG231" s="511"/>
      <c r="BH231" s="507"/>
      <c r="BI231" s="492"/>
      <c r="BJ231" s="492"/>
      <c r="BK231" s="492"/>
      <c r="BL231" s="511"/>
      <c r="BM231" s="507"/>
      <c r="BN231" s="492"/>
      <c r="BO231" s="492"/>
      <c r="BP231" s="492"/>
      <c r="BQ231" s="511"/>
      <c r="BR231" s="507"/>
      <c r="BS231" s="492"/>
      <c r="BT231" s="492"/>
      <c r="BU231" s="492"/>
      <c r="BV231" s="492"/>
      <c r="BW231" s="492"/>
      <c r="BX231" s="492"/>
      <c r="BY231" s="493"/>
      <c r="BZ231" s="493"/>
      <c r="CA231" s="493"/>
      <c r="CB231" s="493"/>
      <c r="CC231" s="493"/>
      <c r="CD231" s="493"/>
      <c r="CE231" s="493"/>
      <c r="CF231" s="493"/>
      <c r="CG231" s="493"/>
      <c r="CH231" s="493"/>
      <c r="CI231" s="493"/>
      <c r="CJ231" s="493"/>
      <c r="CK231" s="493"/>
      <c r="CL231" s="493"/>
      <c r="CM231" s="493"/>
      <c r="CN231" s="67"/>
      <c r="CO231" s="67"/>
      <c r="CP231" s="67"/>
      <c r="CQ231" s="67"/>
      <c r="CR231" s="67"/>
      <c r="CS231" s="67"/>
      <c r="CT231" s="67"/>
      <c r="CU231" s="67"/>
      <c r="CV231" s="67"/>
      <c r="CW231" s="67"/>
      <c r="CX231" s="67"/>
      <c r="CY231" s="67"/>
      <c r="CZ231" s="67"/>
    </row>
    <row r="232" s="575" customFormat="true" ht="15" customHeight="true" x14ac:dyDescent="0.2">
      <c r="A232" s="199"/>
      <c r="B232" s="193"/>
      <c r="C232" s="211"/>
      <c r="D232" s="210"/>
      <c r="E232" s="210"/>
      <c r="F232" s="210"/>
      <c r="G232" s="200"/>
      <c r="H232" s="203"/>
      <c r="I232" s="210"/>
      <c r="J232" s="210"/>
      <c r="K232" s="210"/>
      <c r="L232" s="206"/>
      <c r="M232" s="211"/>
      <c r="N232" s="210"/>
      <c r="O232" s="210"/>
      <c r="P232" s="210"/>
      <c r="Q232" s="200"/>
      <c r="R232" s="203"/>
      <c r="S232" s="210"/>
      <c r="T232" s="210"/>
      <c r="U232" s="210"/>
      <c r="V232" s="210"/>
      <c r="W232" s="210"/>
      <c r="X232" s="210"/>
      <c r="Y232" s="210"/>
      <c r="Z232" s="210"/>
      <c r="AA232" s="210"/>
      <c r="AB232" s="210"/>
      <c r="AC232" s="161"/>
      <c r="AD232" s="161"/>
      <c r="AE232" s="161"/>
      <c r="AF232" s="161"/>
      <c r="AG232" s="161"/>
      <c r="AH232" s="161"/>
      <c r="AI232" s="161"/>
      <c r="AJ232" s="161"/>
      <c r="AK232" s="161"/>
      <c r="AL232" s="161"/>
      <c r="AM232" s="157"/>
      <c r="AN232" s="918"/>
      <c r="AO232" s="918"/>
      <c r="AP232" s="918"/>
      <c r="AQ232" s="918"/>
      <c r="AR232" s="918"/>
      <c r="AS232" s="918"/>
      <c r="AT232" s="918"/>
      <c r="AU232" s="918"/>
      <c r="AV232" s="918"/>
      <c r="AW232" s="918"/>
      <c r="AX232" s="918"/>
      <c r="AY232" s="918"/>
      <c r="AZ232" s="403"/>
      <c r="BA232" s="679"/>
      <c r="BB232" s="678"/>
      <c r="BC232" s="507"/>
      <c r="BD232" s="492"/>
      <c r="BE232" s="492"/>
      <c r="BF232" s="492"/>
      <c r="BG232" s="511"/>
      <c r="BH232" s="507"/>
      <c r="BI232" s="492"/>
      <c r="BJ232" s="492"/>
      <c r="BK232" s="492"/>
      <c r="BL232" s="511"/>
      <c r="BM232" s="507"/>
      <c r="BN232" s="492"/>
      <c r="BO232" s="492"/>
      <c r="BP232" s="492"/>
      <c r="BQ232" s="511"/>
      <c r="BR232" s="507"/>
      <c r="BS232" s="492"/>
      <c r="BT232" s="492"/>
      <c r="BU232" s="492"/>
      <c r="BV232" s="492"/>
      <c r="BW232" s="492"/>
      <c r="BX232" s="492"/>
      <c r="BY232" s="493"/>
      <c r="BZ232" s="493"/>
      <c r="CA232" s="493"/>
      <c r="CB232" s="493"/>
      <c r="CC232" s="493"/>
      <c r="CD232" s="493"/>
      <c r="CE232" s="493"/>
      <c r="CF232" s="493"/>
      <c r="CG232" s="493"/>
      <c r="CH232" s="493"/>
      <c r="CI232" s="493"/>
      <c r="CJ232" s="493"/>
      <c r="CK232" s="493"/>
      <c r="CL232" s="493"/>
      <c r="CM232" s="493"/>
      <c r="CN232" s="67"/>
      <c r="CO232" s="67"/>
      <c r="CP232" s="67"/>
      <c r="CQ232" s="67"/>
      <c r="CR232" s="67"/>
      <c r="CS232" s="67"/>
      <c r="CT232" s="67"/>
      <c r="CU232" s="67"/>
      <c r="CV232" s="67"/>
      <c r="CW232" s="67"/>
      <c r="CX232" s="67"/>
      <c r="CY232" s="67"/>
      <c r="CZ232" s="67"/>
    </row>
    <row r="233" s="575" customFormat="true" ht="15" customHeight="true" x14ac:dyDescent="0.2">
      <c r="A233" s="199"/>
      <c r="B233" s="193"/>
      <c r="C233" s="142"/>
      <c r="D233" s="141"/>
      <c r="E233" s="141"/>
      <c r="F233" s="141"/>
      <c r="G233" s="140"/>
      <c r="H233" s="139"/>
      <c r="I233" s="141"/>
      <c r="J233" s="141"/>
      <c r="K233" s="141"/>
      <c r="L233" s="138"/>
      <c r="M233" s="142"/>
      <c r="N233" s="141"/>
      <c r="O233" s="141"/>
      <c r="P233" s="141"/>
      <c r="Q233" s="140"/>
      <c r="R233" s="139"/>
      <c r="S233" s="141"/>
      <c r="T233" s="141"/>
      <c r="U233" s="141"/>
      <c r="V233" s="141"/>
      <c r="W233" s="141"/>
      <c r="X233" s="141"/>
      <c r="Y233" s="141"/>
      <c r="Z233" s="141"/>
      <c r="AA233" s="141"/>
      <c r="AB233" s="141"/>
      <c r="AC233" s="161"/>
      <c r="AD233" s="161"/>
      <c r="AE233" s="161"/>
      <c r="AF233" s="161"/>
      <c r="AG233" s="161"/>
      <c r="AH233" s="161"/>
      <c r="AI233" s="161"/>
      <c r="AJ233" s="161"/>
      <c r="AK233" s="161"/>
      <c r="AL233" s="161"/>
      <c r="AM233" s="157"/>
      <c r="AN233" s="918"/>
      <c r="AO233" s="918"/>
      <c r="AP233" s="918"/>
      <c r="AQ233" s="918"/>
      <c r="AR233" s="918"/>
      <c r="AS233" s="918"/>
      <c r="AT233" s="918"/>
      <c r="AU233" s="918"/>
      <c r="AV233" s="918"/>
      <c r="AW233" s="918"/>
      <c r="AX233" s="918"/>
      <c r="AY233" s="918"/>
      <c r="AZ233" s="403"/>
      <c r="BA233" s="679"/>
      <c r="BB233" s="678"/>
      <c r="BC233" s="507"/>
      <c r="BD233" s="492"/>
      <c r="BE233" s="492"/>
      <c r="BF233" s="492"/>
      <c r="BG233" s="511"/>
      <c r="BH233" s="507"/>
      <c r="BI233" s="492"/>
      <c r="BJ233" s="492"/>
      <c r="BK233" s="492"/>
      <c r="BL233" s="511"/>
      <c r="BM233" s="507"/>
      <c r="BN233" s="492"/>
      <c r="BO233" s="492"/>
      <c r="BP233" s="492"/>
      <c r="BQ233" s="511"/>
      <c r="BR233" s="507"/>
      <c r="BS233" s="492"/>
      <c r="BT233" s="492"/>
      <c r="BU233" s="492"/>
      <c r="BV233" s="492"/>
      <c r="BW233" s="492"/>
      <c r="BX233" s="492"/>
      <c r="BY233" s="493"/>
      <c r="BZ233" s="493"/>
      <c r="CA233" s="493"/>
      <c r="CB233" s="493"/>
      <c r="CC233" s="493"/>
      <c r="CD233" s="493"/>
      <c r="CE233" s="493"/>
      <c r="CF233" s="493"/>
      <c r="CG233" s="493"/>
      <c r="CH233" s="493"/>
      <c r="CI233" s="493"/>
      <c r="CJ233" s="493"/>
      <c r="CK233" s="493"/>
      <c r="CL233" s="493"/>
      <c r="CM233" s="493"/>
      <c r="CN233" s="67"/>
      <c r="CO233" s="67"/>
      <c r="CP233" s="67"/>
      <c r="CQ233" s="67"/>
      <c r="CR233" s="67"/>
      <c r="CS233" s="67"/>
      <c r="CT233" s="67"/>
      <c r="CU233" s="67"/>
      <c r="CV233" s="67"/>
      <c r="CW233" s="67"/>
      <c r="CX233" s="67"/>
      <c r="CY233" s="67"/>
      <c r="CZ233" s="67"/>
    </row>
    <row r="234" s="575" customFormat="true" ht="15" customHeight="true" x14ac:dyDescent="0.2">
      <c r="A234" s="199"/>
      <c r="B234" s="193"/>
      <c r="C234" s="142"/>
      <c r="D234" s="141"/>
      <c r="E234" s="141"/>
      <c r="F234" s="141"/>
      <c r="G234" s="140"/>
      <c r="H234" s="139"/>
      <c r="I234" s="141"/>
      <c r="J234" s="141"/>
      <c r="K234" s="141"/>
      <c r="L234" s="138"/>
      <c r="M234" s="142"/>
      <c r="N234" s="141"/>
      <c r="O234" s="141"/>
      <c r="P234" s="141"/>
      <c r="Q234" s="140"/>
      <c r="R234" s="139"/>
      <c r="S234" s="141"/>
      <c r="T234" s="141"/>
      <c r="U234" s="141"/>
      <c r="V234" s="141"/>
      <c r="W234" s="141"/>
      <c r="X234" s="141"/>
      <c r="Y234" s="141"/>
      <c r="Z234" s="141"/>
      <c r="AA234" s="141"/>
      <c r="AB234" s="141"/>
      <c r="AC234" s="161"/>
      <c r="AD234" s="161"/>
      <c r="AE234" s="161"/>
      <c r="AF234" s="161"/>
      <c r="AG234" s="161"/>
      <c r="AH234" s="161"/>
      <c r="AI234" s="161"/>
      <c r="AJ234" s="161"/>
      <c r="AK234" s="161"/>
      <c r="AL234" s="161"/>
      <c r="AM234" s="157"/>
      <c r="AN234" s="918"/>
      <c r="AO234" s="918"/>
      <c r="AP234" s="918"/>
      <c r="AQ234" s="918"/>
      <c r="AR234" s="918"/>
      <c r="AS234" s="918"/>
      <c r="AT234" s="918"/>
      <c r="AU234" s="918"/>
      <c r="AV234" s="918"/>
      <c r="AW234" s="918"/>
      <c r="AX234" s="918"/>
      <c r="AY234" s="918"/>
      <c r="AZ234" s="403"/>
      <c r="BA234" s="679"/>
      <c r="BB234" s="678"/>
      <c r="BC234" s="507"/>
      <c r="BD234" s="492"/>
      <c r="BE234" s="492"/>
      <c r="BF234" s="492"/>
      <c r="BG234" s="511"/>
      <c r="BH234" s="507"/>
      <c r="BI234" s="492"/>
      <c r="BJ234" s="492"/>
      <c r="BK234" s="492"/>
      <c r="BL234" s="511"/>
      <c r="BM234" s="507"/>
      <c r="BN234" s="492"/>
      <c r="BO234" s="492"/>
      <c r="BP234" s="492"/>
      <c r="BQ234" s="511"/>
      <c r="BR234" s="507"/>
      <c r="BS234" s="492"/>
      <c r="BT234" s="492"/>
      <c r="BU234" s="492"/>
      <c r="BV234" s="492"/>
      <c r="BW234" s="492"/>
      <c r="BX234" s="492"/>
      <c r="BY234" s="493"/>
      <c r="BZ234" s="493"/>
      <c r="CA234" s="493"/>
      <c r="CB234" s="493"/>
      <c r="CC234" s="493"/>
      <c r="CD234" s="493"/>
      <c r="CE234" s="493"/>
      <c r="CF234" s="493"/>
      <c r="CG234" s="493"/>
      <c r="CH234" s="493"/>
      <c r="CI234" s="493"/>
      <c r="CJ234" s="493"/>
      <c r="CK234" s="493"/>
      <c r="CL234" s="493"/>
      <c r="CM234" s="493"/>
      <c r="CN234" s="67"/>
      <c r="CO234" s="67"/>
      <c r="CP234" s="67"/>
      <c r="CQ234" s="67"/>
      <c r="CR234" s="67"/>
      <c r="CS234" s="67"/>
      <c r="CT234" s="67"/>
      <c r="CU234" s="67"/>
      <c r="CV234" s="67"/>
      <c r="CW234" s="67"/>
      <c r="CX234" s="67"/>
      <c r="CY234" s="67"/>
      <c r="CZ234" s="67"/>
    </row>
    <row r="235" s="575" customFormat="true" ht="15" customHeight="true" x14ac:dyDescent="0.2">
      <c r="A235" s="199"/>
      <c r="B235" s="193"/>
      <c r="C235" s="142"/>
      <c r="D235" s="141"/>
      <c r="E235" s="141"/>
      <c r="F235" s="141"/>
      <c r="G235" s="140"/>
      <c r="H235" s="139"/>
      <c r="I235" s="141"/>
      <c r="J235" s="141"/>
      <c r="K235" s="141"/>
      <c r="L235" s="138"/>
      <c r="M235" s="142"/>
      <c r="N235" s="141"/>
      <c r="O235" s="141"/>
      <c r="P235" s="141"/>
      <c r="Q235" s="140"/>
      <c r="R235" s="139"/>
      <c r="S235" s="141"/>
      <c r="T235" s="141"/>
      <c r="U235" s="141"/>
      <c r="V235" s="141"/>
      <c r="W235" s="141"/>
      <c r="X235" s="141"/>
      <c r="Y235" s="141"/>
      <c r="Z235" s="141"/>
      <c r="AA235" s="141"/>
      <c r="AB235" s="141"/>
      <c r="AC235" s="161"/>
      <c r="AD235" s="161"/>
      <c r="AE235" s="161"/>
      <c r="AF235" s="161"/>
      <c r="AG235" s="161"/>
      <c r="AH235" s="161"/>
      <c r="AI235" s="161"/>
      <c r="AJ235" s="161"/>
      <c r="AK235" s="161"/>
      <c r="AL235" s="161"/>
      <c r="AM235" s="157"/>
      <c r="AN235" s="918"/>
      <c r="AO235" s="918"/>
      <c r="AP235" s="918"/>
      <c r="AQ235" s="918"/>
      <c r="AR235" s="918"/>
      <c r="AS235" s="918"/>
      <c r="AT235" s="918"/>
      <c r="AU235" s="918"/>
      <c r="AV235" s="918"/>
      <c r="AW235" s="918"/>
      <c r="AX235" s="918"/>
      <c r="AY235" s="918"/>
      <c r="AZ235" s="403"/>
      <c r="BA235" s="679"/>
      <c r="BB235" s="678"/>
      <c r="BC235" s="507"/>
      <c r="BD235" s="492"/>
      <c r="BE235" s="492"/>
      <c r="BF235" s="492"/>
      <c r="BG235" s="511"/>
      <c r="BH235" s="507"/>
      <c r="BI235" s="492"/>
      <c r="BJ235" s="492"/>
      <c r="BK235" s="492"/>
      <c r="BL235" s="511"/>
      <c r="BM235" s="507"/>
      <c r="BN235" s="492"/>
      <c r="BO235" s="492"/>
      <c r="BP235" s="492"/>
      <c r="BQ235" s="511"/>
      <c r="BR235" s="507"/>
      <c r="BS235" s="492"/>
      <c r="BT235" s="492"/>
      <c r="BU235" s="492"/>
      <c r="BV235" s="492"/>
      <c r="BW235" s="492"/>
      <c r="BX235" s="492"/>
      <c r="BY235" s="493"/>
      <c r="BZ235" s="493"/>
      <c r="CA235" s="493"/>
      <c r="CB235" s="493"/>
      <c r="CC235" s="493"/>
      <c r="CD235" s="493"/>
      <c r="CE235" s="493"/>
      <c r="CF235" s="493"/>
      <c r="CG235" s="493"/>
      <c r="CH235" s="493"/>
      <c r="CI235" s="493"/>
      <c r="CJ235" s="493"/>
      <c r="CK235" s="493"/>
      <c r="CL235" s="493"/>
      <c r="CM235" s="493"/>
      <c r="CN235" s="67"/>
      <c r="CO235" s="67"/>
      <c r="CP235" s="67"/>
      <c r="CQ235" s="67"/>
      <c r="CR235" s="67"/>
      <c r="CS235" s="67"/>
      <c r="CT235" s="67"/>
      <c r="CU235" s="67"/>
      <c r="CV235" s="67"/>
      <c r="CW235" s="67"/>
      <c r="CX235" s="67"/>
      <c r="CY235" s="67"/>
      <c r="CZ235" s="67"/>
    </row>
    <row r="236" s="575" customFormat="true" ht="15" customHeight="true" x14ac:dyDescent="0.2">
      <c r="A236" s="199"/>
      <c r="B236" s="193"/>
      <c r="C236" s="142"/>
      <c r="D236" s="141"/>
      <c r="E236" s="141"/>
      <c r="F236" s="141"/>
      <c r="G236" s="140"/>
      <c r="H236" s="139"/>
      <c r="I236" s="141"/>
      <c r="J236" s="141"/>
      <c r="K236" s="141"/>
      <c r="L236" s="138"/>
      <c r="M236" s="142"/>
      <c r="N236" s="141"/>
      <c r="O236" s="141"/>
      <c r="P236" s="141"/>
      <c r="Q236" s="140"/>
      <c r="R236" s="139"/>
      <c r="S236" s="141"/>
      <c r="T236" s="141"/>
      <c r="U236" s="141"/>
      <c r="V236" s="141"/>
      <c r="W236" s="141"/>
      <c r="X236" s="141"/>
      <c r="Y236" s="141"/>
      <c r="Z236" s="141"/>
      <c r="AA236" s="141"/>
      <c r="AB236" s="141"/>
      <c r="AC236" s="161"/>
      <c r="AD236" s="161"/>
      <c r="AE236" s="161"/>
      <c r="AF236" s="161"/>
      <c r="AG236" s="161"/>
      <c r="AH236" s="161"/>
      <c r="AI236" s="161"/>
      <c r="AJ236" s="161"/>
      <c r="AK236" s="161"/>
      <c r="AL236" s="161"/>
      <c r="AM236" s="157"/>
      <c r="AN236" s="918"/>
      <c r="AO236" s="918"/>
      <c r="AP236" s="918"/>
      <c r="AQ236" s="918"/>
      <c r="AR236" s="918"/>
      <c r="AS236" s="918"/>
      <c r="AT236" s="918"/>
      <c r="AU236" s="918"/>
      <c r="AV236" s="918"/>
      <c r="AW236" s="918"/>
      <c r="AX236" s="918"/>
      <c r="AY236" s="918"/>
      <c r="AZ236" s="403"/>
      <c r="BA236" s="679"/>
      <c r="BB236" s="678"/>
      <c r="BC236" s="507"/>
      <c r="BD236" s="492"/>
      <c r="BE236" s="492"/>
      <c r="BF236" s="492"/>
      <c r="BG236" s="511"/>
      <c r="BH236" s="507"/>
      <c r="BI236" s="492"/>
      <c r="BJ236" s="492"/>
      <c r="BK236" s="492"/>
      <c r="BL236" s="511"/>
      <c r="BM236" s="507"/>
      <c r="BN236" s="492"/>
      <c r="BO236" s="492"/>
      <c r="BP236" s="492"/>
      <c r="BQ236" s="511"/>
      <c r="BR236" s="507"/>
      <c r="BS236" s="492"/>
      <c r="BT236" s="492"/>
      <c r="BU236" s="492"/>
      <c r="BV236" s="492"/>
      <c r="BW236" s="492"/>
      <c r="BX236" s="492"/>
      <c r="BY236" s="493"/>
      <c r="BZ236" s="493"/>
      <c r="CA236" s="493"/>
      <c r="CB236" s="493"/>
      <c r="CC236" s="493"/>
      <c r="CD236" s="493"/>
      <c r="CE236" s="493"/>
      <c r="CF236" s="493"/>
      <c r="CG236" s="493"/>
      <c r="CH236" s="493"/>
      <c r="CI236" s="493"/>
      <c r="CJ236" s="493"/>
      <c r="CK236" s="493"/>
      <c r="CL236" s="493"/>
      <c r="CM236" s="493"/>
      <c r="CN236" s="67"/>
      <c r="CO236" s="67"/>
      <c r="CP236" s="67"/>
      <c r="CQ236" s="67"/>
      <c r="CR236" s="67"/>
      <c r="CS236" s="67"/>
      <c r="CT236" s="67"/>
      <c r="CU236" s="67"/>
      <c r="CV236" s="67"/>
      <c r="CW236" s="67"/>
      <c r="CX236" s="67"/>
      <c r="CY236" s="67"/>
      <c r="CZ236" s="67"/>
    </row>
    <row r="237" s="575" customFormat="true" ht="15" customHeight="true" x14ac:dyDescent="0.2">
      <c r="A237" s="199"/>
      <c r="B237" s="193"/>
      <c r="C237" s="142"/>
      <c r="D237" s="141"/>
      <c r="E237" s="141"/>
      <c r="F237" s="141"/>
      <c r="G237" s="140"/>
      <c r="H237" s="139"/>
      <c r="I237" s="141"/>
      <c r="J237" s="141"/>
      <c r="K237" s="141"/>
      <c r="L237" s="138"/>
      <c r="M237" s="142"/>
      <c r="N237" s="141"/>
      <c r="O237" s="141"/>
      <c r="P237" s="141"/>
      <c r="Q237" s="140"/>
      <c r="R237" s="139"/>
      <c r="S237" s="141"/>
      <c r="T237" s="141"/>
      <c r="U237" s="141"/>
      <c r="V237" s="141"/>
      <c r="W237" s="141"/>
      <c r="X237" s="141"/>
      <c r="Y237" s="141"/>
      <c r="Z237" s="141"/>
      <c r="AA237" s="141"/>
      <c r="AB237" s="141"/>
      <c r="AC237" s="161"/>
      <c r="AD237" s="161"/>
      <c r="AE237" s="161"/>
      <c r="AF237" s="161"/>
      <c r="AG237" s="161"/>
      <c r="AH237" s="161"/>
      <c r="AI237" s="161"/>
      <c r="AJ237" s="161"/>
      <c r="AK237" s="161"/>
      <c r="AL237" s="161"/>
      <c r="AM237" s="157"/>
      <c r="AN237" s="918"/>
      <c r="AO237" s="918"/>
      <c r="AP237" s="918"/>
      <c r="AQ237" s="918"/>
      <c r="AR237" s="918"/>
      <c r="AS237" s="918"/>
      <c r="AT237" s="918"/>
      <c r="AU237" s="918"/>
      <c r="AV237" s="918"/>
      <c r="AW237" s="918"/>
      <c r="AX237" s="918"/>
      <c r="AY237" s="918"/>
      <c r="AZ237" s="403"/>
      <c r="BA237" s="679"/>
      <c r="BB237" s="678"/>
      <c r="BC237" s="507"/>
      <c r="BD237" s="492"/>
      <c r="BE237" s="492"/>
      <c r="BF237" s="492"/>
      <c r="BG237" s="511"/>
      <c r="BH237" s="507"/>
      <c r="BI237" s="492"/>
      <c r="BJ237" s="492"/>
      <c r="BK237" s="492"/>
      <c r="BL237" s="511"/>
      <c r="BM237" s="507"/>
      <c r="BN237" s="492"/>
      <c r="BO237" s="492"/>
      <c r="BP237" s="492"/>
      <c r="BQ237" s="511"/>
      <c r="BR237" s="507"/>
      <c r="BS237" s="492"/>
      <c r="BT237" s="492"/>
      <c r="BU237" s="492"/>
      <c r="BV237" s="492"/>
      <c r="BW237" s="492"/>
      <c r="BX237" s="492"/>
      <c r="BY237" s="493"/>
      <c r="BZ237" s="493"/>
      <c r="CA237" s="493"/>
      <c r="CB237" s="493"/>
      <c r="CC237" s="493"/>
      <c r="CD237" s="493"/>
      <c r="CE237" s="493"/>
      <c r="CF237" s="493"/>
      <c r="CG237" s="493"/>
      <c r="CH237" s="493"/>
      <c r="CI237" s="493"/>
      <c r="CJ237" s="493"/>
      <c r="CK237" s="493"/>
      <c r="CL237" s="493"/>
      <c r="CM237" s="493"/>
      <c r="CN237" s="67"/>
      <c r="CO237" s="67"/>
      <c r="CP237" s="67"/>
      <c r="CQ237" s="67"/>
      <c r="CR237" s="67"/>
      <c r="CS237" s="67"/>
      <c r="CT237" s="67"/>
      <c r="CU237" s="67"/>
      <c r="CV237" s="67"/>
      <c r="CW237" s="67"/>
      <c r="CX237" s="67"/>
      <c r="CY237" s="67"/>
      <c r="CZ237" s="67"/>
    </row>
    <row r="238" s="575" customFormat="true" ht="15" customHeight="true" x14ac:dyDescent="0.2">
      <c r="A238" s="199"/>
      <c r="B238" s="193"/>
      <c r="C238" s="142"/>
      <c r="D238" s="141"/>
      <c r="E238" s="141"/>
      <c r="F238" s="141"/>
      <c r="G238" s="140"/>
      <c r="H238" s="139"/>
      <c r="I238" s="141"/>
      <c r="J238" s="141"/>
      <c r="K238" s="141"/>
      <c r="L238" s="138"/>
      <c r="M238" s="142"/>
      <c r="N238" s="141"/>
      <c r="O238" s="141"/>
      <c r="P238" s="141"/>
      <c r="Q238" s="140"/>
      <c r="R238" s="139"/>
      <c r="S238" s="141"/>
      <c r="T238" s="141"/>
      <c r="U238" s="141"/>
      <c r="V238" s="141"/>
      <c r="W238" s="141"/>
      <c r="X238" s="141"/>
      <c r="Y238" s="141"/>
      <c r="Z238" s="141"/>
      <c r="AA238" s="141"/>
      <c r="AB238" s="141"/>
      <c r="AC238" s="161"/>
      <c r="AD238" s="161"/>
      <c r="AE238" s="161"/>
      <c r="AF238" s="161"/>
      <c r="AG238" s="161"/>
      <c r="AH238" s="161"/>
      <c r="AI238" s="161"/>
      <c r="AJ238" s="161"/>
      <c r="AK238" s="161"/>
      <c r="AL238" s="161"/>
      <c r="AM238" s="157"/>
      <c r="AN238" s="918"/>
      <c r="AO238" s="918"/>
      <c r="AP238" s="918"/>
      <c r="AQ238" s="918"/>
      <c r="AR238" s="918"/>
      <c r="AS238" s="918"/>
      <c r="AT238" s="918"/>
      <c r="AU238" s="918"/>
      <c r="AV238" s="918"/>
      <c r="AW238" s="918"/>
      <c r="AX238" s="918"/>
      <c r="AY238" s="918"/>
      <c r="AZ238" s="403"/>
      <c r="BA238" s="679"/>
      <c r="BB238" s="678"/>
      <c r="BC238" s="507"/>
      <c r="BD238" s="492"/>
      <c r="BE238" s="492"/>
      <c r="BF238" s="492"/>
      <c r="BG238" s="511"/>
      <c r="BH238" s="507"/>
      <c r="BI238" s="492"/>
      <c r="BJ238" s="492"/>
      <c r="BK238" s="492"/>
      <c r="BL238" s="511"/>
      <c r="BM238" s="507"/>
      <c r="BN238" s="492"/>
      <c r="BO238" s="492"/>
      <c r="BP238" s="492"/>
      <c r="BQ238" s="511"/>
      <c r="BR238" s="507"/>
      <c r="BS238" s="492"/>
      <c r="BT238" s="492"/>
      <c r="BU238" s="492"/>
      <c r="BV238" s="492"/>
      <c r="BW238" s="492"/>
      <c r="BX238" s="492"/>
      <c r="BY238" s="493"/>
      <c r="BZ238" s="493"/>
      <c r="CA238" s="493"/>
      <c r="CB238" s="493"/>
      <c r="CC238" s="493"/>
      <c r="CD238" s="493"/>
      <c r="CE238" s="493"/>
      <c r="CF238" s="493"/>
      <c r="CG238" s="493"/>
      <c r="CH238" s="493"/>
      <c r="CI238" s="493"/>
      <c r="CJ238" s="493"/>
      <c r="CK238" s="493"/>
      <c r="CL238" s="493"/>
      <c r="CM238" s="493"/>
      <c r="CN238" s="67"/>
      <c r="CO238" s="67"/>
      <c r="CP238" s="67"/>
      <c r="CQ238" s="67"/>
      <c r="CR238" s="67"/>
      <c r="CS238" s="67"/>
      <c r="CT238" s="67"/>
      <c r="CU238" s="67"/>
      <c r="CV238" s="67"/>
      <c r="CW238" s="67"/>
      <c r="CX238" s="67"/>
      <c r="CY238" s="67"/>
      <c r="CZ238" s="67"/>
    </row>
    <row r="239" s="575" customFormat="true" ht="15" customHeight="true" x14ac:dyDescent="0.2">
      <c r="A239" s="199"/>
      <c r="B239" s="193"/>
      <c r="C239" s="142"/>
      <c r="D239" s="141"/>
      <c r="E239" s="141"/>
      <c r="F239" s="141"/>
      <c r="G239" s="140"/>
      <c r="H239" s="139"/>
      <c r="I239" s="141"/>
      <c r="J239" s="141"/>
      <c r="K239" s="141"/>
      <c r="L239" s="138"/>
      <c r="M239" s="142"/>
      <c r="N239" s="141"/>
      <c r="O239" s="141"/>
      <c r="P239" s="141"/>
      <c r="Q239" s="140"/>
      <c r="R239" s="139"/>
      <c r="S239" s="141"/>
      <c r="T239" s="141"/>
      <c r="U239" s="141"/>
      <c r="V239" s="141"/>
      <c r="W239" s="141"/>
      <c r="X239" s="141"/>
      <c r="Y239" s="141"/>
      <c r="Z239" s="141"/>
      <c r="AA239" s="141"/>
      <c r="AB239" s="141"/>
      <c r="AC239" s="161"/>
      <c r="AD239" s="161"/>
      <c r="AE239" s="161"/>
      <c r="AF239" s="161"/>
      <c r="AG239" s="161"/>
      <c r="AH239" s="161"/>
      <c r="AI239" s="161"/>
      <c r="AJ239" s="161"/>
      <c r="AK239" s="161"/>
      <c r="AL239" s="161"/>
      <c r="AM239" s="157"/>
      <c r="AN239" s="918"/>
      <c r="AO239" s="918"/>
      <c r="AP239" s="918"/>
      <c r="AQ239" s="918"/>
      <c r="AR239" s="918"/>
      <c r="AS239" s="918"/>
      <c r="AT239" s="918"/>
      <c r="AU239" s="918"/>
      <c r="AV239" s="918"/>
      <c r="AW239" s="918"/>
      <c r="AX239" s="918"/>
      <c r="AY239" s="918"/>
      <c r="AZ239" s="403"/>
      <c r="BA239" s="679"/>
      <c r="BB239" s="678"/>
      <c r="BC239" s="507"/>
      <c r="BD239" s="492"/>
      <c r="BE239" s="492"/>
      <c r="BF239" s="492"/>
      <c r="BG239" s="511"/>
      <c r="BH239" s="507"/>
      <c r="BI239" s="492"/>
      <c r="BJ239" s="492"/>
      <c r="BK239" s="492"/>
      <c r="BL239" s="511"/>
      <c r="BM239" s="507"/>
      <c r="BN239" s="492"/>
      <c r="BO239" s="492"/>
      <c r="BP239" s="492"/>
      <c r="BQ239" s="511"/>
      <c r="BR239" s="507"/>
      <c r="BS239" s="492"/>
      <c r="BT239" s="492"/>
      <c r="BU239" s="492"/>
      <c r="BV239" s="492"/>
      <c r="BW239" s="492"/>
      <c r="BX239" s="492"/>
      <c r="BY239" s="493"/>
      <c r="BZ239" s="493"/>
      <c r="CA239" s="493"/>
      <c r="CB239" s="493"/>
      <c r="CC239" s="493"/>
      <c r="CD239" s="493"/>
      <c r="CE239" s="493"/>
      <c r="CF239" s="493"/>
      <c r="CG239" s="493"/>
      <c r="CH239" s="493"/>
      <c r="CI239" s="493"/>
      <c r="CJ239" s="493"/>
      <c r="CK239" s="493"/>
      <c r="CL239" s="493"/>
      <c r="CM239" s="493"/>
      <c r="CN239" s="67"/>
      <c r="CO239" s="67"/>
      <c r="CP239" s="67"/>
      <c r="CQ239" s="67"/>
      <c r="CR239" s="67"/>
      <c r="CS239" s="67"/>
      <c r="CT239" s="67"/>
      <c r="CU239" s="67"/>
      <c r="CV239" s="67"/>
      <c r="CW239" s="67"/>
      <c r="CX239" s="67"/>
      <c r="CY239" s="67"/>
      <c r="CZ239" s="67"/>
    </row>
    <row r="240" s="575" customFormat="true" ht="15" customHeight="true" x14ac:dyDescent="0.2">
      <c r="A240" s="199"/>
      <c r="B240" s="193"/>
      <c r="C240" s="142"/>
      <c r="D240" s="141"/>
      <c r="E240" s="141"/>
      <c r="F240" s="141"/>
      <c r="G240" s="140"/>
      <c r="H240" s="139"/>
      <c r="I240" s="141"/>
      <c r="J240" s="141"/>
      <c r="K240" s="141"/>
      <c r="L240" s="138"/>
      <c r="M240" s="142"/>
      <c r="N240" s="141"/>
      <c r="O240" s="141"/>
      <c r="P240" s="141"/>
      <c r="Q240" s="140"/>
      <c r="R240" s="139"/>
      <c r="S240" s="141"/>
      <c r="T240" s="141"/>
      <c r="U240" s="141"/>
      <c r="V240" s="141"/>
      <c r="W240" s="141"/>
      <c r="X240" s="141"/>
      <c r="Y240" s="141"/>
      <c r="Z240" s="141"/>
      <c r="AA240" s="141"/>
      <c r="AB240" s="141"/>
      <c r="AC240" s="161"/>
      <c r="AD240" s="161"/>
      <c r="AE240" s="161"/>
      <c r="AF240" s="161"/>
      <c r="AG240" s="161"/>
      <c r="AH240" s="161"/>
      <c r="AI240" s="161"/>
      <c r="AJ240" s="161"/>
      <c r="AK240" s="161"/>
      <c r="AL240" s="161"/>
      <c r="AM240" s="157"/>
      <c r="AN240" s="918"/>
      <c r="AO240" s="918"/>
      <c r="AP240" s="918"/>
      <c r="AQ240" s="918"/>
      <c r="AR240" s="918"/>
      <c r="AS240" s="918"/>
      <c r="AT240" s="918"/>
      <c r="AU240" s="918"/>
      <c r="AV240" s="918"/>
      <c r="AW240" s="918"/>
      <c r="AX240" s="918"/>
      <c r="AY240" s="918"/>
      <c r="AZ240" s="403"/>
      <c r="BA240" s="679"/>
      <c r="BB240" s="678"/>
      <c r="BC240" s="507"/>
      <c r="BD240" s="492"/>
      <c r="BE240" s="492"/>
      <c r="BF240" s="492"/>
      <c r="BG240" s="511"/>
      <c r="BH240" s="507"/>
      <c r="BI240" s="492"/>
      <c r="BJ240" s="492"/>
      <c r="BK240" s="492"/>
      <c r="BL240" s="511"/>
      <c r="BM240" s="507"/>
      <c r="BN240" s="492"/>
      <c r="BO240" s="492"/>
      <c r="BP240" s="492"/>
      <c r="BQ240" s="511"/>
      <c r="BR240" s="507"/>
      <c r="BS240" s="492"/>
      <c r="BT240" s="492"/>
      <c r="BU240" s="492"/>
      <c r="BV240" s="492"/>
      <c r="BW240" s="492"/>
      <c r="BX240" s="492"/>
      <c r="BY240" s="493"/>
      <c r="BZ240" s="493"/>
      <c r="CA240" s="493"/>
      <c r="CB240" s="493"/>
      <c r="CC240" s="493"/>
      <c r="CD240" s="493"/>
      <c r="CE240" s="493"/>
      <c r="CF240" s="493"/>
      <c r="CG240" s="493"/>
      <c r="CH240" s="493"/>
      <c r="CI240" s="493"/>
      <c r="CJ240" s="493"/>
      <c r="CK240" s="493"/>
      <c r="CL240" s="493"/>
      <c r="CM240" s="493"/>
      <c r="CN240" s="67"/>
      <c r="CO240" s="67"/>
      <c r="CP240" s="67"/>
      <c r="CQ240" s="67"/>
      <c r="CR240" s="67"/>
      <c r="CS240" s="67"/>
      <c r="CT240" s="67"/>
      <c r="CU240" s="67"/>
      <c r="CV240" s="67"/>
      <c r="CW240" s="67"/>
      <c r="CX240" s="67"/>
      <c r="CY240" s="67"/>
      <c r="CZ240" s="67"/>
    </row>
    <row r="241" s="575" customFormat="true" ht="15" customHeight="true" x14ac:dyDescent="0.2">
      <c r="A241" s="199"/>
      <c r="B241" s="193"/>
      <c r="C241" s="142"/>
      <c r="D241" s="141"/>
      <c r="E241" s="141"/>
      <c r="F241" s="141"/>
      <c r="G241" s="140"/>
      <c r="H241" s="139"/>
      <c r="I241" s="141"/>
      <c r="J241" s="141"/>
      <c r="K241" s="141"/>
      <c r="L241" s="138"/>
      <c r="M241" s="142"/>
      <c r="N241" s="141"/>
      <c r="O241" s="141"/>
      <c r="P241" s="141"/>
      <c r="Q241" s="140"/>
      <c r="R241" s="139"/>
      <c r="S241" s="141"/>
      <c r="T241" s="141"/>
      <c r="U241" s="141"/>
      <c r="V241" s="141"/>
      <c r="W241" s="141"/>
      <c r="X241" s="141"/>
      <c r="Y241" s="141"/>
      <c r="Z241" s="141"/>
      <c r="AA241" s="141"/>
      <c r="AB241" s="141"/>
      <c r="AC241" s="161"/>
      <c r="AD241" s="161"/>
      <c r="AE241" s="161"/>
      <c r="AF241" s="161"/>
      <c r="AG241" s="161"/>
      <c r="AH241" s="161"/>
      <c r="AI241" s="161"/>
      <c r="AJ241" s="161"/>
      <c r="AK241" s="161"/>
      <c r="AL241" s="161"/>
      <c r="AM241" s="157"/>
      <c r="AN241" s="918"/>
      <c r="AO241" s="918"/>
      <c r="AP241" s="918"/>
      <c r="AQ241" s="918"/>
      <c r="AR241" s="918"/>
      <c r="AS241" s="918"/>
      <c r="AT241" s="918"/>
      <c r="AU241" s="918"/>
      <c r="AV241" s="918"/>
      <c r="AW241" s="918"/>
      <c r="AX241" s="918"/>
      <c r="AY241" s="918"/>
      <c r="AZ241" s="403"/>
      <c r="BA241" s="679"/>
      <c r="BB241" s="678"/>
      <c r="BC241" s="507"/>
      <c r="BD241" s="492"/>
      <c r="BE241" s="492"/>
      <c r="BF241" s="492"/>
      <c r="BG241" s="511"/>
      <c r="BH241" s="507"/>
      <c r="BI241" s="492"/>
      <c r="BJ241" s="492"/>
      <c r="BK241" s="492"/>
      <c r="BL241" s="511"/>
      <c r="BM241" s="507"/>
      <c r="BN241" s="492"/>
      <c r="BO241" s="492"/>
      <c r="BP241" s="492"/>
      <c r="BQ241" s="511"/>
      <c r="BR241" s="507"/>
      <c r="BS241" s="492"/>
      <c r="BT241" s="492"/>
      <c r="BU241" s="492"/>
      <c r="BV241" s="492"/>
      <c r="BW241" s="492"/>
      <c r="BX241" s="492"/>
      <c r="BY241" s="493"/>
      <c r="BZ241" s="493"/>
      <c r="CA241" s="493"/>
      <c r="CB241" s="493"/>
      <c r="CC241" s="493"/>
      <c r="CD241" s="493"/>
      <c r="CE241" s="493"/>
      <c r="CF241" s="493"/>
      <c r="CG241" s="493"/>
      <c r="CH241" s="493"/>
      <c r="CI241" s="493"/>
      <c r="CJ241" s="493"/>
      <c r="CK241" s="493"/>
      <c r="CL241" s="493"/>
      <c r="CM241" s="493"/>
      <c r="CN241" s="67"/>
      <c r="CO241" s="67"/>
      <c r="CP241" s="67"/>
      <c r="CQ241" s="67"/>
      <c r="CR241" s="67"/>
      <c r="CS241" s="67"/>
      <c r="CT241" s="67"/>
      <c r="CU241" s="67"/>
      <c r="CV241" s="67"/>
      <c r="CW241" s="67"/>
      <c r="CX241" s="67"/>
      <c r="CY241" s="67"/>
      <c r="CZ241" s="67"/>
    </row>
    <row r="242" s="575" customFormat="true" ht="15" customHeight="true" x14ac:dyDescent="0.2">
      <c r="A242" s="222"/>
      <c r="B242" s="192"/>
      <c r="C242" s="159"/>
      <c r="D242" s="161"/>
      <c r="E242" s="161"/>
      <c r="F242" s="161"/>
      <c r="G242" s="160"/>
      <c r="H242" s="158"/>
      <c r="I242" s="161"/>
      <c r="J242" s="161"/>
      <c r="K242" s="161"/>
      <c r="L242" s="157"/>
      <c r="M242" s="159"/>
      <c r="N242" s="161"/>
      <c r="O242" s="161"/>
      <c r="P242" s="161"/>
      <c r="Q242" s="160"/>
      <c r="R242" s="158"/>
      <c r="S242" s="161"/>
      <c r="T242" s="161"/>
      <c r="U242" s="161"/>
      <c r="V242" s="161"/>
      <c r="W242" s="161"/>
      <c r="X242" s="161"/>
      <c r="Y242" s="161"/>
      <c r="Z242" s="161"/>
      <c r="AA242" s="161"/>
      <c r="AB242" s="161"/>
      <c r="AC242" s="161"/>
      <c r="AD242" s="161"/>
      <c r="AE242" s="161"/>
      <c r="AF242" s="161"/>
      <c r="AG242" s="161"/>
      <c r="AH242" s="161"/>
      <c r="AI242" s="161"/>
      <c r="AJ242" s="161"/>
      <c r="AK242" s="161"/>
      <c r="AL242" s="161"/>
      <c r="AM242" s="157"/>
      <c r="AN242" s="918"/>
      <c r="AO242" s="918"/>
      <c r="AP242" s="918"/>
      <c r="AQ242" s="918"/>
      <c r="AR242" s="918"/>
      <c r="AS242" s="918"/>
      <c r="AT242" s="918"/>
      <c r="AU242" s="918"/>
      <c r="AV242" s="918"/>
      <c r="AW242" s="918"/>
      <c r="AX242" s="918"/>
      <c r="AY242" s="918"/>
      <c r="AZ242" s="403"/>
      <c r="BA242" s="679"/>
      <c r="BB242" s="678"/>
      <c r="BC242" s="507"/>
      <c r="BD242" s="492"/>
      <c r="BE242" s="492"/>
      <c r="BF242" s="492"/>
      <c r="BG242" s="511"/>
      <c r="BH242" s="507"/>
      <c r="BI242" s="492"/>
      <c r="BJ242" s="492"/>
      <c r="BK242" s="492"/>
      <c r="BL242" s="511"/>
      <c r="BM242" s="507"/>
      <c r="BN242" s="492"/>
      <c r="BO242" s="492"/>
      <c r="BP242" s="492"/>
      <c r="BQ242" s="511"/>
      <c r="BR242" s="507"/>
      <c r="BS242" s="492"/>
      <c r="BT242" s="492"/>
      <c r="BU242" s="492"/>
      <c r="BV242" s="492"/>
      <c r="BW242" s="492"/>
      <c r="BX242" s="492"/>
      <c r="BY242" s="493"/>
      <c r="BZ242" s="493"/>
      <c r="CA242" s="493"/>
      <c r="CB242" s="493"/>
      <c r="CC242" s="493"/>
      <c r="CD242" s="493"/>
      <c r="CE242" s="493"/>
      <c r="CF242" s="493"/>
      <c r="CG242" s="493"/>
      <c r="CH242" s="493"/>
      <c r="CI242" s="493"/>
      <c r="CJ242" s="493"/>
      <c r="CK242" s="493"/>
      <c r="CL242" s="493"/>
      <c r="CM242" s="493"/>
      <c r="CN242" s="67"/>
      <c r="CO242" s="67"/>
      <c r="CP242" s="67"/>
      <c r="CQ242" s="67"/>
      <c r="CR242" s="67"/>
      <c r="CS242" s="67"/>
      <c r="CT242" s="67"/>
      <c r="CU242" s="67"/>
      <c r="CV242" s="67"/>
      <c r="CW242" s="67"/>
      <c r="CX242" s="67"/>
      <c r="CY242" s="67"/>
      <c r="CZ242" s="67"/>
    </row>
    <row r="243" s="575" customFormat="true" ht="15" customHeight="true" x14ac:dyDescent="0.2">
      <c r="A243" s="222"/>
      <c r="B243" s="192"/>
      <c r="C243" s="159"/>
      <c r="D243" s="161"/>
      <c r="E243" s="161"/>
      <c r="F243" s="161"/>
      <c r="G243" s="160"/>
      <c r="H243" s="158"/>
      <c r="I243" s="161"/>
      <c r="J243" s="161"/>
      <c r="K243" s="161"/>
      <c r="L243" s="157"/>
      <c r="M243" s="159"/>
      <c r="N243" s="161"/>
      <c r="O243" s="161"/>
      <c r="P243" s="161"/>
      <c r="Q243" s="160"/>
      <c r="R243" s="158"/>
      <c r="S243" s="161"/>
      <c r="T243" s="161"/>
      <c r="U243" s="161"/>
      <c r="V243" s="161"/>
      <c r="W243" s="161"/>
      <c r="X243" s="161"/>
      <c r="Y243" s="161"/>
      <c r="Z243" s="161"/>
      <c r="AA243" s="161"/>
      <c r="AB243" s="161"/>
      <c r="AC243" s="161"/>
      <c r="AD243" s="161"/>
      <c r="AE243" s="161"/>
      <c r="AF243" s="161"/>
      <c r="AG243" s="161"/>
      <c r="AH243" s="161"/>
      <c r="AI243" s="161"/>
      <c r="AJ243" s="161"/>
      <c r="AK243" s="161"/>
      <c r="AL243" s="161"/>
      <c r="AM243" s="157"/>
      <c r="AN243" s="918"/>
      <c r="AO243" s="918"/>
      <c r="AP243" s="918"/>
      <c r="AQ243" s="918"/>
      <c r="AR243" s="918"/>
      <c r="AS243" s="918"/>
      <c r="AT243" s="918"/>
      <c r="AU243" s="918"/>
      <c r="AV243" s="918"/>
      <c r="AW243" s="918"/>
      <c r="AX243" s="918"/>
      <c r="AY243" s="918"/>
      <c r="AZ243" s="403"/>
      <c r="BA243" s="679"/>
      <c r="BB243" s="678"/>
      <c r="BC243" s="507"/>
      <c r="BD243" s="492"/>
      <c r="BE243" s="492"/>
      <c r="BF243" s="492"/>
      <c r="BG243" s="511"/>
      <c r="BH243" s="507"/>
      <c r="BI243" s="492"/>
      <c r="BJ243" s="492"/>
      <c r="BK243" s="492"/>
      <c r="BL243" s="511"/>
      <c r="BM243" s="507"/>
      <c r="BN243" s="492"/>
      <c r="BO243" s="492"/>
      <c r="BP243" s="492"/>
      <c r="BQ243" s="511"/>
      <c r="BR243" s="507"/>
      <c r="BS243" s="492"/>
      <c r="BT243" s="492"/>
      <c r="BU243" s="492"/>
      <c r="BV243" s="492"/>
      <c r="BW243" s="492"/>
      <c r="BX243" s="492"/>
      <c r="BY243" s="493"/>
      <c r="BZ243" s="493"/>
      <c r="CA243" s="493"/>
      <c r="CB243" s="493"/>
      <c r="CC243" s="493"/>
      <c r="CD243" s="493"/>
      <c r="CE243" s="493"/>
      <c r="CF243" s="493"/>
      <c r="CG243" s="493"/>
      <c r="CH243" s="493"/>
      <c r="CI243" s="493"/>
      <c r="CJ243" s="493"/>
      <c r="CK243" s="493"/>
      <c r="CL243" s="493"/>
      <c r="CM243" s="493"/>
      <c r="CN243" s="67"/>
      <c r="CO243" s="67"/>
      <c r="CP243" s="67"/>
      <c r="CQ243" s="67"/>
      <c r="CR243" s="67"/>
      <c r="CS243" s="67"/>
      <c r="CT243" s="67"/>
      <c r="CU243" s="67"/>
      <c r="CV243" s="67"/>
      <c r="CW243" s="67"/>
      <c r="CX243" s="67"/>
      <c r="CY243" s="67"/>
      <c r="CZ243" s="67"/>
    </row>
    <row r="244" s="575" customFormat="true" ht="15" customHeight="true" x14ac:dyDescent="0.2">
      <c r="A244" s="222"/>
      <c r="B244" s="192"/>
      <c r="C244" s="159"/>
      <c r="D244" s="161"/>
      <c r="E244" s="161"/>
      <c r="F244" s="161"/>
      <c r="G244" s="160"/>
      <c r="H244" s="158"/>
      <c r="I244" s="161"/>
      <c r="J244" s="161"/>
      <c r="K244" s="161"/>
      <c r="L244" s="157"/>
      <c r="M244" s="159"/>
      <c r="N244" s="161"/>
      <c r="O244" s="161"/>
      <c r="P244" s="161"/>
      <c r="Q244" s="160"/>
      <c r="R244" s="158"/>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57"/>
      <c r="AN244" s="918"/>
      <c r="AO244" s="918"/>
      <c r="AP244" s="918"/>
      <c r="AQ244" s="918"/>
      <c r="AR244" s="918"/>
      <c r="AS244" s="918"/>
      <c r="AT244" s="918"/>
      <c r="AU244" s="918"/>
      <c r="AV244" s="918"/>
      <c r="AW244" s="918"/>
      <c r="AX244" s="918"/>
      <c r="AY244" s="918"/>
      <c r="AZ244" s="403"/>
      <c r="BA244" s="679"/>
      <c r="BB244" s="678"/>
      <c r="BC244" s="507"/>
      <c r="BD244" s="492"/>
      <c r="BE244" s="492"/>
      <c r="BF244" s="492"/>
      <c r="BG244" s="511"/>
      <c r="BH244" s="507"/>
      <c r="BI244" s="492"/>
      <c r="BJ244" s="492"/>
      <c r="BK244" s="492"/>
      <c r="BL244" s="511"/>
      <c r="BM244" s="507"/>
      <c r="BN244" s="492"/>
      <c r="BO244" s="492"/>
      <c r="BP244" s="492"/>
      <c r="BQ244" s="511"/>
      <c r="BR244" s="507"/>
      <c r="BS244" s="492"/>
      <c r="BT244" s="492"/>
      <c r="BU244" s="492"/>
      <c r="BV244" s="492"/>
      <c r="BW244" s="492"/>
      <c r="BX244" s="492"/>
      <c r="BY244" s="493"/>
      <c r="BZ244" s="493"/>
      <c r="CA244" s="493"/>
      <c r="CB244" s="493"/>
      <c r="CC244" s="493"/>
      <c r="CD244" s="493"/>
      <c r="CE244" s="493"/>
      <c r="CF244" s="493"/>
      <c r="CG244" s="493"/>
      <c r="CH244" s="493"/>
      <c r="CI244" s="493"/>
      <c r="CJ244" s="493"/>
      <c r="CK244" s="493"/>
      <c r="CL244" s="493"/>
      <c r="CM244" s="493"/>
      <c r="CN244" s="67"/>
      <c r="CO244" s="67"/>
      <c r="CP244" s="67"/>
      <c r="CQ244" s="67"/>
      <c r="CR244" s="67"/>
      <c r="CS244" s="67"/>
      <c r="CT244" s="67"/>
      <c r="CU244" s="67"/>
      <c r="CV244" s="67"/>
      <c r="CW244" s="67"/>
      <c r="CX244" s="67"/>
      <c r="CY244" s="67"/>
      <c r="CZ244" s="67"/>
    </row>
    <row r="245" s="575" customFormat="true" ht="15" customHeight="true" x14ac:dyDescent="0.2">
      <c r="A245" s="222"/>
      <c r="B245" s="192"/>
      <c r="C245" s="159"/>
      <c r="D245" s="161"/>
      <c r="E245" s="161"/>
      <c r="F245" s="161"/>
      <c r="G245" s="160"/>
      <c r="H245" s="158"/>
      <c r="I245" s="161"/>
      <c r="J245" s="161"/>
      <c r="K245" s="161"/>
      <c r="L245" s="157"/>
      <c r="M245" s="159"/>
      <c r="N245" s="161"/>
      <c r="O245" s="161"/>
      <c r="P245" s="161"/>
      <c r="Q245" s="160"/>
      <c r="R245" s="158"/>
      <c r="S245" s="161"/>
      <c r="T245" s="161"/>
      <c r="U245" s="161"/>
      <c r="V245" s="161"/>
      <c r="W245" s="161"/>
      <c r="X245" s="161"/>
      <c r="Y245" s="161"/>
      <c r="Z245" s="161"/>
      <c r="AA245" s="161"/>
      <c r="AB245" s="161"/>
      <c r="AC245" s="161"/>
      <c r="AD245" s="161"/>
      <c r="AE245" s="161"/>
      <c r="AF245" s="161"/>
      <c r="AG245" s="161"/>
      <c r="AH245" s="161"/>
      <c r="AI245" s="161"/>
      <c r="AJ245" s="161"/>
      <c r="AK245" s="161"/>
      <c r="AL245" s="161"/>
      <c r="AM245" s="157"/>
      <c r="AN245" s="918"/>
      <c r="AO245" s="918"/>
      <c r="AP245" s="918"/>
      <c r="AQ245" s="918"/>
      <c r="AR245" s="918"/>
      <c r="AS245" s="918"/>
      <c r="AT245" s="918"/>
      <c r="AU245" s="918"/>
      <c r="AV245" s="918"/>
      <c r="AW245" s="918"/>
      <c r="AX245" s="918"/>
      <c r="AY245" s="918"/>
      <c r="AZ245" s="403"/>
      <c r="BA245" s="679"/>
      <c r="BB245" s="678"/>
      <c r="BC245" s="507"/>
      <c r="BD245" s="492"/>
      <c r="BE245" s="492"/>
      <c r="BF245" s="492"/>
      <c r="BG245" s="511"/>
      <c r="BH245" s="507"/>
      <c r="BI245" s="492"/>
      <c r="BJ245" s="492"/>
      <c r="BK245" s="492"/>
      <c r="BL245" s="511"/>
      <c r="BM245" s="507"/>
      <c r="BN245" s="492"/>
      <c r="BO245" s="492"/>
      <c r="BP245" s="492"/>
      <c r="BQ245" s="511"/>
      <c r="BR245" s="507"/>
      <c r="BS245" s="492"/>
      <c r="BT245" s="492"/>
      <c r="BU245" s="492"/>
      <c r="BV245" s="492"/>
      <c r="BW245" s="492"/>
      <c r="BX245" s="492"/>
      <c r="BY245" s="493"/>
      <c r="BZ245" s="493"/>
      <c r="CA245" s="493"/>
      <c r="CB245" s="493"/>
      <c r="CC245" s="493"/>
      <c r="CD245" s="493"/>
      <c r="CE245" s="493"/>
      <c r="CF245" s="493"/>
      <c r="CG245" s="493"/>
      <c r="CH245" s="493"/>
      <c r="CI245" s="493"/>
      <c r="CJ245" s="493"/>
      <c r="CK245" s="493"/>
      <c r="CL245" s="493"/>
      <c r="CM245" s="493"/>
      <c r="CN245" s="67"/>
      <c r="CO245" s="67"/>
      <c r="CP245" s="67"/>
      <c r="CQ245" s="67"/>
      <c r="CR245" s="67"/>
      <c r="CS245" s="67"/>
      <c r="CT245" s="67"/>
      <c r="CU245" s="67"/>
      <c r="CV245" s="67"/>
      <c r="CW245" s="67"/>
      <c r="CX245" s="67"/>
      <c r="CY245" s="67"/>
      <c r="CZ245" s="67"/>
    </row>
    <row r="246" s="575" customFormat="true" ht="15" customHeight="true" x14ac:dyDescent="0.2">
      <c r="A246" s="222"/>
      <c r="B246" s="192"/>
      <c r="C246" s="159"/>
      <c r="D246" s="161"/>
      <c r="E246" s="161"/>
      <c r="F246" s="161"/>
      <c r="G246" s="160"/>
      <c r="H246" s="158"/>
      <c r="I246" s="161"/>
      <c r="J246" s="161"/>
      <c r="K246" s="161"/>
      <c r="L246" s="157"/>
      <c r="M246" s="159"/>
      <c r="N246" s="161"/>
      <c r="O246" s="161"/>
      <c r="P246" s="161"/>
      <c r="Q246" s="160"/>
      <c r="R246" s="158"/>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57"/>
      <c r="AN246" s="918"/>
      <c r="AO246" s="918"/>
      <c r="AP246" s="918"/>
      <c r="AQ246" s="918"/>
      <c r="AR246" s="918"/>
      <c r="AS246" s="918"/>
      <c r="AT246" s="918"/>
      <c r="AU246" s="918"/>
      <c r="AV246" s="918"/>
      <c r="AW246" s="918"/>
      <c r="AX246" s="918"/>
      <c r="AY246" s="918"/>
      <c r="AZ246" s="403"/>
      <c r="BA246" s="679"/>
      <c r="BB246" s="678"/>
      <c r="BC246" s="507"/>
      <c r="BD246" s="492"/>
      <c r="BE246" s="492"/>
      <c r="BF246" s="492"/>
      <c r="BG246" s="511"/>
      <c r="BH246" s="507"/>
      <c r="BI246" s="492"/>
      <c r="BJ246" s="492"/>
      <c r="BK246" s="492"/>
      <c r="BL246" s="511"/>
      <c r="BM246" s="507"/>
      <c r="BN246" s="492"/>
      <c r="BO246" s="492"/>
      <c r="BP246" s="492"/>
      <c r="BQ246" s="511"/>
      <c r="BR246" s="507"/>
      <c r="BS246" s="492"/>
      <c r="BT246" s="492"/>
      <c r="BU246" s="492"/>
      <c r="BV246" s="492"/>
      <c r="BW246" s="492"/>
      <c r="BX246" s="492"/>
      <c r="BY246" s="493"/>
      <c r="BZ246" s="493"/>
      <c r="CA246" s="493"/>
      <c r="CB246" s="493"/>
      <c r="CC246" s="493"/>
      <c r="CD246" s="493"/>
      <c r="CE246" s="493"/>
      <c r="CF246" s="493"/>
      <c r="CG246" s="493"/>
      <c r="CH246" s="493"/>
      <c r="CI246" s="493"/>
      <c r="CJ246" s="493"/>
      <c r="CK246" s="493"/>
      <c r="CL246" s="493"/>
      <c r="CM246" s="493"/>
      <c r="CN246" s="67"/>
      <c r="CO246" s="67"/>
      <c r="CP246" s="67"/>
      <c r="CQ246" s="67"/>
      <c r="CR246" s="67"/>
      <c r="CS246" s="67"/>
      <c r="CT246" s="67"/>
      <c r="CU246" s="67"/>
      <c r="CV246" s="67"/>
      <c r="CW246" s="67"/>
      <c r="CX246" s="67"/>
      <c r="CY246" s="67"/>
      <c r="CZ246" s="67"/>
    </row>
    <row r="247" s="575" customFormat="true" ht="15" customHeight="true" x14ac:dyDescent="0.2">
      <c r="A247" s="222"/>
      <c r="B247" s="192"/>
      <c r="C247" s="159"/>
      <c r="D247" s="161"/>
      <c r="E247" s="161"/>
      <c r="F247" s="161"/>
      <c r="G247" s="160"/>
      <c r="H247" s="158"/>
      <c r="I247" s="161"/>
      <c r="J247" s="161"/>
      <c r="K247" s="161"/>
      <c r="L247" s="157"/>
      <c r="M247" s="159"/>
      <c r="N247" s="161"/>
      <c r="O247" s="161"/>
      <c r="P247" s="161"/>
      <c r="Q247" s="160"/>
      <c r="R247" s="158"/>
      <c r="S247" s="161"/>
      <c r="T247" s="161"/>
      <c r="U247" s="161"/>
      <c r="V247" s="161"/>
      <c r="W247" s="161"/>
      <c r="X247" s="161"/>
      <c r="Y247" s="161"/>
      <c r="Z247" s="161"/>
      <c r="AA247" s="161"/>
      <c r="AB247" s="161"/>
      <c r="AC247" s="161"/>
      <c r="AD247" s="161"/>
      <c r="AE247" s="161"/>
      <c r="AF247" s="161"/>
      <c r="AG247" s="161"/>
      <c r="AH247" s="161"/>
      <c r="AI247" s="161"/>
      <c r="AJ247" s="161"/>
      <c r="AK247" s="161"/>
      <c r="AL247" s="161"/>
      <c r="AM247" s="157"/>
      <c r="AN247" s="918"/>
      <c r="AO247" s="918"/>
      <c r="AP247" s="918"/>
      <c r="AQ247" s="918"/>
      <c r="AR247" s="918"/>
      <c r="AS247" s="918"/>
      <c r="AT247" s="918"/>
      <c r="AU247" s="918"/>
      <c r="AV247" s="918"/>
      <c r="AW247" s="918"/>
      <c r="AX247" s="918"/>
      <c r="AY247" s="918"/>
      <c r="AZ247" s="403"/>
      <c r="BA247" s="679"/>
      <c r="BB247" s="678"/>
      <c r="BC247" s="507"/>
      <c r="BD247" s="492"/>
      <c r="BE247" s="492"/>
      <c r="BF247" s="492"/>
      <c r="BG247" s="511"/>
      <c r="BH247" s="507"/>
      <c r="BI247" s="492"/>
      <c r="BJ247" s="492"/>
      <c r="BK247" s="492"/>
      <c r="BL247" s="511"/>
      <c r="BM247" s="507"/>
      <c r="BN247" s="492"/>
      <c r="BO247" s="492"/>
      <c r="BP247" s="492"/>
      <c r="BQ247" s="511"/>
      <c r="BR247" s="507"/>
      <c r="BS247" s="492"/>
      <c r="BT247" s="492"/>
      <c r="BU247" s="492"/>
      <c r="BV247" s="492"/>
      <c r="BW247" s="492"/>
      <c r="BX247" s="492"/>
      <c r="BY247" s="493"/>
      <c r="BZ247" s="493"/>
      <c r="CA247" s="493"/>
      <c r="CB247" s="493"/>
      <c r="CC247" s="493"/>
      <c r="CD247" s="493"/>
      <c r="CE247" s="493"/>
      <c r="CF247" s="493"/>
      <c r="CG247" s="493"/>
      <c r="CH247" s="493"/>
      <c r="CI247" s="493"/>
      <c r="CJ247" s="493"/>
      <c r="CK247" s="493"/>
      <c r="CL247" s="493"/>
      <c r="CM247" s="493"/>
      <c r="CN247" s="67"/>
      <c r="CO247" s="67"/>
      <c r="CP247" s="67"/>
      <c r="CQ247" s="67"/>
      <c r="CR247" s="67"/>
      <c r="CS247" s="67"/>
      <c r="CT247" s="67"/>
      <c r="CU247" s="67"/>
      <c r="CV247" s="67"/>
      <c r="CW247" s="67"/>
      <c r="CX247" s="67"/>
      <c r="CY247" s="67"/>
      <c r="CZ247" s="67"/>
    </row>
    <row r="248" s="575" customFormat="true" ht="15" customHeight="true" x14ac:dyDescent="0.2">
      <c r="A248" s="131"/>
      <c r="B248" s="184"/>
      <c r="C248" s="137"/>
      <c r="D248" s="146"/>
      <c r="E248" s="146"/>
      <c r="F248" s="146"/>
      <c r="G248" s="145"/>
      <c r="H248" s="136"/>
      <c r="I248" s="146"/>
      <c r="J248" s="146"/>
      <c r="K248" s="146"/>
      <c r="L248" s="135"/>
      <c r="M248" s="137"/>
      <c r="N248" s="146"/>
      <c r="O248" s="146"/>
      <c r="P248" s="146"/>
      <c r="Q248" s="145"/>
      <c r="R248" s="136"/>
      <c r="S248" s="146"/>
      <c r="T248" s="146"/>
      <c r="U248" s="146"/>
      <c r="V248" s="146"/>
      <c r="W248" s="146"/>
      <c r="X248" s="146"/>
      <c r="Y248" s="146"/>
      <c r="Z248" s="146"/>
      <c r="AA248" s="146"/>
      <c r="AB248" s="146"/>
      <c r="AC248" s="146"/>
      <c r="AD248" s="146"/>
      <c r="AE248" s="146"/>
      <c r="AF248" s="146"/>
      <c r="AG248" s="146"/>
      <c r="AH248" s="146"/>
      <c r="AI248" s="146"/>
      <c r="AJ248" s="146"/>
      <c r="AK248" s="146"/>
      <c r="AL248" s="146"/>
      <c r="AM248" s="135"/>
      <c r="AN248" s="918"/>
      <c r="AO248" s="918"/>
      <c r="AP248" s="918"/>
      <c r="AQ248" s="918"/>
      <c r="AR248" s="918"/>
      <c r="AS248" s="918"/>
      <c r="AT248" s="918"/>
      <c r="AU248" s="918"/>
      <c r="AV248" s="918"/>
      <c r="AW248" s="918"/>
      <c r="AX248" s="918"/>
      <c r="AY248" s="918"/>
      <c r="AZ248" s="403"/>
      <c r="BA248" s="679"/>
      <c r="BB248" s="678"/>
      <c r="BC248" s="510"/>
      <c r="BD248" s="509"/>
      <c r="BE248" s="509"/>
      <c r="BF248" s="509"/>
      <c r="BG248" s="513"/>
      <c r="BH248" s="510"/>
      <c r="BI248" s="509"/>
      <c r="BJ248" s="509"/>
      <c r="BK248" s="509"/>
      <c r="BL248" s="513"/>
      <c r="BM248" s="510"/>
      <c r="BN248" s="509"/>
      <c r="BO248" s="509"/>
      <c r="BP248" s="509"/>
      <c r="BQ248" s="513"/>
      <c r="BR248" s="510"/>
      <c r="BS248" s="509"/>
      <c r="BT248" s="509"/>
      <c r="BU248" s="509"/>
      <c r="BV248" s="509"/>
      <c r="BW248" s="509"/>
      <c r="BX248" s="509"/>
      <c r="BY248" s="512"/>
      <c r="BZ248" s="512"/>
      <c r="CA248" s="512"/>
      <c r="CB248" s="512"/>
      <c r="CC248" s="512"/>
      <c r="CD248" s="512"/>
      <c r="CE248" s="512"/>
      <c r="CF248" s="512"/>
      <c r="CG248" s="512"/>
      <c r="CH248" s="512"/>
      <c r="CI248" s="512"/>
      <c r="CJ248" s="512"/>
      <c r="CK248" s="512"/>
      <c r="CL248" s="512"/>
      <c r="CM248" s="512"/>
      <c r="CN248" s="67"/>
      <c r="CO248" s="67"/>
      <c r="CP248" s="67"/>
      <c r="CQ248" s="67"/>
      <c r="CR248" s="67"/>
      <c r="CS248" s="67"/>
      <c r="CT248" s="67"/>
      <c r="CU248" s="67"/>
      <c r="CV248" s="67"/>
      <c r="CW248" s="67"/>
      <c r="CX248" s="67"/>
      <c r="CY248" s="67"/>
      <c r="CZ248" s="67"/>
    </row>
    <row r="249" s="575" customFormat="true" ht="250.15" customHeight="true" x14ac:dyDescent="0.2">
      <c r="B249" s="594"/>
      <c r="AN249" s="403"/>
      <c r="AO249" s="403"/>
      <c r="AP249" s="403"/>
      <c r="AQ249" s="403"/>
      <c r="AR249" s="403"/>
      <c r="AS249" s="403"/>
      <c r="AT249" s="403"/>
      <c r="AU249" s="403"/>
      <c r="AV249" s="403"/>
      <c r="AW249" s="403"/>
      <c r="AX249" s="403"/>
      <c r="AY249" s="403"/>
      <c r="AZ249" s="403"/>
      <c r="BA249" s="367"/>
      <c r="BB249" s="365"/>
      <c r="BC249" s="365"/>
      <c r="BD249" s="365"/>
      <c r="BE249" s="365"/>
      <c r="BF249" s="365"/>
      <c r="BG249" s="365"/>
      <c r="BH249" s="365"/>
      <c r="BI249" s="365"/>
      <c r="BJ249" s="365"/>
      <c r="BK249" s="365"/>
      <c r="BL249" s="365"/>
      <c r="BM249" s="365"/>
      <c r="BN249" s="365"/>
      <c r="BO249" s="365"/>
      <c r="BP249" s="365"/>
      <c r="BQ249" s="365"/>
      <c r="BR249" s="365"/>
      <c r="BS249" s="365"/>
      <c r="BT249" s="365"/>
      <c r="BU249" s="365"/>
      <c r="BV249" s="365"/>
      <c r="BW249" s="365"/>
      <c r="BX249" s="365"/>
      <c r="BY249" s="367"/>
      <c r="BZ249" s="402"/>
      <c r="CA249" s="402"/>
      <c r="CB249" s="402"/>
      <c r="CC249" s="402"/>
      <c r="CD249" s="402"/>
      <c r="CE249" s="402"/>
      <c r="CF249" s="402"/>
      <c r="CG249" s="402"/>
      <c r="CH249" s="402"/>
      <c r="CI249" s="402"/>
      <c r="CJ249" s="402"/>
      <c r="CK249" s="402"/>
      <c r="CL249" s="402"/>
      <c r="CM249" s="402"/>
      <c r="CN249" s="402"/>
      <c r="CO249" s="402"/>
      <c r="CP249" s="402"/>
      <c r="CQ249" s="402"/>
      <c r="CR249" s="402"/>
      <c r="CS249" s="402"/>
      <c r="CT249" s="402"/>
      <c r="CU249" s="402"/>
      <c r="CV249" s="402"/>
      <c r="CW249" s="402"/>
      <c r="CX249" s="402"/>
      <c r="CY249" s="402"/>
      <c r="CZ249" s="402"/>
    </row>
    <row r="250" s="405" customFormat="true" ht="19.15" customHeight="true" x14ac:dyDescent="0.2">
      <c r="B250" s="572"/>
      <c r="AN250" s="398"/>
      <c r="AO250" s="398"/>
      <c r="AP250" s="398"/>
      <c r="AQ250" s="398"/>
      <c r="AR250" s="398"/>
      <c r="AS250" s="398"/>
      <c r="AT250" s="398"/>
      <c r="AU250" s="398"/>
      <c r="AV250" s="398"/>
      <c r="AW250" s="398"/>
      <c r="AX250" s="398"/>
      <c r="AY250" s="398"/>
      <c r="AZ250" s="398"/>
      <c r="BA250" s="570"/>
      <c r="BB250" s="426"/>
      <c r="BC250" s="570"/>
      <c r="BD250" s="570"/>
      <c r="BE250" s="570"/>
      <c r="BF250" s="570"/>
      <c r="BG250" s="570"/>
      <c r="BH250" s="570"/>
      <c r="BI250" s="570"/>
      <c r="BJ250" s="570"/>
      <c r="BK250" s="570"/>
      <c r="BL250" s="570"/>
      <c r="BM250" s="570"/>
      <c r="BN250" s="570"/>
      <c r="BO250" s="570"/>
      <c r="BP250" s="570"/>
      <c r="BQ250" s="570"/>
      <c r="BR250" s="570"/>
      <c r="BS250" s="570"/>
      <c r="BT250" s="570"/>
      <c r="BU250" s="570"/>
      <c r="BV250" s="570"/>
      <c r="BW250" s="570"/>
      <c r="BX250" s="570"/>
      <c r="BY250" s="570"/>
      <c r="BZ250" s="398"/>
      <c r="CA250" s="398"/>
      <c r="CB250" s="398"/>
      <c r="CC250" s="398"/>
      <c r="CD250" s="398"/>
      <c r="CE250" s="398"/>
      <c r="CF250" s="398"/>
      <c r="CG250" s="398"/>
      <c r="CH250" s="398"/>
      <c r="CI250" s="398"/>
      <c r="CJ250" s="398"/>
      <c r="CK250" s="398"/>
      <c r="CL250" s="398"/>
      <c r="CM250" s="398"/>
      <c r="CN250" s="398"/>
      <c r="CO250" s="398"/>
      <c r="CP250" s="398"/>
      <c r="CQ250" s="398"/>
      <c r="CR250" s="398"/>
      <c r="CS250" s="398"/>
      <c r="CT250" s="398"/>
      <c r="CU250" s="398"/>
      <c r="CV250" s="398"/>
      <c r="CW250" s="398"/>
      <c r="CX250" s="398"/>
      <c r="CY250" s="398"/>
      <c r="CZ250" s="398"/>
    </row>
    <row r="251" s="405" customFormat="true" ht="15" customHeight="true" x14ac:dyDescent="0.2">
      <c r="B251" s="572"/>
      <c r="AN251" s="398"/>
      <c r="AO251" s="398"/>
      <c r="AP251" s="398"/>
      <c r="AQ251" s="398"/>
      <c r="AR251" s="398"/>
      <c r="AS251" s="398"/>
      <c r="AT251" s="398"/>
      <c r="AU251" s="398"/>
      <c r="AV251" s="398"/>
      <c r="AW251" s="398"/>
      <c r="AX251" s="398"/>
      <c r="AY251" s="398"/>
      <c r="AZ251" s="398"/>
      <c r="BA251" s="570"/>
      <c r="BB251" s="426"/>
      <c r="BC251" s="570"/>
      <c r="BD251" s="570"/>
      <c r="BE251" s="570"/>
      <c r="BF251" s="570"/>
      <c r="BG251" s="570"/>
      <c r="BH251" s="570"/>
      <c r="BI251" s="570"/>
      <c r="BJ251" s="570"/>
      <c r="BK251" s="570"/>
      <c r="BL251" s="570"/>
      <c r="BM251" s="570"/>
      <c r="BN251" s="570"/>
      <c r="BO251" s="570"/>
      <c r="BP251" s="570"/>
      <c r="BQ251" s="570"/>
      <c r="BR251" s="570"/>
      <c r="BS251" s="570"/>
      <c r="BT251" s="570"/>
      <c r="BU251" s="570"/>
      <c r="BV251" s="570"/>
      <c r="BW251" s="570"/>
      <c r="BX251" s="570"/>
      <c r="BY251" s="570"/>
      <c r="BZ251" s="398"/>
      <c r="CA251" s="398"/>
      <c r="CB251" s="398"/>
      <c r="CC251" s="398"/>
      <c r="CD251" s="398"/>
      <c r="CE251" s="398"/>
      <c r="CF251" s="398"/>
      <c r="CG251" s="398"/>
      <c r="CH251" s="398"/>
      <c r="CI251" s="398"/>
      <c r="CJ251" s="398"/>
      <c r="CK251" s="398"/>
      <c r="CL251" s="398"/>
      <c r="CM251" s="398"/>
      <c r="CN251" s="398"/>
      <c r="CO251" s="398"/>
      <c r="CP251" s="398"/>
      <c r="CQ251" s="398"/>
      <c r="CR251" s="398"/>
      <c r="CS251" s="398"/>
      <c r="CT251" s="398"/>
      <c r="CU251" s="398"/>
      <c r="CV251" s="398"/>
      <c r="CW251" s="398"/>
      <c r="CX251" s="398"/>
      <c r="CY251" s="398"/>
      <c r="CZ251" s="398"/>
    </row>
    <row r="252" s="405" customFormat="true" ht="15" customHeight="true" x14ac:dyDescent="0.2">
      <c r="B252" s="572"/>
      <c r="AN252" s="398"/>
      <c r="AO252" s="398"/>
      <c r="AP252" s="398"/>
      <c r="AQ252" s="398"/>
      <c r="AR252" s="398"/>
      <c r="AS252" s="398"/>
      <c r="AT252" s="398"/>
      <c r="AU252" s="398"/>
      <c r="AV252" s="398"/>
      <c r="AW252" s="398"/>
      <c r="AX252" s="398"/>
      <c r="AY252" s="398"/>
      <c r="AZ252" s="398"/>
      <c r="BA252" s="570"/>
      <c r="BB252" s="426"/>
      <c r="BC252" s="570"/>
      <c r="BD252" s="570"/>
      <c r="BE252" s="570"/>
      <c r="BF252" s="570"/>
      <c r="BG252" s="570"/>
      <c r="BH252" s="570"/>
      <c r="BI252" s="570"/>
      <c r="BJ252" s="570"/>
      <c r="BK252" s="570"/>
      <c r="BL252" s="570"/>
      <c r="BM252" s="570"/>
      <c r="BN252" s="570"/>
      <c r="BO252" s="570"/>
      <c r="BP252" s="570"/>
      <c r="BQ252" s="570"/>
      <c r="BR252" s="570"/>
      <c r="BS252" s="570"/>
      <c r="BT252" s="570"/>
      <c r="BU252" s="570"/>
      <c r="BV252" s="570"/>
      <c r="BW252" s="570"/>
      <c r="BX252" s="570"/>
      <c r="BY252" s="570"/>
      <c r="BZ252" s="398"/>
      <c r="CA252" s="398"/>
      <c r="CB252" s="398"/>
      <c r="CC252" s="398"/>
      <c r="CD252" s="398"/>
      <c r="CE252" s="398"/>
      <c r="CF252" s="398"/>
      <c r="CG252" s="398"/>
      <c r="CH252" s="398"/>
      <c r="CI252" s="398"/>
      <c r="CJ252" s="398"/>
      <c r="CK252" s="398"/>
      <c r="CL252" s="398"/>
      <c r="CM252" s="398"/>
      <c r="CN252" s="398"/>
      <c r="CO252" s="398"/>
      <c r="CP252" s="398"/>
      <c r="CQ252" s="398"/>
      <c r="CR252" s="398"/>
      <c r="CS252" s="398"/>
      <c r="CT252" s="398"/>
      <c r="CU252" s="398"/>
      <c r="CV252" s="398"/>
      <c r="CW252" s="398"/>
      <c r="CX252" s="398"/>
      <c r="CY252" s="398"/>
      <c r="CZ252" s="398"/>
    </row>
    <row r="253" s="405" customFormat="true" ht="15" customHeight="true" x14ac:dyDescent="0.2">
      <c r="B253" s="572"/>
      <c r="AN253" s="398"/>
      <c r="AO253" s="398"/>
      <c r="AP253" s="398"/>
      <c r="AQ253" s="398"/>
      <c r="AR253" s="398"/>
      <c r="AS253" s="398"/>
      <c r="AT253" s="398"/>
      <c r="AU253" s="398"/>
      <c r="AV253" s="398"/>
      <c r="AW253" s="398"/>
      <c r="AX253" s="398"/>
      <c r="AY253" s="398"/>
      <c r="AZ253" s="398"/>
      <c r="BA253" s="570"/>
      <c r="BB253" s="426"/>
      <c r="BC253" s="570"/>
      <c r="BD253" s="570"/>
      <c r="BE253" s="570"/>
      <c r="BF253" s="570"/>
      <c r="BG253" s="570"/>
      <c r="BH253" s="570"/>
      <c r="BI253" s="570"/>
      <c r="BJ253" s="570"/>
      <c r="BK253" s="570"/>
      <c r="BL253" s="570"/>
      <c r="BM253" s="570"/>
      <c r="BN253" s="570"/>
      <c r="BO253" s="570"/>
      <c r="BP253" s="570"/>
      <c r="BQ253" s="570"/>
      <c r="BR253" s="570"/>
      <c r="BS253" s="570"/>
      <c r="BT253" s="570"/>
      <c r="BU253" s="570"/>
      <c r="BV253" s="570"/>
      <c r="BW253" s="570"/>
      <c r="BX253" s="570"/>
      <c r="BY253" s="570"/>
      <c r="BZ253" s="398"/>
      <c r="CA253" s="398"/>
      <c r="CB253" s="398"/>
      <c r="CC253" s="398"/>
      <c r="CD253" s="398"/>
      <c r="CE253" s="398"/>
      <c r="CF253" s="398"/>
      <c r="CG253" s="398"/>
      <c r="CH253" s="398"/>
      <c r="CI253" s="398"/>
      <c r="CJ253" s="398"/>
      <c r="CK253" s="398"/>
      <c r="CL253" s="398"/>
      <c r="CM253" s="398"/>
      <c r="CN253" s="398"/>
      <c r="CO253" s="398"/>
      <c r="CP253" s="398"/>
      <c r="CQ253" s="398"/>
      <c r="CR253" s="398"/>
      <c r="CS253" s="398"/>
      <c r="CT253" s="398"/>
      <c r="CU253" s="398"/>
      <c r="CV253" s="398"/>
      <c r="CW253" s="398"/>
      <c r="CX253" s="398"/>
      <c r="CY253" s="398"/>
      <c r="CZ253" s="398"/>
    </row>
    <row r="254" s="405" customFormat="true" ht="15" customHeight="true" x14ac:dyDescent="0.2">
      <c r="B254" s="572"/>
      <c r="AN254" s="398"/>
      <c r="AO254" s="398"/>
      <c r="AP254" s="398"/>
      <c r="AQ254" s="398"/>
      <c r="AR254" s="398"/>
      <c r="AS254" s="398"/>
      <c r="AT254" s="398"/>
      <c r="AU254" s="398"/>
      <c r="AV254" s="398"/>
      <c r="AW254" s="398"/>
      <c r="AX254" s="398"/>
      <c r="AY254" s="398"/>
      <c r="AZ254" s="398"/>
      <c r="BA254" s="570"/>
      <c r="BB254" s="426"/>
      <c r="BC254" s="570"/>
      <c r="BD254" s="570"/>
      <c r="BE254" s="570"/>
      <c r="BF254" s="570"/>
      <c r="BG254" s="570"/>
      <c r="BH254" s="570"/>
      <c r="BI254" s="570"/>
      <c r="BJ254" s="570"/>
      <c r="BK254" s="570"/>
      <c r="BL254" s="570"/>
      <c r="BM254" s="570"/>
      <c r="BN254" s="570"/>
      <c r="BO254" s="570"/>
      <c r="BP254" s="570"/>
      <c r="BQ254" s="570"/>
      <c r="BR254" s="570"/>
      <c r="BS254" s="570"/>
      <c r="BT254" s="570"/>
      <c r="BU254" s="570"/>
      <c r="BV254" s="570"/>
      <c r="BW254" s="570"/>
      <c r="BX254" s="570"/>
      <c r="BY254" s="570"/>
      <c r="BZ254" s="398"/>
      <c r="CA254" s="398"/>
      <c r="CB254" s="398"/>
      <c r="CC254" s="398"/>
      <c r="CD254" s="398"/>
      <c r="CE254" s="398"/>
      <c r="CF254" s="398"/>
      <c r="CG254" s="398"/>
      <c r="CH254" s="398"/>
      <c r="CI254" s="398"/>
      <c r="CJ254" s="398"/>
      <c r="CK254" s="398"/>
      <c r="CL254" s="398"/>
      <c r="CM254" s="398"/>
      <c r="CN254" s="398"/>
      <c r="CO254" s="398"/>
      <c r="CP254" s="398"/>
      <c r="CQ254" s="398"/>
      <c r="CR254" s="398"/>
      <c r="CS254" s="398"/>
      <c r="CT254" s="398"/>
      <c r="CU254" s="398"/>
      <c r="CV254" s="398"/>
      <c r="CW254" s="398"/>
      <c r="CX254" s="398"/>
      <c r="CY254" s="398"/>
      <c r="CZ254" s="398"/>
    </row>
    <row r="255" s="405" customFormat="true" ht="15" customHeight="true" x14ac:dyDescent="0.2">
      <c r="B255" s="572"/>
      <c r="AN255" s="398"/>
      <c r="AO255" s="398"/>
      <c r="AP255" s="398"/>
      <c r="AQ255" s="398"/>
      <c r="AR255" s="398"/>
      <c r="AS255" s="398"/>
      <c r="AT255" s="398"/>
      <c r="AU255" s="398"/>
      <c r="AV255" s="398"/>
      <c r="AW255" s="398"/>
      <c r="AX255" s="398"/>
      <c r="AY255" s="398"/>
      <c r="AZ255" s="398"/>
      <c r="BA255" s="570"/>
      <c r="BB255" s="426"/>
      <c r="BC255" s="570"/>
      <c r="BD255" s="570"/>
      <c r="BE255" s="570"/>
      <c r="BF255" s="570"/>
      <c r="BG255" s="570"/>
      <c r="BH255" s="570"/>
      <c r="BI255" s="570"/>
      <c r="BJ255" s="570"/>
      <c r="BK255" s="570"/>
      <c r="BL255" s="570"/>
      <c r="BM255" s="570"/>
      <c r="BN255" s="570"/>
      <c r="BO255" s="570"/>
      <c r="BP255" s="570"/>
      <c r="BQ255" s="570"/>
      <c r="BR255" s="570"/>
      <c r="BS255" s="570"/>
      <c r="BT255" s="570"/>
      <c r="BU255" s="570"/>
      <c r="BV255" s="570"/>
      <c r="BW255" s="570"/>
      <c r="BX255" s="570"/>
      <c r="BY255" s="570"/>
      <c r="BZ255" s="398"/>
      <c r="CA255" s="398"/>
      <c r="CB255" s="398"/>
      <c r="CC255" s="398"/>
      <c r="CD255" s="398"/>
      <c r="CE255" s="398"/>
      <c r="CF255" s="398"/>
      <c r="CG255" s="398"/>
      <c r="CH255" s="398"/>
      <c r="CI255" s="398"/>
      <c r="CJ255" s="398"/>
      <c r="CK255" s="398"/>
      <c r="CL255" s="398"/>
      <c r="CM255" s="398"/>
      <c r="CN255" s="398"/>
      <c r="CO255" s="398"/>
      <c r="CP255" s="398"/>
      <c r="CQ255" s="398"/>
      <c r="CR255" s="398"/>
      <c r="CS255" s="398"/>
      <c r="CT255" s="398"/>
      <c r="CU255" s="398"/>
      <c r="CV255" s="398"/>
      <c r="CW255" s="398"/>
      <c r="CX255" s="398"/>
      <c r="CY255" s="398"/>
      <c r="CZ255" s="398"/>
    </row>
    <row r="256" s="405" customFormat="true" ht="15" customHeight="true" x14ac:dyDescent="0.2">
      <c r="B256" s="572"/>
      <c r="AN256" s="398"/>
      <c r="AO256" s="398"/>
      <c r="AP256" s="398"/>
      <c r="AQ256" s="398"/>
      <c r="AR256" s="398"/>
      <c r="AS256" s="398"/>
      <c r="AT256" s="398"/>
      <c r="AU256" s="398"/>
      <c r="AV256" s="398"/>
      <c r="AW256" s="398"/>
      <c r="AX256" s="398"/>
      <c r="AY256" s="398"/>
      <c r="AZ256" s="398"/>
      <c r="BA256" s="570"/>
      <c r="BB256" s="426"/>
      <c r="BC256" s="570"/>
      <c r="BD256" s="570"/>
      <c r="BE256" s="570"/>
      <c r="BF256" s="570"/>
      <c r="BG256" s="570"/>
      <c r="BH256" s="570"/>
      <c r="BI256" s="570"/>
      <c r="BJ256" s="570"/>
      <c r="BK256" s="570"/>
      <c r="BL256" s="570"/>
      <c r="BM256" s="570"/>
      <c r="BN256" s="570"/>
      <c r="BO256" s="570"/>
      <c r="BP256" s="570"/>
      <c r="BQ256" s="570"/>
      <c r="BR256" s="570"/>
      <c r="BS256" s="570"/>
      <c r="BT256" s="570"/>
      <c r="BU256" s="570"/>
      <c r="BV256" s="570"/>
      <c r="BW256" s="570"/>
      <c r="BX256" s="570"/>
      <c r="BY256" s="570"/>
      <c r="BZ256" s="398"/>
      <c r="CA256" s="398"/>
      <c r="CB256" s="398"/>
      <c r="CC256" s="398"/>
      <c r="CD256" s="398"/>
      <c r="CE256" s="398"/>
      <c r="CF256" s="398"/>
      <c r="CG256" s="398"/>
      <c r="CH256" s="398"/>
      <c r="CI256" s="398"/>
      <c r="CJ256" s="398"/>
      <c r="CK256" s="398"/>
      <c r="CL256" s="398"/>
      <c r="CM256" s="398"/>
      <c r="CN256" s="398"/>
      <c r="CO256" s="398"/>
      <c r="CP256" s="398"/>
      <c r="CQ256" s="398"/>
      <c r="CR256" s="398"/>
      <c r="CS256" s="398"/>
      <c r="CT256" s="398"/>
      <c r="CU256" s="398"/>
      <c r="CV256" s="398"/>
      <c r="CW256" s="398"/>
      <c r="CX256" s="398"/>
      <c r="CY256" s="398"/>
      <c r="CZ256" s="398"/>
    </row>
    <row r="257" s="405" customFormat="true" ht="18" customHeight="true" x14ac:dyDescent="0.2">
      <c r="B257" s="572"/>
      <c r="AN257" s="398"/>
      <c r="AO257" s="398"/>
      <c r="AP257" s="398"/>
      <c r="AQ257" s="398"/>
      <c r="AR257" s="398"/>
      <c r="AS257" s="398"/>
      <c r="AT257" s="398"/>
      <c r="AU257" s="398"/>
      <c r="AV257" s="398"/>
      <c r="AW257" s="398"/>
      <c r="AX257" s="398"/>
      <c r="AY257" s="398"/>
      <c r="AZ257" s="398"/>
      <c r="BA257" s="570"/>
      <c r="BB257" s="426"/>
      <c r="BC257" s="570"/>
      <c r="BD257" s="570"/>
      <c r="BE257" s="570"/>
      <c r="BF257" s="570"/>
      <c r="BG257" s="570"/>
      <c r="BH257" s="570"/>
      <c r="BI257" s="570"/>
      <c r="BJ257" s="570"/>
      <c r="BK257" s="570"/>
      <c r="BL257" s="570"/>
      <c r="BM257" s="570"/>
      <c r="BN257" s="570"/>
      <c r="BO257" s="570"/>
      <c r="BP257" s="570"/>
      <c r="BQ257" s="570"/>
      <c r="BR257" s="570"/>
      <c r="BS257" s="570"/>
      <c r="BT257" s="570"/>
      <c r="BU257" s="570"/>
      <c r="BV257" s="570"/>
      <c r="BW257" s="570"/>
      <c r="BX257" s="570"/>
      <c r="BY257" s="570"/>
      <c r="BZ257" s="398"/>
      <c r="CA257" s="398"/>
      <c r="CB257" s="398"/>
      <c r="CC257" s="398"/>
      <c r="CD257" s="398"/>
      <c r="CE257" s="398"/>
      <c r="CF257" s="398"/>
      <c r="CG257" s="398"/>
      <c r="CH257" s="398"/>
      <c r="CI257" s="398"/>
      <c r="CJ257" s="398"/>
      <c r="CK257" s="398"/>
      <c r="CL257" s="398"/>
      <c r="CM257" s="398"/>
      <c r="CN257" s="398"/>
      <c r="CO257" s="398"/>
      <c r="CP257" s="398"/>
      <c r="CQ257" s="398"/>
      <c r="CR257" s="398"/>
      <c r="CS257" s="398"/>
      <c r="CT257" s="398"/>
      <c r="CU257" s="398"/>
      <c r="CV257" s="398"/>
      <c r="CW257" s="398"/>
      <c r="CX257" s="398"/>
      <c r="CY257" s="398"/>
      <c r="CZ257" s="398"/>
    </row>
    <row r="258" s="405" customFormat="true" ht="18" customHeight="true" x14ac:dyDescent="0.2">
      <c r="B258" s="572"/>
      <c r="AN258" s="398"/>
      <c r="AO258" s="398"/>
      <c r="AP258" s="398"/>
      <c r="AQ258" s="398"/>
      <c r="AR258" s="398"/>
      <c r="AS258" s="398"/>
      <c r="AT258" s="398"/>
      <c r="AU258" s="398"/>
      <c r="AV258" s="398"/>
      <c r="AW258" s="398"/>
      <c r="AX258" s="398"/>
      <c r="AY258" s="398"/>
      <c r="AZ258" s="398"/>
      <c r="BA258" s="570"/>
      <c r="BB258" s="426"/>
      <c r="BC258" s="570"/>
      <c r="BD258" s="570"/>
      <c r="BE258" s="570"/>
      <c r="BF258" s="570"/>
      <c r="BG258" s="570"/>
      <c r="BH258" s="570"/>
      <c r="BI258" s="570"/>
      <c r="BJ258" s="570"/>
      <c r="BK258" s="570"/>
      <c r="BL258" s="570"/>
      <c r="BM258" s="570"/>
      <c r="BN258" s="570"/>
      <c r="BO258" s="570"/>
      <c r="BP258" s="570"/>
      <c r="BQ258" s="570"/>
      <c r="BR258" s="570"/>
      <c r="BS258" s="570"/>
      <c r="BT258" s="570"/>
      <c r="BU258" s="570"/>
      <c r="BV258" s="570"/>
      <c r="BW258" s="570"/>
      <c r="BX258" s="570"/>
      <c r="BY258" s="570"/>
      <c r="BZ258" s="398"/>
      <c r="CA258" s="398"/>
      <c r="CB258" s="398"/>
      <c r="CC258" s="398"/>
      <c r="CD258" s="398"/>
      <c r="CE258" s="398"/>
      <c r="CF258" s="398"/>
      <c r="CG258" s="398"/>
      <c r="CH258" s="398"/>
      <c r="CI258" s="398"/>
      <c r="CJ258" s="398"/>
      <c r="CK258" s="398"/>
      <c r="CL258" s="398"/>
      <c r="CM258" s="398"/>
      <c r="CN258" s="398"/>
      <c r="CO258" s="398"/>
      <c r="CP258" s="398"/>
      <c r="CQ258" s="398"/>
      <c r="CR258" s="398"/>
      <c r="CS258" s="398"/>
      <c r="CT258" s="398"/>
      <c r="CU258" s="398"/>
      <c r="CV258" s="398"/>
      <c r="CW258" s="398"/>
      <c r="CX258" s="398"/>
      <c r="CY258" s="398"/>
      <c r="CZ258" s="398"/>
    </row>
    <row r="259" s="575" customFormat="true" ht="15" customHeight="true" x14ac:dyDescent="0.2">
      <c r="B259" s="594"/>
      <c r="AN259" s="403"/>
      <c r="AO259" s="403"/>
      <c r="AP259" s="403"/>
      <c r="AQ259" s="403"/>
      <c r="AR259" s="403"/>
      <c r="AS259" s="403"/>
      <c r="AT259" s="403"/>
      <c r="AU259" s="403"/>
      <c r="AV259" s="403"/>
      <c r="AW259" s="403"/>
      <c r="AX259" s="403"/>
      <c r="AY259" s="403"/>
      <c r="AZ259" s="403"/>
      <c r="BA259" s="404" t="s">
        <v>131</v>
      </c>
      <c r="BB259" s="372" t="s">
        <v>85</v>
      </c>
      <c r="BC259" s="1046" t="s">
        <v>115</v>
      </c>
      <c r="BD259" s="1047"/>
      <c r="BE259" s="1047"/>
      <c r="BF259" s="1047"/>
      <c r="BG259" s="1048"/>
      <c r="BH259" s="1046" t="s">
        <v>38</v>
      </c>
      <c r="BI259" s="1047"/>
      <c r="BJ259" s="1047"/>
      <c r="BK259" s="1047"/>
      <c r="BL259" s="1048"/>
      <c r="BM259" s="1046" t="s">
        <v>37</v>
      </c>
      <c r="BN259" s="1047"/>
      <c r="BO259" s="1047"/>
      <c r="BP259" s="1047"/>
      <c r="BQ259" s="1049"/>
      <c r="BR259" s="80" t="s">
        <v>141</v>
      </c>
      <c r="BS259" s="484"/>
      <c r="BT259" s="484"/>
      <c r="BU259" s="484"/>
      <c r="BV259" s="484"/>
      <c r="BW259" s="484"/>
      <c r="BX259" s="484"/>
      <c r="BY259" s="484"/>
      <c r="BZ259" s="498"/>
      <c r="CA259" s="498"/>
      <c r="CB259" s="498"/>
      <c r="CC259" s="498"/>
      <c r="CD259" s="498"/>
      <c r="CE259" s="498"/>
      <c r="CF259" s="498"/>
      <c r="CG259" s="498"/>
      <c r="CH259" s="498"/>
      <c r="CI259" s="498"/>
      <c r="CJ259" s="498"/>
      <c r="CK259" s="498"/>
      <c r="CL259" s="498"/>
      <c r="CM259" s="498"/>
      <c r="CN259" s="402"/>
      <c r="CO259" s="402"/>
      <c r="CP259" s="402"/>
      <c r="CQ259" s="402"/>
      <c r="CR259" s="402"/>
      <c r="CS259" s="402"/>
      <c r="CT259" s="402"/>
      <c r="CU259" s="402"/>
      <c r="CV259" s="402"/>
      <c r="CW259" s="402"/>
      <c r="CX259" s="402"/>
      <c r="CY259" s="402"/>
      <c r="CZ259" s="402"/>
    </row>
    <row r="260" s="575" customFormat="true" ht="24" x14ac:dyDescent="0.2">
      <c r="B260" s="594"/>
      <c r="AN260" s="403"/>
      <c r="AO260" s="403"/>
      <c r="AP260" s="403"/>
      <c r="AQ260" s="403"/>
      <c r="AR260" s="403"/>
      <c r="AS260" s="403"/>
      <c r="AT260" s="403"/>
      <c r="AU260" s="403"/>
      <c r="AV260" s="403"/>
      <c r="AW260" s="403"/>
      <c r="AX260" s="403"/>
      <c r="AY260" s="403"/>
      <c r="AZ260" s="403"/>
      <c r="BA260" s="390" t="s">
        <v>119</v>
      </c>
      <c r="BB260" s="389"/>
      <c r="BC260" s="515" t="s">
        <v>0</v>
      </c>
      <c r="BD260" s="628" t="s">
        <v>1</v>
      </c>
      <c r="BE260" s="628" t="s">
        <v>2</v>
      </c>
      <c r="BF260" s="628" t="s">
        <v>3</v>
      </c>
      <c r="BG260" s="516" t="s">
        <v>4</v>
      </c>
      <c r="BH260" s="515" t="s">
        <v>0</v>
      </c>
      <c r="BI260" s="628" t="s">
        <v>1</v>
      </c>
      <c r="BJ260" s="628" t="s">
        <v>2</v>
      </c>
      <c r="BK260" s="628" t="s">
        <v>3</v>
      </c>
      <c r="BL260" s="516" t="s">
        <v>4</v>
      </c>
      <c r="BM260" s="515" t="s">
        <v>0</v>
      </c>
      <c r="BN260" s="628" t="s">
        <v>1</v>
      </c>
      <c r="BO260" s="628" t="s">
        <v>2</v>
      </c>
      <c r="BP260" s="628" t="s">
        <v>3</v>
      </c>
      <c r="BQ260" s="516" t="s">
        <v>4</v>
      </c>
      <c r="BR260" s="515" t="s">
        <v>344</v>
      </c>
      <c r="BS260" s="628" t="s">
        <v>345</v>
      </c>
      <c r="BT260" s="628" t="s">
        <v>346</v>
      </c>
      <c r="BU260" s="628" t="s">
        <v>347</v>
      </c>
      <c r="BV260" s="628" t="s">
        <v>348</v>
      </c>
      <c r="BW260" s="628" t="s">
        <v>349</v>
      </c>
      <c r="BX260" s="628" t="s">
        <v>350</v>
      </c>
      <c r="BY260" s="629" t="s">
        <v>351</v>
      </c>
      <c r="BZ260" s="629" t="s">
        <v>352</v>
      </c>
      <c r="CA260" s="629" t="s">
        <v>353</v>
      </c>
      <c r="CB260" s="629" t="s">
        <v>354</v>
      </c>
      <c r="CC260" s="629" t="s">
        <v>355</v>
      </c>
      <c r="CD260" s="629" t="s">
        <v>356</v>
      </c>
      <c r="CE260" s="629" t="s">
        <v>357</v>
      </c>
      <c r="CF260" s="629" t="s">
        <v>358</v>
      </c>
      <c r="CG260" s="629" t="s">
        <v>359</v>
      </c>
      <c r="CH260" s="629" t="s">
        <v>360</v>
      </c>
      <c r="CI260" s="629" t="s">
        <v>361</v>
      </c>
      <c r="CJ260" s="629" t="s">
        <v>362</v>
      </c>
      <c r="CK260" s="629" t="s">
        <v>363</v>
      </c>
      <c r="CL260" s="629" t="s">
        <v>364</v>
      </c>
      <c r="CM260" s="629" t="s">
        <v>365</v>
      </c>
      <c r="CN260" s="235"/>
      <c r="CO260" s="235"/>
      <c r="CP260" s="235"/>
      <c r="CQ260" s="235"/>
      <c r="CR260" s="235"/>
      <c r="CS260" s="235"/>
      <c r="CT260" s="235"/>
      <c r="CU260" s="235"/>
      <c r="CV260" s="235"/>
      <c r="CW260" s="235"/>
      <c r="CX260" s="235"/>
      <c r="CY260" s="235"/>
      <c r="CZ260" s="235"/>
    </row>
    <row r="261" s="575" customFormat="true" ht="15" customHeight="true" x14ac:dyDescent="0.2">
      <c r="B261" s="594"/>
      <c r="AN261" s="403"/>
      <c r="AO261" s="403"/>
      <c r="AP261" s="403"/>
      <c r="AQ261" s="403"/>
      <c r="AR261" s="403"/>
      <c r="AS261" s="403"/>
      <c r="AT261" s="403"/>
      <c r="AU261" s="403"/>
      <c r="AV261" s="403"/>
      <c r="AW261" s="403"/>
      <c r="AX261" s="403"/>
      <c r="AY261" s="403"/>
      <c r="AZ261" s="403"/>
      <c r="BA261" s="1050" t="s">
        <v>73</v>
      </c>
      <c r="BB261" s="680" t="s">
        <v>49</v>
      </c>
      <c r="BC261" s="112" t="s">
        <v>35</v>
      </c>
      <c r="BD261" s="108" t="s">
        <v>35</v>
      </c>
      <c r="BE261" s="108" t="s">
        <v>35</v>
      </c>
      <c r="BF261" s="108" t="s">
        <v>35</v>
      </c>
      <c r="BG261" s="103" t="s">
        <v>35</v>
      </c>
      <c r="BH261" s="112" t="s">
        <v>35</v>
      </c>
      <c r="BI261" s="108" t="s">
        <v>35</v>
      </c>
      <c r="BJ261" s="108" t="s">
        <v>35</v>
      </c>
      <c r="BK261" s="108" t="s">
        <v>35</v>
      </c>
      <c r="BL261" s="103" t="s">
        <v>35</v>
      </c>
      <c r="BM261" s="112" t="s">
        <v>35</v>
      </c>
      <c r="BN261" s="108" t="s">
        <v>35</v>
      </c>
      <c r="BO261" s="108" t="s">
        <v>35</v>
      </c>
      <c r="BP261" s="108" t="s">
        <v>35</v>
      </c>
      <c r="BQ261" s="103" t="s">
        <v>35</v>
      </c>
      <c r="BR261" s="112" t="s">
        <v>35</v>
      </c>
      <c r="BS261" s="108" t="s">
        <v>35</v>
      </c>
      <c r="BT261" s="108" t="s">
        <v>35</v>
      </c>
      <c r="BU261" s="108" t="s">
        <v>35</v>
      </c>
      <c r="BV261" s="108" t="s">
        <v>35</v>
      </c>
      <c r="BW261" s="108" t="s">
        <v>35</v>
      </c>
      <c r="BX261" s="108" t="s">
        <v>35</v>
      </c>
      <c r="BY261" s="97" t="s">
        <v>35</v>
      </c>
      <c r="BZ261" s="97" t="s">
        <v>35</v>
      </c>
      <c r="CA261" s="97" t="s">
        <v>35</v>
      </c>
      <c r="CB261" s="97" t="s">
        <v>35</v>
      </c>
      <c r="CC261" s="97" t="s">
        <v>35</v>
      </c>
      <c r="CD261" s="97" t="s">
        <v>35</v>
      </c>
      <c r="CE261" s="97" t="s">
        <v>35</v>
      </c>
      <c r="CF261" s="97" t="s">
        <v>35</v>
      </c>
      <c r="CG261" s="97" t="s">
        <v>35</v>
      </c>
      <c r="CH261" s="97" t="s">
        <v>35</v>
      </c>
      <c r="CI261" s="97" t="s">
        <v>35</v>
      </c>
      <c r="CJ261" s="97" t="s">
        <v>35</v>
      </c>
      <c r="CK261" s="97" t="s">
        <v>35</v>
      </c>
      <c r="CL261" s="97" t="s">
        <v>35</v>
      </c>
      <c r="CM261" s="97" t="s">
        <v>35</v>
      </c>
      <c r="CN261" s="68"/>
      <c r="CO261" s="68"/>
      <c r="CP261" s="68"/>
      <c r="CQ261" s="68"/>
      <c r="CR261" s="68"/>
      <c r="CS261" s="68"/>
      <c r="CT261" s="68"/>
      <c r="CU261" s="68"/>
      <c r="CV261" s="68"/>
      <c r="CW261" s="68"/>
      <c r="CX261" s="68"/>
      <c r="CY261" s="68"/>
      <c r="CZ261" s="68"/>
    </row>
    <row r="262" s="575" customFormat="true" ht="15" customHeight="true" x14ac:dyDescent="0.2">
      <c r="B262" s="594"/>
      <c r="AN262" s="403"/>
      <c r="AO262" s="403"/>
      <c r="AP262" s="403"/>
      <c r="AQ262" s="403"/>
      <c r="AR262" s="403"/>
      <c r="AS262" s="403"/>
      <c r="AT262" s="403"/>
      <c r="AU262" s="403"/>
      <c r="AV262" s="403"/>
      <c r="AW262" s="403"/>
      <c r="AX262" s="403"/>
      <c r="AY262" s="403"/>
      <c r="AZ262" s="403"/>
      <c r="BA262" s="1043"/>
      <c r="BB262" s="678" t="s">
        <v>48</v>
      </c>
      <c r="BC262" s="111" t="s">
        <v>35</v>
      </c>
      <c r="BD262" s="107" t="s">
        <v>35</v>
      </c>
      <c r="BE262" s="107" t="s">
        <v>35</v>
      </c>
      <c r="BF262" s="107" t="s">
        <v>35</v>
      </c>
      <c r="BG262" s="102" t="s">
        <v>35</v>
      </c>
      <c r="BH262" s="111" t="s">
        <v>35</v>
      </c>
      <c r="BI262" s="107" t="s">
        <v>35</v>
      </c>
      <c r="BJ262" s="107" t="s">
        <v>35</v>
      </c>
      <c r="BK262" s="107" t="s">
        <v>35</v>
      </c>
      <c r="BL262" s="102" t="s">
        <v>35</v>
      </c>
      <c r="BM262" s="111" t="s">
        <v>35</v>
      </c>
      <c r="BN262" s="107" t="s">
        <v>35</v>
      </c>
      <c r="BO262" s="107" t="s">
        <v>35</v>
      </c>
      <c r="BP262" s="107" t="s">
        <v>35</v>
      </c>
      <c r="BQ262" s="102" t="s">
        <v>35</v>
      </c>
      <c r="BR262" s="111" t="s">
        <v>35</v>
      </c>
      <c r="BS262" s="107" t="s">
        <v>35</v>
      </c>
      <c r="BT262" s="107" t="s">
        <v>35</v>
      </c>
      <c r="BU262" s="107" t="s">
        <v>35</v>
      </c>
      <c r="BV262" s="107" t="s">
        <v>35</v>
      </c>
      <c r="BW262" s="107" t="s">
        <v>35</v>
      </c>
      <c r="BX262" s="107" t="s">
        <v>35</v>
      </c>
      <c r="BY262" s="96" t="s">
        <v>35</v>
      </c>
      <c r="BZ262" s="96" t="s">
        <v>35</v>
      </c>
      <c r="CA262" s="96" t="s">
        <v>35</v>
      </c>
      <c r="CB262" s="96" t="s">
        <v>35</v>
      </c>
      <c r="CC262" s="96" t="s">
        <v>35</v>
      </c>
      <c r="CD262" s="96" t="s">
        <v>35</v>
      </c>
      <c r="CE262" s="96" t="s">
        <v>35</v>
      </c>
      <c r="CF262" s="96" t="s">
        <v>35</v>
      </c>
      <c r="CG262" s="96" t="s">
        <v>35</v>
      </c>
      <c r="CH262" s="96" t="s">
        <v>35</v>
      </c>
      <c r="CI262" s="96" t="s">
        <v>35</v>
      </c>
      <c r="CJ262" s="96" t="s">
        <v>35</v>
      </c>
      <c r="CK262" s="96" t="s">
        <v>35</v>
      </c>
      <c r="CL262" s="96" t="s">
        <v>35</v>
      </c>
      <c r="CM262" s="96" t="s">
        <v>35</v>
      </c>
      <c r="CN262" s="68"/>
      <c r="CO262" s="68"/>
      <c r="CP262" s="68"/>
      <c r="CQ262" s="68"/>
      <c r="CR262" s="68"/>
      <c r="CS262" s="68"/>
      <c r="CT262" s="68"/>
      <c r="CU262" s="68"/>
      <c r="CV262" s="68"/>
      <c r="CW262" s="68"/>
      <c r="CX262" s="68"/>
      <c r="CY262" s="68"/>
      <c r="CZ262" s="68"/>
    </row>
    <row r="263" s="575" customFormat="true" ht="15" customHeight="true" x14ac:dyDescent="0.2">
      <c r="B263" s="594"/>
      <c r="AN263" s="403"/>
      <c r="AO263" s="403"/>
      <c r="AP263" s="403"/>
      <c r="AQ263" s="403"/>
      <c r="AR263" s="403"/>
      <c r="AS263" s="403"/>
      <c r="AT263" s="403"/>
      <c r="AU263" s="403"/>
      <c r="AV263" s="403"/>
      <c r="AW263" s="403"/>
      <c r="AX263" s="403"/>
      <c r="AY263" s="403"/>
      <c r="AZ263" s="403"/>
      <c r="BA263" s="1043"/>
      <c r="BB263" s="678" t="s">
        <v>113</v>
      </c>
      <c r="BC263" s="111" t="s">
        <v>35</v>
      </c>
      <c r="BD263" s="107" t="s">
        <v>35</v>
      </c>
      <c r="BE263" s="107" t="s">
        <v>35</v>
      </c>
      <c r="BF263" s="107" t="s">
        <v>35</v>
      </c>
      <c r="BG263" s="102" t="s">
        <v>35</v>
      </c>
      <c r="BH263" s="111" t="s">
        <v>35</v>
      </c>
      <c r="BI263" s="107" t="s">
        <v>35</v>
      </c>
      <c r="BJ263" s="107" t="s">
        <v>35</v>
      </c>
      <c r="BK263" s="107" t="s">
        <v>35</v>
      </c>
      <c r="BL263" s="102" t="s">
        <v>35</v>
      </c>
      <c r="BM263" s="111" t="s">
        <v>35</v>
      </c>
      <c r="BN263" s="107" t="s">
        <v>35</v>
      </c>
      <c r="BO263" s="107" t="s">
        <v>35</v>
      </c>
      <c r="BP263" s="107" t="s">
        <v>35</v>
      </c>
      <c r="BQ263" s="102" t="s">
        <v>35</v>
      </c>
      <c r="BR263" s="111" t="s">
        <v>35</v>
      </c>
      <c r="BS263" s="107" t="s">
        <v>35</v>
      </c>
      <c r="BT263" s="107" t="s">
        <v>35</v>
      </c>
      <c r="BU263" s="107" t="s">
        <v>35</v>
      </c>
      <c r="BV263" s="107" t="s">
        <v>35</v>
      </c>
      <c r="BW263" s="107" t="s">
        <v>35</v>
      </c>
      <c r="BX263" s="107" t="s">
        <v>35</v>
      </c>
      <c r="BY263" s="96" t="s">
        <v>35</v>
      </c>
      <c r="BZ263" s="96" t="s">
        <v>35</v>
      </c>
      <c r="CA263" s="96" t="s">
        <v>35</v>
      </c>
      <c r="CB263" s="96" t="s">
        <v>35</v>
      </c>
      <c r="CC263" s="96" t="s">
        <v>35</v>
      </c>
      <c r="CD263" s="96" t="s">
        <v>35</v>
      </c>
      <c r="CE263" s="96" t="s">
        <v>35</v>
      </c>
      <c r="CF263" s="96" t="s">
        <v>35</v>
      </c>
      <c r="CG263" s="96" t="s">
        <v>35</v>
      </c>
      <c r="CH263" s="96" t="s">
        <v>35</v>
      </c>
      <c r="CI263" s="96" t="s">
        <v>35</v>
      </c>
      <c r="CJ263" s="96" t="s">
        <v>35</v>
      </c>
      <c r="CK263" s="96" t="s">
        <v>35</v>
      </c>
      <c r="CL263" s="96" t="s">
        <v>35</v>
      </c>
      <c r="CM263" s="96" t="s">
        <v>35</v>
      </c>
      <c r="CN263" s="68"/>
      <c r="CO263" s="68"/>
      <c r="CP263" s="68"/>
      <c r="CQ263" s="68"/>
      <c r="CR263" s="68"/>
      <c r="CS263" s="68"/>
      <c r="CT263" s="68"/>
      <c r="CU263" s="68"/>
      <c r="CV263" s="68"/>
      <c r="CW263" s="68"/>
      <c r="CX263" s="68"/>
      <c r="CY263" s="68"/>
      <c r="CZ263" s="68"/>
    </row>
    <row r="264" s="575" customFormat="true" ht="15" customHeight="true" x14ac:dyDescent="0.2">
      <c r="B264" s="594"/>
      <c r="AN264" s="403"/>
      <c r="AO264" s="403"/>
      <c r="AP264" s="403"/>
      <c r="AQ264" s="403"/>
      <c r="AR264" s="403"/>
      <c r="AS264" s="403"/>
      <c r="AT264" s="403"/>
      <c r="AU264" s="403"/>
      <c r="AV264" s="403"/>
      <c r="AW264" s="403"/>
      <c r="AX264" s="403"/>
      <c r="AY264" s="403"/>
      <c r="AZ264" s="403"/>
      <c r="BA264" s="1043" t="s">
        <v>74</v>
      </c>
      <c r="BB264" s="678" t="s">
        <v>89</v>
      </c>
      <c r="BC264" s="111" t="s">
        <v>35</v>
      </c>
      <c r="BD264" s="107" t="s">
        <v>35</v>
      </c>
      <c r="BE264" s="107" t="s">
        <v>35</v>
      </c>
      <c r="BF264" s="107" t="s">
        <v>35</v>
      </c>
      <c r="BG264" s="102" t="s">
        <v>35</v>
      </c>
      <c r="BH264" s="111" t="s">
        <v>35</v>
      </c>
      <c r="BI264" s="107" t="s">
        <v>35</v>
      </c>
      <c r="BJ264" s="107" t="s">
        <v>35</v>
      </c>
      <c r="BK264" s="107" t="s">
        <v>35</v>
      </c>
      <c r="BL264" s="102" t="s">
        <v>35</v>
      </c>
      <c r="BM264" s="111" t="s">
        <v>35</v>
      </c>
      <c r="BN264" s="107" t="s">
        <v>35</v>
      </c>
      <c r="BO264" s="107" t="s">
        <v>35</v>
      </c>
      <c r="BP264" s="107" t="s">
        <v>35</v>
      </c>
      <c r="BQ264" s="102" t="s">
        <v>35</v>
      </c>
      <c r="BR264" s="111" t="s">
        <v>35</v>
      </c>
      <c r="BS264" s="107" t="s">
        <v>35</v>
      </c>
      <c r="BT264" s="107" t="s">
        <v>35</v>
      </c>
      <c r="BU264" s="107" t="s">
        <v>35</v>
      </c>
      <c r="BV264" s="107" t="s">
        <v>35</v>
      </c>
      <c r="BW264" s="107" t="s">
        <v>35</v>
      </c>
      <c r="BX264" s="107" t="s">
        <v>35</v>
      </c>
      <c r="BY264" s="96" t="s">
        <v>35</v>
      </c>
      <c r="BZ264" s="96" t="s">
        <v>35</v>
      </c>
      <c r="CA264" s="96" t="s">
        <v>35</v>
      </c>
      <c r="CB264" s="96" t="s">
        <v>35</v>
      </c>
      <c r="CC264" s="96" t="s">
        <v>35</v>
      </c>
      <c r="CD264" s="96" t="s">
        <v>35</v>
      </c>
      <c r="CE264" s="96" t="s">
        <v>35</v>
      </c>
      <c r="CF264" s="96" t="s">
        <v>35</v>
      </c>
      <c r="CG264" s="96" t="s">
        <v>35</v>
      </c>
      <c r="CH264" s="96" t="s">
        <v>35</v>
      </c>
      <c r="CI264" s="96" t="s">
        <v>35</v>
      </c>
      <c r="CJ264" s="96" t="s">
        <v>35</v>
      </c>
      <c r="CK264" s="96" t="s">
        <v>35</v>
      </c>
      <c r="CL264" s="96" t="s">
        <v>35</v>
      </c>
      <c r="CM264" s="96" t="s">
        <v>35</v>
      </c>
      <c r="CN264" s="68"/>
      <c r="CO264" s="68"/>
      <c r="CP264" s="68"/>
      <c r="CQ264" s="68"/>
      <c r="CR264" s="68"/>
      <c r="CS264" s="68"/>
      <c r="CT264" s="68"/>
      <c r="CU264" s="68"/>
      <c r="CV264" s="68"/>
      <c r="CW264" s="68"/>
      <c r="CX264" s="68"/>
      <c r="CY264" s="68"/>
      <c r="CZ264" s="68"/>
    </row>
    <row r="265" s="575" customFormat="true" ht="15" customHeight="true" x14ac:dyDescent="0.2">
      <c r="B265" s="594"/>
      <c r="AN265" s="403"/>
      <c r="AO265" s="403"/>
      <c r="AP265" s="403"/>
      <c r="AQ265" s="403"/>
      <c r="AR265" s="403"/>
      <c r="AS265" s="403"/>
      <c r="AT265" s="403"/>
      <c r="AU265" s="403"/>
      <c r="AV265" s="403"/>
      <c r="AW265" s="403"/>
      <c r="AX265" s="403"/>
      <c r="AY265" s="403"/>
      <c r="AZ265" s="403"/>
      <c r="BA265" s="1043"/>
      <c r="BB265" s="678" t="s">
        <v>90</v>
      </c>
      <c r="BC265" s="111" t="s">
        <v>35</v>
      </c>
      <c r="BD265" s="107" t="s">
        <v>35</v>
      </c>
      <c r="BE265" s="107" t="s">
        <v>35</v>
      </c>
      <c r="BF265" s="107" t="s">
        <v>35</v>
      </c>
      <c r="BG265" s="102" t="s">
        <v>35</v>
      </c>
      <c r="BH265" s="111" t="s">
        <v>35</v>
      </c>
      <c r="BI265" s="107" t="s">
        <v>35</v>
      </c>
      <c r="BJ265" s="107" t="s">
        <v>35</v>
      </c>
      <c r="BK265" s="107" t="s">
        <v>35</v>
      </c>
      <c r="BL265" s="102" t="s">
        <v>35</v>
      </c>
      <c r="BM265" s="111" t="s">
        <v>35</v>
      </c>
      <c r="BN265" s="107" t="s">
        <v>35</v>
      </c>
      <c r="BO265" s="107" t="s">
        <v>35</v>
      </c>
      <c r="BP265" s="107" t="s">
        <v>35</v>
      </c>
      <c r="BQ265" s="102" t="s">
        <v>35</v>
      </c>
      <c r="BR265" s="111" t="s">
        <v>35</v>
      </c>
      <c r="BS265" s="107" t="s">
        <v>35</v>
      </c>
      <c r="BT265" s="107" t="s">
        <v>35</v>
      </c>
      <c r="BU265" s="107" t="s">
        <v>35</v>
      </c>
      <c r="BV265" s="107" t="s">
        <v>35</v>
      </c>
      <c r="BW265" s="107" t="s">
        <v>35</v>
      </c>
      <c r="BX265" s="107" t="s">
        <v>35</v>
      </c>
      <c r="BY265" s="96" t="s">
        <v>35</v>
      </c>
      <c r="BZ265" s="96" t="s">
        <v>35</v>
      </c>
      <c r="CA265" s="96" t="s">
        <v>35</v>
      </c>
      <c r="CB265" s="96" t="s">
        <v>35</v>
      </c>
      <c r="CC265" s="96" t="s">
        <v>35</v>
      </c>
      <c r="CD265" s="96" t="s">
        <v>35</v>
      </c>
      <c r="CE265" s="96" t="s">
        <v>35</v>
      </c>
      <c r="CF265" s="96" t="s">
        <v>35</v>
      </c>
      <c r="CG265" s="96" t="s">
        <v>35</v>
      </c>
      <c r="CH265" s="96" t="s">
        <v>35</v>
      </c>
      <c r="CI265" s="96" t="s">
        <v>35</v>
      </c>
      <c r="CJ265" s="96" t="s">
        <v>35</v>
      </c>
      <c r="CK265" s="96" t="s">
        <v>35</v>
      </c>
      <c r="CL265" s="96" t="s">
        <v>35</v>
      </c>
      <c r="CM265" s="96" t="s">
        <v>35</v>
      </c>
      <c r="CN265" s="68"/>
      <c r="CO265" s="68"/>
      <c r="CP265" s="68"/>
      <c r="CQ265" s="68"/>
      <c r="CR265" s="68"/>
      <c r="CS265" s="68"/>
      <c r="CT265" s="68"/>
      <c r="CU265" s="68"/>
      <c r="CV265" s="68"/>
      <c r="CW265" s="68"/>
      <c r="CX265" s="68"/>
      <c r="CY265" s="68"/>
      <c r="CZ265" s="68"/>
    </row>
    <row r="266" s="575" customFormat="true" ht="15" customHeight="true" x14ac:dyDescent="0.2">
      <c r="B266" s="594"/>
      <c r="AN266" s="403"/>
      <c r="AO266" s="403"/>
      <c r="AP266" s="403"/>
      <c r="AQ266" s="403"/>
      <c r="AR266" s="403"/>
      <c r="AS266" s="403"/>
      <c r="AT266" s="403"/>
      <c r="AU266" s="403"/>
      <c r="AV266" s="403"/>
      <c r="AW266" s="403"/>
      <c r="AX266" s="403"/>
      <c r="AY266" s="403"/>
      <c r="AZ266" s="403"/>
      <c r="BA266" s="1043"/>
      <c r="BB266" s="678" t="s">
        <v>91</v>
      </c>
      <c r="BC266" s="111" t="s">
        <v>35</v>
      </c>
      <c r="BD266" s="107" t="s">
        <v>35</v>
      </c>
      <c r="BE266" s="107" t="s">
        <v>35</v>
      </c>
      <c r="BF266" s="107" t="s">
        <v>35</v>
      </c>
      <c r="BG266" s="102" t="s">
        <v>35</v>
      </c>
      <c r="BH266" s="111" t="s">
        <v>35</v>
      </c>
      <c r="BI266" s="107" t="s">
        <v>35</v>
      </c>
      <c r="BJ266" s="107" t="s">
        <v>35</v>
      </c>
      <c r="BK266" s="107" t="s">
        <v>35</v>
      </c>
      <c r="BL266" s="102" t="s">
        <v>35</v>
      </c>
      <c r="BM266" s="111" t="s">
        <v>35</v>
      </c>
      <c r="BN266" s="107" t="s">
        <v>35</v>
      </c>
      <c r="BO266" s="107" t="s">
        <v>35</v>
      </c>
      <c r="BP266" s="107" t="s">
        <v>35</v>
      </c>
      <c r="BQ266" s="102" t="s">
        <v>35</v>
      </c>
      <c r="BR266" s="111" t="s">
        <v>35</v>
      </c>
      <c r="BS266" s="107" t="s">
        <v>35</v>
      </c>
      <c r="BT266" s="107" t="s">
        <v>35</v>
      </c>
      <c r="BU266" s="107" t="s">
        <v>35</v>
      </c>
      <c r="BV266" s="107" t="s">
        <v>35</v>
      </c>
      <c r="BW266" s="107" t="s">
        <v>35</v>
      </c>
      <c r="BX266" s="107" t="s">
        <v>35</v>
      </c>
      <c r="BY266" s="96" t="s">
        <v>35</v>
      </c>
      <c r="BZ266" s="96" t="s">
        <v>35</v>
      </c>
      <c r="CA266" s="96" t="s">
        <v>35</v>
      </c>
      <c r="CB266" s="96" t="s">
        <v>35</v>
      </c>
      <c r="CC266" s="96" t="s">
        <v>35</v>
      </c>
      <c r="CD266" s="96" t="s">
        <v>35</v>
      </c>
      <c r="CE266" s="96" t="s">
        <v>35</v>
      </c>
      <c r="CF266" s="96" t="s">
        <v>35</v>
      </c>
      <c r="CG266" s="96" t="s">
        <v>35</v>
      </c>
      <c r="CH266" s="96" t="s">
        <v>35</v>
      </c>
      <c r="CI266" s="96" t="s">
        <v>35</v>
      </c>
      <c r="CJ266" s="96" t="s">
        <v>35</v>
      </c>
      <c r="CK266" s="96" t="s">
        <v>35</v>
      </c>
      <c r="CL266" s="96" t="s">
        <v>35</v>
      </c>
      <c r="CM266" s="96" t="s">
        <v>35</v>
      </c>
      <c r="CN266" s="68"/>
      <c r="CO266" s="68"/>
      <c r="CP266" s="68"/>
      <c r="CQ266" s="68"/>
      <c r="CR266" s="68"/>
      <c r="CS266" s="68"/>
      <c r="CT266" s="68"/>
      <c r="CU266" s="68"/>
      <c r="CV266" s="68"/>
      <c r="CW266" s="68"/>
      <c r="CX266" s="68"/>
      <c r="CY266" s="68"/>
      <c r="CZ266" s="68"/>
    </row>
    <row r="267" s="575" customFormat="true" ht="15" customHeight="true" x14ac:dyDescent="0.2">
      <c r="B267" s="594"/>
      <c r="AN267" s="403"/>
      <c r="AO267" s="403"/>
      <c r="AP267" s="403"/>
      <c r="AQ267" s="403"/>
      <c r="AR267" s="403"/>
      <c r="AS267" s="403"/>
      <c r="AT267" s="403"/>
      <c r="AU267" s="403"/>
      <c r="AV267" s="403"/>
      <c r="AW267" s="403"/>
      <c r="AX267" s="403"/>
      <c r="AY267" s="403"/>
      <c r="AZ267" s="403"/>
      <c r="BA267" s="1043"/>
      <c r="BB267" s="678" t="s">
        <v>113</v>
      </c>
      <c r="BC267" s="111" t="s">
        <v>35</v>
      </c>
      <c r="BD267" s="107" t="s">
        <v>35</v>
      </c>
      <c r="BE267" s="107" t="s">
        <v>35</v>
      </c>
      <c r="BF267" s="107" t="s">
        <v>35</v>
      </c>
      <c r="BG267" s="102" t="s">
        <v>35</v>
      </c>
      <c r="BH267" s="111" t="s">
        <v>35</v>
      </c>
      <c r="BI267" s="107" t="s">
        <v>35</v>
      </c>
      <c r="BJ267" s="107" t="s">
        <v>35</v>
      </c>
      <c r="BK267" s="107" t="s">
        <v>35</v>
      </c>
      <c r="BL267" s="102" t="s">
        <v>35</v>
      </c>
      <c r="BM267" s="111" t="s">
        <v>35</v>
      </c>
      <c r="BN267" s="107" t="s">
        <v>35</v>
      </c>
      <c r="BO267" s="107" t="s">
        <v>35</v>
      </c>
      <c r="BP267" s="107" t="s">
        <v>35</v>
      </c>
      <c r="BQ267" s="102" t="s">
        <v>35</v>
      </c>
      <c r="BR267" s="111" t="s">
        <v>35</v>
      </c>
      <c r="BS267" s="107" t="s">
        <v>35</v>
      </c>
      <c r="BT267" s="107" t="s">
        <v>35</v>
      </c>
      <c r="BU267" s="107" t="s">
        <v>35</v>
      </c>
      <c r="BV267" s="107" t="s">
        <v>35</v>
      </c>
      <c r="BW267" s="107" t="s">
        <v>35</v>
      </c>
      <c r="BX267" s="107" t="s">
        <v>35</v>
      </c>
      <c r="BY267" s="96" t="s">
        <v>35</v>
      </c>
      <c r="BZ267" s="96" t="s">
        <v>35</v>
      </c>
      <c r="CA267" s="96" t="s">
        <v>35</v>
      </c>
      <c r="CB267" s="96" t="s">
        <v>35</v>
      </c>
      <c r="CC267" s="96" t="s">
        <v>35</v>
      </c>
      <c r="CD267" s="96" t="s">
        <v>35</v>
      </c>
      <c r="CE267" s="96" t="s">
        <v>35</v>
      </c>
      <c r="CF267" s="96" t="s">
        <v>35</v>
      </c>
      <c r="CG267" s="96" t="s">
        <v>35</v>
      </c>
      <c r="CH267" s="96" t="s">
        <v>35</v>
      </c>
      <c r="CI267" s="96" t="s">
        <v>35</v>
      </c>
      <c r="CJ267" s="96" t="s">
        <v>35</v>
      </c>
      <c r="CK267" s="96" t="s">
        <v>35</v>
      </c>
      <c r="CL267" s="96" t="s">
        <v>35</v>
      </c>
      <c r="CM267" s="96" t="s">
        <v>35</v>
      </c>
      <c r="CN267" s="68"/>
      <c r="CO267" s="68"/>
      <c r="CP267" s="68"/>
      <c r="CQ267" s="68"/>
      <c r="CR267" s="68"/>
      <c r="CS267" s="68"/>
      <c r="CT267" s="68"/>
      <c r="CU267" s="68"/>
      <c r="CV267" s="68"/>
      <c r="CW267" s="68"/>
      <c r="CX267" s="68"/>
      <c r="CY267" s="68"/>
      <c r="CZ267" s="68"/>
    </row>
    <row r="268" s="575" customFormat="true" ht="15" customHeight="true" x14ac:dyDescent="0.2">
      <c r="B268" s="594"/>
      <c r="AN268" s="403"/>
      <c r="AO268" s="403"/>
      <c r="AP268" s="403"/>
      <c r="AQ268" s="403"/>
      <c r="AR268" s="403"/>
      <c r="AS268" s="403"/>
      <c r="AT268" s="403"/>
      <c r="AU268" s="403"/>
      <c r="AV268" s="403"/>
      <c r="AW268" s="403"/>
      <c r="AX268" s="403"/>
      <c r="AY268" s="403"/>
      <c r="AZ268" s="403"/>
      <c r="BA268" s="1043" t="s">
        <v>116</v>
      </c>
      <c r="BB268" s="678" t="s">
        <v>89</v>
      </c>
      <c r="BC268" s="111" t="s">
        <v>35</v>
      </c>
      <c r="BD268" s="107" t="s">
        <v>35</v>
      </c>
      <c r="BE268" s="107" t="s">
        <v>35</v>
      </c>
      <c r="BF268" s="107" t="s">
        <v>35</v>
      </c>
      <c r="BG268" s="102" t="s">
        <v>35</v>
      </c>
      <c r="BH268" s="111" t="s">
        <v>35</v>
      </c>
      <c r="BI268" s="107" t="s">
        <v>35</v>
      </c>
      <c r="BJ268" s="107" t="s">
        <v>35</v>
      </c>
      <c r="BK268" s="107" t="s">
        <v>35</v>
      </c>
      <c r="BL268" s="102" t="s">
        <v>35</v>
      </c>
      <c r="BM268" s="111" t="s">
        <v>35</v>
      </c>
      <c r="BN268" s="107" t="s">
        <v>35</v>
      </c>
      <c r="BO268" s="107" t="s">
        <v>35</v>
      </c>
      <c r="BP268" s="107" t="s">
        <v>35</v>
      </c>
      <c r="BQ268" s="102" t="s">
        <v>35</v>
      </c>
      <c r="BR268" s="111" t="s">
        <v>35</v>
      </c>
      <c r="BS268" s="107" t="s">
        <v>35</v>
      </c>
      <c r="BT268" s="107" t="s">
        <v>35</v>
      </c>
      <c r="BU268" s="107" t="s">
        <v>35</v>
      </c>
      <c r="BV268" s="107" t="s">
        <v>35</v>
      </c>
      <c r="BW268" s="107" t="s">
        <v>35</v>
      </c>
      <c r="BX268" s="107" t="s">
        <v>35</v>
      </c>
      <c r="BY268" s="96" t="s">
        <v>35</v>
      </c>
      <c r="BZ268" s="96" t="s">
        <v>35</v>
      </c>
      <c r="CA268" s="96" t="s">
        <v>35</v>
      </c>
      <c r="CB268" s="96" t="s">
        <v>35</v>
      </c>
      <c r="CC268" s="96" t="s">
        <v>35</v>
      </c>
      <c r="CD268" s="96" t="s">
        <v>35</v>
      </c>
      <c r="CE268" s="96" t="s">
        <v>35</v>
      </c>
      <c r="CF268" s="96" t="s">
        <v>35</v>
      </c>
      <c r="CG268" s="96" t="s">
        <v>35</v>
      </c>
      <c r="CH268" s="96" t="s">
        <v>35</v>
      </c>
      <c r="CI268" s="96" t="s">
        <v>35</v>
      </c>
      <c r="CJ268" s="96" t="s">
        <v>35</v>
      </c>
      <c r="CK268" s="96" t="s">
        <v>35</v>
      </c>
      <c r="CL268" s="96" t="s">
        <v>35</v>
      </c>
      <c r="CM268" s="96" t="s">
        <v>35</v>
      </c>
      <c r="CN268" s="68"/>
      <c r="CO268" s="68"/>
      <c r="CP268" s="68"/>
      <c r="CQ268" s="68"/>
      <c r="CR268" s="68"/>
      <c r="CS268" s="68"/>
      <c r="CT268" s="68"/>
      <c r="CU268" s="68"/>
      <c r="CV268" s="68"/>
      <c r="CW268" s="68"/>
      <c r="CX268" s="68"/>
      <c r="CY268" s="68"/>
      <c r="CZ268" s="68"/>
    </row>
    <row r="269" s="575" customFormat="true" ht="15" customHeight="true" x14ac:dyDescent="0.2">
      <c r="B269" s="594"/>
      <c r="AN269" s="403"/>
      <c r="AO269" s="403"/>
      <c r="AP269" s="403"/>
      <c r="AQ269" s="403"/>
      <c r="AR269" s="403"/>
      <c r="AS269" s="403"/>
      <c r="AT269" s="403"/>
      <c r="AU269" s="403"/>
      <c r="AV269" s="403"/>
      <c r="AW269" s="403"/>
      <c r="AX269" s="403"/>
      <c r="AY269" s="403"/>
      <c r="AZ269" s="403"/>
      <c r="BA269" s="1043"/>
      <c r="BB269" s="678" t="s">
        <v>90</v>
      </c>
      <c r="BC269" s="111" t="s">
        <v>35</v>
      </c>
      <c r="BD269" s="107" t="s">
        <v>35</v>
      </c>
      <c r="BE269" s="107" t="s">
        <v>35</v>
      </c>
      <c r="BF269" s="107" t="s">
        <v>35</v>
      </c>
      <c r="BG269" s="102" t="s">
        <v>35</v>
      </c>
      <c r="BH269" s="111" t="s">
        <v>35</v>
      </c>
      <c r="BI269" s="107" t="s">
        <v>35</v>
      </c>
      <c r="BJ269" s="107" t="s">
        <v>35</v>
      </c>
      <c r="BK269" s="107" t="s">
        <v>35</v>
      </c>
      <c r="BL269" s="102" t="s">
        <v>35</v>
      </c>
      <c r="BM269" s="111" t="s">
        <v>35</v>
      </c>
      <c r="BN269" s="107" t="s">
        <v>35</v>
      </c>
      <c r="BO269" s="107" t="s">
        <v>35</v>
      </c>
      <c r="BP269" s="107" t="s">
        <v>35</v>
      </c>
      <c r="BQ269" s="102" t="s">
        <v>35</v>
      </c>
      <c r="BR269" s="111" t="s">
        <v>35</v>
      </c>
      <c r="BS269" s="107" t="s">
        <v>35</v>
      </c>
      <c r="BT269" s="107" t="s">
        <v>35</v>
      </c>
      <c r="BU269" s="107" t="s">
        <v>35</v>
      </c>
      <c r="BV269" s="107" t="s">
        <v>35</v>
      </c>
      <c r="BW269" s="107" t="s">
        <v>35</v>
      </c>
      <c r="BX269" s="107" t="s">
        <v>35</v>
      </c>
      <c r="BY269" s="96" t="s">
        <v>35</v>
      </c>
      <c r="BZ269" s="96" t="s">
        <v>35</v>
      </c>
      <c r="CA269" s="96" t="s">
        <v>35</v>
      </c>
      <c r="CB269" s="96" t="s">
        <v>35</v>
      </c>
      <c r="CC269" s="96" t="s">
        <v>35</v>
      </c>
      <c r="CD269" s="96" t="s">
        <v>35</v>
      </c>
      <c r="CE269" s="96" t="s">
        <v>35</v>
      </c>
      <c r="CF269" s="96" t="s">
        <v>35</v>
      </c>
      <c r="CG269" s="96" t="s">
        <v>35</v>
      </c>
      <c r="CH269" s="96" t="s">
        <v>35</v>
      </c>
      <c r="CI269" s="96" t="s">
        <v>35</v>
      </c>
      <c r="CJ269" s="96" t="s">
        <v>35</v>
      </c>
      <c r="CK269" s="96" t="s">
        <v>35</v>
      </c>
      <c r="CL269" s="96" t="s">
        <v>35</v>
      </c>
      <c r="CM269" s="96" t="s">
        <v>35</v>
      </c>
      <c r="CN269" s="68"/>
      <c r="CO269" s="68"/>
      <c r="CP269" s="68"/>
      <c r="CQ269" s="68"/>
      <c r="CR269" s="68"/>
      <c r="CS269" s="68"/>
      <c r="CT269" s="68"/>
      <c r="CU269" s="68"/>
      <c r="CV269" s="68"/>
      <c r="CW269" s="68"/>
      <c r="CX269" s="68"/>
      <c r="CY269" s="68"/>
      <c r="CZ269" s="68"/>
    </row>
    <row r="270" s="575" customFormat="true" ht="15" customHeight="true" x14ac:dyDescent="0.2">
      <c r="B270" s="594"/>
      <c r="AN270" s="403"/>
      <c r="AO270" s="403"/>
      <c r="AP270" s="403"/>
      <c r="AQ270" s="403"/>
      <c r="AR270" s="403"/>
      <c r="AS270" s="403"/>
      <c r="AT270" s="403"/>
      <c r="AU270" s="403"/>
      <c r="AV270" s="403"/>
      <c r="AW270" s="403"/>
      <c r="AX270" s="403"/>
      <c r="AY270" s="403"/>
      <c r="AZ270" s="403"/>
      <c r="BA270" s="1043"/>
      <c r="BB270" s="678" t="s">
        <v>91</v>
      </c>
      <c r="BC270" s="111" t="s">
        <v>35</v>
      </c>
      <c r="BD270" s="107" t="s">
        <v>35</v>
      </c>
      <c r="BE270" s="107" t="s">
        <v>35</v>
      </c>
      <c r="BF270" s="107" t="s">
        <v>35</v>
      </c>
      <c r="BG270" s="102" t="s">
        <v>35</v>
      </c>
      <c r="BH270" s="111" t="s">
        <v>35</v>
      </c>
      <c r="BI270" s="107" t="s">
        <v>35</v>
      </c>
      <c r="BJ270" s="107" t="s">
        <v>35</v>
      </c>
      <c r="BK270" s="107" t="s">
        <v>35</v>
      </c>
      <c r="BL270" s="102" t="s">
        <v>35</v>
      </c>
      <c r="BM270" s="111" t="s">
        <v>35</v>
      </c>
      <c r="BN270" s="107" t="s">
        <v>35</v>
      </c>
      <c r="BO270" s="107" t="s">
        <v>35</v>
      </c>
      <c r="BP270" s="107" t="s">
        <v>35</v>
      </c>
      <c r="BQ270" s="102" t="s">
        <v>35</v>
      </c>
      <c r="BR270" s="111" t="s">
        <v>35</v>
      </c>
      <c r="BS270" s="107" t="s">
        <v>35</v>
      </c>
      <c r="BT270" s="107" t="s">
        <v>35</v>
      </c>
      <c r="BU270" s="107" t="s">
        <v>35</v>
      </c>
      <c r="BV270" s="107" t="s">
        <v>35</v>
      </c>
      <c r="BW270" s="107" t="s">
        <v>35</v>
      </c>
      <c r="BX270" s="107" t="s">
        <v>35</v>
      </c>
      <c r="BY270" s="96" t="s">
        <v>35</v>
      </c>
      <c r="BZ270" s="96" t="s">
        <v>35</v>
      </c>
      <c r="CA270" s="96" t="s">
        <v>35</v>
      </c>
      <c r="CB270" s="96" t="s">
        <v>35</v>
      </c>
      <c r="CC270" s="96" t="s">
        <v>35</v>
      </c>
      <c r="CD270" s="96" t="s">
        <v>35</v>
      </c>
      <c r="CE270" s="96" t="s">
        <v>35</v>
      </c>
      <c r="CF270" s="96" t="s">
        <v>35</v>
      </c>
      <c r="CG270" s="96" t="s">
        <v>35</v>
      </c>
      <c r="CH270" s="96" t="s">
        <v>35</v>
      </c>
      <c r="CI270" s="96" t="s">
        <v>35</v>
      </c>
      <c r="CJ270" s="96" t="s">
        <v>35</v>
      </c>
      <c r="CK270" s="96" t="s">
        <v>35</v>
      </c>
      <c r="CL270" s="96" t="s">
        <v>35</v>
      </c>
      <c r="CM270" s="96" t="s">
        <v>35</v>
      </c>
      <c r="CN270" s="68"/>
      <c r="CO270" s="68"/>
      <c r="CP270" s="68"/>
      <c r="CQ270" s="68"/>
      <c r="CR270" s="68"/>
      <c r="CS270" s="68"/>
      <c r="CT270" s="68"/>
      <c r="CU270" s="68"/>
      <c r="CV270" s="68"/>
      <c r="CW270" s="68"/>
      <c r="CX270" s="68"/>
      <c r="CY270" s="68"/>
      <c r="CZ270" s="68"/>
    </row>
    <row r="271" s="575" customFormat="true" ht="15" customHeight="true" x14ac:dyDescent="0.2">
      <c r="B271" s="594"/>
      <c r="AN271" s="403"/>
      <c r="AO271" s="403"/>
      <c r="AP271" s="403"/>
      <c r="AQ271" s="403"/>
      <c r="AR271" s="403"/>
      <c r="AS271" s="403"/>
      <c r="AT271" s="403"/>
      <c r="AU271" s="403"/>
      <c r="AV271" s="403"/>
      <c r="AW271" s="403"/>
      <c r="AX271" s="403"/>
      <c r="AY271" s="403"/>
      <c r="AZ271" s="403"/>
      <c r="BA271" s="1043" t="s">
        <v>75</v>
      </c>
      <c r="BB271" s="678" t="s">
        <v>49</v>
      </c>
      <c r="BC271" s="111" t="s">
        <v>35</v>
      </c>
      <c r="BD271" s="104" t="s">
        <v>35</v>
      </c>
      <c r="BE271" s="104" t="s">
        <v>35</v>
      </c>
      <c r="BF271" s="104" t="s">
        <v>35</v>
      </c>
      <c r="BG271" s="99" t="s">
        <v>35</v>
      </c>
      <c r="BH271" s="111" t="s">
        <v>35</v>
      </c>
      <c r="BI271" s="104" t="s">
        <v>35</v>
      </c>
      <c r="BJ271" s="104" t="s">
        <v>35</v>
      </c>
      <c r="BK271" s="104" t="s">
        <v>35</v>
      </c>
      <c r="BL271" s="99" t="s">
        <v>35</v>
      </c>
      <c r="BM271" s="111" t="s">
        <v>35</v>
      </c>
      <c r="BN271" s="104" t="s">
        <v>35</v>
      </c>
      <c r="BO271" s="104" t="s">
        <v>35</v>
      </c>
      <c r="BP271" s="104" t="s">
        <v>35</v>
      </c>
      <c r="BQ271" s="99" t="s">
        <v>35</v>
      </c>
      <c r="BR271" s="111" t="s">
        <v>35</v>
      </c>
      <c r="BS271" s="104" t="s">
        <v>35</v>
      </c>
      <c r="BT271" s="104" t="s">
        <v>35</v>
      </c>
      <c r="BU271" s="104" t="s">
        <v>35</v>
      </c>
      <c r="BV271" s="104" t="s">
        <v>35</v>
      </c>
      <c r="BW271" s="104" t="s">
        <v>35</v>
      </c>
      <c r="BX271" s="104" t="s">
        <v>35</v>
      </c>
      <c r="BY271" s="94" t="s">
        <v>35</v>
      </c>
      <c r="BZ271" s="94" t="s">
        <v>35</v>
      </c>
      <c r="CA271" s="94" t="s">
        <v>35</v>
      </c>
      <c r="CB271" s="94" t="s">
        <v>35</v>
      </c>
      <c r="CC271" s="94" t="s">
        <v>35</v>
      </c>
      <c r="CD271" s="94" t="s">
        <v>35</v>
      </c>
      <c r="CE271" s="94" t="s">
        <v>35</v>
      </c>
      <c r="CF271" s="94" t="s">
        <v>35</v>
      </c>
      <c r="CG271" s="94" t="s">
        <v>35</v>
      </c>
      <c r="CH271" s="94" t="s">
        <v>35</v>
      </c>
      <c r="CI271" s="94" t="s">
        <v>35</v>
      </c>
      <c r="CJ271" s="94" t="s">
        <v>35</v>
      </c>
      <c r="CK271" s="94" t="s">
        <v>35</v>
      </c>
      <c r="CL271" s="94" t="s">
        <v>35</v>
      </c>
      <c r="CM271" s="94" t="s">
        <v>35</v>
      </c>
      <c r="CN271" s="68"/>
      <c r="CO271" s="68"/>
      <c r="CP271" s="68"/>
      <c r="CQ271" s="68"/>
      <c r="CR271" s="68"/>
      <c r="CS271" s="68"/>
      <c r="CT271" s="68"/>
      <c r="CU271" s="68"/>
      <c r="CV271" s="68"/>
      <c r="CW271" s="68"/>
      <c r="CX271" s="68"/>
      <c r="CY271" s="68"/>
      <c r="CZ271" s="68"/>
    </row>
    <row r="272" s="575" customFormat="true" ht="15" customHeight="true" x14ac:dyDescent="0.2">
      <c r="B272" s="594"/>
      <c r="AN272" s="403"/>
      <c r="AO272" s="403"/>
      <c r="AP272" s="403"/>
      <c r="AQ272" s="403"/>
      <c r="AR272" s="403"/>
      <c r="AS272" s="403"/>
      <c r="AT272" s="403"/>
      <c r="AU272" s="403"/>
      <c r="AV272" s="403"/>
      <c r="AW272" s="403"/>
      <c r="AX272" s="403"/>
      <c r="AY272" s="403"/>
      <c r="AZ272" s="403"/>
      <c r="BA272" s="1043"/>
      <c r="BB272" s="678" t="s">
        <v>48</v>
      </c>
      <c r="BC272" s="111" t="s">
        <v>35</v>
      </c>
      <c r="BD272" s="104" t="s">
        <v>35</v>
      </c>
      <c r="BE272" s="104" t="s">
        <v>35</v>
      </c>
      <c r="BF272" s="104" t="s">
        <v>35</v>
      </c>
      <c r="BG272" s="99" t="s">
        <v>35</v>
      </c>
      <c r="BH272" s="111" t="s">
        <v>35</v>
      </c>
      <c r="BI272" s="104" t="s">
        <v>35</v>
      </c>
      <c r="BJ272" s="104" t="s">
        <v>35</v>
      </c>
      <c r="BK272" s="104" t="s">
        <v>35</v>
      </c>
      <c r="BL272" s="99" t="s">
        <v>35</v>
      </c>
      <c r="BM272" s="111" t="s">
        <v>35</v>
      </c>
      <c r="BN272" s="104" t="s">
        <v>35</v>
      </c>
      <c r="BO272" s="104" t="s">
        <v>35</v>
      </c>
      <c r="BP272" s="104" t="s">
        <v>35</v>
      </c>
      <c r="BQ272" s="99" t="s">
        <v>35</v>
      </c>
      <c r="BR272" s="111" t="s">
        <v>35</v>
      </c>
      <c r="BS272" s="104" t="s">
        <v>35</v>
      </c>
      <c r="BT272" s="104" t="s">
        <v>35</v>
      </c>
      <c r="BU272" s="104" t="s">
        <v>35</v>
      </c>
      <c r="BV272" s="104" t="s">
        <v>35</v>
      </c>
      <c r="BW272" s="104" t="s">
        <v>35</v>
      </c>
      <c r="BX272" s="104" t="s">
        <v>35</v>
      </c>
      <c r="BY272" s="94" t="s">
        <v>35</v>
      </c>
      <c r="BZ272" s="94" t="s">
        <v>35</v>
      </c>
      <c r="CA272" s="94" t="s">
        <v>35</v>
      </c>
      <c r="CB272" s="94" t="s">
        <v>35</v>
      </c>
      <c r="CC272" s="94" t="s">
        <v>35</v>
      </c>
      <c r="CD272" s="94" t="s">
        <v>35</v>
      </c>
      <c r="CE272" s="94" t="s">
        <v>35</v>
      </c>
      <c r="CF272" s="94" t="s">
        <v>35</v>
      </c>
      <c r="CG272" s="94" t="s">
        <v>35</v>
      </c>
      <c r="CH272" s="94" t="s">
        <v>35</v>
      </c>
      <c r="CI272" s="94" t="s">
        <v>35</v>
      </c>
      <c r="CJ272" s="94" t="s">
        <v>35</v>
      </c>
      <c r="CK272" s="94" t="s">
        <v>35</v>
      </c>
      <c r="CL272" s="94" t="s">
        <v>35</v>
      </c>
      <c r="CM272" s="94" t="s">
        <v>35</v>
      </c>
      <c r="CN272" s="68"/>
      <c r="CO272" s="68"/>
      <c r="CP272" s="68"/>
      <c r="CQ272" s="68"/>
      <c r="CR272" s="68"/>
      <c r="CS272" s="68"/>
      <c r="CT272" s="68"/>
      <c r="CU272" s="68"/>
      <c r="CV272" s="68"/>
      <c r="CW272" s="68"/>
      <c r="CX272" s="68"/>
      <c r="CY272" s="68"/>
      <c r="CZ272" s="68"/>
    </row>
    <row r="273" s="575" customFormat="true" ht="15" customHeight="true" x14ac:dyDescent="0.2">
      <c r="B273" s="594"/>
      <c r="AN273" s="403"/>
      <c r="AO273" s="403"/>
      <c r="AP273" s="403"/>
      <c r="AQ273" s="403"/>
      <c r="AR273" s="403"/>
      <c r="AS273" s="403"/>
      <c r="AT273" s="403"/>
      <c r="AU273" s="403"/>
      <c r="AV273" s="403"/>
      <c r="AW273" s="403"/>
      <c r="AX273" s="403"/>
      <c r="AY273" s="403"/>
      <c r="AZ273" s="403"/>
      <c r="BA273" s="1043"/>
      <c r="BB273" s="678" t="s">
        <v>113</v>
      </c>
      <c r="BC273" s="111" t="s">
        <v>35</v>
      </c>
      <c r="BD273" s="104" t="s">
        <v>35</v>
      </c>
      <c r="BE273" s="104" t="s">
        <v>35</v>
      </c>
      <c r="BF273" s="104" t="s">
        <v>35</v>
      </c>
      <c r="BG273" s="99" t="s">
        <v>35</v>
      </c>
      <c r="BH273" s="111" t="s">
        <v>35</v>
      </c>
      <c r="BI273" s="104" t="s">
        <v>35</v>
      </c>
      <c r="BJ273" s="104" t="s">
        <v>35</v>
      </c>
      <c r="BK273" s="104" t="s">
        <v>35</v>
      </c>
      <c r="BL273" s="99" t="s">
        <v>35</v>
      </c>
      <c r="BM273" s="111" t="s">
        <v>35</v>
      </c>
      <c r="BN273" s="104" t="s">
        <v>35</v>
      </c>
      <c r="BO273" s="104" t="s">
        <v>35</v>
      </c>
      <c r="BP273" s="104" t="s">
        <v>35</v>
      </c>
      <c r="BQ273" s="99" t="s">
        <v>35</v>
      </c>
      <c r="BR273" s="111" t="s">
        <v>35</v>
      </c>
      <c r="BS273" s="104" t="s">
        <v>35</v>
      </c>
      <c r="BT273" s="104" t="s">
        <v>35</v>
      </c>
      <c r="BU273" s="104" t="s">
        <v>35</v>
      </c>
      <c r="BV273" s="104" t="s">
        <v>35</v>
      </c>
      <c r="BW273" s="104" t="s">
        <v>35</v>
      </c>
      <c r="BX273" s="104" t="s">
        <v>35</v>
      </c>
      <c r="BY273" s="94" t="s">
        <v>35</v>
      </c>
      <c r="BZ273" s="94" t="s">
        <v>35</v>
      </c>
      <c r="CA273" s="94" t="s">
        <v>35</v>
      </c>
      <c r="CB273" s="94" t="s">
        <v>35</v>
      </c>
      <c r="CC273" s="94" t="s">
        <v>35</v>
      </c>
      <c r="CD273" s="94" t="s">
        <v>35</v>
      </c>
      <c r="CE273" s="94" t="s">
        <v>35</v>
      </c>
      <c r="CF273" s="94" t="s">
        <v>35</v>
      </c>
      <c r="CG273" s="94" t="s">
        <v>35</v>
      </c>
      <c r="CH273" s="94" t="s">
        <v>35</v>
      </c>
      <c r="CI273" s="94" t="s">
        <v>35</v>
      </c>
      <c r="CJ273" s="94" t="s">
        <v>35</v>
      </c>
      <c r="CK273" s="94" t="s">
        <v>35</v>
      </c>
      <c r="CL273" s="94" t="s">
        <v>35</v>
      </c>
      <c r="CM273" s="94" t="s">
        <v>35</v>
      </c>
      <c r="CN273" s="68"/>
      <c r="CO273" s="68"/>
      <c r="CP273" s="68"/>
      <c r="CQ273" s="68"/>
      <c r="CR273" s="68"/>
      <c r="CS273" s="68"/>
      <c r="CT273" s="68"/>
      <c r="CU273" s="68"/>
      <c r="CV273" s="68"/>
      <c r="CW273" s="68"/>
      <c r="CX273" s="68"/>
      <c r="CY273" s="68"/>
      <c r="CZ273" s="68"/>
    </row>
    <row r="274" s="575" customFormat="true" ht="15" customHeight="true" x14ac:dyDescent="0.2">
      <c r="B274" s="594"/>
      <c r="AN274" s="403"/>
      <c r="AO274" s="403"/>
      <c r="AP274" s="403"/>
      <c r="AQ274" s="403"/>
      <c r="AR274" s="403"/>
      <c r="AS274" s="403"/>
      <c r="AT274" s="403"/>
      <c r="AU274" s="403"/>
      <c r="AV274" s="403"/>
      <c r="AW274" s="403"/>
      <c r="AX274" s="403"/>
      <c r="AY274" s="403"/>
      <c r="AZ274" s="403"/>
      <c r="BA274" s="1043" t="s">
        <v>76</v>
      </c>
      <c r="BB274" s="678" t="s">
        <v>49</v>
      </c>
      <c r="BC274" s="111" t="s">
        <v>35</v>
      </c>
      <c r="BD274" s="107" t="s">
        <v>35</v>
      </c>
      <c r="BE274" s="107" t="s">
        <v>35</v>
      </c>
      <c r="BF274" s="107" t="s">
        <v>35</v>
      </c>
      <c r="BG274" s="102" t="s">
        <v>35</v>
      </c>
      <c r="BH274" s="111" t="s">
        <v>35</v>
      </c>
      <c r="BI274" s="107" t="s">
        <v>35</v>
      </c>
      <c r="BJ274" s="107" t="s">
        <v>35</v>
      </c>
      <c r="BK274" s="107" t="s">
        <v>35</v>
      </c>
      <c r="BL274" s="102" t="s">
        <v>35</v>
      </c>
      <c r="BM274" s="111" t="s">
        <v>35</v>
      </c>
      <c r="BN274" s="107" t="s">
        <v>35</v>
      </c>
      <c r="BO274" s="107" t="s">
        <v>35</v>
      </c>
      <c r="BP274" s="107" t="s">
        <v>35</v>
      </c>
      <c r="BQ274" s="102" t="s">
        <v>35</v>
      </c>
      <c r="BR274" s="111" t="s">
        <v>35</v>
      </c>
      <c r="BS274" s="107" t="s">
        <v>35</v>
      </c>
      <c r="BT274" s="107" t="s">
        <v>35</v>
      </c>
      <c r="BU274" s="107" t="s">
        <v>35</v>
      </c>
      <c r="BV274" s="107" t="s">
        <v>35</v>
      </c>
      <c r="BW274" s="107" t="s">
        <v>35</v>
      </c>
      <c r="BX274" s="107" t="s">
        <v>35</v>
      </c>
      <c r="BY274" s="96" t="s">
        <v>35</v>
      </c>
      <c r="BZ274" s="96" t="s">
        <v>35</v>
      </c>
      <c r="CA274" s="96" t="s">
        <v>35</v>
      </c>
      <c r="CB274" s="96" t="s">
        <v>35</v>
      </c>
      <c r="CC274" s="96" t="s">
        <v>35</v>
      </c>
      <c r="CD274" s="96" t="s">
        <v>35</v>
      </c>
      <c r="CE274" s="96" t="s">
        <v>35</v>
      </c>
      <c r="CF274" s="96" t="s">
        <v>35</v>
      </c>
      <c r="CG274" s="96" t="s">
        <v>35</v>
      </c>
      <c r="CH274" s="96" t="s">
        <v>35</v>
      </c>
      <c r="CI274" s="96" t="s">
        <v>35</v>
      </c>
      <c r="CJ274" s="96" t="s">
        <v>35</v>
      </c>
      <c r="CK274" s="96" t="s">
        <v>35</v>
      </c>
      <c r="CL274" s="96" t="s">
        <v>35</v>
      </c>
      <c r="CM274" s="96" t="s">
        <v>35</v>
      </c>
      <c r="CN274" s="68"/>
      <c r="CO274" s="68"/>
      <c r="CP274" s="68"/>
      <c r="CQ274" s="68"/>
      <c r="CR274" s="68"/>
      <c r="CS274" s="68"/>
      <c r="CT274" s="68"/>
      <c r="CU274" s="68"/>
      <c r="CV274" s="68"/>
      <c r="CW274" s="68"/>
      <c r="CX274" s="68"/>
      <c r="CY274" s="68"/>
      <c r="CZ274" s="68"/>
    </row>
    <row r="275" s="575" customFormat="true" ht="15" customHeight="true" x14ac:dyDescent="0.2">
      <c r="B275" s="594"/>
      <c r="AN275" s="403"/>
      <c r="AO275" s="403"/>
      <c r="AP275" s="403"/>
      <c r="AQ275" s="403"/>
      <c r="AR275" s="403"/>
      <c r="AS275" s="403"/>
      <c r="AT275" s="403"/>
      <c r="AU275" s="403"/>
      <c r="AV275" s="403"/>
      <c r="AW275" s="403"/>
      <c r="AX275" s="403"/>
      <c r="AY275" s="403"/>
      <c r="AZ275" s="403"/>
      <c r="BA275" s="1043"/>
      <c r="BB275" s="678" t="s">
        <v>48</v>
      </c>
      <c r="BC275" s="111" t="s">
        <v>35</v>
      </c>
      <c r="BD275" s="107" t="s">
        <v>35</v>
      </c>
      <c r="BE275" s="107" t="s">
        <v>35</v>
      </c>
      <c r="BF275" s="107" t="s">
        <v>35</v>
      </c>
      <c r="BG275" s="102" t="s">
        <v>35</v>
      </c>
      <c r="BH275" s="111" t="s">
        <v>35</v>
      </c>
      <c r="BI275" s="107" t="s">
        <v>35</v>
      </c>
      <c r="BJ275" s="107" t="s">
        <v>35</v>
      </c>
      <c r="BK275" s="107" t="s">
        <v>35</v>
      </c>
      <c r="BL275" s="102" t="s">
        <v>35</v>
      </c>
      <c r="BM275" s="111" t="s">
        <v>35</v>
      </c>
      <c r="BN275" s="107" t="s">
        <v>35</v>
      </c>
      <c r="BO275" s="107" t="s">
        <v>35</v>
      </c>
      <c r="BP275" s="107" t="s">
        <v>35</v>
      </c>
      <c r="BQ275" s="102" t="s">
        <v>35</v>
      </c>
      <c r="BR275" s="111" t="s">
        <v>35</v>
      </c>
      <c r="BS275" s="107" t="s">
        <v>35</v>
      </c>
      <c r="BT275" s="107" t="s">
        <v>35</v>
      </c>
      <c r="BU275" s="107" t="s">
        <v>35</v>
      </c>
      <c r="BV275" s="107" t="s">
        <v>35</v>
      </c>
      <c r="BW275" s="107" t="s">
        <v>35</v>
      </c>
      <c r="BX275" s="107" t="s">
        <v>35</v>
      </c>
      <c r="BY275" s="96" t="s">
        <v>35</v>
      </c>
      <c r="BZ275" s="96" t="s">
        <v>35</v>
      </c>
      <c r="CA275" s="96" t="s">
        <v>35</v>
      </c>
      <c r="CB275" s="96" t="s">
        <v>35</v>
      </c>
      <c r="CC275" s="96" t="s">
        <v>35</v>
      </c>
      <c r="CD275" s="96" t="s">
        <v>35</v>
      </c>
      <c r="CE275" s="96" t="s">
        <v>35</v>
      </c>
      <c r="CF275" s="96" t="s">
        <v>35</v>
      </c>
      <c r="CG275" s="96" t="s">
        <v>35</v>
      </c>
      <c r="CH275" s="96" t="s">
        <v>35</v>
      </c>
      <c r="CI275" s="96" t="s">
        <v>35</v>
      </c>
      <c r="CJ275" s="96" t="s">
        <v>35</v>
      </c>
      <c r="CK275" s="96" t="s">
        <v>35</v>
      </c>
      <c r="CL275" s="96" t="s">
        <v>35</v>
      </c>
      <c r="CM275" s="96" t="s">
        <v>35</v>
      </c>
      <c r="CN275" s="68"/>
      <c r="CO275" s="68"/>
      <c r="CP275" s="68"/>
      <c r="CQ275" s="68"/>
      <c r="CR275" s="68"/>
      <c r="CS275" s="68"/>
      <c r="CT275" s="68"/>
      <c r="CU275" s="68"/>
      <c r="CV275" s="68"/>
      <c r="CW275" s="68"/>
      <c r="CX275" s="68"/>
      <c r="CY275" s="68"/>
      <c r="CZ275" s="68"/>
    </row>
    <row r="276" s="575" customFormat="true" ht="15" customHeight="true" x14ac:dyDescent="0.2">
      <c r="B276" s="594"/>
      <c r="AN276" s="403"/>
      <c r="AO276" s="403"/>
      <c r="AP276" s="403"/>
      <c r="AQ276" s="403"/>
      <c r="AR276" s="403"/>
      <c r="AS276" s="403"/>
      <c r="AT276" s="403"/>
      <c r="AU276" s="403"/>
      <c r="AV276" s="403"/>
      <c r="AW276" s="403"/>
      <c r="AX276" s="403"/>
      <c r="AY276" s="403"/>
      <c r="AZ276" s="403"/>
      <c r="BA276" s="1043"/>
      <c r="BB276" s="678" t="s">
        <v>114</v>
      </c>
      <c r="BC276" s="111" t="s">
        <v>35</v>
      </c>
      <c r="BD276" s="107" t="s">
        <v>35</v>
      </c>
      <c r="BE276" s="107" t="s">
        <v>35</v>
      </c>
      <c r="BF276" s="107" t="s">
        <v>35</v>
      </c>
      <c r="BG276" s="102" t="s">
        <v>35</v>
      </c>
      <c r="BH276" s="111" t="s">
        <v>35</v>
      </c>
      <c r="BI276" s="107" t="s">
        <v>35</v>
      </c>
      <c r="BJ276" s="107" t="s">
        <v>35</v>
      </c>
      <c r="BK276" s="107" t="s">
        <v>35</v>
      </c>
      <c r="BL276" s="102" t="s">
        <v>35</v>
      </c>
      <c r="BM276" s="111" t="s">
        <v>35</v>
      </c>
      <c r="BN276" s="107" t="s">
        <v>35</v>
      </c>
      <c r="BO276" s="107" t="s">
        <v>35</v>
      </c>
      <c r="BP276" s="107" t="s">
        <v>35</v>
      </c>
      <c r="BQ276" s="102" t="s">
        <v>35</v>
      </c>
      <c r="BR276" s="111" t="s">
        <v>35</v>
      </c>
      <c r="BS276" s="107" t="s">
        <v>35</v>
      </c>
      <c r="BT276" s="107" t="s">
        <v>35</v>
      </c>
      <c r="BU276" s="107" t="s">
        <v>35</v>
      </c>
      <c r="BV276" s="107" t="s">
        <v>35</v>
      </c>
      <c r="BW276" s="107" t="s">
        <v>35</v>
      </c>
      <c r="BX276" s="107" t="s">
        <v>35</v>
      </c>
      <c r="BY276" s="96" t="s">
        <v>35</v>
      </c>
      <c r="BZ276" s="96" t="s">
        <v>35</v>
      </c>
      <c r="CA276" s="96" t="s">
        <v>35</v>
      </c>
      <c r="CB276" s="96" t="s">
        <v>35</v>
      </c>
      <c r="CC276" s="96" t="s">
        <v>35</v>
      </c>
      <c r="CD276" s="96" t="s">
        <v>35</v>
      </c>
      <c r="CE276" s="96" t="s">
        <v>35</v>
      </c>
      <c r="CF276" s="96" t="s">
        <v>35</v>
      </c>
      <c r="CG276" s="96" t="s">
        <v>35</v>
      </c>
      <c r="CH276" s="96" t="s">
        <v>35</v>
      </c>
      <c r="CI276" s="96" t="s">
        <v>35</v>
      </c>
      <c r="CJ276" s="96" t="s">
        <v>35</v>
      </c>
      <c r="CK276" s="96" t="s">
        <v>35</v>
      </c>
      <c r="CL276" s="96" t="s">
        <v>35</v>
      </c>
      <c r="CM276" s="96" t="s">
        <v>35</v>
      </c>
      <c r="CN276" s="68"/>
      <c r="CO276" s="68"/>
      <c r="CP276" s="68"/>
      <c r="CQ276" s="68"/>
      <c r="CR276" s="68"/>
      <c r="CS276" s="68"/>
      <c r="CT276" s="68"/>
      <c r="CU276" s="68"/>
      <c r="CV276" s="68"/>
      <c r="CW276" s="68"/>
      <c r="CX276" s="68"/>
      <c r="CY276" s="68"/>
      <c r="CZ276" s="68"/>
    </row>
    <row r="277" s="575" customFormat="true" ht="15" customHeight="true" x14ac:dyDescent="0.2">
      <c r="B277" s="594"/>
      <c r="AN277" s="403"/>
      <c r="AO277" s="403"/>
      <c r="AP277" s="403"/>
      <c r="AQ277" s="403"/>
      <c r="AR277" s="403"/>
      <c r="AS277" s="403"/>
      <c r="AT277" s="403"/>
      <c r="AU277" s="403"/>
      <c r="AV277" s="403"/>
      <c r="AW277" s="403"/>
      <c r="AX277" s="403"/>
      <c r="AY277" s="403"/>
      <c r="AZ277" s="403"/>
      <c r="BA277" s="1043" t="s">
        <v>77</v>
      </c>
      <c r="BB277" s="678" t="s">
        <v>78</v>
      </c>
      <c r="BC277" s="111" t="s">
        <v>35</v>
      </c>
      <c r="BD277" s="107" t="s">
        <v>35</v>
      </c>
      <c r="BE277" s="107" t="s">
        <v>35</v>
      </c>
      <c r="BF277" s="107" t="s">
        <v>35</v>
      </c>
      <c r="BG277" s="102" t="s">
        <v>35</v>
      </c>
      <c r="BH277" s="111" t="s">
        <v>35</v>
      </c>
      <c r="BI277" s="107" t="s">
        <v>35</v>
      </c>
      <c r="BJ277" s="107" t="s">
        <v>35</v>
      </c>
      <c r="BK277" s="107" t="s">
        <v>35</v>
      </c>
      <c r="BL277" s="102" t="s">
        <v>35</v>
      </c>
      <c r="BM277" s="111" t="s">
        <v>35</v>
      </c>
      <c r="BN277" s="107" t="s">
        <v>35</v>
      </c>
      <c r="BO277" s="107" t="s">
        <v>35</v>
      </c>
      <c r="BP277" s="107" t="s">
        <v>35</v>
      </c>
      <c r="BQ277" s="102" t="s">
        <v>35</v>
      </c>
      <c r="BR277" s="111" t="s">
        <v>35</v>
      </c>
      <c r="BS277" s="107" t="s">
        <v>35</v>
      </c>
      <c r="BT277" s="107" t="s">
        <v>35</v>
      </c>
      <c r="BU277" s="107" t="s">
        <v>35</v>
      </c>
      <c r="BV277" s="107" t="s">
        <v>35</v>
      </c>
      <c r="BW277" s="107" t="s">
        <v>35</v>
      </c>
      <c r="BX277" s="107" t="s">
        <v>35</v>
      </c>
      <c r="BY277" s="96" t="s">
        <v>35</v>
      </c>
      <c r="BZ277" s="96" t="s">
        <v>35</v>
      </c>
      <c r="CA277" s="96" t="s">
        <v>35</v>
      </c>
      <c r="CB277" s="96" t="s">
        <v>35</v>
      </c>
      <c r="CC277" s="96" t="s">
        <v>35</v>
      </c>
      <c r="CD277" s="96" t="s">
        <v>35</v>
      </c>
      <c r="CE277" s="96" t="s">
        <v>35</v>
      </c>
      <c r="CF277" s="96" t="s">
        <v>35</v>
      </c>
      <c r="CG277" s="96" t="s">
        <v>35</v>
      </c>
      <c r="CH277" s="96" t="s">
        <v>35</v>
      </c>
      <c r="CI277" s="96" t="s">
        <v>35</v>
      </c>
      <c r="CJ277" s="96" t="s">
        <v>35</v>
      </c>
      <c r="CK277" s="96" t="s">
        <v>35</v>
      </c>
      <c r="CL277" s="96" t="s">
        <v>35</v>
      </c>
      <c r="CM277" s="96" t="s">
        <v>35</v>
      </c>
      <c r="CN277" s="68"/>
      <c r="CO277" s="68"/>
      <c r="CP277" s="68"/>
      <c r="CQ277" s="68"/>
      <c r="CR277" s="68"/>
      <c r="CS277" s="68"/>
      <c r="CT277" s="68"/>
      <c r="CU277" s="68"/>
      <c r="CV277" s="68"/>
      <c r="CW277" s="68"/>
      <c r="CX277" s="68"/>
      <c r="CY277" s="68"/>
      <c r="CZ277" s="68"/>
    </row>
    <row r="278" s="575" customFormat="true" ht="15" customHeight="true" x14ac:dyDescent="0.2">
      <c r="B278" s="594"/>
      <c r="AN278" s="403"/>
      <c r="AO278" s="403"/>
      <c r="AP278" s="403"/>
      <c r="AQ278" s="403"/>
      <c r="AR278" s="403"/>
      <c r="AS278" s="403"/>
      <c r="AT278" s="403"/>
      <c r="AU278" s="403"/>
      <c r="AV278" s="403"/>
      <c r="AW278" s="403"/>
      <c r="AX278" s="403"/>
      <c r="AY278" s="403"/>
      <c r="AZ278" s="403"/>
      <c r="BA278" s="1043"/>
      <c r="BB278" s="678" t="s">
        <v>79</v>
      </c>
      <c r="BC278" s="111" t="s">
        <v>35</v>
      </c>
      <c r="BD278" s="107" t="s">
        <v>35</v>
      </c>
      <c r="BE278" s="107" t="s">
        <v>35</v>
      </c>
      <c r="BF278" s="107" t="s">
        <v>35</v>
      </c>
      <c r="BG278" s="102" t="s">
        <v>35</v>
      </c>
      <c r="BH278" s="111" t="s">
        <v>35</v>
      </c>
      <c r="BI278" s="107" t="s">
        <v>35</v>
      </c>
      <c r="BJ278" s="107" t="s">
        <v>35</v>
      </c>
      <c r="BK278" s="107" t="s">
        <v>35</v>
      </c>
      <c r="BL278" s="102" t="s">
        <v>35</v>
      </c>
      <c r="BM278" s="111" t="s">
        <v>35</v>
      </c>
      <c r="BN278" s="107" t="s">
        <v>35</v>
      </c>
      <c r="BO278" s="107" t="s">
        <v>35</v>
      </c>
      <c r="BP278" s="107" t="s">
        <v>35</v>
      </c>
      <c r="BQ278" s="102" t="s">
        <v>35</v>
      </c>
      <c r="BR278" s="111" t="s">
        <v>35</v>
      </c>
      <c r="BS278" s="107" t="s">
        <v>35</v>
      </c>
      <c r="BT278" s="107" t="s">
        <v>35</v>
      </c>
      <c r="BU278" s="107" t="s">
        <v>35</v>
      </c>
      <c r="BV278" s="107" t="s">
        <v>35</v>
      </c>
      <c r="BW278" s="107" t="s">
        <v>35</v>
      </c>
      <c r="BX278" s="107" t="s">
        <v>35</v>
      </c>
      <c r="BY278" s="96" t="s">
        <v>35</v>
      </c>
      <c r="BZ278" s="96" t="s">
        <v>35</v>
      </c>
      <c r="CA278" s="96" t="s">
        <v>35</v>
      </c>
      <c r="CB278" s="96" t="s">
        <v>35</v>
      </c>
      <c r="CC278" s="96" t="s">
        <v>35</v>
      </c>
      <c r="CD278" s="96" t="s">
        <v>35</v>
      </c>
      <c r="CE278" s="96" t="s">
        <v>35</v>
      </c>
      <c r="CF278" s="96" t="s">
        <v>35</v>
      </c>
      <c r="CG278" s="96" t="s">
        <v>35</v>
      </c>
      <c r="CH278" s="96" t="s">
        <v>35</v>
      </c>
      <c r="CI278" s="96" t="s">
        <v>35</v>
      </c>
      <c r="CJ278" s="96" t="s">
        <v>35</v>
      </c>
      <c r="CK278" s="96" t="s">
        <v>35</v>
      </c>
      <c r="CL278" s="96" t="s">
        <v>35</v>
      </c>
      <c r="CM278" s="96" t="s">
        <v>35</v>
      </c>
      <c r="CN278" s="68"/>
      <c r="CO278" s="68"/>
      <c r="CP278" s="68"/>
      <c r="CQ278" s="68"/>
      <c r="CR278" s="68"/>
      <c r="CS278" s="68"/>
      <c r="CT278" s="68"/>
      <c r="CU278" s="68"/>
      <c r="CV278" s="68"/>
      <c r="CW278" s="68"/>
      <c r="CX278" s="68"/>
      <c r="CY278" s="68"/>
      <c r="CZ278" s="68"/>
    </row>
    <row r="279" s="575" customFormat="true" ht="15" customHeight="true" x14ac:dyDescent="0.2">
      <c r="B279" s="594"/>
      <c r="AN279" s="403"/>
      <c r="AO279" s="403"/>
      <c r="AP279" s="403"/>
      <c r="AQ279" s="403"/>
      <c r="AR279" s="403"/>
      <c r="AS279" s="403"/>
      <c r="AT279" s="403"/>
      <c r="AU279" s="403"/>
      <c r="AV279" s="403"/>
      <c r="AW279" s="403"/>
      <c r="AX279" s="403"/>
      <c r="AY279" s="403"/>
      <c r="AZ279" s="403"/>
      <c r="BA279" s="1043"/>
      <c r="BB279" s="678" t="s">
        <v>80</v>
      </c>
      <c r="BC279" s="111" t="s">
        <v>35</v>
      </c>
      <c r="BD279" s="104" t="s">
        <v>35</v>
      </c>
      <c r="BE279" s="104" t="s">
        <v>35</v>
      </c>
      <c r="BF279" s="104" t="s">
        <v>35</v>
      </c>
      <c r="BG279" s="99" t="s">
        <v>35</v>
      </c>
      <c r="BH279" s="111" t="s">
        <v>35</v>
      </c>
      <c r="BI279" s="104" t="s">
        <v>35</v>
      </c>
      <c r="BJ279" s="104" t="s">
        <v>35</v>
      </c>
      <c r="BK279" s="104" t="s">
        <v>35</v>
      </c>
      <c r="BL279" s="99" t="s">
        <v>35</v>
      </c>
      <c r="BM279" s="111" t="s">
        <v>35</v>
      </c>
      <c r="BN279" s="104" t="s">
        <v>35</v>
      </c>
      <c r="BO279" s="104" t="s">
        <v>35</v>
      </c>
      <c r="BP279" s="104" t="s">
        <v>35</v>
      </c>
      <c r="BQ279" s="99" t="s">
        <v>35</v>
      </c>
      <c r="BR279" s="111" t="s">
        <v>35</v>
      </c>
      <c r="BS279" s="104" t="s">
        <v>35</v>
      </c>
      <c r="BT279" s="104" t="s">
        <v>35</v>
      </c>
      <c r="BU279" s="104" t="s">
        <v>35</v>
      </c>
      <c r="BV279" s="104" t="s">
        <v>35</v>
      </c>
      <c r="BW279" s="104" t="s">
        <v>35</v>
      </c>
      <c r="BX279" s="104" t="s">
        <v>35</v>
      </c>
      <c r="BY279" s="94" t="s">
        <v>35</v>
      </c>
      <c r="BZ279" s="94" t="s">
        <v>35</v>
      </c>
      <c r="CA279" s="94" t="s">
        <v>35</v>
      </c>
      <c r="CB279" s="94" t="s">
        <v>35</v>
      </c>
      <c r="CC279" s="94" t="s">
        <v>35</v>
      </c>
      <c r="CD279" s="94" t="s">
        <v>35</v>
      </c>
      <c r="CE279" s="94" t="s">
        <v>35</v>
      </c>
      <c r="CF279" s="94" t="s">
        <v>35</v>
      </c>
      <c r="CG279" s="94" t="s">
        <v>35</v>
      </c>
      <c r="CH279" s="94" t="s">
        <v>35</v>
      </c>
      <c r="CI279" s="94" t="s">
        <v>35</v>
      </c>
      <c r="CJ279" s="94" t="s">
        <v>35</v>
      </c>
      <c r="CK279" s="94" t="s">
        <v>35</v>
      </c>
      <c r="CL279" s="94" t="s">
        <v>35</v>
      </c>
      <c r="CM279" s="94" t="s">
        <v>35</v>
      </c>
      <c r="CN279" s="68"/>
      <c r="CO279" s="68"/>
      <c r="CP279" s="68"/>
      <c r="CQ279" s="68"/>
      <c r="CR279" s="68"/>
      <c r="CS279" s="68"/>
      <c r="CT279" s="68"/>
      <c r="CU279" s="68"/>
      <c r="CV279" s="68"/>
      <c r="CW279" s="68"/>
      <c r="CX279" s="68"/>
      <c r="CY279" s="68"/>
      <c r="CZ279" s="68"/>
    </row>
    <row r="280" s="575" customFormat="true" ht="15" customHeight="true" x14ac:dyDescent="0.2">
      <c r="B280" s="594"/>
      <c r="AN280" s="403"/>
      <c r="AO280" s="403"/>
      <c r="AP280" s="403"/>
      <c r="AQ280" s="403"/>
      <c r="AR280" s="403"/>
      <c r="AS280" s="403"/>
      <c r="AT280" s="403"/>
      <c r="AU280" s="403"/>
      <c r="AV280" s="403"/>
      <c r="AW280" s="403"/>
      <c r="AX280" s="403"/>
      <c r="AY280" s="403"/>
      <c r="AZ280" s="403"/>
      <c r="BA280" s="1043"/>
      <c r="BB280" s="678" t="s">
        <v>81</v>
      </c>
      <c r="BC280" s="111" t="s">
        <v>35</v>
      </c>
      <c r="BD280" s="104" t="s">
        <v>35</v>
      </c>
      <c r="BE280" s="104" t="s">
        <v>35</v>
      </c>
      <c r="BF280" s="104" t="s">
        <v>35</v>
      </c>
      <c r="BG280" s="99" t="s">
        <v>35</v>
      </c>
      <c r="BH280" s="111" t="s">
        <v>35</v>
      </c>
      <c r="BI280" s="104" t="s">
        <v>35</v>
      </c>
      <c r="BJ280" s="104" t="s">
        <v>35</v>
      </c>
      <c r="BK280" s="104" t="s">
        <v>35</v>
      </c>
      <c r="BL280" s="99" t="s">
        <v>35</v>
      </c>
      <c r="BM280" s="111" t="s">
        <v>35</v>
      </c>
      <c r="BN280" s="104" t="s">
        <v>35</v>
      </c>
      <c r="BO280" s="104" t="s">
        <v>35</v>
      </c>
      <c r="BP280" s="104" t="s">
        <v>35</v>
      </c>
      <c r="BQ280" s="99" t="s">
        <v>35</v>
      </c>
      <c r="BR280" s="111" t="s">
        <v>35</v>
      </c>
      <c r="BS280" s="104" t="s">
        <v>35</v>
      </c>
      <c r="BT280" s="104" t="s">
        <v>35</v>
      </c>
      <c r="BU280" s="104" t="s">
        <v>35</v>
      </c>
      <c r="BV280" s="104" t="s">
        <v>35</v>
      </c>
      <c r="BW280" s="104" t="s">
        <v>35</v>
      </c>
      <c r="BX280" s="104" t="s">
        <v>35</v>
      </c>
      <c r="BY280" s="94" t="s">
        <v>35</v>
      </c>
      <c r="BZ280" s="94" t="s">
        <v>35</v>
      </c>
      <c r="CA280" s="94" t="s">
        <v>35</v>
      </c>
      <c r="CB280" s="94" t="s">
        <v>35</v>
      </c>
      <c r="CC280" s="94" t="s">
        <v>35</v>
      </c>
      <c r="CD280" s="94" t="s">
        <v>35</v>
      </c>
      <c r="CE280" s="94" t="s">
        <v>35</v>
      </c>
      <c r="CF280" s="94" t="s">
        <v>35</v>
      </c>
      <c r="CG280" s="94" t="s">
        <v>35</v>
      </c>
      <c r="CH280" s="94" t="s">
        <v>35</v>
      </c>
      <c r="CI280" s="94" t="s">
        <v>35</v>
      </c>
      <c r="CJ280" s="94" t="s">
        <v>35</v>
      </c>
      <c r="CK280" s="94" t="s">
        <v>35</v>
      </c>
      <c r="CL280" s="94" t="s">
        <v>35</v>
      </c>
      <c r="CM280" s="94" t="s">
        <v>35</v>
      </c>
      <c r="CN280" s="68"/>
      <c r="CO280" s="68"/>
      <c r="CP280" s="68"/>
      <c r="CQ280" s="68"/>
      <c r="CR280" s="68"/>
      <c r="CS280" s="68"/>
      <c r="CT280" s="68"/>
      <c r="CU280" s="68"/>
      <c r="CV280" s="68"/>
      <c r="CW280" s="68"/>
      <c r="CX280" s="68"/>
      <c r="CY280" s="68"/>
      <c r="CZ280" s="68"/>
    </row>
    <row r="281" s="575" customFormat="true" ht="15" customHeight="true" x14ac:dyDescent="0.2">
      <c r="B281" s="594"/>
      <c r="AN281" s="403"/>
      <c r="AO281" s="403"/>
      <c r="AP281" s="403"/>
      <c r="AQ281" s="403"/>
      <c r="AR281" s="403"/>
      <c r="AS281" s="403"/>
      <c r="AT281" s="403"/>
      <c r="AU281" s="403"/>
      <c r="AV281" s="403"/>
      <c r="AW281" s="403"/>
      <c r="AX281" s="403"/>
      <c r="AY281" s="403"/>
      <c r="AZ281" s="403"/>
      <c r="BA281" s="1043"/>
      <c r="BB281" s="678" t="s">
        <v>82</v>
      </c>
      <c r="BC281" s="111" t="s">
        <v>35</v>
      </c>
      <c r="BD281" s="104" t="s">
        <v>35</v>
      </c>
      <c r="BE281" s="104" t="s">
        <v>35</v>
      </c>
      <c r="BF281" s="104" t="s">
        <v>35</v>
      </c>
      <c r="BG281" s="99" t="s">
        <v>35</v>
      </c>
      <c r="BH281" s="111" t="s">
        <v>35</v>
      </c>
      <c r="BI281" s="104" t="s">
        <v>35</v>
      </c>
      <c r="BJ281" s="104" t="s">
        <v>35</v>
      </c>
      <c r="BK281" s="104" t="s">
        <v>35</v>
      </c>
      <c r="BL281" s="99" t="s">
        <v>35</v>
      </c>
      <c r="BM281" s="111" t="s">
        <v>35</v>
      </c>
      <c r="BN281" s="104" t="s">
        <v>35</v>
      </c>
      <c r="BO281" s="104" t="s">
        <v>35</v>
      </c>
      <c r="BP281" s="104" t="s">
        <v>35</v>
      </c>
      <c r="BQ281" s="99" t="s">
        <v>35</v>
      </c>
      <c r="BR281" s="111" t="s">
        <v>35</v>
      </c>
      <c r="BS281" s="104" t="s">
        <v>35</v>
      </c>
      <c r="BT281" s="104" t="s">
        <v>35</v>
      </c>
      <c r="BU281" s="104" t="s">
        <v>35</v>
      </c>
      <c r="BV281" s="104" t="s">
        <v>35</v>
      </c>
      <c r="BW281" s="104" t="s">
        <v>35</v>
      </c>
      <c r="BX281" s="104" t="s">
        <v>35</v>
      </c>
      <c r="BY281" s="94" t="s">
        <v>35</v>
      </c>
      <c r="BZ281" s="94" t="s">
        <v>35</v>
      </c>
      <c r="CA281" s="94" t="s">
        <v>35</v>
      </c>
      <c r="CB281" s="94" t="s">
        <v>35</v>
      </c>
      <c r="CC281" s="94" t="s">
        <v>35</v>
      </c>
      <c r="CD281" s="94" t="s">
        <v>35</v>
      </c>
      <c r="CE281" s="94" t="s">
        <v>35</v>
      </c>
      <c r="CF281" s="94" t="s">
        <v>35</v>
      </c>
      <c r="CG281" s="94" t="s">
        <v>35</v>
      </c>
      <c r="CH281" s="94" t="s">
        <v>35</v>
      </c>
      <c r="CI281" s="94" t="s">
        <v>35</v>
      </c>
      <c r="CJ281" s="94" t="s">
        <v>35</v>
      </c>
      <c r="CK281" s="94" t="s">
        <v>35</v>
      </c>
      <c r="CL281" s="94" t="s">
        <v>35</v>
      </c>
      <c r="CM281" s="94" t="s">
        <v>35</v>
      </c>
      <c r="CN281" s="68"/>
      <c r="CO281" s="68"/>
      <c r="CP281" s="68"/>
      <c r="CQ281" s="68"/>
      <c r="CR281" s="68"/>
      <c r="CS281" s="68"/>
      <c r="CT281" s="68"/>
      <c r="CU281" s="68"/>
      <c r="CV281" s="68"/>
      <c r="CW281" s="68"/>
      <c r="CX281" s="68"/>
      <c r="CY281" s="68"/>
      <c r="CZ281" s="68"/>
    </row>
    <row r="282" s="575" customFormat="true" ht="15" customHeight="true" x14ac:dyDescent="0.2">
      <c r="B282" s="594"/>
      <c r="AN282" s="403"/>
      <c r="AO282" s="403"/>
      <c r="AP282" s="403"/>
      <c r="AQ282" s="403"/>
      <c r="AR282" s="403"/>
      <c r="AS282" s="403"/>
      <c r="AT282" s="403"/>
      <c r="AU282" s="403"/>
      <c r="AV282" s="403"/>
      <c r="AW282" s="403"/>
      <c r="AX282" s="403"/>
      <c r="AY282" s="403"/>
      <c r="AZ282" s="403"/>
      <c r="BA282" s="1043"/>
      <c r="BB282" s="678" t="s">
        <v>83</v>
      </c>
      <c r="BC282" s="111" t="s">
        <v>35</v>
      </c>
      <c r="BD282" s="104" t="s">
        <v>35</v>
      </c>
      <c r="BE282" s="104" t="s">
        <v>35</v>
      </c>
      <c r="BF282" s="104" t="s">
        <v>35</v>
      </c>
      <c r="BG282" s="99" t="s">
        <v>35</v>
      </c>
      <c r="BH282" s="111" t="s">
        <v>35</v>
      </c>
      <c r="BI282" s="104" t="s">
        <v>35</v>
      </c>
      <c r="BJ282" s="104" t="s">
        <v>35</v>
      </c>
      <c r="BK282" s="104" t="s">
        <v>35</v>
      </c>
      <c r="BL282" s="99" t="s">
        <v>35</v>
      </c>
      <c r="BM282" s="111" t="s">
        <v>35</v>
      </c>
      <c r="BN282" s="104" t="s">
        <v>35</v>
      </c>
      <c r="BO282" s="104" t="s">
        <v>35</v>
      </c>
      <c r="BP282" s="104" t="s">
        <v>35</v>
      </c>
      <c r="BQ282" s="99" t="s">
        <v>35</v>
      </c>
      <c r="BR282" s="111" t="s">
        <v>35</v>
      </c>
      <c r="BS282" s="104" t="s">
        <v>35</v>
      </c>
      <c r="BT282" s="104" t="s">
        <v>35</v>
      </c>
      <c r="BU282" s="104" t="s">
        <v>35</v>
      </c>
      <c r="BV282" s="104" t="s">
        <v>35</v>
      </c>
      <c r="BW282" s="104" t="s">
        <v>35</v>
      </c>
      <c r="BX282" s="104" t="s">
        <v>35</v>
      </c>
      <c r="BY282" s="94" t="s">
        <v>35</v>
      </c>
      <c r="BZ282" s="94" t="s">
        <v>35</v>
      </c>
      <c r="CA282" s="94" t="s">
        <v>35</v>
      </c>
      <c r="CB282" s="94" t="s">
        <v>35</v>
      </c>
      <c r="CC282" s="94" t="s">
        <v>35</v>
      </c>
      <c r="CD282" s="94" t="s">
        <v>35</v>
      </c>
      <c r="CE282" s="94" t="s">
        <v>35</v>
      </c>
      <c r="CF282" s="94" t="s">
        <v>35</v>
      </c>
      <c r="CG282" s="94" t="s">
        <v>35</v>
      </c>
      <c r="CH282" s="94" t="s">
        <v>35</v>
      </c>
      <c r="CI282" s="94" t="s">
        <v>35</v>
      </c>
      <c r="CJ282" s="94" t="s">
        <v>35</v>
      </c>
      <c r="CK282" s="94" t="s">
        <v>35</v>
      </c>
      <c r="CL282" s="94" t="s">
        <v>35</v>
      </c>
      <c r="CM282" s="94" t="s">
        <v>35</v>
      </c>
      <c r="CN282" s="68"/>
      <c r="CO282" s="68"/>
      <c r="CP282" s="68"/>
      <c r="CQ282" s="68"/>
      <c r="CR282" s="68"/>
      <c r="CS282" s="68"/>
      <c r="CT282" s="68"/>
      <c r="CU282" s="68"/>
      <c r="CV282" s="68"/>
      <c r="CW282" s="68"/>
      <c r="CX282" s="68"/>
      <c r="CY282" s="68"/>
      <c r="CZ282" s="68"/>
    </row>
    <row r="283" s="575" customFormat="true" ht="15" customHeight="true" x14ac:dyDescent="0.2">
      <c r="B283" s="594"/>
      <c r="AN283" s="403"/>
      <c r="AO283" s="403"/>
      <c r="AP283" s="403"/>
      <c r="AQ283" s="403"/>
      <c r="AR283" s="403"/>
      <c r="AS283" s="403"/>
      <c r="AT283" s="403"/>
      <c r="AU283" s="403"/>
      <c r="AV283" s="403"/>
      <c r="AW283" s="403"/>
      <c r="AX283" s="403"/>
      <c r="AY283" s="403"/>
      <c r="AZ283" s="403"/>
      <c r="BA283" s="1043"/>
      <c r="BB283" s="678" t="s">
        <v>84</v>
      </c>
      <c r="BC283" s="111" t="s">
        <v>35</v>
      </c>
      <c r="BD283" s="104" t="s">
        <v>35</v>
      </c>
      <c r="BE283" s="104" t="s">
        <v>35</v>
      </c>
      <c r="BF283" s="104" t="s">
        <v>35</v>
      </c>
      <c r="BG283" s="99" t="s">
        <v>35</v>
      </c>
      <c r="BH283" s="111" t="s">
        <v>35</v>
      </c>
      <c r="BI283" s="104" t="s">
        <v>35</v>
      </c>
      <c r="BJ283" s="104" t="s">
        <v>35</v>
      </c>
      <c r="BK283" s="104" t="s">
        <v>35</v>
      </c>
      <c r="BL283" s="99" t="s">
        <v>35</v>
      </c>
      <c r="BM283" s="111" t="s">
        <v>35</v>
      </c>
      <c r="BN283" s="104" t="s">
        <v>35</v>
      </c>
      <c r="BO283" s="104" t="s">
        <v>35</v>
      </c>
      <c r="BP283" s="104" t="s">
        <v>35</v>
      </c>
      <c r="BQ283" s="99" t="s">
        <v>35</v>
      </c>
      <c r="BR283" s="111" t="s">
        <v>35</v>
      </c>
      <c r="BS283" s="104" t="s">
        <v>35</v>
      </c>
      <c r="BT283" s="104" t="s">
        <v>35</v>
      </c>
      <c r="BU283" s="104" t="s">
        <v>35</v>
      </c>
      <c r="BV283" s="104" t="s">
        <v>35</v>
      </c>
      <c r="BW283" s="104" t="s">
        <v>35</v>
      </c>
      <c r="BX283" s="104" t="s">
        <v>35</v>
      </c>
      <c r="BY283" s="94" t="s">
        <v>35</v>
      </c>
      <c r="BZ283" s="94" t="s">
        <v>35</v>
      </c>
      <c r="CA283" s="94" t="s">
        <v>35</v>
      </c>
      <c r="CB283" s="94" t="s">
        <v>35</v>
      </c>
      <c r="CC283" s="94" t="s">
        <v>35</v>
      </c>
      <c r="CD283" s="94" t="s">
        <v>35</v>
      </c>
      <c r="CE283" s="94" t="s">
        <v>35</v>
      </c>
      <c r="CF283" s="94" t="s">
        <v>35</v>
      </c>
      <c r="CG283" s="94" t="s">
        <v>35</v>
      </c>
      <c r="CH283" s="94" t="s">
        <v>35</v>
      </c>
      <c r="CI283" s="94" t="s">
        <v>35</v>
      </c>
      <c r="CJ283" s="94" t="s">
        <v>35</v>
      </c>
      <c r="CK283" s="94" t="s">
        <v>35</v>
      </c>
      <c r="CL283" s="94" t="s">
        <v>35</v>
      </c>
      <c r="CM283" s="94" t="s">
        <v>35</v>
      </c>
      <c r="CN283" s="68"/>
      <c r="CO283" s="68"/>
      <c r="CP283" s="68"/>
      <c r="CQ283" s="68"/>
      <c r="CR283" s="68"/>
      <c r="CS283" s="68"/>
      <c r="CT283" s="68"/>
      <c r="CU283" s="68"/>
      <c r="CV283" s="68"/>
      <c r="CW283" s="68"/>
      <c r="CX283" s="68"/>
      <c r="CY283" s="68"/>
      <c r="CZ283" s="68"/>
    </row>
    <row r="284" s="575" customFormat="true" ht="15" customHeight="true" x14ac:dyDescent="0.2">
      <c r="B284" s="594"/>
      <c r="AN284" s="403"/>
      <c r="AO284" s="403"/>
      <c r="AP284" s="403"/>
      <c r="AQ284" s="403"/>
      <c r="AR284" s="403"/>
      <c r="AS284" s="403"/>
      <c r="AT284" s="403"/>
      <c r="AU284" s="403"/>
      <c r="AV284" s="403"/>
      <c r="AW284" s="403"/>
      <c r="AX284" s="403"/>
      <c r="AY284" s="403"/>
      <c r="AZ284" s="403"/>
      <c r="BA284" s="1045"/>
      <c r="BB284" s="681" t="s">
        <v>114</v>
      </c>
      <c r="BC284" s="110" t="s">
        <v>35</v>
      </c>
      <c r="BD284" s="106" t="s">
        <v>35</v>
      </c>
      <c r="BE284" s="106" t="s">
        <v>35</v>
      </c>
      <c r="BF284" s="106" t="s">
        <v>35</v>
      </c>
      <c r="BG284" s="101" t="s">
        <v>35</v>
      </c>
      <c r="BH284" s="110" t="s">
        <v>35</v>
      </c>
      <c r="BI284" s="106" t="s">
        <v>35</v>
      </c>
      <c r="BJ284" s="106" t="s">
        <v>35</v>
      </c>
      <c r="BK284" s="106" t="s">
        <v>35</v>
      </c>
      <c r="BL284" s="101" t="s">
        <v>35</v>
      </c>
      <c r="BM284" s="110" t="s">
        <v>35</v>
      </c>
      <c r="BN284" s="106" t="s">
        <v>35</v>
      </c>
      <c r="BO284" s="106" t="s">
        <v>35</v>
      </c>
      <c r="BP284" s="106" t="s">
        <v>35</v>
      </c>
      <c r="BQ284" s="101" t="s">
        <v>35</v>
      </c>
      <c r="BR284" s="110" t="s">
        <v>35</v>
      </c>
      <c r="BS284" s="106" t="s">
        <v>35</v>
      </c>
      <c r="BT284" s="106" t="s">
        <v>35</v>
      </c>
      <c r="BU284" s="106" t="s">
        <v>35</v>
      </c>
      <c r="BV284" s="106" t="s">
        <v>35</v>
      </c>
      <c r="BW284" s="106" t="s">
        <v>35</v>
      </c>
      <c r="BX284" s="106" t="s">
        <v>35</v>
      </c>
      <c r="BY284" s="95" t="s">
        <v>35</v>
      </c>
      <c r="BZ284" s="95" t="s">
        <v>35</v>
      </c>
      <c r="CA284" s="95" t="s">
        <v>35</v>
      </c>
      <c r="CB284" s="95" t="s">
        <v>35</v>
      </c>
      <c r="CC284" s="95" t="s">
        <v>35</v>
      </c>
      <c r="CD284" s="95" t="s">
        <v>35</v>
      </c>
      <c r="CE284" s="95" t="s">
        <v>35</v>
      </c>
      <c r="CF284" s="95" t="s">
        <v>35</v>
      </c>
      <c r="CG284" s="95" t="s">
        <v>35</v>
      </c>
      <c r="CH284" s="95" t="s">
        <v>35</v>
      </c>
      <c r="CI284" s="95" t="s">
        <v>35</v>
      </c>
      <c r="CJ284" s="95" t="s">
        <v>35</v>
      </c>
      <c r="CK284" s="95" t="s">
        <v>35</v>
      </c>
      <c r="CL284" s="95" t="s">
        <v>35</v>
      </c>
      <c r="CM284" s="95" t="s">
        <v>35</v>
      </c>
      <c r="CN284" s="68"/>
      <c r="CO284" s="68"/>
      <c r="CP284" s="68"/>
      <c r="CQ284" s="68"/>
      <c r="CR284" s="68"/>
      <c r="CS284" s="68"/>
      <c r="CT284" s="68"/>
      <c r="CU284" s="68"/>
      <c r="CV284" s="68"/>
      <c r="CW284" s="68"/>
      <c r="CX284" s="68"/>
      <c r="CY284" s="68"/>
      <c r="CZ284" s="68"/>
    </row>
    <row r="285" s="575" customFormat="true" ht="15" customHeight="true" x14ac:dyDescent="0.2">
      <c r="B285" s="594"/>
      <c r="AN285" s="403"/>
      <c r="AO285" s="403"/>
      <c r="AP285" s="403"/>
      <c r="AQ285" s="403"/>
      <c r="AR285" s="403"/>
      <c r="AS285" s="403"/>
      <c r="AT285" s="403"/>
      <c r="AU285" s="403"/>
      <c r="AV285" s="403"/>
      <c r="AW285" s="403"/>
      <c r="AX285" s="403"/>
      <c r="AY285" s="403"/>
      <c r="AZ285" s="403"/>
      <c r="BA285" s="367"/>
      <c r="BB285" s="365"/>
      <c r="BC285" s="365"/>
      <c r="BD285" s="365"/>
      <c r="BE285" s="365"/>
      <c r="BF285" s="365"/>
      <c r="BG285" s="365"/>
      <c r="BH285" s="365"/>
      <c r="BI285" s="365"/>
      <c r="BJ285" s="365"/>
      <c r="BK285" s="365"/>
      <c r="BL285" s="365"/>
      <c r="BM285" s="365"/>
      <c r="BN285" s="365"/>
      <c r="BO285" s="365"/>
      <c r="BP285" s="365"/>
      <c r="BQ285" s="365"/>
      <c r="BR285" s="365"/>
      <c r="BS285" s="365"/>
      <c r="BT285" s="365"/>
      <c r="BU285" s="365"/>
      <c r="BV285" s="365"/>
      <c r="BW285" s="365"/>
      <c r="BX285" s="365"/>
      <c r="BY285" s="367"/>
      <c r="BZ285" s="402"/>
      <c r="CA285" s="402"/>
      <c r="CB285" s="402"/>
      <c r="CC285" s="402"/>
      <c r="CD285" s="402"/>
      <c r="CE285" s="402"/>
      <c r="CF285" s="402"/>
      <c r="CG285" s="402"/>
      <c r="CH285" s="402"/>
      <c r="CI285" s="402"/>
      <c r="CJ285" s="402"/>
      <c r="CK285" s="402"/>
      <c r="CL285" s="402"/>
      <c r="CM285" s="402"/>
      <c r="CN285" s="402"/>
      <c r="CO285" s="402"/>
      <c r="CP285" s="402"/>
      <c r="CQ285" s="402"/>
      <c r="CR285" s="402"/>
      <c r="CS285" s="402"/>
      <c r="CT285" s="402"/>
      <c r="CU285" s="402"/>
      <c r="CV285" s="402"/>
      <c r="CW285" s="402"/>
      <c r="CX285" s="402"/>
      <c r="CY285" s="402"/>
      <c r="CZ285" s="402"/>
    </row>
    <row r="286" s="575" customFormat="true" ht="15" customHeight="true" x14ac:dyDescent="0.2">
      <c r="B286" s="594"/>
      <c r="AN286" s="403"/>
      <c r="AO286" s="403"/>
      <c r="AP286" s="403"/>
      <c r="AQ286" s="403"/>
      <c r="AR286" s="403"/>
      <c r="AS286" s="403"/>
      <c r="AT286" s="403"/>
      <c r="AU286" s="403"/>
      <c r="AV286" s="403"/>
      <c r="AW286" s="403"/>
      <c r="AX286" s="403"/>
      <c r="AY286" s="403"/>
      <c r="AZ286" s="403"/>
      <c r="BA286" s="367"/>
      <c r="BB286" s="365"/>
      <c r="BC286" s="365"/>
      <c r="BD286" s="365"/>
      <c r="BE286" s="365"/>
      <c r="BF286" s="365"/>
      <c r="BG286" s="365"/>
      <c r="BH286" s="365"/>
      <c r="BI286" s="365"/>
      <c r="BJ286" s="365"/>
      <c r="BK286" s="365"/>
      <c r="BL286" s="365"/>
      <c r="BM286" s="365"/>
      <c r="BN286" s="365"/>
      <c r="BO286" s="365"/>
      <c r="BP286" s="365"/>
      <c r="BQ286" s="365"/>
      <c r="BR286" s="365"/>
      <c r="BS286" s="365"/>
      <c r="BT286" s="365"/>
      <c r="BU286" s="365"/>
      <c r="BV286" s="365"/>
      <c r="BW286" s="365"/>
      <c r="BX286" s="365"/>
      <c r="BY286" s="367"/>
      <c r="BZ286" s="402"/>
      <c r="CA286" s="402"/>
      <c r="CB286" s="402"/>
      <c r="CC286" s="402"/>
      <c r="CD286" s="402"/>
      <c r="CE286" s="402"/>
      <c r="CF286" s="402"/>
      <c r="CG286" s="402"/>
      <c r="CH286" s="402"/>
      <c r="CI286" s="402"/>
      <c r="CJ286" s="402"/>
      <c r="CK286" s="402"/>
      <c r="CL286" s="402"/>
      <c r="CM286" s="402"/>
      <c r="CN286" s="402"/>
      <c r="CO286" s="402"/>
      <c r="CP286" s="402"/>
      <c r="CQ286" s="402"/>
      <c r="CR286" s="402"/>
      <c r="CS286" s="402"/>
      <c r="CT286" s="402"/>
      <c r="CU286" s="402"/>
      <c r="CV286" s="402"/>
      <c r="CW286" s="402"/>
      <c r="CX286" s="402"/>
      <c r="CY286" s="402"/>
      <c r="CZ286" s="402"/>
    </row>
    <row r="287" s="575" customFormat="true" ht="15" customHeight="true" x14ac:dyDescent="0.2">
      <c r="B287" s="594"/>
      <c r="AN287" s="403"/>
      <c r="AO287" s="403"/>
      <c r="AP287" s="403"/>
      <c r="AQ287" s="403"/>
      <c r="AR287" s="403"/>
      <c r="AS287" s="403"/>
      <c r="AT287" s="403"/>
      <c r="AU287" s="403"/>
      <c r="AV287" s="403"/>
      <c r="AW287" s="403"/>
      <c r="AX287" s="403"/>
      <c r="AY287" s="403"/>
      <c r="AZ287" s="403"/>
      <c r="BA287" s="367"/>
      <c r="BB287" s="365"/>
      <c r="BC287" s="365"/>
      <c r="BD287" s="365"/>
      <c r="BE287" s="365"/>
      <c r="BF287" s="365"/>
      <c r="BG287" s="365"/>
      <c r="BH287" s="365"/>
      <c r="BI287" s="365"/>
      <c r="BJ287" s="365"/>
      <c r="BK287" s="365"/>
      <c r="BL287" s="365"/>
      <c r="BM287" s="365"/>
      <c r="BN287" s="365"/>
      <c r="BO287" s="365"/>
      <c r="BP287" s="365"/>
      <c r="BQ287" s="365"/>
      <c r="BR287" s="365"/>
      <c r="BS287" s="365"/>
      <c r="BT287" s="365"/>
      <c r="BU287" s="365"/>
      <c r="BV287" s="365"/>
      <c r="BW287" s="365"/>
      <c r="BX287" s="365"/>
      <c r="BY287" s="367"/>
      <c r="BZ287" s="402"/>
      <c r="CA287" s="402"/>
      <c r="CB287" s="402"/>
      <c r="CC287" s="402"/>
      <c r="CD287" s="402"/>
      <c r="CE287" s="402"/>
      <c r="CF287" s="402"/>
      <c r="CG287" s="402"/>
      <c r="CH287" s="402"/>
      <c r="CI287" s="402"/>
      <c r="CJ287" s="402"/>
      <c r="CK287" s="402"/>
      <c r="CL287" s="402"/>
      <c r="CM287" s="402"/>
      <c r="CN287" s="402"/>
      <c r="CO287" s="402"/>
      <c r="CP287" s="402"/>
      <c r="CQ287" s="402"/>
      <c r="CR287" s="402"/>
      <c r="CS287" s="402"/>
      <c r="CT287" s="402"/>
      <c r="CU287" s="402"/>
      <c r="CV287" s="402"/>
      <c r="CW287" s="402"/>
      <c r="CX287" s="402"/>
      <c r="CY287" s="402"/>
      <c r="CZ287" s="402"/>
    </row>
    <row r="288" s="575" customFormat="true" ht="15" customHeight="true" x14ac:dyDescent="0.2">
      <c r="B288" s="594"/>
      <c r="AN288" s="403"/>
      <c r="AO288" s="403"/>
      <c r="AP288" s="403"/>
      <c r="AQ288" s="403"/>
      <c r="AR288" s="403"/>
      <c r="AS288" s="403"/>
      <c r="AT288" s="403"/>
      <c r="AU288" s="403"/>
      <c r="AV288" s="403"/>
      <c r="AW288" s="403"/>
      <c r="AX288" s="403"/>
      <c r="AY288" s="403"/>
      <c r="AZ288" s="403"/>
      <c r="BA288" s="367"/>
      <c r="BB288" s="365"/>
      <c r="BC288" s="365"/>
      <c r="BD288" s="365"/>
      <c r="BE288" s="365"/>
      <c r="BF288" s="365"/>
      <c r="BG288" s="365"/>
      <c r="BH288" s="365"/>
      <c r="BI288" s="365"/>
      <c r="BJ288" s="365"/>
      <c r="BK288" s="365"/>
      <c r="BL288" s="365"/>
      <c r="BM288" s="365"/>
      <c r="BN288" s="365"/>
      <c r="BO288" s="365"/>
      <c r="BP288" s="365"/>
      <c r="BQ288" s="365"/>
      <c r="BR288" s="365"/>
      <c r="BS288" s="365"/>
      <c r="BT288" s="365"/>
      <c r="BU288" s="365"/>
      <c r="BV288" s="365"/>
      <c r="BW288" s="365"/>
      <c r="BX288" s="365"/>
      <c r="BY288" s="367"/>
      <c r="BZ288" s="402"/>
      <c r="CA288" s="402"/>
      <c r="CB288" s="402"/>
      <c r="CC288" s="402"/>
      <c r="CD288" s="402"/>
      <c r="CE288" s="402"/>
      <c r="CF288" s="402"/>
      <c r="CG288" s="402"/>
      <c r="CH288" s="402"/>
      <c r="CI288" s="402"/>
      <c r="CJ288" s="402"/>
      <c r="CK288" s="402"/>
      <c r="CL288" s="402"/>
      <c r="CM288" s="402"/>
      <c r="CN288" s="402"/>
      <c r="CO288" s="402"/>
      <c r="CP288" s="402"/>
      <c r="CQ288" s="402"/>
      <c r="CR288" s="402"/>
      <c r="CS288" s="402"/>
      <c r="CT288" s="402"/>
      <c r="CU288" s="402"/>
      <c r="CV288" s="402"/>
      <c r="CW288" s="402"/>
      <c r="CX288" s="402"/>
      <c r="CY288" s="402"/>
      <c r="CZ288" s="402"/>
    </row>
    <row r="289" s="575" customFormat="true" ht="15" customHeight="true" x14ac:dyDescent="0.2">
      <c r="A289" s="586"/>
      <c r="B289" s="585"/>
      <c r="C289" s="586"/>
      <c r="AN289" s="403"/>
      <c r="AO289" s="403"/>
      <c r="AP289" s="403"/>
      <c r="AQ289" s="403"/>
      <c r="AR289" s="403"/>
      <c r="AS289" s="403"/>
      <c r="AT289" s="403"/>
      <c r="AU289" s="403"/>
      <c r="AV289" s="403"/>
      <c r="AW289" s="403"/>
      <c r="AX289" s="403"/>
      <c r="AY289" s="403"/>
      <c r="AZ289" s="403"/>
      <c r="BA289" s="367"/>
      <c r="BB289" s="365"/>
      <c r="BC289" s="365"/>
      <c r="BD289" s="365"/>
      <c r="BE289" s="365"/>
      <c r="BF289" s="365"/>
      <c r="BG289" s="365"/>
      <c r="BH289" s="365"/>
      <c r="BI289" s="365"/>
      <c r="BJ289" s="365"/>
      <c r="BK289" s="365"/>
      <c r="BL289" s="365"/>
      <c r="BM289" s="365"/>
      <c r="BN289" s="365"/>
      <c r="BO289" s="365"/>
      <c r="BP289" s="365"/>
      <c r="BQ289" s="365"/>
      <c r="BR289" s="365"/>
      <c r="BS289" s="365"/>
      <c r="BT289" s="365"/>
      <c r="BU289" s="365"/>
      <c r="BV289" s="365"/>
      <c r="BW289" s="365"/>
      <c r="BX289" s="365"/>
      <c r="BY289" s="367"/>
      <c r="BZ289" s="402"/>
      <c r="CA289" s="402"/>
      <c r="CB289" s="402"/>
      <c r="CC289" s="402"/>
      <c r="CD289" s="402"/>
      <c r="CE289" s="402"/>
      <c r="CF289" s="402"/>
      <c r="CG289" s="402"/>
      <c r="CH289" s="402"/>
      <c r="CI289" s="402"/>
      <c r="CJ289" s="402"/>
      <c r="CK289" s="402"/>
      <c r="CL289" s="402"/>
      <c r="CM289" s="402"/>
      <c r="CN289" s="402"/>
      <c r="CO289" s="402"/>
      <c r="CP289" s="402"/>
      <c r="CQ289" s="402"/>
      <c r="CR289" s="402"/>
      <c r="CS289" s="402"/>
      <c r="CT289" s="402"/>
      <c r="CU289" s="402"/>
      <c r="CV289" s="402"/>
      <c r="CW289" s="402"/>
      <c r="CX289" s="402"/>
      <c r="CY289" s="402"/>
      <c r="CZ289" s="402"/>
    </row>
    <row r="290" s="575" customFormat="true" ht="15" customHeight="true" x14ac:dyDescent="0.2">
      <c r="A290" s="610"/>
      <c r="B290" s="611"/>
      <c r="C290" s="612"/>
      <c r="AN290" s="403"/>
      <c r="AO290" s="403"/>
      <c r="AP290" s="403"/>
      <c r="AQ290" s="403"/>
      <c r="AR290" s="403"/>
      <c r="AS290" s="403"/>
      <c r="AT290" s="403"/>
      <c r="AU290" s="403"/>
      <c r="AV290" s="403"/>
      <c r="AW290" s="403"/>
      <c r="AX290" s="403"/>
      <c r="AY290" s="403"/>
      <c r="AZ290" s="403"/>
      <c r="BA290" s="367"/>
      <c r="BB290" s="365"/>
      <c r="BC290" s="365"/>
      <c r="BD290" s="365"/>
      <c r="BE290" s="365"/>
      <c r="BF290" s="365"/>
      <c r="BG290" s="365"/>
      <c r="BH290" s="365"/>
      <c r="BI290" s="365"/>
      <c r="BJ290" s="365"/>
      <c r="BK290" s="365"/>
      <c r="BL290" s="365"/>
      <c r="BM290" s="365"/>
      <c r="BN290" s="365"/>
      <c r="BO290" s="365"/>
      <c r="BP290" s="365"/>
      <c r="BQ290" s="365"/>
      <c r="BR290" s="365"/>
      <c r="BS290" s="365"/>
      <c r="BT290" s="365"/>
      <c r="BU290" s="365"/>
      <c r="BV290" s="365"/>
      <c r="BW290" s="365"/>
      <c r="BX290" s="365"/>
      <c r="BY290" s="367"/>
      <c r="BZ290" s="402"/>
      <c r="CA290" s="402"/>
      <c r="CB290" s="402"/>
      <c r="CC290" s="402"/>
      <c r="CD290" s="402"/>
      <c r="CE290" s="402"/>
      <c r="CF290" s="402"/>
      <c r="CG290" s="402"/>
      <c r="CH290" s="402"/>
      <c r="CI290" s="402"/>
      <c r="CJ290" s="402"/>
      <c r="CK290" s="402"/>
      <c r="CL290" s="402"/>
      <c r="CM290" s="402"/>
      <c r="CN290" s="402"/>
      <c r="CO290" s="402"/>
      <c r="CP290" s="402"/>
      <c r="CQ290" s="402"/>
      <c r="CR290" s="402"/>
      <c r="CS290" s="402"/>
      <c r="CT290" s="402"/>
      <c r="CU290" s="402"/>
      <c r="CV290" s="402"/>
      <c r="CW290" s="402"/>
      <c r="CX290" s="402"/>
      <c r="CY290" s="402"/>
      <c r="CZ290" s="402"/>
    </row>
    <row r="291" s="575" customFormat="true" ht="15" customHeight="true" x14ac:dyDescent="0.2">
      <c r="A291" s="610"/>
      <c r="B291" s="611"/>
      <c r="C291" s="612"/>
      <c r="AN291" s="403"/>
      <c r="AO291" s="403"/>
      <c r="AP291" s="403"/>
      <c r="AQ291" s="403"/>
      <c r="AR291" s="403"/>
      <c r="AS291" s="403"/>
      <c r="AT291" s="403"/>
      <c r="AU291" s="403"/>
      <c r="AV291" s="403"/>
      <c r="AW291" s="403"/>
      <c r="AX291" s="403"/>
      <c r="AY291" s="403"/>
      <c r="AZ291" s="403"/>
      <c r="BA291" s="367"/>
      <c r="BB291" s="365"/>
      <c r="BC291" s="365"/>
      <c r="BD291" s="365"/>
      <c r="BE291" s="365"/>
      <c r="BF291" s="365"/>
      <c r="BG291" s="365"/>
      <c r="BH291" s="365"/>
      <c r="BI291" s="365"/>
      <c r="BJ291" s="365"/>
      <c r="BK291" s="365"/>
      <c r="BL291" s="365"/>
      <c r="BM291" s="365"/>
      <c r="BN291" s="365"/>
      <c r="BO291" s="365"/>
      <c r="BP291" s="365"/>
      <c r="BQ291" s="365"/>
      <c r="BR291" s="365"/>
      <c r="BS291" s="365"/>
      <c r="BT291" s="365"/>
      <c r="BU291" s="365"/>
      <c r="BV291" s="365"/>
      <c r="BW291" s="365"/>
      <c r="BX291" s="365"/>
      <c r="BY291" s="367"/>
      <c r="BZ291" s="402"/>
      <c r="CA291" s="402"/>
      <c r="CB291" s="402"/>
      <c r="CC291" s="402"/>
      <c r="CD291" s="402"/>
      <c r="CE291" s="402"/>
      <c r="CF291" s="402"/>
      <c r="CG291" s="402"/>
      <c r="CH291" s="402"/>
      <c r="CI291" s="402"/>
      <c r="CJ291" s="402"/>
      <c r="CK291" s="402"/>
      <c r="CL291" s="402"/>
      <c r="CM291" s="402"/>
      <c r="CN291" s="402"/>
      <c r="CO291" s="402"/>
      <c r="CP291" s="402"/>
      <c r="CQ291" s="402"/>
      <c r="CR291" s="402"/>
      <c r="CS291" s="402"/>
      <c r="CT291" s="402"/>
      <c r="CU291" s="402"/>
      <c r="CV291" s="402"/>
      <c r="CW291" s="402"/>
      <c r="CX291" s="402"/>
      <c r="CY291" s="402"/>
      <c r="CZ291" s="402"/>
    </row>
    <row r="292" s="575" customFormat="true" ht="15" customHeight="true" x14ac:dyDescent="0.2">
      <c r="A292" s="610"/>
      <c r="B292" s="611"/>
      <c r="C292" s="612"/>
      <c r="AN292" s="403"/>
      <c r="AO292" s="403"/>
      <c r="AP292" s="403"/>
      <c r="AQ292" s="403"/>
      <c r="AR292" s="403"/>
      <c r="AS292" s="403"/>
      <c r="AT292" s="403"/>
      <c r="AU292" s="403"/>
      <c r="AV292" s="403"/>
      <c r="AW292" s="403"/>
      <c r="AX292" s="403"/>
      <c r="AY292" s="403"/>
      <c r="AZ292" s="403"/>
      <c r="BA292" s="367"/>
      <c r="BB292" s="365"/>
      <c r="BC292" s="365"/>
      <c r="BD292" s="365"/>
      <c r="BE292" s="365"/>
      <c r="BF292" s="365"/>
      <c r="BG292" s="365"/>
      <c r="BH292" s="365"/>
      <c r="BI292" s="365"/>
      <c r="BJ292" s="365"/>
      <c r="BK292" s="365"/>
      <c r="BL292" s="365"/>
      <c r="BM292" s="365"/>
      <c r="BN292" s="365"/>
      <c r="BO292" s="365"/>
      <c r="BP292" s="365"/>
      <c r="BQ292" s="365"/>
      <c r="BR292" s="365"/>
      <c r="BS292" s="365"/>
      <c r="BT292" s="365"/>
      <c r="BU292" s="365"/>
      <c r="BV292" s="365"/>
      <c r="BW292" s="365"/>
      <c r="BX292" s="365"/>
      <c r="BY292" s="367"/>
      <c r="BZ292" s="402"/>
      <c r="CA292" s="402"/>
      <c r="CB292" s="402"/>
      <c r="CC292" s="402"/>
      <c r="CD292" s="402"/>
      <c r="CE292" s="402"/>
      <c r="CF292" s="402"/>
      <c r="CG292" s="402"/>
      <c r="CH292" s="402"/>
      <c r="CI292" s="402"/>
      <c r="CJ292" s="402"/>
      <c r="CK292" s="402"/>
      <c r="CL292" s="402"/>
      <c r="CM292" s="402"/>
      <c r="CN292" s="402"/>
      <c r="CO292" s="402"/>
      <c r="CP292" s="402"/>
      <c r="CQ292" s="402"/>
      <c r="CR292" s="402"/>
      <c r="CS292" s="402"/>
      <c r="CT292" s="402"/>
      <c r="CU292" s="402"/>
      <c r="CV292" s="402"/>
      <c r="CW292" s="402"/>
      <c r="CX292" s="402"/>
      <c r="CY292" s="402"/>
      <c r="CZ292" s="402"/>
    </row>
    <row r="293" s="575" customFormat="true" ht="15" customHeight="true" x14ac:dyDescent="0.2">
      <c r="A293" s="610"/>
      <c r="B293" s="611"/>
      <c r="C293" s="574"/>
      <c r="AN293" s="403"/>
      <c r="AO293" s="403"/>
      <c r="AP293" s="403"/>
      <c r="AQ293" s="403"/>
      <c r="AR293" s="403"/>
      <c r="AS293" s="403"/>
      <c r="AT293" s="403"/>
      <c r="AU293" s="403"/>
      <c r="AV293" s="403"/>
      <c r="AW293" s="403"/>
      <c r="AX293" s="403"/>
      <c r="AY293" s="403"/>
      <c r="AZ293" s="403"/>
      <c r="BA293" s="367"/>
      <c r="BB293" s="365"/>
      <c r="BC293" s="365"/>
      <c r="BD293" s="365"/>
      <c r="BE293" s="365"/>
      <c r="BF293" s="365"/>
      <c r="BG293" s="365"/>
      <c r="BH293" s="365"/>
      <c r="BI293" s="365"/>
      <c r="BJ293" s="365"/>
      <c r="BK293" s="365"/>
      <c r="BL293" s="365"/>
      <c r="BM293" s="365"/>
      <c r="BN293" s="365"/>
      <c r="BO293" s="365"/>
      <c r="BP293" s="365"/>
      <c r="BQ293" s="365"/>
      <c r="BR293" s="365"/>
      <c r="BS293" s="365"/>
      <c r="BT293" s="365"/>
      <c r="BU293" s="365"/>
      <c r="BV293" s="365"/>
      <c r="BW293" s="365"/>
      <c r="BX293" s="365"/>
      <c r="BY293" s="367"/>
      <c r="BZ293" s="402"/>
      <c r="CA293" s="402"/>
      <c r="CB293" s="402"/>
      <c r="CC293" s="402"/>
      <c r="CD293" s="402"/>
      <c r="CE293" s="402"/>
      <c r="CF293" s="402"/>
      <c r="CG293" s="402"/>
      <c r="CH293" s="402"/>
      <c r="CI293" s="402"/>
      <c r="CJ293" s="402"/>
      <c r="CK293" s="402"/>
      <c r="CL293" s="402"/>
      <c r="CM293" s="402"/>
      <c r="CN293" s="402"/>
      <c r="CO293" s="402"/>
      <c r="CP293" s="402"/>
      <c r="CQ293" s="402"/>
      <c r="CR293" s="402"/>
      <c r="CS293" s="402"/>
      <c r="CT293" s="402"/>
      <c r="CU293" s="402"/>
      <c r="CV293" s="402"/>
      <c r="CW293" s="402"/>
      <c r="CX293" s="402"/>
      <c r="CY293" s="402"/>
      <c r="CZ293" s="402"/>
    </row>
    <row r="294" s="575" customFormat="true" ht="15" customHeight="true" x14ac:dyDescent="0.2">
      <c r="A294" s="610"/>
      <c r="B294" s="611"/>
      <c r="C294" s="574"/>
      <c r="AN294" s="403"/>
      <c r="AO294" s="403"/>
      <c r="AP294" s="403"/>
      <c r="AQ294" s="403"/>
      <c r="AR294" s="403"/>
      <c r="AS294" s="403"/>
      <c r="AT294" s="403"/>
      <c r="AU294" s="403"/>
      <c r="AV294" s="403"/>
      <c r="AW294" s="403"/>
      <c r="AX294" s="403"/>
      <c r="AY294" s="403"/>
      <c r="AZ294" s="403"/>
      <c r="BA294" s="367"/>
      <c r="BB294" s="365"/>
      <c r="BC294" s="365"/>
      <c r="BD294" s="365"/>
      <c r="BE294" s="365"/>
      <c r="BF294" s="365"/>
      <c r="BG294" s="365"/>
      <c r="BH294" s="365"/>
      <c r="BI294" s="365"/>
      <c r="BJ294" s="365"/>
      <c r="BK294" s="365"/>
      <c r="BL294" s="365"/>
      <c r="BM294" s="365"/>
      <c r="BN294" s="365"/>
      <c r="BO294" s="365"/>
      <c r="BP294" s="365"/>
      <c r="BQ294" s="365"/>
      <c r="BR294" s="365"/>
      <c r="BS294" s="365"/>
      <c r="BT294" s="365"/>
      <c r="BU294" s="365"/>
      <c r="BV294" s="365"/>
      <c r="BW294" s="365"/>
      <c r="BX294" s="365"/>
      <c r="BY294" s="367"/>
      <c r="BZ294" s="402"/>
      <c r="CA294" s="402"/>
      <c r="CB294" s="402"/>
      <c r="CC294" s="402"/>
      <c r="CD294" s="402"/>
      <c r="CE294" s="402"/>
      <c r="CF294" s="402"/>
      <c r="CG294" s="402"/>
      <c r="CH294" s="402"/>
      <c r="CI294" s="402"/>
      <c r="CJ294" s="402"/>
      <c r="CK294" s="402"/>
      <c r="CL294" s="402"/>
      <c r="CM294" s="402"/>
      <c r="CN294" s="402"/>
      <c r="CO294" s="402"/>
      <c r="CP294" s="402"/>
      <c r="CQ294" s="402"/>
      <c r="CR294" s="402"/>
      <c r="CS294" s="402"/>
      <c r="CT294" s="402"/>
      <c r="CU294" s="402"/>
      <c r="CV294" s="402"/>
      <c r="CW294" s="402"/>
      <c r="CX294" s="402"/>
      <c r="CY294" s="402"/>
      <c r="CZ294" s="402"/>
    </row>
    <row r="295" s="575" customFormat="true" ht="15" customHeight="true" x14ac:dyDescent="0.2">
      <c r="A295" s="610"/>
      <c r="B295" s="611"/>
      <c r="C295" s="574"/>
      <c r="AN295" s="403"/>
      <c r="AO295" s="403"/>
      <c r="AP295" s="403"/>
      <c r="AQ295" s="403"/>
      <c r="AR295" s="403"/>
      <c r="AS295" s="403"/>
      <c r="AT295" s="403"/>
      <c r="AU295" s="403"/>
      <c r="AV295" s="403"/>
      <c r="AW295" s="403"/>
      <c r="AX295" s="403"/>
      <c r="AY295" s="403"/>
      <c r="AZ295" s="403"/>
      <c r="BA295" s="367"/>
      <c r="BB295" s="365"/>
      <c r="BC295" s="365"/>
      <c r="BD295" s="365"/>
      <c r="BE295" s="365"/>
      <c r="BF295" s="365"/>
      <c r="BG295" s="365"/>
      <c r="BH295" s="365"/>
      <c r="BI295" s="365"/>
      <c r="BJ295" s="365"/>
      <c r="BK295" s="365"/>
      <c r="BL295" s="365"/>
      <c r="BM295" s="365"/>
      <c r="BN295" s="365"/>
      <c r="BO295" s="365"/>
      <c r="BP295" s="365"/>
      <c r="BQ295" s="365"/>
      <c r="BR295" s="365"/>
      <c r="BS295" s="365"/>
      <c r="BT295" s="365"/>
      <c r="BU295" s="365"/>
      <c r="BV295" s="365"/>
      <c r="BW295" s="365"/>
      <c r="BX295" s="365"/>
      <c r="BY295" s="367"/>
      <c r="BZ295" s="402"/>
      <c r="CA295" s="402"/>
      <c r="CB295" s="402"/>
      <c r="CC295" s="402"/>
      <c r="CD295" s="402"/>
      <c r="CE295" s="402"/>
      <c r="CF295" s="402"/>
      <c r="CG295" s="402"/>
      <c r="CH295" s="402"/>
      <c r="CI295" s="402"/>
      <c r="CJ295" s="402"/>
      <c r="CK295" s="402"/>
      <c r="CL295" s="402"/>
      <c r="CM295" s="402"/>
      <c r="CN295" s="402"/>
      <c r="CO295" s="402"/>
      <c r="CP295" s="402"/>
      <c r="CQ295" s="402"/>
      <c r="CR295" s="402"/>
      <c r="CS295" s="402"/>
      <c r="CT295" s="402"/>
      <c r="CU295" s="402"/>
      <c r="CV295" s="402"/>
      <c r="CW295" s="402"/>
      <c r="CX295" s="402"/>
      <c r="CY295" s="402"/>
      <c r="CZ295" s="402"/>
    </row>
    <row r="296" s="575" customFormat="true" ht="15" customHeight="true" x14ac:dyDescent="0.2">
      <c r="A296" s="610"/>
      <c r="B296" s="611"/>
      <c r="C296" s="574"/>
      <c r="AN296" s="403"/>
      <c r="AO296" s="403"/>
      <c r="AP296" s="403"/>
      <c r="AQ296" s="403"/>
      <c r="AR296" s="403"/>
      <c r="AS296" s="403"/>
      <c r="AT296" s="403"/>
      <c r="AU296" s="403"/>
      <c r="AV296" s="403"/>
      <c r="AW296" s="403"/>
      <c r="AX296" s="403"/>
      <c r="AY296" s="403"/>
      <c r="AZ296" s="403"/>
      <c r="BA296" s="367"/>
      <c r="BB296" s="365"/>
      <c r="BC296" s="365"/>
      <c r="BD296" s="365"/>
      <c r="BE296" s="365"/>
      <c r="BF296" s="365"/>
      <c r="BG296" s="365"/>
      <c r="BH296" s="365"/>
      <c r="BI296" s="365"/>
      <c r="BJ296" s="365"/>
      <c r="BK296" s="365"/>
      <c r="BL296" s="365"/>
      <c r="BM296" s="365"/>
      <c r="BN296" s="365"/>
      <c r="BO296" s="365"/>
      <c r="BP296" s="365"/>
      <c r="BQ296" s="365"/>
      <c r="BR296" s="365"/>
      <c r="BS296" s="365"/>
      <c r="BT296" s="365"/>
      <c r="BU296" s="365"/>
      <c r="BV296" s="365"/>
      <c r="BW296" s="365"/>
      <c r="BX296" s="365"/>
      <c r="BY296" s="367"/>
      <c r="BZ296" s="402"/>
      <c r="CA296" s="402"/>
      <c r="CB296" s="402"/>
      <c r="CC296" s="402"/>
      <c r="CD296" s="402"/>
      <c r="CE296" s="402"/>
      <c r="CF296" s="402"/>
      <c r="CG296" s="402"/>
      <c r="CH296" s="402"/>
      <c r="CI296" s="402"/>
      <c r="CJ296" s="402"/>
      <c r="CK296" s="402"/>
      <c r="CL296" s="402"/>
      <c r="CM296" s="402"/>
      <c r="CN296" s="402"/>
      <c r="CO296" s="402"/>
      <c r="CP296" s="402"/>
      <c r="CQ296" s="402"/>
      <c r="CR296" s="402"/>
      <c r="CS296" s="402"/>
      <c r="CT296" s="402"/>
      <c r="CU296" s="402"/>
      <c r="CV296" s="402"/>
      <c r="CW296" s="402"/>
      <c r="CX296" s="402"/>
      <c r="CY296" s="402"/>
      <c r="CZ296" s="402"/>
    </row>
    <row r="297" s="575" customFormat="true" ht="15" customHeight="true" x14ac:dyDescent="0.2">
      <c r="A297" s="610"/>
      <c r="B297" s="611"/>
      <c r="C297" s="574"/>
      <c r="AN297" s="403"/>
      <c r="AO297" s="403"/>
      <c r="AP297" s="403"/>
      <c r="AQ297" s="403"/>
      <c r="AR297" s="403"/>
      <c r="AS297" s="403"/>
      <c r="AT297" s="403"/>
      <c r="AU297" s="403"/>
      <c r="AV297" s="403"/>
      <c r="AW297" s="403"/>
      <c r="AX297" s="403"/>
      <c r="AY297" s="403"/>
      <c r="AZ297" s="403"/>
      <c r="BA297" s="367"/>
      <c r="BB297" s="365"/>
      <c r="BC297" s="365"/>
      <c r="BD297" s="365"/>
      <c r="BE297" s="365"/>
      <c r="BF297" s="365"/>
      <c r="BG297" s="365"/>
      <c r="BH297" s="365"/>
      <c r="BI297" s="365"/>
      <c r="BJ297" s="365"/>
      <c r="BK297" s="365"/>
      <c r="BL297" s="365"/>
      <c r="BM297" s="365"/>
      <c r="BN297" s="365"/>
      <c r="BO297" s="365"/>
      <c r="BP297" s="365"/>
      <c r="BQ297" s="365"/>
      <c r="BR297" s="365"/>
      <c r="BS297" s="365"/>
      <c r="BT297" s="365"/>
      <c r="BU297" s="365"/>
      <c r="BV297" s="365"/>
      <c r="BW297" s="365"/>
      <c r="BX297" s="365"/>
      <c r="BY297" s="367"/>
      <c r="BZ297" s="402"/>
      <c r="CA297" s="402"/>
      <c r="CB297" s="402"/>
      <c r="CC297" s="402"/>
      <c r="CD297" s="402"/>
      <c r="CE297" s="402"/>
      <c r="CF297" s="402"/>
      <c r="CG297" s="402"/>
      <c r="CH297" s="402"/>
      <c r="CI297" s="402"/>
      <c r="CJ297" s="402"/>
      <c r="CK297" s="402"/>
      <c r="CL297" s="402"/>
      <c r="CM297" s="402"/>
      <c r="CN297" s="402"/>
      <c r="CO297" s="402"/>
      <c r="CP297" s="402"/>
      <c r="CQ297" s="402"/>
      <c r="CR297" s="402"/>
      <c r="CS297" s="402"/>
      <c r="CT297" s="402"/>
      <c r="CU297" s="402"/>
      <c r="CV297" s="402"/>
      <c r="CW297" s="402"/>
      <c r="CX297" s="402"/>
      <c r="CY297" s="402"/>
      <c r="CZ297" s="402"/>
    </row>
    <row r="298" s="575" customFormat="true" ht="15" customHeight="true" x14ac:dyDescent="0.2">
      <c r="B298" s="594"/>
      <c r="AN298" s="403"/>
      <c r="AO298" s="403"/>
      <c r="AP298" s="403"/>
      <c r="AQ298" s="403"/>
      <c r="AR298" s="403"/>
      <c r="AS298" s="403"/>
      <c r="AT298" s="403"/>
      <c r="AU298" s="403"/>
      <c r="AV298" s="403"/>
      <c r="AW298" s="403"/>
      <c r="AX298" s="403"/>
      <c r="AY298" s="403"/>
      <c r="AZ298" s="403"/>
      <c r="BA298" s="367"/>
      <c r="BB298" s="365"/>
      <c r="BC298" s="365"/>
      <c r="BD298" s="365"/>
      <c r="BE298" s="365"/>
      <c r="BF298" s="365"/>
      <c r="BG298" s="365"/>
      <c r="BH298" s="365"/>
      <c r="BI298" s="365"/>
      <c r="BJ298" s="365"/>
      <c r="BK298" s="365"/>
      <c r="BL298" s="365"/>
      <c r="BM298" s="365"/>
      <c r="BN298" s="365"/>
      <c r="BO298" s="365"/>
      <c r="BP298" s="365"/>
      <c r="BQ298" s="365"/>
      <c r="BR298" s="365"/>
      <c r="BS298" s="365"/>
      <c r="BT298" s="365"/>
      <c r="BU298" s="365"/>
      <c r="BV298" s="365"/>
      <c r="BW298" s="365"/>
      <c r="BX298" s="365"/>
      <c r="BY298" s="367"/>
      <c r="BZ298" s="402"/>
      <c r="CA298" s="402"/>
      <c r="CB298" s="402"/>
      <c r="CC298" s="402"/>
      <c r="CD298" s="402"/>
      <c r="CE298" s="402"/>
      <c r="CF298" s="402"/>
      <c r="CG298" s="402"/>
      <c r="CH298" s="402"/>
      <c r="CI298" s="402"/>
      <c r="CJ298" s="402"/>
      <c r="CK298" s="402"/>
      <c r="CL298" s="402"/>
      <c r="CM298" s="402"/>
      <c r="CN298" s="402"/>
      <c r="CO298" s="402"/>
      <c r="CP298" s="402"/>
      <c r="CQ298" s="402"/>
      <c r="CR298" s="402"/>
      <c r="CS298" s="402"/>
      <c r="CT298" s="402"/>
      <c r="CU298" s="402"/>
      <c r="CV298" s="402"/>
      <c r="CW298" s="402"/>
      <c r="CX298" s="402"/>
      <c r="CY298" s="402"/>
      <c r="CZ298" s="402"/>
    </row>
    <row r="299" s="575" customFormat="true" ht="15" customHeight="true" x14ac:dyDescent="0.2">
      <c r="A299" s="586"/>
      <c r="B299" s="585"/>
      <c r="C299" s="586"/>
      <c r="D299" s="586"/>
      <c r="AN299" s="403"/>
      <c r="AO299" s="403"/>
      <c r="AP299" s="403"/>
      <c r="AQ299" s="403"/>
      <c r="AR299" s="403"/>
      <c r="AS299" s="403"/>
      <c r="AT299" s="403"/>
      <c r="AU299" s="403"/>
      <c r="AV299" s="403"/>
      <c r="AW299" s="403"/>
      <c r="AX299" s="403"/>
      <c r="AY299" s="403"/>
      <c r="AZ299" s="403"/>
      <c r="BA299" s="367"/>
      <c r="BB299" s="365"/>
      <c r="BC299" s="365"/>
      <c r="BD299" s="365"/>
      <c r="BE299" s="365"/>
      <c r="BF299" s="365"/>
      <c r="BG299" s="365"/>
      <c r="BH299" s="365"/>
      <c r="BI299" s="365"/>
      <c r="BJ299" s="365"/>
      <c r="BK299" s="365"/>
      <c r="BL299" s="365"/>
      <c r="BM299" s="365"/>
      <c r="BN299" s="365"/>
      <c r="BO299" s="365"/>
      <c r="BP299" s="365"/>
      <c r="BQ299" s="365"/>
      <c r="BR299" s="365"/>
      <c r="BS299" s="365"/>
      <c r="BT299" s="365"/>
      <c r="BU299" s="365"/>
      <c r="BV299" s="365"/>
      <c r="BW299" s="365"/>
      <c r="BX299" s="365"/>
      <c r="BY299" s="367"/>
      <c r="BZ299" s="402"/>
      <c r="CA299" s="402"/>
      <c r="CB299" s="402"/>
      <c r="CC299" s="402"/>
      <c r="CD299" s="402"/>
      <c r="CE299" s="402"/>
      <c r="CF299" s="402"/>
      <c r="CG299" s="402"/>
      <c r="CH299" s="402"/>
      <c r="CI299" s="402"/>
      <c r="CJ299" s="402"/>
      <c r="CK299" s="402"/>
      <c r="CL299" s="402"/>
      <c r="CM299" s="402"/>
      <c r="CN299" s="402"/>
      <c r="CO299" s="402"/>
      <c r="CP299" s="402"/>
      <c r="CQ299" s="402"/>
      <c r="CR299" s="402"/>
      <c r="CS299" s="402"/>
      <c r="CT299" s="402"/>
      <c r="CU299" s="402"/>
      <c r="CV299" s="402"/>
      <c r="CW299" s="402"/>
      <c r="CX299" s="402"/>
      <c r="CY299" s="402"/>
      <c r="CZ299" s="402"/>
    </row>
    <row r="300" s="575" customFormat="true" ht="15" customHeight="true" x14ac:dyDescent="0.2">
      <c r="A300" s="610"/>
      <c r="B300" s="611"/>
      <c r="C300" s="612"/>
      <c r="D300" s="612"/>
      <c r="AN300" s="403"/>
      <c r="AO300" s="403"/>
      <c r="AP300" s="403"/>
      <c r="AQ300" s="403"/>
      <c r="AR300" s="403"/>
      <c r="AS300" s="403"/>
      <c r="AT300" s="403"/>
      <c r="AU300" s="403"/>
      <c r="AV300" s="403"/>
      <c r="AW300" s="403"/>
      <c r="AX300" s="403"/>
      <c r="AY300" s="403"/>
      <c r="AZ300" s="403"/>
      <c r="BA300" s="367"/>
      <c r="BB300" s="365"/>
      <c r="BC300" s="365"/>
      <c r="BD300" s="365"/>
      <c r="BE300" s="365"/>
      <c r="BF300" s="365"/>
      <c r="BG300" s="365"/>
      <c r="BH300" s="365"/>
      <c r="BI300" s="365"/>
      <c r="BJ300" s="365"/>
      <c r="BK300" s="365"/>
      <c r="BL300" s="365"/>
      <c r="BM300" s="365"/>
      <c r="BN300" s="365"/>
      <c r="BO300" s="365"/>
      <c r="BP300" s="365"/>
      <c r="BQ300" s="365"/>
      <c r="BR300" s="365"/>
      <c r="BS300" s="365"/>
      <c r="BT300" s="365"/>
      <c r="BU300" s="365"/>
      <c r="BV300" s="365"/>
      <c r="BW300" s="365"/>
      <c r="BX300" s="365"/>
      <c r="BY300" s="367"/>
      <c r="BZ300" s="402"/>
      <c r="CA300" s="402"/>
      <c r="CB300" s="402"/>
      <c r="CC300" s="402"/>
      <c r="CD300" s="402"/>
      <c r="CE300" s="402"/>
      <c r="CF300" s="402"/>
      <c r="CG300" s="402"/>
      <c r="CH300" s="402"/>
      <c r="CI300" s="402"/>
      <c r="CJ300" s="402"/>
      <c r="CK300" s="402"/>
      <c r="CL300" s="402"/>
      <c r="CM300" s="402"/>
      <c r="CN300" s="402"/>
      <c r="CO300" s="402"/>
      <c r="CP300" s="402"/>
      <c r="CQ300" s="402"/>
      <c r="CR300" s="402"/>
      <c r="CS300" s="402"/>
      <c r="CT300" s="402"/>
      <c r="CU300" s="402"/>
      <c r="CV300" s="402"/>
      <c r="CW300" s="402"/>
      <c r="CX300" s="402"/>
      <c r="CY300" s="402"/>
      <c r="CZ300" s="402"/>
    </row>
    <row r="301" s="575" customFormat="true" ht="15" customHeight="true" x14ac:dyDescent="0.2">
      <c r="A301" s="610"/>
      <c r="B301" s="611"/>
      <c r="C301" s="612"/>
      <c r="D301" s="612"/>
      <c r="AN301" s="403"/>
      <c r="AO301" s="403"/>
      <c r="AP301" s="403"/>
      <c r="AQ301" s="403"/>
      <c r="AR301" s="403"/>
      <c r="AS301" s="403"/>
      <c r="AT301" s="403"/>
      <c r="AU301" s="403"/>
      <c r="AV301" s="403"/>
      <c r="AW301" s="403"/>
      <c r="AX301" s="403"/>
      <c r="AY301" s="403"/>
      <c r="AZ301" s="403"/>
      <c r="BA301" s="367"/>
      <c r="BB301" s="365"/>
      <c r="BC301" s="365"/>
      <c r="BD301" s="365"/>
      <c r="BE301" s="365"/>
      <c r="BF301" s="365"/>
      <c r="BG301" s="365"/>
      <c r="BH301" s="365"/>
      <c r="BI301" s="365"/>
      <c r="BJ301" s="365"/>
      <c r="BK301" s="365"/>
      <c r="BL301" s="365"/>
      <c r="BM301" s="365"/>
      <c r="BN301" s="365"/>
      <c r="BO301" s="365"/>
      <c r="BP301" s="365"/>
      <c r="BQ301" s="365"/>
      <c r="BR301" s="365"/>
      <c r="BS301" s="365"/>
      <c r="BT301" s="365"/>
      <c r="BU301" s="365"/>
      <c r="BV301" s="365"/>
      <c r="BW301" s="365"/>
      <c r="BX301" s="365"/>
      <c r="BY301" s="367"/>
      <c r="BZ301" s="402"/>
      <c r="CA301" s="402"/>
      <c r="CB301" s="402"/>
      <c r="CC301" s="402"/>
      <c r="CD301" s="402"/>
      <c r="CE301" s="402"/>
      <c r="CF301" s="402"/>
      <c r="CG301" s="402"/>
      <c r="CH301" s="402"/>
      <c r="CI301" s="402"/>
      <c r="CJ301" s="402"/>
      <c r="CK301" s="402"/>
      <c r="CL301" s="402"/>
      <c r="CM301" s="402"/>
      <c r="CN301" s="402"/>
      <c r="CO301" s="402"/>
      <c r="CP301" s="402"/>
      <c r="CQ301" s="402"/>
      <c r="CR301" s="402"/>
      <c r="CS301" s="402"/>
      <c r="CT301" s="402"/>
      <c r="CU301" s="402"/>
      <c r="CV301" s="402"/>
      <c r="CW301" s="402"/>
      <c r="CX301" s="402"/>
      <c r="CY301" s="402"/>
      <c r="CZ301" s="402"/>
    </row>
    <row r="302" s="575" customFormat="true" ht="15" customHeight="true" x14ac:dyDescent="0.2">
      <c r="A302" s="610"/>
      <c r="B302" s="611"/>
      <c r="C302" s="612"/>
      <c r="D302" s="612"/>
      <c r="AN302" s="403"/>
      <c r="AO302" s="403"/>
      <c r="AP302" s="403"/>
      <c r="AQ302" s="403"/>
      <c r="AR302" s="403"/>
      <c r="AS302" s="403"/>
      <c r="AT302" s="403"/>
      <c r="AU302" s="403"/>
      <c r="AV302" s="403"/>
      <c r="AW302" s="403"/>
      <c r="AX302" s="403"/>
      <c r="AY302" s="403"/>
      <c r="AZ302" s="403"/>
      <c r="BA302" s="367"/>
      <c r="BB302" s="365"/>
      <c r="BC302" s="365"/>
      <c r="BD302" s="365"/>
      <c r="BE302" s="365"/>
      <c r="BF302" s="365"/>
      <c r="BG302" s="365"/>
      <c r="BH302" s="365"/>
      <c r="BI302" s="365"/>
      <c r="BJ302" s="365"/>
      <c r="BK302" s="365"/>
      <c r="BL302" s="365"/>
      <c r="BM302" s="365"/>
      <c r="BN302" s="365"/>
      <c r="BO302" s="365"/>
      <c r="BP302" s="365"/>
      <c r="BQ302" s="365"/>
      <c r="BR302" s="365"/>
      <c r="BS302" s="365"/>
      <c r="BT302" s="365"/>
      <c r="BU302" s="365"/>
      <c r="BV302" s="365"/>
      <c r="BW302" s="365"/>
      <c r="BX302" s="365"/>
      <c r="BY302" s="367"/>
      <c r="BZ302" s="402"/>
      <c r="CA302" s="402"/>
      <c r="CB302" s="402"/>
      <c r="CC302" s="402"/>
      <c r="CD302" s="402"/>
      <c r="CE302" s="402"/>
      <c r="CF302" s="402"/>
      <c r="CG302" s="402"/>
      <c r="CH302" s="402"/>
      <c r="CI302" s="402"/>
      <c r="CJ302" s="402"/>
      <c r="CK302" s="402"/>
      <c r="CL302" s="402"/>
      <c r="CM302" s="402"/>
      <c r="CN302" s="402"/>
      <c r="CO302" s="402"/>
      <c r="CP302" s="402"/>
      <c r="CQ302" s="402"/>
      <c r="CR302" s="402"/>
      <c r="CS302" s="402"/>
      <c r="CT302" s="402"/>
      <c r="CU302" s="402"/>
      <c r="CV302" s="402"/>
      <c r="CW302" s="402"/>
      <c r="CX302" s="402"/>
      <c r="CY302" s="402"/>
      <c r="CZ302" s="402"/>
    </row>
    <row r="303" s="575" customFormat="true" ht="15" customHeight="true" x14ac:dyDescent="0.2">
      <c r="A303" s="610"/>
      <c r="B303" s="611"/>
      <c r="C303" s="574"/>
      <c r="D303" s="574"/>
      <c r="AN303" s="403"/>
      <c r="AO303" s="403"/>
      <c r="AP303" s="403"/>
      <c r="AQ303" s="403"/>
      <c r="AR303" s="403"/>
      <c r="AS303" s="403"/>
      <c r="AT303" s="403"/>
      <c r="AU303" s="403"/>
      <c r="AV303" s="403"/>
      <c r="AW303" s="403"/>
      <c r="AX303" s="403"/>
      <c r="AY303" s="403"/>
      <c r="AZ303" s="403"/>
      <c r="BA303" s="367"/>
      <c r="BB303" s="365"/>
      <c r="BC303" s="365"/>
      <c r="BD303" s="365"/>
      <c r="BE303" s="365"/>
      <c r="BF303" s="365"/>
      <c r="BG303" s="365"/>
      <c r="BH303" s="365"/>
      <c r="BI303" s="365"/>
      <c r="BJ303" s="365"/>
      <c r="BK303" s="365"/>
      <c r="BL303" s="365"/>
      <c r="BM303" s="365"/>
      <c r="BN303" s="365"/>
      <c r="BO303" s="365"/>
      <c r="BP303" s="365"/>
      <c r="BQ303" s="365"/>
      <c r="BR303" s="365"/>
      <c r="BS303" s="365"/>
      <c r="BT303" s="365"/>
      <c r="BU303" s="365"/>
      <c r="BV303" s="365"/>
      <c r="BW303" s="365"/>
      <c r="BX303" s="365"/>
      <c r="BY303" s="367"/>
      <c r="BZ303" s="402"/>
      <c r="CA303" s="402"/>
      <c r="CB303" s="402"/>
      <c r="CC303" s="402"/>
      <c r="CD303" s="402"/>
      <c r="CE303" s="402"/>
      <c r="CF303" s="402"/>
      <c r="CG303" s="402"/>
      <c r="CH303" s="402"/>
      <c r="CI303" s="402"/>
      <c r="CJ303" s="402"/>
      <c r="CK303" s="402"/>
      <c r="CL303" s="402"/>
      <c r="CM303" s="402"/>
      <c r="CN303" s="402"/>
      <c r="CO303" s="402"/>
      <c r="CP303" s="402"/>
      <c r="CQ303" s="402"/>
      <c r="CR303" s="402"/>
      <c r="CS303" s="402"/>
      <c r="CT303" s="402"/>
      <c r="CU303" s="402"/>
      <c r="CV303" s="402"/>
      <c r="CW303" s="402"/>
      <c r="CX303" s="402"/>
      <c r="CY303" s="402"/>
      <c r="CZ303" s="402"/>
    </row>
    <row r="304" s="575" customFormat="true" ht="15" customHeight="true" x14ac:dyDescent="0.2">
      <c r="A304" s="610"/>
      <c r="B304" s="611"/>
      <c r="C304" s="574"/>
      <c r="D304" s="574"/>
      <c r="AN304" s="403"/>
      <c r="AO304" s="403"/>
      <c r="AP304" s="403"/>
      <c r="AQ304" s="403"/>
      <c r="AR304" s="403"/>
      <c r="AS304" s="403"/>
      <c r="AT304" s="403"/>
      <c r="AU304" s="403"/>
      <c r="AV304" s="403"/>
      <c r="AW304" s="403"/>
      <c r="AX304" s="403"/>
      <c r="AY304" s="403"/>
      <c r="AZ304" s="403"/>
      <c r="BA304" s="367"/>
      <c r="BB304" s="365"/>
      <c r="BC304" s="365"/>
      <c r="BD304" s="365"/>
      <c r="BE304" s="365"/>
      <c r="BF304" s="365"/>
      <c r="BG304" s="365"/>
      <c r="BH304" s="365"/>
      <c r="BI304" s="365"/>
      <c r="BJ304" s="365"/>
      <c r="BK304" s="365"/>
      <c r="BL304" s="365"/>
      <c r="BM304" s="365"/>
      <c r="BN304" s="365"/>
      <c r="BO304" s="365"/>
      <c r="BP304" s="365"/>
      <c r="BQ304" s="365"/>
      <c r="BR304" s="365"/>
      <c r="BS304" s="365"/>
      <c r="BT304" s="365"/>
      <c r="BU304" s="365"/>
      <c r="BV304" s="365"/>
      <c r="BW304" s="365"/>
      <c r="BX304" s="365"/>
      <c r="BY304" s="367"/>
      <c r="BZ304" s="402"/>
      <c r="CA304" s="402"/>
      <c r="CB304" s="402"/>
      <c r="CC304" s="402"/>
      <c r="CD304" s="402"/>
      <c r="CE304" s="402"/>
      <c r="CF304" s="402"/>
      <c r="CG304" s="402"/>
      <c r="CH304" s="402"/>
      <c r="CI304" s="402"/>
      <c r="CJ304" s="402"/>
      <c r="CK304" s="402"/>
      <c r="CL304" s="402"/>
      <c r="CM304" s="402"/>
      <c r="CN304" s="402"/>
      <c r="CO304" s="402"/>
      <c r="CP304" s="402"/>
      <c r="CQ304" s="402"/>
      <c r="CR304" s="402"/>
      <c r="CS304" s="402"/>
      <c r="CT304" s="402"/>
      <c r="CU304" s="402"/>
      <c r="CV304" s="402"/>
      <c r="CW304" s="402"/>
      <c r="CX304" s="402"/>
      <c r="CY304" s="402"/>
      <c r="CZ304" s="402"/>
    </row>
    <row r="305" s="575" customFormat="true" ht="15" customHeight="true" x14ac:dyDescent="0.2">
      <c r="A305" s="610"/>
      <c r="B305" s="611"/>
      <c r="C305" s="574"/>
      <c r="D305" s="574"/>
      <c r="AN305" s="403"/>
      <c r="AO305" s="403"/>
      <c r="AP305" s="403"/>
      <c r="AQ305" s="403"/>
      <c r="AR305" s="403"/>
      <c r="AS305" s="403"/>
      <c r="AT305" s="403"/>
      <c r="AU305" s="403"/>
      <c r="AV305" s="403"/>
      <c r="AW305" s="403"/>
      <c r="AX305" s="403"/>
      <c r="AY305" s="403"/>
      <c r="AZ305" s="403"/>
      <c r="BA305" s="367"/>
      <c r="BB305" s="365"/>
      <c r="BC305" s="365"/>
      <c r="BD305" s="365"/>
      <c r="BE305" s="365"/>
      <c r="BF305" s="365"/>
      <c r="BG305" s="365"/>
      <c r="BH305" s="365"/>
      <c r="BI305" s="365"/>
      <c r="BJ305" s="365"/>
      <c r="BK305" s="365"/>
      <c r="BL305" s="365"/>
      <c r="BM305" s="365"/>
      <c r="BN305" s="365"/>
      <c r="BO305" s="365"/>
      <c r="BP305" s="365"/>
      <c r="BQ305" s="365"/>
      <c r="BR305" s="365"/>
      <c r="BS305" s="365"/>
      <c r="BT305" s="365"/>
      <c r="BU305" s="365"/>
      <c r="BV305" s="365"/>
      <c r="BW305" s="365"/>
      <c r="BX305" s="365"/>
      <c r="BY305" s="367"/>
      <c r="BZ305" s="402"/>
      <c r="CA305" s="402"/>
      <c r="CB305" s="402"/>
      <c r="CC305" s="402"/>
      <c r="CD305" s="402"/>
      <c r="CE305" s="402"/>
      <c r="CF305" s="402"/>
      <c r="CG305" s="402"/>
      <c r="CH305" s="402"/>
      <c r="CI305" s="402"/>
      <c r="CJ305" s="402"/>
      <c r="CK305" s="402"/>
      <c r="CL305" s="402"/>
      <c r="CM305" s="402"/>
      <c r="CN305" s="402"/>
      <c r="CO305" s="402"/>
      <c r="CP305" s="402"/>
      <c r="CQ305" s="402"/>
      <c r="CR305" s="402"/>
      <c r="CS305" s="402"/>
      <c r="CT305" s="402"/>
      <c r="CU305" s="402"/>
      <c r="CV305" s="402"/>
      <c r="CW305" s="402"/>
      <c r="CX305" s="402"/>
      <c r="CY305" s="402"/>
      <c r="CZ305" s="402"/>
    </row>
    <row r="306" s="575" customFormat="true" ht="15" customHeight="true" x14ac:dyDescent="0.2">
      <c r="B306" s="594"/>
      <c r="AN306" s="403"/>
      <c r="AO306" s="403"/>
      <c r="AP306" s="403"/>
      <c r="AQ306" s="403"/>
      <c r="AR306" s="403"/>
      <c r="AS306" s="403"/>
      <c r="AT306" s="403"/>
      <c r="AU306" s="403"/>
      <c r="AV306" s="403"/>
      <c r="AW306" s="403"/>
      <c r="AX306" s="403"/>
      <c r="AY306" s="403"/>
      <c r="AZ306" s="403"/>
      <c r="BA306" s="367"/>
      <c r="BB306" s="365"/>
      <c r="BC306" s="365"/>
      <c r="BD306" s="365"/>
      <c r="BE306" s="365"/>
      <c r="BF306" s="365"/>
      <c r="BG306" s="365"/>
      <c r="BH306" s="365"/>
      <c r="BI306" s="365"/>
      <c r="BJ306" s="365"/>
      <c r="BK306" s="365"/>
      <c r="BL306" s="365"/>
      <c r="BM306" s="365"/>
      <c r="BN306" s="365"/>
      <c r="BO306" s="365"/>
      <c r="BP306" s="365"/>
      <c r="BQ306" s="365"/>
      <c r="BR306" s="365"/>
      <c r="BS306" s="365"/>
      <c r="BT306" s="365"/>
      <c r="BU306" s="365"/>
      <c r="BV306" s="365"/>
      <c r="BW306" s="365"/>
      <c r="BX306" s="365"/>
      <c r="BY306" s="367"/>
      <c r="BZ306" s="402"/>
      <c r="CA306" s="402"/>
      <c r="CB306" s="402"/>
      <c r="CC306" s="402"/>
      <c r="CD306" s="402"/>
      <c r="CE306" s="402"/>
      <c r="CF306" s="402"/>
      <c r="CG306" s="402"/>
      <c r="CH306" s="402"/>
      <c r="CI306" s="402"/>
      <c r="CJ306" s="402"/>
      <c r="CK306" s="402"/>
      <c r="CL306" s="402"/>
      <c r="CM306" s="402"/>
      <c r="CN306" s="402"/>
      <c r="CO306" s="402"/>
      <c r="CP306" s="402"/>
      <c r="CQ306" s="402"/>
      <c r="CR306" s="402"/>
      <c r="CS306" s="402"/>
      <c r="CT306" s="402"/>
      <c r="CU306" s="402"/>
      <c r="CV306" s="402"/>
      <c r="CW306" s="402"/>
      <c r="CX306" s="402"/>
      <c r="CY306" s="402"/>
      <c r="CZ306" s="402"/>
    </row>
    <row r="307" s="575" customFormat="true" ht="15" customHeight="true" x14ac:dyDescent="0.2">
      <c r="B307" s="594"/>
      <c r="AN307" s="403"/>
      <c r="AO307" s="403"/>
      <c r="AP307" s="403"/>
      <c r="AQ307" s="403"/>
      <c r="AR307" s="403"/>
      <c r="AS307" s="403"/>
      <c r="AT307" s="403"/>
      <c r="AU307" s="403"/>
      <c r="AV307" s="403"/>
      <c r="AW307" s="403"/>
      <c r="AX307" s="403"/>
      <c r="AY307" s="403"/>
      <c r="AZ307" s="403"/>
      <c r="BA307" s="367"/>
      <c r="BB307" s="365"/>
      <c r="BC307" s="365"/>
      <c r="BD307" s="365"/>
      <c r="BE307" s="365"/>
      <c r="BF307" s="365"/>
      <c r="BG307" s="365"/>
      <c r="BH307" s="365"/>
      <c r="BI307" s="365"/>
      <c r="BJ307" s="365"/>
      <c r="BK307" s="365"/>
      <c r="BL307" s="365"/>
      <c r="BM307" s="365"/>
      <c r="BN307" s="365"/>
      <c r="BO307" s="365"/>
      <c r="BP307" s="365"/>
      <c r="BQ307" s="365"/>
      <c r="BR307" s="365"/>
      <c r="BS307" s="365"/>
      <c r="BT307" s="365"/>
      <c r="BU307" s="365"/>
      <c r="BV307" s="365"/>
      <c r="BW307" s="365"/>
      <c r="BX307" s="365"/>
      <c r="BY307" s="367"/>
      <c r="BZ307" s="402"/>
      <c r="CA307" s="402"/>
      <c r="CB307" s="402"/>
      <c r="CC307" s="402"/>
      <c r="CD307" s="402"/>
      <c r="CE307" s="402"/>
      <c r="CF307" s="402"/>
      <c r="CG307" s="402"/>
      <c r="CH307" s="402"/>
      <c r="CI307" s="402"/>
      <c r="CJ307" s="402"/>
      <c r="CK307" s="402"/>
      <c r="CL307" s="402"/>
      <c r="CM307" s="402"/>
      <c r="CN307" s="402"/>
      <c r="CO307" s="402"/>
      <c r="CP307" s="402"/>
      <c r="CQ307" s="402"/>
      <c r="CR307" s="402"/>
      <c r="CS307" s="402"/>
      <c r="CT307" s="402"/>
      <c r="CU307" s="402"/>
      <c r="CV307" s="402"/>
      <c r="CW307" s="402"/>
      <c r="CX307" s="402"/>
      <c r="CY307" s="402"/>
      <c r="CZ307" s="402"/>
    </row>
    <row r="308" s="575" customFormat="true" ht="15" customHeight="true" x14ac:dyDescent="0.2">
      <c r="B308" s="594"/>
      <c r="AN308" s="403"/>
      <c r="AO308" s="403"/>
      <c r="AP308" s="403"/>
      <c r="AQ308" s="403"/>
      <c r="AR308" s="403"/>
      <c r="AS308" s="403"/>
      <c r="AT308" s="403"/>
      <c r="AU308" s="403"/>
      <c r="AV308" s="403"/>
      <c r="AW308" s="403"/>
      <c r="AX308" s="403"/>
      <c r="AY308" s="403"/>
      <c r="AZ308" s="403"/>
      <c r="BA308" s="367"/>
      <c r="BB308" s="365"/>
      <c r="BC308" s="365"/>
      <c r="BD308" s="365"/>
      <c r="BE308" s="365"/>
      <c r="BF308" s="365"/>
      <c r="BG308" s="365"/>
      <c r="BH308" s="365"/>
      <c r="BI308" s="365"/>
      <c r="BJ308" s="365"/>
      <c r="BK308" s="365"/>
      <c r="BL308" s="365"/>
      <c r="BM308" s="365"/>
      <c r="BN308" s="365"/>
      <c r="BO308" s="365"/>
      <c r="BP308" s="365"/>
      <c r="BQ308" s="365"/>
      <c r="BR308" s="365"/>
      <c r="BS308" s="365"/>
      <c r="BT308" s="365"/>
      <c r="BU308" s="365"/>
      <c r="BV308" s="365"/>
      <c r="BW308" s="365"/>
      <c r="BX308" s="365"/>
      <c r="BY308" s="367"/>
      <c r="BZ308" s="402"/>
      <c r="CA308" s="402"/>
      <c r="CB308" s="402"/>
      <c r="CC308" s="402"/>
      <c r="CD308" s="402"/>
      <c r="CE308" s="402"/>
      <c r="CF308" s="402"/>
      <c r="CG308" s="402"/>
      <c r="CH308" s="402"/>
      <c r="CI308" s="402"/>
      <c r="CJ308" s="402"/>
      <c r="CK308" s="402"/>
      <c r="CL308" s="402"/>
      <c r="CM308" s="402"/>
      <c r="CN308" s="402"/>
      <c r="CO308" s="402"/>
      <c r="CP308" s="402"/>
      <c r="CQ308" s="402"/>
      <c r="CR308" s="402"/>
      <c r="CS308" s="402"/>
      <c r="CT308" s="402"/>
      <c r="CU308" s="402"/>
      <c r="CV308" s="402"/>
      <c r="CW308" s="402"/>
      <c r="CX308" s="402"/>
      <c r="CY308" s="402"/>
      <c r="CZ308" s="402"/>
    </row>
    <row r="309" s="575" customFormat="true" ht="15" customHeight="true" x14ac:dyDescent="0.2">
      <c r="B309" s="594"/>
      <c r="AN309" s="403"/>
      <c r="AO309" s="403"/>
      <c r="AP309" s="403"/>
      <c r="AQ309" s="403"/>
      <c r="AR309" s="403"/>
      <c r="AS309" s="403"/>
      <c r="AT309" s="403"/>
      <c r="AU309" s="403"/>
      <c r="AV309" s="403"/>
      <c r="AW309" s="403"/>
      <c r="AX309" s="403"/>
      <c r="AY309" s="403"/>
      <c r="AZ309" s="403"/>
      <c r="BA309" s="367"/>
      <c r="BB309" s="365"/>
      <c r="BC309" s="365"/>
      <c r="BD309" s="365"/>
      <c r="BE309" s="365"/>
      <c r="BF309" s="365"/>
      <c r="BG309" s="365"/>
      <c r="BH309" s="365"/>
      <c r="BI309" s="365"/>
      <c r="BJ309" s="365"/>
      <c r="BK309" s="365"/>
      <c r="BL309" s="365"/>
      <c r="BM309" s="365"/>
      <c r="BN309" s="365"/>
      <c r="BO309" s="365"/>
      <c r="BP309" s="365"/>
      <c r="BQ309" s="365"/>
      <c r="BR309" s="365"/>
      <c r="BS309" s="365"/>
      <c r="BT309" s="365"/>
      <c r="BU309" s="365"/>
      <c r="BV309" s="365"/>
      <c r="BW309" s="365"/>
      <c r="BX309" s="365"/>
      <c r="BY309" s="367"/>
      <c r="BZ309" s="402"/>
      <c r="CA309" s="402"/>
      <c r="CB309" s="402"/>
      <c r="CC309" s="402"/>
      <c r="CD309" s="402"/>
      <c r="CE309" s="402"/>
      <c r="CF309" s="402"/>
      <c r="CG309" s="402"/>
      <c r="CH309" s="402"/>
      <c r="CI309" s="402"/>
      <c r="CJ309" s="402"/>
      <c r="CK309" s="402"/>
      <c r="CL309" s="402"/>
      <c r="CM309" s="402"/>
      <c r="CN309" s="402"/>
      <c r="CO309" s="402"/>
      <c r="CP309" s="402"/>
      <c r="CQ309" s="402"/>
      <c r="CR309" s="402"/>
      <c r="CS309" s="402"/>
      <c r="CT309" s="402"/>
      <c r="CU309" s="402"/>
      <c r="CV309" s="402"/>
      <c r="CW309" s="402"/>
      <c r="CX309" s="402"/>
      <c r="CY309" s="402"/>
      <c r="CZ309" s="402"/>
    </row>
    <row r="310" s="575" customFormat="true" ht="15" customHeight="true" x14ac:dyDescent="0.2">
      <c r="B310" s="594"/>
      <c r="AN310" s="403"/>
      <c r="AO310" s="403"/>
      <c r="AP310" s="403"/>
      <c r="AQ310" s="403"/>
      <c r="AR310" s="403"/>
      <c r="AS310" s="403"/>
      <c r="AT310" s="403"/>
      <c r="AU310" s="403"/>
      <c r="AV310" s="403"/>
      <c r="AW310" s="403"/>
      <c r="AX310" s="403"/>
      <c r="AY310" s="403"/>
      <c r="AZ310" s="403"/>
      <c r="BA310" s="367"/>
      <c r="BB310" s="365"/>
      <c r="BC310" s="365"/>
      <c r="BD310" s="365"/>
      <c r="BE310" s="365"/>
      <c r="BF310" s="365"/>
      <c r="BG310" s="365"/>
      <c r="BH310" s="365"/>
      <c r="BI310" s="365"/>
      <c r="BJ310" s="365"/>
      <c r="BK310" s="365"/>
      <c r="BL310" s="365"/>
      <c r="BM310" s="365"/>
      <c r="BN310" s="365"/>
      <c r="BO310" s="365"/>
      <c r="BP310" s="365"/>
      <c r="BQ310" s="365"/>
      <c r="BR310" s="365"/>
      <c r="BS310" s="365"/>
      <c r="BT310" s="365"/>
      <c r="BU310" s="365"/>
      <c r="BV310" s="365"/>
      <c r="BW310" s="365"/>
      <c r="BX310" s="365"/>
      <c r="BY310" s="367"/>
      <c r="BZ310" s="402"/>
      <c r="CA310" s="402"/>
      <c r="CB310" s="402"/>
      <c r="CC310" s="402"/>
      <c r="CD310" s="402"/>
      <c r="CE310" s="402"/>
      <c r="CF310" s="402"/>
      <c r="CG310" s="402"/>
      <c r="CH310" s="402"/>
      <c r="CI310" s="402"/>
      <c r="CJ310" s="402"/>
      <c r="CK310" s="402"/>
      <c r="CL310" s="402"/>
      <c r="CM310" s="402"/>
      <c r="CN310" s="402"/>
      <c r="CO310" s="402"/>
      <c r="CP310" s="402"/>
      <c r="CQ310" s="402"/>
      <c r="CR310" s="402"/>
      <c r="CS310" s="402"/>
      <c r="CT310" s="402"/>
      <c r="CU310" s="402"/>
      <c r="CV310" s="402"/>
      <c r="CW310" s="402"/>
      <c r="CX310" s="402"/>
      <c r="CY310" s="402"/>
      <c r="CZ310" s="402"/>
    </row>
    <row r="311" s="575" customFormat="true" ht="15" customHeight="true" x14ac:dyDescent="0.2">
      <c r="B311" s="594"/>
      <c r="AN311" s="403"/>
      <c r="AO311" s="403"/>
      <c r="AP311" s="403"/>
      <c r="AQ311" s="403"/>
      <c r="AR311" s="403"/>
      <c r="AS311" s="403"/>
      <c r="AT311" s="403"/>
      <c r="AU311" s="403"/>
      <c r="AV311" s="403"/>
      <c r="AW311" s="403"/>
      <c r="AX311" s="403"/>
      <c r="AY311" s="403"/>
      <c r="AZ311" s="403"/>
      <c r="BA311" s="367"/>
      <c r="BB311" s="365"/>
      <c r="BC311" s="365"/>
      <c r="BD311" s="365"/>
      <c r="BE311" s="365"/>
      <c r="BF311" s="365"/>
      <c r="BG311" s="365"/>
      <c r="BH311" s="365"/>
      <c r="BI311" s="365"/>
      <c r="BJ311" s="365"/>
      <c r="BK311" s="365"/>
      <c r="BL311" s="365"/>
      <c r="BM311" s="365"/>
      <c r="BN311" s="365"/>
      <c r="BO311" s="365"/>
      <c r="BP311" s="365"/>
      <c r="BQ311" s="365"/>
      <c r="BR311" s="365"/>
      <c r="BS311" s="365"/>
      <c r="BT311" s="365"/>
      <c r="BU311" s="365"/>
      <c r="BV311" s="365"/>
      <c r="BW311" s="365"/>
      <c r="BX311" s="365"/>
      <c r="BY311" s="367"/>
      <c r="BZ311" s="402"/>
      <c r="CA311" s="402"/>
      <c r="CB311" s="402"/>
      <c r="CC311" s="402"/>
      <c r="CD311" s="402"/>
      <c r="CE311" s="402"/>
      <c r="CF311" s="402"/>
      <c r="CG311" s="402"/>
      <c r="CH311" s="402"/>
      <c r="CI311" s="402"/>
      <c r="CJ311" s="402"/>
      <c r="CK311" s="402"/>
      <c r="CL311" s="402"/>
      <c r="CM311" s="402"/>
      <c r="CN311" s="402"/>
      <c r="CO311" s="402"/>
      <c r="CP311" s="402"/>
      <c r="CQ311" s="402"/>
      <c r="CR311" s="402"/>
      <c r="CS311" s="402"/>
      <c r="CT311" s="402"/>
      <c r="CU311" s="402"/>
      <c r="CV311" s="402"/>
      <c r="CW311" s="402"/>
      <c r="CX311" s="402"/>
      <c r="CY311" s="402"/>
      <c r="CZ311" s="402"/>
    </row>
    <row r="312" s="575" customFormat="true" ht="15" customHeight="true" x14ac:dyDescent="0.2">
      <c r="B312" s="594"/>
      <c r="AN312" s="403"/>
      <c r="AO312" s="403"/>
      <c r="AP312" s="403"/>
      <c r="AQ312" s="403"/>
      <c r="AR312" s="403"/>
      <c r="AS312" s="403"/>
      <c r="AT312" s="403"/>
      <c r="AU312" s="403"/>
      <c r="AV312" s="403"/>
      <c r="AW312" s="403"/>
      <c r="AX312" s="403"/>
      <c r="AY312" s="403"/>
      <c r="AZ312" s="403"/>
      <c r="BA312" s="367"/>
      <c r="BB312" s="365"/>
      <c r="BC312" s="365"/>
      <c r="BD312" s="365"/>
      <c r="BE312" s="365"/>
      <c r="BF312" s="365"/>
      <c r="BG312" s="365"/>
      <c r="BH312" s="365"/>
      <c r="BI312" s="365"/>
      <c r="BJ312" s="365"/>
      <c r="BK312" s="365"/>
      <c r="BL312" s="365"/>
      <c r="BM312" s="365"/>
      <c r="BN312" s="365"/>
      <c r="BO312" s="365"/>
      <c r="BP312" s="365"/>
      <c r="BQ312" s="365"/>
      <c r="BR312" s="365"/>
      <c r="BS312" s="365"/>
      <c r="BT312" s="365"/>
      <c r="BU312" s="365"/>
      <c r="BV312" s="365"/>
      <c r="BW312" s="365"/>
      <c r="BX312" s="365"/>
      <c r="BY312" s="367"/>
      <c r="BZ312" s="402"/>
      <c r="CA312" s="402"/>
      <c r="CB312" s="402"/>
      <c r="CC312" s="402"/>
      <c r="CD312" s="402"/>
      <c r="CE312" s="402"/>
      <c r="CF312" s="402"/>
      <c r="CG312" s="402"/>
      <c r="CH312" s="402"/>
      <c r="CI312" s="402"/>
      <c r="CJ312" s="402"/>
      <c r="CK312" s="402"/>
      <c r="CL312" s="402"/>
      <c r="CM312" s="402"/>
      <c r="CN312" s="402"/>
      <c r="CO312" s="402"/>
      <c r="CP312" s="402"/>
      <c r="CQ312" s="402"/>
      <c r="CR312" s="402"/>
      <c r="CS312" s="402"/>
      <c r="CT312" s="402"/>
      <c r="CU312" s="402"/>
      <c r="CV312" s="402"/>
      <c r="CW312" s="402"/>
      <c r="CX312" s="402"/>
      <c r="CY312" s="402"/>
      <c r="CZ312" s="402"/>
    </row>
    <row r="313" s="575" customFormat="true" ht="15" customHeight="true" x14ac:dyDescent="0.2">
      <c r="B313" s="594"/>
      <c r="AN313" s="403"/>
      <c r="AO313" s="403"/>
      <c r="AP313" s="403"/>
      <c r="AQ313" s="403"/>
      <c r="AR313" s="403"/>
      <c r="AS313" s="403"/>
      <c r="AT313" s="403"/>
      <c r="AU313" s="403"/>
      <c r="AV313" s="403"/>
      <c r="AW313" s="403"/>
      <c r="AX313" s="403"/>
      <c r="AY313" s="403"/>
      <c r="AZ313" s="403"/>
      <c r="BA313" s="367"/>
      <c r="BB313" s="365"/>
      <c r="BC313" s="365"/>
      <c r="BD313" s="365"/>
      <c r="BE313" s="365"/>
      <c r="BF313" s="365"/>
      <c r="BG313" s="365"/>
      <c r="BH313" s="365"/>
      <c r="BI313" s="365"/>
      <c r="BJ313" s="365"/>
      <c r="BK313" s="365"/>
      <c r="BL313" s="365"/>
      <c r="BM313" s="365"/>
      <c r="BN313" s="365"/>
      <c r="BO313" s="365"/>
      <c r="BP313" s="365"/>
      <c r="BQ313" s="365"/>
      <c r="BR313" s="365"/>
      <c r="BS313" s="365"/>
      <c r="BT313" s="365"/>
      <c r="BU313" s="365"/>
      <c r="BV313" s="365"/>
      <c r="BW313" s="365"/>
      <c r="BX313" s="365"/>
      <c r="BY313" s="367"/>
      <c r="BZ313" s="402"/>
      <c r="CA313" s="402"/>
      <c r="CB313" s="402"/>
      <c r="CC313" s="402"/>
      <c r="CD313" s="402"/>
      <c r="CE313" s="402"/>
      <c r="CF313" s="402"/>
      <c r="CG313" s="402"/>
      <c r="CH313" s="402"/>
      <c r="CI313" s="402"/>
      <c r="CJ313" s="402"/>
      <c r="CK313" s="402"/>
      <c r="CL313" s="402"/>
      <c r="CM313" s="402"/>
      <c r="CN313" s="402"/>
      <c r="CO313" s="402"/>
      <c r="CP313" s="402"/>
      <c r="CQ313" s="402"/>
      <c r="CR313" s="402"/>
      <c r="CS313" s="402"/>
      <c r="CT313" s="402"/>
      <c r="CU313" s="402"/>
      <c r="CV313" s="402"/>
      <c r="CW313" s="402"/>
      <c r="CX313" s="402"/>
      <c r="CY313" s="402"/>
      <c r="CZ313" s="402"/>
    </row>
    <row r="314" s="575" customFormat="true" ht="15" customHeight="true" x14ac:dyDescent="0.2">
      <c r="B314" s="594"/>
      <c r="AN314" s="403"/>
      <c r="AO314" s="403"/>
      <c r="AP314" s="403"/>
      <c r="AQ314" s="403"/>
      <c r="AR314" s="403"/>
      <c r="AS314" s="403"/>
      <c r="AT314" s="403"/>
      <c r="AU314" s="403"/>
      <c r="AV314" s="403"/>
      <c r="AW314" s="403"/>
      <c r="AX314" s="403"/>
      <c r="AY314" s="403"/>
      <c r="AZ314" s="403"/>
      <c r="BA314" s="367"/>
      <c r="BB314" s="365"/>
      <c r="BC314" s="365"/>
      <c r="BD314" s="365"/>
      <c r="BE314" s="365"/>
      <c r="BF314" s="365"/>
      <c r="BG314" s="365"/>
      <c r="BH314" s="365"/>
      <c r="BI314" s="365"/>
      <c r="BJ314" s="365"/>
      <c r="BK314" s="365"/>
      <c r="BL314" s="365"/>
      <c r="BM314" s="365"/>
      <c r="BN314" s="365"/>
      <c r="BO314" s="365"/>
      <c r="BP314" s="365"/>
      <c r="BQ314" s="365"/>
      <c r="BR314" s="365"/>
      <c r="BS314" s="365"/>
      <c r="BT314" s="365"/>
      <c r="BU314" s="365"/>
      <c r="BV314" s="365"/>
      <c r="BW314" s="365"/>
      <c r="BX314" s="365"/>
      <c r="BY314" s="367"/>
      <c r="BZ314" s="402"/>
      <c r="CA314" s="402"/>
      <c r="CB314" s="402"/>
      <c r="CC314" s="402"/>
      <c r="CD314" s="402"/>
      <c r="CE314" s="402"/>
      <c r="CF314" s="402"/>
      <c r="CG314" s="402"/>
      <c r="CH314" s="402"/>
      <c r="CI314" s="402"/>
      <c r="CJ314" s="402"/>
      <c r="CK314" s="402"/>
      <c r="CL314" s="402"/>
      <c r="CM314" s="402"/>
      <c r="CN314" s="402"/>
      <c r="CO314" s="402"/>
      <c r="CP314" s="402"/>
      <c r="CQ314" s="402"/>
      <c r="CR314" s="402"/>
      <c r="CS314" s="402"/>
      <c r="CT314" s="402"/>
      <c r="CU314" s="402"/>
      <c r="CV314" s="402"/>
      <c r="CW314" s="402"/>
      <c r="CX314" s="402"/>
      <c r="CY314" s="402"/>
      <c r="CZ314" s="402"/>
    </row>
    <row r="315" s="575" customFormat="true" ht="15" customHeight="true" x14ac:dyDescent="0.2">
      <c r="B315" s="594"/>
      <c r="AN315" s="403"/>
      <c r="AO315" s="403"/>
      <c r="AP315" s="403"/>
      <c r="AQ315" s="403"/>
      <c r="AR315" s="403"/>
      <c r="AS315" s="403"/>
      <c r="AT315" s="403"/>
      <c r="AU315" s="403"/>
      <c r="AV315" s="403"/>
      <c r="AW315" s="403"/>
      <c r="AX315" s="403"/>
      <c r="AY315" s="403"/>
      <c r="AZ315" s="403"/>
      <c r="BA315" s="367"/>
      <c r="BB315" s="365"/>
      <c r="BC315" s="365"/>
      <c r="BD315" s="365"/>
      <c r="BE315" s="365"/>
      <c r="BF315" s="365"/>
      <c r="BG315" s="365"/>
      <c r="BH315" s="365"/>
      <c r="BI315" s="365"/>
      <c r="BJ315" s="365"/>
      <c r="BK315" s="365"/>
      <c r="BL315" s="365"/>
      <c r="BM315" s="365"/>
      <c r="BN315" s="365"/>
      <c r="BO315" s="365"/>
      <c r="BP315" s="365"/>
      <c r="BQ315" s="365"/>
      <c r="BR315" s="365"/>
      <c r="BS315" s="365"/>
      <c r="BT315" s="365"/>
      <c r="BU315" s="365"/>
      <c r="BV315" s="365"/>
      <c r="BW315" s="365"/>
      <c r="BX315" s="365"/>
      <c r="BY315" s="367"/>
      <c r="BZ315" s="402"/>
      <c r="CA315" s="402"/>
      <c r="CB315" s="402"/>
      <c r="CC315" s="402"/>
      <c r="CD315" s="402"/>
      <c r="CE315" s="402"/>
      <c r="CF315" s="402"/>
      <c r="CG315" s="402"/>
      <c r="CH315" s="402"/>
      <c r="CI315" s="402"/>
      <c r="CJ315" s="402"/>
      <c r="CK315" s="402"/>
      <c r="CL315" s="402"/>
      <c r="CM315" s="402"/>
      <c r="CN315" s="402"/>
      <c r="CO315" s="402"/>
      <c r="CP315" s="402"/>
      <c r="CQ315" s="402"/>
      <c r="CR315" s="402"/>
      <c r="CS315" s="402"/>
      <c r="CT315" s="402"/>
      <c r="CU315" s="402"/>
      <c r="CV315" s="402"/>
      <c r="CW315" s="402"/>
      <c r="CX315" s="402"/>
      <c r="CY315" s="402"/>
      <c r="CZ315" s="402"/>
    </row>
    <row r="316" s="575" customFormat="true" ht="15" customHeight="true" x14ac:dyDescent="0.2">
      <c r="B316" s="594"/>
      <c r="AN316" s="403"/>
      <c r="AO316" s="403"/>
      <c r="AP316" s="403"/>
      <c r="AQ316" s="403"/>
      <c r="AR316" s="403"/>
      <c r="AS316" s="403"/>
      <c r="AT316" s="403"/>
      <c r="AU316" s="403"/>
      <c r="AV316" s="403"/>
      <c r="AW316" s="403"/>
      <c r="AX316" s="403"/>
      <c r="AY316" s="403"/>
      <c r="AZ316" s="403"/>
      <c r="BA316" s="367"/>
      <c r="BB316" s="365"/>
      <c r="BC316" s="365"/>
      <c r="BD316" s="365"/>
      <c r="BE316" s="365"/>
      <c r="BF316" s="365"/>
      <c r="BG316" s="365"/>
      <c r="BH316" s="365"/>
      <c r="BI316" s="365"/>
      <c r="BJ316" s="365"/>
      <c r="BK316" s="365"/>
      <c r="BL316" s="365"/>
      <c r="BM316" s="365"/>
      <c r="BN316" s="365"/>
      <c r="BO316" s="365"/>
      <c r="BP316" s="365"/>
      <c r="BQ316" s="365"/>
      <c r="BR316" s="365"/>
      <c r="BS316" s="365"/>
      <c r="BT316" s="365"/>
      <c r="BU316" s="365"/>
      <c r="BV316" s="365"/>
      <c r="BW316" s="365"/>
      <c r="BX316" s="365"/>
      <c r="BY316" s="367"/>
      <c r="BZ316" s="402"/>
      <c r="CA316" s="402"/>
      <c r="CB316" s="402"/>
      <c r="CC316" s="402"/>
      <c r="CD316" s="402"/>
      <c r="CE316" s="402"/>
      <c r="CF316" s="402"/>
      <c r="CG316" s="402"/>
      <c r="CH316" s="402"/>
      <c r="CI316" s="402"/>
      <c r="CJ316" s="402"/>
      <c r="CK316" s="402"/>
      <c r="CL316" s="402"/>
      <c r="CM316" s="402"/>
      <c r="CN316" s="402"/>
      <c r="CO316" s="402"/>
      <c r="CP316" s="402"/>
      <c r="CQ316" s="402"/>
      <c r="CR316" s="402"/>
      <c r="CS316" s="402"/>
      <c r="CT316" s="402"/>
      <c r="CU316" s="402"/>
      <c r="CV316" s="402"/>
      <c r="CW316" s="402"/>
      <c r="CX316" s="402"/>
      <c r="CY316" s="402"/>
      <c r="CZ316" s="402"/>
    </row>
    <row r="317" s="575" customFormat="true" ht="15" customHeight="true" x14ac:dyDescent="0.2">
      <c r="B317" s="594"/>
      <c r="AN317" s="403"/>
      <c r="AO317" s="403"/>
      <c r="AP317" s="403"/>
      <c r="AQ317" s="403"/>
      <c r="AR317" s="403"/>
      <c r="AS317" s="403"/>
      <c r="AT317" s="403"/>
      <c r="AU317" s="403"/>
      <c r="AV317" s="403"/>
      <c r="AW317" s="403"/>
      <c r="AX317" s="403"/>
      <c r="AY317" s="403"/>
      <c r="AZ317" s="403"/>
      <c r="BA317" s="367"/>
      <c r="BB317" s="365"/>
      <c r="BC317" s="365"/>
      <c r="BD317" s="365"/>
      <c r="BE317" s="365"/>
      <c r="BF317" s="365"/>
      <c r="BG317" s="365"/>
      <c r="BH317" s="365"/>
      <c r="BI317" s="365"/>
      <c r="BJ317" s="365"/>
      <c r="BK317" s="365"/>
      <c r="BL317" s="365"/>
      <c r="BM317" s="365"/>
      <c r="BN317" s="365"/>
      <c r="BO317" s="365"/>
      <c r="BP317" s="365"/>
      <c r="BQ317" s="365"/>
      <c r="BR317" s="365"/>
      <c r="BS317" s="365"/>
      <c r="BT317" s="365"/>
      <c r="BU317" s="365"/>
      <c r="BV317" s="365"/>
      <c r="BW317" s="365"/>
      <c r="BX317" s="365"/>
      <c r="BY317" s="367"/>
      <c r="BZ317" s="402"/>
      <c r="CA317" s="402"/>
      <c r="CB317" s="402"/>
      <c r="CC317" s="402"/>
      <c r="CD317" s="402"/>
      <c r="CE317" s="402"/>
      <c r="CF317" s="402"/>
      <c r="CG317" s="402"/>
      <c r="CH317" s="402"/>
      <c r="CI317" s="402"/>
      <c r="CJ317" s="402"/>
      <c r="CK317" s="402"/>
      <c r="CL317" s="402"/>
      <c r="CM317" s="402"/>
      <c r="CN317" s="402"/>
      <c r="CO317" s="402"/>
      <c r="CP317" s="402"/>
      <c r="CQ317" s="402"/>
      <c r="CR317" s="402"/>
      <c r="CS317" s="402"/>
      <c r="CT317" s="402"/>
      <c r="CU317" s="402"/>
      <c r="CV317" s="402"/>
      <c r="CW317" s="402"/>
      <c r="CX317" s="402"/>
      <c r="CY317" s="402"/>
      <c r="CZ317" s="402"/>
    </row>
    <row r="318" s="575" customFormat="true" ht="15" customHeight="true" x14ac:dyDescent="0.2">
      <c r="B318" s="594"/>
      <c r="AN318" s="403"/>
      <c r="AO318" s="403"/>
      <c r="AP318" s="403"/>
      <c r="AQ318" s="403"/>
      <c r="AR318" s="403"/>
      <c r="AS318" s="403"/>
      <c r="AT318" s="403"/>
      <c r="AU318" s="403"/>
      <c r="AV318" s="403"/>
      <c r="AW318" s="403"/>
      <c r="AX318" s="403"/>
      <c r="AY318" s="403"/>
      <c r="AZ318" s="403"/>
      <c r="BA318" s="367"/>
      <c r="BB318" s="365"/>
      <c r="BC318" s="365"/>
      <c r="BD318" s="365"/>
      <c r="BE318" s="365"/>
      <c r="BF318" s="365"/>
      <c r="BG318" s="365"/>
      <c r="BH318" s="365"/>
      <c r="BI318" s="365"/>
      <c r="BJ318" s="365"/>
      <c r="BK318" s="365"/>
      <c r="BL318" s="365"/>
      <c r="BM318" s="365"/>
      <c r="BN318" s="365"/>
      <c r="BO318" s="365"/>
      <c r="BP318" s="365"/>
      <c r="BQ318" s="365"/>
      <c r="BR318" s="365"/>
      <c r="BS318" s="365"/>
      <c r="BT318" s="365"/>
      <c r="BU318" s="365"/>
      <c r="BV318" s="365"/>
      <c r="BW318" s="365"/>
      <c r="BX318" s="365"/>
      <c r="BY318" s="367"/>
      <c r="BZ318" s="402"/>
      <c r="CA318" s="402"/>
      <c r="CB318" s="402"/>
      <c r="CC318" s="402"/>
      <c r="CD318" s="402"/>
      <c r="CE318" s="402"/>
      <c r="CF318" s="402"/>
      <c r="CG318" s="402"/>
      <c r="CH318" s="402"/>
      <c r="CI318" s="402"/>
      <c r="CJ318" s="402"/>
      <c r="CK318" s="402"/>
      <c r="CL318" s="402"/>
      <c r="CM318" s="402"/>
      <c r="CN318" s="402"/>
      <c r="CO318" s="402"/>
      <c r="CP318" s="402"/>
      <c r="CQ318" s="402"/>
      <c r="CR318" s="402"/>
      <c r="CS318" s="402"/>
      <c r="CT318" s="402"/>
      <c r="CU318" s="402"/>
      <c r="CV318" s="402"/>
      <c r="CW318" s="402"/>
      <c r="CX318" s="402"/>
      <c r="CY318" s="402"/>
      <c r="CZ318" s="402"/>
    </row>
    <row r="319" s="575" customFormat="true" ht="15" customHeight="true" x14ac:dyDescent="0.2">
      <c r="B319" s="594"/>
      <c r="AN319" s="403"/>
      <c r="AO319" s="403"/>
      <c r="AP319" s="403"/>
      <c r="AQ319" s="403"/>
      <c r="AR319" s="403"/>
      <c r="AS319" s="403"/>
      <c r="AT319" s="403"/>
      <c r="AU319" s="403"/>
      <c r="AV319" s="403"/>
      <c r="AW319" s="403"/>
      <c r="AX319" s="403"/>
      <c r="AY319" s="403"/>
      <c r="AZ319" s="403"/>
      <c r="BA319" s="367"/>
      <c r="BB319" s="365"/>
      <c r="BC319" s="365"/>
      <c r="BD319" s="365"/>
      <c r="BE319" s="365"/>
      <c r="BF319" s="365"/>
      <c r="BG319" s="365"/>
      <c r="BH319" s="365"/>
      <c r="BI319" s="365"/>
      <c r="BJ319" s="365"/>
      <c r="BK319" s="365"/>
      <c r="BL319" s="365"/>
      <c r="BM319" s="365"/>
      <c r="BN319" s="365"/>
      <c r="BO319" s="365"/>
      <c r="BP319" s="365"/>
      <c r="BQ319" s="365"/>
      <c r="BR319" s="365"/>
      <c r="BS319" s="365"/>
      <c r="BT319" s="365"/>
      <c r="BU319" s="365"/>
      <c r="BV319" s="365"/>
      <c r="BW319" s="365"/>
      <c r="BX319" s="365"/>
      <c r="BY319" s="367"/>
      <c r="BZ319" s="402"/>
      <c r="CA319" s="402"/>
      <c r="CB319" s="402"/>
      <c r="CC319" s="402"/>
      <c r="CD319" s="402"/>
      <c r="CE319" s="402"/>
      <c r="CF319" s="402"/>
      <c r="CG319" s="402"/>
      <c r="CH319" s="402"/>
      <c r="CI319" s="402"/>
      <c r="CJ319" s="402"/>
      <c r="CK319" s="402"/>
      <c r="CL319" s="402"/>
      <c r="CM319" s="402"/>
      <c r="CN319" s="402"/>
      <c r="CO319" s="402"/>
      <c r="CP319" s="402"/>
      <c r="CQ319" s="402"/>
      <c r="CR319" s="402"/>
      <c r="CS319" s="402"/>
      <c r="CT319" s="402"/>
      <c r="CU319" s="402"/>
      <c r="CV319" s="402"/>
      <c r="CW319" s="402"/>
      <c r="CX319" s="402"/>
      <c r="CY319" s="402"/>
      <c r="CZ319" s="402"/>
    </row>
    <row r="320" s="575" customFormat="true" ht="15" customHeight="true" x14ac:dyDescent="0.2">
      <c r="B320" s="594"/>
      <c r="AN320" s="403"/>
      <c r="AO320" s="403"/>
      <c r="AP320" s="403"/>
      <c r="AQ320" s="403"/>
      <c r="AR320" s="403"/>
      <c r="AS320" s="403"/>
      <c r="AT320" s="403"/>
      <c r="AU320" s="403"/>
      <c r="AV320" s="403"/>
      <c r="AW320" s="403"/>
      <c r="AX320" s="403"/>
      <c r="AY320" s="403"/>
      <c r="AZ320" s="403"/>
      <c r="BA320" s="367"/>
      <c r="BB320" s="365"/>
      <c r="BC320" s="365"/>
      <c r="BD320" s="365"/>
      <c r="BE320" s="365"/>
      <c r="BF320" s="365"/>
      <c r="BG320" s="365"/>
      <c r="BH320" s="365"/>
      <c r="BI320" s="365"/>
      <c r="BJ320" s="365"/>
      <c r="BK320" s="365"/>
      <c r="BL320" s="365"/>
      <c r="BM320" s="365"/>
      <c r="BN320" s="365"/>
      <c r="BO320" s="365"/>
      <c r="BP320" s="365"/>
      <c r="BQ320" s="365"/>
      <c r="BR320" s="365"/>
      <c r="BS320" s="365"/>
      <c r="BT320" s="365"/>
      <c r="BU320" s="365"/>
      <c r="BV320" s="365"/>
      <c r="BW320" s="365"/>
      <c r="BX320" s="365"/>
      <c r="BY320" s="367"/>
      <c r="BZ320" s="402"/>
      <c r="CA320" s="402"/>
      <c r="CB320" s="402"/>
      <c r="CC320" s="402"/>
      <c r="CD320" s="402"/>
      <c r="CE320" s="402"/>
      <c r="CF320" s="402"/>
      <c r="CG320" s="402"/>
      <c r="CH320" s="402"/>
      <c r="CI320" s="402"/>
      <c r="CJ320" s="402"/>
      <c r="CK320" s="402"/>
      <c r="CL320" s="402"/>
      <c r="CM320" s="402"/>
      <c r="CN320" s="402"/>
      <c r="CO320" s="402"/>
      <c r="CP320" s="402"/>
      <c r="CQ320" s="402"/>
      <c r="CR320" s="402"/>
      <c r="CS320" s="402"/>
      <c r="CT320" s="402"/>
      <c r="CU320" s="402"/>
      <c r="CV320" s="402"/>
      <c r="CW320" s="402"/>
      <c r="CX320" s="402"/>
      <c r="CY320" s="402"/>
      <c r="CZ320" s="402"/>
    </row>
    <row r="321" s="575" customFormat="true" ht="15" customHeight="true" x14ac:dyDescent="0.2">
      <c r="B321" s="594"/>
      <c r="AN321" s="403"/>
      <c r="AO321" s="403"/>
      <c r="AP321" s="403"/>
      <c r="AQ321" s="403"/>
      <c r="AR321" s="403"/>
      <c r="AS321" s="403"/>
      <c r="AT321" s="403"/>
      <c r="AU321" s="403"/>
      <c r="AV321" s="403"/>
      <c r="AW321" s="403"/>
      <c r="AX321" s="403"/>
      <c r="AY321" s="403"/>
      <c r="AZ321" s="403"/>
      <c r="BA321" s="367"/>
      <c r="BB321" s="365"/>
      <c r="BC321" s="365"/>
      <c r="BD321" s="365"/>
      <c r="BE321" s="365"/>
      <c r="BF321" s="365"/>
      <c r="BG321" s="365"/>
      <c r="BH321" s="365"/>
      <c r="BI321" s="365"/>
      <c r="BJ321" s="365"/>
      <c r="BK321" s="365"/>
      <c r="BL321" s="365"/>
      <c r="BM321" s="365"/>
      <c r="BN321" s="365"/>
      <c r="BO321" s="365"/>
      <c r="BP321" s="365"/>
      <c r="BQ321" s="365"/>
      <c r="BR321" s="365"/>
      <c r="BS321" s="365"/>
      <c r="BT321" s="365"/>
      <c r="BU321" s="365"/>
      <c r="BV321" s="365"/>
      <c r="BW321" s="365"/>
      <c r="BX321" s="365"/>
      <c r="BY321" s="367"/>
      <c r="BZ321" s="402"/>
      <c r="CA321" s="402"/>
      <c r="CB321" s="402"/>
      <c r="CC321" s="402"/>
      <c r="CD321" s="402"/>
      <c r="CE321" s="402"/>
      <c r="CF321" s="402"/>
      <c r="CG321" s="402"/>
      <c r="CH321" s="402"/>
      <c r="CI321" s="402"/>
      <c r="CJ321" s="402"/>
      <c r="CK321" s="402"/>
      <c r="CL321" s="402"/>
      <c r="CM321" s="402"/>
      <c r="CN321" s="402"/>
      <c r="CO321" s="402"/>
      <c r="CP321" s="402"/>
      <c r="CQ321" s="402"/>
      <c r="CR321" s="402"/>
      <c r="CS321" s="402"/>
      <c r="CT321" s="402"/>
      <c r="CU321" s="402"/>
      <c r="CV321" s="402"/>
      <c r="CW321" s="402"/>
      <c r="CX321" s="402"/>
      <c r="CY321" s="402"/>
      <c r="CZ321" s="402"/>
    </row>
    <row r="322" s="575" customFormat="true" ht="15" customHeight="true" x14ac:dyDescent="0.2">
      <c r="B322" s="594"/>
      <c r="AN322" s="403"/>
      <c r="AO322" s="403"/>
      <c r="AP322" s="403"/>
      <c r="AQ322" s="403"/>
      <c r="AR322" s="403"/>
      <c r="AS322" s="403"/>
      <c r="AT322" s="403"/>
      <c r="AU322" s="403"/>
      <c r="AV322" s="403"/>
      <c r="AW322" s="403"/>
      <c r="AX322" s="403"/>
      <c r="AY322" s="403"/>
      <c r="AZ322" s="403"/>
      <c r="BA322" s="367"/>
      <c r="BB322" s="365"/>
      <c r="BC322" s="365"/>
      <c r="BD322" s="365"/>
      <c r="BE322" s="365"/>
      <c r="BF322" s="365"/>
      <c r="BG322" s="365"/>
      <c r="BH322" s="365"/>
      <c r="BI322" s="365"/>
      <c r="BJ322" s="365"/>
      <c r="BK322" s="365"/>
      <c r="BL322" s="365"/>
      <c r="BM322" s="365"/>
      <c r="BN322" s="365"/>
      <c r="BO322" s="365"/>
      <c r="BP322" s="365"/>
      <c r="BQ322" s="365"/>
      <c r="BR322" s="365"/>
      <c r="BS322" s="365"/>
      <c r="BT322" s="365"/>
      <c r="BU322" s="365"/>
      <c r="BV322" s="365"/>
      <c r="BW322" s="365"/>
      <c r="BX322" s="365"/>
      <c r="BY322" s="367"/>
      <c r="BZ322" s="402"/>
      <c r="CA322" s="402"/>
      <c r="CB322" s="402"/>
      <c r="CC322" s="402"/>
      <c r="CD322" s="402"/>
      <c r="CE322" s="402"/>
      <c r="CF322" s="402"/>
      <c r="CG322" s="402"/>
      <c r="CH322" s="402"/>
      <c r="CI322" s="402"/>
      <c r="CJ322" s="402"/>
      <c r="CK322" s="402"/>
      <c r="CL322" s="402"/>
      <c r="CM322" s="402"/>
      <c r="CN322" s="402"/>
      <c r="CO322" s="402"/>
      <c r="CP322" s="402"/>
      <c r="CQ322" s="402"/>
      <c r="CR322" s="402"/>
      <c r="CS322" s="402"/>
      <c r="CT322" s="402"/>
      <c r="CU322" s="402"/>
      <c r="CV322" s="402"/>
      <c r="CW322" s="402"/>
      <c r="CX322" s="402"/>
      <c r="CY322" s="402"/>
      <c r="CZ322" s="402"/>
    </row>
    <row r="323" s="575" customFormat="true" ht="15" customHeight="true" x14ac:dyDescent="0.2">
      <c r="B323" s="594"/>
      <c r="AN323" s="403"/>
      <c r="AO323" s="403"/>
      <c r="AP323" s="403"/>
      <c r="AQ323" s="403"/>
      <c r="AR323" s="403"/>
      <c r="AS323" s="403"/>
      <c r="AT323" s="403"/>
      <c r="AU323" s="403"/>
      <c r="AV323" s="403"/>
      <c r="AW323" s="403"/>
      <c r="AX323" s="403"/>
      <c r="AY323" s="403"/>
      <c r="AZ323" s="403"/>
      <c r="BA323" s="367"/>
      <c r="BB323" s="365"/>
      <c r="BC323" s="365"/>
      <c r="BD323" s="365"/>
      <c r="BE323" s="365"/>
      <c r="BF323" s="365"/>
      <c r="BG323" s="365"/>
      <c r="BH323" s="365"/>
      <c r="BI323" s="365"/>
      <c r="BJ323" s="365"/>
      <c r="BK323" s="365"/>
      <c r="BL323" s="365"/>
      <c r="BM323" s="365"/>
      <c r="BN323" s="365"/>
      <c r="BO323" s="365"/>
      <c r="BP323" s="365"/>
      <c r="BQ323" s="365"/>
      <c r="BR323" s="365"/>
      <c r="BS323" s="365"/>
      <c r="BT323" s="365"/>
      <c r="BU323" s="365"/>
      <c r="BV323" s="365"/>
      <c r="BW323" s="365"/>
      <c r="BX323" s="365"/>
      <c r="BY323" s="367"/>
      <c r="BZ323" s="402"/>
      <c r="CA323" s="402"/>
      <c r="CB323" s="402"/>
      <c r="CC323" s="402"/>
      <c r="CD323" s="402"/>
      <c r="CE323" s="402"/>
      <c r="CF323" s="402"/>
      <c r="CG323" s="402"/>
      <c r="CH323" s="402"/>
      <c r="CI323" s="402"/>
      <c r="CJ323" s="402"/>
      <c r="CK323" s="402"/>
      <c r="CL323" s="402"/>
      <c r="CM323" s="402"/>
      <c r="CN323" s="402"/>
      <c r="CO323" s="402"/>
      <c r="CP323" s="402"/>
      <c r="CQ323" s="402"/>
      <c r="CR323" s="402"/>
      <c r="CS323" s="402"/>
      <c r="CT323" s="402"/>
      <c r="CU323" s="402"/>
      <c r="CV323" s="402"/>
      <c r="CW323" s="402"/>
      <c r="CX323" s="402"/>
      <c r="CY323" s="402"/>
      <c r="CZ323" s="402"/>
    </row>
    <row r="324" s="575" customFormat="true" ht="15" customHeight="true" x14ac:dyDescent="0.2">
      <c r="B324" s="594"/>
      <c r="AN324" s="403"/>
      <c r="AO324" s="403"/>
      <c r="AP324" s="403"/>
      <c r="AQ324" s="403"/>
      <c r="AR324" s="403"/>
      <c r="AS324" s="403"/>
      <c r="AT324" s="403"/>
      <c r="AU324" s="403"/>
      <c r="AV324" s="403"/>
      <c r="AW324" s="403"/>
      <c r="AX324" s="403"/>
      <c r="AY324" s="403"/>
      <c r="AZ324" s="403"/>
      <c r="BA324" s="367"/>
      <c r="BB324" s="365"/>
      <c r="BC324" s="365"/>
      <c r="BD324" s="365"/>
      <c r="BE324" s="365"/>
      <c r="BF324" s="365"/>
      <c r="BG324" s="365"/>
      <c r="BH324" s="365"/>
      <c r="BI324" s="365"/>
      <c r="BJ324" s="365"/>
      <c r="BK324" s="365"/>
      <c r="BL324" s="365"/>
      <c r="BM324" s="365"/>
      <c r="BN324" s="365"/>
      <c r="BO324" s="365"/>
      <c r="BP324" s="365"/>
      <c r="BQ324" s="365"/>
      <c r="BR324" s="365"/>
      <c r="BS324" s="365"/>
      <c r="BT324" s="365"/>
      <c r="BU324" s="365"/>
      <c r="BV324" s="365"/>
      <c r="BW324" s="365"/>
      <c r="BX324" s="365"/>
      <c r="BY324" s="367"/>
      <c r="BZ324" s="402"/>
      <c r="CA324" s="402"/>
      <c r="CB324" s="402"/>
      <c r="CC324" s="402"/>
      <c r="CD324" s="402"/>
      <c r="CE324" s="402"/>
      <c r="CF324" s="402"/>
      <c r="CG324" s="402"/>
      <c r="CH324" s="402"/>
      <c r="CI324" s="402"/>
      <c r="CJ324" s="402"/>
      <c r="CK324" s="402"/>
      <c r="CL324" s="402"/>
      <c r="CM324" s="402"/>
      <c r="CN324" s="402"/>
      <c r="CO324" s="402"/>
      <c r="CP324" s="402"/>
      <c r="CQ324" s="402"/>
      <c r="CR324" s="402"/>
      <c r="CS324" s="402"/>
      <c r="CT324" s="402"/>
      <c r="CU324" s="402"/>
      <c r="CV324" s="402"/>
      <c r="CW324" s="402"/>
      <c r="CX324" s="402"/>
      <c r="CY324" s="402"/>
      <c r="CZ324" s="402"/>
    </row>
    <row r="325" s="575" customFormat="true" ht="15" customHeight="true" x14ac:dyDescent="0.2">
      <c r="B325" s="594"/>
      <c r="AN325" s="403"/>
      <c r="AO325" s="403"/>
      <c r="AP325" s="403"/>
      <c r="AQ325" s="403"/>
      <c r="AR325" s="403"/>
      <c r="AS325" s="403"/>
      <c r="AT325" s="403"/>
      <c r="AU325" s="403"/>
      <c r="AV325" s="403"/>
      <c r="AW325" s="403"/>
      <c r="AX325" s="403"/>
      <c r="AY325" s="403"/>
      <c r="AZ325" s="403"/>
      <c r="BA325" s="367"/>
      <c r="BB325" s="365"/>
      <c r="BC325" s="365"/>
      <c r="BD325" s="365"/>
      <c r="BE325" s="365"/>
      <c r="BF325" s="365"/>
      <c r="BG325" s="365"/>
      <c r="BH325" s="365"/>
      <c r="BI325" s="365"/>
      <c r="BJ325" s="365"/>
      <c r="BK325" s="365"/>
      <c r="BL325" s="365"/>
      <c r="BM325" s="365"/>
      <c r="BN325" s="365"/>
      <c r="BO325" s="365"/>
      <c r="BP325" s="365"/>
      <c r="BQ325" s="365"/>
      <c r="BR325" s="365"/>
      <c r="BS325" s="365"/>
      <c r="BT325" s="365"/>
      <c r="BU325" s="365"/>
      <c r="BV325" s="365"/>
      <c r="BW325" s="365"/>
      <c r="BX325" s="365"/>
      <c r="BY325" s="367"/>
      <c r="BZ325" s="402"/>
      <c r="CA325" s="402"/>
      <c r="CB325" s="402"/>
      <c r="CC325" s="402"/>
      <c r="CD325" s="402"/>
      <c r="CE325" s="402"/>
      <c r="CF325" s="402"/>
      <c r="CG325" s="402"/>
      <c r="CH325" s="402"/>
      <c r="CI325" s="402"/>
      <c r="CJ325" s="402"/>
      <c r="CK325" s="402"/>
      <c r="CL325" s="402"/>
      <c r="CM325" s="402"/>
      <c r="CN325" s="402"/>
      <c r="CO325" s="402"/>
      <c r="CP325" s="402"/>
      <c r="CQ325" s="402"/>
      <c r="CR325" s="402"/>
      <c r="CS325" s="402"/>
      <c r="CT325" s="402"/>
      <c r="CU325" s="402"/>
      <c r="CV325" s="402"/>
      <c r="CW325" s="402"/>
      <c r="CX325" s="402"/>
      <c r="CY325" s="402"/>
      <c r="CZ325" s="402"/>
    </row>
    <row r="326" s="575" customFormat="true" ht="15" customHeight="true" x14ac:dyDescent="0.2">
      <c r="B326" s="594"/>
      <c r="AN326" s="403"/>
      <c r="AO326" s="403"/>
      <c r="AP326" s="403"/>
      <c r="AQ326" s="403"/>
      <c r="AR326" s="403"/>
      <c r="AS326" s="403"/>
      <c r="AT326" s="403"/>
      <c r="AU326" s="403"/>
      <c r="AV326" s="403"/>
      <c r="AW326" s="403"/>
      <c r="AX326" s="403"/>
      <c r="AY326" s="403"/>
      <c r="AZ326" s="403"/>
      <c r="BA326" s="367"/>
      <c r="BB326" s="365"/>
      <c r="BC326" s="365"/>
      <c r="BD326" s="365"/>
      <c r="BE326" s="365"/>
      <c r="BF326" s="365"/>
      <c r="BG326" s="365"/>
      <c r="BH326" s="365"/>
      <c r="BI326" s="365"/>
      <c r="BJ326" s="365"/>
      <c r="BK326" s="365"/>
      <c r="BL326" s="365"/>
      <c r="BM326" s="365"/>
      <c r="BN326" s="365"/>
      <c r="BO326" s="365"/>
      <c r="BP326" s="365"/>
      <c r="BQ326" s="365"/>
      <c r="BR326" s="365"/>
      <c r="BS326" s="365"/>
      <c r="BT326" s="365"/>
      <c r="BU326" s="365"/>
      <c r="BV326" s="365"/>
      <c r="BW326" s="365"/>
      <c r="BX326" s="365"/>
      <c r="BY326" s="367"/>
      <c r="BZ326" s="402"/>
      <c r="CA326" s="402"/>
      <c r="CB326" s="402"/>
      <c r="CC326" s="402"/>
      <c r="CD326" s="402"/>
      <c r="CE326" s="402"/>
      <c r="CF326" s="402"/>
      <c r="CG326" s="402"/>
      <c r="CH326" s="402"/>
      <c r="CI326" s="402"/>
      <c r="CJ326" s="402"/>
      <c r="CK326" s="402"/>
      <c r="CL326" s="402"/>
      <c r="CM326" s="402"/>
      <c r="CN326" s="402"/>
      <c r="CO326" s="402"/>
      <c r="CP326" s="402"/>
      <c r="CQ326" s="402"/>
      <c r="CR326" s="402"/>
      <c r="CS326" s="402"/>
      <c r="CT326" s="402"/>
      <c r="CU326" s="402"/>
      <c r="CV326" s="402"/>
      <c r="CW326" s="402"/>
      <c r="CX326" s="402"/>
      <c r="CY326" s="402"/>
      <c r="CZ326" s="402"/>
    </row>
    <row r="327" s="575" customFormat="true" ht="15" customHeight="true" x14ac:dyDescent="0.2">
      <c r="B327" s="594"/>
      <c r="AN327" s="403"/>
      <c r="AO327" s="403"/>
      <c r="AP327" s="403"/>
      <c r="AQ327" s="403"/>
      <c r="AR327" s="403"/>
      <c r="AS327" s="403"/>
      <c r="AT327" s="403"/>
      <c r="AU327" s="403"/>
      <c r="AV327" s="403"/>
      <c r="AW327" s="403"/>
      <c r="AX327" s="403"/>
      <c r="AY327" s="403"/>
      <c r="AZ327" s="403"/>
      <c r="BA327" s="367"/>
      <c r="BB327" s="365"/>
      <c r="BC327" s="365"/>
      <c r="BD327" s="365"/>
      <c r="BE327" s="365"/>
      <c r="BF327" s="365"/>
      <c r="BG327" s="365"/>
      <c r="BH327" s="365"/>
      <c r="BI327" s="365"/>
      <c r="BJ327" s="365"/>
      <c r="BK327" s="365"/>
      <c r="BL327" s="365"/>
      <c r="BM327" s="365"/>
      <c r="BN327" s="365"/>
      <c r="BO327" s="365"/>
      <c r="BP327" s="365"/>
      <c r="BQ327" s="365"/>
      <c r="BR327" s="365"/>
      <c r="BS327" s="365"/>
      <c r="BT327" s="365"/>
      <c r="BU327" s="365"/>
      <c r="BV327" s="365"/>
      <c r="BW327" s="365"/>
      <c r="BX327" s="365"/>
      <c r="BY327" s="367"/>
      <c r="BZ327" s="402"/>
      <c r="CA327" s="402"/>
      <c r="CB327" s="402"/>
      <c r="CC327" s="402"/>
      <c r="CD327" s="402"/>
      <c r="CE327" s="402"/>
      <c r="CF327" s="402"/>
      <c r="CG327" s="402"/>
      <c r="CH327" s="402"/>
      <c r="CI327" s="402"/>
      <c r="CJ327" s="402"/>
      <c r="CK327" s="402"/>
      <c r="CL327" s="402"/>
      <c r="CM327" s="402"/>
      <c r="CN327" s="402"/>
      <c r="CO327" s="402"/>
      <c r="CP327" s="402"/>
      <c r="CQ327" s="402"/>
      <c r="CR327" s="402"/>
      <c r="CS327" s="402"/>
      <c r="CT327" s="402"/>
      <c r="CU327" s="402"/>
      <c r="CV327" s="402"/>
      <c r="CW327" s="402"/>
      <c r="CX327" s="402"/>
      <c r="CY327" s="402"/>
      <c r="CZ327" s="402"/>
    </row>
    <row r="328" s="575" customFormat="true" ht="15" customHeight="true" x14ac:dyDescent="0.2">
      <c r="B328" s="594"/>
      <c r="AN328" s="403"/>
      <c r="AO328" s="403"/>
      <c r="AP328" s="403"/>
      <c r="AQ328" s="403"/>
      <c r="AR328" s="403"/>
      <c r="AS328" s="403"/>
      <c r="AT328" s="403"/>
      <c r="AU328" s="403"/>
      <c r="AV328" s="403"/>
      <c r="AW328" s="403"/>
      <c r="AX328" s="403"/>
      <c r="AY328" s="403"/>
      <c r="AZ328" s="403"/>
      <c r="BA328" s="367"/>
      <c r="BB328" s="365"/>
      <c r="BC328" s="365"/>
      <c r="BD328" s="365"/>
      <c r="BE328" s="365"/>
      <c r="BF328" s="365"/>
      <c r="BG328" s="365"/>
      <c r="BH328" s="365"/>
      <c r="BI328" s="365"/>
      <c r="BJ328" s="365"/>
      <c r="BK328" s="365"/>
      <c r="BL328" s="365"/>
      <c r="BM328" s="365"/>
      <c r="BN328" s="365"/>
      <c r="BO328" s="365"/>
      <c r="BP328" s="365"/>
      <c r="BQ328" s="365"/>
      <c r="BR328" s="365"/>
      <c r="BS328" s="365"/>
      <c r="BT328" s="365"/>
      <c r="BU328" s="365"/>
      <c r="BV328" s="365"/>
      <c r="BW328" s="365"/>
      <c r="BX328" s="365"/>
      <c r="BY328" s="367"/>
      <c r="BZ328" s="402"/>
      <c r="CA328" s="402"/>
      <c r="CB328" s="402"/>
      <c r="CC328" s="402"/>
      <c r="CD328" s="402"/>
      <c r="CE328" s="402"/>
      <c r="CF328" s="402"/>
      <c r="CG328" s="402"/>
      <c r="CH328" s="402"/>
      <c r="CI328" s="402"/>
      <c r="CJ328" s="402"/>
      <c r="CK328" s="402"/>
      <c r="CL328" s="402"/>
      <c r="CM328" s="402"/>
      <c r="CN328" s="402"/>
      <c r="CO328" s="402"/>
      <c r="CP328" s="402"/>
      <c r="CQ328" s="402"/>
      <c r="CR328" s="402"/>
      <c r="CS328" s="402"/>
      <c r="CT328" s="402"/>
      <c r="CU328" s="402"/>
      <c r="CV328" s="402"/>
      <c r="CW328" s="402"/>
      <c r="CX328" s="402"/>
      <c r="CY328" s="402"/>
      <c r="CZ328" s="402"/>
    </row>
    <row r="329" s="575" customFormat="true" ht="250.15" customHeight="true" x14ac:dyDescent="0.2">
      <c r="B329" s="594"/>
      <c r="AN329" s="403"/>
      <c r="AO329" s="403"/>
      <c r="AP329" s="403"/>
      <c r="AQ329" s="403"/>
      <c r="AR329" s="403"/>
      <c r="AS329" s="403"/>
      <c r="AT329" s="403"/>
      <c r="AU329" s="403"/>
      <c r="AV329" s="403"/>
      <c r="AW329" s="403"/>
      <c r="AX329" s="403"/>
      <c r="AY329" s="403"/>
      <c r="AZ329" s="403"/>
      <c r="BA329" s="367"/>
      <c r="BB329" s="365"/>
      <c r="BC329" s="365"/>
      <c r="BD329" s="365"/>
      <c r="BE329" s="365"/>
      <c r="BF329" s="365"/>
      <c r="BG329" s="365"/>
      <c r="BH329" s="365"/>
      <c r="BI329" s="365"/>
      <c r="BJ329" s="365"/>
      <c r="BK329" s="365"/>
      <c r="BL329" s="365"/>
      <c r="BM329" s="365"/>
      <c r="BN329" s="365"/>
      <c r="BO329" s="365"/>
      <c r="BP329" s="365"/>
      <c r="BQ329" s="365"/>
      <c r="BR329" s="365"/>
      <c r="BS329" s="365"/>
      <c r="BT329" s="365"/>
      <c r="BU329" s="365"/>
      <c r="BV329" s="365"/>
      <c r="BW329" s="365"/>
      <c r="BX329" s="365"/>
      <c r="BY329" s="367"/>
      <c r="BZ329" s="402"/>
      <c r="CA329" s="402"/>
      <c r="CB329" s="402"/>
      <c r="CC329" s="402"/>
      <c r="CD329" s="402"/>
      <c r="CE329" s="402"/>
      <c r="CF329" s="402"/>
      <c r="CG329" s="402"/>
      <c r="CH329" s="402"/>
      <c r="CI329" s="402"/>
      <c r="CJ329" s="402"/>
      <c r="CK329" s="402"/>
      <c r="CL329" s="402"/>
      <c r="CM329" s="402"/>
      <c r="CN329" s="402"/>
      <c r="CO329" s="402"/>
      <c r="CP329" s="402"/>
      <c r="CQ329" s="402"/>
      <c r="CR329" s="402"/>
      <c r="CS329" s="402"/>
      <c r="CT329" s="402"/>
      <c r="CU329" s="402"/>
      <c r="CV329" s="402"/>
      <c r="CW329" s="402"/>
      <c r="CX329" s="402"/>
      <c r="CY329" s="402"/>
      <c r="CZ329" s="402"/>
    </row>
    <row r="330" s="405" customFormat="true" ht="19.15" customHeight="true" x14ac:dyDescent="0.2">
      <c r="B330" s="572"/>
      <c r="AN330" s="398"/>
      <c r="AO330" s="398"/>
      <c r="AP330" s="398"/>
      <c r="AQ330" s="398"/>
      <c r="AR330" s="398"/>
      <c r="AS330" s="398"/>
      <c r="AT330" s="398"/>
      <c r="AU330" s="398"/>
      <c r="AV330" s="398"/>
      <c r="AW330" s="398"/>
      <c r="AX330" s="398"/>
      <c r="AY330" s="398"/>
      <c r="AZ330" s="398"/>
      <c r="BA330" s="370"/>
      <c r="BB330" s="370"/>
      <c r="BC330" s="570"/>
      <c r="BD330" s="570"/>
      <c r="BE330" s="570"/>
      <c r="BF330" s="570"/>
      <c r="BG330" s="570"/>
      <c r="BH330" s="570"/>
      <c r="BI330" s="570"/>
      <c r="BJ330" s="570"/>
      <c r="BK330" s="570"/>
      <c r="BL330" s="570"/>
      <c r="BM330" s="570"/>
      <c r="BN330" s="570"/>
      <c r="BO330" s="570"/>
      <c r="BP330" s="570"/>
      <c r="BQ330" s="570"/>
      <c r="BR330" s="570"/>
      <c r="BS330" s="570"/>
      <c r="BT330" s="570"/>
      <c r="BU330" s="570"/>
      <c r="BV330" s="570"/>
      <c r="BW330" s="570"/>
      <c r="BX330" s="570"/>
      <c r="BY330" s="570"/>
      <c r="BZ330" s="398"/>
      <c r="CA330" s="398"/>
      <c r="CB330" s="398"/>
      <c r="CC330" s="398"/>
      <c r="CD330" s="398"/>
      <c r="CE330" s="398"/>
      <c r="CF330" s="398"/>
      <c r="CG330" s="398"/>
      <c r="CH330" s="398"/>
      <c r="CI330" s="398"/>
      <c r="CJ330" s="398"/>
      <c r="CK330" s="398"/>
      <c r="CL330" s="398"/>
      <c r="CM330" s="398"/>
      <c r="CN330" s="398"/>
      <c r="CO330" s="398"/>
      <c r="CP330" s="398"/>
      <c r="CQ330" s="398"/>
      <c r="CR330" s="398"/>
      <c r="CS330" s="398"/>
      <c r="CT330" s="398"/>
      <c r="CU330" s="398"/>
      <c r="CV330" s="398"/>
      <c r="CW330" s="398"/>
      <c r="CX330" s="398"/>
      <c r="CY330" s="398"/>
      <c r="CZ330" s="398"/>
    </row>
    <row r="331" s="405" customFormat="true" ht="15" customHeight="true" x14ac:dyDescent="0.2">
      <c r="B331" s="572"/>
      <c r="AN331" s="398"/>
      <c r="AO331" s="398"/>
      <c r="AP331" s="398"/>
      <c r="AQ331" s="398"/>
      <c r="AR331" s="398"/>
      <c r="AS331" s="398"/>
      <c r="AT331" s="398"/>
      <c r="AU331" s="398"/>
      <c r="AV331" s="398"/>
      <c r="AW331" s="398"/>
      <c r="AX331" s="398"/>
      <c r="AY331" s="398"/>
      <c r="AZ331" s="398"/>
      <c r="BA331" s="370"/>
      <c r="BB331" s="370"/>
      <c r="BC331" s="570"/>
      <c r="BD331" s="570"/>
      <c r="BE331" s="570"/>
      <c r="BF331" s="570"/>
      <c r="BG331" s="570"/>
      <c r="BH331" s="570"/>
      <c r="BI331" s="570"/>
      <c r="BJ331" s="570"/>
      <c r="BK331" s="570"/>
      <c r="BL331" s="570"/>
      <c r="BM331" s="570"/>
      <c r="BN331" s="570"/>
      <c r="BO331" s="570"/>
      <c r="BP331" s="570"/>
      <c r="BQ331" s="570"/>
      <c r="BR331" s="570"/>
      <c r="BS331" s="570"/>
      <c r="BT331" s="570"/>
      <c r="BU331" s="570"/>
      <c r="BV331" s="570"/>
      <c r="BW331" s="570"/>
      <c r="BX331" s="570"/>
      <c r="BY331" s="570"/>
      <c r="BZ331" s="398"/>
      <c r="CA331" s="398"/>
      <c r="CB331" s="398"/>
      <c r="CC331" s="398"/>
      <c r="CD331" s="398"/>
      <c r="CE331" s="398"/>
      <c r="CF331" s="398"/>
      <c r="CG331" s="398"/>
      <c r="CH331" s="398"/>
      <c r="CI331" s="398"/>
      <c r="CJ331" s="398"/>
      <c r="CK331" s="398"/>
      <c r="CL331" s="398"/>
      <c r="CM331" s="398"/>
      <c r="CN331" s="398"/>
      <c r="CO331" s="398"/>
      <c r="CP331" s="398"/>
      <c r="CQ331" s="398"/>
      <c r="CR331" s="398"/>
      <c r="CS331" s="398"/>
      <c r="CT331" s="398"/>
      <c r="CU331" s="398"/>
      <c r="CV331" s="398"/>
      <c r="CW331" s="398"/>
      <c r="CX331" s="398"/>
      <c r="CY331" s="398"/>
      <c r="CZ331" s="398"/>
    </row>
    <row r="332" s="405" customFormat="true" ht="15" customHeight="true" x14ac:dyDescent="0.2">
      <c r="B332" s="572"/>
      <c r="AN332" s="398"/>
      <c r="AO332" s="398"/>
      <c r="AP332" s="398"/>
      <c r="AQ332" s="398"/>
      <c r="AR332" s="398"/>
      <c r="AS332" s="398"/>
      <c r="AT332" s="398"/>
      <c r="AU332" s="398"/>
      <c r="AV332" s="398"/>
      <c r="AW332" s="398"/>
      <c r="AX332" s="398"/>
      <c r="AY332" s="398"/>
      <c r="AZ332" s="398"/>
      <c r="BA332" s="370"/>
      <c r="BB332" s="370"/>
      <c r="BC332" s="570"/>
      <c r="BD332" s="570"/>
      <c r="BE332" s="570"/>
      <c r="BF332" s="570"/>
      <c r="BG332" s="570"/>
      <c r="BH332" s="570"/>
      <c r="BI332" s="570"/>
      <c r="BJ332" s="570"/>
      <c r="BK332" s="570"/>
      <c r="BL332" s="570"/>
      <c r="BM332" s="570"/>
      <c r="BN332" s="570"/>
      <c r="BO332" s="570"/>
      <c r="BP332" s="570"/>
      <c r="BQ332" s="570"/>
      <c r="BR332" s="570"/>
      <c r="BS332" s="570"/>
      <c r="BT332" s="570"/>
      <c r="BU332" s="570"/>
      <c r="BV332" s="570"/>
      <c r="BW332" s="570"/>
      <c r="BX332" s="570"/>
      <c r="BY332" s="570"/>
      <c r="BZ332" s="398"/>
      <c r="CA332" s="398"/>
      <c r="CB332" s="398"/>
      <c r="CC332" s="398"/>
      <c r="CD332" s="398"/>
      <c r="CE332" s="398"/>
      <c r="CF332" s="398"/>
      <c r="CG332" s="398"/>
      <c r="CH332" s="398"/>
      <c r="CI332" s="398"/>
      <c r="CJ332" s="398"/>
      <c r="CK332" s="398"/>
      <c r="CL332" s="398"/>
      <c r="CM332" s="398"/>
      <c r="CN332" s="398"/>
      <c r="CO332" s="398"/>
      <c r="CP332" s="398"/>
      <c r="CQ332" s="398"/>
      <c r="CR332" s="398"/>
      <c r="CS332" s="398"/>
      <c r="CT332" s="398"/>
      <c r="CU332" s="398"/>
      <c r="CV332" s="398"/>
      <c r="CW332" s="398"/>
      <c r="CX332" s="398"/>
      <c r="CY332" s="398"/>
      <c r="CZ332" s="398"/>
    </row>
    <row r="333" s="405" customFormat="true" ht="15" customHeight="true" x14ac:dyDescent="0.2">
      <c r="B333" s="572"/>
      <c r="AN333" s="398"/>
      <c r="AO333" s="398"/>
      <c r="AP333" s="398"/>
      <c r="AQ333" s="398"/>
      <c r="AR333" s="398"/>
      <c r="AS333" s="398"/>
      <c r="AT333" s="398"/>
      <c r="AU333" s="398"/>
      <c r="AV333" s="398"/>
      <c r="AW333" s="398"/>
      <c r="AX333" s="398"/>
      <c r="AY333" s="398"/>
      <c r="AZ333" s="398"/>
      <c r="BA333" s="370"/>
      <c r="BB333" s="370"/>
      <c r="BC333" s="570"/>
      <c r="BD333" s="570"/>
      <c r="BE333" s="570"/>
      <c r="BF333" s="570"/>
      <c r="BG333" s="570"/>
      <c r="BH333" s="570"/>
      <c r="BI333" s="570"/>
      <c r="BJ333" s="570"/>
      <c r="BK333" s="570"/>
      <c r="BL333" s="570"/>
      <c r="BM333" s="570"/>
      <c r="BN333" s="570"/>
      <c r="BO333" s="570"/>
      <c r="BP333" s="570"/>
      <c r="BQ333" s="570"/>
      <c r="BR333" s="570"/>
      <c r="BS333" s="570"/>
      <c r="BT333" s="570"/>
      <c r="BU333" s="570"/>
      <c r="BV333" s="570"/>
      <c r="BW333" s="570"/>
      <c r="BX333" s="570"/>
      <c r="BY333" s="570"/>
      <c r="BZ333" s="398"/>
      <c r="CA333" s="398"/>
      <c r="CB333" s="398"/>
      <c r="CC333" s="398"/>
      <c r="CD333" s="398"/>
      <c r="CE333" s="398"/>
      <c r="CF333" s="398"/>
      <c r="CG333" s="398"/>
      <c r="CH333" s="398"/>
      <c r="CI333" s="398"/>
      <c r="CJ333" s="398"/>
      <c r="CK333" s="398"/>
      <c r="CL333" s="398"/>
      <c r="CM333" s="398"/>
      <c r="CN333" s="398"/>
      <c r="CO333" s="398"/>
      <c r="CP333" s="398"/>
      <c r="CQ333" s="398"/>
      <c r="CR333" s="398"/>
      <c r="CS333" s="398"/>
      <c r="CT333" s="398"/>
      <c r="CU333" s="398"/>
      <c r="CV333" s="398"/>
      <c r="CW333" s="398"/>
      <c r="CX333" s="398"/>
      <c r="CY333" s="398"/>
      <c r="CZ333" s="398"/>
    </row>
    <row r="334" s="405" customFormat="true" ht="15" customHeight="true" x14ac:dyDescent="0.2">
      <c r="B334" s="572"/>
      <c r="AN334" s="398"/>
      <c r="AO334" s="398"/>
      <c r="AP334" s="398"/>
      <c r="AQ334" s="398"/>
      <c r="AR334" s="398"/>
      <c r="AS334" s="398"/>
      <c r="AT334" s="398"/>
      <c r="AU334" s="398"/>
      <c r="AV334" s="398"/>
      <c r="AW334" s="398"/>
      <c r="AX334" s="398"/>
      <c r="AY334" s="398"/>
      <c r="AZ334" s="398"/>
      <c r="BA334" s="370"/>
      <c r="BB334" s="370"/>
      <c r="BC334" s="570"/>
      <c r="BD334" s="570"/>
      <c r="BE334" s="570"/>
      <c r="BF334" s="570"/>
      <c r="BG334" s="570"/>
      <c r="BH334" s="570"/>
      <c r="BI334" s="570"/>
      <c r="BJ334" s="570"/>
      <c r="BK334" s="570"/>
      <c r="BL334" s="570"/>
      <c r="BM334" s="570"/>
      <c r="BN334" s="570"/>
      <c r="BO334" s="570"/>
      <c r="BP334" s="570"/>
      <c r="BQ334" s="570"/>
      <c r="BR334" s="570"/>
      <c r="BS334" s="570"/>
      <c r="BT334" s="570"/>
      <c r="BU334" s="570"/>
      <c r="BV334" s="570"/>
      <c r="BW334" s="570"/>
      <c r="BX334" s="570"/>
      <c r="BY334" s="570"/>
      <c r="BZ334" s="398"/>
      <c r="CA334" s="398"/>
      <c r="CB334" s="398"/>
      <c r="CC334" s="398"/>
      <c r="CD334" s="398"/>
      <c r="CE334" s="398"/>
      <c r="CF334" s="398"/>
      <c r="CG334" s="398"/>
      <c r="CH334" s="398"/>
      <c r="CI334" s="398"/>
      <c r="CJ334" s="398"/>
      <c r="CK334" s="398"/>
      <c r="CL334" s="398"/>
      <c r="CM334" s="398"/>
      <c r="CN334" s="398"/>
      <c r="CO334" s="398"/>
      <c r="CP334" s="398"/>
      <c r="CQ334" s="398"/>
      <c r="CR334" s="398"/>
      <c r="CS334" s="398"/>
      <c r="CT334" s="398"/>
      <c r="CU334" s="398"/>
      <c r="CV334" s="398"/>
      <c r="CW334" s="398"/>
      <c r="CX334" s="398"/>
      <c r="CY334" s="398"/>
      <c r="CZ334" s="398"/>
    </row>
    <row r="335" s="405" customFormat="true" ht="15" customHeight="true" x14ac:dyDescent="0.2">
      <c r="B335" s="572"/>
      <c r="AN335" s="398"/>
      <c r="AO335" s="398"/>
      <c r="AP335" s="398"/>
      <c r="AQ335" s="398"/>
      <c r="AR335" s="398"/>
      <c r="AS335" s="398"/>
      <c r="AT335" s="398"/>
      <c r="AU335" s="398"/>
      <c r="AV335" s="398"/>
      <c r="AW335" s="398"/>
      <c r="AX335" s="398"/>
      <c r="AY335" s="398"/>
      <c r="AZ335" s="398"/>
      <c r="BA335" s="370"/>
      <c r="BB335" s="370"/>
      <c r="BC335" s="570"/>
      <c r="BD335" s="570"/>
      <c r="BE335" s="570"/>
      <c r="BF335" s="570"/>
      <c r="BG335" s="570"/>
      <c r="BH335" s="570"/>
      <c r="BI335" s="570"/>
      <c r="BJ335" s="570"/>
      <c r="BK335" s="570"/>
      <c r="BL335" s="570"/>
      <c r="BM335" s="570"/>
      <c r="BN335" s="570"/>
      <c r="BO335" s="570"/>
      <c r="BP335" s="570"/>
      <c r="BQ335" s="570"/>
      <c r="BR335" s="570"/>
      <c r="BS335" s="570"/>
      <c r="BT335" s="570"/>
      <c r="BU335" s="570"/>
      <c r="BV335" s="570"/>
      <c r="BW335" s="570"/>
      <c r="BX335" s="570"/>
      <c r="BY335" s="570"/>
      <c r="BZ335" s="398"/>
      <c r="CA335" s="398"/>
      <c r="CB335" s="398"/>
      <c r="CC335" s="398"/>
      <c r="CD335" s="398"/>
      <c r="CE335" s="398"/>
      <c r="CF335" s="398"/>
      <c r="CG335" s="398"/>
      <c r="CH335" s="398"/>
      <c r="CI335" s="398"/>
      <c r="CJ335" s="398"/>
      <c r="CK335" s="398"/>
      <c r="CL335" s="398"/>
      <c r="CM335" s="398"/>
      <c r="CN335" s="398"/>
      <c r="CO335" s="398"/>
      <c r="CP335" s="398"/>
      <c r="CQ335" s="398"/>
      <c r="CR335" s="398"/>
      <c r="CS335" s="398"/>
      <c r="CT335" s="398"/>
      <c r="CU335" s="398"/>
      <c r="CV335" s="398"/>
      <c r="CW335" s="398"/>
      <c r="CX335" s="398"/>
      <c r="CY335" s="398"/>
      <c r="CZ335" s="398"/>
    </row>
    <row r="336" s="405" customFormat="true" ht="15" customHeight="true" x14ac:dyDescent="0.2">
      <c r="B336" s="572"/>
      <c r="AN336" s="398"/>
      <c r="AO336" s="398"/>
      <c r="AP336" s="398"/>
      <c r="AQ336" s="398"/>
      <c r="AR336" s="398"/>
      <c r="AS336" s="398"/>
      <c r="AT336" s="398"/>
      <c r="AU336" s="398"/>
      <c r="AV336" s="398"/>
      <c r="AW336" s="398"/>
      <c r="AX336" s="398"/>
      <c r="AY336" s="398"/>
      <c r="AZ336" s="398"/>
      <c r="BA336" s="370"/>
      <c r="BB336" s="370"/>
      <c r="BC336" s="570"/>
      <c r="BD336" s="570"/>
      <c r="BE336" s="570"/>
      <c r="BF336" s="570"/>
      <c r="BG336" s="570"/>
      <c r="BH336" s="570"/>
      <c r="BI336" s="570"/>
      <c r="BJ336" s="570"/>
      <c r="BK336" s="570"/>
      <c r="BL336" s="570"/>
      <c r="BM336" s="570"/>
      <c r="BN336" s="570"/>
      <c r="BO336" s="570"/>
      <c r="BP336" s="570"/>
      <c r="BQ336" s="570"/>
      <c r="BR336" s="570"/>
      <c r="BS336" s="570"/>
      <c r="BT336" s="570"/>
      <c r="BU336" s="570"/>
      <c r="BV336" s="570"/>
      <c r="BW336" s="570"/>
      <c r="BX336" s="570"/>
      <c r="BY336" s="570"/>
      <c r="BZ336" s="398"/>
      <c r="CA336" s="398"/>
      <c r="CB336" s="398"/>
      <c r="CC336" s="398"/>
      <c r="CD336" s="398"/>
      <c r="CE336" s="398"/>
      <c r="CF336" s="398"/>
      <c r="CG336" s="398"/>
      <c r="CH336" s="398"/>
      <c r="CI336" s="398"/>
      <c r="CJ336" s="398"/>
      <c r="CK336" s="398"/>
      <c r="CL336" s="398"/>
      <c r="CM336" s="398"/>
      <c r="CN336" s="398"/>
      <c r="CO336" s="398"/>
      <c r="CP336" s="398"/>
      <c r="CQ336" s="398"/>
      <c r="CR336" s="398"/>
      <c r="CS336" s="398"/>
      <c r="CT336" s="398"/>
      <c r="CU336" s="398"/>
      <c r="CV336" s="398"/>
      <c r="CW336" s="398"/>
      <c r="CX336" s="398"/>
      <c r="CY336" s="398"/>
      <c r="CZ336" s="398"/>
    </row>
    <row r="337" s="405" customFormat="true" ht="18" customHeight="true" x14ac:dyDescent="0.2">
      <c r="B337" s="572"/>
      <c r="AN337" s="398"/>
      <c r="AO337" s="398"/>
      <c r="AP337" s="398"/>
      <c r="AQ337" s="398"/>
      <c r="AR337" s="398"/>
      <c r="AS337" s="398"/>
      <c r="AT337" s="398"/>
      <c r="AU337" s="398"/>
      <c r="AV337" s="398"/>
      <c r="AW337" s="398"/>
      <c r="AX337" s="398"/>
      <c r="AY337" s="398"/>
      <c r="AZ337" s="398"/>
      <c r="BA337" s="370"/>
      <c r="BB337" s="370"/>
      <c r="BC337" s="570"/>
      <c r="BD337" s="570"/>
      <c r="BE337" s="570"/>
      <c r="BF337" s="570"/>
      <c r="BG337" s="570"/>
      <c r="BH337" s="570"/>
      <c r="BI337" s="570"/>
      <c r="BJ337" s="570"/>
      <c r="BK337" s="570"/>
      <c r="BL337" s="570"/>
      <c r="BM337" s="570"/>
      <c r="BN337" s="570"/>
      <c r="BO337" s="570"/>
      <c r="BP337" s="570"/>
      <c r="BQ337" s="570"/>
      <c r="BR337" s="570"/>
      <c r="BS337" s="570"/>
      <c r="BT337" s="570"/>
      <c r="BU337" s="570"/>
      <c r="BV337" s="570"/>
      <c r="BW337" s="570"/>
      <c r="BX337" s="570"/>
      <c r="BY337" s="570"/>
      <c r="BZ337" s="398"/>
      <c r="CA337" s="398"/>
      <c r="CB337" s="398"/>
      <c r="CC337" s="398"/>
      <c r="CD337" s="398"/>
      <c r="CE337" s="398"/>
      <c r="CF337" s="398"/>
      <c r="CG337" s="398"/>
      <c r="CH337" s="398"/>
      <c r="CI337" s="398"/>
      <c r="CJ337" s="398"/>
      <c r="CK337" s="398"/>
      <c r="CL337" s="398"/>
      <c r="CM337" s="398"/>
      <c r="CN337" s="398"/>
      <c r="CO337" s="398"/>
      <c r="CP337" s="398"/>
      <c r="CQ337" s="398"/>
      <c r="CR337" s="398"/>
      <c r="CS337" s="398"/>
      <c r="CT337" s="398"/>
      <c r="CU337" s="398"/>
      <c r="CV337" s="398"/>
      <c r="CW337" s="398"/>
      <c r="CX337" s="398"/>
      <c r="CY337" s="398"/>
      <c r="CZ337" s="398"/>
    </row>
    <row r="338" s="405" customFormat="true" ht="18" customHeight="true" x14ac:dyDescent="0.2">
      <c r="B338" s="572"/>
      <c r="AN338" s="398"/>
      <c r="AO338" s="398"/>
      <c r="AP338" s="398"/>
      <c r="AQ338" s="398"/>
      <c r="AR338" s="398"/>
      <c r="AS338" s="398"/>
      <c r="AT338" s="398"/>
      <c r="AU338" s="398"/>
      <c r="AV338" s="398"/>
      <c r="AW338" s="398"/>
      <c r="AX338" s="398"/>
      <c r="AY338" s="398"/>
      <c r="AZ338" s="398"/>
      <c r="BA338" s="370"/>
      <c r="BB338" s="370"/>
      <c r="BC338" s="570"/>
      <c r="BD338" s="570"/>
      <c r="BE338" s="570"/>
      <c r="BF338" s="570"/>
      <c r="BG338" s="570"/>
      <c r="BH338" s="570"/>
      <c r="BI338" s="570"/>
      <c r="BJ338" s="570"/>
      <c r="BK338" s="570"/>
      <c r="BL338" s="570"/>
      <c r="BM338" s="570"/>
      <c r="BN338" s="570"/>
      <c r="BO338" s="570"/>
      <c r="BP338" s="570"/>
      <c r="BQ338" s="570"/>
      <c r="BR338" s="570"/>
      <c r="BS338" s="570"/>
      <c r="BT338" s="570"/>
      <c r="BU338" s="570"/>
      <c r="BV338" s="570"/>
      <c r="BW338" s="570"/>
      <c r="BX338" s="570"/>
      <c r="BY338" s="570"/>
      <c r="BZ338" s="398"/>
      <c r="CA338" s="398"/>
      <c r="CB338" s="398"/>
      <c r="CC338" s="398"/>
      <c r="CD338" s="398"/>
      <c r="CE338" s="398"/>
      <c r="CF338" s="398"/>
      <c r="CG338" s="398"/>
      <c r="CH338" s="398"/>
      <c r="CI338" s="398"/>
      <c r="CJ338" s="398"/>
      <c r="CK338" s="398"/>
      <c r="CL338" s="398"/>
      <c r="CM338" s="398"/>
      <c r="CN338" s="398"/>
      <c r="CO338" s="398"/>
      <c r="CP338" s="398"/>
      <c r="CQ338" s="398"/>
      <c r="CR338" s="398"/>
      <c r="CS338" s="398"/>
      <c r="CT338" s="398"/>
      <c r="CU338" s="398"/>
      <c r="CV338" s="398"/>
      <c r="CW338" s="398"/>
      <c r="CX338" s="398"/>
      <c r="CY338" s="398"/>
      <c r="CZ338" s="398"/>
    </row>
    <row r="339" s="575" customFormat="true" ht="15" customHeight="true" x14ac:dyDescent="0.2">
      <c r="B339" s="594"/>
      <c r="AN339" s="403"/>
      <c r="AO339" s="403"/>
      <c r="AP339" s="403"/>
      <c r="AQ339" s="403"/>
      <c r="AR339" s="403"/>
      <c r="AS339" s="403"/>
      <c r="AT339" s="403"/>
      <c r="AU339" s="403"/>
      <c r="AV339" s="403"/>
      <c r="AW339" s="403"/>
      <c r="AX339" s="403"/>
      <c r="AY339" s="403"/>
      <c r="AZ339" s="403"/>
      <c r="BA339" s="404" t="s">
        <v>131</v>
      </c>
      <c r="BB339" s="352" t="s">
        <v>130</v>
      </c>
      <c r="BC339" s="1046" t="s">
        <v>115</v>
      </c>
      <c r="BD339" s="1047"/>
      <c r="BE339" s="1047"/>
      <c r="BF339" s="1047"/>
      <c r="BG339" s="1048"/>
      <c r="BH339" s="1046" t="s">
        <v>38</v>
      </c>
      <c r="BI339" s="1047"/>
      <c r="BJ339" s="1047"/>
      <c r="BK339" s="1047"/>
      <c r="BL339" s="1048"/>
      <c r="BM339" s="1046" t="s">
        <v>37</v>
      </c>
      <c r="BN339" s="1047"/>
      <c r="BO339" s="1047"/>
      <c r="BP339" s="1047"/>
      <c r="BQ339" s="1049"/>
      <c r="BR339" s="80" t="s">
        <v>141</v>
      </c>
      <c r="BS339" s="484"/>
      <c r="BT339" s="484"/>
      <c r="BU339" s="484"/>
      <c r="BV339" s="484"/>
      <c r="BW339" s="484"/>
      <c r="BX339" s="484"/>
      <c r="BY339" s="484"/>
      <c r="BZ339" s="498"/>
      <c r="CA339" s="498"/>
      <c r="CB339" s="498"/>
      <c r="CC339" s="498"/>
      <c r="CD339" s="498"/>
      <c r="CE339" s="498"/>
      <c r="CF339" s="498"/>
      <c r="CG339" s="498"/>
      <c r="CH339" s="498"/>
      <c r="CI339" s="498"/>
      <c r="CJ339" s="498"/>
      <c r="CK339" s="498"/>
      <c r="CL339" s="498"/>
      <c r="CM339" s="498"/>
      <c r="CN339" s="402"/>
      <c r="CO339" s="402"/>
      <c r="CP339" s="402"/>
      <c r="CQ339" s="402"/>
      <c r="CR339" s="402"/>
      <c r="CS339" s="402"/>
      <c r="CT339" s="402"/>
      <c r="CU339" s="402"/>
      <c r="CV339" s="402"/>
      <c r="CW339" s="402"/>
      <c r="CX339" s="402"/>
      <c r="CY339" s="402"/>
      <c r="CZ339" s="402"/>
    </row>
    <row r="340" s="575" customFormat="true" ht="24" x14ac:dyDescent="0.2">
      <c r="B340" s="594"/>
      <c r="AN340" s="403"/>
      <c r="AO340" s="403"/>
      <c r="AP340" s="403"/>
      <c r="AQ340" s="403"/>
      <c r="AR340" s="403"/>
      <c r="AS340" s="403"/>
      <c r="AT340" s="403"/>
      <c r="AU340" s="403"/>
      <c r="AV340" s="403"/>
      <c r="AW340" s="403"/>
      <c r="AX340" s="403"/>
      <c r="AY340" s="403"/>
      <c r="AZ340" s="403"/>
      <c r="BA340" s="390" t="s">
        <v>127</v>
      </c>
      <c r="BB340" s="389"/>
      <c r="BC340" s="515" t="s">
        <v>0</v>
      </c>
      <c r="BD340" s="628" t="s">
        <v>1</v>
      </c>
      <c r="BE340" s="628" t="s">
        <v>2</v>
      </c>
      <c r="BF340" s="628" t="s">
        <v>3</v>
      </c>
      <c r="BG340" s="516" t="s">
        <v>4</v>
      </c>
      <c r="BH340" s="515" t="s">
        <v>0</v>
      </c>
      <c r="BI340" s="628" t="s">
        <v>1</v>
      </c>
      <c r="BJ340" s="628" t="s">
        <v>2</v>
      </c>
      <c r="BK340" s="628" t="s">
        <v>3</v>
      </c>
      <c r="BL340" s="516" t="s">
        <v>4</v>
      </c>
      <c r="BM340" s="515" t="s">
        <v>0</v>
      </c>
      <c r="BN340" s="628" t="s">
        <v>1</v>
      </c>
      <c r="BO340" s="628" t="s">
        <v>2</v>
      </c>
      <c r="BP340" s="628" t="s">
        <v>3</v>
      </c>
      <c r="BQ340" s="516" t="s">
        <v>4</v>
      </c>
      <c r="BR340" s="515" t="s">
        <v>344</v>
      </c>
      <c r="BS340" s="628" t="s">
        <v>345</v>
      </c>
      <c r="BT340" s="628" t="s">
        <v>346</v>
      </c>
      <c r="BU340" s="628" t="s">
        <v>347</v>
      </c>
      <c r="BV340" s="628" t="s">
        <v>348</v>
      </c>
      <c r="BW340" s="628" t="s">
        <v>349</v>
      </c>
      <c r="BX340" s="628" t="s">
        <v>350</v>
      </c>
      <c r="BY340" s="629" t="s">
        <v>351</v>
      </c>
      <c r="BZ340" s="629" t="s">
        <v>352</v>
      </c>
      <c r="CA340" s="629" t="s">
        <v>353</v>
      </c>
      <c r="CB340" s="629" t="s">
        <v>354</v>
      </c>
      <c r="CC340" s="629" t="s">
        <v>355</v>
      </c>
      <c r="CD340" s="629" t="s">
        <v>356</v>
      </c>
      <c r="CE340" s="629" t="s">
        <v>357</v>
      </c>
      <c r="CF340" s="629" t="s">
        <v>358</v>
      </c>
      <c r="CG340" s="629" t="s">
        <v>359</v>
      </c>
      <c r="CH340" s="629" t="s">
        <v>360</v>
      </c>
      <c r="CI340" s="629" t="s">
        <v>361</v>
      </c>
      <c r="CJ340" s="629" t="s">
        <v>362</v>
      </c>
      <c r="CK340" s="629" t="s">
        <v>363</v>
      </c>
      <c r="CL340" s="629" t="s">
        <v>364</v>
      </c>
      <c r="CM340" s="629" t="s">
        <v>365</v>
      </c>
      <c r="CN340" s="235"/>
      <c r="CO340" s="235"/>
      <c r="CP340" s="235"/>
      <c r="CQ340" s="235"/>
      <c r="CR340" s="235"/>
      <c r="CS340" s="235"/>
      <c r="CT340" s="235"/>
      <c r="CU340" s="235"/>
      <c r="CV340" s="235"/>
      <c r="CW340" s="235"/>
      <c r="CX340" s="235"/>
      <c r="CY340" s="235"/>
      <c r="CZ340" s="235"/>
    </row>
    <row r="341" s="575" customFormat="true" ht="15" customHeight="true" x14ac:dyDescent="0.2">
      <c r="B341" s="594"/>
      <c r="AN341" s="403"/>
      <c r="AO341" s="403"/>
      <c r="AP341" s="403"/>
      <c r="AQ341" s="403"/>
      <c r="AR341" s="403"/>
      <c r="AS341" s="403"/>
      <c r="AT341" s="403"/>
      <c r="AU341" s="403"/>
      <c r="AV341" s="403"/>
      <c r="AW341" s="403"/>
      <c r="AX341" s="403"/>
      <c r="AY341" s="403"/>
      <c r="AZ341" s="403"/>
      <c r="BA341" s="1042" t="s">
        <v>154</v>
      </c>
      <c r="BB341" s="680" t="s">
        <v>49</v>
      </c>
      <c r="BC341" s="112" t="s">
        <v>35</v>
      </c>
      <c r="BD341" s="108" t="s">
        <v>35</v>
      </c>
      <c r="BE341" s="108" t="s">
        <v>35</v>
      </c>
      <c r="BF341" s="108" t="s">
        <v>35</v>
      </c>
      <c r="BG341" s="103" t="s">
        <v>35</v>
      </c>
      <c r="BH341" s="112" t="s">
        <v>35</v>
      </c>
      <c r="BI341" s="108" t="s">
        <v>35</v>
      </c>
      <c r="BJ341" s="108" t="s">
        <v>35</v>
      </c>
      <c r="BK341" s="108" t="s">
        <v>35</v>
      </c>
      <c r="BL341" s="103" t="s">
        <v>35</v>
      </c>
      <c r="BM341" s="112" t="s">
        <v>35</v>
      </c>
      <c r="BN341" s="108" t="s">
        <v>35</v>
      </c>
      <c r="BO341" s="108" t="s">
        <v>35</v>
      </c>
      <c r="BP341" s="108" t="s">
        <v>35</v>
      </c>
      <c r="BQ341" s="103" t="s">
        <v>35</v>
      </c>
      <c r="BR341" s="112" t="s">
        <v>35</v>
      </c>
      <c r="BS341" s="108" t="s">
        <v>35</v>
      </c>
      <c r="BT341" s="108" t="s">
        <v>35</v>
      </c>
      <c r="BU341" s="108" t="s">
        <v>35</v>
      </c>
      <c r="BV341" s="108" t="s">
        <v>35</v>
      </c>
      <c r="BW341" s="108" t="s">
        <v>35</v>
      </c>
      <c r="BX341" s="108" t="s">
        <v>35</v>
      </c>
      <c r="BY341" s="97" t="s">
        <v>35</v>
      </c>
      <c r="BZ341" s="97" t="s">
        <v>35</v>
      </c>
      <c r="CA341" s="97" t="s">
        <v>35</v>
      </c>
      <c r="CB341" s="97" t="s">
        <v>35</v>
      </c>
      <c r="CC341" s="97" t="s">
        <v>35</v>
      </c>
      <c r="CD341" s="97" t="s">
        <v>35</v>
      </c>
      <c r="CE341" s="97" t="s">
        <v>35</v>
      </c>
      <c r="CF341" s="97" t="s">
        <v>35</v>
      </c>
      <c r="CG341" s="97" t="s">
        <v>35</v>
      </c>
      <c r="CH341" s="97" t="s">
        <v>35</v>
      </c>
      <c r="CI341" s="97" t="s">
        <v>35</v>
      </c>
      <c r="CJ341" s="97" t="s">
        <v>35</v>
      </c>
      <c r="CK341" s="97" t="s">
        <v>35</v>
      </c>
      <c r="CL341" s="97" t="s">
        <v>35</v>
      </c>
      <c r="CM341" s="97" t="s">
        <v>35</v>
      </c>
      <c r="CN341" s="68"/>
      <c r="CO341" s="68"/>
      <c r="CP341" s="68"/>
      <c r="CQ341" s="68"/>
      <c r="CR341" s="68"/>
      <c r="CS341" s="68"/>
      <c r="CT341" s="68"/>
      <c r="CU341" s="68"/>
      <c r="CV341" s="68"/>
      <c r="CW341" s="68"/>
      <c r="CX341" s="68"/>
      <c r="CY341" s="68"/>
      <c r="CZ341" s="68"/>
    </row>
    <row r="342" s="575" customFormat="true" ht="15" customHeight="true" x14ac:dyDescent="0.2">
      <c r="B342" s="594"/>
      <c r="AN342" s="403"/>
      <c r="AO342" s="403"/>
      <c r="AP342" s="403"/>
      <c r="AQ342" s="403"/>
      <c r="AR342" s="403"/>
      <c r="AS342" s="403"/>
      <c r="AT342" s="403"/>
      <c r="AU342" s="403"/>
      <c r="AV342" s="403"/>
      <c r="AW342" s="403"/>
      <c r="AX342" s="403"/>
      <c r="AY342" s="403"/>
      <c r="AZ342" s="403"/>
      <c r="BA342" s="1043"/>
      <c r="BB342" s="678" t="s">
        <v>48</v>
      </c>
      <c r="BC342" s="111" t="s">
        <v>35</v>
      </c>
      <c r="BD342" s="107" t="s">
        <v>35</v>
      </c>
      <c r="BE342" s="107" t="s">
        <v>35</v>
      </c>
      <c r="BF342" s="107" t="s">
        <v>35</v>
      </c>
      <c r="BG342" s="102" t="s">
        <v>35</v>
      </c>
      <c r="BH342" s="111" t="s">
        <v>35</v>
      </c>
      <c r="BI342" s="107" t="s">
        <v>35</v>
      </c>
      <c r="BJ342" s="107" t="s">
        <v>35</v>
      </c>
      <c r="BK342" s="107" t="s">
        <v>35</v>
      </c>
      <c r="BL342" s="102" t="s">
        <v>35</v>
      </c>
      <c r="BM342" s="111" t="s">
        <v>35</v>
      </c>
      <c r="BN342" s="107" t="s">
        <v>35</v>
      </c>
      <c r="BO342" s="107" t="s">
        <v>35</v>
      </c>
      <c r="BP342" s="107" t="s">
        <v>35</v>
      </c>
      <c r="BQ342" s="102" t="s">
        <v>35</v>
      </c>
      <c r="BR342" s="111" t="s">
        <v>35</v>
      </c>
      <c r="BS342" s="107" t="s">
        <v>35</v>
      </c>
      <c r="BT342" s="107" t="s">
        <v>35</v>
      </c>
      <c r="BU342" s="107" t="s">
        <v>35</v>
      </c>
      <c r="BV342" s="107" t="s">
        <v>35</v>
      </c>
      <c r="BW342" s="107" t="s">
        <v>35</v>
      </c>
      <c r="BX342" s="107" t="s">
        <v>35</v>
      </c>
      <c r="BY342" s="96" t="s">
        <v>35</v>
      </c>
      <c r="BZ342" s="96" t="s">
        <v>35</v>
      </c>
      <c r="CA342" s="96" t="s">
        <v>35</v>
      </c>
      <c r="CB342" s="96" t="s">
        <v>35</v>
      </c>
      <c r="CC342" s="96" t="s">
        <v>35</v>
      </c>
      <c r="CD342" s="96" t="s">
        <v>35</v>
      </c>
      <c r="CE342" s="96" t="s">
        <v>35</v>
      </c>
      <c r="CF342" s="96" t="s">
        <v>35</v>
      </c>
      <c r="CG342" s="96" t="s">
        <v>35</v>
      </c>
      <c r="CH342" s="96" t="s">
        <v>35</v>
      </c>
      <c r="CI342" s="96" t="s">
        <v>35</v>
      </c>
      <c r="CJ342" s="96" t="s">
        <v>35</v>
      </c>
      <c r="CK342" s="96" t="s">
        <v>35</v>
      </c>
      <c r="CL342" s="96" t="s">
        <v>35</v>
      </c>
      <c r="CM342" s="96" t="s">
        <v>35</v>
      </c>
      <c r="CN342" s="68"/>
      <c r="CO342" s="68"/>
      <c r="CP342" s="68"/>
      <c r="CQ342" s="68"/>
      <c r="CR342" s="68"/>
      <c r="CS342" s="68"/>
      <c r="CT342" s="68"/>
      <c r="CU342" s="68"/>
      <c r="CV342" s="68"/>
      <c r="CW342" s="68"/>
      <c r="CX342" s="68"/>
      <c r="CY342" s="68"/>
      <c r="CZ342" s="68"/>
    </row>
    <row r="343" s="575" customFormat="true" ht="15" customHeight="true" x14ac:dyDescent="0.2">
      <c r="B343" s="594"/>
      <c r="AN343" s="403"/>
      <c r="AO343" s="403"/>
      <c r="AP343" s="403"/>
      <c r="AQ343" s="403"/>
      <c r="AR343" s="403"/>
      <c r="AS343" s="403"/>
      <c r="AT343" s="403"/>
      <c r="AU343" s="403"/>
      <c r="AV343" s="403"/>
      <c r="AW343" s="403"/>
      <c r="AX343" s="403"/>
      <c r="AY343" s="403"/>
      <c r="AZ343" s="403"/>
      <c r="BA343" s="1044" t="s">
        <v>149</v>
      </c>
      <c r="BB343" s="678" t="s">
        <v>49</v>
      </c>
      <c r="BC343" s="111" t="s">
        <v>35</v>
      </c>
      <c r="BD343" s="107" t="s">
        <v>35</v>
      </c>
      <c r="BE343" s="107" t="s">
        <v>35</v>
      </c>
      <c r="BF343" s="107" t="s">
        <v>35</v>
      </c>
      <c r="BG343" s="102" t="s">
        <v>35</v>
      </c>
      <c r="BH343" s="111" t="s">
        <v>35</v>
      </c>
      <c r="BI343" s="107" t="s">
        <v>35</v>
      </c>
      <c r="BJ343" s="107" t="s">
        <v>35</v>
      </c>
      <c r="BK343" s="107" t="s">
        <v>35</v>
      </c>
      <c r="BL343" s="102" t="s">
        <v>35</v>
      </c>
      <c r="BM343" s="111" t="s">
        <v>35</v>
      </c>
      <c r="BN343" s="107" t="s">
        <v>35</v>
      </c>
      <c r="BO343" s="107" t="s">
        <v>35</v>
      </c>
      <c r="BP343" s="107" t="s">
        <v>35</v>
      </c>
      <c r="BQ343" s="102" t="s">
        <v>35</v>
      </c>
      <c r="BR343" s="111" t="s">
        <v>35</v>
      </c>
      <c r="BS343" s="107" t="s">
        <v>35</v>
      </c>
      <c r="BT343" s="107" t="s">
        <v>35</v>
      </c>
      <c r="BU343" s="107" t="s">
        <v>35</v>
      </c>
      <c r="BV343" s="107" t="s">
        <v>35</v>
      </c>
      <c r="BW343" s="107" t="s">
        <v>35</v>
      </c>
      <c r="BX343" s="107" t="s">
        <v>35</v>
      </c>
      <c r="BY343" s="96" t="s">
        <v>35</v>
      </c>
      <c r="BZ343" s="96" t="s">
        <v>35</v>
      </c>
      <c r="CA343" s="96" t="s">
        <v>35</v>
      </c>
      <c r="CB343" s="96" t="s">
        <v>35</v>
      </c>
      <c r="CC343" s="96" t="s">
        <v>35</v>
      </c>
      <c r="CD343" s="96" t="s">
        <v>35</v>
      </c>
      <c r="CE343" s="96" t="s">
        <v>35</v>
      </c>
      <c r="CF343" s="96" t="s">
        <v>35</v>
      </c>
      <c r="CG343" s="96" t="s">
        <v>35</v>
      </c>
      <c r="CH343" s="96" t="s">
        <v>35</v>
      </c>
      <c r="CI343" s="96" t="s">
        <v>35</v>
      </c>
      <c r="CJ343" s="96" t="s">
        <v>35</v>
      </c>
      <c r="CK343" s="96" t="s">
        <v>35</v>
      </c>
      <c r="CL343" s="96" t="s">
        <v>35</v>
      </c>
      <c r="CM343" s="96" t="s">
        <v>35</v>
      </c>
      <c r="CN343" s="68"/>
      <c r="CO343" s="68"/>
      <c r="CP343" s="68"/>
      <c r="CQ343" s="68"/>
      <c r="CR343" s="68"/>
      <c r="CS343" s="68"/>
      <c r="CT343" s="68"/>
      <c r="CU343" s="68"/>
      <c r="CV343" s="68"/>
      <c r="CW343" s="68"/>
      <c r="CX343" s="68"/>
      <c r="CY343" s="68"/>
      <c r="CZ343" s="68"/>
    </row>
    <row r="344" s="575" customFormat="true" ht="15" customHeight="true" x14ac:dyDescent="0.2">
      <c r="B344" s="594"/>
      <c r="AN344" s="403"/>
      <c r="AO344" s="403"/>
      <c r="AP344" s="403"/>
      <c r="AQ344" s="403"/>
      <c r="AR344" s="403"/>
      <c r="AS344" s="403"/>
      <c r="AT344" s="403"/>
      <c r="AU344" s="403"/>
      <c r="AV344" s="403"/>
      <c r="AW344" s="403"/>
      <c r="AX344" s="403"/>
      <c r="AY344" s="403"/>
      <c r="AZ344" s="403"/>
      <c r="BA344" s="1043"/>
      <c r="BB344" s="678" t="s">
        <v>48</v>
      </c>
      <c r="BC344" s="111" t="s">
        <v>35</v>
      </c>
      <c r="BD344" s="107" t="s">
        <v>35</v>
      </c>
      <c r="BE344" s="107" t="s">
        <v>35</v>
      </c>
      <c r="BF344" s="107" t="s">
        <v>35</v>
      </c>
      <c r="BG344" s="102" t="s">
        <v>35</v>
      </c>
      <c r="BH344" s="111" t="s">
        <v>35</v>
      </c>
      <c r="BI344" s="107" t="s">
        <v>35</v>
      </c>
      <c r="BJ344" s="107" t="s">
        <v>35</v>
      </c>
      <c r="BK344" s="107" t="s">
        <v>35</v>
      </c>
      <c r="BL344" s="102" t="s">
        <v>35</v>
      </c>
      <c r="BM344" s="111" t="s">
        <v>35</v>
      </c>
      <c r="BN344" s="107" t="s">
        <v>35</v>
      </c>
      <c r="BO344" s="107" t="s">
        <v>35</v>
      </c>
      <c r="BP344" s="107" t="s">
        <v>35</v>
      </c>
      <c r="BQ344" s="102" t="s">
        <v>35</v>
      </c>
      <c r="BR344" s="111" t="s">
        <v>35</v>
      </c>
      <c r="BS344" s="107" t="s">
        <v>35</v>
      </c>
      <c r="BT344" s="107" t="s">
        <v>35</v>
      </c>
      <c r="BU344" s="107" t="s">
        <v>35</v>
      </c>
      <c r="BV344" s="107" t="s">
        <v>35</v>
      </c>
      <c r="BW344" s="107" t="s">
        <v>35</v>
      </c>
      <c r="BX344" s="107" t="s">
        <v>35</v>
      </c>
      <c r="BY344" s="96" t="s">
        <v>35</v>
      </c>
      <c r="BZ344" s="96" t="s">
        <v>35</v>
      </c>
      <c r="CA344" s="96" t="s">
        <v>35</v>
      </c>
      <c r="CB344" s="96" t="s">
        <v>35</v>
      </c>
      <c r="CC344" s="96" t="s">
        <v>35</v>
      </c>
      <c r="CD344" s="96" t="s">
        <v>35</v>
      </c>
      <c r="CE344" s="96" t="s">
        <v>35</v>
      </c>
      <c r="CF344" s="96" t="s">
        <v>35</v>
      </c>
      <c r="CG344" s="96" t="s">
        <v>35</v>
      </c>
      <c r="CH344" s="96" t="s">
        <v>35</v>
      </c>
      <c r="CI344" s="96" t="s">
        <v>35</v>
      </c>
      <c r="CJ344" s="96" t="s">
        <v>35</v>
      </c>
      <c r="CK344" s="96" t="s">
        <v>35</v>
      </c>
      <c r="CL344" s="96" t="s">
        <v>35</v>
      </c>
      <c r="CM344" s="96" t="s">
        <v>35</v>
      </c>
      <c r="CN344" s="68"/>
      <c r="CO344" s="68"/>
      <c r="CP344" s="68"/>
      <c r="CQ344" s="68"/>
      <c r="CR344" s="68"/>
      <c r="CS344" s="68"/>
      <c r="CT344" s="68"/>
      <c r="CU344" s="68"/>
      <c r="CV344" s="68"/>
      <c r="CW344" s="68"/>
      <c r="CX344" s="68"/>
      <c r="CY344" s="68"/>
      <c r="CZ344" s="68"/>
    </row>
    <row r="345" s="575" customFormat="true" ht="15" customHeight="true" x14ac:dyDescent="0.2">
      <c r="B345" s="594"/>
      <c r="AN345" s="403"/>
      <c r="AO345" s="403"/>
      <c r="AP345" s="403"/>
      <c r="AQ345" s="403"/>
      <c r="AR345" s="403"/>
      <c r="AS345" s="403"/>
      <c r="AT345" s="403"/>
      <c r="AU345" s="403"/>
      <c r="AV345" s="403"/>
      <c r="AW345" s="403"/>
      <c r="AX345" s="403"/>
      <c r="AY345" s="403"/>
      <c r="AZ345" s="403"/>
      <c r="BA345" s="1044" t="s">
        <v>150</v>
      </c>
      <c r="BB345" s="678" t="s">
        <v>49</v>
      </c>
      <c r="BC345" s="111" t="s">
        <v>35</v>
      </c>
      <c r="BD345" s="107" t="s">
        <v>35</v>
      </c>
      <c r="BE345" s="107" t="s">
        <v>35</v>
      </c>
      <c r="BF345" s="107" t="s">
        <v>35</v>
      </c>
      <c r="BG345" s="102" t="s">
        <v>35</v>
      </c>
      <c r="BH345" s="111" t="s">
        <v>35</v>
      </c>
      <c r="BI345" s="107" t="s">
        <v>35</v>
      </c>
      <c r="BJ345" s="107" t="s">
        <v>35</v>
      </c>
      <c r="BK345" s="107" t="s">
        <v>35</v>
      </c>
      <c r="BL345" s="102" t="s">
        <v>35</v>
      </c>
      <c r="BM345" s="111" t="s">
        <v>35</v>
      </c>
      <c r="BN345" s="107" t="s">
        <v>35</v>
      </c>
      <c r="BO345" s="107" t="s">
        <v>35</v>
      </c>
      <c r="BP345" s="107" t="s">
        <v>35</v>
      </c>
      <c r="BQ345" s="102" t="s">
        <v>35</v>
      </c>
      <c r="BR345" s="111" t="s">
        <v>35</v>
      </c>
      <c r="BS345" s="107" t="s">
        <v>35</v>
      </c>
      <c r="BT345" s="107" t="s">
        <v>35</v>
      </c>
      <c r="BU345" s="107" t="s">
        <v>35</v>
      </c>
      <c r="BV345" s="107" t="s">
        <v>35</v>
      </c>
      <c r="BW345" s="107" t="s">
        <v>35</v>
      </c>
      <c r="BX345" s="107" t="s">
        <v>35</v>
      </c>
      <c r="BY345" s="96" t="s">
        <v>35</v>
      </c>
      <c r="BZ345" s="96" t="s">
        <v>35</v>
      </c>
      <c r="CA345" s="96" t="s">
        <v>35</v>
      </c>
      <c r="CB345" s="96" t="s">
        <v>35</v>
      </c>
      <c r="CC345" s="96" t="s">
        <v>35</v>
      </c>
      <c r="CD345" s="96" t="s">
        <v>35</v>
      </c>
      <c r="CE345" s="96" t="s">
        <v>35</v>
      </c>
      <c r="CF345" s="96" t="s">
        <v>35</v>
      </c>
      <c r="CG345" s="96" t="s">
        <v>35</v>
      </c>
      <c r="CH345" s="96" t="s">
        <v>35</v>
      </c>
      <c r="CI345" s="96" t="s">
        <v>35</v>
      </c>
      <c r="CJ345" s="96" t="s">
        <v>35</v>
      </c>
      <c r="CK345" s="96" t="s">
        <v>35</v>
      </c>
      <c r="CL345" s="96" t="s">
        <v>35</v>
      </c>
      <c r="CM345" s="96" t="s">
        <v>35</v>
      </c>
      <c r="CN345" s="68"/>
      <c r="CO345" s="68"/>
      <c r="CP345" s="68"/>
      <c r="CQ345" s="68"/>
      <c r="CR345" s="68"/>
      <c r="CS345" s="68"/>
      <c r="CT345" s="68"/>
      <c r="CU345" s="68"/>
      <c r="CV345" s="68"/>
      <c r="CW345" s="68"/>
      <c r="CX345" s="68"/>
      <c r="CY345" s="68"/>
      <c r="CZ345" s="68"/>
    </row>
    <row r="346" s="575" customFormat="true" ht="15" customHeight="true" x14ac:dyDescent="0.2">
      <c r="B346" s="594"/>
      <c r="AN346" s="403"/>
      <c r="AO346" s="403"/>
      <c r="AP346" s="403"/>
      <c r="AQ346" s="403"/>
      <c r="AR346" s="403"/>
      <c r="AS346" s="403"/>
      <c r="AT346" s="403"/>
      <c r="AU346" s="403"/>
      <c r="AV346" s="403"/>
      <c r="AW346" s="403"/>
      <c r="AX346" s="403"/>
      <c r="AY346" s="403"/>
      <c r="AZ346" s="403"/>
      <c r="BA346" s="1043"/>
      <c r="BB346" s="678" t="s">
        <v>48</v>
      </c>
      <c r="BC346" s="111" t="s">
        <v>35</v>
      </c>
      <c r="BD346" s="107" t="s">
        <v>35</v>
      </c>
      <c r="BE346" s="107" t="s">
        <v>35</v>
      </c>
      <c r="BF346" s="107" t="s">
        <v>35</v>
      </c>
      <c r="BG346" s="102" t="s">
        <v>35</v>
      </c>
      <c r="BH346" s="111" t="s">
        <v>35</v>
      </c>
      <c r="BI346" s="107" t="s">
        <v>35</v>
      </c>
      <c r="BJ346" s="107" t="s">
        <v>35</v>
      </c>
      <c r="BK346" s="107" t="s">
        <v>35</v>
      </c>
      <c r="BL346" s="102" t="s">
        <v>35</v>
      </c>
      <c r="BM346" s="111" t="s">
        <v>35</v>
      </c>
      <c r="BN346" s="107" t="s">
        <v>35</v>
      </c>
      <c r="BO346" s="107" t="s">
        <v>35</v>
      </c>
      <c r="BP346" s="107" t="s">
        <v>35</v>
      </c>
      <c r="BQ346" s="102" t="s">
        <v>35</v>
      </c>
      <c r="BR346" s="111" t="s">
        <v>35</v>
      </c>
      <c r="BS346" s="107" t="s">
        <v>35</v>
      </c>
      <c r="BT346" s="107" t="s">
        <v>35</v>
      </c>
      <c r="BU346" s="107" t="s">
        <v>35</v>
      </c>
      <c r="BV346" s="107" t="s">
        <v>35</v>
      </c>
      <c r="BW346" s="107" t="s">
        <v>35</v>
      </c>
      <c r="BX346" s="107" t="s">
        <v>35</v>
      </c>
      <c r="BY346" s="96" t="s">
        <v>35</v>
      </c>
      <c r="BZ346" s="96" t="s">
        <v>35</v>
      </c>
      <c r="CA346" s="96" t="s">
        <v>35</v>
      </c>
      <c r="CB346" s="96" t="s">
        <v>35</v>
      </c>
      <c r="CC346" s="96" t="s">
        <v>35</v>
      </c>
      <c r="CD346" s="96" t="s">
        <v>35</v>
      </c>
      <c r="CE346" s="96" t="s">
        <v>35</v>
      </c>
      <c r="CF346" s="96" t="s">
        <v>35</v>
      </c>
      <c r="CG346" s="96" t="s">
        <v>35</v>
      </c>
      <c r="CH346" s="96" t="s">
        <v>35</v>
      </c>
      <c r="CI346" s="96" t="s">
        <v>35</v>
      </c>
      <c r="CJ346" s="96" t="s">
        <v>35</v>
      </c>
      <c r="CK346" s="96" t="s">
        <v>35</v>
      </c>
      <c r="CL346" s="96" t="s">
        <v>35</v>
      </c>
      <c r="CM346" s="96" t="s">
        <v>35</v>
      </c>
      <c r="CN346" s="68"/>
      <c r="CO346" s="68"/>
      <c r="CP346" s="68"/>
      <c r="CQ346" s="68"/>
      <c r="CR346" s="68"/>
      <c r="CS346" s="68"/>
      <c r="CT346" s="68"/>
      <c r="CU346" s="68"/>
      <c r="CV346" s="68"/>
      <c r="CW346" s="68"/>
      <c r="CX346" s="68"/>
      <c r="CY346" s="68"/>
      <c r="CZ346" s="68"/>
    </row>
    <row r="347" s="575" customFormat="true" ht="15" customHeight="true" x14ac:dyDescent="0.2">
      <c r="B347" s="594"/>
      <c r="AN347" s="403"/>
      <c r="AO347" s="403"/>
      <c r="AP347" s="403"/>
      <c r="AQ347" s="403"/>
      <c r="AR347" s="403"/>
      <c r="AS347" s="403"/>
      <c r="AT347" s="403"/>
      <c r="AU347" s="403"/>
      <c r="AV347" s="403"/>
      <c r="AW347" s="403"/>
      <c r="AX347" s="403"/>
      <c r="AY347" s="403"/>
      <c r="AZ347" s="403"/>
      <c r="BA347" s="1044" t="s">
        <v>151</v>
      </c>
      <c r="BB347" s="678" t="s">
        <v>49</v>
      </c>
      <c r="BC347" s="111" t="s">
        <v>35</v>
      </c>
      <c r="BD347" s="107" t="s">
        <v>35</v>
      </c>
      <c r="BE347" s="107" t="s">
        <v>35</v>
      </c>
      <c r="BF347" s="107" t="s">
        <v>35</v>
      </c>
      <c r="BG347" s="102" t="s">
        <v>35</v>
      </c>
      <c r="BH347" s="111" t="s">
        <v>35</v>
      </c>
      <c r="BI347" s="107" t="s">
        <v>35</v>
      </c>
      <c r="BJ347" s="107" t="s">
        <v>35</v>
      </c>
      <c r="BK347" s="107" t="s">
        <v>35</v>
      </c>
      <c r="BL347" s="102" t="s">
        <v>35</v>
      </c>
      <c r="BM347" s="111" t="s">
        <v>35</v>
      </c>
      <c r="BN347" s="107" t="s">
        <v>35</v>
      </c>
      <c r="BO347" s="107" t="s">
        <v>35</v>
      </c>
      <c r="BP347" s="107" t="s">
        <v>35</v>
      </c>
      <c r="BQ347" s="102" t="s">
        <v>35</v>
      </c>
      <c r="BR347" s="111" t="s">
        <v>35</v>
      </c>
      <c r="BS347" s="107" t="s">
        <v>35</v>
      </c>
      <c r="BT347" s="107" t="s">
        <v>35</v>
      </c>
      <c r="BU347" s="107" t="s">
        <v>35</v>
      </c>
      <c r="BV347" s="107" t="s">
        <v>35</v>
      </c>
      <c r="BW347" s="107" t="s">
        <v>35</v>
      </c>
      <c r="BX347" s="107" t="s">
        <v>35</v>
      </c>
      <c r="BY347" s="96" t="s">
        <v>35</v>
      </c>
      <c r="BZ347" s="96" t="s">
        <v>35</v>
      </c>
      <c r="CA347" s="96" t="s">
        <v>35</v>
      </c>
      <c r="CB347" s="96" t="s">
        <v>35</v>
      </c>
      <c r="CC347" s="96" t="s">
        <v>35</v>
      </c>
      <c r="CD347" s="96" t="s">
        <v>35</v>
      </c>
      <c r="CE347" s="96" t="s">
        <v>35</v>
      </c>
      <c r="CF347" s="96" t="s">
        <v>35</v>
      </c>
      <c r="CG347" s="96" t="s">
        <v>35</v>
      </c>
      <c r="CH347" s="96" t="s">
        <v>35</v>
      </c>
      <c r="CI347" s="96" t="s">
        <v>35</v>
      </c>
      <c r="CJ347" s="96" t="s">
        <v>35</v>
      </c>
      <c r="CK347" s="96" t="s">
        <v>35</v>
      </c>
      <c r="CL347" s="96" t="s">
        <v>35</v>
      </c>
      <c r="CM347" s="96" t="s">
        <v>35</v>
      </c>
      <c r="CN347" s="68"/>
      <c r="CO347" s="68"/>
      <c r="CP347" s="68"/>
      <c r="CQ347" s="68"/>
      <c r="CR347" s="68"/>
      <c r="CS347" s="68"/>
      <c r="CT347" s="68"/>
      <c r="CU347" s="68"/>
      <c r="CV347" s="68"/>
      <c r="CW347" s="68"/>
      <c r="CX347" s="68"/>
      <c r="CY347" s="68"/>
      <c r="CZ347" s="68"/>
    </row>
    <row r="348" s="575" customFormat="true" ht="15" customHeight="true" x14ac:dyDescent="0.2">
      <c r="B348" s="594"/>
      <c r="AN348" s="403"/>
      <c r="AO348" s="403"/>
      <c r="AP348" s="403"/>
      <c r="AQ348" s="403"/>
      <c r="AR348" s="403"/>
      <c r="AS348" s="403"/>
      <c r="AT348" s="403"/>
      <c r="AU348" s="403"/>
      <c r="AV348" s="403"/>
      <c r="AW348" s="403"/>
      <c r="AX348" s="403"/>
      <c r="AY348" s="403"/>
      <c r="AZ348" s="403"/>
      <c r="BA348" s="1043"/>
      <c r="BB348" s="678" t="s">
        <v>48</v>
      </c>
      <c r="BC348" s="111" t="s">
        <v>35</v>
      </c>
      <c r="BD348" s="107" t="s">
        <v>35</v>
      </c>
      <c r="BE348" s="107" t="s">
        <v>35</v>
      </c>
      <c r="BF348" s="107" t="s">
        <v>35</v>
      </c>
      <c r="BG348" s="102" t="s">
        <v>35</v>
      </c>
      <c r="BH348" s="111" t="s">
        <v>35</v>
      </c>
      <c r="BI348" s="107" t="s">
        <v>35</v>
      </c>
      <c r="BJ348" s="107" t="s">
        <v>35</v>
      </c>
      <c r="BK348" s="107" t="s">
        <v>35</v>
      </c>
      <c r="BL348" s="102" t="s">
        <v>35</v>
      </c>
      <c r="BM348" s="111" t="s">
        <v>35</v>
      </c>
      <c r="BN348" s="107" t="s">
        <v>35</v>
      </c>
      <c r="BO348" s="107" t="s">
        <v>35</v>
      </c>
      <c r="BP348" s="107" t="s">
        <v>35</v>
      </c>
      <c r="BQ348" s="102" t="s">
        <v>35</v>
      </c>
      <c r="BR348" s="111" t="s">
        <v>35</v>
      </c>
      <c r="BS348" s="107" t="s">
        <v>35</v>
      </c>
      <c r="BT348" s="107" t="s">
        <v>35</v>
      </c>
      <c r="BU348" s="107" t="s">
        <v>35</v>
      </c>
      <c r="BV348" s="107" t="s">
        <v>35</v>
      </c>
      <c r="BW348" s="107" t="s">
        <v>35</v>
      </c>
      <c r="BX348" s="107" t="s">
        <v>35</v>
      </c>
      <c r="BY348" s="96" t="s">
        <v>35</v>
      </c>
      <c r="BZ348" s="96" t="s">
        <v>35</v>
      </c>
      <c r="CA348" s="96" t="s">
        <v>35</v>
      </c>
      <c r="CB348" s="96" t="s">
        <v>35</v>
      </c>
      <c r="CC348" s="96" t="s">
        <v>35</v>
      </c>
      <c r="CD348" s="96" t="s">
        <v>35</v>
      </c>
      <c r="CE348" s="96" t="s">
        <v>35</v>
      </c>
      <c r="CF348" s="96" t="s">
        <v>35</v>
      </c>
      <c r="CG348" s="96" t="s">
        <v>35</v>
      </c>
      <c r="CH348" s="96" t="s">
        <v>35</v>
      </c>
      <c r="CI348" s="96" t="s">
        <v>35</v>
      </c>
      <c r="CJ348" s="96" t="s">
        <v>35</v>
      </c>
      <c r="CK348" s="96" t="s">
        <v>35</v>
      </c>
      <c r="CL348" s="96" t="s">
        <v>35</v>
      </c>
      <c r="CM348" s="96" t="s">
        <v>35</v>
      </c>
      <c r="CN348" s="68"/>
      <c r="CO348" s="68"/>
      <c r="CP348" s="68"/>
      <c r="CQ348" s="68"/>
      <c r="CR348" s="68"/>
      <c r="CS348" s="68"/>
      <c r="CT348" s="68"/>
      <c r="CU348" s="68"/>
      <c r="CV348" s="68"/>
      <c r="CW348" s="68"/>
      <c r="CX348" s="68"/>
      <c r="CY348" s="68"/>
      <c r="CZ348" s="68"/>
    </row>
    <row r="349" s="575" customFormat="true" ht="15" customHeight="true" x14ac:dyDescent="0.2">
      <c r="B349" s="594"/>
      <c r="AN349" s="403"/>
      <c r="AO349" s="403"/>
      <c r="AP349" s="403"/>
      <c r="AQ349" s="403"/>
      <c r="AR349" s="403"/>
      <c r="AS349" s="403"/>
      <c r="AT349" s="403"/>
      <c r="AU349" s="403"/>
      <c r="AV349" s="403"/>
      <c r="AW349" s="403"/>
      <c r="AX349" s="403"/>
      <c r="AY349" s="403"/>
      <c r="AZ349" s="403"/>
      <c r="BA349" s="1044" t="s">
        <v>152</v>
      </c>
      <c r="BB349" s="678" t="s">
        <v>49</v>
      </c>
      <c r="BC349" s="111" t="s">
        <v>35</v>
      </c>
      <c r="BD349" s="107" t="s">
        <v>35</v>
      </c>
      <c r="BE349" s="107" t="s">
        <v>35</v>
      </c>
      <c r="BF349" s="107" t="s">
        <v>35</v>
      </c>
      <c r="BG349" s="102" t="s">
        <v>35</v>
      </c>
      <c r="BH349" s="111" t="s">
        <v>35</v>
      </c>
      <c r="BI349" s="107" t="s">
        <v>35</v>
      </c>
      <c r="BJ349" s="107" t="s">
        <v>35</v>
      </c>
      <c r="BK349" s="107" t="s">
        <v>35</v>
      </c>
      <c r="BL349" s="102" t="s">
        <v>35</v>
      </c>
      <c r="BM349" s="111" t="s">
        <v>35</v>
      </c>
      <c r="BN349" s="107" t="s">
        <v>35</v>
      </c>
      <c r="BO349" s="107" t="s">
        <v>35</v>
      </c>
      <c r="BP349" s="107" t="s">
        <v>35</v>
      </c>
      <c r="BQ349" s="102" t="s">
        <v>35</v>
      </c>
      <c r="BR349" s="111" t="s">
        <v>35</v>
      </c>
      <c r="BS349" s="107" t="s">
        <v>35</v>
      </c>
      <c r="BT349" s="107" t="s">
        <v>35</v>
      </c>
      <c r="BU349" s="107" t="s">
        <v>35</v>
      </c>
      <c r="BV349" s="107" t="s">
        <v>35</v>
      </c>
      <c r="BW349" s="107" t="s">
        <v>35</v>
      </c>
      <c r="BX349" s="107" t="s">
        <v>35</v>
      </c>
      <c r="BY349" s="96" t="s">
        <v>35</v>
      </c>
      <c r="BZ349" s="96" t="s">
        <v>35</v>
      </c>
      <c r="CA349" s="96" t="s">
        <v>35</v>
      </c>
      <c r="CB349" s="96" t="s">
        <v>35</v>
      </c>
      <c r="CC349" s="96" t="s">
        <v>35</v>
      </c>
      <c r="CD349" s="96" t="s">
        <v>35</v>
      </c>
      <c r="CE349" s="96" t="s">
        <v>35</v>
      </c>
      <c r="CF349" s="96" t="s">
        <v>35</v>
      </c>
      <c r="CG349" s="96" t="s">
        <v>35</v>
      </c>
      <c r="CH349" s="96" t="s">
        <v>35</v>
      </c>
      <c r="CI349" s="96" t="s">
        <v>35</v>
      </c>
      <c r="CJ349" s="96" t="s">
        <v>35</v>
      </c>
      <c r="CK349" s="96" t="s">
        <v>35</v>
      </c>
      <c r="CL349" s="96" t="s">
        <v>35</v>
      </c>
      <c r="CM349" s="96" t="s">
        <v>35</v>
      </c>
      <c r="CN349" s="68"/>
      <c r="CO349" s="68"/>
      <c r="CP349" s="68"/>
      <c r="CQ349" s="68"/>
      <c r="CR349" s="68"/>
      <c r="CS349" s="68"/>
      <c r="CT349" s="68"/>
      <c r="CU349" s="68"/>
      <c r="CV349" s="68"/>
      <c r="CW349" s="68"/>
      <c r="CX349" s="68"/>
      <c r="CY349" s="68"/>
      <c r="CZ349" s="68"/>
    </row>
    <row r="350" s="575" customFormat="true" ht="15" customHeight="true" x14ac:dyDescent="0.2">
      <c r="B350" s="594"/>
      <c r="AN350" s="403"/>
      <c r="AO350" s="403"/>
      <c r="AP350" s="403"/>
      <c r="AQ350" s="403"/>
      <c r="AR350" s="403"/>
      <c r="AS350" s="403"/>
      <c r="AT350" s="403"/>
      <c r="AU350" s="403"/>
      <c r="AV350" s="403"/>
      <c r="AW350" s="403"/>
      <c r="AX350" s="403"/>
      <c r="AY350" s="403"/>
      <c r="AZ350" s="403"/>
      <c r="BA350" s="1043"/>
      <c r="BB350" s="678" t="s">
        <v>48</v>
      </c>
      <c r="BC350" s="111" t="s">
        <v>35</v>
      </c>
      <c r="BD350" s="107" t="s">
        <v>35</v>
      </c>
      <c r="BE350" s="107" t="s">
        <v>35</v>
      </c>
      <c r="BF350" s="107" t="s">
        <v>35</v>
      </c>
      <c r="BG350" s="102" t="s">
        <v>35</v>
      </c>
      <c r="BH350" s="111" t="s">
        <v>35</v>
      </c>
      <c r="BI350" s="107" t="s">
        <v>35</v>
      </c>
      <c r="BJ350" s="107" t="s">
        <v>35</v>
      </c>
      <c r="BK350" s="107" t="s">
        <v>35</v>
      </c>
      <c r="BL350" s="102" t="s">
        <v>35</v>
      </c>
      <c r="BM350" s="111" t="s">
        <v>35</v>
      </c>
      <c r="BN350" s="107" t="s">
        <v>35</v>
      </c>
      <c r="BO350" s="107" t="s">
        <v>35</v>
      </c>
      <c r="BP350" s="107" t="s">
        <v>35</v>
      </c>
      <c r="BQ350" s="102" t="s">
        <v>35</v>
      </c>
      <c r="BR350" s="111" t="s">
        <v>35</v>
      </c>
      <c r="BS350" s="107" t="s">
        <v>35</v>
      </c>
      <c r="BT350" s="107" t="s">
        <v>35</v>
      </c>
      <c r="BU350" s="107" t="s">
        <v>35</v>
      </c>
      <c r="BV350" s="107" t="s">
        <v>35</v>
      </c>
      <c r="BW350" s="107" t="s">
        <v>35</v>
      </c>
      <c r="BX350" s="107" t="s">
        <v>35</v>
      </c>
      <c r="BY350" s="96" t="s">
        <v>35</v>
      </c>
      <c r="BZ350" s="96" t="s">
        <v>35</v>
      </c>
      <c r="CA350" s="96" t="s">
        <v>35</v>
      </c>
      <c r="CB350" s="96" t="s">
        <v>35</v>
      </c>
      <c r="CC350" s="96" t="s">
        <v>35</v>
      </c>
      <c r="CD350" s="96" t="s">
        <v>35</v>
      </c>
      <c r="CE350" s="96" t="s">
        <v>35</v>
      </c>
      <c r="CF350" s="96" t="s">
        <v>35</v>
      </c>
      <c r="CG350" s="96" t="s">
        <v>35</v>
      </c>
      <c r="CH350" s="96" t="s">
        <v>35</v>
      </c>
      <c r="CI350" s="96" t="s">
        <v>35</v>
      </c>
      <c r="CJ350" s="96" t="s">
        <v>35</v>
      </c>
      <c r="CK350" s="96" t="s">
        <v>35</v>
      </c>
      <c r="CL350" s="96" t="s">
        <v>35</v>
      </c>
      <c r="CM350" s="96" t="s">
        <v>35</v>
      </c>
      <c r="CN350" s="68"/>
      <c r="CO350" s="68"/>
      <c r="CP350" s="68"/>
      <c r="CQ350" s="68"/>
      <c r="CR350" s="68"/>
      <c r="CS350" s="68"/>
      <c r="CT350" s="68"/>
      <c r="CU350" s="68"/>
      <c r="CV350" s="68"/>
      <c r="CW350" s="68"/>
      <c r="CX350" s="68"/>
      <c r="CY350" s="68"/>
      <c r="CZ350" s="68"/>
    </row>
    <row r="351" s="575" customFormat="true" ht="15" customHeight="true" x14ac:dyDescent="0.2">
      <c r="B351" s="594"/>
      <c r="AN351" s="403"/>
      <c r="AO351" s="403"/>
      <c r="AP351" s="403"/>
      <c r="AQ351" s="403"/>
      <c r="AR351" s="403"/>
      <c r="AS351" s="403"/>
      <c r="AT351" s="403"/>
      <c r="AU351" s="403"/>
      <c r="AV351" s="403"/>
      <c r="AW351" s="403"/>
      <c r="AX351" s="403"/>
      <c r="AY351" s="403"/>
      <c r="AZ351" s="403"/>
      <c r="BA351" s="1044" t="s">
        <v>153</v>
      </c>
      <c r="BB351" s="678" t="s">
        <v>49</v>
      </c>
      <c r="BC351" s="111" t="s">
        <v>35</v>
      </c>
      <c r="BD351" s="107" t="s">
        <v>35</v>
      </c>
      <c r="BE351" s="107" t="s">
        <v>35</v>
      </c>
      <c r="BF351" s="107" t="s">
        <v>35</v>
      </c>
      <c r="BG351" s="102" t="s">
        <v>35</v>
      </c>
      <c r="BH351" s="111" t="s">
        <v>35</v>
      </c>
      <c r="BI351" s="107" t="s">
        <v>35</v>
      </c>
      <c r="BJ351" s="107" t="s">
        <v>35</v>
      </c>
      <c r="BK351" s="107" t="s">
        <v>35</v>
      </c>
      <c r="BL351" s="102" t="s">
        <v>35</v>
      </c>
      <c r="BM351" s="111" t="s">
        <v>35</v>
      </c>
      <c r="BN351" s="107" t="s">
        <v>35</v>
      </c>
      <c r="BO351" s="107" t="s">
        <v>35</v>
      </c>
      <c r="BP351" s="107" t="s">
        <v>35</v>
      </c>
      <c r="BQ351" s="102" t="s">
        <v>35</v>
      </c>
      <c r="BR351" s="111" t="s">
        <v>35</v>
      </c>
      <c r="BS351" s="107" t="s">
        <v>35</v>
      </c>
      <c r="BT351" s="107" t="s">
        <v>35</v>
      </c>
      <c r="BU351" s="107" t="s">
        <v>35</v>
      </c>
      <c r="BV351" s="107" t="s">
        <v>35</v>
      </c>
      <c r="BW351" s="107" t="s">
        <v>35</v>
      </c>
      <c r="BX351" s="107" t="s">
        <v>35</v>
      </c>
      <c r="BY351" s="96" t="s">
        <v>35</v>
      </c>
      <c r="BZ351" s="96" t="s">
        <v>35</v>
      </c>
      <c r="CA351" s="96" t="s">
        <v>35</v>
      </c>
      <c r="CB351" s="96" t="s">
        <v>35</v>
      </c>
      <c r="CC351" s="96" t="s">
        <v>35</v>
      </c>
      <c r="CD351" s="96" t="s">
        <v>35</v>
      </c>
      <c r="CE351" s="96" t="s">
        <v>35</v>
      </c>
      <c r="CF351" s="96" t="s">
        <v>35</v>
      </c>
      <c r="CG351" s="96" t="s">
        <v>35</v>
      </c>
      <c r="CH351" s="96" t="s">
        <v>35</v>
      </c>
      <c r="CI351" s="96" t="s">
        <v>35</v>
      </c>
      <c r="CJ351" s="96" t="s">
        <v>35</v>
      </c>
      <c r="CK351" s="96" t="s">
        <v>35</v>
      </c>
      <c r="CL351" s="96" t="s">
        <v>35</v>
      </c>
      <c r="CM351" s="96" t="s">
        <v>35</v>
      </c>
      <c r="CN351" s="68"/>
      <c r="CO351" s="68"/>
      <c r="CP351" s="68"/>
      <c r="CQ351" s="68"/>
      <c r="CR351" s="68"/>
      <c r="CS351" s="68"/>
      <c r="CT351" s="68"/>
      <c r="CU351" s="68"/>
      <c r="CV351" s="68"/>
      <c r="CW351" s="68"/>
      <c r="CX351" s="68"/>
      <c r="CY351" s="68"/>
      <c r="CZ351" s="68"/>
    </row>
    <row r="352" s="575" customFormat="true" ht="15" customHeight="true" x14ac:dyDescent="0.2">
      <c r="B352" s="594"/>
      <c r="AN352" s="403"/>
      <c r="AO352" s="403"/>
      <c r="AP352" s="403"/>
      <c r="AQ352" s="403"/>
      <c r="AR352" s="403"/>
      <c r="AS352" s="403"/>
      <c r="AT352" s="403"/>
      <c r="AU352" s="403"/>
      <c r="AV352" s="403"/>
      <c r="AW352" s="403"/>
      <c r="AX352" s="403"/>
      <c r="AY352" s="403"/>
      <c r="AZ352" s="403"/>
      <c r="BA352" s="1043"/>
      <c r="BB352" s="678" t="s">
        <v>48</v>
      </c>
      <c r="BC352" s="111" t="s">
        <v>35</v>
      </c>
      <c r="BD352" s="107" t="s">
        <v>35</v>
      </c>
      <c r="BE352" s="107" t="s">
        <v>35</v>
      </c>
      <c r="BF352" s="107" t="s">
        <v>35</v>
      </c>
      <c r="BG352" s="102" t="s">
        <v>35</v>
      </c>
      <c r="BH352" s="111" t="s">
        <v>35</v>
      </c>
      <c r="BI352" s="107" t="s">
        <v>35</v>
      </c>
      <c r="BJ352" s="107" t="s">
        <v>35</v>
      </c>
      <c r="BK352" s="107" t="s">
        <v>35</v>
      </c>
      <c r="BL352" s="102" t="s">
        <v>35</v>
      </c>
      <c r="BM352" s="111" t="s">
        <v>35</v>
      </c>
      <c r="BN352" s="107" t="s">
        <v>35</v>
      </c>
      <c r="BO352" s="107" t="s">
        <v>35</v>
      </c>
      <c r="BP352" s="107" t="s">
        <v>35</v>
      </c>
      <c r="BQ352" s="102" t="s">
        <v>35</v>
      </c>
      <c r="BR352" s="111" t="s">
        <v>35</v>
      </c>
      <c r="BS352" s="107" t="s">
        <v>35</v>
      </c>
      <c r="BT352" s="107" t="s">
        <v>35</v>
      </c>
      <c r="BU352" s="107" t="s">
        <v>35</v>
      </c>
      <c r="BV352" s="107" t="s">
        <v>35</v>
      </c>
      <c r="BW352" s="107" t="s">
        <v>35</v>
      </c>
      <c r="BX352" s="107" t="s">
        <v>35</v>
      </c>
      <c r="BY352" s="96" t="s">
        <v>35</v>
      </c>
      <c r="BZ352" s="96" t="s">
        <v>35</v>
      </c>
      <c r="CA352" s="96" t="s">
        <v>35</v>
      </c>
      <c r="CB352" s="96" t="s">
        <v>35</v>
      </c>
      <c r="CC352" s="96" t="s">
        <v>35</v>
      </c>
      <c r="CD352" s="96" t="s">
        <v>35</v>
      </c>
      <c r="CE352" s="96" t="s">
        <v>35</v>
      </c>
      <c r="CF352" s="96" t="s">
        <v>35</v>
      </c>
      <c r="CG352" s="96" t="s">
        <v>35</v>
      </c>
      <c r="CH352" s="96" t="s">
        <v>35</v>
      </c>
      <c r="CI352" s="96" t="s">
        <v>35</v>
      </c>
      <c r="CJ352" s="96" t="s">
        <v>35</v>
      </c>
      <c r="CK352" s="96" t="s">
        <v>35</v>
      </c>
      <c r="CL352" s="96" t="s">
        <v>35</v>
      </c>
      <c r="CM352" s="96" t="s">
        <v>35</v>
      </c>
      <c r="CN352" s="68"/>
      <c r="CO352" s="68"/>
      <c r="CP352" s="68"/>
      <c r="CQ352" s="68"/>
      <c r="CR352" s="68"/>
      <c r="CS352" s="68"/>
      <c r="CT352" s="68"/>
      <c r="CU352" s="68"/>
      <c r="CV352" s="68"/>
      <c r="CW352" s="68"/>
      <c r="CX352" s="68"/>
      <c r="CY352" s="68"/>
      <c r="CZ352" s="68"/>
    </row>
    <row r="353" s="575" customFormat="true" ht="15" customHeight="true" x14ac:dyDescent="0.2">
      <c r="B353" s="594"/>
      <c r="AN353" s="403"/>
      <c r="AO353" s="403"/>
      <c r="AP353" s="403"/>
      <c r="AQ353" s="403"/>
      <c r="AR353" s="403"/>
      <c r="AS353" s="403"/>
      <c r="AT353" s="403"/>
      <c r="AU353" s="403"/>
      <c r="AV353" s="403"/>
      <c r="AW353" s="403"/>
      <c r="AX353" s="403"/>
      <c r="AY353" s="403"/>
      <c r="AZ353" s="403"/>
      <c r="BA353" s="1044" t="s">
        <v>142</v>
      </c>
      <c r="BB353" s="678" t="s">
        <v>49</v>
      </c>
      <c r="BC353" s="111" t="s">
        <v>35</v>
      </c>
      <c r="BD353" s="107" t="s">
        <v>35</v>
      </c>
      <c r="BE353" s="107" t="s">
        <v>35</v>
      </c>
      <c r="BF353" s="107" t="s">
        <v>35</v>
      </c>
      <c r="BG353" s="102" t="s">
        <v>35</v>
      </c>
      <c r="BH353" s="111" t="s">
        <v>35</v>
      </c>
      <c r="BI353" s="107" t="s">
        <v>35</v>
      </c>
      <c r="BJ353" s="107" t="s">
        <v>35</v>
      </c>
      <c r="BK353" s="107" t="s">
        <v>35</v>
      </c>
      <c r="BL353" s="102" t="s">
        <v>35</v>
      </c>
      <c r="BM353" s="111" t="s">
        <v>35</v>
      </c>
      <c r="BN353" s="107" t="s">
        <v>35</v>
      </c>
      <c r="BO353" s="107" t="s">
        <v>35</v>
      </c>
      <c r="BP353" s="107" t="s">
        <v>35</v>
      </c>
      <c r="BQ353" s="102" t="s">
        <v>35</v>
      </c>
      <c r="BR353" s="111" t="s">
        <v>35</v>
      </c>
      <c r="BS353" s="107" t="s">
        <v>35</v>
      </c>
      <c r="BT353" s="107" t="s">
        <v>35</v>
      </c>
      <c r="BU353" s="107" t="s">
        <v>35</v>
      </c>
      <c r="BV353" s="107" t="s">
        <v>35</v>
      </c>
      <c r="BW353" s="107" t="s">
        <v>35</v>
      </c>
      <c r="BX353" s="107" t="s">
        <v>35</v>
      </c>
      <c r="BY353" s="96" t="s">
        <v>35</v>
      </c>
      <c r="BZ353" s="96" t="s">
        <v>35</v>
      </c>
      <c r="CA353" s="96" t="s">
        <v>35</v>
      </c>
      <c r="CB353" s="96" t="s">
        <v>35</v>
      </c>
      <c r="CC353" s="96" t="s">
        <v>35</v>
      </c>
      <c r="CD353" s="96" t="s">
        <v>35</v>
      </c>
      <c r="CE353" s="96" t="s">
        <v>35</v>
      </c>
      <c r="CF353" s="96" t="s">
        <v>35</v>
      </c>
      <c r="CG353" s="96" t="s">
        <v>35</v>
      </c>
      <c r="CH353" s="96" t="s">
        <v>35</v>
      </c>
      <c r="CI353" s="96" t="s">
        <v>35</v>
      </c>
      <c r="CJ353" s="96" t="s">
        <v>35</v>
      </c>
      <c r="CK353" s="96" t="s">
        <v>35</v>
      </c>
      <c r="CL353" s="96" t="s">
        <v>35</v>
      </c>
      <c r="CM353" s="96" t="s">
        <v>35</v>
      </c>
      <c r="CN353" s="68"/>
      <c r="CO353" s="68"/>
      <c r="CP353" s="68"/>
      <c r="CQ353" s="68"/>
      <c r="CR353" s="68"/>
      <c r="CS353" s="68"/>
      <c r="CT353" s="68"/>
      <c r="CU353" s="68"/>
      <c r="CV353" s="68"/>
      <c r="CW353" s="68"/>
      <c r="CX353" s="68"/>
      <c r="CY353" s="68"/>
      <c r="CZ353" s="68"/>
    </row>
    <row r="354" s="575" customFormat="true" ht="15" customHeight="true" x14ac:dyDescent="0.2">
      <c r="B354" s="594"/>
      <c r="AN354" s="403"/>
      <c r="AO354" s="403"/>
      <c r="AP354" s="403"/>
      <c r="AQ354" s="403"/>
      <c r="AR354" s="403"/>
      <c r="AS354" s="403"/>
      <c r="AT354" s="403"/>
      <c r="AU354" s="403"/>
      <c r="AV354" s="403"/>
      <c r="AW354" s="403"/>
      <c r="AX354" s="403"/>
      <c r="AY354" s="403"/>
      <c r="AZ354" s="403"/>
      <c r="BA354" s="1045"/>
      <c r="BB354" s="681" t="s">
        <v>48</v>
      </c>
      <c r="BC354" s="110" t="s">
        <v>35</v>
      </c>
      <c r="BD354" s="106" t="s">
        <v>35</v>
      </c>
      <c r="BE354" s="106" t="s">
        <v>35</v>
      </c>
      <c r="BF354" s="106" t="s">
        <v>35</v>
      </c>
      <c r="BG354" s="101" t="s">
        <v>35</v>
      </c>
      <c r="BH354" s="110" t="s">
        <v>35</v>
      </c>
      <c r="BI354" s="106" t="s">
        <v>35</v>
      </c>
      <c r="BJ354" s="106" t="s">
        <v>35</v>
      </c>
      <c r="BK354" s="106" t="s">
        <v>35</v>
      </c>
      <c r="BL354" s="101" t="s">
        <v>35</v>
      </c>
      <c r="BM354" s="110" t="s">
        <v>35</v>
      </c>
      <c r="BN354" s="106" t="s">
        <v>35</v>
      </c>
      <c r="BO354" s="106" t="s">
        <v>35</v>
      </c>
      <c r="BP354" s="106" t="s">
        <v>35</v>
      </c>
      <c r="BQ354" s="101" t="s">
        <v>35</v>
      </c>
      <c r="BR354" s="110" t="s">
        <v>35</v>
      </c>
      <c r="BS354" s="106" t="s">
        <v>35</v>
      </c>
      <c r="BT354" s="106" t="s">
        <v>35</v>
      </c>
      <c r="BU354" s="106" t="s">
        <v>35</v>
      </c>
      <c r="BV354" s="106" t="s">
        <v>35</v>
      </c>
      <c r="BW354" s="106" t="s">
        <v>35</v>
      </c>
      <c r="BX354" s="106" t="s">
        <v>35</v>
      </c>
      <c r="BY354" s="95" t="s">
        <v>35</v>
      </c>
      <c r="BZ354" s="95" t="s">
        <v>35</v>
      </c>
      <c r="CA354" s="95" t="s">
        <v>35</v>
      </c>
      <c r="CB354" s="95" t="s">
        <v>35</v>
      </c>
      <c r="CC354" s="95" t="s">
        <v>35</v>
      </c>
      <c r="CD354" s="95" t="s">
        <v>35</v>
      </c>
      <c r="CE354" s="95" t="s">
        <v>35</v>
      </c>
      <c r="CF354" s="95" t="s">
        <v>35</v>
      </c>
      <c r="CG354" s="95" t="s">
        <v>35</v>
      </c>
      <c r="CH354" s="95" t="s">
        <v>35</v>
      </c>
      <c r="CI354" s="95" t="s">
        <v>35</v>
      </c>
      <c r="CJ354" s="95" t="s">
        <v>35</v>
      </c>
      <c r="CK354" s="95" t="s">
        <v>35</v>
      </c>
      <c r="CL354" s="95" t="s">
        <v>35</v>
      </c>
      <c r="CM354" s="95" t="s">
        <v>35</v>
      </c>
      <c r="CN354" s="68"/>
      <c r="CO354" s="68"/>
      <c r="CP354" s="68"/>
      <c r="CQ354" s="68"/>
      <c r="CR354" s="68"/>
      <c r="CS354" s="68"/>
      <c r="CT354" s="68"/>
      <c r="CU354" s="68"/>
      <c r="CV354" s="68"/>
      <c r="CW354" s="68"/>
      <c r="CX354" s="68"/>
      <c r="CY354" s="68"/>
      <c r="CZ354" s="68"/>
    </row>
    <row r="355" s="575" customFormat="true" ht="15" customHeight="true" x14ac:dyDescent="0.2">
      <c r="B355" s="594"/>
      <c r="AN355" s="403"/>
      <c r="AO355" s="403"/>
      <c r="AP355" s="403"/>
      <c r="AQ355" s="403"/>
      <c r="AR355" s="403"/>
      <c r="AS355" s="403"/>
      <c r="AT355" s="403"/>
      <c r="AU355" s="403"/>
      <c r="AV355" s="403"/>
      <c r="AW355" s="403"/>
      <c r="AX355" s="403"/>
      <c r="AY355" s="403"/>
      <c r="AZ355" s="403"/>
      <c r="BA355" s="430"/>
      <c r="BB355" s="370"/>
      <c r="BC355" s="494"/>
      <c r="BD355" s="494"/>
      <c r="BE355" s="494"/>
      <c r="BF355" s="494"/>
      <c r="BG355" s="494"/>
      <c r="BH355" s="494"/>
      <c r="BI355" s="494"/>
      <c r="BJ355" s="494"/>
      <c r="BK355" s="494"/>
      <c r="BL355" s="494"/>
      <c r="BM355" s="494"/>
      <c r="BN355" s="494"/>
      <c r="BO355" s="494"/>
      <c r="BP355" s="494"/>
      <c r="BQ355" s="494"/>
      <c r="BR355" s="494"/>
      <c r="BS355" s="494"/>
      <c r="BT355" s="494"/>
      <c r="BU355" s="494"/>
      <c r="BV355" s="494"/>
      <c r="BW355" s="494"/>
      <c r="BX355" s="494"/>
      <c r="BY355" s="494"/>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575" customFormat="true" ht="15" customHeight="true" x14ac:dyDescent="0.2">
      <c r="B356" s="594"/>
      <c r="AN356" s="403"/>
      <c r="AO356" s="403"/>
      <c r="AP356" s="403"/>
      <c r="AQ356" s="403"/>
      <c r="AR356" s="403"/>
      <c r="AS356" s="403"/>
      <c r="AT356" s="403"/>
      <c r="AU356" s="403"/>
      <c r="AV356" s="403"/>
      <c r="AW356" s="403"/>
      <c r="AX356" s="403"/>
      <c r="AY356" s="403"/>
      <c r="AZ356" s="403"/>
      <c r="BA356" s="430"/>
      <c r="BB356" s="370"/>
      <c r="BC356" s="430"/>
      <c r="BD356" s="430"/>
      <c r="BE356" s="430"/>
      <c r="BF356" s="430"/>
      <c r="BG356" s="430"/>
      <c r="BH356" s="430"/>
      <c r="BI356" s="430"/>
      <c r="BJ356" s="430"/>
      <c r="BK356" s="430"/>
      <c r="BL356" s="430"/>
      <c r="BM356" s="430"/>
      <c r="BN356" s="430"/>
      <c r="BO356" s="430"/>
      <c r="BP356" s="430"/>
      <c r="BQ356" s="430"/>
      <c r="BR356" s="430"/>
      <c r="BS356" s="430"/>
      <c r="BT356" s="430"/>
      <c r="BU356" s="430"/>
      <c r="BV356" s="430"/>
      <c r="BW356" s="430"/>
      <c r="BX356" s="430"/>
      <c r="BY356" s="430"/>
      <c r="BZ356" s="403"/>
      <c r="CA356" s="403"/>
      <c r="CB356" s="403"/>
      <c r="CC356" s="403"/>
      <c r="CD356" s="403"/>
      <c r="CE356" s="403"/>
      <c r="CF356" s="403"/>
      <c r="CG356" s="403"/>
      <c r="CH356" s="403"/>
      <c r="CI356" s="403"/>
      <c r="CJ356" s="403"/>
      <c r="CK356" s="403"/>
      <c r="CL356" s="403"/>
      <c r="CM356" s="403"/>
      <c r="CN356" s="403"/>
      <c r="CO356" s="403"/>
      <c r="CP356" s="403"/>
      <c r="CQ356" s="403"/>
      <c r="CR356" s="403"/>
      <c r="CS356" s="403"/>
      <c r="CT356" s="403"/>
      <c r="CU356" s="403"/>
      <c r="CV356" s="403"/>
      <c r="CW356" s="403"/>
      <c r="CX356" s="403"/>
      <c r="CY356" s="403"/>
      <c r="CZ356" s="403"/>
    </row>
    <row r="357" s="366" customFormat="true" ht="15" customHeight="true" x14ac:dyDescent="0.2">
      <c r="B357" s="368"/>
      <c r="AN357" s="403"/>
      <c r="AO357" s="403"/>
      <c r="AP357" s="403"/>
      <c r="AQ357" s="403"/>
      <c r="AR357" s="403"/>
      <c r="AS357" s="403"/>
      <c r="AT357" s="403"/>
      <c r="AU357" s="403"/>
      <c r="AV357" s="403"/>
      <c r="AW357" s="403"/>
      <c r="AX357" s="403"/>
      <c r="AY357" s="403"/>
      <c r="AZ357" s="403"/>
      <c r="BA357" s="430"/>
      <c r="BB357" s="370"/>
      <c r="BC357" s="430"/>
      <c r="BD357" s="430"/>
      <c r="BE357" s="430"/>
      <c r="BF357" s="430"/>
      <c r="BG357" s="430"/>
      <c r="BH357" s="430"/>
      <c r="BI357" s="430"/>
      <c r="BJ357" s="430"/>
      <c r="BK357" s="430"/>
      <c r="BL357" s="430"/>
      <c r="BM357" s="430"/>
      <c r="BN357" s="430"/>
      <c r="BO357" s="430"/>
      <c r="BP357" s="430"/>
      <c r="BQ357" s="430"/>
      <c r="BR357" s="430"/>
      <c r="BS357" s="430"/>
      <c r="BT357" s="430"/>
      <c r="BU357" s="430"/>
      <c r="BV357" s="430"/>
      <c r="BW357" s="430"/>
      <c r="BX357" s="430"/>
      <c r="BY357" s="430"/>
      <c r="BZ357" s="403"/>
      <c r="CA357" s="403"/>
      <c r="CB357" s="403"/>
      <c r="CC357" s="403"/>
      <c r="CD357" s="403"/>
      <c r="CE357" s="403"/>
      <c r="CF357" s="403"/>
      <c r="CG357" s="403"/>
      <c r="CH357" s="403"/>
      <c r="CI357" s="403"/>
      <c r="CJ357" s="403"/>
      <c r="CK357" s="403"/>
      <c r="CL357" s="403"/>
      <c r="CM357" s="403"/>
      <c r="CN357" s="403"/>
      <c r="CO357" s="403"/>
      <c r="CP357" s="403"/>
      <c r="CQ357" s="403"/>
      <c r="CR357" s="403"/>
      <c r="CS357" s="403"/>
      <c r="CT357" s="403"/>
      <c r="CU357" s="403"/>
      <c r="CV357" s="403"/>
      <c r="CW357" s="403"/>
      <c r="CX357" s="403"/>
      <c r="CY357" s="403"/>
      <c r="CZ357" s="403"/>
    </row>
    <row r="358" s="366" customFormat="true" ht="15" customHeight="true" x14ac:dyDescent="0.2">
      <c r="B358" s="368"/>
      <c r="AN358" s="403"/>
      <c r="AO358" s="403"/>
      <c r="AP358" s="403"/>
      <c r="AQ358" s="403"/>
      <c r="AR358" s="403"/>
      <c r="AS358" s="403"/>
      <c r="AT358" s="403"/>
      <c r="AU358" s="403"/>
      <c r="AV358" s="403"/>
      <c r="AW358" s="403"/>
      <c r="AX358" s="403"/>
      <c r="AY358" s="403"/>
      <c r="AZ358" s="403"/>
      <c r="BA358" s="430"/>
      <c r="BB358" s="370"/>
      <c r="BC358" s="430"/>
      <c r="BD358" s="430"/>
      <c r="BE358" s="430"/>
      <c r="BF358" s="430"/>
      <c r="BG358" s="430"/>
      <c r="BH358" s="430"/>
      <c r="BI358" s="430"/>
      <c r="BJ358" s="430"/>
      <c r="BK358" s="430"/>
      <c r="BL358" s="430"/>
      <c r="BM358" s="430"/>
      <c r="BN358" s="430"/>
      <c r="BO358" s="430"/>
      <c r="BP358" s="430"/>
      <c r="BQ358" s="430"/>
      <c r="BR358" s="430"/>
      <c r="BS358" s="430"/>
      <c r="BT358" s="430"/>
      <c r="BU358" s="430"/>
      <c r="BV358" s="430"/>
      <c r="BW358" s="430"/>
      <c r="BX358" s="430"/>
      <c r="BY358" s="430"/>
      <c r="BZ358" s="403"/>
      <c r="CA358" s="403"/>
      <c r="CB358" s="403"/>
      <c r="CC358" s="403"/>
      <c r="CD358" s="403"/>
      <c r="CE358" s="403"/>
      <c r="CF358" s="403"/>
      <c r="CG358" s="403"/>
      <c r="CH358" s="403"/>
      <c r="CI358" s="403"/>
      <c r="CJ358" s="403"/>
      <c r="CK358" s="403"/>
      <c r="CL358" s="403"/>
      <c r="CM358" s="403"/>
      <c r="CN358" s="403"/>
      <c r="CO358" s="403"/>
      <c r="CP358" s="403"/>
      <c r="CQ358" s="403"/>
      <c r="CR358" s="403"/>
      <c r="CS358" s="403"/>
      <c r="CT358" s="403"/>
      <c r="CU358" s="403"/>
      <c r="CV358" s="403"/>
      <c r="CW358" s="403"/>
      <c r="CX358" s="403"/>
      <c r="CY358" s="403"/>
      <c r="CZ358" s="403"/>
    </row>
    <row r="359" s="366" customFormat="true" ht="15" customHeight="true" x14ac:dyDescent="0.2">
      <c r="B359" s="368"/>
      <c r="AN359" s="403"/>
      <c r="AO359" s="403"/>
      <c r="AP359" s="403"/>
      <c r="AQ359" s="403"/>
      <c r="AR359" s="403"/>
      <c r="AS359" s="403"/>
      <c r="AT359" s="403"/>
      <c r="AU359" s="403"/>
      <c r="AV359" s="403"/>
      <c r="AW359" s="403"/>
      <c r="AX359" s="403"/>
      <c r="AY359" s="403"/>
      <c r="AZ359" s="403"/>
      <c r="BA359" s="430"/>
      <c r="BB359" s="370"/>
      <c r="BC359" s="430"/>
      <c r="BD359" s="430"/>
      <c r="BE359" s="430"/>
      <c r="BF359" s="430"/>
      <c r="BG359" s="430"/>
      <c r="BH359" s="430"/>
      <c r="BI359" s="430"/>
      <c r="BJ359" s="430"/>
      <c r="BK359" s="430"/>
      <c r="BL359" s="430"/>
      <c r="BM359" s="430"/>
      <c r="BN359" s="430"/>
      <c r="BO359" s="430"/>
      <c r="BP359" s="430"/>
      <c r="BQ359" s="430"/>
      <c r="BR359" s="430"/>
      <c r="BS359" s="430"/>
      <c r="BT359" s="430"/>
      <c r="BU359" s="430"/>
      <c r="BV359" s="430"/>
      <c r="BW359" s="430"/>
      <c r="BX359" s="430"/>
      <c r="BY359" s="430"/>
      <c r="BZ359" s="403"/>
      <c r="CA359" s="403"/>
      <c r="CB359" s="403"/>
      <c r="CC359" s="403"/>
      <c r="CD359" s="403"/>
      <c r="CE359" s="403"/>
      <c r="CF359" s="403"/>
      <c r="CG359" s="403"/>
      <c r="CH359" s="403"/>
      <c r="CI359" s="403"/>
      <c r="CJ359" s="403"/>
      <c r="CK359" s="403"/>
      <c r="CL359" s="403"/>
      <c r="CM359" s="403"/>
      <c r="CN359" s="403"/>
      <c r="CO359" s="403"/>
      <c r="CP359" s="403"/>
      <c r="CQ359" s="403"/>
      <c r="CR359" s="403"/>
      <c r="CS359" s="403"/>
      <c r="CT359" s="403"/>
      <c r="CU359" s="403"/>
      <c r="CV359" s="403"/>
      <c r="CW359" s="403"/>
      <c r="CX359" s="403"/>
      <c r="CY359" s="403"/>
      <c r="CZ359" s="403"/>
    </row>
    <row r="360" s="366" customFormat="true" ht="15" customHeight="true" x14ac:dyDescent="0.2">
      <c r="B360" s="368"/>
      <c r="AN360" s="403"/>
      <c r="AO360" s="403"/>
      <c r="AP360" s="403"/>
      <c r="AQ360" s="403"/>
      <c r="AR360" s="403"/>
      <c r="AS360" s="403"/>
      <c r="AT360" s="403"/>
      <c r="AU360" s="403"/>
      <c r="AV360" s="403"/>
      <c r="AW360" s="403"/>
      <c r="AX360" s="403"/>
      <c r="AY360" s="403"/>
      <c r="AZ360" s="403"/>
      <c r="BA360" s="430"/>
      <c r="BB360" s="370"/>
      <c r="BC360" s="430"/>
      <c r="BD360" s="430"/>
      <c r="BE360" s="430"/>
      <c r="BF360" s="430"/>
      <c r="BG360" s="430"/>
      <c r="BH360" s="430"/>
      <c r="BI360" s="430"/>
      <c r="BJ360" s="430"/>
      <c r="BK360" s="430"/>
      <c r="BL360" s="430"/>
      <c r="BM360" s="430"/>
      <c r="BN360" s="430"/>
      <c r="BO360" s="430"/>
      <c r="BP360" s="430"/>
      <c r="BQ360" s="430"/>
      <c r="BR360" s="430"/>
      <c r="BS360" s="430"/>
      <c r="BT360" s="430"/>
      <c r="BU360" s="430"/>
      <c r="BV360" s="430"/>
      <c r="BW360" s="430"/>
      <c r="BX360" s="430"/>
      <c r="BY360" s="430"/>
      <c r="BZ360" s="403"/>
      <c r="CA360" s="403"/>
      <c r="CB360" s="403"/>
      <c r="CC360" s="403"/>
      <c r="CD360" s="403"/>
      <c r="CE360" s="403"/>
      <c r="CF360" s="403"/>
      <c r="CG360" s="403"/>
      <c r="CH360" s="403"/>
      <c r="CI360" s="403"/>
      <c r="CJ360" s="403"/>
      <c r="CK360" s="403"/>
      <c r="CL360" s="403"/>
      <c r="CM360" s="403"/>
      <c r="CN360" s="403"/>
      <c r="CO360" s="403"/>
      <c r="CP360" s="403"/>
      <c r="CQ360" s="403"/>
      <c r="CR360" s="403"/>
      <c r="CS360" s="403"/>
      <c r="CT360" s="403"/>
      <c r="CU360" s="403"/>
      <c r="CV360" s="403"/>
      <c r="CW360" s="403"/>
      <c r="CX360" s="403"/>
      <c r="CY360" s="403"/>
      <c r="CZ360" s="403"/>
    </row>
    <row r="361" s="366" customFormat="true" ht="15" customHeight="true" x14ac:dyDescent="0.2">
      <c r="B361" s="368"/>
      <c r="AN361" s="403"/>
      <c r="AO361" s="403"/>
      <c r="AP361" s="403"/>
      <c r="AQ361" s="403"/>
      <c r="AR361" s="403"/>
      <c r="AS361" s="403"/>
      <c r="AT361" s="403"/>
      <c r="AU361" s="403"/>
      <c r="AV361" s="403"/>
      <c r="AW361" s="403"/>
      <c r="AX361" s="403"/>
      <c r="AY361" s="403"/>
      <c r="AZ361" s="403"/>
      <c r="BA361" s="430"/>
      <c r="BB361" s="370"/>
      <c r="BC361" s="430"/>
      <c r="BD361" s="430"/>
      <c r="BE361" s="430"/>
      <c r="BF361" s="430"/>
      <c r="BG361" s="430"/>
      <c r="BH361" s="430"/>
      <c r="BI361" s="430"/>
      <c r="BJ361" s="430"/>
      <c r="BK361" s="430"/>
      <c r="BL361" s="430"/>
      <c r="BM361" s="430"/>
      <c r="BN361" s="430"/>
      <c r="BO361" s="430"/>
      <c r="BP361" s="430"/>
      <c r="BQ361" s="430"/>
      <c r="BR361" s="430"/>
      <c r="BS361" s="430"/>
      <c r="BT361" s="430"/>
      <c r="BU361" s="430"/>
      <c r="BV361" s="430"/>
      <c r="BW361" s="430"/>
      <c r="BX361" s="430"/>
      <c r="BY361" s="430"/>
      <c r="BZ361" s="403"/>
      <c r="CA361" s="403"/>
      <c r="CB361" s="403"/>
      <c r="CC361" s="403"/>
      <c r="CD361" s="403"/>
      <c r="CE361" s="403"/>
      <c r="CF361" s="403"/>
      <c r="CG361" s="403"/>
      <c r="CH361" s="403"/>
      <c r="CI361" s="403"/>
      <c r="CJ361" s="403"/>
      <c r="CK361" s="403"/>
      <c r="CL361" s="403"/>
      <c r="CM361" s="403"/>
      <c r="CN361" s="403"/>
      <c r="CO361" s="403"/>
      <c r="CP361" s="403"/>
      <c r="CQ361" s="403"/>
      <c r="CR361" s="403"/>
      <c r="CS361" s="403"/>
      <c r="CT361" s="403"/>
      <c r="CU361" s="403"/>
      <c r="CV361" s="403"/>
      <c r="CW361" s="403"/>
      <c r="CX361" s="403"/>
      <c r="CY361" s="403"/>
      <c r="CZ361" s="403"/>
    </row>
    <row r="362" s="366" customFormat="true" ht="15" customHeight="true" x14ac:dyDescent="0.2">
      <c r="B362" s="368"/>
      <c r="AN362" s="403"/>
      <c r="AO362" s="403"/>
      <c r="AP362" s="403"/>
      <c r="AQ362" s="403"/>
      <c r="AR362" s="403"/>
      <c r="AS362" s="403"/>
      <c r="AT362" s="403"/>
      <c r="AU362" s="403"/>
      <c r="AV362" s="403"/>
      <c r="AW362" s="403"/>
      <c r="AX362" s="403"/>
      <c r="AY362" s="403"/>
      <c r="AZ362" s="403"/>
      <c r="BA362" s="430"/>
      <c r="BB362" s="370"/>
      <c r="BC362" s="430"/>
      <c r="BD362" s="430"/>
      <c r="BE362" s="430"/>
      <c r="BF362" s="430"/>
      <c r="BG362" s="430"/>
      <c r="BH362" s="430"/>
      <c r="BI362" s="430"/>
      <c r="BJ362" s="430"/>
      <c r="BK362" s="430"/>
      <c r="BL362" s="430"/>
      <c r="BM362" s="430"/>
      <c r="BN362" s="430"/>
      <c r="BO362" s="430"/>
      <c r="BP362" s="430"/>
      <c r="BQ362" s="430"/>
      <c r="BR362" s="430"/>
      <c r="BS362" s="430"/>
      <c r="BT362" s="430"/>
      <c r="BU362" s="430"/>
      <c r="BV362" s="430"/>
      <c r="BW362" s="430"/>
      <c r="BX362" s="430"/>
      <c r="BY362" s="430"/>
      <c r="BZ362" s="403"/>
      <c r="CA362" s="403"/>
      <c r="CB362" s="403"/>
      <c r="CC362" s="403"/>
      <c r="CD362" s="403"/>
      <c r="CE362" s="403"/>
      <c r="CF362" s="403"/>
      <c r="CG362" s="403"/>
      <c r="CH362" s="403"/>
      <c r="CI362" s="403"/>
      <c r="CJ362" s="403"/>
      <c r="CK362" s="403"/>
      <c r="CL362" s="403"/>
      <c r="CM362" s="403"/>
      <c r="CN362" s="403"/>
      <c r="CO362" s="403"/>
      <c r="CP362" s="403"/>
      <c r="CQ362" s="403"/>
      <c r="CR362" s="403"/>
      <c r="CS362" s="403"/>
      <c r="CT362" s="403"/>
      <c r="CU362" s="403"/>
      <c r="CV362" s="403"/>
      <c r="CW362" s="403"/>
      <c r="CX362" s="403"/>
      <c r="CY362" s="403"/>
      <c r="CZ362" s="403"/>
    </row>
    <row r="363" s="366" customFormat="true" ht="15" customHeight="true" x14ac:dyDescent="0.2">
      <c r="B363" s="368"/>
      <c r="AN363" s="403"/>
      <c r="AO363" s="403"/>
      <c r="AP363" s="403"/>
      <c r="AQ363" s="403"/>
      <c r="AR363" s="403"/>
      <c r="AS363" s="403"/>
      <c r="AT363" s="403"/>
      <c r="AU363" s="403"/>
      <c r="AV363" s="403"/>
      <c r="AW363" s="403"/>
      <c r="AX363" s="403"/>
      <c r="AY363" s="403"/>
      <c r="AZ363" s="403"/>
      <c r="BA363" s="430"/>
      <c r="BB363" s="370"/>
      <c r="BC363" s="430"/>
      <c r="BD363" s="430"/>
      <c r="BE363" s="430"/>
      <c r="BF363" s="430"/>
      <c r="BG363" s="430"/>
      <c r="BH363" s="430"/>
      <c r="BI363" s="430"/>
      <c r="BJ363" s="430"/>
      <c r="BK363" s="430"/>
      <c r="BL363" s="430"/>
      <c r="BM363" s="430"/>
      <c r="BN363" s="430"/>
      <c r="BO363" s="430"/>
      <c r="BP363" s="430"/>
      <c r="BQ363" s="430"/>
      <c r="BR363" s="430"/>
      <c r="BS363" s="430"/>
      <c r="BT363" s="430"/>
      <c r="BU363" s="430"/>
      <c r="BV363" s="430"/>
      <c r="BW363" s="430"/>
      <c r="BX363" s="430"/>
      <c r="BY363" s="430"/>
      <c r="BZ363" s="403"/>
      <c r="CA363" s="403"/>
      <c r="CB363" s="403"/>
      <c r="CC363" s="403"/>
      <c r="CD363" s="403"/>
      <c r="CE363" s="403"/>
      <c r="CF363" s="403"/>
      <c r="CG363" s="403"/>
      <c r="CH363" s="403"/>
      <c r="CI363" s="403"/>
      <c r="CJ363" s="403"/>
      <c r="CK363" s="403"/>
      <c r="CL363" s="403"/>
      <c r="CM363" s="403"/>
      <c r="CN363" s="403"/>
      <c r="CO363" s="403"/>
      <c r="CP363" s="403"/>
      <c r="CQ363" s="403"/>
      <c r="CR363" s="403"/>
      <c r="CS363" s="403"/>
      <c r="CT363" s="403"/>
      <c r="CU363" s="403"/>
      <c r="CV363" s="403"/>
      <c r="CW363" s="403"/>
      <c r="CX363" s="403"/>
      <c r="CY363" s="403"/>
      <c r="CZ363" s="403"/>
    </row>
    <row r="364" s="366" customFormat="true" ht="15" customHeight="true" x14ac:dyDescent="0.2">
      <c r="B364" s="368"/>
      <c r="AN364" s="403"/>
      <c r="AO364" s="403"/>
      <c r="AP364" s="403"/>
      <c r="AQ364" s="403"/>
      <c r="AR364" s="403"/>
      <c r="AS364" s="403"/>
      <c r="AT364" s="403"/>
      <c r="AU364" s="403"/>
      <c r="AV364" s="403"/>
      <c r="AW364" s="403"/>
      <c r="AX364" s="403"/>
      <c r="AY364" s="403"/>
      <c r="AZ364" s="403"/>
      <c r="BA364" s="430"/>
      <c r="BB364" s="370"/>
      <c r="BC364" s="430"/>
      <c r="BD364" s="430"/>
      <c r="BE364" s="430"/>
      <c r="BF364" s="430"/>
      <c r="BG364" s="430"/>
      <c r="BH364" s="430"/>
      <c r="BI364" s="430"/>
      <c r="BJ364" s="430"/>
      <c r="BK364" s="430"/>
      <c r="BL364" s="430"/>
      <c r="BM364" s="430"/>
      <c r="BN364" s="430"/>
      <c r="BO364" s="430"/>
      <c r="BP364" s="430"/>
      <c r="BQ364" s="430"/>
      <c r="BR364" s="430"/>
      <c r="BS364" s="430"/>
      <c r="BT364" s="430"/>
      <c r="BU364" s="430"/>
      <c r="BV364" s="430"/>
      <c r="BW364" s="430"/>
      <c r="BX364" s="430"/>
      <c r="BY364" s="430"/>
      <c r="BZ364" s="403"/>
      <c r="CA364" s="403"/>
      <c r="CB364" s="403"/>
      <c r="CC364" s="403"/>
      <c r="CD364" s="403"/>
      <c r="CE364" s="403"/>
      <c r="CF364" s="403"/>
      <c r="CG364" s="403"/>
      <c r="CH364" s="403"/>
      <c r="CI364" s="403"/>
      <c r="CJ364" s="403"/>
      <c r="CK364" s="403"/>
      <c r="CL364" s="403"/>
      <c r="CM364" s="403"/>
      <c r="CN364" s="403"/>
      <c r="CO364" s="403"/>
      <c r="CP364" s="403"/>
      <c r="CQ364" s="403"/>
      <c r="CR364" s="403"/>
      <c r="CS364" s="403"/>
      <c r="CT364" s="403"/>
      <c r="CU364" s="403"/>
      <c r="CV364" s="403"/>
      <c r="CW364" s="403"/>
      <c r="CX364" s="403"/>
      <c r="CY364" s="403"/>
      <c r="CZ364" s="403"/>
    </row>
    <row r="365" s="366" customFormat="true" ht="15" customHeight="true" x14ac:dyDescent="0.2">
      <c r="B365" s="368"/>
      <c r="AN365" s="403"/>
      <c r="AO365" s="403"/>
      <c r="AP365" s="403"/>
      <c r="AQ365" s="403"/>
      <c r="AR365" s="403"/>
      <c r="AS365" s="403"/>
      <c r="AT365" s="403"/>
      <c r="AU365" s="403"/>
      <c r="AV365" s="403"/>
      <c r="AW365" s="403"/>
      <c r="AX365" s="403"/>
      <c r="AY365" s="403"/>
      <c r="AZ365" s="403"/>
      <c r="BA365" s="430"/>
      <c r="BB365" s="370"/>
      <c r="BC365" s="430"/>
      <c r="BD365" s="430"/>
      <c r="BE365" s="430"/>
      <c r="BF365" s="430"/>
      <c r="BG365" s="430"/>
      <c r="BH365" s="430"/>
      <c r="BI365" s="430"/>
      <c r="BJ365" s="430"/>
      <c r="BK365" s="430"/>
      <c r="BL365" s="430"/>
      <c r="BM365" s="430"/>
      <c r="BN365" s="430"/>
      <c r="BO365" s="430"/>
      <c r="BP365" s="430"/>
      <c r="BQ365" s="430"/>
      <c r="BR365" s="430"/>
      <c r="BS365" s="430"/>
      <c r="BT365" s="430"/>
      <c r="BU365" s="430"/>
      <c r="BV365" s="430"/>
      <c r="BW365" s="430"/>
      <c r="BX365" s="430"/>
      <c r="BY365" s="430"/>
      <c r="BZ365" s="403"/>
      <c r="CA365" s="403"/>
      <c r="CB365" s="403"/>
      <c r="CC365" s="403"/>
      <c r="CD365" s="403"/>
      <c r="CE365" s="403"/>
      <c r="CF365" s="403"/>
      <c r="CG365" s="403"/>
      <c r="CH365" s="403"/>
      <c r="CI365" s="403"/>
      <c r="CJ365" s="403"/>
      <c r="CK365" s="403"/>
      <c r="CL365" s="403"/>
      <c r="CM365" s="403"/>
      <c r="CN365" s="403"/>
      <c r="CO365" s="403"/>
      <c r="CP365" s="403"/>
      <c r="CQ365" s="403"/>
      <c r="CR365" s="403"/>
      <c r="CS365" s="403"/>
      <c r="CT365" s="403"/>
      <c r="CU365" s="403"/>
      <c r="CV365" s="403"/>
      <c r="CW365" s="403"/>
      <c r="CX365" s="403"/>
      <c r="CY365" s="403"/>
      <c r="CZ365" s="403"/>
    </row>
    <row r="366" s="366" customFormat="true" ht="15" customHeight="true" x14ac:dyDescent="0.2">
      <c r="B366" s="368"/>
      <c r="AN366" s="403"/>
      <c r="AO366" s="403"/>
      <c r="AP366" s="403"/>
      <c r="AQ366" s="403"/>
      <c r="AR366" s="403"/>
      <c r="AS366" s="403"/>
      <c r="AT366" s="403"/>
      <c r="AU366" s="403"/>
      <c r="AV366" s="403"/>
      <c r="AW366" s="403"/>
      <c r="AX366" s="403"/>
      <c r="AY366" s="403"/>
      <c r="AZ366" s="403"/>
      <c r="BA366" s="430"/>
      <c r="BB366" s="370"/>
      <c r="BC366" s="430"/>
      <c r="BD366" s="430"/>
      <c r="BE366" s="430"/>
      <c r="BF366" s="430"/>
      <c r="BG366" s="430"/>
      <c r="BH366" s="430"/>
      <c r="BI366" s="430"/>
      <c r="BJ366" s="430"/>
      <c r="BK366" s="430"/>
      <c r="BL366" s="430"/>
      <c r="BM366" s="430"/>
      <c r="BN366" s="430"/>
      <c r="BO366" s="430"/>
      <c r="BP366" s="430"/>
      <c r="BQ366" s="430"/>
      <c r="BR366" s="430"/>
      <c r="BS366" s="430"/>
      <c r="BT366" s="430"/>
      <c r="BU366" s="430"/>
      <c r="BV366" s="430"/>
      <c r="BW366" s="430"/>
      <c r="BX366" s="430"/>
      <c r="BY366" s="430"/>
      <c r="BZ366" s="403"/>
      <c r="CA366" s="403"/>
      <c r="CB366" s="403"/>
      <c r="CC366" s="403"/>
      <c r="CD366" s="403"/>
      <c r="CE366" s="403"/>
      <c r="CF366" s="403"/>
      <c r="CG366" s="403"/>
      <c r="CH366" s="403"/>
      <c r="CI366" s="403"/>
      <c r="CJ366" s="403"/>
      <c r="CK366" s="403"/>
      <c r="CL366" s="403"/>
      <c r="CM366" s="403"/>
      <c r="CN366" s="403"/>
      <c r="CO366" s="403"/>
      <c r="CP366" s="403"/>
      <c r="CQ366" s="403"/>
      <c r="CR366" s="403"/>
      <c r="CS366" s="403"/>
      <c r="CT366" s="403"/>
      <c r="CU366" s="403"/>
      <c r="CV366" s="403"/>
      <c r="CW366" s="403"/>
      <c r="CX366" s="403"/>
      <c r="CY366" s="403"/>
      <c r="CZ366" s="403"/>
    </row>
    <row r="367" s="366" customFormat="true" ht="15" customHeight="true" x14ac:dyDescent="0.2">
      <c r="B367" s="368"/>
      <c r="AN367" s="403"/>
      <c r="AO367" s="403"/>
      <c r="AP367" s="403"/>
      <c r="AQ367" s="403"/>
      <c r="AR367" s="403"/>
      <c r="AS367" s="403"/>
      <c r="AT367" s="403"/>
      <c r="AU367" s="403"/>
      <c r="AV367" s="403"/>
      <c r="AW367" s="403"/>
      <c r="AX367" s="403"/>
      <c r="AY367" s="403"/>
      <c r="AZ367" s="403"/>
      <c r="BA367" s="430"/>
      <c r="BB367" s="370"/>
      <c r="BC367" s="430"/>
      <c r="BD367" s="430"/>
      <c r="BE367" s="430"/>
      <c r="BF367" s="430"/>
      <c r="BG367" s="430"/>
      <c r="BH367" s="430"/>
      <c r="BI367" s="430"/>
      <c r="BJ367" s="430"/>
      <c r="BK367" s="430"/>
      <c r="BL367" s="430"/>
      <c r="BM367" s="430"/>
      <c r="BN367" s="430"/>
      <c r="BO367" s="430"/>
      <c r="BP367" s="430"/>
      <c r="BQ367" s="430"/>
      <c r="BR367" s="430"/>
      <c r="BS367" s="430"/>
      <c r="BT367" s="430"/>
      <c r="BU367" s="430"/>
      <c r="BV367" s="430"/>
      <c r="BW367" s="430"/>
      <c r="BX367" s="430"/>
      <c r="BY367" s="430"/>
      <c r="BZ367" s="403"/>
      <c r="CA367" s="403"/>
      <c r="CB367" s="403"/>
      <c r="CC367" s="403"/>
      <c r="CD367" s="403"/>
      <c r="CE367" s="403"/>
      <c r="CF367" s="403"/>
      <c r="CG367" s="403"/>
      <c r="CH367" s="403"/>
      <c r="CI367" s="403"/>
      <c r="CJ367" s="403"/>
      <c r="CK367" s="403"/>
      <c r="CL367" s="403"/>
      <c r="CM367" s="403"/>
      <c r="CN367" s="403"/>
      <c r="CO367" s="403"/>
      <c r="CP367" s="403"/>
      <c r="CQ367" s="403"/>
      <c r="CR367" s="403"/>
      <c r="CS367" s="403"/>
      <c r="CT367" s="403"/>
      <c r="CU367" s="403"/>
      <c r="CV367" s="403"/>
      <c r="CW367" s="403"/>
      <c r="CX367" s="403"/>
      <c r="CY367" s="403"/>
      <c r="CZ367" s="403"/>
    </row>
    <row r="368" s="366" customFormat="true" ht="15" customHeight="true" x14ac:dyDescent="0.2">
      <c r="B368" s="368"/>
      <c r="AN368" s="403"/>
      <c r="AO368" s="403"/>
      <c r="AP368" s="403"/>
      <c r="AQ368" s="403"/>
      <c r="AR368" s="403"/>
      <c r="AS368" s="403"/>
      <c r="AT368" s="403"/>
      <c r="AU368" s="403"/>
      <c r="AV368" s="403"/>
      <c r="AW368" s="403"/>
      <c r="AX368" s="403"/>
      <c r="AY368" s="403"/>
      <c r="AZ368" s="403"/>
      <c r="BA368" s="430"/>
      <c r="BB368" s="370"/>
      <c r="BC368" s="430"/>
      <c r="BD368" s="430"/>
      <c r="BE368" s="430"/>
      <c r="BF368" s="430"/>
      <c r="BG368" s="430"/>
      <c r="BH368" s="430"/>
      <c r="BI368" s="430"/>
      <c r="BJ368" s="430"/>
      <c r="BK368" s="430"/>
      <c r="BL368" s="430"/>
      <c r="BM368" s="430"/>
      <c r="BN368" s="430"/>
      <c r="BO368" s="430"/>
      <c r="BP368" s="430"/>
      <c r="BQ368" s="430"/>
      <c r="BR368" s="430"/>
      <c r="BS368" s="430"/>
      <c r="BT368" s="430"/>
      <c r="BU368" s="430"/>
      <c r="BV368" s="430"/>
      <c r="BW368" s="430"/>
      <c r="BX368" s="430"/>
      <c r="BY368" s="430"/>
      <c r="BZ368" s="403"/>
      <c r="CA368" s="403"/>
      <c r="CB368" s="403"/>
      <c r="CC368" s="403"/>
      <c r="CD368" s="403"/>
      <c r="CE368" s="403"/>
      <c r="CF368" s="403"/>
      <c r="CG368" s="403"/>
      <c r="CH368" s="403"/>
      <c r="CI368" s="403"/>
      <c r="CJ368" s="403"/>
      <c r="CK368" s="403"/>
      <c r="CL368" s="403"/>
      <c r="CM368" s="403"/>
      <c r="CN368" s="403"/>
      <c r="CO368" s="403"/>
      <c r="CP368" s="403"/>
      <c r="CQ368" s="403"/>
      <c r="CR368" s="403"/>
      <c r="CS368" s="403"/>
      <c r="CT368" s="403"/>
      <c r="CU368" s="403"/>
      <c r="CV368" s="403"/>
      <c r="CW368" s="403"/>
      <c r="CX368" s="403"/>
      <c r="CY368" s="403"/>
      <c r="CZ368" s="403"/>
    </row>
    <row r="369" s="366" customFormat="true" ht="15" customHeight="true" x14ac:dyDescent="0.2">
      <c r="B369" s="368"/>
      <c r="AN369" s="403"/>
      <c r="AO369" s="403"/>
      <c r="AP369" s="403"/>
      <c r="AQ369" s="403"/>
      <c r="AR369" s="403"/>
      <c r="AS369" s="403"/>
      <c r="AT369" s="403"/>
      <c r="AU369" s="403"/>
      <c r="AV369" s="403"/>
      <c r="AW369" s="403"/>
      <c r="AX369" s="403"/>
      <c r="AY369" s="403"/>
      <c r="AZ369" s="403"/>
      <c r="BA369" s="430"/>
      <c r="BB369" s="370"/>
      <c r="BC369" s="430"/>
      <c r="BD369" s="430"/>
      <c r="BE369" s="430"/>
      <c r="BF369" s="430"/>
      <c r="BG369" s="430"/>
      <c r="BH369" s="430"/>
      <c r="BI369" s="430"/>
      <c r="BJ369" s="430"/>
      <c r="BK369" s="430"/>
      <c r="BL369" s="430"/>
      <c r="BM369" s="430"/>
      <c r="BN369" s="430"/>
      <c r="BO369" s="430"/>
      <c r="BP369" s="430"/>
      <c r="BQ369" s="430"/>
      <c r="BR369" s="430"/>
      <c r="BS369" s="430"/>
      <c r="BT369" s="430"/>
      <c r="BU369" s="430"/>
      <c r="BV369" s="430"/>
      <c r="BW369" s="430"/>
      <c r="BX369" s="430"/>
      <c r="BY369" s="430"/>
      <c r="BZ369" s="403"/>
      <c r="CA369" s="403"/>
      <c r="CB369" s="403"/>
      <c r="CC369" s="403"/>
      <c r="CD369" s="403"/>
      <c r="CE369" s="403"/>
      <c r="CF369" s="403"/>
      <c r="CG369" s="403"/>
      <c r="CH369" s="403"/>
      <c r="CI369" s="403"/>
      <c r="CJ369" s="403"/>
      <c r="CK369" s="403"/>
      <c r="CL369" s="403"/>
      <c r="CM369" s="403"/>
      <c r="CN369" s="403"/>
      <c r="CO369" s="403"/>
      <c r="CP369" s="403"/>
      <c r="CQ369" s="403"/>
      <c r="CR369" s="403"/>
      <c r="CS369" s="403"/>
      <c r="CT369" s="403"/>
      <c r="CU369" s="403"/>
      <c r="CV369" s="403"/>
      <c r="CW369" s="403"/>
      <c r="CX369" s="403"/>
      <c r="CY369" s="403"/>
      <c r="CZ369" s="403"/>
    </row>
    <row r="370" s="366" customFormat="true" ht="15" customHeight="true" x14ac:dyDescent="0.2">
      <c r="B370" s="368"/>
      <c r="AN370" s="403"/>
      <c r="AO370" s="403"/>
      <c r="AP370" s="403"/>
      <c r="AQ370" s="403"/>
      <c r="AR370" s="403"/>
      <c r="AS370" s="403"/>
      <c r="AT370" s="403"/>
      <c r="AU370" s="403"/>
      <c r="AV370" s="403"/>
      <c r="AW370" s="403"/>
      <c r="AX370" s="403"/>
      <c r="AY370" s="403"/>
      <c r="AZ370" s="403"/>
      <c r="BA370" s="430"/>
      <c r="BB370" s="370"/>
      <c r="BC370" s="430"/>
      <c r="BD370" s="430"/>
      <c r="BE370" s="430"/>
      <c r="BF370" s="430"/>
      <c r="BG370" s="430"/>
      <c r="BH370" s="430"/>
      <c r="BI370" s="430"/>
      <c r="BJ370" s="430"/>
      <c r="BK370" s="430"/>
      <c r="BL370" s="430"/>
      <c r="BM370" s="430"/>
      <c r="BN370" s="430"/>
      <c r="BO370" s="430"/>
      <c r="BP370" s="430"/>
      <c r="BQ370" s="430"/>
      <c r="BR370" s="430"/>
      <c r="BS370" s="430"/>
      <c r="BT370" s="430"/>
      <c r="BU370" s="430"/>
      <c r="BV370" s="430"/>
      <c r="BW370" s="430"/>
      <c r="BX370" s="430"/>
      <c r="BY370" s="430"/>
      <c r="BZ370" s="403"/>
      <c r="CA370" s="403"/>
      <c r="CB370" s="403"/>
      <c r="CC370" s="403"/>
      <c r="CD370" s="403"/>
      <c r="CE370" s="403"/>
      <c r="CF370" s="403"/>
      <c r="CG370" s="403"/>
      <c r="CH370" s="403"/>
      <c r="CI370" s="403"/>
      <c r="CJ370" s="403"/>
      <c r="CK370" s="403"/>
      <c r="CL370" s="403"/>
      <c r="CM370" s="403"/>
      <c r="CN370" s="403"/>
      <c r="CO370" s="403"/>
      <c r="CP370" s="403"/>
      <c r="CQ370" s="403"/>
      <c r="CR370" s="403"/>
      <c r="CS370" s="403"/>
      <c r="CT370" s="403"/>
      <c r="CU370" s="403"/>
      <c r="CV370" s="403"/>
      <c r="CW370" s="403"/>
      <c r="CX370" s="403"/>
      <c r="CY370" s="403"/>
      <c r="CZ370" s="403"/>
    </row>
    <row r="371" s="366" customFormat="true" ht="15" customHeight="true" x14ac:dyDescent="0.2">
      <c r="B371" s="368"/>
      <c r="AN371" s="403"/>
      <c r="AO371" s="403"/>
      <c r="AP371" s="403"/>
      <c r="AQ371" s="403"/>
      <c r="AR371" s="403"/>
      <c r="AS371" s="403"/>
      <c r="AT371" s="403"/>
      <c r="AU371" s="403"/>
      <c r="AV371" s="403"/>
      <c r="AW371" s="403"/>
      <c r="AX371" s="403"/>
      <c r="AY371" s="403"/>
      <c r="AZ371" s="403"/>
      <c r="BA371" s="430"/>
      <c r="BB371" s="370"/>
      <c r="BC371" s="430"/>
      <c r="BD371" s="430"/>
      <c r="BE371" s="430"/>
      <c r="BF371" s="430"/>
      <c r="BG371" s="430"/>
      <c r="BH371" s="430"/>
      <c r="BI371" s="430"/>
      <c r="BJ371" s="430"/>
      <c r="BK371" s="430"/>
      <c r="BL371" s="430"/>
      <c r="BM371" s="430"/>
      <c r="BN371" s="430"/>
      <c r="BO371" s="430"/>
      <c r="BP371" s="430"/>
      <c r="BQ371" s="430"/>
      <c r="BR371" s="430"/>
      <c r="BS371" s="430"/>
      <c r="BT371" s="430"/>
      <c r="BU371" s="430"/>
      <c r="BV371" s="430"/>
      <c r="BW371" s="430"/>
      <c r="BX371" s="430"/>
      <c r="BY371" s="430"/>
      <c r="BZ371" s="403"/>
      <c r="CA371" s="403"/>
      <c r="CB371" s="403"/>
      <c r="CC371" s="403"/>
      <c r="CD371" s="403"/>
      <c r="CE371" s="403"/>
      <c r="CF371" s="403"/>
      <c r="CG371" s="403"/>
      <c r="CH371" s="403"/>
      <c r="CI371" s="403"/>
      <c r="CJ371" s="403"/>
      <c r="CK371" s="403"/>
      <c r="CL371" s="403"/>
      <c r="CM371" s="403"/>
      <c r="CN371" s="403"/>
      <c r="CO371" s="403"/>
      <c r="CP371" s="403"/>
      <c r="CQ371" s="403"/>
      <c r="CR371" s="403"/>
      <c r="CS371" s="403"/>
      <c r="CT371" s="403"/>
      <c r="CU371" s="403"/>
      <c r="CV371" s="403"/>
      <c r="CW371" s="403"/>
      <c r="CX371" s="403"/>
      <c r="CY371" s="403"/>
      <c r="CZ371" s="403"/>
    </row>
    <row r="372" s="366" customFormat="true" ht="15" customHeight="true" x14ac:dyDescent="0.2">
      <c r="B372" s="368"/>
      <c r="AN372" s="403"/>
      <c r="AO372" s="403"/>
      <c r="AP372" s="403"/>
      <c r="AQ372" s="403"/>
      <c r="AR372" s="403"/>
      <c r="AS372" s="403"/>
      <c r="AT372" s="403"/>
      <c r="AU372" s="403"/>
      <c r="AV372" s="403"/>
      <c r="AW372" s="403"/>
      <c r="AX372" s="403"/>
      <c r="AY372" s="403"/>
      <c r="AZ372" s="403"/>
      <c r="BA372" s="430"/>
      <c r="BB372" s="370"/>
      <c r="BC372" s="430"/>
      <c r="BD372" s="430"/>
      <c r="BE372" s="430"/>
      <c r="BF372" s="430"/>
      <c r="BG372" s="430"/>
      <c r="BH372" s="430"/>
      <c r="BI372" s="430"/>
      <c r="BJ372" s="430"/>
      <c r="BK372" s="430"/>
      <c r="BL372" s="430"/>
      <c r="BM372" s="430"/>
      <c r="BN372" s="430"/>
      <c r="BO372" s="430"/>
      <c r="BP372" s="430"/>
      <c r="BQ372" s="430"/>
      <c r="BR372" s="430"/>
      <c r="BS372" s="430"/>
      <c r="BT372" s="430"/>
      <c r="BU372" s="430"/>
      <c r="BV372" s="430"/>
      <c r="BW372" s="430"/>
      <c r="BX372" s="430"/>
      <c r="BY372" s="430"/>
      <c r="BZ372" s="403"/>
      <c r="CA372" s="403"/>
      <c r="CB372" s="403"/>
      <c r="CC372" s="403"/>
      <c r="CD372" s="403"/>
      <c r="CE372" s="403"/>
      <c r="CF372" s="403"/>
      <c r="CG372" s="403"/>
      <c r="CH372" s="403"/>
      <c r="CI372" s="403"/>
      <c r="CJ372" s="403"/>
      <c r="CK372" s="403"/>
      <c r="CL372" s="403"/>
      <c r="CM372" s="403"/>
      <c r="CN372" s="403"/>
      <c r="CO372" s="403"/>
      <c r="CP372" s="403"/>
      <c r="CQ372" s="403"/>
      <c r="CR372" s="403"/>
      <c r="CS372" s="403"/>
      <c r="CT372" s="403"/>
      <c r="CU372" s="403"/>
      <c r="CV372" s="403"/>
      <c r="CW372" s="403"/>
      <c r="CX372" s="403"/>
      <c r="CY372" s="403"/>
      <c r="CZ372" s="403"/>
    </row>
    <row r="373" s="366" customFormat="true" ht="15" customHeight="true" x14ac:dyDescent="0.2">
      <c r="B373" s="368"/>
      <c r="AN373" s="403"/>
      <c r="AO373" s="403"/>
      <c r="AP373" s="403"/>
      <c r="AQ373" s="403"/>
      <c r="AR373" s="403"/>
      <c r="AS373" s="403"/>
      <c r="AT373" s="403"/>
      <c r="AU373" s="403"/>
      <c r="AV373" s="403"/>
      <c r="AW373" s="403"/>
      <c r="AX373" s="403"/>
      <c r="AY373" s="403"/>
      <c r="AZ373" s="403"/>
      <c r="BA373" s="430"/>
      <c r="BB373" s="370"/>
      <c r="BC373" s="430"/>
      <c r="BD373" s="430"/>
      <c r="BE373" s="430"/>
      <c r="BF373" s="430"/>
      <c r="BG373" s="430"/>
      <c r="BH373" s="430"/>
      <c r="BI373" s="430"/>
      <c r="BJ373" s="430"/>
      <c r="BK373" s="430"/>
      <c r="BL373" s="430"/>
      <c r="BM373" s="430"/>
      <c r="BN373" s="430"/>
      <c r="BO373" s="430"/>
      <c r="BP373" s="430"/>
      <c r="BQ373" s="430"/>
      <c r="BR373" s="430"/>
      <c r="BS373" s="430"/>
      <c r="BT373" s="430"/>
      <c r="BU373" s="430"/>
      <c r="BV373" s="430"/>
      <c r="BW373" s="430"/>
      <c r="BX373" s="430"/>
      <c r="BY373" s="430"/>
      <c r="BZ373" s="403"/>
      <c r="CA373" s="403"/>
      <c r="CB373" s="403"/>
      <c r="CC373" s="403"/>
      <c r="CD373" s="403"/>
      <c r="CE373" s="403"/>
      <c r="CF373" s="403"/>
      <c r="CG373" s="403"/>
      <c r="CH373" s="403"/>
      <c r="CI373" s="403"/>
      <c r="CJ373" s="403"/>
      <c r="CK373" s="403"/>
      <c r="CL373" s="403"/>
      <c r="CM373" s="403"/>
      <c r="CN373" s="403"/>
      <c r="CO373" s="403"/>
      <c r="CP373" s="403"/>
      <c r="CQ373" s="403"/>
      <c r="CR373" s="403"/>
      <c r="CS373" s="403"/>
      <c r="CT373" s="403"/>
      <c r="CU373" s="403"/>
      <c r="CV373" s="403"/>
      <c r="CW373" s="403"/>
      <c r="CX373" s="403"/>
      <c r="CY373" s="403"/>
      <c r="CZ373" s="403"/>
    </row>
    <row r="374" s="366" customFormat="true" ht="15" customHeight="true" x14ac:dyDescent="0.2">
      <c r="B374" s="368"/>
      <c r="AN374" s="403"/>
      <c r="AO374" s="403"/>
      <c r="AP374" s="403"/>
      <c r="AQ374" s="403"/>
      <c r="AR374" s="403"/>
      <c r="AS374" s="403"/>
      <c r="AT374" s="403"/>
      <c r="AU374" s="403"/>
      <c r="AV374" s="403"/>
      <c r="AW374" s="403"/>
      <c r="AX374" s="403"/>
      <c r="AY374" s="403"/>
      <c r="AZ374" s="403"/>
      <c r="BA374" s="430"/>
      <c r="BB374" s="370"/>
      <c r="BC374" s="430"/>
      <c r="BD374" s="430"/>
      <c r="BE374" s="430"/>
      <c r="BF374" s="430"/>
      <c r="BG374" s="430"/>
      <c r="BH374" s="430"/>
      <c r="BI374" s="430"/>
      <c r="BJ374" s="430"/>
      <c r="BK374" s="430"/>
      <c r="BL374" s="430"/>
      <c r="BM374" s="430"/>
      <c r="BN374" s="430"/>
      <c r="BO374" s="430"/>
      <c r="BP374" s="430"/>
      <c r="BQ374" s="430"/>
      <c r="BR374" s="430"/>
      <c r="BS374" s="430"/>
      <c r="BT374" s="430"/>
      <c r="BU374" s="430"/>
      <c r="BV374" s="430"/>
      <c r="BW374" s="430"/>
      <c r="BX374" s="430"/>
      <c r="BY374" s="430"/>
      <c r="BZ374" s="403"/>
      <c r="CA374" s="403"/>
      <c r="CB374" s="403"/>
      <c r="CC374" s="403"/>
      <c r="CD374" s="403"/>
      <c r="CE374" s="403"/>
      <c r="CF374" s="403"/>
      <c r="CG374" s="403"/>
      <c r="CH374" s="403"/>
      <c r="CI374" s="403"/>
      <c r="CJ374" s="403"/>
      <c r="CK374" s="403"/>
      <c r="CL374" s="403"/>
      <c r="CM374" s="403"/>
      <c r="CN374" s="403"/>
      <c r="CO374" s="403"/>
      <c r="CP374" s="403"/>
      <c r="CQ374" s="403"/>
      <c r="CR374" s="403"/>
      <c r="CS374" s="403"/>
      <c r="CT374" s="403"/>
      <c r="CU374" s="403"/>
      <c r="CV374" s="403"/>
      <c r="CW374" s="403"/>
      <c r="CX374" s="403"/>
      <c r="CY374" s="403"/>
      <c r="CZ374" s="403"/>
    </row>
    <row r="375" s="366" customFormat="true" ht="15" customHeight="true" x14ac:dyDescent="0.2">
      <c r="B375" s="368"/>
      <c r="AN375" s="403"/>
      <c r="AO375" s="403"/>
      <c r="AP375" s="403"/>
      <c r="AQ375" s="403"/>
      <c r="AR375" s="403"/>
      <c r="AS375" s="403"/>
      <c r="AT375" s="403"/>
      <c r="AU375" s="403"/>
      <c r="AV375" s="403"/>
      <c r="AW375" s="403"/>
      <c r="AX375" s="403"/>
      <c r="AY375" s="403"/>
      <c r="AZ375" s="403"/>
      <c r="BA375" s="367"/>
      <c r="BB375" s="365"/>
      <c r="BC375" s="365"/>
      <c r="BD375" s="365"/>
      <c r="BE375" s="365"/>
      <c r="BF375" s="365"/>
      <c r="BG375" s="365"/>
      <c r="BH375" s="365"/>
      <c r="BI375" s="365"/>
      <c r="BJ375" s="365"/>
      <c r="BK375" s="365"/>
      <c r="BL375" s="365"/>
      <c r="BM375" s="365"/>
      <c r="BN375" s="365"/>
      <c r="BO375" s="365"/>
      <c r="BP375" s="365"/>
      <c r="BQ375" s="365"/>
      <c r="BR375" s="365"/>
      <c r="BS375" s="365"/>
      <c r="BT375" s="365"/>
      <c r="BU375" s="365"/>
      <c r="BV375" s="365"/>
      <c r="BW375" s="365"/>
      <c r="BX375" s="365"/>
      <c r="BY375" s="367"/>
      <c r="BZ375" s="402"/>
      <c r="CA375" s="402"/>
      <c r="CB375" s="402"/>
      <c r="CC375" s="402"/>
      <c r="CD375" s="402"/>
      <c r="CE375" s="402"/>
      <c r="CF375" s="402"/>
      <c r="CG375" s="402"/>
      <c r="CH375" s="402"/>
      <c r="CI375" s="402"/>
      <c r="CJ375" s="402"/>
      <c r="CK375" s="402"/>
      <c r="CL375" s="402"/>
      <c r="CM375" s="402"/>
      <c r="CN375" s="402"/>
      <c r="CO375" s="402"/>
      <c r="CP375" s="402"/>
      <c r="CQ375" s="402"/>
      <c r="CR375" s="402"/>
      <c r="CS375" s="402"/>
      <c r="CT375" s="402"/>
      <c r="CU375" s="402"/>
      <c r="CV375" s="402"/>
      <c r="CW375" s="402"/>
      <c r="CX375" s="402"/>
      <c r="CY375" s="402"/>
      <c r="CZ375" s="402"/>
    </row>
    <row r="376" s="366" customFormat="true" ht="15" customHeight="true" x14ac:dyDescent="0.2">
      <c r="B376" s="368"/>
      <c r="AN376" s="403"/>
      <c r="AO376" s="403"/>
      <c r="AP376" s="403"/>
      <c r="AQ376" s="403"/>
      <c r="AR376" s="403"/>
      <c r="AS376" s="403"/>
      <c r="AT376" s="403"/>
      <c r="AU376" s="403"/>
      <c r="AV376" s="403"/>
      <c r="AW376" s="403"/>
      <c r="AX376" s="403"/>
      <c r="AY376" s="403"/>
      <c r="AZ376" s="403"/>
      <c r="BA376" s="367"/>
      <c r="BB376" s="365"/>
      <c r="BC376" s="365"/>
      <c r="BD376" s="365"/>
      <c r="BE376" s="365"/>
      <c r="BF376" s="365"/>
      <c r="BG376" s="365"/>
      <c r="BH376" s="365"/>
      <c r="BI376" s="365"/>
      <c r="BJ376" s="365"/>
      <c r="BK376" s="365"/>
      <c r="BL376" s="365"/>
      <c r="BM376" s="365"/>
      <c r="BN376" s="365"/>
      <c r="BO376" s="365"/>
      <c r="BP376" s="365"/>
      <c r="BQ376" s="365"/>
      <c r="BR376" s="365"/>
      <c r="BS376" s="365"/>
      <c r="BT376" s="365"/>
      <c r="BU376" s="365"/>
      <c r="BV376" s="365"/>
      <c r="BW376" s="365"/>
      <c r="BX376" s="365"/>
      <c r="BY376" s="367"/>
      <c r="BZ376" s="402"/>
      <c r="CA376" s="402"/>
      <c r="CB376" s="402"/>
      <c r="CC376" s="402"/>
      <c r="CD376" s="402"/>
      <c r="CE376" s="402"/>
      <c r="CF376" s="402"/>
      <c r="CG376" s="402"/>
      <c r="CH376" s="402"/>
      <c r="CI376" s="402"/>
      <c r="CJ376" s="402"/>
      <c r="CK376" s="402"/>
      <c r="CL376" s="402"/>
      <c r="CM376" s="402"/>
      <c r="CN376" s="402"/>
      <c r="CO376" s="402"/>
      <c r="CP376" s="402"/>
      <c r="CQ376" s="402"/>
      <c r="CR376" s="402"/>
      <c r="CS376" s="402"/>
      <c r="CT376" s="402"/>
      <c r="CU376" s="402"/>
      <c r="CV376" s="402"/>
      <c r="CW376" s="402"/>
      <c r="CX376" s="402"/>
      <c r="CY376" s="402"/>
      <c r="CZ376" s="402"/>
    </row>
    <row r="377" s="366" customFormat="true" ht="15" customHeight="true" x14ac:dyDescent="0.2">
      <c r="B377" s="368"/>
      <c r="AN377" s="403"/>
      <c r="AO377" s="403"/>
      <c r="AP377" s="403"/>
      <c r="AQ377" s="403"/>
      <c r="AR377" s="403"/>
      <c r="AS377" s="403"/>
      <c r="AT377" s="403"/>
      <c r="AU377" s="403"/>
      <c r="AV377" s="403"/>
      <c r="AW377" s="403"/>
      <c r="AX377" s="403"/>
      <c r="AY377" s="403"/>
      <c r="AZ377" s="403"/>
      <c r="BA377" s="367"/>
      <c r="BB377" s="365"/>
      <c r="BC377" s="365"/>
      <c r="BD377" s="365"/>
      <c r="BE377" s="365"/>
      <c r="BF377" s="365"/>
      <c r="BG377" s="365"/>
      <c r="BH377" s="365"/>
      <c r="BI377" s="365"/>
      <c r="BJ377" s="365"/>
      <c r="BK377" s="365"/>
      <c r="BL377" s="365"/>
      <c r="BM377" s="365"/>
      <c r="BN377" s="365"/>
      <c r="BO377" s="365"/>
      <c r="BP377" s="365"/>
      <c r="BQ377" s="365"/>
      <c r="BR377" s="365"/>
      <c r="BS377" s="365"/>
      <c r="BT377" s="365"/>
      <c r="BU377" s="365"/>
      <c r="BV377" s="365"/>
      <c r="BW377" s="365"/>
      <c r="BX377" s="365"/>
      <c r="BY377" s="367"/>
      <c r="BZ377" s="402"/>
      <c r="CA377" s="402"/>
      <c r="CB377" s="402"/>
      <c r="CC377" s="402"/>
      <c r="CD377" s="402"/>
      <c r="CE377" s="402"/>
      <c r="CF377" s="402"/>
      <c r="CG377" s="402"/>
      <c r="CH377" s="402"/>
      <c r="CI377" s="402"/>
      <c r="CJ377" s="402"/>
      <c r="CK377" s="402"/>
      <c r="CL377" s="402"/>
      <c r="CM377" s="402"/>
      <c r="CN377" s="402"/>
      <c r="CO377" s="402"/>
      <c r="CP377" s="402"/>
      <c r="CQ377" s="402"/>
      <c r="CR377" s="402"/>
      <c r="CS377" s="402"/>
      <c r="CT377" s="402"/>
      <c r="CU377" s="402"/>
      <c r="CV377" s="402"/>
      <c r="CW377" s="402"/>
      <c r="CX377" s="402"/>
      <c r="CY377" s="402"/>
      <c r="CZ377" s="402"/>
    </row>
    <row r="378" s="366" customFormat="true" ht="15" customHeight="true" x14ac:dyDescent="0.2">
      <c r="B378" s="368"/>
      <c r="AN378" s="403"/>
      <c r="AO378" s="403"/>
      <c r="AP378" s="403"/>
      <c r="AQ378" s="403"/>
      <c r="AR378" s="403"/>
      <c r="AS378" s="403"/>
      <c r="AT378" s="403"/>
      <c r="AU378" s="403"/>
      <c r="AV378" s="403"/>
      <c r="AW378" s="403"/>
      <c r="AX378" s="403"/>
      <c r="AY378" s="403"/>
      <c r="AZ378" s="403"/>
      <c r="BA378" s="367"/>
      <c r="BB378" s="365"/>
      <c r="BC378" s="365"/>
      <c r="BD378" s="365"/>
      <c r="BE378" s="365"/>
      <c r="BF378" s="365"/>
      <c r="BG378" s="365"/>
      <c r="BH378" s="365"/>
      <c r="BI378" s="365"/>
      <c r="BJ378" s="365"/>
      <c r="BK378" s="365"/>
      <c r="BL378" s="365"/>
      <c r="BM378" s="365"/>
      <c r="BN378" s="365"/>
      <c r="BO378" s="365"/>
      <c r="BP378" s="365"/>
      <c r="BQ378" s="365"/>
      <c r="BR378" s="365"/>
      <c r="BS378" s="365"/>
      <c r="BT378" s="365"/>
      <c r="BU378" s="365"/>
      <c r="BV378" s="365"/>
      <c r="BW378" s="365"/>
      <c r="BX378" s="365"/>
      <c r="BY378" s="367"/>
      <c r="BZ378" s="402"/>
      <c r="CA378" s="402"/>
      <c r="CB378" s="402"/>
      <c r="CC378" s="402"/>
      <c r="CD378" s="402"/>
      <c r="CE378" s="402"/>
      <c r="CF378" s="402"/>
      <c r="CG378" s="402"/>
      <c r="CH378" s="402"/>
      <c r="CI378" s="402"/>
      <c r="CJ378" s="402"/>
      <c r="CK378" s="402"/>
      <c r="CL378" s="402"/>
      <c r="CM378" s="402"/>
      <c r="CN378" s="402"/>
      <c r="CO378" s="402"/>
      <c r="CP378" s="402"/>
      <c r="CQ378" s="402"/>
      <c r="CR378" s="402"/>
      <c r="CS378" s="402"/>
      <c r="CT378" s="402"/>
      <c r="CU378" s="402"/>
      <c r="CV378" s="402"/>
      <c r="CW378" s="402"/>
      <c r="CX378" s="402"/>
      <c r="CY378" s="402"/>
      <c r="CZ378" s="402"/>
    </row>
    <row r="379" s="366" customFormat="true" ht="15" customHeight="true" x14ac:dyDescent="0.2">
      <c r="B379" s="368"/>
      <c r="AN379" s="403"/>
      <c r="AO379" s="403"/>
      <c r="AP379" s="403"/>
      <c r="AQ379" s="403"/>
      <c r="AR379" s="403"/>
      <c r="AS379" s="403"/>
      <c r="AT379" s="403"/>
      <c r="AU379" s="403"/>
      <c r="AV379" s="403"/>
      <c r="AW379" s="403"/>
      <c r="AX379" s="403"/>
      <c r="AY379" s="403"/>
      <c r="AZ379" s="403"/>
      <c r="BA379" s="367"/>
      <c r="BB379" s="365"/>
      <c r="BC379" s="365"/>
      <c r="BD379" s="365"/>
      <c r="BE379" s="365"/>
      <c r="BF379" s="365"/>
      <c r="BG379" s="365"/>
      <c r="BH379" s="365"/>
      <c r="BI379" s="365"/>
      <c r="BJ379" s="365"/>
      <c r="BK379" s="365"/>
      <c r="BL379" s="365"/>
      <c r="BM379" s="365"/>
      <c r="BN379" s="365"/>
      <c r="BO379" s="365"/>
      <c r="BP379" s="365"/>
      <c r="BQ379" s="365"/>
      <c r="BR379" s="365"/>
      <c r="BS379" s="365"/>
      <c r="BT379" s="365"/>
      <c r="BU379" s="365"/>
      <c r="BV379" s="365"/>
      <c r="BW379" s="365"/>
      <c r="BX379" s="365"/>
      <c r="BY379" s="367"/>
      <c r="BZ379" s="402"/>
      <c r="CA379" s="402"/>
      <c r="CB379" s="402"/>
      <c r="CC379" s="402"/>
      <c r="CD379" s="402"/>
      <c r="CE379" s="402"/>
      <c r="CF379" s="402"/>
      <c r="CG379" s="402"/>
      <c r="CH379" s="402"/>
      <c r="CI379" s="402"/>
      <c r="CJ379" s="402"/>
      <c r="CK379" s="402"/>
      <c r="CL379" s="402"/>
      <c r="CM379" s="402"/>
      <c r="CN379" s="402"/>
      <c r="CO379" s="402"/>
      <c r="CP379" s="402"/>
      <c r="CQ379" s="402"/>
      <c r="CR379" s="402"/>
      <c r="CS379" s="402"/>
      <c r="CT379" s="402"/>
      <c r="CU379" s="402"/>
      <c r="CV379" s="402"/>
      <c r="CW379" s="402"/>
      <c r="CX379" s="402"/>
      <c r="CY379" s="402"/>
      <c r="CZ379" s="402"/>
    </row>
    <row r="380" s="366" customFormat="true" ht="15" customHeight="true" x14ac:dyDescent="0.2">
      <c r="B380" s="368"/>
      <c r="AN380" s="403"/>
      <c r="AO380" s="403"/>
      <c r="AP380" s="403"/>
      <c r="AQ380" s="403"/>
      <c r="AR380" s="403"/>
      <c r="AS380" s="403"/>
      <c r="AT380" s="403"/>
      <c r="AU380" s="403"/>
      <c r="AV380" s="403"/>
      <c r="AW380" s="403"/>
      <c r="AX380" s="403"/>
      <c r="AY380" s="403"/>
      <c r="AZ380" s="403"/>
      <c r="BA380" s="367"/>
      <c r="BB380" s="365"/>
      <c r="BC380" s="365"/>
      <c r="BD380" s="365"/>
      <c r="BE380" s="365"/>
      <c r="BF380" s="365"/>
      <c r="BG380" s="365"/>
      <c r="BH380" s="365"/>
      <c r="BI380" s="365"/>
      <c r="BJ380" s="365"/>
      <c r="BK380" s="365"/>
      <c r="BL380" s="365"/>
      <c r="BM380" s="365"/>
      <c r="BN380" s="365"/>
      <c r="BO380" s="365"/>
      <c r="BP380" s="365"/>
      <c r="BQ380" s="365"/>
      <c r="BR380" s="365"/>
      <c r="BS380" s="365"/>
      <c r="BT380" s="365"/>
      <c r="BU380" s="365"/>
      <c r="BV380" s="365"/>
      <c r="BW380" s="365"/>
      <c r="BX380" s="365"/>
      <c r="BY380" s="367"/>
      <c r="BZ380" s="402"/>
      <c r="CA380" s="402"/>
      <c r="CB380" s="402"/>
      <c r="CC380" s="402"/>
      <c r="CD380" s="402"/>
      <c r="CE380" s="402"/>
      <c r="CF380" s="402"/>
      <c r="CG380" s="402"/>
      <c r="CH380" s="402"/>
      <c r="CI380" s="402"/>
      <c r="CJ380" s="402"/>
      <c r="CK380" s="402"/>
      <c r="CL380" s="402"/>
      <c r="CM380" s="402"/>
      <c r="CN380" s="402"/>
      <c r="CO380" s="402"/>
      <c r="CP380" s="402"/>
      <c r="CQ380" s="402"/>
      <c r="CR380" s="402"/>
      <c r="CS380" s="402"/>
      <c r="CT380" s="402"/>
      <c r="CU380" s="402"/>
      <c r="CV380" s="402"/>
      <c r="CW380" s="402"/>
      <c r="CX380" s="402"/>
      <c r="CY380" s="402"/>
      <c r="CZ380" s="402"/>
    </row>
    <row r="381" s="366" customFormat="true" ht="15" customHeight="true" x14ac:dyDescent="0.2">
      <c r="B381" s="368"/>
      <c r="AN381" s="403"/>
      <c r="AO381" s="403"/>
      <c r="AP381" s="403"/>
      <c r="AQ381" s="403"/>
      <c r="AR381" s="403"/>
      <c r="AS381" s="403"/>
      <c r="AT381" s="403"/>
      <c r="AU381" s="403"/>
      <c r="AV381" s="403"/>
      <c r="AW381" s="403"/>
      <c r="AX381" s="403"/>
      <c r="AY381" s="403"/>
      <c r="AZ381" s="403"/>
      <c r="BA381" s="367"/>
      <c r="BB381" s="365"/>
      <c r="BC381" s="365"/>
      <c r="BD381" s="365"/>
      <c r="BE381" s="365"/>
      <c r="BF381" s="365"/>
      <c r="BG381" s="365"/>
      <c r="BH381" s="365"/>
      <c r="BI381" s="365"/>
      <c r="BJ381" s="365"/>
      <c r="BK381" s="365"/>
      <c r="BL381" s="365"/>
      <c r="BM381" s="365"/>
      <c r="BN381" s="365"/>
      <c r="BO381" s="365"/>
      <c r="BP381" s="365"/>
      <c r="BQ381" s="365"/>
      <c r="BR381" s="365"/>
      <c r="BS381" s="365"/>
      <c r="BT381" s="365"/>
      <c r="BU381" s="365"/>
      <c r="BV381" s="365"/>
      <c r="BW381" s="365"/>
      <c r="BX381" s="365"/>
      <c r="BY381" s="367"/>
      <c r="BZ381" s="402"/>
      <c r="CA381" s="402"/>
      <c r="CB381" s="402"/>
      <c r="CC381" s="402"/>
      <c r="CD381" s="402"/>
      <c r="CE381" s="402"/>
      <c r="CF381" s="402"/>
      <c r="CG381" s="402"/>
      <c r="CH381" s="402"/>
      <c r="CI381" s="402"/>
      <c r="CJ381" s="402"/>
      <c r="CK381" s="402"/>
      <c r="CL381" s="402"/>
      <c r="CM381" s="402"/>
      <c r="CN381" s="402"/>
      <c r="CO381" s="402"/>
      <c r="CP381" s="402"/>
      <c r="CQ381" s="402"/>
      <c r="CR381" s="402"/>
      <c r="CS381" s="402"/>
      <c r="CT381" s="402"/>
      <c r="CU381" s="402"/>
      <c r="CV381" s="402"/>
      <c r="CW381" s="402"/>
      <c r="CX381" s="402"/>
      <c r="CY381" s="402"/>
      <c r="CZ381" s="402"/>
    </row>
    <row r="382" s="366" customFormat="true" ht="15" customHeight="true" x14ac:dyDescent="0.2">
      <c r="B382" s="368"/>
      <c r="AN382" s="403"/>
      <c r="AO382" s="403"/>
      <c r="AP382" s="403"/>
      <c r="AQ382" s="403"/>
      <c r="AR382" s="403"/>
      <c r="AS382" s="403"/>
      <c r="AT382" s="403"/>
      <c r="AU382" s="403"/>
      <c r="AV382" s="403"/>
      <c r="AW382" s="403"/>
      <c r="AX382" s="403"/>
      <c r="AY382" s="403"/>
      <c r="AZ382" s="403"/>
      <c r="BA382" s="367"/>
      <c r="BB382" s="365"/>
      <c r="BC382" s="365"/>
      <c r="BD382" s="365"/>
      <c r="BE382" s="365"/>
      <c r="BF382" s="365"/>
      <c r="BG382" s="365"/>
      <c r="BH382" s="365"/>
      <c r="BI382" s="365"/>
      <c r="BJ382" s="365"/>
      <c r="BK382" s="365"/>
      <c r="BL382" s="365"/>
      <c r="BM382" s="365"/>
      <c r="BN382" s="365"/>
      <c r="BO382" s="365"/>
      <c r="BP382" s="365"/>
      <c r="BQ382" s="365"/>
      <c r="BR382" s="365"/>
      <c r="BS382" s="365"/>
      <c r="BT382" s="365"/>
      <c r="BU382" s="365"/>
      <c r="BV382" s="365"/>
      <c r="BW382" s="365"/>
      <c r="BX382" s="365"/>
      <c r="BY382" s="367"/>
      <c r="BZ382" s="402"/>
      <c r="CA382" s="402"/>
      <c r="CB382" s="402"/>
      <c r="CC382" s="402"/>
      <c r="CD382" s="402"/>
      <c r="CE382" s="402"/>
      <c r="CF382" s="402"/>
      <c r="CG382" s="402"/>
      <c r="CH382" s="402"/>
      <c r="CI382" s="402"/>
      <c r="CJ382" s="402"/>
      <c r="CK382" s="402"/>
      <c r="CL382" s="402"/>
      <c r="CM382" s="402"/>
      <c r="CN382" s="402"/>
      <c r="CO382" s="402"/>
      <c r="CP382" s="402"/>
      <c r="CQ382" s="402"/>
      <c r="CR382" s="402"/>
      <c r="CS382" s="402"/>
      <c r="CT382" s="402"/>
      <c r="CU382" s="402"/>
      <c r="CV382" s="402"/>
      <c r="CW382" s="402"/>
      <c r="CX382" s="402"/>
      <c r="CY382" s="402"/>
      <c r="CZ382" s="402"/>
    </row>
    <row r="383" s="366" customFormat="true" ht="15" customHeight="true" x14ac:dyDescent="0.2">
      <c r="B383" s="368"/>
      <c r="AN383" s="403"/>
      <c r="AO383" s="403"/>
      <c r="AP383" s="403"/>
      <c r="AQ383" s="403"/>
      <c r="AR383" s="403"/>
      <c r="AS383" s="403"/>
      <c r="AT383" s="403"/>
      <c r="AU383" s="403"/>
      <c r="AV383" s="403"/>
      <c r="AW383" s="403"/>
      <c r="AX383" s="403"/>
      <c r="AY383" s="403"/>
      <c r="AZ383" s="403"/>
      <c r="BA383" s="367"/>
      <c r="BB383" s="365"/>
      <c r="BC383" s="365"/>
      <c r="BD383" s="365"/>
      <c r="BE383" s="365"/>
      <c r="BF383" s="365"/>
      <c r="BG383" s="365"/>
      <c r="BH383" s="365"/>
      <c r="BI383" s="365"/>
      <c r="BJ383" s="365"/>
      <c r="BK383" s="365"/>
      <c r="BL383" s="365"/>
      <c r="BM383" s="365"/>
      <c r="BN383" s="365"/>
      <c r="BO383" s="365"/>
      <c r="BP383" s="365"/>
      <c r="BQ383" s="365"/>
      <c r="BR383" s="365"/>
      <c r="BS383" s="365"/>
      <c r="BT383" s="365"/>
      <c r="BU383" s="365"/>
      <c r="BV383" s="365"/>
      <c r="BW383" s="365"/>
      <c r="BX383" s="365"/>
      <c r="BY383" s="367"/>
      <c r="BZ383" s="402"/>
      <c r="CA383" s="402"/>
      <c r="CB383" s="402"/>
      <c r="CC383" s="402"/>
      <c r="CD383" s="402"/>
      <c r="CE383" s="402"/>
      <c r="CF383" s="402"/>
      <c r="CG383" s="402"/>
      <c r="CH383" s="402"/>
      <c r="CI383" s="402"/>
      <c r="CJ383" s="402"/>
      <c r="CK383" s="402"/>
      <c r="CL383" s="402"/>
      <c r="CM383" s="402"/>
      <c r="CN383" s="402"/>
      <c r="CO383" s="402"/>
      <c r="CP383" s="402"/>
      <c r="CQ383" s="402"/>
      <c r="CR383" s="402"/>
      <c r="CS383" s="402"/>
      <c r="CT383" s="402"/>
      <c r="CU383" s="402"/>
      <c r="CV383" s="402"/>
      <c r="CW383" s="402"/>
      <c r="CX383" s="402"/>
      <c r="CY383" s="402"/>
      <c r="CZ383" s="402"/>
    </row>
    <row r="384" s="366" customFormat="true" ht="15" customHeight="true" x14ac:dyDescent="0.2">
      <c r="B384" s="368"/>
      <c r="AN384" s="403"/>
      <c r="AO384" s="403"/>
      <c r="AP384" s="403"/>
      <c r="AQ384" s="403"/>
      <c r="AR384" s="403"/>
      <c r="AS384" s="403"/>
      <c r="AT384" s="403"/>
      <c r="AU384" s="403"/>
      <c r="AV384" s="403"/>
      <c r="AW384" s="403"/>
      <c r="AX384" s="403"/>
      <c r="AY384" s="403"/>
      <c r="AZ384" s="403"/>
      <c r="BA384" s="367"/>
      <c r="BB384" s="365"/>
      <c r="BC384" s="365"/>
      <c r="BD384" s="365"/>
      <c r="BE384" s="365"/>
      <c r="BF384" s="365"/>
      <c r="BG384" s="365"/>
      <c r="BH384" s="365"/>
      <c r="BI384" s="365"/>
      <c r="BJ384" s="365"/>
      <c r="BK384" s="365"/>
      <c r="BL384" s="365"/>
      <c r="BM384" s="365"/>
      <c r="BN384" s="365"/>
      <c r="BO384" s="365"/>
      <c r="BP384" s="365"/>
      <c r="BQ384" s="365"/>
      <c r="BR384" s="365"/>
      <c r="BS384" s="365"/>
      <c r="BT384" s="365"/>
      <c r="BU384" s="365"/>
      <c r="BV384" s="365"/>
      <c r="BW384" s="365"/>
      <c r="BX384" s="365"/>
      <c r="BY384" s="367"/>
      <c r="BZ384" s="402"/>
      <c r="CA384" s="402"/>
      <c r="CB384" s="402"/>
      <c r="CC384" s="402"/>
      <c r="CD384" s="402"/>
      <c r="CE384" s="402"/>
      <c r="CF384" s="402"/>
      <c r="CG384" s="402"/>
      <c r="CH384" s="402"/>
      <c r="CI384" s="402"/>
      <c r="CJ384" s="402"/>
      <c r="CK384" s="402"/>
      <c r="CL384" s="402"/>
      <c r="CM384" s="402"/>
      <c r="CN384" s="402"/>
      <c r="CO384" s="402"/>
      <c r="CP384" s="402"/>
      <c r="CQ384" s="402"/>
      <c r="CR384" s="402"/>
      <c r="CS384" s="402"/>
      <c r="CT384" s="402"/>
      <c r="CU384" s="402"/>
      <c r="CV384" s="402"/>
      <c r="CW384" s="402"/>
      <c r="CX384" s="402"/>
      <c r="CY384" s="402"/>
      <c r="CZ384" s="402"/>
    </row>
    <row r="385" s="366" customFormat="true" ht="15" customHeight="true" x14ac:dyDescent="0.2">
      <c r="B385" s="368"/>
      <c r="AN385" s="403"/>
      <c r="AO385" s="403"/>
      <c r="AP385" s="403"/>
      <c r="AQ385" s="403"/>
      <c r="AR385" s="403"/>
      <c r="AS385" s="403"/>
      <c r="AT385" s="403"/>
      <c r="AU385" s="403"/>
      <c r="AV385" s="403"/>
      <c r="AW385" s="403"/>
      <c r="AX385" s="403"/>
      <c r="AY385" s="403"/>
      <c r="AZ385" s="403"/>
      <c r="BA385" s="367"/>
      <c r="BB385" s="365"/>
      <c r="BC385" s="365"/>
      <c r="BD385" s="365"/>
      <c r="BE385" s="365"/>
      <c r="BF385" s="365"/>
      <c r="BG385" s="365"/>
      <c r="BH385" s="365"/>
      <c r="BI385" s="365"/>
      <c r="BJ385" s="365"/>
      <c r="BK385" s="365"/>
      <c r="BL385" s="365"/>
      <c r="BM385" s="365"/>
      <c r="BN385" s="365"/>
      <c r="BO385" s="365"/>
      <c r="BP385" s="365"/>
      <c r="BQ385" s="365"/>
      <c r="BR385" s="365"/>
      <c r="BS385" s="365"/>
      <c r="BT385" s="365"/>
      <c r="BU385" s="365"/>
      <c r="BV385" s="365"/>
      <c r="BW385" s="365"/>
      <c r="BX385" s="365"/>
      <c r="BY385" s="367"/>
      <c r="BZ385" s="402"/>
      <c r="CA385" s="402"/>
      <c r="CB385" s="402"/>
      <c r="CC385" s="402"/>
      <c r="CD385" s="402"/>
      <c r="CE385" s="402"/>
      <c r="CF385" s="402"/>
      <c r="CG385" s="402"/>
      <c r="CH385" s="402"/>
      <c r="CI385" s="402"/>
      <c r="CJ385" s="402"/>
      <c r="CK385" s="402"/>
      <c r="CL385" s="402"/>
      <c r="CM385" s="402"/>
      <c r="CN385" s="402"/>
      <c r="CO385" s="402"/>
      <c r="CP385" s="402"/>
      <c r="CQ385" s="402"/>
      <c r="CR385" s="402"/>
      <c r="CS385" s="402"/>
      <c r="CT385" s="402"/>
      <c r="CU385" s="402"/>
      <c r="CV385" s="402"/>
      <c r="CW385" s="402"/>
      <c r="CX385" s="402"/>
      <c r="CY385" s="402"/>
      <c r="CZ385" s="402"/>
    </row>
    <row r="386" s="366" customFormat="true" ht="15" customHeight="true" x14ac:dyDescent="0.2">
      <c r="B386" s="368"/>
      <c r="AN386" s="403"/>
      <c r="AO386" s="403"/>
      <c r="AP386" s="403"/>
      <c r="AQ386" s="403"/>
      <c r="AR386" s="403"/>
      <c r="AS386" s="403"/>
      <c r="AT386" s="403"/>
      <c r="AU386" s="403"/>
      <c r="AV386" s="403"/>
      <c r="AW386" s="403"/>
      <c r="AX386" s="403"/>
      <c r="AY386" s="403"/>
      <c r="AZ386" s="403"/>
      <c r="BA386" s="367"/>
      <c r="BB386" s="365"/>
      <c r="BC386" s="365"/>
      <c r="BD386" s="365"/>
      <c r="BE386" s="365"/>
      <c r="BF386" s="365"/>
      <c r="BG386" s="365"/>
      <c r="BH386" s="365"/>
      <c r="BI386" s="365"/>
      <c r="BJ386" s="365"/>
      <c r="BK386" s="365"/>
      <c r="BL386" s="365"/>
      <c r="BM386" s="365"/>
      <c r="BN386" s="365"/>
      <c r="BO386" s="365"/>
      <c r="BP386" s="365"/>
      <c r="BQ386" s="365"/>
      <c r="BR386" s="365"/>
      <c r="BS386" s="365"/>
      <c r="BT386" s="365"/>
      <c r="BU386" s="365"/>
      <c r="BV386" s="365"/>
      <c r="BW386" s="365"/>
      <c r="BX386" s="365"/>
      <c r="BY386" s="367"/>
      <c r="BZ386" s="402"/>
      <c r="CA386" s="402"/>
      <c r="CB386" s="402"/>
      <c r="CC386" s="402"/>
      <c r="CD386" s="402"/>
      <c r="CE386" s="402"/>
      <c r="CF386" s="402"/>
      <c r="CG386" s="402"/>
      <c r="CH386" s="402"/>
      <c r="CI386" s="402"/>
      <c r="CJ386" s="402"/>
      <c r="CK386" s="402"/>
      <c r="CL386" s="402"/>
      <c r="CM386" s="402"/>
      <c r="CN386" s="402"/>
      <c r="CO386" s="402"/>
      <c r="CP386" s="402"/>
      <c r="CQ386" s="402"/>
      <c r="CR386" s="402"/>
      <c r="CS386" s="402"/>
      <c r="CT386" s="402"/>
      <c r="CU386" s="402"/>
      <c r="CV386" s="402"/>
      <c r="CW386" s="402"/>
      <c r="CX386" s="402"/>
      <c r="CY386" s="402"/>
      <c r="CZ386" s="402"/>
    </row>
    <row r="387" s="366" customFormat="true" ht="15" customHeight="true" x14ac:dyDescent="0.2">
      <c r="B387" s="368"/>
      <c r="AN387" s="403"/>
      <c r="AO387" s="403"/>
      <c r="AP387" s="403"/>
      <c r="AQ387" s="403"/>
      <c r="AR387" s="403"/>
      <c r="AS387" s="403"/>
      <c r="AT387" s="403"/>
      <c r="AU387" s="403"/>
      <c r="AV387" s="403"/>
      <c r="AW387" s="403"/>
      <c r="AX387" s="403"/>
      <c r="AY387" s="403"/>
      <c r="AZ387" s="403"/>
      <c r="BA387" s="367"/>
      <c r="BB387" s="365"/>
      <c r="BC387" s="365"/>
      <c r="BD387" s="365"/>
      <c r="BE387" s="365"/>
      <c r="BF387" s="365"/>
      <c r="BG387" s="365"/>
      <c r="BH387" s="365"/>
      <c r="BI387" s="365"/>
      <c r="BJ387" s="365"/>
      <c r="BK387" s="365"/>
      <c r="BL387" s="365"/>
      <c r="BM387" s="365"/>
      <c r="BN387" s="365"/>
      <c r="BO387" s="365"/>
      <c r="BP387" s="365"/>
      <c r="BQ387" s="365"/>
      <c r="BR387" s="365"/>
      <c r="BS387" s="365"/>
      <c r="BT387" s="365"/>
      <c r="BU387" s="365"/>
      <c r="BV387" s="365"/>
      <c r="BW387" s="365"/>
      <c r="BX387" s="365"/>
      <c r="BY387" s="367"/>
      <c r="BZ387" s="402"/>
      <c r="CA387" s="402"/>
      <c r="CB387" s="402"/>
      <c r="CC387" s="402"/>
      <c r="CD387" s="402"/>
      <c r="CE387" s="402"/>
      <c r="CF387" s="402"/>
      <c r="CG387" s="402"/>
      <c r="CH387" s="402"/>
      <c r="CI387" s="402"/>
      <c r="CJ387" s="402"/>
      <c r="CK387" s="402"/>
      <c r="CL387" s="402"/>
      <c r="CM387" s="402"/>
      <c r="CN387" s="402"/>
      <c r="CO387" s="402"/>
      <c r="CP387" s="402"/>
      <c r="CQ387" s="402"/>
      <c r="CR387" s="402"/>
      <c r="CS387" s="402"/>
      <c r="CT387" s="402"/>
      <c r="CU387" s="402"/>
      <c r="CV387" s="402"/>
      <c r="CW387" s="402"/>
      <c r="CX387" s="402"/>
      <c r="CY387" s="402"/>
      <c r="CZ387" s="402"/>
    </row>
    <row r="388" s="366" customFormat="true" ht="15" customHeight="true" x14ac:dyDescent="0.2">
      <c r="B388" s="368"/>
      <c r="AN388" s="403"/>
      <c r="AO388" s="403"/>
      <c r="AP388" s="403"/>
      <c r="AQ388" s="403"/>
      <c r="AR388" s="403"/>
      <c r="AS388" s="403"/>
      <c r="AT388" s="403"/>
      <c r="AU388" s="403"/>
      <c r="AV388" s="403"/>
      <c r="AW388" s="403"/>
      <c r="AX388" s="403"/>
      <c r="AY388" s="403"/>
      <c r="AZ388" s="403"/>
      <c r="BA388" s="367"/>
      <c r="BB388" s="365"/>
      <c r="BC388" s="365"/>
      <c r="BD388" s="365"/>
      <c r="BE388" s="365"/>
      <c r="BF388" s="365"/>
      <c r="BG388" s="365"/>
      <c r="BH388" s="365"/>
      <c r="BI388" s="365"/>
      <c r="BJ388" s="365"/>
      <c r="BK388" s="365"/>
      <c r="BL388" s="365"/>
      <c r="BM388" s="365"/>
      <c r="BN388" s="365"/>
      <c r="BO388" s="365"/>
      <c r="BP388" s="365"/>
      <c r="BQ388" s="365"/>
      <c r="BR388" s="365"/>
      <c r="BS388" s="365"/>
      <c r="BT388" s="365"/>
      <c r="BU388" s="365"/>
      <c r="BV388" s="365"/>
      <c r="BW388" s="365"/>
      <c r="BX388" s="365"/>
      <c r="BY388" s="367"/>
      <c r="BZ388" s="402"/>
      <c r="CA388" s="402"/>
      <c r="CB388" s="402"/>
      <c r="CC388" s="402"/>
      <c r="CD388" s="402"/>
      <c r="CE388" s="402"/>
      <c r="CF388" s="402"/>
      <c r="CG388" s="402"/>
      <c r="CH388" s="402"/>
      <c r="CI388" s="402"/>
      <c r="CJ388" s="402"/>
      <c r="CK388" s="402"/>
      <c r="CL388" s="402"/>
      <c r="CM388" s="402"/>
      <c r="CN388" s="402"/>
      <c r="CO388" s="402"/>
      <c r="CP388" s="402"/>
      <c r="CQ388" s="402"/>
      <c r="CR388" s="402"/>
      <c r="CS388" s="402"/>
      <c r="CT388" s="402"/>
      <c r="CU388" s="402"/>
      <c r="CV388" s="402"/>
      <c r="CW388" s="402"/>
      <c r="CX388" s="402"/>
      <c r="CY388" s="402"/>
      <c r="CZ388" s="402"/>
    </row>
    <row r="389" s="366" customFormat="true" ht="15" customHeight="true" x14ac:dyDescent="0.2">
      <c r="B389" s="368"/>
      <c r="AN389" s="403"/>
      <c r="AO389" s="403"/>
      <c r="AP389" s="403"/>
      <c r="AQ389" s="403"/>
      <c r="AR389" s="403"/>
      <c r="AS389" s="403"/>
      <c r="AT389" s="403"/>
      <c r="AU389" s="403"/>
      <c r="AV389" s="403"/>
      <c r="AW389" s="403"/>
      <c r="AX389" s="403"/>
      <c r="AY389" s="403"/>
      <c r="AZ389" s="403"/>
      <c r="BA389" s="367"/>
      <c r="BB389" s="365"/>
      <c r="BC389" s="365"/>
      <c r="BD389" s="365"/>
      <c r="BE389" s="365"/>
      <c r="BF389" s="365"/>
      <c r="BG389" s="365"/>
      <c r="BH389" s="365"/>
      <c r="BI389" s="365"/>
      <c r="BJ389" s="365"/>
      <c r="BK389" s="365"/>
      <c r="BL389" s="365"/>
      <c r="BM389" s="365"/>
      <c r="BN389" s="365"/>
      <c r="BO389" s="365"/>
      <c r="BP389" s="365"/>
      <c r="BQ389" s="365"/>
      <c r="BR389" s="365"/>
      <c r="BS389" s="365"/>
      <c r="BT389" s="365"/>
      <c r="BU389" s="365"/>
      <c r="BV389" s="365"/>
      <c r="BW389" s="365"/>
      <c r="BX389" s="365"/>
      <c r="BY389" s="367"/>
      <c r="BZ389" s="402"/>
      <c r="CA389" s="402"/>
      <c r="CB389" s="402"/>
      <c r="CC389" s="402"/>
      <c r="CD389" s="402"/>
      <c r="CE389" s="402"/>
      <c r="CF389" s="402"/>
      <c r="CG389" s="402"/>
      <c r="CH389" s="402"/>
      <c r="CI389" s="402"/>
      <c r="CJ389" s="402"/>
      <c r="CK389" s="402"/>
      <c r="CL389" s="402"/>
      <c r="CM389" s="402"/>
      <c r="CN389" s="402"/>
      <c r="CO389" s="402"/>
      <c r="CP389" s="402"/>
      <c r="CQ389" s="402"/>
      <c r="CR389" s="402"/>
      <c r="CS389" s="402"/>
      <c r="CT389" s="402"/>
      <c r="CU389" s="402"/>
      <c r="CV389" s="402"/>
      <c r="CW389" s="402"/>
      <c r="CX389" s="402"/>
      <c r="CY389" s="402"/>
      <c r="CZ389" s="402"/>
    </row>
    <row r="390" s="575" customFormat="true" ht="15" customHeight="true" x14ac:dyDescent="0.2">
      <c r="B390" s="594"/>
      <c r="AN390" s="403"/>
      <c r="AO390" s="403"/>
      <c r="AP390" s="403"/>
      <c r="AQ390" s="403"/>
      <c r="AR390" s="403"/>
      <c r="AS390" s="403"/>
      <c r="AT390" s="403"/>
      <c r="AU390" s="403"/>
      <c r="AV390" s="403"/>
      <c r="AW390" s="403"/>
      <c r="AX390" s="403"/>
      <c r="AY390" s="403"/>
      <c r="AZ390" s="403"/>
      <c r="BA390" s="367"/>
      <c r="BB390" s="365"/>
      <c r="BC390" s="365"/>
      <c r="BD390" s="365"/>
      <c r="BE390" s="365"/>
      <c r="BF390" s="365"/>
      <c r="BG390" s="365"/>
      <c r="BH390" s="365"/>
      <c r="BI390" s="365"/>
      <c r="BJ390" s="365"/>
      <c r="BK390" s="365"/>
      <c r="BL390" s="365"/>
      <c r="BM390" s="365"/>
      <c r="BN390" s="365"/>
      <c r="BO390" s="365"/>
      <c r="BP390" s="365"/>
      <c r="BQ390" s="365"/>
      <c r="BR390" s="365"/>
      <c r="BS390" s="365"/>
      <c r="BT390" s="365"/>
      <c r="BU390" s="365"/>
      <c r="BV390" s="365"/>
      <c r="BW390" s="365"/>
      <c r="BX390" s="365"/>
      <c r="BY390" s="367"/>
      <c r="BZ390" s="402"/>
      <c r="CA390" s="402"/>
      <c r="CB390" s="402"/>
      <c r="CC390" s="402"/>
      <c r="CD390" s="402"/>
      <c r="CE390" s="402"/>
      <c r="CF390" s="402"/>
      <c r="CG390" s="402"/>
      <c r="CH390" s="402"/>
      <c r="CI390" s="402"/>
      <c r="CJ390" s="402"/>
      <c r="CK390" s="402"/>
      <c r="CL390" s="402"/>
      <c r="CM390" s="402"/>
      <c r="CN390" s="402"/>
      <c r="CO390" s="402"/>
      <c r="CP390" s="402"/>
      <c r="CQ390" s="402"/>
      <c r="CR390" s="402"/>
      <c r="CS390" s="402"/>
      <c r="CT390" s="402"/>
      <c r="CU390" s="402"/>
      <c r="CV390" s="402"/>
      <c r="CW390" s="402"/>
      <c r="CX390" s="402"/>
      <c r="CY390" s="402"/>
      <c r="CZ390" s="402"/>
    </row>
    <row r="391" s="575" customFormat="true" ht="15" customHeight="true" x14ac:dyDescent="0.2">
      <c r="B391" s="594"/>
      <c r="AN391" s="403"/>
      <c r="AO391" s="403"/>
      <c r="AP391" s="403"/>
      <c r="AQ391" s="403"/>
      <c r="AR391" s="403"/>
      <c r="AS391" s="403"/>
      <c r="AT391" s="403"/>
      <c r="AU391" s="403"/>
      <c r="AV391" s="403"/>
      <c r="AW391" s="403"/>
      <c r="AX391" s="403"/>
      <c r="AY391" s="403"/>
      <c r="AZ391" s="403"/>
      <c r="BA391" s="367"/>
      <c r="BB391" s="365"/>
      <c r="BC391" s="365"/>
      <c r="BD391" s="365"/>
      <c r="BE391" s="365"/>
      <c r="BF391" s="365"/>
      <c r="BG391" s="365"/>
      <c r="BH391" s="365"/>
      <c r="BI391" s="365"/>
      <c r="BJ391" s="365"/>
      <c r="BK391" s="365"/>
      <c r="BL391" s="365"/>
      <c r="BM391" s="365"/>
      <c r="BN391" s="365"/>
      <c r="BO391" s="365"/>
      <c r="BP391" s="365"/>
      <c r="BQ391" s="365"/>
      <c r="BR391" s="365"/>
      <c r="BS391" s="365"/>
      <c r="BT391" s="365"/>
      <c r="BU391" s="365"/>
      <c r="BV391" s="365"/>
      <c r="BW391" s="365"/>
      <c r="BX391" s="365"/>
      <c r="BY391" s="367"/>
      <c r="BZ391" s="402"/>
      <c r="CA391" s="402"/>
      <c r="CB391" s="402"/>
      <c r="CC391" s="402"/>
      <c r="CD391" s="402"/>
      <c r="CE391" s="402"/>
      <c r="CF391" s="402"/>
      <c r="CG391" s="402"/>
      <c r="CH391" s="402"/>
      <c r="CI391" s="402"/>
      <c r="CJ391" s="402"/>
      <c r="CK391" s="402"/>
      <c r="CL391" s="402"/>
      <c r="CM391" s="402"/>
      <c r="CN391" s="402"/>
      <c r="CO391" s="402"/>
      <c r="CP391" s="402"/>
      <c r="CQ391" s="402"/>
      <c r="CR391" s="402"/>
      <c r="CS391" s="402"/>
      <c r="CT391" s="402"/>
      <c r="CU391" s="402"/>
      <c r="CV391" s="402"/>
      <c r="CW391" s="402"/>
      <c r="CX391" s="402"/>
      <c r="CY391" s="402"/>
      <c r="CZ391" s="402"/>
    </row>
    <row r="392" s="575" customFormat="true" ht="15" customHeight="true" x14ac:dyDescent="0.2">
      <c r="AN392" s="403"/>
      <c r="AO392" s="403"/>
      <c r="AP392" s="403"/>
      <c r="AQ392" s="403"/>
      <c r="AR392" s="403"/>
      <c r="AS392" s="403"/>
      <c r="AT392" s="403"/>
      <c r="AU392" s="403"/>
      <c r="AV392" s="403"/>
      <c r="AW392" s="403"/>
      <c r="AX392" s="403"/>
      <c r="AY392" s="403"/>
      <c r="AZ392" s="403"/>
      <c r="BA392" s="367"/>
      <c r="BB392" s="365"/>
      <c r="BC392" s="365"/>
      <c r="BD392" s="365"/>
      <c r="BE392" s="365"/>
      <c r="BF392" s="365"/>
      <c r="BG392" s="365"/>
      <c r="BH392" s="365"/>
      <c r="BI392" s="365"/>
      <c r="BJ392" s="365"/>
      <c r="BK392" s="365"/>
      <c r="BL392" s="365"/>
      <c r="BM392" s="365"/>
      <c r="BN392" s="365"/>
      <c r="BO392" s="365"/>
      <c r="BP392" s="365"/>
      <c r="BQ392" s="365"/>
      <c r="BR392" s="365"/>
      <c r="BS392" s="365"/>
      <c r="BT392" s="365"/>
      <c r="BU392" s="365"/>
      <c r="BV392" s="365"/>
      <c r="BW392" s="365"/>
      <c r="BX392" s="365"/>
      <c r="BY392" s="367"/>
      <c r="BZ392" s="402"/>
      <c r="CA392" s="402"/>
      <c r="CB392" s="402"/>
      <c r="CC392" s="402"/>
      <c r="CD392" s="402"/>
      <c r="CE392" s="402"/>
      <c r="CF392" s="402"/>
      <c r="CG392" s="402"/>
      <c r="CH392" s="402"/>
      <c r="CI392" s="402"/>
      <c r="CJ392" s="402"/>
      <c r="CK392" s="402"/>
      <c r="CL392" s="402"/>
      <c r="CM392" s="402"/>
      <c r="CN392" s="402"/>
      <c r="CO392" s="402"/>
      <c r="CP392" s="402"/>
      <c r="CQ392" s="402"/>
      <c r="CR392" s="402"/>
      <c r="CS392" s="402"/>
      <c r="CT392" s="402"/>
      <c r="CU392" s="402"/>
      <c r="CV392" s="402"/>
      <c r="CW392" s="402"/>
      <c r="CX392" s="402"/>
      <c r="CY392" s="402"/>
      <c r="CZ392" s="402"/>
    </row>
    <row r="393" s="575" customFormat="true" ht="15" customHeight="true" x14ac:dyDescent="0.2">
      <c r="AN393" s="403"/>
      <c r="AO393" s="403"/>
      <c r="AP393" s="403"/>
      <c r="AQ393" s="403"/>
      <c r="AR393" s="403"/>
      <c r="AS393" s="403"/>
      <c r="AT393" s="403"/>
      <c r="AU393" s="403"/>
      <c r="AV393" s="403"/>
      <c r="AW393" s="403"/>
      <c r="AX393" s="403"/>
      <c r="AY393" s="403"/>
      <c r="AZ393" s="403"/>
      <c r="BA393" s="367"/>
      <c r="BB393" s="365"/>
      <c r="BC393" s="365"/>
      <c r="BD393" s="365"/>
      <c r="BE393" s="365"/>
      <c r="BF393" s="365"/>
      <c r="BG393" s="365"/>
      <c r="BH393" s="365"/>
      <c r="BI393" s="365"/>
      <c r="BJ393" s="365"/>
      <c r="BK393" s="365"/>
      <c r="BL393" s="365"/>
      <c r="BM393" s="365"/>
      <c r="BN393" s="365"/>
      <c r="BO393" s="365"/>
      <c r="BP393" s="365"/>
      <c r="BQ393" s="365"/>
      <c r="BR393" s="365"/>
      <c r="BS393" s="365"/>
      <c r="BT393" s="365"/>
      <c r="BU393" s="365"/>
      <c r="BV393" s="365"/>
      <c r="BW393" s="365"/>
      <c r="BX393" s="365"/>
      <c r="BY393" s="367"/>
      <c r="BZ393" s="402"/>
      <c r="CA393" s="402"/>
      <c r="CB393" s="402"/>
      <c r="CC393" s="402"/>
      <c r="CD393" s="402"/>
      <c r="CE393" s="402"/>
      <c r="CF393" s="402"/>
      <c r="CG393" s="402"/>
      <c r="CH393" s="402"/>
      <c r="CI393" s="402"/>
      <c r="CJ393" s="402"/>
      <c r="CK393" s="402"/>
      <c r="CL393" s="402"/>
      <c r="CM393" s="402"/>
      <c r="CN393" s="402"/>
      <c r="CO393" s="402"/>
      <c r="CP393" s="402"/>
      <c r="CQ393" s="402"/>
      <c r="CR393" s="402"/>
      <c r="CS393" s="402"/>
      <c r="CT393" s="402"/>
      <c r="CU393" s="402"/>
      <c r="CV393" s="402"/>
      <c r="CW393" s="402"/>
      <c r="CX393" s="402"/>
      <c r="CY393" s="402"/>
      <c r="CZ393" s="402"/>
    </row>
    <row r="394" s="575" customFormat="true" ht="15" customHeight="true" x14ac:dyDescent="0.2">
      <c r="AN394" s="403"/>
      <c r="AO394" s="403"/>
      <c r="AP394" s="403"/>
      <c r="AQ394" s="403"/>
      <c r="AR394" s="403"/>
      <c r="AS394" s="403"/>
      <c r="AT394" s="403"/>
      <c r="AU394" s="403"/>
      <c r="AV394" s="403"/>
      <c r="AW394" s="403"/>
      <c r="AX394" s="403"/>
      <c r="AY394" s="403"/>
      <c r="AZ394" s="403"/>
      <c r="BA394" s="367"/>
      <c r="BB394" s="365"/>
      <c r="BC394" s="365"/>
      <c r="BD394" s="365"/>
      <c r="BE394" s="365"/>
      <c r="BF394" s="365"/>
      <c r="BG394" s="365"/>
      <c r="BH394" s="365"/>
      <c r="BI394" s="365"/>
      <c r="BJ394" s="365"/>
      <c r="BK394" s="365"/>
      <c r="BL394" s="365"/>
      <c r="BM394" s="365"/>
      <c r="BN394" s="365"/>
      <c r="BO394" s="365"/>
      <c r="BP394" s="365"/>
      <c r="BQ394" s="365"/>
      <c r="BR394" s="365"/>
      <c r="BS394" s="365"/>
      <c r="BT394" s="365"/>
      <c r="BU394" s="365"/>
      <c r="BV394" s="365"/>
      <c r="BW394" s="365"/>
      <c r="BX394" s="365"/>
      <c r="BY394" s="367"/>
      <c r="BZ394" s="402"/>
      <c r="CA394" s="402"/>
      <c r="CB394" s="402"/>
      <c r="CC394" s="402"/>
      <c r="CD394" s="402"/>
      <c r="CE394" s="402"/>
      <c r="CF394" s="402"/>
      <c r="CG394" s="402"/>
      <c r="CH394" s="402"/>
      <c r="CI394" s="402"/>
      <c r="CJ394" s="402"/>
      <c r="CK394" s="402"/>
      <c r="CL394" s="402"/>
      <c r="CM394" s="402"/>
      <c r="CN394" s="402"/>
      <c r="CO394" s="402"/>
      <c r="CP394" s="402"/>
      <c r="CQ394" s="402"/>
      <c r="CR394" s="402"/>
      <c r="CS394" s="402"/>
      <c r="CT394" s="402"/>
      <c r="CU394" s="402"/>
      <c r="CV394" s="402"/>
      <c r="CW394" s="402"/>
      <c r="CX394" s="402"/>
      <c r="CY394" s="402"/>
      <c r="CZ394" s="402"/>
    </row>
    <row r="395" s="575" customFormat="true" ht="15" customHeight="true" x14ac:dyDescent="0.2">
      <c r="AN395" s="403"/>
      <c r="AO395" s="403"/>
      <c r="AP395" s="403"/>
      <c r="AQ395" s="403"/>
      <c r="AR395" s="403"/>
      <c r="AS395" s="403"/>
      <c r="AT395" s="403"/>
      <c r="AU395" s="403"/>
      <c r="AV395" s="403"/>
      <c r="AW395" s="403"/>
      <c r="AX395" s="403"/>
      <c r="AY395" s="403"/>
      <c r="AZ395" s="403"/>
      <c r="BA395" s="367"/>
      <c r="BB395" s="365"/>
      <c r="BC395" s="365"/>
      <c r="BD395" s="365"/>
      <c r="BE395" s="365"/>
      <c r="BF395" s="365"/>
      <c r="BG395" s="365"/>
      <c r="BH395" s="365"/>
      <c r="BI395" s="365"/>
      <c r="BJ395" s="365"/>
      <c r="BK395" s="365"/>
      <c r="BL395" s="365"/>
      <c r="BM395" s="365"/>
      <c r="BN395" s="365"/>
      <c r="BO395" s="365"/>
      <c r="BP395" s="365"/>
      <c r="BQ395" s="365"/>
      <c r="BR395" s="365"/>
      <c r="BS395" s="365"/>
      <c r="BT395" s="365"/>
      <c r="BU395" s="365"/>
      <c r="BV395" s="365"/>
      <c r="BW395" s="365"/>
      <c r="BX395" s="365"/>
      <c r="BY395" s="367"/>
      <c r="BZ395" s="402"/>
      <c r="CA395" s="402"/>
      <c r="CB395" s="402"/>
      <c r="CC395" s="402"/>
      <c r="CD395" s="402"/>
      <c r="CE395" s="402"/>
      <c r="CF395" s="402"/>
      <c r="CG395" s="402"/>
      <c r="CH395" s="402"/>
      <c r="CI395" s="402"/>
      <c r="CJ395" s="402"/>
      <c r="CK395" s="402"/>
      <c r="CL395" s="402"/>
      <c r="CM395" s="402"/>
      <c r="CN395" s="402"/>
      <c r="CO395" s="402"/>
      <c r="CP395" s="402"/>
      <c r="CQ395" s="402"/>
      <c r="CR395" s="402"/>
      <c r="CS395" s="402"/>
      <c r="CT395" s="402"/>
      <c r="CU395" s="402"/>
      <c r="CV395" s="402"/>
      <c r="CW395" s="402"/>
      <c r="CX395" s="402"/>
      <c r="CY395" s="402"/>
      <c r="CZ395" s="402"/>
    </row>
    <row r="396" s="575" customFormat="true" ht="15" customHeight="true" x14ac:dyDescent="0.2">
      <c r="AN396" s="403"/>
      <c r="AO396" s="403"/>
      <c r="AP396" s="403"/>
      <c r="AQ396" s="403"/>
      <c r="AR396" s="403"/>
      <c r="AS396" s="403"/>
      <c r="AT396" s="403"/>
      <c r="AU396" s="403"/>
      <c r="AV396" s="403"/>
      <c r="AW396" s="403"/>
      <c r="AX396" s="403"/>
      <c r="AY396" s="403"/>
      <c r="AZ396" s="403"/>
      <c r="BA396" s="367"/>
      <c r="BB396" s="365"/>
      <c r="BC396" s="365"/>
      <c r="BD396" s="365"/>
      <c r="BE396" s="365"/>
      <c r="BF396" s="365"/>
      <c r="BG396" s="365"/>
      <c r="BH396" s="365"/>
      <c r="BI396" s="365"/>
      <c r="BJ396" s="365"/>
      <c r="BK396" s="365"/>
      <c r="BL396" s="365"/>
      <c r="BM396" s="365"/>
      <c r="BN396" s="365"/>
      <c r="BO396" s="365"/>
      <c r="BP396" s="365"/>
      <c r="BQ396" s="365"/>
      <c r="BR396" s="365"/>
      <c r="BS396" s="365"/>
      <c r="BT396" s="365"/>
      <c r="BU396" s="365"/>
      <c r="BV396" s="365"/>
      <c r="BW396" s="365"/>
      <c r="BX396" s="365"/>
      <c r="BY396" s="367"/>
      <c r="BZ396" s="402"/>
      <c r="CA396" s="402"/>
      <c r="CB396" s="402"/>
      <c r="CC396" s="402"/>
      <c r="CD396" s="402"/>
      <c r="CE396" s="402"/>
      <c r="CF396" s="402"/>
      <c r="CG396" s="402"/>
      <c r="CH396" s="402"/>
      <c r="CI396" s="402"/>
      <c r="CJ396" s="402"/>
      <c r="CK396" s="402"/>
      <c r="CL396" s="402"/>
      <c r="CM396" s="402"/>
      <c r="CN396" s="402"/>
      <c r="CO396" s="402"/>
      <c r="CP396" s="402"/>
      <c r="CQ396" s="402"/>
      <c r="CR396" s="402"/>
      <c r="CS396" s="402"/>
      <c r="CT396" s="402"/>
      <c r="CU396" s="402"/>
      <c r="CV396" s="402"/>
      <c r="CW396" s="402"/>
      <c r="CX396" s="402"/>
      <c r="CY396" s="402"/>
      <c r="CZ396" s="402"/>
    </row>
    <row r="397" s="575" customFormat="true" ht="15" customHeight="true" x14ac:dyDescent="0.2">
      <c r="AN397" s="403"/>
      <c r="AO397" s="403"/>
      <c r="AP397" s="403"/>
      <c r="AQ397" s="403"/>
      <c r="AR397" s="403"/>
      <c r="AS397" s="403"/>
      <c r="AT397" s="403"/>
      <c r="AU397" s="403"/>
      <c r="AV397" s="403"/>
      <c r="AW397" s="403"/>
      <c r="AX397" s="403"/>
      <c r="AY397" s="403"/>
      <c r="AZ397" s="403"/>
      <c r="BA397" s="367"/>
      <c r="BB397" s="365"/>
      <c r="BC397" s="365"/>
      <c r="BD397" s="365"/>
      <c r="BE397" s="365"/>
      <c r="BF397" s="365"/>
      <c r="BG397" s="365"/>
      <c r="BH397" s="365"/>
      <c r="BI397" s="365"/>
      <c r="BJ397" s="365"/>
      <c r="BK397" s="365"/>
      <c r="BL397" s="365"/>
      <c r="BM397" s="365"/>
      <c r="BN397" s="365"/>
      <c r="BO397" s="365"/>
      <c r="BP397" s="365"/>
      <c r="BQ397" s="365"/>
      <c r="BR397" s="365"/>
      <c r="BS397" s="365"/>
      <c r="BT397" s="365"/>
      <c r="BU397" s="365"/>
      <c r="BV397" s="365"/>
      <c r="BW397" s="365"/>
      <c r="BX397" s="365"/>
      <c r="BY397" s="367"/>
      <c r="BZ397" s="402"/>
      <c r="CA397" s="402"/>
      <c r="CB397" s="402"/>
      <c r="CC397" s="402"/>
      <c r="CD397" s="402"/>
      <c r="CE397" s="402"/>
      <c r="CF397" s="402"/>
      <c r="CG397" s="402"/>
      <c r="CH397" s="402"/>
      <c r="CI397" s="402"/>
      <c r="CJ397" s="402"/>
      <c r="CK397" s="402"/>
      <c r="CL397" s="402"/>
      <c r="CM397" s="402"/>
      <c r="CN397" s="402"/>
      <c r="CO397" s="402"/>
      <c r="CP397" s="402"/>
      <c r="CQ397" s="402"/>
      <c r="CR397" s="402"/>
      <c r="CS397" s="402"/>
      <c r="CT397" s="402"/>
      <c r="CU397" s="402"/>
      <c r="CV397" s="402"/>
      <c r="CW397" s="402"/>
      <c r="CX397" s="402"/>
      <c r="CY397" s="402"/>
      <c r="CZ397" s="402"/>
    </row>
    <row r="398" s="575" customFormat="true" ht="15" customHeight="true" x14ac:dyDescent="0.2">
      <c r="AN398" s="403"/>
      <c r="AO398" s="403"/>
      <c r="AP398" s="403"/>
      <c r="AQ398" s="403"/>
      <c r="AR398" s="403"/>
      <c r="AS398" s="403"/>
      <c r="AT398" s="403"/>
      <c r="AU398" s="403"/>
      <c r="AV398" s="403"/>
      <c r="AW398" s="403"/>
      <c r="AX398" s="403"/>
      <c r="AY398" s="403"/>
      <c r="AZ398" s="403"/>
      <c r="BA398" s="367"/>
      <c r="BB398" s="365"/>
      <c r="BC398" s="365"/>
      <c r="BD398" s="365"/>
      <c r="BE398" s="365"/>
      <c r="BF398" s="365"/>
      <c r="BG398" s="365"/>
      <c r="BH398" s="365"/>
      <c r="BI398" s="365"/>
      <c r="BJ398" s="365"/>
      <c r="BK398" s="365"/>
      <c r="BL398" s="365"/>
      <c r="BM398" s="365"/>
      <c r="BN398" s="365"/>
      <c r="BO398" s="365"/>
      <c r="BP398" s="365"/>
      <c r="BQ398" s="365"/>
      <c r="BR398" s="365"/>
      <c r="BS398" s="365"/>
      <c r="BT398" s="365"/>
      <c r="BU398" s="365"/>
      <c r="BV398" s="365"/>
      <c r="BW398" s="365"/>
      <c r="BX398" s="365"/>
      <c r="BY398" s="367"/>
      <c r="BZ398" s="402"/>
      <c r="CA398" s="402"/>
      <c r="CB398" s="402"/>
      <c r="CC398" s="402"/>
      <c r="CD398" s="402"/>
      <c r="CE398" s="402"/>
      <c r="CF398" s="402"/>
      <c r="CG398" s="402"/>
      <c r="CH398" s="402"/>
      <c r="CI398" s="402"/>
      <c r="CJ398" s="402"/>
      <c r="CK398" s="402"/>
      <c r="CL398" s="402"/>
      <c r="CM398" s="402"/>
      <c r="CN398" s="402"/>
      <c r="CO398" s="402"/>
      <c r="CP398" s="402"/>
      <c r="CQ398" s="402"/>
      <c r="CR398" s="402"/>
      <c r="CS398" s="402"/>
      <c r="CT398" s="402"/>
      <c r="CU398" s="402"/>
      <c r="CV398" s="402"/>
      <c r="CW398" s="402"/>
      <c r="CX398" s="402"/>
      <c r="CY398" s="402"/>
      <c r="CZ398" s="402"/>
    </row>
    <row r="399" s="587" customFormat="true" ht="15" customHeight="true" x14ac:dyDescent="0.25">
      <c r="A399" s="371"/>
      <c r="B399" s="371"/>
      <c r="C399" s="1073" t="s">
        <v>132</v>
      </c>
      <c r="D399" s="1074"/>
      <c r="E399" s="1074"/>
      <c r="F399" s="1074"/>
      <c r="G399" s="371"/>
      <c r="H399" s="1075" t="s">
        <v>133</v>
      </c>
      <c r="I399" s="1076"/>
      <c r="J399" s="1076"/>
      <c r="K399" s="1076"/>
      <c r="M399" s="1075" t="s">
        <v>134</v>
      </c>
      <c r="N399" s="1076"/>
      <c r="O399" s="1076"/>
      <c r="P399" s="1076"/>
      <c r="Z399" s="398"/>
      <c r="AA399" s="398"/>
      <c r="AB399" s="398"/>
      <c r="AC399" s="398"/>
      <c r="AD399" s="398"/>
      <c r="AE399" s="398"/>
      <c r="AF399" s="398"/>
      <c r="AG399" s="398"/>
      <c r="AH399" s="398"/>
      <c r="AI399" s="398"/>
      <c r="AJ399" s="398"/>
      <c r="AK399" s="398"/>
      <c r="AL399" s="398"/>
      <c r="AM399" s="398"/>
      <c r="AN399" s="398"/>
      <c r="AO399" s="398"/>
      <c r="AP399" s="398"/>
      <c r="AQ399" s="398"/>
      <c r="AR399" s="398"/>
      <c r="AS399" s="398"/>
      <c r="AT399" s="398"/>
      <c r="AU399" s="398"/>
      <c r="AV399" s="398"/>
      <c r="AW399" s="398"/>
      <c r="AX399" s="398"/>
      <c r="AY399" s="398"/>
      <c r="AZ399" s="398"/>
      <c r="BB399" s="371"/>
      <c r="BZ399" s="398"/>
      <c r="CA399" s="398"/>
      <c r="CB399" s="398"/>
      <c r="CC399" s="398"/>
      <c r="CD399" s="398"/>
      <c r="CE399" s="398"/>
      <c r="CF399" s="398"/>
      <c r="CG399" s="398"/>
      <c r="CH399" s="398"/>
      <c r="CI399" s="398"/>
      <c r="CJ399" s="398"/>
      <c r="CK399" s="398"/>
      <c r="CL399" s="398"/>
      <c r="CM399" s="398"/>
      <c r="CN399" s="398"/>
      <c r="CO399" s="398"/>
      <c r="CP399" s="398"/>
      <c r="CQ399" s="398"/>
      <c r="CR399" s="398"/>
      <c r="CS399" s="398"/>
      <c r="CT399" s="398"/>
      <c r="CU399" s="398"/>
      <c r="CV399" s="398"/>
      <c r="CW399" s="398"/>
      <c r="CX399" s="398"/>
      <c r="CY399" s="398"/>
      <c r="CZ399" s="398"/>
    </row>
    <row r="400" s="405" customFormat="true" ht="24" customHeight="true" x14ac:dyDescent="0.2">
      <c r="C400" s="1089" t="s">
        <v>207</v>
      </c>
      <c r="D400" s="960"/>
      <c r="E400" s="960"/>
      <c r="H400" s="1089" t="s">
        <v>207</v>
      </c>
      <c r="I400" s="960"/>
      <c r="J400" s="960"/>
      <c r="M400" s="1089" t="s">
        <v>207</v>
      </c>
      <c r="N400" s="960"/>
      <c r="O400" s="960"/>
      <c r="AN400" s="398"/>
      <c r="AO400" s="398"/>
      <c r="AP400" s="398"/>
      <c r="AQ400" s="398"/>
      <c r="AR400" s="398"/>
      <c r="AS400" s="398"/>
      <c r="AT400" s="398"/>
      <c r="AU400" s="398"/>
      <c r="AV400" s="398"/>
      <c r="AW400" s="398"/>
      <c r="AX400" s="398"/>
      <c r="AY400" s="398"/>
      <c r="AZ400" s="398"/>
      <c r="BA400" s="587"/>
      <c r="BB400" s="371"/>
      <c r="BC400" s="587"/>
      <c r="BD400" s="587"/>
      <c r="BE400" s="587"/>
      <c r="BF400" s="587"/>
      <c r="BG400" s="587"/>
      <c r="BH400" s="587"/>
      <c r="BI400" s="587"/>
      <c r="BJ400" s="587"/>
      <c r="BK400" s="587"/>
      <c r="BL400" s="587"/>
      <c r="BM400" s="587"/>
      <c r="BN400" s="587"/>
      <c r="BO400" s="587"/>
      <c r="BP400" s="587"/>
      <c r="BQ400" s="587"/>
      <c r="BR400" s="587"/>
      <c r="BS400" s="587"/>
      <c r="BT400" s="587"/>
      <c r="BU400" s="587"/>
      <c r="BV400" s="587"/>
      <c r="BW400" s="587"/>
      <c r="BX400" s="587"/>
      <c r="BY400" s="587"/>
      <c r="BZ400" s="398"/>
      <c r="CA400" s="398"/>
      <c r="CB400" s="398"/>
      <c r="CC400" s="398"/>
      <c r="CD400" s="398"/>
      <c r="CE400" s="398"/>
      <c r="CF400" s="398"/>
      <c r="CG400" s="398"/>
      <c r="CH400" s="398"/>
      <c r="CI400" s="398"/>
      <c r="CJ400" s="398"/>
      <c r="CK400" s="398"/>
      <c r="CL400" s="398"/>
      <c r="CM400" s="398"/>
      <c r="CN400" s="398"/>
      <c r="CO400" s="398"/>
      <c r="CP400" s="398"/>
      <c r="CQ400" s="398"/>
      <c r="CR400" s="398"/>
      <c r="CS400" s="398"/>
      <c r="CT400" s="398"/>
      <c r="CU400" s="398"/>
      <c r="CV400" s="398"/>
      <c r="CW400" s="398"/>
      <c r="CX400" s="398"/>
      <c r="CY400" s="398"/>
      <c r="CZ400" s="398"/>
    </row>
    <row r="401" s="405" customFormat="true" ht="25.15" customHeight="true" x14ac:dyDescent="0.2">
      <c r="C401" s="1077"/>
      <c r="D401" s="960"/>
      <c r="E401" s="622" t="s">
        <v>208</v>
      </c>
      <c r="H401" s="1077"/>
      <c r="I401" s="960"/>
      <c r="J401" s="623" t="s">
        <v>208</v>
      </c>
      <c r="M401" s="1077"/>
      <c r="N401" s="960"/>
      <c r="O401" s="624" t="s">
        <v>208</v>
      </c>
      <c r="AN401" s="398"/>
      <c r="AO401" s="398"/>
      <c r="AP401" s="398"/>
      <c r="AQ401" s="398"/>
      <c r="AR401" s="398"/>
      <c r="AS401" s="398"/>
      <c r="AT401" s="398"/>
      <c r="AU401" s="398"/>
      <c r="AV401" s="398"/>
      <c r="AW401" s="398"/>
      <c r="AX401" s="398"/>
      <c r="AY401" s="398"/>
      <c r="AZ401" s="398"/>
      <c r="BA401" s="587"/>
      <c r="BB401" s="371"/>
      <c r="BC401" s="587"/>
      <c r="BD401" s="587"/>
      <c r="BE401" s="587"/>
      <c r="BF401" s="587"/>
      <c r="BG401" s="587"/>
      <c r="BH401" s="587"/>
      <c r="BI401" s="587"/>
      <c r="BJ401" s="587"/>
      <c r="BK401" s="587"/>
      <c r="BL401" s="587"/>
      <c r="BM401" s="587"/>
      <c r="BN401" s="587"/>
      <c r="BO401" s="587"/>
      <c r="BP401" s="587"/>
      <c r="BQ401" s="587"/>
      <c r="BR401" s="587"/>
      <c r="BS401" s="587"/>
      <c r="BT401" s="587"/>
      <c r="BU401" s="587"/>
      <c r="BV401" s="587"/>
      <c r="BW401" s="587"/>
      <c r="BX401" s="587"/>
      <c r="BY401" s="587"/>
      <c r="BZ401" s="398"/>
      <c r="CA401" s="398"/>
      <c r="CB401" s="398"/>
      <c r="CC401" s="398"/>
      <c r="CD401" s="398"/>
      <c r="CE401" s="398"/>
      <c r="CF401" s="398"/>
      <c r="CG401" s="398"/>
      <c r="CH401" s="398"/>
      <c r="CI401" s="398"/>
      <c r="CJ401" s="398"/>
      <c r="CK401" s="398"/>
      <c r="CL401" s="398"/>
      <c r="CM401" s="398"/>
      <c r="CN401" s="398"/>
      <c r="CO401" s="398"/>
      <c r="CP401" s="398"/>
      <c r="CQ401" s="398"/>
      <c r="CR401" s="398"/>
      <c r="CS401" s="398"/>
      <c r="CT401" s="398"/>
      <c r="CU401" s="398"/>
      <c r="CV401" s="398"/>
      <c r="CW401" s="398"/>
      <c r="CX401" s="398"/>
      <c r="CY401" s="398"/>
      <c r="CZ401" s="398"/>
    </row>
    <row r="402" s="405" customFormat="true" ht="25.15" customHeight="true" x14ac:dyDescent="0.2">
      <c r="B402" s="1084" t="s">
        <v>139</v>
      </c>
      <c r="C402" s="960"/>
      <c r="D402" s="960"/>
      <c r="E402" s="625" t="s">
        <v>209</v>
      </c>
      <c r="H402" s="960"/>
      <c r="I402" s="960"/>
      <c r="J402" s="626" t="s">
        <v>209</v>
      </c>
      <c r="M402" s="960"/>
      <c r="N402" s="960"/>
      <c r="O402" s="627" t="s">
        <v>209</v>
      </c>
      <c r="AN402" s="398"/>
      <c r="AO402" s="398"/>
      <c r="AP402" s="398"/>
      <c r="AQ402" s="398"/>
      <c r="AR402" s="398"/>
      <c r="AS402" s="398"/>
      <c r="AT402" s="398"/>
      <c r="AU402" s="398"/>
      <c r="AV402" s="398"/>
      <c r="AW402" s="398"/>
      <c r="AX402" s="398"/>
      <c r="AY402" s="398"/>
      <c r="AZ402" s="398"/>
      <c r="BA402" s="587"/>
      <c r="BB402" s="371"/>
      <c r="BC402" s="587"/>
      <c r="BD402" s="587"/>
      <c r="BE402" s="587"/>
      <c r="BF402" s="587"/>
      <c r="BG402" s="587"/>
      <c r="BH402" s="587"/>
      <c r="BI402" s="587"/>
      <c r="BJ402" s="587"/>
      <c r="BK402" s="587"/>
      <c r="BL402" s="587"/>
      <c r="BM402" s="587"/>
      <c r="BN402" s="587"/>
      <c r="BO402" s="587"/>
      <c r="BP402" s="587"/>
      <c r="BQ402" s="587"/>
      <c r="BR402" s="587"/>
      <c r="BS402" s="587"/>
      <c r="BT402" s="587"/>
      <c r="BU402" s="587"/>
      <c r="BV402" s="587"/>
      <c r="BW402" s="587"/>
      <c r="BX402" s="587"/>
      <c r="BY402" s="587"/>
      <c r="BZ402" s="398"/>
      <c r="CA402" s="398"/>
      <c r="CB402" s="398"/>
      <c r="CC402" s="398"/>
      <c r="CD402" s="398"/>
      <c r="CE402" s="398"/>
      <c r="CF402" s="398"/>
      <c r="CG402" s="398"/>
      <c r="CH402" s="398"/>
      <c r="CI402" s="398"/>
      <c r="CJ402" s="398"/>
      <c r="CK402" s="398"/>
      <c r="CL402" s="398"/>
      <c r="CM402" s="398"/>
      <c r="CN402" s="398"/>
      <c r="CO402" s="398"/>
      <c r="CP402" s="398"/>
      <c r="CQ402" s="398"/>
      <c r="CR402" s="398"/>
      <c r="CS402" s="398"/>
      <c r="CT402" s="398"/>
      <c r="CU402" s="398"/>
      <c r="CV402" s="398"/>
      <c r="CW402" s="398"/>
      <c r="CX402" s="398"/>
      <c r="CY402" s="398"/>
      <c r="CZ402" s="398"/>
    </row>
    <row r="403" s="405" customFormat="true" ht="25.15" customHeight="true" x14ac:dyDescent="0.2">
      <c r="B403" s="960"/>
      <c r="C403" s="1090" t="s">
        <v>210</v>
      </c>
      <c r="D403" s="1072"/>
      <c r="E403" s="786">
        <v>0.82610818846233414</v>
      </c>
      <c r="F403" s="697"/>
      <c r="G403" s="697"/>
      <c r="H403" s="1090" t="s">
        <v>210</v>
      </c>
      <c r="I403" s="1072"/>
      <c r="J403" s="787">
        <v>0.75076197431003866</v>
      </c>
      <c r="K403" s="697"/>
      <c r="L403" s="697"/>
      <c r="M403" s="1090" t="s">
        <v>211</v>
      </c>
      <c r="N403" s="1072"/>
      <c r="O403" s="788">
        <v>0.79924977325131885</v>
      </c>
      <c r="P403" s="697"/>
      <c r="Q403" s="697"/>
      <c r="AN403" s="398"/>
      <c r="AO403" s="398"/>
      <c r="AP403" s="398"/>
      <c r="AQ403" s="398"/>
      <c r="AR403" s="398"/>
      <c r="AS403" s="398"/>
      <c r="AT403" s="398"/>
      <c r="AU403" s="398"/>
      <c r="AV403" s="398"/>
      <c r="AW403" s="398"/>
      <c r="AX403" s="398"/>
      <c r="AY403" s="398"/>
      <c r="AZ403" s="398"/>
      <c r="BA403" s="400"/>
      <c r="BB403" s="477"/>
      <c r="BC403" s="400"/>
      <c r="BD403" s="400"/>
      <c r="BE403" s="400"/>
      <c r="BF403" s="400"/>
      <c r="BG403" s="400"/>
      <c r="BH403" s="400"/>
      <c r="BI403" s="400"/>
      <c r="BJ403" s="400"/>
      <c r="BK403" s="400"/>
      <c r="BL403" s="400"/>
      <c r="BM403" s="400"/>
      <c r="BN403" s="400"/>
      <c r="BO403" s="400"/>
      <c r="BP403" s="400"/>
      <c r="BQ403" s="400"/>
      <c r="BR403" s="400"/>
      <c r="BS403" s="400"/>
      <c r="BT403" s="400"/>
      <c r="BU403" s="400"/>
      <c r="BV403" s="400"/>
      <c r="BW403" s="400"/>
      <c r="BX403" s="400"/>
      <c r="BY403" s="400"/>
      <c r="BZ403" s="401"/>
      <c r="CA403" s="401"/>
      <c r="CB403" s="401"/>
      <c r="CC403" s="401"/>
      <c r="CD403" s="401"/>
      <c r="CE403" s="401"/>
      <c r="CF403" s="401"/>
      <c r="CG403" s="401"/>
      <c r="CH403" s="401"/>
      <c r="CI403" s="401"/>
      <c r="CJ403" s="401"/>
      <c r="CK403" s="401"/>
      <c r="CL403" s="401"/>
      <c r="CM403" s="401"/>
      <c r="CN403" s="401"/>
      <c r="CO403" s="401"/>
      <c r="CP403" s="401"/>
      <c r="CQ403" s="401"/>
      <c r="CR403" s="401"/>
      <c r="CS403" s="401"/>
      <c r="CT403" s="401"/>
      <c r="CU403" s="401"/>
      <c r="CV403" s="401"/>
      <c r="CW403" s="401"/>
      <c r="CX403" s="401"/>
      <c r="CY403" s="401"/>
      <c r="CZ403" s="401"/>
    </row>
    <row r="404" s="405" customFormat="true" ht="25.15" customHeight="true" x14ac:dyDescent="0.2">
      <c r="B404" s="960"/>
      <c r="C404" s="1090" t="s">
        <v>211</v>
      </c>
      <c r="D404" s="1072"/>
      <c r="E404" s="789">
        <v>0.82177612365433073</v>
      </c>
      <c r="F404" s="697"/>
      <c r="G404" s="697"/>
      <c r="H404" s="1090" t="s">
        <v>211</v>
      </c>
      <c r="I404" s="1072"/>
      <c r="J404" s="790">
        <v>0.74746277324040478</v>
      </c>
      <c r="K404" s="697"/>
      <c r="L404" s="697"/>
      <c r="M404" s="1090" t="s">
        <v>210</v>
      </c>
      <c r="N404" s="1072"/>
      <c r="O404" s="791">
        <v>0.7763506820883942</v>
      </c>
      <c r="P404" s="697"/>
      <c r="Q404" s="697"/>
      <c r="AN404" s="398"/>
      <c r="AO404" s="398"/>
      <c r="AP404" s="398"/>
      <c r="AQ404" s="398"/>
      <c r="AR404" s="398"/>
      <c r="AS404" s="398"/>
      <c r="AT404" s="398"/>
      <c r="AU404" s="398"/>
      <c r="AV404" s="398"/>
      <c r="AW404" s="398"/>
      <c r="AX404" s="398"/>
      <c r="AY404" s="398"/>
      <c r="AZ404" s="398"/>
      <c r="BA404" s="400"/>
      <c r="BB404" s="477"/>
      <c r="BC404" s="400"/>
      <c r="BD404" s="400"/>
      <c r="BE404" s="400"/>
      <c r="BF404" s="400"/>
      <c r="BG404" s="400"/>
      <c r="BH404" s="400"/>
      <c r="BI404" s="400"/>
      <c r="BJ404" s="400"/>
      <c r="BK404" s="400"/>
      <c r="BL404" s="400"/>
      <c r="BM404" s="400"/>
      <c r="BN404" s="400"/>
      <c r="BO404" s="400"/>
      <c r="BP404" s="400"/>
      <c r="BQ404" s="400"/>
      <c r="BR404" s="400"/>
      <c r="BS404" s="400"/>
      <c r="BT404" s="400"/>
      <c r="BU404" s="400"/>
      <c r="BV404" s="400"/>
      <c r="BW404" s="400"/>
      <c r="BX404" s="400"/>
      <c r="BY404" s="400"/>
      <c r="BZ404" s="401"/>
      <c r="CA404" s="401"/>
      <c r="CB404" s="401"/>
      <c r="CC404" s="401"/>
      <c r="CD404" s="401"/>
      <c r="CE404" s="401"/>
      <c r="CF404" s="401"/>
      <c r="CG404" s="401"/>
      <c r="CH404" s="401"/>
      <c r="CI404" s="401"/>
      <c r="CJ404" s="401"/>
      <c r="CK404" s="401"/>
      <c r="CL404" s="401"/>
      <c r="CM404" s="401"/>
      <c r="CN404" s="401"/>
      <c r="CO404" s="401"/>
      <c r="CP404" s="401"/>
      <c r="CQ404" s="401"/>
      <c r="CR404" s="401"/>
      <c r="CS404" s="401"/>
      <c r="CT404" s="401"/>
      <c r="CU404" s="401"/>
      <c r="CV404" s="401"/>
      <c r="CW404" s="401"/>
      <c r="CX404" s="401"/>
      <c r="CY404" s="401"/>
      <c r="CZ404" s="401"/>
    </row>
    <row r="405" s="405" customFormat="true" ht="25.15" customHeight="true" x14ac:dyDescent="0.2">
      <c r="B405" s="960"/>
      <c r="C405" s="1090" t="s">
        <v>375</v>
      </c>
      <c r="D405" s="1072"/>
      <c r="E405" s="789">
        <v>0.76002223546378389</v>
      </c>
      <c r="F405" s="697"/>
      <c r="G405" s="697"/>
      <c r="H405" s="1090" t="s">
        <v>376</v>
      </c>
      <c r="I405" s="1072"/>
      <c r="J405" s="790">
        <v>0.63741938212347282</v>
      </c>
      <c r="K405" s="697"/>
      <c r="L405" s="697"/>
      <c r="M405" s="1090" t="s">
        <v>375</v>
      </c>
      <c r="N405" s="1072"/>
      <c r="O405" s="791">
        <v>0.70901265665644542</v>
      </c>
      <c r="P405" s="697"/>
      <c r="Q405" s="697"/>
      <c r="AN405" s="398"/>
      <c r="AO405" s="398"/>
      <c r="AP405" s="398"/>
      <c r="AQ405" s="398"/>
      <c r="AR405" s="398"/>
      <c r="AS405" s="398"/>
      <c r="AT405" s="398"/>
      <c r="AU405" s="398"/>
      <c r="AV405" s="398"/>
      <c r="AW405" s="398"/>
      <c r="AX405" s="398"/>
      <c r="AY405" s="398"/>
      <c r="AZ405" s="398"/>
      <c r="BA405" s="400"/>
      <c r="BB405" s="477"/>
      <c r="BC405" s="400"/>
      <c r="BD405" s="400"/>
      <c r="BE405" s="400"/>
      <c r="BF405" s="400"/>
      <c r="BG405" s="400"/>
      <c r="BH405" s="400"/>
      <c r="BI405" s="400"/>
      <c r="BJ405" s="400"/>
      <c r="BK405" s="400"/>
      <c r="BL405" s="400"/>
      <c r="BM405" s="400"/>
      <c r="BN405" s="400"/>
      <c r="BO405" s="400"/>
      <c r="BP405" s="400"/>
      <c r="BQ405" s="400"/>
      <c r="BR405" s="400"/>
      <c r="BS405" s="400"/>
      <c r="BT405" s="400"/>
      <c r="BU405" s="400"/>
      <c r="BV405" s="400"/>
      <c r="BW405" s="400"/>
      <c r="BX405" s="400"/>
      <c r="BY405" s="400"/>
      <c r="BZ405" s="401"/>
      <c r="CA405" s="401"/>
      <c r="CB405" s="401"/>
      <c r="CC405" s="401"/>
      <c r="CD405" s="401"/>
      <c r="CE405" s="401"/>
      <c r="CF405" s="401"/>
      <c r="CG405" s="401"/>
      <c r="CH405" s="401"/>
      <c r="CI405" s="401"/>
      <c r="CJ405" s="401"/>
      <c r="CK405" s="401"/>
      <c r="CL405" s="401"/>
      <c r="CM405" s="401"/>
      <c r="CN405" s="401"/>
      <c r="CO405" s="401"/>
      <c r="CP405" s="401"/>
      <c r="CQ405" s="401"/>
      <c r="CR405" s="401"/>
      <c r="CS405" s="401"/>
      <c r="CT405" s="401"/>
      <c r="CU405" s="401"/>
      <c r="CV405" s="401"/>
      <c r="CW405" s="401"/>
      <c r="CX405" s="401"/>
      <c r="CY405" s="401"/>
      <c r="CZ405" s="401"/>
    </row>
    <row r="406" s="405" customFormat="true" ht="25.15" customHeight="true" x14ac:dyDescent="0.2">
      <c r="B406" s="960"/>
      <c r="C406" s="1090" t="s">
        <v>376</v>
      </c>
      <c r="D406" s="1072"/>
      <c r="E406" s="789">
        <v>0.75694385716534351</v>
      </c>
      <c r="F406" s="697"/>
      <c r="G406" s="697"/>
      <c r="H406" s="1090" t="s">
        <v>377</v>
      </c>
      <c r="I406" s="1072"/>
      <c r="J406" s="790">
        <v>-0.62889883692155968</v>
      </c>
      <c r="K406" s="697"/>
      <c r="L406" s="697"/>
      <c r="M406" s="1090" t="s">
        <v>376</v>
      </c>
      <c r="N406" s="1072"/>
      <c r="O406" s="791">
        <v>0.68098432075285442</v>
      </c>
      <c r="P406" s="697"/>
      <c r="Q406" s="697"/>
      <c r="AN406" s="398"/>
      <c r="AO406" s="398"/>
      <c r="AP406" s="398"/>
      <c r="AQ406" s="398"/>
      <c r="AR406" s="398"/>
      <c r="AS406" s="398"/>
      <c r="AT406" s="398"/>
      <c r="AU406" s="398"/>
      <c r="AV406" s="398"/>
      <c r="AW406" s="398"/>
      <c r="AX406" s="398"/>
      <c r="AY406" s="398"/>
      <c r="AZ406" s="398"/>
      <c r="BA406" s="400"/>
      <c r="BB406" s="477"/>
      <c r="BC406" s="400"/>
      <c r="BD406" s="400"/>
      <c r="BE406" s="400"/>
      <c r="BF406" s="400"/>
      <c r="BG406" s="400"/>
      <c r="BH406" s="400"/>
      <c r="BI406" s="400"/>
      <c r="BJ406" s="400"/>
      <c r="BK406" s="400"/>
      <c r="BL406" s="400"/>
      <c r="BM406" s="400"/>
      <c r="BN406" s="400"/>
      <c r="BO406" s="400"/>
      <c r="BP406" s="400"/>
      <c r="BQ406" s="400"/>
      <c r="BR406" s="400"/>
      <c r="BS406" s="400"/>
      <c r="BT406" s="400"/>
      <c r="BU406" s="400"/>
      <c r="BV406" s="400"/>
      <c r="BW406" s="400"/>
      <c r="BX406" s="400"/>
      <c r="BY406" s="400"/>
      <c r="BZ406" s="401"/>
      <c r="CA406" s="401"/>
      <c r="CB406" s="401"/>
      <c r="CC406" s="401"/>
      <c r="CD406" s="401"/>
      <c r="CE406" s="401"/>
      <c r="CF406" s="401"/>
      <c r="CG406" s="401"/>
      <c r="CH406" s="401"/>
      <c r="CI406" s="401"/>
      <c r="CJ406" s="401"/>
      <c r="CK406" s="401"/>
      <c r="CL406" s="401"/>
      <c r="CM406" s="401"/>
      <c r="CN406" s="401"/>
      <c r="CO406" s="401"/>
      <c r="CP406" s="401"/>
      <c r="CQ406" s="401"/>
      <c r="CR406" s="401"/>
      <c r="CS406" s="401"/>
      <c r="CT406" s="401"/>
      <c r="CU406" s="401"/>
      <c r="CV406" s="401"/>
      <c r="CW406" s="401"/>
      <c r="CX406" s="401"/>
      <c r="CY406" s="401"/>
      <c r="CZ406" s="401"/>
    </row>
    <row r="407" s="405" customFormat="true" ht="25.15" customHeight="true" x14ac:dyDescent="0.2">
      <c r="B407" s="960"/>
      <c r="C407" s="1090" t="s">
        <v>377</v>
      </c>
      <c r="D407" s="1072"/>
      <c r="E407" s="789">
        <v>-0.74147918341520591</v>
      </c>
      <c r="F407" s="697"/>
      <c r="G407" s="697"/>
      <c r="H407" s="1090" t="s">
        <v>378</v>
      </c>
      <c r="I407" s="1072"/>
      <c r="J407" s="790">
        <v>0.56378776911202311</v>
      </c>
      <c r="K407" s="697"/>
      <c r="L407" s="697"/>
      <c r="M407" s="1090" t="s">
        <v>377</v>
      </c>
      <c r="N407" s="1072"/>
      <c r="O407" s="791">
        <v>-0.63767023854577753</v>
      </c>
      <c r="P407" s="697"/>
      <c r="Q407" s="697"/>
      <c r="AN407" s="398"/>
      <c r="AO407" s="398"/>
      <c r="AP407" s="398"/>
      <c r="AQ407" s="398"/>
      <c r="AR407" s="398"/>
      <c r="AS407" s="398"/>
      <c r="AT407" s="398"/>
      <c r="AU407" s="398"/>
      <c r="AV407" s="398"/>
      <c r="AW407" s="398"/>
      <c r="AX407" s="398"/>
      <c r="AY407" s="398"/>
      <c r="AZ407" s="398"/>
      <c r="BA407" s="400"/>
      <c r="BB407" s="477"/>
      <c r="BC407" s="400"/>
      <c r="BD407" s="400"/>
      <c r="BE407" s="400"/>
      <c r="BF407" s="400"/>
      <c r="BG407" s="400"/>
      <c r="BH407" s="400"/>
      <c r="BI407" s="400"/>
      <c r="BJ407" s="400"/>
      <c r="BK407" s="400"/>
      <c r="BL407" s="400"/>
      <c r="BM407" s="400"/>
      <c r="BN407" s="400"/>
      <c r="BO407" s="400"/>
      <c r="BP407" s="400"/>
      <c r="BQ407" s="400"/>
      <c r="BR407" s="400"/>
      <c r="BS407" s="400"/>
      <c r="BT407" s="400"/>
      <c r="BU407" s="400"/>
      <c r="BV407" s="400"/>
      <c r="BW407" s="400"/>
      <c r="BX407" s="400"/>
      <c r="BY407" s="400"/>
      <c r="BZ407" s="401"/>
      <c r="CA407" s="401"/>
      <c r="CB407" s="401"/>
      <c r="CC407" s="401"/>
      <c r="CD407" s="401"/>
      <c r="CE407" s="401"/>
      <c r="CF407" s="401"/>
      <c r="CG407" s="401"/>
      <c r="CH407" s="401"/>
      <c r="CI407" s="401"/>
      <c r="CJ407" s="401"/>
      <c r="CK407" s="401"/>
      <c r="CL407" s="401"/>
      <c r="CM407" s="401"/>
      <c r="CN407" s="401"/>
      <c r="CO407" s="401"/>
      <c r="CP407" s="401"/>
      <c r="CQ407" s="401"/>
      <c r="CR407" s="401"/>
      <c r="CS407" s="401"/>
      <c r="CT407" s="401"/>
      <c r="CU407" s="401"/>
      <c r="CV407" s="401"/>
      <c r="CW407" s="401"/>
      <c r="CX407" s="401"/>
      <c r="CY407" s="401"/>
      <c r="CZ407" s="401"/>
    </row>
    <row r="408" s="405" customFormat="true" ht="25.15" customHeight="true" x14ac:dyDescent="0.2">
      <c r="B408" s="960"/>
      <c r="C408" s="1090" t="s">
        <v>379</v>
      </c>
      <c r="D408" s="1072"/>
      <c r="E408" s="789">
        <v>0.66150887690459137</v>
      </c>
      <c r="F408" s="697"/>
      <c r="G408" s="697"/>
      <c r="H408" s="1090" t="s">
        <v>375</v>
      </c>
      <c r="I408" s="1072"/>
      <c r="J408" s="790">
        <v>0.54955401416914906</v>
      </c>
      <c r="K408" s="697"/>
      <c r="L408" s="697"/>
      <c r="M408" s="1090" t="s">
        <v>379</v>
      </c>
      <c r="N408" s="1072"/>
      <c r="O408" s="791">
        <v>0.6376069992508262</v>
      </c>
      <c r="P408" s="697"/>
      <c r="Q408" s="697"/>
      <c r="AN408" s="398"/>
      <c r="AO408" s="398"/>
      <c r="AP408" s="398"/>
      <c r="AQ408" s="398"/>
      <c r="AR408" s="398"/>
      <c r="AS408" s="398"/>
      <c r="AT408" s="398"/>
      <c r="AU408" s="398"/>
      <c r="AV408" s="398"/>
      <c r="AW408" s="398"/>
      <c r="AX408" s="398"/>
      <c r="AY408" s="398"/>
      <c r="AZ408" s="398"/>
      <c r="BA408" s="400"/>
      <c r="BB408" s="477"/>
      <c r="BC408" s="400"/>
      <c r="BD408" s="400"/>
      <c r="BE408" s="400"/>
      <c r="BF408" s="400"/>
      <c r="BG408" s="400"/>
      <c r="BH408" s="400"/>
      <c r="BI408" s="400"/>
      <c r="BJ408" s="400"/>
      <c r="BK408" s="400"/>
      <c r="BL408" s="400"/>
      <c r="BM408" s="400"/>
      <c r="BN408" s="400"/>
      <c r="BO408" s="400"/>
      <c r="BP408" s="400"/>
      <c r="BQ408" s="400"/>
      <c r="BR408" s="400"/>
      <c r="BS408" s="400"/>
      <c r="BT408" s="400"/>
      <c r="BU408" s="400"/>
      <c r="BV408" s="400"/>
      <c r="BW408" s="400"/>
      <c r="BX408" s="400"/>
      <c r="BY408" s="400"/>
      <c r="BZ408" s="401"/>
      <c r="CA408" s="401"/>
      <c r="CB408" s="401"/>
      <c r="CC408" s="401"/>
      <c r="CD408" s="401"/>
      <c r="CE408" s="401"/>
      <c r="CF408" s="401"/>
      <c r="CG408" s="401"/>
      <c r="CH408" s="401"/>
      <c r="CI408" s="401"/>
      <c r="CJ408" s="401"/>
      <c r="CK408" s="401"/>
      <c r="CL408" s="401"/>
      <c r="CM408" s="401"/>
      <c r="CN408" s="401"/>
      <c r="CO408" s="401"/>
      <c r="CP408" s="401"/>
      <c r="CQ408" s="401"/>
      <c r="CR408" s="401"/>
      <c r="CS408" s="401"/>
      <c r="CT408" s="401"/>
      <c r="CU408" s="401"/>
      <c r="CV408" s="401"/>
      <c r="CW408" s="401"/>
      <c r="CX408" s="401"/>
      <c r="CY408" s="401"/>
      <c r="CZ408" s="401"/>
    </row>
    <row r="409" s="405" customFormat="true" ht="25.15" customHeight="true" x14ac:dyDescent="0.2">
      <c r="B409" s="960"/>
      <c r="C409" s="1090" t="s">
        <v>380</v>
      </c>
      <c r="D409" s="1072"/>
      <c r="E409" s="789">
        <v>0.63003059156383701</v>
      </c>
      <c r="F409" s="697"/>
      <c r="G409" s="697"/>
      <c r="H409" s="1090" t="s">
        <v>216</v>
      </c>
      <c r="I409" s="1072"/>
      <c r="J409" s="790">
        <v>0.52565428762679889</v>
      </c>
      <c r="K409" s="697"/>
      <c r="L409" s="697"/>
      <c r="M409" s="1090" t="s">
        <v>380</v>
      </c>
      <c r="N409" s="1072"/>
      <c r="O409" s="791">
        <v>0.60446701359462807</v>
      </c>
      <c r="P409" s="697"/>
      <c r="Q409" s="697"/>
      <c r="AN409" s="398"/>
      <c r="AO409" s="398"/>
      <c r="AP409" s="398"/>
      <c r="AQ409" s="398"/>
      <c r="AR409" s="398"/>
      <c r="AS409" s="398"/>
      <c r="AT409" s="398"/>
      <c r="AU409" s="398"/>
      <c r="AV409" s="398"/>
      <c r="AW409" s="398"/>
      <c r="AX409" s="398"/>
      <c r="AY409" s="398"/>
      <c r="AZ409" s="398"/>
      <c r="BA409" s="400"/>
      <c r="BB409" s="477"/>
      <c r="BC409" s="400"/>
      <c r="BD409" s="400"/>
      <c r="BE409" s="400"/>
      <c r="BF409" s="400"/>
      <c r="BG409" s="400"/>
      <c r="BH409" s="400"/>
      <c r="BI409" s="400"/>
      <c r="BJ409" s="400"/>
      <c r="BK409" s="400"/>
      <c r="BL409" s="400"/>
      <c r="BM409" s="400"/>
      <c r="BN409" s="400"/>
      <c r="BO409" s="400"/>
      <c r="BP409" s="400"/>
      <c r="BQ409" s="400"/>
      <c r="BR409" s="400"/>
      <c r="BS409" s="400"/>
      <c r="BT409" s="400"/>
      <c r="BU409" s="400"/>
      <c r="BV409" s="400"/>
      <c r="BW409" s="400"/>
      <c r="BX409" s="400"/>
      <c r="BY409" s="400"/>
      <c r="BZ409" s="401"/>
      <c r="CA409" s="401"/>
      <c r="CB409" s="401"/>
      <c r="CC409" s="401"/>
      <c r="CD409" s="401"/>
      <c r="CE409" s="401"/>
      <c r="CF409" s="401"/>
      <c r="CG409" s="401"/>
      <c r="CH409" s="401"/>
      <c r="CI409" s="401"/>
      <c r="CJ409" s="401"/>
      <c r="CK409" s="401"/>
      <c r="CL409" s="401"/>
      <c r="CM409" s="401"/>
      <c r="CN409" s="401"/>
      <c r="CO409" s="401"/>
      <c r="CP409" s="401"/>
      <c r="CQ409" s="401"/>
      <c r="CR409" s="401"/>
      <c r="CS409" s="401"/>
      <c r="CT409" s="401"/>
      <c r="CU409" s="401"/>
      <c r="CV409" s="401"/>
      <c r="CW409" s="401"/>
      <c r="CX409" s="401"/>
      <c r="CY409" s="401"/>
      <c r="CZ409" s="401"/>
    </row>
    <row r="410" s="405" customFormat="true" ht="25.15" customHeight="true" x14ac:dyDescent="0.2">
      <c r="B410" s="960"/>
      <c r="C410" s="1090" t="s">
        <v>378</v>
      </c>
      <c r="D410" s="1072"/>
      <c r="E410" s="789">
        <v>0.60067013280569581</v>
      </c>
      <c r="F410" s="697"/>
      <c r="G410" s="697"/>
      <c r="H410" s="1090" t="s">
        <v>381</v>
      </c>
      <c r="I410" s="1072"/>
      <c r="J410" s="790">
        <v>-0.49570608325080023</v>
      </c>
      <c r="K410" s="697"/>
      <c r="L410" s="697"/>
      <c r="M410" s="1090" t="s">
        <v>382</v>
      </c>
      <c r="N410" s="1072"/>
      <c r="O410" s="791">
        <v>0.5549990134120526</v>
      </c>
      <c r="P410" s="697"/>
      <c r="Q410" s="697"/>
      <c r="AN410" s="398"/>
      <c r="AO410" s="398"/>
      <c r="AP410" s="398"/>
      <c r="AQ410" s="398"/>
      <c r="AR410" s="398"/>
      <c r="AS410" s="398"/>
      <c r="AT410" s="398"/>
      <c r="AU410" s="398"/>
      <c r="AV410" s="398"/>
      <c r="AW410" s="398"/>
      <c r="AX410" s="398"/>
      <c r="AY410" s="398"/>
      <c r="AZ410" s="398"/>
      <c r="BA410" s="400"/>
      <c r="BB410" s="477"/>
      <c r="BC410" s="400"/>
      <c r="BD410" s="400"/>
      <c r="BE410" s="400"/>
      <c r="BF410" s="400"/>
      <c r="BG410" s="400"/>
      <c r="BH410" s="400"/>
      <c r="BI410" s="400"/>
      <c r="BJ410" s="400"/>
      <c r="BK410" s="400"/>
      <c r="BL410" s="400"/>
      <c r="BM410" s="400"/>
      <c r="BN410" s="400"/>
      <c r="BO410" s="400"/>
      <c r="BP410" s="400"/>
      <c r="BQ410" s="400"/>
      <c r="BR410" s="400"/>
      <c r="BS410" s="400"/>
      <c r="BT410" s="400"/>
      <c r="BU410" s="400"/>
      <c r="BV410" s="400"/>
      <c r="BW410" s="400"/>
      <c r="BX410" s="400"/>
      <c r="BY410" s="400"/>
      <c r="BZ410" s="401"/>
      <c r="CA410" s="401"/>
      <c r="CB410" s="401"/>
      <c r="CC410" s="401"/>
      <c r="CD410" s="401"/>
      <c r="CE410" s="401"/>
      <c r="CF410" s="401"/>
      <c r="CG410" s="401"/>
      <c r="CH410" s="401"/>
      <c r="CI410" s="401"/>
      <c r="CJ410" s="401"/>
      <c r="CK410" s="401"/>
      <c r="CL410" s="401"/>
      <c r="CM410" s="401"/>
      <c r="CN410" s="401"/>
      <c r="CO410" s="401"/>
      <c r="CP410" s="401"/>
      <c r="CQ410" s="401"/>
      <c r="CR410" s="401"/>
      <c r="CS410" s="401"/>
      <c r="CT410" s="401"/>
      <c r="CU410" s="401"/>
      <c r="CV410" s="401"/>
      <c r="CW410" s="401"/>
      <c r="CX410" s="401"/>
      <c r="CY410" s="401"/>
      <c r="CZ410" s="401"/>
    </row>
    <row r="411" s="405" customFormat="true" ht="25.15" customHeight="true" x14ac:dyDescent="0.2">
      <c r="B411" s="960"/>
      <c r="C411" s="1090" t="s">
        <v>382</v>
      </c>
      <c r="D411" s="1072"/>
      <c r="E411" s="789">
        <v>0.59188536888301779</v>
      </c>
      <c r="F411" s="697"/>
      <c r="G411" s="697"/>
      <c r="H411" s="1090" t="s">
        <v>382</v>
      </c>
      <c r="I411" s="1072"/>
      <c r="J411" s="790">
        <v>0.48099587576641684</v>
      </c>
      <c r="K411" s="697"/>
      <c r="L411" s="697"/>
      <c r="M411" s="1090" t="s">
        <v>378</v>
      </c>
      <c r="N411" s="1072"/>
      <c r="O411" s="791">
        <v>0.54391069454224117</v>
      </c>
      <c r="P411" s="697"/>
      <c r="Q411" s="697"/>
      <c r="AN411" s="398"/>
      <c r="AO411" s="398"/>
      <c r="AP411" s="398"/>
      <c r="AQ411" s="398"/>
      <c r="AR411" s="398"/>
      <c r="AS411" s="398"/>
      <c r="AT411" s="398"/>
      <c r="AU411" s="398"/>
      <c r="AV411" s="398"/>
      <c r="AW411" s="398"/>
      <c r="AX411" s="398"/>
      <c r="AY411" s="398"/>
      <c r="AZ411" s="398"/>
      <c r="BA411" s="400"/>
      <c r="BB411" s="477"/>
      <c r="BC411" s="400"/>
      <c r="BD411" s="400"/>
      <c r="BE411" s="400"/>
      <c r="BF411" s="400"/>
      <c r="BG411" s="400"/>
      <c r="BH411" s="400"/>
      <c r="BI411" s="400"/>
      <c r="BJ411" s="400"/>
      <c r="BK411" s="400"/>
      <c r="BL411" s="400"/>
      <c r="BM411" s="400"/>
      <c r="BN411" s="400"/>
      <c r="BO411" s="400"/>
      <c r="BP411" s="400"/>
      <c r="BQ411" s="400"/>
      <c r="BR411" s="400"/>
      <c r="BS411" s="400"/>
      <c r="BT411" s="400"/>
      <c r="BU411" s="400"/>
      <c r="BV411" s="400"/>
      <c r="BW411" s="400"/>
      <c r="BX411" s="400"/>
      <c r="BY411" s="400"/>
      <c r="BZ411" s="401"/>
      <c r="CA411" s="401"/>
      <c r="CB411" s="401"/>
      <c r="CC411" s="401"/>
      <c r="CD411" s="401"/>
      <c r="CE411" s="401"/>
      <c r="CF411" s="401"/>
      <c r="CG411" s="401"/>
      <c r="CH411" s="401"/>
      <c r="CI411" s="401"/>
      <c r="CJ411" s="401"/>
      <c r="CK411" s="401"/>
      <c r="CL411" s="401"/>
      <c r="CM411" s="401"/>
      <c r="CN411" s="401"/>
      <c r="CO411" s="401"/>
      <c r="CP411" s="401"/>
      <c r="CQ411" s="401"/>
      <c r="CR411" s="401"/>
      <c r="CS411" s="401"/>
      <c r="CT411" s="401"/>
      <c r="CU411" s="401"/>
      <c r="CV411" s="401"/>
      <c r="CW411" s="401"/>
      <c r="CX411" s="401"/>
      <c r="CY411" s="401"/>
      <c r="CZ411" s="401"/>
    </row>
    <row r="412" s="405" customFormat="true" ht="25.15" customHeight="true" x14ac:dyDescent="0.2">
      <c r="B412" s="960"/>
      <c r="C412" s="1090" t="s">
        <v>216</v>
      </c>
      <c r="D412" s="1072"/>
      <c r="E412" s="789">
        <v>0.52548539217361456</v>
      </c>
      <c r="F412" s="697"/>
      <c r="G412" s="697"/>
      <c r="H412" s="1090" t="s">
        <v>379</v>
      </c>
      <c r="I412" s="1072"/>
      <c r="J412" s="790">
        <v>0.46955277767003895</v>
      </c>
      <c r="K412" s="697"/>
      <c r="L412" s="697"/>
      <c r="M412" s="1090" t="s">
        <v>216</v>
      </c>
      <c r="N412" s="1072"/>
      <c r="O412" s="791">
        <v>0.49668078238289753</v>
      </c>
      <c r="P412" s="697"/>
      <c r="Q412" s="697"/>
      <c r="AN412" s="398"/>
      <c r="AO412" s="398"/>
      <c r="AP412" s="398"/>
      <c r="AQ412" s="398"/>
      <c r="AR412" s="398"/>
      <c r="AS412" s="398"/>
      <c r="AT412" s="398"/>
      <c r="AU412" s="398"/>
      <c r="AV412" s="398"/>
      <c r="AW412" s="398"/>
      <c r="AX412" s="398"/>
      <c r="AY412" s="398"/>
      <c r="AZ412" s="398"/>
      <c r="BA412" s="400"/>
      <c r="BB412" s="477"/>
      <c r="BC412" s="400"/>
      <c r="BD412" s="400"/>
      <c r="BE412" s="400"/>
      <c r="BF412" s="400"/>
      <c r="BG412" s="400"/>
      <c r="BH412" s="400"/>
      <c r="BI412" s="400"/>
      <c r="BJ412" s="400"/>
      <c r="BK412" s="400"/>
      <c r="BL412" s="400"/>
      <c r="BM412" s="400"/>
      <c r="BN412" s="400"/>
      <c r="BO412" s="400"/>
      <c r="BP412" s="400"/>
      <c r="BQ412" s="400"/>
      <c r="BR412" s="400"/>
      <c r="BS412" s="400"/>
      <c r="BT412" s="400"/>
      <c r="BU412" s="400"/>
      <c r="BV412" s="400"/>
      <c r="BW412" s="400"/>
      <c r="BX412" s="400"/>
      <c r="BY412" s="400"/>
      <c r="BZ412" s="401"/>
      <c r="CA412" s="401"/>
      <c r="CB412" s="401"/>
      <c r="CC412" s="401"/>
      <c r="CD412" s="401"/>
      <c r="CE412" s="401"/>
      <c r="CF412" s="401"/>
      <c r="CG412" s="401"/>
      <c r="CH412" s="401"/>
      <c r="CI412" s="401"/>
      <c r="CJ412" s="401"/>
      <c r="CK412" s="401"/>
      <c r="CL412" s="401"/>
      <c r="CM412" s="401"/>
      <c r="CN412" s="401"/>
      <c r="CO412" s="401"/>
      <c r="CP412" s="401"/>
      <c r="CQ412" s="401"/>
      <c r="CR412" s="401"/>
      <c r="CS412" s="401"/>
      <c r="CT412" s="401"/>
      <c r="CU412" s="401"/>
      <c r="CV412" s="401"/>
      <c r="CW412" s="401"/>
      <c r="CX412" s="401"/>
      <c r="CY412" s="401"/>
      <c r="CZ412" s="401"/>
    </row>
    <row r="413" s="405" customFormat="true" ht="25.15" customHeight="true" x14ac:dyDescent="0.2">
      <c r="B413" s="960"/>
      <c r="C413" s="1090" t="s">
        <v>381</v>
      </c>
      <c r="D413" s="1072"/>
      <c r="E413" s="789">
        <v>-0.51960260312831463</v>
      </c>
      <c r="F413" s="697"/>
      <c r="G413" s="697"/>
      <c r="H413" s="1090" t="s">
        <v>380</v>
      </c>
      <c r="I413" s="1072"/>
      <c r="J413" s="790">
        <v>0.45328170979953819</v>
      </c>
      <c r="K413" s="697"/>
      <c r="L413" s="697"/>
      <c r="M413" s="1090" t="s">
        <v>383</v>
      </c>
      <c r="N413" s="1072"/>
      <c r="O413" s="791">
        <v>0.49504442530414849</v>
      </c>
      <c r="P413" s="697"/>
      <c r="Q413" s="697"/>
      <c r="AN413" s="398"/>
      <c r="AO413" s="398"/>
      <c r="AP413" s="398"/>
      <c r="AQ413" s="398"/>
      <c r="AR413" s="398"/>
      <c r="AS413" s="398"/>
      <c r="AT413" s="398"/>
      <c r="AU413" s="398"/>
      <c r="AV413" s="398"/>
      <c r="AW413" s="398"/>
      <c r="AX413" s="398"/>
      <c r="AY413" s="398"/>
      <c r="AZ413" s="398"/>
      <c r="BA413" s="400"/>
      <c r="BB413" s="477"/>
      <c r="BC413" s="400"/>
      <c r="BD413" s="400"/>
      <c r="BE413" s="400"/>
      <c r="BF413" s="400"/>
      <c r="BG413" s="400"/>
      <c r="BH413" s="400"/>
      <c r="BI413" s="400"/>
      <c r="BJ413" s="400"/>
      <c r="BK413" s="400"/>
      <c r="BL413" s="400"/>
      <c r="BM413" s="400"/>
      <c r="BN413" s="400"/>
      <c r="BO413" s="400"/>
      <c r="BP413" s="400"/>
      <c r="BQ413" s="400"/>
      <c r="BR413" s="400"/>
      <c r="BS413" s="400"/>
      <c r="BT413" s="400"/>
      <c r="BU413" s="400"/>
      <c r="BV413" s="400"/>
      <c r="BW413" s="400"/>
      <c r="BX413" s="400"/>
      <c r="BY413" s="400"/>
      <c r="BZ413" s="401"/>
      <c r="CA413" s="401"/>
      <c r="CB413" s="401"/>
      <c r="CC413" s="401"/>
      <c r="CD413" s="401"/>
      <c r="CE413" s="401"/>
      <c r="CF413" s="401"/>
      <c r="CG413" s="401"/>
      <c r="CH413" s="401"/>
      <c r="CI413" s="401"/>
      <c r="CJ413" s="401"/>
      <c r="CK413" s="401"/>
      <c r="CL413" s="401"/>
      <c r="CM413" s="401"/>
      <c r="CN413" s="401"/>
      <c r="CO413" s="401"/>
      <c r="CP413" s="401"/>
      <c r="CQ413" s="401"/>
      <c r="CR413" s="401"/>
      <c r="CS413" s="401"/>
      <c r="CT413" s="401"/>
      <c r="CU413" s="401"/>
      <c r="CV413" s="401"/>
      <c r="CW413" s="401"/>
      <c r="CX413" s="401"/>
      <c r="CY413" s="401"/>
      <c r="CZ413" s="401"/>
    </row>
    <row r="414" s="405" customFormat="true" ht="25.15" customHeight="true" x14ac:dyDescent="0.2">
      <c r="B414" s="960"/>
      <c r="C414" s="1090" t="s">
        <v>384</v>
      </c>
      <c r="D414" s="1072"/>
      <c r="E414" s="789">
        <v>-0.50830127025265692</v>
      </c>
      <c r="F414" s="697"/>
      <c r="G414" s="697"/>
      <c r="H414" s="1090" t="s">
        <v>385</v>
      </c>
      <c r="I414" s="1072"/>
      <c r="J414" s="790">
        <v>-0.44387901608675567</v>
      </c>
      <c r="K414" s="697"/>
      <c r="L414" s="697"/>
      <c r="M414" s="1090" t="s">
        <v>217</v>
      </c>
      <c r="N414" s="1072"/>
      <c r="O414" s="791">
        <v>0.4551067085737277</v>
      </c>
      <c r="P414" s="697"/>
      <c r="Q414" s="697"/>
      <c r="AN414" s="398"/>
      <c r="AO414" s="398"/>
      <c r="AP414" s="398"/>
      <c r="AQ414" s="398"/>
      <c r="AR414" s="398"/>
      <c r="AS414" s="398"/>
      <c r="AT414" s="398"/>
      <c r="AU414" s="398"/>
      <c r="AV414" s="398"/>
      <c r="AW414" s="398"/>
      <c r="AX414" s="398"/>
      <c r="AY414" s="398"/>
      <c r="AZ414" s="398"/>
      <c r="BA414" s="400"/>
      <c r="BB414" s="477"/>
      <c r="BC414" s="400"/>
      <c r="BD414" s="400"/>
      <c r="BE414" s="400"/>
      <c r="BF414" s="400"/>
      <c r="BG414" s="400"/>
      <c r="BH414" s="400"/>
      <c r="BI414" s="400"/>
      <c r="BJ414" s="400"/>
      <c r="BK414" s="400"/>
      <c r="BL414" s="400"/>
      <c r="BM414" s="400"/>
      <c r="BN414" s="400"/>
      <c r="BO414" s="400"/>
      <c r="BP414" s="400"/>
      <c r="BQ414" s="400"/>
      <c r="BR414" s="400"/>
      <c r="BS414" s="400"/>
      <c r="BT414" s="400"/>
      <c r="BU414" s="400"/>
      <c r="BV414" s="400"/>
      <c r="BW414" s="400"/>
      <c r="BX414" s="400"/>
      <c r="BY414" s="400"/>
      <c r="BZ414" s="401"/>
      <c r="CA414" s="401"/>
      <c r="CB414" s="401"/>
      <c r="CC414" s="401"/>
      <c r="CD414" s="401"/>
      <c r="CE414" s="401"/>
      <c r="CF414" s="401"/>
      <c r="CG414" s="401"/>
      <c r="CH414" s="401"/>
      <c r="CI414" s="401"/>
      <c r="CJ414" s="401"/>
      <c r="CK414" s="401"/>
      <c r="CL414" s="401"/>
      <c r="CM414" s="401"/>
      <c r="CN414" s="401"/>
      <c r="CO414" s="401"/>
      <c r="CP414" s="401"/>
      <c r="CQ414" s="401"/>
      <c r="CR414" s="401"/>
      <c r="CS414" s="401"/>
      <c r="CT414" s="401"/>
      <c r="CU414" s="401"/>
      <c r="CV414" s="401"/>
      <c r="CW414" s="401"/>
      <c r="CX414" s="401"/>
      <c r="CY414" s="401"/>
      <c r="CZ414" s="401"/>
    </row>
    <row r="415" s="405" customFormat="true" ht="25.15" customHeight="true" x14ac:dyDescent="0.2">
      <c r="B415" s="960"/>
      <c r="C415" s="1090" t="s">
        <v>217</v>
      </c>
      <c r="D415" s="1072"/>
      <c r="E415" s="789">
        <v>0.49580504242859103</v>
      </c>
      <c r="F415" s="697"/>
      <c r="G415" s="697"/>
      <c r="H415" s="1090" t="s">
        <v>225</v>
      </c>
      <c r="I415" s="1072"/>
      <c r="J415" s="790">
        <v>0.41613263658965066</v>
      </c>
      <c r="K415" s="697"/>
      <c r="L415" s="697"/>
      <c r="M415" s="1090" t="s">
        <v>381</v>
      </c>
      <c r="N415" s="1072"/>
      <c r="O415" s="791">
        <v>-0.4261693641564358</v>
      </c>
      <c r="P415" s="697"/>
      <c r="Q415" s="697"/>
      <c r="AN415" s="398"/>
      <c r="AO415" s="398"/>
      <c r="AP415" s="398"/>
      <c r="AQ415" s="398"/>
      <c r="AR415" s="398"/>
      <c r="AS415" s="398"/>
      <c r="AT415" s="398"/>
      <c r="AU415" s="398"/>
      <c r="AV415" s="398"/>
      <c r="AW415" s="398"/>
      <c r="AX415" s="398"/>
      <c r="AY415" s="398"/>
      <c r="AZ415" s="398"/>
      <c r="BA415" s="400"/>
      <c r="BB415" s="477"/>
      <c r="BC415" s="400"/>
      <c r="BD415" s="400"/>
      <c r="BE415" s="400"/>
      <c r="BF415" s="400"/>
      <c r="BG415" s="400"/>
      <c r="BH415" s="400"/>
      <c r="BI415" s="400"/>
      <c r="BJ415" s="400"/>
      <c r="BK415" s="400"/>
      <c r="BL415" s="400"/>
      <c r="BM415" s="400"/>
      <c r="BN415" s="400"/>
      <c r="BO415" s="400"/>
      <c r="BP415" s="400"/>
      <c r="BQ415" s="400"/>
      <c r="BR415" s="400"/>
      <c r="BS415" s="400"/>
      <c r="BT415" s="400"/>
      <c r="BU415" s="400"/>
      <c r="BV415" s="400"/>
      <c r="BW415" s="400"/>
      <c r="BX415" s="400"/>
      <c r="BY415" s="400"/>
      <c r="BZ415" s="401"/>
      <c r="CA415" s="401"/>
      <c r="CB415" s="401"/>
      <c r="CC415" s="401"/>
      <c r="CD415" s="401"/>
      <c r="CE415" s="401"/>
      <c r="CF415" s="401"/>
      <c r="CG415" s="401"/>
      <c r="CH415" s="401"/>
      <c r="CI415" s="401"/>
      <c r="CJ415" s="401"/>
      <c r="CK415" s="401"/>
      <c r="CL415" s="401"/>
      <c r="CM415" s="401"/>
      <c r="CN415" s="401"/>
      <c r="CO415" s="401"/>
      <c r="CP415" s="401"/>
      <c r="CQ415" s="401"/>
      <c r="CR415" s="401"/>
      <c r="CS415" s="401"/>
      <c r="CT415" s="401"/>
      <c r="CU415" s="401"/>
      <c r="CV415" s="401"/>
      <c r="CW415" s="401"/>
      <c r="CX415" s="401"/>
      <c r="CY415" s="401"/>
      <c r="CZ415" s="401"/>
    </row>
    <row r="416" s="405" customFormat="true" ht="25.15" customHeight="true" x14ac:dyDescent="0.2">
      <c r="B416" s="960"/>
      <c r="C416" s="1090" t="s">
        <v>383</v>
      </c>
      <c r="D416" s="1072"/>
      <c r="E416" s="789">
        <v>0.41087299479509753</v>
      </c>
      <c r="F416" s="697"/>
      <c r="G416" s="697"/>
      <c r="H416" s="1090" t="s">
        <v>386</v>
      </c>
      <c r="I416" s="1072"/>
      <c r="J416" s="790">
        <v>-0.4052130770812627</v>
      </c>
      <c r="K416" s="697"/>
      <c r="L416" s="697"/>
      <c r="M416" s="1090" t="s">
        <v>384</v>
      </c>
      <c r="N416" s="1072"/>
      <c r="O416" s="791">
        <v>-0.39312551927611228</v>
      </c>
      <c r="P416" s="697"/>
      <c r="Q416" s="697"/>
      <c r="AN416" s="398"/>
      <c r="AO416" s="398"/>
      <c r="AP416" s="398"/>
      <c r="AQ416" s="398"/>
      <c r="AR416" s="398"/>
      <c r="AS416" s="398"/>
      <c r="AT416" s="398"/>
      <c r="AU416" s="398"/>
      <c r="AV416" s="398"/>
      <c r="AW416" s="398"/>
      <c r="AX416" s="398"/>
      <c r="AY416" s="398"/>
      <c r="AZ416" s="398"/>
      <c r="BA416" s="400"/>
      <c r="BB416" s="477"/>
      <c r="BC416" s="400"/>
      <c r="BD416" s="400"/>
      <c r="BE416" s="400"/>
      <c r="BF416" s="400"/>
      <c r="BG416" s="400"/>
      <c r="BH416" s="400"/>
      <c r="BI416" s="400"/>
      <c r="BJ416" s="400"/>
      <c r="BK416" s="400"/>
      <c r="BL416" s="400"/>
      <c r="BM416" s="400"/>
      <c r="BN416" s="400"/>
      <c r="BO416" s="400"/>
      <c r="BP416" s="400"/>
      <c r="BQ416" s="400"/>
      <c r="BR416" s="400"/>
      <c r="BS416" s="400"/>
      <c r="BT416" s="400"/>
      <c r="BU416" s="400"/>
      <c r="BV416" s="400"/>
      <c r="BW416" s="400"/>
      <c r="BX416" s="400"/>
      <c r="BY416" s="400"/>
      <c r="BZ416" s="401"/>
      <c r="CA416" s="401"/>
      <c r="CB416" s="401"/>
      <c r="CC416" s="401"/>
      <c r="CD416" s="401"/>
      <c r="CE416" s="401"/>
      <c r="CF416" s="401"/>
      <c r="CG416" s="401"/>
      <c r="CH416" s="401"/>
      <c r="CI416" s="401"/>
      <c r="CJ416" s="401"/>
      <c r="CK416" s="401"/>
      <c r="CL416" s="401"/>
      <c r="CM416" s="401"/>
      <c r="CN416" s="401"/>
      <c r="CO416" s="401"/>
      <c r="CP416" s="401"/>
      <c r="CQ416" s="401"/>
      <c r="CR416" s="401"/>
      <c r="CS416" s="401"/>
      <c r="CT416" s="401"/>
      <c r="CU416" s="401"/>
      <c r="CV416" s="401"/>
      <c r="CW416" s="401"/>
      <c r="CX416" s="401"/>
      <c r="CY416" s="401"/>
      <c r="CZ416" s="401"/>
    </row>
    <row r="417" s="405" customFormat="true" ht="25.15" customHeight="true" x14ac:dyDescent="0.2">
      <c r="B417" s="960"/>
      <c r="C417" s="1090" t="s">
        <v>225</v>
      </c>
      <c r="D417" s="1072"/>
      <c r="E417" s="789">
        <v>0.40895181961948679</v>
      </c>
      <c r="F417" s="697"/>
      <c r="G417" s="697"/>
      <c r="H417" s="1090" t="s">
        <v>387</v>
      </c>
      <c r="I417" s="1072"/>
      <c r="J417" s="790">
        <v>-0.40096924091866326</v>
      </c>
      <c r="K417" s="697"/>
      <c r="L417" s="697"/>
      <c r="M417" s="1090" t="s">
        <v>219</v>
      </c>
      <c r="N417" s="1072"/>
      <c r="O417" s="791">
        <v>0.36544437680388769</v>
      </c>
      <c r="P417" s="697"/>
      <c r="Q417" s="697"/>
      <c r="AN417" s="398"/>
      <c r="AO417" s="398"/>
      <c r="AP417" s="398"/>
      <c r="AQ417" s="398"/>
      <c r="AR417" s="398"/>
      <c r="AS417" s="398"/>
      <c r="AT417" s="398"/>
      <c r="AU417" s="398"/>
      <c r="AV417" s="398"/>
      <c r="AW417" s="398"/>
      <c r="AX417" s="398"/>
      <c r="AY417" s="398"/>
      <c r="AZ417" s="398"/>
      <c r="BA417" s="400"/>
      <c r="BB417" s="477"/>
      <c r="BC417" s="400"/>
      <c r="BD417" s="400"/>
      <c r="BE417" s="400"/>
      <c r="BF417" s="400"/>
      <c r="BG417" s="400"/>
      <c r="BH417" s="400"/>
      <c r="BI417" s="400"/>
      <c r="BJ417" s="400"/>
      <c r="BK417" s="400"/>
      <c r="BL417" s="400"/>
      <c r="BM417" s="400"/>
      <c r="BN417" s="400"/>
      <c r="BO417" s="400"/>
      <c r="BP417" s="400"/>
      <c r="BQ417" s="400"/>
      <c r="BR417" s="400"/>
      <c r="BS417" s="400"/>
      <c r="BT417" s="400"/>
      <c r="BU417" s="400"/>
      <c r="BV417" s="400"/>
      <c r="BW417" s="400"/>
      <c r="BX417" s="400"/>
      <c r="BY417" s="400"/>
      <c r="BZ417" s="401"/>
      <c r="CA417" s="401"/>
      <c r="CB417" s="401"/>
      <c r="CC417" s="401"/>
      <c r="CD417" s="401"/>
      <c r="CE417" s="401"/>
      <c r="CF417" s="401"/>
      <c r="CG417" s="401"/>
      <c r="CH417" s="401"/>
      <c r="CI417" s="401"/>
      <c r="CJ417" s="401"/>
      <c r="CK417" s="401"/>
      <c r="CL417" s="401"/>
      <c r="CM417" s="401"/>
      <c r="CN417" s="401"/>
      <c r="CO417" s="401"/>
      <c r="CP417" s="401"/>
      <c r="CQ417" s="401"/>
      <c r="CR417" s="401"/>
      <c r="CS417" s="401"/>
      <c r="CT417" s="401"/>
      <c r="CU417" s="401"/>
      <c r="CV417" s="401"/>
      <c r="CW417" s="401"/>
      <c r="CX417" s="401"/>
      <c r="CY417" s="401"/>
      <c r="CZ417" s="401"/>
    </row>
    <row r="418" s="405" customFormat="true" ht="25.15" customHeight="true" x14ac:dyDescent="0.2">
      <c r="B418" s="960"/>
      <c r="C418" s="1090" t="s">
        <v>387</v>
      </c>
      <c r="D418" s="1072"/>
      <c r="E418" s="789">
        <v>-0.37494294647211746</v>
      </c>
      <c r="F418" s="697"/>
      <c r="G418" s="697"/>
      <c r="H418" s="1090" t="s">
        <v>384</v>
      </c>
      <c r="I418" s="1072"/>
      <c r="J418" s="790">
        <v>-0.3992166173859874</v>
      </c>
      <c r="K418" s="697"/>
      <c r="L418" s="697"/>
      <c r="M418" s="1090" t="s">
        <v>388</v>
      </c>
      <c r="N418" s="1072"/>
      <c r="O418" s="791">
        <v>0.33902786080193192</v>
      </c>
      <c r="P418" s="697"/>
      <c r="Q418" s="697"/>
      <c r="AN418" s="398"/>
      <c r="AO418" s="398"/>
      <c r="AP418" s="398"/>
      <c r="AQ418" s="398"/>
      <c r="AR418" s="398"/>
      <c r="AS418" s="398"/>
      <c r="AT418" s="398"/>
      <c r="AU418" s="398"/>
      <c r="AV418" s="398"/>
      <c r="AW418" s="398"/>
      <c r="AX418" s="398"/>
      <c r="AY418" s="398"/>
      <c r="AZ418" s="398"/>
      <c r="BA418" s="400"/>
      <c r="BB418" s="477"/>
      <c r="BC418" s="400"/>
      <c r="BD418" s="400"/>
      <c r="BE418" s="400"/>
      <c r="BF418" s="400"/>
      <c r="BG418" s="400"/>
      <c r="BH418" s="400"/>
      <c r="BI418" s="400"/>
      <c r="BJ418" s="400"/>
      <c r="BK418" s="400"/>
      <c r="BL418" s="400"/>
      <c r="BM418" s="400"/>
      <c r="BN418" s="400"/>
      <c r="BO418" s="400"/>
      <c r="BP418" s="400"/>
      <c r="BQ418" s="400"/>
      <c r="BR418" s="400"/>
      <c r="BS418" s="400"/>
      <c r="BT418" s="400"/>
      <c r="BU418" s="400"/>
      <c r="BV418" s="400"/>
      <c r="BW418" s="400"/>
      <c r="BX418" s="400"/>
      <c r="BY418" s="400"/>
      <c r="BZ418" s="401"/>
      <c r="CA418" s="401"/>
      <c r="CB418" s="401"/>
      <c r="CC418" s="401"/>
      <c r="CD418" s="401"/>
      <c r="CE418" s="401"/>
      <c r="CF418" s="401"/>
      <c r="CG418" s="401"/>
      <c r="CH418" s="401"/>
      <c r="CI418" s="401"/>
      <c r="CJ418" s="401"/>
      <c r="CK418" s="401"/>
      <c r="CL418" s="401"/>
      <c r="CM418" s="401"/>
      <c r="CN418" s="401"/>
      <c r="CO418" s="401"/>
      <c r="CP418" s="401"/>
      <c r="CQ418" s="401"/>
      <c r="CR418" s="401"/>
      <c r="CS418" s="401"/>
      <c r="CT418" s="401"/>
      <c r="CU418" s="401"/>
      <c r="CV418" s="401"/>
      <c r="CW418" s="401"/>
      <c r="CX418" s="401"/>
      <c r="CY418" s="401"/>
      <c r="CZ418" s="401"/>
    </row>
    <row r="419" s="405" customFormat="true" ht="25.15" customHeight="true" x14ac:dyDescent="0.2">
      <c r="B419" s="960"/>
      <c r="C419" s="1090" t="s">
        <v>219</v>
      </c>
      <c r="D419" s="1072"/>
      <c r="E419" s="789">
        <v>0.36973392587457465</v>
      </c>
      <c r="F419" s="697"/>
      <c r="G419" s="697"/>
      <c r="H419" s="1090" t="s">
        <v>219</v>
      </c>
      <c r="I419" s="1072"/>
      <c r="J419" s="790">
        <v>0.38386887460180119</v>
      </c>
      <c r="K419" s="697"/>
      <c r="L419" s="697"/>
      <c r="M419" s="1090" t="s">
        <v>225</v>
      </c>
      <c r="N419" s="1072"/>
      <c r="O419" s="791">
        <v>0.32763985641705534</v>
      </c>
      <c r="P419" s="697"/>
      <c r="Q419" s="697"/>
      <c r="AN419" s="398"/>
      <c r="AO419" s="398"/>
      <c r="AP419" s="398"/>
      <c r="AQ419" s="398"/>
      <c r="AR419" s="398"/>
      <c r="AS419" s="398"/>
      <c r="AT419" s="398"/>
      <c r="AU419" s="398"/>
      <c r="AV419" s="398"/>
      <c r="AW419" s="398"/>
      <c r="AX419" s="398"/>
      <c r="AY419" s="398"/>
      <c r="AZ419" s="398"/>
      <c r="BA419" s="400"/>
      <c r="BB419" s="477"/>
      <c r="BC419" s="400"/>
      <c r="BD419" s="400"/>
      <c r="BE419" s="400"/>
      <c r="BF419" s="400"/>
      <c r="BG419" s="400"/>
      <c r="BH419" s="400"/>
      <c r="BI419" s="400"/>
      <c r="BJ419" s="400"/>
      <c r="BK419" s="400"/>
      <c r="BL419" s="400"/>
      <c r="BM419" s="400"/>
      <c r="BN419" s="400"/>
      <c r="BO419" s="400"/>
      <c r="BP419" s="400"/>
      <c r="BQ419" s="400"/>
      <c r="BR419" s="400"/>
      <c r="BS419" s="400"/>
      <c r="BT419" s="400"/>
      <c r="BU419" s="400"/>
      <c r="BV419" s="400"/>
      <c r="BW419" s="400"/>
      <c r="BX419" s="400"/>
      <c r="BY419" s="400"/>
      <c r="BZ419" s="401"/>
      <c r="CA419" s="401"/>
      <c r="CB419" s="401"/>
      <c r="CC419" s="401"/>
      <c r="CD419" s="401"/>
      <c r="CE419" s="401"/>
      <c r="CF419" s="401"/>
      <c r="CG419" s="401"/>
      <c r="CH419" s="401"/>
      <c r="CI419" s="401"/>
      <c r="CJ419" s="401"/>
      <c r="CK419" s="401"/>
      <c r="CL419" s="401"/>
      <c r="CM419" s="401"/>
      <c r="CN419" s="401"/>
      <c r="CO419" s="401"/>
      <c r="CP419" s="401"/>
      <c r="CQ419" s="401"/>
      <c r="CR419" s="401"/>
      <c r="CS419" s="401"/>
      <c r="CT419" s="401"/>
      <c r="CU419" s="401"/>
      <c r="CV419" s="401"/>
      <c r="CW419" s="401"/>
      <c r="CX419" s="401"/>
      <c r="CY419" s="401"/>
      <c r="CZ419" s="401"/>
    </row>
    <row r="420" s="405" customFormat="true" ht="25.15" customHeight="true" x14ac:dyDescent="0.2">
      <c r="B420" s="960"/>
      <c r="C420" s="1090" t="s">
        <v>388</v>
      </c>
      <c r="D420" s="1072"/>
      <c r="E420" s="789">
        <v>0.34820630608206843</v>
      </c>
      <c r="F420" s="697"/>
      <c r="G420" s="697"/>
      <c r="H420" s="1090" t="s">
        <v>217</v>
      </c>
      <c r="I420" s="1072"/>
      <c r="J420" s="790">
        <v>0.37964900018640729</v>
      </c>
      <c r="K420" s="697"/>
      <c r="L420" s="697"/>
      <c r="M420" s="1090" t="s">
        <v>389</v>
      </c>
      <c r="N420" s="1072"/>
      <c r="O420" s="791">
        <v>0.31173595670259985</v>
      </c>
      <c r="P420" s="697"/>
      <c r="Q420" s="697"/>
      <c r="AN420" s="398"/>
      <c r="AO420" s="398"/>
      <c r="AP420" s="398"/>
      <c r="AQ420" s="398"/>
      <c r="AR420" s="398"/>
      <c r="AS420" s="398"/>
      <c r="AT420" s="398"/>
      <c r="AU420" s="398"/>
      <c r="AV420" s="398"/>
      <c r="AW420" s="398"/>
      <c r="AX420" s="398"/>
      <c r="AY420" s="398"/>
      <c r="AZ420" s="398"/>
      <c r="BA420" s="400"/>
      <c r="BB420" s="477"/>
      <c r="BC420" s="400"/>
      <c r="BD420" s="400"/>
      <c r="BE420" s="400"/>
      <c r="BF420" s="400"/>
      <c r="BG420" s="400"/>
      <c r="BH420" s="400"/>
      <c r="BI420" s="400"/>
      <c r="BJ420" s="400"/>
      <c r="BK420" s="400"/>
      <c r="BL420" s="400"/>
      <c r="BM420" s="400"/>
      <c r="BN420" s="400"/>
      <c r="BO420" s="400"/>
      <c r="BP420" s="400"/>
      <c r="BQ420" s="400"/>
      <c r="BR420" s="400"/>
      <c r="BS420" s="400"/>
      <c r="BT420" s="400"/>
      <c r="BU420" s="400"/>
      <c r="BV420" s="400"/>
      <c r="BW420" s="400"/>
      <c r="BX420" s="400"/>
      <c r="BY420" s="400"/>
      <c r="BZ420" s="401"/>
      <c r="CA420" s="401"/>
      <c r="CB420" s="401"/>
      <c r="CC420" s="401"/>
      <c r="CD420" s="401"/>
      <c r="CE420" s="401"/>
      <c r="CF420" s="401"/>
      <c r="CG420" s="401"/>
      <c r="CH420" s="401"/>
      <c r="CI420" s="401"/>
      <c r="CJ420" s="401"/>
      <c r="CK420" s="401"/>
      <c r="CL420" s="401"/>
      <c r="CM420" s="401"/>
      <c r="CN420" s="401"/>
      <c r="CO420" s="401"/>
      <c r="CP420" s="401"/>
      <c r="CQ420" s="401"/>
      <c r="CR420" s="401"/>
      <c r="CS420" s="401"/>
      <c r="CT420" s="401"/>
      <c r="CU420" s="401"/>
      <c r="CV420" s="401"/>
      <c r="CW420" s="401"/>
      <c r="CX420" s="401"/>
      <c r="CY420" s="401"/>
      <c r="CZ420" s="401"/>
    </row>
    <row r="421" s="405" customFormat="true" ht="25.15" customHeight="true" x14ac:dyDescent="0.2">
      <c r="B421" s="960"/>
      <c r="C421" s="1090" t="s">
        <v>390</v>
      </c>
      <c r="D421" s="1072"/>
      <c r="E421" s="789">
        <v>-0.33126577968312942</v>
      </c>
      <c r="F421" s="697"/>
      <c r="G421" s="697"/>
      <c r="H421" s="1090" t="s">
        <v>390</v>
      </c>
      <c r="I421" s="1072"/>
      <c r="J421" s="790">
        <v>-0.33893942198218474</v>
      </c>
      <c r="K421" s="697"/>
      <c r="L421" s="697"/>
      <c r="M421" s="1090" t="s">
        <v>223</v>
      </c>
      <c r="N421" s="1072"/>
      <c r="O421" s="791">
        <v>0.30248204514935695</v>
      </c>
      <c r="P421" s="697"/>
      <c r="Q421" s="697"/>
      <c r="AN421" s="398"/>
      <c r="AO421" s="398"/>
      <c r="AP421" s="398"/>
      <c r="AQ421" s="398"/>
      <c r="AR421" s="398"/>
      <c r="AS421" s="398"/>
      <c r="AT421" s="398"/>
      <c r="AU421" s="398"/>
      <c r="AV421" s="398"/>
      <c r="AW421" s="398"/>
      <c r="AX421" s="398"/>
      <c r="AY421" s="398"/>
      <c r="AZ421" s="398"/>
      <c r="BA421" s="400"/>
      <c r="BB421" s="477"/>
      <c r="BC421" s="400"/>
      <c r="BD421" s="400"/>
      <c r="BE421" s="400"/>
      <c r="BF421" s="400"/>
      <c r="BG421" s="400"/>
      <c r="BH421" s="400"/>
      <c r="BI421" s="400"/>
      <c r="BJ421" s="400"/>
      <c r="BK421" s="400"/>
      <c r="BL421" s="400"/>
      <c r="BM421" s="400"/>
      <c r="BN421" s="400"/>
      <c r="BO421" s="400"/>
      <c r="BP421" s="400"/>
      <c r="BQ421" s="400"/>
      <c r="BR421" s="400"/>
      <c r="BS421" s="400"/>
      <c r="BT421" s="400"/>
      <c r="BU421" s="400"/>
      <c r="BV421" s="400"/>
      <c r="BW421" s="400"/>
      <c r="BX421" s="400"/>
      <c r="BY421" s="400"/>
      <c r="BZ421" s="401"/>
      <c r="CA421" s="401"/>
      <c r="CB421" s="401"/>
      <c r="CC421" s="401"/>
      <c r="CD421" s="401"/>
      <c r="CE421" s="401"/>
      <c r="CF421" s="401"/>
      <c r="CG421" s="401"/>
      <c r="CH421" s="401"/>
      <c r="CI421" s="401"/>
      <c r="CJ421" s="401"/>
      <c r="CK421" s="401"/>
      <c r="CL421" s="401"/>
      <c r="CM421" s="401"/>
      <c r="CN421" s="401"/>
      <c r="CO421" s="401"/>
      <c r="CP421" s="401"/>
      <c r="CQ421" s="401"/>
      <c r="CR421" s="401"/>
      <c r="CS421" s="401"/>
      <c r="CT421" s="401"/>
      <c r="CU421" s="401"/>
      <c r="CV421" s="401"/>
      <c r="CW421" s="401"/>
      <c r="CX421" s="401"/>
      <c r="CY421" s="401"/>
      <c r="CZ421" s="401"/>
    </row>
    <row r="422" s="405" customFormat="true" ht="25.15" customHeight="true" x14ac:dyDescent="0.2">
      <c r="B422" s="960"/>
      <c r="C422" s="1090" t="s">
        <v>223</v>
      </c>
      <c r="D422" s="1072"/>
      <c r="E422" s="789">
        <v>0.32268262065810349</v>
      </c>
      <c r="F422" s="697"/>
      <c r="G422" s="697"/>
      <c r="H422" s="1090" t="s">
        <v>388</v>
      </c>
      <c r="I422" s="1072"/>
      <c r="J422" s="790">
        <v>0.33625269206172442</v>
      </c>
      <c r="K422" s="697"/>
      <c r="L422" s="697"/>
      <c r="M422" s="1090" t="s">
        <v>391</v>
      </c>
      <c r="N422" s="1072"/>
      <c r="O422" s="791">
        <v>0.29784332308773143</v>
      </c>
      <c r="P422" s="697"/>
      <c r="Q422" s="697"/>
      <c r="AN422" s="398"/>
      <c r="AO422" s="398"/>
      <c r="AP422" s="398"/>
      <c r="AQ422" s="398"/>
      <c r="AR422" s="398"/>
      <c r="AS422" s="398"/>
      <c r="AT422" s="398"/>
      <c r="AU422" s="398"/>
      <c r="AV422" s="398"/>
      <c r="AW422" s="398"/>
      <c r="AX422" s="398"/>
      <c r="AY422" s="398"/>
      <c r="AZ422" s="398"/>
      <c r="BA422" s="400"/>
      <c r="BB422" s="477"/>
      <c r="BC422" s="400"/>
      <c r="BD422" s="400"/>
      <c r="BE422" s="400"/>
      <c r="BF422" s="400"/>
      <c r="BG422" s="400"/>
      <c r="BH422" s="400"/>
      <c r="BI422" s="400"/>
      <c r="BJ422" s="400"/>
      <c r="BK422" s="400"/>
      <c r="BL422" s="400"/>
      <c r="BM422" s="400"/>
      <c r="BN422" s="400"/>
      <c r="BO422" s="400"/>
      <c r="BP422" s="400"/>
      <c r="BQ422" s="400"/>
      <c r="BR422" s="400"/>
      <c r="BS422" s="400"/>
      <c r="BT422" s="400"/>
      <c r="BU422" s="400"/>
      <c r="BV422" s="400"/>
      <c r="BW422" s="400"/>
      <c r="BX422" s="400"/>
      <c r="BY422" s="400"/>
      <c r="BZ422" s="401"/>
      <c r="CA422" s="401"/>
      <c r="CB422" s="401"/>
      <c r="CC422" s="401"/>
      <c r="CD422" s="401"/>
      <c r="CE422" s="401"/>
      <c r="CF422" s="401"/>
      <c r="CG422" s="401"/>
      <c r="CH422" s="401"/>
      <c r="CI422" s="401"/>
      <c r="CJ422" s="401"/>
      <c r="CK422" s="401"/>
      <c r="CL422" s="401"/>
      <c r="CM422" s="401"/>
      <c r="CN422" s="401"/>
      <c r="CO422" s="401"/>
      <c r="CP422" s="401"/>
      <c r="CQ422" s="401"/>
      <c r="CR422" s="401"/>
      <c r="CS422" s="401"/>
      <c r="CT422" s="401"/>
      <c r="CU422" s="401"/>
      <c r="CV422" s="401"/>
      <c r="CW422" s="401"/>
      <c r="CX422" s="401"/>
      <c r="CY422" s="401"/>
      <c r="CZ422" s="401"/>
    </row>
    <row r="423" s="405" customFormat="true" ht="25.15" customHeight="true" x14ac:dyDescent="0.2">
      <c r="B423" s="960"/>
      <c r="C423" s="1090" t="s">
        <v>391</v>
      </c>
      <c r="D423" s="1072"/>
      <c r="E423" s="789">
        <v>0.3053706910452284</v>
      </c>
      <c r="F423" s="697"/>
      <c r="G423" s="697"/>
      <c r="H423" s="1090" t="s">
        <v>392</v>
      </c>
      <c r="I423" s="1072"/>
      <c r="J423" s="790">
        <v>0.29064597261247638</v>
      </c>
      <c r="K423" s="697"/>
      <c r="L423" s="697"/>
      <c r="M423" s="1090" t="s">
        <v>387</v>
      </c>
      <c r="N423" s="1072"/>
      <c r="O423" s="791">
        <v>-0.26603659953926923</v>
      </c>
      <c r="P423" s="697"/>
      <c r="Q423" s="697"/>
      <c r="AN423" s="398"/>
      <c r="AO423" s="398"/>
      <c r="AP423" s="398"/>
      <c r="AQ423" s="398"/>
      <c r="AR423" s="398"/>
      <c r="AS423" s="398"/>
      <c r="AT423" s="398"/>
      <c r="AU423" s="398"/>
      <c r="AV423" s="398"/>
      <c r="AW423" s="398"/>
      <c r="AX423" s="398"/>
      <c r="AY423" s="398"/>
      <c r="AZ423" s="398"/>
      <c r="BA423" s="400"/>
      <c r="BB423" s="477"/>
      <c r="BC423" s="400"/>
      <c r="BD423" s="400"/>
      <c r="BE423" s="400"/>
      <c r="BF423" s="400"/>
      <c r="BG423" s="400"/>
      <c r="BH423" s="400"/>
      <c r="BI423" s="400"/>
      <c r="BJ423" s="400"/>
      <c r="BK423" s="400"/>
      <c r="BL423" s="400"/>
      <c r="BM423" s="400"/>
      <c r="BN423" s="400"/>
      <c r="BO423" s="400"/>
      <c r="BP423" s="400"/>
      <c r="BQ423" s="400"/>
      <c r="BR423" s="400"/>
      <c r="BS423" s="400"/>
      <c r="BT423" s="400"/>
      <c r="BU423" s="400"/>
      <c r="BV423" s="400"/>
      <c r="BW423" s="400"/>
      <c r="BX423" s="400"/>
      <c r="BY423" s="400"/>
      <c r="BZ423" s="401"/>
      <c r="CA423" s="401"/>
      <c r="CB423" s="401"/>
      <c r="CC423" s="401"/>
      <c r="CD423" s="401"/>
      <c r="CE423" s="401"/>
      <c r="CF423" s="401"/>
      <c r="CG423" s="401"/>
      <c r="CH423" s="401"/>
      <c r="CI423" s="401"/>
      <c r="CJ423" s="401"/>
      <c r="CK423" s="401"/>
      <c r="CL423" s="401"/>
      <c r="CM423" s="401"/>
      <c r="CN423" s="401"/>
      <c r="CO423" s="401"/>
      <c r="CP423" s="401"/>
      <c r="CQ423" s="401"/>
      <c r="CR423" s="401"/>
      <c r="CS423" s="401"/>
      <c r="CT423" s="401"/>
      <c r="CU423" s="401"/>
      <c r="CV423" s="401"/>
      <c r="CW423" s="401"/>
      <c r="CX423" s="401"/>
      <c r="CY423" s="401"/>
      <c r="CZ423" s="401"/>
    </row>
    <row r="424" s="405" customFormat="true" ht="25.15" customHeight="true" x14ac:dyDescent="0.2">
      <c r="B424" s="960"/>
      <c r="C424" s="1090" t="s">
        <v>389</v>
      </c>
      <c r="D424" s="1072"/>
      <c r="E424" s="789">
        <v>0.30534264897250102</v>
      </c>
      <c r="F424" s="697"/>
      <c r="G424" s="697"/>
      <c r="H424" s="1090" t="s">
        <v>389</v>
      </c>
      <c r="I424" s="1072"/>
      <c r="J424" s="790">
        <v>0.28704858180347942</v>
      </c>
      <c r="K424" s="697"/>
      <c r="L424" s="697"/>
      <c r="M424" s="1090" t="s">
        <v>393</v>
      </c>
      <c r="N424" s="1072"/>
      <c r="O424" s="791">
        <v>0.25817780369917148</v>
      </c>
      <c r="P424" s="697"/>
      <c r="Q424" s="697"/>
      <c r="AN424" s="398"/>
      <c r="AO424" s="398"/>
      <c r="AP424" s="398"/>
      <c r="AQ424" s="398"/>
      <c r="AR424" s="398"/>
      <c r="AS424" s="398"/>
      <c r="AT424" s="398"/>
      <c r="AU424" s="398"/>
      <c r="AV424" s="398"/>
      <c r="AW424" s="398"/>
      <c r="AX424" s="398"/>
      <c r="AY424" s="398"/>
      <c r="AZ424" s="398"/>
      <c r="BA424" s="400"/>
      <c r="BB424" s="477"/>
      <c r="BC424" s="400"/>
      <c r="BD424" s="400"/>
      <c r="BE424" s="400"/>
      <c r="BF424" s="400"/>
      <c r="BG424" s="400"/>
      <c r="BH424" s="400"/>
      <c r="BI424" s="400"/>
      <c r="BJ424" s="400"/>
      <c r="BK424" s="400"/>
      <c r="BL424" s="400"/>
      <c r="BM424" s="400"/>
      <c r="BN424" s="400"/>
      <c r="BO424" s="400"/>
      <c r="BP424" s="400"/>
      <c r="BQ424" s="400"/>
      <c r="BR424" s="400"/>
      <c r="BS424" s="400"/>
      <c r="BT424" s="400"/>
      <c r="BU424" s="400"/>
      <c r="BV424" s="400"/>
      <c r="BW424" s="400"/>
      <c r="BX424" s="400"/>
      <c r="BY424" s="400"/>
      <c r="BZ424" s="401"/>
      <c r="CA424" s="401"/>
      <c r="CB424" s="401"/>
      <c r="CC424" s="401"/>
      <c r="CD424" s="401"/>
      <c r="CE424" s="401"/>
      <c r="CF424" s="401"/>
      <c r="CG424" s="401"/>
      <c r="CH424" s="401"/>
      <c r="CI424" s="401"/>
      <c r="CJ424" s="401"/>
      <c r="CK424" s="401"/>
      <c r="CL424" s="401"/>
      <c r="CM424" s="401"/>
      <c r="CN424" s="401"/>
      <c r="CO424" s="401"/>
      <c r="CP424" s="401"/>
      <c r="CQ424" s="401"/>
      <c r="CR424" s="401"/>
      <c r="CS424" s="401"/>
      <c r="CT424" s="401"/>
      <c r="CU424" s="401"/>
      <c r="CV424" s="401"/>
      <c r="CW424" s="401"/>
      <c r="CX424" s="401"/>
      <c r="CY424" s="401"/>
      <c r="CZ424" s="401"/>
    </row>
    <row r="425" s="405" customFormat="true" ht="25.15" customHeight="true" x14ac:dyDescent="0.2">
      <c r="B425" s="960"/>
      <c r="C425" s="1090" t="s">
        <v>392</v>
      </c>
      <c r="D425" s="1072"/>
      <c r="E425" s="789">
        <v>0.26799636848906511</v>
      </c>
      <c r="F425" s="697"/>
      <c r="G425" s="697"/>
      <c r="H425" s="1090" t="s">
        <v>223</v>
      </c>
      <c r="I425" s="1072"/>
      <c r="J425" s="790">
        <v>0.2538770673320816</v>
      </c>
      <c r="K425" s="697"/>
      <c r="L425" s="697"/>
      <c r="M425" s="1090" t="s">
        <v>394</v>
      </c>
      <c r="N425" s="1072"/>
      <c r="O425" s="791">
        <v>0.24650926992192657</v>
      </c>
      <c r="P425" s="697"/>
      <c r="Q425" s="697"/>
      <c r="AN425" s="398"/>
      <c r="AO425" s="398"/>
      <c r="AP425" s="398"/>
      <c r="AQ425" s="398"/>
      <c r="AR425" s="398"/>
      <c r="AS425" s="398"/>
      <c r="AT425" s="398"/>
      <c r="AU425" s="398"/>
      <c r="AV425" s="398"/>
      <c r="AW425" s="398"/>
      <c r="AX425" s="398"/>
      <c r="AY425" s="398"/>
      <c r="AZ425" s="398"/>
      <c r="BA425" s="400"/>
      <c r="BB425" s="477"/>
      <c r="BC425" s="400"/>
      <c r="BD425" s="400"/>
      <c r="BE425" s="400"/>
      <c r="BF425" s="400"/>
      <c r="BG425" s="400"/>
      <c r="BH425" s="400"/>
      <c r="BI425" s="400"/>
      <c r="BJ425" s="400"/>
      <c r="BK425" s="400"/>
      <c r="BL425" s="400"/>
      <c r="BM425" s="400"/>
      <c r="BN425" s="400"/>
      <c r="BO425" s="400"/>
      <c r="BP425" s="400"/>
      <c r="BQ425" s="400"/>
      <c r="BR425" s="400"/>
      <c r="BS425" s="400"/>
      <c r="BT425" s="400"/>
      <c r="BU425" s="400"/>
      <c r="BV425" s="400"/>
      <c r="BW425" s="400"/>
      <c r="BX425" s="400"/>
      <c r="BY425" s="400"/>
      <c r="BZ425" s="401"/>
      <c r="CA425" s="401"/>
      <c r="CB425" s="401"/>
      <c r="CC425" s="401"/>
      <c r="CD425" s="401"/>
      <c r="CE425" s="401"/>
      <c r="CF425" s="401"/>
      <c r="CG425" s="401"/>
      <c r="CH425" s="401"/>
      <c r="CI425" s="401"/>
      <c r="CJ425" s="401"/>
      <c r="CK425" s="401"/>
      <c r="CL425" s="401"/>
      <c r="CM425" s="401"/>
      <c r="CN425" s="401"/>
      <c r="CO425" s="401"/>
      <c r="CP425" s="401"/>
      <c r="CQ425" s="401"/>
      <c r="CR425" s="401"/>
      <c r="CS425" s="401"/>
      <c r="CT425" s="401"/>
      <c r="CU425" s="401"/>
      <c r="CV425" s="401"/>
      <c r="CW425" s="401"/>
      <c r="CX425" s="401"/>
      <c r="CY425" s="401"/>
      <c r="CZ425" s="401"/>
    </row>
    <row r="426" s="405" customFormat="true" ht="25.15" customHeight="true" x14ac:dyDescent="0.2">
      <c r="B426" s="960"/>
      <c r="C426" s="1090" t="s">
        <v>385</v>
      </c>
      <c r="D426" s="1072"/>
      <c r="E426" s="789">
        <v>-0.23841382686420376</v>
      </c>
      <c r="F426" s="697"/>
      <c r="G426" s="697"/>
      <c r="H426" s="1090" t="s">
        <v>395</v>
      </c>
      <c r="I426" s="1072"/>
      <c r="J426" s="790">
        <v>-0.25047608985132302</v>
      </c>
      <c r="K426" s="697"/>
      <c r="L426" s="697"/>
      <c r="M426" s="1090" t="s">
        <v>390</v>
      </c>
      <c r="N426" s="1072"/>
      <c r="O426" s="791">
        <v>-0.24033439302819659</v>
      </c>
      <c r="P426" s="697"/>
      <c r="Q426" s="697"/>
      <c r="AN426" s="398"/>
      <c r="AO426" s="398"/>
      <c r="AP426" s="398"/>
      <c r="AQ426" s="398"/>
      <c r="AR426" s="398"/>
      <c r="AS426" s="398"/>
      <c r="AT426" s="398"/>
      <c r="AU426" s="398"/>
      <c r="AV426" s="398"/>
      <c r="AW426" s="398"/>
      <c r="AX426" s="398"/>
      <c r="AY426" s="398"/>
      <c r="AZ426" s="398"/>
      <c r="BA426" s="400"/>
      <c r="BB426" s="477"/>
      <c r="BC426" s="400"/>
      <c r="BD426" s="400"/>
      <c r="BE426" s="400"/>
      <c r="BF426" s="400"/>
      <c r="BG426" s="400"/>
      <c r="BH426" s="400"/>
      <c r="BI426" s="400"/>
      <c r="BJ426" s="400"/>
      <c r="BK426" s="400"/>
      <c r="BL426" s="400"/>
      <c r="BM426" s="400"/>
      <c r="BN426" s="400"/>
      <c r="BO426" s="400"/>
      <c r="BP426" s="400"/>
      <c r="BQ426" s="400"/>
      <c r="BR426" s="400"/>
      <c r="BS426" s="400"/>
      <c r="BT426" s="400"/>
      <c r="BU426" s="400"/>
      <c r="BV426" s="400"/>
      <c r="BW426" s="400"/>
      <c r="BX426" s="400"/>
      <c r="BY426" s="400"/>
      <c r="BZ426" s="401"/>
      <c r="CA426" s="401"/>
      <c r="CB426" s="401"/>
      <c r="CC426" s="401"/>
      <c r="CD426" s="401"/>
      <c r="CE426" s="401"/>
      <c r="CF426" s="401"/>
      <c r="CG426" s="401"/>
      <c r="CH426" s="401"/>
      <c r="CI426" s="401"/>
      <c r="CJ426" s="401"/>
      <c r="CK426" s="401"/>
      <c r="CL426" s="401"/>
      <c r="CM426" s="401"/>
      <c r="CN426" s="401"/>
      <c r="CO426" s="401"/>
      <c r="CP426" s="401"/>
      <c r="CQ426" s="401"/>
      <c r="CR426" s="401"/>
      <c r="CS426" s="401"/>
      <c r="CT426" s="401"/>
      <c r="CU426" s="401"/>
      <c r="CV426" s="401"/>
      <c r="CW426" s="401"/>
      <c r="CX426" s="401"/>
      <c r="CY426" s="401"/>
      <c r="CZ426" s="401"/>
    </row>
    <row r="427" s="405" customFormat="true" ht="25.15" customHeight="true" x14ac:dyDescent="0.2">
      <c r="B427" s="960"/>
      <c r="C427" s="1090" t="s">
        <v>395</v>
      </c>
      <c r="D427" s="1072"/>
      <c r="E427" s="789">
        <v>-0.23015560643251523</v>
      </c>
      <c r="F427" s="697"/>
      <c r="G427" s="697"/>
      <c r="H427" s="1090" t="s">
        <v>383</v>
      </c>
      <c r="I427" s="1072"/>
      <c r="J427" s="790">
        <v>0.24799072554492316</v>
      </c>
      <c r="K427" s="697"/>
      <c r="L427" s="697"/>
      <c r="M427" s="1090" t="s">
        <v>392</v>
      </c>
      <c r="N427" s="1072"/>
      <c r="O427" s="791">
        <v>0.20892377797923339</v>
      </c>
      <c r="P427" s="697"/>
      <c r="Q427" s="697"/>
      <c r="AN427" s="398"/>
      <c r="AO427" s="398"/>
      <c r="AP427" s="398"/>
      <c r="AQ427" s="398"/>
      <c r="AR427" s="398"/>
      <c r="AS427" s="398"/>
      <c r="AT427" s="398"/>
      <c r="AU427" s="398"/>
      <c r="AV427" s="398"/>
      <c r="AW427" s="398"/>
      <c r="AX427" s="398"/>
      <c r="AY427" s="398"/>
      <c r="AZ427" s="398"/>
      <c r="BA427" s="400"/>
      <c r="BB427" s="477"/>
      <c r="BC427" s="400"/>
      <c r="BD427" s="400"/>
      <c r="BE427" s="400"/>
      <c r="BF427" s="400"/>
      <c r="BG427" s="400"/>
      <c r="BH427" s="400"/>
      <c r="BI427" s="400"/>
      <c r="BJ427" s="400"/>
      <c r="BK427" s="400"/>
      <c r="BL427" s="400"/>
      <c r="BM427" s="400"/>
      <c r="BN427" s="400"/>
      <c r="BO427" s="400"/>
      <c r="BP427" s="400"/>
      <c r="BQ427" s="400"/>
      <c r="BR427" s="400"/>
      <c r="BS427" s="400"/>
      <c r="BT427" s="400"/>
      <c r="BU427" s="400"/>
      <c r="BV427" s="400"/>
      <c r="BW427" s="400"/>
      <c r="BX427" s="400"/>
      <c r="BY427" s="400"/>
      <c r="BZ427" s="401"/>
      <c r="CA427" s="401"/>
      <c r="CB427" s="401"/>
      <c r="CC427" s="401"/>
      <c r="CD427" s="401"/>
      <c r="CE427" s="401"/>
      <c r="CF427" s="401"/>
      <c r="CG427" s="401"/>
      <c r="CH427" s="401"/>
      <c r="CI427" s="401"/>
      <c r="CJ427" s="401"/>
      <c r="CK427" s="401"/>
      <c r="CL427" s="401"/>
      <c r="CM427" s="401"/>
      <c r="CN427" s="401"/>
      <c r="CO427" s="401"/>
      <c r="CP427" s="401"/>
      <c r="CQ427" s="401"/>
      <c r="CR427" s="401"/>
      <c r="CS427" s="401"/>
      <c r="CT427" s="401"/>
      <c r="CU427" s="401"/>
      <c r="CV427" s="401"/>
      <c r="CW427" s="401"/>
      <c r="CX427" s="401"/>
      <c r="CY427" s="401"/>
      <c r="CZ427" s="401"/>
    </row>
    <row r="428" s="405" customFormat="true" ht="25.15" customHeight="true" x14ac:dyDescent="0.2">
      <c r="B428" s="960"/>
      <c r="C428" s="1090" t="s">
        <v>393</v>
      </c>
      <c r="D428" s="1072"/>
      <c r="E428" s="789">
        <v>0.22773768084371501</v>
      </c>
      <c r="F428" s="697"/>
      <c r="G428" s="697"/>
      <c r="H428" s="1090" t="s">
        <v>393</v>
      </c>
      <c r="I428" s="1072"/>
      <c r="J428" s="790">
        <v>0.20713668982647265</v>
      </c>
      <c r="K428" s="697"/>
      <c r="L428" s="697"/>
      <c r="M428" s="1090" t="s">
        <v>386</v>
      </c>
      <c r="N428" s="1072"/>
      <c r="O428" s="791">
        <v>-0.19286520391028555</v>
      </c>
      <c r="P428" s="697"/>
      <c r="Q428" s="697"/>
      <c r="AN428" s="398"/>
      <c r="AO428" s="398"/>
      <c r="AP428" s="398"/>
      <c r="AQ428" s="398"/>
      <c r="AR428" s="398"/>
      <c r="AS428" s="398"/>
      <c r="AT428" s="398"/>
      <c r="AU428" s="398"/>
      <c r="AV428" s="398"/>
      <c r="AW428" s="398"/>
      <c r="AX428" s="398"/>
      <c r="AY428" s="398"/>
      <c r="AZ428" s="398"/>
      <c r="BA428" s="400"/>
      <c r="BB428" s="477"/>
      <c r="BC428" s="400"/>
      <c r="BD428" s="400"/>
      <c r="BE428" s="400"/>
      <c r="BF428" s="400"/>
      <c r="BG428" s="400"/>
      <c r="BH428" s="400"/>
      <c r="BI428" s="400"/>
      <c r="BJ428" s="400"/>
      <c r="BK428" s="400"/>
      <c r="BL428" s="400"/>
      <c r="BM428" s="400"/>
      <c r="BN428" s="400"/>
      <c r="BO428" s="400"/>
      <c r="BP428" s="400"/>
      <c r="BQ428" s="400"/>
      <c r="BR428" s="400"/>
      <c r="BS428" s="400"/>
      <c r="BT428" s="400"/>
      <c r="BU428" s="400"/>
      <c r="BV428" s="400"/>
      <c r="BW428" s="400"/>
      <c r="BX428" s="400"/>
      <c r="BY428" s="400"/>
      <c r="BZ428" s="401"/>
      <c r="CA428" s="401"/>
      <c r="CB428" s="401"/>
      <c r="CC428" s="401"/>
      <c r="CD428" s="401"/>
      <c r="CE428" s="401"/>
      <c r="CF428" s="401"/>
      <c r="CG428" s="401"/>
      <c r="CH428" s="401"/>
      <c r="CI428" s="401"/>
      <c r="CJ428" s="401"/>
      <c r="CK428" s="401"/>
      <c r="CL428" s="401"/>
      <c r="CM428" s="401"/>
      <c r="CN428" s="401"/>
      <c r="CO428" s="401"/>
      <c r="CP428" s="401"/>
      <c r="CQ428" s="401"/>
      <c r="CR428" s="401"/>
      <c r="CS428" s="401"/>
      <c r="CT428" s="401"/>
      <c r="CU428" s="401"/>
      <c r="CV428" s="401"/>
      <c r="CW428" s="401"/>
      <c r="CX428" s="401"/>
      <c r="CY428" s="401"/>
      <c r="CZ428" s="401"/>
    </row>
    <row r="429" s="405" customFormat="true" ht="25.15" customHeight="true" x14ac:dyDescent="0.2">
      <c r="B429" s="960"/>
      <c r="C429" s="1090" t="s">
        <v>386</v>
      </c>
      <c r="D429" s="1072"/>
      <c r="E429" s="789">
        <v>-0.2154156929066495</v>
      </c>
      <c r="F429" s="697"/>
      <c r="G429" s="697"/>
      <c r="H429" s="1090" t="s">
        <v>396</v>
      </c>
      <c r="I429" s="1072"/>
      <c r="J429" s="790">
        <v>-0.18699465255527392</v>
      </c>
      <c r="K429" s="697"/>
      <c r="L429" s="697"/>
      <c r="M429" s="1090" t="s">
        <v>385</v>
      </c>
      <c r="N429" s="1072"/>
      <c r="O429" s="791">
        <v>-0.17944915303062547</v>
      </c>
      <c r="P429" s="697"/>
      <c r="Q429" s="697"/>
      <c r="AN429" s="398"/>
      <c r="AO429" s="398"/>
      <c r="AP429" s="398"/>
      <c r="AQ429" s="398"/>
      <c r="AR429" s="398"/>
      <c r="AS429" s="398"/>
      <c r="AT429" s="398"/>
      <c r="AU429" s="398"/>
      <c r="AV429" s="398"/>
      <c r="AW429" s="398"/>
      <c r="AX429" s="398"/>
      <c r="AY429" s="398"/>
      <c r="AZ429" s="398"/>
      <c r="BA429" s="400"/>
      <c r="BB429" s="477"/>
      <c r="BC429" s="400"/>
      <c r="BD429" s="400"/>
      <c r="BE429" s="400"/>
      <c r="BF429" s="400"/>
      <c r="BG429" s="400"/>
      <c r="BH429" s="400"/>
      <c r="BI429" s="400"/>
      <c r="BJ429" s="400"/>
      <c r="BK429" s="400"/>
      <c r="BL429" s="400"/>
      <c r="BM429" s="400"/>
      <c r="BN429" s="400"/>
      <c r="BO429" s="400"/>
      <c r="BP429" s="400"/>
      <c r="BQ429" s="400"/>
      <c r="BR429" s="400"/>
      <c r="BS429" s="400"/>
      <c r="BT429" s="400"/>
      <c r="BU429" s="400"/>
      <c r="BV429" s="400"/>
      <c r="BW429" s="400"/>
      <c r="BX429" s="400"/>
      <c r="BY429" s="400"/>
      <c r="BZ429" s="401"/>
      <c r="CA429" s="401"/>
      <c r="CB429" s="401"/>
      <c r="CC429" s="401"/>
      <c r="CD429" s="401"/>
      <c r="CE429" s="401"/>
      <c r="CF429" s="401"/>
      <c r="CG429" s="401"/>
      <c r="CH429" s="401"/>
      <c r="CI429" s="401"/>
      <c r="CJ429" s="401"/>
      <c r="CK429" s="401"/>
      <c r="CL429" s="401"/>
      <c r="CM429" s="401"/>
      <c r="CN429" s="401"/>
      <c r="CO429" s="401"/>
      <c r="CP429" s="401"/>
      <c r="CQ429" s="401"/>
      <c r="CR429" s="401"/>
      <c r="CS429" s="401"/>
      <c r="CT429" s="401"/>
      <c r="CU429" s="401"/>
      <c r="CV429" s="401"/>
      <c r="CW429" s="401"/>
      <c r="CX429" s="401"/>
      <c r="CY429" s="401"/>
      <c r="CZ429" s="401"/>
    </row>
    <row r="430" s="405" customFormat="true" ht="25.15" customHeight="true" x14ac:dyDescent="0.2">
      <c r="B430" s="960"/>
      <c r="C430" s="1090" t="s">
        <v>397</v>
      </c>
      <c r="D430" s="1072"/>
      <c r="E430" s="789">
        <v>0.20256715372708201</v>
      </c>
      <c r="F430" s="697"/>
      <c r="G430" s="697"/>
      <c r="H430" s="1090" t="s">
        <v>398</v>
      </c>
      <c r="I430" s="1072"/>
      <c r="J430" s="790">
        <v>0.17200929733266199</v>
      </c>
      <c r="K430" s="697"/>
      <c r="L430" s="697"/>
      <c r="M430" s="1090" t="s">
        <v>395</v>
      </c>
      <c r="N430" s="1072"/>
      <c r="O430" s="791">
        <v>-0.16385439366325166</v>
      </c>
      <c r="P430" s="697"/>
      <c r="Q430" s="697"/>
      <c r="AN430" s="398"/>
      <c r="AO430" s="398"/>
      <c r="AP430" s="398"/>
      <c r="AQ430" s="398"/>
      <c r="AR430" s="398"/>
      <c r="AS430" s="398"/>
      <c r="AT430" s="398"/>
      <c r="AU430" s="398"/>
      <c r="AV430" s="398"/>
      <c r="AW430" s="398"/>
      <c r="AX430" s="398"/>
      <c r="AY430" s="398"/>
      <c r="AZ430" s="398"/>
      <c r="BA430" s="400"/>
      <c r="BB430" s="477"/>
      <c r="BC430" s="400"/>
      <c r="BD430" s="400"/>
      <c r="BE430" s="400"/>
      <c r="BF430" s="400"/>
      <c r="BG430" s="400"/>
      <c r="BH430" s="400"/>
      <c r="BI430" s="400"/>
      <c r="BJ430" s="400"/>
      <c r="BK430" s="400"/>
      <c r="BL430" s="400"/>
      <c r="BM430" s="400"/>
      <c r="BN430" s="400"/>
      <c r="BO430" s="400"/>
      <c r="BP430" s="400"/>
      <c r="BQ430" s="400"/>
      <c r="BR430" s="400"/>
      <c r="BS430" s="400"/>
      <c r="BT430" s="400"/>
      <c r="BU430" s="400"/>
      <c r="BV430" s="400"/>
      <c r="BW430" s="400"/>
      <c r="BX430" s="400"/>
      <c r="BY430" s="400"/>
      <c r="BZ430" s="401"/>
      <c r="CA430" s="401"/>
      <c r="CB430" s="401"/>
      <c r="CC430" s="401"/>
      <c r="CD430" s="401"/>
      <c r="CE430" s="401"/>
      <c r="CF430" s="401"/>
      <c r="CG430" s="401"/>
      <c r="CH430" s="401"/>
      <c r="CI430" s="401"/>
      <c r="CJ430" s="401"/>
      <c r="CK430" s="401"/>
      <c r="CL430" s="401"/>
      <c r="CM430" s="401"/>
      <c r="CN430" s="401"/>
      <c r="CO430" s="401"/>
      <c r="CP430" s="401"/>
      <c r="CQ430" s="401"/>
      <c r="CR430" s="401"/>
      <c r="CS430" s="401"/>
      <c r="CT430" s="401"/>
      <c r="CU430" s="401"/>
      <c r="CV430" s="401"/>
      <c r="CW430" s="401"/>
      <c r="CX430" s="401"/>
      <c r="CY430" s="401"/>
      <c r="CZ430" s="401"/>
    </row>
    <row r="431" s="405" customFormat="true" ht="25.15" customHeight="true" x14ac:dyDescent="0.2">
      <c r="B431" s="960"/>
      <c r="C431" s="1090" t="s">
        <v>399</v>
      </c>
      <c r="D431" s="1072"/>
      <c r="E431" s="789">
        <v>-0.19569867159115578</v>
      </c>
      <c r="F431" s="697"/>
      <c r="G431" s="697"/>
      <c r="H431" s="1090" t="s">
        <v>400</v>
      </c>
      <c r="I431" s="1072"/>
      <c r="J431" s="790">
        <v>-0.15985507819135439</v>
      </c>
      <c r="K431" s="697"/>
      <c r="L431" s="697"/>
      <c r="M431" s="1090" t="s">
        <v>401</v>
      </c>
      <c r="N431" s="1072"/>
      <c r="O431" s="791">
        <v>-0.15303008128423193</v>
      </c>
      <c r="P431" s="697"/>
      <c r="Q431" s="697"/>
      <c r="AN431" s="398"/>
      <c r="AO431" s="398"/>
      <c r="AP431" s="398"/>
      <c r="AQ431" s="398"/>
      <c r="AR431" s="398"/>
      <c r="AS431" s="398"/>
      <c r="AT431" s="398"/>
      <c r="AU431" s="398"/>
      <c r="AV431" s="398"/>
      <c r="AW431" s="398"/>
      <c r="AX431" s="398"/>
      <c r="AY431" s="398"/>
      <c r="AZ431" s="398"/>
      <c r="BA431" s="400"/>
      <c r="BB431" s="477"/>
      <c r="BC431" s="400"/>
      <c r="BD431" s="400"/>
      <c r="BE431" s="400"/>
      <c r="BF431" s="400"/>
      <c r="BG431" s="400"/>
      <c r="BH431" s="400"/>
      <c r="BI431" s="400"/>
      <c r="BJ431" s="400"/>
      <c r="BK431" s="400"/>
      <c r="BL431" s="400"/>
      <c r="BM431" s="400"/>
      <c r="BN431" s="400"/>
      <c r="BO431" s="400"/>
      <c r="BP431" s="400"/>
      <c r="BQ431" s="400"/>
      <c r="BR431" s="400"/>
      <c r="BS431" s="400"/>
      <c r="BT431" s="400"/>
      <c r="BU431" s="400"/>
      <c r="BV431" s="400"/>
      <c r="BW431" s="400"/>
      <c r="BX431" s="400"/>
      <c r="BY431" s="400"/>
      <c r="BZ431" s="401"/>
      <c r="CA431" s="401"/>
      <c r="CB431" s="401"/>
      <c r="CC431" s="401"/>
      <c r="CD431" s="401"/>
      <c r="CE431" s="401"/>
      <c r="CF431" s="401"/>
      <c r="CG431" s="401"/>
      <c r="CH431" s="401"/>
      <c r="CI431" s="401"/>
      <c r="CJ431" s="401"/>
      <c r="CK431" s="401"/>
      <c r="CL431" s="401"/>
      <c r="CM431" s="401"/>
      <c r="CN431" s="401"/>
      <c r="CO431" s="401"/>
      <c r="CP431" s="401"/>
      <c r="CQ431" s="401"/>
      <c r="CR431" s="401"/>
      <c r="CS431" s="401"/>
      <c r="CT431" s="401"/>
      <c r="CU431" s="401"/>
      <c r="CV431" s="401"/>
      <c r="CW431" s="401"/>
      <c r="CX431" s="401"/>
      <c r="CY431" s="401"/>
      <c r="CZ431" s="401"/>
    </row>
    <row r="432" s="405" customFormat="true" ht="25.15" customHeight="true" x14ac:dyDescent="0.2">
      <c r="B432" s="960"/>
      <c r="C432" s="1090" t="s">
        <v>401</v>
      </c>
      <c r="D432" s="1072"/>
      <c r="E432" s="789">
        <v>-0.1566517744908634</v>
      </c>
      <c r="F432" s="697"/>
      <c r="G432" s="697"/>
      <c r="H432" s="1090" t="s">
        <v>402</v>
      </c>
      <c r="I432" s="1072"/>
      <c r="J432" s="790">
        <v>0.14946135978531128</v>
      </c>
      <c r="K432" s="697"/>
      <c r="L432" s="697"/>
      <c r="M432" s="1090" t="s">
        <v>403</v>
      </c>
      <c r="N432" s="1072"/>
      <c r="O432" s="791">
        <v>0.13089476563338306</v>
      </c>
      <c r="P432" s="697"/>
      <c r="Q432" s="697"/>
      <c r="AN432" s="398"/>
      <c r="AO432" s="398"/>
      <c r="AP432" s="398"/>
      <c r="AQ432" s="398"/>
      <c r="AR432" s="398"/>
      <c r="AS432" s="398"/>
      <c r="AT432" s="398"/>
      <c r="AU432" s="398"/>
      <c r="AV432" s="398"/>
      <c r="AW432" s="398"/>
      <c r="AX432" s="398"/>
      <c r="AY432" s="398"/>
      <c r="AZ432" s="398"/>
      <c r="BA432" s="400"/>
      <c r="BB432" s="477"/>
      <c r="BC432" s="400"/>
      <c r="BD432" s="400"/>
      <c r="BE432" s="400"/>
      <c r="BF432" s="400"/>
      <c r="BG432" s="400"/>
      <c r="BH432" s="400"/>
      <c r="BI432" s="400"/>
      <c r="BJ432" s="400"/>
      <c r="BK432" s="400"/>
      <c r="BL432" s="400"/>
      <c r="BM432" s="400"/>
      <c r="BN432" s="400"/>
      <c r="BO432" s="400"/>
      <c r="BP432" s="400"/>
      <c r="BQ432" s="400"/>
      <c r="BR432" s="400"/>
      <c r="BS432" s="400"/>
      <c r="BT432" s="400"/>
      <c r="BU432" s="400"/>
      <c r="BV432" s="400"/>
      <c r="BW432" s="400"/>
      <c r="BX432" s="400"/>
      <c r="BY432" s="400"/>
      <c r="BZ432" s="401"/>
      <c r="CA432" s="401"/>
      <c r="CB432" s="401"/>
      <c r="CC432" s="401"/>
      <c r="CD432" s="401"/>
      <c r="CE432" s="401"/>
      <c r="CF432" s="401"/>
      <c r="CG432" s="401"/>
      <c r="CH432" s="401"/>
      <c r="CI432" s="401"/>
      <c r="CJ432" s="401"/>
      <c r="CK432" s="401"/>
      <c r="CL432" s="401"/>
      <c r="CM432" s="401"/>
      <c r="CN432" s="401"/>
      <c r="CO432" s="401"/>
      <c r="CP432" s="401"/>
      <c r="CQ432" s="401"/>
      <c r="CR432" s="401"/>
      <c r="CS432" s="401"/>
      <c r="CT432" s="401"/>
      <c r="CU432" s="401"/>
      <c r="CV432" s="401"/>
      <c r="CW432" s="401"/>
      <c r="CX432" s="401"/>
      <c r="CY432" s="401"/>
      <c r="CZ432" s="401"/>
    </row>
    <row r="433" s="405" customFormat="true" ht="25.15" customHeight="true" x14ac:dyDescent="0.2">
      <c r="B433" s="960"/>
      <c r="C433" s="1090" t="s">
        <v>398</v>
      </c>
      <c r="D433" s="1072"/>
      <c r="E433" s="789">
        <v>0.15455951963725212</v>
      </c>
      <c r="F433" s="697"/>
      <c r="G433" s="697"/>
      <c r="H433" s="1090" t="s">
        <v>404</v>
      </c>
      <c r="I433" s="1072"/>
      <c r="J433" s="790">
        <v>-0.13276491556503087</v>
      </c>
      <c r="K433" s="697"/>
      <c r="L433" s="697"/>
      <c r="M433" s="1090" t="s">
        <v>405</v>
      </c>
      <c r="N433" s="1072"/>
      <c r="O433" s="791">
        <v>0.11821915595974458</v>
      </c>
      <c r="P433" s="697"/>
      <c r="Q433" s="697"/>
      <c r="AN433" s="398"/>
      <c r="AO433" s="398"/>
      <c r="AP433" s="398"/>
      <c r="AQ433" s="398"/>
      <c r="AR433" s="398"/>
      <c r="AS433" s="398"/>
      <c r="AT433" s="398"/>
      <c r="AU433" s="398"/>
      <c r="AV433" s="398"/>
      <c r="AW433" s="398"/>
      <c r="AX433" s="398"/>
      <c r="AY433" s="398"/>
      <c r="AZ433" s="398"/>
      <c r="BA433" s="400"/>
      <c r="BB433" s="477"/>
      <c r="BC433" s="400"/>
      <c r="BD433" s="400"/>
      <c r="BE433" s="400"/>
      <c r="BF433" s="400"/>
      <c r="BG433" s="400"/>
      <c r="BH433" s="400"/>
      <c r="BI433" s="400"/>
      <c r="BJ433" s="400"/>
      <c r="BK433" s="400"/>
      <c r="BL433" s="400"/>
      <c r="BM433" s="400"/>
      <c r="BN433" s="400"/>
      <c r="BO433" s="400"/>
      <c r="BP433" s="400"/>
      <c r="BQ433" s="400"/>
      <c r="BR433" s="400"/>
      <c r="BS433" s="400"/>
      <c r="BT433" s="400"/>
      <c r="BU433" s="400"/>
      <c r="BV433" s="400"/>
      <c r="BW433" s="400"/>
      <c r="BX433" s="400"/>
      <c r="BY433" s="400"/>
      <c r="BZ433" s="401"/>
      <c r="CA433" s="401"/>
      <c r="CB433" s="401"/>
      <c r="CC433" s="401"/>
      <c r="CD433" s="401"/>
      <c r="CE433" s="401"/>
      <c r="CF433" s="401"/>
      <c r="CG433" s="401"/>
      <c r="CH433" s="401"/>
      <c r="CI433" s="401"/>
      <c r="CJ433" s="401"/>
      <c r="CK433" s="401"/>
      <c r="CL433" s="401"/>
      <c r="CM433" s="401"/>
      <c r="CN433" s="401"/>
      <c r="CO433" s="401"/>
      <c r="CP433" s="401"/>
      <c r="CQ433" s="401"/>
      <c r="CR433" s="401"/>
      <c r="CS433" s="401"/>
      <c r="CT433" s="401"/>
      <c r="CU433" s="401"/>
      <c r="CV433" s="401"/>
      <c r="CW433" s="401"/>
      <c r="CX433" s="401"/>
      <c r="CY433" s="401"/>
      <c r="CZ433" s="401"/>
    </row>
    <row r="434" s="405" customFormat="true" ht="25.15" customHeight="true" x14ac:dyDescent="0.2">
      <c r="B434" s="960"/>
      <c r="C434" s="1090" t="s">
        <v>394</v>
      </c>
      <c r="D434" s="1072"/>
      <c r="E434" s="789">
        <v>0.1543711563647974</v>
      </c>
      <c r="F434" s="697"/>
      <c r="G434" s="697"/>
      <c r="H434" s="1090" t="s">
        <v>406</v>
      </c>
      <c r="I434" s="1072"/>
      <c r="J434" s="790">
        <v>-0.11297074323491602</v>
      </c>
      <c r="K434" s="697"/>
      <c r="L434" s="697"/>
      <c r="M434" s="1090" t="s">
        <v>407</v>
      </c>
      <c r="N434" s="1072"/>
      <c r="O434" s="791">
        <v>0.11415397415463394</v>
      </c>
      <c r="P434" s="697"/>
      <c r="Q434" s="697"/>
      <c r="AN434" s="398"/>
      <c r="AO434" s="398"/>
      <c r="AP434" s="398"/>
      <c r="AQ434" s="398"/>
      <c r="AR434" s="398"/>
      <c r="AS434" s="398"/>
      <c r="AT434" s="398"/>
      <c r="AU434" s="398"/>
      <c r="AV434" s="398"/>
      <c r="AW434" s="398"/>
      <c r="AX434" s="398"/>
      <c r="AY434" s="398"/>
      <c r="AZ434" s="398"/>
      <c r="BA434" s="400"/>
      <c r="BB434" s="477"/>
      <c r="BC434" s="400"/>
      <c r="BD434" s="400"/>
      <c r="BE434" s="400"/>
      <c r="BF434" s="400"/>
      <c r="BG434" s="400"/>
      <c r="BH434" s="400"/>
      <c r="BI434" s="400"/>
      <c r="BJ434" s="400"/>
      <c r="BK434" s="400"/>
      <c r="BL434" s="400"/>
      <c r="BM434" s="400"/>
      <c r="BN434" s="400"/>
      <c r="BO434" s="400"/>
      <c r="BP434" s="400"/>
      <c r="BQ434" s="400"/>
      <c r="BR434" s="400"/>
      <c r="BS434" s="400"/>
      <c r="BT434" s="400"/>
      <c r="BU434" s="400"/>
      <c r="BV434" s="400"/>
      <c r="BW434" s="400"/>
      <c r="BX434" s="400"/>
      <c r="BY434" s="400"/>
      <c r="BZ434" s="401"/>
      <c r="CA434" s="401"/>
      <c r="CB434" s="401"/>
      <c r="CC434" s="401"/>
      <c r="CD434" s="401"/>
      <c r="CE434" s="401"/>
      <c r="CF434" s="401"/>
      <c r="CG434" s="401"/>
      <c r="CH434" s="401"/>
      <c r="CI434" s="401"/>
      <c r="CJ434" s="401"/>
      <c r="CK434" s="401"/>
      <c r="CL434" s="401"/>
      <c r="CM434" s="401"/>
      <c r="CN434" s="401"/>
      <c r="CO434" s="401"/>
      <c r="CP434" s="401"/>
      <c r="CQ434" s="401"/>
      <c r="CR434" s="401"/>
      <c r="CS434" s="401"/>
      <c r="CT434" s="401"/>
      <c r="CU434" s="401"/>
      <c r="CV434" s="401"/>
      <c r="CW434" s="401"/>
      <c r="CX434" s="401"/>
      <c r="CY434" s="401"/>
      <c r="CZ434" s="401"/>
    </row>
    <row r="435" s="405" customFormat="true" ht="25.15" customHeight="true" x14ac:dyDescent="0.2">
      <c r="B435" s="960"/>
      <c r="C435" s="1090" t="s">
        <v>402</v>
      </c>
      <c r="D435" s="1072"/>
      <c r="E435" s="789">
        <v>0.13017410698394188</v>
      </c>
      <c r="F435" s="697"/>
      <c r="G435" s="697"/>
      <c r="H435" s="1090" t="s">
        <v>391</v>
      </c>
      <c r="I435" s="1072"/>
      <c r="J435" s="790">
        <v>0.10609894696991544</v>
      </c>
      <c r="K435" s="697"/>
      <c r="L435" s="697"/>
      <c r="M435" s="1090" t="s">
        <v>398</v>
      </c>
      <c r="N435" s="1072"/>
      <c r="O435" s="791">
        <v>0.11142678938813888</v>
      </c>
      <c r="P435" s="697"/>
      <c r="Q435" s="697"/>
      <c r="AN435" s="398"/>
      <c r="AO435" s="398"/>
      <c r="AP435" s="398"/>
      <c r="AQ435" s="398"/>
      <c r="AR435" s="398"/>
      <c r="AS435" s="398"/>
      <c r="AT435" s="398"/>
      <c r="AU435" s="398"/>
      <c r="AV435" s="398"/>
      <c r="AW435" s="398"/>
      <c r="AX435" s="398"/>
      <c r="AY435" s="398"/>
      <c r="AZ435" s="398"/>
      <c r="BA435" s="400"/>
      <c r="BB435" s="477"/>
      <c r="BC435" s="400"/>
      <c r="BD435" s="400"/>
      <c r="BE435" s="400"/>
      <c r="BF435" s="400"/>
      <c r="BG435" s="400"/>
      <c r="BH435" s="400"/>
      <c r="BI435" s="400"/>
      <c r="BJ435" s="400"/>
      <c r="BK435" s="400"/>
      <c r="BL435" s="400"/>
      <c r="BM435" s="400"/>
      <c r="BN435" s="400"/>
      <c r="BO435" s="400"/>
      <c r="BP435" s="400"/>
      <c r="BQ435" s="400"/>
      <c r="BR435" s="400"/>
      <c r="BS435" s="400"/>
      <c r="BT435" s="400"/>
      <c r="BU435" s="400"/>
      <c r="BV435" s="400"/>
      <c r="BW435" s="400"/>
      <c r="BX435" s="400"/>
      <c r="BY435" s="400"/>
      <c r="BZ435" s="401"/>
      <c r="CA435" s="401"/>
      <c r="CB435" s="401"/>
      <c r="CC435" s="401"/>
      <c r="CD435" s="401"/>
      <c r="CE435" s="401"/>
      <c r="CF435" s="401"/>
      <c r="CG435" s="401"/>
      <c r="CH435" s="401"/>
      <c r="CI435" s="401"/>
      <c r="CJ435" s="401"/>
      <c r="CK435" s="401"/>
      <c r="CL435" s="401"/>
      <c r="CM435" s="401"/>
      <c r="CN435" s="401"/>
      <c r="CO435" s="401"/>
      <c r="CP435" s="401"/>
      <c r="CQ435" s="401"/>
      <c r="CR435" s="401"/>
      <c r="CS435" s="401"/>
      <c r="CT435" s="401"/>
      <c r="CU435" s="401"/>
      <c r="CV435" s="401"/>
      <c r="CW435" s="401"/>
      <c r="CX435" s="401"/>
      <c r="CY435" s="401"/>
      <c r="CZ435" s="401"/>
    </row>
    <row r="436" s="405" customFormat="true" ht="25.15" customHeight="true" x14ac:dyDescent="0.2">
      <c r="B436" s="960"/>
      <c r="C436" s="1090" t="s">
        <v>405</v>
      </c>
      <c r="D436" s="1072"/>
      <c r="E436" s="789">
        <v>0.10716161597480889</v>
      </c>
      <c r="F436" s="697"/>
      <c r="G436" s="697"/>
      <c r="H436" s="1090" t="s">
        <v>408</v>
      </c>
      <c r="I436" s="1072"/>
      <c r="J436" s="790">
        <v>0.10490180831153884</v>
      </c>
      <c r="K436" s="697"/>
      <c r="L436" s="697"/>
      <c r="M436" s="1090" t="s">
        <v>399</v>
      </c>
      <c r="N436" s="1072"/>
      <c r="O436" s="791">
        <v>-9.2047279293807821E-2</v>
      </c>
      <c r="P436" s="697"/>
      <c r="Q436" s="697"/>
      <c r="AN436" s="398"/>
      <c r="AO436" s="398"/>
      <c r="AP436" s="398"/>
      <c r="AQ436" s="398"/>
      <c r="AR436" s="398"/>
      <c r="AS436" s="398"/>
      <c r="AT436" s="398"/>
      <c r="AU436" s="398"/>
      <c r="AV436" s="398"/>
      <c r="AW436" s="398"/>
      <c r="AX436" s="398"/>
      <c r="AY436" s="398"/>
      <c r="AZ436" s="398"/>
      <c r="BA436" s="400"/>
      <c r="BB436" s="477"/>
      <c r="BC436" s="400"/>
      <c r="BD436" s="400"/>
      <c r="BE436" s="400"/>
      <c r="BF436" s="400"/>
      <c r="BG436" s="400"/>
      <c r="BH436" s="400"/>
      <c r="BI436" s="400"/>
      <c r="BJ436" s="400"/>
      <c r="BK436" s="400"/>
      <c r="BL436" s="400"/>
      <c r="BM436" s="400"/>
      <c r="BN436" s="400"/>
      <c r="BO436" s="400"/>
      <c r="BP436" s="400"/>
      <c r="BQ436" s="400"/>
      <c r="BR436" s="400"/>
      <c r="BS436" s="400"/>
      <c r="BT436" s="400"/>
      <c r="BU436" s="400"/>
      <c r="BV436" s="400"/>
      <c r="BW436" s="400"/>
      <c r="BX436" s="400"/>
      <c r="BY436" s="400"/>
      <c r="BZ436" s="401"/>
      <c r="CA436" s="401"/>
      <c r="CB436" s="401"/>
      <c r="CC436" s="401"/>
      <c r="CD436" s="401"/>
      <c r="CE436" s="401"/>
      <c r="CF436" s="401"/>
      <c r="CG436" s="401"/>
      <c r="CH436" s="401"/>
      <c r="CI436" s="401"/>
      <c r="CJ436" s="401"/>
      <c r="CK436" s="401"/>
      <c r="CL436" s="401"/>
      <c r="CM436" s="401"/>
      <c r="CN436" s="401"/>
      <c r="CO436" s="401"/>
      <c r="CP436" s="401"/>
      <c r="CQ436" s="401"/>
      <c r="CR436" s="401"/>
      <c r="CS436" s="401"/>
      <c r="CT436" s="401"/>
      <c r="CU436" s="401"/>
      <c r="CV436" s="401"/>
      <c r="CW436" s="401"/>
      <c r="CX436" s="401"/>
      <c r="CY436" s="401"/>
      <c r="CZ436" s="401"/>
    </row>
    <row r="437" s="405" customFormat="true" ht="25.15" customHeight="true" x14ac:dyDescent="0.2">
      <c r="B437" s="960"/>
      <c r="C437" s="1090" t="s">
        <v>409</v>
      </c>
      <c r="D437" s="1072"/>
      <c r="E437" s="789">
        <v>-0.10038593693819652</v>
      </c>
      <c r="F437" s="697"/>
      <c r="G437" s="697"/>
      <c r="H437" s="1090" t="s">
        <v>410</v>
      </c>
      <c r="I437" s="1072"/>
      <c r="J437" s="790">
        <v>0.10278143687172783</v>
      </c>
      <c r="K437" s="697"/>
      <c r="L437" s="697"/>
      <c r="M437" s="1090" t="s">
        <v>411</v>
      </c>
      <c r="N437" s="1072"/>
      <c r="O437" s="791">
        <v>8.0982820376107309E-2</v>
      </c>
      <c r="P437" s="697"/>
      <c r="Q437" s="697"/>
      <c r="AN437" s="398"/>
      <c r="AO437" s="398"/>
      <c r="AP437" s="398"/>
      <c r="AQ437" s="398"/>
      <c r="AR437" s="398"/>
      <c r="AS437" s="398"/>
      <c r="AT437" s="398"/>
      <c r="AU437" s="398"/>
      <c r="AV437" s="398"/>
      <c r="AW437" s="398"/>
      <c r="AX437" s="398"/>
      <c r="AY437" s="398"/>
      <c r="AZ437" s="398"/>
      <c r="BA437" s="400"/>
      <c r="BB437" s="477"/>
      <c r="BC437" s="400"/>
      <c r="BD437" s="400"/>
      <c r="BE437" s="400"/>
      <c r="BF437" s="400"/>
      <c r="BG437" s="400"/>
      <c r="BH437" s="400"/>
      <c r="BI437" s="400"/>
      <c r="BJ437" s="400"/>
      <c r="BK437" s="400"/>
      <c r="BL437" s="400"/>
      <c r="BM437" s="400"/>
      <c r="BN437" s="400"/>
      <c r="BO437" s="400"/>
      <c r="BP437" s="400"/>
      <c r="BQ437" s="400"/>
      <c r="BR437" s="400"/>
      <c r="BS437" s="400"/>
      <c r="BT437" s="400"/>
      <c r="BU437" s="400"/>
      <c r="BV437" s="400"/>
      <c r="BW437" s="400"/>
      <c r="BX437" s="400"/>
      <c r="BY437" s="400"/>
      <c r="BZ437" s="401"/>
      <c r="CA437" s="401"/>
      <c r="CB437" s="401"/>
      <c r="CC437" s="401"/>
      <c r="CD437" s="401"/>
      <c r="CE437" s="401"/>
      <c r="CF437" s="401"/>
      <c r="CG437" s="401"/>
      <c r="CH437" s="401"/>
      <c r="CI437" s="401"/>
      <c r="CJ437" s="401"/>
      <c r="CK437" s="401"/>
      <c r="CL437" s="401"/>
      <c r="CM437" s="401"/>
      <c r="CN437" s="401"/>
      <c r="CO437" s="401"/>
      <c r="CP437" s="401"/>
      <c r="CQ437" s="401"/>
      <c r="CR437" s="401"/>
      <c r="CS437" s="401"/>
      <c r="CT437" s="401"/>
      <c r="CU437" s="401"/>
      <c r="CV437" s="401"/>
      <c r="CW437" s="401"/>
      <c r="CX437" s="401"/>
      <c r="CY437" s="401"/>
      <c r="CZ437" s="401"/>
    </row>
    <row r="438" s="405" customFormat="true" ht="25.15" customHeight="true" x14ac:dyDescent="0.2">
      <c r="B438" s="960"/>
      <c r="C438" s="1090" t="s">
        <v>403</v>
      </c>
      <c r="D438" s="1072"/>
      <c r="E438" s="789">
        <v>9.7004483827603905E-2</v>
      </c>
      <c r="F438" s="697"/>
      <c r="G438" s="697"/>
      <c r="H438" s="1090" t="s">
        <v>412</v>
      </c>
      <c r="I438" s="1072"/>
      <c r="J438" s="790">
        <v>8.9082340979103891E-2</v>
      </c>
      <c r="K438" s="697"/>
      <c r="L438" s="697"/>
      <c r="M438" s="1090" t="s">
        <v>409</v>
      </c>
      <c r="N438" s="1072"/>
      <c r="O438" s="791">
        <v>-7.9433966097836553E-2</v>
      </c>
      <c r="P438" s="697"/>
      <c r="Q438" s="697"/>
      <c r="AN438" s="398"/>
      <c r="AO438" s="398"/>
      <c r="AP438" s="398"/>
      <c r="AQ438" s="398"/>
      <c r="AR438" s="398"/>
      <c r="AS438" s="398"/>
      <c r="AT438" s="398"/>
      <c r="AU438" s="398"/>
      <c r="AV438" s="398"/>
      <c r="AW438" s="398"/>
      <c r="AX438" s="398"/>
      <c r="AY438" s="398"/>
      <c r="AZ438" s="398"/>
      <c r="BA438" s="400"/>
      <c r="BB438" s="477"/>
      <c r="BC438" s="400"/>
      <c r="BD438" s="400"/>
      <c r="BE438" s="400"/>
      <c r="BF438" s="400"/>
      <c r="BG438" s="400"/>
      <c r="BH438" s="400"/>
      <c r="BI438" s="400"/>
      <c r="BJ438" s="400"/>
      <c r="BK438" s="400"/>
      <c r="BL438" s="400"/>
      <c r="BM438" s="400"/>
      <c r="BN438" s="400"/>
      <c r="BO438" s="400"/>
      <c r="BP438" s="400"/>
      <c r="BQ438" s="400"/>
      <c r="BR438" s="400"/>
      <c r="BS438" s="400"/>
      <c r="BT438" s="400"/>
      <c r="BU438" s="400"/>
      <c r="BV438" s="400"/>
      <c r="BW438" s="400"/>
      <c r="BX438" s="400"/>
      <c r="BY438" s="400"/>
      <c r="BZ438" s="401"/>
      <c r="CA438" s="401"/>
      <c r="CB438" s="401"/>
      <c r="CC438" s="401"/>
      <c r="CD438" s="401"/>
      <c r="CE438" s="401"/>
      <c r="CF438" s="401"/>
      <c r="CG438" s="401"/>
      <c r="CH438" s="401"/>
      <c r="CI438" s="401"/>
      <c r="CJ438" s="401"/>
      <c r="CK438" s="401"/>
      <c r="CL438" s="401"/>
      <c r="CM438" s="401"/>
      <c r="CN438" s="401"/>
      <c r="CO438" s="401"/>
      <c r="CP438" s="401"/>
      <c r="CQ438" s="401"/>
      <c r="CR438" s="401"/>
      <c r="CS438" s="401"/>
      <c r="CT438" s="401"/>
      <c r="CU438" s="401"/>
      <c r="CV438" s="401"/>
      <c r="CW438" s="401"/>
      <c r="CX438" s="401"/>
      <c r="CY438" s="401"/>
      <c r="CZ438" s="401"/>
    </row>
    <row r="439" s="405" customFormat="true" ht="25.15" customHeight="true" x14ac:dyDescent="0.2">
      <c r="B439" s="960"/>
      <c r="C439" s="1090" t="s">
        <v>410</v>
      </c>
      <c r="D439" s="1072"/>
      <c r="E439" s="789">
        <v>9.0856600133095891E-2</v>
      </c>
      <c r="F439" s="697"/>
      <c r="G439" s="697"/>
      <c r="H439" s="1090" t="s">
        <v>413</v>
      </c>
      <c r="I439" s="1072"/>
      <c r="J439" s="790">
        <v>-8.3451396697636029E-2</v>
      </c>
      <c r="K439" s="697"/>
      <c r="L439" s="697"/>
      <c r="M439" s="1090" t="s">
        <v>402</v>
      </c>
      <c r="N439" s="1072"/>
      <c r="O439" s="791">
        <v>7.6181447817271125E-2</v>
      </c>
      <c r="P439" s="697"/>
      <c r="Q439" s="697"/>
      <c r="AN439" s="398"/>
      <c r="AO439" s="398"/>
      <c r="AP439" s="398"/>
      <c r="AQ439" s="398"/>
      <c r="AR439" s="398"/>
      <c r="AS439" s="398"/>
      <c r="AT439" s="398"/>
      <c r="AU439" s="398"/>
      <c r="AV439" s="398"/>
      <c r="AW439" s="398"/>
      <c r="AX439" s="398"/>
      <c r="AY439" s="398"/>
      <c r="AZ439" s="398"/>
      <c r="BA439" s="400"/>
      <c r="BB439" s="477"/>
      <c r="BC439" s="400"/>
      <c r="BD439" s="400"/>
      <c r="BE439" s="400"/>
      <c r="BF439" s="400"/>
      <c r="BG439" s="400"/>
      <c r="BH439" s="400"/>
      <c r="BI439" s="400"/>
      <c r="BJ439" s="400"/>
      <c r="BK439" s="400"/>
      <c r="BL439" s="400"/>
      <c r="BM439" s="400"/>
      <c r="BN439" s="400"/>
      <c r="BO439" s="400"/>
      <c r="BP439" s="400"/>
      <c r="BQ439" s="400"/>
      <c r="BR439" s="400"/>
      <c r="BS439" s="400"/>
      <c r="BT439" s="400"/>
      <c r="BU439" s="400"/>
      <c r="BV439" s="400"/>
      <c r="BW439" s="400"/>
      <c r="BX439" s="400"/>
      <c r="BY439" s="400"/>
      <c r="BZ439" s="401"/>
      <c r="CA439" s="401"/>
      <c r="CB439" s="401"/>
      <c r="CC439" s="401"/>
      <c r="CD439" s="401"/>
      <c r="CE439" s="401"/>
      <c r="CF439" s="401"/>
      <c r="CG439" s="401"/>
      <c r="CH439" s="401"/>
      <c r="CI439" s="401"/>
      <c r="CJ439" s="401"/>
      <c r="CK439" s="401"/>
      <c r="CL439" s="401"/>
      <c r="CM439" s="401"/>
      <c r="CN439" s="401"/>
      <c r="CO439" s="401"/>
      <c r="CP439" s="401"/>
      <c r="CQ439" s="401"/>
      <c r="CR439" s="401"/>
      <c r="CS439" s="401"/>
      <c r="CT439" s="401"/>
      <c r="CU439" s="401"/>
      <c r="CV439" s="401"/>
      <c r="CW439" s="401"/>
      <c r="CX439" s="401"/>
      <c r="CY439" s="401"/>
      <c r="CZ439" s="401"/>
    </row>
    <row r="440" s="405" customFormat="true" ht="25.15" customHeight="true" x14ac:dyDescent="0.2">
      <c r="B440" s="960"/>
      <c r="C440" s="1090" t="s">
        <v>404</v>
      </c>
      <c r="D440" s="1072"/>
      <c r="E440" s="789">
        <v>-8.6054546020861405E-2</v>
      </c>
      <c r="F440" s="697"/>
      <c r="G440" s="697"/>
      <c r="H440" s="1090" t="s">
        <v>405</v>
      </c>
      <c r="I440" s="1072"/>
      <c r="J440" s="790">
        <v>7.7319712469542293E-2</v>
      </c>
      <c r="K440" s="697"/>
      <c r="L440" s="697"/>
      <c r="M440" s="1090" t="s">
        <v>410</v>
      </c>
      <c r="N440" s="1072"/>
      <c r="O440" s="791">
        <v>6.8496107189526381E-2</v>
      </c>
      <c r="P440" s="697"/>
      <c r="Q440" s="697"/>
      <c r="AN440" s="398"/>
      <c r="AO440" s="398"/>
      <c r="AP440" s="398"/>
      <c r="AQ440" s="398"/>
      <c r="AR440" s="398"/>
      <c r="AS440" s="398"/>
      <c r="AT440" s="398"/>
      <c r="AU440" s="398"/>
      <c r="AV440" s="398"/>
      <c r="AW440" s="398"/>
      <c r="AX440" s="398"/>
      <c r="AY440" s="398"/>
      <c r="AZ440" s="398"/>
      <c r="BA440" s="400"/>
      <c r="BB440" s="477"/>
      <c r="BC440" s="400"/>
      <c r="BD440" s="400"/>
      <c r="BE440" s="400"/>
      <c r="BF440" s="400"/>
      <c r="BG440" s="400"/>
      <c r="BH440" s="400"/>
      <c r="BI440" s="400"/>
      <c r="BJ440" s="400"/>
      <c r="BK440" s="400"/>
      <c r="BL440" s="400"/>
      <c r="BM440" s="400"/>
      <c r="BN440" s="400"/>
      <c r="BO440" s="400"/>
      <c r="BP440" s="400"/>
      <c r="BQ440" s="400"/>
      <c r="BR440" s="400"/>
      <c r="BS440" s="400"/>
      <c r="BT440" s="400"/>
      <c r="BU440" s="400"/>
      <c r="BV440" s="400"/>
      <c r="BW440" s="400"/>
      <c r="BX440" s="400"/>
      <c r="BY440" s="400"/>
      <c r="BZ440" s="401"/>
      <c r="CA440" s="401"/>
      <c r="CB440" s="401"/>
      <c r="CC440" s="401"/>
      <c r="CD440" s="401"/>
      <c r="CE440" s="401"/>
      <c r="CF440" s="401"/>
      <c r="CG440" s="401"/>
      <c r="CH440" s="401"/>
      <c r="CI440" s="401"/>
      <c r="CJ440" s="401"/>
      <c r="CK440" s="401"/>
      <c r="CL440" s="401"/>
      <c r="CM440" s="401"/>
      <c r="CN440" s="401"/>
      <c r="CO440" s="401"/>
      <c r="CP440" s="401"/>
      <c r="CQ440" s="401"/>
      <c r="CR440" s="401"/>
      <c r="CS440" s="401"/>
      <c r="CT440" s="401"/>
      <c r="CU440" s="401"/>
      <c r="CV440" s="401"/>
      <c r="CW440" s="401"/>
      <c r="CX440" s="401"/>
      <c r="CY440" s="401"/>
      <c r="CZ440" s="401"/>
    </row>
    <row r="441" s="405" customFormat="true" ht="25.15" customHeight="true" x14ac:dyDescent="0.2">
      <c r="B441" s="960"/>
      <c r="C441" s="1090" t="s">
        <v>414</v>
      </c>
      <c r="D441" s="1072"/>
      <c r="E441" s="789">
        <v>8.4066790260038757E-2</v>
      </c>
      <c r="F441" s="697"/>
      <c r="G441" s="697"/>
      <c r="H441" s="1090" t="s">
        <v>403</v>
      </c>
      <c r="I441" s="1072"/>
      <c r="J441" s="790">
        <v>7.6188114689200268E-2</v>
      </c>
      <c r="K441" s="697"/>
      <c r="L441" s="697"/>
      <c r="M441" s="1090" t="s">
        <v>396</v>
      </c>
      <c r="N441" s="1072"/>
      <c r="O441" s="791">
        <v>-6.5884941067057709E-2</v>
      </c>
      <c r="P441" s="697"/>
      <c r="Q441" s="697"/>
      <c r="AN441" s="398"/>
      <c r="AO441" s="398"/>
      <c r="AP441" s="398"/>
      <c r="AQ441" s="398"/>
      <c r="AR441" s="398"/>
      <c r="AS441" s="398"/>
      <c r="AT441" s="398"/>
      <c r="AU441" s="398"/>
      <c r="AV441" s="398"/>
      <c r="AW441" s="398"/>
      <c r="AX441" s="398"/>
      <c r="AY441" s="398"/>
      <c r="AZ441" s="398"/>
      <c r="BA441" s="400"/>
      <c r="BB441" s="477"/>
      <c r="BC441" s="400"/>
      <c r="BD441" s="400"/>
      <c r="BE441" s="400"/>
      <c r="BF441" s="400"/>
      <c r="BG441" s="400"/>
      <c r="BH441" s="400"/>
      <c r="BI441" s="400"/>
      <c r="BJ441" s="400"/>
      <c r="BK441" s="400"/>
      <c r="BL441" s="400"/>
      <c r="BM441" s="400"/>
      <c r="BN441" s="400"/>
      <c r="BO441" s="400"/>
      <c r="BP441" s="400"/>
      <c r="BQ441" s="400"/>
      <c r="BR441" s="400"/>
      <c r="BS441" s="400"/>
      <c r="BT441" s="400"/>
      <c r="BU441" s="400"/>
      <c r="BV441" s="400"/>
      <c r="BW441" s="400"/>
      <c r="BX441" s="400"/>
      <c r="BY441" s="400"/>
      <c r="BZ441" s="401"/>
      <c r="CA441" s="401"/>
      <c r="CB441" s="401"/>
      <c r="CC441" s="401"/>
      <c r="CD441" s="401"/>
      <c r="CE441" s="401"/>
      <c r="CF441" s="401"/>
      <c r="CG441" s="401"/>
      <c r="CH441" s="401"/>
      <c r="CI441" s="401"/>
      <c r="CJ441" s="401"/>
      <c r="CK441" s="401"/>
      <c r="CL441" s="401"/>
      <c r="CM441" s="401"/>
      <c r="CN441" s="401"/>
      <c r="CO441" s="401"/>
      <c r="CP441" s="401"/>
      <c r="CQ441" s="401"/>
      <c r="CR441" s="401"/>
      <c r="CS441" s="401"/>
      <c r="CT441" s="401"/>
      <c r="CU441" s="401"/>
      <c r="CV441" s="401"/>
      <c r="CW441" s="401"/>
      <c r="CX441" s="401"/>
      <c r="CY441" s="401"/>
      <c r="CZ441" s="401"/>
    </row>
    <row r="442" s="405" customFormat="true" ht="25.15" customHeight="true" x14ac:dyDescent="0.2">
      <c r="B442" s="960"/>
      <c r="C442" s="1090" t="s">
        <v>396</v>
      </c>
      <c r="D442" s="1072"/>
      <c r="E442" s="789">
        <v>-8.215102244734164E-2</v>
      </c>
      <c r="F442" s="697"/>
      <c r="G442" s="697"/>
      <c r="H442" s="1090" t="s">
        <v>415</v>
      </c>
      <c r="I442" s="1072"/>
      <c r="J442" s="790">
        <v>-7.5327662711312443E-2</v>
      </c>
      <c r="K442" s="697"/>
      <c r="L442" s="697"/>
      <c r="M442" s="1090" t="s">
        <v>404</v>
      </c>
      <c r="N442" s="1072"/>
      <c r="O442" s="791">
        <v>-6.217315570583435E-2</v>
      </c>
      <c r="P442" s="697"/>
      <c r="Q442" s="697"/>
      <c r="AN442" s="398"/>
      <c r="AO442" s="398"/>
      <c r="AP442" s="398"/>
      <c r="AQ442" s="398"/>
      <c r="AR442" s="398"/>
      <c r="AS442" s="398"/>
      <c r="AT442" s="398"/>
      <c r="AU442" s="398"/>
      <c r="AV442" s="398"/>
      <c r="AW442" s="398"/>
      <c r="AX442" s="398"/>
      <c r="AY442" s="398"/>
      <c r="AZ442" s="398"/>
      <c r="BA442" s="400"/>
      <c r="BB442" s="477"/>
      <c r="BC442" s="400"/>
      <c r="BD442" s="400"/>
      <c r="BE442" s="400"/>
      <c r="BF442" s="400"/>
      <c r="BG442" s="400"/>
      <c r="BH442" s="400"/>
      <c r="BI442" s="400"/>
      <c r="BJ442" s="400"/>
      <c r="BK442" s="400"/>
      <c r="BL442" s="400"/>
      <c r="BM442" s="400"/>
      <c r="BN442" s="400"/>
      <c r="BO442" s="400"/>
      <c r="BP442" s="400"/>
      <c r="BQ442" s="400"/>
      <c r="BR442" s="400"/>
      <c r="BS442" s="400"/>
      <c r="BT442" s="400"/>
      <c r="BU442" s="400"/>
      <c r="BV442" s="400"/>
      <c r="BW442" s="400"/>
      <c r="BX442" s="400"/>
      <c r="BY442" s="400"/>
      <c r="BZ442" s="401"/>
      <c r="CA442" s="401"/>
      <c r="CB442" s="401"/>
      <c r="CC442" s="401"/>
      <c r="CD442" s="401"/>
      <c r="CE442" s="401"/>
      <c r="CF442" s="401"/>
      <c r="CG442" s="401"/>
      <c r="CH442" s="401"/>
      <c r="CI442" s="401"/>
      <c r="CJ442" s="401"/>
      <c r="CK442" s="401"/>
      <c r="CL442" s="401"/>
      <c r="CM442" s="401"/>
      <c r="CN442" s="401"/>
      <c r="CO442" s="401"/>
      <c r="CP442" s="401"/>
      <c r="CQ442" s="401"/>
      <c r="CR442" s="401"/>
      <c r="CS442" s="401"/>
      <c r="CT442" s="401"/>
      <c r="CU442" s="401"/>
      <c r="CV442" s="401"/>
      <c r="CW442" s="401"/>
      <c r="CX442" s="401"/>
      <c r="CY442" s="401"/>
      <c r="CZ442" s="401"/>
    </row>
    <row r="443" s="405" customFormat="true" ht="25.15" customHeight="true" x14ac:dyDescent="0.2">
      <c r="B443" s="960"/>
      <c r="C443" s="1090" t="s">
        <v>412</v>
      </c>
      <c r="D443" s="1072"/>
      <c r="E443" s="789">
        <v>8.0114955250564904E-2</v>
      </c>
      <c r="F443" s="697"/>
      <c r="G443" s="697"/>
      <c r="H443" s="1090" t="s">
        <v>394</v>
      </c>
      <c r="I443" s="1072"/>
      <c r="J443" s="790">
        <v>7.1642990896198869E-2</v>
      </c>
      <c r="K443" s="697"/>
      <c r="L443" s="697"/>
      <c r="M443" s="1090" t="s">
        <v>397</v>
      </c>
      <c r="N443" s="1072"/>
      <c r="O443" s="791">
        <v>5.6098988037769484E-2</v>
      </c>
      <c r="P443" s="697"/>
      <c r="Q443" s="697"/>
      <c r="AN443" s="398"/>
      <c r="AO443" s="398"/>
      <c r="AP443" s="398"/>
      <c r="AQ443" s="398"/>
      <c r="AR443" s="398"/>
      <c r="AS443" s="398"/>
      <c r="AT443" s="398"/>
      <c r="AU443" s="398"/>
      <c r="AV443" s="398"/>
      <c r="AW443" s="398"/>
      <c r="AX443" s="398"/>
      <c r="AY443" s="398"/>
      <c r="AZ443" s="398"/>
      <c r="BA443" s="400"/>
      <c r="BB443" s="477"/>
      <c r="BC443" s="400"/>
      <c r="BD443" s="400"/>
      <c r="BE443" s="400"/>
      <c r="BF443" s="400"/>
      <c r="BG443" s="400"/>
      <c r="BH443" s="400"/>
      <c r="BI443" s="400"/>
      <c r="BJ443" s="400"/>
      <c r="BK443" s="400"/>
      <c r="BL443" s="400"/>
      <c r="BM443" s="400"/>
      <c r="BN443" s="400"/>
      <c r="BO443" s="400"/>
      <c r="BP443" s="400"/>
      <c r="BQ443" s="400"/>
      <c r="BR443" s="400"/>
      <c r="BS443" s="400"/>
      <c r="BT443" s="400"/>
      <c r="BU443" s="400"/>
      <c r="BV443" s="400"/>
      <c r="BW443" s="400"/>
      <c r="BX443" s="400"/>
      <c r="BY443" s="400"/>
      <c r="BZ443" s="401"/>
      <c r="CA443" s="401"/>
      <c r="CB443" s="401"/>
      <c r="CC443" s="401"/>
      <c r="CD443" s="401"/>
      <c r="CE443" s="401"/>
      <c r="CF443" s="401"/>
      <c r="CG443" s="401"/>
      <c r="CH443" s="401"/>
      <c r="CI443" s="401"/>
      <c r="CJ443" s="401"/>
      <c r="CK443" s="401"/>
      <c r="CL443" s="401"/>
      <c r="CM443" s="401"/>
      <c r="CN443" s="401"/>
      <c r="CO443" s="401"/>
      <c r="CP443" s="401"/>
      <c r="CQ443" s="401"/>
      <c r="CR443" s="401"/>
      <c r="CS443" s="401"/>
      <c r="CT443" s="401"/>
      <c r="CU443" s="401"/>
      <c r="CV443" s="401"/>
      <c r="CW443" s="401"/>
      <c r="CX443" s="401"/>
      <c r="CY443" s="401"/>
      <c r="CZ443" s="401"/>
    </row>
    <row r="444" s="405" customFormat="true" ht="25.15" customHeight="true" x14ac:dyDescent="0.2">
      <c r="B444" s="960"/>
      <c r="C444" s="1090" t="s">
        <v>407</v>
      </c>
      <c r="D444" s="1072"/>
      <c r="E444" s="789">
        <v>7.6925145801570421E-2</v>
      </c>
      <c r="F444" s="697"/>
      <c r="G444" s="697"/>
      <c r="H444" s="1090" t="s">
        <v>416</v>
      </c>
      <c r="I444" s="1072"/>
      <c r="J444" s="790">
        <v>-6.6800136029093779E-2</v>
      </c>
      <c r="K444" s="697"/>
      <c r="L444" s="697"/>
      <c r="M444" s="1090" t="s">
        <v>412</v>
      </c>
      <c r="N444" s="1072"/>
      <c r="O444" s="791">
        <v>5.2547394953071438E-2</v>
      </c>
      <c r="P444" s="697"/>
      <c r="Q444" s="697"/>
      <c r="AN444" s="398"/>
      <c r="AO444" s="398"/>
      <c r="AP444" s="398"/>
      <c r="AQ444" s="398"/>
      <c r="AR444" s="398"/>
      <c r="AS444" s="398"/>
      <c r="AT444" s="398"/>
      <c r="AU444" s="398"/>
      <c r="AV444" s="398"/>
      <c r="AW444" s="398"/>
      <c r="AX444" s="398"/>
      <c r="AY444" s="398"/>
      <c r="AZ444" s="398"/>
      <c r="BA444" s="400"/>
      <c r="BB444" s="477"/>
      <c r="BC444" s="400"/>
      <c r="BD444" s="400"/>
      <c r="BE444" s="400"/>
      <c r="BF444" s="400"/>
      <c r="BG444" s="400"/>
      <c r="BH444" s="400"/>
      <c r="BI444" s="400"/>
      <c r="BJ444" s="400"/>
      <c r="BK444" s="400"/>
      <c r="BL444" s="400"/>
      <c r="BM444" s="400"/>
      <c r="BN444" s="400"/>
      <c r="BO444" s="400"/>
      <c r="BP444" s="400"/>
      <c r="BQ444" s="400"/>
      <c r="BR444" s="400"/>
      <c r="BS444" s="400"/>
      <c r="BT444" s="400"/>
      <c r="BU444" s="400"/>
      <c r="BV444" s="400"/>
      <c r="BW444" s="400"/>
      <c r="BX444" s="400"/>
      <c r="BY444" s="400"/>
      <c r="BZ444" s="401"/>
      <c r="CA444" s="401"/>
      <c r="CB444" s="401"/>
      <c r="CC444" s="401"/>
      <c r="CD444" s="401"/>
      <c r="CE444" s="401"/>
      <c r="CF444" s="401"/>
      <c r="CG444" s="401"/>
      <c r="CH444" s="401"/>
      <c r="CI444" s="401"/>
      <c r="CJ444" s="401"/>
      <c r="CK444" s="401"/>
      <c r="CL444" s="401"/>
      <c r="CM444" s="401"/>
      <c r="CN444" s="401"/>
      <c r="CO444" s="401"/>
      <c r="CP444" s="401"/>
      <c r="CQ444" s="401"/>
      <c r="CR444" s="401"/>
      <c r="CS444" s="401"/>
      <c r="CT444" s="401"/>
      <c r="CU444" s="401"/>
      <c r="CV444" s="401"/>
      <c r="CW444" s="401"/>
      <c r="CX444" s="401"/>
      <c r="CY444" s="401"/>
      <c r="CZ444" s="401"/>
    </row>
    <row r="445" s="405" customFormat="true" ht="25.15" customHeight="true" x14ac:dyDescent="0.2">
      <c r="B445" s="960"/>
      <c r="C445" s="1090" t="s">
        <v>411</v>
      </c>
      <c r="D445" s="1072"/>
      <c r="E445" s="789">
        <v>7.3494167967161877E-2</v>
      </c>
      <c r="F445" s="697"/>
      <c r="G445" s="697"/>
      <c r="H445" s="1090" t="s">
        <v>407</v>
      </c>
      <c r="I445" s="1072"/>
      <c r="J445" s="790">
        <v>5.7779349817983189E-2</v>
      </c>
      <c r="K445" s="697"/>
      <c r="L445" s="697"/>
      <c r="M445" s="1090" t="s">
        <v>408</v>
      </c>
      <c r="N445" s="1072"/>
      <c r="O445" s="791">
        <v>-5.1751113474345745E-2</v>
      </c>
      <c r="P445" s="697"/>
      <c r="Q445" s="697"/>
      <c r="AN445" s="398"/>
      <c r="AO445" s="398"/>
      <c r="AP445" s="398"/>
      <c r="AQ445" s="398"/>
      <c r="AR445" s="398"/>
      <c r="AS445" s="398"/>
      <c r="AT445" s="398"/>
      <c r="AU445" s="398"/>
      <c r="AV445" s="398"/>
      <c r="AW445" s="398"/>
      <c r="AX445" s="398"/>
      <c r="AY445" s="398"/>
      <c r="AZ445" s="398"/>
      <c r="BA445" s="400"/>
      <c r="BB445" s="477"/>
      <c r="BC445" s="400"/>
      <c r="BD445" s="400"/>
      <c r="BE445" s="400"/>
      <c r="BF445" s="400"/>
      <c r="BG445" s="400"/>
      <c r="BH445" s="400"/>
      <c r="BI445" s="400"/>
      <c r="BJ445" s="400"/>
      <c r="BK445" s="400"/>
      <c r="BL445" s="400"/>
      <c r="BM445" s="400"/>
      <c r="BN445" s="400"/>
      <c r="BO445" s="400"/>
      <c r="BP445" s="400"/>
      <c r="BQ445" s="400"/>
      <c r="BR445" s="400"/>
      <c r="BS445" s="400"/>
      <c r="BT445" s="400"/>
      <c r="BU445" s="400"/>
      <c r="BV445" s="400"/>
      <c r="BW445" s="400"/>
      <c r="BX445" s="400"/>
      <c r="BY445" s="400"/>
      <c r="BZ445" s="401"/>
      <c r="CA445" s="401"/>
      <c r="CB445" s="401"/>
      <c r="CC445" s="401"/>
      <c r="CD445" s="401"/>
      <c r="CE445" s="401"/>
      <c r="CF445" s="401"/>
      <c r="CG445" s="401"/>
      <c r="CH445" s="401"/>
      <c r="CI445" s="401"/>
      <c r="CJ445" s="401"/>
      <c r="CK445" s="401"/>
      <c r="CL445" s="401"/>
      <c r="CM445" s="401"/>
      <c r="CN445" s="401"/>
      <c r="CO445" s="401"/>
      <c r="CP445" s="401"/>
      <c r="CQ445" s="401"/>
      <c r="CR445" s="401"/>
      <c r="CS445" s="401"/>
      <c r="CT445" s="401"/>
      <c r="CU445" s="401"/>
      <c r="CV445" s="401"/>
      <c r="CW445" s="401"/>
      <c r="CX445" s="401"/>
      <c r="CY445" s="401"/>
      <c r="CZ445" s="401"/>
    </row>
    <row r="446" s="405" customFormat="true" ht="25.15" customHeight="true" x14ac:dyDescent="0.2">
      <c r="C446" s="1090" t="s">
        <v>413</v>
      </c>
      <c r="D446" s="1072"/>
      <c r="E446" s="789">
        <v>-6.4087690434126349E-2</v>
      </c>
      <c r="F446" s="697"/>
      <c r="G446" s="697"/>
      <c r="H446" s="1090" t="s">
        <v>397</v>
      </c>
      <c r="I446" s="1072"/>
      <c r="J446" s="790">
        <v>5.7019092833807794E-2</v>
      </c>
      <c r="K446" s="697"/>
      <c r="L446" s="697"/>
      <c r="M446" s="1090" t="s">
        <v>417</v>
      </c>
      <c r="N446" s="1072"/>
      <c r="O446" s="791">
        <v>5.0960921909070762E-2</v>
      </c>
      <c r="P446" s="697"/>
      <c r="Q446" s="697"/>
      <c r="AN446" s="398"/>
      <c r="AO446" s="398"/>
      <c r="AP446" s="398"/>
      <c r="AQ446" s="398"/>
      <c r="AR446" s="398"/>
      <c r="AS446" s="398"/>
      <c r="AT446" s="398"/>
      <c r="AU446" s="398"/>
      <c r="AV446" s="398"/>
      <c r="AW446" s="398"/>
      <c r="AX446" s="398"/>
      <c r="AY446" s="398"/>
      <c r="AZ446" s="398"/>
      <c r="BA446" s="400"/>
      <c r="BB446" s="477"/>
      <c r="BC446" s="400"/>
      <c r="BD446" s="400"/>
      <c r="BE446" s="400"/>
      <c r="BF446" s="400"/>
      <c r="BG446" s="400"/>
      <c r="BH446" s="400"/>
      <c r="BI446" s="400"/>
      <c r="BJ446" s="400"/>
      <c r="BK446" s="400"/>
      <c r="BL446" s="400"/>
      <c r="BM446" s="400"/>
      <c r="BN446" s="400"/>
      <c r="BO446" s="400"/>
      <c r="BP446" s="400"/>
      <c r="BQ446" s="400"/>
      <c r="BR446" s="400"/>
      <c r="BS446" s="400"/>
      <c r="BT446" s="400"/>
      <c r="BU446" s="400"/>
      <c r="BV446" s="400"/>
      <c r="BW446" s="400"/>
      <c r="BX446" s="400"/>
      <c r="BY446" s="400"/>
      <c r="BZ446" s="401"/>
      <c r="CA446" s="401"/>
      <c r="CB446" s="401"/>
      <c r="CC446" s="401"/>
      <c r="CD446" s="401"/>
      <c r="CE446" s="401"/>
      <c r="CF446" s="401"/>
      <c r="CG446" s="401"/>
      <c r="CH446" s="401"/>
      <c r="CI446" s="401"/>
      <c r="CJ446" s="401"/>
      <c r="CK446" s="401"/>
      <c r="CL446" s="401"/>
      <c r="CM446" s="401"/>
      <c r="CN446" s="401"/>
      <c r="CO446" s="401"/>
      <c r="CP446" s="401"/>
      <c r="CQ446" s="401"/>
      <c r="CR446" s="401"/>
      <c r="CS446" s="401"/>
      <c r="CT446" s="401"/>
      <c r="CU446" s="401"/>
      <c r="CV446" s="401"/>
      <c r="CW446" s="401"/>
      <c r="CX446" s="401"/>
      <c r="CY446" s="401"/>
      <c r="CZ446" s="401"/>
    </row>
    <row r="447" s="405" customFormat="true" ht="25.15" customHeight="true" x14ac:dyDescent="0.2">
      <c r="C447" s="1090" t="s">
        <v>418</v>
      </c>
      <c r="D447" s="1072"/>
      <c r="E447" s="789">
        <v>-5.2274773485236806E-2</v>
      </c>
      <c r="F447" s="697"/>
      <c r="G447" s="697"/>
      <c r="H447" s="1090" t="s">
        <v>399</v>
      </c>
      <c r="I447" s="1072"/>
      <c r="J447" s="790">
        <v>-5.0358536908898917E-2</v>
      </c>
      <c r="K447" s="697"/>
      <c r="L447" s="697"/>
      <c r="M447" s="1090" t="s">
        <v>400</v>
      </c>
      <c r="N447" s="1072"/>
      <c r="O447" s="791">
        <v>-4.5190169984968567E-2</v>
      </c>
      <c r="P447" s="697"/>
      <c r="Q447" s="697"/>
      <c r="AN447" s="398"/>
      <c r="AO447" s="398"/>
      <c r="AP447" s="398"/>
      <c r="AQ447" s="398"/>
      <c r="AR447" s="398"/>
      <c r="AS447" s="398"/>
      <c r="AT447" s="398"/>
      <c r="AU447" s="398"/>
      <c r="AV447" s="398"/>
      <c r="AW447" s="398"/>
      <c r="AX447" s="398"/>
      <c r="AY447" s="398"/>
      <c r="AZ447" s="398"/>
      <c r="BA447" s="400"/>
      <c r="BB447" s="477"/>
      <c r="BC447" s="400"/>
      <c r="BD447" s="400"/>
      <c r="BE447" s="400"/>
      <c r="BF447" s="400"/>
      <c r="BG447" s="400"/>
      <c r="BH447" s="400"/>
      <c r="BI447" s="400"/>
      <c r="BJ447" s="400"/>
      <c r="BK447" s="400"/>
      <c r="BL447" s="400"/>
      <c r="BM447" s="400"/>
      <c r="BN447" s="400"/>
      <c r="BO447" s="400"/>
      <c r="BP447" s="400"/>
      <c r="BQ447" s="400"/>
      <c r="BR447" s="400"/>
      <c r="BS447" s="400"/>
      <c r="BT447" s="400"/>
      <c r="BU447" s="400"/>
      <c r="BV447" s="400"/>
      <c r="BW447" s="400"/>
      <c r="BX447" s="400"/>
      <c r="BY447" s="400"/>
      <c r="BZ447" s="401"/>
      <c r="CA447" s="401"/>
      <c r="CB447" s="401"/>
      <c r="CC447" s="401"/>
      <c r="CD447" s="401"/>
      <c r="CE447" s="401"/>
      <c r="CF447" s="401"/>
      <c r="CG447" s="401"/>
      <c r="CH447" s="401"/>
      <c r="CI447" s="401"/>
      <c r="CJ447" s="401"/>
      <c r="CK447" s="401"/>
      <c r="CL447" s="401"/>
      <c r="CM447" s="401"/>
      <c r="CN447" s="401"/>
      <c r="CO447" s="401"/>
      <c r="CP447" s="401"/>
      <c r="CQ447" s="401"/>
      <c r="CR447" s="401"/>
      <c r="CS447" s="401"/>
      <c r="CT447" s="401"/>
      <c r="CU447" s="401"/>
      <c r="CV447" s="401"/>
      <c r="CW447" s="401"/>
      <c r="CX447" s="401"/>
      <c r="CY447" s="401"/>
      <c r="CZ447" s="401"/>
    </row>
    <row r="448" s="405" customFormat="true" ht="25.15" customHeight="true" x14ac:dyDescent="0.2">
      <c r="C448" s="1090" t="s">
        <v>400</v>
      </c>
      <c r="D448" s="1072"/>
      <c r="E448" s="789">
        <v>-5.1575366687574925E-2</v>
      </c>
      <c r="F448" s="697"/>
      <c r="G448" s="697"/>
      <c r="H448" s="1090" t="s">
        <v>417</v>
      </c>
      <c r="I448" s="1072"/>
      <c r="J448" s="790">
        <v>-4.7520098346834752E-2</v>
      </c>
      <c r="K448" s="697"/>
      <c r="L448" s="697"/>
      <c r="M448" s="1090" t="s">
        <v>406</v>
      </c>
      <c r="N448" s="1072"/>
      <c r="O448" s="791">
        <v>4.1368332165145127E-2</v>
      </c>
      <c r="P448" s="697"/>
      <c r="Q448" s="697"/>
      <c r="AN448" s="398"/>
      <c r="AO448" s="398"/>
      <c r="AP448" s="398"/>
      <c r="AQ448" s="398"/>
      <c r="AR448" s="398"/>
      <c r="AS448" s="398"/>
      <c r="AT448" s="398"/>
      <c r="AU448" s="398"/>
      <c r="AV448" s="398"/>
      <c r="AW448" s="398"/>
      <c r="AX448" s="398"/>
      <c r="AY448" s="398"/>
      <c r="AZ448" s="398"/>
      <c r="BA448" s="400"/>
      <c r="BB448" s="477"/>
      <c r="BC448" s="400"/>
      <c r="BD448" s="400"/>
      <c r="BE448" s="400"/>
      <c r="BF448" s="400"/>
      <c r="BG448" s="400"/>
      <c r="BH448" s="400"/>
      <c r="BI448" s="400"/>
      <c r="BJ448" s="400"/>
      <c r="BK448" s="400"/>
      <c r="BL448" s="400"/>
      <c r="BM448" s="400"/>
      <c r="BN448" s="400"/>
      <c r="BO448" s="400"/>
      <c r="BP448" s="400"/>
      <c r="BQ448" s="400"/>
      <c r="BR448" s="400"/>
      <c r="BS448" s="400"/>
      <c r="BT448" s="400"/>
      <c r="BU448" s="400"/>
      <c r="BV448" s="400"/>
      <c r="BW448" s="400"/>
      <c r="BX448" s="400"/>
      <c r="BY448" s="400"/>
      <c r="BZ448" s="401"/>
      <c r="CA448" s="401"/>
      <c r="CB448" s="401"/>
      <c r="CC448" s="401"/>
      <c r="CD448" s="401"/>
      <c r="CE448" s="401"/>
      <c r="CF448" s="401"/>
      <c r="CG448" s="401"/>
      <c r="CH448" s="401"/>
      <c r="CI448" s="401"/>
      <c r="CJ448" s="401"/>
      <c r="CK448" s="401"/>
      <c r="CL448" s="401"/>
      <c r="CM448" s="401"/>
      <c r="CN448" s="401"/>
      <c r="CO448" s="401"/>
      <c r="CP448" s="401"/>
      <c r="CQ448" s="401"/>
      <c r="CR448" s="401"/>
      <c r="CS448" s="401"/>
      <c r="CT448" s="401"/>
      <c r="CU448" s="401"/>
      <c r="CV448" s="401"/>
      <c r="CW448" s="401"/>
      <c r="CX448" s="401"/>
      <c r="CY448" s="401"/>
      <c r="CZ448" s="401"/>
    </row>
    <row r="449" s="405" customFormat="true" ht="25.15" customHeight="true" x14ac:dyDescent="0.2">
      <c r="C449" s="1090" t="s">
        <v>419</v>
      </c>
      <c r="D449" s="1072"/>
      <c r="E449" s="789">
        <v>3.6768915310955073E-2</v>
      </c>
      <c r="F449" s="697"/>
      <c r="G449" s="697"/>
      <c r="H449" s="1090" t="s">
        <v>409</v>
      </c>
      <c r="I449" s="1072"/>
      <c r="J449" s="790">
        <v>4.2666619322565165E-2</v>
      </c>
      <c r="K449" s="697"/>
      <c r="L449" s="697"/>
      <c r="M449" s="1090" t="s">
        <v>418</v>
      </c>
      <c r="N449" s="1072"/>
      <c r="O449" s="791">
        <v>-3.7548820373206178E-2</v>
      </c>
      <c r="P449" s="697"/>
      <c r="Q449" s="697"/>
      <c r="AN449" s="398"/>
      <c r="AO449" s="398"/>
      <c r="AP449" s="398"/>
      <c r="AQ449" s="398"/>
      <c r="AR449" s="398"/>
      <c r="AS449" s="398"/>
      <c r="AT449" s="398"/>
      <c r="AU449" s="398"/>
      <c r="AV449" s="398"/>
      <c r="AW449" s="398"/>
      <c r="AX449" s="398"/>
      <c r="AY449" s="398"/>
      <c r="AZ449" s="398"/>
      <c r="BA449" s="400"/>
      <c r="BB449" s="477"/>
      <c r="BC449" s="400"/>
      <c r="BD449" s="400"/>
      <c r="BE449" s="400"/>
      <c r="BF449" s="400"/>
      <c r="BG449" s="400"/>
      <c r="BH449" s="400"/>
      <c r="BI449" s="400"/>
      <c r="BJ449" s="400"/>
      <c r="BK449" s="400"/>
      <c r="BL449" s="400"/>
      <c r="BM449" s="400"/>
      <c r="BN449" s="400"/>
      <c r="BO449" s="400"/>
      <c r="BP449" s="400"/>
      <c r="BQ449" s="400"/>
      <c r="BR449" s="400"/>
      <c r="BS449" s="400"/>
      <c r="BT449" s="400"/>
      <c r="BU449" s="400"/>
      <c r="BV449" s="400"/>
      <c r="BW449" s="400"/>
      <c r="BX449" s="400"/>
      <c r="BY449" s="400"/>
      <c r="BZ449" s="401"/>
      <c r="CA449" s="401"/>
      <c r="CB449" s="401"/>
      <c r="CC449" s="401"/>
      <c r="CD449" s="401"/>
      <c r="CE449" s="401"/>
      <c r="CF449" s="401"/>
      <c r="CG449" s="401"/>
      <c r="CH449" s="401"/>
      <c r="CI449" s="401"/>
      <c r="CJ449" s="401"/>
      <c r="CK449" s="401"/>
      <c r="CL449" s="401"/>
      <c r="CM449" s="401"/>
      <c r="CN449" s="401"/>
      <c r="CO449" s="401"/>
      <c r="CP449" s="401"/>
      <c r="CQ449" s="401"/>
      <c r="CR449" s="401"/>
      <c r="CS449" s="401"/>
      <c r="CT449" s="401"/>
      <c r="CU449" s="401"/>
      <c r="CV449" s="401"/>
      <c r="CW449" s="401"/>
      <c r="CX449" s="401"/>
      <c r="CY449" s="401"/>
      <c r="CZ449" s="401"/>
    </row>
    <row r="450" s="405" customFormat="true" ht="25.15" customHeight="true" x14ac:dyDescent="0.2">
      <c r="C450" s="1090" t="s">
        <v>417</v>
      </c>
      <c r="D450" s="1072"/>
      <c r="E450" s="789">
        <v>3.5104239501715838E-2</v>
      </c>
      <c r="F450" s="697"/>
      <c r="G450" s="697"/>
      <c r="H450" s="1090" t="s">
        <v>411</v>
      </c>
      <c r="I450" s="1072"/>
      <c r="J450" s="790">
        <v>4.2645837224950398E-2</v>
      </c>
      <c r="K450" s="697"/>
      <c r="L450" s="697"/>
      <c r="M450" s="1090" t="s">
        <v>420</v>
      </c>
      <c r="N450" s="1072"/>
      <c r="O450" s="791">
        <v>2.8815683535729188E-2</v>
      </c>
      <c r="P450" s="697"/>
      <c r="Q450" s="697"/>
      <c r="AN450" s="398"/>
      <c r="AO450" s="398"/>
      <c r="AP450" s="398"/>
      <c r="AQ450" s="398"/>
      <c r="AR450" s="398"/>
      <c r="AS450" s="398"/>
      <c r="AT450" s="398"/>
      <c r="AU450" s="398"/>
      <c r="AV450" s="398"/>
      <c r="AW450" s="398"/>
      <c r="AX450" s="398"/>
      <c r="AY450" s="398"/>
      <c r="AZ450" s="398"/>
      <c r="BA450" s="400"/>
      <c r="BB450" s="477"/>
      <c r="BC450" s="400"/>
      <c r="BD450" s="400"/>
      <c r="BE450" s="400"/>
      <c r="BF450" s="400"/>
      <c r="BG450" s="400"/>
      <c r="BH450" s="400"/>
      <c r="BI450" s="400"/>
      <c r="BJ450" s="400"/>
      <c r="BK450" s="400"/>
      <c r="BL450" s="400"/>
      <c r="BM450" s="400"/>
      <c r="BN450" s="400"/>
      <c r="BO450" s="400"/>
      <c r="BP450" s="400"/>
      <c r="BQ450" s="400"/>
      <c r="BR450" s="400"/>
      <c r="BS450" s="400"/>
      <c r="BT450" s="400"/>
      <c r="BU450" s="400"/>
      <c r="BV450" s="400"/>
      <c r="BW450" s="400"/>
      <c r="BX450" s="400"/>
      <c r="BY450" s="400"/>
      <c r="BZ450" s="401"/>
      <c r="CA450" s="401"/>
      <c r="CB450" s="401"/>
      <c r="CC450" s="401"/>
      <c r="CD450" s="401"/>
      <c r="CE450" s="401"/>
      <c r="CF450" s="401"/>
      <c r="CG450" s="401"/>
      <c r="CH450" s="401"/>
      <c r="CI450" s="401"/>
      <c r="CJ450" s="401"/>
      <c r="CK450" s="401"/>
      <c r="CL450" s="401"/>
      <c r="CM450" s="401"/>
      <c r="CN450" s="401"/>
      <c r="CO450" s="401"/>
      <c r="CP450" s="401"/>
      <c r="CQ450" s="401"/>
      <c r="CR450" s="401"/>
      <c r="CS450" s="401"/>
      <c r="CT450" s="401"/>
      <c r="CU450" s="401"/>
      <c r="CV450" s="401"/>
      <c r="CW450" s="401"/>
      <c r="CX450" s="401"/>
      <c r="CY450" s="401"/>
      <c r="CZ450" s="401"/>
    </row>
    <row r="451" s="405" customFormat="true" ht="25.15" customHeight="true" x14ac:dyDescent="0.2">
      <c r="C451" s="1090" t="s">
        <v>421</v>
      </c>
      <c r="D451" s="1072"/>
      <c r="E451" s="789">
        <v>-2.6725789270974187E-2</v>
      </c>
      <c r="F451" s="697"/>
      <c r="G451" s="697"/>
      <c r="H451" s="1090" t="s">
        <v>422</v>
      </c>
      <c r="I451" s="1072"/>
      <c r="J451" s="790">
        <v>-3.8628732529891012E-2</v>
      </c>
      <c r="K451" s="697"/>
      <c r="L451" s="697"/>
      <c r="M451" s="1090" t="s">
        <v>414</v>
      </c>
      <c r="N451" s="1072"/>
      <c r="O451" s="791">
        <v>2.7758157481393351E-2</v>
      </c>
      <c r="P451" s="697"/>
      <c r="Q451" s="697"/>
      <c r="AN451" s="398"/>
      <c r="AO451" s="398"/>
      <c r="AP451" s="398"/>
      <c r="AQ451" s="398"/>
      <c r="AR451" s="398"/>
      <c r="AS451" s="398"/>
      <c r="AT451" s="398"/>
      <c r="AU451" s="398"/>
      <c r="AV451" s="398"/>
      <c r="AW451" s="398"/>
      <c r="AX451" s="398"/>
      <c r="AY451" s="398"/>
      <c r="AZ451" s="398"/>
      <c r="BA451" s="400"/>
      <c r="BB451" s="477"/>
      <c r="BC451" s="400"/>
      <c r="BD451" s="400"/>
      <c r="BE451" s="400"/>
      <c r="BF451" s="400"/>
      <c r="BG451" s="400"/>
      <c r="BH451" s="400"/>
      <c r="BI451" s="400"/>
      <c r="BJ451" s="400"/>
      <c r="BK451" s="400"/>
      <c r="BL451" s="400"/>
      <c r="BM451" s="400"/>
      <c r="BN451" s="400"/>
      <c r="BO451" s="400"/>
      <c r="BP451" s="400"/>
      <c r="BQ451" s="400"/>
      <c r="BR451" s="400"/>
      <c r="BS451" s="400"/>
      <c r="BT451" s="400"/>
      <c r="BU451" s="400"/>
      <c r="BV451" s="400"/>
      <c r="BW451" s="400"/>
      <c r="BX451" s="400"/>
      <c r="BY451" s="400"/>
      <c r="BZ451" s="401"/>
      <c r="CA451" s="401"/>
      <c r="CB451" s="401"/>
      <c r="CC451" s="401"/>
      <c r="CD451" s="401"/>
      <c r="CE451" s="401"/>
      <c r="CF451" s="401"/>
      <c r="CG451" s="401"/>
      <c r="CH451" s="401"/>
      <c r="CI451" s="401"/>
      <c r="CJ451" s="401"/>
      <c r="CK451" s="401"/>
      <c r="CL451" s="401"/>
      <c r="CM451" s="401"/>
      <c r="CN451" s="401"/>
      <c r="CO451" s="401"/>
      <c r="CP451" s="401"/>
      <c r="CQ451" s="401"/>
      <c r="CR451" s="401"/>
      <c r="CS451" s="401"/>
      <c r="CT451" s="401"/>
      <c r="CU451" s="401"/>
      <c r="CV451" s="401"/>
      <c r="CW451" s="401"/>
      <c r="CX451" s="401"/>
      <c r="CY451" s="401"/>
      <c r="CZ451" s="401"/>
    </row>
    <row r="452" s="405" customFormat="true" ht="25.15" customHeight="true" x14ac:dyDescent="0.2">
      <c r="C452" s="1090" t="s">
        <v>406</v>
      </c>
      <c r="D452" s="1072"/>
      <c r="E452" s="789">
        <v>2.5748597061828218E-2</v>
      </c>
      <c r="F452" s="697"/>
      <c r="G452" s="697"/>
      <c r="H452" s="1090" t="s">
        <v>421</v>
      </c>
      <c r="I452" s="1072"/>
      <c r="J452" s="790">
        <v>-3.5698611810752401E-2</v>
      </c>
      <c r="K452" s="697"/>
      <c r="L452" s="697"/>
      <c r="M452" s="1090" t="s">
        <v>415</v>
      </c>
      <c r="N452" s="1072"/>
      <c r="O452" s="791">
        <v>2.4743794167357936E-2</v>
      </c>
      <c r="P452" s="697"/>
      <c r="Q452" s="697"/>
      <c r="AN452" s="398"/>
      <c r="AO452" s="398"/>
      <c r="AP452" s="398"/>
      <c r="AQ452" s="398"/>
      <c r="AR452" s="398"/>
      <c r="AS452" s="398"/>
      <c r="AT452" s="398"/>
      <c r="AU452" s="398"/>
      <c r="AV452" s="398"/>
      <c r="AW452" s="398"/>
      <c r="AX452" s="398"/>
      <c r="AY452" s="398"/>
      <c r="AZ452" s="398"/>
      <c r="BA452" s="400"/>
      <c r="BB452" s="477"/>
      <c r="BC452" s="400"/>
      <c r="BD452" s="400"/>
      <c r="BE452" s="400"/>
      <c r="BF452" s="400"/>
      <c r="BG452" s="400"/>
      <c r="BH452" s="400"/>
      <c r="BI452" s="400"/>
      <c r="BJ452" s="400"/>
      <c r="BK452" s="400"/>
      <c r="BL452" s="400"/>
      <c r="BM452" s="400"/>
      <c r="BN452" s="400"/>
      <c r="BO452" s="400"/>
      <c r="BP452" s="400"/>
      <c r="BQ452" s="400"/>
      <c r="BR452" s="400"/>
      <c r="BS452" s="400"/>
      <c r="BT452" s="400"/>
      <c r="BU452" s="400"/>
      <c r="BV452" s="400"/>
      <c r="BW452" s="400"/>
      <c r="BX452" s="400"/>
      <c r="BY452" s="400"/>
      <c r="BZ452" s="401"/>
      <c r="CA452" s="401"/>
      <c r="CB452" s="401"/>
      <c r="CC452" s="401"/>
      <c r="CD452" s="401"/>
      <c r="CE452" s="401"/>
      <c r="CF452" s="401"/>
      <c r="CG452" s="401"/>
      <c r="CH452" s="401"/>
      <c r="CI452" s="401"/>
      <c r="CJ452" s="401"/>
      <c r="CK452" s="401"/>
      <c r="CL452" s="401"/>
      <c r="CM452" s="401"/>
      <c r="CN452" s="401"/>
      <c r="CO452" s="401"/>
      <c r="CP452" s="401"/>
      <c r="CQ452" s="401"/>
      <c r="CR452" s="401"/>
      <c r="CS452" s="401"/>
      <c r="CT452" s="401"/>
      <c r="CU452" s="401"/>
      <c r="CV452" s="401"/>
      <c r="CW452" s="401"/>
      <c r="CX452" s="401"/>
      <c r="CY452" s="401"/>
      <c r="CZ452" s="401"/>
    </row>
    <row r="453" s="405" customFormat="true" ht="25.15" customHeight="true" x14ac:dyDescent="0.2">
      <c r="C453" s="1090" t="s">
        <v>416</v>
      </c>
      <c r="D453" s="1072"/>
      <c r="E453" s="789">
        <v>-2.4106681460299841E-2</v>
      </c>
      <c r="F453" s="697"/>
      <c r="G453" s="697"/>
      <c r="H453" s="1090" t="s">
        <v>423</v>
      </c>
      <c r="I453" s="1072"/>
      <c r="J453" s="790">
        <v>-3.3377986397877785E-2</v>
      </c>
      <c r="K453" s="697"/>
      <c r="L453" s="697"/>
      <c r="M453" s="1090" t="s">
        <v>424</v>
      </c>
      <c r="N453" s="1072"/>
      <c r="O453" s="791">
        <v>2.2757272918487507E-2</v>
      </c>
      <c r="P453" s="697"/>
      <c r="Q453" s="697"/>
      <c r="AN453" s="398"/>
      <c r="AO453" s="398"/>
      <c r="AP453" s="398"/>
      <c r="AQ453" s="398"/>
      <c r="AR453" s="398"/>
      <c r="AS453" s="398"/>
      <c r="AT453" s="398"/>
      <c r="AU453" s="398"/>
      <c r="AV453" s="398"/>
      <c r="AW453" s="398"/>
      <c r="AX453" s="398"/>
      <c r="AY453" s="398"/>
      <c r="AZ453" s="398"/>
      <c r="BA453" s="400"/>
      <c r="BB453" s="477"/>
      <c r="BC453" s="400"/>
      <c r="BD453" s="400"/>
      <c r="BE453" s="400"/>
      <c r="BF453" s="400"/>
      <c r="BG453" s="400"/>
      <c r="BH453" s="400"/>
      <c r="BI453" s="400"/>
      <c r="BJ453" s="400"/>
      <c r="BK453" s="400"/>
      <c r="BL453" s="400"/>
      <c r="BM453" s="400"/>
      <c r="BN453" s="400"/>
      <c r="BO453" s="400"/>
      <c r="BP453" s="400"/>
      <c r="BQ453" s="400"/>
      <c r="BR453" s="400"/>
      <c r="BS453" s="400"/>
      <c r="BT453" s="400"/>
      <c r="BU453" s="400"/>
      <c r="BV453" s="400"/>
      <c r="BW453" s="400"/>
      <c r="BX453" s="400"/>
      <c r="BY453" s="400"/>
      <c r="BZ453" s="401"/>
      <c r="CA453" s="401"/>
      <c r="CB453" s="401"/>
      <c r="CC453" s="401"/>
      <c r="CD453" s="401"/>
      <c r="CE453" s="401"/>
      <c r="CF453" s="401"/>
      <c r="CG453" s="401"/>
      <c r="CH453" s="401"/>
      <c r="CI453" s="401"/>
      <c r="CJ453" s="401"/>
      <c r="CK453" s="401"/>
      <c r="CL453" s="401"/>
      <c r="CM453" s="401"/>
      <c r="CN453" s="401"/>
      <c r="CO453" s="401"/>
      <c r="CP453" s="401"/>
      <c r="CQ453" s="401"/>
      <c r="CR453" s="401"/>
      <c r="CS453" s="401"/>
      <c r="CT453" s="401"/>
      <c r="CU453" s="401"/>
      <c r="CV453" s="401"/>
      <c r="CW453" s="401"/>
      <c r="CX453" s="401"/>
      <c r="CY453" s="401"/>
      <c r="CZ453" s="401"/>
    </row>
    <row r="454" s="405" customFormat="true" ht="25.15" customHeight="true" x14ac:dyDescent="0.2">
      <c r="C454" s="1090" t="s">
        <v>425</v>
      </c>
      <c r="D454" s="1072"/>
      <c r="E454" s="789">
        <v>-2.3835879854592349E-2</v>
      </c>
      <c r="F454" s="697"/>
      <c r="G454" s="697"/>
      <c r="H454" s="1090" t="s">
        <v>425</v>
      </c>
      <c r="I454" s="1072"/>
      <c r="J454" s="790">
        <v>-3.0925120311866876E-2</v>
      </c>
      <c r="K454" s="697"/>
      <c r="L454" s="697"/>
      <c r="M454" s="1090" t="s">
        <v>422</v>
      </c>
      <c r="N454" s="1072"/>
      <c r="O454" s="791">
        <v>2.0776326743793337E-2</v>
      </c>
      <c r="P454" s="697"/>
      <c r="Q454" s="697"/>
      <c r="AN454" s="398"/>
      <c r="AO454" s="398"/>
      <c r="AP454" s="398"/>
      <c r="AQ454" s="398"/>
      <c r="AR454" s="398"/>
      <c r="AS454" s="398"/>
      <c r="AT454" s="398"/>
      <c r="AU454" s="398"/>
      <c r="AV454" s="398"/>
      <c r="AW454" s="398"/>
      <c r="AX454" s="398"/>
      <c r="AY454" s="398"/>
      <c r="AZ454" s="398"/>
      <c r="BA454" s="400"/>
      <c r="BB454" s="477"/>
      <c r="BC454" s="400"/>
      <c r="BD454" s="400"/>
      <c r="BE454" s="400"/>
      <c r="BF454" s="400"/>
      <c r="BG454" s="400"/>
      <c r="BH454" s="400"/>
      <c r="BI454" s="400"/>
      <c r="BJ454" s="400"/>
      <c r="BK454" s="400"/>
      <c r="BL454" s="400"/>
      <c r="BM454" s="400"/>
      <c r="BN454" s="400"/>
      <c r="BO454" s="400"/>
      <c r="BP454" s="400"/>
      <c r="BQ454" s="400"/>
      <c r="BR454" s="400"/>
      <c r="BS454" s="400"/>
      <c r="BT454" s="400"/>
      <c r="BU454" s="400"/>
      <c r="BV454" s="400"/>
      <c r="BW454" s="400"/>
      <c r="BX454" s="400"/>
      <c r="BY454" s="400"/>
      <c r="BZ454" s="401"/>
      <c r="CA454" s="401"/>
      <c r="CB454" s="401"/>
      <c r="CC454" s="401"/>
      <c r="CD454" s="401"/>
      <c r="CE454" s="401"/>
      <c r="CF454" s="401"/>
      <c r="CG454" s="401"/>
      <c r="CH454" s="401"/>
      <c r="CI454" s="401"/>
      <c r="CJ454" s="401"/>
      <c r="CK454" s="401"/>
      <c r="CL454" s="401"/>
      <c r="CM454" s="401"/>
      <c r="CN454" s="401"/>
      <c r="CO454" s="401"/>
      <c r="CP454" s="401"/>
      <c r="CQ454" s="401"/>
      <c r="CR454" s="401"/>
      <c r="CS454" s="401"/>
      <c r="CT454" s="401"/>
      <c r="CU454" s="401"/>
      <c r="CV454" s="401"/>
      <c r="CW454" s="401"/>
      <c r="CX454" s="401"/>
      <c r="CY454" s="401"/>
      <c r="CZ454" s="401"/>
    </row>
    <row r="455" s="405" customFormat="true" ht="25.15" customHeight="true" x14ac:dyDescent="0.2">
      <c r="C455" s="1090" t="s">
        <v>426</v>
      </c>
      <c r="D455" s="1072"/>
      <c r="E455" s="789">
        <v>2.3349257507024254E-2</v>
      </c>
      <c r="F455" s="697"/>
      <c r="G455" s="697"/>
      <c r="H455" s="1090" t="s">
        <v>419</v>
      </c>
      <c r="I455" s="1072"/>
      <c r="J455" s="790">
        <v>2.7474268242172094E-2</v>
      </c>
      <c r="K455" s="697"/>
      <c r="L455" s="697"/>
      <c r="M455" s="1090" t="s">
        <v>427</v>
      </c>
      <c r="N455" s="1072"/>
      <c r="O455" s="791">
        <v>1.7101199308916796E-2</v>
      </c>
      <c r="P455" s="697"/>
      <c r="Q455" s="697"/>
      <c r="AN455" s="398"/>
      <c r="AO455" s="398"/>
      <c r="AP455" s="398"/>
      <c r="AQ455" s="398"/>
      <c r="AR455" s="398"/>
      <c r="AS455" s="398"/>
      <c r="AT455" s="398"/>
      <c r="AU455" s="398"/>
      <c r="AV455" s="398"/>
      <c r="AW455" s="398"/>
      <c r="AX455" s="398"/>
      <c r="AY455" s="398"/>
      <c r="AZ455" s="398"/>
      <c r="BA455" s="400"/>
      <c r="BB455" s="477"/>
      <c r="BC455" s="400"/>
      <c r="BD455" s="400"/>
      <c r="BE455" s="400"/>
      <c r="BF455" s="400"/>
      <c r="BG455" s="400"/>
      <c r="BH455" s="400"/>
      <c r="BI455" s="400"/>
      <c r="BJ455" s="400"/>
      <c r="BK455" s="400"/>
      <c r="BL455" s="400"/>
      <c r="BM455" s="400"/>
      <c r="BN455" s="400"/>
      <c r="BO455" s="400"/>
      <c r="BP455" s="400"/>
      <c r="BQ455" s="400"/>
      <c r="BR455" s="400"/>
      <c r="BS455" s="400"/>
      <c r="BT455" s="400"/>
      <c r="BU455" s="400"/>
      <c r="BV455" s="400"/>
      <c r="BW455" s="400"/>
      <c r="BX455" s="400"/>
      <c r="BY455" s="400"/>
      <c r="BZ455" s="401"/>
      <c r="CA455" s="401"/>
      <c r="CB455" s="401"/>
      <c r="CC455" s="401"/>
      <c r="CD455" s="401"/>
      <c r="CE455" s="401"/>
      <c r="CF455" s="401"/>
      <c r="CG455" s="401"/>
      <c r="CH455" s="401"/>
      <c r="CI455" s="401"/>
      <c r="CJ455" s="401"/>
      <c r="CK455" s="401"/>
      <c r="CL455" s="401"/>
      <c r="CM455" s="401"/>
      <c r="CN455" s="401"/>
      <c r="CO455" s="401"/>
      <c r="CP455" s="401"/>
      <c r="CQ455" s="401"/>
      <c r="CR455" s="401"/>
      <c r="CS455" s="401"/>
      <c r="CT455" s="401"/>
      <c r="CU455" s="401"/>
      <c r="CV455" s="401"/>
      <c r="CW455" s="401"/>
      <c r="CX455" s="401"/>
      <c r="CY455" s="401"/>
      <c r="CZ455" s="401"/>
    </row>
    <row r="456" s="405" customFormat="true" ht="25.15" customHeight="true" x14ac:dyDescent="0.2">
      <c r="C456" s="1090" t="s">
        <v>420</v>
      </c>
      <c r="D456" s="1072"/>
      <c r="E456" s="789">
        <v>2.1255284016434697E-2</v>
      </c>
      <c r="F456" s="697"/>
      <c r="G456" s="697"/>
      <c r="H456" s="1090" t="s">
        <v>428</v>
      </c>
      <c r="I456" s="1072"/>
      <c r="J456" s="790">
        <v>-1.6697710419433357E-2</v>
      </c>
      <c r="K456" s="697"/>
      <c r="L456" s="697"/>
      <c r="M456" s="1090" t="s">
        <v>425</v>
      </c>
      <c r="N456" s="1072"/>
      <c r="O456" s="791">
        <v>-1.7073925793479702E-2</v>
      </c>
      <c r="P456" s="697"/>
      <c r="Q456" s="697"/>
      <c r="AN456" s="398"/>
      <c r="AO456" s="398"/>
      <c r="AP456" s="398"/>
      <c r="AQ456" s="398"/>
      <c r="AR456" s="398"/>
      <c r="AS456" s="398"/>
      <c r="AT456" s="398"/>
      <c r="AU456" s="398"/>
      <c r="AV456" s="398"/>
      <c r="AW456" s="398"/>
      <c r="AX456" s="398"/>
      <c r="AY456" s="398"/>
      <c r="AZ456" s="398"/>
      <c r="BA456" s="400"/>
      <c r="BB456" s="477"/>
      <c r="BC456" s="400"/>
      <c r="BD456" s="400"/>
      <c r="BE456" s="400"/>
      <c r="BF456" s="400"/>
      <c r="BG456" s="400"/>
      <c r="BH456" s="400"/>
      <c r="BI456" s="400"/>
      <c r="BJ456" s="400"/>
      <c r="BK456" s="400"/>
      <c r="BL456" s="400"/>
      <c r="BM456" s="400"/>
      <c r="BN456" s="400"/>
      <c r="BO456" s="400"/>
      <c r="BP456" s="400"/>
      <c r="BQ456" s="400"/>
      <c r="BR456" s="400"/>
      <c r="BS456" s="400"/>
      <c r="BT456" s="400"/>
      <c r="BU456" s="400"/>
      <c r="BV456" s="400"/>
      <c r="BW456" s="400"/>
      <c r="BX456" s="400"/>
      <c r="BY456" s="400"/>
      <c r="BZ456" s="401"/>
      <c r="CA456" s="401"/>
      <c r="CB456" s="401"/>
      <c r="CC456" s="401"/>
      <c r="CD456" s="401"/>
      <c r="CE456" s="401"/>
      <c r="CF456" s="401"/>
      <c r="CG456" s="401"/>
      <c r="CH456" s="401"/>
      <c r="CI456" s="401"/>
      <c r="CJ456" s="401"/>
      <c r="CK456" s="401"/>
      <c r="CL456" s="401"/>
      <c r="CM456" s="401"/>
      <c r="CN456" s="401"/>
      <c r="CO456" s="401"/>
      <c r="CP456" s="401"/>
      <c r="CQ456" s="401"/>
      <c r="CR456" s="401"/>
      <c r="CS456" s="401"/>
      <c r="CT456" s="401"/>
      <c r="CU456" s="401"/>
      <c r="CV456" s="401"/>
      <c r="CW456" s="401"/>
      <c r="CX456" s="401"/>
      <c r="CY456" s="401"/>
      <c r="CZ456" s="401"/>
    </row>
    <row r="457" s="405" customFormat="true" ht="25.15" customHeight="true" x14ac:dyDescent="0.2">
      <c r="C457" s="1090" t="s">
        <v>415</v>
      </c>
      <c r="D457" s="1072"/>
      <c r="E457" s="789">
        <v>1.4903253575960465E-2</v>
      </c>
      <c r="F457" s="697"/>
      <c r="G457" s="697"/>
      <c r="H457" s="1090" t="s">
        <v>414</v>
      </c>
      <c r="I457" s="1072"/>
      <c r="J457" s="790">
        <v>-1.4638124806619803E-2</v>
      </c>
      <c r="K457" s="697"/>
      <c r="L457" s="697"/>
      <c r="M457" s="1090" t="s">
        <v>421</v>
      </c>
      <c r="N457" s="1072"/>
      <c r="O457" s="791">
        <v>-1.5513181904499965E-2</v>
      </c>
      <c r="P457" s="697"/>
      <c r="Q457" s="697"/>
      <c r="AN457" s="398"/>
      <c r="AO457" s="398"/>
      <c r="AP457" s="398"/>
      <c r="AQ457" s="398"/>
      <c r="AR457" s="398"/>
      <c r="AS457" s="398"/>
      <c r="AT457" s="398"/>
      <c r="AU457" s="398"/>
      <c r="AV457" s="398"/>
      <c r="AW457" s="398"/>
      <c r="AX457" s="398"/>
      <c r="AY457" s="398"/>
      <c r="AZ457" s="398"/>
      <c r="BA457" s="400"/>
      <c r="BB457" s="477"/>
      <c r="BC457" s="400"/>
      <c r="BD457" s="400"/>
      <c r="BE457" s="400"/>
      <c r="BF457" s="400"/>
      <c r="BG457" s="400"/>
      <c r="BH457" s="400"/>
      <c r="BI457" s="400"/>
      <c r="BJ457" s="400"/>
      <c r="BK457" s="400"/>
      <c r="BL457" s="400"/>
      <c r="BM457" s="400"/>
      <c r="BN457" s="400"/>
      <c r="BO457" s="400"/>
      <c r="BP457" s="400"/>
      <c r="BQ457" s="400"/>
      <c r="BR457" s="400"/>
      <c r="BS457" s="400"/>
      <c r="BT457" s="400"/>
      <c r="BU457" s="400"/>
      <c r="BV457" s="400"/>
      <c r="BW457" s="400"/>
      <c r="BX457" s="400"/>
      <c r="BY457" s="400"/>
      <c r="BZ457" s="401"/>
      <c r="CA457" s="401"/>
      <c r="CB457" s="401"/>
      <c r="CC457" s="401"/>
      <c r="CD457" s="401"/>
      <c r="CE457" s="401"/>
      <c r="CF457" s="401"/>
      <c r="CG457" s="401"/>
      <c r="CH457" s="401"/>
      <c r="CI457" s="401"/>
      <c r="CJ457" s="401"/>
      <c r="CK457" s="401"/>
      <c r="CL457" s="401"/>
      <c r="CM457" s="401"/>
      <c r="CN457" s="401"/>
      <c r="CO457" s="401"/>
      <c r="CP457" s="401"/>
      <c r="CQ457" s="401"/>
      <c r="CR457" s="401"/>
      <c r="CS457" s="401"/>
      <c r="CT457" s="401"/>
      <c r="CU457" s="401"/>
      <c r="CV457" s="401"/>
      <c r="CW457" s="401"/>
      <c r="CX457" s="401"/>
      <c r="CY457" s="401"/>
      <c r="CZ457" s="401"/>
    </row>
    <row r="458" s="405" customFormat="true" ht="25.15" customHeight="true" x14ac:dyDescent="0.2">
      <c r="C458" s="1090" t="s">
        <v>429</v>
      </c>
      <c r="D458" s="1072"/>
      <c r="E458" s="789">
        <v>1.4060565992489558E-2</v>
      </c>
      <c r="F458" s="697"/>
      <c r="G458" s="697"/>
      <c r="H458" s="1090" t="s">
        <v>426</v>
      </c>
      <c r="I458" s="1072"/>
      <c r="J458" s="790">
        <v>1.4145868723675447E-2</v>
      </c>
      <c r="K458" s="697"/>
      <c r="L458" s="697"/>
      <c r="M458" s="1090" t="s">
        <v>416</v>
      </c>
      <c r="N458" s="1072"/>
      <c r="O458" s="791">
        <v>-1.4147850702724151E-2</v>
      </c>
      <c r="P458" s="697"/>
      <c r="Q458" s="697"/>
      <c r="AN458" s="398"/>
      <c r="AO458" s="398"/>
      <c r="AP458" s="398"/>
      <c r="AQ458" s="398"/>
      <c r="AR458" s="398"/>
      <c r="AS458" s="398"/>
      <c r="AT458" s="398"/>
      <c r="AU458" s="398"/>
      <c r="AV458" s="398"/>
      <c r="AW458" s="398"/>
      <c r="AX458" s="398"/>
      <c r="AY458" s="398"/>
      <c r="AZ458" s="398"/>
      <c r="BA458" s="400"/>
      <c r="BB458" s="477"/>
      <c r="BC458" s="400"/>
      <c r="BD458" s="400"/>
      <c r="BE458" s="400"/>
      <c r="BF458" s="400"/>
      <c r="BG458" s="400"/>
      <c r="BH458" s="400"/>
      <c r="BI458" s="400"/>
      <c r="BJ458" s="400"/>
      <c r="BK458" s="400"/>
      <c r="BL458" s="400"/>
      <c r="BM458" s="400"/>
      <c r="BN458" s="400"/>
      <c r="BO458" s="400"/>
      <c r="BP458" s="400"/>
      <c r="BQ458" s="400"/>
      <c r="BR458" s="400"/>
      <c r="BS458" s="400"/>
      <c r="BT458" s="400"/>
      <c r="BU458" s="400"/>
      <c r="BV458" s="400"/>
      <c r="BW458" s="400"/>
      <c r="BX458" s="400"/>
      <c r="BY458" s="400"/>
      <c r="BZ458" s="401"/>
      <c r="CA458" s="401"/>
      <c r="CB458" s="401"/>
      <c r="CC458" s="401"/>
      <c r="CD458" s="401"/>
      <c r="CE458" s="401"/>
      <c r="CF458" s="401"/>
      <c r="CG458" s="401"/>
      <c r="CH458" s="401"/>
      <c r="CI458" s="401"/>
      <c r="CJ458" s="401"/>
      <c r="CK458" s="401"/>
      <c r="CL458" s="401"/>
      <c r="CM458" s="401"/>
      <c r="CN458" s="401"/>
      <c r="CO458" s="401"/>
      <c r="CP458" s="401"/>
      <c r="CQ458" s="401"/>
      <c r="CR458" s="401"/>
      <c r="CS458" s="401"/>
      <c r="CT458" s="401"/>
      <c r="CU458" s="401"/>
      <c r="CV458" s="401"/>
      <c r="CW458" s="401"/>
      <c r="CX458" s="401"/>
      <c r="CY458" s="401"/>
      <c r="CZ458" s="401"/>
    </row>
    <row r="459" s="405" customFormat="true" ht="25.15" customHeight="true" x14ac:dyDescent="0.2">
      <c r="C459" s="1090" t="s">
        <v>428</v>
      </c>
      <c r="D459" s="1072"/>
      <c r="E459" s="789">
        <v>1.3902445781020061E-2</v>
      </c>
      <c r="F459" s="697"/>
      <c r="G459" s="697"/>
      <c r="H459" s="1090" t="s">
        <v>430</v>
      </c>
      <c r="I459" s="1072"/>
      <c r="J459" s="790">
        <v>1.3458485178606065E-2</v>
      </c>
      <c r="K459" s="697"/>
      <c r="L459" s="697"/>
      <c r="M459" s="1090" t="s">
        <v>423</v>
      </c>
      <c r="N459" s="1072"/>
      <c r="O459" s="791">
        <v>9.2895547433618237E-3</v>
      </c>
      <c r="P459" s="697"/>
      <c r="Q459" s="697"/>
      <c r="AN459" s="398"/>
      <c r="AO459" s="398"/>
      <c r="AP459" s="398"/>
      <c r="AQ459" s="398"/>
      <c r="AR459" s="398"/>
      <c r="AS459" s="398"/>
      <c r="AT459" s="398"/>
      <c r="AU459" s="398"/>
      <c r="AV459" s="398"/>
      <c r="AW459" s="398"/>
      <c r="AX459" s="398"/>
      <c r="AY459" s="398"/>
      <c r="AZ459" s="398"/>
      <c r="BA459" s="400"/>
      <c r="BB459" s="477"/>
      <c r="BC459" s="400"/>
      <c r="BD459" s="400"/>
      <c r="BE459" s="400"/>
      <c r="BF459" s="400"/>
      <c r="BG459" s="400"/>
      <c r="BH459" s="400"/>
      <c r="BI459" s="400"/>
      <c r="BJ459" s="400"/>
      <c r="BK459" s="400"/>
      <c r="BL459" s="400"/>
      <c r="BM459" s="400"/>
      <c r="BN459" s="400"/>
      <c r="BO459" s="400"/>
      <c r="BP459" s="400"/>
      <c r="BQ459" s="400"/>
      <c r="BR459" s="400"/>
      <c r="BS459" s="400"/>
      <c r="BT459" s="400"/>
      <c r="BU459" s="400"/>
      <c r="BV459" s="400"/>
      <c r="BW459" s="400"/>
      <c r="BX459" s="400"/>
      <c r="BY459" s="400"/>
      <c r="BZ459" s="401"/>
      <c r="CA459" s="401"/>
      <c r="CB459" s="401"/>
      <c r="CC459" s="401"/>
      <c r="CD459" s="401"/>
      <c r="CE459" s="401"/>
      <c r="CF459" s="401"/>
      <c r="CG459" s="401"/>
      <c r="CH459" s="401"/>
      <c r="CI459" s="401"/>
      <c r="CJ459" s="401"/>
      <c r="CK459" s="401"/>
      <c r="CL459" s="401"/>
      <c r="CM459" s="401"/>
      <c r="CN459" s="401"/>
      <c r="CO459" s="401"/>
      <c r="CP459" s="401"/>
      <c r="CQ459" s="401"/>
      <c r="CR459" s="401"/>
      <c r="CS459" s="401"/>
      <c r="CT459" s="401"/>
      <c r="CU459" s="401"/>
      <c r="CV459" s="401"/>
      <c r="CW459" s="401"/>
      <c r="CX459" s="401"/>
      <c r="CY459" s="401"/>
      <c r="CZ459" s="401"/>
    </row>
    <row r="460" s="405" customFormat="true" ht="25.15" customHeight="true" x14ac:dyDescent="0.2">
      <c r="C460" s="1090" t="s">
        <v>431</v>
      </c>
      <c r="D460" s="1072"/>
      <c r="E460" s="789">
        <v>-1.1149272441087469E-2</v>
      </c>
      <c r="F460" s="697"/>
      <c r="G460" s="697"/>
      <c r="H460" s="1090" t="s">
        <v>418</v>
      </c>
      <c r="I460" s="1072"/>
      <c r="J460" s="790">
        <v>1.3342775915918759E-2</v>
      </c>
      <c r="K460" s="697"/>
      <c r="L460" s="697"/>
      <c r="M460" s="1090" t="s">
        <v>430</v>
      </c>
      <c r="N460" s="1072"/>
      <c r="O460" s="791">
        <v>-8.4909195843640081E-3</v>
      </c>
      <c r="P460" s="697"/>
      <c r="Q460" s="697"/>
      <c r="AN460" s="398"/>
      <c r="AO460" s="398"/>
      <c r="AP460" s="398"/>
      <c r="AQ460" s="398"/>
      <c r="AR460" s="398"/>
      <c r="AS460" s="398"/>
      <c r="AT460" s="398"/>
      <c r="AU460" s="398"/>
      <c r="AV460" s="398"/>
      <c r="AW460" s="398"/>
      <c r="AX460" s="398"/>
      <c r="AY460" s="398"/>
      <c r="AZ460" s="398"/>
      <c r="BA460" s="400"/>
      <c r="BB460" s="477"/>
      <c r="BC460" s="400"/>
      <c r="BD460" s="400"/>
      <c r="BE460" s="400"/>
      <c r="BF460" s="400"/>
      <c r="BG460" s="400"/>
      <c r="BH460" s="400"/>
      <c r="BI460" s="400"/>
      <c r="BJ460" s="400"/>
      <c r="BK460" s="400"/>
      <c r="BL460" s="400"/>
      <c r="BM460" s="400"/>
      <c r="BN460" s="400"/>
      <c r="BO460" s="400"/>
      <c r="BP460" s="400"/>
      <c r="BQ460" s="400"/>
      <c r="BR460" s="400"/>
      <c r="BS460" s="400"/>
      <c r="BT460" s="400"/>
      <c r="BU460" s="400"/>
      <c r="BV460" s="400"/>
      <c r="BW460" s="400"/>
      <c r="BX460" s="400"/>
      <c r="BY460" s="400"/>
      <c r="BZ460" s="401"/>
      <c r="CA460" s="401"/>
      <c r="CB460" s="401"/>
      <c r="CC460" s="401"/>
      <c r="CD460" s="401"/>
      <c r="CE460" s="401"/>
      <c r="CF460" s="401"/>
      <c r="CG460" s="401"/>
      <c r="CH460" s="401"/>
      <c r="CI460" s="401"/>
      <c r="CJ460" s="401"/>
      <c r="CK460" s="401"/>
      <c r="CL460" s="401"/>
      <c r="CM460" s="401"/>
      <c r="CN460" s="401"/>
      <c r="CO460" s="401"/>
      <c r="CP460" s="401"/>
      <c r="CQ460" s="401"/>
      <c r="CR460" s="401"/>
      <c r="CS460" s="401"/>
      <c r="CT460" s="401"/>
      <c r="CU460" s="401"/>
      <c r="CV460" s="401"/>
      <c r="CW460" s="401"/>
      <c r="CX460" s="401"/>
      <c r="CY460" s="401"/>
      <c r="CZ460" s="401"/>
    </row>
    <row r="461" s="405" customFormat="true" ht="25.15" customHeight="true" x14ac:dyDescent="0.2">
      <c r="C461" s="1090" t="s">
        <v>408</v>
      </c>
      <c r="D461" s="1072"/>
      <c r="E461" s="789">
        <v>1.0956774780923266E-2</v>
      </c>
      <c r="F461" s="697"/>
      <c r="G461" s="697"/>
      <c r="H461" s="1090" t="s">
        <v>420</v>
      </c>
      <c r="I461" s="1072"/>
      <c r="J461" s="790">
        <v>7.6702112271900937E-3</v>
      </c>
      <c r="K461" s="697"/>
      <c r="L461" s="697"/>
      <c r="M461" s="1090" t="s">
        <v>428</v>
      </c>
      <c r="N461" s="1072"/>
      <c r="O461" s="791">
        <v>-5.7111608691393645E-3</v>
      </c>
      <c r="P461" s="697"/>
      <c r="Q461" s="697"/>
      <c r="AN461" s="398"/>
      <c r="AO461" s="398"/>
      <c r="AP461" s="398"/>
      <c r="AQ461" s="398"/>
      <c r="AR461" s="398"/>
      <c r="AS461" s="398"/>
      <c r="AT461" s="398"/>
      <c r="AU461" s="398"/>
      <c r="AV461" s="398"/>
      <c r="AW461" s="398"/>
      <c r="AX461" s="398"/>
      <c r="AY461" s="398"/>
      <c r="AZ461" s="398"/>
      <c r="BA461" s="400"/>
      <c r="BB461" s="477"/>
      <c r="BC461" s="400"/>
      <c r="BD461" s="400"/>
      <c r="BE461" s="400"/>
      <c r="BF461" s="400"/>
      <c r="BG461" s="400"/>
      <c r="BH461" s="400"/>
      <c r="BI461" s="400"/>
      <c r="BJ461" s="400"/>
      <c r="BK461" s="400"/>
      <c r="BL461" s="400"/>
      <c r="BM461" s="400"/>
      <c r="BN461" s="400"/>
      <c r="BO461" s="400"/>
      <c r="BP461" s="400"/>
      <c r="BQ461" s="400"/>
      <c r="BR461" s="400"/>
      <c r="BS461" s="400"/>
      <c r="BT461" s="400"/>
      <c r="BU461" s="400"/>
      <c r="BV461" s="400"/>
      <c r="BW461" s="400"/>
      <c r="BX461" s="400"/>
      <c r="BY461" s="400"/>
      <c r="BZ461" s="401"/>
      <c r="CA461" s="401"/>
      <c r="CB461" s="401"/>
      <c r="CC461" s="401"/>
      <c r="CD461" s="401"/>
      <c r="CE461" s="401"/>
      <c r="CF461" s="401"/>
      <c r="CG461" s="401"/>
      <c r="CH461" s="401"/>
      <c r="CI461" s="401"/>
      <c r="CJ461" s="401"/>
      <c r="CK461" s="401"/>
      <c r="CL461" s="401"/>
      <c r="CM461" s="401"/>
      <c r="CN461" s="401"/>
      <c r="CO461" s="401"/>
      <c r="CP461" s="401"/>
      <c r="CQ461" s="401"/>
      <c r="CR461" s="401"/>
      <c r="CS461" s="401"/>
      <c r="CT461" s="401"/>
      <c r="CU461" s="401"/>
      <c r="CV461" s="401"/>
      <c r="CW461" s="401"/>
      <c r="CX461" s="401"/>
      <c r="CY461" s="401"/>
      <c r="CZ461" s="401"/>
    </row>
    <row r="462" s="405" customFormat="true" ht="25.15" customHeight="true" x14ac:dyDescent="0.2">
      <c r="C462" s="1090" t="s">
        <v>427</v>
      </c>
      <c r="D462" s="1072"/>
      <c r="E462" s="789">
        <v>9.0112741588405966E-3</v>
      </c>
      <c r="F462" s="697"/>
      <c r="G462" s="697"/>
      <c r="H462" s="1090" t="s">
        <v>427</v>
      </c>
      <c r="I462" s="1072"/>
      <c r="J462" s="790">
        <v>-7.3914885643908568E-3</v>
      </c>
      <c r="K462" s="697"/>
      <c r="L462" s="697"/>
      <c r="M462" s="1090" t="s">
        <v>413</v>
      </c>
      <c r="N462" s="1072"/>
      <c r="O462" s="791">
        <v>-4.8978063849548729E-3</v>
      </c>
      <c r="P462" s="697"/>
      <c r="Q462" s="697"/>
      <c r="AN462" s="398"/>
      <c r="AO462" s="398"/>
      <c r="AP462" s="398"/>
      <c r="AQ462" s="398"/>
      <c r="AR462" s="398"/>
      <c r="AS462" s="398"/>
      <c r="AT462" s="398"/>
      <c r="AU462" s="398"/>
      <c r="AV462" s="398"/>
      <c r="AW462" s="398"/>
      <c r="AX462" s="398"/>
      <c r="AY462" s="398"/>
      <c r="AZ462" s="398"/>
      <c r="BA462" s="400"/>
      <c r="BB462" s="477"/>
      <c r="BC462" s="400"/>
      <c r="BD462" s="400"/>
      <c r="BE462" s="400"/>
      <c r="BF462" s="400"/>
      <c r="BG462" s="400"/>
      <c r="BH462" s="400"/>
      <c r="BI462" s="400"/>
      <c r="BJ462" s="400"/>
      <c r="BK462" s="400"/>
      <c r="BL462" s="400"/>
      <c r="BM462" s="400"/>
      <c r="BN462" s="400"/>
      <c r="BO462" s="400"/>
      <c r="BP462" s="400"/>
      <c r="BQ462" s="400"/>
      <c r="BR462" s="400"/>
      <c r="BS462" s="400"/>
      <c r="BT462" s="400"/>
      <c r="BU462" s="400"/>
      <c r="BV462" s="400"/>
      <c r="BW462" s="400"/>
      <c r="BX462" s="400"/>
      <c r="BY462" s="400"/>
      <c r="BZ462" s="401"/>
      <c r="CA462" s="401"/>
      <c r="CB462" s="401"/>
      <c r="CC462" s="401"/>
      <c r="CD462" s="401"/>
      <c r="CE462" s="401"/>
      <c r="CF462" s="401"/>
      <c r="CG462" s="401"/>
      <c r="CH462" s="401"/>
      <c r="CI462" s="401"/>
      <c r="CJ462" s="401"/>
      <c r="CK462" s="401"/>
      <c r="CL462" s="401"/>
      <c r="CM462" s="401"/>
      <c r="CN462" s="401"/>
      <c r="CO462" s="401"/>
      <c r="CP462" s="401"/>
      <c r="CQ462" s="401"/>
      <c r="CR462" s="401"/>
      <c r="CS462" s="401"/>
      <c r="CT462" s="401"/>
      <c r="CU462" s="401"/>
      <c r="CV462" s="401"/>
      <c r="CW462" s="401"/>
      <c r="CX462" s="401"/>
      <c r="CY462" s="401"/>
      <c r="CZ462" s="401"/>
    </row>
    <row r="463" s="405" customFormat="true" ht="25.15" customHeight="true" x14ac:dyDescent="0.2">
      <c r="C463" s="1090" t="s">
        <v>432</v>
      </c>
      <c r="D463" s="1072"/>
      <c r="E463" s="789">
        <v>-8.5900255646645576E-3</v>
      </c>
      <c r="F463" s="697"/>
      <c r="G463" s="697"/>
      <c r="H463" s="1090" t="s">
        <v>433</v>
      </c>
      <c r="I463" s="1072"/>
      <c r="J463" s="790">
        <v>-4.8130947373282518E-3</v>
      </c>
      <c r="K463" s="697"/>
      <c r="L463" s="697"/>
      <c r="M463" s="1090" t="s">
        <v>433</v>
      </c>
      <c r="N463" s="1072"/>
      <c r="O463" s="791">
        <v>-2.8066312754303113E-3</v>
      </c>
      <c r="P463" s="697"/>
      <c r="Q463" s="697"/>
      <c r="AN463" s="398"/>
      <c r="AO463" s="398"/>
      <c r="AP463" s="398"/>
      <c r="AQ463" s="398"/>
      <c r="AR463" s="398"/>
      <c r="AS463" s="398"/>
      <c r="AT463" s="398"/>
      <c r="AU463" s="398"/>
      <c r="AV463" s="398"/>
      <c r="AW463" s="398"/>
      <c r="AX463" s="398"/>
      <c r="AY463" s="398"/>
      <c r="AZ463" s="398"/>
      <c r="BA463" s="400"/>
      <c r="BB463" s="477"/>
      <c r="BC463" s="400"/>
      <c r="BD463" s="400"/>
      <c r="BE463" s="400"/>
      <c r="BF463" s="400"/>
      <c r="BG463" s="400"/>
      <c r="BH463" s="400"/>
      <c r="BI463" s="400"/>
      <c r="BJ463" s="400"/>
      <c r="BK463" s="400"/>
      <c r="BL463" s="400"/>
      <c r="BM463" s="400"/>
      <c r="BN463" s="400"/>
      <c r="BO463" s="400"/>
      <c r="BP463" s="400"/>
      <c r="BQ463" s="400"/>
      <c r="BR463" s="400"/>
      <c r="BS463" s="400"/>
      <c r="BT463" s="400"/>
      <c r="BU463" s="400"/>
      <c r="BV463" s="400"/>
      <c r="BW463" s="400"/>
      <c r="BX463" s="400"/>
      <c r="BY463" s="400"/>
      <c r="BZ463" s="401"/>
      <c r="CA463" s="401"/>
      <c r="CB463" s="401"/>
      <c r="CC463" s="401"/>
      <c r="CD463" s="401"/>
      <c r="CE463" s="401"/>
      <c r="CF463" s="401"/>
      <c r="CG463" s="401"/>
      <c r="CH463" s="401"/>
      <c r="CI463" s="401"/>
      <c r="CJ463" s="401"/>
      <c r="CK463" s="401"/>
      <c r="CL463" s="401"/>
      <c r="CM463" s="401"/>
      <c r="CN463" s="401"/>
      <c r="CO463" s="401"/>
      <c r="CP463" s="401"/>
      <c r="CQ463" s="401"/>
      <c r="CR463" s="401"/>
      <c r="CS463" s="401"/>
      <c r="CT463" s="401"/>
      <c r="CU463" s="401"/>
      <c r="CV463" s="401"/>
      <c r="CW463" s="401"/>
      <c r="CX463" s="401"/>
      <c r="CY463" s="401"/>
      <c r="CZ463" s="401"/>
    </row>
    <row r="464" s="405" customFormat="true" ht="25.15" customHeight="true" x14ac:dyDescent="0.2">
      <c r="C464" s="1090" t="s">
        <v>430</v>
      </c>
      <c r="D464" s="1072"/>
      <c r="E464" s="789">
        <v>5.7081632307037396E-3</v>
      </c>
      <c r="F464" s="697"/>
      <c r="G464" s="697"/>
      <c r="H464" s="1090" t="s">
        <v>401</v>
      </c>
      <c r="I464" s="1072"/>
      <c r="J464" s="790">
        <v>-4.372620391448253E-3</v>
      </c>
      <c r="K464" s="697"/>
      <c r="L464" s="697"/>
      <c r="M464" s="1090" t="s">
        <v>429</v>
      </c>
      <c r="N464" s="1072"/>
      <c r="O464" s="791">
        <v>2.6172773435295159E-3</v>
      </c>
      <c r="P464" s="697"/>
      <c r="Q464" s="697"/>
      <c r="AN464" s="398"/>
      <c r="AO464" s="398"/>
      <c r="AP464" s="398"/>
      <c r="AQ464" s="398"/>
      <c r="AR464" s="398"/>
      <c r="AS464" s="398"/>
      <c r="AT464" s="398"/>
      <c r="AU464" s="398"/>
      <c r="AV464" s="398"/>
      <c r="AW464" s="398"/>
      <c r="AX464" s="398"/>
      <c r="AY464" s="398"/>
      <c r="AZ464" s="398"/>
      <c r="BA464" s="400"/>
      <c r="BB464" s="477"/>
      <c r="BC464" s="400"/>
      <c r="BD464" s="400"/>
      <c r="BE464" s="400"/>
      <c r="BF464" s="400"/>
      <c r="BG464" s="400"/>
      <c r="BH464" s="400"/>
      <c r="BI464" s="400"/>
      <c r="BJ464" s="400"/>
      <c r="BK464" s="400"/>
      <c r="BL464" s="400"/>
      <c r="BM464" s="400"/>
      <c r="BN464" s="400"/>
      <c r="BO464" s="400"/>
      <c r="BP464" s="400"/>
      <c r="BQ464" s="400"/>
      <c r="BR464" s="400"/>
      <c r="BS464" s="400"/>
      <c r="BT464" s="400"/>
      <c r="BU464" s="400"/>
      <c r="BV464" s="400"/>
      <c r="BW464" s="400"/>
      <c r="BX464" s="400"/>
      <c r="BY464" s="400"/>
      <c r="BZ464" s="401"/>
      <c r="CA464" s="401"/>
      <c r="CB464" s="401"/>
      <c r="CC464" s="401"/>
      <c r="CD464" s="401"/>
      <c r="CE464" s="401"/>
      <c r="CF464" s="401"/>
      <c r="CG464" s="401"/>
      <c r="CH464" s="401"/>
      <c r="CI464" s="401"/>
      <c r="CJ464" s="401"/>
      <c r="CK464" s="401"/>
      <c r="CL464" s="401"/>
      <c r="CM464" s="401"/>
      <c r="CN464" s="401"/>
      <c r="CO464" s="401"/>
      <c r="CP464" s="401"/>
      <c r="CQ464" s="401"/>
      <c r="CR464" s="401"/>
      <c r="CS464" s="401"/>
      <c r="CT464" s="401"/>
      <c r="CU464" s="401"/>
      <c r="CV464" s="401"/>
      <c r="CW464" s="401"/>
      <c r="CX464" s="401"/>
      <c r="CY464" s="401"/>
      <c r="CZ464" s="401"/>
    </row>
    <row r="465" s="405" customFormat="true" ht="25.15" customHeight="true" x14ac:dyDescent="0.2">
      <c r="C465" s="1090" t="s">
        <v>424</v>
      </c>
      <c r="D465" s="1072"/>
      <c r="E465" s="789">
        <v>5.586868560445362E-3</v>
      </c>
      <c r="F465" s="697"/>
      <c r="G465" s="697"/>
      <c r="H465" s="1090" t="s">
        <v>429</v>
      </c>
      <c r="I465" s="1072"/>
      <c r="J465" s="792">
        <v>-1.4978095574331471E-3</v>
      </c>
      <c r="K465" s="697"/>
      <c r="L465" s="697"/>
      <c r="M465" s="1090" t="s">
        <v>431</v>
      </c>
      <c r="N465" s="1072"/>
      <c r="O465" s="791">
        <v>-2.2932635061415759E-3</v>
      </c>
      <c r="P465" s="697"/>
      <c r="Q465" s="697"/>
      <c r="AN465" s="398"/>
      <c r="AO465" s="398"/>
      <c r="AP465" s="398"/>
      <c r="AQ465" s="398"/>
      <c r="AR465" s="398"/>
      <c r="AS465" s="398"/>
      <c r="AT465" s="398"/>
      <c r="AU465" s="398"/>
      <c r="AV465" s="398"/>
      <c r="AW465" s="398"/>
      <c r="AX465" s="398"/>
      <c r="AY465" s="398"/>
      <c r="AZ465" s="398"/>
      <c r="BA465" s="400"/>
      <c r="BB465" s="477"/>
      <c r="BC465" s="400"/>
      <c r="BD465" s="400"/>
      <c r="BE465" s="400"/>
      <c r="BF465" s="400"/>
      <c r="BG465" s="400"/>
      <c r="BH465" s="400"/>
      <c r="BI465" s="400"/>
      <c r="BJ465" s="400"/>
      <c r="BK465" s="400"/>
      <c r="BL465" s="400"/>
      <c r="BM465" s="400"/>
      <c r="BN465" s="400"/>
      <c r="BO465" s="400"/>
      <c r="BP465" s="400"/>
      <c r="BQ465" s="400"/>
      <c r="BR465" s="400"/>
      <c r="BS465" s="400"/>
      <c r="BT465" s="400"/>
      <c r="BU465" s="400"/>
      <c r="BV465" s="400"/>
      <c r="BW465" s="400"/>
      <c r="BX465" s="400"/>
      <c r="BY465" s="400"/>
      <c r="BZ465" s="401"/>
      <c r="CA465" s="401"/>
      <c r="CB465" s="401"/>
      <c r="CC465" s="401"/>
      <c r="CD465" s="401"/>
      <c r="CE465" s="401"/>
      <c r="CF465" s="401"/>
      <c r="CG465" s="401"/>
      <c r="CH465" s="401"/>
      <c r="CI465" s="401"/>
      <c r="CJ465" s="401"/>
      <c r="CK465" s="401"/>
      <c r="CL465" s="401"/>
      <c r="CM465" s="401"/>
      <c r="CN465" s="401"/>
      <c r="CO465" s="401"/>
      <c r="CP465" s="401"/>
      <c r="CQ465" s="401"/>
      <c r="CR465" s="401"/>
      <c r="CS465" s="401"/>
      <c r="CT465" s="401"/>
      <c r="CU465" s="401"/>
      <c r="CV465" s="401"/>
      <c r="CW465" s="401"/>
      <c r="CX465" s="401"/>
      <c r="CY465" s="401"/>
      <c r="CZ465" s="401"/>
    </row>
    <row r="466" s="405" customFormat="true" ht="25.15" customHeight="true" x14ac:dyDescent="0.2">
      <c r="C466" s="1090" t="s">
        <v>422</v>
      </c>
      <c r="D466" s="1072"/>
      <c r="E466" s="789">
        <v>-3.5667069951366777E-3</v>
      </c>
      <c r="F466" s="697"/>
      <c r="G466" s="697"/>
      <c r="H466" s="1071"/>
      <c r="I466" s="1072"/>
      <c r="J466" s="698"/>
      <c r="K466" s="697"/>
      <c r="L466" s="697"/>
      <c r="M466" s="1090" t="s">
        <v>419</v>
      </c>
      <c r="N466" s="1072"/>
      <c r="O466" s="791">
        <v>1.1303267937522357E-3</v>
      </c>
      <c r="P466" s="697"/>
      <c r="Q466" s="697"/>
      <c r="AN466" s="398"/>
      <c r="AO466" s="398"/>
      <c r="AP466" s="398"/>
      <c r="AQ466" s="398"/>
      <c r="AR466" s="398"/>
      <c r="AS466" s="398"/>
      <c r="AT466" s="398"/>
      <c r="AU466" s="398"/>
      <c r="AV466" s="398"/>
      <c r="AW466" s="398"/>
      <c r="AX466" s="398"/>
      <c r="AY466" s="398"/>
      <c r="AZ466" s="398"/>
      <c r="BA466" s="400"/>
      <c r="BB466" s="477"/>
      <c r="BC466" s="400"/>
      <c r="BD466" s="400"/>
      <c r="BE466" s="400"/>
      <c r="BF466" s="400"/>
      <c r="BG466" s="400"/>
      <c r="BH466" s="400"/>
      <c r="BI466" s="400"/>
      <c r="BJ466" s="400"/>
      <c r="BK466" s="400"/>
      <c r="BL466" s="400"/>
      <c r="BM466" s="400"/>
      <c r="BN466" s="400"/>
      <c r="BO466" s="400"/>
      <c r="BP466" s="400"/>
      <c r="BQ466" s="400"/>
      <c r="BR466" s="400"/>
      <c r="BS466" s="400"/>
      <c r="BT466" s="400"/>
      <c r="BU466" s="400"/>
      <c r="BV466" s="400"/>
      <c r="BW466" s="400"/>
      <c r="BX466" s="400"/>
      <c r="BY466" s="400"/>
      <c r="BZ466" s="401"/>
      <c r="CA466" s="401"/>
      <c r="CB466" s="401"/>
      <c r="CC466" s="401"/>
      <c r="CD466" s="401"/>
      <c r="CE466" s="401"/>
      <c r="CF466" s="401"/>
      <c r="CG466" s="401"/>
      <c r="CH466" s="401"/>
      <c r="CI466" s="401"/>
      <c r="CJ466" s="401"/>
      <c r="CK466" s="401"/>
      <c r="CL466" s="401"/>
      <c r="CM466" s="401"/>
      <c r="CN466" s="401"/>
      <c r="CO466" s="401"/>
      <c r="CP466" s="401"/>
      <c r="CQ466" s="401"/>
      <c r="CR466" s="401"/>
      <c r="CS466" s="401"/>
      <c r="CT466" s="401"/>
      <c r="CU466" s="401"/>
      <c r="CV466" s="401"/>
      <c r="CW466" s="401"/>
      <c r="CX466" s="401"/>
      <c r="CY466" s="401"/>
      <c r="CZ466" s="401"/>
    </row>
    <row r="467" s="405" customFormat="true" ht="25.15" customHeight="true" x14ac:dyDescent="0.2">
      <c r="C467" s="1090" t="s">
        <v>433</v>
      </c>
      <c r="D467" s="1072"/>
      <c r="E467" s="789">
        <v>3.3060798074225151E-3</v>
      </c>
      <c r="F467" s="697"/>
      <c r="G467" s="697"/>
      <c r="H467" s="1071"/>
      <c r="I467" s="1072"/>
      <c r="J467" s="698"/>
      <c r="K467" s="697"/>
      <c r="L467" s="697"/>
      <c r="M467" s="1090" t="s">
        <v>432</v>
      </c>
      <c r="N467" s="1072"/>
      <c r="O467" s="793">
        <v>-6.54472809876705E-4</v>
      </c>
      <c r="P467" s="697"/>
      <c r="Q467" s="697"/>
      <c r="AN467" s="398"/>
      <c r="AO467" s="398"/>
      <c r="AP467" s="398"/>
      <c r="AQ467" s="398"/>
      <c r="AR467" s="398"/>
      <c r="AS467" s="398"/>
      <c r="AT467" s="398"/>
      <c r="AU467" s="398"/>
      <c r="AV467" s="398"/>
      <c r="AW467" s="398"/>
      <c r="AX467" s="398"/>
      <c r="AY467" s="398"/>
      <c r="AZ467" s="398"/>
      <c r="BA467" s="400"/>
      <c r="BB467" s="477"/>
      <c r="BC467" s="400"/>
      <c r="BD467" s="400"/>
      <c r="BE467" s="400"/>
      <c r="BF467" s="400"/>
      <c r="BG467" s="400"/>
      <c r="BH467" s="400"/>
      <c r="BI467" s="400"/>
      <c r="BJ467" s="400"/>
      <c r="BK467" s="400"/>
      <c r="BL467" s="400"/>
      <c r="BM467" s="400"/>
      <c r="BN467" s="400"/>
      <c r="BO467" s="400"/>
      <c r="BP467" s="400"/>
      <c r="BQ467" s="400"/>
      <c r="BR467" s="400"/>
      <c r="BS467" s="400"/>
      <c r="BT467" s="400"/>
      <c r="BU467" s="400"/>
      <c r="BV467" s="400"/>
      <c r="BW467" s="400"/>
      <c r="BX467" s="400"/>
      <c r="BY467" s="400"/>
      <c r="BZ467" s="401"/>
      <c r="CA467" s="401"/>
      <c r="CB467" s="401"/>
      <c r="CC467" s="401"/>
      <c r="CD467" s="401"/>
      <c r="CE467" s="401"/>
      <c r="CF467" s="401"/>
      <c r="CG467" s="401"/>
      <c r="CH467" s="401"/>
      <c r="CI467" s="401"/>
      <c r="CJ467" s="401"/>
      <c r="CK467" s="401"/>
      <c r="CL467" s="401"/>
      <c r="CM467" s="401"/>
      <c r="CN467" s="401"/>
      <c r="CO467" s="401"/>
      <c r="CP467" s="401"/>
      <c r="CQ467" s="401"/>
      <c r="CR467" s="401"/>
      <c r="CS467" s="401"/>
      <c r="CT467" s="401"/>
      <c r="CU467" s="401"/>
      <c r="CV467" s="401"/>
      <c r="CW467" s="401"/>
      <c r="CX467" s="401"/>
      <c r="CY467" s="401"/>
      <c r="CZ467" s="401"/>
    </row>
    <row r="468" s="405" customFormat="true" ht="25.15" customHeight="true" x14ac:dyDescent="0.2">
      <c r="C468" s="1090" t="s">
        <v>423</v>
      </c>
      <c r="D468" s="1072"/>
      <c r="E468" s="794">
        <v>1.77999499978869E-3</v>
      </c>
      <c r="F468" s="697"/>
      <c r="G468" s="697"/>
      <c r="H468" s="1071"/>
      <c r="I468" s="1072"/>
      <c r="J468" s="697"/>
      <c r="K468" s="697"/>
      <c r="L468" s="697"/>
      <c r="M468" s="1071"/>
      <c r="N468" s="1072"/>
      <c r="O468" s="698"/>
      <c r="P468" s="697"/>
      <c r="Q468" s="697"/>
      <c r="AN468" s="398"/>
      <c r="AO468" s="398"/>
      <c r="AP468" s="398"/>
      <c r="AQ468" s="398"/>
      <c r="AR468" s="398"/>
      <c r="AS468" s="398"/>
      <c r="AT468" s="398"/>
      <c r="AU468" s="398"/>
      <c r="AV468" s="398"/>
      <c r="AW468" s="398"/>
      <c r="AX468" s="398"/>
      <c r="AY468" s="398"/>
      <c r="AZ468" s="398"/>
      <c r="BA468" s="400"/>
      <c r="BB468" s="477"/>
      <c r="BC468" s="400"/>
      <c r="BD468" s="400"/>
      <c r="BE468" s="400"/>
      <c r="BF468" s="400"/>
      <c r="BG468" s="400"/>
      <c r="BH468" s="400"/>
      <c r="BI468" s="400"/>
      <c r="BJ468" s="400"/>
      <c r="BK468" s="400"/>
      <c r="BL468" s="400"/>
      <c r="BM468" s="400"/>
      <c r="BN468" s="400"/>
      <c r="BO468" s="400"/>
      <c r="BP468" s="400"/>
      <c r="BQ468" s="400"/>
      <c r="BR468" s="400"/>
      <c r="BS468" s="400"/>
      <c r="BT468" s="400"/>
      <c r="BU468" s="400"/>
      <c r="BV468" s="400"/>
      <c r="BW468" s="400"/>
      <c r="BX468" s="400"/>
      <c r="BY468" s="400"/>
      <c r="BZ468" s="401"/>
      <c r="CA468" s="401"/>
      <c r="CB468" s="401"/>
      <c r="CC468" s="401"/>
      <c r="CD468" s="401"/>
      <c r="CE468" s="401"/>
      <c r="CF468" s="401"/>
      <c r="CG468" s="401"/>
      <c r="CH468" s="401"/>
      <c r="CI468" s="401"/>
      <c r="CJ468" s="401"/>
      <c r="CK468" s="401"/>
      <c r="CL468" s="401"/>
      <c r="CM468" s="401"/>
      <c r="CN468" s="401"/>
      <c r="CO468" s="401"/>
      <c r="CP468" s="401"/>
      <c r="CQ468" s="401"/>
      <c r="CR468" s="401"/>
      <c r="CS468" s="401"/>
      <c r="CT468" s="401"/>
      <c r="CU468" s="401"/>
      <c r="CV468" s="401"/>
      <c r="CW468" s="401"/>
      <c r="CX468" s="401"/>
      <c r="CY468" s="401"/>
      <c r="CZ468" s="401"/>
    </row>
    <row r="469" s="405" customFormat="true" ht="25.15" customHeight="true" x14ac:dyDescent="0.2">
      <c r="C469" s="1071"/>
      <c r="D469" s="1072"/>
      <c r="E469" s="698"/>
      <c r="F469" s="697"/>
      <c r="G469" s="697"/>
      <c r="H469" s="1091" t="s">
        <v>237</v>
      </c>
      <c r="I469" s="1072"/>
      <c r="J469" s="1072"/>
      <c r="K469" s="697"/>
      <c r="L469" s="697"/>
      <c r="M469" s="1071"/>
      <c r="N469" s="1072"/>
      <c r="O469" s="698"/>
      <c r="P469" s="697"/>
      <c r="Q469" s="697"/>
      <c r="AN469" s="398"/>
      <c r="AO469" s="398"/>
      <c r="AP469" s="398"/>
      <c r="AQ469" s="398"/>
      <c r="AR469" s="398"/>
      <c r="AS469" s="398"/>
      <c r="AT469" s="398"/>
      <c r="AU469" s="398"/>
      <c r="AV469" s="398"/>
      <c r="AW469" s="398"/>
      <c r="AX469" s="398"/>
      <c r="AY469" s="398"/>
      <c r="AZ469" s="398"/>
      <c r="BA469" s="400"/>
      <c r="BB469" s="477"/>
      <c r="BC469" s="400"/>
      <c r="BD469" s="400"/>
      <c r="BE469" s="400"/>
      <c r="BF469" s="400"/>
      <c r="BG469" s="400"/>
      <c r="BH469" s="400"/>
      <c r="BI469" s="400"/>
      <c r="BJ469" s="400"/>
      <c r="BK469" s="400"/>
      <c r="BL469" s="400"/>
      <c r="BM469" s="400"/>
      <c r="BN469" s="400"/>
      <c r="BO469" s="400"/>
      <c r="BP469" s="400"/>
      <c r="BQ469" s="400"/>
      <c r="BR469" s="400"/>
      <c r="BS469" s="400"/>
      <c r="BT469" s="400"/>
      <c r="BU469" s="400"/>
      <c r="BV469" s="400"/>
      <c r="BW469" s="400"/>
      <c r="BX469" s="400"/>
      <c r="BY469" s="400"/>
      <c r="BZ469" s="401"/>
      <c r="CA469" s="401"/>
      <c r="CB469" s="401"/>
      <c r="CC469" s="401"/>
      <c r="CD469" s="401"/>
      <c r="CE469" s="401"/>
      <c r="CF469" s="401"/>
      <c r="CG469" s="401"/>
      <c r="CH469" s="401"/>
      <c r="CI469" s="401"/>
      <c r="CJ469" s="401"/>
      <c r="CK469" s="401"/>
      <c r="CL469" s="401"/>
      <c r="CM469" s="401"/>
      <c r="CN469" s="401"/>
      <c r="CO469" s="401"/>
      <c r="CP469" s="401"/>
      <c r="CQ469" s="401"/>
      <c r="CR469" s="401"/>
      <c r="CS469" s="401"/>
      <c r="CT469" s="401"/>
      <c r="CU469" s="401"/>
      <c r="CV469" s="401"/>
      <c r="CW469" s="401"/>
      <c r="CX469" s="401"/>
      <c r="CY469" s="401"/>
      <c r="CZ469" s="401"/>
    </row>
    <row r="470" s="405" customFormat="true" ht="25.15" customHeight="true" x14ac:dyDescent="0.2">
      <c r="C470" s="1071"/>
      <c r="D470" s="1072"/>
      <c r="E470" s="698"/>
      <c r="F470" s="697"/>
      <c r="G470" s="697"/>
      <c r="H470" s="1071"/>
      <c r="I470" s="1072"/>
      <c r="J470" s="771" t="s">
        <v>238</v>
      </c>
      <c r="K470" s="697"/>
      <c r="L470" s="697"/>
      <c r="M470" s="1071"/>
      <c r="N470" s="1072"/>
      <c r="O470" s="697"/>
      <c r="P470" s="697"/>
      <c r="Q470" s="697"/>
      <c r="AN470" s="398"/>
      <c r="AO470" s="398"/>
      <c r="AP470" s="398"/>
      <c r="AQ470" s="398"/>
      <c r="AR470" s="398"/>
      <c r="AS470" s="398"/>
      <c r="AT470" s="398"/>
      <c r="AU470" s="398"/>
      <c r="AV470" s="398"/>
      <c r="AW470" s="398"/>
      <c r="AX470" s="398"/>
      <c r="AY470" s="398"/>
      <c r="AZ470" s="398"/>
      <c r="BA470" s="400"/>
      <c r="BB470" s="477"/>
      <c r="BC470" s="400"/>
      <c r="BD470" s="400"/>
      <c r="BE470" s="400"/>
      <c r="BF470" s="400"/>
      <c r="BG470" s="400"/>
      <c r="BH470" s="400"/>
      <c r="BI470" s="400"/>
      <c r="BJ470" s="400"/>
      <c r="BK470" s="400"/>
      <c r="BL470" s="400"/>
      <c r="BM470" s="400"/>
      <c r="BN470" s="400"/>
      <c r="BO470" s="400"/>
      <c r="BP470" s="400"/>
      <c r="BQ470" s="400"/>
      <c r="BR470" s="400"/>
      <c r="BS470" s="400"/>
      <c r="BT470" s="400"/>
      <c r="BU470" s="400"/>
      <c r="BV470" s="400"/>
      <c r="BW470" s="400"/>
      <c r="BX470" s="400"/>
      <c r="BY470" s="400"/>
      <c r="BZ470" s="401"/>
      <c r="CA470" s="401"/>
      <c r="CB470" s="401"/>
      <c r="CC470" s="401"/>
      <c r="CD470" s="401"/>
      <c r="CE470" s="401"/>
      <c r="CF470" s="401"/>
      <c r="CG470" s="401"/>
      <c r="CH470" s="401"/>
      <c r="CI470" s="401"/>
      <c r="CJ470" s="401"/>
      <c r="CK470" s="401"/>
      <c r="CL470" s="401"/>
      <c r="CM470" s="401"/>
      <c r="CN470" s="401"/>
      <c r="CO470" s="401"/>
      <c r="CP470" s="401"/>
      <c r="CQ470" s="401"/>
      <c r="CR470" s="401"/>
      <c r="CS470" s="401"/>
      <c r="CT470" s="401"/>
      <c r="CU470" s="401"/>
      <c r="CV470" s="401"/>
      <c r="CW470" s="401"/>
      <c r="CX470" s="401"/>
      <c r="CY470" s="401"/>
      <c r="CZ470" s="401"/>
    </row>
    <row r="471" s="405" customFormat="true" ht="25.15" customHeight="true" x14ac:dyDescent="0.2">
      <c r="C471" s="1071"/>
      <c r="D471" s="1072"/>
      <c r="E471" s="697"/>
      <c r="F471" s="697"/>
      <c r="G471" s="697"/>
      <c r="H471" s="1090" t="s">
        <v>390</v>
      </c>
      <c r="I471" s="1072"/>
      <c r="J471" s="787">
        <v>0.11487993177361749</v>
      </c>
      <c r="K471" s="697"/>
      <c r="L471" s="697"/>
      <c r="M471" s="1091" t="s">
        <v>237</v>
      </c>
      <c r="N471" s="1072"/>
      <c r="O471" s="1072"/>
      <c r="P471" s="697"/>
      <c r="Q471" s="697"/>
      <c r="AN471" s="398"/>
      <c r="AO471" s="398"/>
      <c r="AP471" s="398"/>
      <c r="AQ471" s="398"/>
      <c r="AR471" s="398"/>
      <c r="AS471" s="398"/>
      <c r="AT471" s="398"/>
      <c r="AU471" s="398"/>
      <c r="AV471" s="398"/>
      <c r="AW471" s="398"/>
      <c r="AX471" s="398"/>
      <c r="AY471" s="398"/>
      <c r="AZ471" s="398"/>
      <c r="BA471" s="400"/>
      <c r="BB471" s="477"/>
      <c r="BC471" s="400"/>
      <c r="BD471" s="400"/>
      <c r="BE471" s="400"/>
      <c r="BF471" s="400"/>
      <c r="BG471" s="400"/>
      <c r="BH471" s="400"/>
      <c r="BI471" s="400"/>
      <c r="BJ471" s="400"/>
      <c r="BK471" s="400"/>
      <c r="BL471" s="400"/>
      <c r="BM471" s="400"/>
      <c r="BN471" s="400"/>
      <c r="BO471" s="400"/>
      <c r="BP471" s="400"/>
      <c r="BQ471" s="400"/>
      <c r="BR471" s="400"/>
      <c r="BS471" s="400"/>
      <c r="BT471" s="400"/>
      <c r="BU471" s="400"/>
      <c r="BV471" s="400"/>
      <c r="BW471" s="400"/>
      <c r="BX471" s="400"/>
      <c r="BY471" s="400"/>
      <c r="BZ471" s="401"/>
      <c r="CA471" s="401"/>
      <c r="CB471" s="401"/>
      <c r="CC471" s="401"/>
      <c r="CD471" s="401"/>
      <c r="CE471" s="401"/>
      <c r="CF471" s="401"/>
      <c r="CG471" s="401"/>
      <c r="CH471" s="401"/>
      <c r="CI471" s="401"/>
      <c r="CJ471" s="401"/>
      <c r="CK471" s="401"/>
      <c r="CL471" s="401"/>
      <c r="CM471" s="401"/>
      <c r="CN471" s="401"/>
      <c r="CO471" s="401"/>
      <c r="CP471" s="401"/>
      <c r="CQ471" s="401"/>
      <c r="CR471" s="401"/>
      <c r="CS471" s="401"/>
      <c r="CT471" s="401"/>
      <c r="CU471" s="401"/>
      <c r="CV471" s="401"/>
      <c r="CW471" s="401"/>
      <c r="CX471" s="401"/>
      <c r="CY471" s="401"/>
      <c r="CZ471" s="401"/>
    </row>
    <row r="472" s="405" customFormat="true" ht="25.15" customHeight="true" x14ac:dyDescent="0.2">
      <c r="C472" s="1091" t="s">
        <v>237</v>
      </c>
      <c r="D472" s="1072"/>
      <c r="E472" s="1072"/>
      <c r="F472" s="697"/>
      <c r="G472" s="697"/>
      <c r="H472" s="1090" t="s">
        <v>395</v>
      </c>
      <c r="I472" s="1072"/>
      <c r="J472" s="790">
        <v>6.2738271587208044E-2</v>
      </c>
      <c r="K472" s="697"/>
      <c r="L472" s="697"/>
      <c r="M472" s="1071"/>
      <c r="N472" s="1072"/>
      <c r="O472" s="772" t="s">
        <v>238</v>
      </c>
      <c r="P472" s="697"/>
      <c r="Q472" s="697"/>
      <c r="AN472" s="398"/>
      <c r="AO472" s="398"/>
      <c r="AP472" s="398"/>
      <c r="AQ472" s="398"/>
      <c r="AR472" s="398"/>
      <c r="AS472" s="398"/>
      <c r="AT472" s="398"/>
      <c r="AU472" s="398"/>
      <c r="AV472" s="398"/>
      <c r="AW472" s="398"/>
      <c r="AX472" s="398"/>
      <c r="AY472" s="398"/>
      <c r="AZ472" s="398"/>
      <c r="BA472" s="400"/>
      <c r="BB472" s="477"/>
      <c r="BC472" s="400"/>
      <c r="BD472" s="400"/>
      <c r="BE472" s="400"/>
      <c r="BF472" s="400"/>
      <c r="BG472" s="400"/>
      <c r="BH472" s="400"/>
      <c r="BI472" s="400"/>
      <c r="BJ472" s="400"/>
      <c r="BK472" s="400"/>
      <c r="BL472" s="400"/>
      <c r="BM472" s="400"/>
      <c r="BN472" s="400"/>
      <c r="BO472" s="400"/>
      <c r="BP472" s="400"/>
      <c r="BQ472" s="400"/>
      <c r="BR472" s="400"/>
      <c r="BS472" s="400"/>
      <c r="BT472" s="400"/>
      <c r="BU472" s="400"/>
      <c r="BV472" s="400"/>
      <c r="BW472" s="400"/>
      <c r="BX472" s="400"/>
      <c r="BY472" s="400"/>
      <c r="BZ472" s="401"/>
      <c r="CA472" s="401"/>
      <c r="CB472" s="401"/>
      <c r="CC472" s="401"/>
      <c r="CD472" s="401"/>
      <c r="CE472" s="401"/>
      <c r="CF472" s="401"/>
      <c r="CG472" s="401"/>
      <c r="CH472" s="401"/>
      <c r="CI472" s="401"/>
      <c r="CJ472" s="401"/>
      <c r="CK472" s="401"/>
      <c r="CL472" s="401"/>
      <c r="CM472" s="401"/>
      <c r="CN472" s="401"/>
      <c r="CO472" s="401"/>
      <c r="CP472" s="401"/>
      <c r="CQ472" s="401"/>
      <c r="CR472" s="401"/>
      <c r="CS472" s="401"/>
      <c r="CT472" s="401"/>
      <c r="CU472" s="401"/>
      <c r="CV472" s="401"/>
      <c r="CW472" s="401"/>
      <c r="CX472" s="401"/>
      <c r="CY472" s="401"/>
      <c r="CZ472" s="401"/>
    </row>
    <row r="473" s="405" customFormat="true" ht="25.15" customHeight="true" x14ac:dyDescent="0.2">
      <c r="C473" s="1071"/>
      <c r="D473" s="1072"/>
      <c r="E473" s="773" t="s">
        <v>238</v>
      </c>
      <c r="F473" s="697"/>
      <c r="G473" s="697"/>
      <c r="H473" s="1090" t="s">
        <v>416</v>
      </c>
      <c r="I473" s="1072"/>
      <c r="J473" s="790">
        <v>4.4622581735054324E-3</v>
      </c>
      <c r="K473" s="697"/>
      <c r="L473" s="697"/>
      <c r="M473" s="1090" t="s">
        <v>390</v>
      </c>
      <c r="N473" s="1072"/>
      <c r="O473" s="788">
        <v>5.7760620472231669E-2</v>
      </c>
      <c r="P473" s="697"/>
      <c r="Q473" s="697"/>
      <c r="AN473" s="398"/>
      <c r="AO473" s="398"/>
      <c r="AP473" s="398"/>
      <c r="AQ473" s="398"/>
      <c r="AR473" s="398"/>
      <c r="AS473" s="398"/>
      <c r="AT473" s="398"/>
      <c r="AU473" s="398"/>
      <c r="AV473" s="398"/>
      <c r="AW473" s="398"/>
      <c r="AX473" s="398"/>
      <c r="AY473" s="398"/>
      <c r="AZ473" s="398"/>
      <c r="BA473" s="400"/>
      <c r="BB473" s="477"/>
      <c r="BC473" s="400"/>
      <c r="BD473" s="400"/>
      <c r="BE473" s="400"/>
      <c r="BF473" s="400"/>
      <c r="BG473" s="400"/>
      <c r="BH473" s="400"/>
      <c r="BI473" s="400"/>
      <c r="BJ473" s="400"/>
      <c r="BK473" s="400"/>
      <c r="BL473" s="400"/>
      <c r="BM473" s="400"/>
      <c r="BN473" s="400"/>
      <c r="BO473" s="400"/>
      <c r="BP473" s="400"/>
      <c r="BQ473" s="400"/>
      <c r="BR473" s="400"/>
      <c r="BS473" s="400"/>
      <c r="BT473" s="400"/>
      <c r="BU473" s="400"/>
      <c r="BV473" s="400"/>
      <c r="BW473" s="400"/>
      <c r="BX473" s="400"/>
      <c r="BY473" s="400"/>
      <c r="BZ473" s="401"/>
      <c r="CA473" s="401"/>
      <c r="CB473" s="401"/>
      <c r="CC473" s="401"/>
      <c r="CD473" s="401"/>
      <c r="CE473" s="401"/>
      <c r="CF473" s="401"/>
      <c r="CG473" s="401"/>
      <c r="CH473" s="401"/>
      <c r="CI473" s="401"/>
      <c r="CJ473" s="401"/>
      <c r="CK473" s="401"/>
      <c r="CL473" s="401"/>
      <c r="CM473" s="401"/>
      <c r="CN473" s="401"/>
      <c r="CO473" s="401"/>
      <c r="CP473" s="401"/>
      <c r="CQ473" s="401"/>
      <c r="CR473" s="401"/>
      <c r="CS473" s="401"/>
      <c r="CT473" s="401"/>
      <c r="CU473" s="401"/>
      <c r="CV473" s="401"/>
      <c r="CW473" s="401"/>
      <c r="CX473" s="401"/>
      <c r="CY473" s="401"/>
      <c r="CZ473" s="401"/>
    </row>
    <row r="474" s="405" customFormat="true" ht="25.15" customHeight="true" x14ac:dyDescent="0.2">
      <c r="C474" s="1090" t="s">
        <v>390</v>
      </c>
      <c r="D474" s="1072"/>
      <c r="E474" s="786">
        <v>0.10973701678907165</v>
      </c>
      <c r="F474" s="697"/>
      <c r="G474" s="697"/>
      <c r="H474" s="1090" t="s">
        <v>406</v>
      </c>
      <c r="I474" s="1072"/>
      <c r="J474" s="790">
        <v>1.2762388827049323E-2</v>
      </c>
      <c r="K474" s="697"/>
      <c r="L474" s="697"/>
      <c r="M474" s="1090" t="s">
        <v>395</v>
      </c>
      <c r="N474" s="1072"/>
      <c r="O474" s="791">
        <v>2.6848262322751847E-2</v>
      </c>
      <c r="P474" s="697"/>
      <c r="Q474" s="697"/>
      <c r="AN474" s="398"/>
      <c r="AO474" s="398"/>
      <c r="AP474" s="398"/>
      <c r="AQ474" s="398"/>
      <c r="AR474" s="398"/>
      <c r="AS474" s="398"/>
      <c r="AT474" s="398"/>
      <c r="AU474" s="398"/>
      <c r="AV474" s="398"/>
      <c r="AW474" s="398"/>
      <c r="AX474" s="398"/>
      <c r="AY474" s="398"/>
      <c r="AZ474" s="398"/>
      <c r="BA474" s="400"/>
      <c r="BB474" s="477"/>
      <c r="BC474" s="400"/>
      <c r="BD474" s="400"/>
      <c r="BE474" s="400"/>
      <c r="BF474" s="400"/>
      <c r="BG474" s="400"/>
      <c r="BH474" s="400"/>
      <c r="BI474" s="400"/>
      <c r="BJ474" s="400"/>
      <c r="BK474" s="400"/>
      <c r="BL474" s="400"/>
      <c r="BM474" s="400"/>
      <c r="BN474" s="400"/>
      <c r="BO474" s="400"/>
      <c r="BP474" s="400"/>
      <c r="BQ474" s="400"/>
      <c r="BR474" s="400"/>
      <c r="BS474" s="400"/>
      <c r="BT474" s="400"/>
      <c r="BU474" s="400"/>
      <c r="BV474" s="400"/>
      <c r="BW474" s="400"/>
      <c r="BX474" s="400"/>
      <c r="BY474" s="400"/>
      <c r="BZ474" s="401"/>
      <c r="CA474" s="401"/>
      <c r="CB474" s="401"/>
      <c r="CC474" s="401"/>
      <c r="CD474" s="401"/>
      <c r="CE474" s="401"/>
      <c r="CF474" s="401"/>
      <c r="CG474" s="401"/>
      <c r="CH474" s="401"/>
      <c r="CI474" s="401"/>
      <c r="CJ474" s="401"/>
      <c r="CK474" s="401"/>
      <c r="CL474" s="401"/>
      <c r="CM474" s="401"/>
      <c r="CN474" s="401"/>
      <c r="CO474" s="401"/>
      <c r="CP474" s="401"/>
      <c r="CQ474" s="401"/>
      <c r="CR474" s="401"/>
      <c r="CS474" s="401"/>
      <c r="CT474" s="401"/>
      <c r="CU474" s="401"/>
      <c r="CV474" s="401"/>
      <c r="CW474" s="401"/>
      <c r="CX474" s="401"/>
      <c r="CY474" s="401"/>
      <c r="CZ474" s="401"/>
    </row>
    <row r="475" s="405" customFormat="true" ht="25.15" customHeight="true" x14ac:dyDescent="0.2">
      <c r="C475" s="1090" t="s">
        <v>395</v>
      </c>
      <c r="D475" s="1072"/>
      <c r="E475" s="789">
        <v>5.2971603172318846E-2</v>
      </c>
      <c r="F475" s="697"/>
      <c r="G475" s="697"/>
      <c r="H475" s="1090" t="s">
        <v>396</v>
      </c>
      <c r="I475" s="1072"/>
      <c r="J475" s="790">
        <v>3.4967000084267612E-2</v>
      </c>
      <c r="K475" s="697"/>
      <c r="L475" s="697"/>
      <c r="M475" s="1090" t="s">
        <v>416</v>
      </c>
      <c r="N475" s="1072"/>
      <c r="O475" s="791">
        <v>2.0016167950657226E-4</v>
      </c>
      <c r="P475" s="697"/>
      <c r="Q475" s="697"/>
      <c r="AN475" s="398"/>
      <c r="AO475" s="398"/>
      <c r="AP475" s="398"/>
      <c r="AQ475" s="398"/>
      <c r="AR475" s="398"/>
      <c r="AS475" s="398"/>
      <c r="AT475" s="398"/>
      <c r="AU475" s="398"/>
      <c r="AV475" s="398"/>
      <c r="AW475" s="398"/>
      <c r="AX475" s="398"/>
      <c r="AY475" s="398"/>
      <c r="AZ475" s="398"/>
      <c r="BA475" s="400"/>
      <c r="BB475" s="477"/>
      <c r="BC475" s="400"/>
      <c r="BD475" s="400"/>
      <c r="BE475" s="400"/>
      <c r="BF475" s="400"/>
      <c r="BG475" s="400"/>
      <c r="BH475" s="400"/>
      <c r="BI475" s="400"/>
      <c r="BJ475" s="400"/>
      <c r="BK475" s="400"/>
      <c r="BL475" s="400"/>
      <c r="BM475" s="400"/>
      <c r="BN475" s="400"/>
      <c r="BO475" s="400"/>
      <c r="BP475" s="400"/>
      <c r="BQ475" s="400"/>
      <c r="BR475" s="400"/>
      <c r="BS475" s="400"/>
      <c r="BT475" s="400"/>
      <c r="BU475" s="400"/>
      <c r="BV475" s="400"/>
      <c r="BW475" s="400"/>
      <c r="BX475" s="400"/>
      <c r="BY475" s="400"/>
      <c r="BZ475" s="401"/>
      <c r="CA475" s="401"/>
      <c r="CB475" s="401"/>
      <c r="CC475" s="401"/>
      <c r="CD475" s="401"/>
      <c r="CE475" s="401"/>
      <c r="CF475" s="401"/>
      <c r="CG475" s="401"/>
      <c r="CH475" s="401"/>
      <c r="CI475" s="401"/>
      <c r="CJ475" s="401"/>
      <c r="CK475" s="401"/>
      <c r="CL475" s="401"/>
      <c r="CM475" s="401"/>
      <c r="CN475" s="401"/>
      <c r="CO475" s="401"/>
      <c r="CP475" s="401"/>
      <c r="CQ475" s="401"/>
      <c r="CR475" s="401"/>
      <c r="CS475" s="401"/>
      <c r="CT475" s="401"/>
      <c r="CU475" s="401"/>
      <c r="CV475" s="401"/>
      <c r="CW475" s="401"/>
      <c r="CX475" s="401"/>
      <c r="CY475" s="401"/>
      <c r="CZ475" s="401"/>
    </row>
    <row r="476" s="405" customFormat="true" ht="25.15" customHeight="true" x14ac:dyDescent="0.2">
      <c r="C476" s="1090" t="s">
        <v>416</v>
      </c>
      <c r="D476" s="1072"/>
      <c r="E476" s="789">
        <v>5.8113209102836404E-4</v>
      </c>
      <c r="F476" s="697"/>
      <c r="G476" s="697"/>
      <c r="H476" s="1090" t="s">
        <v>381</v>
      </c>
      <c r="I476" s="1072"/>
      <c r="J476" s="790">
        <v>0.2457245209718493</v>
      </c>
      <c r="K476" s="697"/>
      <c r="L476" s="697"/>
      <c r="M476" s="1090" t="s">
        <v>406</v>
      </c>
      <c r="N476" s="1072"/>
      <c r="O476" s="791">
        <v>1.7113389061257809E-3</v>
      </c>
      <c r="P476" s="697"/>
      <c r="Q476" s="697"/>
      <c r="AN476" s="398"/>
      <c r="AO476" s="398"/>
      <c r="AP476" s="398"/>
      <c r="AQ476" s="398"/>
      <c r="AR476" s="398"/>
      <c r="AS476" s="398"/>
      <c r="AT476" s="398"/>
      <c r="AU476" s="398"/>
      <c r="AV476" s="398"/>
      <c r="AW476" s="398"/>
      <c r="AX476" s="398"/>
      <c r="AY476" s="398"/>
      <c r="AZ476" s="398"/>
      <c r="BA476" s="400"/>
      <c r="BB476" s="477"/>
      <c r="BC476" s="400"/>
      <c r="BD476" s="400"/>
      <c r="BE476" s="400"/>
      <c r="BF476" s="400"/>
      <c r="BG476" s="400"/>
      <c r="BH476" s="400"/>
      <c r="BI476" s="400"/>
      <c r="BJ476" s="400"/>
      <c r="BK476" s="400"/>
      <c r="BL476" s="400"/>
      <c r="BM476" s="400"/>
      <c r="BN476" s="400"/>
      <c r="BO476" s="400"/>
      <c r="BP476" s="400"/>
      <c r="BQ476" s="400"/>
      <c r="BR476" s="400"/>
      <c r="BS476" s="400"/>
      <c r="BT476" s="400"/>
      <c r="BU476" s="400"/>
      <c r="BV476" s="400"/>
      <c r="BW476" s="400"/>
      <c r="BX476" s="400"/>
      <c r="BY476" s="400"/>
      <c r="BZ476" s="401"/>
      <c r="CA476" s="401"/>
      <c r="CB476" s="401"/>
      <c r="CC476" s="401"/>
      <c r="CD476" s="401"/>
      <c r="CE476" s="401"/>
      <c r="CF476" s="401"/>
      <c r="CG476" s="401"/>
      <c r="CH476" s="401"/>
      <c r="CI476" s="401"/>
      <c r="CJ476" s="401"/>
      <c r="CK476" s="401"/>
      <c r="CL476" s="401"/>
      <c r="CM476" s="401"/>
      <c r="CN476" s="401"/>
      <c r="CO476" s="401"/>
      <c r="CP476" s="401"/>
      <c r="CQ476" s="401"/>
      <c r="CR476" s="401"/>
      <c r="CS476" s="401"/>
      <c r="CT476" s="401"/>
      <c r="CU476" s="401"/>
      <c r="CV476" s="401"/>
      <c r="CW476" s="401"/>
      <c r="CX476" s="401"/>
      <c r="CY476" s="401"/>
      <c r="CZ476" s="401"/>
    </row>
    <row r="477" s="405" customFormat="true" ht="25.15" customHeight="true" x14ac:dyDescent="0.2">
      <c r="C477" s="1090" t="s">
        <v>406</v>
      </c>
      <c r="D477" s="1072"/>
      <c r="E477" s="789">
        <v>6.6299025065238873E-4</v>
      </c>
      <c r="F477" s="697"/>
      <c r="G477" s="697"/>
      <c r="H477" s="1090" t="s">
        <v>394</v>
      </c>
      <c r="I477" s="1072"/>
      <c r="J477" s="790">
        <v>5.1327181445528338E-3</v>
      </c>
      <c r="K477" s="697"/>
      <c r="L477" s="697"/>
      <c r="M477" s="1090" t="s">
        <v>396</v>
      </c>
      <c r="N477" s="1072"/>
      <c r="O477" s="791">
        <v>4.3408254594096678E-3</v>
      </c>
      <c r="P477" s="697"/>
      <c r="Q477" s="697"/>
      <c r="AN477" s="398"/>
      <c r="AO477" s="398"/>
      <c r="AP477" s="398"/>
      <c r="AQ477" s="398"/>
      <c r="AR477" s="398"/>
      <c r="AS477" s="398"/>
      <c r="AT477" s="398"/>
      <c r="AU477" s="398"/>
      <c r="AV477" s="398"/>
      <c r="AW477" s="398"/>
      <c r="AX477" s="398"/>
      <c r="AY477" s="398"/>
      <c r="AZ477" s="398"/>
      <c r="BA477" s="400"/>
      <c r="BB477" s="477"/>
      <c r="BC477" s="400"/>
      <c r="BD477" s="400"/>
      <c r="BE477" s="400"/>
      <c r="BF477" s="400"/>
      <c r="BG477" s="400"/>
      <c r="BH477" s="400"/>
      <c r="BI477" s="400"/>
      <c r="BJ477" s="400"/>
      <c r="BK477" s="400"/>
      <c r="BL477" s="400"/>
      <c r="BM477" s="400"/>
      <c r="BN477" s="400"/>
      <c r="BO477" s="400"/>
      <c r="BP477" s="400"/>
      <c r="BQ477" s="400"/>
      <c r="BR477" s="400"/>
      <c r="BS477" s="400"/>
      <c r="BT477" s="400"/>
      <c r="BU477" s="400"/>
      <c r="BV477" s="400"/>
      <c r="BW477" s="400"/>
      <c r="BX477" s="400"/>
      <c r="BY477" s="400"/>
      <c r="BZ477" s="401"/>
      <c r="CA477" s="401"/>
      <c r="CB477" s="401"/>
      <c r="CC477" s="401"/>
      <c r="CD477" s="401"/>
      <c r="CE477" s="401"/>
      <c r="CF477" s="401"/>
      <c r="CG477" s="401"/>
      <c r="CH477" s="401"/>
      <c r="CI477" s="401"/>
      <c r="CJ477" s="401"/>
      <c r="CK477" s="401"/>
      <c r="CL477" s="401"/>
      <c r="CM477" s="401"/>
      <c r="CN477" s="401"/>
      <c r="CO477" s="401"/>
      <c r="CP477" s="401"/>
      <c r="CQ477" s="401"/>
      <c r="CR477" s="401"/>
      <c r="CS477" s="401"/>
      <c r="CT477" s="401"/>
      <c r="CU477" s="401"/>
      <c r="CV477" s="401"/>
      <c r="CW477" s="401"/>
      <c r="CX477" s="401"/>
      <c r="CY477" s="401"/>
      <c r="CZ477" s="401"/>
    </row>
    <row r="478" s="405" customFormat="true" ht="25.15" customHeight="true" x14ac:dyDescent="0.2">
      <c r="C478" s="1090" t="s">
        <v>396</v>
      </c>
      <c r="D478" s="1072"/>
      <c r="E478" s="789">
        <v>6.7487904891436303E-3</v>
      </c>
      <c r="F478" s="697"/>
      <c r="G478" s="697"/>
      <c r="H478" s="1090" t="s">
        <v>415</v>
      </c>
      <c r="I478" s="1072"/>
      <c r="J478" s="790">
        <v>5.6742567695492515E-3</v>
      </c>
      <c r="K478" s="697"/>
      <c r="L478" s="697"/>
      <c r="M478" s="1090" t="s">
        <v>381</v>
      </c>
      <c r="N478" s="1072"/>
      <c r="O478" s="791">
        <v>0.18162032694550079</v>
      </c>
      <c r="P478" s="697"/>
      <c r="Q478" s="697"/>
      <c r="AN478" s="398"/>
      <c r="AO478" s="398"/>
      <c r="AP478" s="398"/>
      <c r="AQ478" s="398"/>
      <c r="AR478" s="398"/>
      <c r="AS478" s="398"/>
      <c r="AT478" s="398"/>
      <c r="AU478" s="398"/>
      <c r="AV478" s="398"/>
      <c r="AW478" s="398"/>
      <c r="AX478" s="398"/>
      <c r="AY478" s="398"/>
      <c r="AZ478" s="398"/>
      <c r="BA478" s="400"/>
      <c r="BB478" s="477"/>
      <c r="BC478" s="400"/>
      <c r="BD478" s="400"/>
      <c r="BE478" s="400"/>
      <c r="BF478" s="400"/>
      <c r="BG478" s="400"/>
      <c r="BH478" s="400"/>
      <c r="BI478" s="400"/>
      <c r="BJ478" s="400"/>
      <c r="BK478" s="400"/>
      <c r="BL478" s="400"/>
      <c r="BM478" s="400"/>
      <c r="BN478" s="400"/>
      <c r="BO478" s="400"/>
      <c r="BP478" s="400"/>
      <c r="BQ478" s="400"/>
      <c r="BR478" s="400"/>
      <c r="BS478" s="400"/>
      <c r="BT478" s="400"/>
      <c r="BU478" s="400"/>
      <c r="BV478" s="400"/>
      <c r="BW478" s="400"/>
      <c r="BX478" s="400"/>
      <c r="BY478" s="400"/>
      <c r="BZ478" s="401"/>
      <c r="CA478" s="401"/>
      <c r="CB478" s="401"/>
      <c r="CC478" s="401"/>
      <c r="CD478" s="401"/>
      <c r="CE478" s="401"/>
      <c r="CF478" s="401"/>
      <c r="CG478" s="401"/>
      <c r="CH478" s="401"/>
      <c r="CI478" s="401"/>
      <c r="CJ478" s="401"/>
      <c r="CK478" s="401"/>
      <c r="CL478" s="401"/>
      <c r="CM478" s="401"/>
      <c r="CN478" s="401"/>
      <c r="CO478" s="401"/>
      <c r="CP478" s="401"/>
      <c r="CQ478" s="401"/>
      <c r="CR478" s="401"/>
      <c r="CS478" s="401"/>
      <c r="CT478" s="401"/>
      <c r="CU478" s="401"/>
      <c r="CV478" s="401"/>
      <c r="CW478" s="401"/>
      <c r="CX478" s="401"/>
      <c r="CY478" s="401"/>
      <c r="CZ478" s="401"/>
    </row>
    <row r="479" s="405" customFormat="true" ht="25.15" customHeight="true" x14ac:dyDescent="0.2">
      <c r="C479" s="1090" t="s">
        <v>381</v>
      </c>
      <c r="D479" s="1072"/>
      <c r="E479" s="789">
        <v>0.26998686517772086</v>
      </c>
      <c r="F479" s="697"/>
      <c r="G479" s="697"/>
      <c r="H479" s="1090" t="s">
        <v>392</v>
      </c>
      <c r="I479" s="1072"/>
      <c r="J479" s="790">
        <v>8.4475081395852372E-2</v>
      </c>
      <c r="K479" s="697"/>
      <c r="L479" s="697"/>
      <c r="M479" s="1090" t="s">
        <v>394</v>
      </c>
      <c r="N479" s="1072"/>
      <c r="O479" s="791">
        <v>6.0766820157441247E-2</v>
      </c>
      <c r="P479" s="697"/>
      <c r="Q479" s="697"/>
      <c r="AN479" s="398"/>
      <c r="AO479" s="398"/>
      <c r="AP479" s="398"/>
      <c r="AQ479" s="398"/>
      <c r="AR479" s="398"/>
      <c r="AS479" s="398"/>
      <c r="AT479" s="398"/>
      <c r="AU479" s="398"/>
      <c r="AV479" s="398"/>
      <c r="AW479" s="398"/>
      <c r="AX479" s="398"/>
      <c r="AY479" s="398"/>
      <c r="AZ479" s="398"/>
      <c r="BA479" s="400"/>
      <c r="BB479" s="477"/>
      <c r="BC479" s="400"/>
      <c r="BD479" s="400"/>
      <c r="BE479" s="400"/>
      <c r="BF479" s="400"/>
      <c r="BG479" s="400"/>
      <c r="BH479" s="400"/>
      <c r="BI479" s="400"/>
      <c r="BJ479" s="400"/>
      <c r="BK479" s="400"/>
      <c r="BL479" s="400"/>
      <c r="BM479" s="400"/>
      <c r="BN479" s="400"/>
      <c r="BO479" s="400"/>
      <c r="BP479" s="400"/>
      <c r="BQ479" s="400"/>
      <c r="BR479" s="400"/>
      <c r="BS479" s="400"/>
      <c r="BT479" s="400"/>
      <c r="BU479" s="400"/>
      <c r="BV479" s="400"/>
      <c r="BW479" s="400"/>
      <c r="BX479" s="400"/>
      <c r="BY479" s="400"/>
      <c r="BZ479" s="401"/>
      <c r="CA479" s="401"/>
      <c r="CB479" s="401"/>
      <c r="CC479" s="401"/>
      <c r="CD479" s="401"/>
      <c r="CE479" s="401"/>
      <c r="CF479" s="401"/>
      <c r="CG479" s="401"/>
      <c r="CH479" s="401"/>
      <c r="CI479" s="401"/>
      <c r="CJ479" s="401"/>
      <c r="CK479" s="401"/>
      <c r="CL479" s="401"/>
      <c r="CM479" s="401"/>
      <c r="CN479" s="401"/>
      <c r="CO479" s="401"/>
      <c r="CP479" s="401"/>
      <c r="CQ479" s="401"/>
      <c r="CR479" s="401"/>
      <c r="CS479" s="401"/>
      <c r="CT479" s="401"/>
      <c r="CU479" s="401"/>
      <c r="CV479" s="401"/>
      <c r="CW479" s="401"/>
      <c r="CX479" s="401"/>
      <c r="CY479" s="401"/>
      <c r="CZ479" s="401"/>
    </row>
    <row r="480" s="405" customFormat="true" ht="25.15" customHeight="true" x14ac:dyDescent="0.2">
      <c r="C480" s="1090" t="s">
        <v>394</v>
      </c>
      <c r="D480" s="1072"/>
      <c r="E480" s="789">
        <v>2.3830453917404727E-2</v>
      </c>
      <c r="F480" s="697"/>
      <c r="G480" s="697"/>
      <c r="H480" s="1090" t="s">
        <v>379</v>
      </c>
      <c r="I480" s="1072"/>
      <c r="J480" s="790">
        <v>0.22047981101764902</v>
      </c>
      <c r="K480" s="697"/>
      <c r="L480" s="697"/>
      <c r="M480" s="1090" t="s">
        <v>415</v>
      </c>
      <c r="N480" s="1072"/>
      <c r="O480" s="791">
        <v>6.122553497965766E-4</v>
      </c>
      <c r="P480" s="697"/>
      <c r="Q480" s="697"/>
      <c r="AN480" s="398"/>
      <c r="AO480" s="398"/>
      <c r="AP480" s="398"/>
      <c r="AQ480" s="398"/>
      <c r="AR480" s="398"/>
      <c r="AS480" s="398"/>
      <c r="AT480" s="398"/>
      <c r="AU480" s="398"/>
      <c r="AV480" s="398"/>
      <c r="AW480" s="398"/>
      <c r="AX480" s="398"/>
      <c r="AY480" s="398"/>
      <c r="AZ480" s="398"/>
      <c r="BA480" s="400"/>
      <c r="BB480" s="477"/>
      <c r="BC480" s="400"/>
      <c r="BD480" s="400"/>
      <c r="BE480" s="400"/>
      <c r="BF480" s="400"/>
      <c r="BG480" s="400"/>
      <c r="BH480" s="400"/>
      <c r="BI480" s="400"/>
      <c r="BJ480" s="400"/>
      <c r="BK480" s="400"/>
      <c r="BL480" s="400"/>
      <c r="BM480" s="400"/>
      <c r="BN480" s="400"/>
      <c r="BO480" s="400"/>
      <c r="BP480" s="400"/>
      <c r="BQ480" s="400"/>
      <c r="BR480" s="400"/>
      <c r="BS480" s="400"/>
      <c r="BT480" s="400"/>
      <c r="BU480" s="400"/>
      <c r="BV480" s="400"/>
      <c r="BW480" s="400"/>
      <c r="BX480" s="400"/>
      <c r="BY480" s="400"/>
      <c r="BZ480" s="401"/>
      <c r="CA480" s="401"/>
      <c r="CB480" s="401"/>
      <c r="CC480" s="401"/>
      <c r="CD480" s="401"/>
      <c r="CE480" s="401"/>
      <c r="CF480" s="401"/>
      <c r="CG480" s="401"/>
      <c r="CH480" s="401"/>
      <c r="CI480" s="401"/>
      <c r="CJ480" s="401"/>
      <c r="CK480" s="401"/>
      <c r="CL480" s="401"/>
      <c r="CM480" s="401"/>
      <c r="CN480" s="401"/>
      <c r="CO480" s="401"/>
      <c r="CP480" s="401"/>
      <c r="CQ480" s="401"/>
      <c r="CR480" s="401"/>
      <c r="CS480" s="401"/>
      <c r="CT480" s="401"/>
      <c r="CU480" s="401"/>
      <c r="CV480" s="401"/>
      <c r="CW480" s="401"/>
      <c r="CX480" s="401"/>
      <c r="CY480" s="401"/>
      <c r="CZ480" s="401"/>
    </row>
    <row r="481" s="405" customFormat="true" ht="25.15" customHeight="true" x14ac:dyDescent="0.2">
      <c r="C481" s="1090" t="s">
        <v>415</v>
      </c>
      <c r="D481" s="1072"/>
      <c r="E481" s="789">
        <v>2.221069671493784E-4</v>
      </c>
      <c r="F481" s="697"/>
      <c r="G481" s="697"/>
      <c r="H481" s="1090" t="s">
        <v>412</v>
      </c>
      <c r="I481" s="1072"/>
      <c r="J481" s="790">
        <v>7.9356634743173327E-3</v>
      </c>
      <c r="K481" s="697"/>
      <c r="L481" s="697"/>
      <c r="M481" s="1090" t="s">
        <v>392</v>
      </c>
      <c r="N481" s="1072"/>
      <c r="O481" s="791">
        <v>4.3649145005116005E-2</v>
      </c>
      <c r="P481" s="697"/>
      <c r="Q481" s="697"/>
      <c r="AN481" s="398"/>
      <c r="AO481" s="398"/>
      <c r="AP481" s="398"/>
      <c r="AQ481" s="398"/>
      <c r="AR481" s="398"/>
      <c r="AS481" s="398"/>
      <c r="AT481" s="398"/>
      <c r="AU481" s="398"/>
      <c r="AV481" s="398"/>
      <c r="AW481" s="398"/>
      <c r="AX481" s="398"/>
      <c r="AY481" s="398"/>
      <c r="AZ481" s="398"/>
      <c r="BA481" s="400"/>
      <c r="BB481" s="477"/>
      <c r="BC481" s="400"/>
      <c r="BD481" s="400"/>
      <c r="BE481" s="400"/>
      <c r="BF481" s="400"/>
      <c r="BG481" s="400"/>
      <c r="BH481" s="400"/>
      <c r="BI481" s="400"/>
      <c r="BJ481" s="400"/>
      <c r="BK481" s="400"/>
      <c r="BL481" s="400"/>
      <c r="BM481" s="400"/>
      <c r="BN481" s="400"/>
      <c r="BO481" s="400"/>
      <c r="BP481" s="400"/>
      <c r="BQ481" s="400"/>
      <c r="BR481" s="400"/>
      <c r="BS481" s="400"/>
      <c r="BT481" s="400"/>
      <c r="BU481" s="400"/>
      <c r="BV481" s="400"/>
      <c r="BW481" s="400"/>
      <c r="BX481" s="400"/>
      <c r="BY481" s="400"/>
      <c r="BZ481" s="401"/>
      <c r="CA481" s="401"/>
      <c r="CB481" s="401"/>
      <c r="CC481" s="401"/>
      <c r="CD481" s="401"/>
      <c r="CE481" s="401"/>
      <c r="CF481" s="401"/>
      <c r="CG481" s="401"/>
      <c r="CH481" s="401"/>
      <c r="CI481" s="401"/>
      <c r="CJ481" s="401"/>
      <c r="CK481" s="401"/>
      <c r="CL481" s="401"/>
      <c r="CM481" s="401"/>
      <c r="CN481" s="401"/>
      <c r="CO481" s="401"/>
      <c r="CP481" s="401"/>
      <c r="CQ481" s="401"/>
      <c r="CR481" s="401"/>
      <c r="CS481" s="401"/>
      <c r="CT481" s="401"/>
      <c r="CU481" s="401"/>
      <c r="CV481" s="401"/>
      <c r="CW481" s="401"/>
      <c r="CX481" s="401"/>
      <c r="CY481" s="401"/>
      <c r="CZ481" s="401"/>
    </row>
    <row r="482" s="405" customFormat="true" ht="25.15" customHeight="true" x14ac:dyDescent="0.2">
      <c r="C482" s="1090" t="s">
        <v>392</v>
      </c>
      <c r="D482" s="1072"/>
      <c r="E482" s="789">
        <v>7.1822053523326768E-2</v>
      </c>
      <c r="F482" s="697"/>
      <c r="G482" s="697"/>
      <c r="H482" s="1090" t="s">
        <v>430</v>
      </c>
      <c r="I482" s="1072"/>
      <c r="J482" s="790">
        <v>1.8113082330275913E-4</v>
      </c>
      <c r="K482" s="697"/>
      <c r="L482" s="697"/>
      <c r="M482" s="1090" t="s">
        <v>379</v>
      </c>
      <c r="N482" s="1072"/>
      <c r="O482" s="791">
        <v>0.40654268549364309</v>
      </c>
      <c r="P482" s="697"/>
      <c r="Q482" s="697"/>
      <c r="AN482" s="398"/>
      <c r="AO482" s="398"/>
      <c r="AP482" s="398"/>
      <c r="AQ482" s="398"/>
      <c r="AR482" s="398"/>
      <c r="AS482" s="398"/>
      <c r="AT482" s="398"/>
      <c r="AU482" s="398"/>
      <c r="AV482" s="398"/>
      <c r="AW482" s="398"/>
      <c r="AX482" s="398"/>
      <c r="AY482" s="398"/>
      <c r="AZ482" s="398"/>
      <c r="BA482" s="400"/>
      <c r="BB482" s="477"/>
      <c r="BC482" s="400"/>
      <c r="BD482" s="400"/>
      <c r="BE482" s="400"/>
      <c r="BF482" s="400"/>
      <c r="BG482" s="400"/>
      <c r="BH482" s="400"/>
      <c r="BI482" s="400"/>
      <c r="BJ482" s="400"/>
      <c r="BK482" s="400"/>
      <c r="BL482" s="400"/>
      <c r="BM482" s="400"/>
      <c r="BN482" s="400"/>
      <c r="BO482" s="400"/>
      <c r="BP482" s="400"/>
      <c r="BQ482" s="400"/>
      <c r="BR482" s="400"/>
      <c r="BS482" s="400"/>
      <c r="BT482" s="400"/>
      <c r="BU482" s="400"/>
      <c r="BV482" s="400"/>
      <c r="BW482" s="400"/>
      <c r="BX482" s="400"/>
      <c r="BY482" s="400"/>
      <c r="BZ482" s="401"/>
      <c r="CA482" s="401"/>
      <c r="CB482" s="401"/>
      <c r="CC482" s="401"/>
      <c r="CD482" s="401"/>
      <c r="CE482" s="401"/>
      <c r="CF482" s="401"/>
      <c r="CG482" s="401"/>
      <c r="CH482" s="401"/>
      <c r="CI482" s="401"/>
      <c r="CJ482" s="401"/>
      <c r="CK482" s="401"/>
      <c r="CL482" s="401"/>
      <c r="CM482" s="401"/>
      <c r="CN482" s="401"/>
      <c r="CO482" s="401"/>
      <c r="CP482" s="401"/>
      <c r="CQ482" s="401"/>
      <c r="CR482" s="401"/>
      <c r="CS482" s="401"/>
      <c r="CT482" s="401"/>
      <c r="CU482" s="401"/>
      <c r="CV482" s="401"/>
      <c r="CW482" s="401"/>
      <c r="CX482" s="401"/>
      <c r="CY482" s="401"/>
      <c r="CZ482" s="401"/>
    </row>
    <row r="483" s="405" customFormat="true" ht="25.15" customHeight="true" x14ac:dyDescent="0.2">
      <c r="C483" s="1090" t="s">
        <v>379</v>
      </c>
      <c r="D483" s="1072"/>
      <c r="E483" s="789">
        <v>0.43759399422357381</v>
      </c>
      <c r="F483" s="697"/>
      <c r="G483" s="697"/>
      <c r="H483" s="1090" t="s">
        <v>425</v>
      </c>
      <c r="I483" s="1072"/>
      <c r="J483" s="790">
        <v>9.5636306630344126E-4</v>
      </c>
      <c r="K483" s="697"/>
      <c r="L483" s="697"/>
      <c r="M483" s="1090" t="s">
        <v>412</v>
      </c>
      <c r="N483" s="1072"/>
      <c r="O483" s="791">
        <v>2.7612287163540777E-3</v>
      </c>
      <c r="P483" s="697"/>
      <c r="Q483" s="697"/>
      <c r="AN483" s="398"/>
      <c r="AO483" s="398"/>
      <c r="AP483" s="398"/>
      <c r="AQ483" s="398"/>
      <c r="AR483" s="398"/>
      <c r="AS483" s="398"/>
      <c r="AT483" s="398"/>
      <c r="AU483" s="398"/>
      <c r="AV483" s="398"/>
      <c r="AW483" s="398"/>
      <c r="AX483" s="398"/>
      <c r="AY483" s="398"/>
      <c r="AZ483" s="398"/>
      <c r="BA483" s="400"/>
      <c r="BB483" s="477"/>
      <c r="BC483" s="400"/>
      <c r="BD483" s="400"/>
      <c r="BE483" s="400"/>
      <c r="BF483" s="400"/>
      <c r="BG483" s="400"/>
      <c r="BH483" s="400"/>
      <c r="BI483" s="400"/>
      <c r="BJ483" s="400"/>
      <c r="BK483" s="400"/>
      <c r="BL483" s="400"/>
      <c r="BM483" s="400"/>
      <c r="BN483" s="400"/>
      <c r="BO483" s="400"/>
      <c r="BP483" s="400"/>
      <c r="BQ483" s="400"/>
      <c r="BR483" s="400"/>
      <c r="BS483" s="400"/>
      <c r="BT483" s="400"/>
      <c r="BU483" s="400"/>
      <c r="BV483" s="400"/>
      <c r="BW483" s="400"/>
      <c r="BX483" s="400"/>
      <c r="BY483" s="400"/>
      <c r="BZ483" s="401"/>
      <c r="CA483" s="401"/>
      <c r="CB483" s="401"/>
      <c r="CC483" s="401"/>
      <c r="CD483" s="401"/>
      <c r="CE483" s="401"/>
      <c r="CF483" s="401"/>
      <c r="CG483" s="401"/>
      <c r="CH483" s="401"/>
      <c r="CI483" s="401"/>
      <c r="CJ483" s="401"/>
      <c r="CK483" s="401"/>
      <c r="CL483" s="401"/>
      <c r="CM483" s="401"/>
      <c r="CN483" s="401"/>
      <c r="CO483" s="401"/>
      <c r="CP483" s="401"/>
      <c r="CQ483" s="401"/>
      <c r="CR483" s="401"/>
      <c r="CS483" s="401"/>
      <c r="CT483" s="401"/>
      <c r="CU483" s="401"/>
      <c r="CV483" s="401"/>
      <c r="CW483" s="401"/>
      <c r="CX483" s="401"/>
      <c r="CY483" s="401"/>
      <c r="CZ483" s="401"/>
    </row>
    <row r="484" s="405" customFormat="true" ht="25.15" customHeight="true" x14ac:dyDescent="0.2">
      <c r="C484" s="1090" t="s">
        <v>412</v>
      </c>
      <c r="D484" s="1072"/>
      <c r="E484" s="789">
        <v>6.4184060548000167E-3</v>
      </c>
      <c r="F484" s="697"/>
      <c r="G484" s="697"/>
      <c r="H484" s="1090" t="s">
        <v>386</v>
      </c>
      <c r="I484" s="1072"/>
      <c r="J484" s="790">
        <v>0.16419763783766533</v>
      </c>
      <c r="K484" s="697"/>
      <c r="L484" s="697"/>
      <c r="M484" s="1090" t="s">
        <v>430</v>
      </c>
      <c r="N484" s="1072"/>
      <c r="O484" s="795">
        <v>7.2095715388136256E-5</v>
      </c>
      <c r="P484" s="697"/>
      <c r="Q484" s="697"/>
      <c r="AN484" s="398"/>
      <c r="AO484" s="398"/>
      <c r="AP484" s="398"/>
      <c r="AQ484" s="398"/>
      <c r="AR484" s="398"/>
      <c r="AS484" s="398"/>
      <c r="AT484" s="398"/>
      <c r="AU484" s="398"/>
      <c r="AV484" s="398"/>
      <c r="AW484" s="398"/>
      <c r="AX484" s="398"/>
      <c r="AY484" s="398"/>
      <c r="AZ484" s="398"/>
      <c r="BA484" s="400"/>
      <c r="BB484" s="477"/>
      <c r="BC484" s="400"/>
      <c r="BD484" s="400"/>
      <c r="BE484" s="400"/>
      <c r="BF484" s="400"/>
      <c r="BG484" s="400"/>
      <c r="BH484" s="400"/>
      <c r="BI484" s="400"/>
      <c r="BJ484" s="400"/>
      <c r="BK484" s="400"/>
      <c r="BL484" s="400"/>
      <c r="BM484" s="400"/>
      <c r="BN484" s="400"/>
      <c r="BO484" s="400"/>
      <c r="BP484" s="400"/>
      <c r="BQ484" s="400"/>
      <c r="BR484" s="400"/>
      <c r="BS484" s="400"/>
      <c r="BT484" s="400"/>
      <c r="BU484" s="400"/>
      <c r="BV484" s="400"/>
      <c r="BW484" s="400"/>
      <c r="BX484" s="400"/>
      <c r="BY484" s="400"/>
      <c r="BZ484" s="401"/>
      <c r="CA484" s="401"/>
      <c r="CB484" s="401"/>
      <c r="CC484" s="401"/>
      <c r="CD484" s="401"/>
      <c r="CE484" s="401"/>
      <c r="CF484" s="401"/>
      <c r="CG484" s="401"/>
      <c r="CH484" s="401"/>
      <c r="CI484" s="401"/>
      <c r="CJ484" s="401"/>
      <c r="CK484" s="401"/>
      <c r="CL484" s="401"/>
      <c r="CM484" s="401"/>
      <c r="CN484" s="401"/>
      <c r="CO484" s="401"/>
      <c r="CP484" s="401"/>
      <c r="CQ484" s="401"/>
      <c r="CR484" s="401"/>
      <c r="CS484" s="401"/>
      <c r="CT484" s="401"/>
      <c r="CU484" s="401"/>
      <c r="CV484" s="401"/>
      <c r="CW484" s="401"/>
      <c r="CX484" s="401"/>
      <c r="CY484" s="401"/>
      <c r="CZ484" s="401"/>
    </row>
    <row r="485" s="405" customFormat="true" ht="25.15" customHeight="true" x14ac:dyDescent="0.2">
      <c r="C485" s="1090" t="s">
        <v>430</v>
      </c>
      <c r="D485" s="1072"/>
      <c r="E485" s="796">
        <v>3.2583127468358151E-5</v>
      </c>
      <c r="F485" s="697"/>
      <c r="G485" s="697"/>
      <c r="H485" s="1090" t="s">
        <v>387</v>
      </c>
      <c r="I485" s="1072"/>
      <c r="J485" s="790">
        <v>0.16077633216288903</v>
      </c>
      <c r="K485" s="697"/>
      <c r="L485" s="697"/>
      <c r="M485" s="1090" t="s">
        <v>425</v>
      </c>
      <c r="N485" s="1072"/>
      <c r="O485" s="791">
        <v>2.9151894200125147E-4</v>
      </c>
      <c r="P485" s="697"/>
      <c r="Q485" s="697"/>
      <c r="AN485" s="398"/>
      <c r="AO485" s="398"/>
      <c r="AP485" s="398"/>
      <c r="AQ485" s="398"/>
      <c r="AR485" s="398"/>
      <c r="AS485" s="398"/>
      <c r="AT485" s="398"/>
      <c r="AU485" s="398"/>
      <c r="AV485" s="398"/>
      <c r="AW485" s="398"/>
      <c r="AX485" s="398"/>
      <c r="AY485" s="398"/>
      <c r="AZ485" s="398"/>
      <c r="BA485" s="400"/>
      <c r="BB485" s="477"/>
      <c r="BC485" s="400"/>
      <c r="BD485" s="400"/>
      <c r="BE485" s="400"/>
      <c r="BF485" s="400"/>
      <c r="BG485" s="400"/>
      <c r="BH485" s="400"/>
      <c r="BI485" s="400"/>
      <c r="BJ485" s="400"/>
      <c r="BK485" s="400"/>
      <c r="BL485" s="400"/>
      <c r="BM485" s="400"/>
      <c r="BN485" s="400"/>
      <c r="BO485" s="400"/>
      <c r="BP485" s="400"/>
      <c r="BQ485" s="400"/>
      <c r="BR485" s="400"/>
      <c r="BS485" s="400"/>
      <c r="BT485" s="400"/>
      <c r="BU485" s="400"/>
      <c r="BV485" s="400"/>
      <c r="BW485" s="400"/>
      <c r="BX485" s="400"/>
      <c r="BY485" s="400"/>
      <c r="BZ485" s="401"/>
      <c r="CA485" s="401"/>
      <c r="CB485" s="401"/>
      <c r="CC485" s="401"/>
      <c r="CD485" s="401"/>
      <c r="CE485" s="401"/>
      <c r="CF485" s="401"/>
      <c r="CG485" s="401"/>
      <c r="CH485" s="401"/>
      <c r="CI485" s="401"/>
      <c r="CJ485" s="401"/>
      <c r="CK485" s="401"/>
      <c r="CL485" s="401"/>
      <c r="CM485" s="401"/>
      <c r="CN485" s="401"/>
      <c r="CO485" s="401"/>
      <c r="CP485" s="401"/>
      <c r="CQ485" s="401"/>
      <c r="CR485" s="401"/>
      <c r="CS485" s="401"/>
      <c r="CT485" s="401"/>
      <c r="CU485" s="401"/>
      <c r="CV485" s="401"/>
      <c r="CW485" s="401"/>
      <c r="CX485" s="401"/>
      <c r="CY485" s="401"/>
      <c r="CZ485" s="401"/>
    </row>
    <row r="486" s="405" customFormat="true" ht="25.15" customHeight="true" x14ac:dyDescent="0.2">
      <c r="C486" s="1090" t="s">
        <v>425</v>
      </c>
      <c r="D486" s="1072"/>
      <c r="E486" s="789">
        <v>5.6814916844256144E-4</v>
      </c>
      <c r="F486" s="697"/>
      <c r="G486" s="697"/>
      <c r="H486" s="1090" t="s">
        <v>404</v>
      </c>
      <c r="I486" s="1072"/>
      <c r="J486" s="790">
        <v>1.7626522804989775E-2</v>
      </c>
      <c r="K486" s="697"/>
      <c r="L486" s="697"/>
      <c r="M486" s="1090" t="s">
        <v>386</v>
      </c>
      <c r="N486" s="1072"/>
      <c r="O486" s="791">
        <v>3.7196986879356027E-2</v>
      </c>
      <c r="P486" s="697"/>
      <c r="Q486" s="697"/>
      <c r="AN486" s="398"/>
      <c r="AO486" s="398"/>
      <c r="AP486" s="398"/>
      <c r="AQ486" s="398"/>
      <c r="AR486" s="398"/>
      <c r="AS486" s="398"/>
      <c r="AT486" s="398"/>
      <c r="AU486" s="398"/>
      <c r="AV486" s="398"/>
      <c r="AW486" s="398"/>
      <c r="AX486" s="398"/>
      <c r="AY486" s="398"/>
      <c r="AZ486" s="398"/>
      <c r="BA486" s="400"/>
      <c r="BB486" s="477"/>
      <c r="BC486" s="400"/>
      <c r="BD486" s="400"/>
      <c r="BE486" s="400"/>
      <c r="BF486" s="400"/>
      <c r="BG486" s="400"/>
      <c r="BH486" s="400"/>
      <c r="BI486" s="400"/>
      <c r="BJ486" s="400"/>
      <c r="BK486" s="400"/>
      <c r="BL486" s="400"/>
      <c r="BM486" s="400"/>
      <c r="BN486" s="400"/>
      <c r="BO486" s="400"/>
      <c r="BP486" s="400"/>
      <c r="BQ486" s="400"/>
      <c r="BR486" s="400"/>
      <c r="BS486" s="400"/>
      <c r="BT486" s="400"/>
      <c r="BU486" s="400"/>
      <c r="BV486" s="400"/>
      <c r="BW486" s="400"/>
      <c r="BX486" s="400"/>
      <c r="BY486" s="400"/>
      <c r="BZ486" s="401"/>
      <c r="CA486" s="401"/>
      <c r="CB486" s="401"/>
      <c r="CC486" s="401"/>
      <c r="CD486" s="401"/>
      <c r="CE486" s="401"/>
      <c r="CF486" s="401"/>
      <c r="CG486" s="401"/>
      <c r="CH486" s="401"/>
      <c r="CI486" s="401"/>
      <c r="CJ486" s="401"/>
      <c r="CK486" s="401"/>
      <c r="CL486" s="401"/>
      <c r="CM486" s="401"/>
      <c r="CN486" s="401"/>
      <c r="CO486" s="401"/>
      <c r="CP486" s="401"/>
      <c r="CQ486" s="401"/>
      <c r="CR486" s="401"/>
      <c r="CS486" s="401"/>
      <c r="CT486" s="401"/>
      <c r="CU486" s="401"/>
      <c r="CV486" s="401"/>
      <c r="CW486" s="401"/>
      <c r="CX486" s="401"/>
      <c r="CY486" s="401"/>
      <c r="CZ486" s="401"/>
    </row>
    <row r="487" s="405" customFormat="true" ht="25.15" customHeight="true" x14ac:dyDescent="0.2">
      <c r="C487" s="1090" t="s">
        <v>386</v>
      </c>
      <c r="D487" s="1072"/>
      <c r="E487" s="789">
        <v>4.6403920750451924E-2</v>
      </c>
      <c r="F487" s="697"/>
      <c r="G487" s="697"/>
      <c r="H487" s="1090" t="s">
        <v>422</v>
      </c>
      <c r="I487" s="1072"/>
      <c r="J487" s="790">
        <v>1.4921789768658602E-3</v>
      </c>
      <c r="K487" s="697"/>
      <c r="L487" s="697"/>
      <c r="M487" s="1090" t="s">
        <v>387</v>
      </c>
      <c r="N487" s="1072"/>
      <c r="O487" s="791">
        <v>7.0775472294417496E-2</v>
      </c>
      <c r="P487" s="697"/>
      <c r="Q487" s="697"/>
      <c r="AN487" s="398"/>
      <c r="AO487" s="398"/>
      <c r="AP487" s="398"/>
      <c r="AQ487" s="398"/>
      <c r="AR487" s="398"/>
      <c r="AS487" s="398"/>
      <c r="AT487" s="398"/>
      <c r="AU487" s="398"/>
      <c r="AV487" s="398"/>
      <c r="AW487" s="398"/>
      <c r="AX487" s="398"/>
      <c r="AY487" s="398"/>
      <c r="AZ487" s="398"/>
      <c r="BA487" s="400"/>
      <c r="BB487" s="477"/>
      <c r="BC487" s="400"/>
      <c r="BD487" s="400"/>
      <c r="BE487" s="400"/>
      <c r="BF487" s="400"/>
      <c r="BG487" s="400"/>
      <c r="BH487" s="400"/>
      <c r="BI487" s="400"/>
      <c r="BJ487" s="400"/>
      <c r="BK487" s="400"/>
      <c r="BL487" s="400"/>
      <c r="BM487" s="400"/>
      <c r="BN487" s="400"/>
      <c r="BO487" s="400"/>
      <c r="BP487" s="400"/>
      <c r="BQ487" s="400"/>
      <c r="BR487" s="400"/>
      <c r="BS487" s="400"/>
      <c r="BT487" s="400"/>
      <c r="BU487" s="400"/>
      <c r="BV487" s="400"/>
      <c r="BW487" s="400"/>
      <c r="BX487" s="400"/>
      <c r="BY487" s="400"/>
      <c r="BZ487" s="401"/>
      <c r="CA487" s="401"/>
      <c r="CB487" s="401"/>
      <c r="CC487" s="401"/>
      <c r="CD487" s="401"/>
      <c r="CE487" s="401"/>
      <c r="CF487" s="401"/>
      <c r="CG487" s="401"/>
      <c r="CH487" s="401"/>
      <c r="CI487" s="401"/>
      <c r="CJ487" s="401"/>
      <c r="CK487" s="401"/>
      <c r="CL487" s="401"/>
      <c r="CM487" s="401"/>
      <c r="CN487" s="401"/>
      <c r="CO487" s="401"/>
      <c r="CP487" s="401"/>
      <c r="CQ487" s="401"/>
      <c r="CR487" s="401"/>
      <c r="CS487" s="401"/>
      <c r="CT487" s="401"/>
      <c r="CU487" s="401"/>
      <c r="CV487" s="401"/>
      <c r="CW487" s="401"/>
      <c r="CX487" s="401"/>
      <c r="CY487" s="401"/>
      <c r="CZ487" s="401"/>
    </row>
    <row r="488" s="405" customFormat="true" ht="25.15" customHeight="true" x14ac:dyDescent="0.2">
      <c r="C488" s="1090" t="s">
        <v>387</v>
      </c>
      <c r="D488" s="1072"/>
      <c r="E488" s="789">
        <v>0.14058221310919314</v>
      </c>
      <c r="F488" s="697"/>
      <c r="G488" s="697"/>
      <c r="H488" s="1090" t="s">
        <v>429</v>
      </c>
      <c r="I488" s="1072"/>
      <c r="J488" s="797">
        <v>2.2434334703380797E-6</v>
      </c>
      <c r="K488" s="697"/>
      <c r="L488" s="697"/>
      <c r="M488" s="1090" t="s">
        <v>404</v>
      </c>
      <c r="N488" s="1072"/>
      <c r="O488" s="791">
        <v>3.8655012904219225E-3</v>
      </c>
      <c r="P488" s="697"/>
      <c r="Q488" s="697"/>
      <c r="AN488" s="398"/>
      <c r="AO488" s="398"/>
      <c r="AP488" s="398"/>
      <c r="AQ488" s="398"/>
      <c r="AR488" s="398"/>
      <c r="AS488" s="398"/>
      <c r="AT488" s="398"/>
      <c r="AU488" s="398"/>
      <c r="AV488" s="398"/>
      <c r="AW488" s="398"/>
      <c r="AX488" s="398"/>
      <c r="AY488" s="398"/>
      <c r="AZ488" s="398"/>
      <c r="BA488" s="400"/>
      <c r="BB488" s="477"/>
      <c r="BC488" s="400"/>
      <c r="BD488" s="400"/>
      <c r="BE488" s="400"/>
      <c r="BF488" s="400"/>
      <c r="BG488" s="400"/>
      <c r="BH488" s="400"/>
      <c r="BI488" s="400"/>
      <c r="BJ488" s="400"/>
      <c r="BK488" s="400"/>
      <c r="BL488" s="400"/>
      <c r="BM488" s="400"/>
      <c r="BN488" s="400"/>
      <c r="BO488" s="400"/>
      <c r="BP488" s="400"/>
      <c r="BQ488" s="400"/>
      <c r="BR488" s="400"/>
      <c r="BS488" s="400"/>
      <c r="BT488" s="400"/>
      <c r="BU488" s="400"/>
      <c r="BV488" s="400"/>
      <c r="BW488" s="400"/>
      <c r="BX488" s="400"/>
      <c r="BY488" s="400"/>
      <c r="BZ488" s="401"/>
      <c r="CA488" s="401"/>
      <c r="CB488" s="401"/>
      <c r="CC488" s="401"/>
      <c r="CD488" s="401"/>
      <c r="CE488" s="401"/>
      <c r="CF488" s="401"/>
      <c r="CG488" s="401"/>
      <c r="CH488" s="401"/>
      <c r="CI488" s="401"/>
      <c r="CJ488" s="401"/>
      <c r="CK488" s="401"/>
      <c r="CL488" s="401"/>
      <c r="CM488" s="401"/>
      <c r="CN488" s="401"/>
      <c r="CO488" s="401"/>
      <c r="CP488" s="401"/>
      <c r="CQ488" s="401"/>
      <c r="CR488" s="401"/>
      <c r="CS488" s="401"/>
      <c r="CT488" s="401"/>
      <c r="CU488" s="401"/>
      <c r="CV488" s="401"/>
      <c r="CW488" s="401"/>
      <c r="CX488" s="401"/>
      <c r="CY488" s="401"/>
      <c r="CZ488" s="401"/>
    </row>
    <row r="489" s="405" customFormat="true" ht="25.15" customHeight="true" x14ac:dyDescent="0.2">
      <c r="C489" s="1090" t="s">
        <v>404</v>
      </c>
      <c r="D489" s="1072"/>
      <c r="E489" s="789">
        <v>7.4053848908565536E-3</v>
      </c>
      <c r="F489" s="697"/>
      <c r="G489" s="697"/>
      <c r="H489" s="1090" t="s">
        <v>427</v>
      </c>
      <c r="I489" s="1072"/>
      <c r="J489" s="797">
        <v>5.4634103197520813E-5</v>
      </c>
      <c r="K489" s="697"/>
      <c r="L489" s="697"/>
      <c r="M489" s="1090" t="s">
        <v>422</v>
      </c>
      <c r="N489" s="1072"/>
      <c r="O489" s="791">
        <v>4.3165575296486225E-4</v>
      </c>
      <c r="P489" s="697"/>
      <c r="Q489" s="697"/>
      <c r="AN489" s="398"/>
      <c r="AO489" s="398"/>
      <c r="AP489" s="398"/>
      <c r="AQ489" s="398"/>
      <c r="AR489" s="398"/>
      <c r="AS489" s="398"/>
      <c r="AT489" s="398"/>
      <c r="AU489" s="398"/>
      <c r="AV489" s="398"/>
      <c r="AW489" s="398"/>
      <c r="AX489" s="398"/>
      <c r="AY489" s="398"/>
      <c r="AZ489" s="398"/>
      <c r="BA489" s="400"/>
      <c r="BB489" s="477"/>
      <c r="BC489" s="400"/>
      <c r="BD489" s="400"/>
      <c r="BE489" s="400"/>
      <c r="BF489" s="400"/>
      <c r="BG489" s="400"/>
      <c r="BH489" s="400"/>
      <c r="BI489" s="400"/>
      <c r="BJ489" s="400"/>
      <c r="BK489" s="400"/>
      <c r="BL489" s="400"/>
      <c r="BM489" s="400"/>
      <c r="BN489" s="400"/>
      <c r="BO489" s="400"/>
      <c r="BP489" s="400"/>
      <c r="BQ489" s="400"/>
      <c r="BR489" s="400"/>
      <c r="BS489" s="400"/>
      <c r="BT489" s="400"/>
      <c r="BU489" s="400"/>
      <c r="BV489" s="400"/>
      <c r="BW489" s="400"/>
      <c r="BX489" s="400"/>
      <c r="BY489" s="400"/>
      <c r="BZ489" s="401"/>
      <c r="CA489" s="401"/>
      <c r="CB489" s="401"/>
      <c r="CC489" s="401"/>
      <c r="CD489" s="401"/>
      <c r="CE489" s="401"/>
      <c r="CF489" s="401"/>
      <c r="CG489" s="401"/>
      <c r="CH489" s="401"/>
      <c r="CI489" s="401"/>
      <c r="CJ489" s="401"/>
      <c r="CK489" s="401"/>
      <c r="CL489" s="401"/>
      <c r="CM489" s="401"/>
      <c r="CN489" s="401"/>
      <c r="CO489" s="401"/>
      <c r="CP489" s="401"/>
      <c r="CQ489" s="401"/>
      <c r="CR489" s="401"/>
      <c r="CS489" s="401"/>
      <c r="CT489" s="401"/>
      <c r="CU489" s="401"/>
      <c r="CV489" s="401"/>
      <c r="CW489" s="401"/>
      <c r="CX489" s="401"/>
      <c r="CY489" s="401"/>
      <c r="CZ489" s="401"/>
    </row>
    <row r="490" s="405" customFormat="true" ht="25.15" customHeight="true" x14ac:dyDescent="0.2">
      <c r="C490" s="1090" t="s">
        <v>422</v>
      </c>
      <c r="D490" s="1072"/>
      <c r="E490" s="796">
        <v>1.2721398789156908E-5</v>
      </c>
      <c r="F490" s="697"/>
      <c r="G490" s="697"/>
      <c r="H490" s="1090" t="s">
        <v>401</v>
      </c>
      <c r="I490" s="1072"/>
      <c r="J490" s="797">
        <v>1.9119809087709073E-5</v>
      </c>
      <c r="K490" s="697"/>
      <c r="L490" s="697"/>
      <c r="M490" s="1090" t="s">
        <v>429</v>
      </c>
      <c r="N490" s="1072"/>
      <c r="O490" s="795">
        <v>6.8501406929529193E-6</v>
      </c>
      <c r="P490" s="697"/>
      <c r="Q490" s="697"/>
      <c r="AN490" s="398"/>
      <c r="AO490" s="398"/>
      <c r="AP490" s="398"/>
      <c r="AQ490" s="398"/>
      <c r="AR490" s="398"/>
      <c r="AS490" s="398"/>
      <c r="AT490" s="398"/>
      <c r="AU490" s="398"/>
      <c r="AV490" s="398"/>
      <c r="AW490" s="398"/>
      <c r="AX490" s="398"/>
      <c r="AY490" s="398"/>
      <c r="AZ490" s="398"/>
      <c r="BA490" s="400"/>
      <c r="BB490" s="477"/>
      <c r="BC490" s="400"/>
      <c r="BD490" s="400"/>
      <c r="BE490" s="400"/>
      <c r="BF490" s="400"/>
      <c r="BG490" s="400"/>
      <c r="BH490" s="400"/>
      <c r="BI490" s="400"/>
      <c r="BJ490" s="400"/>
      <c r="BK490" s="400"/>
      <c r="BL490" s="400"/>
      <c r="BM490" s="400"/>
      <c r="BN490" s="400"/>
      <c r="BO490" s="400"/>
      <c r="BP490" s="400"/>
      <c r="BQ490" s="400"/>
      <c r="BR490" s="400"/>
      <c r="BS490" s="400"/>
      <c r="BT490" s="400"/>
      <c r="BU490" s="400"/>
      <c r="BV490" s="400"/>
      <c r="BW490" s="400"/>
      <c r="BX490" s="400"/>
      <c r="BY490" s="400"/>
      <c r="BZ490" s="401"/>
      <c r="CA490" s="401"/>
      <c r="CB490" s="401"/>
      <c r="CC490" s="401"/>
      <c r="CD490" s="401"/>
      <c r="CE490" s="401"/>
      <c r="CF490" s="401"/>
      <c r="CG490" s="401"/>
      <c r="CH490" s="401"/>
      <c r="CI490" s="401"/>
      <c r="CJ490" s="401"/>
      <c r="CK490" s="401"/>
      <c r="CL490" s="401"/>
      <c r="CM490" s="401"/>
      <c r="CN490" s="401"/>
      <c r="CO490" s="401"/>
      <c r="CP490" s="401"/>
      <c r="CQ490" s="401"/>
      <c r="CR490" s="401"/>
      <c r="CS490" s="401"/>
      <c r="CT490" s="401"/>
      <c r="CU490" s="401"/>
      <c r="CV490" s="401"/>
      <c r="CW490" s="401"/>
      <c r="CX490" s="401"/>
      <c r="CY490" s="401"/>
      <c r="CZ490" s="401"/>
    </row>
    <row r="491" s="405" customFormat="true" ht="25.15" customHeight="true" x14ac:dyDescent="0.2">
      <c r="C491" s="1090" t="s">
        <v>429</v>
      </c>
      <c r="D491" s="1072"/>
      <c r="E491" s="789">
        <v>1.9769951602915386E-4</v>
      </c>
      <c r="F491" s="697"/>
      <c r="G491" s="697"/>
      <c r="H491" s="1090" t="s">
        <v>393</v>
      </c>
      <c r="I491" s="1072"/>
      <c r="J491" s="790">
        <v>4.2905608272268338E-2</v>
      </c>
      <c r="K491" s="697"/>
      <c r="L491" s="697"/>
      <c r="M491" s="1090" t="s">
        <v>427</v>
      </c>
      <c r="N491" s="1072"/>
      <c r="O491" s="791">
        <v>2.9245101780329632E-4</v>
      </c>
      <c r="P491" s="697"/>
      <c r="Q491" s="697"/>
      <c r="AN491" s="398"/>
      <c r="AO491" s="398"/>
      <c r="AP491" s="398"/>
      <c r="AQ491" s="398"/>
      <c r="AR491" s="398"/>
      <c r="AS491" s="398"/>
      <c r="AT491" s="398"/>
      <c r="AU491" s="398"/>
      <c r="AV491" s="398"/>
      <c r="AW491" s="398"/>
      <c r="AX491" s="398"/>
      <c r="AY491" s="398"/>
      <c r="AZ491" s="398"/>
      <c r="BA491" s="400"/>
      <c r="BB491" s="477"/>
      <c r="BC491" s="400"/>
      <c r="BD491" s="400"/>
      <c r="BE491" s="400"/>
      <c r="BF491" s="400"/>
      <c r="BG491" s="400"/>
      <c r="BH491" s="400"/>
      <c r="BI491" s="400"/>
      <c r="BJ491" s="400"/>
      <c r="BK491" s="400"/>
      <c r="BL491" s="400"/>
      <c r="BM491" s="400"/>
      <c r="BN491" s="400"/>
      <c r="BO491" s="400"/>
      <c r="BP491" s="400"/>
      <c r="BQ491" s="400"/>
      <c r="BR491" s="400"/>
      <c r="BS491" s="400"/>
      <c r="BT491" s="400"/>
      <c r="BU491" s="400"/>
      <c r="BV491" s="400"/>
      <c r="BW491" s="400"/>
      <c r="BX491" s="400"/>
      <c r="BY491" s="400"/>
      <c r="BZ491" s="401"/>
      <c r="CA491" s="401"/>
      <c r="CB491" s="401"/>
      <c r="CC491" s="401"/>
      <c r="CD491" s="401"/>
      <c r="CE491" s="401"/>
      <c r="CF491" s="401"/>
      <c r="CG491" s="401"/>
      <c r="CH491" s="401"/>
      <c r="CI491" s="401"/>
      <c r="CJ491" s="401"/>
      <c r="CK491" s="401"/>
      <c r="CL491" s="401"/>
      <c r="CM491" s="401"/>
      <c r="CN491" s="401"/>
      <c r="CO491" s="401"/>
      <c r="CP491" s="401"/>
      <c r="CQ491" s="401"/>
      <c r="CR491" s="401"/>
      <c r="CS491" s="401"/>
      <c r="CT491" s="401"/>
      <c r="CU491" s="401"/>
      <c r="CV491" s="401"/>
      <c r="CW491" s="401"/>
      <c r="CX491" s="401"/>
      <c r="CY491" s="401"/>
      <c r="CZ491" s="401"/>
    </row>
    <row r="492" s="405" customFormat="true" ht="25.15" customHeight="true" x14ac:dyDescent="0.2">
      <c r="C492" s="1090" t="s">
        <v>427</v>
      </c>
      <c r="D492" s="1072"/>
      <c r="E492" s="796">
        <v>8.1203061965788296E-5</v>
      </c>
      <c r="F492" s="697"/>
      <c r="G492" s="697"/>
      <c r="H492" s="1090" t="s">
        <v>405</v>
      </c>
      <c r="I492" s="1072"/>
      <c r="J492" s="790">
        <v>5.978337936372694E-3</v>
      </c>
      <c r="K492" s="697"/>
      <c r="L492" s="697"/>
      <c r="M492" s="1090" t="s">
        <v>401</v>
      </c>
      <c r="N492" s="1072"/>
      <c r="O492" s="791">
        <v>2.3418205777858633E-2</v>
      </c>
      <c r="P492" s="697"/>
      <c r="Q492" s="697"/>
      <c r="AN492" s="398"/>
      <c r="AO492" s="398"/>
      <c r="AP492" s="398"/>
      <c r="AQ492" s="398"/>
      <c r="AR492" s="398"/>
      <c r="AS492" s="398"/>
      <c r="AT492" s="398"/>
      <c r="AU492" s="398"/>
      <c r="AV492" s="398"/>
      <c r="AW492" s="398"/>
      <c r="AX492" s="398"/>
      <c r="AY492" s="398"/>
      <c r="AZ492" s="398"/>
      <c r="BA492" s="400"/>
      <c r="BB492" s="477"/>
      <c r="BC492" s="400"/>
      <c r="BD492" s="400"/>
      <c r="BE492" s="400"/>
      <c r="BF492" s="400"/>
      <c r="BG492" s="400"/>
      <c r="BH492" s="400"/>
      <c r="BI492" s="400"/>
      <c r="BJ492" s="400"/>
      <c r="BK492" s="400"/>
      <c r="BL492" s="400"/>
      <c r="BM492" s="400"/>
      <c r="BN492" s="400"/>
      <c r="BO492" s="400"/>
      <c r="BP492" s="400"/>
      <c r="BQ492" s="400"/>
      <c r="BR492" s="400"/>
      <c r="BS492" s="400"/>
      <c r="BT492" s="400"/>
      <c r="BU492" s="400"/>
      <c r="BV492" s="400"/>
      <c r="BW492" s="400"/>
      <c r="BX492" s="400"/>
      <c r="BY492" s="400"/>
      <c r="BZ492" s="401"/>
      <c r="CA492" s="401"/>
      <c r="CB492" s="401"/>
      <c r="CC492" s="401"/>
      <c r="CD492" s="401"/>
      <c r="CE492" s="401"/>
      <c r="CF492" s="401"/>
      <c r="CG492" s="401"/>
      <c r="CH492" s="401"/>
      <c r="CI492" s="401"/>
      <c r="CJ492" s="401"/>
      <c r="CK492" s="401"/>
      <c r="CL492" s="401"/>
      <c r="CM492" s="401"/>
      <c r="CN492" s="401"/>
      <c r="CO492" s="401"/>
      <c r="CP492" s="401"/>
      <c r="CQ492" s="401"/>
      <c r="CR492" s="401"/>
      <c r="CS492" s="401"/>
      <c r="CT492" s="401"/>
      <c r="CU492" s="401"/>
      <c r="CV492" s="401"/>
      <c r="CW492" s="401"/>
      <c r="CX492" s="401"/>
      <c r="CY492" s="401"/>
      <c r="CZ492" s="401"/>
    </row>
    <row r="493" s="405" customFormat="true" ht="25.15" customHeight="true" x14ac:dyDescent="0.2">
      <c r="C493" s="1090" t="s">
        <v>401</v>
      </c>
      <c r="D493" s="1072"/>
      <c r="E493" s="789">
        <v>2.4539778451136321E-2</v>
      </c>
      <c r="F493" s="697"/>
      <c r="G493" s="697"/>
      <c r="H493" s="1090" t="s">
        <v>383</v>
      </c>
      <c r="I493" s="1072"/>
      <c r="J493" s="790">
        <v>6.1499399956297406E-2</v>
      </c>
      <c r="K493" s="697"/>
      <c r="L493" s="697"/>
      <c r="M493" s="1090" t="s">
        <v>393</v>
      </c>
      <c r="N493" s="1072"/>
      <c r="O493" s="791">
        <v>6.6655778322927919E-2</v>
      </c>
      <c r="P493" s="697"/>
      <c r="Q493" s="697"/>
      <c r="AN493" s="398"/>
      <c r="AO493" s="398"/>
      <c r="AP493" s="398"/>
      <c r="AQ493" s="398"/>
      <c r="AR493" s="398"/>
      <c r="AS493" s="398"/>
      <c r="AT493" s="398"/>
      <c r="AU493" s="398"/>
      <c r="AV493" s="398"/>
      <c r="AW493" s="398"/>
      <c r="AX493" s="398"/>
      <c r="AY493" s="398"/>
      <c r="AZ493" s="398"/>
      <c r="BA493" s="400"/>
      <c r="BB493" s="477"/>
      <c r="BC493" s="400"/>
      <c r="BD493" s="400"/>
      <c r="BE493" s="400"/>
      <c r="BF493" s="400"/>
      <c r="BG493" s="400"/>
      <c r="BH493" s="400"/>
      <c r="BI493" s="400"/>
      <c r="BJ493" s="400"/>
      <c r="BK493" s="400"/>
      <c r="BL493" s="400"/>
      <c r="BM493" s="400"/>
      <c r="BN493" s="400"/>
      <c r="BO493" s="400"/>
      <c r="BP493" s="400"/>
      <c r="BQ493" s="400"/>
      <c r="BR493" s="400"/>
      <c r="BS493" s="400"/>
      <c r="BT493" s="400"/>
      <c r="BU493" s="400"/>
      <c r="BV493" s="400"/>
      <c r="BW493" s="400"/>
      <c r="BX493" s="400"/>
      <c r="BY493" s="400"/>
      <c r="BZ493" s="401"/>
      <c r="CA493" s="401"/>
      <c r="CB493" s="401"/>
      <c r="CC493" s="401"/>
      <c r="CD493" s="401"/>
      <c r="CE493" s="401"/>
      <c r="CF493" s="401"/>
      <c r="CG493" s="401"/>
      <c r="CH493" s="401"/>
      <c r="CI493" s="401"/>
      <c r="CJ493" s="401"/>
      <c r="CK493" s="401"/>
      <c r="CL493" s="401"/>
      <c r="CM493" s="401"/>
      <c r="CN493" s="401"/>
      <c r="CO493" s="401"/>
      <c r="CP493" s="401"/>
      <c r="CQ493" s="401"/>
      <c r="CR493" s="401"/>
      <c r="CS493" s="401"/>
      <c r="CT493" s="401"/>
      <c r="CU493" s="401"/>
      <c r="CV493" s="401"/>
      <c r="CW493" s="401"/>
      <c r="CX493" s="401"/>
      <c r="CY493" s="401"/>
      <c r="CZ493" s="401"/>
    </row>
    <row r="494" s="405" customFormat="true" ht="25.15" customHeight="true" x14ac:dyDescent="0.2">
      <c r="C494" s="1090" t="s">
        <v>393</v>
      </c>
      <c r="D494" s="1072"/>
      <c r="E494" s="789">
        <v>5.1864451276073802E-2</v>
      </c>
      <c r="F494" s="697"/>
      <c r="G494" s="697"/>
      <c r="H494" s="1090" t="s">
        <v>389</v>
      </c>
      <c r="I494" s="1072"/>
      <c r="J494" s="790">
        <v>8.2396888315388814E-2</v>
      </c>
      <c r="K494" s="697"/>
      <c r="L494" s="697"/>
      <c r="M494" s="1090" t="s">
        <v>405</v>
      </c>
      <c r="N494" s="1072"/>
      <c r="O494" s="791">
        <v>1.3975768835834413E-2</v>
      </c>
      <c r="P494" s="697"/>
      <c r="Q494" s="697"/>
      <c r="AN494" s="398"/>
      <c r="AO494" s="398"/>
      <c r="AP494" s="398"/>
      <c r="AQ494" s="398"/>
      <c r="AR494" s="398"/>
      <c r="AS494" s="398"/>
      <c r="AT494" s="398"/>
      <c r="AU494" s="398"/>
      <c r="AV494" s="398"/>
      <c r="AW494" s="398"/>
      <c r="AX494" s="398"/>
      <c r="AY494" s="398"/>
      <c r="AZ494" s="398"/>
      <c r="BA494" s="400"/>
      <c r="BB494" s="477"/>
      <c r="BC494" s="400"/>
      <c r="BD494" s="400"/>
      <c r="BE494" s="400"/>
      <c r="BF494" s="400"/>
      <c r="BG494" s="400"/>
      <c r="BH494" s="400"/>
      <c r="BI494" s="400"/>
      <c r="BJ494" s="400"/>
      <c r="BK494" s="400"/>
      <c r="BL494" s="400"/>
      <c r="BM494" s="400"/>
      <c r="BN494" s="400"/>
      <c r="BO494" s="400"/>
      <c r="BP494" s="400"/>
      <c r="BQ494" s="400"/>
      <c r="BR494" s="400"/>
      <c r="BS494" s="400"/>
      <c r="BT494" s="400"/>
      <c r="BU494" s="400"/>
      <c r="BV494" s="400"/>
      <c r="BW494" s="400"/>
      <c r="BX494" s="400"/>
      <c r="BY494" s="400"/>
      <c r="BZ494" s="401"/>
      <c r="CA494" s="401"/>
      <c r="CB494" s="401"/>
      <c r="CC494" s="401"/>
      <c r="CD494" s="401"/>
      <c r="CE494" s="401"/>
      <c r="CF494" s="401"/>
      <c r="CG494" s="401"/>
      <c r="CH494" s="401"/>
      <c r="CI494" s="401"/>
      <c r="CJ494" s="401"/>
      <c r="CK494" s="401"/>
      <c r="CL494" s="401"/>
      <c r="CM494" s="401"/>
      <c r="CN494" s="401"/>
      <c r="CO494" s="401"/>
      <c r="CP494" s="401"/>
      <c r="CQ494" s="401"/>
      <c r="CR494" s="401"/>
      <c r="CS494" s="401"/>
      <c r="CT494" s="401"/>
      <c r="CU494" s="401"/>
      <c r="CV494" s="401"/>
      <c r="CW494" s="401"/>
      <c r="CX494" s="401"/>
      <c r="CY494" s="401"/>
      <c r="CZ494" s="401"/>
    </row>
    <row r="495" s="405" customFormat="true" ht="25.15" customHeight="true" x14ac:dyDescent="0.2">
      <c r="C495" s="1090" t="s">
        <v>405</v>
      </c>
      <c r="D495" s="1072"/>
      <c r="E495" s="789">
        <v>1.1483611938332415E-2</v>
      </c>
      <c r="F495" s="697"/>
      <c r="G495" s="697"/>
      <c r="H495" s="1090" t="s">
        <v>408</v>
      </c>
      <c r="I495" s="1072"/>
      <c r="J495" s="790">
        <v>1.1004389387030838E-2</v>
      </c>
      <c r="K495" s="697"/>
      <c r="L495" s="697"/>
      <c r="M495" s="1090" t="s">
        <v>383</v>
      </c>
      <c r="N495" s="1072"/>
      <c r="O495" s="791">
        <v>0.24506898302471466</v>
      </c>
      <c r="P495" s="697"/>
      <c r="Q495" s="697"/>
      <c r="AN495" s="398"/>
      <c r="AO495" s="398"/>
      <c r="AP495" s="398"/>
      <c r="AQ495" s="398"/>
      <c r="AR495" s="398"/>
      <c r="AS495" s="398"/>
      <c r="AT495" s="398"/>
      <c r="AU495" s="398"/>
      <c r="AV495" s="398"/>
      <c r="AW495" s="398"/>
      <c r="AX495" s="398"/>
      <c r="AY495" s="398"/>
      <c r="AZ495" s="398"/>
      <c r="BA495" s="400"/>
      <c r="BB495" s="477"/>
      <c r="BC495" s="400"/>
      <c r="BD495" s="400"/>
      <c r="BE495" s="400"/>
      <c r="BF495" s="400"/>
      <c r="BG495" s="400"/>
      <c r="BH495" s="400"/>
      <c r="BI495" s="400"/>
      <c r="BJ495" s="400"/>
      <c r="BK495" s="400"/>
      <c r="BL495" s="400"/>
      <c r="BM495" s="400"/>
      <c r="BN495" s="400"/>
      <c r="BO495" s="400"/>
      <c r="BP495" s="400"/>
      <c r="BQ495" s="400"/>
      <c r="BR495" s="400"/>
      <c r="BS495" s="400"/>
      <c r="BT495" s="400"/>
      <c r="BU495" s="400"/>
      <c r="BV495" s="400"/>
      <c r="BW495" s="400"/>
      <c r="BX495" s="400"/>
      <c r="BY495" s="400"/>
      <c r="BZ495" s="401"/>
      <c r="CA495" s="401"/>
      <c r="CB495" s="401"/>
      <c r="CC495" s="401"/>
      <c r="CD495" s="401"/>
      <c r="CE495" s="401"/>
      <c r="CF495" s="401"/>
      <c r="CG495" s="401"/>
      <c r="CH495" s="401"/>
      <c r="CI495" s="401"/>
      <c r="CJ495" s="401"/>
      <c r="CK495" s="401"/>
      <c r="CL495" s="401"/>
      <c r="CM495" s="401"/>
      <c r="CN495" s="401"/>
      <c r="CO495" s="401"/>
      <c r="CP495" s="401"/>
      <c r="CQ495" s="401"/>
      <c r="CR495" s="401"/>
      <c r="CS495" s="401"/>
      <c r="CT495" s="401"/>
      <c r="CU495" s="401"/>
      <c r="CV495" s="401"/>
      <c r="CW495" s="401"/>
      <c r="CX495" s="401"/>
      <c r="CY495" s="401"/>
      <c r="CZ495" s="401"/>
    </row>
    <row r="496" s="405" customFormat="true" ht="25.15" customHeight="true" x14ac:dyDescent="0.2">
      <c r="C496" s="1090" t="s">
        <v>383</v>
      </c>
      <c r="D496" s="1072"/>
      <c r="E496" s="789">
        <v>0.16881661785189225</v>
      </c>
      <c r="F496" s="697"/>
      <c r="G496" s="697"/>
      <c r="H496" s="1090" t="s">
        <v>397</v>
      </c>
      <c r="I496" s="1072"/>
      <c r="J496" s="790">
        <v>3.2511769475903913E-3</v>
      </c>
      <c r="K496" s="697"/>
      <c r="L496" s="697"/>
      <c r="M496" s="1090" t="s">
        <v>389</v>
      </c>
      <c r="N496" s="1072"/>
      <c r="O496" s="791">
        <v>9.7179306701285204E-2</v>
      </c>
      <c r="P496" s="697"/>
      <c r="Q496" s="697"/>
      <c r="AN496" s="398"/>
      <c r="AO496" s="398"/>
      <c r="AP496" s="398"/>
      <c r="AQ496" s="398"/>
      <c r="AR496" s="398"/>
      <c r="AS496" s="398"/>
      <c r="AT496" s="398"/>
      <c r="AU496" s="398"/>
      <c r="AV496" s="398"/>
      <c r="AW496" s="398"/>
      <c r="AX496" s="398"/>
      <c r="AY496" s="398"/>
      <c r="AZ496" s="398"/>
      <c r="BA496" s="400"/>
      <c r="BB496" s="477"/>
      <c r="BC496" s="400"/>
      <c r="BD496" s="400"/>
      <c r="BE496" s="400"/>
      <c r="BF496" s="400"/>
      <c r="BG496" s="400"/>
      <c r="BH496" s="400"/>
      <c r="BI496" s="400"/>
      <c r="BJ496" s="400"/>
      <c r="BK496" s="400"/>
      <c r="BL496" s="400"/>
      <c r="BM496" s="400"/>
      <c r="BN496" s="400"/>
      <c r="BO496" s="400"/>
      <c r="BP496" s="400"/>
      <c r="BQ496" s="400"/>
      <c r="BR496" s="400"/>
      <c r="BS496" s="400"/>
      <c r="BT496" s="400"/>
      <c r="BU496" s="400"/>
      <c r="BV496" s="400"/>
      <c r="BW496" s="400"/>
      <c r="BX496" s="400"/>
      <c r="BY496" s="400"/>
      <c r="BZ496" s="401"/>
      <c r="CA496" s="401"/>
      <c r="CB496" s="401"/>
      <c r="CC496" s="401"/>
      <c r="CD496" s="401"/>
      <c r="CE496" s="401"/>
      <c r="CF496" s="401"/>
      <c r="CG496" s="401"/>
      <c r="CH496" s="401"/>
      <c r="CI496" s="401"/>
      <c r="CJ496" s="401"/>
      <c r="CK496" s="401"/>
      <c r="CL496" s="401"/>
      <c r="CM496" s="401"/>
      <c r="CN496" s="401"/>
      <c r="CO496" s="401"/>
      <c r="CP496" s="401"/>
      <c r="CQ496" s="401"/>
      <c r="CR496" s="401"/>
      <c r="CS496" s="401"/>
      <c r="CT496" s="401"/>
      <c r="CU496" s="401"/>
      <c r="CV496" s="401"/>
      <c r="CW496" s="401"/>
      <c r="CX496" s="401"/>
      <c r="CY496" s="401"/>
      <c r="CZ496" s="401"/>
    </row>
    <row r="497" s="405" customFormat="true" ht="25.15" customHeight="true" x14ac:dyDescent="0.2">
      <c r="C497" s="1090" t="s">
        <v>389</v>
      </c>
      <c r="D497" s="1072"/>
      <c r="E497" s="789">
        <v>9.3234133281543979E-2</v>
      </c>
      <c r="F497" s="697"/>
      <c r="G497" s="697"/>
      <c r="H497" s="1090" t="s">
        <v>414</v>
      </c>
      <c r="I497" s="1072"/>
      <c r="J497" s="790">
        <v>2.1427469785417804E-4</v>
      </c>
      <c r="K497" s="697"/>
      <c r="L497" s="697"/>
      <c r="M497" s="1090" t="s">
        <v>408</v>
      </c>
      <c r="N497" s="1072"/>
      <c r="O497" s="791">
        <v>2.6781777458346097E-3</v>
      </c>
      <c r="P497" s="697"/>
      <c r="Q497" s="697"/>
      <c r="AN497" s="398"/>
      <c r="AO497" s="398"/>
      <c r="AP497" s="398"/>
      <c r="AQ497" s="398"/>
      <c r="AR497" s="398"/>
      <c r="AS497" s="398"/>
      <c r="AT497" s="398"/>
      <c r="AU497" s="398"/>
      <c r="AV497" s="398"/>
      <c r="AW497" s="398"/>
      <c r="AX497" s="398"/>
      <c r="AY497" s="398"/>
      <c r="AZ497" s="398"/>
      <c r="BA497" s="400"/>
      <c r="BB497" s="477"/>
      <c r="BC497" s="400"/>
      <c r="BD497" s="400"/>
      <c r="BE497" s="400"/>
      <c r="BF497" s="400"/>
      <c r="BG497" s="400"/>
      <c r="BH497" s="400"/>
      <c r="BI497" s="400"/>
      <c r="BJ497" s="400"/>
      <c r="BK497" s="400"/>
      <c r="BL497" s="400"/>
      <c r="BM497" s="400"/>
      <c r="BN497" s="400"/>
      <c r="BO497" s="400"/>
      <c r="BP497" s="400"/>
      <c r="BQ497" s="400"/>
      <c r="BR497" s="400"/>
      <c r="BS497" s="400"/>
      <c r="BT497" s="400"/>
      <c r="BU497" s="400"/>
      <c r="BV497" s="400"/>
      <c r="BW497" s="400"/>
      <c r="BX497" s="400"/>
      <c r="BY497" s="400"/>
      <c r="BZ497" s="401"/>
      <c r="CA497" s="401"/>
      <c r="CB497" s="401"/>
      <c r="CC497" s="401"/>
      <c r="CD497" s="401"/>
      <c r="CE497" s="401"/>
      <c r="CF497" s="401"/>
      <c r="CG497" s="401"/>
      <c r="CH497" s="401"/>
      <c r="CI497" s="401"/>
      <c r="CJ497" s="401"/>
      <c r="CK497" s="401"/>
      <c r="CL497" s="401"/>
      <c r="CM497" s="401"/>
      <c r="CN497" s="401"/>
      <c r="CO497" s="401"/>
      <c r="CP497" s="401"/>
      <c r="CQ497" s="401"/>
      <c r="CR497" s="401"/>
      <c r="CS497" s="401"/>
      <c r="CT497" s="401"/>
      <c r="CU497" s="401"/>
      <c r="CV497" s="401"/>
      <c r="CW497" s="401"/>
      <c r="CX497" s="401"/>
      <c r="CY497" s="401"/>
      <c r="CZ497" s="401"/>
    </row>
    <row r="498" s="405" customFormat="true" ht="25.15" customHeight="true" x14ac:dyDescent="0.2">
      <c r="C498" s="1090" t="s">
        <v>408</v>
      </c>
      <c r="D498" s="1072"/>
      <c r="E498" s="789">
        <v>1.2005091359987608E-4</v>
      </c>
      <c r="F498" s="697"/>
      <c r="G498" s="697"/>
      <c r="H498" s="1090" t="s">
        <v>426</v>
      </c>
      <c r="I498" s="1072"/>
      <c r="J498" s="790">
        <v>2.001056019474592E-4</v>
      </c>
      <c r="K498" s="697"/>
      <c r="L498" s="697"/>
      <c r="M498" s="1090" t="s">
        <v>397</v>
      </c>
      <c r="N498" s="1072"/>
      <c r="O498" s="791">
        <v>3.1470964588618039E-3</v>
      </c>
      <c r="P498" s="697"/>
      <c r="Q498" s="697"/>
      <c r="AN498" s="398"/>
      <c r="AO498" s="398"/>
      <c r="AP498" s="398"/>
      <c r="AQ498" s="398"/>
      <c r="AR498" s="398"/>
      <c r="AS498" s="398"/>
      <c r="AT498" s="398"/>
      <c r="AU498" s="398"/>
      <c r="AV498" s="398"/>
      <c r="AW498" s="398"/>
      <c r="AX498" s="398"/>
      <c r="AY498" s="398"/>
      <c r="AZ498" s="398"/>
      <c r="BA498" s="400"/>
      <c r="BB498" s="477"/>
      <c r="BC498" s="400"/>
      <c r="BD498" s="400"/>
      <c r="BE498" s="400"/>
      <c r="BF498" s="400"/>
      <c r="BG498" s="400"/>
      <c r="BH498" s="400"/>
      <c r="BI498" s="400"/>
      <c r="BJ498" s="400"/>
      <c r="BK498" s="400"/>
      <c r="BL498" s="400"/>
      <c r="BM498" s="400"/>
      <c r="BN498" s="400"/>
      <c r="BO498" s="400"/>
      <c r="BP498" s="400"/>
      <c r="BQ498" s="400"/>
      <c r="BR498" s="400"/>
      <c r="BS498" s="400"/>
      <c r="BT498" s="400"/>
      <c r="BU498" s="400"/>
      <c r="BV498" s="400"/>
      <c r="BW498" s="400"/>
      <c r="BX498" s="400"/>
      <c r="BY498" s="400"/>
      <c r="BZ498" s="401"/>
      <c r="CA498" s="401"/>
      <c r="CB498" s="401"/>
      <c r="CC498" s="401"/>
      <c r="CD498" s="401"/>
      <c r="CE498" s="401"/>
      <c r="CF498" s="401"/>
      <c r="CG498" s="401"/>
      <c r="CH498" s="401"/>
      <c r="CI498" s="401"/>
      <c r="CJ498" s="401"/>
      <c r="CK498" s="401"/>
      <c r="CL498" s="401"/>
      <c r="CM498" s="401"/>
      <c r="CN498" s="401"/>
      <c r="CO498" s="401"/>
      <c r="CP498" s="401"/>
      <c r="CQ498" s="401"/>
      <c r="CR498" s="401"/>
      <c r="CS498" s="401"/>
      <c r="CT498" s="401"/>
      <c r="CU498" s="401"/>
      <c r="CV498" s="401"/>
      <c r="CW498" s="401"/>
      <c r="CX498" s="401"/>
      <c r="CY498" s="401"/>
      <c r="CZ498" s="401"/>
    </row>
    <row r="499" s="405" customFormat="true" ht="25.15" customHeight="true" x14ac:dyDescent="0.2">
      <c r="C499" s="1090" t="s">
        <v>397</v>
      </c>
      <c r="D499" s="1072"/>
      <c r="E499" s="789">
        <v>4.1033451769091275E-2</v>
      </c>
      <c r="F499" s="697"/>
      <c r="G499" s="697"/>
      <c r="H499" s="1090" t="s">
        <v>421</v>
      </c>
      <c r="I499" s="1072"/>
      <c r="J499" s="790">
        <v>1.2743908852147908E-3</v>
      </c>
      <c r="K499" s="697"/>
      <c r="L499" s="697"/>
      <c r="M499" s="1090" t="s">
        <v>414</v>
      </c>
      <c r="N499" s="1072"/>
      <c r="O499" s="791">
        <v>7.7051530676183365E-4</v>
      </c>
      <c r="P499" s="697"/>
      <c r="Q499" s="697"/>
      <c r="AN499" s="398"/>
      <c r="AO499" s="398"/>
      <c r="AP499" s="398"/>
      <c r="AQ499" s="398"/>
      <c r="AR499" s="398"/>
      <c r="AS499" s="398"/>
      <c r="AT499" s="398"/>
      <c r="AU499" s="398"/>
      <c r="AV499" s="398"/>
      <c r="AW499" s="398"/>
      <c r="AX499" s="398"/>
      <c r="AY499" s="398"/>
      <c r="AZ499" s="398"/>
      <c r="BA499" s="400"/>
      <c r="BB499" s="477"/>
      <c r="BC499" s="400"/>
      <c r="BD499" s="400"/>
      <c r="BE499" s="400"/>
      <c r="BF499" s="400"/>
      <c r="BG499" s="400"/>
      <c r="BH499" s="400"/>
      <c r="BI499" s="400"/>
      <c r="BJ499" s="400"/>
      <c r="BK499" s="400"/>
      <c r="BL499" s="400"/>
      <c r="BM499" s="400"/>
      <c r="BN499" s="400"/>
      <c r="BO499" s="400"/>
      <c r="BP499" s="400"/>
      <c r="BQ499" s="400"/>
      <c r="BR499" s="400"/>
      <c r="BS499" s="400"/>
      <c r="BT499" s="400"/>
      <c r="BU499" s="400"/>
      <c r="BV499" s="400"/>
      <c r="BW499" s="400"/>
      <c r="BX499" s="400"/>
      <c r="BY499" s="400"/>
      <c r="BZ499" s="401"/>
      <c r="CA499" s="401"/>
      <c r="CB499" s="401"/>
      <c r="CC499" s="401"/>
      <c r="CD499" s="401"/>
      <c r="CE499" s="401"/>
      <c r="CF499" s="401"/>
      <c r="CG499" s="401"/>
      <c r="CH499" s="401"/>
      <c r="CI499" s="401"/>
      <c r="CJ499" s="401"/>
      <c r="CK499" s="401"/>
      <c r="CL499" s="401"/>
      <c r="CM499" s="401"/>
      <c r="CN499" s="401"/>
      <c r="CO499" s="401"/>
      <c r="CP499" s="401"/>
      <c r="CQ499" s="401"/>
      <c r="CR499" s="401"/>
      <c r="CS499" s="401"/>
      <c r="CT499" s="401"/>
      <c r="CU499" s="401"/>
      <c r="CV499" s="401"/>
      <c r="CW499" s="401"/>
      <c r="CX499" s="401"/>
      <c r="CY499" s="401"/>
      <c r="CZ499" s="401"/>
    </row>
    <row r="500" s="405" customFormat="true" ht="25.15" customHeight="true" x14ac:dyDescent="0.2">
      <c r="C500" s="1090" t="s">
        <v>414</v>
      </c>
      <c r="D500" s="1072"/>
      <c r="E500" s="789">
        <v>7.0672252246253469E-3</v>
      </c>
      <c r="F500" s="697"/>
      <c r="G500" s="697"/>
      <c r="H500" s="1090" t="s">
        <v>385</v>
      </c>
      <c r="I500" s="1072"/>
      <c r="J500" s="790">
        <v>0.19702858092214631</v>
      </c>
      <c r="K500" s="697"/>
      <c r="L500" s="697"/>
      <c r="M500" s="1090" t="s">
        <v>421</v>
      </c>
      <c r="N500" s="1072"/>
      <c r="O500" s="791">
        <v>2.4065881280210517E-4</v>
      </c>
      <c r="P500" s="697"/>
      <c r="Q500" s="697"/>
      <c r="AN500" s="398"/>
      <c r="AO500" s="398"/>
      <c r="AP500" s="398"/>
      <c r="AQ500" s="398"/>
      <c r="AR500" s="398"/>
      <c r="AS500" s="398"/>
      <c r="AT500" s="398"/>
      <c r="AU500" s="398"/>
      <c r="AV500" s="398"/>
      <c r="AW500" s="398"/>
      <c r="AX500" s="398"/>
      <c r="AY500" s="398"/>
      <c r="AZ500" s="398"/>
      <c r="BA500" s="400"/>
      <c r="BB500" s="477"/>
      <c r="BC500" s="400"/>
      <c r="BD500" s="400"/>
      <c r="BE500" s="400"/>
      <c r="BF500" s="400"/>
      <c r="BG500" s="400"/>
      <c r="BH500" s="400"/>
      <c r="BI500" s="400"/>
      <c r="BJ500" s="400"/>
      <c r="BK500" s="400"/>
      <c r="BL500" s="400"/>
      <c r="BM500" s="400"/>
      <c r="BN500" s="400"/>
      <c r="BO500" s="400"/>
      <c r="BP500" s="400"/>
      <c r="BQ500" s="400"/>
      <c r="BR500" s="400"/>
      <c r="BS500" s="400"/>
      <c r="BT500" s="400"/>
      <c r="BU500" s="400"/>
      <c r="BV500" s="400"/>
      <c r="BW500" s="400"/>
      <c r="BX500" s="400"/>
      <c r="BY500" s="400"/>
      <c r="BZ500" s="401"/>
      <c r="CA500" s="401"/>
      <c r="CB500" s="401"/>
      <c r="CC500" s="401"/>
      <c r="CD500" s="401"/>
      <c r="CE500" s="401"/>
      <c r="CF500" s="401"/>
      <c r="CG500" s="401"/>
      <c r="CH500" s="401"/>
      <c r="CI500" s="401"/>
      <c r="CJ500" s="401"/>
      <c r="CK500" s="401"/>
      <c r="CL500" s="401"/>
      <c r="CM500" s="401"/>
      <c r="CN500" s="401"/>
      <c r="CO500" s="401"/>
      <c r="CP500" s="401"/>
      <c r="CQ500" s="401"/>
      <c r="CR500" s="401"/>
      <c r="CS500" s="401"/>
      <c r="CT500" s="401"/>
      <c r="CU500" s="401"/>
      <c r="CV500" s="401"/>
      <c r="CW500" s="401"/>
      <c r="CX500" s="401"/>
      <c r="CY500" s="401"/>
      <c r="CZ500" s="401"/>
    </row>
    <row r="501" s="405" customFormat="true" ht="25.15" customHeight="true" x14ac:dyDescent="0.2">
      <c r="C501" s="1090" t="s">
        <v>426</v>
      </c>
      <c r="D501" s="1072"/>
      <c r="E501" s="789">
        <v>5.451878261293285E-4</v>
      </c>
      <c r="F501" s="697"/>
      <c r="G501" s="697"/>
      <c r="H501" s="1090" t="s">
        <v>384</v>
      </c>
      <c r="I501" s="1072"/>
      <c r="J501" s="790">
        <v>0.15937390759710987</v>
      </c>
      <c r="K501" s="697"/>
      <c r="L501" s="697"/>
      <c r="M501" s="1090" t="s">
        <v>385</v>
      </c>
      <c r="N501" s="1072"/>
      <c r="O501" s="791">
        <v>3.220199852340884E-2</v>
      </c>
      <c r="P501" s="697"/>
      <c r="Q501" s="697"/>
      <c r="AN501" s="398"/>
      <c r="AO501" s="398"/>
      <c r="AP501" s="398"/>
      <c r="AQ501" s="398"/>
      <c r="AR501" s="398"/>
      <c r="AS501" s="398"/>
      <c r="AT501" s="398"/>
      <c r="AU501" s="398"/>
      <c r="AV501" s="398"/>
      <c r="AW501" s="398"/>
      <c r="AX501" s="398"/>
      <c r="AY501" s="398"/>
      <c r="AZ501" s="398"/>
      <c r="BA501" s="400"/>
      <c r="BB501" s="477"/>
      <c r="BC501" s="400"/>
      <c r="BD501" s="400"/>
      <c r="BE501" s="400"/>
      <c r="BF501" s="400"/>
      <c r="BG501" s="400"/>
      <c r="BH501" s="400"/>
      <c r="BI501" s="400"/>
      <c r="BJ501" s="400"/>
      <c r="BK501" s="400"/>
      <c r="BL501" s="400"/>
      <c r="BM501" s="400"/>
      <c r="BN501" s="400"/>
      <c r="BO501" s="400"/>
      <c r="BP501" s="400"/>
      <c r="BQ501" s="400"/>
      <c r="BR501" s="400"/>
      <c r="BS501" s="400"/>
      <c r="BT501" s="400"/>
      <c r="BU501" s="400"/>
      <c r="BV501" s="400"/>
      <c r="BW501" s="400"/>
      <c r="BX501" s="400"/>
      <c r="BY501" s="400"/>
      <c r="BZ501" s="401"/>
      <c r="CA501" s="401"/>
      <c r="CB501" s="401"/>
      <c r="CC501" s="401"/>
      <c r="CD501" s="401"/>
      <c r="CE501" s="401"/>
      <c r="CF501" s="401"/>
      <c r="CG501" s="401"/>
      <c r="CH501" s="401"/>
      <c r="CI501" s="401"/>
      <c r="CJ501" s="401"/>
      <c r="CK501" s="401"/>
      <c r="CL501" s="401"/>
      <c r="CM501" s="401"/>
      <c r="CN501" s="401"/>
      <c r="CO501" s="401"/>
      <c r="CP501" s="401"/>
      <c r="CQ501" s="401"/>
      <c r="CR501" s="401"/>
      <c r="CS501" s="401"/>
      <c r="CT501" s="401"/>
      <c r="CU501" s="401"/>
      <c r="CV501" s="401"/>
      <c r="CW501" s="401"/>
      <c r="CX501" s="401"/>
      <c r="CY501" s="401"/>
      <c r="CZ501" s="401"/>
    </row>
    <row r="502" s="405" customFormat="true" ht="25.15" customHeight="true" x14ac:dyDescent="0.2">
      <c r="C502" s="1090" t="s">
        <v>421</v>
      </c>
      <c r="D502" s="1072"/>
      <c r="E502" s="789">
        <v>7.14267812156519E-4</v>
      </c>
      <c r="F502" s="697"/>
      <c r="G502" s="697"/>
      <c r="H502" s="1090" t="s">
        <v>400</v>
      </c>
      <c r="I502" s="1072"/>
      <c r="J502" s="790">
        <v>2.5553646023564025E-2</v>
      </c>
      <c r="K502" s="697"/>
      <c r="L502" s="697"/>
      <c r="M502" s="1090" t="s">
        <v>384</v>
      </c>
      <c r="N502" s="1072"/>
      <c r="O502" s="791">
        <v>0.15454767390611293</v>
      </c>
      <c r="P502" s="697"/>
      <c r="Q502" s="697"/>
      <c r="AN502" s="398"/>
      <c r="AO502" s="398"/>
      <c r="AP502" s="398"/>
      <c r="AQ502" s="398"/>
      <c r="AR502" s="398"/>
      <c r="AS502" s="398"/>
      <c r="AT502" s="398"/>
      <c r="AU502" s="398"/>
      <c r="AV502" s="398"/>
      <c r="AW502" s="398"/>
      <c r="AX502" s="398"/>
      <c r="AY502" s="398"/>
      <c r="AZ502" s="398"/>
      <c r="BA502" s="400"/>
      <c r="BB502" s="477"/>
      <c r="BC502" s="400"/>
      <c r="BD502" s="400"/>
      <c r="BE502" s="400"/>
      <c r="BF502" s="400"/>
      <c r="BG502" s="400"/>
      <c r="BH502" s="400"/>
      <c r="BI502" s="400"/>
      <c r="BJ502" s="400"/>
      <c r="BK502" s="400"/>
      <c r="BL502" s="400"/>
      <c r="BM502" s="400"/>
      <c r="BN502" s="400"/>
      <c r="BO502" s="400"/>
      <c r="BP502" s="400"/>
      <c r="BQ502" s="400"/>
      <c r="BR502" s="400"/>
      <c r="BS502" s="400"/>
      <c r="BT502" s="400"/>
      <c r="BU502" s="400"/>
      <c r="BV502" s="400"/>
      <c r="BW502" s="400"/>
      <c r="BX502" s="400"/>
      <c r="BY502" s="400"/>
      <c r="BZ502" s="401"/>
      <c r="CA502" s="401"/>
      <c r="CB502" s="401"/>
      <c r="CC502" s="401"/>
      <c r="CD502" s="401"/>
      <c r="CE502" s="401"/>
      <c r="CF502" s="401"/>
      <c r="CG502" s="401"/>
      <c r="CH502" s="401"/>
      <c r="CI502" s="401"/>
      <c r="CJ502" s="401"/>
      <c r="CK502" s="401"/>
      <c r="CL502" s="401"/>
      <c r="CM502" s="401"/>
      <c r="CN502" s="401"/>
      <c r="CO502" s="401"/>
      <c r="CP502" s="401"/>
      <c r="CQ502" s="401"/>
      <c r="CR502" s="401"/>
      <c r="CS502" s="401"/>
      <c r="CT502" s="401"/>
      <c r="CU502" s="401"/>
      <c r="CV502" s="401"/>
      <c r="CW502" s="401"/>
      <c r="CX502" s="401"/>
      <c r="CY502" s="401"/>
      <c r="CZ502" s="401"/>
    </row>
    <row r="503" s="405" customFormat="true" ht="25.15" customHeight="true" x14ac:dyDescent="0.2">
      <c r="C503" s="1090" t="s">
        <v>385</v>
      </c>
      <c r="D503" s="1072"/>
      <c r="E503" s="789">
        <v>5.6841152840034527E-2</v>
      </c>
      <c r="F503" s="697"/>
      <c r="G503" s="697"/>
      <c r="H503" s="1090" t="s">
        <v>409</v>
      </c>
      <c r="I503" s="1072"/>
      <c r="J503" s="790">
        <v>1.8204404044166911E-3</v>
      </c>
      <c r="K503" s="697"/>
      <c r="L503" s="697"/>
      <c r="M503" s="1090" t="s">
        <v>432</v>
      </c>
      <c r="N503" s="1072"/>
      <c r="O503" s="795">
        <v>4.2833465886790964E-7</v>
      </c>
      <c r="P503" s="697"/>
      <c r="Q503" s="697"/>
      <c r="AN503" s="398"/>
      <c r="AO503" s="398"/>
      <c r="AP503" s="398"/>
      <c r="AQ503" s="398"/>
      <c r="AR503" s="398"/>
      <c r="AS503" s="398"/>
      <c r="AT503" s="398"/>
      <c r="AU503" s="398"/>
      <c r="AV503" s="398"/>
      <c r="AW503" s="398"/>
      <c r="AX503" s="398"/>
      <c r="AY503" s="398"/>
      <c r="AZ503" s="398"/>
      <c r="BA503" s="400"/>
      <c r="BB503" s="477"/>
      <c r="BC503" s="400"/>
      <c r="BD503" s="400"/>
      <c r="BE503" s="400"/>
      <c r="BF503" s="400"/>
      <c r="BG503" s="400"/>
      <c r="BH503" s="400"/>
      <c r="BI503" s="400"/>
      <c r="BJ503" s="400"/>
      <c r="BK503" s="400"/>
      <c r="BL503" s="400"/>
      <c r="BM503" s="400"/>
      <c r="BN503" s="400"/>
      <c r="BO503" s="400"/>
      <c r="BP503" s="400"/>
      <c r="BQ503" s="400"/>
      <c r="BR503" s="400"/>
      <c r="BS503" s="400"/>
      <c r="BT503" s="400"/>
      <c r="BU503" s="400"/>
      <c r="BV503" s="400"/>
      <c r="BW503" s="400"/>
      <c r="BX503" s="400"/>
      <c r="BY503" s="400"/>
      <c r="BZ503" s="401"/>
      <c r="CA503" s="401"/>
      <c r="CB503" s="401"/>
      <c r="CC503" s="401"/>
      <c r="CD503" s="401"/>
      <c r="CE503" s="401"/>
      <c r="CF503" s="401"/>
      <c r="CG503" s="401"/>
      <c r="CH503" s="401"/>
      <c r="CI503" s="401"/>
      <c r="CJ503" s="401"/>
      <c r="CK503" s="401"/>
      <c r="CL503" s="401"/>
      <c r="CM503" s="401"/>
      <c r="CN503" s="401"/>
      <c r="CO503" s="401"/>
      <c r="CP503" s="401"/>
      <c r="CQ503" s="401"/>
      <c r="CR503" s="401"/>
      <c r="CS503" s="401"/>
      <c r="CT503" s="401"/>
      <c r="CU503" s="401"/>
      <c r="CV503" s="401"/>
      <c r="CW503" s="401"/>
      <c r="CX503" s="401"/>
      <c r="CY503" s="401"/>
      <c r="CZ503" s="401"/>
    </row>
    <row r="504" s="405" customFormat="true" ht="25.15" customHeight="true" x14ac:dyDescent="0.2">
      <c r="C504" s="1090" t="s">
        <v>384</v>
      </c>
      <c r="D504" s="1072"/>
      <c r="E504" s="789">
        <v>0.25837018134046458</v>
      </c>
      <c r="F504" s="697"/>
      <c r="G504" s="697"/>
      <c r="H504" s="1090" t="s">
        <v>380</v>
      </c>
      <c r="I504" s="1072"/>
      <c r="J504" s="790">
        <v>0.20546430843879276</v>
      </c>
      <c r="K504" s="697"/>
      <c r="L504" s="697"/>
      <c r="M504" s="1090" t="s">
        <v>400</v>
      </c>
      <c r="N504" s="1072"/>
      <c r="O504" s="791">
        <v>2.0421514632703538E-3</v>
      </c>
      <c r="P504" s="697"/>
      <c r="Q504" s="697"/>
      <c r="AN504" s="398"/>
      <c r="AO504" s="398"/>
      <c r="AP504" s="398"/>
      <c r="AQ504" s="398"/>
      <c r="AR504" s="398"/>
      <c r="AS504" s="398"/>
      <c r="AT504" s="398"/>
      <c r="AU504" s="398"/>
      <c r="AV504" s="398"/>
      <c r="AW504" s="398"/>
      <c r="AX504" s="398"/>
      <c r="AY504" s="398"/>
      <c r="AZ504" s="398"/>
      <c r="BA504" s="400"/>
      <c r="BB504" s="477"/>
      <c r="BC504" s="400"/>
      <c r="BD504" s="400"/>
      <c r="BE504" s="400"/>
      <c r="BF504" s="400"/>
      <c r="BG504" s="400"/>
      <c r="BH504" s="400"/>
      <c r="BI504" s="400"/>
      <c r="BJ504" s="400"/>
      <c r="BK504" s="400"/>
      <c r="BL504" s="400"/>
      <c r="BM504" s="400"/>
      <c r="BN504" s="400"/>
      <c r="BO504" s="400"/>
      <c r="BP504" s="400"/>
      <c r="BQ504" s="400"/>
      <c r="BR504" s="400"/>
      <c r="BS504" s="400"/>
      <c r="BT504" s="400"/>
      <c r="BU504" s="400"/>
      <c r="BV504" s="400"/>
      <c r="BW504" s="400"/>
      <c r="BX504" s="400"/>
      <c r="BY504" s="400"/>
      <c r="BZ504" s="401"/>
      <c r="CA504" s="401"/>
      <c r="CB504" s="401"/>
      <c r="CC504" s="401"/>
      <c r="CD504" s="401"/>
      <c r="CE504" s="401"/>
      <c r="CF504" s="401"/>
      <c r="CG504" s="401"/>
      <c r="CH504" s="401"/>
      <c r="CI504" s="401"/>
      <c r="CJ504" s="401"/>
      <c r="CK504" s="401"/>
      <c r="CL504" s="401"/>
      <c r="CM504" s="401"/>
      <c r="CN504" s="401"/>
      <c r="CO504" s="401"/>
      <c r="CP504" s="401"/>
      <c r="CQ504" s="401"/>
      <c r="CR504" s="401"/>
      <c r="CS504" s="401"/>
      <c r="CT504" s="401"/>
      <c r="CU504" s="401"/>
      <c r="CV504" s="401"/>
      <c r="CW504" s="401"/>
      <c r="CX504" s="401"/>
      <c r="CY504" s="401"/>
      <c r="CZ504" s="401"/>
    </row>
    <row r="505" s="405" customFormat="true" ht="25.15" customHeight="true" x14ac:dyDescent="0.2">
      <c r="C505" s="1090" t="s">
        <v>432</v>
      </c>
      <c r="D505" s="1072"/>
      <c r="E505" s="796">
        <v>7.378853920159065E-5</v>
      </c>
      <c r="F505" s="697"/>
      <c r="G505" s="697"/>
      <c r="H505" s="1090" t="s">
        <v>418</v>
      </c>
      <c r="I505" s="1072"/>
      <c r="J505" s="790">
        <v>1.7802966914242166E-4</v>
      </c>
      <c r="K505" s="697"/>
      <c r="L505" s="697"/>
      <c r="M505" s="1090" t="s">
        <v>409</v>
      </c>
      <c r="N505" s="1072"/>
      <c r="O505" s="791">
        <v>6.3097549700322471E-3</v>
      </c>
      <c r="P505" s="697"/>
      <c r="Q505" s="697"/>
      <c r="AN505" s="398"/>
      <c r="AO505" s="398"/>
      <c r="AP505" s="398"/>
      <c r="AQ505" s="398"/>
      <c r="AR505" s="398"/>
      <c r="AS505" s="398"/>
      <c r="AT505" s="398"/>
      <c r="AU505" s="398"/>
      <c r="AV505" s="398"/>
      <c r="AW505" s="398"/>
      <c r="AX505" s="398"/>
      <c r="AY505" s="398"/>
      <c r="AZ505" s="398"/>
      <c r="BA505" s="400"/>
      <c r="BB505" s="477"/>
      <c r="BC505" s="400"/>
      <c r="BD505" s="400"/>
      <c r="BE505" s="400"/>
      <c r="BF505" s="400"/>
      <c r="BG505" s="400"/>
      <c r="BH505" s="400"/>
      <c r="BI505" s="400"/>
      <c r="BJ505" s="400"/>
      <c r="BK505" s="400"/>
      <c r="BL505" s="400"/>
      <c r="BM505" s="400"/>
      <c r="BN505" s="400"/>
      <c r="BO505" s="400"/>
      <c r="BP505" s="400"/>
      <c r="BQ505" s="400"/>
      <c r="BR505" s="400"/>
      <c r="BS505" s="400"/>
      <c r="BT505" s="400"/>
      <c r="BU505" s="400"/>
      <c r="BV505" s="400"/>
      <c r="BW505" s="400"/>
      <c r="BX505" s="400"/>
      <c r="BY505" s="400"/>
      <c r="BZ505" s="401"/>
      <c r="CA505" s="401"/>
      <c r="CB505" s="401"/>
      <c r="CC505" s="401"/>
      <c r="CD505" s="401"/>
      <c r="CE505" s="401"/>
      <c r="CF505" s="401"/>
      <c r="CG505" s="401"/>
      <c r="CH505" s="401"/>
      <c r="CI505" s="401"/>
      <c r="CJ505" s="401"/>
      <c r="CK505" s="401"/>
      <c r="CL505" s="401"/>
      <c r="CM505" s="401"/>
      <c r="CN505" s="401"/>
      <c r="CO505" s="401"/>
      <c r="CP505" s="401"/>
      <c r="CQ505" s="401"/>
      <c r="CR505" s="401"/>
      <c r="CS505" s="401"/>
      <c r="CT505" s="401"/>
      <c r="CU505" s="401"/>
      <c r="CV505" s="401"/>
      <c r="CW505" s="401"/>
      <c r="CX505" s="401"/>
      <c r="CY505" s="401"/>
      <c r="CZ505" s="401"/>
    </row>
    <row r="506" s="405" customFormat="true" ht="25.15" customHeight="true" x14ac:dyDescent="0.2">
      <c r="C506" s="1090" t="s">
        <v>400</v>
      </c>
      <c r="D506" s="1072"/>
      <c r="E506" s="789">
        <v>2.6600184489578133E-3</v>
      </c>
      <c r="F506" s="697"/>
      <c r="G506" s="697"/>
      <c r="H506" s="1090" t="s">
        <v>411</v>
      </c>
      <c r="I506" s="1072"/>
      <c r="J506" s="790">
        <v>1.818667432616965E-3</v>
      </c>
      <c r="K506" s="697"/>
      <c r="L506" s="697"/>
      <c r="M506" s="1090" t="s">
        <v>424</v>
      </c>
      <c r="N506" s="1072"/>
      <c r="O506" s="791">
        <v>5.1789347068652487E-4</v>
      </c>
      <c r="P506" s="697"/>
      <c r="Q506" s="697"/>
      <c r="AN506" s="398"/>
      <c r="AO506" s="398"/>
      <c r="AP506" s="398"/>
      <c r="AQ506" s="398"/>
      <c r="AR506" s="398"/>
      <c r="AS506" s="398"/>
      <c r="AT506" s="398"/>
      <c r="AU506" s="398"/>
      <c r="AV506" s="398"/>
      <c r="AW506" s="398"/>
      <c r="AX506" s="398"/>
      <c r="AY506" s="398"/>
      <c r="AZ506" s="398"/>
      <c r="BA506" s="400"/>
      <c r="BB506" s="477"/>
      <c r="BC506" s="400"/>
      <c r="BD506" s="400"/>
      <c r="BE506" s="400"/>
      <c r="BF506" s="400"/>
      <c r="BG506" s="400"/>
      <c r="BH506" s="400"/>
      <c r="BI506" s="400"/>
      <c r="BJ506" s="400"/>
      <c r="BK506" s="400"/>
      <c r="BL506" s="400"/>
      <c r="BM506" s="400"/>
      <c r="BN506" s="400"/>
      <c r="BO506" s="400"/>
      <c r="BP506" s="400"/>
      <c r="BQ506" s="400"/>
      <c r="BR506" s="400"/>
      <c r="BS506" s="400"/>
      <c r="BT506" s="400"/>
      <c r="BU506" s="400"/>
      <c r="BV506" s="400"/>
      <c r="BW506" s="400"/>
      <c r="BX506" s="400"/>
      <c r="BY506" s="400"/>
      <c r="BZ506" s="401"/>
      <c r="CA506" s="401"/>
      <c r="CB506" s="401"/>
      <c r="CC506" s="401"/>
      <c r="CD506" s="401"/>
      <c r="CE506" s="401"/>
      <c r="CF506" s="401"/>
      <c r="CG506" s="401"/>
      <c r="CH506" s="401"/>
      <c r="CI506" s="401"/>
      <c r="CJ506" s="401"/>
      <c r="CK506" s="401"/>
      <c r="CL506" s="401"/>
      <c r="CM506" s="401"/>
      <c r="CN506" s="401"/>
      <c r="CO506" s="401"/>
      <c r="CP506" s="401"/>
      <c r="CQ506" s="401"/>
      <c r="CR506" s="401"/>
      <c r="CS506" s="401"/>
      <c r="CT506" s="401"/>
      <c r="CU506" s="401"/>
      <c r="CV506" s="401"/>
      <c r="CW506" s="401"/>
      <c r="CX506" s="401"/>
      <c r="CY506" s="401"/>
      <c r="CZ506" s="401"/>
    </row>
    <row r="507" s="405" customFormat="true" ht="25.15" customHeight="true" x14ac:dyDescent="0.2">
      <c r="C507" s="1090" t="s">
        <v>409</v>
      </c>
      <c r="D507" s="1072"/>
      <c r="E507" s="789">
        <v>1.0077336334959568E-2</v>
      </c>
      <c r="F507" s="697"/>
      <c r="G507" s="697"/>
      <c r="H507" s="1090" t="s">
        <v>391</v>
      </c>
      <c r="I507" s="1072"/>
      <c r="J507" s="790">
        <v>1.1256986548124929E-2</v>
      </c>
      <c r="K507" s="697"/>
      <c r="L507" s="697"/>
      <c r="M507" s="1090" t="s">
        <v>380</v>
      </c>
      <c r="N507" s="1072"/>
      <c r="O507" s="791">
        <v>0.36538037052400829</v>
      </c>
      <c r="P507" s="697"/>
      <c r="Q507" s="697"/>
      <c r="AN507" s="398"/>
      <c r="AO507" s="398"/>
      <c r="AP507" s="398"/>
      <c r="AQ507" s="398"/>
      <c r="AR507" s="398"/>
      <c r="AS507" s="398"/>
      <c r="AT507" s="398"/>
      <c r="AU507" s="398"/>
      <c r="AV507" s="398"/>
      <c r="AW507" s="398"/>
      <c r="AX507" s="398"/>
      <c r="AY507" s="398"/>
      <c r="AZ507" s="398"/>
      <c r="BA507" s="400"/>
      <c r="BB507" s="477"/>
      <c r="BC507" s="400"/>
      <c r="BD507" s="400"/>
      <c r="BE507" s="400"/>
      <c r="BF507" s="400"/>
      <c r="BG507" s="400"/>
      <c r="BH507" s="400"/>
      <c r="BI507" s="400"/>
      <c r="BJ507" s="400"/>
      <c r="BK507" s="400"/>
      <c r="BL507" s="400"/>
      <c r="BM507" s="400"/>
      <c r="BN507" s="400"/>
      <c r="BO507" s="400"/>
      <c r="BP507" s="400"/>
      <c r="BQ507" s="400"/>
      <c r="BR507" s="400"/>
      <c r="BS507" s="400"/>
      <c r="BT507" s="400"/>
      <c r="BU507" s="400"/>
      <c r="BV507" s="400"/>
      <c r="BW507" s="400"/>
      <c r="BX507" s="400"/>
      <c r="BY507" s="400"/>
      <c r="BZ507" s="401"/>
      <c r="CA507" s="401"/>
      <c r="CB507" s="401"/>
      <c r="CC507" s="401"/>
      <c r="CD507" s="401"/>
      <c r="CE507" s="401"/>
      <c r="CF507" s="401"/>
      <c r="CG507" s="401"/>
      <c r="CH507" s="401"/>
      <c r="CI507" s="401"/>
      <c r="CJ507" s="401"/>
      <c r="CK507" s="401"/>
      <c r="CL507" s="401"/>
      <c r="CM507" s="401"/>
      <c r="CN507" s="401"/>
      <c r="CO507" s="401"/>
      <c r="CP507" s="401"/>
      <c r="CQ507" s="401"/>
      <c r="CR507" s="401"/>
      <c r="CS507" s="401"/>
      <c r="CT507" s="401"/>
      <c r="CU507" s="401"/>
      <c r="CV507" s="401"/>
      <c r="CW507" s="401"/>
      <c r="CX507" s="401"/>
      <c r="CY507" s="401"/>
      <c r="CZ507" s="401"/>
    </row>
    <row r="508" s="405" customFormat="true" ht="25.15" customHeight="true" x14ac:dyDescent="0.2">
      <c r="C508" s="1090" t="s">
        <v>424</v>
      </c>
      <c r="D508" s="1072"/>
      <c r="E508" s="796">
        <v>3.1213100311692832E-5</v>
      </c>
      <c r="F508" s="697"/>
      <c r="G508" s="697"/>
      <c r="H508" s="1090" t="s">
        <v>410</v>
      </c>
      <c r="I508" s="1072"/>
      <c r="J508" s="790">
        <v>1.0564023765416973E-2</v>
      </c>
      <c r="K508" s="697"/>
      <c r="L508" s="697"/>
      <c r="M508" s="1090" t="s">
        <v>418</v>
      </c>
      <c r="N508" s="1072"/>
      <c r="O508" s="791">
        <v>1.4099139114193034E-3</v>
      </c>
      <c r="P508" s="697"/>
      <c r="Q508" s="697"/>
      <c r="AN508" s="398"/>
      <c r="AO508" s="398"/>
      <c r="AP508" s="398"/>
      <c r="AQ508" s="398"/>
      <c r="AR508" s="398"/>
      <c r="AS508" s="398"/>
      <c r="AT508" s="398"/>
      <c r="AU508" s="398"/>
      <c r="AV508" s="398"/>
      <c r="AW508" s="398"/>
      <c r="AX508" s="398"/>
      <c r="AY508" s="398"/>
      <c r="AZ508" s="398"/>
      <c r="BA508" s="400"/>
      <c r="BB508" s="477"/>
      <c r="BC508" s="400"/>
      <c r="BD508" s="400"/>
      <c r="BE508" s="400"/>
      <c r="BF508" s="400"/>
      <c r="BG508" s="400"/>
      <c r="BH508" s="400"/>
      <c r="BI508" s="400"/>
      <c r="BJ508" s="400"/>
      <c r="BK508" s="400"/>
      <c r="BL508" s="400"/>
      <c r="BM508" s="400"/>
      <c r="BN508" s="400"/>
      <c r="BO508" s="400"/>
      <c r="BP508" s="400"/>
      <c r="BQ508" s="400"/>
      <c r="BR508" s="400"/>
      <c r="BS508" s="400"/>
      <c r="BT508" s="400"/>
      <c r="BU508" s="400"/>
      <c r="BV508" s="400"/>
      <c r="BW508" s="400"/>
      <c r="BX508" s="400"/>
      <c r="BY508" s="400"/>
      <c r="BZ508" s="401"/>
      <c r="CA508" s="401"/>
      <c r="CB508" s="401"/>
      <c r="CC508" s="401"/>
      <c r="CD508" s="401"/>
      <c r="CE508" s="401"/>
      <c r="CF508" s="401"/>
      <c r="CG508" s="401"/>
      <c r="CH508" s="401"/>
      <c r="CI508" s="401"/>
      <c r="CJ508" s="401"/>
      <c r="CK508" s="401"/>
      <c r="CL508" s="401"/>
      <c r="CM508" s="401"/>
      <c r="CN508" s="401"/>
      <c r="CO508" s="401"/>
      <c r="CP508" s="401"/>
      <c r="CQ508" s="401"/>
      <c r="CR508" s="401"/>
      <c r="CS508" s="401"/>
      <c r="CT508" s="401"/>
      <c r="CU508" s="401"/>
      <c r="CV508" s="401"/>
      <c r="CW508" s="401"/>
      <c r="CX508" s="401"/>
      <c r="CY508" s="401"/>
      <c r="CZ508" s="401"/>
    </row>
    <row r="509" s="405" customFormat="true" ht="25.15" customHeight="true" x14ac:dyDescent="0.2">
      <c r="C509" s="1090" t="s">
        <v>380</v>
      </c>
      <c r="D509" s="1072"/>
      <c r="E509" s="789">
        <v>0.39693854630627839</v>
      </c>
      <c r="F509" s="697"/>
      <c r="G509" s="697"/>
      <c r="H509" s="1090" t="s">
        <v>420</v>
      </c>
      <c r="I509" s="1072"/>
      <c r="J509" s="797">
        <v>5.8832140269712961E-5</v>
      </c>
      <c r="K509" s="697"/>
      <c r="L509" s="697"/>
      <c r="M509" s="1090" t="s">
        <v>411</v>
      </c>
      <c r="N509" s="1072"/>
      <c r="O509" s="791">
        <v>6.5582171960688615E-3</v>
      </c>
      <c r="P509" s="697"/>
      <c r="Q509" s="697"/>
      <c r="AN509" s="398"/>
      <c r="AO509" s="398"/>
      <c r="AP509" s="398"/>
      <c r="AQ509" s="398"/>
      <c r="AR509" s="398"/>
      <c r="AS509" s="398"/>
      <c r="AT509" s="398"/>
      <c r="AU509" s="398"/>
      <c r="AV509" s="398"/>
      <c r="AW509" s="398"/>
      <c r="AX509" s="398"/>
      <c r="AY509" s="398"/>
      <c r="AZ509" s="398"/>
      <c r="BA509" s="400"/>
      <c r="BB509" s="477"/>
      <c r="BC509" s="400"/>
      <c r="BD509" s="400"/>
      <c r="BE509" s="400"/>
      <c r="BF509" s="400"/>
      <c r="BG509" s="400"/>
      <c r="BH509" s="400"/>
      <c r="BI509" s="400"/>
      <c r="BJ509" s="400"/>
      <c r="BK509" s="400"/>
      <c r="BL509" s="400"/>
      <c r="BM509" s="400"/>
      <c r="BN509" s="400"/>
      <c r="BO509" s="400"/>
      <c r="BP509" s="400"/>
      <c r="BQ509" s="400"/>
      <c r="BR509" s="400"/>
      <c r="BS509" s="400"/>
      <c r="BT509" s="400"/>
      <c r="BU509" s="400"/>
      <c r="BV509" s="400"/>
      <c r="BW509" s="400"/>
      <c r="BX509" s="400"/>
      <c r="BY509" s="400"/>
      <c r="BZ509" s="401"/>
      <c r="CA509" s="401"/>
      <c r="CB509" s="401"/>
      <c r="CC509" s="401"/>
      <c r="CD509" s="401"/>
      <c r="CE509" s="401"/>
      <c r="CF509" s="401"/>
      <c r="CG509" s="401"/>
      <c r="CH509" s="401"/>
      <c r="CI509" s="401"/>
      <c r="CJ509" s="401"/>
      <c r="CK509" s="401"/>
      <c r="CL509" s="401"/>
      <c r="CM509" s="401"/>
      <c r="CN509" s="401"/>
      <c r="CO509" s="401"/>
      <c r="CP509" s="401"/>
      <c r="CQ509" s="401"/>
      <c r="CR509" s="401"/>
      <c r="CS509" s="401"/>
      <c r="CT509" s="401"/>
      <c r="CU509" s="401"/>
      <c r="CV509" s="401"/>
      <c r="CW509" s="401"/>
      <c r="CX509" s="401"/>
      <c r="CY509" s="401"/>
      <c r="CZ509" s="401"/>
    </row>
    <row r="510" s="405" customFormat="true" ht="25.15" customHeight="true" x14ac:dyDescent="0.2">
      <c r="C510" s="1090" t="s">
        <v>418</v>
      </c>
      <c r="D510" s="1072"/>
      <c r="E510" s="789">
        <v>2.7326519429328169E-3</v>
      </c>
      <c r="F510" s="697"/>
      <c r="G510" s="697"/>
      <c r="H510" s="1090" t="s">
        <v>433</v>
      </c>
      <c r="I510" s="1072"/>
      <c r="J510" s="797">
        <v>2.3165880950496914E-5</v>
      </c>
      <c r="K510" s="697"/>
      <c r="L510" s="697"/>
      <c r="M510" s="1090" t="s">
        <v>391</v>
      </c>
      <c r="N510" s="1072"/>
      <c r="O510" s="791">
        <v>8.871064510794277E-2</v>
      </c>
      <c r="P510" s="697"/>
      <c r="Q510" s="697"/>
      <c r="AN510" s="398"/>
      <c r="AO510" s="398"/>
      <c r="AP510" s="398"/>
      <c r="AQ510" s="398"/>
      <c r="AR510" s="398"/>
      <c r="AS510" s="398"/>
      <c r="AT510" s="398"/>
      <c r="AU510" s="398"/>
      <c r="AV510" s="398"/>
      <c r="AW510" s="398"/>
      <c r="AX510" s="398"/>
      <c r="AY510" s="398"/>
      <c r="AZ510" s="398"/>
      <c r="BA510" s="400"/>
      <c r="BB510" s="477"/>
      <c r="BC510" s="400"/>
      <c r="BD510" s="400"/>
      <c r="BE510" s="400"/>
      <c r="BF510" s="400"/>
      <c r="BG510" s="400"/>
      <c r="BH510" s="400"/>
      <c r="BI510" s="400"/>
      <c r="BJ510" s="400"/>
      <c r="BK510" s="400"/>
      <c r="BL510" s="400"/>
      <c r="BM510" s="400"/>
      <c r="BN510" s="400"/>
      <c r="BO510" s="400"/>
      <c r="BP510" s="400"/>
      <c r="BQ510" s="400"/>
      <c r="BR510" s="400"/>
      <c r="BS510" s="400"/>
      <c r="BT510" s="400"/>
      <c r="BU510" s="400"/>
      <c r="BV510" s="400"/>
      <c r="BW510" s="400"/>
      <c r="BX510" s="400"/>
      <c r="BY510" s="400"/>
      <c r="BZ510" s="401"/>
      <c r="CA510" s="401"/>
      <c r="CB510" s="401"/>
      <c r="CC510" s="401"/>
      <c r="CD510" s="401"/>
      <c r="CE510" s="401"/>
      <c r="CF510" s="401"/>
      <c r="CG510" s="401"/>
      <c r="CH510" s="401"/>
      <c r="CI510" s="401"/>
      <c r="CJ510" s="401"/>
      <c r="CK510" s="401"/>
      <c r="CL510" s="401"/>
      <c r="CM510" s="401"/>
      <c r="CN510" s="401"/>
      <c r="CO510" s="401"/>
      <c r="CP510" s="401"/>
      <c r="CQ510" s="401"/>
      <c r="CR510" s="401"/>
      <c r="CS510" s="401"/>
      <c r="CT510" s="401"/>
      <c r="CU510" s="401"/>
      <c r="CV510" s="401"/>
      <c r="CW510" s="401"/>
      <c r="CX510" s="401"/>
      <c r="CY510" s="401"/>
      <c r="CZ510" s="401"/>
    </row>
    <row r="511" s="405" customFormat="true" ht="25.15" customHeight="true" x14ac:dyDescent="0.2">
      <c r="C511" s="1090" t="s">
        <v>411</v>
      </c>
      <c r="D511" s="1072"/>
      <c r="E511" s="789">
        <v>5.4013927251854027E-3</v>
      </c>
      <c r="F511" s="697"/>
      <c r="G511" s="697"/>
      <c r="H511" s="1090" t="s">
        <v>403</v>
      </c>
      <c r="I511" s="1072"/>
      <c r="J511" s="790">
        <v>5.8046288198947337E-3</v>
      </c>
      <c r="K511" s="697"/>
      <c r="L511" s="697"/>
      <c r="M511" s="1090" t="s">
        <v>410</v>
      </c>
      <c r="N511" s="1072"/>
      <c r="O511" s="791">
        <v>4.691716700119088E-3</v>
      </c>
      <c r="P511" s="697"/>
      <c r="Q511" s="697"/>
      <c r="AN511" s="398"/>
      <c r="AO511" s="398"/>
      <c r="AP511" s="398"/>
      <c r="AQ511" s="398"/>
      <c r="AR511" s="398"/>
      <c r="AS511" s="398"/>
      <c r="AT511" s="398"/>
      <c r="AU511" s="398"/>
      <c r="AV511" s="398"/>
      <c r="AW511" s="398"/>
      <c r="AX511" s="398"/>
      <c r="AY511" s="398"/>
      <c r="AZ511" s="398"/>
      <c r="BA511" s="400"/>
      <c r="BB511" s="477"/>
      <c r="BC511" s="400"/>
      <c r="BD511" s="400"/>
      <c r="BE511" s="400"/>
      <c r="BF511" s="400"/>
      <c r="BG511" s="400"/>
      <c r="BH511" s="400"/>
      <c r="BI511" s="400"/>
      <c r="BJ511" s="400"/>
      <c r="BK511" s="400"/>
      <c r="BL511" s="400"/>
      <c r="BM511" s="400"/>
      <c r="BN511" s="400"/>
      <c r="BO511" s="400"/>
      <c r="BP511" s="400"/>
      <c r="BQ511" s="400"/>
      <c r="BR511" s="400"/>
      <c r="BS511" s="400"/>
      <c r="BT511" s="400"/>
      <c r="BU511" s="400"/>
      <c r="BV511" s="400"/>
      <c r="BW511" s="400"/>
      <c r="BX511" s="400"/>
      <c r="BY511" s="400"/>
      <c r="BZ511" s="401"/>
      <c r="CA511" s="401"/>
      <c r="CB511" s="401"/>
      <c r="CC511" s="401"/>
      <c r="CD511" s="401"/>
      <c r="CE511" s="401"/>
      <c r="CF511" s="401"/>
      <c r="CG511" s="401"/>
      <c r="CH511" s="401"/>
      <c r="CI511" s="401"/>
      <c r="CJ511" s="401"/>
      <c r="CK511" s="401"/>
      <c r="CL511" s="401"/>
      <c r="CM511" s="401"/>
      <c r="CN511" s="401"/>
      <c r="CO511" s="401"/>
      <c r="CP511" s="401"/>
      <c r="CQ511" s="401"/>
      <c r="CR511" s="401"/>
      <c r="CS511" s="401"/>
      <c r="CT511" s="401"/>
      <c r="CU511" s="401"/>
      <c r="CV511" s="401"/>
      <c r="CW511" s="401"/>
      <c r="CX511" s="401"/>
      <c r="CY511" s="401"/>
      <c r="CZ511" s="401"/>
    </row>
    <row r="512" s="405" customFormat="true" ht="25.15" customHeight="true" x14ac:dyDescent="0.2">
      <c r="C512" s="1090" t="s">
        <v>391</v>
      </c>
      <c r="D512" s="1072"/>
      <c r="E512" s="789">
        <v>9.3251258949440335E-2</v>
      </c>
      <c r="F512" s="697"/>
      <c r="G512" s="697"/>
      <c r="H512" s="1090" t="s">
        <v>398</v>
      </c>
      <c r="I512" s="1072"/>
      <c r="J512" s="790">
        <v>2.9587198368876119E-2</v>
      </c>
      <c r="K512" s="697"/>
      <c r="L512" s="697"/>
      <c r="M512" s="1090" t="s">
        <v>420</v>
      </c>
      <c r="N512" s="1072"/>
      <c r="O512" s="791">
        <v>8.3034361763129419E-4</v>
      </c>
      <c r="P512" s="697"/>
      <c r="Q512" s="697"/>
      <c r="AN512" s="398"/>
      <c r="AO512" s="398"/>
      <c r="AP512" s="398"/>
      <c r="AQ512" s="398"/>
      <c r="AR512" s="398"/>
      <c r="AS512" s="398"/>
      <c r="AT512" s="398"/>
      <c r="AU512" s="398"/>
      <c r="AV512" s="398"/>
      <c r="AW512" s="398"/>
      <c r="AX512" s="398"/>
      <c r="AY512" s="398"/>
      <c r="AZ512" s="398"/>
      <c r="BA512" s="400"/>
      <c r="BB512" s="477"/>
      <c r="BC512" s="400"/>
      <c r="BD512" s="400"/>
      <c r="BE512" s="400"/>
      <c r="BF512" s="400"/>
      <c r="BG512" s="400"/>
      <c r="BH512" s="400"/>
      <c r="BI512" s="400"/>
      <c r="BJ512" s="400"/>
      <c r="BK512" s="400"/>
      <c r="BL512" s="400"/>
      <c r="BM512" s="400"/>
      <c r="BN512" s="400"/>
      <c r="BO512" s="400"/>
      <c r="BP512" s="400"/>
      <c r="BQ512" s="400"/>
      <c r="BR512" s="400"/>
      <c r="BS512" s="400"/>
      <c r="BT512" s="400"/>
      <c r="BU512" s="400"/>
      <c r="BV512" s="400"/>
      <c r="BW512" s="400"/>
      <c r="BX512" s="400"/>
      <c r="BY512" s="400"/>
      <c r="BZ512" s="401"/>
      <c r="CA512" s="401"/>
      <c r="CB512" s="401"/>
      <c r="CC512" s="401"/>
      <c r="CD512" s="401"/>
      <c r="CE512" s="401"/>
      <c r="CF512" s="401"/>
      <c r="CG512" s="401"/>
      <c r="CH512" s="401"/>
      <c r="CI512" s="401"/>
      <c r="CJ512" s="401"/>
      <c r="CK512" s="401"/>
      <c r="CL512" s="401"/>
      <c r="CM512" s="401"/>
      <c r="CN512" s="401"/>
      <c r="CO512" s="401"/>
      <c r="CP512" s="401"/>
      <c r="CQ512" s="401"/>
      <c r="CR512" s="401"/>
      <c r="CS512" s="401"/>
      <c r="CT512" s="401"/>
      <c r="CU512" s="401"/>
      <c r="CV512" s="401"/>
      <c r="CW512" s="401"/>
      <c r="CX512" s="401"/>
      <c r="CY512" s="401"/>
      <c r="CZ512" s="401"/>
    </row>
    <row r="513" s="405" customFormat="true" ht="25.15" customHeight="true" x14ac:dyDescent="0.2">
      <c r="C513" s="1090" t="s">
        <v>410</v>
      </c>
      <c r="D513" s="1072"/>
      <c r="E513" s="789">
        <v>8.2549217877452806E-3</v>
      </c>
      <c r="F513" s="697"/>
      <c r="G513" s="697"/>
      <c r="H513" s="1090" t="s">
        <v>407</v>
      </c>
      <c r="I513" s="1072"/>
      <c r="J513" s="790">
        <v>3.338453265388874E-3</v>
      </c>
      <c r="K513" s="697"/>
      <c r="L513" s="697"/>
      <c r="M513" s="1090" t="s">
        <v>433</v>
      </c>
      <c r="N513" s="1072"/>
      <c r="O513" s="795">
        <v>7.8771791162235767E-6</v>
      </c>
      <c r="P513" s="697"/>
      <c r="Q513" s="697"/>
      <c r="AN513" s="398"/>
      <c r="AO513" s="398"/>
      <c r="AP513" s="398"/>
      <c r="AQ513" s="398"/>
      <c r="AR513" s="398"/>
      <c r="AS513" s="398"/>
      <c r="AT513" s="398"/>
      <c r="AU513" s="398"/>
      <c r="AV513" s="398"/>
      <c r="AW513" s="398"/>
      <c r="AX513" s="398"/>
      <c r="AY513" s="398"/>
      <c r="AZ513" s="398"/>
      <c r="BA513" s="400"/>
      <c r="BB513" s="477"/>
      <c r="BC513" s="400"/>
      <c r="BD513" s="400"/>
      <c r="BE513" s="400"/>
      <c r="BF513" s="400"/>
      <c r="BG513" s="400"/>
      <c r="BH513" s="400"/>
      <c r="BI513" s="400"/>
      <c r="BJ513" s="400"/>
      <c r="BK513" s="400"/>
      <c r="BL513" s="400"/>
      <c r="BM513" s="400"/>
      <c r="BN513" s="400"/>
      <c r="BO513" s="400"/>
      <c r="BP513" s="400"/>
      <c r="BQ513" s="400"/>
      <c r="BR513" s="400"/>
      <c r="BS513" s="400"/>
      <c r="BT513" s="400"/>
      <c r="BU513" s="400"/>
      <c r="BV513" s="400"/>
      <c r="BW513" s="400"/>
      <c r="BX513" s="400"/>
      <c r="BY513" s="400"/>
      <c r="BZ513" s="401"/>
      <c r="CA513" s="401"/>
      <c r="CB513" s="401"/>
      <c r="CC513" s="401"/>
      <c r="CD513" s="401"/>
      <c r="CE513" s="401"/>
      <c r="CF513" s="401"/>
      <c r="CG513" s="401"/>
      <c r="CH513" s="401"/>
      <c r="CI513" s="401"/>
      <c r="CJ513" s="401"/>
      <c r="CK513" s="401"/>
      <c r="CL513" s="401"/>
      <c r="CM513" s="401"/>
      <c r="CN513" s="401"/>
      <c r="CO513" s="401"/>
      <c r="CP513" s="401"/>
      <c r="CQ513" s="401"/>
      <c r="CR513" s="401"/>
      <c r="CS513" s="401"/>
      <c r="CT513" s="401"/>
      <c r="CU513" s="401"/>
      <c r="CV513" s="401"/>
      <c r="CW513" s="401"/>
      <c r="CX513" s="401"/>
      <c r="CY513" s="401"/>
      <c r="CZ513" s="401"/>
    </row>
    <row r="514" s="405" customFormat="true" ht="25.15" customHeight="true" x14ac:dyDescent="0.2">
      <c r="C514" s="1090" t="s">
        <v>420</v>
      </c>
      <c r="D514" s="1072"/>
      <c r="E514" s="789">
        <v>4.5178709861930428E-4</v>
      </c>
      <c r="F514" s="697"/>
      <c r="G514" s="697"/>
      <c r="H514" s="1090" t="s">
        <v>402</v>
      </c>
      <c r="I514" s="1072"/>
      <c r="J514" s="790">
        <v>2.2338698068874265E-2</v>
      </c>
      <c r="K514" s="697"/>
      <c r="L514" s="697"/>
      <c r="M514" s="1090" t="s">
        <v>403</v>
      </c>
      <c r="N514" s="1072"/>
      <c r="O514" s="791">
        <v>1.713343967021828E-2</v>
      </c>
      <c r="P514" s="697"/>
      <c r="Q514" s="697"/>
      <c r="AN514" s="398"/>
      <c r="AO514" s="398"/>
      <c r="AP514" s="398"/>
      <c r="AQ514" s="398"/>
      <c r="AR514" s="398"/>
      <c r="AS514" s="398"/>
      <c r="AT514" s="398"/>
      <c r="AU514" s="398"/>
      <c r="AV514" s="398"/>
      <c r="AW514" s="398"/>
      <c r="AX514" s="398"/>
      <c r="AY514" s="398"/>
      <c r="AZ514" s="398"/>
      <c r="BA514" s="400"/>
      <c r="BB514" s="477"/>
      <c r="BC514" s="400"/>
      <c r="BD514" s="400"/>
      <c r="BE514" s="400"/>
      <c r="BF514" s="400"/>
      <c r="BG514" s="400"/>
      <c r="BH514" s="400"/>
      <c r="BI514" s="400"/>
      <c r="BJ514" s="400"/>
      <c r="BK514" s="400"/>
      <c r="BL514" s="400"/>
      <c r="BM514" s="400"/>
      <c r="BN514" s="400"/>
      <c r="BO514" s="400"/>
      <c r="BP514" s="400"/>
      <c r="BQ514" s="400"/>
      <c r="BR514" s="400"/>
      <c r="BS514" s="400"/>
      <c r="BT514" s="400"/>
      <c r="BU514" s="400"/>
      <c r="BV514" s="400"/>
      <c r="BW514" s="400"/>
      <c r="BX514" s="400"/>
      <c r="BY514" s="400"/>
      <c r="BZ514" s="401"/>
      <c r="CA514" s="401"/>
      <c r="CB514" s="401"/>
      <c r="CC514" s="401"/>
      <c r="CD514" s="401"/>
      <c r="CE514" s="401"/>
      <c r="CF514" s="401"/>
      <c r="CG514" s="401"/>
      <c r="CH514" s="401"/>
      <c r="CI514" s="401"/>
      <c r="CJ514" s="401"/>
      <c r="CK514" s="401"/>
      <c r="CL514" s="401"/>
      <c r="CM514" s="401"/>
      <c r="CN514" s="401"/>
      <c r="CO514" s="401"/>
      <c r="CP514" s="401"/>
      <c r="CQ514" s="401"/>
      <c r="CR514" s="401"/>
      <c r="CS514" s="401"/>
      <c r="CT514" s="401"/>
      <c r="CU514" s="401"/>
      <c r="CV514" s="401"/>
      <c r="CW514" s="401"/>
      <c r="CX514" s="401"/>
      <c r="CY514" s="401"/>
      <c r="CZ514" s="401"/>
    </row>
    <row r="515" s="405" customFormat="true" ht="25.15" customHeight="true" x14ac:dyDescent="0.2">
      <c r="C515" s="1090" t="s">
        <v>433</v>
      </c>
      <c r="D515" s="1072"/>
      <c r="E515" s="796">
        <v>1.0930163693046894E-5</v>
      </c>
      <c r="F515" s="697"/>
      <c r="G515" s="697"/>
      <c r="H515" s="1090" t="s">
        <v>417</v>
      </c>
      <c r="I515" s="1072"/>
      <c r="J515" s="790">
        <v>2.2581597468928471E-3</v>
      </c>
      <c r="K515" s="697"/>
      <c r="L515" s="697"/>
      <c r="M515" s="1090" t="s">
        <v>398</v>
      </c>
      <c r="N515" s="1072"/>
      <c r="O515" s="791">
        <v>1.241592939334866E-2</v>
      </c>
      <c r="P515" s="697"/>
      <c r="Q515" s="697"/>
      <c r="AN515" s="398"/>
      <c r="AO515" s="398"/>
      <c r="AP515" s="398"/>
      <c r="AQ515" s="398"/>
      <c r="AR515" s="398"/>
      <c r="AS515" s="398"/>
      <c r="AT515" s="398"/>
      <c r="AU515" s="398"/>
      <c r="AV515" s="398"/>
      <c r="AW515" s="398"/>
      <c r="AX515" s="398"/>
      <c r="AY515" s="398"/>
      <c r="AZ515" s="398"/>
      <c r="BA515" s="400"/>
      <c r="BB515" s="477"/>
      <c r="BC515" s="400"/>
      <c r="BD515" s="400"/>
      <c r="BE515" s="400"/>
      <c r="BF515" s="400"/>
      <c r="BG515" s="400"/>
      <c r="BH515" s="400"/>
      <c r="BI515" s="400"/>
      <c r="BJ515" s="400"/>
      <c r="BK515" s="400"/>
      <c r="BL515" s="400"/>
      <c r="BM515" s="400"/>
      <c r="BN515" s="400"/>
      <c r="BO515" s="400"/>
      <c r="BP515" s="400"/>
      <c r="BQ515" s="400"/>
      <c r="BR515" s="400"/>
      <c r="BS515" s="400"/>
      <c r="BT515" s="400"/>
      <c r="BU515" s="400"/>
      <c r="BV515" s="400"/>
      <c r="BW515" s="400"/>
      <c r="BX515" s="400"/>
      <c r="BY515" s="400"/>
      <c r="BZ515" s="401"/>
      <c r="CA515" s="401"/>
      <c r="CB515" s="401"/>
      <c r="CC515" s="401"/>
      <c r="CD515" s="401"/>
      <c r="CE515" s="401"/>
      <c r="CF515" s="401"/>
      <c r="CG515" s="401"/>
      <c r="CH515" s="401"/>
      <c r="CI515" s="401"/>
      <c r="CJ515" s="401"/>
      <c r="CK515" s="401"/>
      <c r="CL515" s="401"/>
      <c r="CM515" s="401"/>
      <c r="CN515" s="401"/>
      <c r="CO515" s="401"/>
      <c r="CP515" s="401"/>
      <c r="CQ515" s="401"/>
      <c r="CR515" s="401"/>
      <c r="CS515" s="401"/>
      <c r="CT515" s="401"/>
      <c r="CU515" s="401"/>
      <c r="CV515" s="401"/>
      <c r="CW515" s="401"/>
      <c r="CX515" s="401"/>
      <c r="CY515" s="401"/>
      <c r="CZ515" s="401"/>
    </row>
    <row r="516" s="405" customFormat="true" ht="25.15" customHeight="true" x14ac:dyDescent="0.2">
      <c r="C516" s="1090" t="s">
        <v>403</v>
      </c>
      <c r="D516" s="1072"/>
      <c r="E516" s="789">
        <v>9.4098698826598666E-3</v>
      </c>
      <c r="F516" s="697"/>
      <c r="G516" s="697"/>
      <c r="H516" s="1090" t="s">
        <v>375</v>
      </c>
      <c r="I516" s="1072"/>
      <c r="J516" s="790">
        <v>0.30200961448942532</v>
      </c>
      <c r="K516" s="697"/>
      <c r="L516" s="697"/>
      <c r="M516" s="1090" t="s">
        <v>407</v>
      </c>
      <c r="N516" s="1072"/>
      <c r="O516" s="791">
        <v>1.3031129815296832E-2</v>
      </c>
      <c r="P516" s="697"/>
      <c r="Q516" s="697"/>
      <c r="AN516" s="398"/>
      <c r="AO516" s="398"/>
      <c r="AP516" s="398"/>
      <c r="AQ516" s="398"/>
      <c r="AR516" s="398"/>
      <c r="AS516" s="398"/>
      <c r="AT516" s="398"/>
      <c r="AU516" s="398"/>
      <c r="AV516" s="398"/>
      <c r="AW516" s="398"/>
      <c r="AX516" s="398"/>
      <c r="AY516" s="398"/>
      <c r="AZ516" s="398"/>
      <c r="BA516" s="400"/>
      <c r="BB516" s="477"/>
      <c r="BC516" s="400"/>
      <c r="BD516" s="400"/>
      <c r="BE516" s="400"/>
      <c r="BF516" s="400"/>
      <c r="BG516" s="400"/>
      <c r="BH516" s="400"/>
      <c r="BI516" s="400"/>
      <c r="BJ516" s="400"/>
      <c r="BK516" s="400"/>
      <c r="BL516" s="400"/>
      <c r="BM516" s="400"/>
      <c r="BN516" s="400"/>
      <c r="BO516" s="400"/>
      <c r="BP516" s="400"/>
      <c r="BQ516" s="400"/>
      <c r="BR516" s="400"/>
      <c r="BS516" s="400"/>
      <c r="BT516" s="400"/>
      <c r="BU516" s="400"/>
      <c r="BV516" s="400"/>
      <c r="BW516" s="400"/>
      <c r="BX516" s="400"/>
      <c r="BY516" s="400"/>
      <c r="BZ516" s="401"/>
      <c r="CA516" s="401"/>
      <c r="CB516" s="401"/>
      <c r="CC516" s="401"/>
      <c r="CD516" s="401"/>
      <c r="CE516" s="401"/>
      <c r="CF516" s="401"/>
      <c r="CG516" s="401"/>
      <c r="CH516" s="401"/>
      <c r="CI516" s="401"/>
      <c r="CJ516" s="401"/>
      <c r="CK516" s="401"/>
      <c r="CL516" s="401"/>
      <c r="CM516" s="401"/>
      <c r="CN516" s="401"/>
      <c r="CO516" s="401"/>
      <c r="CP516" s="401"/>
      <c r="CQ516" s="401"/>
      <c r="CR516" s="401"/>
      <c r="CS516" s="401"/>
      <c r="CT516" s="401"/>
      <c r="CU516" s="401"/>
      <c r="CV516" s="401"/>
      <c r="CW516" s="401"/>
      <c r="CX516" s="401"/>
      <c r="CY516" s="401"/>
      <c r="CZ516" s="401"/>
    </row>
    <row r="517" s="405" customFormat="true" ht="25.15" customHeight="true" x14ac:dyDescent="0.2">
      <c r="C517" s="1090" t="s">
        <v>398</v>
      </c>
      <c r="D517" s="1072"/>
      <c r="E517" s="789">
        <v>2.3888645110498125E-2</v>
      </c>
      <c r="F517" s="697"/>
      <c r="G517" s="697"/>
      <c r="H517" s="1090" t="s">
        <v>377</v>
      </c>
      <c r="I517" s="1072"/>
      <c r="J517" s="790">
        <v>0.3955137470812905</v>
      </c>
      <c r="K517" s="697"/>
      <c r="L517" s="697"/>
      <c r="M517" s="1090" t="s">
        <v>402</v>
      </c>
      <c r="N517" s="1072"/>
      <c r="O517" s="791">
        <v>5.8036129915356033E-3</v>
      </c>
      <c r="P517" s="697"/>
      <c r="Q517" s="697"/>
      <c r="AN517" s="398"/>
      <c r="AO517" s="398"/>
      <c r="AP517" s="398"/>
      <c r="AQ517" s="398"/>
      <c r="AR517" s="398"/>
      <c r="AS517" s="398"/>
      <c r="AT517" s="398"/>
      <c r="AU517" s="398"/>
      <c r="AV517" s="398"/>
      <c r="AW517" s="398"/>
      <c r="AX517" s="398"/>
      <c r="AY517" s="398"/>
      <c r="AZ517" s="398"/>
      <c r="BA517" s="400"/>
      <c r="BB517" s="477"/>
      <c r="BC517" s="400"/>
      <c r="BD517" s="400"/>
      <c r="BE517" s="400"/>
      <c r="BF517" s="400"/>
      <c r="BG517" s="400"/>
      <c r="BH517" s="400"/>
      <c r="BI517" s="400"/>
      <c r="BJ517" s="400"/>
      <c r="BK517" s="400"/>
      <c r="BL517" s="400"/>
      <c r="BM517" s="400"/>
      <c r="BN517" s="400"/>
      <c r="BO517" s="400"/>
      <c r="BP517" s="400"/>
      <c r="BQ517" s="400"/>
      <c r="BR517" s="400"/>
      <c r="BS517" s="400"/>
      <c r="BT517" s="400"/>
      <c r="BU517" s="400"/>
      <c r="BV517" s="400"/>
      <c r="BW517" s="400"/>
      <c r="BX517" s="400"/>
      <c r="BY517" s="400"/>
      <c r="BZ517" s="401"/>
      <c r="CA517" s="401"/>
      <c r="CB517" s="401"/>
      <c r="CC517" s="401"/>
      <c r="CD517" s="401"/>
      <c r="CE517" s="401"/>
      <c r="CF517" s="401"/>
      <c r="CG517" s="401"/>
      <c r="CH517" s="401"/>
      <c r="CI517" s="401"/>
      <c r="CJ517" s="401"/>
      <c r="CK517" s="401"/>
      <c r="CL517" s="401"/>
      <c r="CM517" s="401"/>
      <c r="CN517" s="401"/>
      <c r="CO517" s="401"/>
      <c r="CP517" s="401"/>
      <c r="CQ517" s="401"/>
      <c r="CR517" s="401"/>
      <c r="CS517" s="401"/>
      <c r="CT517" s="401"/>
      <c r="CU517" s="401"/>
      <c r="CV517" s="401"/>
      <c r="CW517" s="401"/>
      <c r="CX517" s="401"/>
      <c r="CY517" s="401"/>
      <c r="CZ517" s="401"/>
    </row>
    <row r="518" s="405" customFormat="true" ht="25.15" customHeight="true" x14ac:dyDescent="0.2">
      <c r="C518" s="1090" t="s">
        <v>407</v>
      </c>
      <c r="D518" s="1072"/>
      <c r="E518" s="789">
        <v>5.9174780565928679E-3</v>
      </c>
      <c r="F518" s="697"/>
      <c r="G518" s="697"/>
      <c r="H518" s="1090" t="s">
        <v>413</v>
      </c>
      <c r="I518" s="1072"/>
      <c r="J518" s="790">
        <v>6.9641356107862174E-3</v>
      </c>
      <c r="K518" s="697"/>
      <c r="L518" s="697"/>
      <c r="M518" s="1090" t="s">
        <v>417</v>
      </c>
      <c r="N518" s="1072"/>
      <c r="O518" s="791">
        <v>2.5970155618224083E-3</v>
      </c>
      <c r="P518" s="697"/>
      <c r="Q518" s="697"/>
      <c r="AN518" s="398"/>
      <c r="AO518" s="398"/>
      <c r="AP518" s="398"/>
      <c r="AQ518" s="398"/>
      <c r="AR518" s="398"/>
      <c r="AS518" s="398"/>
      <c r="AT518" s="398"/>
      <c r="AU518" s="398"/>
      <c r="AV518" s="398"/>
      <c r="AW518" s="398"/>
      <c r="AX518" s="398"/>
      <c r="AY518" s="398"/>
      <c r="AZ518" s="398"/>
      <c r="BA518" s="400"/>
      <c r="BB518" s="477"/>
      <c r="BC518" s="400"/>
      <c r="BD518" s="400"/>
      <c r="BE518" s="400"/>
      <c r="BF518" s="400"/>
      <c r="BG518" s="400"/>
      <c r="BH518" s="400"/>
      <c r="BI518" s="400"/>
      <c r="BJ518" s="400"/>
      <c r="BK518" s="400"/>
      <c r="BL518" s="400"/>
      <c r="BM518" s="400"/>
      <c r="BN518" s="400"/>
      <c r="BO518" s="400"/>
      <c r="BP518" s="400"/>
      <c r="BQ518" s="400"/>
      <c r="BR518" s="400"/>
      <c r="BS518" s="400"/>
      <c r="BT518" s="400"/>
      <c r="BU518" s="400"/>
      <c r="BV518" s="400"/>
      <c r="BW518" s="400"/>
      <c r="BX518" s="400"/>
      <c r="BY518" s="400"/>
      <c r="BZ518" s="401"/>
      <c r="CA518" s="401"/>
      <c r="CB518" s="401"/>
      <c r="CC518" s="401"/>
      <c r="CD518" s="401"/>
      <c r="CE518" s="401"/>
      <c r="CF518" s="401"/>
      <c r="CG518" s="401"/>
      <c r="CH518" s="401"/>
      <c r="CI518" s="401"/>
      <c r="CJ518" s="401"/>
      <c r="CK518" s="401"/>
      <c r="CL518" s="401"/>
      <c r="CM518" s="401"/>
      <c r="CN518" s="401"/>
      <c r="CO518" s="401"/>
      <c r="CP518" s="401"/>
      <c r="CQ518" s="401"/>
      <c r="CR518" s="401"/>
      <c r="CS518" s="401"/>
      <c r="CT518" s="401"/>
      <c r="CU518" s="401"/>
      <c r="CV518" s="401"/>
      <c r="CW518" s="401"/>
      <c r="CX518" s="401"/>
      <c r="CY518" s="401"/>
      <c r="CZ518" s="401"/>
    </row>
    <row r="519" s="405" customFormat="true" ht="25.15" customHeight="true" x14ac:dyDescent="0.2">
      <c r="C519" s="1090" t="s">
        <v>402</v>
      </c>
      <c r="D519" s="1072"/>
      <c r="E519" s="789">
        <v>1.6945298129066748E-2</v>
      </c>
      <c r="F519" s="697"/>
      <c r="G519" s="697"/>
      <c r="H519" s="1090" t="s">
        <v>428</v>
      </c>
      <c r="I519" s="1072"/>
      <c r="J519" s="790">
        <v>2.7881353325125331E-4</v>
      </c>
      <c r="K519" s="697"/>
      <c r="L519" s="697"/>
      <c r="M519" s="1090" t="s">
        <v>375</v>
      </c>
      <c r="N519" s="1072"/>
      <c r="O519" s="791">
        <v>0.50269894729903053</v>
      </c>
      <c r="P519" s="697"/>
      <c r="Q519" s="697"/>
      <c r="AN519" s="398"/>
      <c r="AO519" s="398"/>
      <c r="AP519" s="398"/>
      <c r="AQ519" s="398"/>
      <c r="AR519" s="398"/>
      <c r="AS519" s="398"/>
      <c r="AT519" s="398"/>
      <c r="AU519" s="398"/>
      <c r="AV519" s="398"/>
      <c r="AW519" s="398"/>
      <c r="AX519" s="398"/>
      <c r="AY519" s="398"/>
      <c r="AZ519" s="398"/>
      <c r="BA519" s="400"/>
      <c r="BB519" s="477"/>
      <c r="BC519" s="400"/>
      <c r="BD519" s="400"/>
      <c r="BE519" s="400"/>
      <c r="BF519" s="400"/>
      <c r="BG519" s="400"/>
      <c r="BH519" s="400"/>
      <c r="BI519" s="400"/>
      <c r="BJ519" s="400"/>
      <c r="BK519" s="400"/>
      <c r="BL519" s="400"/>
      <c r="BM519" s="400"/>
      <c r="BN519" s="400"/>
      <c r="BO519" s="400"/>
      <c r="BP519" s="400"/>
      <c r="BQ519" s="400"/>
      <c r="BR519" s="400"/>
      <c r="BS519" s="400"/>
      <c r="BT519" s="400"/>
      <c r="BU519" s="400"/>
      <c r="BV519" s="400"/>
      <c r="BW519" s="400"/>
      <c r="BX519" s="400"/>
      <c r="BY519" s="400"/>
      <c r="BZ519" s="401"/>
      <c r="CA519" s="401"/>
      <c r="CB519" s="401"/>
      <c r="CC519" s="401"/>
      <c r="CD519" s="401"/>
      <c r="CE519" s="401"/>
      <c r="CF519" s="401"/>
      <c r="CG519" s="401"/>
      <c r="CH519" s="401"/>
      <c r="CI519" s="401"/>
      <c r="CJ519" s="401"/>
      <c r="CK519" s="401"/>
      <c r="CL519" s="401"/>
      <c r="CM519" s="401"/>
      <c r="CN519" s="401"/>
      <c r="CO519" s="401"/>
      <c r="CP519" s="401"/>
      <c r="CQ519" s="401"/>
      <c r="CR519" s="401"/>
      <c r="CS519" s="401"/>
      <c r="CT519" s="401"/>
      <c r="CU519" s="401"/>
      <c r="CV519" s="401"/>
      <c r="CW519" s="401"/>
      <c r="CX519" s="401"/>
      <c r="CY519" s="401"/>
      <c r="CZ519" s="401"/>
    </row>
    <row r="520" s="405" customFormat="true" ht="25.15" customHeight="true" x14ac:dyDescent="0.2">
      <c r="C520" s="1090" t="s">
        <v>417</v>
      </c>
      <c r="D520" s="1072"/>
      <c r="E520" s="789">
        <v>1.2323076309938266E-3</v>
      </c>
      <c r="F520" s="697"/>
      <c r="G520" s="697"/>
      <c r="H520" s="1090" t="s">
        <v>423</v>
      </c>
      <c r="I520" s="1072"/>
      <c r="J520" s="790">
        <v>1.1140899759769145E-3</v>
      </c>
      <c r="K520" s="697"/>
      <c r="L520" s="697"/>
      <c r="M520" s="1090" t="s">
        <v>377</v>
      </c>
      <c r="N520" s="1072"/>
      <c r="O520" s="791">
        <v>0.40662333312702881</v>
      </c>
      <c r="P520" s="697"/>
      <c r="Q520" s="697"/>
      <c r="AN520" s="398"/>
      <c r="AO520" s="398"/>
      <c r="AP520" s="398"/>
      <c r="AQ520" s="398"/>
      <c r="AR520" s="398"/>
      <c r="AS520" s="398"/>
      <c r="AT520" s="398"/>
      <c r="AU520" s="398"/>
      <c r="AV520" s="398"/>
      <c r="AW520" s="398"/>
      <c r="AX520" s="398"/>
      <c r="AY520" s="398"/>
      <c r="AZ520" s="398"/>
      <c r="BA520" s="400"/>
      <c r="BB520" s="477"/>
      <c r="BC520" s="400"/>
      <c r="BD520" s="400"/>
      <c r="BE520" s="400"/>
      <c r="BF520" s="400"/>
      <c r="BG520" s="400"/>
      <c r="BH520" s="400"/>
      <c r="BI520" s="400"/>
      <c r="BJ520" s="400"/>
      <c r="BK520" s="400"/>
      <c r="BL520" s="400"/>
      <c r="BM520" s="400"/>
      <c r="BN520" s="400"/>
      <c r="BO520" s="400"/>
      <c r="BP520" s="400"/>
      <c r="BQ520" s="400"/>
      <c r="BR520" s="400"/>
      <c r="BS520" s="400"/>
      <c r="BT520" s="400"/>
      <c r="BU520" s="400"/>
      <c r="BV520" s="400"/>
      <c r="BW520" s="400"/>
      <c r="BX520" s="400"/>
      <c r="BY520" s="400"/>
      <c r="BZ520" s="401"/>
      <c r="CA520" s="401"/>
      <c r="CB520" s="401"/>
      <c r="CC520" s="401"/>
      <c r="CD520" s="401"/>
      <c r="CE520" s="401"/>
      <c r="CF520" s="401"/>
      <c r="CG520" s="401"/>
      <c r="CH520" s="401"/>
      <c r="CI520" s="401"/>
      <c r="CJ520" s="401"/>
      <c r="CK520" s="401"/>
      <c r="CL520" s="401"/>
      <c r="CM520" s="401"/>
      <c r="CN520" s="401"/>
      <c r="CO520" s="401"/>
      <c r="CP520" s="401"/>
      <c r="CQ520" s="401"/>
      <c r="CR520" s="401"/>
      <c r="CS520" s="401"/>
      <c r="CT520" s="401"/>
      <c r="CU520" s="401"/>
      <c r="CV520" s="401"/>
      <c r="CW520" s="401"/>
      <c r="CX520" s="401"/>
      <c r="CY520" s="401"/>
      <c r="CZ520" s="401"/>
    </row>
    <row r="521" s="405" customFormat="true" ht="25.15" customHeight="true" x14ac:dyDescent="0.2">
      <c r="C521" s="1090" t="s">
        <v>375</v>
      </c>
      <c r="D521" s="1072"/>
      <c r="E521" s="789">
        <v>0.57763379839936735</v>
      </c>
      <c r="F521" s="697"/>
      <c r="G521" s="697"/>
      <c r="H521" s="1090" t="s">
        <v>210</v>
      </c>
      <c r="I521" s="1072"/>
      <c r="J521" s="790">
        <v>0.56364354206990719</v>
      </c>
      <c r="K521" s="697"/>
      <c r="L521" s="697"/>
      <c r="M521" s="1090" t="s">
        <v>413</v>
      </c>
      <c r="N521" s="1072"/>
      <c r="O521" s="795">
        <v>2.3988507384504719E-5</v>
      </c>
      <c r="P521" s="697"/>
      <c r="Q521" s="697"/>
      <c r="AN521" s="398"/>
      <c r="AO521" s="398"/>
      <c r="AP521" s="398"/>
      <c r="AQ521" s="398"/>
      <c r="AR521" s="398"/>
      <c r="AS521" s="398"/>
      <c r="AT521" s="398"/>
      <c r="AU521" s="398"/>
      <c r="AV521" s="398"/>
      <c r="AW521" s="398"/>
      <c r="AX521" s="398"/>
      <c r="AY521" s="398"/>
      <c r="AZ521" s="398"/>
      <c r="BA521" s="400"/>
      <c r="BB521" s="477"/>
      <c r="BC521" s="400"/>
      <c r="BD521" s="400"/>
      <c r="BE521" s="400"/>
      <c r="BF521" s="400"/>
      <c r="BG521" s="400"/>
      <c r="BH521" s="400"/>
      <c r="BI521" s="400"/>
      <c r="BJ521" s="400"/>
      <c r="BK521" s="400"/>
      <c r="BL521" s="400"/>
      <c r="BM521" s="400"/>
      <c r="BN521" s="400"/>
      <c r="BO521" s="400"/>
      <c r="BP521" s="400"/>
      <c r="BQ521" s="400"/>
      <c r="BR521" s="400"/>
      <c r="BS521" s="400"/>
      <c r="BT521" s="400"/>
      <c r="BU521" s="400"/>
      <c r="BV521" s="400"/>
      <c r="BW521" s="400"/>
      <c r="BX521" s="400"/>
      <c r="BY521" s="400"/>
      <c r="BZ521" s="401"/>
      <c r="CA521" s="401"/>
      <c r="CB521" s="401"/>
      <c r="CC521" s="401"/>
      <c r="CD521" s="401"/>
      <c r="CE521" s="401"/>
      <c r="CF521" s="401"/>
      <c r="CG521" s="401"/>
      <c r="CH521" s="401"/>
      <c r="CI521" s="401"/>
      <c r="CJ521" s="401"/>
      <c r="CK521" s="401"/>
      <c r="CL521" s="401"/>
      <c r="CM521" s="401"/>
      <c r="CN521" s="401"/>
      <c r="CO521" s="401"/>
      <c r="CP521" s="401"/>
      <c r="CQ521" s="401"/>
      <c r="CR521" s="401"/>
      <c r="CS521" s="401"/>
      <c r="CT521" s="401"/>
      <c r="CU521" s="401"/>
      <c r="CV521" s="401"/>
      <c r="CW521" s="401"/>
      <c r="CX521" s="401"/>
      <c r="CY521" s="401"/>
      <c r="CZ521" s="401"/>
    </row>
    <row r="522" s="405" customFormat="true" ht="25.15" customHeight="true" x14ac:dyDescent="0.2">
      <c r="C522" s="1090" t="s">
        <v>377</v>
      </c>
      <c r="D522" s="1072"/>
      <c r="E522" s="789">
        <v>0.54979137943808054</v>
      </c>
      <c r="F522" s="697"/>
      <c r="G522" s="697"/>
      <c r="H522" s="1090" t="s">
        <v>217</v>
      </c>
      <c r="I522" s="1072"/>
      <c r="J522" s="790">
        <v>0.14413336334253868</v>
      </c>
      <c r="K522" s="697"/>
      <c r="L522" s="697"/>
      <c r="M522" s="1090" t="s">
        <v>428</v>
      </c>
      <c r="N522" s="1072"/>
      <c r="O522" s="795">
        <v>3.2617358473188704E-5</v>
      </c>
      <c r="P522" s="697"/>
      <c r="Q522" s="697"/>
      <c r="AN522" s="398"/>
      <c r="AO522" s="398"/>
      <c r="AP522" s="398"/>
      <c r="AQ522" s="398"/>
      <c r="AR522" s="398"/>
      <c r="AS522" s="398"/>
      <c r="AT522" s="398"/>
      <c r="AU522" s="398"/>
      <c r="AV522" s="398"/>
      <c r="AW522" s="398"/>
      <c r="AX522" s="398"/>
      <c r="AY522" s="398"/>
      <c r="AZ522" s="398"/>
      <c r="BA522" s="400"/>
      <c r="BB522" s="477"/>
      <c r="BC522" s="400"/>
      <c r="BD522" s="400"/>
      <c r="BE522" s="400"/>
      <c r="BF522" s="400"/>
      <c r="BG522" s="400"/>
      <c r="BH522" s="400"/>
      <c r="BI522" s="400"/>
      <c r="BJ522" s="400"/>
      <c r="BK522" s="400"/>
      <c r="BL522" s="400"/>
      <c r="BM522" s="400"/>
      <c r="BN522" s="400"/>
      <c r="BO522" s="400"/>
      <c r="BP522" s="400"/>
      <c r="BQ522" s="400"/>
      <c r="BR522" s="400"/>
      <c r="BS522" s="400"/>
      <c r="BT522" s="400"/>
      <c r="BU522" s="400"/>
      <c r="BV522" s="400"/>
      <c r="BW522" s="400"/>
      <c r="BX522" s="400"/>
      <c r="BY522" s="400"/>
      <c r="BZ522" s="401"/>
      <c r="CA522" s="401"/>
      <c r="CB522" s="401"/>
      <c r="CC522" s="401"/>
      <c r="CD522" s="401"/>
      <c r="CE522" s="401"/>
      <c r="CF522" s="401"/>
      <c r="CG522" s="401"/>
      <c r="CH522" s="401"/>
      <c r="CI522" s="401"/>
      <c r="CJ522" s="401"/>
      <c r="CK522" s="401"/>
      <c r="CL522" s="401"/>
      <c r="CM522" s="401"/>
      <c r="CN522" s="401"/>
      <c r="CO522" s="401"/>
      <c r="CP522" s="401"/>
      <c r="CQ522" s="401"/>
      <c r="CR522" s="401"/>
      <c r="CS522" s="401"/>
      <c r="CT522" s="401"/>
      <c r="CU522" s="401"/>
      <c r="CV522" s="401"/>
      <c r="CW522" s="401"/>
      <c r="CX522" s="401"/>
      <c r="CY522" s="401"/>
      <c r="CZ522" s="401"/>
    </row>
    <row r="523" s="405" customFormat="true" ht="25.15" customHeight="true" x14ac:dyDescent="0.2">
      <c r="C523" s="1090" t="s">
        <v>413</v>
      </c>
      <c r="D523" s="1072"/>
      <c r="E523" s="789">
        <v>4.1072320651804103E-3</v>
      </c>
      <c r="F523" s="697"/>
      <c r="G523" s="697"/>
      <c r="H523" s="1090" t="s">
        <v>211</v>
      </c>
      <c r="I523" s="1072"/>
      <c r="J523" s="790">
        <v>0.55870059738023681</v>
      </c>
      <c r="K523" s="697"/>
      <c r="L523" s="697"/>
      <c r="M523" s="1090" t="s">
        <v>431</v>
      </c>
      <c r="N523" s="1072"/>
      <c r="O523" s="795">
        <v>5.2590575086007537E-6</v>
      </c>
      <c r="P523" s="697"/>
      <c r="Q523" s="697"/>
      <c r="AN523" s="398"/>
      <c r="AO523" s="398"/>
      <c r="AP523" s="398"/>
      <c r="AQ523" s="398"/>
      <c r="AR523" s="398"/>
      <c r="AS523" s="398"/>
      <c r="AT523" s="398"/>
      <c r="AU523" s="398"/>
      <c r="AV523" s="398"/>
      <c r="AW523" s="398"/>
      <c r="AX523" s="398"/>
      <c r="AY523" s="398"/>
      <c r="AZ523" s="398"/>
      <c r="BA523" s="400"/>
      <c r="BB523" s="477"/>
      <c r="BC523" s="400"/>
      <c r="BD523" s="400"/>
      <c r="BE523" s="400"/>
      <c r="BF523" s="400"/>
      <c r="BG523" s="400"/>
      <c r="BH523" s="400"/>
      <c r="BI523" s="400"/>
      <c r="BJ523" s="400"/>
      <c r="BK523" s="400"/>
      <c r="BL523" s="400"/>
      <c r="BM523" s="400"/>
      <c r="BN523" s="400"/>
      <c r="BO523" s="400"/>
      <c r="BP523" s="400"/>
      <c r="BQ523" s="400"/>
      <c r="BR523" s="400"/>
      <c r="BS523" s="400"/>
      <c r="BT523" s="400"/>
      <c r="BU523" s="400"/>
      <c r="BV523" s="400"/>
      <c r="BW523" s="400"/>
      <c r="BX523" s="400"/>
      <c r="BY523" s="400"/>
      <c r="BZ523" s="401"/>
      <c r="CA523" s="401"/>
      <c r="CB523" s="401"/>
      <c r="CC523" s="401"/>
      <c r="CD523" s="401"/>
      <c r="CE523" s="401"/>
      <c r="CF523" s="401"/>
      <c r="CG523" s="401"/>
      <c r="CH523" s="401"/>
      <c r="CI523" s="401"/>
      <c r="CJ523" s="401"/>
      <c r="CK523" s="401"/>
      <c r="CL523" s="401"/>
      <c r="CM523" s="401"/>
      <c r="CN523" s="401"/>
      <c r="CO523" s="401"/>
      <c r="CP523" s="401"/>
      <c r="CQ523" s="401"/>
      <c r="CR523" s="401"/>
      <c r="CS523" s="401"/>
      <c r="CT523" s="401"/>
      <c r="CU523" s="401"/>
      <c r="CV523" s="401"/>
      <c r="CW523" s="401"/>
      <c r="CX523" s="401"/>
      <c r="CY523" s="401"/>
      <c r="CZ523" s="401"/>
    </row>
    <row r="524" s="405" customFormat="true" ht="25.15" customHeight="true" x14ac:dyDescent="0.2">
      <c r="C524" s="1090" t="s">
        <v>428</v>
      </c>
      <c r="D524" s="1072"/>
      <c r="E524" s="789">
        <v>1.9327799869420248E-4</v>
      </c>
      <c r="F524" s="697"/>
      <c r="G524" s="697"/>
      <c r="H524" s="1090" t="s">
        <v>216</v>
      </c>
      <c r="I524" s="1072"/>
      <c r="J524" s="790">
        <v>0.27631243010043743</v>
      </c>
      <c r="K524" s="697"/>
      <c r="L524" s="697"/>
      <c r="M524" s="1090" t="s">
        <v>423</v>
      </c>
      <c r="N524" s="1072"/>
      <c r="O524" s="795">
        <v>8.6295827329916164E-5</v>
      </c>
      <c r="P524" s="697"/>
      <c r="Q524" s="697"/>
      <c r="AN524" s="398"/>
      <c r="AO524" s="398"/>
      <c r="AP524" s="398"/>
      <c r="AQ524" s="398"/>
      <c r="AR524" s="398"/>
      <c r="AS524" s="398"/>
      <c r="AT524" s="398"/>
      <c r="AU524" s="398"/>
      <c r="AV524" s="398"/>
      <c r="AW524" s="398"/>
      <c r="AX524" s="398"/>
      <c r="AY524" s="398"/>
      <c r="AZ524" s="398"/>
      <c r="BA524" s="400"/>
      <c r="BB524" s="477"/>
      <c r="BC524" s="400"/>
      <c r="BD524" s="400"/>
      <c r="BE524" s="400"/>
      <c r="BF524" s="400"/>
      <c r="BG524" s="400"/>
      <c r="BH524" s="400"/>
      <c r="BI524" s="400"/>
      <c r="BJ524" s="400"/>
      <c r="BK524" s="400"/>
      <c r="BL524" s="400"/>
      <c r="BM524" s="400"/>
      <c r="BN524" s="400"/>
      <c r="BO524" s="400"/>
      <c r="BP524" s="400"/>
      <c r="BQ524" s="400"/>
      <c r="BR524" s="400"/>
      <c r="BS524" s="400"/>
      <c r="BT524" s="400"/>
      <c r="BU524" s="400"/>
      <c r="BV524" s="400"/>
      <c r="BW524" s="400"/>
      <c r="BX524" s="400"/>
      <c r="BY524" s="400"/>
      <c r="BZ524" s="401"/>
      <c r="CA524" s="401"/>
      <c r="CB524" s="401"/>
      <c r="CC524" s="401"/>
      <c r="CD524" s="401"/>
      <c r="CE524" s="401"/>
      <c r="CF524" s="401"/>
      <c r="CG524" s="401"/>
      <c r="CH524" s="401"/>
      <c r="CI524" s="401"/>
      <c r="CJ524" s="401"/>
      <c r="CK524" s="401"/>
      <c r="CL524" s="401"/>
      <c r="CM524" s="401"/>
      <c r="CN524" s="401"/>
      <c r="CO524" s="401"/>
      <c r="CP524" s="401"/>
      <c r="CQ524" s="401"/>
      <c r="CR524" s="401"/>
      <c r="CS524" s="401"/>
      <c r="CT524" s="401"/>
      <c r="CU524" s="401"/>
      <c r="CV524" s="401"/>
      <c r="CW524" s="401"/>
      <c r="CX524" s="401"/>
      <c r="CY524" s="401"/>
      <c r="CZ524" s="401"/>
    </row>
    <row r="525" s="405" customFormat="true" ht="25.15" customHeight="true" x14ac:dyDescent="0.2">
      <c r="C525" s="1090" t="s">
        <v>431</v>
      </c>
      <c r="D525" s="1072"/>
      <c r="E525" s="789">
        <v>1.2430627596559253E-4</v>
      </c>
      <c r="F525" s="697"/>
      <c r="G525" s="697"/>
      <c r="H525" s="1090" t="s">
        <v>223</v>
      </c>
      <c r="I525" s="1072"/>
      <c r="J525" s="790">
        <v>6.4453565317138292E-2</v>
      </c>
      <c r="K525" s="697"/>
      <c r="L525" s="697"/>
      <c r="M525" s="1090" t="s">
        <v>210</v>
      </c>
      <c r="N525" s="1072"/>
      <c r="O525" s="791">
        <v>0.60272038157911489</v>
      </c>
      <c r="P525" s="697"/>
      <c r="Q525" s="697"/>
      <c r="AN525" s="398"/>
      <c r="AO525" s="398"/>
      <c r="AP525" s="398"/>
      <c r="AQ525" s="398"/>
      <c r="AR525" s="398"/>
      <c r="AS525" s="398"/>
      <c r="AT525" s="398"/>
      <c r="AU525" s="398"/>
      <c r="AV525" s="398"/>
      <c r="AW525" s="398"/>
      <c r="AX525" s="398"/>
      <c r="AY525" s="398"/>
      <c r="AZ525" s="398"/>
      <c r="BA525" s="400"/>
      <c r="BB525" s="477"/>
      <c r="BC525" s="400"/>
      <c r="BD525" s="400"/>
      <c r="BE525" s="400"/>
      <c r="BF525" s="400"/>
      <c r="BG525" s="400"/>
      <c r="BH525" s="400"/>
      <c r="BI525" s="400"/>
      <c r="BJ525" s="400"/>
      <c r="BK525" s="400"/>
      <c r="BL525" s="400"/>
      <c r="BM525" s="400"/>
      <c r="BN525" s="400"/>
      <c r="BO525" s="400"/>
      <c r="BP525" s="400"/>
      <c r="BQ525" s="400"/>
      <c r="BR525" s="400"/>
      <c r="BS525" s="400"/>
      <c r="BT525" s="400"/>
      <c r="BU525" s="400"/>
      <c r="BV525" s="400"/>
      <c r="BW525" s="400"/>
      <c r="BX525" s="400"/>
      <c r="BY525" s="400"/>
      <c r="BZ525" s="401"/>
      <c r="CA525" s="401"/>
      <c r="CB525" s="401"/>
      <c r="CC525" s="401"/>
      <c r="CD525" s="401"/>
      <c r="CE525" s="401"/>
      <c r="CF525" s="401"/>
      <c r="CG525" s="401"/>
      <c r="CH525" s="401"/>
      <c r="CI525" s="401"/>
      <c r="CJ525" s="401"/>
      <c r="CK525" s="401"/>
      <c r="CL525" s="401"/>
      <c r="CM525" s="401"/>
      <c r="CN525" s="401"/>
      <c r="CO525" s="401"/>
      <c r="CP525" s="401"/>
      <c r="CQ525" s="401"/>
      <c r="CR525" s="401"/>
      <c r="CS525" s="401"/>
      <c r="CT525" s="401"/>
      <c r="CU525" s="401"/>
      <c r="CV525" s="401"/>
      <c r="CW525" s="401"/>
      <c r="CX525" s="401"/>
      <c r="CY525" s="401"/>
      <c r="CZ525" s="401"/>
    </row>
    <row r="526" s="405" customFormat="true" ht="25.15" customHeight="true" x14ac:dyDescent="0.2">
      <c r="C526" s="1090" t="s">
        <v>423</v>
      </c>
      <c r="D526" s="1072"/>
      <c r="E526" s="796">
        <v>3.1683821992727386E-6</v>
      </c>
      <c r="F526" s="697"/>
      <c r="G526" s="697"/>
      <c r="H526" s="1090" t="s">
        <v>225</v>
      </c>
      <c r="I526" s="1072"/>
      <c r="J526" s="790">
        <v>0.17316637123505427</v>
      </c>
      <c r="K526" s="697"/>
      <c r="L526" s="697"/>
      <c r="M526" s="1090" t="s">
        <v>217</v>
      </c>
      <c r="N526" s="1072"/>
      <c r="O526" s="791">
        <v>0.20712211618881191</v>
      </c>
      <c r="P526" s="697"/>
      <c r="Q526" s="697"/>
      <c r="AN526" s="398"/>
      <c r="AO526" s="398"/>
      <c r="AP526" s="398"/>
      <c r="AQ526" s="398"/>
      <c r="AR526" s="398"/>
      <c r="AS526" s="398"/>
      <c r="AT526" s="398"/>
      <c r="AU526" s="398"/>
      <c r="AV526" s="398"/>
      <c r="AW526" s="398"/>
      <c r="AX526" s="398"/>
      <c r="AY526" s="398"/>
      <c r="AZ526" s="398"/>
      <c r="BA526" s="400"/>
      <c r="BB526" s="477"/>
      <c r="BC526" s="400"/>
      <c r="BD526" s="400"/>
      <c r="BE526" s="400"/>
      <c r="BF526" s="400"/>
      <c r="BG526" s="400"/>
      <c r="BH526" s="400"/>
      <c r="BI526" s="400"/>
      <c r="BJ526" s="400"/>
      <c r="BK526" s="400"/>
      <c r="BL526" s="400"/>
      <c r="BM526" s="400"/>
      <c r="BN526" s="400"/>
      <c r="BO526" s="400"/>
      <c r="BP526" s="400"/>
      <c r="BQ526" s="400"/>
      <c r="BR526" s="400"/>
      <c r="BS526" s="400"/>
      <c r="BT526" s="400"/>
      <c r="BU526" s="400"/>
      <c r="BV526" s="400"/>
      <c r="BW526" s="400"/>
      <c r="BX526" s="400"/>
      <c r="BY526" s="400"/>
      <c r="BZ526" s="401"/>
      <c r="CA526" s="401"/>
      <c r="CB526" s="401"/>
      <c r="CC526" s="401"/>
      <c r="CD526" s="401"/>
      <c r="CE526" s="401"/>
      <c r="CF526" s="401"/>
      <c r="CG526" s="401"/>
      <c r="CH526" s="401"/>
      <c r="CI526" s="401"/>
      <c r="CJ526" s="401"/>
      <c r="CK526" s="401"/>
      <c r="CL526" s="401"/>
      <c r="CM526" s="401"/>
      <c r="CN526" s="401"/>
      <c r="CO526" s="401"/>
      <c r="CP526" s="401"/>
      <c r="CQ526" s="401"/>
      <c r="CR526" s="401"/>
      <c r="CS526" s="401"/>
      <c r="CT526" s="401"/>
      <c r="CU526" s="401"/>
      <c r="CV526" s="401"/>
      <c r="CW526" s="401"/>
      <c r="CX526" s="401"/>
      <c r="CY526" s="401"/>
      <c r="CZ526" s="401"/>
    </row>
    <row r="527" s="405" customFormat="true" ht="25.15" customHeight="true" x14ac:dyDescent="0.2">
      <c r="C527" s="1090" t="s">
        <v>210</v>
      </c>
      <c r="D527" s="1072"/>
      <c r="E527" s="789">
        <v>0.68245473904451937</v>
      </c>
      <c r="F527" s="697"/>
      <c r="G527" s="697"/>
      <c r="H527" s="1090" t="s">
        <v>219</v>
      </c>
      <c r="I527" s="1072"/>
      <c r="J527" s="790">
        <v>0.14735531288805337</v>
      </c>
      <c r="K527" s="697"/>
      <c r="L527" s="697"/>
      <c r="M527" s="1090" t="s">
        <v>211</v>
      </c>
      <c r="N527" s="1072"/>
      <c r="O527" s="791">
        <v>0.63880020004228455</v>
      </c>
      <c r="P527" s="697"/>
      <c r="Q527" s="697"/>
      <c r="AN527" s="398"/>
      <c r="AO527" s="398"/>
      <c r="AP527" s="398"/>
      <c r="AQ527" s="398"/>
      <c r="AR527" s="398"/>
      <c r="AS527" s="398"/>
      <c r="AT527" s="398"/>
      <c r="AU527" s="398"/>
      <c r="AV527" s="398"/>
      <c r="AW527" s="398"/>
      <c r="AX527" s="398"/>
      <c r="AY527" s="398"/>
      <c r="AZ527" s="398"/>
      <c r="BA527" s="400"/>
      <c r="BB527" s="477"/>
      <c r="BC527" s="400"/>
      <c r="BD527" s="400"/>
      <c r="BE527" s="400"/>
      <c r="BF527" s="400"/>
      <c r="BG527" s="400"/>
      <c r="BH527" s="400"/>
      <c r="BI527" s="400"/>
      <c r="BJ527" s="400"/>
      <c r="BK527" s="400"/>
      <c r="BL527" s="400"/>
      <c r="BM527" s="400"/>
      <c r="BN527" s="400"/>
      <c r="BO527" s="400"/>
      <c r="BP527" s="400"/>
      <c r="BQ527" s="400"/>
      <c r="BR527" s="400"/>
      <c r="BS527" s="400"/>
      <c r="BT527" s="400"/>
      <c r="BU527" s="400"/>
      <c r="BV527" s="400"/>
      <c r="BW527" s="400"/>
      <c r="BX527" s="400"/>
      <c r="BY527" s="400"/>
      <c r="BZ527" s="401"/>
      <c r="CA527" s="401"/>
      <c r="CB527" s="401"/>
      <c r="CC527" s="401"/>
      <c r="CD527" s="401"/>
      <c r="CE527" s="401"/>
      <c r="CF527" s="401"/>
      <c r="CG527" s="401"/>
      <c r="CH527" s="401"/>
      <c r="CI527" s="401"/>
      <c r="CJ527" s="401"/>
      <c r="CK527" s="401"/>
      <c r="CL527" s="401"/>
      <c r="CM527" s="401"/>
      <c r="CN527" s="401"/>
      <c r="CO527" s="401"/>
      <c r="CP527" s="401"/>
      <c r="CQ527" s="401"/>
      <c r="CR527" s="401"/>
      <c r="CS527" s="401"/>
      <c r="CT527" s="401"/>
      <c r="CU527" s="401"/>
      <c r="CV527" s="401"/>
      <c r="CW527" s="401"/>
      <c r="CX527" s="401"/>
      <c r="CY527" s="401"/>
      <c r="CZ527" s="401"/>
    </row>
    <row r="528" s="405" customFormat="true" ht="25.15" customHeight="true" x14ac:dyDescent="0.2">
      <c r="C528" s="1090" t="s">
        <v>217</v>
      </c>
      <c r="D528" s="1072"/>
      <c r="E528" s="789">
        <v>0.24582264009761695</v>
      </c>
      <c r="F528" s="697"/>
      <c r="G528" s="697"/>
      <c r="H528" s="1090" t="s">
        <v>388</v>
      </c>
      <c r="I528" s="1072"/>
      <c r="J528" s="790">
        <v>0.11306587291875687</v>
      </c>
      <c r="K528" s="697"/>
      <c r="L528" s="697"/>
      <c r="M528" s="1090" t="s">
        <v>216</v>
      </c>
      <c r="N528" s="1072"/>
      <c r="O528" s="791">
        <v>0.24669179958848722</v>
      </c>
      <c r="P528" s="697"/>
      <c r="Q528" s="697"/>
      <c r="AN528" s="398"/>
      <c r="AO528" s="398"/>
      <c r="AP528" s="398"/>
      <c r="AQ528" s="398"/>
      <c r="AR528" s="398"/>
      <c r="AS528" s="398"/>
      <c r="AT528" s="398"/>
      <c r="AU528" s="398"/>
      <c r="AV528" s="398"/>
      <c r="AW528" s="398"/>
      <c r="AX528" s="398"/>
      <c r="AY528" s="398"/>
      <c r="AZ528" s="398"/>
      <c r="BA528" s="400"/>
      <c r="BB528" s="477"/>
      <c r="BC528" s="400"/>
      <c r="BD528" s="400"/>
      <c r="BE528" s="400"/>
      <c r="BF528" s="400"/>
      <c r="BG528" s="400"/>
      <c r="BH528" s="400"/>
      <c r="BI528" s="400"/>
      <c r="BJ528" s="400"/>
      <c r="BK528" s="400"/>
      <c r="BL528" s="400"/>
      <c r="BM528" s="400"/>
      <c r="BN528" s="400"/>
      <c r="BO528" s="400"/>
      <c r="BP528" s="400"/>
      <c r="BQ528" s="400"/>
      <c r="BR528" s="400"/>
      <c r="BS528" s="400"/>
      <c r="BT528" s="400"/>
      <c r="BU528" s="400"/>
      <c r="BV528" s="400"/>
      <c r="BW528" s="400"/>
      <c r="BX528" s="400"/>
      <c r="BY528" s="400"/>
      <c r="BZ528" s="401"/>
      <c r="CA528" s="401"/>
      <c r="CB528" s="401"/>
      <c r="CC528" s="401"/>
      <c r="CD528" s="401"/>
      <c r="CE528" s="401"/>
      <c r="CF528" s="401"/>
      <c r="CG528" s="401"/>
      <c r="CH528" s="401"/>
      <c r="CI528" s="401"/>
      <c r="CJ528" s="401"/>
      <c r="CK528" s="401"/>
      <c r="CL528" s="401"/>
      <c r="CM528" s="401"/>
      <c r="CN528" s="401"/>
      <c r="CO528" s="401"/>
      <c r="CP528" s="401"/>
      <c r="CQ528" s="401"/>
      <c r="CR528" s="401"/>
      <c r="CS528" s="401"/>
      <c r="CT528" s="401"/>
      <c r="CU528" s="401"/>
      <c r="CV528" s="401"/>
      <c r="CW528" s="401"/>
      <c r="CX528" s="401"/>
      <c r="CY528" s="401"/>
      <c r="CZ528" s="401"/>
    </row>
    <row r="529" s="405" customFormat="true" ht="25.15" customHeight="true" x14ac:dyDescent="0.2">
      <c r="C529" s="1090" t="s">
        <v>211</v>
      </c>
      <c r="D529" s="1072"/>
      <c r="E529" s="789">
        <v>0.67531599740833781</v>
      </c>
      <c r="F529" s="697"/>
      <c r="G529" s="697"/>
      <c r="H529" s="1090" t="s">
        <v>376</v>
      </c>
      <c r="I529" s="1072"/>
      <c r="J529" s="790">
        <v>0.40630346870666989</v>
      </c>
      <c r="K529" s="697"/>
      <c r="L529" s="697"/>
      <c r="M529" s="1090" t="s">
        <v>223</v>
      </c>
      <c r="N529" s="1072"/>
      <c r="O529" s="791">
        <v>9.149538763773761E-2</v>
      </c>
      <c r="P529" s="697"/>
      <c r="Q529" s="697"/>
      <c r="AN529" s="398"/>
      <c r="AO529" s="398"/>
      <c r="AP529" s="398"/>
      <c r="AQ529" s="398"/>
      <c r="AR529" s="398"/>
      <c r="AS529" s="398"/>
      <c r="AT529" s="398"/>
      <c r="AU529" s="398"/>
      <c r="AV529" s="398"/>
      <c r="AW529" s="398"/>
      <c r="AX529" s="398"/>
      <c r="AY529" s="398"/>
      <c r="AZ529" s="398"/>
      <c r="BA529" s="400"/>
      <c r="BB529" s="477"/>
      <c r="BC529" s="400"/>
      <c r="BD529" s="400"/>
      <c r="BE529" s="400"/>
      <c r="BF529" s="400"/>
      <c r="BG529" s="400"/>
      <c r="BH529" s="400"/>
      <c r="BI529" s="400"/>
      <c r="BJ529" s="400"/>
      <c r="BK529" s="400"/>
      <c r="BL529" s="400"/>
      <c r="BM529" s="400"/>
      <c r="BN529" s="400"/>
      <c r="BO529" s="400"/>
      <c r="BP529" s="400"/>
      <c r="BQ529" s="400"/>
      <c r="BR529" s="400"/>
      <c r="BS529" s="400"/>
      <c r="BT529" s="400"/>
      <c r="BU529" s="400"/>
      <c r="BV529" s="400"/>
      <c r="BW529" s="400"/>
      <c r="BX529" s="400"/>
      <c r="BY529" s="400"/>
      <c r="BZ529" s="401"/>
      <c r="CA529" s="401"/>
      <c r="CB529" s="401"/>
      <c r="CC529" s="401"/>
      <c r="CD529" s="401"/>
      <c r="CE529" s="401"/>
      <c r="CF529" s="401"/>
      <c r="CG529" s="401"/>
      <c r="CH529" s="401"/>
      <c r="CI529" s="401"/>
      <c r="CJ529" s="401"/>
      <c r="CK529" s="401"/>
      <c r="CL529" s="401"/>
      <c r="CM529" s="401"/>
      <c r="CN529" s="401"/>
      <c r="CO529" s="401"/>
      <c r="CP529" s="401"/>
      <c r="CQ529" s="401"/>
      <c r="CR529" s="401"/>
      <c r="CS529" s="401"/>
      <c r="CT529" s="401"/>
      <c r="CU529" s="401"/>
      <c r="CV529" s="401"/>
      <c r="CW529" s="401"/>
      <c r="CX529" s="401"/>
      <c r="CY529" s="401"/>
      <c r="CZ529" s="401"/>
    </row>
    <row r="530" s="405" customFormat="true" ht="25.15" customHeight="true" x14ac:dyDescent="0.2">
      <c r="C530" s="1090" t="s">
        <v>216</v>
      </c>
      <c r="D530" s="1072"/>
      <c r="E530" s="789">
        <v>0.27613489738785751</v>
      </c>
      <c r="F530" s="697"/>
      <c r="G530" s="697"/>
      <c r="H530" s="1090" t="s">
        <v>382</v>
      </c>
      <c r="I530" s="1072"/>
      <c r="J530" s="790">
        <v>0.23135703250430231</v>
      </c>
      <c r="K530" s="697"/>
      <c r="L530" s="697"/>
      <c r="M530" s="1090" t="s">
        <v>225</v>
      </c>
      <c r="N530" s="1072"/>
      <c r="O530" s="791">
        <v>0.10734787551298865</v>
      </c>
      <c r="P530" s="697"/>
      <c r="Q530" s="697"/>
      <c r="AN530" s="398"/>
      <c r="AO530" s="398"/>
      <c r="AP530" s="398"/>
      <c r="AQ530" s="398"/>
      <c r="AR530" s="398"/>
      <c r="AS530" s="398"/>
      <c r="AT530" s="398"/>
      <c r="AU530" s="398"/>
      <c r="AV530" s="398"/>
      <c r="AW530" s="398"/>
      <c r="AX530" s="398"/>
      <c r="AY530" s="398"/>
      <c r="AZ530" s="398"/>
      <c r="BA530" s="400"/>
      <c r="BB530" s="477"/>
      <c r="BC530" s="400"/>
      <c r="BD530" s="400"/>
      <c r="BE530" s="400"/>
      <c r="BF530" s="400"/>
      <c r="BG530" s="400"/>
      <c r="BH530" s="400"/>
      <c r="BI530" s="400"/>
      <c r="BJ530" s="400"/>
      <c r="BK530" s="400"/>
      <c r="BL530" s="400"/>
      <c r="BM530" s="400"/>
      <c r="BN530" s="400"/>
      <c r="BO530" s="400"/>
      <c r="BP530" s="400"/>
      <c r="BQ530" s="400"/>
      <c r="BR530" s="400"/>
      <c r="BS530" s="400"/>
      <c r="BT530" s="400"/>
      <c r="BU530" s="400"/>
      <c r="BV530" s="400"/>
      <c r="BW530" s="400"/>
      <c r="BX530" s="400"/>
      <c r="BY530" s="400"/>
      <c r="BZ530" s="401"/>
      <c r="CA530" s="401"/>
      <c r="CB530" s="401"/>
      <c r="CC530" s="401"/>
      <c r="CD530" s="401"/>
      <c r="CE530" s="401"/>
      <c r="CF530" s="401"/>
      <c r="CG530" s="401"/>
      <c r="CH530" s="401"/>
      <c r="CI530" s="401"/>
      <c r="CJ530" s="401"/>
      <c r="CK530" s="401"/>
      <c r="CL530" s="401"/>
      <c r="CM530" s="401"/>
      <c r="CN530" s="401"/>
      <c r="CO530" s="401"/>
      <c r="CP530" s="401"/>
      <c r="CQ530" s="401"/>
      <c r="CR530" s="401"/>
      <c r="CS530" s="401"/>
      <c r="CT530" s="401"/>
      <c r="CU530" s="401"/>
      <c r="CV530" s="401"/>
      <c r="CW530" s="401"/>
      <c r="CX530" s="401"/>
      <c r="CY530" s="401"/>
      <c r="CZ530" s="401"/>
    </row>
    <row r="531" s="405" customFormat="true" ht="25.15" customHeight="true" x14ac:dyDescent="0.2">
      <c r="C531" s="1090" t="s">
        <v>223</v>
      </c>
      <c r="D531" s="1072"/>
      <c r="E531" s="789">
        <v>0.10412407367478152</v>
      </c>
      <c r="F531" s="697"/>
      <c r="G531" s="697"/>
      <c r="H531" s="1090" t="s">
        <v>399</v>
      </c>
      <c r="I531" s="1072"/>
      <c r="J531" s="790">
        <v>2.5359822396049344E-3</v>
      </c>
      <c r="K531" s="697"/>
      <c r="L531" s="697"/>
      <c r="M531" s="1090" t="s">
        <v>219</v>
      </c>
      <c r="N531" s="1072"/>
      <c r="O531" s="791">
        <v>0.13354959253758186</v>
      </c>
      <c r="P531" s="697"/>
      <c r="Q531" s="697"/>
      <c r="AN531" s="398"/>
      <c r="AO531" s="398"/>
      <c r="AP531" s="398"/>
      <c r="AQ531" s="398"/>
      <c r="AR531" s="398"/>
      <c r="AS531" s="398"/>
      <c r="AT531" s="398"/>
      <c r="AU531" s="398"/>
      <c r="AV531" s="398"/>
      <c r="AW531" s="398"/>
      <c r="AX531" s="398"/>
      <c r="AY531" s="398"/>
      <c r="AZ531" s="398"/>
      <c r="BA531" s="400"/>
      <c r="BB531" s="477"/>
      <c r="BC531" s="400"/>
      <c r="BD531" s="400"/>
      <c r="BE531" s="400"/>
      <c r="BF531" s="400"/>
      <c r="BG531" s="400"/>
      <c r="BH531" s="400"/>
      <c r="BI531" s="400"/>
      <c r="BJ531" s="400"/>
      <c r="BK531" s="400"/>
      <c r="BL531" s="400"/>
      <c r="BM531" s="400"/>
      <c r="BN531" s="400"/>
      <c r="BO531" s="400"/>
      <c r="BP531" s="400"/>
      <c r="BQ531" s="400"/>
      <c r="BR531" s="400"/>
      <c r="BS531" s="400"/>
      <c r="BT531" s="400"/>
      <c r="BU531" s="400"/>
      <c r="BV531" s="400"/>
      <c r="BW531" s="400"/>
      <c r="BX531" s="400"/>
      <c r="BY531" s="400"/>
      <c r="BZ531" s="401"/>
      <c r="CA531" s="401"/>
      <c r="CB531" s="401"/>
      <c r="CC531" s="401"/>
      <c r="CD531" s="401"/>
      <c r="CE531" s="401"/>
      <c r="CF531" s="401"/>
      <c r="CG531" s="401"/>
      <c r="CH531" s="401"/>
      <c r="CI531" s="401"/>
      <c r="CJ531" s="401"/>
      <c r="CK531" s="401"/>
      <c r="CL531" s="401"/>
      <c r="CM531" s="401"/>
      <c r="CN531" s="401"/>
      <c r="CO531" s="401"/>
      <c r="CP531" s="401"/>
      <c r="CQ531" s="401"/>
      <c r="CR531" s="401"/>
      <c r="CS531" s="401"/>
      <c r="CT531" s="401"/>
      <c r="CU531" s="401"/>
      <c r="CV531" s="401"/>
      <c r="CW531" s="401"/>
      <c r="CX531" s="401"/>
      <c r="CY531" s="401"/>
      <c r="CZ531" s="401"/>
    </row>
    <row r="532" s="405" customFormat="true" ht="25.15" customHeight="true" x14ac:dyDescent="0.2">
      <c r="C532" s="1090" t="s">
        <v>225</v>
      </c>
      <c r="D532" s="1072"/>
      <c r="E532" s="789">
        <v>0.16724159077008927</v>
      </c>
      <c r="F532" s="697"/>
      <c r="G532" s="697"/>
      <c r="H532" s="1090" t="s">
        <v>419</v>
      </c>
      <c r="I532" s="1072"/>
      <c r="J532" s="790">
        <v>7.5483541544282612E-4</v>
      </c>
      <c r="K532" s="697"/>
      <c r="L532" s="697"/>
      <c r="M532" s="1090" t="s">
        <v>388</v>
      </c>
      <c r="N532" s="1072"/>
      <c r="O532" s="791">
        <v>0.11493989039993413</v>
      </c>
      <c r="P532" s="697"/>
      <c r="Q532" s="697"/>
      <c r="AN532" s="398"/>
      <c r="AO532" s="398"/>
      <c r="AP532" s="398"/>
      <c r="AQ532" s="398"/>
      <c r="AR532" s="398"/>
      <c r="AS532" s="398"/>
      <c r="AT532" s="398"/>
      <c r="AU532" s="398"/>
      <c r="AV532" s="398"/>
      <c r="AW532" s="398"/>
      <c r="AX532" s="398"/>
      <c r="AY532" s="398"/>
      <c r="AZ532" s="398"/>
      <c r="BA532" s="400"/>
      <c r="BB532" s="477"/>
      <c r="BC532" s="400"/>
      <c r="BD532" s="400"/>
      <c r="BE532" s="400"/>
      <c r="BF532" s="400"/>
      <c r="BG532" s="400"/>
      <c r="BH532" s="400"/>
      <c r="BI532" s="400"/>
      <c r="BJ532" s="400"/>
      <c r="BK532" s="400"/>
      <c r="BL532" s="400"/>
      <c r="BM532" s="400"/>
      <c r="BN532" s="400"/>
      <c r="BO532" s="400"/>
      <c r="BP532" s="400"/>
      <c r="BQ532" s="400"/>
      <c r="BR532" s="400"/>
      <c r="BS532" s="400"/>
      <c r="BT532" s="400"/>
      <c r="BU532" s="400"/>
      <c r="BV532" s="400"/>
      <c r="BW532" s="400"/>
      <c r="BX532" s="400"/>
      <c r="BY532" s="400"/>
      <c r="BZ532" s="401"/>
      <c r="CA532" s="401"/>
      <c r="CB532" s="401"/>
      <c r="CC532" s="401"/>
      <c r="CD532" s="401"/>
      <c r="CE532" s="401"/>
      <c r="CF532" s="401"/>
      <c r="CG532" s="401"/>
      <c r="CH532" s="401"/>
      <c r="CI532" s="401"/>
      <c r="CJ532" s="401"/>
      <c r="CK532" s="401"/>
      <c r="CL532" s="401"/>
      <c r="CM532" s="401"/>
      <c r="CN532" s="401"/>
      <c r="CO532" s="401"/>
      <c r="CP532" s="401"/>
      <c r="CQ532" s="401"/>
      <c r="CR532" s="401"/>
      <c r="CS532" s="401"/>
      <c r="CT532" s="401"/>
      <c r="CU532" s="401"/>
      <c r="CV532" s="401"/>
      <c r="CW532" s="401"/>
      <c r="CX532" s="401"/>
      <c r="CY532" s="401"/>
      <c r="CZ532" s="401"/>
    </row>
    <row r="533" s="405" customFormat="true" ht="25.15" customHeight="true" x14ac:dyDescent="0.2">
      <c r="C533" s="1090" t="s">
        <v>219</v>
      </c>
      <c r="D533" s="1072"/>
      <c r="E533" s="789">
        <v>0.13670317594262546</v>
      </c>
      <c r="F533" s="697"/>
      <c r="G533" s="697"/>
      <c r="H533" s="1090" t="s">
        <v>378</v>
      </c>
      <c r="I533" s="1072"/>
      <c r="J533" s="792">
        <v>0.31785664860031188</v>
      </c>
      <c r="K533" s="697"/>
      <c r="L533" s="697"/>
      <c r="M533" s="1090" t="s">
        <v>376</v>
      </c>
      <c r="N533" s="1072"/>
      <c r="O533" s="791">
        <v>0.46373964511122651</v>
      </c>
      <c r="P533" s="697"/>
      <c r="Q533" s="697"/>
      <c r="AN533" s="398"/>
      <c r="AO533" s="398"/>
      <c r="AP533" s="398"/>
      <c r="AQ533" s="398"/>
      <c r="AR533" s="398"/>
      <c r="AS533" s="398"/>
      <c r="AT533" s="398"/>
      <c r="AU533" s="398"/>
      <c r="AV533" s="398"/>
      <c r="AW533" s="398"/>
      <c r="AX533" s="398"/>
      <c r="AY533" s="398"/>
      <c r="AZ533" s="398"/>
      <c r="BA533" s="400"/>
      <c r="BB533" s="477"/>
      <c r="BC533" s="400"/>
      <c r="BD533" s="400"/>
      <c r="BE533" s="400"/>
      <c r="BF533" s="400"/>
      <c r="BG533" s="400"/>
      <c r="BH533" s="400"/>
      <c r="BI533" s="400"/>
      <c r="BJ533" s="400"/>
      <c r="BK533" s="400"/>
      <c r="BL533" s="400"/>
      <c r="BM533" s="400"/>
      <c r="BN533" s="400"/>
      <c r="BO533" s="400"/>
      <c r="BP533" s="400"/>
      <c r="BQ533" s="400"/>
      <c r="BR533" s="400"/>
      <c r="BS533" s="400"/>
      <c r="BT533" s="400"/>
      <c r="BU533" s="400"/>
      <c r="BV533" s="400"/>
      <c r="BW533" s="400"/>
      <c r="BX533" s="400"/>
      <c r="BY533" s="400"/>
      <c r="BZ533" s="401"/>
      <c r="CA533" s="401"/>
      <c r="CB533" s="401"/>
      <c r="CC533" s="401"/>
      <c r="CD533" s="401"/>
      <c r="CE533" s="401"/>
      <c r="CF533" s="401"/>
      <c r="CG533" s="401"/>
      <c r="CH533" s="401"/>
      <c r="CI533" s="401"/>
      <c r="CJ533" s="401"/>
      <c r="CK533" s="401"/>
      <c r="CL533" s="401"/>
      <c r="CM533" s="401"/>
      <c r="CN533" s="401"/>
      <c r="CO533" s="401"/>
      <c r="CP533" s="401"/>
      <c r="CQ533" s="401"/>
      <c r="CR533" s="401"/>
      <c r="CS533" s="401"/>
      <c r="CT533" s="401"/>
      <c r="CU533" s="401"/>
      <c r="CV533" s="401"/>
      <c r="CW533" s="401"/>
      <c r="CX533" s="401"/>
      <c r="CY533" s="401"/>
      <c r="CZ533" s="401"/>
    </row>
    <row r="534" s="405" customFormat="true" ht="25.15" customHeight="true" x14ac:dyDescent="0.2">
      <c r="C534" s="1090" t="s">
        <v>388</v>
      </c>
      <c r="D534" s="1072"/>
      <c r="E534" s="789">
        <v>0.12124763159531912</v>
      </c>
      <c r="F534" s="697"/>
      <c r="G534" s="697"/>
      <c r="H534" s="1071"/>
      <c r="I534" s="1072"/>
      <c r="J534" s="698"/>
      <c r="K534" s="697"/>
      <c r="L534" s="697"/>
      <c r="M534" s="1090" t="s">
        <v>382</v>
      </c>
      <c r="N534" s="1072"/>
      <c r="O534" s="791">
        <v>0.30802390488835174</v>
      </c>
      <c r="P534" s="697"/>
      <c r="Q534" s="697"/>
      <c r="AN534" s="398"/>
      <c r="AO534" s="398"/>
      <c r="AP534" s="398"/>
      <c r="AQ534" s="398"/>
      <c r="AR534" s="398"/>
      <c r="AS534" s="398"/>
      <c r="AT534" s="398"/>
      <c r="AU534" s="398"/>
      <c r="AV534" s="398"/>
      <c r="AW534" s="398"/>
      <c r="AX534" s="398"/>
      <c r="AY534" s="398"/>
      <c r="AZ534" s="398"/>
      <c r="BA534" s="400"/>
      <c r="BB534" s="477"/>
      <c r="BC534" s="400"/>
      <c r="BD534" s="400"/>
      <c r="BE534" s="400"/>
      <c r="BF534" s="400"/>
      <c r="BG534" s="400"/>
      <c r="BH534" s="400"/>
      <c r="BI534" s="400"/>
      <c r="BJ534" s="400"/>
      <c r="BK534" s="400"/>
      <c r="BL534" s="400"/>
      <c r="BM534" s="400"/>
      <c r="BN534" s="400"/>
      <c r="BO534" s="400"/>
      <c r="BP534" s="400"/>
      <c r="BQ534" s="400"/>
      <c r="BR534" s="400"/>
      <c r="BS534" s="400"/>
      <c r="BT534" s="400"/>
      <c r="BU534" s="400"/>
      <c r="BV534" s="400"/>
      <c r="BW534" s="400"/>
      <c r="BX534" s="400"/>
      <c r="BY534" s="400"/>
      <c r="BZ534" s="401"/>
      <c r="CA534" s="401"/>
      <c r="CB534" s="401"/>
      <c r="CC534" s="401"/>
      <c r="CD534" s="401"/>
      <c r="CE534" s="401"/>
      <c r="CF534" s="401"/>
      <c r="CG534" s="401"/>
      <c r="CH534" s="401"/>
      <c r="CI534" s="401"/>
      <c r="CJ534" s="401"/>
      <c r="CK534" s="401"/>
      <c r="CL534" s="401"/>
      <c r="CM534" s="401"/>
      <c r="CN534" s="401"/>
      <c r="CO534" s="401"/>
      <c r="CP534" s="401"/>
      <c r="CQ534" s="401"/>
      <c r="CR534" s="401"/>
      <c r="CS534" s="401"/>
      <c r="CT534" s="401"/>
      <c r="CU534" s="401"/>
      <c r="CV534" s="401"/>
      <c r="CW534" s="401"/>
      <c r="CX534" s="401"/>
      <c r="CY534" s="401"/>
      <c r="CZ534" s="401"/>
    </row>
    <row r="535" s="405" customFormat="true" ht="25.15" customHeight="true" x14ac:dyDescent="0.2">
      <c r="C535" s="1090" t="s">
        <v>376</v>
      </c>
      <c r="D535" s="1072"/>
      <c r="E535" s="789">
        <v>0.57296400290034799</v>
      </c>
      <c r="F535" s="697"/>
      <c r="G535" s="697"/>
      <c r="H535" s="1071"/>
      <c r="I535" s="1072"/>
      <c r="J535" s="697"/>
      <c r="K535" s="697"/>
      <c r="L535" s="697"/>
      <c r="M535" s="1090" t="s">
        <v>399</v>
      </c>
      <c r="N535" s="1072"/>
      <c r="O535" s="791">
        <v>8.4727016253922614E-3</v>
      </c>
      <c r="P535" s="697"/>
      <c r="Q535" s="697"/>
      <c r="AN535" s="398"/>
      <c r="AO535" s="398"/>
      <c r="AP535" s="398"/>
      <c r="AQ535" s="398"/>
      <c r="AR535" s="398"/>
      <c r="AS535" s="398"/>
      <c r="AT535" s="398"/>
      <c r="AU535" s="398"/>
      <c r="AV535" s="398"/>
      <c r="AW535" s="398"/>
      <c r="AX535" s="398"/>
      <c r="AY535" s="398"/>
      <c r="AZ535" s="398"/>
      <c r="BA535" s="400"/>
      <c r="BB535" s="477"/>
      <c r="BC535" s="400"/>
      <c r="BD535" s="400"/>
      <c r="BE535" s="400"/>
      <c r="BF535" s="400"/>
      <c r="BG535" s="400"/>
      <c r="BH535" s="400"/>
      <c r="BI535" s="400"/>
      <c r="BJ535" s="400"/>
      <c r="BK535" s="400"/>
      <c r="BL535" s="400"/>
      <c r="BM535" s="400"/>
      <c r="BN535" s="400"/>
      <c r="BO535" s="400"/>
      <c r="BP535" s="400"/>
      <c r="BQ535" s="400"/>
      <c r="BR535" s="400"/>
      <c r="BS535" s="400"/>
      <c r="BT535" s="400"/>
      <c r="BU535" s="400"/>
      <c r="BV535" s="400"/>
      <c r="BW535" s="400"/>
      <c r="BX535" s="400"/>
      <c r="BY535" s="400"/>
      <c r="BZ535" s="401"/>
      <c r="CA535" s="401"/>
      <c r="CB535" s="401"/>
      <c r="CC535" s="401"/>
      <c r="CD535" s="401"/>
      <c r="CE535" s="401"/>
      <c r="CF535" s="401"/>
      <c r="CG535" s="401"/>
      <c r="CH535" s="401"/>
      <c r="CI535" s="401"/>
      <c r="CJ535" s="401"/>
      <c r="CK535" s="401"/>
      <c r="CL535" s="401"/>
      <c r="CM535" s="401"/>
      <c r="CN535" s="401"/>
      <c r="CO535" s="401"/>
      <c r="CP535" s="401"/>
      <c r="CQ535" s="401"/>
      <c r="CR535" s="401"/>
      <c r="CS535" s="401"/>
      <c r="CT535" s="401"/>
      <c r="CU535" s="401"/>
      <c r="CV535" s="401"/>
      <c r="CW535" s="401"/>
      <c r="CX535" s="401"/>
      <c r="CY535" s="401"/>
      <c r="CZ535" s="401"/>
    </row>
    <row r="536" s="405" customFormat="true" ht="25.15" customHeight="true" x14ac:dyDescent="0.2">
      <c r="C536" s="1090" t="s">
        <v>382</v>
      </c>
      <c r="D536" s="1072"/>
      <c r="E536" s="789">
        <v>0.35032828989778603</v>
      </c>
      <c r="F536" s="697"/>
      <c r="G536" s="697"/>
      <c r="H536" s="1091" t="s">
        <v>239</v>
      </c>
      <c r="I536" s="1072"/>
      <c r="J536" s="1072"/>
      <c r="K536" s="1072"/>
      <c r="L536" s="1072"/>
      <c r="M536" s="1090" t="s">
        <v>419</v>
      </c>
      <c r="N536" s="1072"/>
      <c r="O536" s="795">
        <v>1.2776386606742091E-6</v>
      </c>
      <c r="P536" s="697"/>
      <c r="Q536" s="697"/>
      <c r="AN536" s="398"/>
      <c r="AO536" s="398"/>
      <c r="AP536" s="398"/>
      <c r="AQ536" s="398"/>
      <c r="AR536" s="398"/>
      <c r="AS536" s="398"/>
      <c r="AT536" s="398"/>
      <c r="AU536" s="398"/>
      <c r="AV536" s="398"/>
      <c r="AW536" s="398"/>
      <c r="AX536" s="398"/>
      <c r="AY536" s="398"/>
      <c r="AZ536" s="398"/>
      <c r="BA536" s="400"/>
      <c r="BB536" s="477"/>
      <c r="BC536" s="400"/>
      <c r="BD536" s="400"/>
      <c r="BE536" s="400"/>
      <c r="BF536" s="400"/>
      <c r="BG536" s="400"/>
      <c r="BH536" s="400"/>
      <c r="BI536" s="400"/>
      <c r="BJ536" s="400"/>
      <c r="BK536" s="400"/>
      <c r="BL536" s="400"/>
      <c r="BM536" s="400"/>
      <c r="BN536" s="400"/>
      <c r="BO536" s="400"/>
      <c r="BP536" s="400"/>
      <c r="BQ536" s="400"/>
      <c r="BR536" s="400"/>
      <c r="BS536" s="400"/>
      <c r="BT536" s="400"/>
      <c r="BU536" s="400"/>
      <c r="BV536" s="400"/>
      <c r="BW536" s="400"/>
      <c r="BX536" s="400"/>
      <c r="BY536" s="400"/>
      <c r="BZ536" s="401"/>
      <c r="CA536" s="401"/>
      <c r="CB536" s="401"/>
      <c r="CC536" s="401"/>
      <c r="CD536" s="401"/>
      <c r="CE536" s="401"/>
      <c r="CF536" s="401"/>
      <c r="CG536" s="401"/>
      <c r="CH536" s="401"/>
      <c r="CI536" s="401"/>
      <c r="CJ536" s="401"/>
      <c r="CK536" s="401"/>
      <c r="CL536" s="401"/>
      <c r="CM536" s="401"/>
      <c r="CN536" s="401"/>
      <c r="CO536" s="401"/>
      <c r="CP536" s="401"/>
      <c r="CQ536" s="401"/>
      <c r="CR536" s="401"/>
      <c r="CS536" s="401"/>
      <c r="CT536" s="401"/>
      <c r="CU536" s="401"/>
      <c r="CV536" s="401"/>
      <c r="CW536" s="401"/>
      <c r="CX536" s="401"/>
      <c r="CY536" s="401"/>
      <c r="CZ536" s="401"/>
    </row>
    <row r="537" s="405" customFormat="true" ht="25.15" customHeight="true" x14ac:dyDescent="0.2">
      <c r="C537" s="1090" t="s">
        <v>399</v>
      </c>
      <c r="D537" s="1072"/>
      <c r="E537" s="789">
        <v>3.8297970062543041E-2</v>
      </c>
      <c r="F537" s="697"/>
      <c r="G537" s="697"/>
      <c r="H537" s="1085" t="s">
        <v>208</v>
      </c>
      <c r="I537" s="1072"/>
      <c r="J537" s="1085" t="s">
        <v>240</v>
      </c>
      <c r="K537" s="1086"/>
      <c r="L537" s="1087"/>
      <c r="M537" s="1090" t="s">
        <v>378</v>
      </c>
      <c r="N537" s="1072"/>
      <c r="O537" s="793">
        <v>0.29583884363742319</v>
      </c>
      <c r="P537" s="697"/>
      <c r="Q537" s="697"/>
      <c r="AN537" s="398"/>
      <c r="AO537" s="398"/>
      <c r="AP537" s="398"/>
      <c r="AQ537" s="398"/>
      <c r="AR537" s="398"/>
      <c r="AS537" s="398"/>
      <c r="AT537" s="398"/>
      <c r="AU537" s="398"/>
      <c r="AV537" s="398"/>
      <c r="AW537" s="398"/>
      <c r="AX537" s="398"/>
      <c r="AY537" s="398"/>
      <c r="AZ537" s="398"/>
      <c r="BA537" s="400"/>
      <c r="BB537" s="477"/>
      <c r="BC537" s="400"/>
      <c r="BD537" s="400"/>
      <c r="BE537" s="400"/>
      <c r="BF537" s="400"/>
      <c r="BG537" s="400"/>
      <c r="BH537" s="400"/>
      <c r="BI537" s="400"/>
      <c r="BJ537" s="400"/>
      <c r="BK537" s="400"/>
      <c r="BL537" s="400"/>
      <c r="BM537" s="400"/>
      <c r="BN537" s="400"/>
      <c r="BO537" s="400"/>
      <c r="BP537" s="400"/>
      <c r="BQ537" s="400"/>
      <c r="BR537" s="400"/>
      <c r="BS537" s="400"/>
      <c r="BT537" s="400"/>
      <c r="BU537" s="400"/>
      <c r="BV537" s="400"/>
      <c r="BW537" s="400"/>
      <c r="BX537" s="400"/>
      <c r="BY537" s="400"/>
      <c r="BZ537" s="401"/>
      <c r="CA537" s="401"/>
      <c r="CB537" s="401"/>
      <c r="CC537" s="401"/>
      <c r="CD537" s="401"/>
      <c r="CE537" s="401"/>
      <c r="CF537" s="401"/>
      <c r="CG537" s="401"/>
      <c r="CH537" s="401"/>
      <c r="CI537" s="401"/>
      <c r="CJ537" s="401"/>
      <c r="CK537" s="401"/>
      <c r="CL537" s="401"/>
      <c r="CM537" s="401"/>
      <c r="CN537" s="401"/>
      <c r="CO537" s="401"/>
      <c r="CP537" s="401"/>
      <c r="CQ537" s="401"/>
      <c r="CR537" s="401"/>
      <c r="CS537" s="401"/>
      <c r="CT537" s="401"/>
      <c r="CU537" s="401"/>
      <c r="CV537" s="401"/>
      <c r="CW537" s="401"/>
      <c r="CX537" s="401"/>
      <c r="CY537" s="401"/>
      <c r="CZ537" s="401"/>
    </row>
    <row r="538" s="405" customFormat="true" ht="25.15" customHeight="true" x14ac:dyDescent="0.2">
      <c r="C538" s="1090" t="s">
        <v>419</v>
      </c>
      <c r="D538" s="1072"/>
      <c r="E538" s="789">
        <v>1.3519531331441864E-3</v>
      </c>
      <c r="F538" s="697"/>
      <c r="G538" s="697"/>
      <c r="H538" s="1072"/>
      <c r="I538" s="1072"/>
      <c r="J538" s="774" t="s">
        <v>188</v>
      </c>
      <c r="K538" s="775" t="s">
        <v>241</v>
      </c>
      <c r="L538" s="776" t="s">
        <v>242</v>
      </c>
      <c r="M538" s="1071"/>
      <c r="N538" s="1072"/>
      <c r="O538" s="698"/>
      <c r="P538" s="697"/>
      <c r="Q538" s="697"/>
      <c r="AN538" s="398"/>
      <c r="AO538" s="398"/>
      <c r="AP538" s="398"/>
      <c r="AQ538" s="398"/>
      <c r="AR538" s="398"/>
      <c r="AS538" s="398"/>
      <c r="AT538" s="398"/>
      <c r="AU538" s="398"/>
      <c r="AV538" s="398"/>
      <c r="AW538" s="398"/>
      <c r="AX538" s="398"/>
      <c r="AY538" s="398"/>
      <c r="AZ538" s="398"/>
      <c r="BA538" s="400"/>
      <c r="BB538" s="477"/>
      <c r="BC538" s="400"/>
      <c r="BD538" s="400"/>
      <c r="BE538" s="400"/>
      <c r="BF538" s="400"/>
      <c r="BG538" s="400"/>
      <c r="BH538" s="400"/>
      <c r="BI538" s="400"/>
      <c r="BJ538" s="400"/>
      <c r="BK538" s="400"/>
      <c r="BL538" s="400"/>
      <c r="BM538" s="400"/>
      <c r="BN538" s="400"/>
      <c r="BO538" s="400"/>
      <c r="BP538" s="400"/>
      <c r="BQ538" s="400"/>
      <c r="BR538" s="400"/>
      <c r="BS538" s="400"/>
      <c r="BT538" s="400"/>
      <c r="BU538" s="400"/>
      <c r="BV538" s="400"/>
      <c r="BW538" s="400"/>
      <c r="BX538" s="400"/>
      <c r="BY538" s="400"/>
      <c r="BZ538" s="401"/>
      <c r="CA538" s="401"/>
      <c r="CB538" s="401"/>
      <c r="CC538" s="401"/>
      <c r="CD538" s="401"/>
      <c r="CE538" s="401"/>
      <c r="CF538" s="401"/>
      <c r="CG538" s="401"/>
      <c r="CH538" s="401"/>
      <c r="CI538" s="401"/>
      <c r="CJ538" s="401"/>
      <c r="CK538" s="401"/>
      <c r="CL538" s="401"/>
      <c r="CM538" s="401"/>
      <c r="CN538" s="401"/>
      <c r="CO538" s="401"/>
      <c r="CP538" s="401"/>
      <c r="CQ538" s="401"/>
      <c r="CR538" s="401"/>
      <c r="CS538" s="401"/>
      <c r="CT538" s="401"/>
      <c r="CU538" s="401"/>
      <c r="CV538" s="401"/>
      <c r="CW538" s="401"/>
      <c r="CX538" s="401"/>
      <c r="CY538" s="401"/>
      <c r="CZ538" s="401"/>
    </row>
    <row r="539" s="405" customFormat="true" ht="25.15" customHeight="true" x14ac:dyDescent="0.2">
      <c r="C539" s="1090" t="s">
        <v>378</v>
      </c>
      <c r="D539" s="1072"/>
      <c r="E539" s="794">
        <v>0.36080460844481227</v>
      </c>
      <c r="F539" s="697"/>
      <c r="G539" s="697"/>
      <c r="H539" s="1090" t="s">
        <v>209</v>
      </c>
      <c r="I539" s="1072"/>
      <c r="J539" s="798">
        <v>5.7352497877388187</v>
      </c>
      <c r="K539" s="799">
        <v>9.1035710916489183</v>
      </c>
      <c r="L539" s="800">
        <v>9.1035710916489183</v>
      </c>
      <c r="M539" s="1071"/>
      <c r="N539" s="1072"/>
      <c r="O539" s="697"/>
      <c r="P539" s="697"/>
      <c r="Q539" s="697"/>
      <c r="AN539" s="398"/>
      <c r="AO539" s="398"/>
      <c r="AP539" s="398"/>
      <c r="AQ539" s="398"/>
      <c r="AR539" s="398"/>
      <c r="AS539" s="398"/>
      <c r="AT539" s="398"/>
      <c r="AU539" s="398"/>
      <c r="AV539" s="398"/>
      <c r="AW539" s="398"/>
      <c r="AX539" s="398"/>
      <c r="AY539" s="398"/>
      <c r="AZ539" s="398"/>
      <c r="BA539" s="400"/>
      <c r="BB539" s="477"/>
      <c r="BC539" s="400"/>
      <c r="BD539" s="400"/>
      <c r="BE539" s="400"/>
      <c r="BF539" s="400"/>
      <c r="BG539" s="400"/>
      <c r="BH539" s="400"/>
      <c r="BI539" s="400"/>
      <c r="BJ539" s="400"/>
      <c r="BK539" s="400"/>
      <c r="BL539" s="400"/>
      <c r="BM539" s="400"/>
      <c r="BN539" s="400"/>
      <c r="BO539" s="400"/>
      <c r="BP539" s="400"/>
      <c r="BQ539" s="400"/>
      <c r="BR539" s="400"/>
      <c r="BS539" s="400"/>
      <c r="BT539" s="400"/>
      <c r="BU539" s="400"/>
      <c r="BV539" s="400"/>
      <c r="BW539" s="400"/>
      <c r="BX539" s="400"/>
      <c r="BY539" s="400"/>
      <c r="BZ539" s="401"/>
      <c r="CA539" s="401"/>
      <c r="CB539" s="401"/>
      <c r="CC539" s="401"/>
      <c r="CD539" s="401"/>
      <c r="CE539" s="401"/>
      <c r="CF539" s="401"/>
      <c r="CG539" s="401"/>
      <c r="CH539" s="401"/>
      <c r="CI539" s="401"/>
      <c r="CJ539" s="401"/>
      <c r="CK539" s="401"/>
      <c r="CL539" s="401"/>
      <c r="CM539" s="401"/>
      <c r="CN539" s="401"/>
      <c r="CO539" s="401"/>
      <c r="CP539" s="401"/>
      <c r="CQ539" s="401"/>
      <c r="CR539" s="401"/>
      <c r="CS539" s="401"/>
      <c r="CT539" s="401"/>
      <c r="CU539" s="401"/>
      <c r="CV539" s="401"/>
      <c r="CW539" s="401"/>
      <c r="CX539" s="401"/>
      <c r="CY539" s="401"/>
      <c r="CZ539" s="401"/>
    </row>
    <row r="540" s="405" customFormat="true" ht="25.15" customHeight="true" x14ac:dyDescent="0.2">
      <c r="C540" s="1071"/>
      <c r="D540" s="1072"/>
      <c r="E540" s="698"/>
      <c r="F540" s="697"/>
      <c r="G540" s="697"/>
      <c r="H540" s="1071"/>
      <c r="I540" s="1072"/>
      <c r="J540" s="698"/>
      <c r="K540" s="698"/>
      <c r="L540" s="698"/>
      <c r="M540" s="1091" t="s">
        <v>239</v>
      </c>
      <c r="N540" s="1072"/>
      <c r="O540" s="1072"/>
      <c r="P540" s="1072"/>
      <c r="Q540" s="1072"/>
      <c r="AN540" s="398"/>
      <c r="AO540" s="398"/>
      <c r="AP540" s="398"/>
      <c r="AQ540" s="398"/>
      <c r="AR540" s="398"/>
      <c r="AS540" s="398"/>
      <c r="AT540" s="398"/>
      <c r="AU540" s="398"/>
      <c r="AV540" s="398"/>
      <c r="AW540" s="398"/>
      <c r="AX540" s="398"/>
      <c r="AY540" s="398"/>
      <c r="AZ540" s="398"/>
      <c r="BA540" s="400"/>
      <c r="BB540" s="477"/>
      <c r="BC540" s="400"/>
      <c r="BD540" s="400"/>
      <c r="BE540" s="400"/>
      <c r="BF540" s="400"/>
      <c r="BG540" s="400"/>
      <c r="BH540" s="400"/>
      <c r="BI540" s="400"/>
      <c r="BJ540" s="400"/>
      <c r="BK540" s="400"/>
      <c r="BL540" s="400"/>
      <c r="BM540" s="400"/>
      <c r="BN540" s="400"/>
      <c r="BO540" s="400"/>
      <c r="BP540" s="400"/>
      <c r="BQ540" s="400"/>
      <c r="BR540" s="400"/>
      <c r="BS540" s="400"/>
      <c r="BT540" s="400"/>
      <c r="BU540" s="400"/>
      <c r="BV540" s="400"/>
      <c r="BW540" s="400"/>
      <c r="BX540" s="400"/>
      <c r="BY540" s="400"/>
      <c r="BZ540" s="401"/>
      <c r="CA540" s="401"/>
      <c r="CB540" s="401"/>
      <c r="CC540" s="401"/>
      <c r="CD540" s="401"/>
      <c r="CE540" s="401"/>
      <c r="CF540" s="401"/>
      <c r="CG540" s="401"/>
      <c r="CH540" s="401"/>
      <c r="CI540" s="401"/>
      <c r="CJ540" s="401"/>
      <c r="CK540" s="401"/>
      <c r="CL540" s="401"/>
      <c r="CM540" s="401"/>
      <c r="CN540" s="401"/>
      <c r="CO540" s="401"/>
      <c r="CP540" s="401"/>
      <c r="CQ540" s="401"/>
      <c r="CR540" s="401"/>
      <c r="CS540" s="401"/>
      <c r="CT540" s="401"/>
      <c r="CU540" s="401"/>
      <c r="CV540" s="401"/>
      <c r="CW540" s="401"/>
      <c r="CX540" s="401"/>
      <c r="CY540" s="401"/>
      <c r="CZ540" s="401"/>
    </row>
    <row r="541" s="405" customFormat="true" ht="25.15" customHeight="true" x14ac:dyDescent="0.2">
      <c r="C541" s="1071"/>
      <c r="D541" s="1072"/>
      <c r="E541" s="697"/>
      <c r="F541" s="697"/>
      <c r="G541" s="697"/>
      <c r="H541" s="1071"/>
      <c r="I541" s="1072"/>
      <c r="J541" s="697"/>
      <c r="K541" s="697"/>
      <c r="L541" s="697"/>
      <c r="M541" s="1085" t="s">
        <v>208</v>
      </c>
      <c r="N541" s="1072"/>
      <c r="O541" s="1085" t="s">
        <v>240</v>
      </c>
      <c r="P541" s="1086"/>
      <c r="Q541" s="1087"/>
      <c r="AN541" s="398"/>
      <c r="AO541" s="398"/>
      <c r="AP541" s="398"/>
      <c r="AQ541" s="398"/>
      <c r="AR541" s="398"/>
      <c r="AS541" s="398"/>
      <c r="AT541" s="398"/>
      <c r="AU541" s="398"/>
      <c r="AV541" s="398"/>
      <c r="AW541" s="398"/>
      <c r="AX541" s="398"/>
      <c r="AY541" s="398"/>
      <c r="AZ541" s="398"/>
      <c r="BA541" s="400"/>
      <c r="BB541" s="477"/>
      <c r="BC541" s="400"/>
      <c r="BD541" s="400"/>
      <c r="BE541" s="400"/>
      <c r="BF541" s="400"/>
      <c r="BG541" s="400"/>
      <c r="BH541" s="400"/>
      <c r="BI541" s="400"/>
      <c r="BJ541" s="400"/>
      <c r="BK541" s="400"/>
      <c r="BL541" s="400"/>
      <c r="BM541" s="400"/>
      <c r="BN541" s="400"/>
      <c r="BO541" s="400"/>
      <c r="BP541" s="400"/>
      <c r="BQ541" s="400"/>
      <c r="BR541" s="400"/>
      <c r="BS541" s="400"/>
      <c r="BT541" s="400"/>
      <c r="BU541" s="400"/>
      <c r="BV541" s="400"/>
      <c r="BW541" s="400"/>
      <c r="BX541" s="400"/>
      <c r="BY541" s="400"/>
      <c r="BZ541" s="401"/>
      <c r="CA541" s="401"/>
      <c r="CB541" s="401"/>
      <c r="CC541" s="401"/>
      <c r="CD541" s="401"/>
      <c r="CE541" s="401"/>
      <c r="CF541" s="401"/>
      <c r="CG541" s="401"/>
      <c r="CH541" s="401"/>
      <c r="CI541" s="401"/>
      <c r="CJ541" s="401"/>
      <c r="CK541" s="401"/>
      <c r="CL541" s="401"/>
      <c r="CM541" s="401"/>
      <c r="CN541" s="401"/>
      <c r="CO541" s="401"/>
      <c r="CP541" s="401"/>
      <c r="CQ541" s="401"/>
      <c r="CR541" s="401"/>
      <c r="CS541" s="401"/>
      <c r="CT541" s="401"/>
      <c r="CU541" s="401"/>
      <c r="CV541" s="401"/>
      <c r="CW541" s="401"/>
      <c r="CX541" s="401"/>
      <c r="CY541" s="401"/>
      <c r="CZ541" s="401"/>
    </row>
    <row r="542" s="405" customFormat="true" ht="25.15" customHeight="true" x14ac:dyDescent="0.2">
      <c r="C542" s="1091" t="s">
        <v>239</v>
      </c>
      <c r="D542" s="1072"/>
      <c r="E542" s="1072"/>
      <c r="F542" s="1072"/>
      <c r="G542" s="1072"/>
      <c r="H542" s="1091" t="s">
        <v>243</v>
      </c>
      <c r="I542" s="1072"/>
      <c r="J542" s="1072"/>
      <c r="K542" s="697"/>
      <c r="L542" s="697"/>
      <c r="M542" s="1072"/>
      <c r="N542" s="1072"/>
      <c r="O542" s="777" t="s">
        <v>188</v>
      </c>
      <c r="P542" s="778" t="s">
        <v>241</v>
      </c>
      <c r="Q542" s="779" t="s">
        <v>242</v>
      </c>
      <c r="AN542" s="398"/>
      <c r="AO542" s="398"/>
      <c r="AP542" s="398"/>
      <c r="AQ542" s="398"/>
      <c r="AR542" s="398"/>
      <c r="AS542" s="398"/>
      <c r="AT542" s="398"/>
      <c r="AU542" s="398"/>
      <c r="AV542" s="398"/>
      <c r="AW542" s="398"/>
      <c r="AX542" s="398"/>
      <c r="AY542" s="398"/>
      <c r="AZ542" s="398"/>
      <c r="BA542" s="400"/>
      <c r="BB542" s="477"/>
      <c r="BC542" s="400"/>
      <c r="BD542" s="400"/>
      <c r="BE542" s="400"/>
      <c r="BF542" s="400"/>
      <c r="BG542" s="400"/>
      <c r="BH542" s="400"/>
      <c r="BI542" s="400"/>
      <c r="BJ542" s="400"/>
      <c r="BK542" s="400"/>
      <c r="BL542" s="400"/>
      <c r="BM542" s="400"/>
      <c r="BN542" s="400"/>
      <c r="BO542" s="400"/>
      <c r="BP542" s="400"/>
      <c r="BQ542" s="400"/>
      <c r="BR542" s="400"/>
      <c r="BS542" s="400"/>
      <c r="BT542" s="400"/>
      <c r="BU542" s="400"/>
      <c r="BV542" s="400"/>
      <c r="BW542" s="400"/>
      <c r="BX542" s="400"/>
      <c r="BY542" s="400"/>
      <c r="BZ542" s="401"/>
      <c r="CA542" s="401"/>
      <c r="CB542" s="401"/>
      <c r="CC542" s="401"/>
      <c r="CD542" s="401"/>
      <c r="CE542" s="401"/>
      <c r="CF542" s="401"/>
      <c r="CG542" s="401"/>
      <c r="CH542" s="401"/>
      <c r="CI542" s="401"/>
      <c r="CJ542" s="401"/>
      <c r="CK542" s="401"/>
      <c r="CL542" s="401"/>
      <c r="CM542" s="401"/>
      <c r="CN542" s="401"/>
      <c r="CO542" s="401"/>
      <c r="CP542" s="401"/>
      <c r="CQ542" s="401"/>
      <c r="CR542" s="401"/>
      <c r="CS542" s="401"/>
      <c r="CT542" s="401"/>
      <c r="CU542" s="401"/>
      <c r="CV542" s="401"/>
      <c r="CW542" s="401"/>
      <c r="CX542" s="401"/>
      <c r="CY542" s="401"/>
      <c r="CZ542" s="401"/>
    </row>
    <row r="543" s="405" customFormat="true" ht="25.15" customHeight="true" x14ac:dyDescent="0.2">
      <c r="C543" s="1085" t="s">
        <v>208</v>
      </c>
      <c r="D543" s="1072"/>
      <c r="E543" s="1085" t="s">
        <v>240</v>
      </c>
      <c r="F543" s="1086"/>
      <c r="G543" s="1087"/>
      <c r="H543" s="1071"/>
      <c r="I543" s="1072"/>
      <c r="J543" s="780" t="s">
        <v>208</v>
      </c>
      <c r="K543" s="697"/>
      <c r="L543" s="697"/>
      <c r="M543" s="1090" t="s">
        <v>209</v>
      </c>
      <c r="N543" s="1072"/>
      <c r="O543" s="801">
        <v>6.1952848634292517</v>
      </c>
      <c r="P543" s="802">
        <v>9.5312074821988482</v>
      </c>
      <c r="Q543" s="803">
        <v>9.5312074821988482</v>
      </c>
      <c r="AN543" s="398"/>
      <c r="AO543" s="398"/>
      <c r="AP543" s="398"/>
      <c r="AQ543" s="398"/>
      <c r="AR543" s="398"/>
      <c r="AS543" s="398"/>
      <c r="AT543" s="398"/>
      <c r="AU543" s="398"/>
      <c r="AV543" s="398"/>
      <c r="AW543" s="398"/>
      <c r="AX543" s="398"/>
      <c r="AY543" s="398"/>
      <c r="AZ543" s="398"/>
      <c r="BA543" s="400"/>
      <c r="BB543" s="477"/>
      <c r="BC543" s="400"/>
      <c r="BD543" s="400"/>
      <c r="BE543" s="400"/>
      <c r="BF543" s="400"/>
      <c r="BG543" s="400"/>
      <c r="BH543" s="400"/>
      <c r="BI543" s="400"/>
      <c r="BJ543" s="400"/>
      <c r="BK543" s="400"/>
      <c r="BL543" s="400"/>
      <c r="BM543" s="400"/>
      <c r="BN543" s="400"/>
      <c r="BO543" s="400"/>
      <c r="BP543" s="400"/>
      <c r="BQ543" s="400"/>
      <c r="BR543" s="400"/>
      <c r="BS543" s="400"/>
      <c r="BT543" s="400"/>
      <c r="BU543" s="400"/>
      <c r="BV543" s="400"/>
      <c r="BW543" s="400"/>
      <c r="BX543" s="400"/>
      <c r="BY543" s="400"/>
      <c r="BZ543" s="401"/>
      <c r="CA543" s="401"/>
      <c r="CB543" s="401"/>
      <c r="CC543" s="401"/>
      <c r="CD543" s="401"/>
      <c r="CE543" s="401"/>
      <c r="CF543" s="401"/>
      <c r="CG543" s="401"/>
      <c r="CH543" s="401"/>
      <c r="CI543" s="401"/>
      <c r="CJ543" s="401"/>
      <c r="CK543" s="401"/>
      <c r="CL543" s="401"/>
      <c r="CM543" s="401"/>
      <c r="CN543" s="401"/>
      <c r="CO543" s="401"/>
      <c r="CP543" s="401"/>
      <c r="CQ543" s="401"/>
      <c r="CR543" s="401"/>
      <c r="CS543" s="401"/>
      <c r="CT543" s="401"/>
      <c r="CU543" s="401"/>
      <c r="CV543" s="401"/>
      <c r="CW543" s="401"/>
      <c r="CX543" s="401"/>
      <c r="CY543" s="401"/>
      <c r="CZ543" s="401"/>
    </row>
    <row r="544" s="405" customFormat="true" ht="25.15" customHeight="true" x14ac:dyDescent="0.2">
      <c r="C544" s="1072"/>
      <c r="D544" s="1072"/>
      <c r="E544" s="781" t="s">
        <v>188</v>
      </c>
      <c r="F544" s="782" t="s">
        <v>241</v>
      </c>
      <c r="G544" s="783" t="s">
        <v>242</v>
      </c>
      <c r="H544" s="1072"/>
      <c r="I544" s="1072"/>
      <c r="J544" s="804" t="s">
        <v>209</v>
      </c>
      <c r="K544" s="697"/>
      <c r="L544" s="697"/>
      <c r="M544" s="1071"/>
      <c r="N544" s="1072"/>
      <c r="O544" s="698"/>
      <c r="P544" s="698"/>
      <c r="Q544" s="698"/>
      <c r="AN544" s="398"/>
      <c r="AO544" s="398"/>
      <c r="AP544" s="398"/>
      <c r="AQ544" s="398"/>
      <c r="AR544" s="398"/>
      <c r="AS544" s="398"/>
      <c r="AT544" s="398"/>
      <c r="AU544" s="398"/>
      <c r="AV544" s="398"/>
      <c r="AW544" s="398"/>
      <c r="AX544" s="398"/>
      <c r="AY544" s="398"/>
      <c r="AZ544" s="398"/>
      <c r="BA544" s="400"/>
      <c r="BB544" s="477"/>
      <c r="BC544" s="400"/>
      <c r="BD544" s="400"/>
      <c r="BE544" s="400"/>
      <c r="BF544" s="400"/>
      <c r="BG544" s="400"/>
      <c r="BH544" s="400"/>
      <c r="BI544" s="400"/>
      <c r="BJ544" s="400"/>
      <c r="BK544" s="400"/>
      <c r="BL544" s="400"/>
      <c r="BM544" s="400"/>
      <c r="BN544" s="400"/>
      <c r="BO544" s="400"/>
      <c r="BP544" s="400"/>
      <c r="BQ544" s="400"/>
      <c r="BR544" s="400"/>
      <c r="BS544" s="400"/>
      <c r="BT544" s="400"/>
      <c r="BU544" s="400"/>
      <c r="BV544" s="400"/>
      <c r="BW544" s="400"/>
      <c r="BX544" s="400"/>
      <c r="BY544" s="400"/>
      <c r="BZ544" s="401"/>
      <c r="CA544" s="401"/>
      <c r="CB544" s="401"/>
      <c r="CC544" s="401"/>
      <c r="CD544" s="401"/>
      <c r="CE544" s="401"/>
      <c r="CF544" s="401"/>
      <c r="CG544" s="401"/>
      <c r="CH544" s="401"/>
      <c r="CI544" s="401"/>
      <c r="CJ544" s="401"/>
      <c r="CK544" s="401"/>
      <c r="CL544" s="401"/>
      <c r="CM544" s="401"/>
      <c r="CN544" s="401"/>
      <c r="CO544" s="401"/>
      <c r="CP544" s="401"/>
      <c r="CQ544" s="401"/>
      <c r="CR544" s="401"/>
      <c r="CS544" s="401"/>
      <c r="CT544" s="401"/>
      <c r="CU544" s="401"/>
      <c r="CV544" s="401"/>
      <c r="CW544" s="401"/>
      <c r="CX544" s="401"/>
      <c r="CY544" s="401"/>
      <c r="CZ544" s="401"/>
    </row>
    <row r="545" s="405" customFormat="true" ht="25.15" customHeight="true" x14ac:dyDescent="0.2">
      <c r="C545" s="1090" t="s">
        <v>209</v>
      </c>
      <c r="D545" s="1072"/>
      <c r="E545" s="805">
        <v>7.3324115753308723</v>
      </c>
      <c r="F545" s="806">
        <v>11.109714508077079</v>
      </c>
      <c r="G545" s="807">
        <v>11.109714508077079</v>
      </c>
      <c r="H545" s="1090" t="s">
        <v>390</v>
      </c>
      <c r="I545" s="1072"/>
      <c r="J545" s="787">
        <v>-5.9097586770639164E-2</v>
      </c>
      <c r="K545" s="697"/>
      <c r="L545" s="697"/>
      <c r="M545" s="1071"/>
      <c r="N545" s="1072"/>
      <c r="O545" s="697"/>
      <c r="P545" s="697"/>
      <c r="Q545" s="697"/>
      <c r="AN545" s="398"/>
      <c r="AO545" s="398"/>
      <c r="AP545" s="398"/>
      <c r="AQ545" s="398"/>
      <c r="AR545" s="398"/>
      <c r="AS545" s="398"/>
      <c r="AT545" s="398"/>
      <c r="AU545" s="398"/>
      <c r="AV545" s="398"/>
      <c r="AW545" s="398"/>
      <c r="AX545" s="398"/>
      <c r="AY545" s="398"/>
      <c r="AZ545" s="398"/>
      <c r="BA545" s="400"/>
      <c r="BB545" s="477"/>
      <c r="BC545" s="400"/>
      <c r="BD545" s="400"/>
      <c r="BE545" s="400"/>
      <c r="BF545" s="400"/>
      <c r="BG545" s="400"/>
      <c r="BH545" s="400"/>
      <c r="BI545" s="400"/>
      <c r="BJ545" s="400"/>
      <c r="BK545" s="400"/>
      <c r="BL545" s="400"/>
      <c r="BM545" s="400"/>
      <c r="BN545" s="400"/>
      <c r="BO545" s="400"/>
      <c r="BP545" s="400"/>
      <c r="BQ545" s="400"/>
      <c r="BR545" s="400"/>
      <c r="BS545" s="400"/>
      <c r="BT545" s="400"/>
      <c r="BU545" s="400"/>
      <c r="BV545" s="400"/>
      <c r="BW545" s="400"/>
      <c r="BX545" s="400"/>
      <c r="BY545" s="400"/>
      <c r="BZ545" s="401"/>
      <c r="CA545" s="401"/>
      <c r="CB545" s="401"/>
      <c r="CC545" s="401"/>
      <c r="CD545" s="401"/>
      <c r="CE545" s="401"/>
      <c r="CF545" s="401"/>
      <c r="CG545" s="401"/>
      <c r="CH545" s="401"/>
      <c r="CI545" s="401"/>
      <c r="CJ545" s="401"/>
      <c r="CK545" s="401"/>
      <c r="CL545" s="401"/>
      <c r="CM545" s="401"/>
      <c r="CN545" s="401"/>
      <c r="CO545" s="401"/>
      <c r="CP545" s="401"/>
      <c r="CQ545" s="401"/>
      <c r="CR545" s="401"/>
      <c r="CS545" s="401"/>
      <c r="CT545" s="401"/>
      <c r="CU545" s="401"/>
      <c r="CV545" s="401"/>
      <c r="CW545" s="401"/>
      <c r="CX545" s="401"/>
      <c r="CY545" s="401"/>
      <c r="CZ545" s="401"/>
    </row>
    <row r="546" s="405" customFormat="true" ht="25.15" customHeight="true" x14ac:dyDescent="0.2">
      <c r="C546" s="1071"/>
      <c r="D546" s="1072"/>
      <c r="E546" s="698"/>
      <c r="F546" s="698"/>
      <c r="G546" s="698"/>
      <c r="H546" s="1090" t="s">
        <v>395</v>
      </c>
      <c r="I546" s="1072"/>
      <c r="J546" s="790">
        <v>-4.3673091691107627E-2</v>
      </c>
      <c r="K546" s="697"/>
      <c r="L546" s="697"/>
      <c r="M546" s="1091" t="s">
        <v>243</v>
      </c>
      <c r="N546" s="1072"/>
      <c r="O546" s="1072"/>
      <c r="P546" s="697"/>
      <c r="Q546" s="697"/>
      <c r="AN546" s="398"/>
      <c r="AO546" s="398"/>
      <c r="AP546" s="398"/>
      <c r="AQ546" s="398"/>
      <c r="AR546" s="398"/>
      <c r="AS546" s="398"/>
      <c r="AT546" s="398"/>
      <c r="AU546" s="398"/>
      <c r="AV546" s="398"/>
      <c r="AW546" s="398"/>
      <c r="AX546" s="398"/>
      <c r="AY546" s="398"/>
      <c r="AZ546" s="398"/>
      <c r="BA546" s="400"/>
      <c r="BB546" s="477"/>
      <c r="BC546" s="400"/>
      <c r="BD546" s="400"/>
      <c r="BE546" s="400"/>
      <c r="BF546" s="400"/>
      <c r="BG546" s="400"/>
      <c r="BH546" s="400"/>
      <c r="BI546" s="400"/>
      <c r="BJ546" s="400"/>
      <c r="BK546" s="400"/>
      <c r="BL546" s="400"/>
      <c r="BM546" s="400"/>
      <c r="BN546" s="400"/>
      <c r="BO546" s="400"/>
      <c r="BP546" s="400"/>
      <c r="BQ546" s="400"/>
      <c r="BR546" s="400"/>
      <c r="BS546" s="400"/>
      <c r="BT546" s="400"/>
      <c r="BU546" s="400"/>
      <c r="BV546" s="400"/>
      <c r="BW546" s="400"/>
      <c r="BX546" s="400"/>
      <c r="BY546" s="400"/>
      <c r="BZ546" s="401"/>
      <c r="CA546" s="401"/>
      <c r="CB546" s="401"/>
      <c r="CC546" s="401"/>
      <c r="CD546" s="401"/>
      <c r="CE546" s="401"/>
      <c r="CF546" s="401"/>
      <c r="CG546" s="401"/>
      <c r="CH546" s="401"/>
      <c r="CI546" s="401"/>
      <c r="CJ546" s="401"/>
      <c r="CK546" s="401"/>
      <c r="CL546" s="401"/>
      <c r="CM546" s="401"/>
      <c r="CN546" s="401"/>
      <c r="CO546" s="401"/>
      <c r="CP546" s="401"/>
      <c r="CQ546" s="401"/>
      <c r="CR546" s="401"/>
      <c r="CS546" s="401"/>
      <c r="CT546" s="401"/>
      <c r="CU546" s="401"/>
      <c r="CV546" s="401"/>
      <c r="CW546" s="401"/>
      <c r="CX546" s="401"/>
      <c r="CY546" s="401"/>
      <c r="CZ546" s="401"/>
    </row>
    <row r="547" s="405" customFormat="true" ht="25.15" customHeight="true" x14ac:dyDescent="0.2">
      <c r="C547" s="1071"/>
      <c r="D547" s="1072"/>
      <c r="E547" s="697"/>
      <c r="F547" s="697"/>
      <c r="G547" s="697"/>
      <c r="H547" s="1090" t="s">
        <v>416</v>
      </c>
      <c r="I547" s="1072"/>
      <c r="J547" s="790">
        <v>-1.1647293230698224E-2</v>
      </c>
      <c r="K547" s="697"/>
      <c r="L547" s="697"/>
      <c r="M547" s="1071"/>
      <c r="N547" s="1072"/>
      <c r="O547" s="784" t="s">
        <v>208</v>
      </c>
      <c r="P547" s="697"/>
      <c r="Q547" s="697"/>
      <c r="AN547" s="398"/>
      <c r="AO547" s="398"/>
      <c r="AP547" s="398"/>
      <c r="AQ547" s="398"/>
      <c r="AR547" s="398"/>
      <c r="AS547" s="398"/>
      <c r="AT547" s="398"/>
      <c r="AU547" s="398"/>
      <c r="AV547" s="398"/>
      <c r="AW547" s="398"/>
      <c r="AX547" s="398"/>
      <c r="AY547" s="398"/>
      <c r="AZ547" s="398"/>
      <c r="BA547" s="400"/>
      <c r="BB547" s="477"/>
      <c r="BC547" s="400"/>
      <c r="BD547" s="400"/>
      <c r="BE547" s="400"/>
      <c r="BF547" s="400"/>
      <c r="BG547" s="400"/>
      <c r="BH547" s="400"/>
      <c r="BI547" s="400"/>
      <c r="BJ547" s="400"/>
      <c r="BK547" s="400"/>
      <c r="BL547" s="400"/>
      <c r="BM547" s="400"/>
      <c r="BN547" s="400"/>
      <c r="BO547" s="400"/>
      <c r="BP547" s="400"/>
      <c r="BQ547" s="400"/>
      <c r="BR547" s="400"/>
      <c r="BS547" s="400"/>
      <c r="BT547" s="400"/>
      <c r="BU547" s="400"/>
      <c r="BV547" s="400"/>
      <c r="BW547" s="400"/>
      <c r="BX547" s="400"/>
      <c r="BY547" s="400"/>
      <c r="BZ547" s="401"/>
      <c r="CA547" s="401"/>
      <c r="CB547" s="401"/>
      <c r="CC547" s="401"/>
      <c r="CD547" s="401"/>
      <c r="CE547" s="401"/>
      <c r="CF547" s="401"/>
      <c r="CG547" s="401"/>
      <c r="CH547" s="401"/>
      <c r="CI547" s="401"/>
      <c r="CJ547" s="401"/>
      <c r="CK547" s="401"/>
      <c r="CL547" s="401"/>
      <c r="CM547" s="401"/>
      <c r="CN547" s="401"/>
      <c r="CO547" s="401"/>
      <c r="CP547" s="401"/>
      <c r="CQ547" s="401"/>
      <c r="CR547" s="401"/>
      <c r="CS547" s="401"/>
      <c r="CT547" s="401"/>
      <c r="CU547" s="401"/>
      <c r="CV547" s="401"/>
      <c r="CW547" s="401"/>
      <c r="CX547" s="401"/>
      <c r="CY547" s="401"/>
      <c r="CZ547" s="401"/>
    </row>
    <row r="548" s="405" customFormat="true" ht="25.15" customHeight="true" x14ac:dyDescent="0.2">
      <c r="C548" s="1091" t="s">
        <v>243</v>
      </c>
      <c r="D548" s="1072"/>
      <c r="E548" s="1072"/>
      <c r="F548" s="697"/>
      <c r="G548" s="697"/>
      <c r="H548" s="1090" t="s">
        <v>406</v>
      </c>
      <c r="I548" s="1072"/>
      <c r="J548" s="790">
        <v>-1.9697615172129385E-2</v>
      </c>
      <c r="K548" s="697"/>
      <c r="L548" s="697"/>
      <c r="M548" s="1072"/>
      <c r="N548" s="1072"/>
      <c r="O548" s="808" t="s">
        <v>209</v>
      </c>
      <c r="P548" s="697"/>
      <c r="Q548" s="697"/>
      <c r="AN548" s="398"/>
      <c r="AO548" s="398"/>
      <c r="AP548" s="398"/>
      <c r="AQ548" s="398"/>
      <c r="AR548" s="398"/>
      <c r="AS548" s="398"/>
      <c r="AT548" s="398"/>
      <c r="AU548" s="398"/>
      <c r="AV548" s="398"/>
      <c r="AW548" s="398"/>
      <c r="AX548" s="398"/>
      <c r="AY548" s="398"/>
      <c r="AZ548" s="398"/>
      <c r="BA548" s="400"/>
      <c r="BB548" s="477"/>
      <c r="BC548" s="400"/>
      <c r="BD548" s="400"/>
      <c r="BE548" s="400"/>
      <c r="BF548" s="400"/>
      <c r="BG548" s="400"/>
      <c r="BH548" s="400"/>
      <c r="BI548" s="400"/>
      <c r="BJ548" s="400"/>
      <c r="BK548" s="400"/>
      <c r="BL548" s="400"/>
      <c r="BM548" s="400"/>
      <c r="BN548" s="400"/>
      <c r="BO548" s="400"/>
      <c r="BP548" s="400"/>
      <c r="BQ548" s="400"/>
      <c r="BR548" s="400"/>
      <c r="BS548" s="400"/>
      <c r="BT548" s="400"/>
      <c r="BU548" s="400"/>
      <c r="BV548" s="400"/>
      <c r="BW548" s="400"/>
      <c r="BX548" s="400"/>
      <c r="BY548" s="400"/>
      <c r="BZ548" s="401"/>
      <c r="CA548" s="401"/>
      <c r="CB548" s="401"/>
      <c r="CC548" s="401"/>
      <c r="CD548" s="401"/>
      <c r="CE548" s="401"/>
      <c r="CF548" s="401"/>
      <c r="CG548" s="401"/>
      <c r="CH548" s="401"/>
      <c r="CI548" s="401"/>
      <c r="CJ548" s="401"/>
      <c r="CK548" s="401"/>
      <c r="CL548" s="401"/>
      <c r="CM548" s="401"/>
      <c r="CN548" s="401"/>
      <c r="CO548" s="401"/>
      <c r="CP548" s="401"/>
      <c r="CQ548" s="401"/>
      <c r="CR548" s="401"/>
      <c r="CS548" s="401"/>
      <c r="CT548" s="401"/>
      <c r="CU548" s="401"/>
      <c r="CV548" s="401"/>
      <c r="CW548" s="401"/>
      <c r="CX548" s="401"/>
      <c r="CY548" s="401"/>
      <c r="CZ548" s="401"/>
    </row>
    <row r="549" s="405" customFormat="true" ht="25.15" customHeight="true" x14ac:dyDescent="0.2">
      <c r="C549" s="1071"/>
      <c r="D549" s="1072"/>
      <c r="E549" s="785" t="s">
        <v>208</v>
      </c>
      <c r="F549" s="697"/>
      <c r="G549" s="697"/>
      <c r="H549" s="1090" t="s">
        <v>396</v>
      </c>
      <c r="I549" s="1072"/>
      <c r="J549" s="790">
        <v>-3.2604447840274185E-2</v>
      </c>
      <c r="K549" s="697"/>
      <c r="L549" s="697"/>
      <c r="M549" s="1090" t="s">
        <v>390</v>
      </c>
      <c r="N549" s="1072"/>
      <c r="O549" s="788">
        <v>-3.8793114170889834E-2</v>
      </c>
      <c r="P549" s="697"/>
      <c r="Q549" s="697"/>
      <c r="AN549" s="398"/>
      <c r="AO549" s="398"/>
      <c r="AP549" s="398"/>
      <c r="AQ549" s="398"/>
      <c r="AR549" s="398"/>
      <c r="AS549" s="398"/>
      <c r="AT549" s="398"/>
      <c r="AU549" s="398"/>
      <c r="AV549" s="398"/>
      <c r="AW549" s="398"/>
      <c r="AX549" s="398"/>
      <c r="AY549" s="398"/>
      <c r="AZ549" s="398"/>
      <c r="BA549" s="400"/>
      <c r="BB549" s="477"/>
      <c r="BC549" s="400"/>
      <c r="BD549" s="400"/>
      <c r="BE549" s="400"/>
      <c r="BF549" s="400"/>
      <c r="BG549" s="400"/>
      <c r="BH549" s="400"/>
      <c r="BI549" s="400"/>
      <c r="BJ549" s="400"/>
      <c r="BK549" s="400"/>
      <c r="BL549" s="400"/>
      <c r="BM549" s="400"/>
      <c r="BN549" s="400"/>
      <c r="BO549" s="400"/>
      <c r="BP549" s="400"/>
      <c r="BQ549" s="400"/>
      <c r="BR549" s="400"/>
      <c r="BS549" s="400"/>
      <c r="BT549" s="400"/>
      <c r="BU549" s="400"/>
      <c r="BV549" s="400"/>
      <c r="BW549" s="400"/>
      <c r="BX549" s="400"/>
      <c r="BY549" s="400"/>
      <c r="BZ549" s="401"/>
      <c r="CA549" s="401"/>
      <c r="CB549" s="401"/>
      <c r="CC549" s="401"/>
      <c r="CD549" s="401"/>
      <c r="CE549" s="401"/>
      <c r="CF549" s="401"/>
      <c r="CG549" s="401"/>
      <c r="CH549" s="401"/>
      <c r="CI549" s="401"/>
      <c r="CJ549" s="401"/>
      <c r="CK549" s="401"/>
      <c r="CL549" s="401"/>
      <c r="CM549" s="401"/>
      <c r="CN549" s="401"/>
      <c r="CO549" s="401"/>
      <c r="CP549" s="401"/>
      <c r="CQ549" s="401"/>
      <c r="CR549" s="401"/>
      <c r="CS549" s="401"/>
      <c r="CT549" s="401"/>
      <c r="CU549" s="401"/>
      <c r="CV549" s="401"/>
      <c r="CW549" s="401"/>
      <c r="CX549" s="401"/>
      <c r="CY549" s="401"/>
      <c r="CZ549" s="401"/>
    </row>
    <row r="550" s="405" customFormat="true" ht="25.15" customHeight="true" x14ac:dyDescent="0.2">
      <c r="C550" s="1072"/>
      <c r="D550" s="1072"/>
      <c r="E550" s="809" t="s">
        <v>209</v>
      </c>
      <c r="F550" s="697"/>
      <c r="G550" s="697"/>
      <c r="H550" s="1090" t="s">
        <v>381</v>
      </c>
      <c r="I550" s="1072"/>
      <c r="J550" s="790">
        <v>-8.6431472315391056E-2</v>
      </c>
      <c r="K550" s="697"/>
      <c r="L550" s="697"/>
      <c r="M550" s="1090" t="s">
        <v>395</v>
      </c>
      <c r="N550" s="1072"/>
      <c r="O550" s="791">
        <v>-2.644824205428933E-2</v>
      </c>
      <c r="P550" s="697"/>
      <c r="Q550" s="697"/>
      <c r="AN550" s="398"/>
      <c r="AO550" s="398"/>
      <c r="AP550" s="398"/>
      <c r="AQ550" s="398"/>
      <c r="AR550" s="398"/>
      <c r="AS550" s="398"/>
      <c r="AT550" s="398"/>
      <c r="AU550" s="398"/>
      <c r="AV550" s="398"/>
      <c r="AW550" s="398"/>
      <c r="AX550" s="398"/>
      <c r="AY550" s="398"/>
      <c r="AZ550" s="398"/>
      <c r="BA550" s="400"/>
      <c r="BB550" s="477"/>
      <c r="BC550" s="400"/>
      <c r="BD550" s="400"/>
      <c r="BE550" s="400"/>
      <c r="BF550" s="400"/>
      <c r="BG550" s="400"/>
      <c r="BH550" s="400"/>
      <c r="BI550" s="400"/>
      <c r="BJ550" s="400"/>
      <c r="BK550" s="400"/>
      <c r="BL550" s="400"/>
      <c r="BM550" s="400"/>
      <c r="BN550" s="400"/>
      <c r="BO550" s="400"/>
      <c r="BP550" s="400"/>
      <c r="BQ550" s="400"/>
      <c r="BR550" s="400"/>
      <c r="BS550" s="400"/>
      <c r="BT550" s="400"/>
      <c r="BU550" s="400"/>
      <c r="BV550" s="400"/>
      <c r="BW550" s="400"/>
      <c r="BX550" s="400"/>
      <c r="BY550" s="400"/>
      <c r="BZ550" s="401"/>
      <c r="CA550" s="401"/>
      <c r="CB550" s="401"/>
      <c r="CC550" s="401"/>
      <c r="CD550" s="401"/>
      <c r="CE550" s="401"/>
      <c r="CF550" s="401"/>
      <c r="CG550" s="401"/>
      <c r="CH550" s="401"/>
      <c r="CI550" s="401"/>
      <c r="CJ550" s="401"/>
      <c r="CK550" s="401"/>
      <c r="CL550" s="401"/>
      <c r="CM550" s="401"/>
      <c r="CN550" s="401"/>
      <c r="CO550" s="401"/>
      <c r="CP550" s="401"/>
      <c r="CQ550" s="401"/>
      <c r="CR550" s="401"/>
      <c r="CS550" s="401"/>
      <c r="CT550" s="401"/>
      <c r="CU550" s="401"/>
      <c r="CV550" s="401"/>
      <c r="CW550" s="401"/>
      <c r="CX550" s="401"/>
      <c r="CY550" s="401"/>
      <c r="CZ550" s="401"/>
    </row>
    <row r="551" s="405" customFormat="true" ht="25.15" customHeight="true" x14ac:dyDescent="0.2">
      <c r="C551" s="1090" t="s">
        <v>390</v>
      </c>
      <c r="D551" s="1072"/>
      <c r="E551" s="786">
        <v>-4.5178284972114527E-2</v>
      </c>
      <c r="F551" s="697"/>
      <c r="G551" s="697"/>
      <c r="H551" s="1090" t="s">
        <v>394</v>
      </c>
      <c r="I551" s="1072"/>
      <c r="J551" s="790">
        <v>1.2491694964944997E-2</v>
      </c>
      <c r="K551" s="697"/>
      <c r="L551" s="697"/>
      <c r="M551" s="1090" t="s">
        <v>416</v>
      </c>
      <c r="N551" s="1072"/>
      <c r="O551" s="791">
        <v>-2.2836481315393377E-3</v>
      </c>
      <c r="P551" s="697"/>
      <c r="Q551" s="697"/>
      <c r="AN551" s="398"/>
      <c r="AO551" s="398"/>
      <c r="AP551" s="398"/>
      <c r="AQ551" s="398"/>
      <c r="AR551" s="398"/>
      <c r="AS551" s="398"/>
      <c r="AT551" s="398"/>
      <c r="AU551" s="398"/>
      <c r="AV551" s="398"/>
      <c r="AW551" s="398"/>
      <c r="AX551" s="398"/>
      <c r="AY551" s="398"/>
      <c r="AZ551" s="398"/>
      <c r="BA551" s="400"/>
      <c r="BB551" s="477"/>
      <c r="BC551" s="400"/>
      <c r="BD551" s="400"/>
      <c r="BE551" s="400"/>
      <c r="BF551" s="400"/>
      <c r="BG551" s="400"/>
      <c r="BH551" s="400"/>
      <c r="BI551" s="400"/>
      <c r="BJ551" s="400"/>
      <c r="BK551" s="400"/>
      <c r="BL551" s="400"/>
      <c r="BM551" s="400"/>
      <c r="BN551" s="400"/>
      <c r="BO551" s="400"/>
      <c r="BP551" s="400"/>
      <c r="BQ551" s="400"/>
      <c r="BR551" s="400"/>
      <c r="BS551" s="400"/>
      <c r="BT551" s="400"/>
      <c r="BU551" s="400"/>
      <c r="BV551" s="400"/>
      <c r="BW551" s="400"/>
      <c r="BX551" s="400"/>
      <c r="BY551" s="400"/>
      <c r="BZ551" s="401"/>
      <c r="CA551" s="401"/>
      <c r="CB551" s="401"/>
      <c r="CC551" s="401"/>
      <c r="CD551" s="401"/>
      <c r="CE551" s="401"/>
      <c r="CF551" s="401"/>
      <c r="CG551" s="401"/>
      <c r="CH551" s="401"/>
      <c r="CI551" s="401"/>
      <c r="CJ551" s="401"/>
      <c r="CK551" s="401"/>
      <c r="CL551" s="401"/>
      <c r="CM551" s="401"/>
      <c r="CN551" s="401"/>
      <c r="CO551" s="401"/>
      <c r="CP551" s="401"/>
      <c r="CQ551" s="401"/>
      <c r="CR551" s="401"/>
      <c r="CS551" s="401"/>
      <c r="CT551" s="401"/>
      <c r="CU551" s="401"/>
      <c r="CV551" s="401"/>
      <c r="CW551" s="401"/>
      <c r="CX551" s="401"/>
      <c r="CY551" s="401"/>
      <c r="CZ551" s="401"/>
    </row>
    <row r="552" s="405" customFormat="true" ht="25.15" customHeight="true" x14ac:dyDescent="0.2">
      <c r="C552" s="1090" t="s">
        <v>395</v>
      </c>
      <c r="D552" s="1072"/>
      <c r="E552" s="789">
        <v>-3.1388800815116476E-2</v>
      </c>
      <c r="F552" s="697"/>
      <c r="G552" s="697"/>
      <c r="H552" s="1090" t="s">
        <v>415</v>
      </c>
      <c r="I552" s="1072"/>
      <c r="J552" s="790">
        <v>-1.3134155529259195E-2</v>
      </c>
      <c r="K552" s="697"/>
      <c r="L552" s="697"/>
      <c r="M552" s="1090" t="s">
        <v>406</v>
      </c>
      <c r="N552" s="1072"/>
      <c r="O552" s="791">
        <v>6.6773898338948496E-3</v>
      </c>
      <c r="P552" s="697"/>
      <c r="Q552" s="697"/>
      <c r="AN552" s="398"/>
      <c r="AO552" s="398"/>
      <c r="AP552" s="398"/>
      <c r="AQ552" s="398"/>
      <c r="AR552" s="398"/>
      <c r="AS552" s="398"/>
      <c r="AT552" s="398"/>
      <c r="AU552" s="398"/>
      <c r="AV552" s="398"/>
      <c r="AW552" s="398"/>
      <c r="AX552" s="398"/>
      <c r="AY552" s="398"/>
      <c r="AZ552" s="398"/>
      <c r="BA552" s="400"/>
      <c r="BB552" s="477"/>
      <c r="BC552" s="400"/>
      <c r="BD552" s="400"/>
      <c r="BE552" s="400"/>
      <c r="BF552" s="400"/>
      <c r="BG552" s="400"/>
      <c r="BH552" s="400"/>
      <c r="BI552" s="400"/>
      <c r="BJ552" s="400"/>
      <c r="BK552" s="400"/>
      <c r="BL552" s="400"/>
      <c r="BM552" s="400"/>
      <c r="BN552" s="400"/>
      <c r="BO552" s="400"/>
      <c r="BP552" s="400"/>
      <c r="BQ552" s="400"/>
      <c r="BR552" s="400"/>
      <c r="BS552" s="400"/>
      <c r="BT552" s="400"/>
      <c r="BU552" s="400"/>
      <c r="BV552" s="400"/>
      <c r="BW552" s="400"/>
      <c r="BX552" s="400"/>
      <c r="BY552" s="400"/>
      <c r="BZ552" s="401"/>
      <c r="CA552" s="401"/>
      <c r="CB552" s="401"/>
      <c r="CC552" s="401"/>
      <c r="CD552" s="401"/>
      <c r="CE552" s="401"/>
      <c r="CF552" s="401"/>
      <c r="CG552" s="401"/>
      <c r="CH552" s="401"/>
      <c r="CI552" s="401"/>
      <c r="CJ552" s="401"/>
      <c r="CK552" s="401"/>
      <c r="CL552" s="401"/>
      <c r="CM552" s="401"/>
      <c r="CN552" s="401"/>
      <c r="CO552" s="401"/>
      <c r="CP552" s="401"/>
      <c r="CQ552" s="401"/>
      <c r="CR552" s="401"/>
      <c r="CS552" s="401"/>
      <c r="CT552" s="401"/>
      <c r="CU552" s="401"/>
      <c r="CV552" s="401"/>
      <c r="CW552" s="401"/>
      <c r="CX552" s="401"/>
      <c r="CY552" s="401"/>
      <c r="CZ552" s="401"/>
    </row>
    <row r="553" s="405" customFormat="true" ht="25.15" customHeight="true" x14ac:dyDescent="0.2">
      <c r="C553" s="1090" t="s">
        <v>416</v>
      </c>
      <c r="D553" s="1072"/>
      <c r="E553" s="789">
        <v>-3.287687988138068E-3</v>
      </c>
      <c r="F553" s="697"/>
      <c r="G553" s="697"/>
      <c r="H553" s="1090" t="s">
        <v>392</v>
      </c>
      <c r="I553" s="1072"/>
      <c r="J553" s="790">
        <v>5.0677125385861617E-2</v>
      </c>
      <c r="K553" s="697"/>
      <c r="L553" s="697"/>
      <c r="M553" s="1090" t="s">
        <v>396</v>
      </c>
      <c r="N553" s="1072"/>
      <c r="O553" s="791">
        <v>-1.0634691143255787E-2</v>
      </c>
      <c r="P553" s="697"/>
      <c r="Q553" s="697"/>
      <c r="AN553" s="398"/>
      <c r="AO553" s="398"/>
      <c r="AP553" s="398"/>
      <c r="AQ553" s="398"/>
      <c r="AR553" s="398"/>
      <c r="AS553" s="398"/>
      <c r="AT553" s="398"/>
      <c r="AU553" s="398"/>
      <c r="AV553" s="398"/>
      <c r="AW553" s="398"/>
      <c r="AX553" s="398"/>
      <c r="AY553" s="398"/>
      <c r="AZ553" s="398"/>
      <c r="BA553" s="400"/>
      <c r="BB553" s="477"/>
      <c r="BC553" s="400"/>
      <c r="BD553" s="400"/>
      <c r="BE553" s="400"/>
      <c r="BF553" s="400"/>
      <c r="BG553" s="400"/>
      <c r="BH553" s="400"/>
      <c r="BI553" s="400"/>
      <c r="BJ553" s="400"/>
      <c r="BK553" s="400"/>
      <c r="BL553" s="400"/>
      <c r="BM553" s="400"/>
      <c r="BN553" s="400"/>
      <c r="BO553" s="400"/>
      <c r="BP553" s="400"/>
      <c r="BQ553" s="400"/>
      <c r="BR553" s="400"/>
      <c r="BS553" s="400"/>
      <c r="BT553" s="400"/>
      <c r="BU553" s="400"/>
      <c r="BV553" s="400"/>
      <c r="BW553" s="400"/>
      <c r="BX553" s="400"/>
      <c r="BY553" s="400"/>
      <c r="BZ553" s="401"/>
      <c r="CA553" s="401"/>
      <c r="CB553" s="401"/>
      <c r="CC553" s="401"/>
      <c r="CD553" s="401"/>
      <c r="CE553" s="401"/>
      <c r="CF553" s="401"/>
      <c r="CG553" s="401"/>
      <c r="CH553" s="401"/>
      <c r="CI553" s="401"/>
      <c r="CJ553" s="401"/>
      <c r="CK553" s="401"/>
      <c r="CL553" s="401"/>
      <c r="CM553" s="401"/>
      <c r="CN553" s="401"/>
      <c r="CO553" s="401"/>
      <c r="CP553" s="401"/>
      <c r="CQ553" s="401"/>
      <c r="CR553" s="401"/>
      <c r="CS553" s="401"/>
      <c r="CT553" s="401"/>
      <c r="CU553" s="401"/>
      <c r="CV553" s="401"/>
      <c r="CW553" s="401"/>
      <c r="CX553" s="401"/>
      <c r="CY553" s="401"/>
      <c r="CZ553" s="401"/>
    </row>
    <row r="554" s="405" customFormat="true" ht="25.15" customHeight="true" x14ac:dyDescent="0.2">
      <c r="C554" s="1090" t="s">
        <v>406</v>
      </c>
      <c r="D554" s="1072"/>
      <c r="E554" s="789">
        <v>3.511613716346292E-3</v>
      </c>
      <c r="F554" s="697"/>
      <c r="G554" s="697"/>
      <c r="H554" s="1090" t="s">
        <v>379</v>
      </c>
      <c r="I554" s="1072"/>
      <c r="J554" s="790">
        <v>8.1871373531782116E-2</v>
      </c>
      <c r="K554" s="697"/>
      <c r="L554" s="697"/>
      <c r="M554" s="1090" t="s">
        <v>381</v>
      </c>
      <c r="N554" s="1072"/>
      <c r="O554" s="791">
        <v>-6.878930889394809E-2</v>
      </c>
      <c r="P554" s="697"/>
      <c r="Q554" s="697"/>
      <c r="AN554" s="398"/>
      <c r="AO554" s="398"/>
      <c r="AP554" s="398"/>
      <c r="AQ554" s="398"/>
      <c r="AR554" s="398"/>
      <c r="AS554" s="398"/>
      <c r="AT554" s="398"/>
      <c r="AU554" s="398"/>
      <c r="AV554" s="398"/>
      <c r="AW554" s="398"/>
      <c r="AX554" s="398"/>
      <c r="AY554" s="398"/>
      <c r="AZ554" s="398"/>
      <c r="BA554" s="400"/>
      <c r="BB554" s="477"/>
      <c r="BC554" s="400"/>
      <c r="BD554" s="400"/>
      <c r="BE554" s="400"/>
      <c r="BF554" s="400"/>
      <c r="BG554" s="400"/>
      <c r="BH554" s="400"/>
      <c r="BI554" s="400"/>
      <c r="BJ554" s="400"/>
      <c r="BK554" s="400"/>
      <c r="BL554" s="400"/>
      <c r="BM554" s="400"/>
      <c r="BN554" s="400"/>
      <c r="BO554" s="400"/>
      <c r="BP554" s="400"/>
      <c r="BQ554" s="400"/>
      <c r="BR554" s="400"/>
      <c r="BS554" s="400"/>
      <c r="BT554" s="400"/>
      <c r="BU554" s="400"/>
      <c r="BV554" s="400"/>
      <c r="BW554" s="400"/>
      <c r="BX554" s="400"/>
      <c r="BY554" s="400"/>
      <c r="BZ554" s="401"/>
      <c r="CA554" s="401"/>
      <c r="CB554" s="401"/>
      <c r="CC554" s="401"/>
      <c r="CD554" s="401"/>
      <c r="CE554" s="401"/>
      <c r="CF554" s="401"/>
      <c r="CG554" s="401"/>
      <c r="CH554" s="401"/>
      <c r="CI554" s="401"/>
      <c r="CJ554" s="401"/>
      <c r="CK554" s="401"/>
      <c r="CL554" s="401"/>
      <c r="CM554" s="401"/>
      <c r="CN554" s="401"/>
      <c r="CO554" s="401"/>
      <c r="CP554" s="401"/>
      <c r="CQ554" s="401"/>
      <c r="CR554" s="401"/>
      <c r="CS554" s="401"/>
      <c r="CT554" s="401"/>
      <c r="CU554" s="401"/>
      <c r="CV554" s="401"/>
      <c r="CW554" s="401"/>
      <c r="CX554" s="401"/>
      <c r="CY554" s="401"/>
      <c r="CZ554" s="401"/>
    </row>
    <row r="555" s="405" customFormat="true" ht="25.15" customHeight="true" x14ac:dyDescent="0.2">
      <c r="C555" s="1090" t="s">
        <v>396</v>
      </c>
      <c r="D555" s="1072"/>
      <c r="E555" s="789">
        <v>-1.1203820407971929E-2</v>
      </c>
      <c r="F555" s="697"/>
      <c r="G555" s="697"/>
      <c r="H555" s="1090" t="s">
        <v>412</v>
      </c>
      <c r="I555" s="1072"/>
      <c r="J555" s="790">
        <v>1.5532425661659893E-2</v>
      </c>
      <c r="K555" s="697"/>
      <c r="L555" s="697"/>
      <c r="M555" s="1090" t="s">
        <v>394</v>
      </c>
      <c r="N555" s="1072"/>
      <c r="O555" s="791">
        <v>3.9789820057681294E-2</v>
      </c>
      <c r="P555" s="697"/>
      <c r="Q555" s="697"/>
      <c r="AN555" s="398"/>
      <c r="AO555" s="398"/>
      <c r="AP555" s="398"/>
      <c r="AQ555" s="398"/>
      <c r="AR555" s="398"/>
      <c r="AS555" s="398"/>
      <c r="AT555" s="398"/>
      <c r="AU555" s="398"/>
      <c r="AV555" s="398"/>
      <c r="AW555" s="398"/>
      <c r="AX555" s="398"/>
      <c r="AY555" s="398"/>
      <c r="AZ555" s="398"/>
      <c r="BA555" s="400"/>
      <c r="BB555" s="477"/>
      <c r="BC555" s="400"/>
      <c r="BD555" s="400"/>
      <c r="BE555" s="400"/>
      <c r="BF555" s="400"/>
      <c r="BG555" s="400"/>
      <c r="BH555" s="400"/>
      <c r="BI555" s="400"/>
      <c r="BJ555" s="400"/>
      <c r="BK555" s="400"/>
      <c r="BL555" s="400"/>
      <c r="BM555" s="400"/>
      <c r="BN555" s="400"/>
      <c r="BO555" s="400"/>
      <c r="BP555" s="400"/>
      <c r="BQ555" s="400"/>
      <c r="BR555" s="400"/>
      <c r="BS555" s="400"/>
      <c r="BT555" s="400"/>
      <c r="BU555" s="400"/>
      <c r="BV555" s="400"/>
      <c r="BW555" s="400"/>
      <c r="BX555" s="400"/>
      <c r="BY555" s="400"/>
      <c r="BZ555" s="401"/>
      <c r="CA555" s="401"/>
      <c r="CB555" s="401"/>
      <c r="CC555" s="401"/>
      <c r="CD555" s="401"/>
      <c r="CE555" s="401"/>
      <c r="CF555" s="401"/>
      <c r="CG555" s="401"/>
      <c r="CH555" s="401"/>
      <c r="CI555" s="401"/>
      <c r="CJ555" s="401"/>
      <c r="CK555" s="401"/>
      <c r="CL555" s="401"/>
      <c r="CM555" s="401"/>
      <c r="CN555" s="401"/>
      <c r="CO555" s="401"/>
      <c r="CP555" s="401"/>
      <c r="CQ555" s="401"/>
      <c r="CR555" s="401"/>
      <c r="CS555" s="401"/>
      <c r="CT555" s="401"/>
      <c r="CU555" s="401"/>
      <c r="CV555" s="401"/>
      <c r="CW555" s="401"/>
      <c r="CX555" s="401"/>
      <c r="CY555" s="401"/>
      <c r="CZ555" s="401"/>
    </row>
    <row r="556" s="405" customFormat="true" ht="25.15" customHeight="true" x14ac:dyDescent="0.2">
      <c r="C556" s="1090" t="s">
        <v>381</v>
      </c>
      <c r="D556" s="1072"/>
      <c r="E556" s="789">
        <v>-7.0863807601371273E-2</v>
      </c>
      <c r="F556" s="697"/>
      <c r="G556" s="697"/>
      <c r="H556" s="1090" t="s">
        <v>430</v>
      </c>
      <c r="I556" s="1072"/>
      <c r="J556" s="790">
        <v>2.3466258099827607E-3</v>
      </c>
      <c r="K556" s="697"/>
      <c r="L556" s="697"/>
      <c r="M556" s="1090" t="s">
        <v>415</v>
      </c>
      <c r="N556" s="1072"/>
      <c r="O556" s="791">
        <v>3.993971982373317E-3</v>
      </c>
      <c r="P556" s="697"/>
      <c r="Q556" s="697"/>
      <c r="AN556" s="398"/>
      <c r="AO556" s="398"/>
      <c r="AP556" s="398"/>
      <c r="AQ556" s="398"/>
      <c r="AR556" s="398"/>
      <c r="AS556" s="398"/>
      <c r="AT556" s="398"/>
      <c r="AU556" s="398"/>
      <c r="AV556" s="398"/>
      <c r="AW556" s="398"/>
      <c r="AX556" s="398"/>
      <c r="AY556" s="398"/>
      <c r="AZ556" s="398"/>
      <c r="BA556" s="400"/>
      <c r="BB556" s="477"/>
      <c r="BC556" s="400"/>
      <c r="BD556" s="400"/>
      <c r="BE556" s="400"/>
      <c r="BF556" s="400"/>
      <c r="BG556" s="400"/>
      <c r="BH556" s="400"/>
      <c r="BI556" s="400"/>
      <c r="BJ556" s="400"/>
      <c r="BK556" s="400"/>
      <c r="BL556" s="400"/>
      <c r="BM556" s="400"/>
      <c r="BN556" s="400"/>
      <c r="BO556" s="400"/>
      <c r="BP556" s="400"/>
      <c r="BQ556" s="400"/>
      <c r="BR556" s="400"/>
      <c r="BS556" s="400"/>
      <c r="BT556" s="400"/>
      <c r="BU556" s="400"/>
      <c r="BV556" s="400"/>
      <c r="BW556" s="400"/>
      <c r="BX556" s="400"/>
      <c r="BY556" s="400"/>
      <c r="BZ556" s="401"/>
      <c r="CA556" s="401"/>
      <c r="CB556" s="401"/>
      <c r="CC556" s="401"/>
      <c r="CD556" s="401"/>
      <c r="CE556" s="401"/>
      <c r="CF556" s="401"/>
      <c r="CG556" s="401"/>
      <c r="CH556" s="401"/>
      <c r="CI556" s="401"/>
      <c r="CJ556" s="401"/>
      <c r="CK556" s="401"/>
      <c r="CL556" s="401"/>
      <c r="CM556" s="401"/>
      <c r="CN556" s="401"/>
      <c r="CO556" s="401"/>
      <c r="CP556" s="401"/>
      <c r="CQ556" s="401"/>
      <c r="CR556" s="401"/>
      <c r="CS556" s="401"/>
      <c r="CT556" s="401"/>
      <c r="CU556" s="401"/>
      <c r="CV556" s="401"/>
      <c r="CW556" s="401"/>
      <c r="CX556" s="401"/>
      <c r="CY556" s="401"/>
      <c r="CZ556" s="401"/>
    </row>
    <row r="557" s="405" customFormat="true" ht="25.15" customHeight="true" x14ac:dyDescent="0.2">
      <c r="C557" s="1090" t="s">
        <v>394</v>
      </c>
      <c r="D557" s="1072"/>
      <c r="E557" s="789">
        <v>2.1053258505586741E-2</v>
      </c>
      <c r="F557" s="697"/>
      <c r="G557" s="697"/>
      <c r="H557" s="1090" t="s">
        <v>425</v>
      </c>
      <c r="I557" s="1072"/>
      <c r="J557" s="790">
        <v>-5.392113936864713E-3</v>
      </c>
      <c r="K557" s="697"/>
      <c r="L557" s="697"/>
      <c r="M557" s="1090" t="s">
        <v>392</v>
      </c>
      <c r="N557" s="1072"/>
      <c r="O557" s="791">
        <v>3.37230301083506E-2</v>
      </c>
      <c r="P557" s="697"/>
      <c r="Q557" s="697"/>
      <c r="AN557" s="398"/>
      <c r="AO557" s="398"/>
      <c r="AP557" s="398"/>
      <c r="AQ557" s="398"/>
      <c r="AR557" s="398"/>
      <c r="AS557" s="398"/>
      <c r="AT557" s="398"/>
      <c r="AU557" s="398"/>
      <c r="AV557" s="398"/>
      <c r="AW557" s="398"/>
      <c r="AX557" s="398"/>
      <c r="AY557" s="398"/>
      <c r="AZ557" s="398"/>
      <c r="BA557" s="400"/>
      <c r="BB557" s="477"/>
      <c r="BC557" s="400"/>
      <c r="BD557" s="400"/>
      <c r="BE557" s="400"/>
      <c r="BF557" s="400"/>
      <c r="BG557" s="400"/>
      <c r="BH557" s="400"/>
      <c r="BI557" s="400"/>
      <c r="BJ557" s="400"/>
      <c r="BK557" s="400"/>
      <c r="BL557" s="400"/>
      <c r="BM557" s="400"/>
      <c r="BN557" s="400"/>
      <c r="BO557" s="400"/>
      <c r="BP557" s="400"/>
      <c r="BQ557" s="400"/>
      <c r="BR557" s="400"/>
      <c r="BS557" s="400"/>
      <c r="BT557" s="400"/>
      <c r="BU557" s="400"/>
      <c r="BV557" s="400"/>
      <c r="BW557" s="400"/>
      <c r="BX557" s="400"/>
      <c r="BY557" s="400"/>
      <c r="BZ557" s="401"/>
      <c r="CA557" s="401"/>
      <c r="CB557" s="401"/>
      <c r="CC557" s="401"/>
      <c r="CD557" s="401"/>
      <c r="CE557" s="401"/>
      <c r="CF557" s="401"/>
      <c r="CG557" s="401"/>
      <c r="CH557" s="401"/>
      <c r="CI557" s="401"/>
      <c r="CJ557" s="401"/>
      <c r="CK557" s="401"/>
      <c r="CL557" s="401"/>
      <c r="CM557" s="401"/>
      <c r="CN557" s="401"/>
      <c r="CO557" s="401"/>
      <c r="CP557" s="401"/>
      <c r="CQ557" s="401"/>
      <c r="CR557" s="401"/>
      <c r="CS557" s="401"/>
      <c r="CT557" s="401"/>
      <c r="CU557" s="401"/>
      <c r="CV557" s="401"/>
      <c r="CW557" s="401"/>
      <c r="CX557" s="401"/>
      <c r="CY557" s="401"/>
      <c r="CZ557" s="401"/>
    </row>
    <row r="558" s="405" customFormat="true" ht="25.15" customHeight="true" x14ac:dyDescent="0.2">
      <c r="C558" s="1090" t="s">
        <v>415</v>
      </c>
      <c r="D558" s="1072"/>
      <c r="E558" s="789">
        <v>2.0325173270552476E-3</v>
      </c>
      <c r="F558" s="697"/>
      <c r="G558" s="697"/>
      <c r="H558" s="1090" t="s">
        <v>386</v>
      </c>
      <c r="I558" s="1072"/>
      <c r="J558" s="790">
        <v>-7.0653082616829163E-2</v>
      </c>
      <c r="K558" s="697"/>
      <c r="L558" s="697"/>
      <c r="M558" s="1090" t="s">
        <v>379</v>
      </c>
      <c r="N558" s="1072"/>
      <c r="O558" s="791">
        <v>0.1029181084173576</v>
      </c>
      <c r="P558" s="697"/>
      <c r="Q558" s="697"/>
      <c r="AN558" s="398"/>
      <c r="AO558" s="398"/>
      <c r="AP558" s="398"/>
      <c r="AQ558" s="398"/>
      <c r="AR558" s="398"/>
      <c r="AS558" s="398"/>
      <c r="AT558" s="398"/>
      <c r="AU558" s="398"/>
      <c r="AV558" s="398"/>
      <c r="AW558" s="398"/>
      <c r="AX558" s="398"/>
      <c r="AY558" s="398"/>
      <c r="AZ558" s="398"/>
      <c r="BA558" s="400"/>
      <c r="BB558" s="477"/>
      <c r="BC558" s="400"/>
      <c r="BD558" s="400"/>
      <c r="BE558" s="400"/>
      <c r="BF558" s="400"/>
      <c r="BG558" s="400"/>
      <c r="BH558" s="400"/>
      <c r="BI558" s="400"/>
      <c r="BJ558" s="400"/>
      <c r="BK558" s="400"/>
      <c r="BL558" s="400"/>
      <c r="BM558" s="400"/>
      <c r="BN558" s="400"/>
      <c r="BO558" s="400"/>
      <c r="BP558" s="400"/>
      <c r="BQ558" s="400"/>
      <c r="BR558" s="400"/>
      <c r="BS558" s="400"/>
      <c r="BT558" s="400"/>
      <c r="BU558" s="400"/>
      <c r="BV558" s="400"/>
      <c r="BW558" s="400"/>
      <c r="BX558" s="400"/>
      <c r="BY558" s="400"/>
      <c r="BZ558" s="401"/>
      <c r="CA558" s="401"/>
      <c r="CB558" s="401"/>
      <c r="CC558" s="401"/>
      <c r="CD558" s="401"/>
      <c r="CE558" s="401"/>
      <c r="CF558" s="401"/>
      <c r="CG558" s="401"/>
      <c r="CH558" s="401"/>
      <c r="CI558" s="401"/>
      <c r="CJ558" s="401"/>
      <c r="CK558" s="401"/>
      <c r="CL558" s="401"/>
      <c r="CM558" s="401"/>
      <c r="CN558" s="401"/>
      <c r="CO558" s="401"/>
      <c r="CP558" s="401"/>
      <c r="CQ558" s="401"/>
      <c r="CR558" s="401"/>
      <c r="CS558" s="401"/>
      <c r="CT558" s="401"/>
      <c r="CU558" s="401"/>
      <c r="CV558" s="401"/>
      <c r="CW558" s="401"/>
      <c r="CX558" s="401"/>
      <c r="CY558" s="401"/>
      <c r="CZ558" s="401"/>
    </row>
    <row r="559" s="405" customFormat="true" ht="25.15" customHeight="true" x14ac:dyDescent="0.2">
      <c r="C559" s="1090" t="s">
        <v>392</v>
      </c>
      <c r="D559" s="1072"/>
      <c r="E559" s="789">
        <v>3.6549553408964472E-2</v>
      </c>
      <c r="F559" s="697"/>
      <c r="G559" s="697"/>
      <c r="H559" s="1090" t="s">
        <v>387</v>
      </c>
      <c r="I559" s="1072"/>
      <c r="J559" s="790">
        <v>-6.9913125976811111E-2</v>
      </c>
      <c r="K559" s="697"/>
      <c r="L559" s="697"/>
      <c r="M559" s="1090" t="s">
        <v>412</v>
      </c>
      <c r="N559" s="1072"/>
      <c r="O559" s="791">
        <v>8.4818367696469534E-3</v>
      </c>
      <c r="P559" s="697"/>
      <c r="Q559" s="697"/>
      <c r="AN559" s="398"/>
      <c r="AO559" s="398"/>
      <c r="AP559" s="398"/>
      <c r="AQ559" s="398"/>
      <c r="AR559" s="398"/>
      <c r="AS559" s="398"/>
      <c r="AT559" s="398"/>
      <c r="AU559" s="398"/>
      <c r="AV559" s="398"/>
      <c r="AW559" s="398"/>
      <c r="AX559" s="398"/>
      <c r="AY559" s="398"/>
      <c r="AZ559" s="398"/>
      <c r="BA559" s="400"/>
      <c r="BB559" s="477"/>
      <c r="BC559" s="400"/>
      <c r="BD559" s="400"/>
      <c r="BE559" s="400"/>
      <c r="BF559" s="400"/>
      <c r="BG559" s="400"/>
      <c r="BH559" s="400"/>
      <c r="BI559" s="400"/>
      <c r="BJ559" s="400"/>
      <c r="BK559" s="400"/>
      <c r="BL559" s="400"/>
      <c r="BM559" s="400"/>
      <c r="BN559" s="400"/>
      <c r="BO559" s="400"/>
      <c r="BP559" s="400"/>
      <c r="BQ559" s="400"/>
      <c r="BR559" s="400"/>
      <c r="BS559" s="400"/>
      <c r="BT559" s="400"/>
      <c r="BU559" s="400"/>
      <c r="BV559" s="400"/>
      <c r="BW559" s="400"/>
      <c r="BX559" s="400"/>
      <c r="BY559" s="400"/>
      <c r="BZ559" s="401"/>
      <c r="CA559" s="401"/>
      <c r="CB559" s="401"/>
      <c r="CC559" s="401"/>
      <c r="CD559" s="401"/>
      <c r="CE559" s="401"/>
      <c r="CF559" s="401"/>
      <c r="CG559" s="401"/>
      <c r="CH559" s="401"/>
      <c r="CI559" s="401"/>
      <c r="CJ559" s="401"/>
      <c r="CK559" s="401"/>
      <c r="CL559" s="401"/>
      <c r="CM559" s="401"/>
      <c r="CN559" s="401"/>
      <c r="CO559" s="401"/>
      <c r="CP559" s="401"/>
      <c r="CQ559" s="401"/>
      <c r="CR559" s="401"/>
      <c r="CS559" s="401"/>
      <c r="CT559" s="401"/>
      <c r="CU559" s="401"/>
      <c r="CV559" s="401"/>
      <c r="CW559" s="401"/>
      <c r="CX559" s="401"/>
      <c r="CY559" s="401"/>
      <c r="CZ559" s="401"/>
    </row>
    <row r="560" s="405" customFormat="true" ht="25.15" customHeight="true" x14ac:dyDescent="0.2">
      <c r="C560" s="1090" t="s">
        <v>379</v>
      </c>
      <c r="D560" s="1072"/>
      <c r="E560" s="789">
        <v>9.0217095713798753E-2</v>
      </c>
      <c r="F560" s="697"/>
      <c r="G560" s="697"/>
      <c r="H560" s="1090" t="s">
        <v>404</v>
      </c>
      <c r="I560" s="1072"/>
      <c r="J560" s="790">
        <v>-2.3148933434227071E-2</v>
      </c>
      <c r="K560" s="697"/>
      <c r="L560" s="697"/>
      <c r="M560" s="1090" t="s">
        <v>430</v>
      </c>
      <c r="N560" s="1072"/>
      <c r="O560" s="791">
        <v>-1.3705454666799715E-3</v>
      </c>
      <c r="P560" s="697"/>
      <c r="Q560" s="697"/>
      <c r="AN560" s="398"/>
      <c r="AO560" s="398"/>
      <c r="AP560" s="398"/>
      <c r="AQ560" s="398"/>
      <c r="AR560" s="398"/>
      <c r="AS560" s="398"/>
      <c r="AT560" s="398"/>
      <c r="AU560" s="398"/>
      <c r="AV560" s="398"/>
      <c r="AW560" s="398"/>
      <c r="AX560" s="398"/>
      <c r="AY560" s="398"/>
      <c r="AZ560" s="398"/>
      <c r="BA560" s="400"/>
      <c r="BB560" s="477"/>
      <c r="BC560" s="400"/>
      <c r="BD560" s="400"/>
      <c r="BE560" s="400"/>
      <c r="BF560" s="400"/>
      <c r="BG560" s="400"/>
      <c r="BH560" s="400"/>
      <c r="BI560" s="400"/>
      <c r="BJ560" s="400"/>
      <c r="BK560" s="400"/>
      <c r="BL560" s="400"/>
      <c r="BM560" s="400"/>
      <c r="BN560" s="400"/>
      <c r="BO560" s="400"/>
      <c r="BP560" s="400"/>
      <c r="BQ560" s="400"/>
      <c r="BR560" s="400"/>
      <c r="BS560" s="400"/>
      <c r="BT560" s="400"/>
      <c r="BU560" s="400"/>
      <c r="BV560" s="400"/>
      <c r="BW560" s="400"/>
      <c r="BX560" s="400"/>
      <c r="BY560" s="400"/>
      <c r="BZ560" s="401"/>
      <c r="CA560" s="401"/>
      <c r="CB560" s="401"/>
      <c r="CC560" s="401"/>
      <c r="CD560" s="401"/>
      <c r="CE560" s="401"/>
      <c r="CF560" s="401"/>
      <c r="CG560" s="401"/>
      <c r="CH560" s="401"/>
      <c r="CI560" s="401"/>
      <c r="CJ560" s="401"/>
      <c r="CK560" s="401"/>
      <c r="CL560" s="401"/>
      <c r="CM560" s="401"/>
      <c r="CN560" s="401"/>
      <c r="CO560" s="401"/>
      <c r="CP560" s="401"/>
      <c r="CQ560" s="401"/>
      <c r="CR560" s="401"/>
      <c r="CS560" s="401"/>
      <c r="CT560" s="401"/>
      <c r="CU560" s="401"/>
      <c r="CV560" s="401"/>
      <c r="CW560" s="401"/>
      <c r="CX560" s="401"/>
      <c r="CY560" s="401"/>
      <c r="CZ560" s="401"/>
    </row>
    <row r="561" s="405" customFormat="true" ht="25.15" customHeight="true" x14ac:dyDescent="0.2">
      <c r="C561" s="1090" t="s">
        <v>412</v>
      </c>
      <c r="D561" s="1072"/>
      <c r="E561" s="789">
        <v>1.0926139978298985E-2</v>
      </c>
      <c r="F561" s="697"/>
      <c r="G561" s="697"/>
      <c r="H561" s="1090" t="s">
        <v>422</v>
      </c>
      <c r="I561" s="1072"/>
      <c r="J561" s="790">
        <v>-6.7353182441110002E-3</v>
      </c>
      <c r="K561" s="697"/>
      <c r="L561" s="697"/>
      <c r="M561" s="1090" t="s">
        <v>425</v>
      </c>
      <c r="N561" s="1072"/>
      <c r="O561" s="791">
        <v>-2.7559549189201992E-3</v>
      </c>
      <c r="P561" s="697"/>
      <c r="Q561" s="697"/>
      <c r="AN561" s="398"/>
      <c r="AO561" s="398"/>
      <c r="AP561" s="398"/>
      <c r="AQ561" s="398"/>
      <c r="AR561" s="398"/>
      <c r="AS561" s="398"/>
      <c r="AT561" s="398"/>
      <c r="AU561" s="398"/>
      <c r="AV561" s="398"/>
      <c r="AW561" s="398"/>
      <c r="AX561" s="398"/>
      <c r="AY561" s="398"/>
      <c r="AZ561" s="398"/>
      <c r="BA561" s="400"/>
      <c r="BB561" s="477"/>
      <c r="BC561" s="400"/>
      <c r="BD561" s="400"/>
      <c r="BE561" s="400"/>
      <c r="BF561" s="400"/>
      <c r="BG561" s="400"/>
      <c r="BH561" s="400"/>
      <c r="BI561" s="400"/>
      <c r="BJ561" s="400"/>
      <c r="BK561" s="400"/>
      <c r="BL561" s="400"/>
      <c r="BM561" s="400"/>
      <c r="BN561" s="400"/>
      <c r="BO561" s="400"/>
      <c r="BP561" s="400"/>
      <c r="BQ561" s="400"/>
      <c r="BR561" s="400"/>
      <c r="BS561" s="400"/>
      <c r="BT561" s="400"/>
      <c r="BU561" s="400"/>
      <c r="BV561" s="400"/>
      <c r="BW561" s="400"/>
      <c r="BX561" s="400"/>
      <c r="BY561" s="400"/>
      <c r="BZ561" s="401"/>
      <c r="CA561" s="401"/>
      <c r="CB561" s="401"/>
      <c r="CC561" s="401"/>
      <c r="CD561" s="401"/>
      <c r="CE561" s="401"/>
      <c r="CF561" s="401"/>
      <c r="CG561" s="401"/>
      <c r="CH561" s="401"/>
      <c r="CI561" s="401"/>
      <c r="CJ561" s="401"/>
      <c r="CK561" s="401"/>
      <c r="CL561" s="401"/>
      <c r="CM561" s="401"/>
      <c r="CN561" s="401"/>
      <c r="CO561" s="401"/>
      <c r="CP561" s="401"/>
      <c r="CQ561" s="401"/>
      <c r="CR561" s="401"/>
      <c r="CS561" s="401"/>
      <c r="CT561" s="401"/>
      <c r="CU561" s="401"/>
      <c r="CV561" s="401"/>
      <c r="CW561" s="401"/>
      <c r="CX561" s="401"/>
      <c r="CY561" s="401"/>
      <c r="CZ561" s="401"/>
    </row>
    <row r="562" s="405" customFormat="true" ht="25.15" customHeight="true" x14ac:dyDescent="0.2">
      <c r="C562" s="1090" t="s">
        <v>430</v>
      </c>
      <c r="D562" s="1072"/>
      <c r="E562" s="789">
        <v>7.7848374604451464E-4</v>
      </c>
      <c r="F562" s="697"/>
      <c r="G562" s="697"/>
      <c r="H562" s="1090" t="s">
        <v>429</v>
      </c>
      <c r="I562" s="1072"/>
      <c r="J562" s="790">
        <v>-2.611585567964728E-4</v>
      </c>
      <c r="K562" s="697"/>
      <c r="L562" s="697"/>
      <c r="M562" s="1090" t="s">
        <v>386</v>
      </c>
      <c r="N562" s="1072"/>
      <c r="O562" s="791">
        <v>-3.1130966236721135E-2</v>
      </c>
      <c r="P562" s="697"/>
      <c r="Q562" s="697"/>
      <c r="AN562" s="398"/>
      <c r="AO562" s="398"/>
      <c r="AP562" s="398"/>
      <c r="AQ562" s="398"/>
      <c r="AR562" s="398"/>
      <c r="AS562" s="398"/>
      <c r="AT562" s="398"/>
      <c r="AU562" s="398"/>
      <c r="AV562" s="398"/>
      <c r="AW562" s="398"/>
      <c r="AX562" s="398"/>
      <c r="AY562" s="398"/>
      <c r="AZ562" s="398"/>
      <c r="BA562" s="400"/>
      <c r="BB562" s="477"/>
      <c r="BC562" s="400"/>
      <c r="BD562" s="400"/>
      <c r="BE562" s="400"/>
      <c r="BF562" s="400"/>
      <c r="BG562" s="400"/>
      <c r="BH562" s="400"/>
      <c r="BI562" s="400"/>
      <c r="BJ562" s="400"/>
      <c r="BK562" s="400"/>
      <c r="BL562" s="400"/>
      <c r="BM562" s="400"/>
      <c r="BN562" s="400"/>
      <c r="BO562" s="400"/>
      <c r="BP562" s="400"/>
      <c r="BQ562" s="400"/>
      <c r="BR562" s="400"/>
      <c r="BS562" s="400"/>
      <c r="BT562" s="400"/>
      <c r="BU562" s="400"/>
      <c r="BV562" s="400"/>
      <c r="BW562" s="400"/>
      <c r="BX562" s="400"/>
      <c r="BY562" s="400"/>
      <c r="BZ562" s="401"/>
      <c r="CA562" s="401"/>
      <c r="CB562" s="401"/>
      <c r="CC562" s="401"/>
      <c r="CD562" s="401"/>
      <c r="CE562" s="401"/>
      <c r="CF562" s="401"/>
      <c r="CG562" s="401"/>
      <c r="CH562" s="401"/>
      <c r="CI562" s="401"/>
      <c r="CJ562" s="401"/>
      <c r="CK562" s="401"/>
      <c r="CL562" s="401"/>
      <c r="CM562" s="401"/>
      <c r="CN562" s="401"/>
      <c r="CO562" s="401"/>
      <c r="CP562" s="401"/>
      <c r="CQ562" s="401"/>
      <c r="CR562" s="401"/>
      <c r="CS562" s="401"/>
      <c r="CT562" s="401"/>
      <c r="CU562" s="401"/>
      <c r="CV562" s="401"/>
      <c r="CW562" s="401"/>
      <c r="CX562" s="401"/>
      <c r="CY562" s="401"/>
      <c r="CZ562" s="401"/>
    </row>
    <row r="563" s="405" customFormat="true" ht="25.15" customHeight="true" x14ac:dyDescent="0.2">
      <c r="C563" s="1090" t="s">
        <v>425</v>
      </c>
      <c r="D563" s="1072"/>
      <c r="E563" s="789">
        <v>-3.2507558542929664E-3</v>
      </c>
      <c r="F563" s="697"/>
      <c r="G563" s="697"/>
      <c r="H563" s="1090" t="s">
        <v>427</v>
      </c>
      <c r="I563" s="1072"/>
      <c r="J563" s="790">
        <v>-1.2887823264808535E-3</v>
      </c>
      <c r="K563" s="697"/>
      <c r="L563" s="697"/>
      <c r="M563" s="1090" t="s">
        <v>387</v>
      </c>
      <c r="N563" s="1072"/>
      <c r="O563" s="791">
        <v>-4.2941786439826594E-2</v>
      </c>
      <c r="P563" s="697"/>
      <c r="Q563" s="697"/>
      <c r="AN563" s="398"/>
      <c r="AO563" s="398"/>
      <c r="AP563" s="398"/>
      <c r="AQ563" s="398"/>
      <c r="AR563" s="398"/>
      <c r="AS563" s="398"/>
      <c r="AT563" s="398"/>
      <c r="AU563" s="398"/>
      <c r="AV563" s="398"/>
      <c r="AW563" s="398"/>
      <c r="AX563" s="398"/>
      <c r="AY563" s="398"/>
      <c r="AZ563" s="398"/>
      <c r="BA563" s="400"/>
      <c r="BB563" s="477"/>
      <c r="BC563" s="400"/>
      <c r="BD563" s="400"/>
      <c r="BE563" s="400"/>
      <c r="BF563" s="400"/>
      <c r="BG563" s="400"/>
      <c r="BH563" s="400"/>
      <c r="BI563" s="400"/>
      <c r="BJ563" s="400"/>
      <c r="BK563" s="400"/>
      <c r="BL563" s="400"/>
      <c r="BM563" s="400"/>
      <c r="BN563" s="400"/>
      <c r="BO563" s="400"/>
      <c r="BP563" s="400"/>
      <c r="BQ563" s="400"/>
      <c r="BR563" s="400"/>
      <c r="BS563" s="400"/>
      <c r="BT563" s="400"/>
      <c r="BU563" s="400"/>
      <c r="BV563" s="400"/>
      <c r="BW563" s="400"/>
      <c r="BX563" s="400"/>
      <c r="BY563" s="400"/>
      <c r="BZ563" s="401"/>
      <c r="CA563" s="401"/>
      <c r="CB563" s="401"/>
      <c r="CC563" s="401"/>
      <c r="CD563" s="401"/>
      <c r="CE563" s="401"/>
      <c r="CF563" s="401"/>
      <c r="CG563" s="401"/>
      <c r="CH563" s="401"/>
      <c r="CI563" s="401"/>
      <c r="CJ563" s="401"/>
      <c r="CK563" s="401"/>
      <c r="CL563" s="401"/>
      <c r="CM563" s="401"/>
      <c r="CN563" s="401"/>
      <c r="CO563" s="401"/>
      <c r="CP563" s="401"/>
      <c r="CQ563" s="401"/>
      <c r="CR563" s="401"/>
      <c r="CS563" s="401"/>
      <c r="CT563" s="401"/>
      <c r="CU563" s="401"/>
      <c r="CV563" s="401"/>
      <c r="CW563" s="401"/>
      <c r="CX563" s="401"/>
      <c r="CY563" s="401"/>
      <c r="CZ563" s="401"/>
    </row>
    <row r="564" s="405" customFormat="true" ht="25.15" customHeight="true" x14ac:dyDescent="0.2">
      <c r="C564" s="1090" t="s">
        <v>386</v>
      </c>
      <c r="D564" s="1072"/>
      <c r="E564" s="789">
        <v>-2.9378559931277304E-2</v>
      </c>
      <c r="F564" s="697"/>
      <c r="G564" s="697"/>
      <c r="H564" s="1090" t="s">
        <v>401</v>
      </c>
      <c r="I564" s="1072"/>
      <c r="J564" s="790">
        <v>-7.6241149963447415E-4</v>
      </c>
      <c r="K564" s="697"/>
      <c r="L564" s="697"/>
      <c r="M564" s="1090" t="s">
        <v>404</v>
      </c>
      <c r="N564" s="1072"/>
      <c r="O564" s="791">
        <v>-1.00355604425621E-2</v>
      </c>
      <c r="P564" s="697"/>
      <c r="Q564" s="697"/>
      <c r="AN564" s="398"/>
      <c r="AO564" s="398"/>
      <c r="AP564" s="398"/>
      <c r="AQ564" s="398"/>
      <c r="AR564" s="398"/>
      <c r="AS564" s="398"/>
      <c r="AT564" s="398"/>
      <c r="AU564" s="398"/>
      <c r="AV564" s="398"/>
      <c r="AW564" s="398"/>
      <c r="AX564" s="398"/>
      <c r="AY564" s="398"/>
      <c r="AZ564" s="398"/>
      <c r="BA564" s="400"/>
      <c r="BB564" s="477"/>
      <c r="BC564" s="400"/>
      <c r="BD564" s="400"/>
      <c r="BE564" s="400"/>
      <c r="BF564" s="400"/>
      <c r="BG564" s="400"/>
      <c r="BH564" s="400"/>
      <c r="BI564" s="400"/>
      <c r="BJ564" s="400"/>
      <c r="BK564" s="400"/>
      <c r="BL564" s="400"/>
      <c r="BM564" s="400"/>
      <c r="BN564" s="400"/>
      <c r="BO564" s="400"/>
      <c r="BP564" s="400"/>
      <c r="BQ564" s="400"/>
      <c r="BR564" s="400"/>
      <c r="BS564" s="400"/>
      <c r="BT564" s="400"/>
      <c r="BU564" s="400"/>
      <c r="BV564" s="400"/>
      <c r="BW564" s="400"/>
      <c r="BX564" s="400"/>
      <c r="BY564" s="400"/>
      <c r="BZ564" s="401"/>
      <c r="CA564" s="401"/>
      <c r="CB564" s="401"/>
      <c r="CC564" s="401"/>
      <c r="CD564" s="401"/>
      <c r="CE564" s="401"/>
      <c r="CF564" s="401"/>
      <c r="CG564" s="401"/>
      <c r="CH564" s="401"/>
      <c r="CI564" s="401"/>
      <c r="CJ564" s="401"/>
      <c r="CK564" s="401"/>
      <c r="CL564" s="401"/>
      <c r="CM564" s="401"/>
      <c r="CN564" s="401"/>
      <c r="CO564" s="401"/>
      <c r="CP564" s="401"/>
      <c r="CQ564" s="401"/>
      <c r="CR564" s="401"/>
      <c r="CS564" s="401"/>
      <c r="CT564" s="401"/>
      <c r="CU564" s="401"/>
      <c r="CV564" s="401"/>
      <c r="CW564" s="401"/>
      <c r="CX564" s="401"/>
      <c r="CY564" s="401"/>
      <c r="CZ564" s="401"/>
    </row>
    <row r="565" s="405" customFormat="true" ht="25.15" customHeight="true" x14ac:dyDescent="0.2">
      <c r="C565" s="1090" t="s">
        <v>387</v>
      </c>
      <c r="D565" s="1072"/>
      <c r="E565" s="789">
        <v>-5.1135010987868372E-2</v>
      </c>
      <c r="F565" s="697"/>
      <c r="G565" s="697"/>
      <c r="H565" s="1090" t="s">
        <v>393</v>
      </c>
      <c r="I565" s="1072"/>
      <c r="J565" s="790">
        <v>3.61164199455275E-2</v>
      </c>
      <c r="K565" s="697"/>
      <c r="L565" s="697"/>
      <c r="M565" s="1090" t="s">
        <v>422</v>
      </c>
      <c r="N565" s="1072"/>
      <c r="O565" s="791">
        <v>3.3535708529620536E-3</v>
      </c>
      <c r="P565" s="697"/>
      <c r="Q565" s="697"/>
      <c r="AN565" s="398"/>
      <c r="AO565" s="398"/>
      <c r="AP565" s="398"/>
      <c r="AQ565" s="398"/>
      <c r="AR565" s="398"/>
      <c r="AS565" s="398"/>
      <c r="AT565" s="398"/>
      <c r="AU565" s="398"/>
      <c r="AV565" s="398"/>
      <c r="AW565" s="398"/>
      <c r="AX565" s="398"/>
      <c r="AY565" s="398"/>
      <c r="AZ565" s="398"/>
      <c r="BA565" s="400"/>
      <c r="BB565" s="477"/>
      <c r="BC565" s="400"/>
      <c r="BD565" s="400"/>
      <c r="BE565" s="400"/>
      <c r="BF565" s="400"/>
      <c r="BG565" s="400"/>
      <c r="BH565" s="400"/>
      <c r="BI565" s="400"/>
      <c r="BJ565" s="400"/>
      <c r="BK565" s="400"/>
      <c r="BL565" s="400"/>
      <c r="BM565" s="400"/>
      <c r="BN565" s="400"/>
      <c r="BO565" s="400"/>
      <c r="BP565" s="400"/>
      <c r="BQ565" s="400"/>
      <c r="BR565" s="400"/>
      <c r="BS565" s="400"/>
      <c r="BT565" s="400"/>
      <c r="BU565" s="400"/>
      <c r="BV565" s="400"/>
      <c r="BW565" s="400"/>
      <c r="BX565" s="400"/>
      <c r="BY565" s="400"/>
      <c r="BZ565" s="401"/>
      <c r="CA565" s="401"/>
      <c r="CB565" s="401"/>
      <c r="CC565" s="401"/>
      <c r="CD565" s="401"/>
      <c r="CE565" s="401"/>
      <c r="CF565" s="401"/>
      <c r="CG565" s="401"/>
      <c r="CH565" s="401"/>
      <c r="CI565" s="401"/>
      <c r="CJ565" s="401"/>
      <c r="CK565" s="401"/>
      <c r="CL565" s="401"/>
      <c r="CM565" s="401"/>
      <c r="CN565" s="401"/>
      <c r="CO565" s="401"/>
      <c r="CP565" s="401"/>
      <c r="CQ565" s="401"/>
      <c r="CR565" s="401"/>
      <c r="CS565" s="401"/>
      <c r="CT565" s="401"/>
      <c r="CU565" s="401"/>
      <c r="CV565" s="401"/>
      <c r="CW565" s="401"/>
      <c r="CX565" s="401"/>
      <c r="CY565" s="401"/>
      <c r="CZ565" s="401"/>
    </row>
    <row r="566" s="405" customFormat="true" ht="25.15" customHeight="true" x14ac:dyDescent="0.2">
      <c r="C566" s="1090" t="s">
        <v>404</v>
      </c>
      <c r="D566" s="1072"/>
      <c r="E566" s="789">
        <v>-1.1736185992393398E-2</v>
      </c>
      <c r="F566" s="697"/>
      <c r="G566" s="697"/>
      <c r="H566" s="1090" t="s">
        <v>405</v>
      </c>
      <c r="I566" s="1072"/>
      <c r="J566" s="790">
        <v>1.3481489966634282E-2</v>
      </c>
      <c r="K566" s="697"/>
      <c r="L566" s="697"/>
      <c r="M566" s="1090" t="s">
        <v>429</v>
      </c>
      <c r="N566" s="1072"/>
      <c r="O566" s="791">
        <v>4.2246279246646048E-4</v>
      </c>
      <c r="P566" s="697"/>
      <c r="Q566" s="697"/>
      <c r="AN566" s="398"/>
      <c r="AO566" s="398"/>
      <c r="AP566" s="398"/>
      <c r="AQ566" s="398"/>
      <c r="AR566" s="398"/>
      <c r="AS566" s="398"/>
      <c r="AT566" s="398"/>
      <c r="AU566" s="398"/>
      <c r="AV566" s="398"/>
      <c r="AW566" s="398"/>
      <c r="AX566" s="398"/>
      <c r="AY566" s="398"/>
      <c r="AZ566" s="398"/>
      <c r="BA566" s="400"/>
      <c r="BB566" s="477"/>
      <c r="BC566" s="400"/>
      <c r="BD566" s="400"/>
      <c r="BE566" s="400"/>
      <c r="BF566" s="400"/>
      <c r="BG566" s="400"/>
      <c r="BH566" s="400"/>
      <c r="BI566" s="400"/>
      <c r="BJ566" s="400"/>
      <c r="BK566" s="400"/>
      <c r="BL566" s="400"/>
      <c r="BM566" s="400"/>
      <c r="BN566" s="400"/>
      <c r="BO566" s="400"/>
      <c r="BP566" s="400"/>
      <c r="BQ566" s="400"/>
      <c r="BR566" s="400"/>
      <c r="BS566" s="400"/>
      <c r="BT566" s="400"/>
      <c r="BU566" s="400"/>
      <c r="BV566" s="400"/>
      <c r="BW566" s="400"/>
      <c r="BX566" s="400"/>
      <c r="BY566" s="400"/>
      <c r="BZ566" s="401"/>
      <c r="CA566" s="401"/>
      <c r="CB566" s="401"/>
      <c r="CC566" s="401"/>
      <c r="CD566" s="401"/>
      <c r="CE566" s="401"/>
      <c r="CF566" s="401"/>
      <c r="CG566" s="401"/>
      <c r="CH566" s="401"/>
      <c r="CI566" s="401"/>
      <c r="CJ566" s="401"/>
      <c r="CK566" s="401"/>
      <c r="CL566" s="401"/>
      <c r="CM566" s="401"/>
      <c r="CN566" s="401"/>
      <c r="CO566" s="401"/>
      <c r="CP566" s="401"/>
      <c r="CQ566" s="401"/>
      <c r="CR566" s="401"/>
      <c r="CS566" s="401"/>
      <c r="CT566" s="401"/>
      <c r="CU566" s="401"/>
      <c r="CV566" s="401"/>
      <c r="CW566" s="401"/>
      <c r="CX566" s="401"/>
      <c r="CY566" s="401"/>
      <c r="CZ566" s="401"/>
    </row>
    <row r="567" s="405" customFormat="true" ht="25.15" customHeight="true" x14ac:dyDescent="0.2">
      <c r="C567" s="1090" t="s">
        <v>422</v>
      </c>
      <c r="D567" s="1072"/>
      <c r="E567" s="789">
        <v>-4.8643027720054446E-4</v>
      </c>
      <c r="F567" s="697"/>
      <c r="G567" s="697"/>
      <c r="H567" s="1090" t="s">
        <v>383</v>
      </c>
      <c r="I567" s="1072"/>
      <c r="J567" s="790">
        <v>4.3239742770244019E-2</v>
      </c>
      <c r="K567" s="697"/>
      <c r="L567" s="697"/>
      <c r="M567" s="1090" t="s">
        <v>427</v>
      </c>
      <c r="N567" s="1072"/>
      <c r="O567" s="791">
        <v>2.7603572209996549E-3</v>
      </c>
      <c r="P567" s="697"/>
      <c r="Q567" s="697"/>
      <c r="AN567" s="398"/>
      <c r="AO567" s="398"/>
      <c r="AP567" s="398"/>
      <c r="AQ567" s="398"/>
      <c r="AR567" s="398"/>
      <c r="AS567" s="398"/>
      <c r="AT567" s="398"/>
      <c r="AU567" s="398"/>
      <c r="AV567" s="398"/>
      <c r="AW567" s="398"/>
      <c r="AX567" s="398"/>
      <c r="AY567" s="398"/>
      <c r="AZ567" s="398"/>
      <c r="BA567" s="400"/>
      <c r="BB567" s="477"/>
      <c r="BC567" s="400"/>
      <c r="BD567" s="400"/>
      <c r="BE567" s="400"/>
      <c r="BF567" s="400"/>
      <c r="BG567" s="400"/>
      <c r="BH567" s="400"/>
      <c r="BI567" s="400"/>
      <c r="BJ567" s="400"/>
      <c r="BK567" s="400"/>
      <c r="BL567" s="400"/>
      <c r="BM567" s="400"/>
      <c r="BN567" s="400"/>
      <c r="BO567" s="400"/>
      <c r="BP567" s="400"/>
      <c r="BQ567" s="400"/>
      <c r="BR567" s="400"/>
      <c r="BS567" s="400"/>
      <c r="BT567" s="400"/>
      <c r="BU567" s="400"/>
      <c r="BV567" s="400"/>
      <c r="BW567" s="400"/>
      <c r="BX567" s="400"/>
      <c r="BY567" s="400"/>
      <c r="BZ567" s="401"/>
      <c r="CA567" s="401"/>
      <c r="CB567" s="401"/>
      <c r="CC567" s="401"/>
      <c r="CD567" s="401"/>
      <c r="CE567" s="401"/>
      <c r="CF567" s="401"/>
      <c r="CG567" s="401"/>
      <c r="CH567" s="401"/>
      <c r="CI567" s="401"/>
      <c r="CJ567" s="401"/>
      <c r="CK567" s="401"/>
      <c r="CL567" s="401"/>
      <c r="CM567" s="401"/>
      <c r="CN567" s="401"/>
      <c r="CO567" s="401"/>
      <c r="CP567" s="401"/>
      <c r="CQ567" s="401"/>
      <c r="CR567" s="401"/>
      <c r="CS567" s="401"/>
      <c r="CT567" s="401"/>
      <c r="CU567" s="401"/>
      <c r="CV567" s="401"/>
      <c r="CW567" s="401"/>
      <c r="CX567" s="401"/>
      <c r="CY567" s="401"/>
      <c r="CZ567" s="401"/>
    </row>
    <row r="568" s="405" customFormat="true" ht="25.15" customHeight="true" x14ac:dyDescent="0.2">
      <c r="C568" s="1090" t="s">
        <v>429</v>
      </c>
      <c r="D568" s="1072"/>
      <c r="E568" s="789">
        <v>1.9175909382657748E-3</v>
      </c>
      <c r="F568" s="697"/>
      <c r="G568" s="697"/>
      <c r="H568" s="1090" t="s">
        <v>389</v>
      </c>
      <c r="I568" s="1072"/>
      <c r="J568" s="790">
        <v>5.0049883165882346E-2</v>
      </c>
      <c r="K568" s="697"/>
      <c r="L568" s="697"/>
      <c r="M568" s="1090" t="s">
        <v>401</v>
      </c>
      <c r="N568" s="1072"/>
      <c r="O568" s="791">
        <v>-2.4701056474023986E-2</v>
      </c>
      <c r="P568" s="697"/>
      <c r="Q568" s="697"/>
      <c r="AN568" s="398"/>
      <c r="AO568" s="398"/>
      <c r="AP568" s="398"/>
      <c r="AQ568" s="398"/>
      <c r="AR568" s="398"/>
      <c r="AS568" s="398"/>
      <c r="AT568" s="398"/>
      <c r="AU568" s="398"/>
      <c r="AV568" s="398"/>
      <c r="AW568" s="398"/>
      <c r="AX568" s="398"/>
      <c r="AY568" s="398"/>
      <c r="AZ568" s="398"/>
      <c r="BA568" s="400"/>
      <c r="BB568" s="477"/>
      <c r="BC568" s="400"/>
      <c r="BD568" s="400"/>
      <c r="BE568" s="400"/>
      <c r="BF568" s="400"/>
      <c r="BG568" s="400"/>
      <c r="BH568" s="400"/>
      <c r="BI568" s="400"/>
      <c r="BJ568" s="400"/>
      <c r="BK568" s="400"/>
      <c r="BL568" s="400"/>
      <c r="BM568" s="400"/>
      <c r="BN568" s="400"/>
      <c r="BO568" s="400"/>
      <c r="BP568" s="400"/>
      <c r="BQ568" s="400"/>
      <c r="BR568" s="400"/>
      <c r="BS568" s="400"/>
      <c r="BT568" s="400"/>
      <c r="BU568" s="400"/>
      <c r="BV568" s="400"/>
      <c r="BW568" s="400"/>
      <c r="BX568" s="400"/>
      <c r="BY568" s="400"/>
      <c r="BZ568" s="401"/>
      <c r="CA568" s="401"/>
      <c r="CB568" s="401"/>
      <c r="CC568" s="401"/>
      <c r="CD568" s="401"/>
      <c r="CE568" s="401"/>
      <c r="CF568" s="401"/>
      <c r="CG568" s="401"/>
      <c r="CH568" s="401"/>
      <c r="CI568" s="401"/>
      <c r="CJ568" s="401"/>
      <c r="CK568" s="401"/>
      <c r="CL568" s="401"/>
      <c r="CM568" s="401"/>
      <c r="CN568" s="401"/>
      <c r="CO568" s="401"/>
      <c r="CP568" s="401"/>
      <c r="CQ568" s="401"/>
      <c r="CR568" s="401"/>
      <c r="CS568" s="401"/>
      <c r="CT568" s="401"/>
      <c r="CU568" s="401"/>
      <c r="CV568" s="401"/>
      <c r="CW568" s="401"/>
      <c r="CX568" s="401"/>
      <c r="CY568" s="401"/>
      <c r="CZ568" s="401"/>
    </row>
    <row r="569" s="405" customFormat="true" ht="25.15" customHeight="true" x14ac:dyDescent="0.2">
      <c r="C569" s="1090" t="s">
        <v>427</v>
      </c>
      <c r="D569" s="1072"/>
      <c r="E569" s="789">
        <v>1.228964586379477E-3</v>
      </c>
      <c r="F569" s="697"/>
      <c r="G569" s="697"/>
      <c r="H569" s="1090" t="s">
        <v>408</v>
      </c>
      <c r="I569" s="1072"/>
      <c r="J569" s="790">
        <v>1.8290713080327307E-2</v>
      </c>
      <c r="K569" s="697"/>
      <c r="L569" s="697"/>
      <c r="M569" s="1090" t="s">
        <v>393</v>
      </c>
      <c r="N569" s="1072"/>
      <c r="O569" s="791">
        <v>4.1673274012498485E-2</v>
      </c>
      <c r="P569" s="697"/>
      <c r="Q569" s="697"/>
      <c r="AN569" s="398"/>
      <c r="AO569" s="398"/>
      <c r="AP569" s="398"/>
      <c r="AQ569" s="398"/>
      <c r="AR569" s="398"/>
      <c r="AS569" s="398"/>
      <c r="AT569" s="398"/>
      <c r="AU569" s="398"/>
      <c r="AV569" s="398"/>
      <c r="AW569" s="398"/>
      <c r="AX569" s="398"/>
      <c r="AY569" s="398"/>
      <c r="AZ569" s="398"/>
      <c r="BA569" s="400"/>
      <c r="BB569" s="477"/>
      <c r="BC569" s="400"/>
      <c r="BD569" s="400"/>
      <c r="BE569" s="400"/>
      <c r="BF569" s="400"/>
      <c r="BG569" s="400"/>
      <c r="BH569" s="400"/>
      <c r="BI569" s="400"/>
      <c r="BJ569" s="400"/>
      <c r="BK569" s="400"/>
      <c r="BL569" s="400"/>
      <c r="BM569" s="400"/>
      <c r="BN569" s="400"/>
      <c r="BO569" s="400"/>
      <c r="BP569" s="400"/>
      <c r="BQ569" s="400"/>
      <c r="BR569" s="400"/>
      <c r="BS569" s="400"/>
      <c r="BT569" s="400"/>
      <c r="BU569" s="400"/>
      <c r="BV569" s="400"/>
      <c r="BW569" s="400"/>
      <c r="BX569" s="400"/>
      <c r="BY569" s="400"/>
      <c r="BZ569" s="401"/>
      <c r="CA569" s="401"/>
      <c r="CB569" s="401"/>
      <c r="CC569" s="401"/>
      <c r="CD569" s="401"/>
      <c r="CE569" s="401"/>
      <c r="CF569" s="401"/>
      <c r="CG569" s="401"/>
      <c r="CH569" s="401"/>
      <c r="CI569" s="401"/>
      <c r="CJ569" s="401"/>
      <c r="CK569" s="401"/>
      <c r="CL569" s="401"/>
      <c r="CM569" s="401"/>
      <c r="CN569" s="401"/>
      <c r="CO569" s="401"/>
      <c r="CP569" s="401"/>
      <c r="CQ569" s="401"/>
      <c r="CR569" s="401"/>
      <c r="CS569" s="401"/>
      <c r="CT569" s="401"/>
      <c r="CU569" s="401"/>
      <c r="CV569" s="401"/>
      <c r="CW569" s="401"/>
      <c r="CX569" s="401"/>
      <c r="CY569" s="401"/>
      <c r="CZ569" s="401"/>
    </row>
    <row r="570" s="405" customFormat="true" ht="25.15" customHeight="true" x14ac:dyDescent="0.2">
      <c r="C570" s="1090" t="s">
        <v>401</v>
      </c>
      <c r="D570" s="1072"/>
      <c r="E570" s="789">
        <v>-2.1364290981414871E-2</v>
      </c>
      <c r="F570" s="697"/>
      <c r="G570" s="697"/>
      <c r="H570" s="1090" t="s">
        <v>397</v>
      </c>
      <c r="I570" s="1072"/>
      <c r="J570" s="790">
        <v>9.9418673892298168E-3</v>
      </c>
      <c r="K570" s="697"/>
      <c r="L570" s="697"/>
      <c r="M570" s="1090" t="s">
        <v>405</v>
      </c>
      <c r="N570" s="1072"/>
      <c r="O570" s="791">
        <v>1.9082117863149749E-2</v>
      </c>
      <c r="P570" s="697"/>
      <c r="Q570" s="697"/>
      <c r="AN570" s="398"/>
      <c r="AO570" s="398"/>
      <c r="AP570" s="398"/>
      <c r="AQ570" s="398"/>
      <c r="AR570" s="398"/>
      <c r="AS570" s="398"/>
      <c r="AT570" s="398"/>
      <c r="AU570" s="398"/>
      <c r="AV570" s="398"/>
      <c r="AW570" s="398"/>
      <c r="AX570" s="398"/>
      <c r="AY570" s="398"/>
      <c r="AZ570" s="398"/>
      <c r="BA570" s="400"/>
      <c r="BB570" s="477"/>
      <c r="BC570" s="400"/>
      <c r="BD570" s="400"/>
      <c r="BE570" s="400"/>
      <c r="BF570" s="400"/>
      <c r="BG570" s="400"/>
      <c r="BH570" s="400"/>
      <c r="BI570" s="400"/>
      <c r="BJ570" s="400"/>
      <c r="BK570" s="400"/>
      <c r="BL570" s="400"/>
      <c r="BM570" s="400"/>
      <c r="BN570" s="400"/>
      <c r="BO570" s="400"/>
      <c r="BP570" s="400"/>
      <c r="BQ570" s="400"/>
      <c r="BR570" s="400"/>
      <c r="BS570" s="400"/>
      <c r="BT570" s="400"/>
      <c r="BU570" s="400"/>
      <c r="BV570" s="400"/>
      <c r="BW570" s="400"/>
      <c r="BX570" s="400"/>
      <c r="BY570" s="400"/>
      <c r="BZ570" s="401"/>
      <c r="CA570" s="401"/>
      <c r="CB570" s="401"/>
      <c r="CC570" s="401"/>
      <c r="CD570" s="401"/>
      <c r="CE570" s="401"/>
      <c r="CF570" s="401"/>
      <c r="CG570" s="401"/>
      <c r="CH570" s="401"/>
      <c r="CI570" s="401"/>
      <c r="CJ570" s="401"/>
      <c r="CK570" s="401"/>
      <c r="CL570" s="401"/>
      <c r="CM570" s="401"/>
      <c r="CN570" s="401"/>
      <c r="CO570" s="401"/>
      <c r="CP570" s="401"/>
      <c r="CQ570" s="401"/>
      <c r="CR570" s="401"/>
      <c r="CS570" s="401"/>
      <c r="CT570" s="401"/>
      <c r="CU570" s="401"/>
      <c r="CV570" s="401"/>
      <c r="CW570" s="401"/>
      <c r="CX570" s="401"/>
      <c r="CY570" s="401"/>
      <c r="CZ570" s="401"/>
    </row>
    <row r="571" s="405" customFormat="true" ht="25.15" customHeight="true" x14ac:dyDescent="0.2">
      <c r="C571" s="1090" t="s">
        <v>393</v>
      </c>
      <c r="D571" s="1072"/>
      <c r="E571" s="789">
        <v>3.1059042240606686E-2</v>
      </c>
      <c r="F571" s="697"/>
      <c r="G571" s="697"/>
      <c r="H571" s="1090" t="s">
        <v>414</v>
      </c>
      <c r="I571" s="1072"/>
      <c r="J571" s="790">
        <v>-2.5523081554205563E-3</v>
      </c>
      <c r="K571" s="697"/>
      <c r="L571" s="697"/>
      <c r="M571" s="1090" t="s">
        <v>383</v>
      </c>
      <c r="N571" s="1072"/>
      <c r="O571" s="791">
        <v>7.990664452354633E-2</v>
      </c>
      <c r="P571" s="697"/>
      <c r="Q571" s="697"/>
      <c r="AN571" s="398"/>
      <c r="AO571" s="398"/>
      <c r="AP571" s="398"/>
      <c r="AQ571" s="398"/>
      <c r="AR571" s="398"/>
      <c r="AS571" s="398"/>
      <c r="AT571" s="398"/>
      <c r="AU571" s="398"/>
      <c r="AV571" s="398"/>
      <c r="AW571" s="398"/>
      <c r="AX571" s="398"/>
      <c r="AY571" s="398"/>
      <c r="AZ571" s="398"/>
      <c r="BA571" s="400"/>
      <c r="BB571" s="477"/>
      <c r="BC571" s="400"/>
      <c r="BD571" s="400"/>
      <c r="BE571" s="400"/>
      <c r="BF571" s="400"/>
      <c r="BG571" s="400"/>
      <c r="BH571" s="400"/>
      <c r="BI571" s="400"/>
      <c r="BJ571" s="400"/>
      <c r="BK571" s="400"/>
      <c r="BL571" s="400"/>
      <c r="BM571" s="400"/>
      <c r="BN571" s="400"/>
      <c r="BO571" s="400"/>
      <c r="BP571" s="400"/>
      <c r="BQ571" s="400"/>
      <c r="BR571" s="400"/>
      <c r="BS571" s="400"/>
      <c r="BT571" s="400"/>
      <c r="BU571" s="400"/>
      <c r="BV571" s="400"/>
      <c r="BW571" s="400"/>
      <c r="BX571" s="400"/>
      <c r="BY571" s="400"/>
      <c r="BZ571" s="401"/>
      <c r="CA571" s="401"/>
      <c r="CB571" s="401"/>
      <c r="CC571" s="401"/>
      <c r="CD571" s="401"/>
      <c r="CE571" s="401"/>
      <c r="CF571" s="401"/>
      <c r="CG571" s="401"/>
      <c r="CH571" s="401"/>
      <c r="CI571" s="401"/>
      <c r="CJ571" s="401"/>
      <c r="CK571" s="401"/>
      <c r="CL571" s="401"/>
      <c r="CM571" s="401"/>
      <c r="CN571" s="401"/>
      <c r="CO571" s="401"/>
      <c r="CP571" s="401"/>
      <c r="CQ571" s="401"/>
      <c r="CR571" s="401"/>
      <c r="CS571" s="401"/>
      <c r="CT571" s="401"/>
      <c r="CU571" s="401"/>
      <c r="CV571" s="401"/>
      <c r="CW571" s="401"/>
      <c r="CX571" s="401"/>
      <c r="CY571" s="401"/>
      <c r="CZ571" s="401"/>
    </row>
    <row r="572" s="405" customFormat="true" ht="25.15" customHeight="true" x14ac:dyDescent="0.2">
      <c r="C572" s="1090" t="s">
        <v>405</v>
      </c>
      <c r="D572" s="1072"/>
      <c r="E572" s="789">
        <v>1.4614784627658226E-2</v>
      </c>
      <c r="F572" s="697"/>
      <c r="G572" s="697"/>
      <c r="H572" s="1090" t="s">
        <v>426</v>
      </c>
      <c r="I572" s="1072"/>
      <c r="J572" s="790">
        <v>2.466478226269653E-3</v>
      </c>
      <c r="K572" s="697"/>
      <c r="L572" s="697"/>
      <c r="M572" s="1090" t="s">
        <v>389</v>
      </c>
      <c r="N572" s="1072"/>
      <c r="O572" s="791">
        <v>5.0318260350347449E-2</v>
      </c>
      <c r="P572" s="697"/>
      <c r="Q572" s="697"/>
      <c r="AN572" s="398"/>
      <c r="AO572" s="398"/>
      <c r="AP572" s="398"/>
      <c r="AQ572" s="398"/>
      <c r="AR572" s="398"/>
      <c r="AS572" s="398"/>
      <c r="AT572" s="398"/>
      <c r="AU572" s="398"/>
      <c r="AV572" s="398"/>
      <c r="AW572" s="398"/>
      <c r="AX572" s="398"/>
      <c r="AY572" s="398"/>
      <c r="AZ572" s="398"/>
      <c r="BA572" s="400"/>
      <c r="BB572" s="477"/>
      <c r="BC572" s="400"/>
      <c r="BD572" s="400"/>
      <c r="BE572" s="400"/>
      <c r="BF572" s="400"/>
      <c r="BG572" s="400"/>
      <c r="BH572" s="400"/>
      <c r="BI572" s="400"/>
      <c r="BJ572" s="400"/>
      <c r="BK572" s="400"/>
      <c r="BL572" s="400"/>
      <c r="BM572" s="400"/>
      <c r="BN572" s="400"/>
      <c r="BO572" s="400"/>
      <c r="BP572" s="400"/>
      <c r="BQ572" s="400"/>
      <c r="BR572" s="400"/>
      <c r="BS572" s="400"/>
      <c r="BT572" s="400"/>
      <c r="BU572" s="400"/>
      <c r="BV572" s="400"/>
      <c r="BW572" s="400"/>
      <c r="BX572" s="400"/>
      <c r="BY572" s="400"/>
      <c r="BZ572" s="401"/>
      <c r="CA572" s="401"/>
      <c r="CB572" s="401"/>
      <c r="CC572" s="401"/>
      <c r="CD572" s="401"/>
      <c r="CE572" s="401"/>
      <c r="CF572" s="401"/>
      <c r="CG572" s="401"/>
      <c r="CH572" s="401"/>
      <c r="CI572" s="401"/>
      <c r="CJ572" s="401"/>
      <c r="CK572" s="401"/>
      <c r="CL572" s="401"/>
      <c r="CM572" s="401"/>
      <c r="CN572" s="401"/>
      <c r="CO572" s="401"/>
      <c r="CP572" s="401"/>
      <c r="CQ572" s="401"/>
      <c r="CR572" s="401"/>
      <c r="CS572" s="401"/>
      <c r="CT572" s="401"/>
      <c r="CU572" s="401"/>
      <c r="CV572" s="401"/>
      <c r="CW572" s="401"/>
      <c r="CX572" s="401"/>
      <c r="CY572" s="401"/>
      <c r="CZ572" s="401"/>
    </row>
    <row r="573" s="405" customFormat="true" ht="25.15" customHeight="true" x14ac:dyDescent="0.2">
      <c r="C573" s="1090" t="s">
        <v>383</v>
      </c>
      <c r="D573" s="1072"/>
      <c r="E573" s="789">
        <v>5.6035178954961615E-2</v>
      </c>
      <c r="F573" s="697"/>
      <c r="G573" s="697"/>
      <c r="H573" s="1090" t="s">
        <v>421</v>
      </c>
      <c r="I573" s="1072"/>
      <c r="J573" s="790">
        <v>-6.2244214518905796E-3</v>
      </c>
      <c r="K573" s="697"/>
      <c r="L573" s="697"/>
      <c r="M573" s="1090" t="s">
        <v>408</v>
      </c>
      <c r="N573" s="1072"/>
      <c r="O573" s="791">
        <v>-8.3533065250691561E-3</v>
      </c>
      <c r="P573" s="697"/>
      <c r="Q573" s="697"/>
      <c r="AN573" s="398"/>
      <c r="AO573" s="398"/>
      <c r="AP573" s="398"/>
      <c r="AQ573" s="398"/>
      <c r="AR573" s="398"/>
      <c r="AS573" s="398"/>
      <c r="AT573" s="398"/>
      <c r="AU573" s="398"/>
      <c r="AV573" s="398"/>
      <c r="AW573" s="398"/>
      <c r="AX573" s="398"/>
      <c r="AY573" s="398"/>
      <c r="AZ573" s="398"/>
      <c r="BA573" s="400"/>
      <c r="BB573" s="477"/>
      <c r="BC573" s="400"/>
      <c r="BD573" s="400"/>
      <c r="BE573" s="400"/>
      <c r="BF573" s="400"/>
      <c r="BG573" s="400"/>
      <c r="BH573" s="400"/>
      <c r="BI573" s="400"/>
      <c r="BJ573" s="400"/>
      <c r="BK573" s="400"/>
      <c r="BL573" s="400"/>
      <c r="BM573" s="400"/>
      <c r="BN573" s="400"/>
      <c r="BO573" s="400"/>
      <c r="BP573" s="400"/>
      <c r="BQ573" s="400"/>
      <c r="BR573" s="400"/>
      <c r="BS573" s="400"/>
      <c r="BT573" s="400"/>
      <c r="BU573" s="400"/>
      <c r="BV573" s="400"/>
      <c r="BW573" s="400"/>
      <c r="BX573" s="400"/>
      <c r="BY573" s="400"/>
      <c r="BZ573" s="401"/>
      <c r="CA573" s="401"/>
      <c r="CB573" s="401"/>
      <c r="CC573" s="401"/>
      <c r="CD573" s="401"/>
      <c r="CE573" s="401"/>
      <c r="CF573" s="401"/>
      <c r="CG573" s="401"/>
      <c r="CH573" s="401"/>
      <c r="CI573" s="401"/>
      <c r="CJ573" s="401"/>
      <c r="CK573" s="401"/>
      <c r="CL573" s="401"/>
      <c r="CM573" s="401"/>
      <c r="CN573" s="401"/>
      <c r="CO573" s="401"/>
      <c r="CP573" s="401"/>
      <c r="CQ573" s="401"/>
      <c r="CR573" s="401"/>
      <c r="CS573" s="401"/>
      <c r="CT573" s="401"/>
      <c r="CU573" s="401"/>
      <c r="CV573" s="401"/>
      <c r="CW573" s="401"/>
      <c r="CX573" s="401"/>
      <c r="CY573" s="401"/>
      <c r="CZ573" s="401"/>
    </row>
    <row r="574" s="405" customFormat="true" ht="25.15" customHeight="true" x14ac:dyDescent="0.2">
      <c r="C574" s="1090" t="s">
        <v>389</v>
      </c>
      <c r="D574" s="1072"/>
      <c r="E574" s="789">
        <v>4.1642868220844856E-2</v>
      </c>
      <c r="F574" s="697"/>
      <c r="G574" s="697"/>
      <c r="H574" s="1090" t="s">
        <v>385</v>
      </c>
      <c r="I574" s="1072"/>
      <c r="J574" s="790">
        <v>-7.7394888194008277E-2</v>
      </c>
      <c r="K574" s="697"/>
      <c r="L574" s="697"/>
      <c r="M574" s="1090" t="s">
        <v>397</v>
      </c>
      <c r="N574" s="1072"/>
      <c r="O574" s="791">
        <v>9.055110341886238E-3</v>
      </c>
      <c r="P574" s="697"/>
      <c r="Q574" s="697"/>
      <c r="AN574" s="398"/>
      <c r="AO574" s="398"/>
      <c r="AP574" s="398"/>
      <c r="AQ574" s="398"/>
      <c r="AR574" s="398"/>
      <c r="AS574" s="398"/>
      <c r="AT574" s="398"/>
      <c r="AU574" s="398"/>
      <c r="AV574" s="398"/>
      <c r="AW574" s="398"/>
      <c r="AX574" s="398"/>
      <c r="AY574" s="398"/>
      <c r="AZ574" s="398"/>
      <c r="BA574" s="400"/>
      <c r="BB574" s="477"/>
      <c r="BC574" s="400"/>
      <c r="BD574" s="400"/>
      <c r="BE574" s="400"/>
      <c r="BF574" s="400"/>
      <c r="BG574" s="400"/>
      <c r="BH574" s="400"/>
      <c r="BI574" s="400"/>
      <c r="BJ574" s="400"/>
      <c r="BK574" s="400"/>
      <c r="BL574" s="400"/>
      <c r="BM574" s="400"/>
      <c r="BN574" s="400"/>
      <c r="BO574" s="400"/>
      <c r="BP574" s="400"/>
      <c r="BQ574" s="400"/>
      <c r="BR574" s="400"/>
      <c r="BS574" s="400"/>
      <c r="BT574" s="400"/>
      <c r="BU574" s="400"/>
      <c r="BV574" s="400"/>
      <c r="BW574" s="400"/>
      <c r="BX574" s="400"/>
      <c r="BY574" s="400"/>
      <c r="BZ574" s="401"/>
      <c r="CA574" s="401"/>
      <c r="CB574" s="401"/>
      <c r="CC574" s="401"/>
      <c r="CD574" s="401"/>
      <c r="CE574" s="401"/>
      <c r="CF574" s="401"/>
      <c r="CG574" s="401"/>
      <c r="CH574" s="401"/>
      <c r="CI574" s="401"/>
      <c r="CJ574" s="401"/>
      <c r="CK574" s="401"/>
      <c r="CL574" s="401"/>
      <c r="CM574" s="401"/>
      <c r="CN574" s="401"/>
      <c r="CO574" s="401"/>
      <c r="CP574" s="401"/>
      <c r="CQ574" s="401"/>
      <c r="CR574" s="401"/>
      <c r="CS574" s="401"/>
      <c r="CT574" s="401"/>
      <c r="CU574" s="401"/>
      <c r="CV574" s="401"/>
      <c r="CW574" s="401"/>
      <c r="CX574" s="401"/>
      <c r="CY574" s="401"/>
      <c r="CZ574" s="401"/>
    </row>
    <row r="575" s="405" customFormat="true" ht="25.15" customHeight="true" x14ac:dyDescent="0.2">
      <c r="C575" s="1090" t="s">
        <v>408</v>
      </c>
      <c r="D575" s="1072"/>
      <c r="E575" s="789">
        <v>1.4942934760762995E-3</v>
      </c>
      <c r="F575" s="697"/>
      <c r="G575" s="697"/>
      <c r="H575" s="1090" t="s">
        <v>384</v>
      </c>
      <c r="I575" s="1072"/>
      <c r="J575" s="790">
        <v>-6.9607537973229688E-2</v>
      </c>
      <c r="K575" s="697"/>
      <c r="L575" s="697"/>
      <c r="M575" s="1090" t="s">
        <v>414</v>
      </c>
      <c r="N575" s="1072"/>
      <c r="O575" s="791">
        <v>4.4805296436407098E-3</v>
      </c>
      <c r="P575" s="697"/>
      <c r="Q575" s="697"/>
      <c r="AN575" s="398"/>
      <c r="AO575" s="398"/>
      <c r="AP575" s="398"/>
      <c r="AQ575" s="398"/>
      <c r="AR575" s="398"/>
      <c r="AS575" s="398"/>
      <c r="AT575" s="398"/>
      <c r="AU575" s="398"/>
      <c r="AV575" s="398"/>
      <c r="AW575" s="398"/>
      <c r="AX575" s="398"/>
      <c r="AY575" s="398"/>
      <c r="AZ575" s="398"/>
      <c r="BA575" s="400"/>
      <c r="BB575" s="477"/>
      <c r="BC575" s="400"/>
      <c r="BD575" s="400"/>
      <c r="BE575" s="400"/>
      <c r="BF575" s="400"/>
      <c r="BG575" s="400"/>
      <c r="BH575" s="400"/>
      <c r="BI575" s="400"/>
      <c r="BJ575" s="400"/>
      <c r="BK575" s="400"/>
      <c r="BL575" s="400"/>
      <c r="BM575" s="400"/>
      <c r="BN575" s="400"/>
      <c r="BO575" s="400"/>
      <c r="BP575" s="400"/>
      <c r="BQ575" s="400"/>
      <c r="BR575" s="400"/>
      <c r="BS575" s="400"/>
      <c r="BT575" s="400"/>
      <c r="BU575" s="400"/>
      <c r="BV575" s="400"/>
      <c r="BW575" s="400"/>
      <c r="BX575" s="400"/>
      <c r="BY575" s="400"/>
      <c r="BZ575" s="401"/>
      <c r="CA575" s="401"/>
      <c r="CB575" s="401"/>
      <c r="CC575" s="401"/>
      <c r="CD575" s="401"/>
      <c r="CE575" s="401"/>
      <c r="CF575" s="401"/>
      <c r="CG575" s="401"/>
      <c r="CH575" s="401"/>
      <c r="CI575" s="401"/>
      <c r="CJ575" s="401"/>
      <c r="CK575" s="401"/>
      <c r="CL575" s="401"/>
      <c r="CM575" s="401"/>
      <c r="CN575" s="401"/>
      <c r="CO575" s="401"/>
      <c r="CP575" s="401"/>
      <c r="CQ575" s="401"/>
      <c r="CR575" s="401"/>
      <c r="CS575" s="401"/>
      <c r="CT575" s="401"/>
      <c r="CU575" s="401"/>
      <c r="CV575" s="401"/>
      <c r="CW575" s="401"/>
      <c r="CX575" s="401"/>
      <c r="CY575" s="401"/>
      <c r="CZ575" s="401"/>
    </row>
    <row r="576" s="405" customFormat="true" ht="25.15" customHeight="true" x14ac:dyDescent="0.2">
      <c r="C576" s="1090" t="s">
        <v>397</v>
      </c>
      <c r="D576" s="1072"/>
      <c r="E576" s="789">
        <v>2.7626266153498238E-2</v>
      </c>
      <c r="F576" s="697"/>
      <c r="G576" s="697"/>
      <c r="H576" s="1090" t="s">
        <v>400</v>
      </c>
      <c r="I576" s="1072"/>
      <c r="J576" s="790">
        <v>-2.7872382914010601E-2</v>
      </c>
      <c r="K576" s="697"/>
      <c r="L576" s="697"/>
      <c r="M576" s="1090" t="s">
        <v>421</v>
      </c>
      <c r="N576" s="1072"/>
      <c r="O576" s="791">
        <v>-2.5040304435513905E-3</v>
      </c>
      <c r="P576" s="697"/>
      <c r="Q576" s="697"/>
      <c r="AN576" s="398"/>
      <c r="AO576" s="398"/>
      <c r="AP576" s="398"/>
      <c r="AQ576" s="398"/>
      <c r="AR576" s="398"/>
      <c r="AS576" s="398"/>
      <c r="AT576" s="398"/>
      <c r="AU576" s="398"/>
      <c r="AV576" s="398"/>
      <c r="AW576" s="398"/>
      <c r="AX576" s="398"/>
      <c r="AY576" s="398"/>
      <c r="AZ576" s="398"/>
      <c r="BA576" s="400"/>
      <c r="BB576" s="477"/>
      <c r="BC576" s="400"/>
      <c r="BD576" s="400"/>
      <c r="BE576" s="400"/>
      <c r="BF576" s="400"/>
      <c r="BG576" s="400"/>
      <c r="BH576" s="400"/>
      <c r="BI576" s="400"/>
      <c r="BJ576" s="400"/>
      <c r="BK576" s="400"/>
      <c r="BL576" s="400"/>
      <c r="BM576" s="400"/>
      <c r="BN576" s="400"/>
      <c r="BO576" s="400"/>
      <c r="BP576" s="400"/>
      <c r="BQ576" s="400"/>
      <c r="BR576" s="400"/>
      <c r="BS576" s="400"/>
      <c r="BT576" s="400"/>
      <c r="BU576" s="400"/>
      <c r="BV576" s="400"/>
      <c r="BW576" s="400"/>
      <c r="BX576" s="400"/>
      <c r="BY576" s="400"/>
      <c r="BZ576" s="401"/>
      <c r="CA576" s="401"/>
      <c r="CB576" s="401"/>
      <c r="CC576" s="401"/>
      <c r="CD576" s="401"/>
      <c r="CE576" s="401"/>
      <c r="CF576" s="401"/>
      <c r="CG576" s="401"/>
      <c r="CH576" s="401"/>
      <c r="CI576" s="401"/>
      <c r="CJ576" s="401"/>
      <c r="CK576" s="401"/>
      <c r="CL576" s="401"/>
      <c r="CM576" s="401"/>
      <c r="CN576" s="401"/>
      <c r="CO576" s="401"/>
      <c r="CP576" s="401"/>
      <c r="CQ576" s="401"/>
      <c r="CR576" s="401"/>
      <c r="CS576" s="401"/>
      <c r="CT576" s="401"/>
      <c r="CU576" s="401"/>
      <c r="CV576" s="401"/>
      <c r="CW576" s="401"/>
      <c r="CX576" s="401"/>
      <c r="CY576" s="401"/>
      <c r="CZ576" s="401"/>
    </row>
    <row r="577" s="405" customFormat="true" ht="25.15" customHeight="true" x14ac:dyDescent="0.2">
      <c r="C577" s="1090" t="s">
        <v>414</v>
      </c>
      <c r="D577" s="1072"/>
      <c r="E577" s="789">
        <v>1.1465094313973401E-2</v>
      </c>
      <c r="F577" s="697"/>
      <c r="G577" s="697"/>
      <c r="H577" s="1090" t="s">
        <v>409</v>
      </c>
      <c r="I577" s="1072"/>
      <c r="J577" s="790">
        <v>7.4393654856638623E-3</v>
      </c>
      <c r="K577" s="697"/>
      <c r="L577" s="697"/>
      <c r="M577" s="1090" t="s">
        <v>385</v>
      </c>
      <c r="N577" s="1072"/>
      <c r="O577" s="791">
        <v>-2.8965440167233195E-2</v>
      </c>
      <c r="P577" s="697"/>
      <c r="Q577" s="697"/>
      <c r="AN577" s="398"/>
      <c r="AO577" s="398"/>
      <c r="AP577" s="398"/>
      <c r="AQ577" s="398"/>
      <c r="AR577" s="398"/>
      <c r="AS577" s="398"/>
      <c r="AT577" s="398"/>
      <c r="AU577" s="398"/>
      <c r="AV577" s="398"/>
      <c r="AW577" s="398"/>
      <c r="AX577" s="398"/>
      <c r="AY577" s="398"/>
      <c r="AZ577" s="398"/>
      <c r="BA577" s="400"/>
      <c r="BB577" s="477"/>
      <c r="BC577" s="400"/>
      <c r="BD577" s="400"/>
      <c r="BE577" s="400"/>
      <c r="BF577" s="400"/>
      <c r="BG577" s="400"/>
      <c r="BH577" s="400"/>
      <c r="BI577" s="400"/>
      <c r="BJ577" s="400"/>
      <c r="BK577" s="400"/>
      <c r="BL577" s="400"/>
      <c r="BM577" s="400"/>
      <c r="BN577" s="400"/>
      <c r="BO577" s="400"/>
      <c r="BP577" s="400"/>
      <c r="BQ577" s="400"/>
      <c r="BR577" s="400"/>
      <c r="BS577" s="400"/>
      <c r="BT577" s="400"/>
      <c r="BU577" s="400"/>
      <c r="BV577" s="400"/>
      <c r="BW577" s="400"/>
      <c r="BX577" s="400"/>
      <c r="BY577" s="400"/>
      <c r="BZ577" s="401"/>
      <c r="CA577" s="401"/>
      <c r="CB577" s="401"/>
      <c r="CC577" s="401"/>
      <c r="CD577" s="401"/>
      <c r="CE577" s="401"/>
      <c r="CF577" s="401"/>
      <c r="CG577" s="401"/>
      <c r="CH577" s="401"/>
      <c r="CI577" s="401"/>
      <c r="CJ577" s="401"/>
      <c r="CK577" s="401"/>
      <c r="CL577" s="401"/>
      <c r="CM577" s="401"/>
      <c r="CN577" s="401"/>
      <c r="CO577" s="401"/>
      <c r="CP577" s="401"/>
      <c r="CQ577" s="401"/>
      <c r="CR577" s="401"/>
      <c r="CS577" s="401"/>
      <c r="CT577" s="401"/>
      <c r="CU577" s="401"/>
      <c r="CV577" s="401"/>
      <c r="CW577" s="401"/>
      <c r="CX577" s="401"/>
      <c r="CY577" s="401"/>
      <c r="CZ577" s="401"/>
    </row>
    <row r="578" s="405" customFormat="true" ht="25.15" customHeight="true" x14ac:dyDescent="0.2">
      <c r="C578" s="1090" t="s">
        <v>426</v>
      </c>
      <c r="D578" s="1072"/>
      <c r="E578" s="789">
        <v>3.1843899196248573E-3</v>
      </c>
      <c r="F578" s="697"/>
      <c r="G578" s="697"/>
      <c r="H578" s="1090" t="s">
        <v>380</v>
      </c>
      <c r="I578" s="1072"/>
      <c r="J578" s="790">
        <v>7.9034344897861736E-2</v>
      </c>
      <c r="K578" s="697"/>
      <c r="L578" s="697"/>
      <c r="M578" s="1090" t="s">
        <v>384</v>
      </c>
      <c r="N578" s="1072"/>
      <c r="O578" s="791">
        <v>-6.3455600176955715E-2</v>
      </c>
      <c r="P578" s="697"/>
      <c r="Q578" s="697"/>
      <c r="AN578" s="398"/>
      <c r="AO578" s="398"/>
      <c r="AP578" s="398"/>
      <c r="AQ578" s="398"/>
      <c r="AR578" s="398"/>
      <c r="AS578" s="398"/>
      <c r="AT578" s="398"/>
      <c r="AU578" s="398"/>
      <c r="AV578" s="398"/>
      <c r="AW578" s="398"/>
      <c r="AX578" s="398"/>
      <c r="AY578" s="398"/>
      <c r="AZ578" s="398"/>
      <c r="BA578" s="400"/>
      <c r="BB578" s="477"/>
      <c r="BC578" s="400"/>
      <c r="BD578" s="400"/>
      <c r="BE578" s="400"/>
      <c r="BF578" s="400"/>
      <c r="BG578" s="400"/>
      <c r="BH578" s="400"/>
      <c r="BI578" s="400"/>
      <c r="BJ578" s="400"/>
      <c r="BK578" s="400"/>
      <c r="BL578" s="400"/>
      <c r="BM578" s="400"/>
      <c r="BN578" s="400"/>
      <c r="BO578" s="400"/>
      <c r="BP578" s="400"/>
      <c r="BQ578" s="400"/>
      <c r="BR578" s="400"/>
      <c r="BS578" s="400"/>
      <c r="BT578" s="400"/>
      <c r="BU578" s="400"/>
      <c r="BV578" s="400"/>
      <c r="BW578" s="400"/>
      <c r="BX578" s="400"/>
      <c r="BY578" s="400"/>
      <c r="BZ578" s="401"/>
      <c r="CA578" s="401"/>
      <c r="CB578" s="401"/>
      <c r="CC578" s="401"/>
      <c r="CD578" s="401"/>
      <c r="CE578" s="401"/>
      <c r="CF578" s="401"/>
      <c r="CG578" s="401"/>
      <c r="CH578" s="401"/>
      <c r="CI578" s="401"/>
      <c r="CJ578" s="401"/>
      <c r="CK578" s="401"/>
      <c r="CL578" s="401"/>
      <c r="CM578" s="401"/>
      <c r="CN578" s="401"/>
      <c r="CO578" s="401"/>
      <c r="CP578" s="401"/>
      <c r="CQ578" s="401"/>
      <c r="CR578" s="401"/>
      <c r="CS578" s="401"/>
      <c r="CT578" s="401"/>
      <c r="CU578" s="401"/>
      <c r="CV578" s="401"/>
      <c r="CW578" s="401"/>
      <c r="CX578" s="401"/>
      <c r="CY578" s="401"/>
      <c r="CZ578" s="401"/>
    </row>
    <row r="579" s="405" customFormat="true" ht="25.15" customHeight="true" x14ac:dyDescent="0.2">
      <c r="C579" s="1090" t="s">
        <v>421</v>
      </c>
      <c r="D579" s="1072"/>
      <c r="E579" s="789">
        <v>-3.6448839507168813E-3</v>
      </c>
      <c r="F579" s="697"/>
      <c r="G579" s="697"/>
      <c r="H579" s="1090" t="s">
        <v>418</v>
      </c>
      <c r="I579" s="1072"/>
      <c r="J579" s="790">
        <v>2.3264507056769855E-3</v>
      </c>
      <c r="K579" s="697"/>
      <c r="L579" s="697"/>
      <c r="M579" s="1090" t="s">
        <v>432</v>
      </c>
      <c r="N579" s="1072"/>
      <c r="O579" s="791">
        <v>-1.0564047082645966E-4</v>
      </c>
      <c r="P579" s="697"/>
      <c r="Q579" s="697"/>
      <c r="AN579" s="398"/>
      <c r="AO579" s="398"/>
      <c r="AP579" s="398"/>
      <c r="AQ579" s="398"/>
      <c r="AR579" s="398"/>
      <c r="AS579" s="398"/>
      <c r="AT579" s="398"/>
      <c r="AU579" s="398"/>
      <c r="AV579" s="398"/>
      <c r="AW579" s="398"/>
      <c r="AX579" s="398"/>
      <c r="AY579" s="398"/>
      <c r="AZ579" s="398"/>
      <c r="BA579" s="400"/>
      <c r="BB579" s="477"/>
      <c r="BC579" s="400"/>
      <c r="BD579" s="400"/>
      <c r="BE579" s="400"/>
      <c r="BF579" s="400"/>
      <c r="BG579" s="400"/>
      <c r="BH579" s="400"/>
      <c r="BI579" s="400"/>
      <c r="BJ579" s="400"/>
      <c r="BK579" s="400"/>
      <c r="BL579" s="400"/>
      <c r="BM579" s="400"/>
      <c r="BN579" s="400"/>
      <c r="BO579" s="400"/>
      <c r="BP579" s="400"/>
      <c r="BQ579" s="400"/>
      <c r="BR579" s="400"/>
      <c r="BS579" s="400"/>
      <c r="BT579" s="400"/>
      <c r="BU579" s="400"/>
      <c r="BV579" s="400"/>
      <c r="BW579" s="400"/>
      <c r="BX579" s="400"/>
      <c r="BY579" s="400"/>
      <c r="BZ579" s="401"/>
      <c r="CA579" s="401"/>
      <c r="CB579" s="401"/>
      <c r="CC579" s="401"/>
      <c r="CD579" s="401"/>
      <c r="CE579" s="401"/>
      <c r="CF579" s="401"/>
      <c r="CG579" s="401"/>
      <c r="CH579" s="401"/>
      <c r="CI579" s="401"/>
      <c r="CJ579" s="401"/>
      <c r="CK579" s="401"/>
      <c r="CL579" s="401"/>
      <c r="CM579" s="401"/>
      <c r="CN579" s="401"/>
      <c r="CO579" s="401"/>
      <c r="CP579" s="401"/>
      <c r="CQ579" s="401"/>
      <c r="CR579" s="401"/>
      <c r="CS579" s="401"/>
      <c r="CT579" s="401"/>
      <c r="CU579" s="401"/>
      <c r="CV579" s="401"/>
      <c r="CW579" s="401"/>
      <c r="CX579" s="401"/>
      <c r="CY579" s="401"/>
      <c r="CZ579" s="401"/>
    </row>
    <row r="580" s="405" customFormat="true" ht="25.15" customHeight="true" x14ac:dyDescent="0.2">
      <c r="C580" s="1090" t="s">
        <v>385</v>
      </c>
      <c r="D580" s="1072"/>
      <c r="E580" s="789">
        <v>-3.2515063347824329E-2</v>
      </c>
      <c r="F580" s="697"/>
      <c r="G580" s="697"/>
      <c r="H580" s="1090" t="s">
        <v>411</v>
      </c>
      <c r="I580" s="1072"/>
      <c r="J580" s="790">
        <v>7.4357419124309754E-3</v>
      </c>
      <c r="K580" s="697"/>
      <c r="L580" s="697"/>
      <c r="M580" s="1090" t="s">
        <v>400</v>
      </c>
      <c r="N580" s="1072"/>
      <c r="O580" s="791">
        <v>-7.2942844406923089E-3</v>
      </c>
      <c r="P580" s="697"/>
      <c r="Q580" s="697"/>
      <c r="AN580" s="398"/>
      <c r="AO580" s="398"/>
      <c r="AP580" s="398"/>
      <c r="AQ580" s="398"/>
      <c r="AR580" s="398"/>
      <c r="AS580" s="398"/>
      <c r="AT580" s="398"/>
      <c r="AU580" s="398"/>
      <c r="AV580" s="398"/>
      <c r="AW580" s="398"/>
      <c r="AX580" s="398"/>
      <c r="AY580" s="398"/>
      <c r="AZ580" s="398"/>
      <c r="BA580" s="400"/>
      <c r="BB580" s="477"/>
      <c r="BC580" s="400"/>
      <c r="BD580" s="400"/>
      <c r="BE580" s="400"/>
      <c r="BF580" s="400"/>
      <c r="BG580" s="400"/>
      <c r="BH580" s="400"/>
      <c r="BI580" s="400"/>
      <c r="BJ580" s="400"/>
      <c r="BK580" s="400"/>
      <c r="BL580" s="400"/>
      <c r="BM580" s="400"/>
      <c r="BN580" s="400"/>
      <c r="BO580" s="400"/>
      <c r="BP580" s="400"/>
      <c r="BQ580" s="400"/>
      <c r="BR580" s="400"/>
      <c r="BS580" s="400"/>
      <c r="BT580" s="400"/>
      <c r="BU580" s="400"/>
      <c r="BV580" s="400"/>
      <c r="BW580" s="400"/>
      <c r="BX580" s="400"/>
      <c r="BY580" s="400"/>
      <c r="BZ580" s="401"/>
      <c r="CA580" s="401"/>
      <c r="CB580" s="401"/>
      <c r="CC580" s="401"/>
      <c r="CD580" s="401"/>
      <c r="CE580" s="401"/>
      <c r="CF580" s="401"/>
      <c r="CG580" s="401"/>
      <c r="CH580" s="401"/>
      <c r="CI580" s="401"/>
      <c r="CJ580" s="401"/>
      <c r="CK580" s="401"/>
      <c r="CL580" s="401"/>
      <c r="CM580" s="401"/>
      <c r="CN580" s="401"/>
      <c r="CO580" s="401"/>
      <c r="CP580" s="401"/>
      <c r="CQ580" s="401"/>
      <c r="CR580" s="401"/>
      <c r="CS580" s="401"/>
      <c r="CT580" s="401"/>
      <c r="CU580" s="401"/>
      <c r="CV580" s="401"/>
      <c r="CW580" s="401"/>
      <c r="CX580" s="401"/>
      <c r="CY580" s="401"/>
      <c r="CZ580" s="401"/>
    </row>
    <row r="581" s="405" customFormat="true" ht="25.15" customHeight="true" x14ac:dyDescent="0.2">
      <c r="C581" s="1090" t="s">
        <v>384</v>
      </c>
      <c r="D581" s="1072"/>
      <c r="E581" s="789">
        <v>-6.9322523024046137E-2</v>
      </c>
      <c r="F581" s="697"/>
      <c r="G581" s="697"/>
      <c r="H581" s="1090" t="s">
        <v>391</v>
      </c>
      <c r="I581" s="1072"/>
      <c r="J581" s="790">
        <v>1.849944656233465E-2</v>
      </c>
      <c r="K581" s="697"/>
      <c r="L581" s="697"/>
      <c r="M581" s="1090" t="s">
        <v>409</v>
      </c>
      <c r="N581" s="1072"/>
      <c r="O581" s="791">
        <v>-1.2821680979794007E-2</v>
      </c>
      <c r="P581" s="697"/>
      <c r="Q581" s="697"/>
      <c r="AN581" s="398"/>
      <c r="AO581" s="398"/>
      <c r="AP581" s="398"/>
      <c r="AQ581" s="398"/>
      <c r="AR581" s="398"/>
      <c r="AS581" s="398"/>
      <c r="AT581" s="398"/>
      <c r="AU581" s="398"/>
      <c r="AV581" s="398"/>
      <c r="AW581" s="398"/>
      <c r="AX581" s="398"/>
      <c r="AY581" s="398"/>
      <c r="AZ581" s="398"/>
      <c r="BA581" s="400"/>
      <c r="BB581" s="477"/>
      <c r="BC581" s="400"/>
      <c r="BD581" s="400"/>
      <c r="BE581" s="400"/>
      <c r="BF581" s="400"/>
      <c r="BG581" s="400"/>
      <c r="BH581" s="400"/>
      <c r="BI581" s="400"/>
      <c r="BJ581" s="400"/>
      <c r="BK581" s="400"/>
      <c r="BL581" s="400"/>
      <c r="BM581" s="400"/>
      <c r="BN581" s="400"/>
      <c r="BO581" s="400"/>
      <c r="BP581" s="400"/>
      <c r="BQ581" s="400"/>
      <c r="BR581" s="400"/>
      <c r="BS581" s="400"/>
      <c r="BT581" s="400"/>
      <c r="BU581" s="400"/>
      <c r="BV581" s="400"/>
      <c r="BW581" s="400"/>
      <c r="BX581" s="400"/>
      <c r="BY581" s="400"/>
      <c r="BZ581" s="401"/>
      <c r="CA581" s="401"/>
      <c r="CB581" s="401"/>
      <c r="CC581" s="401"/>
      <c r="CD581" s="401"/>
      <c r="CE581" s="401"/>
      <c r="CF581" s="401"/>
      <c r="CG581" s="401"/>
      <c r="CH581" s="401"/>
      <c r="CI581" s="401"/>
      <c r="CJ581" s="401"/>
      <c r="CK581" s="401"/>
      <c r="CL581" s="401"/>
      <c r="CM581" s="401"/>
      <c r="CN581" s="401"/>
      <c r="CO581" s="401"/>
      <c r="CP581" s="401"/>
      <c r="CQ581" s="401"/>
      <c r="CR581" s="401"/>
      <c r="CS581" s="401"/>
      <c r="CT581" s="401"/>
      <c r="CU581" s="401"/>
      <c r="CV581" s="401"/>
      <c r="CW581" s="401"/>
      <c r="CX581" s="401"/>
      <c r="CY581" s="401"/>
      <c r="CZ581" s="401"/>
    </row>
    <row r="582" s="405" customFormat="true" ht="25.15" customHeight="true" x14ac:dyDescent="0.2">
      <c r="C582" s="1090" t="s">
        <v>432</v>
      </c>
      <c r="D582" s="1072"/>
      <c r="E582" s="789">
        <v>-1.1715143751020187E-3</v>
      </c>
      <c r="F582" s="697"/>
      <c r="G582" s="697"/>
      <c r="H582" s="1090" t="s">
        <v>410</v>
      </c>
      <c r="I582" s="1072"/>
      <c r="J582" s="790">
        <v>1.7921004433226344E-2</v>
      </c>
      <c r="K582" s="697"/>
      <c r="L582" s="697"/>
      <c r="M582" s="1090" t="s">
        <v>424</v>
      </c>
      <c r="N582" s="1072"/>
      <c r="O582" s="791">
        <v>3.6733214727257533E-3</v>
      </c>
      <c r="P582" s="697"/>
      <c r="Q582" s="697"/>
      <c r="AN582" s="398"/>
      <c r="AO582" s="398"/>
      <c r="AP582" s="398"/>
      <c r="AQ582" s="398"/>
      <c r="AR582" s="398"/>
      <c r="AS582" s="398"/>
      <c r="AT582" s="398"/>
      <c r="AU582" s="398"/>
      <c r="AV582" s="398"/>
      <c r="AW582" s="398"/>
      <c r="AX582" s="398"/>
      <c r="AY582" s="398"/>
      <c r="AZ582" s="398"/>
      <c r="BA582" s="400"/>
      <c r="BB582" s="477"/>
      <c r="BC582" s="400"/>
      <c r="BD582" s="400"/>
      <c r="BE582" s="400"/>
      <c r="BF582" s="400"/>
      <c r="BG582" s="400"/>
      <c r="BH582" s="400"/>
      <c r="BI582" s="400"/>
      <c r="BJ582" s="400"/>
      <c r="BK582" s="400"/>
      <c r="BL582" s="400"/>
      <c r="BM582" s="400"/>
      <c r="BN582" s="400"/>
      <c r="BO582" s="400"/>
      <c r="BP582" s="400"/>
      <c r="BQ582" s="400"/>
      <c r="BR582" s="400"/>
      <c r="BS582" s="400"/>
      <c r="BT582" s="400"/>
      <c r="BU582" s="400"/>
      <c r="BV582" s="400"/>
      <c r="BW582" s="400"/>
      <c r="BX582" s="400"/>
      <c r="BY582" s="400"/>
      <c r="BZ582" s="401"/>
      <c r="CA582" s="401"/>
      <c r="CB582" s="401"/>
      <c r="CC582" s="401"/>
      <c r="CD582" s="401"/>
      <c r="CE582" s="401"/>
      <c r="CF582" s="401"/>
      <c r="CG582" s="401"/>
      <c r="CH582" s="401"/>
      <c r="CI582" s="401"/>
      <c r="CJ582" s="401"/>
      <c r="CK582" s="401"/>
      <c r="CL582" s="401"/>
      <c r="CM582" s="401"/>
      <c r="CN582" s="401"/>
      <c r="CO582" s="401"/>
      <c r="CP582" s="401"/>
      <c r="CQ582" s="401"/>
      <c r="CR582" s="401"/>
      <c r="CS582" s="401"/>
      <c r="CT582" s="401"/>
      <c r="CU582" s="401"/>
      <c r="CV582" s="401"/>
      <c r="CW582" s="401"/>
      <c r="CX582" s="401"/>
      <c r="CY582" s="401"/>
      <c r="CZ582" s="401"/>
    </row>
    <row r="583" s="405" customFormat="true" ht="25.15" customHeight="true" x14ac:dyDescent="0.2">
      <c r="C583" s="1090" t="s">
        <v>400</v>
      </c>
      <c r="D583" s="1072"/>
      <c r="E583" s="789">
        <v>-7.0338886678285783E-3</v>
      </c>
      <c r="F583" s="697"/>
      <c r="G583" s="697"/>
      <c r="H583" s="1090" t="s">
        <v>420</v>
      </c>
      <c r="I583" s="1072"/>
      <c r="J583" s="790">
        <v>1.3373804997278335E-3</v>
      </c>
      <c r="K583" s="697"/>
      <c r="L583" s="697"/>
      <c r="M583" s="1090" t="s">
        <v>380</v>
      </c>
      <c r="N583" s="1072"/>
      <c r="O583" s="791">
        <v>9.7568881321792811E-2</v>
      </c>
      <c r="P583" s="697"/>
      <c r="Q583" s="697"/>
      <c r="AN583" s="398"/>
      <c r="AO583" s="398"/>
      <c r="AP583" s="398"/>
      <c r="AQ583" s="398"/>
      <c r="AR583" s="398"/>
      <c r="AS583" s="398"/>
      <c r="AT583" s="398"/>
      <c r="AU583" s="398"/>
      <c r="AV583" s="398"/>
      <c r="AW583" s="398"/>
      <c r="AX583" s="398"/>
      <c r="AY583" s="398"/>
      <c r="AZ583" s="398"/>
      <c r="BA583" s="400"/>
      <c r="BB583" s="477"/>
      <c r="BC583" s="400"/>
      <c r="BD583" s="400"/>
      <c r="BE583" s="400"/>
      <c r="BF583" s="400"/>
      <c r="BG583" s="400"/>
      <c r="BH583" s="400"/>
      <c r="BI583" s="400"/>
      <c r="BJ583" s="400"/>
      <c r="BK583" s="400"/>
      <c r="BL583" s="400"/>
      <c r="BM583" s="400"/>
      <c r="BN583" s="400"/>
      <c r="BO583" s="400"/>
      <c r="BP583" s="400"/>
      <c r="BQ583" s="400"/>
      <c r="BR583" s="400"/>
      <c r="BS583" s="400"/>
      <c r="BT583" s="400"/>
      <c r="BU583" s="400"/>
      <c r="BV583" s="400"/>
      <c r="BW583" s="400"/>
      <c r="BX583" s="400"/>
      <c r="BY583" s="400"/>
      <c r="BZ583" s="401"/>
      <c r="CA583" s="401"/>
      <c r="CB583" s="401"/>
      <c r="CC583" s="401"/>
      <c r="CD583" s="401"/>
      <c r="CE583" s="401"/>
      <c r="CF583" s="401"/>
      <c r="CG583" s="401"/>
      <c r="CH583" s="401"/>
      <c r="CI583" s="401"/>
      <c r="CJ583" s="401"/>
      <c r="CK583" s="401"/>
      <c r="CL583" s="401"/>
      <c r="CM583" s="401"/>
      <c r="CN583" s="401"/>
      <c r="CO583" s="401"/>
      <c r="CP583" s="401"/>
      <c r="CQ583" s="401"/>
      <c r="CR583" s="401"/>
      <c r="CS583" s="401"/>
      <c r="CT583" s="401"/>
      <c r="CU583" s="401"/>
      <c r="CV583" s="401"/>
      <c r="CW583" s="401"/>
      <c r="CX583" s="401"/>
      <c r="CY583" s="401"/>
      <c r="CZ583" s="401"/>
    </row>
    <row r="584" s="405" customFormat="true" ht="25.15" customHeight="true" x14ac:dyDescent="0.2">
      <c r="C584" s="1090" t="s">
        <v>409</v>
      </c>
      <c r="D584" s="1072"/>
      <c r="E584" s="789">
        <v>-1.369071224478648E-2</v>
      </c>
      <c r="F584" s="697"/>
      <c r="G584" s="697"/>
      <c r="H584" s="1090" t="s">
        <v>433</v>
      </c>
      <c r="I584" s="1072"/>
      <c r="J584" s="790">
        <v>-8.3921274843477454E-4</v>
      </c>
      <c r="K584" s="697"/>
      <c r="L584" s="697"/>
      <c r="M584" s="1090" t="s">
        <v>418</v>
      </c>
      <c r="N584" s="1072"/>
      <c r="O584" s="791">
        <v>-6.0608706784181553E-3</v>
      </c>
      <c r="P584" s="697"/>
      <c r="Q584" s="697"/>
      <c r="AN584" s="398"/>
      <c r="AO584" s="398"/>
      <c r="AP584" s="398"/>
      <c r="AQ584" s="398"/>
      <c r="AR584" s="398"/>
      <c r="AS584" s="398"/>
      <c r="AT584" s="398"/>
      <c r="AU584" s="398"/>
      <c r="AV584" s="398"/>
      <c r="AW584" s="398"/>
      <c r="AX584" s="398"/>
      <c r="AY584" s="398"/>
      <c r="AZ584" s="398"/>
      <c r="BA584" s="400"/>
      <c r="BB584" s="477"/>
      <c r="BC584" s="400"/>
      <c r="BD584" s="400"/>
      <c r="BE584" s="400"/>
      <c r="BF584" s="400"/>
      <c r="BG584" s="400"/>
      <c r="BH584" s="400"/>
      <c r="BI584" s="400"/>
      <c r="BJ584" s="400"/>
      <c r="BK584" s="400"/>
      <c r="BL584" s="400"/>
      <c r="BM584" s="400"/>
      <c r="BN584" s="400"/>
      <c r="BO584" s="400"/>
      <c r="BP584" s="400"/>
      <c r="BQ584" s="400"/>
      <c r="BR584" s="400"/>
      <c r="BS584" s="400"/>
      <c r="BT584" s="400"/>
      <c r="BU584" s="400"/>
      <c r="BV584" s="400"/>
      <c r="BW584" s="400"/>
      <c r="BX584" s="400"/>
      <c r="BY584" s="400"/>
      <c r="BZ584" s="401"/>
      <c r="CA584" s="401"/>
      <c r="CB584" s="401"/>
      <c r="CC584" s="401"/>
      <c r="CD584" s="401"/>
      <c r="CE584" s="401"/>
      <c r="CF584" s="401"/>
      <c r="CG584" s="401"/>
      <c r="CH584" s="401"/>
      <c r="CI584" s="401"/>
      <c r="CJ584" s="401"/>
      <c r="CK584" s="401"/>
      <c r="CL584" s="401"/>
      <c r="CM584" s="401"/>
      <c r="CN584" s="401"/>
      <c r="CO584" s="401"/>
      <c r="CP584" s="401"/>
      <c r="CQ584" s="401"/>
      <c r="CR584" s="401"/>
      <c r="CS584" s="401"/>
      <c r="CT584" s="401"/>
      <c r="CU584" s="401"/>
      <c r="CV584" s="401"/>
      <c r="CW584" s="401"/>
      <c r="CX584" s="401"/>
      <c r="CY584" s="401"/>
      <c r="CZ584" s="401"/>
    </row>
    <row r="585" s="405" customFormat="true" ht="25.15" customHeight="true" x14ac:dyDescent="0.2">
      <c r="C585" s="1090" t="s">
        <v>424</v>
      </c>
      <c r="D585" s="1072"/>
      <c r="E585" s="789">
        <v>7.6194148446901051E-4</v>
      </c>
      <c r="F585" s="697"/>
      <c r="G585" s="697"/>
      <c r="H585" s="1090" t="s">
        <v>403</v>
      </c>
      <c r="I585" s="1072"/>
      <c r="J585" s="790">
        <v>1.3284184213228176E-2</v>
      </c>
      <c r="K585" s="697"/>
      <c r="L585" s="697"/>
      <c r="M585" s="1090" t="s">
        <v>411</v>
      </c>
      <c r="N585" s="1072"/>
      <c r="O585" s="791">
        <v>1.3071686316499933E-2</v>
      </c>
      <c r="P585" s="697"/>
      <c r="Q585" s="697"/>
      <c r="AN585" s="398"/>
      <c r="AO585" s="398"/>
      <c r="AP585" s="398"/>
      <c r="AQ585" s="398"/>
      <c r="AR585" s="398"/>
      <c r="AS585" s="398"/>
      <c r="AT585" s="398"/>
      <c r="AU585" s="398"/>
      <c r="AV585" s="398"/>
      <c r="AW585" s="398"/>
      <c r="AX585" s="398"/>
      <c r="AY585" s="398"/>
      <c r="AZ585" s="398"/>
      <c r="BA585" s="400"/>
      <c r="BB585" s="477"/>
      <c r="BC585" s="400"/>
      <c r="BD585" s="400"/>
      <c r="BE585" s="400"/>
      <c r="BF585" s="400"/>
      <c r="BG585" s="400"/>
      <c r="BH585" s="400"/>
      <c r="BI585" s="400"/>
      <c r="BJ585" s="400"/>
      <c r="BK585" s="400"/>
      <c r="BL585" s="400"/>
      <c r="BM585" s="400"/>
      <c r="BN585" s="400"/>
      <c r="BO585" s="400"/>
      <c r="BP585" s="400"/>
      <c r="BQ585" s="400"/>
      <c r="BR585" s="400"/>
      <c r="BS585" s="400"/>
      <c r="BT585" s="400"/>
      <c r="BU585" s="400"/>
      <c r="BV585" s="400"/>
      <c r="BW585" s="400"/>
      <c r="BX585" s="400"/>
      <c r="BY585" s="400"/>
      <c r="BZ585" s="401"/>
      <c r="CA585" s="401"/>
      <c r="CB585" s="401"/>
      <c r="CC585" s="401"/>
      <c r="CD585" s="401"/>
      <c r="CE585" s="401"/>
      <c r="CF585" s="401"/>
      <c r="CG585" s="401"/>
      <c r="CH585" s="401"/>
      <c r="CI585" s="401"/>
      <c r="CJ585" s="401"/>
      <c r="CK585" s="401"/>
      <c r="CL585" s="401"/>
      <c r="CM585" s="401"/>
      <c r="CN585" s="401"/>
      <c r="CO585" s="401"/>
      <c r="CP585" s="401"/>
      <c r="CQ585" s="401"/>
      <c r="CR585" s="401"/>
      <c r="CS585" s="401"/>
      <c r="CT585" s="401"/>
      <c r="CU585" s="401"/>
      <c r="CV585" s="401"/>
      <c r="CW585" s="401"/>
      <c r="CX585" s="401"/>
      <c r="CY585" s="401"/>
      <c r="CZ585" s="401"/>
    </row>
    <row r="586" s="405" customFormat="true" ht="25.15" customHeight="true" x14ac:dyDescent="0.2">
      <c r="C586" s="1090" t="s">
        <v>380</v>
      </c>
      <c r="D586" s="1072"/>
      <c r="E586" s="789">
        <v>8.5924062648570984E-2</v>
      </c>
      <c r="F586" s="697"/>
      <c r="G586" s="697"/>
      <c r="H586" s="1090" t="s">
        <v>398</v>
      </c>
      <c r="I586" s="1072"/>
      <c r="J586" s="790">
        <v>2.9991596477697339E-2</v>
      </c>
      <c r="K586" s="697"/>
      <c r="L586" s="697"/>
      <c r="M586" s="1090" t="s">
        <v>391</v>
      </c>
      <c r="N586" s="1072"/>
      <c r="O586" s="791">
        <v>4.807580759456271E-2</v>
      </c>
      <c r="P586" s="697"/>
      <c r="Q586" s="697"/>
      <c r="AN586" s="398"/>
      <c r="AO586" s="398"/>
      <c r="AP586" s="398"/>
      <c r="AQ586" s="398"/>
      <c r="AR586" s="398"/>
      <c r="AS586" s="398"/>
      <c r="AT586" s="398"/>
      <c r="AU586" s="398"/>
      <c r="AV586" s="398"/>
      <c r="AW586" s="398"/>
      <c r="AX586" s="398"/>
      <c r="AY586" s="398"/>
      <c r="AZ586" s="398"/>
      <c r="BA586" s="400"/>
      <c r="BB586" s="477"/>
      <c r="BC586" s="400"/>
      <c r="BD586" s="400"/>
      <c r="BE586" s="400"/>
      <c r="BF586" s="400"/>
      <c r="BG586" s="400"/>
      <c r="BH586" s="400"/>
      <c r="BI586" s="400"/>
      <c r="BJ586" s="400"/>
      <c r="BK586" s="400"/>
      <c r="BL586" s="400"/>
      <c r="BM586" s="400"/>
      <c r="BN586" s="400"/>
      <c r="BO586" s="400"/>
      <c r="BP586" s="400"/>
      <c r="BQ586" s="400"/>
      <c r="BR586" s="400"/>
      <c r="BS586" s="400"/>
      <c r="BT586" s="400"/>
      <c r="BU586" s="400"/>
      <c r="BV586" s="400"/>
      <c r="BW586" s="400"/>
      <c r="BX586" s="400"/>
      <c r="BY586" s="400"/>
      <c r="BZ586" s="401"/>
      <c r="CA586" s="401"/>
      <c r="CB586" s="401"/>
      <c r="CC586" s="401"/>
      <c r="CD586" s="401"/>
      <c r="CE586" s="401"/>
      <c r="CF586" s="401"/>
      <c r="CG586" s="401"/>
      <c r="CH586" s="401"/>
      <c r="CI586" s="401"/>
      <c r="CJ586" s="401"/>
      <c r="CK586" s="401"/>
      <c r="CL586" s="401"/>
      <c r="CM586" s="401"/>
      <c r="CN586" s="401"/>
      <c r="CO586" s="401"/>
      <c r="CP586" s="401"/>
      <c r="CQ586" s="401"/>
      <c r="CR586" s="401"/>
      <c r="CS586" s="401"/>
      <c r="CT586" s="401"/>
      <c r="CU586" s="401"/>
      <c r="CV586" s="401"/>
      <c r="CW586" s="401"/>
      <c r="CX586" s="401"/>
      <c r="CY586" s="401"/>
      <c r="CZ586" s="401"/>
    </row>
    <row r="587" s="405" customFormat="true" ht="25.15" customHeight="true" x14ac:dyDescent="0.2">
      <c r="C587" s="1090" t="s">
        <v>418</v>
      </c>
      <c r="D587" s="1072"/>
      <c r="E587" s="789">
        <v>-7.129274311484338E-3</v>
      </c>
      <c r="F587" s="697"/>
      <c r="G587" s="697"/>
      <c r="H587" s="1090" t="s">
        <v>407</v>
      </c>
      <c r="I587" s="1072"/>
      <c r="J587" s="790">
        <v>1.0074426041827777E-2</v>
      </c>
      <c r="K587" s="697"/>
      <c r="L587" s="697"/>
      <c r="M587" s="1090" t="s">
        <v>410</v>
      </c>
      <c r="N587" s="1072"/>
      <c r="O587" s="791">
        <v>1.1056167504719387E-2</v>
      </c>
      <c r="P587" s="697"/>
      <c r="Q587" s="697"/>
      <c r="AN587" s="398"/>
      <c r="AO587" s="398"/>
      <c r="AP587" s="398"/>
      <c r="AQ587" s="398"/>
      <c r="AR587" s="398"/>
      <c r="AS587" s="398"/>
      <c r="AT587" s="398"/>
      <c r="AU587" s="398"/>
      <c r="AV587" s="398"/>
      <c r="AW587" s="398"/>
      <c r="AX587" s="398"/>
      <c r="AY587" s="398"/>
      <c r="AZ587" s="398"/>
      <c r="BA587" s="400"/>
      <c r="BB587" s="477"/>
      <c r="BC587" s="400"/>
      <c r="BD587" s="400"/>
      <c r="BE587" s="400"/>
      <c r="BF587" s="400"/>
      <c r="BG587" s="400"/>
      <c r="BH587" s="400"/>
      <c r="BI587" s="400"/>
      <c r="BJ587" s="400"/>
      <c r="BK587" s="400"/>
      <c r="BL587" s="400"/>
      <c r="BM587" s="400"/>
      <c r="BN587" s="400"/>
      <c r="BO587" s="400"/>
      <c r="BP587" s="400"/>
      <c r="BQ587" s="400"/>
      <c r="BR587" s="400"/>
      <c r="BS587" s="400"/>
      <c r="BT587" s="400"/>
      <c r="BU587" s="400"/>
      <c r="BV587" s="400"/>
      <c r="BW587" s="400"/>
      <c r="BX587" s="400"/>
      <c r="BY587" s="400"/>
      <c r="BZ587" s="401"/>
      <c r="CA587" s="401"/>
      <c r="CB587" s="401"/>
      <c r="CC587" s="401"/>
      <c r="CD587" s="401"/>
      <c r="CE587" s="401"/>
      <c r="CF587" s="401"/>
      <c r="CG587" s="401"/>
      <c r="CH587" s="401"/>
      <c r="CI587" s="401"/>
      <c r="CJ587" s="401"/>
      <c r="CK587" s="401"/>
      <c r="CL587" s="401"/>
      <c r="CM587" s="401"/>
      <c r="CN587" s="401"/>
      <c r="CO587" s="401"/>
      <c r="CP587" s="401"/>
      <c r="CQ587" s="401"/>
      <c r="CR587" s="401"/>
      <c r="CS587" s="401"/>
      <c r="CT587" s="401"/>
      <c r="CU587" s="401"/>
      <c r="CV587" s="401"/>
      <c r="CW587" s="401"/>
      <c r="CX587" s="401"/>
      <c r="CY587" s="401"/>
      <c r="CZ587" s="401"/>
    </row>
    <row r="588" s="405" customFormat="true" ht="25.15" customHeight="true" x14ac:dyDescent="0.2">
      <c r="C588" s="1090" t="s">
        <v>411</v>
      </c>
      <c r="D588" s="1072"/>
      <c r="E588" s="789">
        <v>1.0023191853335847E-2</v>
      </c>
      <c r="F588" s="697"/>
      <c r="G588" s="697"/>
      <c r="H588" s="1090" t="s">
        <v>402</v>
      </c>
      <c r="I588" s="1072"/>
      <c r="J588" s="790">
        <v>2.6060130825485448E-2</v>
      </c>
      <c r="K588" s="697"/>
      <c r="L588" s="697"/>
      <c r="M588" s="1090" t="s">
        <v>420</v>
      </c>
      <c r="N588" s="1072"/>
      <c r="O588" s="791">
        <v>4.6512281793252286E-3</v>
      </c>
      <c r="P588" s="697"/>
      <c r="Q588" s="697"/>
      <c r="AN588" s="398"/>
      <c r="AO588" s="398"/>
      <c r="AP588" s="398"/>
      <c r="AQ588" s="398"/>
      <c r="AR588" s="398"/>
      <c r="AS588" s="398"/>
      <c r="AT588" s="398"/>
      <c r="AU588" s="398"/>
      <c r="AV588" s="398"/>
      <c r="AW588" s="398"/>
      <c r="AX588" s="398"/>
      <c r="AY588" s="398"/>
      <c r="AZ588" s="398"/>
      <c r="BA588" s="400"/>
      <c r="BB588" s="477"/>
      <c r="BC588" s="400"/>
      <c r="BD588" s="400"/>
      <c r="BE588" s="400"/>
      <c r="BF588" s="400"/>
      <c r="BG588" s="400"/>
      <c r="BH588" s="400"/>
      <c r="BI588" s="400"/>
      <c r="BJ588" s="400"/>
      <c r="BK588" s="400"/>
      <c r="BL588" s="400"/>
      <c r="BM588" s="400"/>
      <c r="BN588" s="400"/>
      <c r="BO588" s="400"/>
      <c r="BP588" s="400"/>
      <c r="BQ588" s="400"/>
      <c r="BR588" s="400"/>
      <c r="BS588" s="400"/>
      <c r="BT588" s="400"/>
      <c r="BU588" s="400"/>
      <c r="BV588" s="400"/>
      <c r="BW588" s="400"/>
      <c r="BX588" s="400"/>
      <c r="BY588" s="400"/>
      <c r="BZ588" s="401"/>
      <c r="CA588" s="401"/>
      <c r="CB588" s="401"/>
      <c r="CC588" s="401"/>
      <c r="CD588" s="401"/>
      <c r="CE588" s="401"/>
      <c r="CF588" s="401"/>
      <c r="CG588" s="401"/>
      <c r="CH588" s="401"/>
      <c r="CI588" s="401"/>
      <c r="CJ588" s="401"/>
      <c r="CK588" s="401"/>
      <c r="CL588" s="401"/>
      <c r="CM588" s="401"/>
      <c r="CN588" s="401"/>
      <c r="CO588" s="401"/>
      <c r="CP588" s="401"/>
      <c r="CQ588" s="401"/>
      <c r="CR588" s="401"/>
      <c r="CS588" s="401"/>
      <c r="CT588" s="401"/>
      <c r="CU588" s="401"/>
      <c r="CV588" s="401"/>
      <c r="CW588" s="401"/>
      <c r="CX588" s="401"/>
      <c r="CY588" s="401"/>
      <c r="CZ588" s="401"/>
    </row>
    <row r="589" s="405" customFormat="true" ht="25.15" customHeight="true" x14ac:dyDescent="0.2">
      <c r="C589" s="1090" t="s">
        <v>391</v>
      </c>
      <c r="D589" s="1072"/>
      <c r="E589" s="789">
        <v>4.1646692620558277E-2</v>
      </c>
      <c r="F589" s="697"/>
      <c r="G589" s="697"/>
      <c r="H589" s="1090" t="s">
        <v>417</v>
      </c>
      <c r="I589" s="1072"/>
      <c r="J589" s="790">
        <v>-8.285619651375295E-3</v>
      </c>
      <c r="K589" s="697"/>
      <c r="L589" s="697"/>
      <c r="M589" s="1090" t="s">
        <v>433</v>
      </c>
      <c r="N589" s="1072"/>
      <c r="O589" s="791">
        <v>-4.5302699347980708E-4</v>
      </c>
      <c r="P589" s="697"/>
      <c r="Q589" s="697"/>
      <c r="AN589" s="398"/>
      <c r="AO589" s="398"/>
      <c r="AP589" s="398"/>
      <c r="AQ589" s="398"/>
      <c r="AR589" s="398"/>
      <c r="AS589" s="398"/>
      <c r="AT589" s="398"/>
      <c r="AU589" s="398"/>
      <c r="AV589" s="398"/>
      <c r="AW589" s="398"/>
      <c r="AX589" s="398"/>
      <c r="AY589" s="398"/>
      <c r="AZ589" s="398"/>
      <c r="BA589" s="400"/>
      <c r="BB589" s="477"/>
      <c r="BC589" s="400"/>
      <c r="BD589" s="400"/>
      <c r="BE589" s="400"/>
      <c r="BF589" s="400"/>
      <c r="BG589" s="400"/>
      <c r="BH589" s="400"/>
      <c r="BI589" s="400"/>
      <c r="BJ589" s="400"/>
      <c r="BK589" s="400"/>
      <c r="BL589" s="400"/>
      <c r="BM589" s="400"/>
      <c r="BN589" s="400"/>
      <c r="BO589" s="400"/>
      <c r="BP589" s="400"/>
      <c r="BQ589" s="400"/>
      <c r="BR589" s="400"/>
      <c r="BS589" s="400"/>
      <c r="BT589" s="400"/>
      <c r="BU589" s="400"/>
      <c r="BV589" s="400"/>
      <c r="BW589" s="400"/>
      <c r="BX589" s="400"/>
      <c r="BY589" s="400"/>
      <c r="BZ589" s="401"/>
      <c r="CA589" s="401"/>
      <c r="CB589" s="401"/>
      <c r="CC589" s="401"/>
      <c r="CD589" s="401"/>
      <c r="CE589" s="401"/>
      <c r="CF589" s="401"/>
      <c r="CG589" s="401"/>
      <c r="CH589" s="401"/>
      <c r="CI589" s="401"/>
      <c r="CJ589" s="401"/>
      <c r="CK589" s="401"/>
      <c r="CL589" s="401"/>
      <c r="CM589" s="401"/>
      <c r="CN589" s="401"/>
      <c r="CO589" s="401"/>
      <c r="CP589" s="401"/>
      <c r="CQ589" s="401"/>
      <c r="CR589" s="401"/>
      <c r="CS589" s="401"/>
      <c r="CT589" s="401"/>
      <c r="CU589" s="401"/>
      <c r="CV589" s="401"/>
      <c r="CW589" s="401"/>
      <c r="CX589" s="401"/>
      <c r="CY589" s="401"/>
      <c r="CZ589" s="401"/>
    </row>
    <row r="590" s="405" customFormat="true" ht="25.15" customHeight="true" x14ac:dyDescent="0.2">
      <c r="C590" s="1090" t="s">
        <v>410</v>
      </c>
      <c r="D590" s="1072"/>
      <c r="E590" s="789">
        <v>1.2391093871322411E-2</v>
      </c>
      <c r="F590" s="697"/>
      <c r="G590" s="697"/>
      <c r="H590" s="1090" t="s">
        <v>375</v>
      </c>
      <c r="I590" s="1072"/>
      <c r="J590" s="790">
        <v>9.5820414891783875E-2</v>
      </c>
      <c r="K590" s="697"/>
      <c r="L590" s="697"/>
      <c r="M590" s="1090" t="s">
        <v>403</v>
      </c>
      <c r="N590" s="1072"/>
      <c r="O590" s="791">
        <v>2.1128127038363396E-2</v>
      </c>
      <c r="P590" s="697"/>
      <c r="Q590" s="697"/>
      <c r="AN590" s="398"/>
      <c r="AO590" s="398"/>
      <c r="AP590" s="398"/>
      <c r="AQ590" s="398"/>
      <c r="AR590" s="398"/>
      <c r="AS590" s="398"/>
      <c r="AT590" s="398"/>
      <c r="AU590" s="398"/>
      <c r="AV590" s="398"/>
      <c r="AW590" s="398"/>
      <c r="AX590" s="398"/>
      <c r="AY590" s="398"/>
      <c r="AZ590" s="398"/>
      <c r="BA590" s="400"/>
      <c r="BB590" s="477"/>
      <c r="BC590" s="400"/>
      <c r="BD590" s="400"/>
      <c r="BE590" s="400"/>
      <c r="BF590" s="400"/>
      <c r="BG590" s="400"/>
      <c r="BH590" s="400"/>
      <c r="BI590" s="400"/>
      <c r="BJ590" s="400"/>
      <c r="BK590" s="400"/>
      <c r="BL590" s="400"/>
      <c r="BM590" s="400"/>
      <c r="BN590" s="400"/>
      <c r="BO590" s="400"/>
      <c r="BP590" s="400"/>
      <c r="BQ590" s="400"/>
      <c r="BR590" s="400"/>
      <c r="BS590" s="400"/>
      <c r="BT590" s="400"/>
      <c r="BU590" s="400"/>
      <c r="BV590" s="400"/>
      <c r="BW590" s="400"/>
      <c r="BX590" s="400"/>
      <c r="BY590" s="400"/>
      <c r="BZ590" s="401"/>
      <c r="CA590" s="401"/>
      <c r="CB590" s="401"/>
      <c r="CC590" s="401"/>
      <c r="CD590" s="401"/>
      <c r="CE590" s="401"/>
      <c r="CF590" s="401"/>
      <c r="CG590" s="401"/>
      <c r="CH590" s="401"/>
      <c r="CI590" s="401"/>
      <c r="CJ590" s="401"/>
      <c r="CK590" s="401"/>
      <c r="CL590" s="401"/>
      <c r="CM590" s="401"/>
      <c r="CN590" s="401"/>
      <c r="CO590" s="401"/>
      <c r="CP590" s="401"/>
      <c r="CQ590" s="401"/>
      <c r="CR590" s="401"/>
      <c r="CS590" s="401"/>
      <c r="CT590" s="401"/>
      <c r="CU590" s="401"/>
      <c r="CV590" s="401"/>
      <c r="CW590" s="401"/>
      <c r="CX590" s="401"/>
      <c r="CY590" s="401"/>
      <c r="CZ590" s="401"/>
    </row>
    <row r="591" s="405" customFormat="true" ht="25.15" customHeight="true" x14ac:dyDescent="0.2">
      <c r="C591" s="1090" t="s">
        <v>420</v>
      </c>
      <c r="D591" s="1072"/>
      <c r="E591" s="789">
        <v>2.8988121845131909E-3</v>
      </c>
      <c r="F591" s="697"/>
      <c r="G591" s="697"/>
      <c r="H591" s="1090" t="s">
        <v>377</v>
      </c>
      <c r="I591" s="1072"/>
      <c r="J591" s="790">
        <v>-0.10965500373951619</v>
      </c>
      <c r="K591" s="697"/>
      <c r="L591" s="697"/>
      <c r="M591" s="1090" t="s">
        <v>398</v>
      </c>
      <c r="N591" s="1072"/>
      <c r="O591" s="791">
        <v>1.7985741066708794E-2</v>
      </c>
      <c r="P591" s="697"/>
      <c r="Q591" s="697"/>
      <c r="AN591" s="398"/>
      <c r="AO591" s="398"/>
      <c r="AP591" s="398"/>
      <c r="AQ591" s="398"/>
      <c r="AR591" s="398"/>
      <c r="AS591" s="398"/>
      <c r="AT591" s="398"/>
      <c r="AU591" s="398"/>
      <c r="AV591" s="398"/>
      <c r="AW591" s="398"/>
      <c r="AX591" s="398"/>
      <c r="AY591" s="398"/>
      <c r="AZ591" s="398"/>
      <c r="BA591" s="400"/>
      <c r="BB591" s="477"/>
      <c r="BC591" s="400"/>
      <c r="BD591" s="400"/>
      <c r="BE591" s="400"/>
      <c r="BF591" s="400"/>
      <c r="BG591" s="400"/>
      <c r="BH591" s="400"/>
      <c r="BI591" s="400"/>
      <c r="BJ591" s="400"/>
      <c r="BK591" s="400"/>
      <c r="BL591" s="400"/>
      <c r="BM591" s="400"/>
      <c r="BN591" s="400"/>
      <c r="BO591" s="400"/>
      <c r="BP591" s="400"/>
      <c r="BQ591" s="400"/>
      <c r="BR591" s="400"/>
      <c r="BS591" s="400"/>
      <c r="BT591" s="400"/>
      <c r="BU591" s="400"/>
      <c r="BV591" s="400"/>
      <c r="BW591" s="400"/>
      <c r="BX591" s="400"/>
      <c r="BY591" s="400"/>
      <c r="BZ591" s="401"/>
      <c r="CA591" s="401"/>
      <c r="CB591" s="401"/>
      <c r="CC591" s="401"/>
      <c r="CD591" s="401"/>
      <c r="CE591" s="401"/>
      <c r="CF591" s="401"/>
      <c r="CG591" s="401"/>
      <c r="CH591" s="401"/>
      <c r="CI591" s="401"/>
      <c r="CJ591" s="401"/>
      <c r="CK591" s="401"/>
      <c r="CL591" s="401"/>
      <c r="CM591" s="401"/>
      <c r="CN591" s="401"/>
      <c r="CO591" s="401"/>
      <c r="CP591" s="401"/>
      <c r="CQ591" s="401"/>
      <c r="CR591" s="401"/>
      <c r="CS591" s="401"/>
      <c r="CT591" s="401"/>
      <c r="CU591" s="401"/>
      <c r="CV591" s="401"/>
      <c r="CW591" s="401"/>
      <c r="CX591" s="401"/>
      <c r="CY591" s="401"/>
      <c r="CZ591" s="401"/>
    </row>
    <row r="592" s="405" customFormat="true" ht="25.15" customHeight="true" x14ac:dyDescent="0.2">
      <c r="C592" s="1090" t="s">
        <v>433</v>
      </c>
      <c r="D592" s="1072"/>
      <c r="E592" s="789">
        <v>4.5088573840364779E-4</v>
      </c>
      <c r="F592" s="697"/>
      <c r="G592" s="697"/>
      <c r="H592" s="1090" t="s">
        <v>413</v>
      </c>
      <c r="I592" s="1072"/>
      <c r="J592" s="790">
        <v>-1.4550612403324387E-2</v>
      </c>
      <c r="K592" s="697"/>
      <c r="L592" s="697"/>
      <c r="M592" s="1090" t="s">
        <v>407</v>
      </c>
      <c r="N592" s="1072"/>
      <c r="O592" s="791">
        <v>1.842594435463081E-2</v>
      </c>
      <c r="P592" s="697"/>
      <c r="Q592" s="697"/>
      <c r="AN592" s="398"/>
      <c r="AO592" s="398"/>
      <c r="AP592" s="398"/>
      <c r="AQ592" s="398"/>
      <c r="AR592" s="398"/>
      <c r="AS592" s="398"/>
      <c r="AT592" s="398"/>
      <c r="AU592" s="398"/>
      <c r="AV592" s="398"/>
      <c r="AW592" s="398"/>
      <c r="AX592" s="398"/>
      <c r="AY592" s="398"/>
      <c r="AZ592" s="398"/>
      <c r="BA592" s="400"/>
      <c r="BB592" s="477"/>
      <c r="BC592" s="400"/>
      <c r="BD592" s="400"/>
      <c r="BE592" s="400"/>
      <c r="BF592" s="400"/>
      <c r="BG592" s="400"/>
      <c r="BH592" s="400"/>
      <c r="BI592" s="400"/>
      <c r="BJ592" s="400"/>
      <c r="BK592" s="400"/>
      <c r="BL592" s="400"/>
      <c r="BM592" s="400"/>
      <c r="BN592" s="400"/>
      <c r="BO592" s="400"/>
      <c r="BP592" s="400"/>
      <c r="BQ592" s="400"/>
      <c r="BR592" s="400"/>
      <c r="BS592" s="400"/>
      <c r="BT592" s="400"/>
      <c r="BU592" s="400"/>
      <c r="BV592" s="400"/>
      <c r="BW592" s="400"/>
      <c r="BX592" s="400"/>
      <c r="BY592" s="400"/>
      <c r="BZ592" s="401"/>
      <c r="CA592" s="401"/>
      <c r="CB592" s="401"/>
      <c r="CC592" s="401"/>
      <c r="CD592" s="401"/>
      <c r="CE592" s="401"/>
      <c r="CF592" s="401"/>
      <c r="CG592" s="401"/>
      <c r="CH592" s="401"/>
      <c r="CI592" s="401"/>
      <c r="CJ592" s="401"/>
      <c r="CK592" s="401"/>
      <c r="CL592" s="401"/>
      <c r="CM592" s="401"/>
      <c r="CN592" s="401"/>
      <c r="CO592" s="401"/>
      <c r="CP592" s="401"/>
      <c r="CQ592" s="401"/>
      <c r="CR592" s="401"/>
      <c r="CS592" s="401"/>
      <c r="CT592" s="401"/>
      <c r="CU592" s="401"/>
      <c r="CV592" s="401"/>
      <c r="CW592" s="401"/>
      <c r="CX592" s="401"/>
      <c r="CY592" s="401"/>
      <c r="CZ592" s="401"/>
    </row>
    <row r="593" s="405" customFormat="true" ht="25.15" customHeight="true" x14ac:dyDescent="0.2">
      <c r="C593" s="1090" t="s">
        <v>403</v>
      </c>
      <c r="D593" s="1072"/>
      <c r="E593" s="789">
        <v>1.3229547036607338E-2</v>
      </c>
      <c r="F593" s="697"/>
      <c r="G593" s="697"/>
      <c r="H593" s="1090" t="s">
        <v>428</v>
      </c>
      <c r="I593" s="1072"/>
      <c r="J593" s="790">
        <v>-2.9114181661504578E-3</v>
      </c>
      <c r="K593" s="697"/>
      <c r="L593" s="697"/>
      <c r="M593" s="1090" t="s">
        <v>402</v>
      </c>
      <c r="N593" s="1072"/>
      <c r="O593" s="791">
        <v>1.2296681992295461E-2</v>
      </c>
      <c r="P593" s="697"/>
      <c r="Q593" s="697"/>
      <c r="AN593" s="398"/>
      <c r="AO593" s="398"/>
      <c r="AP593" s="398"/>
      <c r="AQ593" s="398"/>
      <c r="AR593" s="398"/>
      <c r="AS593" s="398"/>
      <c r="AT593" s="398"/>
      <c r="AU593" s="398"/>
      <c r="AV593" s="398"/>
      <c r="AW593" s="398"/>
      <c r="AX593" s="398"/>
      <c r="AY593" s="398"/>
      <c r="AZ593" s="398"/>
      <c r="BA593" s="400"/>
      <c r="BB593" s="477"/>
      <c r="BC593" s="400"/>
      <c r="BD593" s="400"/>
      <c r="BE593" s="400"/>
      <c r="BF593" s="400"/>
      <c r="BG593" s="400"/>
      <c r="BH593" s="400"/>
      <c r="BI593" s="400"/>
      <c r="BJ593" s="400"/>
      <c r="BK593" s="400"/>
      <c r="BL593" s="400"/>
      <c r="BM593" s="400"/>
      <c r="BN593" s="400"/>
      <c r="BO593" s="400"/>
      <c r="BP593" s="400"/>
      <c r="BQ593" s="400"/>
      <c r="BR593" s="400"/>
      <c r="BS593" s="400"/>
      <c r="BT593" s="400"/>
      <c r="BU593" s="400"/>
      <c r="BV593" s="400"/>
      <c r="BW593" s="400"/>
      <c r="BX593" s="400"/>
      <c r="BY593" s="400"/>
      <c r="BZ593" s="401"/>
      <c r="CA593" s="401"/>
      <c r="CB593" s="401"/>
      <c r="CC593" s="401"/>
      <c r="CD593" s="401"/>
      <c r="CE593" s="401"/>
      <c r="CF593" s="401"/>
      <c r="CG593" s="401"/>
      <c r="CH593" s="401"/>
      <c r="CI593" s="401"/>
      <c r="CJ593" s="401"/>
      <c r="CK593" s="401"/>
      <c r="CL593" s="401"/>
      <c r="CM593" s="401"/>
      <c r="CN593" s="401"/>
      <c r="CO593" s="401"/>
      <c r="CP593" s="401"/>
      <c r="CQ593" s="401"/>
      <c r="CR593" s="401"/>
      <c r="CS593" s="401"/>
      <c r="CT593" s="401"/>
      <c r="CU593" s="401"/>
      <c r="CV593" s="401"/>
      <c r="CW593" s="401"/>
      <c r="CX593" s="401"/>
      <c r="CY593" s="401"/>
      <c r="CZ593" s="401"/>
    </row>
    <row r="594" s="405" customFormat="true" ht="25.15" customHeight="true" x14ac:dyDescent="0.2">
      <c r="C594" s="1090" t="s">
        <v>398</v>
      </c>
      <c r="D594" s="1072"/>
      <c r="E594" s="789">
        <v>2.1078947635352514E-2</v>
      </c>
      <c r="F594" s="697"/>
      <c r="G594" s="697"/>
      <c r="H594" s="1090" t="s">
        <v>423</v>
      </c>
      <c r="I594" s="1072"/>
      <c r="J594" s="790">
        <v>-5.819796457555408E-3</v>
      </c>
      <c r="K594" s="697"/>
      <c r="L594" s="697"/>
      <c r="M594" s="1090" t="s">
        <v>417</v>
      </c>
      <c r="N594" s="1072"/>
      <c r="O594" s="791">
        <v>8.2257592721672792E-3</v>
      </c>
      <c r="P594" s="697"/>
      <c r="Q594" s="697"/>
      <c r="AN594" s="398"/>
      <c r="AO594" s="398"/>
      <c r="AP594" s="398"/>
      <c r="AQ594" s="398"/>
      <c r="AR594" s="398"/>
      <c r="AS594" s="398"/>
      <c r="AT594" s="398"/>
      <c r="AU594" s="398"/>
      <c r="AV594" s="398"/>
      <c r="AW594" s="398"/>
      <c r="AX594" s="398"/>
      <c r="AY594" s="398"/>
      <c r="AZ594" s="398"/>
      <c r="BA594" s="400"/>
      <c r="BB594" s="477"/>
      <c r="BC594" s="400"/>
      <c r="BD594" s="400"/>
      <c r="BE594" s="400"/>
      <c r="BF594" s="400"/>
      <c r="BG594" s="400"/>
      <c r="BH594" s="400"/>
      <c r="BI594" s="400"/>
      <c r="BJ594" s="400"/>
      <c r="BK594" s="400"/>
      <c r="BL594" s="400"/>
      <c r="BM594" s="400"/>
      <c r="BN594" s="400"/>
      <c r="BO594" s="400"/>
      <c r="BP594" s="400"/>
      <c r="BQ594" s="400"/>
      <c r="BR594" s="400"/>
      <c r="BS594" s="400"/>
      <c r="BT594" s="400"/>
      <c r="BU594" s="400"/>
      <c r="BV594" s="400"/>
      <c r="BW594" s="400"/>
      <c r="BX594" s="400"/>
      <c r="BY594" s="400"/>
      <c r="BZ594" s="401"/>
      <c r="CA594" s="401"/>
      <c r="CB594" s="401"/>
      <c r="CC594" s="401"/>
      <c r="CD594" s="401"/>
      <c r="CE594" s="401"/>
      <c r="CF594" s="401"/>
      <c r="CG594" s="401"/>
      <c r="CH594" s="401"/>
      <c r="CI594" s="401"/>
      <c r="CJ594" s="401"/>
      <c r="CK594" s="401"/>
      <c r="CL594" s="401"/>
      <c r="CM594" s="401"/>
      <c r="CN594" s="401"/>
      <c r="CO594" s="401"/>
      <c r="CP594" s="401"/>
      <c r="CQ594" s="401"/>
      <c r="CR594" s="401"/>
      <c r="CS594" s="401"/>
      <c r="CT594" s="401"/>
      <c r="CU594" s="401"/>
      <c r="CV594" s="401"/>
      <c r="CW594" s="401"/>
      <c r="CX594" s="401"/>
      <c r="CY594" s="401"/>
      <c r="CZ594" s="401"/>
    </row>
    <row r="595" s="405" customFormat="true" ht="25.15" customHeight="true" x14ac:dyDescent="0.2">
      <c r="C595" s="1090" t="s">
        <v>407</v>
      </c>
      <c r="D595" s="1072"/>
      <c r="E595" s="789">
        <v>1.0491111281911257E-2</v>
      </c>
      <c r="F595" s="697"/>
      <c r="G595" s="697"/>
      <c r="H595" s="1090" t="s">
        <v>210</v>
      </c>
      <c r="I595" s="1072"/>
      <c r="J595" s="790">
        <v>0.13090309962001398</v>
      </c>
      <c r="K595" s="697"/>
      <c r="L595" s="697"/>
      <c r="M595" s="1090" t="s">
        <v>375</v>
      </c>
      <c r="N595" s="1072"/>
      <c r="O595" s="791">
        <v>0.11444391537857201</v>
      </c>
      <c r="P595" s="697"/>
      <c r="Q595" s="697"/>
      <c r="AN595" s="398"/>
      <c r="AO595" s="398"/>
      <c r="AP595" s="398"/>
      <c r="AQ595" s="398"/>
      <c r="AR595" s="398"/>
      <c r="AS595" s="398"/>
      <c r="AT595" s="398"/>
      <c r="AU595" s="398"/>
      <c r="AV595" s="398"/>
      <c r="AW595" s="398"/>
      <c r="AX595" s="398"/>
      <c r="AY595" s="398"/>
      <c r="AZ595" s="398"/>
      <c r="BA595" s="400"/>
      <c r="BB595" s="477"/>
      <c r="BC595" s="400"/>
      <c r="BD595" s="400"/>
      <c r="BE595" s="400"/>
      <c r="BF595" s="400"/>
      <c r="BG595" s="400"/>
      <c r="BH595" s="400"/>
      <c r="BI595" s="400"/>
      <c r="BJ595" s="400"/>
      <c r="BK595" s="400"/>
      <c r="BL595" s="400"/>
      <c r="BM595" s="400"/>
      <c r="BN595" s="400"/>
      <c r="BO595" s="400"/>
      <c r="BP595" s="400"/>
      <c r="BQ595" s="400"/>
      <c r="BR595" s="400"/>
      <c r="BS595" s="400"/>
      <c r="BT595" s="400"/>
      <c r="BU595" s="400"/>
      <c r="BV595" s="400"/>
      <c r="BW595" s="400"/>
      <c r="BX595" s="400"/>
      <c r="BY595" s="400"/>
      <c r="BZ595" s="401"/>
      <c r="CA595" s="401"/>
      <c r="CB595" s="401"/>
      <c r="CC595" s="401"/>
      <c r="CD595" s="401"/>
      <c r="CE595" s="401"/>
      <c r="CF595" s="401"/>
      <c r="CG595" s="401"/>
      <c r="CH595" s="401"/>
      <c r="CI595" s="401"/>
      <c r="CJ595" s="401"/>
      <c r="CK595" s="401"/>
      <c r="CL595" s="401"/>
      <c r="CM595" s="401"/>
      <c r="CN595" s="401"/>
      <c r="CO595" s="401"/>
      <c r="CP595" s="401"/>
      <c r="CQ595" s="401"/>
      <c r="CR595" s="401"/>
      <c r="CS595" s="401"/>
      <c r="CT595" s="401"/>
      <c r="CU595" s="401"/>
      <c r="CV595" s="401"/>
      <c r="CW595" s="401"/>
      <c r="CX595" s="401"/>
      <c r="CY595" s="401"/>
      <c r="CZ595" s="401"/>
    </row>
    <row r="596" s="405" customFormat="true" ht="25.15" customHeight="true" x14ac:dyDescent="0.2">
      <c r="C596" s="1090" t="s">
        <v>402</v>
      </c>
      <c r="D596" s="1072"/>
      <c r="E596" s="789">
        <v>1.7753246070078631E-2</v>
      </c>
      <c r="F596" s="697"/>
      <c r="G596" s="697"/>
      <c r="H596" s="1090" t="s">
        <v>217</v>
      </c>
      <c r="I596" s="1072"/>
      <c r="J596" s="790">
        <v>6.6195721936653046E-2</v>
      </c>
      <c r="K596" s="697"/>
      <c r="L596" s="697"/>
      <c r="M596" s="1090" t="s">
        <v>377</v>
      </c>
      <c r="N596" s="1072"/>
      <c r="O596" s="791">
        <v>-0.10292831606661754</v>
      </c>
      <c r="P596" s="697"/>
      <c r="Q596" s="697"/>
      <c r="AN596" s="398"/>
      <c r="AO596" s="398"/>
      <c r="AP596" s="398"/>
      <c r="AQ596" s="398"/>
      <c r="AR596" s="398"/>
      <c r="AS596" s="398"/>
      <c r="AT596" s="398"/>
      <c r="AU596" s="398"/>
      <c r="AV596" s="398"/>
      <c r="AW596" s="398"/>
      <c r="AX596" s="398"/>
      <c r="AY596" s="398"/>
      <c r="AZ596" s="398"/>
      <c r="BA596" s="400"/>
      <c r="BB596" s="477"/>
      <c r="BC596" s="400"/>
      <c r="BD596" s="400"/>
      <c r="BE596" s="400"/>
      <c r="BF596" s="400"/>
      <c r="BG596" s="400"/>
      <c r="BH596" s="400"/>
      <c r="BI596" s="400"/>
      <c r="BJ596" s="400"/>
      <c r="BK596" s="400"/>
      <c r="BL596" s="400"/>
      <c r="BM596" s="400"/>
      <c r="BN596" s="400"/>
      <c r="BO596" s="400"/>
      <c r="BP596" s="400"/>
      <c r="BQ596" s="400"/>
      <c r="BR596" s="400"/>
      <c r="BS596" s="400"/>
      <c r="BT596" s="400"/>
      <c r="BU596" s="400"/>
      <c r="BV596" s="400"/>
      <c r="BW596" s="400"/>
      <c r="BX596" s="400"/>
      <c r="BY596" s="400"/>
      <c r="BZ596" s="401"/>
      <c r="CA596" s="401"/>
      <c r="CB596" s="401"/>
      <c r="CC596" s="401"/>
      <c r="CD596" s="401"/>
      <c r="CE596" s="401"/>
      <c r="CF596" s="401"/>
      <c r="CG596" s="401"/>
      <c r="CH596" s="401"/>
      <c r="CI596" s="401"/>
      <c r="CJ596" s="401"/>
      <c r="CK596" s="401"/>
      <c r="CL596" s="401"/>
      <c r="CM596" s="401"/>
      <c r="CN596" s="401"/>
      <c r="CO596" s="401"/>
      <c r="CP596" s="401"/>
      <c r="CQ596" s="401"/>
      <c r="CR596" s="401"/>
      <c r="CS596" s="401"/>
      <c r="CT596" s="401"/>
      <c r="CU596" s="401"/>
      <c r="CV596" s="401"/>
      <c r="CW596" s="401"/>
      <c r="CX596" s="401"/>
      <c r="CY596" s="401"/>
      <c r="CZ596" s="401"/>
    </row>
    <row r="597" s="405" customFormat="true" ht="25.15" customHeight="true" x14ac:dyDescent="0.2">
      <c r="C597" s="1090" t="s">
        <v>417</v>
      </c>
      <c r="D597" s="1072"/>
      <c r="E597" s="789">
        <v>4.7875435170361075E-3</v>
      </c>
      <c r="F597" s="697"/>
      <c r="G597" s="697"/>
      <c r="H597" s="1090" t="s">
        <v>211</v>
      </c>
      <c r="I597" s="1072"/>
      <c r="J597" s="790">
        <v>0.13032784985902063</v>
      </c>
      <c r="K597" s="697"/>
      <c r="L597" s="697"/>
      <c r="M597" s="1090" t="s">
        <v>413</v>
      </c>
      <c r="N597" s="1072"/>
      <c r="O597" s="791">
        <v>-7.9057000491883909E-4</v>
      </c>
      <c r="P597" s="697"/>
      <c r="Q597" s="697"/>
      <c r="AN597" s="398"/>
      <c r="AO597" s="398"/>
      <c r="AP597" s="398"/>
      <c r="AQ597" s="398"/>
      <c r="AR597" s="398"/>
      <c r="AS597" s="398"/>
      <c r="AT597" s="398"/>
      <c r="AU597" s="398"/>
      <c r="AV597" s="398"/>
      <c r="AW597" s="398"/>
      <c r="AX597" s="398"/>
      <c r="AY597" s="398"/>
      <c r="AZ597" s="398"/>
      <c r="BA597" s="400"/>
      <c r="BB597" s="477"/>
      <c r="BC597" s="400"/>
      <c r="BD597" s="400"/>
      <c r="BE597" s="400"/>
      <c r="BF597" s="400"/>
      <c r="BG597" s="400"/>
      <c r="BH597" s="400"/>
      <c r="BI597" s="400"/>
      <c r="BJ597" s="400"/>
      <c r="BK597" s="400"/>
      <c r="BL597" s="400"/>
      <c r="BM597" s="400"/>
      <c r="BN597" s="400"/>
      <c r="BO597" s="400"/>
      <c r="BP597" s="400"/>
      <c r="BQ597" s="400"/>
      <c r="BR597" s="400"/>
      <c r="BS597" s="400"/>
      <c r="BT597" s="400"/>
      <c r="BU597" s="400"/>
      <c r="BV597" s="400"/>
      <c r="BW597" s="400"/>
      <c r="BX597" s="400"/>
      <c r="BY597" s="400"/>
      <c r="BZ597" s="401"/>
      <c r="CA597" s="401"/>
      <c r="CB597" s="401"/>
      <c r="CC597" s="401"/>
      <c r="CD597" s="401"/>
      <c r="CE597" s="401"/>
      <c r="CF597" s="401"/>
      <c r="CG597" s="401"/>
      <c r="CH597" s="401"/>
      <c r="CI597" s="401"/>
      <c r="CJ597" s="401"/>
      <c r="CK597" s="401"/>
      <c r="CL597" s="401"/>
      <c r="CM597" s="401"/>
      <c r="CN597" s="401"/>
      <c r="CO597" s="401"/>
      <c r="CP597" s="401"/>
      <c r="CQ597" s="401"/>
      <c r="CR597" s="401"/>
      <c r="CS597" s="401"/>
      <c r="CT597" s="401"/>
      <c r="CU597" s="401"/>
      <c r="CV597" s="401"/>
      <c r="CW597" s="401"/>
      <c r="CX597" s="401"/>
      <c r="CY597" s="401"/>
      <c r="CZ597" s="401"/>
    </row>
    <row r="598" s="405" customFormat="true" ht="25.15" customHeight="true" x14ac:dyDescent="0.2">
      <c r="C598" s="1090" t="s">
        <v>375</v>
      </c>
      <c r="D598" s="1072"/>
      <c r="E598" s="789">
        <v>0.10365242426118014</v>
      </c>
      <c r="F598" s="697"/>
      <c r="G598" s="697"/>
      <c r="H598" s="1090" t="s">
        <v>216</v>
      </c>
      <c r="I598" s="1072"/>
      <c r="J598" s="790">
        <v>9.1653250875066664E-2</v>
      </c>
      <c r="K598" s="697"/>
      <c r="L598" s="697"/>
      <c r="M598" s="1090" t="s">
        <v>428</v>
      </c>
      <c r="N598" s="1072"/>
      <c r="O598" s="791">
        <v>-9.2185605586150366E-4</v>
      </c>
      <c r="P598" s="697"/>
      <c r="Q598" s="697"/>
      <c r="AN598" s="398"/>
      <c r="AO598" s="398"/>
      <c r="AP598" s="398"/>
      <c r="AQ598" s="398"/>
      <c r="AR598" s="398"/>
      <c r="AS598" s="398"/>
      <c r="AT598" s="398"/>
      <c r="AU598" s="398"/>
      <c r="AV598" s="398"/>
      <c r="AW598" s="398"/>
      <c r="AX598" s="398"/>
      <c r="AY598" s="398"/>
      <c r="AZ598" s="398"/>
      <c r="BA598" s="400"/>
      <c r="BB598" s="477"/>
      <c r="BC598" s="400"/>
      <c r="BD598" s="400"/>
      <c r="BE598" s="400"/>
      <c r="BF598" s="400"/>
      <c r="BG598" s="400"/>
      <c r="BH598" s="400"/>
      <c r="BI598" s="400"/>
      <c r="BJ598" s="400"/>
      <c r="BK598" s="400"/>
      <c r="BL598" s="400"/>
      <c r="BM598" s="400"/>
      <c r="BN598" s="400"/>
      <c r="BO598" s="400"/>
      <c r="BP598" s="400"/>
      <c r="BQ598" s="400"/>
      <c r="BR598" s="400"/>
      <c r="BS598" s="400"/>
      <c r="BT598" s="400"/>
      <c r="BU598" s="400"/>
      <c r="BV598" s="400"/>
      <c r="BW598" s="400"/>
      <c r="BX598" s="400"/>
      <c r="BY598" s="400"/>
      <c r="BZ598" s="401"/>
      <c r="CA598" s="401"/>
      <c r="CB598" s="401"/>
      <c r="CC598" s="401"/>
      <c r="CD598" s="401"/>
      <c r="CE598" s="401"/>
      <c r="CF598" s="401"/>
      <c r="CG598" s="401"/>
      <c r="CH598" s="401"/>
      <c r="CI598" s="401"/>
      <c r="CJ598" s="401"/>
      <c r="CK598" s="401"/>
      <c r="CL598" s="401"/>
      <c r="CM598" s="401"/>
      <c r="CN598" s="401"/>
      <c r="CO598" s="401"/>
      <c r="CP598" s="401"/>
      <c r="CQ598" s="401"/>
      <c r="CR598" s="401"/>
      <c r="CS598" s="401"/>
      <c r="CT598" s="401"/>
      <c r="CU598" s="401"/>
      <c r="CV598" s="401"/>
      <c r="CW598" s="401"/>
      <c r="CX598" s="401"/>
      <c r="CY598" s="401"/>
      <c r="CZ598" s="401"/>
    </row>
    <row r="599" s="405" customFormat="true" ht="25.15" customHeight="true" x14ac:dyDescent="0.2">
      <c r="C599" s="1090" t="s">
        <v>377</v>
      </c>
      <c r="D599" s="1072"/>
      <c r="E599" s="789">
        <v>-0.10112350838431308</v>
      </c>
      <c r="F599" s="697"/>
      <c r="G599" s="697"/>
      <c r="H599" s="1090" t="s">
        <v>223</v>
      </c>
      <c r="I599" s="1072"/>
      <c r="J599" s="790">
        <v>4.4266087219921278E-2</v>
      </c>
      <c r="K599" s="697"/>
      <c r="L599" s="697"/>
      <c r="M599" s="1090" t="s">
        <v>431</v>
      </c>
      <c r="N599" s="1072"/>
      <c r="O599" s="791">
        <v>-3.7016272160118147E-4</v>
      </c>
      <c r="P599" s="697"/>
      <c r="Q599" s="697"/>
      <c r="AN599" s="398"/>
      <c r="AO599" s="398"/>
      <c r="AP599" s="398"/>
      <c r="AQ599" s="398"/>
      <c r="AR599" s="398"/>
      <c r="AS599" s="398"/>
      <c r="AT599" s="398"/>
      <c r="AU599" s="398"/>
      <c r="AV599" s="398"/>
      <c r="AW599" s="398"/>
      <c r="AX599" s="398"/>
      <c r="AY599" s="398"/>
      <c r="AZ599" s="398"/>
      <c r="BA599" s="400"/>
      <c r="BB599" s="477"/>
      <c r="BC599" s="400"/>
      <c r="BD599" s="400"/>
      <c r="BE599" s="400"/>
      <c r="BF599" s="400"/>
      <c r="BG599" s="400"/>
      <c r="BH599" s="400"/>
      <c r="BI599" s="400"/>
      <c r="BJ599" s="400"/>
      <c r="BK599" s="400"/>
      <c r="BL599" s="400"/>
      <c r="BM599" s="400"/>
      <c r="BN599" s="400"/>
      <c r="BO599" s="400"/>
      <c r="BP599" s="400"/>
      <c r="BQ599" s="400"/>
      <c r="BR599" s="400"/>
      <c r="BS599" s="400"/>
      <c r="BT599" s="400"/>
      <c r="BU599" s="400"/>
      <c r="BV599" s="400"/>
      <c r="BW599" s="400"/>
      <c r="BX599" s="400"/>
      <c r="BY599" s="400"/>
      <c r="BZ599" s="401"/>
      <c r="CA599" s="401"/>
      <c r="CB599" s="401"/>
      <c r="CC599" s="401"/>
      <c r="CD599" s="401"/>
      <c r="CE599" s="401"/>
      <c r="CF599" s="401"/>
      <c r="CG599" s="401"/>
      <c r="CH599" s="401"/>
      <c r="CI599" s="401"/>
      <c r="CJ599" s="401"/>
      <c r="CK599" s="401"/>
      <c r="CL599" s="401"/>
      <c r="CM599" s="401"/>
      <c r="CN599" s="401"/>
      <c r="CO599" s="401"/>
      <c r="CP599" s="401"/>
      <c r="CQ599" s="401"/>
      <c r="CR599" s="401"/>
      <c r="CS599" s="401"/>
      <c r="CT599" s="401"/>
      <c r="CU599" s="401"/>
      <c r="CV599" s="401"/>
      <c r="CW599" s="401"/>
      <c r="CX599" s="401"/>
      <c r="CY599" s="401"/>
      <c r="CZ599" s="401"/>
    </row>
    <row r="600" s="405" customFormat="true" ht="25.15" customHeight="true" x14ac:dyDescent="0.2">
      <c r="C600" s="1090" t="s">
        <v>413</v>
      </c>
      <c r="D600" s="1072"/>
      <c r="E600" s="789">
        <v>-8.7403291230599544E-3</v>
      </c>
      <c r="F600" s="697"/>
      <c r="G600" s="697"/>
      <c r="H600" s="1090" t="s">
        <v>225</v>
      </c>
      <c r="I600" s="1072"/>
      <c r="J600" s="790">
        <v>7.2557020529303781E-2</v>
      </c>
      <c r="K600" s="697"/>
      <c r="L600" s="697"/>
      <c r="M600" s="1090" t="s">
        <v>423</v>
      </c>
      <c r="N600" s="1072"/>
      <c r="O600" s="791">
        <v>1.4994556260355416E-3</v>
      </c>
      <c r="P600" s="697"/>
      <c r="Q600" s="697"/>
      <c r="AN600" s="398"/>
      <c r="AO600" s="398"/>
      <c r="AP600" s="398"/>
      <c r="AQ600" s="398"/>
      <c r="AR600" s="398"/>
      <c r="AS600" s="398"/>
      <c r="AT600" s="398"/>
      <c r="AU600" s="398"/>
      <c r="AV600" s="398"/>
      <c r="AW600" s="398"/>
      <c r="AX600" s="398"/>
      <c r="AY600" s="398"/>
      <c r="AZ600" s="398"/>
      <c r="BA600" s="400"/>
      <c r="BB600" s="477"/>
      <c r="BC600" s="400"/>
      <c r="BD600" s="400"/>
      <c r="BE600" s="400"/>
      <c r="BF600" s="400"/>
      <c r="BG600" s="400"/>
      <c r="BH600" s="400"/>
      <c r="BI600" s="400"/>
      <c r="BJ600" s="400"/>
      <c r="BK600" s="400"/>
      <c r="BL600" s="400"/>
      <c r="BM600" s="400"/>
      <c r="BN600" s="400"/>
      <c r="BO600" s="400"/>
      <c r="BP600" s="400"/>
      <c r="BQ600" s="400"/>
      <c r="BR600" s="400"/>
      <c r="BS600" s="400"/>
      <c r="BT600" s="400"/>
      <c r="BU600" s="400"/>
      <c r="BV600" s="400"/>
      <c r="BW600" s="400"/>
      <c r="BX600" s="400"/>
      <c r="BY600" s="400"/>
      <c r="BZ600" s="401"/>
      <c r="CA600" s="401"/>
      <c r="CB600" s="401"/>
      <c r="CC600" s="401"/>
      <c r="CD600" s="401"/>
      <c r="CE600" s="401"/>
      <c r="CF600" s="401"/>
      <c r="CG600" s="401"/>
      <c r="CH600" s="401"/>
      <c r="CI600" s="401"/>
      <c r="CJ600" s="401"/>
      <c r="CK600" s="401"/>
      <c r="CL600" s="401"/>
      <c r="CM600" s="401"/>
      <c r="CN600" s="401"/>
      <c r="CO600" s="401"/>
      <c r="CP600" s="401"/>
      <c r="CQ600" s="401"/>
      <c r="CR600" s="401"/>
      <c r="CS600" s="401"/>
      <c r="CT600" s="401"/>
      <c r="CU600" s="401"/>
      <c r="CV600" s="401"/>
      <c r="CW600" s="401"/>
      <c r="CX600" s="401"/>
      <c r="CY600" s="401"/>
      <c r="CZ600" s="401"/>
    </row>
    <row r="601" s="405" customFormat="true" ht="25.15" customHeight="true" x14ac:dyDescent="0.2">
      <c r="C601" s="1090" t="s">
        <v>428</v>
      </c>
      <c r="D601" s="1072"/>
      <c r="E601" s="789">
        <v>1.8960263807058205E-3</v>
      </c>
      <c r="F601" s="697"/>
      <c r="G601" s="697"/>
      <c r="H601" s="1090" t="s">
        <v>219</v>
      </c>
      <c r="I601" s="1072"/>
      <c r="J601" s="790">
        <v>6.6931500598711571E-2</v>
      </c>
      <c r="K601" s="697"/>
      <c r="L601" s="697"/>
      <c r="M601" s="1090" t="s">
        <v>210</v>
      </c>
      <c r="N601" s="1072"/>
      <c r="O601" s="791">
        <v>0.1253131533420182</v>
      </c>
      <c r="P601" s="697"/>
      <c r="Q601" s="697"/>
      <c r="AN601" s="398"/>
      <c r="AO601" s="398"/>
      <c r="AP601" s="398"/>
      <c r="AQ601" s="398"/>
      <c r="AR601" s="398"/>
      <c r="AS601" s="398"/>
      <c r="AT601" s="398"/>
      <c r="AU601" s="398"/>
      <c r="AV601" s="398"/>
      <c r="AW601" s="398"/>
      <c r="AX601" s="398"/>
      <c r="AY601" s="398"/>
      <c r="AZ601" s="398"/>
      <c r="BA601" s="400"/>
      <c r="BB601" s="477"/>
      <c r="BC601" s="400"/>
      <c r="BD601" s="400"/>
      <c r="BE601" s="400"/>
      <c r="BF601" s="400"/>
      <c r="BG601" s="400"/>
      <c r="BH601" s="400"/>
      <c r="BI601" s="400"/>
      <c r="BJ601" s="400"/>
      <c r="BK601" s="400"/>
      <c r="BL601" s="400"/>
      <c r="BM601" s="400"/>
      <c r="BN601" s="400"/>
      <c r="BO601" s="400"/>
      <c r="BP601" s="400"/>
      <c r="BQ601" s="400"/>
      <c r="BR601" s="400"/>
      <c r="BS601" s="400"/>
      <c r="BT601" s="400"/>
      <c r="BU601" s="400"/>
      <c r="BV601" s="400"/>
      <c r="BW601" s="400"/>
      <c r="BX601" s="400"/>
      <c r="BY601" s="400"/>
      <c r="BZ601" s="401"/>
      <c r="CA601" s="401"/>
      <c r="CB601" s="401"/>
      <c r="CC601" s="401"/>
      <c r="CD601" s="401"/>
      <c r="CE601" s="401"/>
      <c r="CF601" s="401"/>
      <c r="CG601" s="401"/>
      <c r="CH601" s="401"/>
      <c r="CI601" s="401"/>
      <c r="CJ601" s="401"/>
      <c r="CK601" s="401"/>
      <c r="CL601" s="401"/>
      <c r="CM601" s="401"/>
      <c r="CN601" s="401"/>
      <c r="CO601" s="401"/>
      <c r="CP601" s="401"/>
      <c r="CQ601" s="401"/>
      <c r="CR601" s="401"/>
      <c r="CS601" s="401"/>
      <c r="CT601" s="401"/>
      <c r="CU601" s="401"/>
      <c r="CV601" s="401"/>
      <c r="CW601" s="401"/>
      <c r="CX601" s="401"/>
      <c r="CY601" s="401"/>
      <c r="CZ601" s="401"/>
    </row>
    <row r="602" s="405" customFormat="true" ht="25.15" customHeight="true" x14ac:dyDescent="0.2">
      <c r="C602" s="1090" t="s">
        <v>431</v>
      </c>
      <c r="D602" s="1072"/>
      <c r="E602" s="789">
        <v>-1.5205464568571166E-3</v>
      </c>
      <c r="F602" s="697"/>
      <c r="G602" s="697"/>
      <c r="H602" s="1090" t="s">
        <v>388</v>
      </c>
      <c r="I602" s="1072"/>
      <c r="J602" s="790">
        <v>5.8629127676459142E-2</v>
      </c>
      <c r="K602" s="697"/>
      <c r="L602" s="697"/>
      <c r="M602" s="1090" t="s">
        <v>217</v>
      </c>
      <c r="N602" s="1072"/>
      <c r="O602" s="791">
        <v>7.3460174730660285E-2</v>
      </c>
      <c r="P602" s="697"/>
      <c r="Q602" s="697"/>
      <c r="AN602" s="398"/>
      <c r="AO602" s="398"/>
      <c r="AP602" s="398"/>
      <c r="AQ602" s="398"/>
      <c r="AR602" s="398"/>
      <c r="AS602" s="398"/>
      <c r="AT602" s="398"/>
      <c r="AU602" s="398"/>
      <c r="AV602" s="398"/>
      <c r="AW602" s="398"/>
      <c r="AX602" s="398"/>
      <c r="AY602" s="398"/>
      <c r="AZ602" s="398"/>
      <c r="BA602" s="400"/>
      <c r="BB602" s="477"/>
      <c r="BC602" s="400"/>
      <c r="BD602" s="400"/>
      <c r="BE602" s="400"/>
      <c r="BF602" s="400"/>
      <c r="BG602" s="400"/>
      <c r="BH602" s="400"/>
      <c r="BI602" s="400"/>
      <c r="BJ602" s="400"/>
      <c r="BK602" s="400"/>
      <c r="BL602" s="400"/>
      <c r="BM602" s="400"/>
      <c r="BN602" s="400"/>
      <c r="BO602" s="400"/>
      <c r="BP602" s="400"/>
      <c r="BQ602" s="400"/>
      <c r="BR602" s="400"/>
      <c r="BS602" s="400"/>
      <c r="BT602" s="400"/>
      <c r="BU602" s="400"/>
      <c r="BV602" s="400"/>
      <c r="BW602" s="400"/>
      <c r="BX602" s="400"/>
      <c r="BY602" s="400"/>
      <c r="BZ602" s="401"/>
      <c r="CA602" s="401"/>
      <c r="CB602" s="401"/>
      <c r="CC602" s="401"/>
      <c r="CD602" s="401"/>
      <c r="CE602" s="401"/>
      <c r="CF602" s="401"/>
      <c r="CG602" s="401"/>
      <c r="CH602" s="401"/>
      <c r="CI602" s="401"/>
      <c r="CJ602" s="401"/>
      <c r="CK602" s="401"/>
      <c r="CL602" s="401"/>
      <c r="CM602" s="401"/>
      <c r="CN602" s="401"/>
      <c r="CO602" s="401"/>
      <c r="CP602" s="401"/>
      <c r="CQ602" s="401"/>
      <c r="CR602" s="401"/>
      <c r="CS602" s="401"/>
      <c r="CT602" s="401"/>
      <c r="CU602" s="401"/>
      <c r="CV602" s="401"/>
      <c r="CW602" s="401"/>
      <c r="CX602" s="401"/>
      <c r="CY602" s="401"/>
      <c r="CZ602" s="401"/>
    </row>
    <row r="603" s="405" customFormat="true" ht="25.15" customHeight="true" x14ac:dyDescent="0.2">
      <c r="C603" s="1090" t="s">
        <v>423</v>
      </c>
      <c r="D603" s="1072"/>
      <c r="E603" s="789">
        <v>2.4275710405800128E-4</v>
      </c>
      <c r="F603" s="697"/>
      <c r="G603" s="697"/>
      <c r="H603" s="1090" t="s">
        <v>376</v>
      </c>
      <c r="I603" s="1072"/>
      <c r="J603" s="790">
        <v>0.11114064874492274</v>
      </c>
      <c r="K603" s="697"/>
      <c r="L603" s="697"/>
      <c r="M603" s="1090" t="s">
        <v>211</v>
      </c>
      <c r="N603" s="1072"/>
      <c r="O603" s="791">
        <v>0.12900936613412045</v>
      </c>
      <c r="P603" s="697"/>
      <c r="Q603" s="697"/>
      <c r="AN603" s="398"/>
      <c r="AO603" s="398"/>
      <c r="AP603" s="398"/>
      <c r="AQ603" s="398"/>
      <c r="AR603" s="398"/>
      <c r="AS603" s="398"/>
      <c r="AT603" s="398"/>
      <c r="AU603" s="398"/>
      <c r="AV603" s="398"/>
      <c r="AW603" s="398"/>
      <c r="AX603" s="398"/>
      <c r="AY603" s="398"/>
      <c r="AZ603" s="398"/>
      <c r="BA603" s="400"/>
      <c r="BB603" s="477"/>
      <c r="BC603" s="400"/>
      <c r="BD603" s="400"/>
      <c r="BE603" s="400"/>
      <c r="BF603" s="400"/>
      <c r="BG603" s="400"/>
      <c r="BH603" s="400"/>
      <c r="BI603" s="400"/>
      <c r="BJ603" s="400"/>
      <c r="BK603" s="400"/>
      <c r="BL603" s="400"/>
      <c r="BM603" s="400"/>
      <c r="BN603" s="400"/>
      <c r="BO603" s="400"/>
      <c r="BP603" s="400"/>
      <c r="BQ603" s="400"/>
      <c r="BR603" s="400"/>
      <c r="BS603" s="400"/>
      <c r="BT603" s="400"/>
      <c r="BU603" s="400"/>
      <c r="BV603" s="400"/>
      <c r="BW603" s="400"/>
      <c r="BX603" s="400"/>
      <c r="BY603" s="400"/>
      <c r="BZ603" s="401"/>
      <c r="CA603" s="401"/>
      <c r="CB603" s="401"/>
      <c r="CC603" s="401"/>
      <c r="CD603" s="401"/>
      <c r="CE603" s="401"/>
      <c r="CF603" s="401"/>
      <c r="CG603" s="401"/>
      <c r="CH603" s="401"/>
      <c r="CI603" s="401"/>
      <c r="CJ603" s="401"/>
      <c r="CK603" s="401"/>
      <c r="CL603" s="401"/>
      <c r="CM603" s="401"/>
      <c r="CN603" s="401"/>
      <c r="CO603" s="401"/>
      <c r="CP603" s="401"/>
      <c r="CQ603" s="401"/>
      <c r="CR603" s="401"/>
      <c r="CS603" s="401"/>
      <c r="CT603" s="401"/>
      <c r="CU603" s="401"/>
      <c r="CV603" s="401"/>
      <c r="CW603" s="401"/>
      <c r="CX603" s="401"/>
      <c r="CY603" s="401"/>
      <c r="CZ603" s="401"/>
    </row>
    <row r="604" s="405" customFormat="true" ht="25.15" customHeight="true" x14ac:dyDescent="0.2">
      <c r="C604" s="1090" t="s">
        <v>210</v>
      </c>
      <c r="D604" s="1072"/>
      <c r="E604" s="789">
        <v>0.11266527798871631</v>
      </c>
      <c r="F604" s="697"/>
      <c r="G604" s="697"/>
      <c r="H604" s="1090" t="s">
        <v>382</v>
      </c>
      <c r="I604" s="1072"/>
      <c r="J604" s="790">
        <v>8.3866595801061761E-2</v>
      </c>
      <c r="K604" s="697"/>
      <c r="L604" s="697"/>
      <c r="M604" s="1090" t="s">
        <v>216</v>
      </c>
      <c r="N604" s="1072"/>
      <c r="O604" s="791">
        <v>8.0170773956626709E-2</v>
      </c>
      <c r="P604" s="697"/>
      <c r="Q604" s="697"/>
      <c r="AN604" s="398"/>
      <c r="AO604" s="398"/>
      <c r="AP604" s="398"/>
      <c r="AQ604" s="398"/>
      <c r="AR604" s="398"/>
      <c r="AS604" s="398"/>
      <c r="AT604" s="398"/>
      <c r="AU604" s="398"/>
      <c r="AV604" s="398"/>
      <c r="AW604" s="398"/>
      <c r="AX604" s="398"/>
      <c r="AY604" s="398"/>
      <c r="AZ604" s="398"/>
      <c r="BA604" s="401"/>
      <c r="BB604" s="478"/>
      <c r="BC604" s="401"/>
      <c r="BD604" s="401"/>
      <c r="BE604" s="401"/>
      <c r="BF604" s="401"/>
      <c r="BG604" s="401"/>
      <c r="BH604" s="401"/>
      <c r="BI604" s="401"/>
      <c r="BJ604" s="401"/>
      <c r="BK604" s="401"/>
      <c r="BL604" s="401"/>
      <c r="BM604" s="401"/>
      <c r="BN604" s="401"/>
      <c r="BO604" s="401"/>
      <c r="BP604" s="401"/>
      <c r="BQ604" s="401"/>
      <c r="BR604" s="401"/>
      <c r="BS604" s="401"/>
      <c r="BT604" s="401"/>
      <c r="BU604" s="401"/>
      <c r="BV604" s="401"/>
      <c r="BW604" s="401"/>
      <c r="BX604" s="401"/>
      <c r="BY604" s="401"/>
      <c r="BZ604" s="401"/>
      <c r="CA604" s="401"/>
      <c r="CB604" s="401"/>
      <c r="CC604" s="401"/>
      <c r="CD604" s="401"/>
      <c r="CE604" s="401"/>
      <c r="CF604" s="401"/>
      <c r="CG604" s="401"/>
      <c r="CH604" s="401"/>
      <c r="CI604" s="401"/>
      <c r="CJ604" s="401"/>
      <c r="CK604" s="401"/>
      <c r="CL604" s="401"/>
      <c r="CM604" s="401"/>
      <c r="CN604" s="401"/>
      <c r="CO604" s="401"/>
      <c r="CP604" s="401"/>
      <c r="CQ604" s="401"/>
      <c r="CR604" s="401"/>
      <c r="CS604" s="401"/>
      <c r="CT604" s="401"/>
      <c r="CU604" s="401"/>
      <c r="CV604" s="401"/>
      <c r="CW604" s="401"/>
      <c r="CX604" s="401"/>
      <c r="CY604" s="401"/>
      <c r="CZ604" s="401"/>
    </row>
    <row r="605" s="405" customFormat="true" ht="25.15" customHeight="true" x14ac:dyDescent="0.2">
      <c r="C605" s="1090" t="s">
        <v>217</v>
      </c>
      <c r="D605" s="1072"/>
      <c r="E605" s="789">
        <v>6.7618277743256378E-2</v>
      </c>
      <c r="F605" s="697"/>
      <c r="G605" s="697"/>
      <c r="H605" s="1090" t="s">
        <v>399</v>
      </c>
      <c r="I605" s="1072"/>
      <c r="J605" s="790">
        <v>-8.7805307131624127E-3</v>
      </c>
      <c r="K605" s="697"/>
      <c r="L605" s="697"/>
      <c r="M605" s="1090" t="s">
        <v>223</v>
      </c>
      <c r="N605" s="1072"/>
      <c r="O605" s="791">
        <v>4.8824558001345116E-2</v>
      </c>
      <c r="P605" s="697"/>
      <c r="Q605" s="697"/>
      <c r="AN605" s="398"/>
      <c r="AO605" s="398"/>
      <c r="AP605" s="398"/>
      <c r="AQ605" s="398"/>
      <c r="AR605" s="398"/>
      <c r="AS605" s="398"/>
      <c r="AT605" s="398"/>
      <c r="AU605" s="398"/>
      <c r="AV605" s="398"/>
      <c r="AW605" s="398"/>
      <c r="AX605" s="398"/>
      <c r="AY605" s="398"/>
      <c r="AZ605" s="398"/>
      <c r="BA605" s="401"/>
      <c r="BB605" s="478"/>
      <c r="BC605" s="401"/>
      <c r="BD605" s="401"/>
      <c r="BE605" s="401"/>
      <c r="BF605" s="401"/>
      <c r="BG605" s="401"/>
      <c r="BH605" s="401"/>
      <c r="BI605" s="401"/>
      <c r="BJ605" s="401"/>
      <c r="BK605" s="401"/>
      <c r="BL605" s="401"/>
      <c r="BM605" s="401"/>
      <c r="BN605" s="401"/>
      <c r="BO605" s="401"/>
      <c r="BP605" s="401"/>
      <c r="BQ605" s="401"/>
      <c r="BR605" s="401"/>
      <c r="BS605" s="401"/>
      <c r="BT605" s="401"/>
      <c r="BU605" s="401"/>
      <c r="BV605" s="401"/>
      <c r="BW605" s="401"/>
      <c r="BX605" s="401"/>
      <c r="BY605" s="401"/>
      <c r="BZ605" s="401"/>
      <c r="CA605" s="401"/>
      <c r="CB605" s="401"/>
      <c r="CC605" s="401"/>
      <c r="CD605" s="401"/>
      <c r="CE605" s="401"/>
      <c r="CF605" s="401"/>
      <c r="CG605" s="401"/>
      <c r="CH605" s="401"/>
      <c r="CI605" s="401"/>
      <c r="CJ605" s="401"/>
      <c r="CK605" s="401"/>
      <c r="CL605" s="401"/>
      <c r="CM605" s="401"/>
      <c r="CN605" s="401"/>
      <c r="CO605" s="401"/>
      <c r="CP605" s="401"/>
      <c r="CQ605" s="401"/>
      <c r="CR605" s="401"/>
      <c r="CS605" s="401"/>
      <c r="CT605" s="401"/>
      <c r="CU605" s="401"/>
      <c r="CV605" s="401"/>
      <c r="CW605" s="401"/>
      <c r="CX605" s="401"/>
      <c r="CY605" s="401"/>
      <c r="CZ605" s="401"/>
    </row>
    <row r="606" s="405" customFormat="true" ht="25.15" customHeight="true" x14ac:dyDescent="0.2">
      <c r="C606" s="1090" t="s">
        <v>211</v>
      </c>
      <c r="D606" s="1072"/>
      <c r="E606" s="789">
        <v>0.11207446761705384</v>
      </c>
      <c r="F606" s="697"/>
      <c r="G606" s="697"/>
      <c r="H606" s="1090" t="s">
        <v>419</v>
      </c>
      <c r="I606" s="1072"/>
      <c r="J606" s="790">
        <v>4.7904222586622686E-3</v>
      </c>
      <c r="K606" s="697"/>
      <c r="L606" s="697"/>
      <c r="M606" s="1090" t="s">
        <v>225</v>
      </c>
      <c r="N606" s="1072"/>
      <c r="O606" s="791">
        <v>5.2885357758303005E-2</v>
      </c>
      <c r="P606" s="697"/>
      <c r="Q606" s="697"/>
      <c r="AN606" s="398"/>
      <c r="AO606" s="398"/>
      <c r="AP606" s="398"/>
      <c r="AQ606" s="398"/>
      <c r="AR606" s="398"/>
      <c r="AS606" s="398"/>
      <c r="AT606" s="398"/>
      <c r="AU606" s="398"/>
      <c r="AV606" s="398"/>
      <c r="AW606" s="398"/>
      <c r="AX606" s="398"/>
      <c r="AY606" s="398"/>
      <c r="AZ606" s="398"/>
      <c r="BA606" s="401"/>
      <c r="BB606" s="478"/>
      <c r="BC606" s="401"/>
      <c r="BD606" s="401"/>
      <c r="BE606" s="401"/>
      <c r="BF606" s="401"/>
      <c r="BG606" s="401"/>
      <c r="BH606" s="401"/>
      <c r="BI606" s="401"/>
      <c r="BJ606" s="401"/>
      <c r="BK606" s="401"/>
      <c r="BL606" s="401"/>
      <c r="BM606" s="401"/>
      <c r="BN606" s="401"/>
      <c r="BO606" s="401"/>
      <c r="BP606" s="401"/>
      <c r="BQ606" s="401"/>
      <c r="BR606" s="401"/>
      <c r="BS606" s="401"/>
      <c r="BT606" s="401"/>
      <c r="BU606" s="401"/>
      <c r="BV606" s="401"/>
      <c r="BW606" s="401"/>
      <c r="BX606" s="401"/>
      <c r="BY606" s="401"/>
      <c r="BZ606" s="401"/>
      <c r="CA606" s="401"/>
      <c r="CB606" s="401"/>
      <c r="CC606" s="401"/>
      <c r="CD606" s="401"/>
      <c r="CE606" s="401"/>
      <c r="CF606" s="401"/>
      <c r="CG606" s="401"/>
      <c r="CH606" s="401"/>
      <c r="CI606" s="401"/>
      <c r="CJ606" s="401"/>
      <c r="CK606" s="401"/>
      <c r="CL606" s="401"/>
      <c r="CM606" s="401"/>
      <c r="CN606" s="401"/>
      <c r="CO606" s="401"/>
      <c r="CP606" s="401"/>
      <c r="CQ606" s="401"/>
      <c r="CR606" s="401"/>
      <c r="CS606" s="401"/>
      <c r="CT606" s="401"/>
      <c r="CU606" s="401"/>
      <c r="CV606" s="401"/>
      <c r="CW606" s="401"/>
      <c r="CX606" s="401"/>
      <c r="CY606" s="401"/>
      <c r="CZ606" s="401"/>
    </row>
    <row r="607" s="405" customFormat="true" ht="25.15" customHeight="true" x14ac:dyDescent="0.2">
      <c r="C607" s="1090" t="s">
        <v>216</v>
      </c>
      <c r="D607" s="1072"/>
      <c r="E607" s="789">
        <v>7.1666106951982181E-2</v>
      </c>
      <c r="F607" s="697"/>
      <c r="G607" s="697"/>
      <c r="H607" s="1090" t="s">
        <v>378</v>
      </c>
      <c r="I607" s="1072"/>
      <c r="J607" s="792">
        <v>9.8302216987536328E-2</v>
      </c>
      <c r="K607" s="697"/>
      <c r="L607" s="697"/>
      <c r="M607" s="1090" t="s">
        <v>219</v>
      </c>
      <c r="N607" s="1072"/>
      <c r="O607" s="791">
        <v>5.8987501763010888E-2</v>
      </c>
      <c r="P607" s="697"/>
      <c r="Q607" s="697"/>
      <c r="AN607" s="398"/>
      <c r="AO607" s="398"/>
      <c r="AP607" s="398"/>
      <c r="AQ607" s="398"/>
      <c r="AR607" s="398"/>
      <c r="AS607" s="398"/>
      <c r="AT607" s="398"/>
      <c r="AU607" s="398"/>
      <c r="AV607" s="398"/>
      <c r="AW607" s="398"/>
      <c r="AX607" s="398"/>
      <c r="AY607" s="398"/>
      <c r="AZ607" s="398"/>
      <c r="BA607" s="401"/>
      <c r="BB607" s="478"/>
      <c r="BC607" s="401"/>
      <c r="BD607" s="401"/>
      <c r="BE607" s="401"/>
      <c r="BF607" s="401"/>
      <c r="BG607" s="401"/>
      <c r="BH607" s="401"/>
      <c r="BI607" s="401"/>
      <c r="BJ607" s="401"/>
      <c r="BK607" s="401"/>
      <c r="BL607" s="401"/>
      <c r="BM607" s="401"/>
      <c r="BN607" s="401"/>
      <c r="BO607" s="401"/>
      <c r="BP607" s="401"/>
      <c r="BQ607" s="401"/>
      <c r="BR607" s="401"/>
      <c r="BS607" s="401"/>
      <c r="BT607" s="401"/>
      <c r="BU607" s="401"/>
      <c r="BV607" s="401"/>
      <c r="BW607" s="401"/>
      <c r="BX607" s="401"/>
      <c r="BY607" s="401"/>
      <c r="BZ607" s="401"/>
      <c r="CA607" s="401"/>
      <c r="CB607" s="401"/>
      <c r="CC607" s="401"/>
      <c r="CD607" s="401"/>
      <c r="CE607" s="401"/>
      <c r="CF607" s="401"/>
      <c r="CG607" s="401"/>
      <c r="CH607" s="401"/>
      <c r="CI607" s="401"/>
      <c r="CJ607" s="401"/>
      <c r="CK607" s="401"/>
      <c r="CL607" s="401"/>
      <c r="CM607" s="401"/>
      <c r="CN607" s="401"/>
      <c r="CO607" s="401"/>
      <c r="CP607" s="401"/>
      <c r="CQ607" s="401"/>
      <c r="CR607" s="401"/>
      <c r="CS607" s="401"/>
      <c r="CT607" s="401"/>
      <c r="CU607" s="401"/>
      <c r="CV607" s="401"/>
      <c r="CW607" s="401"/>
      <c r="CX607" s="401"/>
      <c r="CY607" s="401"/>
      <c r="CZ607" s="401"/>
    </row>
    <row r="608" s="405" customFormat="true" ht="25.15" customHeight="true" x14ac:dyDescent="0.2">
      <c r="C608" s="1090" t="s">
        <v>223</v>
      </c>
      <c r="D608" s="1072"/>
      <c r="E608" s="789">
        <v>4.4007707061035031E-2</v>
      </c>
      <c r="F608" s="697"/>
      <c r="G608" s="697"/>
      <c r="H608" s="1071"/>
      <c r="I608" s="1072"/>
      <c r="J608" s="698"/>
      <c r="K608" s="697"/>
      <c r="L608" s="697"/>
      <c r="M608" s="1090" t="s">
        <v>388</v>
      </c>
      <c r="N608" s="1072"/>
      <c r="O608" s="791">
        <v>5.472353060037842E-2</v>
      </c>
      <c r="P608" s="697"/>
      <c r="Q608" s="697"/>
      <c r="AN608" s="398"/>
      <c r="AO608" s="398"/>
      <c r="AP608" s="398"/>
      <c r="AQ608" s="398"/>
      <c r="AR608" s="398"/>
      <c r="AS608" s="398"/>
      <c r="AT608" s="398"/>
      <c r="AU608" s="398"/>
      <c r="AV608" s="398"/>
      <c r="AW608" s="398"/>
      <c r="AX608" s="398"/>
      <c r="AY608" s="398"/>
      <c r="AZ608" s="398"/>
      <c r="BA608" s="401"/>
      <c r="BB608" s="478"/>
      <c r="BC608" s="401"/>
      <c r="BD608" s="401"/>
      <c r="BE608" s="401"/>
      <c r="BF608" s="401"/>
      <c r="BG608" s="401"/>
      <c r="BH608" s="401"/>
      <c r="BI608" s="401"/>
      <c r="BJ608" s="401"/>
      <c r="BK608" s="401"/>
      <c r="BL608" s="401"/>
      <c r="BM608" s="401"/>
      <c r="BN608" s="401"/>
      <c r="BO608" s="401"/>
      <c r="BP608" s="401"/>
      <c r="BQ608" s="401"/>
      <c r="BR608" s="401"/>
      <c r="BS608" s="401"/>
      <c r="BT608" s="401"/>
      <c r="BU608" s="401"/>
      <c r="BV608" s="401"/>
      <c r="BW608" s="401"/>
      <c r="BX608" s="401"/>
      <c r="BY608" s="401"/>
      <c r="BZ608" s="401"/>
      <c r="CA608" s="401"/>
      <c r="CB608" s="401"/>
      <c r="CC608" s="401"/>
      <c r="CD608" s="401"/>
      <c r="CE608" s="401"/>
      <c r="CF608" s="401"/>
      <c r="CG608" s="401"/>
      <c r="CH608" s="401"/>
      <c r="CI608" s="401"/>
      <c r="CJ608" s="401"/>
      <c r="CK608" s="401"/>
      <c r="CL608" s="401"/>
      <c r="CM608" s="401"/>
      <c r="CN608" s="401"/>
      <c r="CO608" s="401"/>
      <c r="CP608" s="401"/>
      <c r="CQ608" s="401"/>
      <c r="CR608" s="401"/>
      <c r="CS608" s="401"/>
      <c r="CT608" s="401"/>
      <c r="CU608" s="401"/>
      <c r="CV608" s="401"/>
      <c r="CW608" s="401"/>
      <c r="CX608" s="401"/>
      <c r="CY608" s="401"/>
      <c r="CZ608" s="401"/>
    </row>
    <row r="609" s="405" customFormat="true" ht="25.15" customHeight="true" x14ac:dyDescent="0.2">
      <c r="C609" s="1090" t="s">
        <v>225</v>
      </c>
      <c r="D609" s="1072"/>
      <c r="E609" s="789">
        <v>5.577316758859556E-2</v>
      </c>
      <c r="F609" s="697"/>
      <c r="G609" s="697"/>
      <c r="H609" s="1071"/>
      <c r="I609" s="1072"/>
      <c r="J609" s="697"/>
      <c r="K609" s="697"/>
      <c r="L609" s="697"/>
      <c r="M609" s="1090" t="s">
        <v>376</v>
      </c>
      <c r="N609" s="1072"/>
      <c r="O609" s="791">
        <v>0.10991977540414692</v>
      </c>
      <c r="P609" s="697"/>
      <c r="Q609" s="697"/>
      <c r="AN609" s="398"/>
      <c r="AO609" s="398"/>
      <c r="AP609" s="398"/>
      <c r="AQ609" s="398"/>
      <c r="AR609" s="398"/>
      <c r="AS609" s="398"/>
      <c r="AT609" s="398"/>
      <c r="AU609" s="398"/>
      <c r="AV609" s="398"/>
      <c r="AW609" s="398"/>
      <c r="AX609" s="398"/>
      <c r="AY609" s="398"/>
      <c r="AZ609" s="398"/>
      <c r="BA609" s="401"/>
      <c r="BB609" s="478"/>
      <c r="BC609" s="401"/>
      <c r="BD609" s="401"/>
      <c r="BE609" s="401"/>
      <c r="BF609" s="401"/>
      <c r="BG609" s="401"/>
      <c r="BH609" s="401"/>
      <c r="BI609" s="401"/>
      <c r="BJ609" s="401"/>
      <c r="BK609" s="401"/>
      <c r="BL609" s="401"/>
      <c r="BM609" s="401"/>
      <c r="BN609" s="401"/>
      <c r="BO609" s="401"/>
      <c r="BP609" s="401"/>
      <c r="BQ609" s="401"/>
      <c r="BR609" s="401"/>
      <c r="BS609" s="401"/>
      <c r="BT609" s="401"/>
      <c r="BU609" s="401"/>
      <c r="BV609" s="401"/>
      <c r="BW609" s="401"/>
      <c r="BX609" s="401"/>
      <c r="BY609" s="401"/>
      <c r="BZ609" s="401"/>
      <c r="CA609" s="401"/>
      <c r="CB609" s="401"/>
      <c r="CC609" s="401"/>
      <c r="CD609" s="401"/>
      <c r="CE609" s="401"/>
      <c r="CF609" s="401"/>
      <c r="CG609" s="401"/>
      <c r="CH609" s="401"/>
      <c r="CI609" s="401"/>
      <c r="CJ609" s="401"/>
      <c r="CK609" s="401"/>
      <c r="CL609" s="401"/>
      <c r="CM609" s="401"/>
      <c r="CN609" s="401"/>
      <c r="CO609" s="401"/>
      <c r="CP609" s="401"/>
      <c r="CQ609" s="401"/>
      <c r="CR609" s="401"/>
      <c r="CS609" s="401"/>
      <c r="CT609" s="401"/>
      <c r="CU609" s="401"/>
      <c r="CV609" s="401"/>
      <c r="CW609" s="401"/>
      <c r="CX609" s="401"/>
      <c r="CY609" s="401"/>
      <c r="CZ609" s="401"/>
    </row>
    <row r="610" s="405" customFormat="true" ht="25.15" customHeight="true" x14ac:dyDescent="0.2">
      <c r="C610" s="1090" t="s">
        <v>219</v>
      </c>
      <c r="D610" s="1072"/>
      <c r="E610" s="789">
        <v>5.0424600702789993E-2</v>
      </c>
      <c r="F610" s="697"/>
      <c r="G610" s="697"/>
      <c r="H610" s="1091" t="s">
        <v>244</v>
      </c>
      <c r="I610" s="1072"/>
      <c r="J610" s="1072"/>
      <c r="K610" s="697"/>
      <c r="L610" s="697"/>
      <c r="M610" s="1090" t="s">
        <v>382</v>
      </c>
      <c r="N610" s="1072"/>
      <c r="O610" s="791">
        <v>8.9584099140978993E-2</v>
      </c>
      <c r="P610" s="697"/>
      <c r="Q610" s="697"/>
      <c r="AN610" s="398"/>
      <c r="AO610" s="398"/>
      <c r="AP610" s="398"/>
      <c r="AQ610" s="398"/>
      <c r="AR610" s="398"/>
      <c r="AS610" s="398"/>
      <c r="AT610" s="398"/>
      <c r="AU610" s="398"/>
      <c r="AV610" s="398"/>
      <c r="AW610" s="398"/>
      <c r="AX610" s="398"/>
      <c r="AY610" s="398"/>
      <c r="AZ610" s="398"/>
      <c r="BA610" s="401"/>
      <c r="BB610" s="478"/>
      <c r="BC610" s="401"/>
      <c r="BD610" s="401"/>
      <c r="BE610" s="401"/>
      <c r="BF610" s="401"/>
      <c r="BG610" s="401"/>
      <c r="BH610" s="401"/>
      <c r="BI610" s="401"/>
      <c r="BJ610" s="401"/>
      <c r="BK610" s="401"/>
      <c r="BL610" s="401"/>
      <c r="BM610" s="401"/>
      <c r="BN610" s="401"/>
      <c r="BO610" s="401"/>
      <c r="BP610" s="401"/>
      <c r="BQ610" s="401"/>
      <c r="BR610" s="401"/>
      <c r="BS610" s="401"/>
      <c r="BT610" s="401"/>
      <c r="BU610" s="401"/>
      <c r="BV610" s="401"/>
      <c r="BW610" s="401"/>
      <c r="BX610" s="401"/>
      <c r="BY610" s="401"/>
      <c r="BZ610" s="401"/>
      <c r="CA610" s="401"/>
      <c r="CB610" s="401"/>
      <c r="CC610" s="401"/>
      <c r="CD610" s="401"/>
      <c r="CE610" s="401"/>
      <c r="CF610" s="401"/>
      <c r="CG610" s="401"/>
      <c r="CH610" s="401"/>
      <c r="CI610" s="401"/>
      <c r="CJ610" s="401"/>
      <c r="CK610" s="401"/>
      <c r="CL610" s="401"/>
      <c r="CM610" s="401"/>
      <c r="CN610" s="401"/>
      <c r="CO610" s="401"/>
      <c r="CP610" s="401"/>
      <c r="CQ610" s="401"/>
      <c r="CR610" s="401"/>
      <c r="CS610" s="401"/>
      <c r="CT610" s="401"/>
      <c r="CU610" s="401"/>
      <c r="CV610" s="401"/>
      <c r="CW610" s="401"/>
      <c r="CX610" s="401"/>
      <c r="CY610" s="401"/>
      <c r="CZ610" s="401"/>
    </row>
    <row r="611" s="405" customFormat="true" ht="25.15" customHeight="true" x14ac:dyDescent="0.2">
      <c r="C611" s="1090" t="s">
        <v>388</v>
      </c>
      <c r="D611" s="1072"/>
      <c r="E611" s="789">
        <v>4.7488647153082875E-2</v>
      </c>
      <c r="F611" s="697"/>
      <c r="G611" s="697"/>
      <c r="H611" s="1085" t="s">
        <v>208</v>
      </c>
      <c r="I611" s="1072"/>
      <c r="J611" s="810" t="s">
        <v>209</v>
      </c>
      <c r="K611" s="697"/>
      <c r="L611" s="697"/>
      <c r="M611" s="1090" t="s">
        <v>399</v>
      </c>
      <c r="N611" s="1072"/>
      <c r="O611" s="791">
        <v>-1.48576346887877E-2</v>
      </c>
      <c r="P611" s="697"/>
      <c r="Q611" s="697"/>
      <c r="AN611" s="398"/>
      <c r="AO611" s="398"/>
      <c r="AP611" s="398"/>
      <c r="AQ611" s="398"/>
      <c r="AR611" s="398"/>
      <c r="AS611" s="398"/>
      <c r="AT611" s="398"/>
      <c r="AU611" s="398"/>
      <c r="AV611" s="398"/>
      <c r="AW611" s="398"/>
      <c r="AX611" s="398"/>
      <c r="AY611" s="398"/>
      <c r="AZ611" s="398"/>
      <c r="BA611" s="401"/>
      <c r="BB611" s="478"/>
      <c r="BC611" s="401"/>
      <c r="BD611" s="401"/>
      <c r="BE611" s="401"/>
      <c r="BF611" s="401"/>
      <c r="BG611" s="401"/>
      <c r="BH611" s="401"/>
      <c r="BI611" s="401"/>
      <c r="BJ611" s="401"/>
      <c r="BK611" s="401"/>
      <c r="BL611" s="401"/>
      <c r="BM611" s="401"/>
      <c r="BN611" s="401"/>
      <c r="BO611" s="401"/>
      <c r="BP611" s="401"/>
      <c r="BQ611" s="401"/>
      <c r="BR611" s="401"/>
      <c r="BS611" s="401"/>
      <c r="BT611" s="401"/>
      <c r="BU611" s="401"/>
      <c r="BV611" s="401"/>
      <c r="BW611" s="401"/>
      <c r="BX611" s="401"/>
      <c r="BY611" s="401"/>
      <c r="BZ611" s="401"/>
      <c r="CA611" s="401"/>
      <c r="CB611" s="401"/>
      <c r="CC611" s="401"/>
      <c r="CD611" s="401"/>
      <c r="CE611" s="401"/>
      <c r="CF611" s="401"/>
      <c r="CG611" s="401"/>
      <c r="CH611" s="401"/>
      <c r="CI611" s="401"/>
      <c r="CJ611" s="401"/>
      <c r="CK611" s="401"/>
      <c r="CL611" s="401"/>
      <c r="CM611" s="401"/>
      <c r="CN611" s="401"/>
      <c r="CO611" s="401"/>
      <c r="CP611" s="401"/>
      <c r="CQ611" s="401"/>
      <c r="CR611" s="401"/>
      <c r="CS611" s="401"/>
      <c r="CT611" s="401"/>
      <c r="CU611" s="401"/>
      <c r="CV611" s="401"/>
      <c r="CW611" s="401"/>
      <c r="CX611" s="401"/>
      <c r="CY611" s="401"/>
      <c r="CZ611" s="401"/>
    </row>
    <row r="612" s="405" customFormat="true" ht="25.15" customHeight="true" x14ac:dyDescent="0.2">
      <c r="C612" s="1090" t="s">
        <v>376</v>
      </c>
      <c r="D612" s="1072"/>
      <c r="E612" s="789">
        <v>0.10323259263187044</v>
      </c>
      <c r="F612" s="697"/>
      <c r="G612" s="697"/>
      <c r="H612" s="1090" t="s">
        <v>209</v>
      </c>
      <c r="I612" s="1072"/>
      <c r="J612" s="811">
        <v>0.99999999999999989</v>
      </c>
      <c r="K612" s="697"/>
      <c r="L612" s="697"/>
      <c r="M612" s="1090" t="s">
        <v>419</v>
      </c>
      <c r="N612" s="1072"/>
      <c r="O612" s="791">
        <v>1.824495271274048E-4</v>
      </c>
      <c r="P612" s="697"/>
      <c r="Q612" s="697"/>
      <c r="AN612" s="398"/>
      <c r="AO612" s="398"/>
      <c r="AP612" s="398"/>
      <c r="AQ612" s="398"/>
      <c r="AR612" s="398"/>
      <c r="AS612" s="398"/>
      <c r="AT612" s="398"/>
      <c r="AU612" s="398"/>
      <c r="AV612" s="398"/>
      <c r="AW612" s="398"/>
      <c r="AX612" s="398"/>
      <c r="AY612" s="398"/>
      <c r="AZ612" s="398"/>
      <c r="BA612" s="401"/>
      <c r="BB612" s="478"/>
      <c r="BC612" s="401"/>
      <c r="BD612" s="401"/>
      <c r="BE612" s="401"/>
      <c r="BF612" s="401"/>
      <c r="BG612" s="401"/>
      <c r="BH612" s="401"/>
      <c r="BI612" s="401"/>
      <c r="BJ612" s="401"/>
      <c r="BK612" s="401"/>
      <c r="BL612" s="401"/>
      <c r="BM612" s="401"/>
      <c r="BN612" s="401"/>
      <c r="BO612" s="401"/>
      <c r="BP612" s="401"/>
      <c r="BQ612" s="401"/>
      <c r="BR612" s="401"/>
      <c r="BS612" s="401"/>
      <c r="BT612" s="401"/>
      <c r="BU612" s="401"/>
      <c r="BV612" s="401"/>
      <c r="BW612" s="401"/>
      <c r="BX612" s="401"/>
      <c r="BY612" s="401"/>
      <c r="BZ612" s="401"/>
      <c r="CA612" s="401"/>
      <c r="CB612" s="401"/>
      <c r="CC612" s="401"/>
      <c r="CD612" s="401"/>
      <c r="CE612" s="401"/>
      <c r="CF612" s="401"/>
      <c r="CG612" s="401"/>
      <c r="CH612" s="401"/>
      <c r="CI612" s="401"/>
      <c r="CJ612" s="401"/>
      <c r="CK612" s="401"/>
      <c r="CL612" s="401"/>
      <c r="CM612" s="401"/>
      <c r="CN612" s="401"/>
      <c r="CO612" s="401"/>
      <c r="CP612" s="401"/>
      <c r="CQ612" s="401"/>
      <c r="CR612" s="401"/>
      <c r="CS612" s="401"/>
      <c r="CT612" s="401"/>
      <c r="CU612" s="401"/>
      <c r="CV612" s="401"/>
      <c r="CW612" s="401"/>
      <c r="CX612" s="401"/>
      <c r="CY612" s="401"/>
      <c r="CZ612" s="401"/>
    </row>
    <row r="613" s="405" customFormat="true" ht="25.15" customHeight="true" x14ac:dyDescent="0.2">
      <c r="C613" s="1090" t="s">
        <v>382</v>
      </c>
      <c r="D613" s="1072"/>
      <c r="E613" s="789">
        <v>8.0721787477717938E-2</v>
      </c>
      <c r="F613" s="697"/>
      <c r="G613" s="697"/>
      <c r="H613" s="1071"/>
      <c r="I613" s="1072"/>
      <c r="J613" s="698"/>
      <c r="K613" s="697"/>
      <c r="L613" s="697"/>
      <c r="M613" s="1090" t="s">
        <v>378</v>
      </c>
      <c r="N613" s="1072"/>
      <c r="O613" s="793">
        <v>8.7794299460375799E-2</v>
      </c>
      <c r="P613" s="697"/>
      <c r="Q613" s="697"/>
      <c r="AN613" s="398"/>
      <c r="AO613" s="398"/>
      <c r="AP613" s="398"/>
      <c r="AQ613" s="398"/>
      <c r="AR613" s="398"/>
      <c r="AS613" s="398"/>
      <c r="AT613" s="398"/>
      <c r="AU613" s="398"/>
      <c r="AV613" s="398"/>
      <c r="AW613" s="398"/>
      <c r="AX613" s="398"/>
      <c r="AY613" s="398"/>
      <c r="AZ613" s="398"/>
      <c r="BA613" s="401"/>
      <c r="BB613" s="478"/>
      <c r="BC613" s="401"/>
      <c r="BD613" s="401"/>
      <c r="BE613" s="401"/>
      <c r="BF613" s="401"/>
      <c r="BG613" s="401"/>
      <c r="BH613" s="401"/>
      <c r="BI613" s="401"/>
      <c r="BJ613" s="401"/>
      <c r="BK613" s="401"/>
      <c r="BL613" s="401"/>
      <c r="BM613" s="401"/>
      <c r="BN613" s="401"/>
      <c r="BO613" s="401"/>
      <c r="BP613" s="401"/>
      <c r="BQ613" s="401"/>
      <c r="BR613" s="401"/>
      <c r="BS613" s="401"/>
      <c r="BT613" s="401"/>
      <c r="BU613" s="401"/>
      <c r="BV613" s="401"/>
      <c r="BW613" s="401"/>
      <c r="BX613" s="401"/>
      <c r="BY613" s="401"/>
      <c r="BZ613" s="401"/>
      <c r="CA613" s="401"/>
      <c r="CB613" s="401"/>
      <c r="CC613" s="401"/>
      <c r="CD613" s="401"/>
      <c r="CE613" s="401"/>
      <c r="CF613" s="401"/>
      <c r="CG613" s="401"/>
      <c r="CH613" s="401"/>
      <c r="CI613" s="401"/>
      <c r="CJ613" s="401"/>
      <c r="CK613" s="401"/>
      <c r="CL613" s="401"/>
      <c r="CM613" s="401"/>
      <c r="CN613" s="401"/>
      <c r="CO613" s="401"/>
      <c r="CP613" s="401"/>
      <c r="CQ613" s="401"/>
      <c r="CR613" s="401"/>
      <c r="CS613" s="401"/>
      <c r="CT613" s="401"/>
      <c r="CU613" s="401"/>
      <c r="CV613" s="401"/>
      <c r="CW613" s="401"/>
      <c r="CX613" s="401"/>
      <c r="CY613" s="401"/>
      <c r="CZ613" s="401"/>
    </row>
    <row r="614" s="405" customFormat="true" ht="25.15" customHeight="true" x14ac:dyDescent="0.2">
      <c r="C614" s="1090" t="s">
        <v>399</v>
      </c>
      <c r="D614" s="1072"/>
      <c r="E614" s="789">
        <v>-2.6689537211681262E-2</v>
      </c>
      <c r="F614" s="697"/>
      <c r="G614" s="697"/>
      <c r="H614" s="1071"/>
      <c r="I614" s="1072"/>
      <c r="J614" s="697"/>
      <c r="K614" s="697"/>
      <c r="L614" s="697"/>
      <c r="M614" s="1071"/>
      <c r="N614" s="1072"/>
      <c r="O614" s="698"/>
      <c r="P614" s="697"/>
      <c r="Q614" s="697"/>
      <c r="AN614" s="398"/>
      <c r="AO614" s="398"/>
      <c r="AP614" s="398"/>
      <c r="AQ614" s="398"/>
      <c r="AR614" s="398"/>
      <c r="AS614" s="398"/>
      <c r="AT614" s="398"/>
      <c r="AU614" s="398"/>
      <c r="AV614" s="398"/>
      <c r="AW614" s="398"/>
      <c r="AX614" s="398"/>
      <c r="AY614" s="398"/>
      <c r="AZ614" s="398"/>
      <c r="BA614" s="401"/>
      <c r="BB614" s="478"/>
      <c r="BC614" s="401"/>
      <c r="BD614" s="401"/>
      <c r="BE614" s="401"/>
      <c r="BF614" s="401"/>
      <c r="BG614" s="401"/>
      <c r="BH614" s="401"/>
      <c r="BI614" s="401"/>
      <c r="BJ614" s="401"/>
      <c r="BK614" s="401"/>
      <c r="BL614" s="401"/>
      <c r="BM614" s="401"/>
      <c r="BN614" s="401"/>
      <c r="BO614" s="401"/>
      <c r="BP614" s="401"/>
      <c r="BQ614" s="401"/>
      <c r="BR614" s="401"/>
      <c r="BS614" s="401"/>
      <c r="BT614" s="401"/>
      <c r="BU614" s="401"/>
      <c r="BV614" s="401"/>
      <c r="BW614" s="401"/>
      <c r="BX614" s="401"/>
      <c r="BY614" s="401"/>
      <c r="BZ614" s="401"/>
      <c r="CA614" s="401"/>
      <c r="CB614" s="401"/>
      <c r="CC614" s="401"/>
      <c r="CD614" s="401"/>
      <c r="CE614" s="401"/>
      <c r="CF614" s="401"/>
      <c r="CG614" s="401"/>
      <c r="CH614" s="401"/>
      <c r="CI614" s="401"/>
      <c r="CJ614" s="401"/>
      <c r="CK614" s="401"/>
      <c r="CL614" s="401"/>
      <c r="CM614" s="401"/>
      <c r="CN614" s="401"/>
      <c r="CO614" s="401"/>
      <c r="CP614" s="401"/>
      <c r="CQ614" s="401"/>
      <c r="CR614" s="401"/>
      <c r="CS614" s="401"/>
      <c r="CT614" s="401"/>
      <c r="CU614" s="401"/>
      <c r="CV614" s="401"/>
      <c r="CW614" s="401"/>
      <c r="CX614" s="401"/>
      <c r="CY614" s="401"/>
      <c r="CZ614" s="401"/>
    </row>
    <row r="615" s="405" customFormat="true" ht="25.15" customHeight="true" x14ac:dyDescent="0.2">
      <c r="C615" s="1090" t="s">
        <v>419</v>
      </c>
      <c r="D615" s="1072"/>
      <c r="E615" s="789">
        <v>5.0145733000940941E-3</v>
      </c>
      <c r="F615" s="697"/>
      <c r="G615" s="697"/>
      <c r="H615" s="1071"/>
      <c r="I615" s="1072"/>
      <c r="J615" s="697"/>
      <c r="K615" s="697"/>
      <c r="L615" s="697"/>
      <c r="M615" s="1071"/>
      <c r="N615" s="1072"/>
      <c r="O615" s="697"/>
      <c r="P615" s="697"/>
      <c r="Q615" s="697"/>
      <c r="AN615" s="398"/>
      <c r="AO615" s="398"/>
      <c r="AP615" s="398"/>
      <c r="AQ615" s="398"/>
      <c r="AR615" s="398"/>
      <c r="AS615" s="398"/>
      <c r="AT615" s="398"/>
      <c r="AU615" s="398"/>
      <c r="AV615" s="398"/>
      <c r="AW615" s="398"/>
      <c r="AX615" s="398"/>
      <c r="AY615" s="398"/>
      <c r="AZ615" s="398"/>
      <c r="BA615" s="401"/>
      <c r="BB615" s="478"/>
      <c r="BC615" s="401"/>
      <c r="BD615" s="401"/>
      <c r="BE615" s="401"/>
      <c r="BF615" s="401"/>
      <c r="BG615" s="401"/>
      <c r="BH615" s="401"/>
      <c r="BI615" s="401"/>
      <c r="BJ615" s="401"/>
      <c r="BK615" s="401"/>
      <c r="BL615" s="401"/>
      <c r="BM615" s="401"/>
      <c r="BN615" s="401"/>
      <c r="BO615" s="401"/>
      <c r="BP615" s="401"/>
      <c r="BQ615" s="401"/>
      <c r="BR615" s="401"/>
      <c r="BS615" s="401"/>
      <c r="BT615" s="401"/>
      <c r="BU615" s="401"/>
      <c r="BV615" s="401"/>
      <c r="BW615" s="401"/>
      <c r="BX615" s="401"/>
      <c r="BY615" s="401"/>
      <c r="BZ615" s="401"/>
      <c r="CA615" s="401"/>
      <c r="CB615" s="401"/>
      <c r="CC615" s="401"/>
      <c r="CD615" s="401"/>
      <c r="CE615" s="401"/>
      <c r="CF615" s="401"/>
      <c r="CG615" s="401"/>
      <c r="CH615" s="401"/>
      <c r="CI615" s="401"/>
      <c r="CJ615" s="401"/>
      <c r="CK615" s="401"/>
      <c r="CL615" s="401"/>
      <c r="CM615" s="401"/>
      <c r="CN615" s="401"/>
      <c r="CO615" s="401"/>
      <c r="CP615" s="401"/>
      <c r="CQ615" s="401"/>
      <c r="CR615" s="401"/>
      <c r="CS615" s="401"/>
      <c r="CT615" s="401"/>
      <c r="CU615" s="401"/>
      <c r="CV615" s="401"/>
      <c r="CW615" s="401"/>
      <c r="CX615" s="401"/>
      <c r="CY615" s="401"/>
      <c r="CZ615" s="401"/>
    </row>
    <row r="616" s="405" customFormat="true" ht="25.15" customHeight="true" x14ac:dyDescent="0.2">
      <c r="C616" s="1090" t="s">
        <v>378</v>
      </c>
      <c r="D616" s="1072"/>
      <c r="E616" s="794">
        <v>8.1919860421718171E-2</v>
      </c>
      <c r="F616" s="697"/>
      <c r="G616" s="697"/>
      <c r="H616" s="1071"/>
      <c r="I616" s="1072"/>
      <c r="J616" s="697"/>
      <c r="K616" s="697"/>
      <c r="L616" s="697"/>
      <c r="M616" s="1091" t="s">
        <v>244</v>
      </c>
      <c r="N616" s="1072"/>
      <c r="O616" s="1072"/>
      <c r="P616" s="697"/>
      <c r="Q616" s="697"/>
      <c r="AN616" s="398"/>
      <c r="AO616" s="398"/>
      <c r="AP616" s="398"/>
      <c r="AQ616" s="398"/>
      <c r="AR616" s="398"/>
      <c r="AS616" s="398"/>
      <c r="AT616" s="398"/>
      <c r="AU616" s="398"/>
      <c r="AV616" s="398"/>
      <c r="AW616" s="398"/>
      <c r="AX616" s="398"/>
      <c r="AY616" s="398"/>
      <c r="AZ616" s="398"/>
      <c r="BA616" s="401"/>
      <c r="BB616" s="478"/>
      <c r="BC616" s="401"/>
      <c r="BD616" s="401"/>
      <c r="BE616" s="401"/>
      <c r="BF616" s="401"/>
      <c r="BG616" s="401"/>
      <c r="BH616" s="401"/>
      <c r="BI616" s="401"/>
      <c r="BJ616" s="401"/>
      <c r="BK616" s="401"/>
      <c r="BL616" s="401"/>
      <c r="BM616" s="401"/>
      <c r="BN616" s="401"/>
      <c r="BO616" s="401"/>
      <c r="BP616" s="401"/>
      <c r="BQ616" s="401"/>
      <c r="BR616" s="401"/>
      <c r="BS616" s="401"/>
      <c r="BT616" s="401"/>
      <c r="BU616" s="401"/>
      <c r="BV616" s="401"/>
      <c r="BW616" s="401"/>
      <c r="BX616" s="401"/>
      <c r="BY616" s="401"/>
      <c r="BZ616" s="401"/>
      <c r="CA616" s="401"/>
      <c r="CB616" s="401"/>
      <c r="CC616" s="401"/>
      <c r="CD616" s="401"/>
      <c r="CE616" s="401"/>
      <c r="CF616" s="401"/>
      <c r="CG616" s="401"/>
      <c r="CH616" s="401"/>
      <c r="CI616" s="401"/>
      <c r="CJ616" s="401"/>
      <c r="CK616" s="401"/>
      <c r="CL616" s="401"/>
      <c r="CM616" s="401"/>
      <c r="CN616" s="401"/>
      <c r="CO616" s="401"/>
      <c r="CP616" s="401"/>
      <c r="CQ616" s="401"/>
      <c r="CR616" s="401"/>
      <c r="CS616" s="401"/>
      <c r="CT616" s="401"/>
      <c r="CU616" s="401"/>
      <c r="CV616" s="401"/>
      <c r="CW616" s="401"/>
      <c r="CX616" s="401"/>
      <c r="CY616" s="401"/>
      <c r="CZ616" s="401"/>
    </row>
    <row r="617" s="405" customFormat="true" ht="25.15" customHeight="true" x14ac:dyDescent="0.2">
      <c r="C617" s="1071"/>
      <c r="D617" s="1072"/>
      <c r="E617" s="698"/>
      <c r="F617" s="697"/>
      <c r="G617" s="697"/>
      <c r="H617" s="1071"/>
      <c r="I617" s="1072"/>
      <c r="J617" s="697"/>
      <c r="K617" s="697"/>
      <c r="L617" s="697"/>
      <c r="M617" s="1085" t="s">
        <v>208</v>
      </c>
      <c r="N617" s="1072"/>
      <c r="O617" s="812" t="s">
        <v>209</v>
      </c>
      <c r="P617" s="697"/>
      <c r="Q617" s="697"/>
      <c r="AN617" s="398"/>
      <c r="AO617" s="398"/>
      <c r="AP617" s="398"/>
      <c r="AQ617" s="398"/>
      <c r="AR617" s="398"/>
      <c r="AS617" s="398"/>
      <c r="AT617" s="398"/>
      <c r="AU617" s="398"/>
      <c r="AV617" s="398"/>
      <c r="AW617" s="398"/>
      <c r="AX617" s="398"/>
      <c r="AY617" s="398"/>
      <c r="AZ617" s="398"/>
      <c r="BA617" s="401"/>
      <c r="BB617" s="478"/>
      <c r="BC617" s="401"/>
      <c r="BD617" s="401"/>
      <c r="BE617" s="401"/>
      <c r="BF617" s="401"/>
      <c r="BG617" s="401"/>
      <c r="BH617" s="401"/>
      <c r="BI617" s="401"/>
      <c r="BJ617" s="401"/>
      <c r="BK617" s="401"/>
      <c r="BL617" s="401"/>
      <c r="BM617" s="401"/>
      <c r="BN617" s="401"/>
      <c r="BO617" s="401"/>
      <c r="BP617" s="401"/>
      <c r="BQ617" s="401"/>
      <c r="BR617" s="401"/>
      <c r="BS617" s="401"/>
      <c r="BT617" s="401"/>
      <c r="BU617" s="401"/>
      <c r="BV617" s="401"/>
      <c r="BW617" s="401"/>
      <c r="BX617" s="401"/>
      <c r="BY617" s="401"/>
      <c r="BZ617" s="401"/>
      <c r="CA617" s="401"/>
      <c r="CB617" s="401"/>
      <c r="CC617" s="401"/>
      <c r="CD617" s="401"/>
      <c r="CE617" s="401"/>
      <c r="CF617" s="401"/>
      <c r="CG617" s="401"/>
      <c r="CH617" s="401"/>
      <c r="CI617" s="401"/>
      <c r="CJ617" s="401"/>
      <c r="CK617" s="401"/>
      <c r="CL617" s="401"/>
      <c r="CM617" s="401"/>
      <c r="CN617" s="401"/>
      <c r="CO617" s="401"/>
      <c r="CP617" s="401"/>
      <c r="CQ617" s="401"/>
      <c r="CR617" s="401"/>
      <c r="CS617" s="401"/>
      <c r="CT617" s="401"/>
      <c r="CU617" s="401"/>
      <c r="CV617" s="401"/>
      <c r="CW617" s="401"/>
      <c r="CX617" s="401"/>
      <c r="CY617" s="401"/>
      <c r="CZ617" s="401"/>
    </row>
    <row r="618" s="405" customFormat="true" ht="25.15" customHeight="true" x14ac:dyDescent="0.2">
      <c r="C618" s="1071"/>
      <c r="D618" s="1072"/>
      <c r="E618" s="697"/>
      <c r="F618" s="697"/>
      <c r="G618" s="697"/>
      <c r="H618" s="1071"/>
      <c r="I618" s="1072"/>
      <c r="J618" s="697"/>
      <c r="K618" s="697"/>
      <c r="L618" s="697"/>
      <c r="M618" s="1090" t="s">
        <v>209</v>
      </c>
      <c r="N618" s="1072"/>
      <c r="O618" s="813">
        <v>1</v>
      </c>
      <c r="P618" s="697"/>
      <c r="Q618" s="697"/>
      <c r="AN618" s="398"/>
      <c r="AO618" s="398"/>
      <c r="AP618" s="398"/>
      <c r="AQ618" s="398"/>
      <c r="AR618" s="398"/>
      <c r="AS618" s="398"/>
      <c r="AT618" s="398"/>
      <c r="AU618" s="398"/>
      <c r="AV618" s="398"/>
      <c r="AW618" s="398"/>
      <c r="AX618" s="398"/>
      <c r="AY618" s="398"/>
      <c r="AZ618" s="398"/>
      <c r="BA618" s="401"/>
      <c r="BB618" s="478"/>
      <c r="BC618" s="401"/>
      <c r="BD618" s="401"/>
      <c r="BE618" s="401"/>
      <c r="BF618" s="401"/>
      <c r="BG618" s="401"/>
      <c r="BH618" s="401"/>
      <c r="BI618" s="401"/>
      <c r="BJ618" s="401"/>
      <c r="BK618" s="401"/>
      <c r="BL618" s="401"/>
      <c r="BM618" s="401"/>
      <c r="BN618" s="401"/>
      <c r="BO618" s="401"/>
      <c r="BP618" s="401"/>
      <c r="BQ618" s="401"/>
      <c r="BR618" s="401"/>
      <c r="BS618" s="401"/>
      <c r="BT618" s="401"/>
      <c r="BU618" s="401"/>
      <c r="BV618" s="401"/>
      <c r="BW618" s="401"/>
      <c r="BX618" s="401"/>
      <c r="BY618" s="401"/>
      <c r="BZ618" s="401"/>
      <c r="CA618" s="401"/>
      <c r="CB618" s="401"/>
      <c r="CC618" s="401"/>
      <c r="CD618" s="401"/>
      <c r="CE618" s="401"/>
      <c r="CF618" s="401"/>
      <c r="CG618" s="401"/>
      <c r="CH618" s="401"/>
      <c r="CI618" s="401"/>
      <c r="CJ618" s="401"/>
      <c r="CK618" s="401"/>
      <c r="CL618" s="401"/>
      <c r="CM618" s="401"/>
      <c r="CN618" s="401"/>
      <c r="CO618" s="401"/>
      <c r="CP618" s="401"/>
      <c r="CQ618" s="401"/>
      <c r="CR618" s="401"/>
      <c r="CS618" s="401"/>
      <c r="CT618" s="401"/>
      <c r="CU618" s="401"/>
      <c r="CV618" s="401"/>
      <c r="CW618" s="401"/>
      <c r="CX618" s="401"/>
      <c r="CY618" s="401"/>
      <c r="CZ618" s="401"/>
    </row>
    <row r="619" s="405" customFormat="true" ht="25.15" customHeight="true" x14ac:dyDescent="0.2">
      <c r="C619" s="1091" t="s">
        <v>244</v>
      </c>
      <c r="D619" s="1072"/>
      <c r="E619" s="1072"/>
      <c r="F619" s="697"/>
      <c r="G619" s="697"/>
      <c r="H619" s="1071"/>
      <c r="I619" s="1072"/>
      <c r="J619" s="697"/>
      <c r="K619" s="697"/>
      <c r="L619" s="697"/>
      <c r="M619" s="1071"/>
      <c r="N619" s="1072"/>
      <c r="O619" s="698"/>
      <c r="P619" s="697"/>
      <c r="Q619" s="697"/>
      <c r="AN619" s="398"/>
      <c r="AO619" s="398"/>
      <c r="AP619" s="398"/>
      <c r="AQ619" s="398"/>
      <c r="AR619" s="398"/>
      <c r="AS619" s="398"/>
      <c r="AT619" s="398"/>
      <c r="AU619" s="398"/>
      <c r="AV619" s="398"/>
      <c r="AW619" s="398"/>
      <c r="AX619" s="398"/>
      <c r="AY619" s="398"/>
      <c r="AZ619" s="398"/>
      <c r="BA619" s="401"/>
      <c r="BB619" s="478"/>
      <c r="BC619" s="401"/>
      <c r="BD619" s="401"/>
      <c r="BE619" s="401"/>
      <c r="BF619" s="401"/>
      <c r="BG619" s="401"/>
      <c r="BH619" s="401"/>
      <c r="BI619" s="401"/>
      <c r="BJ619" s="401"/>
      <c r="BK619" s="401"/>
      <c r="BL619" s="401"/>
      <c r="BM619" s="401"/>
      <c r="BN619" s="401"/>
      <c r="BO619" s="401"/>
      <c r="BP619" s="401"/>
      <c r="BQ619" s="401"/>
      <c r="BR619" s="401"/>
      <c r="BS619" s="401"/>
      <c r="BT619" s="401"/>
      <c r="BU619" s="401"/>
      <c r="BV619" s="401"/>
      <c r="BW619" s="401"/>
      <c r="BX619" s="401"/>
      <c r="BY619" s="401"/>
      <c r="BZ619" s="401"/>
      <c r="CA619" s="401"/>
      <c r="CB619" s="401"/>
      <c r="CC619" s="401"/>
      <c r="CD619" s="401"/>
      <c r="CE619" s="401"/>
      <c r="CF619" s="401"/>
      <c r="CG619" s="401"/>
      <c r="CH619" s="401"/>
      <c r="CI619" s="401"/>
      <c r="CJ619" s="401"/>
      <c r="CK619" s="401"/>
      <c r="CL619" s="401"/>
      <c r="CM619" s="401"/>
      <c r="CN619" s="401"/>
      <c r="CO619" s="401"/>
      <c r="CP619" s="401"/>
      <c r="CQ619" s="401"/>
      <c r="CR619" s="401"/>
      <c r="CS619" s="401"/>
      <c r="CT619" s="401"/>
      <c r="CU619" s="401"/>
      <c r="CV619" s="401"/>
      <c r="CW619" s="401"/>
      <c r="CX619" s="401"/>
      <c r="CY619" s="401"/>
      <c r="CZ619" s="401"/>
    </row>
    <row r="620" s="405" customFormat="true" ht="25.15" customHeight="true" x14ac:dyDescent="0.2">
      <c r="C620" s="1085" t="s">
        <v>208</v>
      </c>
      <c r="D620" s="1072"/>
      <c r="E620" s="814" t="s">
        <v>209</v>
      </c>
      <c r="F620" s="697"/>
      <c r="G620" s="697"/>
      <c r="H620" s="1071"/>
      <c r="I620" s="1072"/>
      <c r="J620" s="697"/>
      <c r="K620" s="697"/>
      <c r="L620" s="697"/>
      <c r="M620" s="1071"/>
      <c r="N620" s="1072"/>
      <c r="O620" s="697"/>
      <c r="P620" s="697"/>
      <c r="Q620" s="697"/>
      <c r="AN620" s="398"/>
      <c r="AO620" s="398"/>
      <c r="AP620" s="398"/>
      <c r="AQ620" s="398"/>
      <c r="AR620" s="398"/>
      <c r="AS620" s="398"/>
      <c r="AT620" s="398"/>
      <c r="AU620" s="398"/>
      <c r="AV620" s="398"/>
      <c r="AW620" s="398"/>
      <c r="AX620" s="398"/>
      <c r="AY620" s="398"/>
      <c r="AZ620" s="398"/>
      <c r="BA620" s="401"/>
      <c r="BB620" s="478"/>
      <c r="BC620" s="401"/>
      <c r="BD620" s="401"/>
      <c r="BE620" s="401"/>
      <c r="BF620" s="401"/>
      <c r="BG620" s="401"/>
      <c r="BH620" s="401"/>
      <c r="BI620" s="401"/>
      <c r="BJ620" s="401"/>
      <c r="BK620" s="401"/>
      <c r="BL620" s="401"/>
      <c r="BM620" s="401"/>
      <c r="BN620" s="401"/>
      <c r="BO620" s="401"/>
      <c r="BP620" s="401"/>
      <c r="BQ620" s="401"/>
      <c r="BR620" s="401"/>
      <c r="BS620" s="401"/>
      <c r="BT620" s="401"/>
      <c r="BU620" s="401"/>
      <c r="BV620" s="401"/>
      <c r="BW620" s="401"/>
      <c r="BX620" s="401"/>
      <c r="BY620" s="401"/>
      <c r="BZ620" s="401"/>
      <c r="CA620" s="401"/>
      <c r="CB620" s="401"/>
      <c r="CC620" s="401"/>
      <c r="CD620" s="401"/>
      <c r="CE620" s="401"/>
      <c r="CF620" s="401"/>
      <c r="CG620" s="401"/>
      <c r="CH620" s="401"/>
      <c r="CI620" s="401"/>
      <c r="CJ620" s="401"/>
      <c r="CK620" s="401"/>
      <c r="CL620" s="401"/>
      <c r="CM620" s="401"/>
      <c r="CN620" s="401"/>
      <c r="CO620" s="401"/>
      <c r="CP620" s="401"/>
      <c r="CQ620" s="401"/>
      <c r="CR620" s="401"/>
      <c r="CS620" s="401"/>
      <c r="CT620" s="401"/>
      <c r="CU620" s="401"/>
      <c r="CV620" s="401"/>
      <c r="CW620" s="401"/>
      <c r="CX620" s="401"/>
      <c r="CY620" s="401"/>
      <c r="CZ620" s="401"/>
    </row>
    <row r="621" s="405" customFormat="true" ht="25.15" customHeight="true" x14ac:dyDescent="0.2">
      <c r="C621" s="1090" t="s">
        <v>209</v>
      </c>
      <c r="D621" s="1072"/>
      <c r="E621" s="815">
        <v>0.99999999999999989</v>
      </c>
      <c r="F621" s="697"/>
      <c r="G621" s="697"/>
      <c r="H621" s="1071"/>
      <c r="I621" s="1072"/>
      <c r="J621" s="697"/>
      <c r="K621" s="697"/>
      <c r="L621" s="697"/>
      <c r="M621" s="1071"/>
      <c r="N621" s="1072"/>
      <c r="O621" s="697"/>
      <c r="P621" s="697"/>
      <c r="Q621" s="697"/>
      <c r="AN621" s="398"/>
      <c r="AO621" s="398"/>
      <c r="AP621" s="398"/>
      <c r="AQ621" s="398"/>
      <c r="AR621" s="398"/>
      <c r="AS621" s="398"/>
      <c r="AT621" s="398"/>
      <c r="AU621" s="398"/>
      <c r="AV621" s="398"/>
      <c r="AW621" s="398"/>
      <c r="AX621" s="398"/>
      <c r="AY621" s="398"/>
      <c r="AZ621" s="398"/>
      <c r="BA621" s="401"/>
      <c r="BB621" s="478"/>
      <c r="BC621" s="401"/>
      <c r="BD621" s="401"/>
      <c r="BE621" s="401"/>
      <c r="BF621" s="401"/>
      <c r="BG621" s="401"/>
      <c r="BH621" s="401"/>
      <c r="BI621" s="401"/>
      <c r="BJ621" s="401"/>
      <c r="BK621" s="401"/>
      <c r="BL621" s="401"/>
      <c r="BM621" s="401"/>
      <c r="BN621" s="401"/>
      <c r="BO621" s="401"/>
      <c r="BP621" s="401"/>
      <c r="BQ621" s="401"/>
      <c r="BR621" s="401"/>
      <c r="BS621" s="401"/>
      <c r="BT621" s="401"/>
      <c r="BU621" s="401"/>
      <c r="BV621" s="401"/>
      <c r="BW621" s="401"/>
      <c r="BX621" s="401"/>
      <c r="BY621" s="401"/>
      <c r="BZ621" s="401"/>
      <c r="CA621" s="401"/>
      <c r="CB621" s="401"/>
      <c r="CC621" s="401"/>
      <c r="CD621" s="401"/>
      <c r="CE621" s="401"/>
      <c r="CF621" s="401"/>
      <c r="CG621" s="401"/>
      <c r="CH621" s="401"/>
      <c r="CI621" s="401"/>
      <c r="CJ621" s="401"/>
      <c r="CK621" s="401"/>
      <c r="CL621" s="401"/>
      <c r="CM621" s="401"/>
      <c r="CN621" s="401"/>
      <c r="CO621" s="401"/>
      <c r="CP621" s="401"/>
      <c r="CQ621" s="401"/>
      <c r="CR621" s="401"/>
      <c r="CS621" s="401"/>
      <c r="CT621" s="401"/>
      <c r="CU621" s="401"/>
      <c r="CV621" s="401"/>
      <c r="CW621" s="401"/>
      <c r="CX621" s="401"/>
      <c r="CY621" s="401"/>
      <c r="CZ621" s="401"/>
    </row>
    <row r="622" s="405" customFormat="true" ht="25.15" customHeight="true" x14ac:dyDescent="0.2">
      <c r="C622" s="1071"/>
      <c r="D622" s="1072"/>
      <c r="E622" s="698"/>
      <c r="F622" s="697"/>
      <c r="G622" s="697"/>
      <c r="H622" s="1071"/>
      <c r="I622" s="1072"/>
      <c r="J622" s="697"/>
      <c r="K622" s="697"/>
      <c r="L622" s="697"/>
      <c r="M622" s="1071"/>
      <c r="N622" s="1072"/>
      <c r="O622" s="697"/>
      <c r="P622" s="697"/>
      <c r="Q622" s="697"/>
      <c r="AN622" s="398"/>
      <c r="AO622" s="398"/>
      <c r="AP622" s="398"/>
      <c r="AQ622" s="398"/>
      <c r="AR622" s="398"/>
      <c r="AS622" s="398"/>
      <c r="AT622" s="398"/>
      <c r="AU622" s="398"/>
      <c r="AV622" s="398"/>
      <c r="AW622" s="398"/>
      <c r="AX622" s="398"/>
      <c r="AY622" s="398"/>
      <c r="AZ622" s="398"/>
      <c r="BA622" s="401"/>
      <c r="BB622" s="478"/>
      <c r="BC622" s="401"/>
      <c r="BD622" s="401"/>
      <c r="BE622" s="401"/>
      <c r="BF622" s="401"/>
      <c r="BG622" s="401"/>
      <c r="BH622" s="401"/>
      <c r="BI622" s="401"/>
      <c r="BJ622" s="401"/>
      <c r="BK622" s="401"/>
      <c r="BL622" s="401"/>
      <c r="BM622" s="401"/>
      <c r="BN622" s="401"/>
      <c r="BO622" s="401"/>
      <c r="BP622" s="401"/>
      <c r="BQ622" s="401"/>
      <c r="BR622" s="401"/>
      <c r="BS622" s="401"/>
      <c r="BT622" s="401"/>
      <c r="BU622" s="401"/>
      <c r="BV622" s="401"/>
      <c r="BW622" s="401"/>
      <c r="BX622" s="401"/>
      <c r="BY622" s="401"/>
      <c r="BZ622" s="401"/>
      <c r="CA622" s="401"/>
      <c r="CB622" s="401"/>
      <c r="CC622" s="401"/>
      <c r="CD622" s="401"/>
      <c r="CE622" s="401"/>
      <c r="CF622" s="401"/>
      <c r="CG622" s="401"/>
      <c r="CH622" s="401"/>
      <c r="CI622" s="401"/>
      <c r="CJ622" s="401"/>
      <c r="CK622" s="401"/>
      <c r="CL622" s="401"/>
      <c r="CM622" s="401"/>
      <c r="CN622" s="401"/>
      <c r="CO622" s="401"/>
      <c r="CP622" s="401"/>
      <c r="CQ622" s="401"/>
      <c r="CR622" s="401"/>
      <c r="CS622" s="401"/>
      <c r="CT622" s="401"/>
      <c r="CU622" s="401"/>
      <c r="CV622" s="401"/>
      <c r="CW622" s="401"/>
      <c r="CX622" s="401"/>
      <c r="CY622" s="401"/>
      <c r="CZ622" s="401"/>
    </row>
    <row r="623" s="405" customFormat="true" ht="25.15" customHeight="true" x14ac:dyDescent="0.2">
      <c r="C623" s="1071"/>
      <c r="D623" s="1072"/>
      <c r="E623" s="697"/>
      <c r="F623" s="697"/>
      <c r="G623" s="697"/>
      <c r="H623" s="1071"/>
      <c r="I623" s="1072"/>
      <c r="J623" s="697"/>
      <c r="K623" s="697"/>
      <c r="L623" s="697"/>
      <c r="M623" s="1071"/>
      <c r="N623" s="1072"/>
      <c r="O623" s="697"/>
      <c r="P623" s="697"/>
      <c r="Q623" s="697"/>
      <c r="AN623" s="398"/>
      <c r="AO623" s="398"/>
      <c r="AP623" s="398"/>
      <c r="AQ623" s="398"/>
      <c r="AR623" s="398"/>
      <c r="AS623" s="398"/>
      <c r="AT623" s="398"/>
      <c r="AU623" s="398"/>
      <c r="AV623" s="398"/>
      <c r="AW623" s="398"/>
      <c r="AX623" s="398"/>
      <c r="AY623" s="398"/>
      <c r="AZ623" s="398"/>
      <c r="BA623" s="401"/>
      <c r="BB623" s="478"/>
      <c r="BC623" s="401"/>
      <c r="BD623" s="401"/>
      <c r="BE623" s="401"/>
      <c r="BF623" s="401"/>
      <c r="BG623" s="401"/>
      <c r="BH623" s="401"/>
      <c r="BI623" s="401"/>
      <c r="BJ623" s="401"/>
      <c r="BK623" s="401"/>
      <c r="BL623" s="401"/>
      <c r="BM623" s="401"/>
      <c r="BN623" s="401"/>
      <c r="BO623" s="401"/>
      <c r="BP623" s="401"/>
      <c r="BQ623" s="401"/>
      <c r="BR623" s="401"/>
      <c r="BS623" s="401"/>
      <c r="BT623" s="401"/>
      <c r="BU623" s="401"/>
      <c r="BV623" s="401"/>
      <c r="BW623" s="401"/>
      <c r="BX623" s="401"/>
      <c r="BY623" s="401"/>
      <c r="BZ623" s="401"/>
      <c r="CA623" s="401"/>
      <c r="CB623" s="401"/>
      <c r="CC623" s="401"/>
      <c r="CD623" s="401"/>
      <c r="CE623" s="401"/>
      <c r="CF623" s="401"/>
      <c r="CG623" s="401"/>
      <c r="CH623" s="401"/>
      <c r="CI623" s="401"/>
      <c r="CJ623" s="401"/>
      <c r="CK623" s="401"/>
      <c r="CL623" s="401"/>
      <c r="CM623" s="401"/>
      <c r="CN623" s="401"/>
      <c r="CO623" s="401"/>
      <c r="CP623" s="401"/>
      <c r="CQ623" s="401"/>
      <c r="CR623" s="401"/>
      <c r="CS623" s="401"/>
      <c r="CT623" s="401"/>
      <c r="CU623" s="401"/>
      <c r="CV623" s="401"/>
      <c r="CW623" s="401"/>
      <c r="CX623" s="401"/>
      <c r="CY623" s="401"/>
      <c r="CZ623" s="401"/>
    </row>
    <row r="624" s="405" customFormat="true" ht="25.15" customHeight="true" x14ac:dyDescent="0.2">
      <c r="C624" s="1071"/>
      <c r="D624" s="1072"/>
      <c r="E624" s="697"/>
      <c r="F624" s="697"/>
      <c r="G624" s="697"/>
      <c r="H624" s="1071"/>
      <c r="I624" s="1072"/>
      <c r="J624" s="697"/>
      <c r="K624" s="697"/>
      <c r="L624" s="697"/>
      <c r="M624" s="1071"/>
      <c r="N624" s="1072"/>
      <c r="O624" s="697"/>
      <c r="P624" s="697"/>
      <c r="Q624" s="697"/>
      <c r="AN624" s="398"/>
      <c r="AO624" s="398"/>
      <c r="AP624" s="398"/>
      <c r="AQ624" s="398"/>
      <c r="AR624" s="398"/>
      <c r="AS624" s="398"/>
      <c r="AT624" s="398"/>
      <c r="AU624" s="398"/>
      <c r="AV624" s="398"/>
      <c r="AW624" s="398"/>
      <c r="AX624" s="398"/>
      <c r="AY624" s="398"/>
      <c r="AZ624" s="398"/>
      <c r="BA624" s="401"/>
      <c r="BB624" s="478"/>
      <c r="BC624" s="401"/>
      <c r="BD624" s="401"/>
      <c r="BE624" s="401"/>
      <c r="BF624" s="401"/>
      <c r="BG624" s="401"/>
      <c r="BH624" s="401"/>
      <c r="BI624" s="401"/>
      <c r="BJ624" s="401"/>
      <c r="BK624" s="401"/>
      <c r="BL624" s="401"/>
      <c r="BM624" s="401"/>
      <c r="BN624" s="401"/>
      <c r="BO624" s="401"/>
      <c r="BP624" s="401"/>
      <c r="BQ624" s="401"/>
      <c r="BR624" s="401"/>
      <c r="BS624" s="401"/>
      <c r="BT624" s="401"/>
      <c r="BU624" s="401"/>
      <c r="BV624" s="401"/>
      <c r="BW624" s="401"/>
      <c r="BX624" s="401"/>
      <c r="BY624" s="401"/>
      <c r="BZ624" s="401"/>
      <c r="CA624" s="401"/>
      <c r="CB624" s="401"/>
      <c r="CC624" s="401"/>
      <c r="CD624" s="401"/>
      <c r="CE624" s="401"/>
      <c r="CF624" s="401"/>
      <c r="CG624" s="401"/>
      <c r="CH624" s="401"/>
      <c r="CI624" s="401"/>
      <c r="CJ624" s="401"/>
      <c r="CK624" s="401"/>
      <c r="CL624" s="401"/>
      <c r="CM624" s="401"/>
      <c r="CN624" s="401"/>
      <c r="CO624" s="401"/>
      <c r="CP624" s="401"/>
      <c r="CQ624" s="401"/>
      <c r="CR624" s="401"/>
      <c r="CS624" s="401"/>
      <c r="CT624" s="401"/>
      <c r="CU624" s="401"/>
      <c r="CV624" s="401"/>
      <c r="CW624" s="401"/>
      <c r="CX624" s="401"/>
      <c r="CY624" s="401"/>
      <c r="CZ624" s="401"/>
    </row>
    <row r="625" s="405" customFormat="true" ht="25.15" customHeight="true" x14ac:dyDescent="0.2">
      <c r="C625" s="1071"/>
      <c r="D625" s="1072"/>
      <c r="E625" s="697"/>
      <c r="F625" s="697"/>
      <c r="G625" s="697"/>
      <c r="H625" s="1071"/>
      <c r="I625" s="1072"/>
      <c r="J625" s="697"/>
      <c r="K625" s="697"/>
      <c r="L625" s="697"/>
      <c r="M625" s="1071"/>
      <c r="N625" s="1072"/>
      <c r="O625" s="697"/>
      <c r="P625" s="697"/>
      <c r="Q625" s="697"/>
      <c r="AN625" s="398"/>
      <c r="AO625" s="398"/>
      <c r="AP625" s="398"/>
      <c r="AQ625" s="398"/>
      <c r="AR625" s="398"/>
      <c r="AS625" s="398"/>
      <c r="AT625" s="398"/>
      <c r="AU625" s="398"/>
      <c r="AV625" s="398"/>
      <c r="AW625" s="398"/>
      <c r="AX625" s="398"/>
      <c r="AY625" s="398"/>
      <c r="AZ625" s="398"/>
      <c r="BA625" s="401"/>
      <c r="BB625" s="478"/>
      <c r="BC625" s="401"/>
      <c r="BD625" s="401"/>
      <c r="BE625" s="401"/>
      <c r="BF625" s="401"/>
      <c r="BG625" s="401"/>
      <c r="BH625" s="401"/>
      <c r="BI625" s="401"/>
      <c r="BJ625" s="401"/>
      <c r="BK625" s="401"/>
      <c r="BL625" s="401"/>
      <c r="BM625" s="401"/>
      <c r="BN625" s="401"/>
      <c r="BO625" s="401"/>
      <c r="BP625" s="401"/>
      <c r="BQ625" s="401"/>
      <c r="BR625" s="401"/>
      <c r="BS625" s="401"/>
      <c r="BT625" s="401"/>
      <c r="BU625" s="401"/>
      <c r="BV625" s="401"/>
      <c r="BW625" s="401"/>
      <c r="BX625" s="401"/>
      <c r="BY625" s="401"/>
      <c r="BZ625" s="401"/>
      <c r="CA625" s="401"/>
      <c r="CB625" s="401"/>
      <c r="CC625" s="401"/>
      <c r="CD625" s="401"/>
      <c r="CE625" s="401"/>
      <c r="CF625" s="401"/>
      <c r="CG625" s="401"/>
      <c r="CH625" s="401"/>
      <c r="CI625" s="401"/>
      <c r="CJ625" s="401"/>
      <c r="CK625" s="401"/>
      <c r="CL625" s="401"/>
      <c r="CM625" s="401"/>
      <c r="CN625" s="401"/>
      <c r="CO625" s="401"/>
      <c r="CP625" s="401"/>
      <c r="CQ625" s="401"/>
      <c r="CR625" s="401"/>
      <c r="CS625" s="401"/>
      <c r="CT625" s="401"/>
      <c r="CU625" s="401"/>
      <c r="CV625" s="401"/>
      <c r="CW625" s="401"/>
      <c r="CX625" s="401"/>
      <c r="CY625" s="401"/>
      <c r="CZ625" s="401"/>
    </row>
    <row r="626" s="405" customFormat="true" ht="25.15" customHeight="true" x14ac:dyDescent="0.2">
      <c r="C626" s="1071"/>
      <c r="D626" s="1072"/>
      <c r="E626" s="697"/>
      <c r="F626" s="697"/>
      <c r="G626" s="697"/>
      <c r="H626" s="1071"/>
      <c r="I626" s="1072"/>
      <c r="J626" s="697"/>
      <c r="K626" s="697"/>
      <c r="L626" s="697"/>
      <c r="M626" s="1071"/>
      <c r="N626" s="1072"/>
      <c r="O626" s="697"/>
      <c r="P626" s="697"/>
      <c r="Q626" s="697"/>
      <c r="AN626" s="398"/>
      <c r="AO626" s="398"/>
      <c r="AP626" s="398"/>
      <c r="AQ626" s="398"/>
      <c r="AR626" s="398"/>
      <c r="AS626" s="398"/>
      <c r="AT626" s="398"/>
      <c r="AU626" s="398"/>
      <c r="AV626" s="398"/>
      <c r="AW626" s="398"/>
      <c r="AX626" s="398"/>
      <c r="AY626" s="398"/>
      <c r="AZ626" s="398"/>
      <c r="BA626" s="401"/>
      <c r="BB626" s="478"/>
      <c r="BC626" s="401"/>
      <c r="BD626" s="401"/>
      <c r="BE626" s="401"/>
      <c r="BF626" s="401"/>
      <c r="BG626" s="401"/>
      <c r="BH626" s="401"/>
      <c r="BI626" s="401"/>
      <c r="BJ626" s="401"/>
      <c r="BK626" s="401"/>
      <c r="BL626" s="401"/>
      <c r="BM626" s="401"/>
      <c r="BN626" s="401"/>
      <c r="BO626" s="401"/>
      <c r="BP626" s="401"/>
      <c r="BQ626" s="401"/>
      <c r="BR626" s="401"/>
      <c r="BS626" s="401"/>
      <c r="BT626" s="401"/>
      <c r="BU626" s="401"/>
      <c r="BV626" s="401"/>
      <c r="BW626" s="401"/>
      <c r="BX626" s="401"/>
      <c r="BY626" s="401"/>
      <c r="BZ626" s="401"/>
      <c r="CA626" s="401"/>
      <c r="CB626" s="401"/>
      <c r="CC626" s="401"/>
      <c r="CD626" s="401"/>
      <c r="CE626" s="401"/>
      <c r="CF626" s="401"/>
      <c r="CG626" s="401"/>
      <c r="CH626" s="401"/>
      <c r="CI626" s="401"/>
      <c r="CJ626" s="401"/>
      <c r="CK626" s="401"/>
      <c r="CL626" s="401"/>
      <c r="CM626" s="401"/>
      <c r="CN626" s="401"/>
      <c r="CO626" s="401"/>
      <c r="CP626" s="401"/>
      <c r="CQ626" s="401"/>
      <c r="CR626" s="401"/>
      <c r="CS626" s="401"/>
      <c r="CT626" s="401"/>
      <c r="CU626" s="401"/>
      <c r="CV626" s="401"/>
      <c r="CW626" s="401"/>
      <c r="CX626" s="401"/>
      <c r="CY626" s="401"/>
      <c r="CZ626" s="401"/>
    </row>
    <row r="627" s="405" customFormat="true" ht="25.15" customHeight="true" x14ac:dyDescent="0.2">
      <c r="C627" s="1071"/>
      <c r="D627" s="1072"/>
      <c r="E627" s="697"/>
      <c r="F627" s="697"/>
      <c r="G627" s="697"/>
      <c r="H627" s="1071"/>
      <c r="I627" s="1072"/>
      <c r="J627" s="697"/>
      <c r="K627" s="697"/>
      <c r="L627" s="697"/>
      <c r="M627" s="1071"/>
      <c r="N627" s="1072"/>
      <c r="O627" s="697"/>
      <c r="P627" s="697"/>
      <c r="Q627" s="697"/>
      <c r="AN627" s="398"/>
      <c r="AO627" s="398"/>
      <c r="AP627" s="398"/>
      <c r="AQ627" s="398"/>
      <c r="AR627" s="398"/>
      <c r="AS627" s="398"/>
      <c r="AT627" s="398"/>
      <c r="AU627" s="398"/>
      <c r="AV627" s="398"/>
      <c r="AW627" s="398"/>
      <c r="AX627" s="398"/>
      <c r="AY627" s="398"/>
      <c r="AZ627" s="398"/>
      <c r="BA627" s="401"/>
      <c r="BB627" s="478"/>
      <c r="BC627" s="401"/>
      <c r="BD627" s="401"/>
      <c r="BE627" s="401"/>
      <c r="BF627" s="401"/>
      <c r="BG627" s="401"/>
      <c r="BH627" s="401"/>
      <c r="BI627" s="401"/>
      <c r="BJ627" s="401"/>
      <c r="BK627" s="401"/>
      <c r="BL627" s="401"/>
      <c r="BM627" s="401"/>
      <c r="BN627" s="401"/>
      <c r="BO627" s="401"/>
      <c r="BP627" s="401"/>
      <c r="BQ627" s="401"/>
      <c r="BR627" s="401"/>
      <c r="BS627" s="401"/>
      <c r="BT627" s="401"/>
      <c r="BU627" s="401"/>
      <c r="BV627" s="401"/>
      <c r="BW627" s="401"/>
      <c r="BX627" s="401"/>
      <c r="BY627" s="401"/>
      <c r="BZ627" s="401"/>
      <c r="CA627" s="401"/>
      <c r="CB627" s="401"/>
      <c r="CC627" s="401"/>
      <c r="CD627" s="401"/>
      <c r="CE627" s="401"/>
      <c r="CF627" s="401"/>
      <c r="CG627" s="401"/>
      <c r="CH627" s="401"/>
      <c r="CI627" s="401"/>
      <c r="CJ627" s="401"/>
      <c r="CK627" s="401"/>
      <c r="CL627" s="401"/>
      <c r="CM627" s="401"/>
      <c r="CN627" s="401"/>
      <c r="CO627" s="401"/>
      <c r="CP627" s="401"/>
      <c r="CQ627" s="401"/>
      <c r="CR627" s="401"/>
      <c r="CS627" s="401"/>
      <c r="CT627" s="401"/>
      <c r="CU627" s="401"/>
      <c r="CV627" s="401"/>
      <c r="CW627" s="401"/>
      <c r="CX627" s="401"/>
      <c r="CY627" s="401"/>
      <c r="CZ627" s="401"/>
    </row>
    <row r="628" s="405" customFormat="true" ht="25.15" customHeight="true" x14ac:dyDescent="0.2">
      <c r="C628" s="1071"/>
      <c r="D628" s="1072"/>
      <c r="E628" s="697"/>
      <c r="F628" s="697"/>
      <c r="G628" s="697"/>
      <c r="H628" s="1071"/>
      <c r="I628" s="1072"/>
      <c r="J628" s="697"/>
      <c r="K628" s="697"/>
      <c r="L628" s="697"/>
      <c r="M628" s="1071"/>
      <c r="N628" s="1072"/>
      <c r="O628" s="697"/>
      <c r="P628" s="697"/>
      <c r="Q628" s="697"/>
      <c r="AN628" s="398"/>
      <c r="AO628" s="398"/>
      <c r="AP628" s="398"/>
      <c r="AQ628" s="398"/>
      <c r="AR628" s="398"/>
      <c r="AS628" s="398"/>
      <c r="AT628" s="398"/>
      <c r="AU628" s="398"/>
      <c r="AV628" s="398"/>
      <c r="AW628" s="398"/>
      <c r="AX628" s="398"/>
      <c r="AY628" s="398"/>
      <c r="AZ628" s="398"/>
      <c r="BA628" s="401"/>
      <c r="BB628" s="478"/>
      <c r="BC628" s="401"/>
      <c r="BD628" s="401"/>
      <c r="BE628" s="401"/>
      <c r="BF628" s="401"/>
      <c r="BG628" s="401"/>
      <c r="BH628" s="401"/>
      <c r="BI628" s="401"/>
      <c r="BJ628" s="401"/>
      <c r="BK628" s="401"/>
      <c r="BL628" s="401"/>
      <c r="BM628" s="401"/>
      <c r="BN628" s="401"/>
      <c r="BO628" s="401"/>
      <c r="BP628" s="401"/>
      <c r="BQ628" s="401"/>
      <c r="BR628" s="401"/>
      <c r="BS628" s="401"/>
      <c r="BT628" s="401"/>
      <c r="BU628" s="401"/>
      <c r="BV628" s="401"/>
      <c r="BW628" s="401"/>
      <c r="BX628" s="401"/>
      <c r="BY628" s="401"/>
      <c r="BZ628" s="401"/>
      <c r="CA628" s="401"/>
      <c r="CB628" s="401"/>
      <c r="CC628" s="401"/>
      <c r="CD628" s="401"/>
      <c r="CE628" s="401"/>
      <c r="CF628" s="401"/>
      <c r="CG628" s="401"/>
      <c r="CH628" s="401"/>
      <c r="CI628" s="401"/>
      <c r="CJ628" s="401"/>
      <c r="CK628" s="401"/>
      <c r="CL628" s="401"/>
      <c r="CM628" s="401"/>
      <c r="CN628" s="401"/>
      <c r="CO628" s="401"/>
      <c r="CP628" s="401"/>
      <c r="CQ628" s="401"/>
      <c r="CR628" s="401"/>
      <c r="CS628" s="401"/>
      <c r="CT628" s="401"/>
      <c r="CU628" s="401"/>
      <c r="CV628" s="401"/>
      <c r="CW628" s="401"/>
      <c r="CX628" s="401"/>
      <c r="CY628" s="401"/>
      <c r="CZ628" s="401"/>
    </row>
    <row r="629" s="405" customFormat="true" ht="25.15" customHeight="true" x14ac:dyDescent="0.2">
      <c r="C629" s="1071"/>
      <c r="D629" s="1072"/>
      <c r="E629" s="697"/>
      <c r="F629" s="697"/>
      <c r="G629" s="697"/>
      <c r="H629" s="1071"/>
      <c r="I629" s="1072"/>
      <c r="J629" s="697"/>
      <c r="K629" s="697"/>
      <c r="L629" s="697"/>
      <c r="M629" s="1071"/>
      <c r="N629" s="1072"/>
      <c r="O629" s="697"/>
      <c r="P629" s="697"/>
      <c r="Q629" s="697"/>
      <c r="AN629" s="398"/>
      <c r="AO629" s="398"/>
      <c r="AP629" s="398"/>
      <c r="AQ629" s="398"/>
      <c r="AR629" s="398"/>
      <c r="AS629" s="398"/>
      <c r="AT629" s="398"/>
      <c r="AU629" s="398"/>
      <c r="AV629" s="398"/>
      <c r="AW629" s="398"/>
      <c r="AX629" s="398"/>
      <c r="AY629" s="398"/>
      <c r="AZ629" s="398"/>
      <c r="BA629" s="401"/>
      <c r="BB629" s="478"/>
      <c r="BC629" s="401"/>
      <c r="BD629" s="401"/>
      <c r="BE629" s="401"/>
      <c r="BF629" s="401"/>
      <c r="BG629" s="401"/>
      <c r="BH629" s="401"/>
      <c r="BI629" s="401"/>
      <c r="BJ629" s="401"/>
      <c r="BK629" s="401"/>
      <c r="BL629" s="401"/>
      <c r="BM629" s="401"/>
      <c r="BN629" s="401"/>
      <c r="BO629" s="401"/>
      <c r="BP629" s="401"/>
      <c r="BQ629" s="401"/>
      <c r="BR629" s="401"/>
      <c r="BS629" s="401"/>
      <c r="BT629" s="401"/>
      <c r="BU629" s="401"/>
      <c r="BV629" s="401"/>
      <c r="BW629" s="401"/>
      <c r="BX629" s="401"/>
      <c r="BY629" s="401"/>
      <c r="BZ629" s="401"/>
      <c r="CA629" s="401"/>
      <c r="CB629" s="401"/>
      <c r="CC629" s="401"/>
      <c r="CD629" s="401"/>
      <c r="CE629" s="401"/>
      <c r="CF629" s="401"/>
      <c r="CG629" s="401"/>
      <c r="CH629" s="401"/>
      <c r="CI629" s="401"/>
      <c r="CJ629" s="401"/>
      <c r="CK629" s="401"/>
      <c r="CL629" s="401"/>
      <c r="CM629" s="401"/>
      <c r="CN629" s="401"/>
      <c r="CO629" s="401"/>
      <c r="CP629" s="401"/>
      <c r="CQ629" s="401"/>
      <c r="CR629" s="401"/>
      <c r="CS629" s="401"/>
      <c r="CT629" s="401"/>
      <c r="CU629" s="401"/>
      <c r="CV629" s="401"/>
      <c r="CW629" s="401"/>
      <c r="CX629" s="401"/>
      <c r="CY629" s="401"/>
      <c r="CZ629" s="401"/>
    </row>
    <row r="630" s="405" customFormat="true" ht="25.15" customHeight="true" x14ac:dyDescent="0.2">
      <c r="C630" s="1071"/>
      <c r="D630" s="1072"/>
      <c r="E630" s="697"/>
      <c r="F630" s="697"/>
      <c r="G630" s="697"/>
      <c r="H630" s="1071"/>
      <c r="I630" s="1072"/>
      <c r="J630" s="697"/>
      <c r="K630" s="697"/>
      <c r="L630" s="697"/>
      <c r="M630" s="1071"/>
      <c r="N630" s="1072"/>
      <c r="O630" s="697"/>
      <c r="P630" s="697"/>
      <c r="Q630" s="697"/>
      <c r="AN630" s="398"/>
      <c r="AO630" s="398"/>
      <c r="AP630" s="398"/>
      <c r="AQ630" s="398"/>
      <c r="AR630" s="398"/>
      <c r="AS630" s="398"/>
      <c r="AT630" s="398"/>
      <c r="AU630" s="398"/>
      <c r="AV630" s="398"/>
      <c r="AW630" s="398"/>
      <c r="AX630" s="398"/>
      <c r="AY630" s="398"/>
      <c r="AZ630" s="398"/>
      <c r="BA630" s="401"/>
      <c r="BB630" s="478"/>
      <c r="BC630" s="401"/>
      <c r="BD630" s="401"/>
      <c r="BE630" s="401"/>
      <c r="BF630" s="401"/>
      <c r="BG630" s="401"/>
      <c r="BH630" s="401"/>
      <c r="BI630" s="401"/>
      <c r="BJ630" s="401"/>
      <c r="BK630" s="401"/>
      <c r="BL630" s="401"/>
      <c r="BM630" s="401"/>
      <c r="BN630" s="401"/>
      <c r="BO630" s="401"/>
      <c r="BP630" s="401"/>
      <c r="BQ630" s="401"/>
      <c r="BR630" s="401"/>
      <c r="BS630" s="401"/>
      <c r="BT630" s="401"/>
      <c r="BU630" s="401"/>
      <c r="BV630" s="401"/>
      <c r="BW630" s="401"/>
      <c r="BX630" s="401"/>
      <c r="BY630" s="401"/>
      <c r="BZ630" s="401"/>
      <c r="CA630" s="401"/>
      <c r="CB630" s="401"/>
      <c r="CC630" s="401"/>
      <c r="CD630" s="401"/>
      <c r="CE630" s="401"/>
      <c r="CF630" s="401"/>
      <c r="CG630" s="401"/>
      <c r="CH630" s="401"/>
      <c r="CI630" s="401"/>
      <c r="CJ630" s="401"/>
      <c r="CK630" s="401"/>
      <c r="CL630" s="401"/>
      <c r="CM630" s="401"/>
      <c r="CN630" s="401"/>
      <c r="CO630" s="401"/>
      <c r="CP630" s="401"/>
      <c r="CQ630" s="401"/>
      <c r="CR630" s="401"/>
      <c r="CS630" s="401"/>
      <c r="CT630" s="401"/>
      <c r="CU630" s="401"/>
      <c r="CV630" s="401"/>
      <c r="CW630" s="401"/>
      <c r="CX630" s="401"/>
      <c r="CY630" s="401"/>
      <c r="CZ630" s="401"/>
    </row>
    <row r="631" s="405" customFormat="true" ht="25.15" customHeight="true" x14ac:dyDescent="0.2">
      <c r="C631" s="1071"/>
      <c r="D631" s="1072"/>
      <c r="E631" s="697"/>
      <c r="F631" s="697"/>
      <c r="G631" s="697"/>
      <c r="H631" s="1071"/>
      <c r="I631" s="1072"/>
      <c r="J631" s="697"/>
      <c r="K631" s="697"/>
      <c r="L631" s="697"/>
      <c r="M631" s="1071"/>
      <c r="N631" s="1072"/>
      <c r="O631" s="697"/>
      <c r="P631" s="697"/>
      <c r="Q631" s="697"/>
      <c r="AN631" s="398"/>
      <c r="AO631" s="398"/>
      <c r="AP631" s="398"/>
      <c r="AQ631" s="398"/>
      <c r="AR631" s="398"/>
      <c r="AS631" s="398"/>
      <c r="AT631" s="398"/>
      <c r="AU631" s="398"/>
      <c r="AV631" s="398"/>
      <c r="AW631" s="398"/>
      <c r="AX631" s="398"/>
      <c r="AY631" s="398"/>
      <c r="AZ631" s="398"/>
      <c r="BA631" s="401"/>
      <c r="BB631" s="478"/>
      <c r="BC631" s="401"/>
      <c r="BD631" s="401"/>
      <c r="BE631" s="401"/>
      <c r="BF631" s="401"/>
      <c r="BG631" s="401"/>
      <c r="BH631" s="401"/>
      <c r="BI631" s="401"/>
      <c r="BJ631" s="401"/>
      <c r="BK631" s="401"/>
      <c r="BL631" s="401"/>
      <c r="BM631" s="401"/>
      <c r="BN631" s="401"/>
      <c r="BO631" s="401"/>
      <c r="BP631" s="401"/>
      <c r="BQ631" s="401"/>
      <c r="BR631" s="401"/>
      <c r="BS631" s="401"/>
      <c r="BT631" s="401"/>
      <c r="BU631" s="401"/>
      <c r="BV631" s="401"/>
      <c r="BW631" s="401"/>
      <c r="BX631" s="401"/>
      <c r="BY631" s="401"/>
      <c r="BZ631" s="401"/>
      <c r="CA631" s="401"/>
      <c r="CB631" s="401"/>
      <c r="CC631" s="401"/>
      <c r="CD631" s="401"/>
      <c r="CE631" s="401"/>
      <c r="CF631" s="401"/>
      <c r="CG631" s="401"/>
      <c r="CH631" s="401"/>
      <c r="CI631" s="401"/>
      <c r="CJ631" s="401"/>
      <c r="CK631" s="401"/>
      <c r="CL631" s="401"/>
      <c r="CM631" s="401"/>
      <c r="CN631" s="401"/>
      <c r="CO631" s="401"/>
      <c r="CP631" s="401"/>
      <c r="CQ631" s="401"/>
      <c r="CR631" s="401"/>
      <c r="CS631" s="401"/>
      <c r="CT631" s="401"/>
      <c r="CU631" s="401"/>
      <c r="CV631" s="401"/>
      <c r="CW631" s="401"/>
      <c r="CX631" s="401"/>
      <c r="CY631" s="401"/>
      <c r="CZ631" s="401"/>
    </row>
    <row r="632" s="405" customFormat="true" ht="25.15" customHeight="true" x14ac:dyDescent="0.2">
      <c r="C632" s="1071"/>
      <c r="D632" s="1072"/>
      <c r="E632" s="697"/>
      <c r="F632" s="697"/>
      <c r="G632" s="697"/>
      <c r="H632" s="1071"/>
      <c r="I632" s="1072"/>
      <c r="J632" s="697"/>
      <c r="K632" s="697"/>
      <c r="L632" s="697"/>
      <c r="M632" s="1071"/>
      <c r="N632" s="1072"/>
      <c r="O632" s="697"/>
      <c r="P632" s="697"/>
      <c r="Q632" s="697"/>
      <c r="AN632" s="398"/>
      <c r="AO632" s="398"/>
      <c r="AP632" s="398"/>
      <c r="AQ632" s="398"/>
      <c r="AR632" s="398"/>
      <c r="AS632" s="398"/>
      <c r="AT632" s="398"/>
      <c r="AU632" s="398"/>
      <c r="AV632" s="398"/>
      <c r="AW632" s="398"/>
      <c r="AX632" s="398"/>
      <c r="AY632" s="398"/>
      <c r="AZ632" s="398"/>
      <c r="BA632" s="401"/>
      <c r="BB632" s="478"/>
      <c r="BC632" s="401"/>
      <c r="BD632" s="401"/>
      <c r="BE632" s="401"/>
      <c r="BF632" s="401"/>
      <c r="BG632" s="401"/>
      <c r="BH632" s="401"/>
      <c r="BI632" s="401"/>
      <c r="BJ632" s="401"/>
      <c r="BK632" s="401"/>
      <c r="BL632" s="401"/>
      <c r="BM632" s="401"/>
      <c r="BN632" s="401"/>
      <c r="BO632" s="401"/>
      <c r="BP632" s="401"/>
      <c r="BQ632" s="401"/>
      <c r="BR632" s="401"/>
      <c r="BS632" s="401"/>
      <c r="BT632" s="401"/>
      <c r="BU632" s="401"/>
      <c r="BV632" s="401"/>
      <c r="BW632" s="401"/>
      <c r="BX632" s="401"/>
      <c r="BY632" s="401"/>
      <c r="BZ632" s="401"/>
      <c r="CA632" s="401"/>
      <c r="CB632" s="401"/>
      <c r="CC632" s="401"/>
      <c r="CD632" s="401"/>
      <c r="CE632" s="401"/>
      <c r="CF632" s="401"/>
      <c r="CG632" s="401"/>
      <c r="CH632" s="401"/>
      <c r="CI632" s="401"/>
      <c r="CJ632" s="401"/>
      <c r="CK632" s="401"/>
      <c r="CL632" s="401"/>
      <c r="CM632" s="401"/>
      <c r="CN632" s="401"/>
      <c r="CO632" s="401"/>
      <c r="CP632" s="401"/>
      <c r="CQ632" s="401"/>
      <c r="CR632" s="401"/>
      <c r="CS632" s="401"/>
      <c r="CT632" s="401"/>
      <c r="CU632" s="401"/>
      <c r="CV632" s="401"/>
      <c r="CW632" s="401"/>
      <c r="CX632" s="401"/>
      <c r="CY632" s="401"/>
      <c r="CZ632" s="401"/>
    </row>
    <row r="633" s="405" customFormat="true" ht="25.15" customHeight="true" x14ac:dyDescent="0.2">
      <c r="C633" s="1071"/>
      <c r="D633" s="1072"/>
      <c r="E633" s="697"/>
      <c r="F633" s="697"/>
      <c r="G633" s="697"/>
      <c r="H633" s="1071"/>
      <c r="I633" s="1072"/>
      <c r="J633" s="697"/>
      <c r="K633" s="697"/>
      <c r="L633" s="697"/>
      <c r="M633" s="1071"/>
      <c r="N633" s="1072"/>
      <c r="O633" s="697"/>
      <c r="P633" s="697"/>
      <c r="Q633" s="697"/>
      <c r="AN633" s="398"/>
      <c r="AO633" s="398"/>
      <c r="AP633" s="398"/>
      <c r="AQ633" s="398"/>
      <c r="AR633" s="398"/>
      <c r="AS633" s="398"/>
      <c r="AT633" s="398"/>
      <c r="AU633" s="398"/>
      <c r="AV633" s="398"/>
      <c r="AW633" s="398"/>
      <c r="AX633" s="398"/>
      <c r="AY633" s="398"/>
      <c r="AZ633" s="398"/>
      <c r="BA633" s="401"/>
      <c r="BB633" s="478"/>
      <c r="BC633" s="401"/>
      <c r="BD633" s="401"/>
      <c r="BE633" s="401"/>
      <c r="BF633" s="401"/>
      <c r="BG633" s="401"/>
      <c r="BH633" s="401"/>
      <c r="BI633" s="401"/>
      <c r="BJ633" s="401"/>
      <c r="BK633" s="401"/>
      <c r="BL633" s="401"/>
      <c r="BM633" s="401"/>
      <c r="BN633" s="401"/>
      <c r="BO633" s="401"/>
      <c r="BP633" s="401"/>
      <c r="BQ633" s="401"/>
      <c r="BR633" s="401"/>
      <c r="BS633" s="401"/>
      <c r="BT633" s="401"/>
      <c r="BU633" s="401"/>
      <c r="BV633" s="401"/>
      <c r="BW633" s="401"/>
      <c r="BX633" s="401"/>
      <c r="BY633" s="401"/>
      <c r="BZ633" s="401"/>
      <c r="CA633" s="401"/>
      <c r="CB633" s="401"/>
      <c r="CC633" s="401"/>
      <c r="CD633" s="401"/>
      <c r="CE633" s="401"/>
      <c r="CF633" s="401"/>
      <c r="CG633" s="401"/>
      <c r="CH633" s="401"/>
      <c r="CI633" s="401"/>
      <c r="CJ633" s="401"/>
      <c r="CK633" s="401"/>
      <c r="CL633" s="401"/>
      <c r="CM633" s="401"/>
      <c r="CN633" s="401"/>
      <c r="CO633" s="401"/>
      <c r="CP633" s="401"/>
      <c r="CQ633" s="401"/>
      <c r="CR633" s="401"/>
      <c r="CS633" s="401"/>
      <c r="CT633" s="401"/>
      <c r="CU633" s="401"/>
      <c r="CV633" s="401"/>
      <c r="CW633" s="401"/>
      <c r="CX633" s="401"/>
      <c r="CY633" s="401"/>
      <c r="CZ633" s="401"/>
    </row>
    <row r="634" s="405" customFormat="true" ht="25.15" customHeight="true" x14ac:dyDescent="0.2">
      <c r="C634" s="1071"/>
      <c r="D634" s="1072"/>
      <c r="E634" s="697"/>
      <c r="F634" s="697"/>
      <c r="G634" s="697"/>
      <c r="H634" s="1071"/>
      <c r="I634" s="1072"/>
      <c r="J634" s="697"/>
      <c r="K634" s="697"/>
      <c r="L634" s="697"/>
      <c r="M634" s="1071"/>
      <c r="N634" s="1072"/>
      <c r="O634" s="697"/>
      <c r="P634" s="697"/>
      <c r="Q634" s="697"/>
      <c r="AN634" s="398"/>
      <c r="AO634" s="398"/>
      <c r="AP634" s="398"/>
      <c r="AQ634" s="398"/>
      <c r="AR634" s="398"/>
      <c r="AS634" s="398"/>
      <c r="AT634" s="398"/>
      <c r="AU634" s="398"/>
      <c r="AV634" s="398"/>
      <c r="AW634" s="398"/>
      <c r="AX634" s="398"/>
      <c r="AY634" s="398"/>
      <c r="AZ634" s="398"/>
      <c r="BA634" s="401"/>
      <c r="BB634" s="478"/>
      <c r="BC634" s="401"/>
      <c r="BD634" s="401"/>
      <c r="BE634" s="401"/>
      <c r="BF634" s="401"/>
      <c r="BG634" s="401"/>
      <c r="BH634" s="401"/>
      <c r="BI634" s="401"/>
      <c r="BJ634" s="401"/>
      <c r="BK634" s="401"/>
      <c r="BL634" s="401"/>
      <c r="BM634" s="401"/>
      <c r="BN634" s="401"/>
      <c r="BO634" s="401"/>
      <c r="BP634" s="401"/>
      <c r="BQ634" s="401"/>
      <c r="BR634" s="401"/>
      <c r="BS634" s="401"/>
      <c r="BT634" s="401"/>
      <c r="BU634" s="401"/>
      <c r="BV634" s="401"/>
      <c r="BW634" s="401"/>
      <c r="BX634" s="401"/>
      <c r="BY634" s="401"/>
      <c r="BZ634" s="401"/>
      <c r="CA634" s="401"/>
      <c r="CB634" s="401"/>
      <c r="CC634" s="401"/>
      <c r="CD634" s="401"/>
      <c r="CE634" s="401"/>
      <c r="CF634" s="401"/>
      <c r="CG634" s="401"/>
      <c r="CH634" s="401"/>
      <c r="CI634" s="401"/>
      <c r="CJ634" s="401"/>
      <c r="CK634" s="401"/>
      <c r="CL634" s="401"/>
      <c r="CM634" s="401"/>
      <c r="CN634" s="401"/>
      <c r="CO634" s="401"/>
      <c r="CP634" s="401"/>
      <c r="CQ634" s="401"/>
      <c r="CR634" s="401"/>
      <c r="CS634" s="401"/>
      <c r="CT634" s="401"/>
      <c r="CU634" s="401"/>
      <c r="CV634" s="401"/>
      <c r="CW634" s="401"/>
      <c r="CX634" s="401"/>
      <c r="CY634" s="401"/>
      <c r="CZ634" s="401"/>
    </row>
    <row r="635" s="405" customFormat="true" ht="25.15" customHeight="true" x14ac:dyDescent="0.2">
      <c r="C635" s="1071"/>
      <c r="D635" s="1072"/>
      <c r="E635" s="697"/>
      <c r="F635" s="697"/>
      <c r="G635" s="697"/>
      <c r="H635" s="1071"/>
      <c r="I635" s="1072"/>
      <c r="J635" s="697"/>
      <c r="K635" s="697"/>
      <c r="L635" s="697"/>
      <c r="M635" s="1071"/>
      <c r="N635" s="1072"/>
      <c r="O635" s="697"/>
      <c r="P635" s="697"/>
      <c r="Q635" s="697"/>
      <c r="AN635" s="398"/>
      <c r="AO635" s="398"/>
      <c r="AP635" s="398"/>
      <c r="AQ635" s="398"/>
      <c r="AR635" s="398"/>
      <c r="AS635" s="398"/>
      <c r="AT635" s="398"/>
      <c r="AU635" s="398"/>
      <c r="AV635" s="398"/>
      <c r="AW635" s="398"/>
      <c r="AX635" s="398"/>
      <c r="AY635" s="398"/>
      <c r="AZ635" s="398"/>
      <c r="BA635" s="401"/>
      <c r="BB635" s="478"/>
      <c r="BC635" s="401"/>
      <c r="BD635" s="401"/>
      <c r="BE635" s="401"/>
      <c r="BF635" s="401"/>
      <c r="BG635" s="401"/>
      <c r="BH635" s="401"/>
      <c r="BI635" s="401"/>
      <c r="BJ635" s="401"/>
      <c r="BK635" s="401"/>
      <c r="BL635" s="401"/>
      <c r="BM635" s="401"/>
      <c r="BN635" s="401"/>
      <c r="BO635" s="401"/>
      <c r="BP635" s="401"/>
      <c r="BQ635" s="401"/>
      <c r="BR635" s="401"/>
      <c r="BS635" s="401"/>
      <c r="BT635" s="401"/>
      <c r="BU635" s="401"/>
      <c r="BV635" s="401"/>
      <c r="BW635" s="401"/>
      <c r="BX635" s="401"/>
      <c r="BY635" s="401"/>
      <c r="BZ635" s="401"/>
      <c r="CA635" s="401"/>
      <c r="CB635" s="401"/>
      <c r="CC635" s="401"/>
      <c r="CD635" s="401"/>
      <c r="CE635" s="401"/>
      <c r="CF635" s="401"/>
      <c r="CG635" s="401"/>
      <c r="CH635" s="401"/>
      <c r="CI635" s="401"/>
      <c r="CJ635" s="401"/>
      <c r="CK635" s="401"/>
      <c r="CL635" s="401"/>
      <c r="CM635" s="401"/>
      <c r="CN635" s="401"/>
      <c r="CO635" s="401"/>
      <c r="CP635" s="401"/>
      <c r="CQ635" s="401"/>
      <c r="CR635" s="401"/>
      <c r="CS635" s="401"/>
      <c r="CT635" s="401"/>
      <c r="CU635" s="401"/>
      <c r="CV635" s="401"/>
      <c r="CW635" s="401"/>
      <c r="CX635" s="401"/>
      <c r="CY635" s="401"/>
      <c r="CZ635" s="401"/>
    </row>
    <row r="636" s="405" customFormat="true" ht="25.15" customHeight="true" x14ac:dyDescent="0.2">
      <c r="C636" s="1071"/>
      <c r="D636" s="1072"/>
      <c r="E636" s="697"/>
      <c r="F636" s="697"/>
      <c r="G636" s="697"/>
      <c r="H636" s="1071"/>
      <c r="I636" s="1072"/>
      <c r="J636" s="697"/>
      <c r="K636" s="697"/>
      <c r="L636" s="697"/>
      <c r="M636" s="1071"/>
      <c r="N636" s="1072"/>
      <c r="O636" s="697"/>
      <c r="P636" s="697"/>
      <c r="Q636" s="697"/>
      <c r="AN636" s="398"/>
      <c r="AO636" s="398"/>
      <c r="AP636" s="398"/>
      <c r="AQ636" s="398"/>
      <c r="AR636" s="398"/>
      <c r="AS636" s="398"/>
      <c r="AT636" s="398"/>
      <c r="AU636" s="398"/>
      <c r="AV636" s="398"/>
      <c r="AW636" s="398"/>
      <c r="AX636" s="398"/>
      <c r="AY636" s="398"/>
      <c r="AZ636" s="398"/>
      <c r="BA636" s="401"/>
      <c r="BB636" s="478"/>
      <c r="BC636" s="401"/>
      <c r="BD636" s="401"/>
      <c r="BE636" s="401"/>
      <c r="BF636" s="401"/>
      <c r="BG636" s="401"/>
      <c r="BH636" s="401"/>
      <c r="BI636" s="401"/>
      <c r="BJ636" s="401"/>
      <c r="BK636" s="401"/>
      <c r="BL636" s="401"/>
      <c r="BM636" s="401"/>
      <c r="BN636" s="401"/>
      <c r="BO636" s="401"/>
      <c r="BP636" s="401"/>
      <c r="BQ636" s="401"/>
      <c r="BR636" s="401"/>
      <c r="BS636" s="401"/>
      <c r="BT636" s="401"/>
      <c r="BU636" s="401"/>
      <c r="BV636" s="401"/>
      <c r="BW636" s="401"/>
      <c r="BX636" s="401"/>
      <c r="BY636" s="401"/>
      <c r="BZ636" s="401"/>
      <c r="CA636" s="401"/>
      <c r="CB636" s="401"/>
      <c r="CC636" s="401"/>
      <c r="CD636" s="401"/>
      <c r="CE636" s="401"/>
      <c r="CF636" s="401"/>
      <c r="CG636" s="401"/>
      <c r="CH636" s="401"/>
      <c r="CI636" s="401"/>
      <c r="CJ636" s="401"/>
      <c r="CK636" s="401"/>
      <c r="CL636" s="401"/>
      <c r="CM636" s="401"/>
      <c r="CN636" s="401"/>
      <c r="CO636" s="401"/>
      <c r="CP636" s="401"/>
      <c r="CQ636" s="401"/>
      <c r="CR636" s="401"/>
      <c r="CS636" s="401"/>
      <c r="CT636" s="401"/>
      <c r="CU636" s="401"/>
      <c r="CV636" s="401"/>
      <c r="CW636" s="401"/>
      <c r="CX636" s="401"/>
      <c r="CY636" s="401"/>
      <c r="CZ636" s="401"/>
    </row>
    <row r="637" s="405" customFormat="true" ht="25.15" customHeight="true" x14ac:dyDescent="0.2">
      <c r="C637" s="1071"/>
      <c r="D637" s="1072"/>
      <c r="E637" s="697"/>
      <c r="F637" s="697"/>
      <c r="G637" s="697"/>
      <c r="H637" s="1071"/>
      <c r="I637" s="1072"/>
      <c r="J637" s="697"/>
      <c r="K637" s="697"/>
      <c r="L637" s="697"/>
      <c r="M637" s="1071"/>
      <c r="N637" s="1072"/>
      <c r="O637" s="697"/>
      <c r="P637" s="697"/>
      <c r="Q637" s="697"/>
      <c r="AN637" s="398"/>
      <c r="AO637" s="398"/>
      <c r="AP637" s="398"/>
      <c r="AQ637" s="398"/>
      <c r="AR637" s="398"/>
      <c r="AS637" s="398"/>
      <c r="AT637" s="398"/>
      <c r="AU637" s="398"/>
      <c r="AV637" s="398"/>
      <c r="AW637" s="398"/>
      <c r="AX637" s="398"/>
      <c r="AY637" s="398"/>
      <c r="AZ637" s="398"/>
      <c r="BA637" s="401"/>
      <c r="BB637" s="478"/>
      <c r="BC637" s="401"/>
      <c r="BD637" s="401"/>
      <c r="BE637" s="401"/>
      <c r="BF637" s="401"/>
      <c r="BG637" s="401"/>
      <c r="BH637" s="401"/>
      <c r="BI637" s="401"/>
      <c r="BJ637" s="401"/>
      <c r="BK637" s="401"/>
      <c r="BL637" s="401"/>
      <c r="BM637" s="401"/>
      <c r="BN637" s="401"/>
      <c r="BO637" s="401"/>
      <c r="BP637" s="401"/>
      <c r="BQ637" s="401"/>
      <c r="BR637" s="401"/>
      <c r="BS637" s="401"/>
      <c r="BT637" s="401"/>
      <c r="BU637" s="401"/>
      <c r="BV637" s="401"/>
      <c r="BW637" s="401"/>
      <c r="BX637" s="401"/>
      <c r="BY637" s="401"/>
      <c r="BZ637" s="401"/>
      <c r="CA637" s="401"/>
      <c r="CB637" s="401"/>
      <c r="CC637" s="401"/>
      <c r="CD637" s="401"/>
      <c r="CE637" s="401"/>
      <c r="CF637" s="401"/>
      <c r="CG637" s="401"/>
      <c r="CH637" s="401"/>
      <c r="CI637" s="401"/>
      <c r="CJ637" s="401"/>
      <c r="CK637" s="401"/>
      <c r="CL637" s="401"/>
      <c r="CM637" s="401"/>
      <c r="CN637" s="401"/>
      <c r="CO637" s="401"/>
      <c r="CP637" s="401"/>
      <c r="CQ637" s="401"/>
      <c r="CR637" s="401"/>
      <c r="CS637" s="401"/>
      <c r="CT637" s="401"/>
      <c r="CU637" s="401"/>
      <c r="CV637" s="401"/>
      <c r="CW637" s="401"/>
      <c r="CX637" s="401"/>
      <c r="CY637" s="401"/>
      <c r="CZ637" s="401"/>
    </row>
    <row r="638" s="405" customFormat="true" ht="25.15" customHeight="true" x14ac:dyDescent="0.2">
      <c r="C638" s="1071"/>
      <c r="D638" s="1072"/>
      <c r="E638" s="697"/>
      <c r="F638" s="697"/>
      <c r="G638" s="697"/>
      <c r="H638" s="1071"/>
      <c r="I638" s="1072"/>
      <c r="J638" s="697"/>
      <c r="K638" s="697"/>
      <c r="L638" s="697"/>
      <c r="M638" s="1071"/>
      <c r="N638" s="1072"/>
      <c r="O638" s="697"/>
      <c r="P638" s="697"/>
      <c r="Q638" s="697"/>
      <c r="AN638" s="398"/>
      <c r="AO638" s="398"/>
      <c r="AP638" s="398"/>
      <c r="AQ638" s="398"/>
      <c r="AR638" s="398"/>
      <c r="AS638" s="398"/>
      <c r="AT638" s="398"/>
      <c r="AU638" s="398"/>
      <c r="AV638" s="398"/>
      <c r="AW638" s="398"/>
      <c r="AX638" s="398"/>
      <c r="AY638" s="398"/>
      <c r="AZ638" s="398"/>
      <c r="BA638" s="401"/>
      <c r="BB638" s="478"/>
      <c r="BC638" s="401"/>
      <c r="BD638" s="401"/>
      <c r="BE638" s="401"/>
      <c r="BF638" s="401"/>
      <c r="BG638" s="401"/>
      <c r="BH638" s="401"/>
      <c r="BI638" s="401"/>
      <c r="BJ638" s="401"/>
      <c r="BK638" s="401"/>
      <c r="BL638" s="401"/>
      <c r="BM638" s="401"/>
      <c r="BN638" s="401"/>
      <c r="BO638" s="401"/>
      <c r="BP638" s="401"/>
      <c r="BQ638" s="401"/>
      <c r="BR638" s="401"/>
      <c r="BS638" s="401"/>
      <c r="BT638" s="401"/>
      <c r="BU638" s="401"/>
      <c r="BV638" s="401"/>
      <c r="BW638" s="401"/>
      <c r="BX638" s="401"/>
      <c r="BY638" s="401"/>
      <c r="BZ638" s="401"/>
      <c r="CA638" s="401"/>
      <c r="CB638" s="401"/>
      <c r="CC638" s="401"/>
      <c r="CD638" s="401"/>
      <c r="CE638" s="401"/>
      <c r="CF638" s="401"/>
      <c r="CG638" s="401"/>
      <c r="CH638" s="401"/>
      <c r="CI638" s="401"/>
      <c r="CJ638" s="401"/>
      <c r="CK638" s="401"/>
      <c r="CL638" s="401"/>
      <c r="CM638" s="401"/>
      <c r="CN638" s="401"/>
      <c r="CO638" s="401"/>
      <c r="CP638" s="401"/>
      <c r="CQ638" s="401"/>
      <c r="CR638" s="401"/>
      <c r="CS638" s="401"/>
      <c r="CT638" s="401"/>
      <c r="CU638" s="401"/>
      <c r="CV638" s="401"/>
      <c r="CW638" s="401"/>
      <c r="CX638" s="401"/>
      <c r="CY638" s="401"/>
      <c r="CZ638" s="401"/>
    </row>
    <row r="639" s="405" customFormat="true" ht="25.15" customHeight="true" x14ac:dyDescent="0.2">
      <c r="C639" s="1071"/>
      <c r="D639" s="1072"/>
      <c r="E639" s="697"/>
      <c r="F639" s="697"/>
      <c r="G639" s="697"/>
      <c r="H639" s="1071"/>
      <c r="I639" s="1072"/>
      <c r="J639" s="697"/>
      <c r="K639" s="697"/>
      <c r="L639" s="697"/>
      <c r="M639" s="1071"/>
      <c r="N639" s="1072"/>
      <c r="O639" s="697"/>
      <c r="P639" s="697"/>
      <c r="Q639" s="697"/>
      <c r="AN639" s="398"/>
      <c r="AO639" s="398"/>
      <c r="AP639" s="398"/>
      <c r="AQ639" s="398"/>
      <c r="AR639" s="398"/>
      <c r="AS639" s="398"/>
      <c r="AT639" s="398"/>
      <c r="AU639" s="398"/>
      <c r="AV639" s="398"/>
      <c r="AW639" s="398"/>
      <c r="AX639" s="398"/>
      <c r="AY639" s="398"/>
      <c r="AZ639" s="398"/>
      <c r="BA639" s="401"/>
      <c r="BB639" s="478"/>
      <c r="BC639" s="401"/>
      <c r="BD639" s="401"/>
      <c r="BE639" s="401"/>
      <c r="BF639" s="401"/>
      <c r="BG639" s="401"/>
      <c r="BH639" s="401"/>
      <c r="BI639" s="401"/>
      <c r="BJ639" s="401"/>
      <c r="BK639" s="401"/>
      <c r="BL639" s="401"/>
      <c r="BM639" s="401"/>
      <c r="BN639" s="401"/>
      <c r="BO639" s="401"/>
      <c r="BP639" s="401"/>
      <c r="BQ639" s="401"/>
      <c r="BR639" s="401"/>
      <c r="BS639" s="401"/>
      <c r="BT639" s="401"/>
      <c r="BU639" s="401"/>
      <c r="BV639" s="401"/>
      <c r="BW639" s="401"/>
      <c r="BX639" s="401"/>
      <c r="BY639" s="401"/>
      <c r="BZ639" s="401"/>
      <c r="CA639" s="401"/>
      <c r="CB639" s="401"/>
      <c r="CC639" s="401"/>
      <c r="CD639" s="401"/>
      <c r="CE639" s="401"/>
      <c r="CF639" s="401"/>
      <c r="CG639" s="401"/>
      <c r="CH639" s="401"/>
      <c r="CI639" s="401"/>
      <c r="CJ639" s="401"/>
      <c r="CK639" s="401"/>
      <c r="CL639" s="401"/>
      <c r="CM639" s="401"/>
      <c r="CN639" s="401"/>
      <c r="CO639" s="401"/>
      <c r="CP639" s="401"/>
      <c r="CQ639" s="401"/>
      <c r="CR639" s="401"/>
      <c r="CS639" s="401"/>
      <c r="CT639" s="401"/>
      <c r="CU639" s="401"/>
      <c r="CV639" s="401"/>
      <c r="CW639" s="401"/>
      <c r="CX639" s="401"/>
      <c r="CY639" s="401"/>
      <c r="CZ639" s="401"/>
    </row>
    <row r="640" s="405" customFormat="true" ht="25.15" customHeight="true" x14ac:dyDescent="0.2">
      <c r="C640" s="1071"/>
      <c r="D640" s="1072"/>
      <c r="E640" s="697"/>
      <c r="F640" s="697"/>
      <c r="G640" s="697"/>
      <c r="H640" s="1071"/>
      <c r="I640" s="1072"/>
      <c r="J640" s="697"/>
      <c r="K640" s="697"/>
      <c r="L640" s="697"/>
      <c r="M640" s="1071"/>
      <c r="N640" s="1072"/>
      <c r="O640" s="697"/>
      <c r="P640" s="697"/>
      <c r="Q640" s="697"/>
      <c r="AN640" s="398"/>
      <c r="AO640" s="398"/>
      <c r="AP640" s="398"/>
      <c r="AQ640" s="398"/>
      <c r="AR640" s="398"/>
      <c r="AS640" s="398"/>
      <c r="AT640" s="398"/>
      <c r="AU640" s="398"/>
      <c r="AV640" s="398"/>
      <c r="AW640" s="398"/>
      <c r="AX640" s="398"/>
      <c r="AY640" s="398"/>
      <c r="AZ640" s="398"/>
      <c r="BA640" s="401"/>
      <c r="BB640" s="478"/>
      <c r="BC640" s="401"/>
      <c r="BD640" s="401"/>
      <c r="BE640" s="401"/>
      <c r="BF640" s="401"/>
      <c r="BG640" s="401"/>
      <c r="BH640" s="401"/>
      <c r="BI640" s="401"/>
      <c r="BJ640" s="401"/>
      <c r="BK640" s="401"/>
      <c r="BL640" s="401"/>
      <c r="BM640" s="401"/>
      <c r="BN640" s="401"/>
      <c r="BO640" s="401"/>
      <c r="BP640" s="401"/>
      <c r="BQ640" s="401"/>
      <c r="BR640" s="401"/>
      <c r="BS640" s="401"/>
      <c r="BT640" s="401"/>
      <c r="BU640" s="401"/>
      <c r="BV640" s="401"/>
      <c r="BW640" s="401"/>
      <c r="BX640" s="401"/>
      <c r="BY640" s="401"/>
      <c r="BZ640" s="401"/>
      <c r="CA640" s="401"/>
      <c r="CB640" s="401"/>
      <c r="CC640" s="401"/>
      <c r="CD640" s="401"/>
      <c r="CE640" s="401"/>
      <c r="CF640" s="401"/>
      <c r="CG640" s="401"/>
      <c r="CH640" s="401"/>
      <c r="CI640" s="401"/>
      <c r="CJ640" s="401"/>
      <c r="CK640" s="401"/>
      <c r="CL640" s="401"/>
      <c r="CM640" s="401"/>
      <c r="CN640" s="401"/>
      <c r="CO640" s="401"/>
      <c r="CP640" s="401"/>
      <c r="CQ640" s="401"/>
      <c r="CR640" s="401"/>
      <c r="CS640" s="401"/>
      <c r="CT640" s="401"/>
      <c r="CU640" s="401"/>
      <c r="CV640" s="401"/>
      <c r="CW640" s="401"/>
      <c r="CX640" s="401"/>
      <c r="CY640" s="401"/>
      <c r="CZ640" s="401"/>
    </row>
    <row r="641" s="405" customFormat="true" ht="25.15" customHeight="true" x14ac:dyDescent="0.2">
      <c r="C641" s="1071"/>
      <c r="D641" s="1072"/>
      <c r="E641" s="697"/>
      <c r="F641" s="697"/>
      <c r="G641" s="697"/>
      <c r="H641" s="1071"/>
      <c r="I641" s="1072"/>
      <c r="J641" s="697"/>
      <c r="K641" s="697"/>
      <c r="L641" s="697"/>
      <c r="M641" s="1071"/>
      <c r="N641" s="1072"/>
      <c r="O641" s="697"/>
      <c r="P641" s="697"/>
      <c r="Q641" s="697"/>
      <c r="AN641" s="398"/>
      <c r="AO641" s="398"/>
      <c r="AP641" s="398"/>
      <c r="AQ641" s="398"/>
      <c r="AR641" s="398"/>
      <c r="AS641" s="398"/>
      <c r="AT641" s="398"/>
      <c r="AU641" s="398"/>
      <c r="AV641" s="398"/>
      <c r="AW641" s="398"/>
      <c r="AX641" s="398"/>
      <c r="AY641" s="398"/>
      <c r="AZ641" s="398"/>
      <c r="BA641" s="401"/>
      <c r="BB641" s="478"/>
      <c r="BC641" s="401"/>
      <c r="BD641" s="401"/>
      <c r="BE641" s="401"/>
      <c r="BF641" s="401"/>
      <c r="BG641" s="401"/>
      <c r="BH641" s="401"/>
      <c r="BI641" s="401"/>
      <c r="BJ641" s="401"/>
      <c r="BK641" s="401"/>
      <c r="BL641" s="401"/>
      <c r="BM641" s="401"/>
      <c r="BN641" s="401"/>
      <c r="BO641" s="401"/>
      <c r="BP641" s="401"/>
      <c r="BQ641" s="401"/>
      <c r="BR641" s="401"/>
      <c r="BS641" s="401"/>
      <c r="BT641" s="401"/>
      <c r="BU641" s="401"/>
      <c r="BV641" s="401"/>
      <c r="BW641" s="401"/>
      <c r="BX641" s="401"/>
      <c r="BY641" s="401"/>
      <c r="BZ641" s="401"/>
      <c r="CA641" s="401"/>
      <c r="CB641" s="401"/>
      <c r="CC641" s="401"/>
      <c r="CD641" s="401"/>
      <c r="CE641" s="401"/>
      <c r="CF641" s="401"/>
      <c r="CG641" s="401"/>
      <c r="CH641" s="401"/>
      <c r="CI641" s="401"/>
      <c r="CJ641" s="401"/>
      <c r="CK641" s="401"/>
      <c r="CL641" s="401"/>
      <c r="CM641" s="401"/>
      <c r="CN641" s="401"/>
      <c r="CO641" s="401"/>
      <c r="CP641" s="401"/>
      <c r="CQ641" s="401"/>
      <c r="CR641" s="401"/>
      <c r="CS641" s="401"/>
      <c r="CT641" s="401"/>
      <c r="CU641" s="401"/>
      <c r="CV641" s="401"/>
      <c r="CW641" s="401"/>
      <c r="CX641" s="401"/>
      <c r="CY641" s="401"/>
      <c r="CZ641" s="401"/>
    </row>
    <row r="642" s="405" customFormat="true" ht="25.15" customHeight="true" x14ac:dyDescent="0.2">
      <c r="C642" s="1071"/>
      <c r="D642" s="1072"/>
      <c r="E642" s="697"/>
      <c r="F642" s="697"/>
      <c r="G642" s="697"/>
      <c r="H642" s="1071"/>
      <c r="I642" s="1072"/>
      <c r="J642" s="697"/>
      <c r="K642" s="697"/>
      <c r="L642" s="697"/>
      <c r="M642" s="1071"/>
      <c r="N642" s="1072"/>
      <c r="O642" s="697"/>
      <c r="P642" s="697"/>
      <c r="Q642" s="697"/>
      <c r="AN642" s="398"/>
      <c r="AO642" s="398"/>
      <c r="AP642" s="398"/>
      <c r="AQ642" s="398"/>
      <c r="AR642" s="398"/>
      <c r="AS642" s="398"/>
      <c r="AT642" s="398"/>
      <c r="AU642" s="398"/>
      <c r="AV642" s="398"/>
      <c r="AW642" s="398"/>
      <c r="AX642" s="398"/>
      <c r="AY642" s="398"/>
      <c r="AZ642" s="398"/>
      <c r="BA642" s="401"/>
      <c r="BB642" s="478"/>
      <c r="BC642" s="401"/>
      <c r="BD642" s="401"/>
      <c r="BE642" s="401"/>
      <c r="BF642" s="401"/>
      <c r="BG642" s="401"/>
      <c r="BH642" s="401"/>
      <c r="BI642" s="401"/>
      <c r="BJ642" s="401"/>
      <c r="BK642" s="401"/>
      <c r="BL642" s="401"/>
      <c r="BM642" s="401"/>
      <c r="BN642" s="401"/>
      <c r="BO642" s="401"/>
      <c r="BP642" s="401"/>
      <c r="BQ642" s="401"/>
      <c r="BR642" s="401"/>
      <c r="BS642" s="401"/>
      <c r="BT642" s="401"/>
      <c r="BU642" s="401"/>
      <c r="BV642" s="401"/>
      <c r="BW642" s="401"/>
      <c r="BX642" s="401"/>
      <c r="BY642" s="401"/>
      <c r="BZ642" s="401"/>
      <c r="CA642" s="401"/>
      <c r="CB642" s="401"/>
      <c r="CC642" s="401"/>
      <c r="CD642" s="401"/>
      <c r="CE642" s="401"/>
      <c r="CF642" s="401"/>
      <c r="CG642" s="401"/>
      <c r="CH642" s="401"/>
      <c r="CI642" s="401"/>
      <c r="CJ642" s="401"/>
      <c r="CK642" s="401"/>
      <c r="CL642" s="401"/>
      <c r="CM642" s="401"/>
      <c r="CN642" s="401"/>
      <c r="CO642" s="401"/>
      <c r="CP642" s="401"/>
      <c r="CQ642" s="401"/>
      <c r="CR642" s="401"/>
      <c r="CS642" s="401"/>
      <c r="CT642" s="401"/>
      <c r="CU642" s="401"/>
      <c r="CV642" s="401"/>
      <c r="CW642" s="401"/>
      <c r="CX642" s="401"/>
      <c r="CY642" s="401"/>
      <c r="CZ642" s="401"/>
    </row>
    <row r="643" s="405" customFormat="true" ht="25.15" customHeight="true" x14ac:dyDescent="0.2">
      <c r="C643" s="1071"/>
      <c r="D643" s="1072"/>
      <c r="E643" s="697"/>
      <c r="F643" s="697"/>
      <c r="G643" s="697"/>
      <c r="H643" s="1071"/>
      <c r="I643" s="1072"/>
      <c r="J643" s="697"/>
      <c r="K643" s="697"/>
      <c r="L643" s="697"/>
      <c r="M643" s="1071"/>
      <c r="N643" s="1072"/>
      <c r="O643" s="697"/>
      <c r="P643" s="697"/>
      <c r="Q643" s="697"/>
      <c r="AN643" s="398"/>
      <c r="AO643" s="398"/>
      <c r="AP643" s="398"/>
      <c r="AQ643" s="398"/>
      <c r="AR643" s="398"/>
      <c r="AS643" s="398"/>
      <c r="AT643" s="398"/>
      <c r="AU643" s="398"/>
      <c r="AV643" s="398"/>
      <c r="AW643" s="398"/>
      <c r="AX643" s="398"/>
      <c r="AY643" s="398"/>
      <c r="AZ643" s="398"/>
      <c r="BA643" s="401"/>
      <c r="BB643" s="478"/>
      <c r="BC643" s="401"/>
      <c r="BD643" s="401"/>
      <c r="BE643" s="401"/>
      <c r="BF643" s="401"/>
      <c r="BG643" s="401"/>
      <c r="BH643" s="401"/>
      <c r="BI643" s="401"/>
      <c r="BJ643" s="401"/>
      <c r="BK643" s="401"/>
      <c r="BL643" s="401"/>
      <c r="BM643" s="401"/>
      <c r="BN643" s="401"/>
      <c r="BO643" s="401"/>
      <c r="BP643" s="401"/>
      <c r="BQ643" s="401"/>
      <c r="BR643" s="401"/>
      <c r="BS643" s="401"/>
      <c r="BT643" s="401"/>
      <c r="BU643" s="401"/>
      <c r="BV643" s="401"/>
      <c r="BW643" s="401"/>
      <c r="BX643" s="401"/>
      <c r="BY643" s="401"/>
      <c r="BZ643" s="401"/>
      <c r="CA643" s="401"/>
      <c r="CB643" s="401"/>
      <c r="CC643" s="401"/>
      <c r="CD643" s="401"/>
      <c r="CE643" s="401"/>
      <c r="CF643" s="401"/>
      <c r="CG643" s="401"/>
      <c r="CH643" s="401"/>
      <c r="CI643" s="401"/>
      <c r="CJ643" s="401"/>
      <c r="CK643" s="401"/>
      <c r="CL643" s="401"/>
      <c r="CM643" s="401"/>
      <c r="CN643" s="401"/>
      <c r="CO643" s="401"/>
      <c r="CP643" s="401"/>
      <c r="CQ643" s="401"/>
      <c r="CR643" s="401"/>
      <c r="CS643" s="401"/>
      <c r="CT643" s="401"/>
      <c r="CU643" s="401"/>
      <c r="CV643" s="401"/>
      <c r="CW643" s="401"/>
      <c r="CX643" s="401"/>
      <c r="CY643" s="401"/>
      <c r="CZ643" s="401"/>
    </row>
    <row r="644" s="405" customFormat="true" ht="25.15" customHeight="true" x14ac:dyDescent="0.2">
      <c r="C644" s="1071"/>
      <c r="D644" s="1072"/>
      <c r="E644" s="697"/>
      <c r="F644" s="697"/>
      <c r="G644" s="697"/>
      <c r="H644" s="1071"/>
      <c r="I644" s="1072"/>
      <c r="J644" s="697"/>
      <c r="K644" s="697"/>
      <c r="L644" s="697"/>
      <c r="M644" s="1071"/>
      <c r="N644" s="1072"/>
      <c r="O644" s="697"/>
      <c r="P644" s="697"/>
      <c r="Q644" s="697"/>
      <c r="AN644" s="398"/>
      <c r="AO644" s="398"/>
      <c r="AP644" s="398"/>
      <c r="AQ644" s="398"/>
      <c r="AR644" s="398"/>
      <c r="AS644" s="398"/>
      <c r="AT644" s="398"/>
      <c r="AU644" s="398"/>
      <c r="AV644" s="398"/>
      <c r="AW644" s="398"/>
      <c r="AX644" s="398"/>
      <c r="AY644" s="398"/>
      <c r="AZ644" s="398"/>
      <c r="BA644" s="401"/>
      <c r="BB644" s="478"/>
      <c r="BC644" s="401"/>
      <c r="BD644" s="401"/>
      <c r="BE644" s="401"/>
      <c r="BF644" s="401"/>
      <c r="BG644" s="401"/>
      <c r="BH644" s="401"/>
      <c r="BI644" s="401"/>
      <c r="BJ644" s="401"/>
      <c r="BK644" s="401"/>
      <c r="BL644" s="401"/>
      <c r="BM644" s="401"/>
      <c r="BN644" s="401"/>
      <c r="BO644" s="401"/>
      <c r="BP644" s="401"/>
      <c r="BQ644" s="401"/>
      <c r="BR644" s="401"/>
      <c r="BS644" s="401"/>
      <c r="BT644" s="401"/>
      <c r="BU644" s="401"/>
      <c r="BV644" s="401"/>
      <c r="BW644" s="401"/>
      <c r="BX644" s="401"/>
      <c r="BY644" s="401"/>
      <c r="BZ644" s="401"/>
      <c r="CA644" s="401"/>
      <c r="CB644" s="401"/>
      <c r="CC644" s="401"/>
      <c r="CD644" s="401"/>
      <c r="CE644" s="401"/>
      <c r="CF644" s="401"/>
      <c r="CG644" s="401"/>
      <c r="CH644" s="401"/>
      <c r="CI644" s="401"/>
      <c r="CJ644" s="401"/>
      <c r="CK644" s="401"/>
      <c r="CL644" s="401"/>
      <c r="CM644" s="401"/>
      <c r="CN644" s="401"/>
      <c r="CO644" s="401"/>
      <c r="CP644" s="401"/>
      <c r="CQ644" s="401"/>
      <c r="CR644" s="401"/>
      <c r="CS644" s="401"/>
      <c r="CT644" s="401"/>
      <c r="CU644" s="401"/>
      <c r="CV644" s="401"/>
      <c r="CW644" s="401"/>
      <c r="CX644" s="401"/>
      <c r="CY644" s="401"/>
      <c r="CZ644" s="401"/>
    </row>
    <row r="645" s="405" customFormat="true" ht="25.15" customHeight="true" x14ac:dyDescent="0.2">
      <c r="C645" s="1071"/>
      <c r="D645" s="1072"/>
      <c r="E645" s="697"/>
      <c r="F645" s="697"/>
      <c r="G645" s="697"/>
      <c r="H645" s="1071"/>
      <c r="I645" s="1072"/>
      <c r="J645" s="697"/>
      <c r="K645" s="697"/>
      <c r="L645" s="697"/>
      <c r="M645" s="1071"/>
      <c r="N645" s="1072"/>
      <c r="O645" s="697"/>
      <c r="P645" s="697"/>
      <c r="Q645" s="697"/>
      <c r="AN645" s="398"/>
      <c r="AO645" s="398"/>
      <c r="AP645" s="398"/>
      <c r="AQ645" s="398"/>
      <c r="AR645" s="398"/>
      <c r="AS645" s="398"/>
      <c r="AT645" s="398"/>
      <c r="AU645" s="398"/>
      <c r="AV645" s="398"/>
      <c r="AW645" s="398"/>
      <c r="AX645" s="398"/>
      <c r="AY645" s="398"/>
      <c r="AZ645" s="398"/>
      <c r="BA645" s="401"/>
      <c r="BB645" s="478"/>
      <c r="BC645" s="401"/>
      <c r="BD645" s="401"/>
      <c r="BE645" s="401"/>
      <c r="BF645" s="401"/>
      <c r="BG645" s="401"/>
      <c r="BH645" s="401"/>
      <c r="BI645" s="401"/>
      <c r="BJ645" s="401"/>
      <c r="BK645" s="401"/>
      <c r="BL645" s="401"/>
      <c r="BM645" s="401"/>
      <c r="BN645" s="401"/>
      <c r="BO645" s="401"/>
      <c r="BP645" s="401"/>
      <c r="BQ645" s="401"/>
      <c r="BR645" s="401"/>
      <c r="BS645" s="401"/>
      <c r="BT645" s="401"/>
      <c r="BU645" s="401"/>
      <c r="BV645" s="401"/>
      <c r="BW645" s="401"/>
      <c r="BX645" s="401"/>
      <c r="BY645" s="401"/>
      <c r="BZ645" s="401"/>
      <c r="CA645" s="401"/>
      <c r="CB645" s="401"/>
      <c r="CC645" s="401"/>
      <c r="CD645" s="401"/>
      <c r="CE645" s="401"/>
      <c r="CF645" s="401"/>
      <c r="CG645" s="401"/>
      <c r="CH645" s="401"/>
      <c r="CI645" s="401"/>
      <c r="CJ645" s="401"/>
      <c r="CK645" s="401"/>
      <c r="CL645" s="401"/>
      <c r="CM645" s="401"/>
      <c r="CN645" s="401"/>
      <c r="CO645" s="401"/>
      <c r="CP645" s="401"/>
      <c r="CQ645" s="401"/>
      <c r="CR645" s="401"/>
      <c r="CS645" s="401"/>
      <c r="CT645" s="401"/>
      <c r="CU645" s="401"/>
      <c r="CV645" s="401"/>
      <c r="CW645" s="401"/>
      <c r="CX645" s="401"/>
      <c r="CY645" s="401"/>
      <c r="CZ645" s="401"/>
    </row>
    <row r="646" s="405" customFormat="true" ht="25.15" customHeight="true" x14ac:dyDescent="0.2">
      <c r="C646" s="1071"/>
      <c r="D646" s="1072"/>
      <c r="E646" s="697"/>
      <c r="F646" s="697"/>
      <c r="G646" s="697"/>
      <c r="H646" s="1071"/>
      <c r="I646" s="1072"/>
      <c r="J646" s="697"/>
      <c r="K646" s="697"/>
      <c r="L646" s="697"/>
      <c r="M646" s="1071"/>
      <c r="N646" s="1072"/>
      <c r="O646" s="697"/>
      <c r="P646" s="697"/>
      <c r="Q646" s="697"/>
      <c r="AN646" s="398"/>
      <c r="AO646" s="398"/>
      <c r="AP646" s="398"/>
      <c r="AQ646" s="398"/>
      <c r="AR646" s="398"/>
      <c r="AS646" s="398"/>
      <c r="AT646" s="398"/>
      <c r="AU646" s="398"/>
      <c r="AV646" s="398"/>
      <c r="AW646" s="398"/>
      <c r="AX646" s="398"/>
      <c r="AY646" s="398"/>
      <c r="AZ646" s="398"/>
      <c r="BA646" s="401"/>
      <c r="BB646" s="478"/>
      <c r="BC646" s="401"/>
      <c r="BD646" s="401"/>
      <c r="BE646" s="401"/>
      <c r="BF646" s="401"/>
      <c r="BG646" s="401"/>
      <c r="BH646" s="401"/>
      <c r="BI646" s="401"/>
      <c r="BJ646" s="401"/>
      <c r="BK646" s="401"/>
      <c r="BL646" s="401"/>
      <c r="BM646" s="401"/>
      <c r="BN646" s="401"/>
      <c r="BO646" s="401"/>
      <c r="BP646" s="401"/>
      <c r="BQ646" s="401"/>
      <c r="BR646" s="401"/>
      <c r="BS646" s="401"/>
      <c r="BT646" s="401"/>
      <c r="BU646" s="401"/>
      <c r="BV646" s="401"/>
      <c r="BW646" s="401"/>
      <c r="BX646" s="401"/>
      <c r="BY646" s="401"/>
      <c r="BZ646" s="401"/>
      <c r="CA646" s="401"/>
      <c r="CB646" s="401"/>
      <c r="CC646" s="401"/>
      <c r="CD646" s="401"/>
      <c r="CE646" s="401"/>
      <c r="CF646" s="401"/>
      <c r="CG646" s="401"/>
      <c r="CH646" s="401"/>
      <c r="CI646" s="401"/>
      <c r="CJ646" s="401"/>
      <c r="CK646" s="401"/>
      <c r="CL646" s="401"/>
      <c r="CM646" s="401"/>
      <c r="CN646" s="401"/>
      <c r="CO646" s="401"/>
      <c r="CP646" s="401"/>
      <c r="CQ646" s="401"/>
      <c r="CR646" s="401"/>
      <c r="CS646" s="401"/>
      <c r="CT646" s="401"/>
      <c r="CU646" s="401"/>
      <c r="CV646" s="401"/>
      <c r="CW646" s="401"/>
      <c r="CX646" s="401"/>
      <c r="CY646" s="401"/>
      <c r="CZ646" s="401"/>
    </row>
    <row r="647" s="405" customFormat="true" ht="25.15" customHeight="true" x14ac:dyDescent="0.2">
      <c r="C647" s="1071"/>
      <c r="D647" s="1072"/>
      <c r="E647" s="697"/>
      <c r="F647" s="697"/>
      <c r="G647" s="697"/>
      <c r="H647" s="1071"/>
      <c r="I647" s="1072"/>
      <c r="J647" s="697"/>
      <c r="K647" s="697"/>
      <c r="L647" s="697"/>
      <c r="M647" s="1071"/>
      <c r="N647" s="1072"/>
      <c r="O647" s="697"/>
      <c r="P647" s="697"/>
      <c r="Q647" s="697"/>
      <c r="AN647" s="398"/>
      <c r="AO647" s="398"/>
      <c r="AP647" s="398"/>
      <c r="AQ647" s="398"/>
      <c r="AR647" s="398"/>
      <c r="AS647" s="398"/>
      <c r="AT647" s="398"/>
      <c r="AU647" s="398"/>
      <c r="AV647" s="398"/>
      <c r="AW647" s="398"/>
      <c r="AX647" s="398"/>
      <c r="AY647" s="398"/>
      <c r="AZ647" s="398"/>
      <c r="BA647" s="401"/>
      <c r="BB647" s="478"/>
      <c r="BC647" s="401"/>
      <c r="BD647" s="401"/>
      <c r="BE647" s="401"/>
      <c r="BF647" s="401"/>
      <c r="BG647" s="401"/>
      <c r="BH647" s="401"/>
      <c r="BI647" s="401"/>
      <c r="BJ647" s="401"/>
      <c r="BK647" s="401"/>
      <c r="BL647" s="401"/>
      <c r="BM647" s="401"/>
      <c r="BN647" s="401"/>
      <c r="BO647" s="401"/>
      <c r="BP647" s="401"/>
      <c r="BQ647" s="401"/>
      <c r="BR647" s="401"/>
      <c r="BS647" s="401"/>
      <c r="BT647" s="401"/>
      <c r="BU647" s="401"/>
      <c r="BV647" s="401"/>
      <c r="BW647" s="401"/>
      <c r="BX647" s="401"/>
      <c r="BY647" s="401"/>
      <c r="BZ647" s="401"/>
      <c r="CA647" s="401"/>
      <c r="CB647" s="401"/>
      <c r="CC647" s="401"/>
      <c r="CD647" s="401"/>
      <c r="CE647" s="401"/>
      <c r="CF647" s="401"/>
      <c r="CG647" s="401"/>
      <c r="CH647" s="401"/>
      <c r="CI647" s="401"/>
      <c r="CJ647" s="401"/>
      <c r="CK647" s="401"/>
      <c r="CL647" s="401"/>
      <c r="CM647" s="401"/>
      <c r="CN647" s="401"/>
      <c r="CO647" s="401"/>
      <c r="CP647" s="401"/>
      <c r="CQ647" s="401"/>
      <c r="CR647" s="401"/>
      <c r="CS647" s="401"/>
      <c r="CT647" s="401"/>
      <c r="CU647" s="401"/>
      <c r="CV647" s="401"/>
      <c r="CW647" s="401"/>
      <c r="CX647" s="401"/>
      <c r="CY647" s="401"/>
      <c r="CZ647" s="401"/>
    </row>
    <row r="648" s="405" customFormat="true" ht="25.15" customHeight="true" x14ac:dyDescent="0.2">
      <c r="C648" s="1071"/>
      <c r="D648" s="1072"/>
      <c r="E648" s="697"/>
      <c r="F648" s="697"/>
      <c r="G648" s="697"/>
      <c r="H648" s="1071"/>
      <c r="I648" s="1072"/>
      <c r="J648" s="697"/>
      <c r="K648" s="697"/>
      <c r="L648" s="697"/>
      <c r="M648" s="1071"/>
      <c r="N648" s="1072"/>
      <c r="O648" s="697"/>
      <c r="P648" s="697"/>
      <c r="Q648" s="697"/>
      <c r="AN648" s="398"/>
      <c r="AO648" s="398"/>
      <c r="AP648" s="398"/>
      <c r="AQ648" s="398"/>
      <c r="AR648" s="398"/>
      <c r="AS648" s="398"/>
      <c r="AT648" s="398"/>
      <c r="AU648" s="398"/>
      <c r="AV648" s="398"/>
      <c r="AW648" s="398"/>
      <c r="AX648" s="398"/>
      <c r="AY648" s="398"/>
      <c r="AZ648" s="398"/>
      <c r="BA648" s="401"/>
      <c r="BB648" s="478"/>
      <c r="BC648" s="401"/>
      <c r="BD648" s="401"/>
      <c r="BE648" s="401"/>
      <c r="BF648" s="401"/>
      <c r="BG648" s="401"/>
      <c r="BH648" s="401"/>
      <c r="BI648" s="401"/>
      <c r="BJ648" s="401"/>
      <c r="BK648" s="401"/>
      <c r="BL648" s="401"/>
      <c r="BM648" s="401"/>
      <c r="BN648" s="401"/>
      <c r="BO648" s="401"/>
      <c r="BP648" s="401"/>
      <c r="BQ648" s="401"/>
      <c r="BR648" s="401"/>
      <c r="BS648" s="401"/>
      <c r="BT648" s="401"/>
      <c r="BU648" s="401"/>
      <c r="BV648" s="401"/>
      <c r="BW648" s="401"/>
      <c r="BX648" s="401"/>
      <c r="BY648" s="401"/>
      <c r="BZ648" s="401"/>
      <c r="CA648" s="401"/>
      <c r="CB648" s="401"/>
      <c r="CC648" s="401"/>
      <c r="CD648" s="401"/>
      <c r="CE648" s="401"/>
      <c r="CF648" s="401"/>
      <c r="CG648" s="401"/>
      <c r="CH648" s="401"/>
      <c r="CI648" s="401"/>
      <c r="CJ648" s="401"/>
      <c r="CK648" s="401"/>
      <c r="CL648" s="401"/>
      <c r="CM648" s="401"/>
      <c r="CN648" s="401"/>
      <c r="CO648" s="401"/>
      <c r="CP648" s="401"/>
      <c r="CQ648" s="401"/>
      <c r="CR648" s="401"/>
      <c r="CS648" s="401"/>
      <c r="CT648" s="401"/>
      <c r="CU648" s="401"/>
      <c r="CV648" s="401"/>
      <c r="CW648" s="401"/>
      <c r="CX648" s="401"/>
      <c r="CY648" s="401"/>
      <c r="CZ648" s="401"/>
    </row>
    <row r="649" s="405" customFormat="true" ht="25.15" customHeight="true" x14ac:dyDescent="0.2">
      <c r="C649" s="1071"/>
      <c r="D649" s="1072"/>
      <c r="E649" s="697"/>
      <c r="F649" s="697"/>
      <c r="G649" s="697"/>
      <c r="H649" s="1071"/>
      <c r="I649" s="1072"/>
      <c r="J649" s="697"/>
      <c r="K649" s="697"/>
      <c r="L649" s="697"/>
      <c r="M649" s="1071"/>
      <c r="N649" s="1072"/>
      <c r="O649" s="697"/>
      <c r="P649" s="697"/>
      <c r="Q649" s="697"/>
      <c r="AN649" s="398"/>
      <c r="AO649" s="398"/>
      <c r="AP649" s="398"/>
      <c r="AQ649" s="398"/>
      <c r="AR649" s="398"/>
      <c r="AS649" s="398"/>
      <c r="AT649" s="398"/>
      <c r="AU649" s="398"/>
      <c r="AV649" s="398"/>
      <c r="AW649" s="398"/>
      <c r="AX649" s="398"/>
      <c r="AY649" s="398"/>
      <c r="AZ649" s="398"/>
      <c r="BA649" s="401"/>
      <c r="BB649" s="478"/>
      <c r="BC649" s="401"/>
      <c r="BD649" s="401"/>
      <c r="BE649" s="401"/>
      <c r="BF649" s="401"/>
      <c r="BG649" s="401"/>
      <c r="BH649" s="401"/>
      <c r="BI649" s="401"/>
      <c r="BJ649" s="401"/>
      <c r="BK649" s="401"/>
      <c r="BL649" s="401"/>
      <c r="BM649" s="401"/>
      <c r="BN649" s="401"/>
      <c r="BO649" s="401"/>
      <c r="BP649" s="401"/>
      <c r="BQ649" s="401"/>
      <c r="BR649" s="401"/>
      <c r="BS649" s="401"/>
      <c r="BT649" s="401"/>
      <c r="BU649" s="401"/>
      <c r="BV649" s="401"/>
      <c r="BW649" s="401"/>
      <c r="BX649" s="401"/>
      <c r="BY649" s="401"/>
      <c r="BZ649" s="401"/>
      <c r="CA649" s="401"/>
      <c r="CB649" s="401"/>
      <c r="CC649" s="401"/>
      <c r="CD649" s="401"/>
      <c r="CE649" s="401"/>
      <c r="CF649" s="401"/>
      <c r="CG649" s="401"/>
      <c r="CH649" s="401"/>
      <c r="CI649" s="401"/>
      <c r="CJ649" s="401"/>
      <c r="CK649" s="401"/>
      <c r="CL649" s="401"/>
      <c r="CM649" s="401"/>
      <c r="CN649" s="401"/>
      <c r="CO649" s="401"/>
      <c r="CP649" s="401"/>
      <c r="CQ649" s="401"/>
      <c r="CR649" s="401"/>
      <c r="CS649" s="401"/>
      <c r="CT649" s="401"/>
      <c r="CU649" s="401"/>
      <c r="CV649" s="401"/>
      <c r="CW649" s="401"/>
      <c r="CX649" s="401"/>
      <c r="CY649" s="401"/>
      <c r="CZ649" s="401"/>
    </row>
    <row r="650" s="405" customFormat="true" ht="25.15" customHeight="true" x14ac:dyDescent="0.2">
      <c r="C650" s="1071"/>
      <c r="D650" s="1072"/>
      <c r="E650" s="697"/>
      <c r="F650" s="697"/>
      <c r="G650" s="697"/>
      <c r="H650" s="1071"/>
      <c r="I650" s="1072"/>
      <c r="J650" s="697"/>
      <c r="K650" s="697"/>
      <c r="L650" s="697"/>
      <c r="M650" s="1071"/>
      <c r="N650" s="1072"/>
      <c r="O650" s="697"/>
      <c r="P650" s="697"/>
      <c r="Q650" s="697"/>
      <c r="AN650" s="398"/>
      <c r="AO650" s="398"/>
      <c r="AP650" s="398"/>
      <c r="AQ650" s="398"/>
      <c r="AR650" s="398"/>
      <c r="AS650" s="398"/>
      <c r="AT650" s="398"/>
      <c r="AU650" s="398"/>
      <c r="AV650" s="398"/>
      <c r="AW650" s="398"/>
      <c r="AX650" s="398"/>
      <c r="AY650" s="398"/>
      <c r="AZ650" s="398"/>
      <c r="BA650" s="401"/>
      <c r="BB650" s="478"/>
      <c r="BC650" s="401"/>
      <c r="BD650" s="401"/>
      <c r="BE650" s="401"/>
      <c r="BF650" s="401"/>
      <c r="BG650" s="401"/>
      <c r="BH650" s="401"/>
      <c r="BI650" s="401"/>
      <c r="BJ650" s="401"/>
      <c r="BK650" s="401"/>
      <c r="BL650" s="401"/>
      <c r="BM650" s="401"/>
      <c r="BN650" s="401"/>
      <c r="BO650" s="401"/>
      <c r="BP650" s="401"/>
      <c r="BQ650" s="401"/>
      <c r="BR650" s="401"/>
      <c r="BS650" s="401"/>
      <c r="BT650" s="401"/>
      <c r="BU650" s="401"/>
      <c r="BV650" s="401"/>
      <c r="BW650" s="401"/>
      <c r="BX650" s="401"/>
      <c r="BY650" s="401"/>
      <c r="BZ650" s="401"/>
      <c r="CA650" s="401"/>
      <c r="CB650" s="401"/>
      <c r="CC650" s="401"/>
      <c r="CD650" s="401"/>
      <c r="CE650" s="401"/>
      <c r="CF650" s="401"/>
      <c r="CG650" s="401"/>
      <c r="CH650" s="401"/>
      <c r="CI650" s="401"/>
      <c r="CJ650" s="401"/>
      <c r="CK650" s="401"/>
      <c r="CL650" s="401"/>
      <c r="CM650" s="401"/>
      <c r="CN650" s="401"/>
      <c r="CO650" s="401"/>
      <c r="CP650" s="401"/>
      <c r="CQ650" s="401"/>
      <c r="CR650" s="401"/>
      <c r="CS650" s="401"/>
      <c r="CT650" s="401"/>
      <c r="CU650" s="401"/>
      <c r="CV650" s="401"/>
      <c r="CW650" s="401"/>
      <c r="CX650" s="401"/>
      <c r="CY650" s="401"/>
      <c r="CZ650" s="401"/>
    </row>
    <row r="651" s="405" customFormat="true" ht="25.15" customHeight="true" x14ac:dyDescent="0.2">
      <c r="C651" s="1071"/>
      <c r="D651" s="1072"/>
      <c r="E651" s="697"/>
      <c r="F651" s="697"/>
      <c r="G651" s="697"/>
      <c r="H651" s="1071"/>
      <c r="I651" s="1072"/>
      <c r="J651" s="697"/>
      <c r="K651" s="697"/>
      <c r="L651" s="697"/>
      <c r="M651" s="1071"/>
      <c r="N651" s="1072"/>
      <c r="O651" s="697"/>
      <c r="P651" s="697"/>
      <c r="Q651" s="697"/>
      <c r="AN651" s="398"/>
      <c r="AO651" s="398"/>
      <c r="AP651" s="398"/>
      <c r="AQ651" s="398"/>
      <c r="AR651" s="398"/>
      <c r="AS651" s="398"/>
      <c r="AT651" s="398"/>
      <c r="AU651" s="398"/>
      <c r="AV651" s="398"/>
      <c r="AW651" s="398"/>
      <c r="AX651" s="398"/>
      <c r="AY651" s="398"/>
      <c r="AZ651" s="398"/>
      <c r="BA651" s="401"/>
      <c r="BB651" s="478"/>
      <c r="BC651" s="401"/>
      <c r="BD651" s="401"/>
      <c r="BE651" s="401"/>
      <c r="BF651" s="401"/>
      <c r="BG651" s="401"/>
      <c r="BH651" s="401"/>
      <c r="BI651" s="401"/>
      <c r="BJ651" s="401"/>
      <c r="BK651" s="401"/>
      <c r="BL651" s="401"/>
      <c r="BM651" s="401"/>
      <c r="BN651" s="401"/>
      <c r="BO651" s="401"/>
      <c r="BP651" s="401"/>
      <c r="BQ651" s="401"/>
      <c r="BR651" s="401"/>
      <c r="BS651" s="401"/>
      <c r="BT651" s="401"/>
      <c r="BU651" s="401"/>
      <c r="BV651" s="401"/>
      <c r="BW651" s="401"/>
      <c r="BX651" s="401"/>
      <c r="BY651" s="401"/>
      <c r="BZ651" s="401"/>
      <c r="CA651" s="401"/>
      <c r="CB651" s="401"/>
      <c r="CC651" s="401"/>
      <c r="CD651" s="401"/>
      <c r="CE651" s="401"/>
      <c r="CF651" s="401"/>
      <c r="CG651" s="401"/>
      <c r="CH651" s="401"/>
      <c r="CI651" s="401"/>
      <c r="CJ651" s="401"/>
      <c r="CK651" s="401"/>
      <c r="CL651" s="401"/>
      <c r="CM651" s="401"/>
      <c r="CN651" s="401"/>
      <c r="CO651" s="401"/>
      <c r="CP651" s="401"/>
      <c r="CQ651" s="401"/>
      <c r="CR651" s="401"/>
      <c r="CS651" s="401"/>
      <c r="CT651" s="401"/>
      <c r="CU651" s="401"/>
      <c r="CV651" s="401"/>
      <c r="CW651" s="401"/>
      <c r="CX651" s="401"/>
      <c r="CY651" s="401"/>
      <c r="CZ651" s="401"/>
    </row>
    <row r="652" s="405" customFormat="true" ht="25.15" customHeight="true" x14ac:dyDescent="0.2">
      <c r="C652" s="1071"/>
      <c r="D652" s="1072"/>
      <c r="E652" s="697"/>
      <c r="F652" s="697"/>
      <c r="G652" s="697"/>
      <c r="H652" s="1071"/>
      <c r="I652" s="1072"/>
      <c r="J652" s="697"/>
      <c r="K652" s="697"/>
      <c r="L652" s="697"/>
      <c r="M652" s="1071"/>
      <c r="N652" s="1072"/>
      <c r="O652" s="697"/>
      <c r="P652" s="697"/>
      <c r="Q652" s="697"/>
      <c r="AN652" s="398"/>
      <c r="AO652" s="398"/>
      <c r="AP652" s="398"/>
      <c r="AQ652" s="398"/>
      <c r="AR652" s="398"/>
      <c r="AS652" s="398"/>
      <c r="AT652" s="398"/>
      <c r="AU652" s="398"/>
      <c r="AV652" s="398"/>
      <c r="AW652" s="398"/>
      <c r="AX652" s="398"/>
      <c r="AY652" s="398"/>
      <c r="AZ652" s="398"/>
      <c r="BA652" s="401"/>
      <c r="BB652" s="478"/>
      <c r="BC652" s="401"/>
      <c r="BD652" s="401"/>
      <c r="BE652" s="401"/>
      <c r="BF652" s="401"/>
      <c r="BG652" s="401"/>
      <c r="BH652" s="401"/>
      <c r="BI652" s="401"/>
      <c r="BJ652" s="401"/>
      <c r="BK652" s="401"/>
      <c r="BL652" s="401"/>
      <c r="BM652" s="401"/>
      <c r="BN652" s="401"/>
      <c r="BO652" s="401"/>
      <c r="BP652" s="401"/>
      <c r="BQ652" s="401"/>
      <c r="BR652" s="401"/>
      <c r="BS652" s="401"/>
      <c r="BT652" s="401"/>
      <c r="BU652" s="401"/>
      <c r="BV652" s="401"/>
      <c r="BW652" s="401"/>
      <c r="BX652" s="401"/>
      <c r="BY652" s="401"/>
      <c r="BZ652" s="401"/>
      <c r="CA652" s="401"/>
      <c r="CB652" s="401"/>
      <c r="CC652" s="401"/>
      <c r="CD652" s="401"/>
      <c r="CE652" s="401"/>
      <c r="CF652" s="401"/>
      <c r="CG652" s="401"/>
      <c r="CH652" s="401"/>
      <c r="CI652" s="401"/>
      <c r="CJ652" s="401"/>
      <c r="CK652" s="401"/>
      <c r="CL652" s="401"/>
      <c r="CM652" s="401"/>
      <c r="CN652" s="401"/>
      <c r="CO652" s="401"/>
      <c r="CP652" s="401"/>
      <c r="CQ652" s="401"/>
      <c r="CR652" s="401"/>
      <c r="CS652" s="401"/>
      <c r="CT652" s="401"/>
      <c r="CU652" s="401"/>
      <c r="CV652" s="401"/>
      <c r="CW652" s="401"/>
      <c r="CX652" s="401"/>
      <c r="CY652" s="401"/>
      <c r="CZ652" s="401"/>
    </row>
    <row r="653" s="405" customFormat="true" ht="25.15" customHeight="true" x14ac:dyDescent="0.2">
      <c r="C653" s="1071"/>
      <c r="D653" s="1072"/>
      <c r="E653" s="697"/>
      <c r="F653" s="697"/>
      <c r="G653" s="697"/>
      <c r="H653" s="1071"/>
      <c r="I653" s="1072"/>
      <c r="J653" s="697"/>
      <c r="K653" s="697"/>
      <c r="L653" s="697"/>
      <c r="M653" s="1071"/>
      <c r="N653" s="1072"/>
      <c r="O653" s="697"/>
      <c r="P653" s="697"/>
      <c r="Q653" s="697"/>
      <c r="AN653" s="398"/>
      <c r="AO653" s="398"/>
      <c r="AP653" s="398"/>
      <c r="AQ653" s="398"/>
      <c r="AR653" s="398"/>
      <c r="AS653" s="398"/>
      <c r="AT653" s="398"/>
      <c r="AU653" s="398"/>
      <c r="AV653" s="398"/>
      <c r="AW653" s="398"/>
      <c r="AX653" s="398"/>
      <c r="AY653" s="398"/>
      <c r="AZ653" s="398"/>
      <c r="BA653" s="401"/>
      <c r="BB653" s="478"/>
      <c r="BC653" s="401"/>
      <c r="BD653" s="401"/>
      <c r="BE653" s="401"/>
      <c r="BF653" s="401"/>
      <c r="BG653" s="401"/>
      <c r="BH653" s="401"/>
      <c r="BI653" s="401"/>
      <c r="BJ653" s="401"/>
      <c r="BK653" s="401"/>
      <c r="BL653" s="401"/>
      <c r="BM653" s="401"/>
      <c r="BN653" s="401"/>
      <c r="BO653" s="401"/>
      <c r="BP653" s="401"/>
      <c r="BQ653" s="401"/>
      <c r="BR653" s="401"/>
      <c r="BS653" s="401"/>
      <c r="BT653" s="401"/>
      <c r="BU653" s="401"/>
      <c r="BV653" s="401"/>
      <c r="BW653" s="401"/>
      <c r="BX653" s="401"/>
      <c r="BY653" s="401"/>
      <c r="BZ653" s="401"/>
      <c r="CA653" s="401"/>
      <c r="CB653" s="401"/>
      <c r="CC653" s="401"/>
      <c r="CD653" s="401"/>
      <c r="CE653" s="401"/>
      <c r="CF653" s="401"/>
      <c r="CG653" s="401"/>
      <c r="CH653" s="401"/>
      <c r="CI653" s="401"/>
      <c r="CJ653" s="401"/>
      <c r="CK653" s="401"/>
      <c r="CL653" s="401"/>
      <c r="CM653" s="401"/>
      <c r="CN653" s="401"/>
      <c r="CO653" s="401"/>
      <c r="CP653" s="401"/>
      <c r="CQ653" s="401"/>
      <c r="CR653" s="401"/>
      <c r="CS653" s="401"/>
      <c r="CT653" s="401"/>
      <c r="CU653" s="401"/>
      <c r="CV653" s="401"/>
      <c r="CW653" s="401"/>
      <c r="CX653" s="401"/>
      <c r="CY653" s="401"/>
      <c r="CZ653" s="401"/>
    </row>
    <row r="654" s="405" customFormat="true" ht="25.15" customHeight="true" x14ac:dyDescent="0.2">
      <c r="C654" s="1071"/>
      <c r="D654" s="1072"/>
      <c r="E654" s="697"/>
      <c r="F654" s="697"/>
      <c r="G654" s="697"/>
      <c r="H654" s="1071"/>
      <c r="I654" s="1072"/>
      <c r="J654" s="697"/>
      <c r="K654" s="697"/>
      <c r="L654" s="697"/>
      <c r="M654" s="1071"/>
      <c r="N654" s="1072"/>
      <c r="O654" s="697"/>
      <c r="P654" s="697"/>
      <c r="Q654" s="697"/>
      <c r="AN654" s="398"/>
      <c r="AO654" s="398"/>
      <c r="AP654" s="398"/>
      <c r="AQ654" s="398"/>
      <c r="AR654" s="398"/>
      <c r="AS654" s="398"/>
      <c r="AT654" s="398"/>
      <c r="AU654" s="398"/>
      <c r="AV654" s="398"/>
      <c r="AW654" s="398"/>
      <c r="AX654" s="398"/>
      <c r="AY654" s="398"/>
      <c r="AZ654" s="398"/>
      <c r="BA654" s="401"/>
      <c r="BB654" s="478"/>
      <c r="BC654" s="401"/>
      <c r="BD654" s="401"/>
      <c r="BE654" s="401"/>
      <c r="BF654" s="401"/>
      <c r="BG654" s="401"/>
      <c r="BH654" s="401"/>
      <c r="BI654" s="401"/>
      <c r="BJ654" s="401"/>
      <c r="BK654" s="401"/>
      <c r="BL654" s="401"/>
      <c r="BM654" s="401"/>
      <c r="BN654" s="401"/>
      <c r="BO654" s="401"/>
      <c r="BP654" s="401"/>
      <c r="BQ654" s="401"/>
      <c r="BR654" s="401"/>
      <c r="BS654" s="401"/>
      <c r="BT654" s="401"/>
      <c r="BU654" s="401"/>
      <c r="BV654" s="401"/>
      <c r="BW654" s="401"/>
      <c r="BX654" s="401"/>
      <c r="BY654" s="401"/>
      <c r="BZ654" s="401"/>
      <c r="CA654" s="401"/>
      <c r="CB654" s="401"/>
      <c r="CC654" s="401"/>
      <c r="CD654" s="401"/>
      <c r="CE654" s="401"/>
      <c r="CF654" s="401"/>
      <c r="CG654" s="401"/>
      <c r="CH654" s="401"/>
      <c r="CI654" s="401"/>
      <c r="CJ654" s="401"/>
      <c r="CK654" s="401"/>
      <c r="CL654" s="401"/>
      <c r="CM654" s="401"/>
      <c r="CN654" s="401"/>
      <c r="CO654" s="401"/>
      <c r="CP654" s="401"/>
      <c r="CQ654" s="401"/>
      <c r="CR654" s="401"/>
      <c r="CS654" s="401"/>
      <c r="CT654" s="401"/>
      <c r="CU654" s="401"/>
      <c r="CV654" s="401"/>
      <c r="CW654" s="401"/>
      <c r="CX654" s="401"/>
      <c r="CY654" s="401"/>
      <c r="CZ654" s="401"/>
    </row>
    <row r="655" s="405" customFormat="true" ht="25.15" customHeight="true" x14ac:dyDescent="0.2">
      <c r="C655" s="1071"/>
      <c r="D655" s="1072"/>
      <c r="E655" s="697"/>
      <c r="F655" s="697"/>
      <c r="G655" s="697"/>
      <c r="H655" s="1071"/>
      <c r="I655" s="1072"/>
      <c r="J655" s="697"/>
      <c r="K655" s="697"/>
      <c r="L655" s="697"/>
      <c r="M655" s="1071"/>
      <c r="N655" s="1072"/>
      <c r="O655" s="697"/>
      <c r="P655" s="697"/>
      <c r="Q655" s="697"/>
      <c r="AN655" s="398"/>
      <c r="AO655" s="398"/>
      <c r="AP655" s="398"/>
      <c r="AQ655" s="398"/>
      <c r="AR655" s="398"/>
      <c r="AS655" s="398"/>
      <c r="AT655" s="398"/>
      <c r="AU655" s="398"/>
      <c r="AV655" s="398"/>
      <c r="AW655" s="398"/>
      <c r="AX655" s="398"/>
      <c r="AY655" s="398"/>
      <c r="AZ655" s="398"/>
      <c r="BA655" s="401"/>
      <c r="BB655" s="478"/>
      <c r="BC655" s="401"/>
      <c r="BD655" s="401"/>
      <c r="BE655" s="401"/>
      <c r="BF655" s="401"/>
      <c r="BG655" s="401"/>
      <c r="BH655" s="401"/>
      <c r="BI655" s="401"/>
      <c r="BJ655" s="401"/>
      <c r="BK655" s="401"/>
      <c r="BL655" s="401"/>
      <c r="BM655" s="401"/>
      <c r="BN655" s="401"/>
      <c r="BO655" s="401"/>
      <c r="BP655" s="401"/>
      <c r="BQ655" s="401"/>
      <c r="BR655" s="401"/>
      <c r="BS655" s="401"/>
      <c r="BT655" s="401"/>
      <c r="BU655" s="401"/>
      <c r="BV655" s="401"/>
      <c r="BW655" s="401"/>
      <c r="BX655" s="401"/>
      <c r="BY655" s="401"/>
      <c r="BZ655" s="401"/>
      <c r="CA655" s="401"/>
      <c r="CB655" s="401"/>
      <c r="CC655" s="401"/>
      <c r="CD655" s="401"/>
      <c r="CE655" s="401"/>
      <c r="CF655" s="401"/>
      <c r="CG655" s="401"/>
      <c r="CH655" s="401"/>
      <c r="CI655" s="401"/>
      <c r="CJ655" s="401"/>
      <c r="CK655" s="401"/>
      <c r="CL655" s="401"/>
      <c r="CM655" s="401"/>
      <c r="CN655" s="401"/>
      <c r="CO655" s="401"/>
      <c r="CP655" s="401"/>
      <c r="CQ655" s="401"/>
      <c r="CR655" s="401"/>
      <c r="CS655" s="401"/>
      <c r="CT655" s="401"/>
      <c r="CU655" s="401"/>
      <c r="CV655" s="401"/>
      <c r="CW655" s="401"/>
      <c r="CX655" s="401"/>
      <c r="CY655" s="401"/>
      <c r="CZ655" s="401"/>
    </row>
    <row r="656" s="405" customFormat="true" ht="25.15" customHeight="true" x14ac:dyDescent="0.2">
      <c r="C656" s="1071"/>
      <c r="D656" s="1072"/>
      <c r="E656" s="697"/>
      <c r="F656" s="697"/>
      <c r="G656" s="697"/>
      <c r="H656" s="1071"/>
      <c r="I656" s="1072"/>
      <c r="J656" s="697"/>
      <c r="K656" s="697"/>
      <c r="L656" s="697"/>
      <c r="M656" s="1071"/>
      <c r="N656" s="1072"/>
      <c r="O656" s="697"/>
      <c r="P656" s="697"/>
      <c r="Q656" s="697"/>
      <c r="AN656" s="398"/>
      <c r="AO656" s="398"/>
      <c r="AP656" s="398"/>
      <c r="AQ656" s="398"/>
      <c r="AR656" s="398"/>
      <c r="AS656" s="398"/>
      <c r="AT656" s="398"/>
      <c r="AU656" s="398"/>
      <c r="AV656" s="398"/>
      <c r="AW656" s="398"/>
      <c r="AX656" s="398"/>
      <c r="AY656" s="398"/>
      <c r="AZ656" s="398"/>
      <c r="BA656" s="401"/>
      <c r="BB656" s="478"/>
      <c r="BC656" s="401"/>
      <c r="BD656" s="401"/>
      <c r="BE656" s="401"/>
      <c r="BF656" s="401"/>
      <c r="BG656" s="401"/>
      <c r="BH656" s="401"/>
      <c r="BI656" s="401"/>
      <c r="BJ656" s="401"/>
      <c r="BK656" s="401"/>
      <c r="BL656" s="401"/>
      <c r="BM656" s="401"/>
      <c r="BN656" s="401"/>
      <c r="BO656" s="401"/>
      <c r="BP656" s="401"/>
      <c r="BQ656" s="401"/>
      <c r="BR656" s="401"/>
      <c r="BS656" s="401"/>
      <c r="BT656" s="401"/>
      <c r="BU656" s="401"/>
      <c r="BV656" s="401"/>
      <c r="BW656" s="401"/>
      <c r="BX656" s="401"/>
      <c r="BY656" s="401"/>
      <c r="BZ656" s="401"/>
      <c r="CA656" s="401"/>
      <c r="CB656" s="401"/>
      <c r="CC656" s="401"/>
      <c r="CD656" s="401"/>
      <c r="CE656" s="401"/>
      <c r="CF656" s="401"/>
      <c r="CG656" s="401"/>
      <c r="CH656" s="401"/>
      <c r="CI656" s="401"/>
      <c r="CJ656" s="401"/>
      <c r="CK656" s="401"/>
      <c r="CL656" s="401"/>
      <c r="CM656" s="401"/>
      <c r="CN656" s="401"/>
      <c r="CO656" s="401"/>
      <c r="CP656" s="401"/>
      <c r="CQ656" s="401"/>
      <c r="CR656" s="401"/>
      <c r="CS656" s="401"/>
      <c r="CT656" s="401"/>
      <c r="CU656" s="401"/>
      <c r="CV656" s="401"/>
      <c r="CW656" s="401"/>
      <c r="CX656" s="401"/>
      <c r="CY656" s="401"/>
      <c r="CZ656" s="401"/>
    </row>
    <row r="657" s="405" customFormat="true" ht="25.15" customHeight="true" x14ac:dyDescent="0.2">
      <c r="C657" s="1071"/>
      <c r="D657" s="1072"/>
      <c r="E657" s="697"/>
      <c r="F657" s="697"/>
      <c r="G657" s="697"/>
      <c r="H657" s="1071"/>
      <c r="I657" s="1072"/>
      <c r="J657" s="697"/>
      <c r="K657" s="697"/>
      <c r="L657" s="697"/>
      <c r="M657" s="1071"/>
      <c r="N657" s="1072"/>
      <c r="O657" s="697"/>
      <c r="P657" s="697"/>
      <c r="Q657" s="697"/>
      <c r="AN657" s="398"/>
      <c r="AO657" s="398"/>
      <c r="AP657" s="398"/>
      <c r="AQ657" s="398"/>
      <c r="AR657" s="398"/>
      <c r="AS657" s="398"/>
      <c r="AT657" s="398"/>
      <c r="AU657" s="398"/>
      <c r="AV657" s="398"/>
      <c r="AW657" s="398"/>
      <c r="AX657" s="398"/>
      <c r="AY657" s="398"/>
      <c r="AZ657" s="398"/>
      <c r="BA657" s="401"/>
      <c r="BB657" s="478"/>
      <c r="BC657" s="401"/>
      <c r="BD657" s="401"/>
      <c r="BE657" s="401"/>
      <c r="BF657" s="401"/>
      <c r="BG657" s="401"/>
      <c r="BH657" s="401"/>
      <c r="BI657" s="401"/>
      <c r="BJ657" s="401"/>
      <c r="BK657" s="401"/>
      <c r="BL657" s="401"/>
      <c r="BM657" s="401"/>
      <c r="BN657" s="401"/>
      <c r="BO657" s="401"/>
      <c r="BP657" s="401"/>
      <c r="BQ657" s="401"/>
      <c r="BR657" s="401"/>
      <c r="BS657" s="401"/>
      <c r="BT657" s="401"/>
      <c r="BU657" s="401"/>
      <c r="BV657" s="401"/>
      <c r="BW657" s="401"/>
      <c r="BX657" s="401"/>
      <c r="BY657" s="401"/>
      <c r="BZ657" s="401"/>
      <c r="CA657" s="401"/>
      <c r="CB657" s="401"/>
      <c r="CC657" s="401"/>
      <c r="CD657" s="401"/>
      <c r="CE657" s="401"/>
      <c r="CF657" s="401"/>
      <c r="CG657" s="401"/>
      <c r="CH657" s="401"/>
      <c r="CI657" s="401"/>
      <c r="CJ657" s="401"/>
      <c r="CK657" s="401"/>
      <c r="CL657" s="401"/>
      <c r="CM657" s="401"/>
      <c r="CN657" s="401"/>
      <c r="CO657" s="401"/>
      <c r="CP657" s="401"/>
      <c r="CQ657" s="401"/>
      <c r="CR657" s="401"/>
      <c r="CS657" s="401"/>
      <c r="CT657" s="401"/>
      <c r="CU657" s="401"/>
      <c r="CV657" s="401"/>
      <c r="CW657" s="401"/>
      <c r="CX657" s="401"/>
      <c r="CY657" s="401"/>
      <c r="CZ657" s="401"/>
    </row>
    <row r="658" s="405" customFormat="true" ht="25.15" customHeight="true" x14ac:dyDescent="0.2">
      <c r="C658" s="1071"/>
      <c r="D658" s="1072"/>
      <c r="E658" s="697"/>
      <c r="F658" s="697"/>
      <c r="G658" s="697"/>
      <c r="H658" s="1071"/>
      <c r="I658" s="1072"/>
      <c r="J658" s="697"/>
      <c r="K658" s="697"/>
      <c r="L658" s="697"/>
      <c r="M658" s="1071"/>
      <c r="N658" s="1072"/>
      <c r="O658" s="697"/>
      <c r="P658" s="697"/>
      <c r="Q658" s="697"/>
      <c r="AN658" s="398"/>
      <c r="AO658" s="398"/>
      <c r="AP658" s="398"/>
      <c r="AQ658" s="398"/>
      <c r="AR658" s="398"/>
      <c r="AS658" s="398"/>
      <c r="AT658" s="398"/>
      <c r="AU658" s="398"/>
      <c r="AV658" s="398"/>
      <c r="AW658" s="398"/>
      <c r="AX658" s="398"/>
      <c r="AY658" s="398"/>
      <c r="AZ658" s="398"/>
      <c r="BA658" s="401"/>
      <c r="BB658" s="478"/>
      <c r="BC658" s="401"/>
      <c r="BD658" s="401"/>
      <c r="BE658" s="401"/>
      <c r="BF658" s="401"/>
      <c r="BG658" s="401"/>
      <c r="BH658" s="401"/>
      <c r="BI658" s="401"/>
      <c r="BJ658" s="401"/>
      <c r="BK658" s="401"/>
      <c r="BL658" s="401"/>
      <c r="BM658" s="401"/>
      <c r="BN658" s="401"/>
      <c r="BO658" s="401"/>
      <c r="BP658" s="401"/>
      <c r="BQ658" s="401"/>
      <c r="BR658" s="401"/>
      <c r="BS658" s="401"/>
      <c r="BT658" s="401"/>
      <c r="BU658" s="401"/>
      <c r="BV658" s="401"/>
      <c r="BW658" s="401"/>
      <c r="BX658" s="401"/>
      <c r="BY658" s="401"/>
      <c r="BZ658" s="401"/>
      <c r="CA658" s="401"/>
      <c r="CB658" s="401"/>
      <c r="CC658" s="401"/>
      <c r="CD658" s="401"/>
      <c r="CE658" s="401"/>
      <c r="CF658" s="401"/>
      <c r="CG658" s="401"/>
      <c r="CH658" s="401"/>
      <c r="CI658" s="401"/>
      <c r="CJ658" s="401"/>
      <c r="CK658" s="401"/>
      <c r="CL658" s="401"/>
      <c r="CM658" s="401"/>
      <c r="CN658" s="401"/>
      <c r="CO658" s="401"/>
      <c r="CP658" s="401"/>
      <c r="CQ658" s="401"/>
      <c r="CR658" s="401"/>
      <c r="CS658" s="401"/>
      <c r="CT658" s="401"/>
      <c r="CU658" s="401"/>
      <c r="CV658" s="401"/>
      <c r="CW658" s="401"/>
      <c r="CX658" s="401"/>
      <c r="CY658" s="401"/>
      <c r="CZ658" s="401"/>
    </row>
    <row r="659" s="405" customFormat="true" ht="25.15" customHeight="true" x14ac:dyDescent="0.2">
      <c r="C659" s="1071"/>
      <c r="D659" s="1072"/>
      <c r="E659" s="697"/>
      <c r="F659" s="697"/>
      <c r="G659" s="697"/>
      <c r="H659" s="1071"/>
      <c r="I659" s="1072"/>
      <c r="J659" s="697"/>
      <c r="K659" s="697"/>
      <c r="L659" s="697"/>
      <c r="M659" s="1071"/>
      <c r="N659" s="1072"/>
      <c r="O659" s="697"/>
      <c r="P659" s="697"/>
      <c r="Q659" s="697"/>
      <c r="AN659" s="398"/>
      <c r="AO659" s="398"/>
      <c r="AP659" s="398"/>
      <c r="AQ659" s="398"/>
      <c r="AR659" s="398"/>
      <c r="AS659" s="398"/>
      <c r="AT659" s="398"/>
      <c r="AU659" s="398"/>
      <c r="AV659" s="398"/>
      <c r="AW659" s="398"/>
      <c r="AX659" s="398"/>
      <c r="AY659" s="398"/>
      <c r="AZ659" s="398"/>
      <c r="BA659" s="401"/>
      <c r="BB659" s="478"/>
      <c r="BC659" s="401"/>
      <c r="BD659" s="401"/>
      <c r="BE659" s="401"/>
      <c r="BF659" s="401"/>
      <c r="BG659" s="401"/>
      <c r="BH659" s="401"/>
      <c r="BI659" s="401"/>
      <c r="BJ659" s="401"/>
      <c r="BK659" s="401"/>
      <c r="BL659" s="401"/>
      <c r="BM659" s="401"/>
      <c r="BN659" s="401"/>
      <c r="BO659" s="401"/>
      <c r="BP659" s="401"/>
      <c r="BQ659" s="401"/>
      <c r="BR659" s="401"/>
      <c r="BS659" s="401"/>
      <c r="BT659" s="401"/>
      <c r="BU659" s="401"/>
      <c r="BV659" s="401"/>
      <c r="BW659" s="401"/>
      <c r="BX659" s="401"/>
      <c r="BY659" s="401"/>
      <c r="BZ659" s="401"/>
      <c r="CA659" s="401"/>
      <c r="CB659" s="401"/>
      <c r="CC659" s="401"/>
      <c r="CD659" s="401"/>
      <c r="CE659" s="401"/>
      <c r="CF659" s="401"/>
      <c r="CG659" s="401"/>
      <c r="CH659" s="401"/>
      <c r="CI659" s="401"/>
      <c r="CJ659" s="401"/>
      <c r="CK659" s="401"/>
      <c r="CL659" s="401"/>
      <c r="CM659" s="401"/>
      <c r="CN659" s="401"/>
      <c r="CO659" s="401"/>
      <c r="CP659" s="401"/>
      <c r="CQ659" s="401"/>
      <c r="CR659" s="401"/>
      <c r="CS659" s="401"/>
      <c r="CT659" s="401"/>
      <c r="CU659" s="401"/>
      <c r="CV659" s="401"/>
      <c r="CW659" s="401"/>
      <c r="CX659" s="401"/>
      <c r="CY659" s="401"/>
      <c r="CZ659" s="401"/>
    </row>
    <row r="660" s="405" customFormat="true" ht="25.15" customHeight="true" x14ac:dyDescent="0.2">
      <c r="C660" s="1071"/>
      <c r="D660" s="1072"/>
      <c r="E660" s="697"/>
      <c r="F660" s="697"/>
      <c r="G660" s="697"/>
      <c r="H660" s="1071"/>
      <c r="I660" s="1072"/>
      <c r="J660" s="697"/>
      <c r="K660" s="697"/>
      <c r="L660" s="697"/>
      <c r="M660" s="1071"/>
      <c r="N660" s="1072"/>
      <c r="O660" s="697"/>
      <c r="P660" s="697"/>
      <c r="Q660" s="697"/>
      <c r="AN660" s="398"/>
      <c r="AO660" s="398"/>
      <c r="AP660" s="398"/>
      <c r="AQ660" s="398"/>
      <c r="AR660" s="398"/>
      <c r="AS660" s="398"/>
      <c r="AT660" s="398"/>
      <c r="AU660" s="398"/>
      <c r="AV660" s="398"/>
      <c r="AW660" s="398"/>
      <c r="AX660" s="398"/>
      <c r="AY660" s="398"/>
      <c r="AZ660" s="398"/>
      <c r="BA660" s="401"/>
      <c r="BB660" s="478"/>
      <c r="BC660" s="401"/>
      <c r="BD660" s="401"/>
      <c r="BE660" s="401"/>
      <c r="BF660" s="401"/>
      <c r="BG660" s="401"/>
      <c r="BH660" s="401"/>
      <c r="BI660" s="401"/>
      <c r="BJ660" s="401"/>
      <c r="BK660" s="401"/>
      <c r="BL660" s="401"/>
      <c r="BM660" s="401"/>
      <c r="BN660" s="401"/>
      <c r="BO660" s="401"/>
      <c r="BP660" s="401"/>
      <c r="BQ660" s="401"/>
      <c r="BR660" s="401"/>
      <c r="BS660" s="401"/>
      <c r="BT660" s="401"/>
      <c r="BU660" s="401"/>
      <c r="BV660" s="401"/>
      <c r="BW660" s="401"/>
      <c r="BX660" s="401"/>
      <c r="BY660" s="401"/>
      <c r="BZ660" s="401"/>
      <c r="CA660" s="401"/>
      <c r="CB660" s="401"/>
      <c r="CC660" s="401"/>
      <c r="CD660" s="401"/>
      <c r="CE660" s="401"/>
      <c r="CF660" s="401"/>
      <c r="CG660" s="401"/>
      <c r="CH660" s="401"/>
      <c r="CI660" s="401"/>
      <c r="CJ660" s="401"/>
      <c r="CK660" s="401"/>
      <c r="CL660" s="401"/>
      <c r="CM660" s="401"/>
      <c r="CN660" s="401"/>
      <c r="CO660" s="401"/>
      <c r="CP660" s="401"/>
      <c r="CQ660" s="401"/>
      <c r="CR660" s="401"/>
      <c r="CS660" s="401"/>
      <c r="CT660" s="401"/>
      <c r="CU660" s="401"/>
      <c r="CV660" s="401"/>
      <c r="CW660" s="401"/>
      <c r="CX660" s="401"/>
      <c r="CY660" s="401"/>
      <c r="CZ660" s="401"/>
    </row>
    <row r="661" s="405" customFormat="true" ht="25.15" customHeight="true" x14ac:dyDescent="0.2">
      <c r="C661" s="1071"/>
      <c r="D661" s="1072"/>
      <c r="E661" s="697"/>
      <c r="F661" s="697"/>
      <c r="G661" s="697"/>
      <c r="H661" s="1071"/>
      <c r="I661" s="1072"/>
      <c r="J661" s="697"/>
      <c r="K661" s="697"/>
      <c r="L661" s="697"/>
      <c r="M661" s="1071"/>
      <c r="N661" s="1072"/>
      <c r="O661" s="697"/>
      <c r="P661" s="697"/>
      <c r="Q661" s="697"/>
      <c r="AN661" s="398"/>
      <c r="AO661" s="398"/>
      <c r="AP661" s="398"/>
      <c r="AQ661" s="398"/>
      <c r="AR661" s="398"/>
      <c r="AS661" s="398"/>
      <c r="AT661" s="398"/>
      <c r="AU661" s="398"/>
      <c r="AV661" s="398"/>
      <c r="AW661" s="398"/>
      <c r="AX661" s="398"/>
      <c r="AY661" s="398"/>
      <c r="AZ661" s="398"/>
      <c r="BA661" s="401"/>
      <c r="BB661" s="478"/>
      <c r="BC661" s="401"/>
      <c r="BD661" s="401"/>
      <c r="BE661" s="401"/>
      <c r="BF661" s="401"/>
      <c r="BG661" s="401"/>
      <c r="BH661" s="401"/>
      <c r="BI661" s="401"/>
      <c r="BJ661" s="401"/>
      <c r="BK661" s="401"/>
      <c r="BL661" s="401"/>
      <c r="BM661" s="401"/>
      <c r="BN661" s="401"/>
      <c r="BO661" s="401"/>
      <c r="BP661" s="401"/>
      <c r="BQ661" s="401"/>
      <c r="BR661" s="401"/>
      <c r="BS661" s="401"/>
      <c r="BT661" s="401"/>
      <c r="BU661" s="401"/>
      <c r="BV661" s="401"/>
      <c r="BW661" s="401"/>
      <c r="BX661" s="401"/>
      <c r="BY661" s="401"/>
      <c r="BZ661" s="401"/>
      <c r="CA661" s="401"/>
      <c r="CB661" s="401"/>
      <c r="CC661" s="401"/>
      <c r="CD661" s="401"/>
      <c r="CE661" s="401"/>
      <c r="CF661" s="401"/>
      <c r="CG661" s="401"/>
      <c r="CH661" s="401"/>
      <c r="CI661" s="401"/>
      <c r="CJ661" s="401"/>
      <c r="CK661" s="401"/>
      <c r="CL661" s="401"/>
      <c r="CM661" s="401"/>
      <c r="CN661" s="401"/>
      <c r="CO661" s="401"/>
      <c r="CP661" s="401"/>
      <c r="CQ661" s="401"/>
      <c r="CR661" s="401"/>
      <c r="CS661" s="401"/>
      <c r="CT661" s="401"/>
      <c r="CU661" s="401"/>
      <c r="CV661" s="401"/>
      <c r="CW661" s="401"/>
      <c r="CX661" s="401"/>
      <c r="CY661" s="401"/>
      <c r="CZ661" s="401"/>
    </row>
    <row r="662" s="405" customFormat="true" ht="25.15" customHeight="true" x14ac:dyDescent="0.2">
      <c r="C662" s="1071"/>
      <c r="D662" s="1072"/>
      <c r="E662" s="697"/>
      <c r="F662" s="697"/>
      <c r="G662" s="697"/>
      <c r="H662" s="1071"/>
      <c r="I662" s="1072"/>
      <c r="J662" s="697"/>
      <c r="K662" s="697"/>
      <c r="L662" s="697"/>
      <c r="M662" s="1071"/>
      <c r="N662" s="1072"/>
      <c r="O662" s="697"/>
      <c r="P662" s="697"/>
      <c r="Q662" s="697"/>
      <c r="AN662" s="398"/>
      <c r="AO662" s="398"/>
      <c r="AP662" s="398"/>
      <c r="AQ662" s="398"/>
      <c r="AR662" s="398"/>
      <c r="AS662" s="398"/>
      <c r="AT662" s="398"/>
      <c r="AU662" s="398"/>
      <c r="AV662" s="398"/>
      <c r="AW662" s="398"/>
      <c r="AX662" s="398"/>
      <c r="AY662" s="398"/>
      <c r="AZ662" s="398"/>
      <c r="BA662" s="401"/>
      <c r="BB662" s="478"/>
      <c r="BC662" s="401"/>
      <c r="BD662" s="401"/>
      <c r="BE662" s="401"/>
      <c r="BF662" s="401"/>
      <c r="BG662" s="401"/>
      <c r="BH662" s="401"/>
      <c r="BI662" s="401"/>
      <c r="BJ662" s="401"/>
      <c r="BK662" s="401"/>
      <c r="BL662" s="401"/>
      <c r="BM662" s="401"/>
      <c r="BN662" s="401"/>
      <c r="BO662" s="401"/>
      <c r="BP662" s="401"/>
      <c r="BQ662" s="401"/>
      <c r="BR662" s="401"/>
      <c r="BS662" s="401"/>
      <c r="BT662" s="401"/>
      <c r="BU662" s="401"/>
      <c r="BV662" s="401"/>
      <c r="BW662" s="401"/>
      <c r="BX662" s="401"/>
      <c r="BY662" s="401"/>
      <c r="BZ662" s="401"/>
      <c r="CA662" s="401"/>
      <c r="CB662" s="401"/>
      <c r="CC662" s="401"/>
      <c r="CD662" s="401"/>
      <c r="CE662" s="401"/>
      <c r="CF662" s="401"/>
      <c r="CG662" s="401"/>
      <c r="CH662" s="401"/>
      <c r="CI662" s="401"/>
      <c r="CJ662" s="401"/>
      <c r="CK662" s="401"/>
      <c r="CL662" s="401"/>
      <c r="CM662" s="401"/>
      <c r="CN662" s="401"/>
      <c r="CO662" s="401"/>
      <c r="CP662" s="401"/>
      <c r="CQ662" s="401"/>
      <c r="CR662" s="401"/>
      <c r="CS662" s="401"/>
      <c r="CT662" s="401"/>
      <c r="CU662" s="401"/>
      <c r="CV662" s="401"/>
      <c r="CW662" s="401"/>
      <c r="CX662" s="401"/>
      <c r="CY662" s="401"/>
      <c r="CZ662" s="401"/>
    </row>
    <row r="663" s="405" customFormat="true" ht="25.15" customHeight="true" x14ac:dyDescent="0.2">
      <c r="C663" s="1071"/>
      <c r="D663" s="1072"/>
      <c r="E663" s="697"/>
      <c r="F663" s="697"/>
      <c r="G663" s="697"/>
      <c r="H663" s="1071"/>
      <c r="I663" s="1072"/>
      <c r="J663" s="697"/>
      <c r="K663" s="697"/>
      <c r="L663" s="697"/>
      <c r="M663" s="1071"/>
      <c r="N663" s="1072"/>
      <c r="O663" s="697"/>
      <c r="P663" s="697"/>
      <c r="Q663" s="697"/>
      <c r="AN663" s="398"/>
      <c r="AO663" s="398"/>
      <c r="AP663" s="398"/>
      <c r="AQ663" s="398"/>
      <c r="AR663" s="398"/>
      <c r="AS663" s="398"/>
      <c r="AT663" s="398"/>
      <c r="AU663" s="398"/>
      <c r="AV663" s="398"/>
      <c r="AW663" s="398"/>
      <c r="AX663" s="398"/>
      <c r="AY663" s="398"/>
      <c r="AZ663" s="398"/>
      <c r="BA663" s="401"/>
      <c r="BB663" s="478"/>
      <c r="BC663" s="401"/>
      <c r="BD663" s="401"/>
      <c r="BE663" s="401"/>
      <c r="BF663" s="401"/>
      <c r="BG663" s="401"/>
      <c r="BH663" s="401"/>
      <c r="BI663" s="401"/>
      <c r="BJ663" s="401"/>
      <c r="BK663" s="401"/>
      <c r="BL663" s="401"/>
      <c r="BM663" s="401"/>
      <c r="BN663" s="401"/>
      <c r="BO663" s="401"/>
      <c r="BP663" s="401"/>
      <c r="BQ663" s="401"/>
      <c r="BR663" s="401"/>
      <c r="BS663" s="401"/>
      <c r="BT663" s="401"/>
      <c r="BU663" s="401"/>
      <c r="BV663" s="401"/>
      <c r="BW663" s="401"/>
      <c r="BX663" s="401"/>
      <c r="BY663" s="401"/>
      <c r="BZ663" s="401"/>
      <c r="CA663" s="401"/>
      <c r="CB663" s="401"/>
      <c r="CC663" s="401"/>
      <c r="CD663" s="401"/>
      <c r="CE663" s="401"/>
      <c r="CF663" s="401"/>
      <c r="CG663" s="401"/>
      <c r="CH663" s="401"/>
      <c r="CI663" s="401"/>
      <c r="CJ663" s="401"/>
      <c r="CK663" s="401"/>
      <c r="CL663" s="401"/>
      <c r="CM663" s="401"/>
      <c r="CN663" s="401"/>
      <c r="CO663" s="401"/>
      <c r="CP663" s="401"/>
      <c r="CQ663" s="401"/>
      <c r="CR663" s="401"/>
      <c r="CS663" s="401"/>
      <c r="CT663" s="401"/>
      <c r="CU663" s="401"/>
      <c r="CV663" s="401"/>
      <c r="CW663" s="401"/>
      <c r="CX663" s="401"/>
      <c r="CY663" s="401"/>
      <c r="CZ663" s="401"/>
    </row>
    <row r="664" s="405" customFormat="true" ht="25.15" customHeight="true" x14ac:dyDescent="0.2">
      <c r="C664" s="1071"/>
      <c r="D664" s="1072"/>
      <c r="E664" s="697"/>
      <c r="F664" s="697"/>
      <c r="G664" s="697"/>
      <c r="H664" s="1071"/>
      <c r="I664" s="1072"/>
      <c r="J664" s="697"/>
      <c r="K664" s="697"/>
      <c r="L664" s="697"/>
      <c r="M664" s="1071"/>
      <c r="N664" s="1072"/>
      <c r="O664" s="697"/>
      <c r="P664" s="697"/>
      <c r="Q664" s="697"/>
      <c r="AN664" s="398"/>
      <c r="AO664" s="398"/>
      <c r="AP664" s="398"/>
      <c r="AQ664" s="398"/>
      <c r="AR664" s="398"/>
      <c r="AS664" s="398"/>
      <c r="AT664" s="398"/>
      <c r="AU664" s="398"/>
      <c r="AV664" s="398"/>
      <c r="AW664" s="398"/>
      <c r="AX664" s="398"/>
      <c r="AY664" s="398"/>
      <c r="AZ664" s="398"/>
      <c r="BA664" s="401"/>
      <c r="BB664" s="478"/>
      <c r="BC664" s="401"/>
      <c r="BD664" s="401"/>
      <c r="BE664" s="401"/>
      <c r="BF664" s="401"/>
      <c r="BG664" s="401"/>
      <c r="BH664" s="401"/>
      <c r="BI664" s="401"/>
      <c r="BJ664" s="401"/>
      <c r="BK664" s="401"/>
      <c r="BL664" s="401"/>
      <c r="BM664" s="401"/>
      <c r="BN664" s="401"/>
      <c r="BO664" s="401"/>
      <c r="BP664" s="401"/>
      <c r="BQ664" s="401"/>
      <c r="BR664" s="401"/>
      <c r="BS664" s="401"/>
      <c r="BT664" s="401"/>
      <c r="BU664" s="401"/>
      <c r="BV664" s="401"/>
      <c r="BW664" s="401"/>
      <c r="BX664" s="401"/>
      <c r="BY664" s="401"/>
      <c r="BZ664" s="401"/>
      <c r="CA664" s="401"/>
      <c r="CB664" s="401"/>
      <c r="CC664" s="401"/>
      <c r="CD664" s="401"/>
      <c r="CE664" s="401"/>
      <c r="CF664" s="401"/>
      <c r="CG664" s="401"/>
      <c r="CH664" s="401"/>
      <c r="CI664" s="401"/>
      <c r="CJ664" s="401"/>
      <c r="CK664" s="401"/>
      <c r="CL664" s="401"/>
      <c r="CM664" s="401"/>
      <c r="CN664" s="401"/>
      <c r="CO664" s="401"/>
      <c r="CP664" s="401"/>
      <c r="CQ664" s="401"/>
      <c r="CR664" s="401"/>
      <c r="CS664" s="401"/>
      <c r="CT664" s="401"/>
      <c r="CU664" s="401"/>
      <c r="CV664" s="401"/>
      <c r="CW664" s="401"/>
      <c r="CX664" s="401"/>
      <c r="CY664" s="401"/>
      <c r="CZ664" s="401"/>
    </row>
    <row r="665" s="405" customFormat="true" ht="25.15" customHeight="true" x14ac:dyDescent="0.2">
      <c r="C665" s="1071"/>
      <c r="D665" s="1072"/>
      <c r="E665" s="697"/>
      <c r="F665" s="697"/>
      <c r="G665" s="697"/>
      <c r="H665" s="1071"/>
      <c r="I665" s="1072"/>
      <c r="J665" s="697"/>
      <c r="K665" s="697"/>
      <c r="L665" s="697"/>
      <c r="M665" s="1071"/>
      <c r="N665" s="1072"/>
      <c r="O665" s="697"/>
      <c r="P665" s="697"/>
      <c r="Q665" s="697"/>
      <c r="AN665" s="398"/>
      <c r="AO665" s="398"/>
      <c r="AP665" s="398"/>
      <c r="AQ665" s="398"/>
      <c r="AR665" s="398"/>
      <c r="AS665" s="398"/>
      <c r="AT665" s="398"/>
      <c r="AU665" s="398"/>
      <c r="AV665" s="398"/>
      <c r="AW665" s="398"/>
      <c r="AX665" s="398"/>
      <c r="AY665" s="398"/>
      <c r="AZ665" s="398"/>
      <c r="BA665" s="401"/>
      <c r="BB665" s="478"/>
      <c r="BC665" s="401"/>
      <c r="BD665" s="401"/>
      <c r="BE665" s="401"/>
      <c r="BF665" s="401"/>
      <c r="BG665" s="401"/>
      <c r="BH665" s="401"/>
      <c r="BI665" s="401"/>
      <c r="BJ665" s="401"/>
      <c r="BK665" s="401"/>
      <c r="BL665" s="401"/>
      <c r="BM665" s="401"/>
      <c r="BN665" s="401"/>
      <c r="BO665" s="401"/>
      <c r="BP665" s="401"/>
      <c r="BQ665" s="401"/>
      <c r="BR665" s="401"/>
      <c r="BS665" s="401"/>
      <c r="BT665" s="401"/>
      <c r="BU665" s="401"/>
      <c r="BV665" s="401"/>
      <c r="BW665" s="401"/>
      <c r="BX665" s="401"/>
      <c r="BY665" s="401"/>
      <c r="BZ665" s="401"/>
      <c r="CA665" s="401"/>
      <c r="CB665" s="401"/>
      <c r="CC665" s="401"/>
      <c r="CD665" s="401"/>
      <c r="CE665" s="401"/>
      <c r="CF665" s="401"/>
      <c r="CG665" s="401"/>
      <c r="CH665" s="401"/>
      <c r="CI665" s="401"/>
      <c r="CJ665" s="401"/>
      <c r="CK665" s="401"/>
      <c r="CL665" s="401"/>
      <c r="CM665" s="401"/>
      <c r="CN665" s="401"/>
      <c r="CO665" s="401"/>
      <c r="CP665" s="401"/>
      <c r="CQ665" s="401"/>
      <c r="CR665" s="401"/>
      <c r="CS665" s="401"/>
      <c r="CT665" s="401"/>
      <c r="CU665" s="401"/>
      <c r="CV665" s="401"/>
      <c r="CW665" s="401"/>
      <c r="CX665" s="401"/>
      <c r="CY665" s="401"/>
      <c r="CZ665" s="401"/>
    </row>
    <row r="666" s="405" customFormat="true" ht="25.15" customHeight="true" x14ac:dyDescent="0.2">
      <c r="C666" s="1071"/>
      <c r="D666" s="1072"/>
      <c r="E666" s="697"/>
      <c r="F666" s="697"/>
      <c r="G666" s="697"/>
      <c r="H666" s="1071"/>
      <c r="I666" s="1072"/>
      <c r="J666" s="697"/>
      <c r="K666" s="697"/>
      <c r="L666" s="697"/>
      <c r="M666" s="1071"/>
      <c r="N666" s="1072"/>
      <c r="O666" s="697"/>
      <c r="P666" s="697"/>
      <c r="Q666" s="697"/>
      <c r="AN666" s="398"/>
      <c r="AO666" s="398"/>
      <c r="AP666" s="398"/>
      <c r="AQ666" s="398"/>
      <c r="AR666" s="398"/>
      <c r="AS666" s="398"/>
      <c r="AT666" s="398"/>
      <c r="AU666" s="398"/>
      <c r="AV666" s="398"/>
      <c r="AW666" s="398"/>
      <c r="AX666" s="398"/>
      <c r="AY666" s="398"/>
      <c r="AZ666" s="398"/>
      <c r="BA666" s="401"/>
      <c r="BB666" s="478"/>
      <c r="BC666" s="401"/>
      <c r="BD666" s="401"/>
      <c r="BE666" s="401"/>
      <c r="BF666" s="401"/>
      <c r="BG666" s="401"/>
      <c r="BH666" s="401"/>
      <c r="BI666" s="401"/>
      <c r="BJ666" s="401"/>
      <c r="BK666" s="401"/>
      <c r="BL666" s="401"/>
      <c r="BM666" s="401"/>
      <c r="BN666" s="401"/>
      <c r="BO666" s="401"/>
      <c r="BP666" s="401"/>
      <c r="BQ666" s="401"/>
      <c r="BR666" s="401"/>
      <c r="BS666" s="401"/>
      <c r="BT666" s="401"/>
      <c r="BU666" s="401"/>
      <c r="BV666" s="401"/>
      <c r="BW666" s="401"/>
      <c r="BX666" s="401"/>
      <c r="BY666" s="401"/>
      <c r="BZ666" s="401"/>
      <c r="CA666" s="401"/>
      <c r="CB666" s="401"/>
      <c r="CC666" s="401"/>
      <c r="CD666" s="401"/>
      <c r="CE666" s="401"/>
      <c r="CF666" s="401"/>
      <c r="CG666" s="401"/>
      <c r="CH666" s="401"/>
      <c r="CI666" s="401"/>
      <c r="CJ666" s="401"/>
      <c r="CK666" s="401"/>
      <c r="CL666" s="401"/>
      <c r="CM666" s="401"/>
      <c r="CN666" s="401"/>
      <c r="CO666" s="401"/>
      <c r="CP666" s="401"/>
      <c r="CQ666" s="401"/>
      <c r="CR666" s="401"/>
      <c r="CS666" s="401"/>
      <c r="CT666" s="401"/>
      <c r="CU666" s="401"/>
      <c r="CV666" s="401"/>
      <c r="CW666" s="401"/>
      <c r="CX666" s="401"/>
      <c r="CY666" s="401"/>
      <c r="CZ666" s="401"/>
    </row>
    <row r="667" s="405" customFormat="true" ht="25.15" customHeight="true" x14ac:dyDescent="0.2">
      <c r="C667" s="1071"/>
      <c r="D667" s="1072"/>
      <c r="E667" s="697"/>
      <c r="F667" s="697"/>
      <c r="G667" s="697"/>
      <c r="H667" s="1071"/>
      <c r="I667" s="1072"/>
      <c r="J667" s="697"/>
      <c r="K667" s="697"/>
      <c r="L667" s="697"/>
      <c r="M667" s="1071"/>
      <c r="N667" s="1072"/>
      <c r="O667" s="697"/>
      <c r="P667" s="697"/>
      <c r="Q667" s="697"/>
      <c r="AN667" s="398"/>
      <c r="AO667" s="398"/>
      <c r="AP667" s="398"/>
      <c r="AQ667" s="398"/>
      <c r="AR667" s="398"/>
      <c r="AS667" s="398"/>
      <c r="AT667" s="398"/>
      <c r="AU667" s="398"/>
      <c r="AV667" s="398"/>
      <c r="AW667" s="398"/>
      <c r="AX667" s="398"/>
      <c r="AY667" s="398"/>
      <c r="AZ667" s="398"/>
      <c r="BA667" s="401"/>
      <c r="BB667" s="478"/>
      <c r="BC667" s="401"/>
      <c r="BD667" s="401"/>
      <c r="BE667" s="401"/>
      <c r="BF667" s="401"/>
      <c r="BG667" s="401"/>
      <c r="BH667" s="401"/>
      <c r="BI667" s="401"/>
      <c r="BJ667" s="401"/>
      <c r="BK667" s="401"/>
      <c r="BL667" s="401"/>
      <c r="BM667" s="401"/>
      <c r="BN667" s="401"/>
      <c r="BO667" s="401"/>
      <c r="BP667" s="401"/>
      <c r="BQ667" s="401"/>
      <c r="BR667" s="401"/>
      <c r="BS667" s="401"/>
      <c r="BT667" s="401"/>
      <c r="BU667" s="401"/>
      <c r="BV667" s="401"/>
      <c r="BW667" s="401"/>
      <c r="BX667" s="401"/>
      <c r="BY667" s="401"/>
      <c r="BZ667" s="401"/>
      <c r="CA667" s="401"/>
      <c r="CB667" s="401"/>
      <c r="CC667" s="401"/>
      <c r="CD667" s="401"/>
      <c r="CE667" s="401"/>
      <c r="CF667" s="401"/>
      <c r="CG667" s="401"/>
      <c r="CH667" s="401"/>
      <c r="CI667" s="401"/>
      <c r="CJ667" s="401"/>
      <c r="CK667" s="401"/>
      <c r="CL667" s="401"/>
      <c r="CM667" s="401"/>
      <c r="CN667" s="401"/>
      <c r="CO667" s="401"/>
      <c r="CP667" s="401"/>
      <c r="CQ667" s="401"/>
      <c r="CR667" s="401"/>
      <c r="CS667" s="401"/>
      <c r="CT667" s="401"/>
      <c r="CU667" s="401"/>
      <c r="CV667" s="401"/>
      <c r="CW667" s="401"/>
      <c r="CX667" s="401"/>
      <c r="CY667" s="401"/>
      <c r="CZ667" s="401"/>
    </row>
    <row r="668" s="405" customFormat="true" ht="25.15" customHeight="true" x14ac:dyDescent="0.2">
      <c r="C668" s="1071"/>
      <c r="D668" s="1072"/>
      <c r="E668" s="697"/>
      <c r="F668" s="697"/>
      <c r="G668" s="697"/>
      <c r="H668" s="1071"/>
      <c r="I668" s="1072"/>
      <c r="J668" s="697"/>
      <c r="K668" s="697"/>
      <c r="L668" s="697"/>
      <c r="M668" s="1071"/>
      <c r="N668" s="1072"/>
      <c r="O668" s="697"/>
      <c r="P668" s="697"/>
      <c r="Q668" s="697"/>
      <c r="AN668" s="398"/>
      <c r="AO668" s="398"/>
      <c r="AP668" s="398"/>
      <c r="AQ668" s="398"/>
      <c r="AR668" s="398"/>
      <c r="AS668" s="398"/>
      <c r="AT668" s="398"/>
      <c r="AU668" s="398"/>
      <c r="AV668" s="398"/>
      <c r="AW668" s="398"/>
      <c r="AX668" s="398"/>
      <c r="AY668" s="398"/>
      <c r="AZ668" s="398"/>
      <c r="BA668" s="401"/>
      <c r="BB668" s="478"/>
      <c r="BC668" s="401"/>
      <c r="BD668" s="401"/>
      <c r="BE668" s="401"/>
      <c r="BF668" s="401"/>
      <c r="BG668" s="401"/>
      <c r="BH668" s="401"/>
      <c r="BI668" s="401"/>
      <c r="BJ668" s="401"/>
      <c r="BK668" s="401"/>
      <c r="BL668" s="401"/>
      <c r="BM668" s="401"/>
      <c r="BN668" s="401"/>
      <c r="BO668" s="401"/>
      <c r="BP668" s="401"/>
      <c r="BQ668" s="401"/>
      <c r="BR668" s="401"/>
      <c r="BS668" s="401"/>
      <c r="BT668" s="401"/>
      <c r="BU668" s="401"/>
      <c r="BV668" s="401"/>
      <c r="BW668" s="401"/>
      <c r="BX668" s="401"/>
      <c r="BY668" s="401"/>
      <c r="BZ668" s="401"/>
      <c r="CA668" s="401"/>
      <c r="CB668" s="401"/>
      <c r="CC668" s="401"/>
      <c r="CD668" s="401"/>
      <c r="CE668" s="401"/>
      <c r="CF668" s="401"/>
      <c r="CG668" s="401"/>
      <c r="CH668" s="401"/>
      <c r="CI668" s="401"/>
      <c r="CJ668" s="401"/>
      <c r="CK668" s="401"/>
      <c r="CL668" s="401"/>
      <c r="CM668" s="401"/>
      <c r="CN668" s="401"/>
      <c r="CO668" s="401"/>
      <c r="CP668" s="401"/>
      <c r="CQ668" s="401"/>
      <c r="CR668" s="401"/>
      <c r="CS668" s="401"/>
      <c r="CT668" s="401"/>
      <c r="CU668" s="401"/>
      <c r="CV668" s="401"/>
      <c r="CW668" s="401"/>
      <c r="CX668" s="401"/>
      <c r="CY668" s="401"/>
      <c r="CZ668" s="401"/>
    </row>
    <row r="669" s="405" customFormat="true" ht="25.15" customHeight="true" x14ac:dyDescent="0.2">
      <c r="C669" s="1071"/>
      <c r="D669" s="1072"/>
      <c r="E669" s="697"/>
      <c r="F669" s="697"/>
      <c r="G669" s="697"/>
      <c r="H669" s="1071"/>
      <c r="I669" s="1072"/>
      <c r="J669" s="697"/>
      <c r="K669" s="697"/>
      <c r="L669" s="697"/>
      <c r="M669" s="1071"/>
      <c r="N669" s="1072"/>
      <c r="O669" s="697"/>
      <c r="P669" s="697"/>
      <c r="Q669" s="697"/>
      <c r="AN669" s="398"/>
      <c r="AO669" s="398"/>
      <c r="AP669" s="398"/>
      <c r="AQ669" s="398"/>
      <c r="AR669" s="398"/>
      <c r="AS669" s="398"/>
      <c r="AT669" s="398"/>
      <c r="AU669" s="398"/>
      <c r="AV669" s="398"/>
      <c r="AW669" s="398"/>
      <c r="AX669" s="398"/>
      <c r="AY669" s="398"/>
      <c r="AZ669" s="398"/>
      <c r="BA669" s="401"/>
      <c r="BB669" s="478"/>
      <c r="BC669" s="401"/>
      <c r="BD669" s="401"/>
      <c r="BE669" s="401"/>
      <c r="BF669" s="401"/>
      <c r="BG669" s="401"/>
      <c r="BH669" s="401"/>
      <c r="BI669" s="401"/>
      <c r="BJ669" s="401"/>
      <c r="BK669" s="401"/>
      <c r="BL669" s="401"/>
      <c r="BM669" s="401"/>
      <c r="BN669" s="401"/>
      <c r="BO669" s="401"/>
      <c r="BP669" s="401"/>
      <c r="BQ669" s="401"/>
      <c r="BR669" s="401"/>
      <c r="BS669" s="401"/>
      <c r="BT669" s="401"/>
      <c r="BU669" s="401"/>
      <c r="BV669" s="401"/>
      <c r="BW669" s="401"/>
      <c r="BX669" s="401"/>
      <c r="BY669" s="401"/>
      <c r="BZ669" s="401"/>
      <c r="CA669" s="401"/>
      <c r="CB669" s="401"/>
      <c r="CC669" s="401"/>
      <c r="CD669" s="401"/>
      <c r="CE669" s="401"/>
      <c r="CF669" s="401"/>
      <c r="CG669" s="401"/>
      <c r="CH669" s="401"/>
      <c r="CI669" s="401"/>
      <c r="CJ669" s="401"/>
      <c r="CK669" s="401"/>
      <c r="CL669" s="401"/>
      <c r="CM669" s="401"/>
      <c r="CN669" s="401"/>
      <c r="CO669" s="401"/>
      <c r="CP669" s="401"/>
      <c r="CQ669" s="401"/>
      <c r="CR669" s="401"/>
      <c r="CS669" s="401"/>
      <c r="CT669" s="401"/>
      <c r="CU669" s="401"/>
      <c r="CV669" s="401"/>
      <c r="CW669" s="401"/>
      <c r="CX669" s="401"/>
      <c r="CY669" s="401"/>
      <c r="CZ669" s="401"/>
    </row>
    <row r="670" s="405" customFormat="true" ht="25.15" customHeight="true" x14ac:dyDescent="0.2">
      <c r="C670" s="1071"/>
      <c r="D670" s="1072"/>
      <c r="E670" s="697"/>
      <c r="F670" s="697"/>
      <c r="G670" s="697"/>
      <c r="H670" s="1071"/>
      <c r="I670" s="1072"/>
      <c r="J670" s="697"/>
      <c r="K670" s="697"/>
      <c r="L670" s="697"/>
      <c r="M670" s="1071"/>
      <c r="N670" s="1072"/>
      <c r="O670" s="697"/>
      <c r="P670" s="697"/>
      <c r="Q670" s="697"/>
      <c r="AN670" s="398"/>
      <c r="AO670" s="398"/>
      <c r="AP670" s="398"/>
      <c r="AQ670" s="398"/>
      <c r="AR670" s="398"/>
      <c r="AS670" s="398"/>
      <c r="AT670" s="398"/>
      <c r="AU670" s="398"/>
      <c r="AV670" s="398"/>
      <c r="AW670" s="398"/>
      <c r="AX670" s="398"/>
      <c r="AY670" s="398"/>
      <c r="AZ670" s="398"/>
      <c r="BA670" s="401"/>
      <c r="BB670" s="478"/>
      <c r="BC670" s="401"/>
      <c r="BD670" s="401"/>
      <c r="BE670" s="401"/>
      <c r="BF670" s="401"/>
      <c r="BG670" s="401"/>
      <c r="BH670" s="401"/>
      <c r="BI670" s="401"/>
      <c r="BJ670" s="401"/>
      <c r="BK670" s="401"/>
      <c r="BL670" s="401"/>
      <c r="BM670" s="401"/>
      <c r="BN670" s="401"/>
      <c r="BO670" s="401"/>
      <c r="BP670" s="401"/>
      <c r="BQ670" s="401"/>
      <c r="BR670" s="401"/>
      <c r="BS670" s="401"/>
      <c r="BT670" s="401"/>
      <c r="BU670" s="401"/>
      <c r="BV670" s="401"/>
      <c r="BW670" s="401"/>
      <c r="BX670" s="401"/>
      <c r="BY670" s="401"/>
      <c r="BZ670" s="401"/>
      <c r="CA670" s="401"/>
      <c r="CB670" s="401"/>
      <c r="CC670" s="401"/>
      <c r="CD670" s="401"/>
      <c r="CE670" s="401"/>
      <c r="CF670" s="401"/>
      <c r="CG670" s="401"/>
      <c r="CH670" s="401"/>
      <c r="CI670" s="401"/>
      <c r="CJ670" s="401"/>
      <c r="CK670" s="401"/>
      <c r="CL670" s="401"/>
      <c r="CM670" s="401"/>
      <c r="CN670" s="401"/>
      <c r="CO670" s="401"/>
      <c r="CP670" s="401"/>
      <c r="CQ670" s="401"/>
      <c r="CR670" s="401"/>
      <c r="CS670" s="401"/>
      <c r="CT670" s="401"/>
      <c r="CU670" s="401"/>
      <c r="CV670" s="401"/>
      <c r="CW670" s="401"/>
      <c r="CX670" s="401"/>
      <c r="CY670" s="401"/>
      <c r="CZ670" s="401"/>
    </row>
    <row r="671" s="405" customFormat="true" ht="25.15" customHeight="true" x14ac:dyDescent="0.2">
      <c r="C671" s="1071"/>
      <c r="D671" s="1072"/>
      <c r="E671" s="697"/>
      <c r="F671" s="697"/>
      <c r="G671" s="697"/>
      <c r="H671" s="1071"/>
      <c r="I671" s="1072"/>
      <c r="J671" s="697"/>
      <c r="K671" s="697"/>
      <c r="L671" s="697"/>
      <c r="M671" s="1071"/>
      <c r="N671" s="1072"/>
      <c r="O671" s="697"/>
      <c r="P671" s="697"/>
      <c r="Q671" s="697"/>
      <c r="AN671" s="398"/>
      <c r="AO671" s="398"/>
      <c r="AP671" s="398"/>
      <c r="AQ671" s="398"/>
      <c r="AR671" s="398"/>
      <c r="AS671" s="398"/>
      <c r="AT671" s="398"/>
      <c r="AU671" s="398"/>
      <c r="AV671" s="398"/>
      <c r="AW671" s="398"/>
      <c r="AX671" s="398"/>
      <c r="AY671" s="398"/>
      <c r="AZ671" s="398"/>
      <c r="BA671" s="401"/>
      <c r="BB671" s="478"/>
      <c r="BC671" s="401"/>
      <c r="BD671" s="401"/>
      <c r="BE671" s="401"/>
      <c r="BF671" s="401"/>
      <c r="BG671" s="401"/>
      <c r="BH671" s="401"/>
      <c r="BI671" s="401"/>
      <c r="BJ671" s="401"/>
      <c r="BK671" s="401"/>
      <c r="BL671" s="401"/>
      <c r="BM671" s="401"/>
      <c r="BN671" s="401"/>
      <c r="BO671" s="401"/>
      <c r="BP671" s="401"/>
      <c r="BQ671" s="401"/>
      <c r="BR671" s="401"/>
      <c r="BS671" s="401"/>
      <c r="BT671" s="401"/>
      <c r="BU671" s="401"/>
      <c r="BV671" s="401"/>
      <c r="BW671" s="401"/>
      <c r="BX671" s="401"/>
      <c r="BY671" s="401"/>
      <c r="BZ671" s="401"/>
      <c r="CA671" s="401"/>
      <c r="CB671" s="401"/>
      <c r="CC671" s="401"/>
      <c r="CD671" s="401"/>
      <c r="CE671" s="401"/>
      <c r="CF671" s="401"/>
      <c r="CG671" s="401"/>
      <c r="CH671" s="401"/>
      <c r="CI671" s="401"/>
      <c r="CJ671" s="401"/>
      <c r="CK671" s="401"/>
      <c r="CL671" s="401"/>
      <c r="CM671" s="401"/>
      <c r="CN671" s="401"/>
      <c r="CO671" s="401"/>
      <c r="CP671" s="401"/>
      <c r="CQ671" s="401"/>
      <c r="CR671" s="401"/>
      <c r="CS671" s="401"/>
      <c r="CT671" s="401"/>
      <c r="CU671" s="401"/>
      <c r="CV671" s="401"/>
      <c r="CW671" s="401"/>
      <c r="CX671" s="401"/>
      <c r="CY671" s="401"/>
      <c r="CZ671" s="401"/>
    </row>
    <row r="672" s="405" customFormat="true" ht="25.15" customHeight="true" x14ac:dyDescent="0.2">
      <c r="C672" s="1071"/>
      <c r="D672" s="1072"/>
      <c r="E672" s="697"/>
      <c r="F672" s="697"/>
      <c r="G672" s="697"/>
      <c r="H672" s="1071"/>
      <c r="I672" s="1072"/>
      <c r="J672" s="697"/>
      <c r="K672" s="697"/>
      <c r="L672" s="697"/>
      <c r="M672" s="1071"/>
      <c r="N672" s="1072"/>
      <c r="O672" s="697"/>
      <c r="P672" s="697"/>
      <c r="Q672" s="697"/>
      <c r="AN672" s="398"/>
      <c r="AO672" s="398"/>
      <c r="AP672" s="398"/>
      <c r="AQ672" s="398"/>
      <c r="AR672" s="398"/>
      <c r="AS672" s="398"/>
      <c r="AT672" s="398"/>
      <c r="AU672" s="398"/>
      <c r="AV672" s="398"/>
      <c r="AW672" s="398"/>
      <c r="AX672" s="398"/>
      <c r="AY672" s="398"/>
      <c r="AZ672" s="398"/>
      <c r="BA672" s="401"/>
      <c r="BB672" s="478"/>
      <c r="BC672" s="401"/>
      <c r="BD672" s="401"/>
      <c r="BE672" s="401"/>
      <c r="BF672" s="401"/>
      <c r="BG672" s="401"/>
      <c r="BH672" s="401"/>
      <c r="BI672" s="401"/>
      <c r="BJ672" s="401"/>
      <c r="BK672" s="401"/>
      <c r="BL672" s="401"/>
      <c r="BM672" s="401"/>
      <c r="BN672" s="401"/>
      <c r="BO672" s="401"/>
      <c r="BP672" s="401"/>
      <c r="BQ672" s="401"/>
      <c r="BR672" s="401"/>
      <c r="BS672" s="401"/>
      <c r="BT672" s="401"/>
      <c r="BU672" s="401"/>
      <c r="BV672" s="401"/>
      <c r="BW672" s="401"/>
      <c r="BX672" s="401"/>
      <c r="BY672" s="401"/>
      <c r="BZ672" s="401"/>
      <c r="CA672" s="401"/>
      <c r="CB672" s="401"/>
      <c r="CC672" s="401"/>
      <c r="CD672" s="401"/>
      <c r="CE672" s="401"/>
      <c r="CF672" s="401"/>
      <c r="CG672" s="401"/>
      <c r="CH672" s="401"/>
      <c r="CI672" s="401"/>
      <c r="CJ672" s="401"/>
      <c r="CK672" s="401"/>
      <c r="CL672" s="401"/>
      <c r="CM672" s="401"/>
      <c r="CN672" s="401"/>
      <c r="CO672" s="401"/>
      <c r="CP672" s="401"/>
      <c r="CQ672" s="401"/>
      <c r="CR672" s="401"/>
      <c r="CS672" s="401"/>
      <c r="CT672" s="401"/>
      <c r="CU672" s="401"/>
      <c r="CV672" s="401"/>
      <c r="CW672" s="401"/>
      <c r="CX672" s="401"/>
      <c r="CY672" s="401"/>
      <c r="CZ672" s="401"/>
    </row>
    <row r="673" s="405" customFormat="true" ht="25.15" customHeight="true" x14ac:dyDescent="0.2">
      <c r="C673" s="1071"/>
      <c r="D673" s="1072"/>
      <c r="E673" s="697"/>
      <c r="F673" s="697"/>
      <c r="G673" s="697"/>
      <c r="H673" s="1071"/>
      <c r="I673" s="1072"/>
      <c r="J673" s="697"/>
      <c r="K673" s="697"/>
      <c r="L673" s="697"/>
      <c r="M673" s="1071"/>
      <c r="N673" s="1072"/>
      <c r="O673" s="697"/>
      <c r="P673" s="697"/>
      <c r="Q673" s="697"/>
      <c r="AN673" s="398"/>
      <c r="AO673" s="398"/>
      <c r="AP673" s="398"/>
      <c r="AQ673" s="398"/>
      <c r="AR673" s="398"/>
      <c r="AS673" s="398"/>
      <c r="AT673" s="398"/>
      <c r="AU673" s="398"/>
      <c r="AV673" s="398"/>
      <c r="AW673" s="398"/>
      <c r="AX673" s="398"/>
      <c r="AY673" s="398"/>
      <c r="AZ673" s="398"/>
      <c r="BA673" s="401"/>
      <c r="BB673" s="478"/>
      <c r="BC673" s="401"/>
      <c r="BD673" s="401"/>
      <c r="BE673" s="401"/>
      <c r="BF673" s="401"/>
      <c r="BG673" s="401"/>
      <c r="BH673" s="401"/>
      <c r="BI673" s="401"/>
      <c r="BJ673" s="401"/>
      <c r="BK673" s="401"/>
      <c r="BL673" s="401"/>
      <c r="BM673" s="401"/>
      <c r="BN673" s="401"/>
      <c r="BO673" s="401"/>
      <c r="BP673" s="401"/>
      <c r="BQ673" s="401"/>
      <c r="BR673" s="401"/>
      <c r="BS673" s="401"/>
      <c r="BT673" s="401"/>
      <c r="BU673" s="401"/>
      <c r="BV673" s="401"/>
      <c r="BW673" s="401"/>
      <c r="BX673" s="401"/>
      <c r="BY673" s="401"/>
      <c r="BZ673" s="401"/>
      <c r="CA673" s="401"/>
      <c r="CB673" s="401"/>
      <c r="CC673" s="401"/>
      <c r="CD673" s="401"/>
      <c r="CE673" s="401"/>
      <c r="CF673" s="401"/>
      <c r="CG673" s="401"/>
      <c r="CH673" s="401"/>
      <c r="CI673" s="401"/>
      <c r="CJ673" s="401"/>
      <c r="CK673" s="401"/>
      <c r="CL673" s="401"/>
      <c r="CM673" s="401"/>
      <c r="CN673" s="401"/>
      <c r="CO673" s="401"/>
      <c r="CP673" s="401"/>
      <c r="CQ673" s="401"/>
      <c r="CR673" s="401"/>
      <c r="CS673" s="401"/>
      <c r="CT673" s="401"/>
      <c r="CU673" s="401"/>
      <c r="CV673" s="401"/>
      <c r="CW673" s="401"/>
      <c r="CX673" s="401"/>
      <c r="CY673" s="401"/>
      <c r="CZ673" s="401"/>
    </row>
    <row r="674" s="405" customFormat="true" ht="25.15" customHeight="true" x14ac:dyDescent="0.2">
      <c r="C674" s="1071"/>
      <c r="D674" s="1072"/>
      <c r="E674" s="697"/>
      <c r="F674" s="697"/>
      <c r="G674" s="697"/>
      <c r="H674" s="1071"/>
      <c r="I674" s="1072"/>
      <c r="J674" s="697"/>
      <c r="K674" s="697"/>
      <c r="L674" s="697"/>
      <c r="M674" s="1071"/>
      <c r="N674" s="1072"/>
      <c r="O674" s="697"/>
      <c r="P674" s="697"/>
      <c r="Q674" s="697"/>
      <c r="AN674" s="398"/>
      <c r="AO674" s="398"/>
      <c r="AP674" s="398"/>
      <c r="AQ674" s="398"/>
      <c r="AR674" s="398"/>
      <c r="AS674" s="398"/>
      <c r="AT674" s="398"/>
      <c r="AU674" s="398"/>
      <c r="AV674" s="398"/>
      <c r="AW674" s="398"/>
      <c r="AX674" s="398"/>
      <c r="AY674" s="398"/>
      <c r="AZ674" s="398"/>
      <c r="BA674" s="401"/>
      <c r="BB674" s="478"/>
      <c r="BC674" s="401"/>
      <c r="BD674" s="401"/>
      <c r="BE674" s="401"/>
      <c r="BF674" s="401"/>
      <c r="BG674" s="401"/>
      <c r="BH674" s="401"/>
      <c r="BI674" s="401"/>
      <c r="BJ674" s="401"/>
      <c r="BK674" s="401"/>
      <c r="BL674" s="401"/>
      <c r="BM674" s="401"/>
      <c r="BN674" s="401"/>
      <c r="BO674" s="401"/>
      <c r="BP674" s="401"/>
      <c r="BQ674" s="401"/>
      <c r="BR674" s="401"/>
      <c r="BS674" s="401"/>
      <c r="BT674" s="401"/>
      <c r="BU674" s="401"/>
      <c r="BV674" s="401"/>
      <c r="BW674" s="401"/>
      <c r="BX674" s="401"/>
      <c r="BY674" s="401"/>
      <c r="BZ674" s="401"/>
      <c r="CA674" s="401"/>
      <c r="CB674" s="401"/>
      <c r="CC674" s="401"/>
      <c r="CD674" s="401"/>
      <c r="CE674" s="401"/>
      <c r="CF674" s="401"/>
      <c r="CG674" s="401"/>
      <c r="CH674" s="401"/>
      <c r="CI674" s="401"/>
      <c r="CJ674" s="401"/>
      <c r="CK674" s="401"/>
      <c r="CL674" s="401"/>
      <c r="CM674" s="401"/>
      <c r="CN674" s="401"/>
      <c r="CO674" s="401"/>
      <c r="CP674" s="401"/>
      <c r="CQ674" s="401"/>
      <c r="CR674" s="401"/>
      <c r="CS674" s="401"/>
      <c r="CT674" s="401"/>
      <c r="CU674" s="401"/>
      <c r="CV674" s="401"/>
      <c r="CW674" s="401"/>
      <c r="CX674" s="401"/>
      <c r="CY674" s="401"/>
      <c r="CZ674" s="401"/>
    </row>
    <row r="675" s="405" customFormat="true" ht="25.15" customHeight="true" x14ac:dyDescent="0.2">
      <c r="C675" s="1071"/>
      <c r="D675" s="1072"/>
      <c r="E675" s="697"/>
      <c r="F675" s="697"/>
      <c r="G675" s="697"/>
      <c r="H675" s="1071"/>
      <c r="I675" s="1072"/>
      <c r="J675" s="697"/>
      <c r="K675" s="697"/>
      <c r="L675" s="697"/>
      <c r="M675" s="1071"/>
      <c r="N675" s="1072"/>
      <c r="O675" s="697"/>
      <c r="P675" s="697"/>
      <c r="Q675" s="697"/>
      <c r="AN675" s="398"/>
      <c r="AO675" s="398"/>
      <c r="AP675" s="398"/>
      <c r="AQ675" s="398"/>
      <c r="AR675" s="398"/>
      <c r="AS675" s="398"/>
      <c r="AT675" s="398"/>
      <c r="AU675" s="398"/>
      <c r="AV675" s="398"/>
      <c r="AW675" s="398"/>
      <c r="AX675" s="398"/>
      <c r="AY675" s="398"/>
      <c r="AZ675" s="398"/>
      <c r="BA675" s="401"/>
      <c r="BB675" s="478"/>
      <c r="BC675" s="401"/>
      <c r="BD675" s="401"/>
      <c r="BE675" s="401"/>
      <c r="BF675" s="401"/>
      <c r="BG675" s="401"/>
      <c r="BH675" s="401"/>
      <c r="BI675" s="401"/>
      <c r="BJ675" s="401"/>
      <c r="BK675" s="401"/>
      <c r="BL675" s="401"/>
      <c r="BM675" s="401"/>
      <c r="BN675" s="401"/>
      <c r="BO675" s="401"/>
      <c r="BP675" s="401"/>
      <c r="BQ675" s="401"/>
      <c r="BR675" s="401"/>
      <c r="BS675" s="401"/>
      <c r="BT675" s="401"/>
      <c r="BU675" s="401"/>
      <c r="BV675" s="401"/>
      <c r="BW675" s="401"/>
      <c r="BX675" s="401"/>
      <c r="BY675" s="401"/>
      <c r="BZ675" s="401"/>
      <c r="CA675" s="401"/>
      <c r="CB675" s="401"/>
      <c r="CC675" s="401"/>
      <c r="CD675" s="401"/>
      <c r="CE675" s="401"/>
      <c r="CF675" s="401"/>
      <c r="CG675" s="401"/>
      <c r="CH675" s="401"/>
      <c r="CI675" s="401"/>
      <c r="CJ675" s="401"/>
      <c r="CK675" s="401"/>
      <c r="CL675" s="401"/>
      <c r="CM675" s="401"/>
      <c r="CN675" s="401"/>
      <c r="CO675" s="401"/>
      <c r="CP675" s="401"/>
      <c r="CQ675" s="401"/>
      <c r="CR675" s="401"/>
      <c r="CS675" s="401"/>
      <c r="CT675" s="401"/>
      <c r="CU675" s="401"/>
      <c r="CV675" s="401"/>
      <c r="CW675" s="401"/>
      <c r="CX675" s="401"/>
      <c r="CY675" s="401"/>
      <c r="CZ675" s="401"/>
    </row>
    <row r="676" s="405" customFormat="true" ht="25.15" customHeight="true" x14ac:dyDescent="0.2">
      <c r="C676" s="1071"/>
      <c r="D676" s="1072"/>
      <c r="E676" s="697"/>
      <c r="F676" s="697"/>
      <c r="G676" s="697"/>
      <c r="H676" s="1071"/>
      <c r="I676" s="1072"/>
      <c r="J676" s="697"/>
      <c r="K676" s="697"/>
      <c r="L676" s="697"/>
      <c r="M676" s="1071"/>
      <c r="N676" s="1072"/>
      <c r="O676" s="697"/>
      <c r="P676" s="697"/>
      <c r="Q676" s="697"/>
      <c r="AN676" s="398"/>
      <c r="AO676" s="398"/>
      <c r="AP676" s="398"/>
      <c r="AQ676" s="398"/>
      <c r="AR676" s="398"/>
      <c r="AS676" s="398"/>
      <c r="AT676" s="398"/>
      <c r="AU676" s="398"/>
      <c r="AV676" s="398"/>
      <c r="AW676" s="398"/>
      <c r="AX676" s="398"/>
      <c r="AY676" s="398"/>
      <c r="AZ676" s="398"/>
      <c r="BA676" s="401"/>
      <c r="BB676" s="478"/>
      <c r="BC676" s="401"/>
      <c r="BD676" s="401"/>
      <c r="BE676" s="401"/>
      <c r="BF676" s="401"/>
      <c r="BG676" s="401"/>
      <c r="BH676" s="401"/>
      <c r="BI676" s="401"/>
      <c r="BJ676" s="401"/>
      <c r="BK676" s="401"/>
      <c r="BL676" s="401"/>
      <c r="BM676" s="401"/>
      <c r="BN676" s="401"/>
      <c r="BO676" s="401"/>
      <c r="BP676" s="401"/>
      <c r="BQ676" s="401"/>
      <c r="BR676" s="401"/>
      <c r="BS676" s="401"/>
      <c r="BT676" s="401"/>
      <c r="BU676" s="401"/>
      <c r="BV676" s="401"/>
      <c r="BW676" s="401"/>
      <c r="BX676" s="401"/>
      <c r="BY676" s="401"/>
      <c r="BZ676" s="401"/>
      <c r="CA676" s="401"/>
      <c r="CB676" s="401"/>
      <c r="CC676" s="401"/>
      <c r="CD676" s="401"/>
      <c r="CE676" s="401"/>
      <c r="CF676" s="401"/>
      <c r="CG676" s="401"/>
      <c r="CH676" s="401"/>
      <c r="CI676" s="401"/>
      <c r="CJ676" s="401"/>
      <c r="CK676" s="401"/>
      <c r="CL676" s="401"/>
      <c r="CM676" s="401"/>
      <c r="CN676" s="401"/>
      <c r="CO676" s="401"/>
      <c r="CP676" s="401"/>
      <c r="CQ676" s="401"/>
      <c r="CR676" s="401"/>
      <c r="CS676" s="401"/>
      <c r="CT676" s="401"/>
      <c r="CU676" s="401"/>
      <c r="CV676" s="401"/>
      <c r="CW676" s="401"/>
      <c r="CX676" s="401"/>
      <c r="CY676" s="401"/>
      <c r="CZ676" s="401"/>
    </row>
    <row r="677" s="405" customFormat="true" ht="25.15" customHeight="true" x14ac:dyDescent="0.2">
      <c r="C677" s="1071"/>
      <c r="D677" s="1072"/>
      <c r="E677" s="697"/>
      <c r="F677" s="697"/>
      <c r="G677" s="697"/>
      <c r="H677" s="1071"/>
      <c r="I677" s="1072"/>
      <c r="J677" s="697"/>
      <c r="K677" s="697"/>
      <c r="L677" s="697"/>
      <c r="M677" s="1071"/>
      <c r="N677" s="1072"/>
      <c r="O677" s="697"/>
      <c r="P677" s="697"/>
      <c r="Q677" s="697"/>
      <c r="AN677" s="398"/>
      <c r="AO677" s="398"/>
      <c r="AP677" s="398"/>
      <c r="AQ677" s="398"/>
      <c r="AR677" s="398"/>
      <c r="AS677" s="398"/>
      <c r="AT677" s="398"/>
      <c r="AU677" s="398"/>
      <c r="AV677" s="398"/>
      <c r="AW677" s="398"/>
      <c r="AX677" s="398"/>
      <c r="AY677" s="398"/>
      <c r="AZ677" s="398"/>
      <c r="BA677" s="401"/>
      <c r="BB677" s="478"/>
      <c r="BC677" s="401"/>
      <c r="BD677" s="401"/>
      <c r="BE677" s="401"/>
      <c r="BF677" s="401"/>
      <c r="BG677" s="401"/>
      <c r="BH677" s="401"/>
      <c r="BI677" s="401"/>
      <c r="BJ677" s="401"/>
      <c r="BK677" s="401"/>
      <c r="BL677" s="401"/>
      <c r="BM677" s="401"/>
      <c r="BN677" s="401"/>
      <c r="BO677" s="401"/>
      <c r="BP677" s="401"/>
      <c r="BQ677" s="401"/>
      <c r="BR677" s="401"/>
      <c r="BS677" s="401"/>
      <c r="BT677" s="401"/>
      <c r="BU677" s="401"/>
      <c r="BV677" s="401"/>
      <c r="BW677" s="401"/>
      <c r="BX677" s="401"/>
      <c r="BY677" s="401"/>
      <c r="BZ677" s="401"/>
      <c r="CA677" s="401"/>
      <c r="CB677" s="401"/>
      <c r="CC677" s="401"/>
      <c r="CD677" s="401"/>
      <c r="CE677" s="401"/>
      <c r="CF677" s="401"/>
      <c r="CG677" s="401"/>
      <c r="CH677" s="401"/>
      <c r="CI677" s="401"/>
      <c r="CJ677" s="401"/>
      <c r="CK677" s="401"/>
      <c r="CL677" s="401"/>
      <c r="CM677" s="401"/>
      <c r="CN677" s="401"/>
      <c r="CO677" s="401"/>
      <c r="CP677" s="401"/>
      <c r="CQ677" s="401"/>
      <c r="CR677" s="401"/>
      <c r="CS677" s="401"/>
      <c r="CT677" s="401"/>
      <c r="CU677" s="401"/>
      <c r="CV677" s="401"/>
      <c r="CW677" s="401"/>
      <c r="CX677" s="401"/>
      <c r="CY677" s="401"/>
      <c r="CZ677" s="401"/>
    </row>
    <row r="678" s="405" customFormat="true" ht="25.15" customHeight="true" x14ac:dyDescent="0.2">
      <c r="C678" s="1071"/>
      <c r="D678" s="1072"/>
      <c r="E678" s="697"/>
      <c r="F678" s="697"/>
      <c r="G678" s="697"/>
      <c r="H678" s="1071"/>
      <c r="I678" s="1072"/>
      <c r="J678" s="697"/>
      <c r="K678" s="697"/>
      <c r="L678" s="697"/>
      <c r="M678" s="1071"/>
      <c r="N678" s="1072"/>
      <c r="O678" s="697"/>
      <c r="P678" s="697"/>
      <c r="Q678" s="697"/>
      <c r="AN678" s="398"/>
      <c r="AO678" s="398"/>
      <c r="AP678" s="398"/>
      <c r="AQ678" s="398"/>
      <c r="AR678" s="398"/>
      <c r="AS678" s="398"/>
      <c r="AT678" s="398"/>
      <c r="AU678" s="398"/>
      <c r="AV678" s="398"/>
      <c r="AW678" s="398"/>
      <c r="AX678" s="398"/>
      <c r="AY678" s="398"/>
      <c r="AZ678" s="398"/>
      <c r="BA678" s="401"/>
      <c r="BB678" s="478"/>
      <c r="BC678" s="401"/>
      <c r="BD678" s="401"/>
      <c r="BE678" s="401"/>
      <c r="BF678" s="401"/>
      <c r="BG678" s="401"/>
      <c r="BH678" s="401"/>
      <c r="BI678" s="401"/>
      <c r="BJ678" s="401"/>
      <c r="BK678" s="401"/>
      <c r="BL678" s="401"/>
      <c r="BM678" s="401"/>
      <c r="BN678" s="401"/>
      <c r="BO678" s="401"/>
      <c r="BP678" s="401"/>
      <c r="BQ678" s="401"/>
      <c r="BR678" s="401"/>
      <c r="BS678" s="401"/>
      <c r="BT678" s="401"/>
      <c r="BU678" s="401"/>
      <c r="BV678" s="401"/>
      <c r="BW678" s="401"/>
      <c r="BX678" s="401"/>
      <c r="BY678" s="401"/>
      <c r="BZ678" s="401"/>
      <c r="CA678" s="401"/>
      <c r="CB678" s="401"/>
      <c r="CC678" s="401"/>
      <c r="CD678" s="401"/>
      <c r="CE678" s="401"/>
      <c r="CF678" s="401"/>
      <c r="CG678" s="401"/>
      <c r="CH678" s="401"/>
      <c r="CI678" s="401"/>
      <c r="CJ678" s="401"/>
      <c r="CK678" s="401"/>
      <c r="CL678" s="401"/>
      <c r="CM678" s="401"/>
      <c r="CN678" s="401"/>
      <c r="CO678" s="401"/>
      <c r="CP678" s="401"/>
      <c r="CQ678" s="401"/>
      <c r="CR678" s="401"/>
      <c r="CS678" s="401"/>
      <c r="CT678" s="401"/>
      <c r="CU678" s="401"/>
      <c r="CV678" s="401"/>
      <c r="CW678" s="401"/>
      <c r="CX678" s="401"/>
      <c r="CY678" s="401"/>
      <c r="CZ678" s="401"/>
    </row>
    <row r="679" s="405" customFormat="true" ht="25.15" customHeight="true" x14ac:dyDescent="0.2">
      <c r="C679" s="1071"/>
      <c r="D679" s="1072"/>
      <c r="E679" s="697"/>
      <c r="F679" s="697"/>
      <c r="G679" s="697"/>
      <c r="H679" s="1071"/>
      <c r="I679" s="1072"/>
      <c r="J679" s="697"/>
      <c r="K679" s="697"/>
      <c r="L679" s="697"/>
      <c r="M679" s="1071"/>
      <c r="N679" s="1072"/>
      <c r="O679" s="697"/>
      <c r="P679" s="697"/>
      <c r="Q679" s="697"/>
      <c r="AN679" s="398"/>
      <c r="AO679" s="398"/>
      <c r="AP679" s="398"/>
      <c r="AQ679" s="398"/>
      <c r="AR679" s="398"/>
      <c r="AS679" s="398"/>
      <c r="AT679" s="398"/>
      <c r="AU679" s="398"/>
      <c r="AV679" s="398"/>
      <c r="AW679" s="398"/>
      <c r="AX679" s="398"/>
      <c r="AY679" s="398"/>
      <c r="AZ679" s="398"/>
      <c r="BA679" s="401"/>
      <c r="BB679" s="478"/>
      <c r="BC679" s="401"/>
      <c r="BD679" s="401"/>
      <c r="BE679" s="401"/>
      <c r="BF679" s="401"/>
      <c r="BG679" s="401"/>
      <c r="BH679" s="401"/>
      <c r="BI679" s="401"/>
      <c r="BJ679" s="401"/>
      <c r="BK679" s="401"/>
      <c r="BL679" s="401"/>
      <c r="BM679" s="401"/>
      <c r="BN679" s="401"/>
      <c r="BO679" s="401"/>
      <c r="BP679" s="401"/>
      <c r="BQ679" s="401"/>
      <c r="BR679" s="401"/>
      <c r="BS679" s="401"/>
      <c r="BT679" s="401"/>
      <c r="BU679" s="401"/>
      <c r="BV679" s="401"/>
      <c r="BW679" s="401"/>
      <c r="BX679" s="401"/>
      <c r="BY679" s="401"/>
      <c r="BZ679" s="401"/>
      <c r="CA679" s="401"/>
      <c r="CB679" s="401"/>
      <c r="CC679" s="401"/>
      <c r="CD679" s="401"/>
      <c r="CE679" s="401"/>
      <c r="CF679" s="401"/>
      <c r="CG679" s="401"/>
      <c r="CH679" s="401"/>
      <c r="CI679" s="401"/>
      <c r="CJ679" s="401"/>
      <c r="CK679" s="401"/>
      <c r="CL679" s="401"/>
      <c r="CM679" s="401"/>
      <c r="CN679" s="401"/>
      <c r="CO679" s="401"/>
      <c r="CP679" s="401"/>
      <c r="CQ679" s="401"/>
      <c r="CR679" s="401"/>
      <c r="CS679" s="401"/>
      <c r="CT679" s="401"/>
      <c r="CU679" s="401"/>
      <c r="CV679" s="401"/>
      <c r="CW679" s="401"/>
      <c r="CX679" s="401"/>
      <c r="CY679" s="401"/>
      <c r="CZ679" s="401"/>
    </row>
    <row r="680" s="405" customFormat="true" ht="25.15" customHeight="true" x14ac:dyDescent="0.2">
      <c r="C680" s="1071"/>
      <c r="D680" s="1072"/>
      <c r="E680" s="697"/>
      <c r="F680" s="697"/>
      <c r="G680" s="697"/>
      <c r="H680" s="1071"/>
      <c r="I680" s="1072"/>
      <c r="J680" s="697"/>
      <c r="K680" s="697"/>
      <c r="L680" s="697"/>
      <c r="M680" s="1071"/>
      <c r="N680" s="1072"/>
      <c r="O680" s="697"/>
      <c r="P680" s="697"/>
      <c r="Q680" s="697"/>
      <c r="AN680" s="398"/>
      <c r="AO680" s="398"/>
      <c r="AP680" s="398"/>
      <c r="AQ680" s="398"/>
      <c r="AR680" s="398"/>
      <c r="AS680" s="398"/>
      <c r="AT680" s="398"/>
      <c r="AU680" s="398"/>
      <c r="AV680" s="398"/>
      <c r="AW680" s="398"/>
      <c r="AX680" s="398"/>
      <c r="AY680" s="398"/>
      <c r="AZ680" s="398"/>
      <c r="BA680" s="401"/>
      <c r="BB680" s="478"/>
      <c r="BC680" s="401"/>
      <c r="BD680" s="401"/>
      <c r="BE680" s="401"/>
      <c r="BF680" s="401"/>
      <c r="BG680" s="401"/>
      <c r="BH680" s="401"/>
      <c r="BI680" s="401"/>
      <c r="BJ680" s="401"/>
      <c r="BK680" s="401"/>
      <c r="BL680" s="401"/>
      <c r="BM680" s="401"/>
      <c r="BN680" s="401"/>
      <c r="BO680" s="401"/>
      <c r="BP680" s="401"/>
      <c r="BQ680" s="401"/>
      <c r="BR680" s="401"/>
      <c r="BS680" s="401"/>
      <c r="BT680" s="401"/>
      <c r="BU680" s="401"/>
      <c r="BV680" s="401"/>
      <c r="BW680" s="401"/>
      <c r="BX680" s="401"/>
      <c r="BY680" s="401"/>
      <c r="BZ680" s="401"/>
      <c r="CA680" s="401"/>
      <c r="CB680" s="401"/>
      <c r="CC680" s="401"/>
      <c r="CD680" s="401"/>
      <c r="CE680" s="401"/>
      <c r="CF680" s="401"/>
      <c r="CG680" s="401"/>
      <c r="CH680" s="401"/>
      <c r="CI680" s="401"/>
      <c r="CJ680" s="401"/>
      <c r="CK680" s="401"/>
      <c r="CL680" s="401"/>
      <c r="CM680" s="401"/>
      <c r="CN680" s="401"/>
      <c r="CO680" s="401"/>
      <c r="CP680" s="401"/>
      <c r="CQ680" s="401"/>
      <c r="CR680" s="401"/>
      <c r="CS680" s="401"/>
      <c r="CT680" s="401"/>
      <c r="CU680" s="401"/>
      <c r="CV680" s="401"/>
      <c r="CW680" s="401"/>
      <c r="CX680" s="401"/>
      <c r="CY680" s="401"/>
      <c r="CZ680" s="401"/>
    </row>
    <row r="681" s="405" customFormat="true" ht="25.15" customHeight="true" x14ac:dyDescent="0.2">
      <c r="C681" s="1071"/>
      <c r="D681" s="1072"/>
      <c r="E681" s="697"/>
      <c r="F681" s="697"/>
      <c r="G681" s="697"/>
      <c r="H681" s="1071"/>
      <c r="I681" s="1072"/>
      <c r="J681" s="697"/>
      <c r="K681" s="697"/>
      <c r="L681" s="697"/>
      <c r="M681" s="1071"/>
      <c r="N681" s="1072"/>
      <c r="O681" s="697"/>
      <c r="P681" s="697"/>
      <c r="Q681" s="697"/>
      <c r="AN681" s="398"/>
      <c r="AO681" s="398"/>
      <c r="AP681" s="398"/>
      <c r="AQ681" s="398"/>
      <c r="AR681" s="398"/>
      <c r="AS681" s="398"/>
      <c r="AT681" s="398"/>
      <c r="AU681" s="398"/>
      <c r="AV681" s="398"/>
      <c r="AW681" s="398"/>
      <c r="AX681" s="398"/>
      <c r="AY681" s="398"/>
      <c r="AZ681" s="398"/>
      <c r="BA681" s="401"/>
      <c r="BB681" s="478"/>
      <c r="BC681" s="401"/>
      <c r="BD681" s="401"/>
      <c r="BE681" s="401"/>
      <c r="BF681" s="401"/>
      <c r="BG681" s="401"/>
      <c r="BH681" s="401"/>
      <c r="BI681" s="401"/>
      <c r="BJ681" s="401"/>
      <c r="BK681" s="401"/>
      <c r="BL681" s="401"/>
      <c r="BM681" s="401"/>
      <c r="BN681" s="401"/>
      <c r="BO681" s="401"/>
      <c r="BP681" s="401"/>
      <c r="BQ681" s="401"/>
      <c r="BR681" s="401"/>
      <c r="BS681" s="401"/>
      <c r="BT681" s="401"/>
      <c r="BU681" s="401"/>
      <c r="BV681" s="401"/>
      <c r="BW681" s="401"/>
      <c r="BX681" s="401"/>
      <c r="BY681" s="401"/>
      <c r="BZ681" s="401"/>
      <c r="CA681" s="401"/>
      <c r="CB681" s="401"/>
      <c r="CC681" s="401"/>
      <c r="CD681" s="401"/>
      <c r="CE681" s="401"/>
      <c r="CF681" s="401"/>
      <c r="CG681" s="401"/>
      <c r="CH681" s="401"/>
      <c r="CI681" s="401"/>
      <c r="CJ681" s="401"/>
      <c r="CK681" s="401"/>
      <c r="CL681" s="401"/>
      <c r="CM681" s="401"/>
      <c r="CN681" s="401"/>
      <c r="CO681" s="401"/>
      <c r="CP681" s="401"/>
      <c r="CQ681" s="401"/>
      <c r="CR681" s="401"/>
      <c r="CS681" s="401"/>
      <c r="CT681" s="401"/>
      <c r="CU681" s="401"/>
      <c r="CV681" s="401"/>
      <c r="CW681" s="401"/>
      <c r="CX681" s="401"/>
      <c r="CY681" s="401"/>
      <c r="CZ681" s="401"/>
    </row>
    <row r="682" s="405" customFormat="true" ht="25.15" customHeight="true" x14ac:dyDescent="0.2">
      <c r="C682" s="1071"/>
      <c r="D682" s="1072"/>
      <c r="E682" s="697"/>
      <c r="F682" s="697"/>
      <c r="G682" s="697"/>
      <c r="H682" s="1071"/>
      <c r="I682" s="1072"/>
      <c r="J682" s="697"/>
      <c r="K682" s="697"/>
      <c r="L682" s="697"/>
      <c r="M682" s="1071"/>
      <c r="N682" s="1072"/>
      <c r="O682" s="697"/>
      <c r="P682" s="697"/>
      <c r="Q682" s="697"/>
      <c r="AN682" s="398"/>
      <c r="AO682" s="398"/>
      <c r="AP682" s="398"/>
      <c r="AQ682" s="398"/>
      <c r="AR682" s="398"/>
      <c r="AS682" s="398"/>
      <c r="AT682" s="398"/>
      <c r="AU682" s="398"/>
      <c r="AV682" s="398"/>
      <c r="AW682" s="398"/>
      <c r="AX682" s="398"/>
      <c r="AY682" s="398"/>
      <c r="AZ682" s="398"/>
      <c r="BA682" s="401"/>
      <c r="BB682" s="478"/>
      <c r="BC682" s="401"/>
      <c r="BD682" s="401"/>
      <c r="BE682" s="401"/>
      <c r="BF682" s="401"/>
      <c r="BG682" s="401"/>
      <c r="BH682" s="401"/>
      <c r="BI682" s="401"/>
      <c r="BJ682" s="401"/>
      <c r="BK682" s="401"/>
      <c r="BL682" s="401"/>
      <c r="BM682" s="401"/>
      <c r="BN682" s="401"/>
      <c r="BO682" s="401"/>
      <c r="BP682" s="401"/>
      <c r="BQ682" s="401"/>
      <c r="BR682" s="401"/>
      <c r="BS682" s="401"/>
      <c r="BT682" s="401"/>
      <c r="BU682" s="401"/>
      <c r="BV682" s="401"/>
      <c r="BW682" s="401"/>
      <c r="BX682" s="401"/>
      <c r="BY682" s="401"/>
      <c r="BZ682" s="401"/>
      <c r="CA682" s="401"/>
      <c r="CB682" s="401"/>
      <c r="CC682" s="401"/>
      <c r="CD682" s="401"/>
      <c r="CE682" s="401"/>
      <c r="CF682" s="401"/>
      <c r="CG682" s="401"/>
      <c r="CH682" s="401"/>
      <c r="CI682" s="401"/>
      <c r="CJ682" s="401"/>
      <c r="CK682" s="401"/>
      <c r="CL682" s="401"/>
      <c r="CM682" s="401"/>
      <c r="CN682" s="401"/>
      <c r="CO682" s="401"/>
      <c r="CP682" s="401"/>
      <c r="CQ682" s="401"/>
      <c r="CR682" s="401"/>
      <c r="CS682" s="401"/>
      <c r="CT682" s="401"/>
      <c r="CU682" s="401"/>
      <c r="CV682" s="401"/>
      <c r="CW682" s="401"/>
      <c r="CX682" s="401"/>
      <c r="CY682" s="401"/>
      <c r="CZ682" s="401"/>
    </row>
    <row r="683" s="405" customFormat="true" ht="25.15" customHeight="true" x14ac:dyDescent="0.2">
      <c r="C683" s="1071"/>
      <c r="D683" s="1072"/>
      <c r="E683" s="697"/>
      <c r="F683" s="697"/>
      <c r="G683" s="697"/>
      <c r="H683" s="1071"/>
      <c r="I683" s="1072"/>
      <c r="J683" s="697"/>
      <c r="K683" s="697"/>
      <c r="L683" s="697"/>
      <c r="M683" s="1071"/>
      <c r="N683" s="1072"/>
      <c r="O683" s="697"/>
      <c r="P683" s="697"/>
      <c r="Q683" s="697"/>
      <c r="AN683" s="398"/>
      <c r="AO683" s="398"/>
      <c r="AP683" s="398"/>
      <c r="AQ683" s="398"/>
      <c r="AR683" s="398"/>
      <c r="AS683" s="398"/>
      <c r="AT683" s="398"/>
      <c r="AU683" s="398"/>
      <c r="AV683" s="398"/>
      <c r="AW683" s="398"/>
      <c r="AX683" s="398"/>
      <c r="AY683" s="398"/>
      <c r="AZ683" s="398"/>
      <c r="BA683" s="401"/>
      <c r="BB683" s="478"/>
      <c r="BC683" s="401"/>
      <c r="BD683" s="401"/>
      <c r="BE683" s="401"/>
      <c r="BF683" s="401"/>
      <c r="BG683" s="401"/>
      <c r="BH683" s="401"/>
      <c r="BI683" s="401"/>
      <c r="BJ683" s="401"/>
      <c r="BK683" s="401"/>
      <c r="BL683" s="401"/>
      <c r="BM683" s="401"/>
      <c r="BN683" s="401"/>
      <c r="BO683" s="401"/>
      <c r="BP683" s="401"/>
      <c r="BQ683" s="401"/>
      <c r="BR683" s="401"/>
      <c r="BS683" s="401"/>
      <c r="BT683" s="401"/>
      <c r="BU683" s="401"/>
      <c r="BV683" s="401"/>
      <c r="BW683" s="401"/>
      <c r="BX683" s="401"/>
      <c r="BY683" s="401"/>
      <c r="BZ683" s="401"/>
      <c r="CA683" s="401"/>
      <c r="CB683" s="401"/>
      <c r="CC683" s="401"/>
      <c r="CD683" s="401"/>
      <c r="CE683" s="401"/>
      <c r="CF683" s="401"/>
      <c r="CG683" s="401"/>
      <c r="CH683" s="401"/>
      <c r="CI683" s="401"/>
      <c r="CJ683" s="401"/>
      <c r="CK683" s="401"/>
      <c r="CL683" s="401"/>
      <c r="CM683" s="401"/>
      <c r="CN683" s="401"/>
      <c r="CO683" s="401"/>
      <c r="CP683" s="401"/>
      <c r="CQ683" s="401"/>
      <c r="CR683" s="401"/>
      <c r="CS683" s="401"/>
      <c r="CT683" s="401"/>
      <c r="CU683" s="401"/>
      <c r="CV683" s="401"/>
      <c r="CW683" s="401"/>
      <c r="CX683" s="401"/>
      <c r="CY683" s="401"/>
      <c r="CZ683" s="401"/>
    </row>
    <row r="684" s="405" customFormat="true" ht="25.15" customHeight="true" x14ac:dyDescent="0.2">
      <c r="C684" s="1071"/>
      <c r="D684" s="1072"/>
      <c r="E684" s="697"/>
      <c r="F684" s="697"/>
      <c r="G684" s="697"/>
      <c r="H684" s="1071"/>
      <c r="I684" s="1072"/>
      <c r="J684" s="697"/>
      <c r="K684" s="697"/>
      <c r="L684" s="697"/>
      <c r="M684" s="1071"/>
      <c r="N684" s="1072"/>
      <c r="O684" s="697"/>
      <c r="P684" s="697"/>
      <c r="Q684" s="697"/>
      <c r="AN684" s="398"/>
      <c r="AO684" s="398"/>
      <c r="AP684" s="398"/>
      <c r="AQ684" s="398"/>
      <c r="AR684" s="398"/>
      <c r="AS684" s="398"/>
      <c r="AT684" s="398"/>
      <c r="AU684" s="398"/>
      <c r="AV684" s="398"/>
      <c r="AW684" s="398"/>
      <c r="AX684" s="398"/>
      <c r="AY684" s="398"/>
      <c r="AZ684" s="398"/>
      <c r="BA684" s="401"/>
      <c r="BB684" s="478"/>
      <c r="BC684" s="401"/>
      <c r="BD684" s="401"/>
      <c r="BE684" s="401"/>
      <c r="BF684" s="401"/>
      <c r="BG684" s="401"/>
      <c r="BH684" s="401"/>
      <c r="BI684" s="401"/>
      <c r="BJ684" s="401"/>
      <c r="BK684" s="401"/>
      <c r="BL684" s="401"/>
      <c r="BM684" s="401"/>
      <c r="BN684" s="401"/>
      <c r="BO684" s="401"/>
      <c r="BP684" s="401"/>
      <c r="BQ684" s="401"/>
      <c r="BR684" s="401"/>
      <c r="BS684" s="401"/>
      <c r="BT684" s="401"/>
      <c r="BU684" s="401"/>
      <c r="BV684" s="401"/>
      <c r="BW684" s="401"/>
      <c r="BX684" s="401"/>
      <c r="BY684" s="401"/>
      <c r="BZ684" s="401"/>
      <c r="CA684" s="401"/>
      <c r="CB684" s="401"/>
      <c r="CC684" s="401"/>
      <c r="CD684" s="401"/>
      <c r="CE684" s="401"/>
      <c r="CF684" s="401"/>
      <c r="CG684" s="401"/>
      <c r="CH684" s="401"/>
      <c r="CI684" s="401"/>
      <c r="CJ684" s="401"/>
      <c r="CK684" s="401"/>
      <c r="CL684" s="401"/>
      <c r="CM684" s="401"/>
      <c r="CN684" s="401"/>
      <c r="CO684" s="401"/>
      <c r="CP684" s="401"/>
      <c r="CQ684" s="401"/>
      <c r="CR684" s="401"/>
      <c r="CS684" s="401"/>
      <c r="CT684" s="401"/>
      <c r="CU684" s="401"/>
      <c r="CV684" s="401"/>
      <c r="CW684" s="401"/>
      <c r="CX684" s="401"/>
      <c r="CY684" s="401"/>
      <c r="CZ684" s="401"/>
    </row>
    <row r="685" s="405" customFormat="true" ht="25.15" customHeight="true" x14ac:dyDescent="0.2">
      <c r="C685" s="1071"/>
      <c r="D685" s="1072"/>
      <c r="E685" s="697"/>
      <c r="F685" s="697"/>
      <c r="G685" s="697"/>
      <c r="H685" s="1071"/>
      <c r="I685" s="1072"/>
      <c r="J685" s="697"/>
      <c r="K685" s="697"/>
      <c r="L685" s="697"/>
      <c r="M685" s="1071"/>
      <c r="N685" s="1072"/>
      <c r="O685" s="697"/>
      <c r="P685" s="697"/>
      <c r="Q685" s="697"/>
      <c r="AN685" s="398"/>
      <c r="AO685" s="398"/>
      <c r="AP685" s="398"/>
      <c r="AQ685" s="398"/>
      <c r="AR685" s="398"/>
      <c r="AS685" s="398"/>
      <c r="AT685" s="398"/>
      <c r="AU685" s="398"/>
      <c r="AV685" s="398"/>
      <c r="AW685" s="398"/>
      <c r="AX685" s="398"/>
      <c r="AY685" s="398"/>
      <c r="AZ685" s="398"/>
      <c r="BA685" s="401"/>
      <c r="BB685" s="478"/>
      <c r="BC685" s="401"/>
      <c r="BD685" s="401"/>
      <c r="BE685" s="401"/>
      <c r="BF685" s="401"/>
      <c r="BG685" s="401"/>
      <c r="BH685" s="401"/>
      <c r="BI685" s="401"/>
      <c r="BJ685" s="401"/>
      <c r="BK685" s="401"/>
      <c r="BL685" s="401"/>
      <c r="BM685" s="401"/>
      <c r="BN685" s="401"/>
      <c r="BO685" s="401"/>
      <c r="BP685" s="401"/>
      <c r="BQ685" s="401"/>
      <c r="BR685" s="401"/>
      <c r="BS685" s="401"/>
      <c r="BT685" s="401"/>
      <c r="BU685" s="401"/>
      <c r="BV685" s="401"/>
      <c r="BW685" s="401"/>
      <c r="BX685" s="401"/>
      <c r="BY685" s="401"/>
      <c r="BZ685" s="401"/>
      <c r="CA685" s="401"/>
      <c r="CB685" s="401"/>
      <c r="CC685" s="401"/>
      <c r="CD685" s="401"/>
      <c r="CE685" s="401"/>
      <c r="CF685" s="401"/>
      <c r="CG685" s="401"/>
      <c r="CH685" s="401"/>
      <c r="CI685" s="401"/>
      <c r="CJ685" s="401"/>
      <c r="CK685" s="401"/>
      <c r="CL685" s="401"/>
      <c r="CM685" s="401"/>
      <c r="CN685" s="401"/>
      <c r="CO685" s="401"/>
      <c r="CP685" s="401"/>
      <c r="CQ685" s="401"/>
      <c r="CR685" s="401"/>
      <c r="CS685" s="401"/>
      <c r="CT685" s="401"/>
      <c r="CU685" s="401"/>
      <c r="CV685" s="401"/>
      <c r="CW685" s="401"/>
      <c r="CX685" s="401"/>
      <c r="CY685" s="401"/>
      <c r="CZ685" s="401"/>
    </row>
    <row r="686" s="405" customFormat="true" ht="25.15" customHeight="true" x14ac:dyDescent="0.2">
      <c r="C686" s="1071"/>
      <c r="D686" s="1072"/>
      <c r="E686" s="697"/>
      <c r="F686" s="697"/>
      <c r="G686" s="697"/>
      <c r="H686" s="1071"/>
      <c r="I686" s="1072"/>
      <c r="J686" s="697"/>
      <c r="K686" s="697"/>
      <c r="L686" s="697"/>
      <c r="M686" s="1071"/>
      <c r="N686" s="1072"/>
      <c r="O686" s="697"/>
      <c r="P686" s="697"/>
      <c r="Q686" s="697"/>
      <c r="AN686" s="398"/>
      <c r="AO686" s="398"/>
      <c r="AP686" s="398"/>
      <c r="AQ686" s="398"/>
      <c r="AR686" s="398"/>
      <c r="AS686" s="398"/>
      <c r="AT686" s="398"/>
      <c r="AU686" s="398"/>
      <c r="AV686" s="398"/>
      <c r="AW686" s="398"/>
      <c r="AX686" s="398"/>
      <c r="AY686" s="398"/>
      <c r="AZ686" s="398"/>
      <c r="BA686" s="401"/>
      <c r="BB686" s="478"/>
      <c r="BC686" s="401"/>
      <c r="BD686" s="401"/>
      <c r="BE686" s="401"/>
      <c r="BF686" s="401"/>
      <c r="BG686" s="401"/>
      <c r="BH686" s="401"/>
      <c r="BI686" s="401"/>
      <c r="BJ686" s="401"/>
      <c r="BK686" s="401"/>
      <c r="BL686" s="401"/>
      <c r="BM686" s="401"/>
      <c r="BN686" s="401"/>
      <c r="BO686" s="401"/>
      <c r="BP686" s="401"/>
      <c r="BQ686" s="401"/>
      <c r="BR686" s="401"/>
      <c r="BS686" s="401"/>
      <c r="BT686" s="401"/>
      <c r="BU686" s="401"/>
      <c r="BV686" s="401"/>
      <c r="BW686" s="401"/>
      <c r="BX686" s="401"/>
      <c r="BY686" s="401"/>
      <c r="BZ686" s="401"/>
      <c r="CA686" s="401"/>
      <c r="CB686" s="401"/>
      <c r="CC686" s="401"/>
      <c r="CD686" s="401"/>
      <c r="CE686" s="401"/>
      <c r="CF686" s="401"/>
      <c r="CG686" s="401"/>
      <c r="CH686" s="401"/>
      <c r="CI686" s="401"/>
      <c r="CJ686" s="401"/>
      <c r="CK686" s="401"/>
      <c r="CL686" s="401"/>
      <c r="CM686" s="401"/>
      <c r="CN686" s="401"/>
      <c r="CO686" s="401"/>
      <c r="CP686" s="401"/>
      <c r="CQ686" s="401"/>
      <c r="CR686" s="401"/>
      <c r="CS686" s="401"/>
      <c r="CT686" s="401"/>
      <c r="CU686" s="401"/>
      <c r="CV686" s="401"/>
      <c r="CW686" s="401"/>
      <c r="CX686" s="401"/>
      <c r="CY686" s="401"/>
      <c r="CZ686" s="401"/>
    </row>
    <row r="687" s="405" customFormat="true" ht="25.15" customHeight="true" x14ac:dyDescent="0.2">
      <c r="C687" s="1071"/>
      <c r="D687" s="1072"/>
      <c r="E687" s="697"/>
      <c r="F687" s="697"/>
      <c r="G687" s="697"/>
      <c r="H687" s="1071"/>
      <c r="I687" s="1072"/>
      <c r="J687" s="697"/>
      <c r="K687" s="697"/>
      <c r="L687" s="697"/>
      <c r="M687" s="1071"/>
      <c r="N687" s="1072"/>
      <c r="O687" s="697"/>
      <c r="P687" s="697"/>
      <c r="Q687" s="697"/>
      <c r="AN687" s="398"/>
      <c r="AO687" s="398"/>
      <c r="AP687" s="398"/>
      <c r="AQ687" s="398"/>
      <c r="AR687" s="398"/>
      <c r="AS687" s="398"/>
      <c r="AT687" s="398"/>
      <c r="AU687" s="398"/>
      <c r="AV687" s="398"/>
      <c r="AW687" s="398"/>
      <c r="AX687" s="398"/>
      <c r="AY687" s="398"/>
      <c r="AZ687" s="398"/>
      <c r="BA687" s="401"/>
      <c r="BB687" s="478"/>
      <c r="BC687" s="401"/>
      <c r="BD687" s="401"/>
      <c r="BE687" s="401"/>
      <c r="BF687" s="401"/>
      <c r="BG687" s="401"/>
      <c r="BH687" s="401"/>
      <c r="BI687" s="401"/>
      <c r="BJ687" s="401"/>
      <c r="BK687" s="401"/>
      <c r="BL687" s="401"/>
      <c r="BM687" s="401"/>
      <c r="BN687" s="401"/>
      <c r="BO687" s="401"/>
      <c r="BP687" s="401"/>
      <c r="BQ687" s="401"/>
      <c r="BR687" s="401"/>
      <c r="BS687" s="401"/>
      <c r="BT687" s="401"/>
      <c r="BU687" s="401"/>
      <c r="BV687" s="401"/>
      <c r="BW687" s="401"/>
      <c r="BX687" s="401"/>
      <c r="BY687" s="401"/>
      <c r="BZ687" s="401"/>
      <c r="CA687" s="401"/>
      <c r="CB687" s="401"/>
      <c r="CC687" s="401"/>
      <c r="CD687" s="401"/>
      <c r="CE687" s="401"/>
      <c r="CF687" s="401"/>
      <c r="CG687" s="401"/>
      <c r="CH687" s="401"/>
      <c r="CI687" s="401"/>
      <c r="CJ687" s="401"/>
      <c r="CK687" s="401"/>
      <c r="CL687" s="401"/>
      <c r="CM687" s="401"/>
      <c r="CN687" s="401"/>
      <c r="CO687" s="401"/>
      <c r="CP687" s="401"/>
      <c r="CQ687" s="401"/>
      <c r="CR687" s="401"/>
      <c r="CS687" s="401"/>
      <c r="CT687" s="401"/>
      <c r="CU687" s="401"/>
      <c r="CV687" s="401"/>
      <c r="CW687" s="401"/>
      <c r="CX687" s="401"/>
      <c r="CY687" s="401"/>
      <c r="CZ687" s="401"/>
    </row>
    <row r="688" s="405" customFormat="true" ht="25.15" customHeight="true" x14ac:dyDescent="0.2">
      <c r="C688" s="1071"/>
      <c r="D688" s="1072"/>
      <c r="E688" s="697"/>
      <c r="F688" s="697"/>
      <c r="G688" s="697"/>
      <c r="H688" s="1071"/>
      <c r="I688" s="1072"/>
      <c r="J688" s="697"/>
      <c r="K688" s="697"/>
      <c r="L688" s="697"/>
      <c r="M688" s="1071"/>
      <c r="N688" s="1072"/>
      <c r="O688" s="697"/>
      <c r="P688" s="697"/>
      <c r="Q688" s="697"/>
      <c r="AN688" s="398"/>
      <c r="AO688" s="398"/>
      <c r="AP688" s="398"/>
      <c r="AQ688" s="398"/>
      <c r="AR688" s="398"/>
      <c r="AS688" s="398"/>
      <c r="AT688" s="398"/>
      <c r="AU688" s="398"/>
      <c r="AV688" s="398"/>
      <c r="AW688" s="398"/>
      <c r="AX688" s="398"/>
      <c r="AY688" s="398"/>
      <c r="AZ688" s="398"/>
      <c r="BA688" s="401"/>
      <c r="BB688" s="478"/>
      <c r="BC688" s="401"/>
      <c r="BD688" s="401"/>
      <c r="BE688" s="401"/>
      <c r="BF688" s="401"/>
      <c r="BG688" s="401"/>
      <c r="BH688" s="401"/>
      <c r="BI688" s="401"/>
      <c r="BJ688" s="401"/>
      <c r="BK688" s="401"/>
      <c r="BL688" s="401"/>
      <c r="BM688" s="401"/>
      <c r="BN688" s="401"/>
      <c r="BO688" s="401"/>
      <c r="BP688" s="401"/>
      <c r="BQ688" s="401"/>
      <c r="BR688" s="401"/>
      <c r="BS688" s="401"/>
      <c r="BT688" s="401"/>
      <c r="BU688" s="401"/>
      <c r="BV688" s="401"/>
      <c r="BW688" s="401"/>
      <c r="BX688" s="401"/>
      <c r="BY688" s="401"/>
      <c r="BZ688" s="401"/>
      <c r="CA688" s="401"/>
      <c r="CB688" s="401"/>
      <c r="CC688" s="401"/>
      <c r="CD688" s="401"/>
      <c r="CE688" s="401"/>
      <c r="CF688" s="401"/>
      <c r="CG688" s="401"/>
      <c r="CH688" s="401"/>
      <c r="CI688" s="401"/>
      <c r="CJ688" s="401"/>
      <c r="CK688" s="401"/>
      <c r="CL688" s="401"/>
      <c r="CM688" s="401"/>
      <c r="CN688" s="401"/>
      <c r="CO688" s="401"/>
      <c r="CP688" s="401"/>
      <c r="CQ688" s="401"/>
      <c r="CR688" s="401"/>
      <c r="CS688" s="401"/>
      <c r="CT688" s="401"/>
      <c r="CU688" s="401"/>
      <c r="CV688" s="401"/>
      <c r="CW688" s="401"/>
      <c r="CX688" s="401"/>
      <c r="CY688" s="401"/>
      <c r="CZ688" s="401"/>
    </row>
    <row r="689" s="405" customFormat="true" ht="25.15" customHeight="true" x14ac:dyDescent="0.2">
      <c r="C689" s="1071"/>
      <c r="D689" s="1072"/>
      <c r="E689" s="697"/>
      <c r="F689" s="697"/>
      <c r="G689" s="697"/>
      <c r="H689" s="1071"/>
      <c r="I689" s="1072"/>
      <c r="J689" s="697"/>
      <c r="K689" s="697"/>
      <c r="L689" s="697"/>
      <c r="M689" s="1071"/>
      <c r="N689" s="1072"/>
      <c r="O689" s="697"/>
      <c r="P689" s="697"/>
      <c r="Q689" s="697"/>
      <c r="AN689" s="398"/>
      <c r="AO689" s="398"/>
      <c r="AP689" s="398"/>
      <c r="AQ689" s="398"/>
      <c r="AR689" s="398"/>
      <c r="AS689" s="398"/>
      <c r="AT689" s="398"/>
      <c r="AU689" s="398"/>
      <c r="AV689" s="398"/>
      <c r="AW689" s="398"/>
      <c r="AX689" s="398"/>
      <c r="AY689" s="398"/>
      <c r="AZ689" s="398"/>
      <c r="BA689" s="401"/>
      <c r="BB689" s="478"/>
      <c r="BC689" s="401"/>
      <c r="BD689" s="401"/>
      <c r="BE689" s="401"/>
      <c r="BF689" s="401"/>
      <c r="BG689" s="401"/>
      <c r="BH689" s="401"/>
      <c r="BI689" s="401"/>
      <c r="BJ689" s="401"/>
      <c r="BK689" s="401"/>
      <c r="BL689" s="401"/>
      <c r="BM689" s="401"/>
      <c r="BN689" s="401"/>
      <c r="BO689" s="401"/>
      <c r="BP689" s="401"/>
      <c r="BQ689" s="401"/>
      <c r="BR689" s="401"/>
      <c r="BS689" s="401"/>
      <c r="BT689" s="401"/>
      <c r="BU689" s="401"/>
      <c r="BV689" s="401"/>
      <c r="BW689" s="401"/>
      <c r="BX689" s="401"/>
      <c r="BY689" s="401"/>
      <c r="BZ689" s="401"/>
      <c r="CA689" s="401"/>
      <c r="CB689" s="401"/>
      <c r="CC689" s="401"/>
      <c r="CD689" s="401"/>
      <c r="CE689" s="401"/>
      <c r="CF689" s="401"/>
      <c r="CG689" s="401"/>
      <c r="CH689" s="401"/>
      <c r="CI689" s="401"/>
      <c r="CJ689" s="401"/>
      <c r="CK689" s="401"/>
      <c r="CL689" s="401"/>
      <c r="CM689" s="401"/>
      <c r="CN689" s="401"/>
      <c r="CO689" s="401"/>
      <c r="CP689" s="401"/>
      <c r="CQ689" s="401"/>
      <c r="CR689" s="401"/>
      <c r="CS689" s="401"/>
      <c r="CT689" s="401"/>
      <c r="CU689" s="401"/>
      <c r="CV689" s="401"/>
      <c r="CW689" s="401"/>
      <c r="CX689" s="401"/>
      <c r="CY689" s="401"/>
      <c r="CZ689" s="401"/>
    </row>
    <row r="690" s="405" customFormat="true" ht="25.15" customHeight="true" x14ac:dyDescent="0.2">
      <c r="C690" s="1071"/>
      <c r="D690" s="1072"/>
      <c r="E690" s="697"/>
      <c r="F690" s="697"/>
      <c r="G690" s="697"/>
      <c r="H690" s="1071"/>
      <c r="I690" s="1072"/>
      <c r="J690" s="697"/>
      <c r="K690" s="697"/>
      <c r="L690" s="697"/>
      <c r="M690" s="1071"/>
      <c r="N690" s="1072"/>
      <c r="O690" s="697"/>
      <c r="P690" s="697"/>
      <c r="Q690" s="697"/>
      <c r="AN690" s="398"/>
      <c r="AO690" s="398"/>
      <c r="AP690" s="398"/>
      <c r="AQ690" s="398"/>
      <c r="AR690" s="398"/>
      <c r="AS690" s="398"/>
      <c r="AT690" s="398"/>
      <c r="AU690" s="398"/>
      <c r="AV690" s="398"/>
      <c r="AW690" s="398"/>
      <c r="AX690" s="398"/>
      <c r="AY690" s="398"/>
      <c r="AZ690" s="398"/>
      <c r="BA690" s="401"/>
      <c r="BB690" s="478"/>
      <c r="BC690" s="401"/>
      <c r="BD690" s="401"/>
      <c r="BE690" s="401"/>
      <c r="BF690" s="401"/>
      <c r="BG690" s="401"/>
      <c r="BH690" s="401"/>
      <c r="BI690" s="401"/>
      <c r="BJ690" s="401"/>
      <c r="BK690" s="401"/>
      <c r="BL690" s="401"/>
      <c r="BM690" s="401"/>
      <c r="BN690" s="401"/>
      <c r="BO690" s="401"/>
      <c r="BP690" s="401"/>
      <c r="BQ690" s="401"/>
      <c r="BR690" s="401"/>
      <c r="BS690" s="401"/>
      <c r="BT690" s="401"/>
      <c r="BU690" s="401"/>
      <c r="BV690" s="401"/>
      <c r="BW690" s="401"/>
      <c r="BX690" s="401"/>
      <c r="BY690" s="401"/>
      <c r="BZ690" s="401"/>
      <c r="CA690" s="401"/>
      <c r="CB690" s="401"/>
      <c r="CC690" s="401"/>
      <c r="CD690" s="401"/>
      <c r="CE690" s="401"/>
      <c r="CF690" s="401"/>
      <c r="CG690" s="401"/>
      <c r="CH690" s="401"/>
      <c r="CI690" s="401"/>
      <c r="CJ690" s="401"/>
      <c r="CK690" s="401"/>
      <c r="CL690" s="401"/>
      <c r="CM690" s="401"/>
      <c r="CN690" s="401"/>
      <c r="CO690" s="401"/>
      <c r="CP690" s="401"/>
      <c r="CQ690" s="401"/>
      <c r="CR690" s="401"/>
      <c r="CS690" s="401"/>
      <c r="CT690" s="401"/>
      <c r="CU690" s="401"/>
      <c r="CV690" s="401"/>
      <c r="CW690" s="401"/>
      <c r="CX690" s="401"/>
      <c r="CY690" s="401"/>
      <c r="CZ690" s="401"/>
    </row>
    <row r="691" s="405" customFormat="true" ht="25.15" customHeight="true" x14ac:dyDescent="0.2">
      <c r="C691" s="1071"/>
      <c r="D691" s="1072"/>
      <c r="E691" s="697"/>
      <c r="F691" s="697"/>
      <c r="G691" s="697"/>
      <c r="H691" s="1071"/>
      <c r="I691" s="1072"/>
      <c r="J691" s="697"/>
      <c r="K691" s="697"/>
      <c r="L691" s="697"/>
      <c r="M691" s="1071"/>
      <c r="N691" s="1072"/>
      <c r="O691" s="697"/>
      <c r="P691" s="697"/>
      <c r="Q691" s="697"/>
      <c r="AN691" s="398"/>
      <c r="AO691" s="398"/>
      <c r="AP691" s="398"/>
      <c r="AQ691" s="398"/>
      <c r="AR691" s="398"/>
      <c r="AS691" s="398"/>
      <c r="AT691" s="398"/>
      <c r="AU691" s="398"/>
      <c r="AV691" s="398"/>
      <c r="AW691" s="398"/>
      <c r="AX691" s="398"/>
      <c r="AY691" s="398"/>
      <c r="AZ691" s="398"/>
      <c r="BA691" s="401"/>
      <c r="BB691" s="478"/>
      <c r="BC691" s="401"/>
      <c r="BD691" s="401"/>
      <c r="BE691" s="401"/>
      <c r="BF691" s="401"/>
      <c r="BG691" s="401"/>
      <c r="BH691" s="401"/>
      <c r="BI691" s="401"/>
      <c r="BJ691" s="401"/>
      <c r="BK691" s="401"/>
      <c r="BL691" s="401"/>
      <c r="BM691" s="401"/>
      <c r="BN691" s="401"/>
      <c r="BO691" s="401"/>
      <c r="BP691" s="401"/>
      <c r="BQ691" s="401"/>
      <c r="BR691" s="401"/>
      <c r="BS691" s="401"/>
      <c r="BT691" s="401"/>
      <c r="BU691" s="401"/>
      <c r="BV691" s="401"/>
      <c r="BW691" s="401"/>
      <c r="BX691" s="401"/>
      <c r="BY691" s="401"/>
      <c r="BZ691" s="401"/>
      <c r="CA691" s="401"/>
      <c r="CB691" s="401"/>
      <c r="CC691" s="401"/>
      <c r="CD691" s="401"/>
      <c r="CE691" s="401"/>
      <c r="CF691" s="401"/>
      <c r="CG691" s="401"/>
      <c r="CH691" s="401"/>
      <c r="CI691" s="401"/>
      <c r="CJ691" s="401"/>
      <c r="CK691" s="401"/>
      <c r="CL691" s="401"/>
      <c r="CM691" s="401"/>
      <c r="CN691" s="401"/>
      <c r="CO691" s="401"/>
      <c r="CP691" s="401"/>
      <c r="CQ691" s="401"/>
      <c r="CR691" s="401"/>
      <c r="CS691" s="401"/>
      <c r="CT691" s="401"/>
      <c r="CU691" s="401"/>
      <c r="CV691" s="401"/>
      <c r="CW691" s="401"/>
      <c r="CX691" s="401"/>
      <c r="CY691" s="401"/>
      <c r="CZ691" s="401"/>
    </row>
    <row r="692" s="405" customFormat="true" ht="25.15" customHeight="true" x14ac:dyDescent="0.2">
      <c r="C692" s="1071"/>
      <c r="D692" s="1072"/>
      <c r="E692" s="697"/>
      <c r="F692" s="697"/>
      <c r="G692" s="697"/>
      <c r="H692" s="1071"/>
      <c r="I692" s="1072"/>
      <c r="J692" s="697"/>
      <c r="K692" s="697"/>
      <c r="L692" s="697"/>
      <c r="M692" s="1071"/>
      <c r="N692" s="1072"/>
      <c r="O692" s="697"/>
      <c r="P692" s="697"/>
      <c r="Q692" s="697"/>
      <c r="AN692" s="398"/>
      <c r="AO692" s="398"/>
      <c r="AP692" s="398"/>
      <c r="AQ692" s="398"/>
      <c r="AR692" s="398"/>
      <c r="AS692" s="398"/>
      <c r="AT692" s="398"/>
      <c r="AU692" s="398"/>
      <c r="AV692" s="398"/>
      <c r="AW692" s="398"/>
      <c r="AX692" s="398"/>
      <c r="AY692" s="398"/>
      <c r="AZ692" s="398"/>
      <c r="BA692" s="401"/>
      <c r="BB692" s="478"/>
      <c r="BC692" s="401"/>
      <c r="BD692" s="401"/>
      <c r="BE692" s="401"/>
      <c r="BF692" s="401"/>
      <c r="BG692" s="401"/>
      <c r="BH692" s="401"/>
      <c r="BI692" s="401"/>
      <c r="BJ692" s="401"/>
      <c r="BK692" s="401"/>
      <c r="BL692" s="401"/>
      <c r="BM692" s="401"/>
      <c r="BN692" s="401"/>
      <c r="BO692" s="401"/>
      <c r="BP692" s="401"/>
      <c r="BQ692" s="401"/>
      <c r="BR692" s="401"/>
      <c r="BS692" s="401"/>
      <c r="BT692" s="401"/>
      <c r="BU692" s="401"/>
      <c r="BV692" s="401"/>
      <c r="BW692" s="401"/>
      <c r="BX692" s="401"/>
      <c r="BY692" s="401"/>
      <c r="BZ692" s="401"/>
      <c r="CA692" s="401"/>
      <c r="CB692" s="401"/>
      <c r="CC692" s="401"/>
      <c r="CD692" s="401"/>
      <c r="CE692" s="401"/>
      <c r="CF692" s="401"/>
      <c r="CG692" s="401"/>
      <c r="CH692" s="401"/>
      <c r="CI692" s="401"/>
      <c r="CJ692" s="401"/>
      <c r="CK692" s="401"/>
      <c r="CL692" s="401"/>
      <c r="CM692" s="401"/>
      <c r="CN692" s="401"/>
      <c r="CO692" s="401"/>
      <c r="CP692" s="401"/>
      <c r="CQ692" s="401"/>
      <c r="CR692" s="401"/>
      <c r="CS692" s="401"/>
      <c r="CT692" s="401"/>
      <c r="CU692" s="401"/>
      <c r="CV692" s="401"/>
      <c r="CW692" s="401"/>
      <c r="CX692" s="401"/>
      <c r="CY692" s="401"/>
      <c r="CZ692" s="401"/>
    </row>
    <row r="693" s="405" customFormat="true" ht="25.15" customHeight="true" x14ac:dyDescent="0.2">
      <c r="C693" s="1071"/>
      <c r="D693" s="1072"/>
      <c r="E693" s="697"/>
      <c r="F693" s="697"/>
      <c r="G693" s="697"/>
      <c r="H693" s="1071"/>
      <c r="I693" s="1072"/>
      <c r="J693" s="697"/>
      <c r="K693" s="697"/>
      <c r="L693" s="697"/>
      <c r="M693" s="1071"/>
      <c r="N693" s="1072"/>
      <c r="O693" s="697"/>
      <c r="P693" s="697"/>
      <c r="Q693" s="697"/>
      <c r="AN693" s="398"/>
      <c r="AO693" s="398"/>
      <c r="AP693" s="398"/>
      <c r="AQ693" s="398"/>
      <c r="AR693" s="398"/>
      <c r="AS693" s="398"/>
      <c r="AT693" s="398"/>
      <c r="AU693" s="398"/>
      <c r="AV693" s="398"/>
      <c r="AW693" s="398"/>
      <c r="AX693" s="398"/>
      <c r="AY693" s="398"/>
      <c r="AZ693" s="398"/>
      <c r="BA693" s="401"/>
      <c r="BB693" s="478"/>
      <c r="BC693" s="401"/>
      <c r="BD693" s="401"/>
      <c r="BE693" s="401"/>
      <c r="BF693" s="401"/>
      <c r="BG693" s="401"/>
      <c r="BH693" s="401"/>
      <c r="BI693" s="401"/>
      <c r="BJ693" s="401"/>
      <c r="BK693" s="401"/>
      <c r="BL693" s="401"/>
      <c r="BM693" s="401"/>
      <c r="BN693" s="401"/>
      <c r="BO693" s="401"/>
      <c r="BP693" s="401"/>
      <c r="BQ693" s="401"/>
      <c r="BR693" s="401"/>
      <c r="BS693" s="401"/>
      <c r="BT693" s="401"/>
      <c r="BU693" s="401"/>
      <c r="BV693" s="401"/>
      <c r="BW693" s="401"/>
      <c r="BX693" s="401"/>
      <c r="BY693" s="401"/>
      <c r="BZ693" s="401"/>
      <c r="CA693" s="401"/>
      <c r="CB693" s="401"/>
      <c r="CC693" s="401"/>
      <c r="CD693" s="401"/>
      <c r="CE693" s="401"/>
      <c r="CF693" s="401"/>
      <c r="CG693" s="401"/>
      <c r="CH693" s="401"/>
      <c r="CI693" s="401"/>
      <c r="CJ693" s="401"/>
      <c r="CK693" s="401"/>
      <c r="CL693" s="401"/>
      <c r="CM693" s="401"/>
      <c r="CN693" s="401"/>
      <c r="CO693" s="401"/>
      <c r="CP693" s="401"/>
      <c r="CQ693" s="401"/>
      <c r="CR693" s="401"/>
      <c r="CS693" s="401"/>
      <c r="CT693" s="401"/>
      <c r="CU693" s="401"/>
      <c r="CV693" s="401"/>
      <c r="CW693" s="401"/>
      <c r="CX693" s="401"/>
      <c r="CY693" s="401"/>
      <c r="CZ693" s="401"/>
    </row>
    <row r="694" s="405" customFormat="true" ht="25.15" customHeight="true" x14ac:dyDescent="0.2">
      <c r="C694" s="1071"/>
      <c r="D694" s="1072"/>
      <c r="E694" s="697"/>
      <c r="F694" s="697"/>
      <c r="G694" s="697"/>
      <c r="H694" s="1071"/>
      <c r="I694" s="1072"/>
      <c r="J694" s="697"/>
      <c r="K694" s="697"/>
      <c r="L694" s="697"/>
      <c r="M694" s="1071"/>
      <c r="N694" s="1072"/>
      <c r="O694" s="697"/>
      <c r="P694" s="697"/>
      <c r="Q694" s="697"/>
      <c r="AN694" s="398"/>
      <c r="AO694" s="398"/>
      <c r="AP694" s="398"/>
      <c r="AQ694" s="398"/>
      <c r="AR694" s="398"/>
      <c r="AS694" s="398"/>
      <c r="AT694" s="398"/>
      <c r="AU694" s="398"/>
      <c r="AV694" s="398"/>
      <c r="AW694" s="398"/>
      <c r="AX694" s="398"/>
      <c r="AY694" s="398"/>
      <c r="AZ694" s="398"/>
      <c r="BA694" s="401"/>
      <c r="BB694" s="478"/>
      <c r="BC694" s="401"/>
      <c r="BD694" s="401"/>
      <c r="BE694" s="401"/>
      <c r="BF694" s="401"/>
      <c r="BG694" s="401"/>
      <c r="BH694" s="401"/>
      <c r="BI694" s="401"/>
      <c r="BJ694" s="401"/>
      <c r="BK694" s="401"/>
      <c r="BL694" s="401"/>
      <c r="BM694" s="401"/>
      <c r="BN694" s="401"/>
      <c r="BO694" s="401"/>
      <c r="BP694" s="401"/>
      <c r="BQ694" s="401"/>
      <c r="BR694" s="401"/>
      <c r="BS694" s="401"/>
      <c r="BT694" s="401"/>
      <c r="BU694" s="401"/>
      <c r="BV694" s="401"/>
      <c r="BW694" s="401"/>
      <c r="BX694" s="401"/>
      <c r="BY694" s="401"/>
      <c r="BZ694" s="401"/>
      <c r="CA694" s="401"/>
      <c r="CB694" s="401"/>
      <c r="CC694" s="401"/>
      <c r="CD694" s="401"/>
      <c r="CE694" s="401"/>
      <c r="CF694" s="401"/>
      <c r="CG694" s="401"/>
      <c r="CH694" s="401"/>
      <c r="CI694" s="401"/>
      <c r="CJ694" s="401"/>
      <c r="CK694" s="401"/>
      <c r="CL694" s="401"/>
      <c r="CM694" s="401"/>
      <c r="CN694" s="401"/>
      <c r="CO694" s="401"/>
      <c r="CP694" s="401"/>
      <c r="CQ694" s="401"/>
      <c r="CR694" s="401"/>
      <c r="CS694" s="401"/>
      <c r="CT694" s="401"/>
      <c r="CU694" s="401"/>
      <c r="CV694" s="401"/>
      <c r="CW694" s="401"/>
      <c r="CX694" s="401"/>
      <c r="CY694" s="401"/>
      <c r="CZ694" s="401"/>
    </row>
    <row r="695" s="405" customFormat="true" ht="25.15" customHeight="true" x14ac:dyDescent="0.2">
      <c r="C695" s="697"/>
      <c r="D695" s="697"/>
      <c r="E695" s="697"/>
      <c r="F695" s="697"/>
      <c r="G695" s="697"/>
      <c r="H695" s="697"/>
      <c r="I695" s="697"/>
      <c r="J695" s="697"/>
      <c r="K695" s="697"/>
      <c r="L695" s="697"/>
      <c r="M695" s="697"/>
      <c r="N695" s="697"/>
      <c r="O695" s="697"/>
      <c r="P695" s="697"/>
      <c r="Q695" s="697"/>
      <c r="AN695" s="398"/>
      <c r="AO695" s="398"/>
      <c r="AP695" s="398"/>
      <c r="AQ695" s="398"/>
      <c r="AR695" s="398"/>
      <c r="AS695" s="398"/>
      <c r="AT695" s="398"/>
      <c r="AU695" s="398"/>
      <c r="AV695" s="398"/>
      <c r="AW695" s="398"/>
      <c r="AX695" s="398"/>
      <c r="AY695" s="398"/>
      <c r="AZ695" s="398"/>
      <c r="BA695" s="401"/>
      <c r="BB695" s="478"/>
      <c r="BC695" s="401"/>
      <c r="BD695" s="401"/>
      <c r="BE695" s="401"/>
      <c r="BF695" s="401"/>
      <c r="BG695" s="401"/>
      <c r="BH695" s="401"/>
      <c r="BI695" s="401"/>
      <c r="BJ695" s="401"/>
      <c r="BK695" s="401"/>
      <c r="BL695" s="401"/>
      <c r="BM695" s="401"/>
      <c r="BN695" s="401"/>
      <c r="BO695" s="401"/>
      <c r="BP695" s="401"/>
      <c r="BQ695" s="401"/>
      <c r="BR695" s="401"/>
      <c r="BS695" s="401"/>
      <c r="BT695" s="401"/>
      <c r="BU695" s="401"/>
      <c r="BV695" s="401"/>
      <c r="BW695" s="401"/>
      <c r="BX695" s="401"/>
      <c r="BY695" s="401"/>
      <c r="BZ695" s="401"/>
      <c r="CA695" s="401"/>
      <c r="CB695" s="401"/>
      <c r="CC695" s="401"/>
      <c r="CD695" s="401"/>
      <c r="CE695" s="401"/>
      <c r="CF695" s="401"/>
      <c r="CG695" s="401"/>
      <c r="CH695" s="401"/>
      <c r="CI695" s="401"/>
      <c r="CJ695" s="401"/>
      <c r="CK695" s="401"/>
      <c r="CL695" s="401"/>
      <c r="CM695" s="401"/>
      <c r="CN695" s="401"/>
      <c r="CO695" s="401"/>
      <c r="CP695" s="401"/>
      <c r="CQ695" s="401"/>
      <c r="CR695" s="401"/>
      <c r="CS695" s="401"/>
      <c r="CT695" s="401"/>
      <c r="CU695" s="401"/>
      <c r="CV695" s="401"/>
      <c r="CW695" s="401"/>
      <c r="CX695" s="401"/>
      <c r="CY695" s="401"/>
      <c r="CZ695" s="401"/>
    </row>
    <row r="696" s="405" customFormat="true" ht="25.15" customHeight="true" x14ac:dyDescent="0.2">
      <c r="C696" s="697"/>
      <c r="D696" s="697"/>
      <c r="E696" s="697"/>
      <c r="F696" s="697"/>
      <c r="G696" s="697"/>
      <c r="H696" s="697"/>
      <c r="I696" s="697"/>
      <c r="J696" s="697"/>
      <c r="K696" s="697"/>
      <c r="L696" s="697"/>
      <c r="M696" s="697"/>
      <c r="N696" s="697"/>
      <c r="O696" s="697"/>
      <c r="P696" s="697"/>
      <c r="Q696" s="697"/>
      <c r="AN696" s="398"/>
      <c r="AO696" s="398"/>
      <c r="AP696" s="398"/>
      <c r="AQ696" s="398"/>
      <c r="AR696" s="398"/>
      <c r="AS696" s="398"/>
      <c r="AT696" s="398"/>
      <c r="AU696" s="398"/>
      <c r="AV696" s="398"/>
      <c r="AW696" s="398"/>
      <c r="AX696" s="398"/>
      <c r="AY696" s="398"/>
      <c r="AZ696" s="398"/>
      <c r="BA696" s="401"/>
      <c r="BB696" s="478"/>
      <c r="BC696" s="401"/>
      <c r="BD696" s="401"/>
      <c r="BE696" s="401"/>
      <c r="BF696" s="401"/>
      <c r="BG696" s="401"/>
      <c r="BH696" s="401"/>
      <c r="BI696" s="401"/>
      <c r="BJ696" s="401"/>
      <c r="BK696" s="401"/>
      <c r="BL696" s="401"/>
      <c r="BM696" s="401"/>
      <c r="BN696" s="401"/>
      <c r="BO696" s="401"/>
      <c r="BP696" s="401"/>
      <c r="BQ696" s="401"/>
      <c r="BR696" s="401"/>
      <c r="BS696" s="401"/>
      <c r="BT696" s="401"/>
      <c r="BU696" s="401"/>
      <c r="BV696" s="401"/>
      <c r="BW696" s="401"/>
      <c r="BX696" s="401"/>
      <c r="BY696" s="401"/>
      <c r="BZ696" s="401"/>
      <c r="CA696" s="401"/>
      <c r="CB696" s="401"/>
      <c r="CC696" s="401"/>
      <c r="CD696" s="401"/>
      <c r="CE696" s="401"/>
      <c r="CF696" s="401"/>
      <c r="CG696" s="401"/>
      <c r="CH696" s="401"/>
      <c r="CI696" s="401"/>
      <c r="CJ696" s="401"/>
      <c r="CK696" s="401"/>
      <c r="CL696" s="401"/>
      <c r="CM696" s="401"/>
      <c r="CN696" s="401"/>
      <c r="CO696" s="401"/>
      <c r="CP696" s="401"/>
      <c r="CQ696" s="401"/>
      <c r="CR696" s="401"/>
      <c r="CS696" s="401"/>
      <c r="CT696" s="401"/>
      <c r="CU696" s="401"/>
      <c r="CV696" s="401"/>
      <c r="CW696" s="401"/>
      <c r="CX696" s="401"/>
      <c r="CY696" s="401"/>
      <c r="CZ696" s="401"/>
    </row>
    <row r="697" s="405" customFormat="true" ht="25.15" customHeight="true" x14ac:dyDescent="0.2">
      <c r="C697" s="697"/>
      <c r="D697" s="697"/>
      <c r="E697" s="697"/>
      <c r="F697" s="697"/>
      <c r="G697" s="697"/>
      <c r="H697" s="697"/>
      <c r="I697" s="697"/>
      <c r="J697" s="697"/>
      <c r="K697" s="697"/>
      <c r="L697" s="697"/>
      <c r="M697" s="697"/>
      <c r="N697" s="697"/>
      <c r="O697" s="697"/>
      <c r="P697" s="697"/>
      <c r="Q697" s="697"/>
      <c r="AN697" s="398"/>
      <c r="AO697" s="398"/>
      <c r="AP697" s="398"/>
      <c r="AQ697" s="398"/>
      <c r="AR697" s="398"/>
      <c r="AS697" s="398"/>
      <c r="AT697" s="398"/>
      <c r="AU697" s="398"/>
      <c r="AV697" s="398"/>
      <c r="AW697" s="398"/>
      <c r="AX697" s="398"/>
      <c r="AY697" s="398"/>
      <c r="AZ697" s="398"/>
      <c r="BA697" s="401"/>
      <c r="BB697" s="478"/>
      <c r="BC697" s="401"/>
      <c r="BD697" s="401"/>
      <c r="BE697" s="401"/>
      <c r="BF697" s="401"/>
      <c r="BG697" s="401"/>
      <c r="BH697" s="401"/>
      <c r="BI697" s="401"/>
      <c r="BJ697" s="401"/>
      <c r="BK697" s="401"/>
      <c r="BL697" s="401"/>
      <c r="BM697" s="401"/>
      <c r="BN697" s="401"/>
      <c r="BO697" s="401"/>
      <c r="BP697" s="401"/>
      <c r="BQ697" s="401"/>
      <c r="BR697" s="401"/>
      <c r="BS697" s="401"/>
      <c r="BT697" s="401"/>
      <c r="BU697" s="401"/>
      <c r="BV697" s="401"/>
      <c r="BW697" s="401"/>
      <c r="BX697" s="401"/>
      <c r="BY697" s="401"/>
      <c r="BZ697" s="401"/>
      <c r="CA697" s="401"/>
      <c r="CB697" s="401"/>
      <c r="CC697" s="401"/>
      <c r="CD697" s="401"/>
      <c r="CE697" s="401"/>
      <c r="CF697" s="401"/>
      <c r="CG697" s="401"/>
      <c r="CH697" s="401"/>
      <c r="CI697" s="401"/>
      <c r="CJ697" s="401"/>
      <c r="CK697" s="401"/>
      <c r="CL697" s="401"/>
      <c r="CM697" s="401"/>
      <c r="CN697" s="401"/>
      <c r="CO697" s="401"/>
      <c r="CP697" s="401"/>
      <c r="CQ697" s="401"/>
      <c r="CR697" s="401"/>
      <c r="CS697" s="401"/>
      <c r="CT697" s="401"/>
      <c r="CU697" s="401"/>
      <c r="CV697" s="401"/>
      <c r="CW697" s="401"/>
      <c r="CX697" s="401"/>
      <c r="CY697" s="401"/>
      <c r="CZ697" s="401"/>
    </row>
    <row r="698" s="405" customFormat="true" ht="25.15" customHeight="true" x14ac:dyDescent="0.2">
      <c r="C698" s="697"/>
      <c r="D698" s="697"/>
      <c r="E698" s="697"/>
      <c r="F698" s="697"/>
      <c r="G698" s="697"/>
      <c r="H698" s="697"/>
      <c r="I698" s="697"/>
      <c r="J698" s="697"/>
      <c r="K698" s="697"/>
      <c r="L698" s="697"/>
      <c r="M698" s="697"/>
      <c r="N698" s="697"/>
      <c r="O698" s="697"/>
      <c r="P698" s="697"/>
      <c r="Q698" s="697"/>
      <c r="AN698" s="398"/>
      <c r="AO698" s="398"/>
      <c r="AP698" s="398"/>
      <c r="AQ698" s="398"/>
      <c r="AR698" s="398"/>
      <c r="AS698" s="398"/>
      <c r="AT698" s="398"/>
      <c r="AU698" s="398"/>
      <c r="AV698" s="398"/>
      <c r="AW698" s="398"/>
      <c r="AX698" s="398"/>
      <c r="AY698" s="398"/>
      <c r="AZ698" s="398"/>
      <c r="BA698" s="401"/>
      <c r="BB698" s="478"/>
      <c r="BC698" s="401"/>
      <c r="BD698" s="401"/>
      <c r="BE698" s="401"/>
      <c r="BF698" s="401"/>
      <c r="BG698" s="401"/>
      <c r="BH698" s="401"/>
      <c r="BI698" s="401"/>
      <c r="BJ698" s="401"/>
      <c r="BK698" s="401"/>
      <c r="BL698" s="401"/>
      <c r="BM698" s="401"/>
      <c r="BN698" s="401"/>
      <c r="BO698" s="401"/>
      <c r="BP698" s="401"/>
      <c r="BQ698" s="401"/>
      <c r="BR698" s="401"/>
      <c r="BS698" s="401"/>
      <c r="BT698" s="401"/>
      <c r="BU698" s="401"/>
      <c r="BV698" s="401"/>
      <c r="BW698" s="401"/>
      <c r="BX698" s="401"/>
      <c r="BY698" s="401"/>
      <c r="BZ698" s="401"/>
      <c r="CA698" s="401"/>
      <c r="CB698" s="401"/>
      <c r="CC698" s="401"/>
      <c r="CD698" s="401"/>
      <c r="CE698" s="401"/>
      <c r="CF698" s="401"/>
      <c r="CG698" s="401"/>
      <c r="CH698" s="401"/>
      <c r="CI698" s="401"/>
      <c r="CJ698" s="401"/>
      <c r="CK698" s="401"/>
      <c r="CL698" s="401"/>
      <c r="CM698" s="401"/>
      <c r="CN698" s="401"/>
      <c r="CO698" s="401"/>
      <c r="CP698" s="401"/>
      <c r="CQ698" s="401"/>
      <c r="CR698" s="401"/>
      <c r="CS698" s="401"/>
      <c r="CT698" s="401"/>
      <c r="CU698" s="401"/>
      <c r="CV698" s="401"/>
      <c r="CW698" s="401"/>
      <c r="CX698" s="401"/>
      <c r="CY698" s="401"/>
      <c r="CZ698" s="401"/>
    </row>
    <row r="699" s="405" customFormat="true" ht="25.15" customHeight="true" x14ac:dyDescent="0.2">
      <c r="C699" s="697"/>
      <c r="D699" s="697"/>
      <c r="E699" s="697"/>
      <c r="F699" s="697"/>
      <c r="G699" s="697"/>
      <c r="H699" s="697"/>
      <c r="I699" s="697"/>
      <c r="J699" s="697"/>
      <c r="K699" s="697"/>
      <c r="L699" s="697"/>
      <c r="M699" s="697"/>
      <c r="N699" s="697"/>
      <c r="O699" s="697"/>
      <c r="P699" s="697"/>
      <c r="Q699" s="697"/>
      <c r="AN699" s="398"/>
      <c r="AO699" s="398"/>
      <c r="AP699" s="398"/>
      <c r="AQ699" s="398"/>
      <c r="AR699" s="398"/>
      <c r="AS699" s="398"/>
      <c r="AT699" s="398"/>
      <c r="AU699" s="398"/>
      <c r="AV699" s="398"/>
      <c r="AW699" s="398"/>
      <c r="AX699" s="398"/>
      <c r="AY699" s="398"/>
      <c r="AZ699" s="398"/>
      <c r="BA699" s="401"/>
      <c r="BB699" s="478"/>
      <c r="BC699" s="401"/>
      <c r="BD699" s="401"/>
      <c r="BE699" s="401"/>
      <c r="BF699" s="401"/>
      <c r="BG699" s="401"/>
      <c r="BH699" s="401"/>
      <c r="BI699" s="401"/>
      <c r="BJ699" s="401"/>
      <c r="BK699" s="401"/>
      <c r="BL699" s="401"/>
      <c r="BM699" s="401"/>
      <c r="BN699" s="401"/>
      <c r="BO699" s="401"/>
      <c r="BP699" s="401"/>
      <c r="BQ699" s="401"/>
      <c r="BR699" s="401"/>
      <c r="BS699" s="401"/>
      <c r="BT699" s="401"/>
      <c r="BU699" s="401"/>
      <c r="BV699" s="401"/>
      <c r="BW699" s="401"/>
      <c r="BX699" s="401"/>
      <c r="BY699" s="401"/>
      <c r="BZ699" s="401"/>
      <c r="CA699" s="401"/>
      <c r="CB699" s="401"/>
      <c r="CC699" s="401"/>
      <c r="CD699" s="401"/>
      <c r="CE699" s="401"/>
      <c r="CF699" s="401"/>
      <c r="CG699" s="401"/>
      <c r="CH699" s="401"/>
      <c r="CI699" s="401"/>
      <c r="CJ699" s="401"/>
      <c r="CK699" s="401"/>
      <c r="CL699" s="401"/>
      <c r="CM699" s="401"/>
      <c r="CN699" s="401"/>
      <c r="CO699" s="401"/>
      <c r="CP699" s="401"/>
      <c r="CQ699" s="401"/>
      <c r="CR699" s="401"/>
      <c r="CS699" s="401"/>
      <c r="CT699" s="401"/>
      <c r="CU699" s="401"/>
      <c r="CV699" s="401"/>
      <c r="CW699" s="401"/>
      <c r="CX699" s="401"/>
      <c r="CY699" s="401"/>
      <c r="CZ699" s="401"/>
    </row>
    <row r="700" s="405" customFormat="true" ht="25.15" customHeight="true" x14ac:dyDescent="0.2">
      <c r="C700" s="697"/>
      <c r="D700" s="697"/>
      <c r="E700" s="697"/>
      <c r="F700" s="697"/>
      <c r="G700" s="697"/>
      <c r="H700" s="697"/>
      <c r="I700" s="697"/>
      <c r="J700" s="697"/>
      <c r="K700" s="697"/>
      <c r="L700" s="697"/>
      <c r="M700" s="697"/>
      <c r="N700" s="697"/>
      <c r="O700" s="697"/>
      <c r="P700" s="697"/>
      <c r="Q700" s="697"/>
      <c r="AN700" s="398"/>
      <c r="AO700" s="398"/>
      <c r="AP700" s="398"/>
      <c r="AQ700" s="398"/>
      <c r="AR700" s="398"/>
      <c r="AS700" s="398"/>
      <c r="AT700" s="398"/>
      <c r="AU700" s="398"/>
      <c r="AV700" s="398"/>
      <c r="AW700" s="398"/>
      <c r="AX700" s="398"/>
      <c r="AY700" s="398"/>
      <c r="AZ700" s="398"/>
      <c r="BA700" s="401"/>
      <c r="BB700" s="478"/>
      <c r="BC700" s="401"/>
      <c r="BD700" s="401"/>
      <c r="BE700" s="401"/>
      <c r="BF700" s="401"/>
      <c r="BG700" s="401"/>
      <c r="BH700" s="401"/>
      <c r="BI700" s="401"/>
      <c r="BJ700" s="401"/>
      <c r="BK700" s="401"/>
      <c r="BL700" s="401"/>
      <c r="BM700" s="401"/>
      <c r="BN700" s="401"/>
      <c r="BO700" s="401"/>
      <c r="BP700" s="401"/>
      <c r="BQ700" s="401"/>
      <c r="BR700" s="401"/>
      <c r="BS700" s="401"/>
      <c r="BT700" s="401"/>
      <c r="BU700" s="401"/>
      <c r="BV700" s="401"/>
      <c r="BW700" s="401"/>
      <c r="BX700" s="401"/>
      <c r="BY700" s="401"/>
      <c r="BZ700" s="401"/>
      <c r="CA700" s="401"/>
      <c r="CB700" s="401"/>
      <c r="CC700" s="401"/>
      <c r="CD700" s="401"/>
      <c r="CE700" s="401"/>
      <c r="CF700" s="401"/>
      <c r="CG700" s="401"/>
      <c r="CH700" s="401"/>
      <c r="CI700" s="401"/>
      <c r="CJ700" s="401"/>
      <c r="CK700" s="401"/>
      <c r="CL700" s="401"/>
      <c r="CM700" s="401"/>
      <c r="CN700" s="401"/>
      <c r="CO700" s="401"/>
      <c r="CP700" s="401"/>
      <c r="CQ700" s="401"/>
      <c r="CR700" s="401"/>
      <c r="CS700" s="401"/>
      <c r="CT700" s="401"/>
      <c r="CU700" s="401"/>
      <c r="CV700" s="401"/>
      <c r="CW700" s="401"/>
      <c r="CX700" s="401"/>
      <c r="CY700" s="401"/>
      <c r="CZ700" s="401"/>
    </row>
    <row r="701" ht="25.15" customHeight="true" x14ac:dyDescent="0.2">
      <c r="C701" s="698"/>
      <c r="D701" s="698"/>
      <c r="E701" s="698"/>
      <c r="F701" s="698"/>
      <c r="G701" s="698"/>
      <c r="H701" s="698"/>
      <c r="I701" s="698"/>
      <c r="J701" s="698"/>
      <c r="K701" s="698"/>
      <c r="L701" s="698"/>
      <c r="M701" s="698"/>
      <c r="N701" s="698"/>
      <c r="O701" s="698"/>
      <c r="P701" s="698"/>
      <c r="Q701" s="698"/>
      <c r="BA701" s="401"/>
      <c r="BB701" s="478"/>
      <c r="BC701" s="401"/>
      <c r="BD701" s="401"/>
      <c r="BE701" s="401"/>
      <c r="BF701" s="401"/>
      <c r="BG701" s="401"/>
      <c r="BH701" s="401"/>
      <c r="BI701" s="401"/>
      <c r="BJ701" s="401"/>
      <c r="BK701" s="401"/>
      <c r="BL701" s="401"/>
      <c r="BM701" s="401"/>
      <c r="BN701" s="401"/>
      <c r="BO701" s="401"/>
      <c r="BP701" s="401"/>
      <c r="BQ701" s="401"/>
      <c r="BR701" s="401"/>
      <c r="BS701" s="401"/>
      <c r="BT701" s="401"/>
      <c r="BU701" s="401"/>
      <c r="BV701" s="401"/>
      <c r="BW701" s="401"/>
      <c r="BX701" s="401"/>
      <c r="BY701" s="401"/>
      <c r="BZ701" s="401"/>
      <c r="CA701" s="401"/>
      <c r="CB701" s="401"/>
      <c r="CC701" s="401"/>
      <c r="CD701" s="401"/>
      <c r="CE701" s="401"/>
      <c r="CF701" s="401"/>
      <c r="CG701" s="401"/>
      <c r="CH701" s="401"/>
      <c r="CI701" s="401"/>
      <c r="CJ701" s="401"/>
      <c r="CK701" s="401"/>
      <c r="CL701" s="401"/>
      <c r="CM701" s="401"/>
      <c r="CN701" s="401"/>
      <c r="CO701" s="401"/>
      <c r="CP701" s="401"/>
      <c r="CQ701" s="401"/>
      <c r="CR701" s="401"/>
      <c r="CS701" s="401"/>
      <c r="CT701" s="401"/>
      <c r="CU701" s="401"/>
      <c r="CV701" s="401"/>
      <c r="CW701" s="401"/>
      <c r="CX701" s="401"/>
      <c r="CY701" s="401"/>
      <c r="CZ701" s="401"/>
    </row>
    <row r="702" ht="25.15" customHeight="true" x14ac:dyDescent="0.2">
      <c r="C702" s="698"/>
      <c r="D702" s="698"/>
      <c r="E702" s="698"/>
      <c r="F702" s="698"/>
      <c r="G702" s="698"/>
      <c r="H702" s="698"/>
      <c r="I702" s="698"/>
      <c r="J702" s="698"/>
      <c r="K702" s="698"/>
      <c r="L702" s="698"/>
      <c r="M702" s="698"/>
      <c r="N702" s="698"/>
      <c r="O702" s="698"/>
      <c r="P702" s="698"/>
      <c r="Q702" s="698"/>
      <c r="BA702" s="401"/>
      <c r="BB702" s="478"/>
      <c r="BC702" s="401"/>
      <c r="BD702" s="401"/>
      <c r="BE702" s="401"/>
      <c r="BF702" s="401"/>
      <c r="BG702" s="401"/>
      <c r="BH702" s="401"/>
      <c r="BI702" s="401"/>
      <c r="BJ702" s="401"/>
      <c r="BK702" s="401"/>
      <c r="BL702" s="401"/>
      <c r="BM702" s="401"/>
      <c r="BN702" s="401"/>
      <c r="BO702" s="401"/>
      <c r="BP702" s="401"/>
      <c r="BQ702" s="401"/>
      <c r="BR702" s="401"/>
      <c r="BS702" s="401"/>
      <c r="BT702" s="401"/>
      <c r="BU702" s="401"/>
      <c r="BV702" s="401"/>
      <c r="BW702" s="401"/>
      <c r="BX702" s="401"/>
      <c r="BY702" s="401"/>
      <c r="BZ702" s="401"/>
      <c r="CA702" s="401"/>
      <c r="CB702" s="401"/>
      <c r="CC702" s="401"/>
      <c r="CD702" s="401"/>
      <c r="CE702" s="401"/>
      <c r="CF702" s="401"/>
      <c r="CG702" s="401"/>
      <c r="CH702" s="401"/>
      <c r="CI702" s="401"/>
      <c r="CJ702" s="401"/>
      <c r="CK702" s="401"/>
      <c r="CL702" s="401"/>
      <c r="CM702" s="401"/>
      <c r="CN702" s="401"/>
      <c r="CO702" s="401"/>
      <c r="CP702" s="401"/>
      <c r="CQ702" s="401"/>
      <c r="CR702" s="401"/>
      <c r="CS702" s="401"/>
      <c r="CT702" s="401"/>
      <c r="CU702" s="401"/>
      <c r="CV702" s="401"/>
      <c r="CW702" s="401"/>
      <c r="CX702" s="401"/>
      <c r="CY702" s="401"/>
      <c r="CZ702" s="401"/>
    </row>
    <row r="703" ht="25.15" customHeight="true" x14ac:dyDescent="0.2">
      <c r="C703" s="698"/>
      <c r="D703" s="698"/>
      <c r="E703" s="698"/>
      <c r="F703" s="698"/>
      <c r="G703" s="698"/>
      <c r="H703" s="698"/>
      <c r="I703" s="698"/>
      <c r="J703" s="698"/>
      <c r="K703" s="698"/>
      <c r="L703" s="698"/>
      <c r="M703" s="698"/>
      <c r="N703" s="698"/>
      <c r="O703" s="698"/>
      <c r="P703" s="698"/>
      <c r="Q703" s="698"/>
      <c r="BA703" s="401"/>
      <c r="BB703" s="478"/>
      <c r="BC703" s="401"/>
      <c r="BD703" s="401"/>
      <c r="BE703" s="401"/>
      <c r="BF703" s="401"/>
      <c r="BG703" s="401"/>
      <c r="BH703" s="401"/>
      <c r="BI703" s="401"/>
      <c r="BJ703" s="401"/>
      <c r="BK703" s="401"/>
      <c r="BL703" s="401"/>
      <c r="BM703" s="401"/>
      <c r="BN703" s="401"/>
      <c r="BO703" s="401"/>
      <c r="BP703" s="401"/>
      <c r="BQ703" s="401"/>
      <c r="BR703" s="401"/>
      <c r="BS703" s="401"/>
      <c r="BT703" s="401"/>
      <c r="BU703" s="401"/>
      <c r="BV703" s="401"/>
      <c r="BW703" s="401"/>
      <c r="BX703" s="401"/>
      <c r="BY703" s="401"/>
      <c r="BZ703" s="401"/>
      <c r="CA703" s="401"/>
      <c r="CB703" s="401"/>
      <c r="CC703" s="401"/>
      <c r="CD703" s="401"/>
      <c r="CE703" s="401"/>
      <c r="CF703" s="401"/>
      <c r="CG703" s="401"/>
      <c r="CH703" s="401"/>
      <c r="CI703" s="401"/>
      <c r="CJ703" s="401"/>
      <c r="CK703" s="401"/>
      <c r="CL703" s="401"/>
      <c r="CM703" s="401"/>
      <c r="CN703" s="401"/>
      <c r="CO703" s="401"/>
      <c r="CP703" s="401"/>
      <c r="CQ703" s="401"/>
      <c r="CR703" s="401"/>
      <c r="CS703" s="401"/>
      <c r="CT703" s="401"/>
      <c r="CU703" s="401"/>
      <c r="CV703" s="401"/>
      <c r="CW703" s="401"/>
      <c r="CX703" s="401"/>
      <c r="CY703" s="401"/>
      <c r="CZ703" s="401"/>
    </row>
    <row r="704" ht="25.15" customHeight="true" x14ac:dyDescent="0.2">
      <c r="C704" s="698"/>
      <c r="D704" s="698"/>
      <c r="E704" s="698"/>
      <c r="F704" s="698"/>
      <c r="G704" s="698"/>
      <c r="H704" s="698"/>
      <c r="I704" s="698"/>
      <c r="J704" s="698"/>
      <c r="K704" s="698"/>
      <c r="L704" s="698"/>
      <c r="M704" s="698"/>
      <c r="N704" s="698"/>
      <c r="O704" s="698"/>
      <c r="P704" s="698"/>
      <c r="Q704" s="698"/>
      <c r="BA704" s="401"/>
      <c r="BB704" s="478"/>
      <c r="BC704" s="401"/>
      <c r="BD704" s="401"/>
      <c r="BE704" s="401"/>
      <c r="BF704" s="401"/>
      <c r="BG704" s="401"/>
      <c r="BH704" s="401"/>
      <c r="BI704" s="401"/>
      <c r="BJ704" s="401"/>
      <c r="BK704" s="401"/>
      <c r="BL704" s="401"/>
      <c r="BM704" s="401"/>
      <c r="BN704" s="401"/>
      <c r="BO704" s="401"/>
      <c r="BP704" s="401"/>
      <c r="BQ704" s="401"/>
      <c r="BR704" s="401"/>
      <c r="BS704" s="401"/>
      <c r="BT704" s="401"/>
      <c r="BU704" s="401"/>
      <c r="BV704" s="401"/>
      <c r="BW704" s="401"/>
      <c r="BX704" s="401"/>
      <c r="BY704" s="401"/>
      <c r="BZ704" s="401"/>
      <c r="CA704" s="401"/>
      <c r="CB704" s="401"/>
      <c r="CC704" s="401"/>
      <c r="CD704" s="401"/>
      <c r="CE704" s="401"/>
      <c r="CF704" s="401"/>
      <c r="CG704" s="401"/>
      <c r="CH704" s="401"/>
      <c r="CI704" s="401"/>
      <c r="CJ704" s="401"/>
      <c r="CK704" s="401"/>
      <c r="CL704" s="401"/>
      <c r="CM704" s="401"/>
      <c r="CN704" s="401"/>
      <c r="CO704" s="401"/>
      <c r="CP704" s="401"/>
      <c r="CQ704" s="401"/>
      <c r="CR704" s="401"/>
      <c r="CS704" s="401"/>
      <c r="CT704" s="401"/>
      <c r="CU704" s="401"/>
      <c r="CV704" s="401"/>
      <c r="CW704" s="401"/>
      <c r="CX704" s="401"/>
      <c r="CY704" s="401"/>
      <c r="CZ704" s="401"/>
    </row>
    <row r="705" ht="25.15" customHeight="true" x14ac:dyDescent="0.2">
      <c r="C705" s="698"/>
      <c r="D705" s="698"/>
      <c r="E705" s="698"/>
      <c r="F705" s="698"/>
      <c r="G705" s="698"/>
      <c r="H705" s="698"/>
      <c r="I705" s="698"/>
      <c r="J705" s="698"/>
      <c r="K705" s="698"/>
      <c r="L705" s="698"/>
      <c r="M705" s="698"/>
      <c r="N705" s="698"/>
      <c r="O705" s="698"/>
      <c r="P705" s="698"/>
      <c r="Q705" s="698"/>
      <c r="BA705" s="401"/>
      <c r="BB705" s="478"/>
      <c r="BC705" s="401"/>
      <c r="BD705" s="401"/>
      <c r="BE705" s="401"/>
      <c r="BF705" s="401"/>
      <c r="BG705" s="401"/>
      <c r="BH705" s="401"/>
      <c r="BI705" s="401"/>
      <c r="BJ705" s="401"/>
      <c r="BK705" s="401"/>
      <c r="BL705" s="401"/>
      <c r="BM705" s="401"/>
      <c r="BN705" s="401"/>
      <c r="BO705" s="401"/>
      <c r="BP705" s="401"/>
      <c r="BQ705" s="401"/>
      <c r="BR705" s="401"/>
      <c r="BS705" s="401"/>
      <c r="BT705" s="401"/>
      <c r="BU705" s="401"/>
      <c r="BV705" s="401"/>
      <c r="BW705" s="401"/>
      <c r="BX705" s="401"/>
      <c r="BY705" s="401"/>
      <c r="BZ705" s="401"/>
      <c r="CA705" s="401"/>
      <c r="CB705" s="401"/>
      <c r="CC705" s="401"/>
      <c r="CD705" s="401"/>
      <c r="CE705" s="401"/>
      <c r="CF705" s="401"/>
      <c r="CG705" s="401"/>
      <c r="CH705" s="401"/>
      <c r="CI705" s="401"/>
      <c r="CJ705" s="401"/>
      <c r="CK705" s="401"/>
      <c r="CL705" s="401"/>
      <c r="CM705" s="401"/>
      <c r="CN705" s="401"/>
      <c r="CO705" s="401"/>
      <c r="CP705" s="401"/>
      <c r="CQ705" s="401"/>
      <c r="CR705" s="401"/>
      <c r="CS705" s="401"/>
      <c r="CT705" s="401"/>
      <c r="CU705" s="401"/>
      <c r="CV705" s="401"/>
      <c r="CW705" s="401"/>
      <c r="CX705" s="401"/>
      <c r="CY705" s="401"/>
      <c r="CZ705" s="401"/>
    </row>
    <row r="706" ht="25.15" customHeight="true" x14ac:dyDescent="0.2">
      <c r="C706" s="698"/>
      <c r="D706" s="698"/>
      <c r="E706" s="698"/>
      <c r="F706" s="698"/>
      <c r="G706" s="698"/>
      <c r="H706" s="698"/>
      <c r="I706" s="698"/>
      <c r="J706" s="698"/>
      <c r="K706" s="698"/>
      <c r="L706" s="698"/>
      <c r="M706" s="698"/>
      <c r="N706" s="698"/>
      <c r="O706" s="698"/>
      <c r="P706" s="698"/>
      <c r="Q706" s="698"/>
      <c r="BA706" s="401"/>
      <c r="BB706" s="478"/>
      <c r="BC706" s="401"/>
      <c r="BD706" s="401"/>
      <c r="BE706" s="401"/>
      <c r="BF706" s="401"/>
      <c r="BG706" s="401"/>
      <c r="BH706" s="401"/>
      <c r="BI706" s="401"/>
      <c r="BJ706" s="401"/>
      <c r="BK706" s="401"/>
      <c r="BL706" s="401"/>
      <c r="BM706" s="401"/>
      <c r="BN706" s="401"/>
      <c r="BO706" s="401"/>
      <c r="BP706" s="401"/>
      <c r="BQ706" s="401"/>
      <c r="BR706" s="401"/>
      <c r="BS706" s="401"/>
      <c r="BT706" s="401"/>
      <c r="BU706" s="401"/>
      <c r="BV706" s="401"/>
      <c r="BW706" s="401"/>
      <c r="BX706" s="401"/>
      <c r="BY706" s="401"/>
      <c r="BZ706" s="401"/>
      <c r="CA706" s="401"/>
      <c r="CB706" s="401"/>
      <c r="CC706" s="401"/>
      <c r="CD706" s="401"/>
      <c r="CE706" s="401"/>
      <c r="CF706" s="401"/>
      <c r="CG706" s="401"/>
      <c r="CH706" s="401"/>
      <c r="CI706" s="401"/>
      <c r="CJ706" s="401"/>
      <c r="CK706" s="401"/>
      <c r="CL706" s="401"/>
      <c r="CM706" s="401"/>
      <c r="CN706" s="401"/>
      <c r="CO706" s="401"/>
      <c r="CP706" s="401"/>
      <c r="CQ706" s="401"/>
      <c r="CR706" s="401"/>
      <c r="CS706" s="401"/>
      <c r="CT706" s="401"/>
      <c r="CU706" s="401"/>
      <c r="CV706" s="401"/>
      <c r="CW706" s="401"/>
      <c r="CX706" s="401"/>
      <c r="CY706" s="401"/>
      <c r="CZ706" s="401"/>
    </row>
    <row r="707" ht="25.15" customHeight="true" x14ac:dyDescent="0.2">
      <c r="C707" s="698"/>
      <c r="D707" s="698"/>
      <c r="E707" s="698"/>
      <c r="F707" s="698"/>
      <c r="G707" s="698"/>
      <c r="H707" s="698"/>
      <c r="I707" s="698"/>
      <c r="J707" s="698"/>
      <c r="K707" s="698"/>
      <c r="L707" s="698"/>
      <c r="M707" s="698"/>
      <c r="N707" s="698"/>
      <c r="O707" s="698"/>
      <c r="P707" s="698"/>
      <c r="Q707" s="698"/>
      <c r="BA707" s="401"/>
      <c r="BB707" s="478"/>
      <c r="BC707" s="401"/>
      <c r="BD707" s="401"/>
      <c r="BE707" s="401"/>
      <c r="BF707" s="401"/>
      <c r="BG707" s="401"/>
      <c r="BH707" s="401"/>
      <c r="BI707" s="401"/>
      <c r="BJ707" s="401"/>
      <c r="BK707" s="401"/>
      <c r="BL707" s="401"/>
      <c r="BM707" s="401"/>
      <c r="BN707" s="401"/>
      <c r="BO707" s="401"/>
      <c r="BP707" s="401"/>
      <c r="BQ707" s="401"/>
      <c r="BR707" s="401"/>
      <c r="BS707" s="401"/>
      <c r="BT707" s="401"/>
      <c r="BU707" s="401"/>
      <c r="BV707" s="401"/>
      <c r="BW707" s="401"/>
      <c r="BX707" s="401"/>
      <c r="BY707" s="401"/>
      <c r="BZ707" s="401"/>
      <c r="CA707" s="401"/>
      <c r="CB707" s="401"/>
      <c r="CC707" s="401"/>
      <c r="CD707" s="401"/>
      <c r="CE707" s="401"/>
      <c r="CF707" s="401"/>
      <c r="CG707" s="401"/>
      <c r="CH707" s="401"/>
      <c r="CI707" s="401"/>
      <c r="CJ707" s="401"/>
      <c r="CK707" s="401"/>
      <c r="CL707" s="401"/>
      <c r="CM707" s="401"/>
      <c r="CN707" s="401"/>
      <c r="CO707" s="401"/>
      <c r="CP707" s="401"/>
      <c r="CQ707" s="401"/>
      <c r="CR707" s="401"/>
      <c r="CS707" s="401"/>
      <c r="CT707" s="401"/>
      <c r="CU707" s="401"/>
      <c r="CV707" s="401"/>
      <c r="CW707" s="401"/>
      <c r="CX707" s="401"/>
      <c r="CY707" s="401"/>
      <c r="CZ707" s="401"/>
    </row>
    <row r="708" ht="25.15" customHeight="true" x14ac:dyDescent="0.2">
      <c r="C708" s="698"/>
      <c r="D708" s="698"/>
      <c r="E708" s="698"/>
      <c r="F708" s="698"/>
      <c r="G708" s="698"/>
      <c r="H708" s="698"/>
      <c r="I708" s="698"/>
      <c r="J708" s="698"/>
      <c r="K708" s="698"/>
      <c r="L708" s="698"/>
      <c r="M708" s="698"/>
      <c r="N708" s="698"/>
      <c r="O708" s="698"/>
      <c r="P708" s="698"/>
      <c r="Q708" s="698"/>
      <c r="BA708" s="401"/>
      <c r="BB708" s="478"/>
      <c r="BC708" s="401"/>
      <c r="BD708" s="401"/>
      <c r="BE708" s="401"/>
      <c r="BF708" s="401"/>
      <c r="BG708" s="401"/>
      <c r="BH708" s="401"/>
      <c r="BI708" s="401"/>
      <c r="BJ708" s="401"/>
      <c r="BK708" s="401"/>
      <c r="BL708" s="401"/>
      <c r="BM708" s="401"/>
      <c r="BN708" s="401"/>
      <c r="BO708" s="401"/>
      <c r="BP708" s="401"/>
      <c r="BQ708" s="401"/>
      <c r="BR708" s="401"/>
      <c r="BS708" s="401"/>
      <c r="BT708" s="401"/>
      <c r="BU708" s="401"/>
      <c r="BV708" s="401"/>
      <c r="BW708" s="401"/>
      <c r="BX708" s="401"/>
      <c r="BY708" s="401"/>
      <c r="BZ708" s="401"/>
      <c r="CA708" s="401"/>
      <c r="CB708" s="401"/>
      <c r="CC708" s="401"/>
      <c r="CD708" s="401"/>
      <c r="CE708" s="401"/>
      <c r="CF708" s="401"/>
      <c r="CG708" s="401"/>
      <c r="CH708" s="401"/>
      <c r="CI708" s="401"/>
      <c r="CJ708" s="401"/>
      <c r="CK708" s="401"/>
      <c r="CL708" s="401"/>
      <c r="CM708" s="401"/>
      <c r="CN708" s="401"/>
      <c r="CO708" s="401"/>
      <c r="CP708" s="401"/>
      <c r="CQ708" s="401"/>
      <c r="CR708" s="401"/>
      <c r="CS708" s="401"/>
      <c r="CT708" s="401"/>
      <c r="CU708" s="401"/>
      <c r="CV708" s="401"/>
      <c r="CW708" s="401"/>
      <c r="CX708" s="401"/>
      <c r="CY708" s="401"/>
      <c r="CZ708" s="401"/>
    </row>
    <row r="709" ht="25.15" customHeight="true" x14ac:dyDescent="0.2">
      <c r="C709" s="698"/>
      <c r="D709" s="698"/>
      <c r="E709" s="698"/>
      <c r="F709" s="698"/>
      <c r="G709" s="698"/>
      <c r="H709" s="698"/>
      <c r="I709" s="698"/>
      <c r="J709" s="698"/>
      <c r="K709" s="698"/>
      <c r="L709" s="698"/>
      <c r="M709" s="698"/>
      <c r="N709" s="698"/>
      <c r="O709" s="698"/>
      <c r="P709" s="698"/>
      <c r="Q709" s="698"/>
      <c r="BA709" s="401"/>
      <c r="BB709" s="478"/>
      <c r="BC709" s="401"/>
      <c r="BD709" s="401"/>
      <c r="BE709" s="401"/>
      <c r="BF709" s="401"/>
      <c r="BG709" s="401"/>
      <c r="BH709" s="401"/>
      <c r="BI709" s="401"/>
      <c r="BJ709" s="401"/>
      <c r="BK709" s="401"/>
      <c r="BL709" s="401"/>
      <c r="BM709" s="401"/>
      <c r="BN709" s="401"/>
      <c r="BO709" s="401"/>
      <c r="BP709" s="401"/>
      <c r="BQ709" s="401"/>
      <c r="BR709" s="401"/>
      <c r="BS709" s="401"/>
      <c r="BT709" s="401"/>
      <c r="BU709" s="401"/>
      <c r="BV709" s="401"/>
      <c r="BW709" s="401"/>
      <c r="BX709" s="401"/>
      <c r="BY709" s="401"/>
      <c r="BZ709" s="401"/>
      <c r="CA709" s="401"/>
      <c r="CB709" s="401"/>
      <c r="CC709" s="401"/>
      <c r="CD709" s="401"/>
      <c r="CE709" s="401"/>
      <c r="CF709" s="401"/>
      <c r="CG709" s="401"/>
      <c r="CH709" s="401"/>
      <c r="CI709" s="401"/>
      <c r="CJ709" s="401"/>
      <c r="CK709" s="401"/>
      <c r="CL709" s="401"/>
      <c r="CM709" s="401"/>
      <c r="CN709" s="401"/>
      <c r="CO709" s="401"/>
      <c r="CP709" s="401"/>
      <c r="CQ709" s="401"/>
      <c r="CR709" s="401"/>
      <c r="CS709" s="401"/>
      <c r="CT709" s="401"/>
      <c r="CU709" s="401"/>
      <c r="CV709" s="401"/>
      <c r="CW709" s="401"/>
      <c r="CX709" s="401"/>
      <c r="CY709" s="401"/>
      <c r="CZ709" s="401"/>
    </row>
    <row r="710" ht="25.15" customHeight="true" x14ac:dyDescent="0.2">
      <c r="C710" s="698"/>
      <c r="D710" s="698"/>
      <c r="E710" s="698"/>
      <c r="F710" s="698"/>
      <c r="G710" s="698"/>
      <c r="H710" s="698"/>
      <c r="I710" s="698"/>
      <c r="J710" s="698"/>
      <c r="K710" s="698"/>
      <c r="L710" s="698"/>
      <c r="M710" s="698"/>
      <c r="N710" s="698"/>
      <c r="O710" s="698"/>
      <c r="P710" s="698"/>
      <c r="Q710" s="698"/>
      <c r="BA710" s="401"/>
      <c r="BB710" s="478"/>
      <c r="BC710" s="401"/>
      <c r="BD710" s="401"/>
      <c r="BE710" s="401"/>
      <c r="BF710" s="401"/>
      <c r="BG710" s="401"/>
      <c r="BH710" s="401"/>
      <c r="BI710" s="401"/>
      <c r="BJ710" s="401"/>
      <c r="BK710" s="401"/>
      <c r="BL710" s="401"/>
      <c r="BM710" s="401"/>
      <c r="BN710" s="401"/>
      <c r="BO710" s="401"/>
      <c r="BP710" s="401"/>
      <c r="BQ710" s="401"/>
      <c r="BR710" s="401"/>
      <c r="BS710" s="401"/>
      <c r="BT710" s="401"/>
      <c r="BU710" s="401"/>
      <c r="BV710" s="401"/>
      <c r="BW710" s="401"/>
      <c r="BX710" s="401"/>
      <c r="BY710" s="401"/>
      <c r="BZ710" s="401"/>
      <c r="CA710" s="401"/>
      <c r="CB710" s="401"/>
      <c r="CC710" s="401"/>
      <c r="CD710" s="401"/>
      <c r="CE710" s="401"/>
      <c r="CF710" s="401"/>
      <c r="CG710" s="401"/>
      <c r="CH710" s="401"/>
      <c r="CI710" s="401"/>
      <c r="CJ710" s="401"/>
      <c r="CK710" s="401"/>
      <c r="CL710" s="401"/>
      <c r="CM710" s="401"/>
      <c r="CN710" s="401"/>
      <c r="CO710" s="401"/>
      <c r="CP710" s="401"/>
      <c r="CQ710" s="401"/>
      <c r="CR710" s="401"/>
      <c r="CS710" s="401"/>
      <c r="CT710" s="401"/>
      <c r="CU710" s="401"/>
      <c r="CV710" s="401"/>
      <c r="CW710" s="401"/>
      <c r="CX710" s="401"/>
      <c r="CY710" s="401"/>
      <c r="CZ710" s="401"/>
    </row>
    <row r="711" ht="25.15" customHeight="true" x14ac:dyDescent="0.2">
      <c r="C711" s="698"/>
      <c r="D711" s="698"/>
      <c r="E711" s="698"/>
      <c r="F711" s="698"/>
      <c r="G711" s="698"/>
      <c r="H711" s="698"/>
      <c r="I711" s="698"/>
      <c r="J711" s="698"/>
      <c r="K711" s="698"/>
      <c r="L711" s="698"/>
      <c r="M711" s="698"/>
      <c r="N711" s="698"/>
      <c r="O711" s="698"/>
      <c r="P711" s="698"/>
      <c r="Q711" s="698"/>
      <c r="BA711" s="401"/>
      <c r="BB711" s="478"/>
      <c r="BC711" s="401"/>
      <c r="BD711" s="401"/>
      <c r="BE711" s="401"/>
      <c r="BF711" s="401"/>
      <c r="BG711" s="401"/>
      <c r="BH711" s="401"/>
      <c r="BI711" s="401"/>
      <c r="BJ711" s="401"/>
      <c r="BK711" s="401"/>
      <c r="BL711" s="401"/>
      <c r="BM711" s="401"/>
      <c r="BN711" s="401"/>
      <c r="BO711" s="401"/>
      <c r="BP711" s="401"/>
      <c r="BQ711" s="401"/>
      <c r="BR711" s="401"/>
      <c r="BS711" s="401"/>
      <c r="BT711" s="401"/>
      <c r="BU711" s="401"/>
      <c r="BV711" s="401"/>
      <c r="BW711" s="401"/>
      <c r="BX711" s="401"/>
      <c r="BY711" s="401"/>
      <c r="BZ711" s="401"/>
      <c r="CA711" s="401"/>
      <c r="CB711" s="401"/>
      <c r="CC711" s="401"/>
      <c r="CD711" s="401"/>
      <c r="CE711" s="401"/>
      <c r="CF711" s="401"/>
      <c r="CG711" s="401"/>
      <c r="CH711" s="401"/>
      <c r="CI711" s="401"/>
      <c r="CJ711" s="401"/>
      <c r="CK711" s="401"/>
      <c r="CL711" s="401"/>
      <c r="CM711" s="401"/>
      <c r="CN711" s="401"/>
      <c r="CO711" s="401"/>
      <c r="CP711" s="401"/>
      <c r="CQ711" s="401"/>
      <c r="CR711" s="401"/>
      <c r="CS711" s="401"/>
      <c r="CT711" s="401"/>
      <c r="CU711" s="401"/>
      <c r="CV711" s="401"/>
      <c r="CW711" s="401"/>
      <c r="CX711" s="401"/>
      <c r="CY711" s="401"/>
      <c r="CZ711" s="401"/>
    </row>
    <row r="712" ht="25.15" customHeight="true" x14ac:dyDescent="0.2">
      <c r="C712" s="698"/>
      <c r="D712" s="698"/>
      <c r="E712" s="698"/>
      <c r="F712" s="698"/>
      <c r="G712" s="698"/>
      <c r="H712" s="698"/>
      <c r="I712" s="698"/>
      <c r="J712" s="698"/>
      <c r="K712" s="698"/>
      <c r="L712" s="698"/>
      <c r="M712" s="698"/>
      <c r="N712" s="698"/>
      <c r="O712" s="698"/>
      <c r="P712" s="698"/>
      <c r="Q712" s="698"/>
      <c r="BA712" s="401"/>
      <c r="BB712" s="478"/>
      <c r="BC712" s="401"/>
      <c r="BD712" s="401"/>
      <c r="BE712" s="401"/>
      <c r="BF712" s="401"/>
      <c r="BG712" s="401"/>
      <c r="BH712" s="401"/>
      <c r="BI712" s="401"/>
      <c r="BJ712" s="401"/>
      <c r="BK712" s="401"/>
      <c r="BL712" s="401"/>
      <c r="BM712" s="401"/>
      <c r="BN712" s="401"/>
      <c r="BO712" s="401"/>
      <c r="BP712" s="401"/>
      <c r="BQ712" s="401"/>
      <c r="BR712" s="401"/>
      <c r="BS712" s="401"/>
      <c r="BT712" s="401"/>
      <c r="BU712" s="401"/>
      <c r="BV712" s="401"/>
      <c r="BW712" s="401"/>
      <c r="BX712" s="401"/>
      <c r="BY712" s="401"/>
      <c r="BZ712" s="401"/>
      <c r="CA712" s="401"/>
      <c r="CB712" s="401"/>
      <c r="CC712" s="401"/>
      <c r="CD712" s="401"/>
      <c r="CE712" s="401"/>
      <c r="CF712" s="401"/>
      <c r="CG712" s="401"/>
      <c r="CH712" s="401"/>
      <c r="CI712" s="401"/>
      <c r="CJ712" s="401"/>
      <c r="CK712" s="401"/>
      <c r="CL712" s="401"/>
      <c r="CM712" s="401"/>
      <c r="CN712" s="401"/>
      <c r="CO712" s="401"/>
      <c r="CP712" s="401"/>
      <c r="CQ712" s="401"/>
      <c r="CR712" s="401"/>
      <c r="CS712" s="401"/>
      <c r="CT712" s="401"/>
      <c r="CU712" s="401"/>
      <c r="CV712" s="401"/>
      <c r="CW712" s="401"/>
      <c r="CX712" s="401"/>
      <c r="CY712" s="401"/>
      <c r="CZ712" s="401"/>
    </row>
    <row r="713" ht="25.15" customHeight="true" x14ac:dyDescent="0.2">
      <c r="C713" s="698"/>
      <c r="D713" s="698"/>
      <c r="E713" s="698"/>
      <c r="F713" s="698"/>
      <c r="G713" s="698"/>
      <c r="H713" s="698"/>
      <c r="I713" s="698"/>
      <c r="J713" s="698"/>
      <c r="K713" s="698"/>
      <c r="L713" s="698"/>
      <c r="M713" s="698"/>
      <c r="N713" s="698"/>
      <c r="O713" s="698"/>
      <c r="P713" s="698"/>
      <c r="Q713" s="698"/>
      <c r="BA713" s="401"/>
      <c r="BB713" s="478"/>
      <c r="BC713" s="401"/>
      <c r="BD713" s="401"/>
      <c r="BE713" s="401"/>
      <c r="BF713" s="401"/>
      <c r="BG713" s="401"/>
      <c r="BH713" s="401"/>
      <c r="BI713" s="401"/>
      <c r="BJ713" s="401"/>
      <c r="BK713" s="401"/>
      <c r="BL713" s="401"/>
      <c r="BM713" s="401"/>
      <c r="BN713" s="401"/>
      <c r="BO713" s="401"/>
      <c r="BP713" s="401"/>
      <c r="BQ713" s="401"/>
      <c r="BR713" s="401"/>
      <c r="BS713" s="401"/>
      <c r="BT713" s="401"/>
      <c r="BU713" s="401"/>
      <c r="BV713" s="401"/>
      <c r="BW713" s="401"/>
      <c r="BX713" s="401"/>
      <c r="BY713" s="401"/>
      <c r="BZ713" s="401"/>
      <c r="CA713" s="401"/>
      <c r="CB713" s="401"/>
      <c r="CC713" s="401"/>
      <c r="CD713" s="401"/>
      <c r="CE713" s="401"/>
      <c r="CF713" s="401"/>
      <c r="CG713" s="401"/>
      <c r="CH713" s="401"/>
      <c r="CI713" s="401"/>
      <c r="CJ713" s="401"/>
      <c r="CK713" s="401"/>
      <c r="CL713" s="401"/>
      <c r="CM713" s="401"/>
      <c r="CN713" s="401"/>
      <c r="CO713" s="401"/>
      <c r="CP713" s="401"/>
      <c r="CQ713" s="401"/>
      <c r="CR713" s="401"/>
      <c r="CS713" s="401"/>
      <c r="CT713" s="401"/>
      <c r="CU713" s="401"/>
      <c r="CV713" s="401"/>
      <c r="CW713" s="401"/>
      <c r="CX713" s="401"/>
      <c r="CY713" s="401"/>
      <c r="CZ713" s="401"/>
    </row>
    <row r="714" ht="25.15" customHeight="true" x14ac:dyDescent="0.2">
      <c r="C714" s="698"/>
      <c r="D714" s="698"/>
      <c r="E714" s="698"/>
      <c r="F714" s="698"/>
      <c r="G714" s="698"/>
      <c r="H714" s="698"/>
      <c r="I714" s="698"/>
      <c r="J714" s="698"/>
      <c r="K714" s="698"/>
      <c r="L714" s="698"/>
      <c r="M714" s="698"/>
      <c r="N714" s="698"/>
      <c r="O714" s="698"/>
      <c r="P714" s="698"/>
      <c r="Q714" s="698"/>
      <c r="BA714" s="401"/>
      <c r="BB714" s="478"/>
      <c r="BC714" s="401"/>
      <c r="BD714" s="401"/>
      <c r="BE714" s="401"/>
      <c r="BF714" s="401"/>
      <c r="BG714" s="401"/>
      <c r="BH714" s="401"/>
      <c r="BI714" s="401"/>
      <c r="BJ714" s="401"/>
      <c r="BK714" s="401"/>
      <c r="BL714" s="401"/>
      <c r="BM714" s="401"/>
      <c r="BN714" s="401"/>
      <c r="BO714" s="401"/>
      <c r="BP714" s="401"/>
      <c r="BQ714" s="401"/>
      <c r="BR714" s="401"/>
      <c r="BS714" s="401"/>
      <c r="BT714" s="401"/>
      <c r="BU714" s="401"/>
      <c r="BV714" s="401"/>
      <c r="BW714" s="401"/>
      <c r="BX714" s="401"/>
      <c r="BY714" s="401"/>
      <c r="BZ714" s="401"/>
      <c r="CA714" s="401"/>
      <c r="CB714" s="401"/>
      <c r="CC714" s="401"/>
      <c r="CD714" s="401"/>
      <c r="CE714" s="401"/>
      <c r="CF714" s="401"/>
      <c r="CG714" s="401"/>
      <c r="CH714" s="401"/>
      <c r="CI714" s="401"/>
      <c r="CJ714" s="401"/>
      <c r="CK714" s="401"/>
      <c r="CL714" s="401"/>
      <c r="CM714" s="401"/>
      <c r="CN714" s="401"/>
      <c r="CO714" s="401"/>
      <c r="CP714" s="401"/>
      <c r="CQ714" s="401"/>
      <c r="CR714" s="401"/>
      <c r="CS714" s="401"/>
      <c r="CT714" s="401"/>
      <c r="CU714" s="401"/>
      <c r="CV714" s="401"/>
      <c r="CW714" s="401"/>
      <c r="CX714" s="401"/>
      <c r="CY714" s="401"/>
      <c r="CZ714" s="401"/>
    </row>
    <row r="715" ht="25.15" customHeight="true" x14ac:dyDescent="0.2">
      <c r="C715" s="698"/>
      <c r="D715" s="698"/>
      <c r="E715" s="698"/>
      <c r="F715" s="698"/>
      <c r="G715" s="698"/>
      <c r="H715" s="698"/>
      <c r="I715" s="698"/>
      <c r="J715" s="698"/>
      <c r="K715" s="698"/>
      <c r="L715" s="698"/>
      <c r="M715" s="698"/>
      <c r="N715" s="698"/>
      <c r="O715" s="698"/>
      <c r="P715" s="698"/>
      <c r="Q715" s="698"/>
      <c r="BA715" s="401"/>
      <c r="BB715" s="478"/>
      <c r="BC715" s="401"/>
      <c r="BD715" s="401"/>
      <c r="BE715" s="401"/>
      <c r="BF715" s="401"/>
      <c r="BG715" s="401"/>
      <c r="BH715" s="401"/>
      <c r="BI715" s="401"/>
      <c r="BJ715" s="401"/>
      <c r="BK715" s="401"/>
      <c r="BL715" s="401"/>
      <c r="BM715" s="401"/>
      <c r="BN715" s="401"/>
      <c r="BO715" s="401"/>
      <c r="BP715" s="401"/>
      <c r="BQ715" s="401"/>
      <c r="BR715" s="401"/>
      <c r="BS715" s="401"/>
      <c r="BT715" s="401"/>
      <c r="BU715" s="401"/>
      <c r="BV715" s="401"/>
      <c r="BW715" s="401"/>
      <c r="BX715" s="401"/>
      <c r="BY715" s="401"/>
      <c r="BZ715" s="401"/>
      <c r="CA715" s="401"/>
      <c r="CB715" s="401"/>
      <c r="CC715" s="401"/>
      <c r="CD715" s="401"/>
      <c r="CE715" s="401"/>
      <c r="CF715" s="401"/>
      <c r="CG715" s="401"/>
      <c r="CH715" s="401"/>
      <c r="CI715" s="401"/>
      <c r="CJ715" s="401"/>
      <c r="CK715" s="401"/>
      <c r="CL715" s="401"/>
      <c r="CM715" s="401"/>
      <c r="CN715" s="401"/>
      <c r="CO715" s="401"/>
      <c r="CP715" s="401"/>
      <c r="CQ715" s="401"/>
      <c r="CR715" s="401"/>
      <c r="CS715" s="401"/>
      <c r="CT715" s="401"/>
      <c r="CU715" s="401"/>
      <c r="CV715" s="401"/>
      <c r="CW715" s="401"/>
      <c r="CX715" s="401"/>
      <c r="CY715" s="401"/>
      <c r="CZ715" s="401"/>
    </row>
    <row r="716" ht="25.15" customHeight="true" x14ac:dyDescent="0.2">
      <c r="C716" s="698"/>
      <c r="D716" s="698"/>
      <c r="E716" s="698"/>
      <c r="F716" s="698"/>
      <c r="G716" s="698"/>
      <c r="H716" s="698"/>
      <c r="I716" s="698"/>
      <c r="J716" s="698"/>
      <c r="K716" s="698"/>
      <c r="L716" s="698"/>
      <c r="M716" s="698"/>
      <c r="N716" s="698"/>
      <c r="O716" s="698"/>
      <c r="P716" s="698"/>
      <c r="Q716" s="698"/>
      <c r="BA716" s="401"/>
      <c r="BB716" s="478"/>
      <c r="BC716" s="401"/>
      <c r="BD716" s="401"/>
      <c r="BE716" s="401"/>
      <c r="BF716" s="401"/>
      <c r="BG716" s="401"/>
      <c r="BH716" s="401"/>
      <c r="BI716" s="401"/>
      <c r="BJ716" s="401"/>
      <c r="BK716" s="401"/>
      <c r="BL716" s="401"/>
      <c r="BM716" s="401"/>
      <c r="BN716" s="401"/>
      <c r="BO716" s="401"/>
      <c r="BP716" s="401"/>
      <c r="BQ716" s="401"/>
      <c r="BR716" s="401"/>
      <c r="BS716" s="401"/>
      <c r="BT716" s="401"/>
      <c r="BU716" s="401"/>
      <c r="BV716" s="401"/>
      <c r="BW716" s="401"/>
      <c r="BX716" s="401"/>
      <c r="BY716" s="401"/>
      <c r="BZ716" s="401"/>
      <c r="CA716" s="401"/>
      <c r="CB716" s="401"/>
      <c r="CC716" s="401"/>
      <c r="CD716" s="401"/>
      <c r="CE716" s="401"/>
      <c r="CF716" s="401"/>
      <c r="CG716" s="401"/>
      <c r="CH716" s="401"/>
      <c r="CI716" s="401"/>
      <c r="CJ716" s="401"/>
      <c r="CK716" s="401"/>
      <c r="CL716" s="401"/>
      <c r="CM716" s="401"/>
      <c r="CN716" s="401"/>
      <c r="CO716" s="401"/>
      <c r="CP716" s="401"/>
      <c r="CQ716" s="401"/>
      <c r="CR716" s="401"/>
      <c r="CS716" s="401"/>
      <c r="CT716" s="401"/>
      <c r="CU716" s="401"/>
      <c r="CV716" s="401"/>
      <c r="CW716" s="401"/>
      <c r="CX716" s="401"/>
      <c r="CY716" s="401"/>
      <c r="CZ716" s="401"/>
    </row>
    <row r="717" ht="25.15" customHeight="true" x14ac:dyDescent="0.2">
      <c r="C717" s="698"/>
      <c r="D717" s="698"/>
      <c r="E717" s="698"/>
      <c r="F717" s="698"/>
      <c r="G717" s="698"/>
      <c r="H717" s="698"/>
      <c r="I717" s="698"/>
      <c r="J717" s="698"/>
      <c r="K717" s="698"/>
      <c r="L717" s="698"/>
      <c r="M717" s="698"/>
      <c r="N717" s="698"/>
      <c r="O717" s="698"/>
      <c r="P717" s="698"/>
      <c r="Q717" s="698"/>
      <c r="BA717" s="401"/>
      <c r="BB717" s="478"/>
      <c r="BC717" s="401"/>
      <c r="BD717" s="401"/>
      <c r="BE717" s="401"/>
      <c r="BF717" s="401"/>
      <c r="BG717" s="401"/>
      <c r="BH717" s="401"/>
      <c r="BI717" s="401"/>
      <c r="BJ717" s="401"/>
      <c r="BK717" s="401"/>
      <c r="BL717" s="401"/>
      <c r="BM717" s="401"/>
      <c r="BN717" s="401"/>
      <c r="BO717" s="401"/>
      <c r="BP717" s="401"/>
      <c r="BQ717" s="401"/>
      <c r="BR717" s="401"/>
      <c r="BS717" s="401"/>
      <c r="BT717" s="401"/>
      <c r="BU717" s="401"/>
      <c r="BV717" s="401"/>
      <c r="BW717" s="401"/>
      <c r="BX717" s="401"/>
      <c r="BY717" s="401"/>
      <c r="BZ717" s="401"/>
      <c r="CA717" s="401"/>
      <c r="CB717" s="401"/>
      <c r="CC717" s="401"/>
      <c r="CD717" s="401"/>
      <c r="CE717" s="401"/>
      <c r="CF717" s="401"/>
      <c r="CG717" s="401"/>
      <c r="CH717" s="401"/>
      <c r="CI717" s="401"/>
      <c r="CJ717" s="401"/>
      <c r="CK717" s="401"/>
      <c r="CL717" s="401"/>
      <c r="CM717" s="401"/>
      <c r="CN717" s="401"/>
      <c r="CO717" s="401"/>
      <c r="CP717" s="401"/>
      <c r="CQ717" s="401"/>
      <c r="CR717" s="401"/>
      <c r="CS717" s="401"/>
      <c r="CT717" s="401"/>
      <c r="CU717" s="401"/>
      <c r="CV717" s="401"/>
      <c r="CW717" s="401"/>
      <c r="CX717" s="401"/>
      <c r="CY717" s="401"/>
      <c r="CZ717" s="401"/>
    </row>
    <row r="718" ht="25.15" customHeight="true" x14ac:dyDescent="0.2">
      <c r="C718" s="698"/>
      <c r="D718" s="698"/>
      <c r="E718" s="698"/>
      <c r="F718" s="698"/>
      <c r="G718" s="698"/>
      <c r="H718" s="698"/>
      <c r="I718" s="698"/>
      <c r="J718" s="698"/>
      <c r="K718" s="698"/>
      <c r="L718" s="698"/>
      <c r="M718" s="698"/>
      <c r="N718" s="698"/>
      <c r="O718" s="698"/>
      <c r="P718" s="698"/>
      <c r="Q718" s="698"/>
      <c r="BA718" s="401"/>
      <c r="BB718" s="478"/>
      <c r="BC718" s="401"/>
      <c r="BD718" s="401"/>
      <c r="BE718" s="401"/>
      <c r="BF718" s="401"/>
      <c r="BG718" s="401"/>
      <c r="BH718" s="401"/>
      <c r="BI718" s="401"/>
      <c r="BJ718" s="401"/>
      <c r="BK718" s="401"/>
      <c r="BL718" s="401"/>
      <c r="BM718" s="401"/>
      <c r="BN718" s="401"/>
      <c r="BO718" s="401"/>
      <c r="BP718" s="401"/>
      <c r="BQ718" s="401"/>
      <c r="BR718" s="401"/>
      <c r="BS718" s="401"/>
      <c r="BT718" s="401"/>
      <c r="BU718" s="401"/>
      <c r="BV718" s="401"/>
      <c r="BW718" s="401"/>
      <c r="BX718" s="401"/>
      <c r="BY718" s="401"/>
      <c r="BZ718" s="401"/>
      <c r="CA718" s="401"/>
      <c r="CB718" s="401"/>
      <c r="CC718" s="401"/>
      <c r="CD718" s="401"/>
      <c r="CE718" s="401"/>
      <c r="CF718" s="401"/>
      <c r="CG718" s="401"/>
      <c r="CH718" s="401"/>
      <c r="CI718" s="401"/>
      <c r="CJ718" s="401"/>
      <c r="CK718" s="401"/>
      <c r="CL718" s="401"/>
      <c r="CM718" s="401"/>
      <c r="CN718" s="401"/>
      <c r="CO718" s="401"/>
      <c r="CP718" s="401"/>
      <c r="CQ718" s="401"/>
      <c r="CR718" s="401"/>
      <c r="CS718" s="401"/>
      <c r="CT718" s="401"/>
      <c r="CU718" s="401"/>
      <c r="CV718" s="401"/>
      <c r="CW718" s="401"/>
      <c r="CX718" s="401"/>
      <c r="CY718" s="401"/>
      <c r="CZ718" s="401"/>
    </row>
    <row r="719" ht="25.15" customHeight="true" x14ac:dyDescent="0.2">
      <c r="C719" s="698"/>
      <c r="D719" s="698"/>
      <c r="E719" s="698"/>
      <c r="F719" s="698"/>
      <c r="G719" s="698"/>
      <c r="H719" s="698"/>
      <c r="I719" s="698"/>
      <c r="J719" s="698"/>
      <c r="K719" s="698"/>
      <c r="L719" s="698"/>
      <c r="M719" s="698"/>
      <c r="N719" s="698"/>
      <c r="O719" s="698"/>
      <c r="P719" s="698"/>
      <c r="Q719" s="698"/>
      <c r="BA719" s="401"/>
      <c r="BB719" s="478"/>
      <c r="BC719" s="401"/>
      <c r="BD719" s="401"/>
      <c r="BE719" s="401"/>
      <c r="BF719" s="401"/>
      <c r="BG719" s="401"/>
      <c r="BH719" s="401"/>
      <c r="BI719" s="401"/>
      <c r="BJ719" s="401"/>
      <c r="BK719" s="401"/>
      <c r="BL719" s="401"/>
      <c r="BM719" s="401"/>
      <c r="BN719" s="401"/>
      <c r="BO719" s="401"/>
      <c r="BP719" s="401"/>
      <c r="BQ719" s="401"/>
      <c r="BR719" s="401"/>
      <c r="BS719" s="401"/>
      <c r="BT719" s="401"/>
      <c r="BU719" s="401"/>
      <c r="BV719" s="401"/>
      <c r="BW719" s="401"/>
      <c r="BX719" s="401"/>
      <c r="BY719" s="401"/>
      <c r="BZ719" s="401"/>
      <c r="CA719" s="401"/>
      <c r="CB719" s="401"/>
      <c r="CC719" s="401"/>
      <c r="CD719" s="401"/>
      <c r="CE719" s="401"/>
      <c r="CF719" s="401"/>
      <c r="CG719" s="401"/>
      <c r="CH719" s="401"/>
      <c r="CI719" s="401"/>
      <c r="CJ719" s="401"/>
      <c r="CK719" s="401"/>
      <c r="CL719" s="401"/>
      <c r="CM719" s="401"/>
      <c r="CN719" s="401"/>
      <c r="CO719" s="401"/>
      <c r="CP719" s="401"/>
      <c r="CQ719" s="401"/>
      <c r="CR719" s="401"/>
      <c r="CS719" s="401"/>
      <c r="CT719" s="401"/>
      <c r="CU719" s="401"/>
      <c r="CV719" s="401"/>
      <c r="CW719" s="401"/>
      <c r="CX719" s="401"/>
      <c r="CY719" s="401"/>
      <c r="CZ719" s="401"/>
    </row>
    <row r="720" ht="25.15" customHeight="true" x14ac:dyDescent="0.2">
      <c r="C720" s="698"/>
      <c r="D720" s="698"/>
      <c r="E720" s="698"/>
      <c r="F720" s="698"/>
      <c r="G720" s="698"/>
      <c r="H720" s="698"/>
      <c r="I720" s="698"/>
      <c r="J720" s="698"/>
      <c r="K720" s="698"/>
      <c r="L720" s="698"/>
      <c r="M720" s="698"/>
      <c r="N720" s="698"/>
      <c r="O720" s="698"/>
      <c r="P720" s="698"/>
      <c r="Q720" s="698"/>
      <c r="BA720" s="401"/>
      <c r="BB720" s="478"/>
      <c r="BC720" s="401"/>
      <c r="BD720" s="401"/>
      <c r="BE720" s="401"/>
      <c r="BF720" s="401"/>
      <c r="BG720" s="401"/>
      <c r="BH720" s="401"/>
      <c r="BI720" s="401"/>
      <c r="BJ720" s="401"/>
      <c r="BK720" s="401"/>
      <c r="BL720" s="401"/>
      <c r="BM720" s="401"/>
      <c r="BN720" s="401"/>
      <c r="BO720" s="401"/>
      <c r="BP720" s="401"/>
      <c r="BQ720" s="401"/>
      <c r="BR720" s="401"/>
      <c r="BS720" s="401"/>
      <c r="BT720" s="401"/>
      <c r="BU720" s="401"/>
      <c r="BV720" s="401"/>
      <c r="BW720" s="401"/>
      <c r="BX720" s="401"/>
      <c r="BY720" s="401"/>
      <c r="BZ720" s="401"/>
      <c r="CA720" s="401"/>
      <c r="CB720" s="401"/>
      <c r="CC720" s="401"/>
      <c r="CD720" s="401"/>
      <c r="CE720" s="401"/>
      <c r="CF720" s="401"/>
      <c r="CG720" s="401"/>
      <c r="CH720" s="401"/>
      <c r="CI720" s="401"/>
      <c r="CJ720" s="401"/>
      <c r="CK720" s="401"/>
      <c r="CL720" s="401"/>
      <c r="CM720" s="401"/>
      <c r="CN720" s="401"/>
      <c r="CO720" s="401"/>
      <c r="CP720" s="401"/>
      <c r="CQ720" s="401"/>
      <c r="CR720" s="401"/>
      <c r="CS720" s="401"/>
      <c r="CT720" s="401"/>
      <c r="CU720" s="401"/>
      <c r="CV720" s="401"/>
      <c r="CW720" s="401"/>
      <c r="CX720" s="401"/>
      <c r="CY720" s="401"/>
      <c r="CZ720" s="401"/>
    </row>
    <row r="721" ht="25.15" customHeight="true" x14ac:dyDescent="0.2">
      <c r="C721" s="698"/>
      <c r="D721" s="698"/>
      <c r="E721" s="698"/>
      <c r="F721" s="698"/>
      <c r="G721" s="698"/>
      <c r="H721" s="698"/>
      <c r="I721" s="698"/>
      <c r="J721" s="698"/>
      <c r="K721" s="698"/>
      <c r="L721" s="698"/>
      <c r="M721" s="698"/>
      <c r="N721" s="698"/>
      <c r="O721" s="698"/>
      <c r="P721" s="698"/>
      <c r="Q721" s="698"/>
      <c r="BA721" s="401"/>
      <c r="BB721" s="478"/>
      <c r="BC721" s="401"/>
      <c r="BD721" s="401"/>
      <c r="BE721" s="401"/>
      <c r="BF721" s="401"/>
      <c r="BG721" s="401"/>
      <c r="BH721" s="401"/>
      <c r="BI721" s="401"/>
      <c r="BJ721" s="401"/>
      <c r="BK721" s="401"/>
      <c r="BL721" s="401"/>
      <c r="BM721" s="401"/>
      <c r="BN721" s="401"/>
      <c r="BO721" s="401"/>
      <c r="BP721" s="401"/>
      <c r="BQ721" s="401"/>
      <c r="BR721" s="401"/>
      <c r="BS721" s="401"/>
      <c r="BT721" s="401"/>
      <c r="BU721" s="401"/>
      <c r="BV721" s="401"/>
      <c r="BW721" s="401"/>
      <c r="BX721" s="401"/>
      <c r="BY721" s="401"/>
      <c r="BZ721" s="401"/>
      <c r="CA721" s="401"/>
      <c r="CB721" s="401"/>
      <c r="CC721" s="401"/>
      <c r="CD721" s="401"/>
      <c r="CE721" s="401"/>
      <c r="CF721" s="401"/>
      <c r="CG721" s="401"/>
      <c r="CH721" s="401"/>
      <c r="CI721" s="401"/>
      <c r="CJ721" s="401"/>
      <c r="CK721" s="401"/>
      <c r="CL721" s="401"/>
      <c r="CM721" s="401"/>
      <c r="CN721" s="401"/>
      <c r="CO721" s="401"/>
      <c r="CP721" s="401"/>
      <c r="CQ721" s="401"/>
      <c r="CR721" s="401"/>
      <c r="CS721" s="401"/>
      <c r="CT721" s="401"/>
      <c r="CU721" s="401"/>
      <c r="CV721" s="401"/>
      <c r="CW721" s="401"/>
      <c r="CX721" s="401"/>
      <c r="CY721" s="401"/>
      <c r="CZ721" s="401"/>
    </row>
    <row r="722" ht="25.15" customHeight="true" x14ac:dyDescent="0.2">
      <c r="C722" s="698"/>
      <c r="D722" s="698"/>
      <c r="E722" s="698"/>
      <c r="F722" s="698"/>
      <c r="G722" s="698"/>
      <c r="H722" s="698"/>
      <c r="I722" s="698"/>
      <c r="J722" s="698"/>
      <c r="K722" s="698"/>
      <c r="L722" s="698"/>
      <c r="M722" s="698"/>
      <c r="N722" s="698"/>
      <c r="O722" s="698"/>
      <c r="P722" s="698"/>
      <c r="Q722" s="698"/>
      <c r="BA722" s="401"/>
      <c r="BB722" s="478"/>
      <c r="BC722" s="401"/>
      <c r="BD722" s="401"/>
      <c r="BE722" s="401"/>
      <c r="BF722" s="401"/>
      <c r="BG722" s="401"/>
      <c r="BH722" s="401"/>
      <c r="BI722" s="401"/>
      <c r="BJ722" s="401"/>
      <c r="BK722" s="401"/>
      <c r="BL722" s="401"/>
      <c r="BM722" s="401"/>
      <c r="BN722" s="401"/>
      <c r="BO722" s="401"/>
      <c r="BP722" s="401"/>
      <c r="BQ722" s="401"/>
      <c r="BR722" s="401"/>
      <c r="BS722" s="401"/>
      <c r="BT722" s="401"/>
      <c r="BU722" s="401"/>
      <c r="BV722" s="401"/>
      <c r="BW722" s="401"/>
      <c r="BX722" s="401"/>
      <c r="BY722" s="401"/>
      <c r="BZ722" s="401"/>
      <c r="CA722" s="401"/>
      <c r="CB722" s="401"/>
      <c r="CC722" s="401"/>
      <c r="CD722" s="401"/>
      <c r="CE722" s="401"/>
      <c r="CF722" s="401"/>
      <c r="CG722" s="401"/>
      <c r="CH722" s="401"/>
      <c r="CI722" s="401"/>
      <c r="CJ722" s="401"/>
      <c r="CK722" s="401"/>
      <c r="CL722" s="401"/>
      <c r="CM722" s="401"/>
      <c r="CN722" s="401"/>
      <c r="CO722" s="401"/>
      <c r="CP722" s="401"/>
      <c r="CQ722" s="401"/>
      <c r="CR722" s="401"/>
      <c r="CS722" s="401"/>
      <c r="CT722" s="401"/>
      <c r="CU722" s="401"/>
      <c r="CV722" s="401"/>
      <c r="CW722" s="401"/>
      <c r="CX722" s="401"/>
      <c r="CY722" s="401"/>
      <c r="CZ722" s="401"/>
    </row>
    <row r="723" ht="25.15" customHeight="true" x14ac:dyDescent="0.2">
      <c r="C723" s="698"/>
      <c r="D723" s="698"/>
      <c r="E723" s="698"/>
      <c r="F723" s="698"/>
      <c r="G723" s="698"/>
      <c r="H723" s="698"/>
      <c r="I723" s="698"/>
      <c r="J723" s="698"/>
      <c r="K723" s="698"/>
      <c r="L723" s="698"/>
      <c r="M723" s="698"/>
      <c r="N723" s="698"/>
      <c r="O723" s="698"/>
      <c r="P723" s="698"/>
      <c r="Q723" s="698"/>
      <c r="BA723" s="401"/>
      <c r="BB723" s="478"/>
      <c r="BC723" s="401"/>
      <c r="BD723" s="401"/>
      <c r="BE723" s="401"/>
      <c r="BF723" s="401"/>
      <c r="BG723" s="401"/>
      <c r="BH723" s="401"/>
      <c r="BI723" s="401"/>
      <c r="BJ723" s="401"/>
      <c r="BK723" s="401"/>
      <c r="BL723" s="401"/>
      <c r="BM723" s="401"/>
      <c r="BN723" s="401"/>
      <c r="BO723" s="401"/>
      <c r="BP723" s="401"/>
      <c r="BQ723" s="401"/>
      <c r="BR723" s="401"/>
      <c r="BS723" s="401"/>
      <c r="BT723" s="401"/>
      <c r="BU723" s="401"/>
      <c r="BV723" s="401"/>
      <c r="BW723" s="401"/>
      <c r="BX723" s="401"/>
      <c r="BY723" s="401"/>
      <c r="BZ723" s="401"/>
      <c r="CA723" s="401"/>
      <c r="CB723" s="401"/>
      <c r="CC723" s="401"/>
      <c r="CD723" s="401"/>
      <c r="CE723" s="401"/>
      <c r="CF723" s="401"/>
      <c r="CG723" s="401"/>
      <c r="CH723" s="401"/>
      <c r="CI723" s="401"/>
      <c r="CJ723" s="401"/>
      <c r="CK723" s="401"/>
      <c r="CL723" s="401"/>
      <c r="CM723" s="401"/>
      <c r="CN723" s="401"/>
      <c r="CO723" s="401"/>
      <c r="CP723" s="401"/>
      <c r="CQ723" s="401"/>
      <c r="CR723" s="401"/>
      <c r="CS723" s="401"/>
      <c r="CT723" s="401"/>
      <c r="CU723" s="401"/>
      <c r="CV723" s="401"/>
      <c r="CW723" s="401"/>
      <c r="CX723" s="401"/>
      <c r="CY723" s="401"/>
      <c r="CZ723" s="401"/>
    </row>
    <row r="724" ht="25.15" customHeight="true" x14ac:dyDescent="0.2">
      <c r="C724" s="698"/>
      <c r="D724" s="698"/>
      <c r="E724" s="698"/>
      <c r="F724" s="698"/>
      <c r="G724" s="698"/>
      <c r="H724" s="698"/>
      <c r="I724" s="698"/>
      <c r="J724" s="698"/>
      <c r="K724" s="698"/>
      <c r="L724" s="698"/>
      <c r="M724" s="698"/>
      <c r="N724" s="698"/>
      <c r="O724" s="698"/>
      <c r="P724" s="698"/>
      <c r="Q724" s="698"/>
      <c r="BA724" s="401"/>
      <c r="BB724" s="478"/>
      <c r="BC724" s="401"/>
      <c r="BD724" s="401"/>
      <c r="BE724" s="401"/>
      <c r="BF724" s="401"/>
      <c r="BG724" s="401"/>
      <c r="BH724" s="401"/>
      <c r="BI724" s="401"/>
      <c r="BJ724" s="401"/>
      <c r="BK724" s="401"/>
      <c r="BL724" s="401"/>
      <c r="BM724" s="401"/>
      <c r="BN724" s="401"/>
      <c r="BO724" s="401"/>
      <c r="BP724" s="401"/>
      <c r="BQ724" s="401"/>
      <c r="BR724" s="401"/>
      <c r="BS724" s="401"/>
      <c r="BT724" s="401"/>
      <c r="BU724" s="401"/>
      <c r="BV724" s="401"/>
      <c r="BW724" s="401"/>
      <c r="BX724" s="401"/>
      <c r="BY724" s="401"/>
      <c r="BZ724" s="401"/>
      <c r="CA724" s="401"/>
      <c r="CB724" s="401"/>
      <c r="CC724" s="401"/>
      <c r="CD724" s="401"/>
      <c r="CE724" s="401"/>
      <c r="CF724" s="401"/>
      <c r="CG724" s="401"/>
      <c r="CH724" s="401"/>
      <c r="CI724" s="401"/>
      <c r="CJ724" s="401"/>
      <c r="CK724" s="401"/>
      <c r="CL724" s="401"/>
      <c r="CM724" s="401"/>
      <c r="CN724" s="401"/>
      <c r="CO724" s="401"/>
      <c r="CP724" s="401"/>
      <c r="CQ724" s="401"/>
      <c r="CR724" s="401"/>
      <c r="CS724" s="401"/>
      <c r="CT724" s="401"/>
      <c r="CU724" s="401"/>
      <c r="CV724" s="401"/>
      <c r="CW724" s="401"/>
      <c r="CX724" s="401"/>
      <c r="CY724" s="401"/>
      <c r="CZ724" s="401"/>
    </row>
    <row r="725" ht="25.15" customHeight="true" x14ac:dyDescent="0.2">
      <c r="C725" s="698"/>
      <c r="D725" s="698"/>
      <c r="E725" s="698"/>
      <c r="F725" s="698"/>
      <c r="G725" s="698"/>
      <c r="H725" s="698"/>
      <c r="I725" s="698"/>
      <c r="J725" s="698"/>
      <c r="K725" s="698"/>
      <c r="L725" s="698"/>
      <c r="M725" s="698"/>
      <c r="N725" s="698"/>
      <c r="O725" s="698"/>
      <c r="P725" s="698"/>
      <c r="Q725" s="698"/>
      <c r="BA725" s="401"/>
      <c r="BB725" s="478"/>
      <c r="BC725" s="401"/>
      <c r="BD725" s="401"/>
      <c r="BE725" s="401"/>
      <c r="BF725" s="401"/>
      <c r="BG725" s="401"/>
      <c r="BH725" s="401"/>
      <c r="BI725" s="401"/>
      <c r="BJ725" s="401"/>
      <c r="BK725" s="401"/>
      <c r="BL725" s="401"/>
      <c r="BM725" s="401"/>
      <c r="BN725" s="401"/>
      <c r="BO725" s="401"/>
      <c r="BP725" s="401"/>
      <c r="BQ725" s="401"/>
      <c r="BR725" s="401"/>
      <c r="BS725" s="401"/>
      <c r="BT725" s="401"/>
      <c r="BU725" s="401"/>
      <c r="BV725" s="401"/>
      <c r="BW725" s="401"/>
      <c r="BX725" s="401"/>
      <c r="BY725" s="401"/>
      <c r="BZ725" s="401"/>
      <c r="CA725" s="401"/>
      <c r="CB725" s="401"/>
      <c r="CC725" s="401"/>
      <c r="CD725" s="401"/>
      <c r="CE725" s="401"/>
      <c r="CF725" s="401"/>
      <c r="CG725" s="401"/>
      <c r="CH725" s="401"/>
      <c r="CI725" s="401"/>
      <c r="CJ725" s="401"/>
      <c r="CK725" s="401"/>
      <c r="CL725" s="401"/>
      <c r="CM725" s="401"/>
      <c r="CN725" s="401"/>
      <c r="CO725" s="401"/>
      <c r="CP725" s="401"/>
      <c r="CQ725" s="401"/>
      <c r="CR725" s="401"/>
      <c r="CS725" s="401"/>
      <c r="CT725" s="401"/>
      <c r="CU725" s="401"/>
      <c r="CV725" s="401"/>
      <c r="CW725" s="401"/>
      <c r="CX725" s="401"/>
      <c r="CY725" s="401"/>
      <c r="CZ725" s="401"/>
    </row>
    <row r="726" ht="25.15" customHeight="true" x14ac:dyDescent="0.2">
      <c r="C726" s="698"/>
      <c r="D726" s="698"/>
      <c r="E726" s="698"/>
      <c r="F726" s="698"/>
      <c r="G726" s="698"/>
      <c r="H726" s="698"/>
      <c r="I726" s="698"/>
      <c r="J726" s="698"/>
      <c r="K726" s="698"/>
      <c r="L726" s="698"/>
      <c r="M726" s="698"/>
      <c r="N726" s="698"/>
      <c r="O726" s="698"/>
      <c r="P726" s="698"/>
      <c r="Q726" s="698"/>
      <c r="BA726" s="401"/>
      <c r="BB726" s="478"/>
      <c r="BC726" s="401"/>
      <c r="BD726" s="401"/>
      <c r="BE726" s="401"/>
      <c r="BF726" s="401"/>
      <c r="BG726" s="401"/>
      <c r="BH726" s="401"/>
      <c r="BI726" s="401"/>
      <c r="BJ726" s="401"/>
      <c r="BK726" s="401"/>
      <c r="BL726" s="401"/>
      <c r="BM726" s="401"/>
      <c r="BN726" s="401"/>
      <c r="BO726" s="401"/>
      <c r="BP726" s="401"/>
      <c r="BQ726" s="401"/>
      <c r="BR726" s="401"/>
      <c r="BS726" s="401"/>
      <c r="BT726" s="401"/>
      <c r="BU726" s="401"/>
      <c r="BV726" s="401"/>
      <c r="BW726" s="401"/>
      <c r="BX726" s="401"/>
      <c r="BY726" s="401"/>
      <c r="BZ726" s="401"/>
      <c r="CA726" s="401"/>
      <c r="CB726" s="401"/>
      <c r="CC726" s="401"/>
      <c r="CD726" s="401"/>
      <c r="CE726" s="401"/>
      <c r="CF726" s="401"/>
      <c r="CG726" s="401"/>
      <c r="CH726" s="401"/>
      <c r="CI726" s="401"/>
      <c r="CJ726" s="401"/>
      <c r="CK726" s="401"/>
      <c r="CL726" s="401"/>
      <c r="CM726" s="401"/>
      <c r="CN726" s="401"/>
      <c r="CO726" s="401"/>
      <c r="CP726" s="401"/>
      <c r="CQ726" s="401"/>
      <c r="CR726" s="401"/>
      <c r="CS726" s="401"/>
      <c r="CT726" s="401"/>
      <c r="CU726" s="401"/>
      <c r="CV726" s="401"/>
      <c r="CW726" s="401"/>
      <c r="CX726" s="401"/>
      <c r="CY726" s="401"/>
      <c r="CZ726" s="401"/>
    </row>
    <row r="727" ht="25.15" customHeight="true" x14ac:dyDescent="0.2">
      <c r="C727" s="698"/>
      <c r="D727" s="698"/>
      <c r="E727" s="698"/>
      <c r="F727" s="698"/>
      <c r="G727" s="698"/>
      <c r="H727" s="698"/>
      <c r="I727" s="698"/>
      <c r="J727" s="698"/>
      <c r="K727" s="698"/>
      <c r="L727" s="698"/>
      <c r="M727" s="698"/>
      <c r="N727" s="698"/>
      <c r="O727" s="698"/>
      <c r="P727" s="698"/>
      <c r="Q727" s="698"/>
      <c r="BA727" s="401"/>
      <c r="BB727" s="478"/>
      <c r="BC727" s="401"/>
      <c r="BD727" s="401"/>
      <c r="BE727" s="401"/>
      <c r="BF727" s="401"/>
      <c r="BG727" s="401"/>
      <c r="BH727" s="401"/>
      <c r="BI727" s="401"/>
      <c r="BJ727" s="401"/>
      <c r="BK727" s="401"/>
      <c r="BL727" s="401"/>
      <c r="BM727" s="401"/>
      <c r="BN727" s="401"/>
      <c r="BO727" s="401"/>
      <c r="BP727" s="401"/>
      <c r="BQ727" s="401"/>
      <c r="BR727" s="401"/>
      <c r="BS727" s="401"/>
      <c r="BT727" s="401"/>
      <c r="BU727" s="401"/>
      <c r="BV727" s="401"/>
      <c r="BW727" s="401"/>
      <c r="BX727" s="401"/>
      <c r="BY727" s="401"/>
      <c r="BZ727" s="401"/>
      <c r="CA727" s="401"/>
      <c r="CB727" s="401"/>
      <c r="CC727" s="401"/>
      <c r="CD727" s="401"/>
      <c r="CE727" s="401"/>
      <c r="CF727" s="401"/>
      <c r="CG727" s="401"/>
      <c r="CH727" s="401"/>
      <c r="CI727" s="401"/>
      <c r="CJ727" s="401"/>
      <c r="CK727" s="401"/>
      <c r="CL727" s="401"/>
      <c r="CM727" s="401"/>
      <c r="CN727" s="401"/>
      <c r="CO727" s="401"/>
      <c r="CP727" s="401"/>
      <c r="CQ727" s="401"/>
      <c r="CR727" s="401"/>
      <c r="CS727" s="401"/>
      <c r="CT727" s="401"/>
      <c r="CU727" s="401"/>
      <c r="CV727" s="401"/>
      <c r="CW727" s="401"/>
      <c r="CX727" s="401"/>
      <c r="CY727" s="401"/>
      <c r="CZ727" s="401"/>
    </row>
    <row r="728" ht="25.15" customHeight="true" x14ac:dyDescent="0.2">
      <c r="C728" s="698"/>
      <c r="D728" s="698"/>
      <c r="E728" s="698"/>
      <c r="F728" s="698"/>
      <c r="G728" s="698"/>
      <c r="H728" s="698"/>
      <c r="I728" s="698"/>
      <c r="J728" s="698"/>
      <c r="K728" s="698"/>
      <c r="L728" s="698"/>
      <c r="M728" s="698"/>
      <c r="N728" s="698"/>
      <c r="O728" s="698"/>
      <c r="P728" s="698"/>
      <c r="Q728" s="698"/>
      <c r="BA728" s="401"/>
      <c r="BB728" s="478"/>
      <c r="BC728" s="401"/>
      <c r="BD728" s="401"/>
      <c r="BE728" s="401"/>
      <c r="BF728" s="401"/>
      <c r="BG728" s="401"/>
      <c r="BH728" s="401"/>
      <c r="BI728" s="401"/>
      <c r="BJ728" s="401"/>
      <c r="BK728" s="401"/>
      <c r="BL728" s="401"/>
      <c r="BM728" s="401"/>
      <c r="BN728" s="401"/>
      <c r="BO728" s="401"/>
      <c r="BP728" s="401"/>
      <c r="BQ728" s="401"/>
      <c r="BR728" s="401"/>
      <c r="BS728" s="401"/>
      <c r="BT728" s="401"/>
      <c r="BU728" s="401"/>
      <c r="BV728" s="401"/>
      <c r="BW728" s="401"/>
      <c r="BX728" s="401"/>
      <c r="BY728" s="401"/>
      <c r="BZ728" s="401"/>
      <c r="CA728" s="401"/>
      <c r="CB728" s="401"/>
      <c r="CC728" s="401"/>
      <c r="CD728" s="401"/>
      <c r="CE728" s="401"/>
      <c r="CF728" s="401"/>
      <c r="CG728" s="401"/>
      <c r="CH728" s="401"/>
      <c r="CI728" s="401"/>
      <c r="CJ728" s="401"/>
      <c r="CK728" s="401"/>
      <c r="CL728" s="401"/>
      <c r="CM728" s="401"/>
      <c r="CN728" s="401"/>
      <c r="CO728" s="401"/>
      <c r="CP728" s="401"/>
      <c r="CQ728" s="401"/>
      <c r="CR728" s="401"/>
      <c r="CS728" s="401"/>
      <c r="CT728" s="401"/>
      <c r="CU728" s="401"/>
      <c r="CV728" s="401"/>
      <c r="CW728" s="401"/>
      <c r="CX728" s="401"/>
      <c r="CY728" s="401"/>
      <c r="CZ728" s="401"/>
    </row>
    <row r="729" ht="25.15" customHeight="true" x14ac:dyDescent="0.2">
      <c r="C729" s="698"/>
      <c r="D729" s="698"/>
      <c r="E729" s="698"/>
      <c r="F729" s="698"/>
      <c r="G729" s="698"/>
      <c r="H729" s="698"/>
      <c r="I729" s="698"/>
      <c r="J729" s="698"/>
      <c r="K729" s="698"/>
      <c r="L729" s="698"/>
      <c r="M729" s="698"/>
      <c r="N729" s="698"/>
      <c r="O729" s="698"/>
      <c r="P729" s="698"/>
      <c r="Q729" s="698"/>
      <c r="BA729" s="401"/>
      <c r="BB729" s="478"/>
      <c r="BC729" s="401"/>
      <c r="BD729" s="401"/>
      <c r="BE729" s="401"/>
      <c r="BF729" s="401"/>
      <c r="BG729" s="401"/>
      <c r="BH729" s="401"/>
      <c r="BI729" s="401"/>
      <c r="BJ729" s="401"/>
      <c r="BK729" s="401"/>
      <c r="BL729" s="401"/>
      <c r="BM729" s="401"/>
      <c r="BN729" s="401"/>
      <c r="BO729" s="401"/>
      <c r="BP729" s="401"/>
      <c r="BQ729" s="401"/>
      <c r="BR729" s="401"/>
      <c r="BS729" s="401"/>
      <c r="BT729" s="401"/>
      <c r="BU729" s="401"/>
      <c r="BV729" s="401"/>
      <c r="BW729" s="401"/>
      <c r="BX729" s="401"/>
      <c r="BY729" s="401"/>
      <c r="BZ729" s="401"/>
      <c r="CA729" s="401"/>
      <c r="CB729" s="401"/>
      <c r="CC729" s="401"/>
      <c r="CD729" s="401"/>
      <c r="CE729" s="401"/>
      <c r="CF729" s="401"/>
      <c r="CG729" s="401"/>
      <c r="CH729" s="401"/>
      <c r="CI729" s="401"/>
      <c r="CJ729" s="401"/>
      <c r="CK729" s="401"/>
      <c r="CL729" s="401"/>
      <c r="CM729" s="401"/>
      <c r="CN729" s="401"/>
      <c r="CO729" s="401"/>
      <c r="CP729" s="401"/>
      <c r="CQ729" s="401"/>
      <c r="CR729" s="401"/>
      <c r="CS729" s="401"/>
      <c r="CT729" s="401"/>
      <c r="CU729" s="401"/>
      <c r="CV729" s="401"/>
      <c r="CW729" s="401"/>
      <c r="CX729" s="401"/>
      <c r="CY729" s="401"/>
      <c r="CZ729" s="401"/>
    </row>
    <row r="730" ht="25.15" customHeight="true" x14ac:dyDescent="0.2">
      <c r="C730" s="698"/>
      <c r="D730" s="698"/>
      <c r="E730" s="698"/>
      <c r="F730" s="698"/>
      <c r="G730" s="698"/>
      <c r="H730" s="698"/>
      <c r="I730" s="698"/>
      <c r="J730" s="698"/>
      <c r="K730" s="698"/>
      <c r="L730" s="698"/>
      <c r="M730" s="698"/>
      <c r="N730" s="698"/>
      <c r="O730" s="698"/>
      <c r="P730" s="698"/>
      <c r="Q730" s="698"/>
      <c r="BA730" s="401"/>
      <c r="BB730" s="478"/>
      <c r="BC730" s="401"/>
      <c r="BD730" s="401"/>
      <c r="BE730" s="401"/>
      <c r="BF730" s="401"/>
      <c r="BG730" s="401"/>
      <c r="BH730" s="401"/>
      <c r="BI730" s="401"/>
      <c r="BJ730" s="401"/>
      <c r="BK730" s="401"/>
      <c r="BL730" s="401"/>
      <c r="BM730" s="401"/>
      <c r="BN730" s="401"/>
      <c r="BO730" s="401"/>
      <c r="BP730" s="401"/>
      <c r="BQ730" s="401"/>
      <c r="BR730" s="401"/>
      <c r="BS730" s="401"/>
      <c r="BT730" s="401"/>
      <c r="BU730" s="401"/>
      <c r="BV730" s="401"/>
      <c r="BW730" s="401"/>
      <c r="BX730" s="401"/>
      <c r="BY730" s="401"/>
      <c r="BZ730" s="401"/>
      <c r="CA730" s="401"/>
      <c r="CB730" s="401"/>
      <c r="CC730" s="401"/>
      <c r="CD730" s="401"/>
      <c r="CE730" s="401"/>
      <c r="CF730" s="401"/>
      <c r="CG730" s="401"/>
      <c r="CH730" s="401"/>
      <c r="CI730" s="401"/>
      <c r="CJ730" s="401"/>
      <c r="CK730" s="401"/>
      <c r="CL730" s="401"/>
      <c r="CM730" s="401"/>
      <c r="CN730" s="401"/>
      <c r="CO730" s="401"/>
      <c r="CP730" s="401"/>
      <c r="CQ730" s="401"/>
      <c r="CR730" s="401"/>
      <c r="CS730" s="401"/>
      <c r="CT730" s="401"/>
      <c r="CU730" s="401"/>
      <c r="CV730" s="401"/>
      <c r="CW730" s="401"/>
      <c r="CX730" s="401"/>
      <c r="CY730" s="401"/>
      <c r="CZ730" s="401"/>
    </row>
    <row r="731" ht="25.15" customHeight="true" x14ac:dyDescent="0.2">
      <c r="C731" s="698"/>
      <c r="D731" s="698"/>
      <c r="E731" s="698"/>
      <c r="F731" s="698"/>
      <c r="G731" s="698"/>
      <c r="H731" s="698"/>
      <c r="I731" s="698"/>
      <c r="J731" s="698"/>
      <c r="K731" s="698"/>
      <c r="L731" s="698"/>
      <c r="M731" s="698"/>
      <c r="N731" s="698"/>
      <c r="O731" s="698"/>
      <c r="P731" s="698"/>
      <c r="Q731" s="698"/>
      <c r="BA731" s="401"/>
      <c r="BB731" s="478"/>
      <c r="BC731" s="401"/>
      <c r="BD731" s="401"/>
      <c r="BE731" s="401"/>
      <c r="BF731" s="401"/>
      <c r="BG731" s="401"/>
      <c r="BH731" s="401"/>
      <c r="BI731" s="401"/>
      <c r="BJ731" s="401"/>
      <c r="BK731" s="401"/>
      <c r="BL731" s="401"/>
      <c r="BM731" s="401"/>
      <c r="BN731" s="401"/>
      <c r="BO731" s="401"/>
      <c r="BP731" s="401"/>
      <c r="BQ731" s="401"/>
      <c r="BR731" s="401"/>
      <c r="BS731" s="401"/>
      <c r="BT731" s="401"/>
      <c r="BU731" s="401"/>
      <c r="BV731" s="401"/>
      <c r="BW731" s="401"/>
      <c r="BX731" s="401"/>
      <c r="BY731" s="401"/>
      <c r="BZ731" s="401"/>
      <c r="CA731" s="401"/>
      <c r="CB731" s="401"/>
      <c r="CC731" s="401"/>
      <c r="CD731" s="401"/>
      <c r="CE731" s="401"/>
      <c r="CF731" s="401"/>
      <c r="CG731" s="401"/>
      <c r="CH731" s="401"/>
      <c r="CI731" s="401"/>
      <c r="CJ731" s="401"/>
      <c r="CK731" s="401"/>
      <c r="CL731" s="401"/>
      <c r="CM731" s="401"/>
      <c r="CN731" s="401"/>
      <c r="CO731" s="401"/>
      <c r="CP731" s="401"/>
      <c r="CQ731" s="401"/>
      <c r="CR731" s="401"/>
      <c r="CS731" s="401"/>
      <c r="CT731" s="401"/>
      <c r="CU731" s="401"/>
      <c r="CV731" s="401"/>
      <c r="CW731" s="401"/>
      <c r="CX731" s="401"/>
      <c r="CY731" s="401"/>
      <c r="CZ731" s="401"/>
    </row>
    <row r="732" ht="25.15" customHeight="true" x14ac:dyDescent="0.2">
      <c r="C732" s="698"/>
      <c r="D732" s="698"/>
      <c r="E732" s="698"/>
      <c r="F732" s="698"/>
      <c r="G732" s="698"/>
      <c r="H732" s="698"/>
      <c r="I732" s="698"/>
      <c r="J732" s="698"/>
      <c r="K732" s="698"/>
      <c r="L732" s="698"/>
      <c r="M732" s="698"/>
      <c r="N732" s="698"/>
      <c r="O732" s="698"/>
      <c r="P732" s="698"/>
      <c r="Q732" s="698"/>
      <c r="BA732" s="401"/>
      <c r="BB732" s="478"/>
      <c r="BC732" s="401"/>
      <c r="BD732" s="401"/>
      <c r="BE732" s="401"/>
      <c r="BF732" s="401"/>
      <c r="BG732" s="401"/>
      <c r="BH732" s="401"/>
      <c r="BI732" s="401"/>
      <c r="BJ732" s="401"/>
      <c r="BK732" s="401"/>
      <c r="BL732" s="401"/>
      <c r="BM732" s="401"/>
      <c r="BN732" s="401"/>
      <c r="BO732" s="401"/>
      <c r="BP732" s="401"/>
      <c r="BQ732" s="401"/>
      <c r="BR732" s="401"/>
      <c r="BS732" s="401"/>
      <c r="BT732" s="401"/>
      <c r="BU732" s="401"/>
      <c r="BV732" s="401"/>
      <c r="BW732" s="401"/>
      <c r="BX732" s="401"/>
      <c r="BY732" s="401"/>
      <c r="BZ732" s="401"/>
      <c r="CA732" s="401"/>
      <c r="CB732" s="401"/>
      <c r="CC732" s="401"/>
      <c r="CD732" s="401"/>
      <c r="CE732" s="401"/>
      <c r="CF732" s="401"/>
      <c r="CG732" s="401"/>
      <c r="CH732" s="401"/>
      <c r="CI732" s="401"/>
      <c r="CJ732" s="401"/>
      <c r="CK732" s="401"/>
      <c r="CL732" s="401"/>
      <c r="CM732" s="401"/>
      <c r="CN732" s="401"/>
      <c r="CO732" s="401"/>
      <c r="CP732" s="401"/>
      <c r="CQ732" s="401"/>
      <c r="CR732" s="401"/>
      <c r="CS732" s="401"/>
      <c r="CT732" s="401"/>
      <c r="CU732" s="401"/>
      <c r="CV732" s="401"/>
      <c r="CW732" s="401"/>
      <c r="CX732" s="401"/>
      <c r="CY732" s="401"/>
      <c r="CZ732" s="401"/>
    </row>
    <row r="733" ht="25.15" customHeight="true" x14ac:dyDescent="0.2">
      <c r="C733" s="698"/>
      <c r="D733" s="698"/>
      <c r="E733" s="698"/>
      <c r="F733" s="698"/>
      <c r="G733" s="698"/>
      <c r="H733" s="698"/>
      <c r="I733" s="698"/>
      <c r="J733" s="698"/>
      <c r="K733" s="698"/>
      <c r="L733" s="698"/>
      <c r="M733" s="698"/>
      <c r="N733" s="698"/>
      <c r="O733" s="698"/>
      <c r="P733" s="698"/>
      <c r="Q733" s="698"/>
      <c r="BA733" s="401"/>
      <c r="BB733" s="478"/>
      <c r="BC733" s="401"/>
      <c r="BD733" s="401"/>
      <c r="BE733" s="401"/>
      <c r="BF733" s="401"/>
      <c r="BG733" s="401"/>
      <c r="BH733" s="401"/>
      <c r="BI733" s="401"/>
      <c r="BJ733" s="401"/>
      <c r="BK733" s="401"/>
      <c r="BL733" s="401"/>
      <c r="BM733" s="401"/>
      <c r="BN733" s="401"/>
      <c r="BO733" s="401"/>
      <c r="BP733" s="401"/>
      <c r="BQ733" s="401"/>
      <c r="BR733" s="401"/>
      <c r="BS733" s="401"/>
      <c r="BT733" s="401"/>
      <c r="BU733" s="401"/>
      <c r="BV733" s="401"/>
      <c r="BW733" s="401"/>
      <c r="BX733" s="401"/>
      <c r="BY733" s="401"/>
      <c r="BZ733" s="401"/>
      <c r="CA733" s="401"/>
      <c r="CB733" s="401"/>
      <c r="CC733" s="401"/>
      <c r="CD733" s="401"/>
      <c r="CE733" s="401"/>
      <c r="CF733" s="401"/>
      <c r="CG733" s="401"/>
      <c r="CH733" s="401"/>
      <c r="CI733" s="401"/>
      <c r="CJ733" s="401"/>
      <c r="CK733" s="401"/>
      <c r="CL733" s="401"/>
      <c r="CM733" s="401"/>
      <c r="CN733" s="401"/>
      <c r="CO733" s="401"/>
      <c r="CP733" s="401"/>
      <c r="CQ733" s="401"/>
      <c r="CR733" s="401"/>
      <c r="CS733" s="401"/>
      <c r="CT733" s="401"/>
      <c r="CU733" s="401"/>
      <c r="CV733" s="401"/>
      <c r="CW733" s="401"/>
      <c r="CX733" s="401"/>
      <c r="CY733" s="401"/>
      <c r="CZ733" s="401"/>
    </row>
    <row r="734" ht="25.15" customHeight="true" x14ac:dyDescent="0.2">
      <c r="C734" s="698"/>
      <c r="D734" s="698"/>
      <c r="E734" s="698"/>
      <c r="F734" s="698"/>
      <c r="G734" s="698"/>
      <c r="H734" s="698"/>
      <c r="I734" s="698"/>
      <c r="J734" s="698"/>
      <c r="K734" s="698"/>
      <c r="L734" s="698"/>
      <c r="M734" s="698"/>
      <c r="N734" s="698"/>
      <c r="O734" s="698"/>
      <c r="P734" s="698"/>
      <c r="Q734" s="698"/>
      <c r="BA734" s="401"/>
      <c r="BB734" s="478"/>
      <c r="BC734" s="401"/>
      <c r="BD734" s="401"/>
      <c r="BE734" s="401"/>
      <c r="BF734" s="401"/>
      <c r="BG734" s="401"/>
      <c r="BH734" s="401"/>
      <c r="BI734" s="401"/>
      <c r="BJ734" s="401"/>
      <c r="BK734" s="401"/>
      <c r="BL734" s="401"/>
      <c r="BM734" s="401"/>
      <c r="BN734" s="401"/>
      <c r="BO734" s="401"/>
      <c r="BP734" s="401"/>
      <c r="BQ734" s="401"/>
      <c r="BR734" s="401"/>
      <c r="BS734" s="401"/>
      <c r="BT734" s="401"/>
      <c r="BU734" s="401"/>
      <c r="BV734" s="401"/>
      <c r="BW734" s="401"/>
      <c r="BX734" s="401"/>
      <c r="BY734" s="401"/>
      <c r="BZ734" s="401"/>
      <c r="CA734" s="401"/>
      <c r="CB734" s="401"/>
      <c r="CC734" s="401"/>
      <c r="CD734" s="401"/>
      <c r="CE734" s="401"/>
      <c r="CF734" s="401"/>
      <c r="CG734" s="401"/>
      <c r="CH734" s="401"/>
      <c r="CI734" s="401"/>
      <c r="CJ734" s="401"/>
      <c r="CK734" s="401"/>
      <c r="CL734" s="401"/>
      <c r="CM734" s="401"/>
      <c r="CN734" s="401"/>
      <c r="CO734" s="401"/>
      <c r="CP734" s="401"/>
      <c r="CQ734" s="401"/>
      <c r="CR734" s="401"/>
      <c r="CS734" s="401"/>
      <c r="CT734" s="401"/>
      <c r="CU734" s="401"/>
      <c r="CV734" s="401"/>
      <c r="CW734" s="401"/>
      <c r="CX734" s="401"/>
      <c r="CY734" s="401"/>
      <c r="CZ734" s="401"/>
    </row>
    <row r="735" ht="25.15" customHeight="true" x14ac:dyDescent="0.2">
      <c r="C735" s="698"/>
      <c r="D735" s="698"/>
      <c r="E735" s="698"/>
      <c r="F735" s="698"/>
      <c r="G735" s="698"/>
      <c r="H735" s="698"/>
      <c r="I735" s="698"/>
      <c r="J735" s="698"/>
      <c r="K735" s="698"/>
      <c r="L735" s="698"/>
      <c r="M735" s="698"/>
      <c r="N735" s="698"/>
      <c r="O735" s="698"/>
      <c r="P735" s="698"/>
      <c r="Q735" s="698"/>
      <c r="BA735" s="401"/>
      <c r="BB735" s="478"/>
      <c r="BC735" s="401"/>
      <c r="BD735" s="401"/>
      <c r="BE735" s="401"/>
      <c r="BF735" s="401"/>
      <c r="BG735" s="401"/>
      <c r="BH735" s="401"/>
      <c r="BI735" s="401"/>
      <c r="BJ735" s="401"/>
      <c r="BK735" s="401"/>
      <c r="BL735" s="401"/>
      <c r="BM735" s="401"/>
      <c r="BN735" s="401"/>
      <c r="BO735" s="401"/>
      <c r="BP735" s="401"/>
      <c r="BQ735" s="401"/>
      <c r="BR735" s="401"/>
      <c r="BS735" s="401"/>
      <c r="BT735" s="401"/>
      <c r="BU735" s="401"/>
      <c r="BV735" s="401"/>
      <c r="BW735" s="401"/>
      <c r="BX735" s="401"/>
      <c r="BY735" s="401"/>
      <c r="BZ735" s="401"/>
      <c r="CA735" s="401"/>
      <c r="CB735" s="401"/>
      <c r="CC735" s="401"/>
      <c r="CD735" s="401"/>
      <c r="CE735" s="401"/>
      <c r="CF735" s="401"/>
      <c r="CG735" s="401"/>
      <c r="CH735" s="401"/>
      <c r="CI735" s="401"/>
      <c r="CJ735" s="401"/>
      <c r="CK735" s="401"/>
      <c r="CL735" s="401"/>
      <c r="CM735" s="401"/>
      <c r="CN735" s="401"/>
      <c r="CO735" s="401"/>
      <c r="CP735" s="401"/>
      <c r="CQ735" s="401"/>
      <c r="CR735" s="401"/>
      <c r="CS735" s="401"/>
      <c r="CT735" s="401"/>
      <c r="CU735" s="401"/>
      <c r="CV735" s="401"/>
      <c r="CW735" s="401"/>
      <c r="CX735" s="401"/>
      <c r="CY735" s="401"/>
      <c r="CZ735" s="401"/>
    </row>
    <row r="736" ht="25.15" customHeight="true" x14ac:dyDescent="0.2">
      <c r="C736" s="698"/>
      <c r="D736" s="698"/>
      <c r="E736" s="698"/>
      <c r="F736" s="698"/>
      <c r="G736" s="698"/>
      <c r="H736" s="698"/>
      <c r="I736" s="698"/>
      <c r="J736" s="698"/>
      <c r="K736" s="698"/>
      <c r="L736" s="698"/>
      <c r="M736" s="698"/>
      <c r="N736" s="698"/>
      <c r="O736" s="698"/>
      <c r="P736" s="698"/>
      <c r="Q736" s="698"/>
      <c r="BA736" s="401"/>
      <c r="BB736" s="478"/>
      <c r="BC736" s="401"/>
      <c r="BD736" s="401"/>
      <c r="BE736" s="401"/>
      <c r="BF736" s="401"/>
      <c r="BG736" s="401"/>
      <c r="BH736" s="401"/>
      <c r="BI736" s="401"/>
      <c r="BJ736" s="401"/>
      <c r="BK736" s="401"/>
      <c r="BL736" s="401"/>
      <c r="BM736" s="401"/>
      <c r="BN736" s="401"/>
      <c r="BO736" s="401"/>
      <c r="BP736" s="401"/>
      <c r="BQ736" s="401"/>
      <c r="BR736" s="401"/>
      <c r="BS736" s="401"/>
      <c r="BT736" s="401"/>
      <c r="BU736" s="401"/>
      <c r="BV736" s="401"/>
      <c r="BW736" s="401"/>
      <c r="BX736" s="401"/>
      <c r="BY736" s="401"/>
      <c r="BZ736" s="401"/>
      <c r="CA736" s="401"/>
      <c r="CB736" s="401"/>
      <c r="CC736" s="401"/>
      <c r="CD736" s="401"/>
      <c r="CE736" s="401"/>
      <c r="CF736" s="401"/>
      <c r="CG736" s="401"/>
      <c r="CH736" s="401"/>
      <c r="CI736" s="401"/>
      <c r="CJ736" s="401"/>
      <c r="CK736" s="401"/>
      <c r="CL736" s="401"/>
      <c r="CM736" s="401"/>
      <c r="CN736" s="401"/>
      <c r="CO736" s="401"/>
      <c r="CP736" s="401"/>
      <c r="CQ736" s="401"/>
      <c r="CR736" s="401"/>
      <c r="CS736" s="401"/>
      <c r="CT736" s="401"/>
      <c r="CU736" s="401"/>
      <c r="CV736" s="401"/>
      <c r="CW736" s="401"/>
      <c r="CX736" s="401"/>
      <c r="CY736" s="401"/>
      <c r="CZ736" s="401"/>
    </row>
    <row r="737" ht="25.15" customHeight="true" x14ac:dyDescent="0.2">
      <c r="C737" s="698"/>
      <c r="D737" s="698"/>
      <c r="E737" s="698"/>
      <c r="F737" s="698"/>
      <c r="G737" s="698"/>
      <c r="H737" s="698"/>
      <c r="I737" s="698"/>
      <c r="J737" s="698"/>
      <c r="K737" s="698"/>
      <c r="L737" s="698"/>
      <c r="M737" s="698"/>
      <c r="N737" s="698"/>
      <c r="O737" s="698"/>
      <c r="P737" s="698"/>
      <c r="Q737" s="698"/>
      <c r="BA737" s="401"/>
      <c r="BB737" s="478"/>
      <c r="BC737" s="401"/>
      <c r="BD737" s="401"/>
      <c r="BE737" s="401"/>
      <c r="BF737" s="401"/>
      <c r="BG737" s="401"/>
      <c r="BH737" s="401"/>
      <c r="BI737" s="401"/>
      <c r="BJ737" s="401"/>
      <c r="BK737" s="401"/>
      <c r="BL737" s="401"/>
      <c r="BM737" s="401"/>
      <c r="BN737" s="401"/>
      <c r="BO737" s="401"/>
      <c r="BP737" s="401"/>
      <c r="BQ737" s="401"/>
      <c r="BR737" s="401"/>
      <c r="BS737" s="401"/>
      <c r="BT737" s="401"/>
      <c r="BU737" s="401"/>
      <c r="BV737" s="401"/>
      <c r="BW737" s="401"/>
      <c r="BX737" s="401"/>
      <c r="BY737" s="401"/>
      <c r="BZ737" s="401"/>
      <c r="CA737" s="401"/>
      <c r="CB737" s="401"/>
      <c r="CC737" s="401"/>
      <c r="CD737" s="401"/>
      <c r="CE737" s="401"/>
      <c r="CF737" s="401"/>
      <c r="CG737" s="401"/>
      <c r="CH737" s="401"/>
      <c r="CI737" s="401"/>
      <c r="CJ737" s="401"/>
      <c r="CK737" s="401"/>
      <c r="CL737" s="401"/>
      <c r="CM737" s="401"/>
      <c r="CN737" s="401"/>
      <c r="CO737" s="401"/>
      <c r="CP737" s="401"/>
      <c r="CQ737" s="401"/>
      <c r="CR737" s="401"/>
      <c r="CS737" s="401"/>
      <c r="CT737" s="401"/>
      <c r="CU737" s="401"/>
      <c r="CV737" s="401"/>
      <c r="CW737" s="401"/>
      <c r="CX737" s="401"/>
      <c r="CY737" s="401"/>
      <c r="CZ737" s="401"/>
    </row>
    <row r="738" ht="25.15" customHeight="true" x14ac:dyDescent="0.2">
      <c r="C738" s="698"/>
      <c r="D738" s="698"/>
      <c r="E738" s="698"/>
      <c r="F738" s="698"/>
      <c r="G738" s="698"/>
      <c r="H738" s="698"/>
      <c r="I738" s="698"/>
      <c r="J738" s="698"/>
      <c r="K738" s="698"/>
      <c r="L738" s="698"/>
      <c r="M738" s="698"/>
      <c r="N738" s="698"/>
      <c r="O738" s="698"/>
      <c r="P738" s="698"/>
      <c r="Q738" s="698"/>
      <c r="BA738" s="401"/>
      <c r="BB738" s="478"/>
      <c r="BC738" s="401"/>
      <c r="BD738" s="401"/>
      <c r="BE738" s="401"/>
      <c r="BF738" s="401"/>
      <c r="BG738" s="401"/>
      <c r="BH738" s="401"/>
      <c r="BI738" s="401"/>
      <c r="BJ738" s="401"/>
      <c r="BK738" s="401"/>
      <c r="BL738" s="401"/>
      <c r="BM738" s="401"/>
      <c r="BN738" s="401"/>
      <c r="BO738" s="401"/>
      <c r="BP738" s="401"/>
      <c r="BQ738" s="401"/>
      <c r="BR738" s="401"/>
      <c r="BS738" s="401"/>
      <c r="BT738" s="401"/>
      <c r="BU738" s="401"/>
      <c r="BV738" s="401"/>
      <c r="BW738" s="401"/>
      <c r="BX738" s="401"/>
      <c r="BY738" s="401"/>
      <c r="BZ738" s="401"/>
      <c r="CA738" s="401"/>
      <c r="CB738" s="401"/>
      <c r="CC738" s="401"/>
      <c r="CD738" s="401"/>
      <c r="CE738" s="401"/>
      <c r="CF738" s="401"/>
      <c r="CG738" s="401"/>
      <c r="CH738" s="401"/>
      <c r="CI738" s="401"/>
      <c r="CJ738" s="401"/>
      <c r="CK738" s="401"/>
      <c r="CL738" s="401"/>
      <c r="CM738" s="401"/>
      <c r="CN738" s="401"/>
      <c r="CO738" s="401"/>
      <c r="CP738" s="401"/>
      <c r="CQ738" s="401"/>
      <c r="CR738" s="401"/>
      <c r="CS738" s="401"/>
      <c r="CT738" s="401"/>
      <c r="CU738" s="401"/>
      <c r="CV738" s="401"/>
      <c r="CW738" s="401"/>
      <c r="CX738" s="401"/>
      <c r="CY738" s="401"/>
      <c r="CZ738" s="401"/>
    </row>
    <row r="739" ht="25.15" customHeight="true" x14ac:dyDescent="0.2">
      <c r="C739" s="698"/>
      <c r="D739" s="698"/>
      <c r="E739" s="698"/>
      <c r="F739" s="698"/>
      <c r="G739" s="698"/>
      <c r="H739" s="698"/>
      <c r="I739" s="698"/>
      <c r="J739" s="698"/>
      <c r="K739" s="698"/>
      <c r="L739" s="698"/>
      <c r="M739" s="698"/>
      <c r="N739" s="698"/>
      <c r="O739" s="698"/>
      <c r="P739" s="698"/>
      <c r="Q739" s="698"/>
      <c r="BA739" s="401"/>
      <c r="BB739" s="478"/>
      <c r="BC739" s="401"/>
      <c r="BD739" s="401"/>
      <c r="BE739" s="401"/>
      <c r="BF739" s="401"/>
      <c r="BG739" s="401"/>
      <c r="BH739" s="401"/>
      <c r="BI739" s="401"/>
      <c r="BJ739" s="401"/>
      <c r="BK739" s="401"/>
      <c r="BL739" s="401"/>
      <c r="BM739" s="401"/>
      <c r="BN739" s="401"/>
      <c r="BO739" s="401"/>
      <c r="BP739" s="401"/>
      <c r="BQ739" s="401"/>
      <c r="BR739" s="401"/>
      <c r="BS739" s="401"/>
      <c r="BT739" s="401"/>
      <c r="BU739" s="401"/>
      <c r="BV739" s="401"/>
      <c r="BW739" s="401"/>
      <c r="BX739" s="401"/>
      <c r="BY739" s="401"/>
      <c r="BZ739" s="401"/>
      <c r="CA739" s="401"/>
      <c r="CB739" s="401"/>
      <c r="CC739" s="401"/>
      <c r="CD739" s="401"/>
      <c r="CE739" s="401"/>
      <c r="CF739" s="401"/>
      <c r="CG739" s="401"/>
      <c r="CH739" s="401"/>
      <c r="CI739" s="401"/>
      <c r="CJ739" s="401"/>
      <c r="CK739" s="401"/>
      <c r="CL739" s="401"/>
      <c r="CM739" s="401"/>
      <c r="CN739" s="401"/>
      <c r="CO739" s="401"/>
      <c r="CP739" s="401"/>
      <c r="CQ739" s="401"/>
      <c r="CR739" s="401"/>
      <c r="CS739" s="401"/>
      <c r="CT739" s="401"/>
      <c r="CU739" s="401"/>
      <c r="CV739" s="401"/>
      <c r="CW739" s="401"/>
      <c r="CX739" s="401"/>
      <c r="CY739" s="401"/>
      <c r="CZ739" s="401"/>
    </row>
    <row r="740" ht="25.15" customHeight="true" x14ac:dyDescent="0.2">
      <c r="C740" s="698"/>
      <c r="D740" s="698"/>
      <c r="E740" s="698"/>
      <c r="F740" s="698"/>
      <c r="G740" s="698"/>
      <c r="H740" s="698"/>
      <c r="I740" s="698"/>
      <c r="J740" s="698"/>
      <c r="K740" s="698"/>
      <c r="L740" s="698"/>
      <c r="M740" s="698"/>
      <c r="N740" s="698"/>
      <c r="O740" s="698"/>
      <c r="P740" s="698"/>
      <c r="Q740" s="698"/>
      <c r="BA740" s="401"/>
      <c r="BB740" s="478"/>
      <c r="BC740" s="401"/>
      <c r="BD740" s="401"/>
      <c r="BE740" s="401"/>
      <c r="BF740" s="401"/>
      <c r="BG740" s="401"/>
      <c r="BH740" s="401"/>
      <c r="BI740" s="401"/>
      <c r="BJ740" s="401"/>
      <c r="BK740" s="401"/>
      <c r="BL740" s="401"/>
      <c r="BM740" s="401"/>
      <c r="BN740" s="401"/>
      <c r="BO740" s="401"/>
      <c r="BP740" s="401"/>
      <c r="BQ740" s="401"/>
      <c r="BR740" s="401"/>
      <c r="BS740" s="401"/>
      <c r="BT740" s="401"/>
      <c r="BU740" s="401"/>
      <c r="BV740" s="401"/>
      <c r="BW740" s="401"/>
      <c r="BX740" s="401"/>
      <c r="BY740" s="401"/>
      <c r="BZ740" s="401"/>
      <c r="CA740" s="401"/>
      <c r="CB740" s="401"/>
      <c r="CC740" s="401"/>
      <c r="CD740" s="401"/>
      <c r="CE740" s="401"/>
      <c r="CF740" s="401"/>
      <c r="CG740" s="401"/>
      <c r="CH740" s="401"/>
      <c r="CI740" s="401"/>
      <c r="CJ740" s="401"/>
      <c r="CK740" s="401"/>
      <c r="CL740" s="401"/>
      <c r="CM740" s="401"/>
      <c r="CN740" s="401"/>
      <c r="CO740" s="401"/>
      <c r="CP740" s="401"/>
      <c r="CQ740" s="401"/>
      <c r="CR740" s="401"/>
      <c r="CS740" s="401"/>
      <c r="CT740" s="401"/>
      <c r="CU740" s="401"/>
      <c r="CV740" s="401"/>
      <c r="CW740" s="401"/>
      <c r="CX740" s="401"/>
      <c r="CY740" s="401"/>
      <c r="CZ740" s="401"/>
    </row>
    <row r="741" ht="25.15" customHeight="true" x14ac:dyDescent="0.2">
      <c r="C741" s="698"/>
      <c r="D741" s="698"/>
      <c r="E741" s="698"/>
      <c r="F741" s="698"/>
      <c r="G741" s="698"/>
      <c r="H741" s="698"/>
      <c r="I741" s="698"/>
      <c r="J741" s="698"/>
      <c r="K741" s="698"/>
      <c r="L741" s="698"/>
      <c r="M741" s="698"/>
      <c r="N741" s="698"/>
      <c r="O741" s="698"/>
      <c r="P741" s="698"/>
      <c r="Q741" s="698"/>
      <c r="BA741" s="401"/>
      <c r="BB741" s="478"/>
      <c r="BC741" s="401"/>
      <c r="BD741" s="401"/>
      <c r="BE741" s="401"/>
      <c r="BF741" s="401"/>
      <c r="BG741" s="401"/>
      <c r="BH741" s="401"/>
      <c r="BI741" s="401"/>
      <c r="BJ741" s="401"/>
      <c r="BK741" s="401"/>
      <c r="BL741" s="401"/>
      <c r="BM741" s="401"/>
      <c r="BN741" s="401"/>
      <c r="BO741" s="401"/>
      <c r="BP741" s="401"/>
      <c r="BQ741" s="401"/>
      <c r="BR741" s="401"/>
      <c r="BS741" s="401"/>
      <c r="BT741" s="401"/>
      <c r="BU741" s="401"/>
      <c r="BV741" s="401"/>
      <c r="BW741" s="401"/>
      <c r="BX741" s="401"/>
      <c r="BY741" s="401"/>
      <c r="BZ741" s="401"/>
      <c r="CA741" s="401"/>
      <c r="CB741" s="401"/>
      <c r="CC741" s="401"/>
      <c r="CD741" s="401"/>
      <c r="CE741" s="401"/>
      <c r="CF741" s="401"/>
      <c r="CG741" s="401"/>
      <c r="CH741" s="401"/>
      <c r="CI741" s="401"/>
      <c r="CJ741" s="401"/>
      <c r="CK741" s="401"/>
      <c r="CL741" s="401"/>
      <c r="CM741" s="401"/>
      <c r="CN741" s="401"/>
      <c r="CO741" s="401"/>
      <c r="CP741" s="401"/>
      <c r="CQ741" s="401"/>
      <c r="CR741" s="401"/>
      <c r="CS741" s="401"/>
      <c r="CT741" s="401"/>
      <c r="CU741" s="401"/>
      <c r="CV741" s="401"/>
      <c r="CW741" s="401"/>
      <c r="CX741" s="401"/>
      <c r="CY741" s="401"/>
      <c r="CZ741" s="401"/>
    </row>
    <row r="742" ht="25.15" customHeight="true" x14ac:dyDescent="0.2">
      <c r="C742" s="698"/>
      <c r="D742" s="698"/>
      <c r="E742" s="698"/>
      <c r="F742" s="698"/>
      <c r="G742" s="698"/>
      <c r="H742" s="698"/>
      <c r="I742" s="698"/>
      <c r="J742" s="698"/>
      <c r="K742" s="698"/>
      <c r="L742" s="698"/>
      <c r="M742" s="698"/>
      <c r="N742" s="698"/>
      <c r="O742" s="698"/>
      <c r="P742" s="698"/>
      <c r="Q742" s="698"/>
      <c r="BA742" s="401"/>
      <c r="BB742" s="478"/>
      <c r="BC742" s="401"/>
      <c r="BD742" s="401"/>
      <c r="BE742" s="401"/>
      <c r="BF742" s="401"/>
      <c r="BG742" s="401"/>
      <c r="BH742" s="401"/>
      <c r="BI742" s="401"/>
      <c r="BJ742" s="401"/>
      <c r="BK742" s="401"/>
      <c r="BL742" s="401"/>
      <c r="BM742" s="401"/>
      <c r="BN742" s="401"/>
      <c r="BO742" s="401"/>
      <c r="BP742" s="401"/>
      <c r="BQ742" s="401"/>
      <c r="BR742" s="401"/>
      <c r="BS742" s="401"/>
      <c r="BT742" s="401"/>
      <c r="BU742" s="401"/>
      <c r="BV742" s="401"/>
      <c r="BW742" s="401"/>
      <c r="BX742" s="401"/>
      <c r="BY742" s="401"/>
      <c r="BZ742" s="401"/>
      <c r="CA742" s="401"/>
      <c r="CB742" s="401"/>
      <c r="CC742" s="401"/>
      <c r="CD742" s="401"/>
      <c r="CE742" s="401"/>
      <c r="CF742" s="401"/>
      <c r="CG742" s="401"/>
      <c r="CH742" s="401"/>
      <c r="CI742" s="401"/>
      <c r="CJ742" s="401"/>
      <c r="CK742" s="401"/>
      <c r="CL742" s="401"/>
      <c r="CM742" s="401"/>
      <c r="CN742" s="401"/>
      <c r="CO742" s="401"/>
      <c r="CP742" s="401"/>
      <c r="CQ742" s="401"/>
      <c r="CR742" s="401"/>
      <c r="CS742" s="401"/>
      <c r="CT742" s="401"/>
      <c r="CU742" s="401"/>
      <c r="CV742" s="401"/>
      <c r="CW742" s="401"/>
      <c r="CX742" s="401"/>
      <c r="CY742" s="401"/>
      <c r="CZ742" s="401"/>
    </row>
    <row r="743" ht="25.15" customHeight="true" x14ac:dyDescent="0.2">
      <c r="C743" s="698"/>
      <c r="D743" s="698"/>
      <c r="E743" s="698"/>
      <c r="F743" s="698"/>
      <c r="G743" s="698"/>
      <c r="H743" s="698"/>
      <c r="I743" s="698"/>
      <c r="J743" s="698"/>
      <c r="K743" s="698"/>
      <c r="L743" s="698"/>
      <c r="M743" s="698"/>
      <c r="N743" s="698"/>
      <c r="O743" s="698"/>
      <c r="P743" s="698"/>
      <c r="Q743" s="698"/>
      <c r="BA743" s="401"/>
      <c r="BB743" s="478"/>
      <c r="BC743" s="401"/>
      <c r="BD743" s="401"/>
      <c r="BE743" s="401"/>
      <c r="BF743" s="401"/>
      <c r="BG743" s="401"/>
      <c r="BH743" s="401"/>
      <c r="BI743" s="401"/>
      <c r="BJ743" s="401"/>
      <c r="BK743" s="401"/>
      <c r="BL743" s="401"/>
      <c r="BM743" s="401"/>
      <c r="BN743" s="401"/>
      <c r="BO743" s="401"/>
      <c r="BP743" s="401"/>
      <c r="BQ743" s="401"/>
      <c r="BR743" s="401"/>
      <c r="BS743" s="401"/>
      <c r="BT743" s="401"/>
      <c r="BU743" s="401"/>
      <c r="BV743" s="401"/>
      <c r="BW743" s="401"/>
      <c r="BX743" s="401"/>
      <c r="BY743" s="401"/>
      <c r="BZ743" s="401"/>
      <c r="CA743" s="401"/>
      <c r="CB743" s="401"/>
      <c r="CC743" s="401"/>
      <c r="CD743" s="401"/>
      <c r="CE743" s="401"/>
      <c r="CF743" s="401"/>
      <c r="CG743" s="401"/>
      <c r="CH743" s="401"/>
      <c r="CI743" s="401"/>
      <c r="CJ743" s="401"/>
      <c r="CK743" s="401"/>
      <c r="CL743" s="401"/>
      <c r="CM743" s="401"/>
      <c r="CN743" s="401"/>
      <c r="CO743" s="401"/>
      <c r="CP743" s="401"/>
      <c r="CQ743" s="401"/>
      <c r="CR743" s="401"/>
      <c r="CS743" s="401"/>
      <c r="CT743" s="401"/>
      <c r="CU743" s="401"/>
      <c r="CV743" s="401"/>
      <c r="CW743" s="401"/>
      <c r="CX743" s="401"/>
      <c r="CY743" s="401"/>
      <c r="CZ743" s="401"/>
    </row>
    <row r="744" ht="25.15" customHeight="true" x14ac:dyDescent="0.2">
      <c r="C744" s="698"/>
      <c r="D744" s="698"/>
      <c r="E744" s="698"/>
      <c r="F744" s="698"/>
      <c r="G744" s="698"/>
      <c r="H744" s="698"/>
      <c r="I744" s="698"/>
      <c r="J744" s="698"/>
      <c r="K744" s="698"/>
      <c r="L744" s="698"/>
      <c r="M744" s="698"/>
      <c r="N744" s="698"/>
      <c r="O744" s="698"/>
      <c r="P744" s="698"/>
      <c r="Q744" s="698"/>
      <c r="BA744" s="401"/>
      <c r="BB744" s="478"/>
      <c r="BC744" s="401"/>
      <c r="BD744" s="401"/>
      <c r="BE744" s="401"/>
      <c r="BF744" s="401"/>
      <c r="BG744" s="401"/>
      <c r="BH744" s="401"/>
      <c r="BI744" s="401"/>
      <c r="BJ744" s="401"/>
      <c r="BK744" s="401"/>
      <c r="BL744" s="401"/>
      <c r="BM744" s="401"/>
      <c r="BN744" s="401"/>
      <c r="BO744" s="401"/>
      <c r="BP744" s="401"/>
      <c r="BQ744" s="401"/>
      <c r="BR744" s="401"/>
      <c r="BS744" s="401"/>
      <c r="BT744" s="401"/>
      <c r="BU744" s="401"/>
      <c r="BV744" s="401"/>
      <c r="BW744" s="401"/>
      <c r="BX744" s="401"/>
      <c r="BY744" s="401"/>
      <c r="BZ744" s="401"/>
      <c r="CA744" s="401"/>
      <c r="CB744" s="401"/>
      <c r="CC744" s="401"/>
      <c r="CD744" s="401"/>
      <c r="CE744" s="401"/>
      <c r="CF744" s="401"/>
      <c r="CG744" s="401"/>
      <c r="CH744" s="401"/>
      <c r="CI744" s="401"/>
      <c r="CJ744" s="401"/>
      <c r="CK744" s="401"/>
      <c r="CL744" s="401"/>
      <c r="CM744" s="401"/>
      <c r="CN744" s="401"/>
      <c r="CO744" s="401"/>
      <c r="CP744" s="401"/>
      <c r="CQ744" s="401"/>
      <c r="CR744" s="401"/>
      <c r="CS744" s="401"/>
      <c r="CT744" s="401"/>
      <c r="CU744" s="401"/>
      <c r="CV744" s="401"/>
      <c r="CW744" s="401"/>
      <c r="CX744" s="401"/>
      <c r="CY744" s="401"/>
      <c r="CZ744" s="401"/>
    </row>
    <row r="745" ht="25.15" customHeight="true" x14ac:dyDescent="0.2">
      <c r="C745" s="698"/>
      <c r="D745" s="698"/>
      <c r="E745" s="698"/>
      <c r="F745" s="698"/>
      <c r="G745" s="698"/>
      <c r="H745" s="698"/>
      <c r="I745" s="698"/>
      <c r="J745" s="698"/>
      <c r="K745" s="698"/>
      <c r="L745" s="698"/>
      <c r="M745" s="698"/>
      <c r="N745" s="698"/>
      <c r="O745" s="698"/>
      <c r="P745" s="698"/>
      <c r="Q745" s="698"/>
      <c r="BA745" s="401"/>
      <c r="BB745" s="478"/>
      <c r="BC745" s="401"/>
      <c r="BD745" s="401"/>
      <c r="BE745" s="401"/>
      <c r="BF745" s="401"/>
      <c r="BG745" s="401"/>
      <c r="BH745" s="401"/>
      <c r="BI745" s="401"/>
      <c r="BJ745" s="401"/>
      <c r="BK745" s="401"/>
      <c r="BL745" s="401"/>
      <c r="BM745" s="401"/>
      <c r="BN745" s="401"/>
      <c r="BO745" s="401"/>
      <c r="BP745" s="401"/>
      <c r="BQ745" s="401"/>
      <c r="BR745" s="401"/>
      <c r="BS745" s="401"/>
      <c r="BT745" s="401"/>
      <c r="BU745" s="401"/>
      <c r="BV745" s="401"/>
      <c r="BW745" s="401"/>
      <c r="BX745" s="401"/>
      <c r="BY745" s="401"/>
      <c r="BZ745" s="401"/>
      <c r="CA745" s="401"/>
      <c r="CB745" s="401"/>
      <c r="CC745" s="401"/>
      <c r="CD745" s="401"/>
      <c r="CE745" s="401"/>
      <c r="CF745" s="401"/>
      <c r="CG745" s="401"/>
      <c r="CH745" s="401"/>
      <c r="CI745" s="401"/>
      <c r="CJ745" s="401"/>
      <c r="CK745" s="401"/>
      <c r="CL745" s="401"/>
      <c r="CM745" s="401"/>
      <c r="CN745" s="401"/>
      <c r="CO745" s="401"/>
      <c r="CP745" s="401"/>
      <c r="CQ745" s="401"/>
      <c r="CR745" s="401"/>
      <c r="CS745" s="401"/>
      <c r="CT745" s="401"/>
      <c r="CU745" s="401"/>
      <c r="CV745" s="401"/>
      <c r="CW745" s="401"/>
      <c r="CX745" s="401"/>
      <c r="CY745" s="401"/>
      <c r="CZ745" s="401"/>
    </row>
    <row r="746" ht="25.15" customHeight="true" x14ac:dyDescent="0.2">
      <c r="C746" s="698"/>
      <c r="D746" s="698"/>
      <c r="E746" s="698"/>
      <c r="F746" s="698"/>
      <c r="G746" s="698"/>
      <c r="H746" s="698"/>
      <c r="I746" s="698"/>
      <c r="J746" s="698"/>
      <c r="K746" s="698"/>
      <c r="L746" s="698"/>
      <c r="M746" s="698"/>
      <c r="N746" s="698"/>
      <c r="O746" s="698"/>
      <c r="P746" s="698"/>
      <c r="Q746" s="698"/>
      <c r="BA746" s="401"/>
      <c r="BB746" s="478"/>
      <c r="BC746" s="401"/>
      <c r="BD746" s="401"/>
      <c r="BE746" s="401"/>
      <c r="BF746" s="401"/>
      <c r="BG746" s="401"/>
      <c r="BH746" s="401"/>
      <c r="BI746" s="401"/>
      <c r="BJ746" s="401"/>
      <c r="BK746" s="401"/>
      <c r="BL746" s="401"/>
      <c r="BM746" s="401"/>
      <c r="BN746" s="401"/>
      <c r="BO746" s="401"/>
      <c r="BP746" s="401"/>
      <c r="BQ746" s="401"/>
      <c r="BR746" s="401"/>
      <c r="BS746" s="401"/>
      <c r="BT746" s="401"/>
      <c r="BU746" s="401"/>
      <c r="BV746" s="401"/>
      <c r="BW746" s="401"/>
      <c r="BX746" s="401"/>
      <c r="BY746" s="401"/>
      <c r="BZ746" s="401"/>
      <c r="CA746" s="401"/>
      <c r="CB746" s="401"/>
      <c r="CC746" s="401"/>
      <c r="CD746" s="401"/>
      <c r="CE746" s="401"/>
      <c r="CF746" s="401"/>
      <c r="CG746" s="401"/>
      <c r="CH746" s="401"/>
      <c r="CI746" s="401"/>
      <c r="CJ746" s="401"/>
      <c r="CK746" s="401"/>
      <c r="CL746" s="401"/>
      <c r="CM746" s="401"/>
      <c r="CN746" s="401"/>
      <c r="CO746" s="401"/>
      <c r="CP746" s="401"/>
      <c r="CQ746" s="401"/>
      <c r="CR746" s="401"/>
      <c r="CS746" s="401"/>
      <c r="CT746" s="401"/>
      <c r="CU746" s="401"/>
      <c r="CV746" s="401"/>
      <c r="CW746" s="401"/>
      <c r="CX746" s="401"/>
      <c r="CY746" s="401"/>
      <c r="CZ746" s="401"/>
    </row>
    <row r="747" ht="25.15" customHeight="true" x14ac:dyDescent="0.2">
      <c r="C747" s="698"/>
      <c r="D747" s="698"/>
      <c r="E747" s="698"/>
      <c r="F747" s="698"/>
      <c r="G747" s="698"/>
      <c r="H747" s="698"/>
      <c r="I747" s="698"/>
      <c r="J747" s="698"/>
      <c r="K747" s="698"/>
      <c r="L747" s="698"/>
      <c r="M747" s="698"/>
      <c r="N747" s="698"/>
      <c r="O747" s="698"/>
      <c r="P747" s="698"/>
      <c r="Q747" s="698"/>
      <c r="BA747" s="401"/>
      <c r="BB747" s="478"/>
      <c r="BC747" s="401"/>
      <c r="BD747" s="401"/>
      <c r="BE747" s="401"/>
      <c r="BF747" s="401"/>
      <c r="BG747" s="401"/>
      <c r="BH747" s="401"/>
      <c r="BI747" s="401"/>
      <c r="BJ747" s="401"/>
      <c r="BK747" s="401"/>
      <c r="BL747" s="401"/>
      <c r="BM747" s="401"/>
      <c r="BN747" s="401"/>
      <c r="BO747" s="401"/>
      <c r="BP747" s="401"/>
      <c r="BQ747" s="401"/>
      <c r="BR747" s="401"/>
      <c r="BS747" s="401"/>
      <c r="BT747" s="401"/>
      <c r="BU747" s="401"/>
      <c r="BV747" s="401"/>
      <c r="BW747" s="401"/>
      <c r="BX747" s="401"/>
      <c r="BY747" s="401"/>
      <c r="BZ747" s="401"/>
      <c r="CA747" s="401"/>
      <c r="CB747" s="401"/>
      <c r="CC747" s="401"/>
      <c r="CD747" s="401"/>
      <c r="CE747" s="401"/>
      <c r="CF747" s="401"/>
      <c r="CG747" s="401"/>
      <c r="CH747" s="401"/>
      <c r="CI747" s="401"/>
      <c r="CJ747" s="401"/>
      <c r="CK747" s="401"/>
      <c r="CL747" s="401"/>
      <c r="CM747" s="401"/>
      <c r="CN747" s="401"/>
      <c r="CO747" s="401"/>
      <c r="CP747" s="401"/>
      <c r="CQ747" s="401"/>
      <c r="CR747" s="401"/>
      <c r="CS747" s="401"/>
      <c r="CT747" s="401"/>
      <c r="CU747" s="401"/>
      <c r="CV747" s="401"/>
      <c r="CW747" s="401"/>
      <c r="CX747" s="401"/>
      <c r="CY747" s="401"/>
      <c r="CZ747" s="401"/>
    </row>
    <row r="748" ht="25.15" customHeight="true" x14ac:dyDescent="0.2">
      <c r="C748" s="698"/>
      <c r="D748" s="698"/>
      <c r="E748" s="698"/>
      <c r="F748" s="698"/>
      <c r="G748" s="698"/>
      <c r="H748" s="698"/>
      <c r="I748" s="698"/>
      <c r="J748" s="698"/>
      <c r="K748" s="698"/>
      <c r="L748" s="698"/>
      <c r="M748" s="698"/>
      <c r="N748" s="698"/>
      <c r="O748" s="698"/>
      <c r="P748" s="698"/>
      <c r="Q748" s="698"/>
      <c r="BA748" s="401"/>
      <c r="BB748" s="478"/>
      <c r="BC748" s="401"/>
      <c r="BD748" s="401"/>
      <c r="BE748" s="401"/>
      <c r="BF748" s="401"/>
      <c r="BG748" s="401"/>
      <c r="BH748" s="401"/>
      <c r="BI748" s="401"/>
      <c r="BJ748" s="401"/>
      <c r="BK748" s="401"/>
      <c r="BL748" s="401"/>
      <c r="BM748" s="401"/>
      <c r="BN748" s="401"/>
      <c r="BO748" s="401"/>
      <c r="BP748" s="401"/>
      <c r="BQ748" s="401"/>
      <c r="BR748" s="401"/>
      <c r="BS748" s="401"/>
      <c r="BT748" s="401"/>
      <c r="BU748" s="401"/>
      <c r="BV748" s="401"/>
      <c r="BW748" s="401"/>
      <c r="BX748" s="401"/>
      <c r="BY748" s="401"/>
      <c r="BZ748" s="401"/>
      <c r="CA748" s="401"/>
      <c r="CB748" s="401"/>
      <c r="CC748" s="401"/>
      <c r="CD748" s="401"/>
      <c r="CE748" s="401"/>
      <c r="CF748" s="401"/>
      <c r="CG748" s="401"/>
      <c r="CH748" s="401"/>
      <c r="CI748" s="401"/>
      <c r="CJ748" s="401"/>
      <c r="CK748" s="401"/>
      <c r="CL748" s="401"/>
      <c r="CM748" s="401"/>
      <c r="CN748" s="401"/>
      <c r="CO748" s="401"/>
      <c r="CP748" s="401"/>
      <c r="CQ748" s="401"/>
      <c r="CR748" s="401"/>
      <c r="CS748" s="401"/>
      <c r="CT748" s="401"/>
      <c r="CU748" s="401"/>
      <c r="CV748" s="401"/>
      <c r="CW748" s="401"/>
      <c r="CX748" s="401"/>
      <c r="CY748" s="401"/>
      <c r="CZ748" s="401"/>
    </row>
    <row r="749" ht="25.15" customHeight="true" x14ac:dyDescent="0.2">
      <c r="C749" s="698"/>
      <c r="D749" s="698"/>
      <c r="E749" s="698"/>
      <c r="F749" s="698"/>
      <c r="G749" s="698"/>
      <c r="H749" s="698"/>
      <c r="I749" s="698"/>
      <c r="J749" s="698"/>
      <c r="K749" s="698"/>
      <c r="L749" s="698"/>
      <c r="M749" s="698"/>
      <c r="N749" s="698"/>
      <c r="O749" s="698"/>
      <c r="P749" s="698"/>
      <c r="Q749" s="698"/>
      <c r="BA749" s="401"/>
      <c r="BB749" s="478"/>
      <c r="BC749" s="401"/>
      <c r="BD749" s="401"/>
      <c r="BE749" s="401"/>
      <c r="BF749" s="401"/>
      <c r="BG749" s="401"/>
      <c r="BH749" s="401"/>
      <c r="BI749" s="401"/>
      <c r="BJ749" s="401"/>
      <c r="BK749" s="401"/>
      <c r="BL749" s="401"/>
      <c r="BM749" s="401"/>
      <c r="BN749" s="401"/>
      <c r="BO749" s="401"/>
      <c r="BP749" s="401"/>
      <c r="BQ749" s="401"/>
      <c r="BR749" s="401"/>
      <c r="BS749" s="401"/>
      <c r="BT749" s="401"/>
      <c r="BU749" s="401"/>
      <c r="BV749" s="401"/>
      <c r="BW749" s="401"/>
      <c r="BX749" s="401"/>
      <c r="BY749" s="401"/>
      <c r="BZ749" s="401"/>
      <c r="CA749" s="401"/>
      <c r="CB749" s="401"/>
      <c r="CC749" s="401"/>
      <c r="CD749" s="401"/>
      <c r="CE749" s="401"/>
      <c r="CF749" s="401"/>
      <c r="CG749" s="401"/>
      <c r="CH749" s="401"/>
      <c r="CI749" s="401"/>
      <c r="CJ749" s="401"/>
      <c r="CK749" s="401"/>
      <c r="CL749" s="401"/>
      <c r="CM749" s="401"/>
      <c r="CN749" s="401"/>
      <c r="CO749" s="401"/>
      <c r="CP749" s="401"/>
      <c r="CQ749" s="401"/>
      <c r="CR749" s="401"/>
      <c r="CS749" s="401"/>
      <c r="CT749" s="401"/>
      <c r="CU749" s="401"/>
      <c r="CV749" s="401"/>
      <c r="CW749" s="401"/>
      <c r="CX749" s="401"/>
      <c r="CY749" s="401"/>
      <c r="CZ749" s="401"/>
    </row>
    <row r="750" ht="25.15" customHeight="true" x14ac:dyDescent="0.2">
      <c r="C750" s="698"/>
      <c r="D750" s="698"/>
      <c r="E750" s="698"/>
      <c r="F750" s="698"/>
      <c r="G750" s="698"/>
      <c r="H750" s="698"/>
      <c r="I750" s="698"/>
      <c r="J750" s="698"/>
      <c r="K750" s="698"/>
      <c r="L750" s="698"/>
      <c r="M750" s="698"/>
      <c r="N750" s="698"/>
      <c r="O750" s="698"/>
      <c r="P750" s="698"/>
      <c r="Q750" s="698"/>
      <c r="BA750" s="401"/>
      <c r="BB750" s="478"/>
      <c r="BC750" s="401"/>
      <c r="BD750" s="401"/>
      <c r="BE750" s="401"/>
      <c r="BF750" s="401"/>
      <c r="BG750" s="401"/>
      <c r="BH750" s="401"/>
      <c r="BI750" s="401"/>
      <c r="BJ750" s="401"/>
      <c r="BK750" s="401"/>
      <c r="BL750" s="401"/>
      <c r="BM750" s="401"/>
      <c r="BN750" s="401"/>
      <c r="BO750" s="401"/>
      <c r="BP750" s="401"/>
      <c r="BQ750" s="401"/>
      <c r="BR750" s="401"/>
      <c r="BS750" s="401"/>
      <c r="BT750" s="401"/>
      <c r="BU750" s="401"/>
      <c r="BV750" s="401"/>
      <c r="BW750" s="401"/>
      <c r="BX750" s="401"/>
      <c r="BY750" s="401"/>
      <c r="BZ750" s="401"/>
      <c r="CA750" s="401"/>
      <c r="CB750" s="401"/>
      <c r="CC750" s="401"/>
      <c r="CD750" s="401"/>
      <c r="CE750" s="401"/>
      <c r="CF750" s="401"/>
      <c r="CG750" s="401"/>
      <c r="CH750" s="401"/>
      <c r="CI750" s="401"/>
      <c r="CJ750" s="401"/>
      <c r="CK750" s="401"/>
      <c r="CL750" s="401"/>
      <c r="CM750" s="401"/>
      <c r="CN750" s="401"/>
      <c r="CO750" s="401"/>
      <c r="CP750" s="401"/>
      <c r="CQ750" s="401"/>
      <c r="CR750" s="401"/>
      <c r="CS750" s="401"/>
      <c r="CT750" s="401"/>
      <c r="CU750" s="401"/>
      <c r="CV750" s="401"/>
      <c r="CW750" s="401"/>
      <c r="CX750" s="401"/>
      <c r="CY750" s="401"/>
      <c r="CZ750" s="401"/>
    </row>
    <row r="751" ht="25.15" customHeight="true" x14ac:dyDescent="0.2">
      <c r="C751" s="698"/>
      <c r="D751" s="698"/>
      <c r="E751" s="698"/>
      <c r="F751" s="698"/>
      <c r="G751" s="698"/>
      <c r="H751" s="698"/>
      <c r="I751" s="698"/>
      <c r="J751" s="698"/>
      <c r="K751" s="698"/>
      <c r="L751" s="698"/>
      <c r="M751" s="698"/>
      <c r="N751" s="698"/>
      <c r="O751" s="698"/>
      <c r="P751" s="698"/>
      <c r="Q751" s="698"/>
      <c r="BA751" s="401"/>
      <c r="BB751" s="478"/>
      <c r="BC751" s="401"/>
      <c r="BD751" s="401"/>
      <c r="BE751" s="401"/>
      <c r="BF751" s="401"/>
      <c r="BG751" s="401"/>
      <c r="BH751" s="401"/>
      <c r="BI751" s="401"/>
      <c r="BJ751" s="401"/>
      <c r="BK751" s="401"/>
      <c r="BL751" s="401"/>
      <c r="BM751" s="401"/>
      <c r="BN751" s="401"/>
      <c r="BO751" s="401"/>
      <c r="BP751" s="401"/>
      <c r="BQ751" s="401"/>
      <c r="BR751" s="401"/>
      <c r="BS751" s="401"/>
      <c r="BT751" s="401"/>
      <c r="BU751" s="401"/>
      <c r="BV751" s="401"/>
      <c r="BW751" s="401"/>
      <c r="BX751" s="401"/>
      <c r="BY751" s="401"/>
      <c r="BZ751" s="401"/>
      <c r="CA751" s="401"/>
      <c r="CB751" s="401"/>
      <c r="CC751" s="401"/>
      <c r="CD751" s="401"/>
      <c r="CE751" s="401"/>
      <c r="CF751" s="401"/>
      <c r="CG751" s="401"/>
      <c r="CH751" s="401"/>
      <c r="CI751" s="401"/>
      <c r="CJ751" s="401"/>
      <c r="CK751" s="401"/>
      <c r="CL751" s="401"/>
      <c r="CM751" s="401"/>
      <c r="CN751" s="401"/>
      <c r="CO751" s="401"/>
      <c r="CP751" s="401"/>
      <c r="CQ751" s="401"/>
      <c r="CR751" s="401"/>
      <c r="CS751" s="401"/>
      <c r="CT751" s="401"/>
      <c r="CU751" s="401"/>
      <c r="CV751" s="401"/>
      <c r="CW751" s="401"/>
      <c r="CX751" s="401"/>
      <c r="CY751" s="401"/>
      <c r="CZ751" s="401"/>
    </row>
    <row r="752" ht="25.15" customHeight="true" x14ac:dyDescent="0.2">
      <c r="C752" s="698"/>
      <c r="D752" s="698"/>
      <c r="E752" s="698"/>
      <c r="F752" s="698"/>
      <c r="G752" s="698"/>
      <c r="H752" s="698"/>
      <c r="I752" s="698"/>
      <c r="J752" s="698"/>
      <c r="K752" s="698"/>
      <c r="L752" s="698"/>
      <c r="M752" s="698"/>
      <c r="N752" s="698"/>
      <c r="O752" s="698"/>
      <c r="P752" s="698"/>
      <c r="Q752" s="698"/>
      <c r="BA752" s="401"/>
      <c r="BB752" s="478"/>
      <c r="BC752" s="401"/>
      <c r="BD752" s="401"/>
      <c r="BE752" s="401"/>
      <c r="BF752" s="401"/>
      <c r="BG752" s="401"/>
      <c r="BH752" s="401"/>
      <c r="BI752" s="401"/>
      <c r="BJ752" s="401"/>
      <c r="BK752" s="401"/>
      <c r="BL752" s="401"/>
      <c r="BM752" s="401"/>
      <c r="BN752" s="401"/>
      <c r="BO752" s="401"/>
      <c r="BP752" s="401"/>
      <c r="BQ752" s="401"/>
      <c r="BR752" s="401"/>
      <c r="BS752" s="401"/>
      <c r="BT752" s="401"/>
      <c r="BU752" s="401"/>
      <c r="BV752" s="401"/>
      <c r="BW752" s="401"/>
      <c r="BX752" s="401"/>
      <c r="BY752" s="401"/>
      <c r="BZ752" s="401"/>
      <c r="CA752" s="401"/>
      <c r="CB752" s="401"/>
      <c r="CC752" s="401"/>
      <c r="CD752" s="401"/>
      <c r="CE752" s="401"/>
      <c r="CF752" s="401"/>
      <c r="CG752" s="401"/>
      <c r="CH752" s="401"/>
      <c r="CI752" s="401"/>
      <c r="CJ752" s="401"/>
      <c r="CK752" s="401"/>
      <c r="CL752" s="401"/>
      <c r="CM752" s="401"/>
      <c r="CN752" s="401"/>
      <c r="CO752" s="401"/>
      <c r="CP752" s="401"/>
      <c r="CQ752" s="401"/>
      <c r="CR752" s="401"/>
      <c r="CS752" s="401"/>
      <c r="CT752" s="401"/>
      <c r="CU752" s="401"/>
      <c r="CV752" s="401"/>
      <c r="CW752" s="401"/>
      <c r="CX752" s="401"/>
      <c r="CY752" s="401"/>
      <c r="CZ752" s="401"/>
    </row>
    <row r="753" ht="25.15" customHeight="true" x14ac:dyDescent="0.2">
      <c r="C753" s="698"/>
      <c r="D753" s="698"/>
      <c r="E753" s="698"/>
      <c r="F753" s="698"/>
      <c r="G753" s="698"/>
      <c r="H753" s="698"/>
      <c r="I753" s="698"/>
      <c r="J753" s="698"/>
      <c r="K753" s="698"/>
      <c r="L753" s="698"/>
      <c r="M753" s="698"/>
      <c r="N753" s="698"/>
      <c r="O753" s="698"/>
      <c r="P753" s="698"/>
      <c r="Q753" s="698"/>
      <c r="BA753" s="401"/>
      <c r="BB753" s="478"/>
      <c r="BC753" s="401"/>
      <c r="BD753" s="401"/>
      <c r="BE753" s="401"/>
      <c r="BF753" s="401"/>
      <c r="BG753" s="401"/>
      <c r="BH753" s="401"/>
      <c r="BI753" s="401"/>
      <c r="BJ753" s="401"/>
      <c r="BK753" s="401"/>
      <c r="BL753" s="401"/>
      <c r="BM753" s="401"/>
      <c r="BN753" s="401"/>
      <c r="BO753" s="401"/>
      <c r="BP753" s="401"/>
      <c r="BQ753" s="401"/>
      <c r="BR753" s="401"/>
      <c r="BS753" s="401"/>
      <c r="BT753" s="401"/>
      <c r="BU753" s="401"/>
      <c r="BV753" s="401"/>
      <c r="BW753" s="401"/>
      <c r="BX753" s="401"/>
      <c r="BY753" s="401"/>
      <c r="BZ753" s="401"/>
      <c r="CA753" s="401"/>
      <c r="CB753" s="401"/>
      <c r="CC753" s="401"/>
      <c r="CD753" s="401"/>
      <c r="CE753" s="401"/>
      <c r="CF753" s="401"/>
      <c r="CG753" s="401"/>
      <c r="CH753" s="401"/>
      <c r="CI753" s="401"/>
      <c r="CJ753" s="401"/>
      <c r="CK753" s="401"/>
      <c r="CL753" s="401"/>
      <c r="CM753" s="401"/>
      <c r="CN753" s="401"/>
      <c r="CO753" s="401"/>
      <c r="CP753" s="401"/>
      <c r="CQ753" s="401"/>
      <c r="CR753" s="401"/>
      <c r="CS753" s="401"/>
      <c r="CT753" s="401"/>
      <c r="CU753" s="401"/>
      <c r="CV753" s="401"/>
      <c r="CW753" s="401"/>
      <c r="CX753" s="401"/>
      <c r="CY753" s="401"/>
      <c r="CZ753" s="401"/>
    </row>
    <row r="754" ht="25.15" customHeight="true" x14ac:dyDescent="0.2">
      <c r="C754" s="698"/>
      <c r="D754" s="698"/>
      <c r="E754" s="698"/>
      <c r="F754" s="698"/>
      <c r="G754" s="698"/>
      <c r="H754" s="698"/>
      <c r="I754" s="698"/>
      <c r="J754" s="698"/>
      <c r="K754" s="698"/>
      <c r="L754" s="698"/>
      <c r="M754" s="698"/>
      <c r="N754" s="698"/>
      <c r="O754" s="698"/>
      <c r="P754" s="698"/>
      <c r="Q754" s="698"/>
      <c r="BA754" s="401"/>
      <c r="BB754" s="478"/>
      <c r="BC754" s="401"/>
      <c r="BD754" s="401"/>
      <c r="BE754" s="401"/>
      <c r="BF754" s="401"/>
      <c r="BG754" s="401"/>
      <c r="BH754" s="401"/>
      <c r="BI754" s="401"/>
      <c r="BJ754" s="401"/>
      <c r="BK754" s="401"/>
      <c r="BL754" s="401"/>
      <c r="BM754" s="401"/>
      <c r="BN754" s="401"/>
      <c r="BO754" s="401"/>
      <c r="BP754" s="401"/>
      <c r="BQ754" s="401"/>
      <c r="BR754" s="401"/>
      <c r="BS754" s="401"/>
      <c r="BT754" s="401"/>
      <c r="BU754" s="401"/>
      <c r="BV754" s="401"/>
      <c r="BW754" s="401"/>
      <c r="BX754" s="401"/>
      <c r="BY754" s="401"/>
      <c r="BZ754" s="401"/>
      <c r="CA754" s="401"/>
      <c r="CB754" s="401"/>
      <c r="CC754" s="401"/>
      <c r="CD754" s="401"/>
      <c r="CE754" s="401"/>
      <c r="CF754" s="401"/>
      <c r="CG754" s="401"/>
      <c r="CH754" s="401"/>
      <c r="CI754" s="401"/>
      <c r="CJ754" s="401"/>
      <c r="CK754" s="401"/>
      <c r="CL754" s="401"/>
      <c r="CM754" s="401"/>
      <c r="CN754" s="401"/>
      <c r="CO754" s="401"/>
      <c r="CP754" s="401"/>
      <c r="CQ754" s="401"/>
      <c r="CR754" s="401"/>
      <c r="CS754" s="401"/>
      <c r="CT754" s="401"/>
      <c r="CU754" s="401"/>
      <c r="CV754" s="401"/>
      <c r="CW754" s="401"/>
      <c r="CX754" s="401"/>
      <c r="CY754" s="401"/>
      <c r="CZ754" s="401"/>
    </row>
    <row r="755" ht="25.15" customHeight="true" x14ac:dyDescent="0.2">
      <c r="C755" s="698"/>
      <c r="D755" s="698"/>
      <c r="E755" s="698"/>
      <c r="F755" s="698"/>
      <c r="G755" s="698"/>
      <c r="H755" s="698"/>
      <c r="I755" s="698"/>
      <c r="J755" s="698"/>
      <c r="K755" s="698"/>
      <c r="L755" s="698"/>
      <c r="M755" s="698"/>
      <c r="N755" s="698"/>
      <c r="O755" s="698"/>
      <c r="P755" s="698"/>
      <c r="Q755" s="698"/>
      <c r="BA755" s="401"/>
      <c r="BB755" s="478"/>
      <c r="BC755" s="401"/>
      <c r="BD755" s="401"/>
      <c r="BE755" s="401"/>
      <c r="BF755" s="401"/>
      <c r="BG755" s="401"/>
      <c r="BH755" s="401"/>
      <c r="BI755" s="401"/>
      <c r="BJ755" s="401"/>
      <c r="BK755" s="401"/>
      <c r="BL755" s="401"/>
      <c r="BM755" s="401"/>
      <c r="BN755" s="401"/>
      <c r="BO755" s="401"/>
      <c r="BP755" s="401"/>
      <c r="BQ755" s="401"/>
      <c r="BR755" s="401"/>
      <c r="BS755" s="401"/>
      <c r="BT755" s="401"/>
      <c r="BU755" s="401"/>
      <c r="BV755" s="401"/>
      <c r="BW755" s="401"/>
      <c r="BX755" s="401"/>
      <c r="BY755" s="401"/>
      <c r="BZ755" s="401"/>
      <c r="CA755" s="401"/>
      <c r="CB755" s="401"/>
      <c r="CC755" s="401"/>
      <c r="CD755" s="401"/>
      <c r="CE755" s="401"/>
      <c r="CF755" s="401"/>
      <c r="CG755" s="401"/>
      <c r="CH755" s="401"/>
      <c r="CI755" s="401"/>
      <c r="CJ755" s="401"/>
      <c r="CK755" s="401"/>
      <c r="CL755" s="401"/>
      <c r="CM755" s="401"/>
      <c r="CN755" s="401"/>
      <c r="CO755" s="401"/>
      <c r="CP755" s="401"/>
      <c r="CQ755" s="401"/>
      <c r="CR755" s="401"/>
      <c r="CS755" s="401"/>
      <c r="CT755" s="401"/>
      <c r="CU755" s="401"/>
      <c r="CV755" s="401"/>
      <c r="CW755" s="401"/>
      <c r="CX755" s="401"/>
      <c r="CY755" s="401"/>
      <c r="CZ755" s="401"/>
    </row>
    <row r="756" ht="25.15" customHeight="true" x14ac:dyDescent="0.2">
      <c r="C756" s="698"/>
      <c r="D756" s="698"/>
      <c r="E756" s="698"/>
      <c r="F756" s="698"/>
      <c r="G756" s="698"/>
      <c r="H756" s="698"/>
      <c r="I756" s="698"/>
      <c r="J756" s="698"/>
      <c r="K756" s="698"/>
      <c r="L756" s="698"/>
      <c r="M756" s="698"/>
      <c r="N756" s="698"/>
      <c r="O756" s="698"/>
      <c r="P756" s="698"/>
      <c r="Q756" s="698"/>
      <c r="BA756" s="401"/>
      <c r="BB756" s="478"/>
      <c r="BC756" s="401"/>
      <c r="BD756" s="401"/>
      <c r="BE756" s="401"/>
      <c r="BF756" s="401"/>
      <c r="BG756" s="401"/>
      <c r="BH756" s="401"/>
      <c r="BI756" s="401"/>
      <c r="BJ756" s="401"/>
      <c r="BK756" s="401"/>
      <c r="BL756" s="401"/>
      <c r="BM756" s="401"/>
      <c r="BN756" s="401"/>
      <c r="BO756" s="401"/>
      <c r="BP756" s="401"/>
      <c r="BQ756" s="401"/>
      <c r="BR756" s="401"/>
      <c r="BS756" s="401"/>
      <c r="BT756" s="401"/>
      <c r="BU756" s="401"/>
      <c r="BV756" s="401"/>
      <c r="BW756" s="401"/>
      <c r="BX756" s="401"/>
      <c r="BY756" s="401"/>
      <c r="BZ756" s="401"/>
      <c r="CA756" s="401"/>
      <c r="CB756" s="401"/>
      <c r="CC756" s="401"/>
      <c r="CD756" s="401"/>
      <c r="CE756" s="401"/>
      <c r="CF756" s="401"/>
      <c r="CG756" s="401"/>
      <c r="CH756" s="401"/>
      <c r="CI756" s="401"/>
      <c r="CJ756" s="401"/>
      <c r="CK756" s="401"/>
      <c r="CL756" s="401"/>
      <c r="CM756" s="401"/>
      <c r="CN756" s="401"/>
      <c r="CO756" s="401"/>
      <c r="CP756" s="401"/>
      <c r="CQ756" s="401"/>
      <c r="CR756" s="401"/>
      <c r="CS756" s="401"/>
      <c r="CT756" s="401"/>
      <c r="CU756" s="401"/>
      <c r="CV756" s="401"/>
      <c r="CW756" s="401"/>
      <c r="CX756" s="401"/>
      <c r="CY756" s="401"/>
      <c r="CZ756" s="401"/>
    </row>
    <row r="757" ht="25.15" customHeight="true" x14ac:dyDescent="0.2">
      <c r="C757" s="698"/>
      <c r="D757" s="698"/>
      <c r="E757" s="698"/>
      <c r="F757" s="698"/>
      <c r="G757" s="698"/>
      <c r="H757" s="698"/>
      <c r="I757" s="698"/>
      <c r="J757" s="698"/>
      <c r="K757" s="698"/>
      <c r="L757" s="698"/>
      <c r="M757" s="698"/>
      <c r="N757" s="698"/>
      <c r="O757" s="698"/>
      <c r="P757" s="698"/>
      <c r="Q757" s="698"/>
      <c r="BA757" s="401"/>
      <c r="BB757" s="478"/>
      <c r="BC757" s="401"/>
      <c r="BD757" s="401"/>
      <c r="BE757" s="401"/>
      <c r="BF757" s="401"/>
      <c r="BG757" s="401"/>
      <c r="BH757" s="401"/>
      <c r="BI757" s="401"/>
      <c r="BJ757" s="401"/>
      <c r="BK757" s="401"/>
      <c r="BL757" s="401"/>
      <c r="BM757" s="401"/>
      <c r="BN757" s="401"/>
      <c r="BO757" s="401"/>
      <c r="BP757" s="401"/>
      <c r="BQ757" s="401"/>
      <c r="BR757" s="401"/>
      <c r="BS757" s="401"/>
      <c r="BT757" s="401"/>
      <c r="BU757" s="401"/>
      <c r="BV757" s="401"/>
      <c r="BW757" s="401"/>
      <c r="BX757" s="401"/>
      <c r="BY757" s="401"/>
      <c r="BZ757" s="401"/>
      <c r="CA757" s="401"/>
      <c r="CB757" s="401"/>
      <c r="CC757" s="401"/>
      <c r="CD757" s="401"/>
      <c r="CE757" s="401"/>
      <c r="CF757" s="401"/>
      <c r="CG757" s="401"/>
      <c r="CH757" s="401"/>
      <c r="CI757" s="401"/>
      <c r="CJ757" s="401"/>
      <c r="CK757" s="401"/>
      <c r="CL757" s="401"/>
      <c r="CM757" s="401"/>
      <c r="CN757" s="401"/>
      <c r="CO757" s="401"/>
      <c r="CP757" s="401"/>
      <c r="CQ757" s="401"/>
      <c r="CR757" s="401"/>
      <c r="CS757" s="401"/>
      <c r="CT757" s="401"/>
      <c r="CU757" s="401"/>
      <c r="CV757" s="401"/>
      <c r="CW757" s="401"/>
      <c r="CX757" s="401"/>
      <c r="CY757" s="401"/>
      <c r="CZ757" s="401"/>
    </row>
    <row r="758" ht="25.15" customHeight="true" x14ac:dyDescent="0.2">
      <c r="C758" s="698"/>
      <c r="D758" s="698"/>
      <c r="E758" s="698"/>
      <c r="F758" s="698"/>
      <c r="G758" s="698"/>
      <c r="H758" s="698"/>
      <c r="I758" s="698"/>
      <c r="J758" s="698"/>
      <c r="K758" s="698"/>
      <c r="L758" s="698"/>
      <c r="M758" s="698"/>
      <c r="N758" s="698"/>
      <c r="O758" s="698"/>
      <c r="P758" s="698"/>
      <c r="Q758" s="698"/>
      <c r="BA758" s="401"/>
      <c r="BB758" s="478"/>
      <c r="BC758" s="401"/>
      <c r="BD758" s="401"/>
      <c r="BE758" s="401"/>
      <c r="BF758" s="401"/>
      <c r="BG758" s="401"/>
      <c r="BH758" s="401"/>
      <c r="BI758" s="401"/>
      <c r="BJ758" s="401"/>
      <c r="BK758" s="401"/>
      <c r="BL758" s="401"/>
      <c r="BM758" s="401"/>
      <c r="BN758" s="401"/>
      <c r="BO758" s="401"/>
      <c r="BP758" s="401"/>
      <c r="BQ758" s="401"/>
      <c r="BR758" s="401"/>
      <c r="BS758" s="401"/>
      <c r="BT758" s="401"/>
      <c r="BU758" s="401"/>
      <c r="BV758" s="401"/>
      <c r="BW758" s="401"/>
      <c r="BX758" s="401"/>
      <c r="BY758" s="401"/>
      <c r="BZ758" s="401"/>
      <c r="CA758" s="401"/>
      <c r="CB758" s="401"/>
      <c r="CC758" s="401"/>
      <c r="CD758" s="401"/>
      <c r="CE758" s="401"/>
      <c r="CF758" s="401"/>
      <c r="CG758" s="401"/>
      <c r="CH758" s="401"/>
      <c r="CI758" s="401"/>
      <c r="CJ758" s="401"/>
      <c r="CK758" s="401"/>
      <c r="CL758" s="401"/>
      <c r="CM758" s="401"/>
      <c r="CN758" s="401"/>
      <c r="CO758" s="401"/>
      <c r="CP758" s="401"/>
      <c r="CQ758" s="401"/>
      <c r="CR758" s="401"/>
      <c r="CS758" s="401"/>
      <c r="CT758" s="401"/>
      <c r="CU758" s="401"/>
      <c r="CV758" s="401"/>
      <c r="CW758" s="401"/>
      <c r="CX758" s="401"/>
      <c r="CY758" s="401"/>
      <c r="CZ758" s="401"/>
    </row>
    <row r="759" ht="25.15" customHeight="true" x14ac:dyDescent="0.2">
      <c r="C759" s="698"/>
      <c r="D759" s="698"/>
      <c r="E759" s="698"/>
      <c r="F759" s="698"/>
      <c r="G759" s="698"/>
      <c r="H759" s="698"/>
      <c r="I759" s="698"/>
      <c r="J759" s="698"/>
      <c r="K759" s="698"/>
      <c r="L759" s="698"/>
      <c r="M759" s="698"/>
      <c r="N759" s="698"/>
      <c r="O759" s="698"/>
      <c r="P759" s="698"/>
      <c r="Q759" s="698"/>
      <c r="BA759" s="401"/>
      <c r="BB759" s="478"/>
      <c r="BC759" s="401"/>
      <c r="BD759" s="401"/>
      <c r="BE759" s="401"/>
      <c r="BF759" s="401"/>
      <c r="BG759" s="401"/>
      <c r="BH759" s="401"/>
      <c r="BI759" s="401"/>
      <c r="BJ759" s="401"/>
      <c r="BK759" s="401"/>
      <c r="BL759" s="401"/>
      <c r="BM759" s="401"/>
      <c r="BN759" s="401"/>
      <c r="BO759" s="401"/>
      <c r="BP759" s="401"/>
      <c r="BQ759" s="401"/>
      <c r="BR759" s="401"/>
      <c r="BS759" s="401"/>
      <c r="BT759" s="401"/>
      <c r="BU759" s="401"/>
      <c r="BV759" s="401"/>
      <c r="BW759" s="401"/>
      <c r="BX759" s="401"/>
      <c r="BY759" s="401"/>
      <c r="BZ759" s="401"/>
      <c r="CA759" s="401"/>
      <c r="CB759" s="401"/>
      <c r="CC759" s="401"/>
      <c r="CD759" s="401"/>
      <c r="CE759" s="401"/>
      <c r="CF759" s="401"/>
      <c r="CG759" s="401"/>
      <c r="CH759" s="401"/>
      <c r="CI759" s="401"/>
      <c r="CJ759" s="401"/>
      <c r="CK759" s="401"/>
      <c r="CL759" s="401"/>
      <c r="CM759" s="401"/>
      <c r="CN759" s="401"/>
      <c r="CO759" s="401"/>
      <c r="CP759" s="401"/>
      <c r="CQ759" s="401"/>
      <c r="CR759" s="401"/>
      <c r="CS759" s="401"/>
      <c r="CT759" s="401"/>
      <c r="CU759" s="401"/>
      <c r="CV759" s="401"/>
      <c r="CW759" s="401"/>
      <c r="CX759" s="401"/>
      <c r="CY759" s="401"/>
      <c r="CZ759" s="401"/>
    </row>
    <row r="760" ht="25.15" customHeight="true" x14ac:dyDescent="0.2">
      <c r="C760" s="698"/>
      <c r="D760" s="698"/>
      <c r="E760" s="698"/>
      <c r="F760" s="698"/>
      <c r="G760" s="698"/>
      <c r="H760" s="698"/>
      <c r="I760" s="698"/>
      <c r="J760" s="698"/>
      <c r="K760" s="698"/>
      <c r="L760" s="698"/>
      <c r="M760" s="698"/>
      <c r="N760" s="698"/>
      <c r="O760" s="698"/>
      <c r="P760" s="698"/>
      <c r="Q760" s="698"/>
      <c r="BA760" s="401"/>
      <c r="BB760" s="478"/>
      <c r="BC760" s="401"/>
      <c r="BD760" s="401"/>
      <c r="BE760" s="401"/>
      <c r="BF760" s="401"/>
      <c r="BG760" s="401"/>
      <c r="BH760" s="401"/>
      <c r="BI760" s="401"/>
      <c r="BJ760" s="401"/>
      <c r="BK760" s="401"/>
      <c r="BL760" s="401"/>
      <c r="BM760" s="401"/>
      <c r="BN760" s="401"/>
      <c r="BO760" s="401"/>
      <c r="BP760" s="401"/>
      <c r="BQ760" s="401"/>
      <c r="BR760" s="401"/>
      <c r="BS760" s="401"/>
      <c r="BT760" s="401"/>
      <c r="BU760" s="401"/>
      <c r="BV760" s="401"/>
      <c r="BW760" s="401"/>
      <c r="BX760" s="401"/>
      <c r="BY760" s="401"/>
      <c r="BZ760" s="401"/>
      <c r="CA760" s="401"/>
      <c r="CB760" s="401"/>
      <c r="CC760" s="401"/>
      <c r="CD760" s="401"/>
      <c r="CE760" s="401"/>
      <c r="CF760" s="401"/>
      <c r="CG760" s="401"/>
      <c r="CH760" s="401"/>
      <c r="CI760" s="401"/>
      <c r="CJ760" s="401"/>
      <c r="CK760" s="401"/>
      <c r="CL760" s="401"/>
      <c r="CM760" s="401"/>
      <c r="CN760" s="401"/>
      <c r="CO760" s="401"/>
      <c r="CP760" s="401"/>
      <c r="CQ760" s="401"/>
      <c r="CR760" s="401"/>
      <c r="CS760" s="401"/>
      <c r="CT760" s="401"/>
      <c r="CU760" s="401"/>
      <c r="CV760" s="401"/>
      <c r="CW760" s="401"/>
      <c r="CX760" s="401"/>
      <c r="CY760" s="401"/>
      <c r="CZ760" s="401"/>
    </row>
    <row r="761" ht="25.15" customHeight="true" x14ac:dyDescent="0.2">
      <c r="C761" s="698"/>
      <c r="D761" s="698"/>
      <c r="E761" s="698"/>
      <c r="F761" s="698"/>
      <c r="G761" s="698"/>
      <c r="H761" s="698"/>
      <c r="I761" s="698"/>
      <c r="J761" s="698"/>
      <c r="K761" s="698"/>
      <c r="L761" s="698"/>
      <c r="M761" s="698"/>
      <c r="N761" s="698"/>
      <c r="O761" s="698"/>
      <c r="P761" s="698"/>
      <c r="Q761" s="698"/>
      <c r="BA761" s="401"/>
      <c r="BB761" s="478"/>
      <c r="BC761" s="401"/>
      <c r="BD761" s="401"/>
      <c r="BE761" s="401"/>
      <c r="BF761" s="401"/>
      <c r="BG761" s="401"/>
      <c r="BH761" s="401"/>
      <c r="BI761" s="401"/>
      <c r="BJ761" s="401"/>
      <c r="BK761" s="401"/>
      <c r="BL761" s="401"/>
      <c r="BM761" s="401"/>
      <c r="BN761" s="401"/>
      <c r="BO761" s="401"/>
      <c r="BP761" s="401"/>
      <c r="BQ761" s="401"/>
      <c r="BR761" s="401"/>
      <c r="BS761" s="401"/>
      <c r="BT761" s="401"/>
      <c r="BU761" s="401"/>
      <c r="BV761" s="401"/>
      <c r="BW761" s="401"/>
      <c r="BX761" s="401"/>
      <c r="BY761" s="401"/>
      <c r="BZ761" s="401"/>
      <c r="CA761" s="401"/>
      <c r="CB761" s="401"/>
      <c r="CC761" s="401"/>
      <c r="CD761" s="401"/>
      <c r="CE761" s="401"/>
      <c r="CF761" s="401"/>
      <c r="CG761" s="401"/>
      <c r="CH761" s="401"/>
      <c r="CI761" s="401"/>
      <c r="CJ761" s="401"/>
      <c r="CK761" s="401"/>
      <c r="CL761" s="401"/>
      <c r="CM761" s="401"/>
      <c r="CN761" s="401"/>
      <c r="CO761" s="401"/>
      <c r="CP761" s="401"/>
      <c r="CQ761" s="401"/>
      <c r="CR761" s="401"/>
      <c r="CS761" s="401"/>
      <c r="CT761" s="401"/>
      <c r="CU761" s="401"/>
      <c r="CV761" s="401"/>
      <c r="CW761" s="401"/>
      <c r="CX761" s="401"/>
      <c r="CY761" s="401"/>
      <c r="CZ761" s="401"/>
    </row>
    <row r="762" ht="25.15" customHeight="true" x14ac:dyDescent="0.2">
      <c r="C762" s="698"/>
      <c r="D762" s="698"/>
      <c r="E762" s="698"/>
      <c r="F762" s="698"/>
      <c r="G762" s="698"/>
      <c r="H762" s="698"/>
      <c r="I762" s="698"/>
      <c r="J762" s="698"/>
      <c r="K762" s="698"/>
      <c r="L762" s="698"/>
      <c r="M762" s="698"/>
      <c r="N762" s="698"/>
      <c r="O762" s="698"/>
      <c r="P762" s="698"/>
      <c r="Q762" s="698"/>
      <c r="BA762" s="401"/>
      <c r="BB762" s="478"/>
      <c r="BC762" s="401"/>
      <c r="BD762" s="401"/>
      <c r="BE762" s="401"/>
      <c r="BF762" s="401"/>
      <c r="BG762" s="401"/>
      <c r="BH762" s="401"/>
      <c r="BI762" s="401"/>
      <c r="BJ762" s="401"/>
      <c r="BK762" s="401"/>
      <c r="BL762" s="401"/>
      <c r="BM762" s="401"/>
      <c r="BN762" s="401"/>
      <c r="BO762" s="401"/>
      <c r="BP762" s="401"/>
      <c r="BQ762" s="401"/>
      <c r="BR762" s="401"/>
      <c r="BS762" s="401"/>
      <c r="BT762" s="401"/>
      <c r="BU762" s="401"/>
      <c r="BV762" s="401"/>
      <c r="BW762" s="401"/>
      <c r="BX762" s="401"/>
      <c r="BY762" s="401"/>
      <c r="BZ762" s="401"/>
      <c r="CA762" s="401"/>
      <c r="CB762" s="401"/>
      <c r="CC762" s="401"/>
      <c r="CD762" s="401"/>
      <c r="CE762" s="401"/>
      <c r="CF762" s="401"/>
      <c r="CG762" s="401"/>
      <c r="CH762" s="401"/>
      <c r="CI762" s="401"/>
      <c r="CJ762" s="401"/>
      <c r="CK762" s="401"/>
      <c r="CL762" s="401"/>
      <c r="CM762" s="401"/>
      <c r="CN762" s="401"/>
      <c r="CO762" s="401"/>
      <c r="CP762" s="401"/>
      <c r="CQ762" s="401"/>
      <c r="CR762" s="401"/>
      <c r="CS762" s="401"/>
      <c r="CT762" s="401"/>
      <c r="CU762" s="401"/>
      <c r="CV762" s="401"/>
      <c r="CW762" s="401"/>
      <c r="CX762" s="401"/>
      <c r="CY762" s="401"/>
      <c r="CZ762" s="401"/>
    </row>
    <row r="763" ht="25.15" customHeight="true" x14ac:dyDescent="0.2">
      <c r="C763" s="698"/>
      <c r="D763" s="698"/>
      <c r="E763" s="698"/>
      <c r="F763" s="698"/>
      <c r="G763" s="698"/>
      <c r="H763" s="698"/>
      <c r="I763" s="698"/>
      <c r="J763" s="698"/>
      <c r="K763" s="698"/>
      <c r="L763" s="698"/>
      <c r="M763" s="698"/>
      <c r="N763" s="698"/>
      <c r="O763" s="698"/>
      <c r="P763" s="698"/>
      <c r="Q763" s="698"/>
      <c r="BA763" s="401"/>
      <c r="BB763" s="478"/>
      <c r="BC763" s="401"/>
      <c r="BD763" s="401"/>
      <c r="BE763" s="401"/>
      <c r="BF763" s="401"/>
      <c r="BG763" s="401"/>
      <c r="BH763" s="401"/>
      <c r="BI763" s="401"/>
      <c r="BJ763" s="401"/>
      <c r="BK763" s="401"/>
      <c r="BL763" s="401"/>
      <c r="BM763" s="401"/>
      <c r="BN763" s="401"/>
      <c r="BO763" s="401"/>
      <c r="BP763" s="401"/>
      <c r="BQ763" s="401"/>
      <c r="BR763" s="401"/>
      <c r="BS763" s="401"/>
      <c r="BT763" s="401"/>
      <c r="BU763" s="401"/>
      <c r="BV763" s="401"/>
      <c r="BW763" s="401"/>
      <c r="BX763" s="401"/>
      <c r="BY763" s="401"/>
      <c r="BZ763" s="401"/>
      <c r="CA763" s="401"/>
      <c r="CB763" s="401"/>
      <c r="CC763" s="401"/>
      <c r="CD763" s="401"/>
      <c r="CE763" s="401"/>
      <c r="CF763" s="401"/>
      <c r="CG763" s="401"/>
      <c r="CH763" s="401"/>
      <c r="CI763" s="401"/>
      <c r="CJ763" s="401"/>
      <c r="CK763" s="401"/>
      <c r="CL763" s="401"/>
      <c r="CM763" s="401"/>
      <c r="CN763" s="401"/>
      <c r="CO763" s="401"/>
      <c r="CP763" s="401"/>
      <c r="CQ763" s="401"/>
      <c r="CR763" s="401"/>
      <c r="CS763" s="401"/>
      <c r="CT763" s="401"/>
      <c r="CU763" s="401"/>
      <c r="CV763" s="401"/>
      <c r="CW763" s="401"/>
      <c r="CX763" s="401"/>
      <c r="CY763" s="401"/>
      <c r="CZ763" s="401"/>
    </row>
    <row r="764" ht="25.15" customHeight="true" x14ac:dyDescent="0.2">
      <c r="C764" s="698"/>
      <c r="D764" s="698"/>
      <c r="E764" s="698"/>
      <c r="F764" s="698"/>
      <c r="G764" s="698"/>
      <c r="H764" s="698"/>
      <c r="I764" s="698"/>
      <c r="J764" s="698"/>
      <c r="K764" s="698"/>
      <c r="L764" s="698"/>
      <c r="M764" s="698"/>
      <c r="N764" s="698"/>
      <c r="O764" s="698"/>
      <c r="P764" s="698"/>
      <c r="Q764" s="698"/>
      <c r="BA764" s="401"/>
      <c r="BB764" s="478"/>
      <c r="BC764" s="401"/>
      <c r="BD764" s="401"/>
      <c r="BE764" s="401"/>
      <c r="BF764" s="401"/>
      <c r="BG764" s="401"/>
      <c r="BH764" s="401"/>
      <c r="BI764" s="401"/>
      <c r="BJ764" s="401"/>
      <c r="BK764" s="401"/>
      <c r="BL764" s="401"/>
      <c r="BM764" s="401"/>
      <c r="BN764" s="401"/>
      <c r="BO764" s="401"/>
      <c r="BP764" s="401"/>
      <c r="BQ764" s="401"/>
      <c r="BR764" s="401"/>
      <c r="BS764" s="401"/>
      <c r="BT764" s="401"/>
      <c r="BU764" s="401"/>
      <c r="BV764" s="401"/>
      <c r="BW764" s="401"/>
      <c r="BX764" s="401"/>
      <c r="BY764" s="401"/>
      <c r="BZ764" s="401"/>
      <c r="CA764" s="401"/>
      <c r="CB764" s="401"/>
      <c r="CC764" s="401"/>
      <c r="CD764" s="401"/>
      <c r="CE764" s="401"/>
      <c r="CF764" s="401"/>
      <c r="CG764" s="401"/>
      <c r="CH764" s="401"/>
      <c r="CI764" s="401"/>
      <c r="CJ764" s="401"/>
      <c r="CK764" s="401"/>
      <c r="CL764" s="401"/>
      <c r="CM764" s="401"/>
      <c r="CN764" s="401"/>
      <c r="CO764" s="401"/>
      <c r="CP764" s="401"/>
      <c r="CQ764" s="401"/>
      <c r="CR764" s="401"/>
      <c r="CS764" s="401"/>
      <c r="CT764" s="401"/>
      <c r="CU764" s="401"/>
      <c r="CV764" s="401"/>
      <c r="CW764" s="401"/>
      <c r="CX764" s="401"/>
      <c r="CY764" s="401"/>
      <c r="CZ764" s="401"/>
    </row>
    <row r="765" ht="25.15" customHeight="true" x14ac:dyDescent="0.2">
      <c r="C765" s="698"/>
      <c r="D765" s="698"/>
      <c r="E765" s="698"/>
      <c r="F765" s="698"/>
      <c r="G765" s="698"/>
      <c r="H765" s="698"/>
      <c r="I765" s="698"/>
      <c r="J765" s="698"/>
      <c r="K765" s="698"/>
      <c r="L765" s="698"/>
      <c r="M765" s="698"/>
      <c r="N765" s="698"/>
      <c r="O765" s="698"/>
      <c r="P765" s="698"/>
      <c r="Q765" s="698"/>
      <c r="BA765" s="401"/>
      <c r="BB765" s="478"/>
      <c r="BC765" s="401"/>
      <c r="BD765" s="401"/>
      <c r="BE765" s="401"/>
      <c r="BF765" s="401"/>
      <c r="BG765" s="401"/>
      <c r="BH765" s="401"/>
      <c r="BI765" s="401"/>
      <c r="BJ765" s="401"/>
      <c r="BK765" s="401"/>
      <c r="BL765" s="401"/>
      <c r="BM765" s="401"/>
      <c r="BN765" s="401"/>
      <c r="BO765" s="401"/>
      <c r="BP765" s="401"/>
      <c r="BQ765" s="401"/>
      <c r="BR765" s="401"/>
      <c r="BS765" s="401"/>
      <c r="BT765" s="401"/>
      <c r="BU765" s="401"/>
      <c r="BV765" s="401"/>
      <c r="BW765" s="401"/>
      <c r="BX765" s="401"/>
      <c r="BY765" s="401"/>
      <c r="BZ765" s="401"/>
      <c r="CA765" s="401"/>
      <c r="CB765" s="401"/>
      <c r="CC765" s="401"/>
      <c r="CD765" s="401"/>
      <c r="CE765" s="401"/>
      <c r="CF765" s="401"/>
      <c r="CG765" s="401"/>
      <c r="CH765" s="401"/>
      <c r="CI765" s="401"/>
      <c r="CJ765" s="401"/>
      <c r="CK765" s="401"/>
      <c r="CL765" s="401"/>
      <c r="CM765" s="401"/>
      <c r="CN765" s="401"/>
      <c r="CO765" s="401"/>
      <c r="CP765" s="401"/>
      <c r="CQ765" s="401"/>
      <c r="CR765" s="401"/>
      <c r="CS765" s="401"/>
      <c r="CT765" s="401"/>
      <c r="CU765" s="401"/>
      <c r="CV765" s="401"/>
      <c r="CW765" s="401"/>
      <c r="CX765" s="401"/>
      <c r="CY765" s="401"/>
      <c r="CZ765" s="401"/>
    </row>
    <row r="766" ht="25.15" customHeight="true" x14ac:dyDescent="0.2">
      <c r="C766" s="698"/>
      <c r="D766" s="698"/>
      <c r="E766" s="698"/>
      <c r="F766" s="698"/>
      <c r="G766" s="698"/>
      <c r="H766" s="698"/>
      <c r="I766" s="698"/>
      <c r="J766" s="698"/>
      <c r="K766" s="698"/>
      <c r="L766" s="698"/>
      <c r="M766" s="698"/>
      <c r="N766" s="698"/>
      <c r="O766" s="698"/>
      <c r="P766" s="698"/>
      <c r="Q766" s="698"/>
      <c r="BA766" s="401"/>
      <c r="BB766" s="478"/>
      <c r="BC766" s="401"/>
      <c r="BD766" s="401"/>
      <c r="BE766" s="401"/>
      <c r="BF766" s="401"/>
      <c r="BG766" s="401"/>
      <c r="BH766" s="401"/>
      <c r="BI766" s="401"/>
      <c r="BJ766" s="401"/>
      <c r="BK766" s="401"/>
      <c r="BL766" s="401"/>
      <c r="BM766" s="401"/>
      <c r="BN766" s="401"/>
      <c r="BO766" s="401"/>
      <c r="BP766" s="401"/>
      <c r="BQ766" s="401"/>
      <c r="BR766" s="401"/>
      <c r="BS766" s="401"/>
      <c r="BT766" s="401"/>
      <c r="BU766" s="401"/>
      <c r="BV766" s="401"/>
      <c r="BW766" s="401"/>
      <c r="BX766" s="401"/>
      <c r="BY766" s="401"/>
      <c r="BZ766" s="401"/>
      <c r="CA766" s="401"/>
      <c r="CB766" s="401"/>
      <c r="CC766" s="401"/>
      <c r="CD766" s="401"/>
      <c r="CE766" s="401"/>
      <c r="CF766" s="401"/>
      <c r="CG766" s="401"/>
      <c r="CH766" s="401"/>
      <c r="CI766" s="401"/>
      <c r="CJ766" s="401"/>
      <c r="CK766" s="401"/>
      <c r="CL766" s="401"/>
      <c r="CM766" s="401"/>
      <c r="CN766" s="401"/>
      <c r="CO766" s="401"/>
      <c r="CP766" s="401"/>
      <c r="CQ766" s="401"/>
      <c r="CR766" s="401"/>
      <c r="CS766" s="401"/>
      <c r="CT766" s="401"/>
      <c r="CU766" s="401"/>
      <c r="CV766" s="401"/>
      <c r="CW766" s="401"/>
      <c r="CX766" s="401"/>
      <c r="CY766" s="401"/>
      <c r="CZ766" s="401"/>
    </row>
    <row r="767" ht="25.15" customHeight="true" x14ac:dyDescent="0.2">
      <c r="C767" s="698"/>
      <c r="D767" s="698"/>
      <c r="E767" s="698"/>
      <c r="F767" s="698"/>
      <c r="G767" s="698"/>
      <c r="H767" s="698"/>
      <c r="I767" s="698"/>
      <c r="J767" s="698"/>
      <c r="K767" s="698"/>
      <c r="L767" s="698"/>
      <c r="M767" s="698"/>
      <c r="N767" s="698"/>
      <c r="O767" s="698"/>
      <c r="P767" s="698"/>
      <c r="Q767" s="698"/>
      <c r="BA767" s="401"/>
      <c r="BB767" s="478"/>
      <c r="BC767" s="401"/>
      <c r="BD767" s="401"/>
      <c r="BE767" s="401"/>
      <c r="BF767" s="401"/>
      <c r="BG767" s="401"/>
      <c r="BH767" s="401"/>
      <c r="BI767" s="401"/>
      <c r="BJ767" s="401"/>
      <c r="BK767" s="401"/>
      <c r="BL767" s="401"/>
      <c r="BM767" s="401"/>
      <c r="BN767" s="401"/>
      <c r="BO767" s="401"/>
      <c r="BP767" s="401"/>
      <c r="BQ767" s="401"/>
      <c r="BR767" s="401"/>
      <c r="BS767" s="401"/>
      <c r="BT767" s="401"/>
      <c r="BU767" s="401"/>
      <c r="BV767" s="401"/>
      <c r="BW767" s="401"/>
      <c r="BX767" s="401"/>
      <c r="BY767" s="401"/>
      <c r="BZ767" s="401"/>
      <c r="CA767" s="401"/>
      <c r="CB767" s="401"/>
      <c r="CC767" s="401"/>
      <c r="CD767" s="401"/>
      <c r="CE767" s="401"/>
      <c r="CF767" s="401"/>
      <c r="CG767" s="401"/>
      <c r="CH767" s="401"/>
      <c r="CI767" s="401"/>
      <c r="CJ767" s="401"/>
      <c r="CK767" s="401"/>
      <c r="CL767" s="401"/>
      <c r="CM767" s="401"/>
      <c r="CN767" s="401"/>
      <c r="CO767" s="401"/>
      <c r="CP767" s="401"/>
      <c r="CQ767" s="401"/>
      <c r="CR767" s="401"/>
      <c r="CS767" s="401"/>
      <c r="CT767" s="401"/>
      <c r="CU767" s="401"/>
      <c r="CV767" s="401"/>
      <c r="CW767" s="401"/>
      <c r="CX767" s="401"/>
      <c r="CY767" s="401"/>
      <c r="CZ767" s="401"/>
    </row>
    <row r="768" ht="25.15" customHeight="true" x14ac:dyDescent="0.2">
      <c r="C768" s="698"/>
      <c r="D768" s="698"/>
      <c r="E768" s="698"/>
      <c r="F768" s="698"/>
      <c r="G768" s="698"/>
      <c r="H768" s="698"/>
      <c r="I768" s="698"/>
      <c r="J768" s="698"/>
      <c r="K768" s="698"/>
      <c r="L768" s="698"/>
      <c r="M768" s="698"/>
      <c r="N768" s="698"/>
      <c r="O768" s="698"/>
      <c r="P768" s="698"/>
      <c r="Q768" s="698"/>
      <c r="BA768" s="399"/>
      <c r="BB768" s="479"/>
      <c r="BC768" s="399"/>
      <c r="BD768" s="399"/>
      <c r="BE768" s="399"/>
      <c r="BF768" s="399"/>
      <c r="BG768" s="399"/>
      <c r="BH768" s="399"/>
      <c r="BI768" s="399"/>
      <c r="BJ768" s="399"/>
      <c r="BK768" s="399"/>
      <c r="BL768" s="399"/>
      <c r="BM768" s="399"/>
      <c r="BN768" s="399"/>
      <c r="BO768" s="399"/>
      <c r="BP768" s="399"/>
      <c r="BQ768" s="399"/>
      <c r="BR768" s="399"/>
      <c r="BS768" s="399"/>
      <c r="BT768" s="399"/>
      <c r="BU768" s="399"/>
      <c r="BV768" s="399"/>
      <c r="BW768" s="399"/>
      <c r="BX768" s="399"/>
      <c r="BY768" s="399"/>
      <c r="BZ768" s="399"/>
      <c r="CA768" s="399"/>
      <c r="CB768" s="399"/>
      <c r="CC768" s="399"/>
      <c r="CD768" s="399"/>
      <c r="CE768" s="399"/>
      <c r="CF768" s="399"/>
      <c r="CG768" s="399"/>
      <c r="CH768" s="399"/>
      <c r="CI768" s="399"/>
      <c r="CJ768" s="399"/>
      <c r="CK768" s="399"/>
      <c r="CL768" s="399"/>
      <c r="CM768" s="399"/>
      <c r="CN768" s="399"/>
      <c r="CO768" s="399"/>
      <c r="CP768" s="399"/>
      <c r="CQ768" s="399"/>
      <c r="CR768" s="399"/>
      <c r="CS768" s="399"/>
      <c r="CT768" s="399"/>
      <c r="CU768" s="399"/>
      <c r="CV768" s="399"/>
      <c r="CW768" s="399"/>
      <c r="CX768" s="399"/>
      <c r="CY768" s="399"/>
      <c r="CZ768" s="399"/>
    </row>
    <row r="769" ht="25.15" customHeight="true" x14ac:dyDescent="0.2">
      <c r="C769" s="698"/>
      <c r="D769" s="698"/>
      <c r="E769" s="698"/>
      <c r="F769" s="698"/>
      <c r="G769" s="698"/>
      <c r="H769" s="698"/>
      <c r="I769" s="698"/>
      <c r="J769" s="698"/>
      <c r="K769" s="698"/>
      <c r="L769" s="698"/>
      <c r="M769" s="698"/>
      <c r="N769" s="698"/>
      <c r="O769" s="698"/>
      <c r="P769" s="698"/>
      <c r="Q769" s="698"/>
      <c r="BA769" s="399"/>
      <c r="BB769" s="479"/>
      <c r="BC769" s="399"/>
      <c r="BD769" s="399"/>
      <c r="BE769" s="399"/>
      <c r="BF769" s="399"/>
      <c r="BG769" s="399"/>
      <c r="BH769" s="399"/>
      <c r="BI769" s="399"/>
      <c r="BJ769" s="399"/>
      <c r="BK769" s="399"/>
      <c r="BL769" s="399"/>
      <c r="BM769" s="399"/>
      <c r="BN769" s="399"/>
      <c r="BO769" s="399"/>
      <c r="BP769" s="399"/>
      <c r="BQ769" s="399"/>
      <c r="BR769" s="399"/>
      <c r="BS769" s="399"/>
      <c r="BT769" s="399"/>
      <c r="BU769" s="399"/>
      <c r="BV769" s="399"/>
      <c r="BW769" s="399"/>
      <c r="BX769" s="399"/>
      <c r="BY769" s="399"/>
      <c r="BZ769" s="399"/>
      <c r="CA769" s="399"/>
      <c r="CB769" s="399"/>
      <c r="CC769" s="399"/>
      <c r="CD769" s="399"/>
      <c r="CE769" s="399"/>
      <c r="CF769" s="399"/>
      <c r="CG769" s="399"/>
      <c r="CH769" s="399"/>
      <c r="CI769" s="399"/>
      <c r="CJ769" s="399"/>
      <c r="CK769" s="399"/>
      <c r="CL769" s="399"/>
      <c r="CM769" s="399"/>
      <c r="CN769" s="399"/>
      <c r="CO769" s="399"/>
      <c r="CP769" s="399"/>
      <c r="CQ769" s="399"/>
      <c r="CR769" s="399"/>
      <c r="CS769" s="399"/>
      <c r="CT769" s="399"/>
      <c r="CU769" s="399"/>
      <c r="CV769" s="399"/>
      <c r="CW769" s="399"/>
      <c r="CX769" s="399"/>
      <c r="CY769" s="399"/>
      <c r="CZ769" s="399"/>
    </row>
    <row r="770" ht="25.15" customHeight="true" x14ac:dyDescent="0.2">
      <c r="C770" s="698"/>
      <c r="D770" s="698"/>
      <c r="E770" s="698"/>
      <c r="F770" s="698"/>
      <c r="G770" s="698"/>
      <c r="H770" s="698"/>
      <c r="I770" s="698"/>
      <c r="J770" s="698"/>
      <c r="K770" s="698"/>
      <c r="L770" s="698"/>
      <c r="M770" s="698"/>
      <c r="N770" s="698"/>
      <c r="O770" s="698"/>
      <c r="P770" s="698"/>
      <c r="Q770" s="698"/>
      <c r="BA770" s="399"/>
      <c r="BB770" s="479"/>
      <c r="BC770" s="399"/>
      <c r="BD770" s="399"/>
      <c r="BE770" s="399"/>
      <c r="BF770" s="399"/>
      <c r="BG770" s="399"/>
      <c r="BH770" s="399"/>
      <c r="BI770" s="399"/>
      <c r="BJ770" s="399"/>
      <c r="BK770" s="399"/>
      <c r="BL770" s="399"/>
      <c r="BM770" s="399"/>
      <c r="BN770" s="399"/>
      <c r="BO770" s="399"/>
      <c r="BP770" s="399"/>
      <c r="BQ770" s="399"/>
      <c r="BR770" s="399"/>
      <c r="BS770" s="399"/>
      <c r="BT770" s="399"/>
      <c r="BU770" s="399"/>
      <c r="BV770" s="399"/>
      <c r="BW770" s="399"/>
      <c r="BX770" s="399"/>
      <c r="BY770" s="399"/>
      <c r="BZ770" s="399"/>
      <c r="CA770" s="399"/>
      <c r="CB770" s="399"/>
      <c r="CC770" s="399"/>
      <c r="CD770" s="399"/>
      <c r="CE770" s="399"/>
      <c r="CF770" s="399"/>
      <c r="CG770" s="399"/>
      <c r="CH770" s="399"/>
      <c r="CI770" s="399"/>
      <c r="CJ770" s="399"/>
      <c r="CK770" s="399"/>
      <c r="CL770" s="399"/>
      <c r="CM770" s="399"/>
      <c r="CN770" s="399"/>
      <c r="CO770" s="399"/>
      <c r="CP770" s="399"/>
      <c r="CQ770" s="399"/>
      <c r="CR770" s="399"/>
      <c r="CS770" s="399"/>
      <c r="CT770" s="399"/>
      <c r="CU770" s="399"/>
      <c r="CV770" s="399"/>
      <c r="CW770" s="399"/>
      <c r="CX770" s="399"/>
      <c r="CY770" s="399"/>
      <c r="CZ770" s="399"/>
    </row>
    <row r="771" ht="25.15" customHeight="true" x14ac:dyDescent="0.2">
      <c r="C771" s="698"/>
      <c r="D771" s="698"/>
      <c r="E771" s="698"/>
      <c r="F771" s="698"/>
      <c r="G771" s="698"/>
      <c r="H771" s="698"/>
      <c r="I771" s="698"/>
      <c r="J771" s="698"/>
      <c r="K771" s="698"/>
      <c r="L771" s="698"/>
      <c r="M771" s="698"/>
      <c r="N771" s="698"/>
      <c r="O771" s="698"/>
      <c r="P771" s="698"/>
      <c r="Q771" s="698"/>
      <c r="BA771" s="399"/>
      <c r="BB771" s="479"/>
      <c r="BC771" s="399"/>
      <c r="BD771" s="399"/>
      <c r="BE771" s="399"/>
      <c r="BF771" s="399"/>
      <c r="BG771" s="399"/>
      <c r="BH771" s="399"/>
      <c r="BI771" s="399"/>
      <c r="BJ771" s="399"/>
      <c r="BK771" s="399"/>
      <c r="BL771" s="399"/>
      <c r="BM771" s="399"/>
      <c r="BN771" s="399"/>
      <c r="BO771" s="399"/>
      <c r="BP771" s="399"/>
      <c r="BQ771" s="399"/>
      <c r="BR771" s="399"/>
      <c r="BS771" s="399"/>
      <c r="BT771" s="399"/>
      <c r="BU771" s="399"/>
      <c r="BV771" s="399"/>
      <c r="BW771" s="399"/>
      <c r="BX771" s="399"/>
      <c r="BY771" s="399"/>
      <c r="BZ771" s="399"/>
      <c r="CA771" s="399"/>
      <c r="CB771" s="399"/>
      <c r="CC771" s="399"/>
      <c r="CD771" s="399"/>
      <c r="CE771" s="399"/>
      <c r="CF771" s="399"/>
      <c r="CG771" s="399"/>
      <c r="CH771" s="399"/>
      <c r="CI771" s="399"/>
      <c r="CJ771" s="399"/>
      <c r="CK771" s="399"/>
      <c r="CL771" s="399"/>
      <c r="CM771" s="399"/>
      <c r="CN771" s="399"/>
      <c r="CO771" s="399"/>
      <c r="CP771" s="399"/>
      <c r="CQ771" s="399"/>
      <c r="CR771" s="399"/>
      <c r="CS771" s="399"/>
      <c r="CT771" s="399"/>
      <c r="CU771" s="399"/>
      <c r="CV771" s="399"/>
      <c r="CW771" s="399"/>
      <c r="CX771" s="399"/>
      <c r="CY771" s="399"/>
      <c r="CZ771" s="399"/>
    </row>
    <row r="772" ht="25.15" customHeight="true" x14ac:dyDescent="0.2">
      <c r="C772" s="698"/>
      <c r="D772" s="698"/>
      <c r="E772" s="698"/>
      <c r="F772" s="698"/>
      <c r="G772" s="698"/>
      <c r="H772" s="698"/>
      <c r="I772" s="698"/>
      <c r="J772" s="698"/>
      <c r="K772" s="698"/>
      <c r="L772" s="698"/>
      <c r="M772" s="698"/>
      <c r="N772" s="698"/>
      <c r="O772" s="698"/>
      <c r="P772" s="698"/>
      <c r="Q772" s="698"/>
      <c r="BA772" s="399"/>
      <c r="BB772" s="479"/>
      <c r="BC772" s="399"/>
      <c r="BD772" s="399"/>
      <c r="BE772" s="399"/>
      <c r="BF772" s="399"/>
      <c r="BG772" s="399"/>
      <c r="BH772" s="399"/>
      <c r="BI772" s="399"/>
      <c r="BJ772" s="399"/>
      <c r="BK772" s="399"/>
      <c r="BL772" s="399"/>
      <c r="BM772" s="399"/>
      <c r="BN772" s="399"/>
      <c r="BO772" s="399"/>
      <c r="BP772" s="399"/>
      <c r="BQ772" s="399"/>
      <c r="BR772" s="399"/>
      <c r="BS772" s="399"/>
      <c r="BT772" s="399"/>
      <c r="BU772" s="399"/>
      <c r="BV772" s="399"/>
      <c r="BW772" s="399"/>
      <c r="BX772" s="399"/>
      <c r="BY772" s="399"/>
      <c r="BZ772" s="399"/>
      <c r="CA772" s="399"/>
      <c r="CB772" s="399"/>
      <c r="CC772" s="399"/>
      <c r="CD772" s="399"/>
      <c r="CE772" s="399"/>
      <c r="CF772" s="399"/>
      <c r="CG772" s="399"/>
      <c r="CH772" s="399"/>
      <c r="CI772" s="399"/>
      <c r="CJ772" s="399"/>
      <c r="CK772" s="399"/>
      <c r="CL772" s="399"/>
      <c r="CM772" s="399"/>
      <c r="CN772" s="399"/>
      <c r="CO772" s="399"/>
      <c r="CP772" s="399"/>
      <c r="CQ772" s="399"/>
      <c r="CR772" s="399"/>
      <c r="CS772" s="399"/>
      <c r="CT772" s="399"/>
      <c r="CU772" s="399"/>
      <c r="CV772" s="399"/>
      <c r="CW772" s="399"/>
      <c r="CX772" s="399"/>
      <c r="CY772" s="399"/>
      <c r="CZ772" s="399"/>
    </row>
    <row r="773" ht="25.15" customHeight="true" x14ac:dyDescent="0.2">
      <c r="C773" s="698"/>
      <c r="D773" s="698"/>
      <c r="E773" s="698"/>
      <c r="F773" s="698"/>
      <c r="G773" s="698"/>
      <c r="H773" s="698"/>
      <c r="I773" s="698"/>
      <c r="J773" s="698"/>
      <c r="K773" s="698"/>
      <c r="L773" s="698"/>
      <c r="M773" s="698"/>
      <c r="N773" s="698"/>
      <c r="O773" s="698"/>
      <c r="P773" s="698"/>
      <c r="Q773" s="698"/>
      <c r="BA773" s="399"/>
      <c r="BB773" s="479"/>
      <c r="BC773" s="399"/>
      <c r="BD773" s="399"/>
      <c r="BE773" s="399"/>
      <c r="BF773" s="399"/>
      <c r="BG773" s="399"/>
      <c r="BH773" s="399"/>
      <c r="BI773" s="399"/>
      <c r="BJ773" s="399"/>
      <c r="BK773" s="399"/>
      <c r="BL773" s="399"/>
      <c r="BM773" s="399"/>
      <c r="BN773" s="399"/>
      <c r="BO773" s="399"/>
      <c r="BP773" s="399"/>
      <c r="BQ773" s="399"/>
      <c r="BR773" s="399"/>
      <c r="BS773" s="399"/>
      <c r="BT773" s="399"/>
      <c r="BU773" s="399"/>
      <c r="BV773" s="399"/>
      <c r="BW773" s="399"/>
      <c r="BX773" s="399"/>
      <c r="BY773" s="399"/>
      <c r="BZ773" s="399"/>
      <c r="CA773" s="399"/>
      <c r="CB773" s="399"/>
      <c r="CC773" s="399"/>
      <c r="CD773" s="399"/>
      <c r="CE773" s="399"/>
      <c r="CF773" s="399"/>
      <c r="CG773" s="399"/>
      <c r="CH773" s="399"/>
      <c r="CI773" s="399"/>
      <c r="CJ773" s="399"/>
      <c r="CK773" s="399"/>
      <c r="CL773" s="399"/>
      <c r="CM773" s="399"/>
      <c r="CN773" s="399"/>
      <c r="CO773" s="399"/>
      <c r="CP773" s="399"/>
      <c r="CQ773" s="399"/>
      <c r="CR773" s="399"/>
      <c r="CS773" s="399"/>
      <c r="CT773" s="399"/>
      <c r="CU773" s="399"/>
      <c r="CV773" s="399"/>
      <c r="CW773" s="399"/>
      <c r="CX773" s="399"/>
      <c r="CY773" s="399"/>
      <c r="CZ773" s="399"/>
    </row>
    <row r="774" ht="25.15" customHeight="true" x14ac:dyDescent="0.2">
      <c r="C774" s="698"/>
      <c r="D774" s="698"/>
      <c r="E774" s="698"/>
      <c r="F774" s="698"/>
      <c r="G774" s="698"/>
      <c r="H774" s="698"/>
      <c r="I774" s="698"/>
      <c r="J774" s="698"/>
      <c r="K774" s="698"/>
      <c r="L774" s="698"/>
      <c r="M774" s="698"/>
      <c r="N774" s="698"/>
      <c r="O774" s="698"/>
      <c r="P774" s="698"/>
      <c r="Q774" s="698"/>
      <c r="BA774" s="399"/>
      <c r="BB774" s="479"/>
      <c r="BC774" s="399"/>
      <c r="BD774" s="399"/>
      <c r="BE774" s="399"/>
      <c r="BF774" s="399"/>
      <c r="BG774" s="399"/>
      <c r="BH774" s="399"/>
      <c r="BI774" s="399"/>
      <c r="BJ774" s="399"/>
      <c r="BK774" s="399"/>
      <c r="BL774" s="399"/>
      <c r="BM774" s="399"/>
      <c r="BN774" s="399"/>
      <c r="BO774" s="399"/>
      <c r="BP774" s="399"/>
      <c r="BQ774" s="399"/>
      <c r="BR774" s="399"/>
      <c r="BS774" s="399"/>
      <c r="BT774" s="399"/>
      <c r="BU774" s="399"/>
      <c r="BV774" s="399"/>
      <c r="BW774" s="399"/>
      <c r="BX774" s="399"/>
      <c r="BY774" s="399"/>
      <c r="BZ774" s="399"/>
      <c r="CA774" s="399"/>
      <c r="CB774" s="399"/>
      <c r="CC774" s="399"/>
      <c r="CD774" s="399"/>
      <c r="CE774" s="399"/>
      <c r="CF774" s="399"/>
      <c r="CG774" s="399"/>
      <c r="CH774" s="399"/>
      <c r="CI774" s="399"/>
      <c r="CJ774" s="399"/>
      <c r="CK774" s="399"/>
      <c r="CL774" s="399"/>
      <c r="CM774" s="399"/>
      <c r="CN774" s="399"/>
      <c r="CO774" s="399"/>
      <c r="CP774" s="399"/>
      <c r="CQ774" s="399"/>
      <c r="CR774" s="399"/>
      <c r="CS774" s="399"/>
      <c r="CT774" s="399"/>
      <c r="CU774" s="399"/>
      <c r="CV774" s="399"/>
      <c r="CW774" s="399"/>
      <c r="CX774" s="399"/>
      <c r="CY774" s="399"/>
      <c r="CZ774" s="399"/>
    </row>
    <row r="775" ht="25.15" customHeight="true" x14ac:dyDescent="0.2">
      <c r="C775" s="698"/>
      <c r="D775" s="698"/>
      <c r="E775" s="698"/>
      <c r="F775" s="698"/>
      <c r="G775" s="698"/>
      <c r="H775" s="698"/>
      <c r="I775" s="698"/>
      <c r="J775" s="698"/>
      <c r="K775" s="698"/>
      <c r="L775" s="698"/>
      <c r="M775" s="698"/>
      <c r="N775" s="698"/>
      <c r="O775" s="698"/>
      <c r="P775" s="698"/>
      <c r="Q775" s="698"/>
      <c r="BA775" s="399"/>
      <c r="BB775" s="479"/>
      <c r="BC775" s="399"/>
      <c r="BD775" s="399"/>
      <c r="BE775" s="399"/>
      <c r="BF775" s="399"/>
      <c r="BG775" s="399"/>
      <c r="BH775" s="399"/>
      <c r="BI775" s="399"/>
      <c r="BJ775" s="399"/>
      <c r="BK775" s="399"/>
      <c r="BL775" s="399"/>
      <c r="BM775" s="399"/>
      <c r="BN775" s="399"/>
      <c r="BO775" s="399"/>
      <c r="BP775" s="399"/>
      <c r="BQ775" s="399"/>
      <c r="BR775" s="399"/>
      <c r="BS775" s="399"/>
      <c r="BT775" s="399"/>
      <c r="BU775" s="399"/>
      <c r="BV775" s="399"/>
      <c r="BW775" s="399"/>
      <c r="BX775" s="399"/>
      <c r="BY775" s="399"/>
      <c r="BZ775" s="399"/>
      <c r="CA775" s="399"/>
      <c r="CB775" s="399"/>
      <c r="CC775" s="399"/>
      <c r="CD775" s="399"/>
      <c r="CE775" s="399"/>
      <c r="CF775" s="399"/>
      <c r="CG775" s="399"/>
      <c r="CH775" s="399"/>
      <c r="CI775" s="399"/>
      <c r="CJ775" s="399"/>
      <c r="CK775" s="399"/>
      <c r="CL775" s="399"/>
      <c r="CM775" s="399"/>
      <c r="CN775" s="399"/>
      <c r="CO775" s="399"/>
      <c r="CP775" s="399"/>
      <c r="CQ775" s="399"/>
      <c r="CR775" s="399"/>
      <c r="CS775" s="399"/>
      <c r="CT775" s="399"/>
      <c r="CU775" s="399"/>
      <c r="CV775" s="399"/>
      <c r="CW775" s="399"/>
      <c r="CX775" s="399"/>
      <c r="CY775" s="399"/>
      <c r="CZ775" s="399"/>
    </row>
    <row r="776" ht="25.15" customHeight="true" x14ac:dyDescent="0.2">
      <c r="C776" s="698"/>
      <c r="D776" s="698"/>
      <c r="E776" s="698"/>
      <c r="F776" s="698"/>
      <c r="G776" s="698"/>
      <c r="H776" s="698"/>
      <c r="I776" s="698"/>
      <c r="J776" s="698"/>
      <c r="K776" s="698"/>
      <c r="L776" s="698"/>
      <c r="M776" s="698"/>
      <c r="N776" s="698"/>
      <c r="O776" s="698"/>
      <c r="P776" s="698"/>
      <c r="Q776" s="698"/>
      <c r="BA776" s="399"/>
      <c r="BB776" s="479"/>
      <c r="BC776" s="399"/>
      <c r="BD776" s="399"/>
      <c r="BE776" s="399"/>
      <c r="BF776" s="399"/>
      <c r="BG776" s="399"/>
      <c r="BH776" s="399"/>
      <c r="BI776" s="399"/>
      <c r="BJ776" s="399"/>
      <c r="BK776" s="399"/>
      <c r="BL776" s="399"/>
      <c r="BM776" s="399"/>
      <c r="BN776" s="399"/>
      <c r="BO776" s="399"/>
      <c r="BP776" s="399"/>
      <c r="BQ776" s="399"/>
      <c r="BR776" s="399"/>
      <c r="BS776" s="399"/>
      <c r="BT776" s="399"/>
      <c r="BU776" s="399"/>
      <c r="BV776" s="399"/>
      <c r="BW776" s="399"/>
      <c r="BX776" s="399"/>
      <c r="BY776" s="399"/>
      <c r="BZ776" s="399"/>
      <c r="CA776" s="399"/>
      <c r="CB776" s="399"/>
      <c r="CC776" s="399"/>
      <c r="CD776" s="399"/>
      <c r="CE776" s="399"/>
      <c r="CF776" s="399"/>
      <c r="CG776" s="399"/>
      <c r="CH776" s="399"/>
      <c r="CI776" s="399"/>
      <c r="CJ776" s="399"/>
      <c r="CK776" s="399"/>
      <c r="CL776" s="399"/>
      <c r="CM776" s="399"/>
      <c r="CN776" s="399"/>
      <c r="CO776" s="399"/>
      <c r="CP776" s="399"/>
      <c r="CQ776" s="399"/>
      <c r="CR776" s="399"/>
      <c r="CS776" s="399"/>
      <c r="CT776" s="399"/>
      <c r="CU776" s="399"/>
      <c r="CV776" s="399"/>
      <c r="CW776" s="399"/>
      <c r="CX776" s="399"/>
      <c r="CY776" s="399"/>
      <c r="CZ776" s="399"/>
    </row>
    <row r="777" ht="25.15" customHeight="true" x14ac:dyDescent="0.2">
      <c r="C777" s="698"/>
      <c r="D777" s="698"/>
      <c r="E777" s="698"/>
      <c r="F777" s="698"/>
      <c r="G777" s="698"/>
      <c r="H777" s="698"/>
      <c r="I777" s="698"/>
      <c r="J777" s="698"/>
      <c r="K777" s="698"/>
      <c r="L777" s="698"/>
      <c r="M777" s="698"/>
      <c r="N777" s="698"/>
      <c r="O777" s="698"/>
      <c r="P777" s="698"/>
      <c r="Q777" s="698"/>
      <c r="BA777" s="399"/>
      <c r="BB777" s="479"/>
      <c r="BC777" s="399"/>
      <c r="BD777" s="399"/>
      <c r="BE777" s="399"/>
      <c r="BF777" s="399"/>
      <c r="BG777" s="399"/>
      <c r="BH777" s="399"/>
      <c r="BI777" s="399"/>
      <c r="BJ777" s="399"/>
      <c r="BK777" s="399"/>
      <c r="BL777" s="399"/>
      <c r="BM777" s="399"/>
      <c r="BN777" s="399"/>
      <c r="BO777" s="399"/>
      <c r="BP777" s="399"/>
      <c r="BQ777" s="399"/>
      <c r="BR777" s="399"/>
      <c r="BS777" s="399"/>
      <c r="BT777" s="399"/>
      <c r="BU777" s="399"/>
      <c r="BV777" s="399"/>
      <c r="BW777" s="399"/>
      <c r="BX777" s="399"/>
      <c r="BY777" s="399"/>
      <c r="BZ777" s="399"/>
      <c r="CA777" s="399"/>
      <c r="CB777" s="399"/>
      <c r="CC777" s="399"/>
      <c r="CD777" s="399"/>
      <c r="CE777" s="399"/>
      <c r="CF777" s="399"/>
      <c r="CG777" s="399"/>
      <c r="CH777" s="399"/>
      <c r="CI777" s="399"/>
      <c r="CJ777" s="399"/>
      <c r="CK777" s="399"/>
      <c r="CL777" s="399"/>
      <c r="CM777" s="399"/>
      <c r="CN777" s="399"/>
      <c r="CO777" s="399"/>
      <c r="CP777" s="399"/>
      <c r="CQ777" s="399"/>
      <c r="CR777" s="399"/>
      <c r="CS777" s="399"/>
      <c r="CT777" s="399"/>
      <c r="CU777" s="399"/>
      <c r="CV777" s="399"/>
      <c r="CW777" s="399"/>
      <c r="CX777" s="399"/>
      <c r="CY777" s="399"/>
      <c r="CZ777" s="399"/>
    </row>
    <row r="778" ht="25.15" customHeight="true" x14ac:dyDescent="0.2">
      <c r="C778" s="698"/>
      <c r="D778" s="698"/>
      <c r="E778" s="698"/>
      <c r="F778" s="698"/>
      <c r="G778" s="698"/>
      <c r="H778" s="698"/>
      <c r="I778" s="698"/>
      <c r="J778" s="698"/>
      <c r="K778" s="698"/>
      <c r="L778" s="698"/>
      <c r="M778" s="698"/>
      <c r="N778" s="698"/>
      <c r="O778" s="698"/>
      <c r="P778" s="698"/>
      <c r="Q778" s="698"/>
      <c r="BA778" s="399"/>
      <c r="BB778" s="479"/>
      <c r="BC778" s="399"/>
      <c r="BD778" s="399"/>
      <c r="BE778" s="399"/>
      <c r="BF778" s="399"/>
      <c r="BG778" s="399"/>
      <c r="BH778" s="399"/>
      <c r="BI778" s="399"/>
      <c r="BJ778" s="399"/>
      <c r="BK778" s="399"/>
      <c r="BL778" s="399"/>
      <c r="BM778" s="399"/>
      <c r="BN778" s="399"/>
      <c r="BO778" s="399"/>
      <c r="BP778" s="399"/>
      <c r="BQ778" s="399"/>
      <c r="BR778" s="399"/>
      <c r="BS778" s="399"/>
      <c r="BT778" s="399"/>
      <c r="BU778" s="399"/>
      <c r="BV778" s="399"/>
      <c r="BW778" s="399"/>
      <c r="BX778" s="399"/>
      <c r="BY778" s="399"/>
      <c r="BZ778" s="399"/>
      <c r="CA778" s="399"/>
      <c r="CB778" s="399"/>
      <c r="CC778" s="399"/>
      <c r="CD778" s="399"/>
      <c r="CE778" s="399"/>
      <c r="CF778" s="399"/>
      <c r="CG778" s="399"/>
      <c r="CH778" s="399"/>
      <c r="CI778" s="399"/>
      <c r="CJ778" s="399"/>
      <c r="CK778" s="399"/>
      <c r="CL778" s="399"/>
      <c r="CM778" s="399"/>
      <c r="CN778" s="399"/>
      <c r="CO778" s="399"/>
      <c r="CP778" s="399"/>
      <c r="CQ778" s="399"/>
      <c r="CR778" s="399"/>
      <c r="CS778" s="399"/>
      <c r="CT778" s="399"/>
      <c r="CU778" s="399"/>
      <c r="CV778" s="399"/>
      <c r="CW778" s="399"/>
      <c r="CX778" s="399"/>
      <c r="CY778" s="399"/>
      <c r="CZ778" s="399"/>
    </row>
    <row r="779" ht="25.15" customHeight="true" x14ac:dyDescent="0.2">
      <c r="C779" s="698"/>
      <c r="D779" s="698"/>
      <c r="E779" s="698"/>
      <c r="F779" s="698"/>
      <c r="G779" s="698"/>
      <c r="H779" s="698"/>
      <c r="I779" s="698"/>
      <c r="J779" s="698"/>
      <c r="K779" s="698"/>
      <c r="L779" s="698"/>
      <c r="M779" s="698"/>
      <c r="N779" s="698"/>
      <c r="O779" s="698"/>
      <c r="P779" s="698"/>
      <c r="Q779" s="698"/>
      <c r="BA779" s="399"/>
      <c r="BB779" s="479"/>
      <c r="BC779" s="399"/>
      <c r="BD779" s="399"/>
      <c r="BE779" s="399"/>
      <c r="BF779" s="399"/>
      <c r="BG779" s="399"/>
      <c r="BH779" s="399"/>
      <c r="BI779" s="399"/>
      <c r="BJ779" s="399"/>
      <c r="BK779" s="399"/>
      <c r="BL779" s="399"/>
      <c r="BM779" s="399"/>
      <c r="BN779" s="399"/>
      <c r="BO779" s="399"/>
      <c r="BP779" s="399"/>
      <c r="BQ779" s="399"/>
      <c r="BR779" s="399"/>
      <c r="BS779" s="399"/>
      <c r="BT779" s="399"/>
      <c r="BU779" s="399"/>
      <c r="BV779" s="399"/>
      <c r="BW779" s="399"/>
      <c r="BX779" s="399"/>
      <c r="BY779" s="399"/>
      <c r="BZ779" s="399"/>
      <c r="CA779" s="399"/>
      <c r="CB779" s="399"/>
      <c r="CC779" s="399"/>
      <c r="CD779" s="399"/>
      <c r="CE779" s="399"/>
      <c r="CF779" s="399"/>
      <c r="CG779" s="399"/>
      <c r="CH779" s="399"/>
      <c r="CI779" s="399"/>
      <c r="CJ779" s="399"/>
      <c r="CK779" s="399"/>
      <c r="CL779" s="399"/>
      <c r="CM779" s="399"/>
      <c r="CN779" s="399"/>
      <c r="CO779" s="399"/>
      <c r="CP779" s="399"/>
      <c r="CQ779" s="399"/>
      <c r="CR779" s="399"/>
      <c r="CS779" s="399"/>
      <c r="CT779" s="399"/>
      <c r="CU779" s="399"/>
      <c r="CV779" s="399"/>
      <c r="CW779" s="399"/>
      <c r="CX779" s="399"/>
      <c r="CY779" s="399"/>
      <c r="CZ779" s="399"/>
    </row>
    <row r="780" ht="25.15" customHeight="true" x14ac:dyDescent="0.2">
      <c r="C780" s="698"/>
      <c r="D780" s="698"/>
      <c r="E780" s="698"/>
      <c r="F780" s="698"/>
      <c r="G780" s="698"/>
      <c r="H780" s="698"/>
      <c r="I780" s="698"/>
      <c r="J780" s="698"/>
      <c r="K780" s="698"/>
      <c r="L780" s="698"/>
      <c r="M780" s="698"/>
      <c r="N780" s="698"/>
      <c r="O780" s="698"/>
      <c r="P780" s="698"/>
      <c r="Q780" s="698"/>
      <c r="BA780" s="399"/>
      <c r="BB780" s="479"/>
      <c r="BC780" s="399"/>
      <c r="BD780" s="399"/>
      <c r="BE780" s="399"/>
      <c r="BF780" s="399"/>
      <c r="BG780" s="399"/>
      <c r="BH780" s="399"/>
      <c r="BI780" s="399"/>
      <c r="BJ780" s="399"/>
      <c r="BK780" s="399"/>
      <c r="BL780" s="399"/>
      <c r="BM780" s="399"/>
      <c r="BN780" s="399"/>
      <c r="BO780" s="399"/>
      <c r="BP780" s="399"/>
      <c r="BQ780" s="399"/>
      <c r="BR780" s="399"/>
      <c r="BS780" s="399"/>
      <c r="BT780" s="399"/>
      <c r="BU780" s="399"/>
      <c r="BV780" s="399"/>
      <c r="BW780" s="399"/>
      <c r="BX780" s="399"/>
      <c r="BY780" s="399"/>
      <c r="BZ780" s="399"/>
      <c r="CA780" s="399"/>
      <c r="CB780" s="399"/>
      <c r="CC780" s="399"/>
      <c r="CD780" s="399"/>
      <c r="CE780" s="399"/>
      <c r="CF780" s="399"/>
      <c r="CG780" s="399"/>
      <c r="CH780" s="399"/>
      <c r="CI780" s="399"/>
      <c r="CJ780" s="399"/>
      <c r="CK780" s="399"/>
      <c r="CL780" s="399"/>
      <c r="CM780" s="399"/>
      <c r="CN780" s="399"/>
      <c r="CO780" s="399"/>
      <c r="CP780" s="399"/>
      <c r="CQ780" s="399"/>
      <c r="CR780" s="399"/>
      <c r="CS780" s="399"/>
      <c r="CT780" s="399"/>
      <c r="CU780" s="399"/>
      <c r="CV780" s="399"/>
      <c r="CW780" s="399"/>
      <c r="CX780" s="399"/>
      <c r="CY780" s="399"/>
      <c r="CZ780" s="399"/>
    </row>
    <row r="781" ht="25.15" customHeight="true" x14ac:dyDescent="0.2">
      <c r="C781" s="698"/>
      <c r="D781" s="698"/>
      <c r="E781" s="698"/>
      <c r="F781" s="698"/>
      <c r="G781" s="698"/>
      <c r="H781" s="698"/>
      <c r="I781" s="698"/>
      <c r="J781" s="698"/>
      <c r="K781" s="698"/>
      <c r="L781" s="698"/>
      <c r="M781" s="698"/>
      <c r="N781" s="698"/>
      <c r="O781" s="698"/>
      <c r="P781" s="698"/>
      <c r="Q781" s="698"/>
      <c r="BA781" s="399"/>
      <c r="BB781" s="479"/>
      <c r="BC781" s="399"/>
      <c r="BD781" s="399"/>
      <c r="BE781" s="399"/>
      <c r="BF781" s="399"/>
      <c r="BG781" s="399"/>
      <c r="BH781" s="399"/>
      <c r="BI781" s="399"/>
      <c r="BJ781" s="399"/>
      <c r="BK781" s="399"/>
      <c r="BL781" s="399"/>
      <c r="BM781" s="399"/>
      <c r="BN781" s="399"/>
      <c r="BO781" s="399"/>
      <c r="BP781" s="399"/>
      <c r="BQ781" s="399"/>
      <c r="BR781" s="399"/>
      <c r="BS781" s="399"/>
      <c r="BT781" s="399"/>
      <c r="BU781" s="399"/>
      <c r="BV781" s="399"/>
      <c r="BW781" s="399"/>
      <c r="BX781" s="399"/>
      <c r="BY781" s="399"/>
      <c r="BZ781" s="399"/>
      <c r="CA781" s="399"/>
      <c r="CB781" s="399"/>
      <c r="CC781" s="399"/>
      <c r="CD781" s="399"/>
      <c r="CE781" s="399"/>
      <c r="CF781" s="399"/>
      <c r="CG781" s="399"/>
      <c r="CH781" s="399"/>
      <c r="CI781" s="399"/>
      <c r="CJ781" s="399"/>
      <c r="CK781" s="399"/>
      <c r="CL781" s="399"/>
      <c r="CM781" s="399"/>
      <c r="CN781" s="399"/>
      <c r="CO781" s="399"/>
      <c r="CP781" s="399"/>
      <c r="CQ781" s="399"/>
      <c r="CR781" s="399"/>
      <c r="CS781" s="399"/>
      <c r="CT781" s="399"/>
      <c r="CU781" s="399"/>
      <c r="CV781" s="399"/>
      <c r="CW781" s="399"/>
      <c r="CX781" s="399"/>
      <c r="CY781" s="399"/>
      <c r="CZ781" s="399"/>
    </row>
    <row r="782" ht="25.15" customHeight="true" x14ac:dyDescent="0.2">
      <c r="C782" s="698"/>
      <c r="D782" s="698"/>
      <c r="E782" s="698"/>
      <c r="F782" s="698"/>
      <c r="G782" s="698"/>
      <c r="H782" s="698"/>
      <c r="I782" s="698"/>
      <c r="J782" s="698"/>
      <c r="K782" s="698"/>
      <c r="L782" s="698"/>
      <c r="M782" s="698"/>
      <c r="N782" s="698"/>
      <c r="O782" s="698"/>
      <c r="P782" s="698"/>
      <c r="Q782" s="698"/>
      <c r="BA782" s="399"/>
      <c r="BB782" s="479"/>
      <c r="BC782" s="399"/>
      <c r="BD782" s="399"/>
      <c r="BE782" s="399"/>
      <c r="BF782" s="399"/>
      <c r="BG782" s="399"/>
      <c r="BH782" s="399"/>
      <c r="BI782" s="399"/>
      <c r="BJ782" s="399"/>
      <c r="BK782" s="399"/>
      <c r="BL782" s="399"/>
      <c r="BM782" s="399"/>
      <c r="BN782" s="399"/>
      <c r="BO782" s="399"/>
      <c r="BP782" s="399"/>
      <c r="BQ782" s="399"/>
      <c r="BR782" s="399"/>
      <c r="BS782" s="399"/>
      <c r="BT782" s="399"/>
      <c r="BU782" s="399"/>
      <c r="BV782" s="399"/>
      <c r="BW782" s="399"/>
      <c r="BX782" s="399"/>
      <c r="BY782" s="399"/>
      <c r="BZ782" s="399"/>
      <c r="CA782" s="399"/>
      <c r="CB782" s="399"/>
      <c r="CC782" s="399"/>
      <c r="CD782" s="399"/>
      <c r="CE782" s="399"/>
      <c r="CF782" s="399"/>
      <c r="CG782" s="399"/>
      <c r="CH782" s="399"/>
      <c r="CI782" s="399"/>
      <c r="CJ782" s="399"/>
      <c r="CK782" s="399"/>
      <c r="CL782" s="399"/>
      <c r="CM782" s="399"/>
      <c r="CN782" s="399"/>
      <c r="CO782" s="399"/>
      <c r="CP782" s="399"/>
      <c r="CQ782" s="399"/>
      <c r="CR782" s="399"/>
      <c r="CS782" s="399"/>
      <c r="CT782" s="399"/>
      <c r="CU782" s="399"/>
      <c r="CV782" s="399"/>
      <c r="CW782" s="399"/>
      <c r="CX782" s="399"/>
      <c r="CY782" s="399"/>
      <c r="CZ782" s="399"/>
    </row>
    <row r="783" ht="25.15" customHeight="true" x14ac:dyDescent="0.2">
      <c r="C783" s="698"/>
      <c r="D783" s="698"/>
      <c r="E783" s="698"/>
      <c r="F783" s="698"/>
      <c r="G783" s="698"/>
      <c r="H783" s="698"/>
      <c r="I783" s="698"/>
      <c r="J783" s="698"/>
      <c r="K783" s="698"/>
      <c r="L783" s="698"/>
      <c r="M783" s="698"/>
      <c r="N783" s="698"/>
      <c r="O783" s="698"/>
      <c r="P783" s="698"/>
      <c r="Q783" s="698"/>
      <c r="BA783" s="399"/>
      <c r="BB783" s="479"/>
      <c r="BC783" s="399"/>
      <c r="BD783" s="399"/>
      <c r="BE783" s="399"/>
      <c r="BF783" s="399"/>
      <c r="BG783" s="399"/>
      <c r="BH783" s="399"/>
      <c r="BI783" s="399"/>
      <c r="BJ783" s="399"/>
      <c r="BK783" s="399"/>
      <c r="BL783" s="399"/>
      <c r="BM783" s="399"/>
      <c r="BN783" s="399"/>
      <c r="BO783" s="399"/>
      <c r="BP783" s="399"/>
      <c r="BQ783" s="399"/>
      <c r="BR783" s="399"/>
      <c r="BS783" s="399"/>
      <c r="BT783" s="399"/>
      <c r="BU783" s="399"/>
      <c r="BV783" s="399"/>
      <c r="BW783" s="399"/>
      <c r="BX783" s="399"/>
      <c r="BY783" s="399"/>
      <c r="BZ783" s="399"/>
      <c r="CA783" s="399"/>
      <c r="CB783" s="399"/>
      <c r="CC783" s="399"/>
      <c r="CD783" s="399"/>
      <c r="CE783" s="399"/>
      <c r="CF783" s="399"/>
      <c r="CG783" s="399"/>
      <c r="CH783" s="399"/>
      <c r="CI783" s="399"/>
      <c r="CJ783" s="399"/>
      <c r="CK783" s="399"/>
      <c r="CL783" s="399"/>
      <c r="CM783" s="399"/>
      <c r="CN783" s="399"/>
      <c r="CO783" s="399"/>
      <c r="CP783" s="399"/>
      <c r="CQ783" s="399"/>
      <c r="CR783" s="399"/>
      <c r="CS783" s="399"/>
      <c r="CT783" s="399"/>
      <c r="CU783" s="399"/>
      <c r="CV783" s="399"/>
      <c r="CW783" s="399"/>
      <c r="CX783" s="399"/>
      <c r="CY783" s="399"/>
      <c r="CZ783" s="399"/>
    </row>
    <row r="784" ht="25.15" customHeight="true" x14ac:dyDescent="0.2">
      <c r="C784" s="698"/>
      <c r="D784" s="698"/>
      <c r="E784" s="698"/>
      <c r="F784" s="698"/>
      <c r="G784" s="698"/>
      <c r="H784" s="698"/>
      <c r="I784" s="698"/>
      <c r="J784" s="698"/>
      <c r="K784" s="698"/>
      <c r="L784" s="698"/>
      <c r="M784" s="698"/>
      <c r="N784" s="698"/>
      <c r="O784" s="698"/>
      <c r="P784" s="698"/>
      <c r="Q784" s="698"/>
      <c r="BA784" s="399"/>
      <c r="BB784" s="479"/>
      <c r="BC784" s="399"/>
      <c r="BD784" s="399"/>
      <c r="BE784" s="399"/>
      <c r="BF784" s="399"/>
      <c r="BG784" s="399"/>
      <c r="BH784" s="399"/>
      <c r="BI784" s="399"/>
      <c r="BJ784" s="399"/>
      <c r="BK784" s="399"/>
      <c r="BL784" s="399"/>
      <c r="BM784" s="399"/>
      <c r="BN784" s="399"/>
      <c r="BO784" s="399"/>
      <c r="BP784" s="399"/>
      <c r="BQ784" s="399"/>
      <c r="BR784" s="399"/>
      <c r="BS784" s="399"/>
      <c r="BT784" s="399"/>
      <c r="BU784" s="399"/>
      <c r="BV784" s="399"/>
      <c r="BW784" s="399"/>
      <c r="BX784" s="399"/>
      <c r="BY784" s="399"/>
      <c r="BZ784" s="399"/>
      <c r="CA784" s="399"/>
      <c r="CB784" s="399"/>
      <c r="CC784" s="399"/>
      <c r="CD784" s="399"/>
      <c r="CE784" s="399"/>
      <c r="CF784" s="399"/>
      <c r="CG784" s="399"/>
      <c r="CH784" s="399"/>
      <c r="CI784" s="399"/>
      <c r="CJ784" s="399"/>
      <c r="CK784" s="399"/>
      <c r="CL784" s="399"/>
      <c r="CM784" s="399"/>
      <c r="CN784" s="399"/>
      <c r="CO784" s="399"/>
      <c r="CP784" s="399"/>
      <c r="CQ784" s="399"/>
      <c r="CR784" s="399"/>
      <c r="CS784" s="399"/>
      <c r="CT784" s="399"/>
      <c r="CU784" s="399"/>
      <c r="CV784" s="399"/>
      <c r="CW784" s="399"/>
      <c r="CX784" s="399"/>
      <c r="CY784" s="399"/>
      <c r="CZ784" s="399"/>
    </row>
    <row r="785" ht="25.15" customHeight="true" x14ac:dyDescent="0.2">
      <c r="C785" s="698"/>
      <c r="D785" s="698"/>
      <c r="E785" s="698"/>
      <c r="F785" s="698"/>
      <c r="G785" s="698"/>
      <c r="H785" s="698"/>
      <c r="I785" s="698"/>
      <c r="J785" s="698"/>
      <c r="K785" s="698"/>
      <c r="L785" s="698"/>
      <c r="M785" s="698"/>
      <c r="N785" s="698"/>
      <c r="O785" s="698"/>
      <c r="P785" s="698"/>
      <c r="Q785" s="698"/>
      <c r="BA785" s="399"/>
      <c r="BB785" s="479"/>
      <c r="BC785" s="399"/>
      <c r="BD785" s="399"/>
      <c r="BE785" s="399"/>
      <c r="BF785" s="399"/>
      <c r="BG785" s="399"/>
      <c r="BH785" s="399"/>
      <c r="BI785" s="399"/>
      <c r="BJ785" s="399"/>
      <c r="BK785" s="399"/>
      <c r="BL785" s="399"/>
      <c r="BM785" s="399"/>
      <c r="BN785" s="399"/>
      <c r="BO785" s="399"/>
      <c r="BP785" s="399"/>
      <c r="BQ785" s="399"/>
      <c r="BR785" s="399"/>
      <c r="BS785" s="399"/>
      <c r="BT785" s="399"/>
      <c r="BU785" s="399"/>
      <c r="BV785" s="399"/>
      <c r="BW785" s="399"/>
      <c r="BX785" s="399"/>
      <c r="BY785" s="399"/>
      <c r="BZ785" s="399"/>
      <c r="CA785" s="399"/>
      <c r="CB785" s="399"/>
      <c r="CC785" s="399"/>
      <c r="CD785" s="399"/>
      <c r="CE785" s="399"/>
      <c r="CF785" s="399"/>
      <c r="CG785" s="399"/>
      <c r="CH785" s="399"/>
      <c r="CI785" s="399"/>
      <c r="CJ785" s="399"/>
      <c r="CK785" s="399"/>
      <c r="CL785" s="399"/>
      <c r="CM785" s="399"/>
      <c r="CN785" s="399"/>
      <c r="CO785" s="399"/>
      <c r="CP785" s="399"/>
      <c r="CQ785" s="399"/>
      <c r="CR785" s="399"/>
      <c r="CS785" s="399"/>
      <c r="CT785" s="399"/>
      <c r="CU785" s="399"/>
      <c r="CV785" s="399"/>
      <c r="CW785" s="399"/>
      <c r="CX785" s="399"/>
      <c r="CY785" s="399"/>
      <c r="CZ785" s="399"/>
    </row>
    <row r="786" ht="25.15" customHeight="true" x14ac:dyDescent="0.2">
      <c r="C786" s="698"/>
      <c r="D786" s="698"/>
      <c r="E786" s="698"/>
      <c r="F786" s="698"/>
      <c r="G786" s="698"/>
      <c r="H786" s="698"/>
      <c r="I786" s="698"/>
      <c r="J786" s="698"/>
      <c r="K786" s="698"/>
      <c r="L786" s="698"/>
      <c r="M786" s="698"/>
      <c r="N786" s="698"/>
      <c r="O786" s="698"/>
      <c r="P786" s="698"/>
      <c r="Q786" s="698"/>
      <c r="BA786" s="399"/>
      <c r="BB786" s="479"/>
      <c r="BC786" s="399"/>
      <c r="BD786" s="399"/>
      <c r="BE786" s="399"/>
      <c r="BF786" s="399"/>
      <c r="BG786" s="399"/>
      <c r="BH786" s="399"/>
      <c r="BI786" s="399"/>
      <c r="BJ786" s="399"/>
      <c r="BK786" s="399"/>
      <c r="BL786" s="399"/>
      <c r="BM786" s="399"/>
      <c r="BN786" s="399"/>
      <c r="BO786" s="399"/>
      <c r="BP786" s="399"/>
      <c r="BQ786" s="399"/>
      <c r="BR786" s="399"/>
      <c r="BS786" s="399"/>
      <c r="BT786" s="399"/>
      <c r="BU786" s="399"/>
      <c r="BV786" s="399"/>
      <c r="BW786" s="399"/>
      <c r="BX786" s="399"/>
      <c r="BY786" s="399"/>
      <c r="BZ786" s="399"/>
      <c r="CA786" s="399"/>
      <c r="CB786" s="399"/>
      <c r="CC786" s="399"/>
      <c r="CD786" s="399"/>
      <c r="CE786" s="399"/>
      <c r="CF786" s="399"/>
      <c r="CG786" s="399"/>
      <c r="CH786" s="399"/>
      <c r="CI786" s="399"/>
      <c r="CJ786" s="399"/>
      <c r="CK786" s="399"/>
      <c r="CL786" s="399"/>
      <c r="CM786" s="399"/>
      <c r="CN786" s="399"/>
      <c r="CO786" s="399"/>
      <c r="CP786" s="399"/>
      <c r="CQ786" s="399"/>
      <c r="CR786" s="399"/>
      <c r="CS786" s="399"/>
      <c r="CT786" s="399"/>
      <c r="CU786" s="399"/>
      <c r="CV786" s="399"/>
      <c r="CW786" s="399"/>
      <c r="CX786" s="399"/>
      <c r="CY786" s="399"/>
      <c r="CZ786" s="399"/>
    </row>
    <row r="787" ht="25.15" customHeight="true" x14ac:dyDescent="0.2">
      <c r="C787" s="698"/>
      <c r="D787" s="698"/>
      <c r="E787" s="698"/>
      <c r="F787" s="698"/>
      <c r="G787" s="698"/>
      <c r="H787" s="698"/>
      <c r="I787" s="698"/>
      <c r="J787" s="698"/>
      <c r="K787" s="698"/>
      <c r="L787" s="698"/>
      <c r="M787" s="698"/>
      <c r="N787" s="698"/>
      <c r="O787" s="698"/>
      <c r="P787" s="698"/>
      <c r="Q787" s="698"/>
      <c r="BA787" s="399"/>
      <c r="BB787" s="479"/>
      <c r="BC787" s="399"/>
      <c r="BD787" s="399"/>
      <c r="BE787" s="399"/>
      <c r="BF787" s="399"/>
      <c r="BG787" s="399"/>
      <c r="BH787" s="399"/>
      <c r="BI787" s="399"/>
      <c r="BJ787" s="399"/>
      <c r="BK787" s="399"/>
      <c r="BL787" s="399"/>
      <c r="BM787" s="399"/>
      <c r="BN787" s="399"/>
      <c r="BO787" s="399"/>
      <c r="BP787" s="399"/>
      <c r="BQ787" s="399"/>
      <c r="BR787" s="399"/>
      <c r="BS787" s="399"/>
      <c r="BT787" s="399"/>
      <c r="BU787" s="399"/>
      <c r="BV787" s="399"/>
      <c r="BW787" s="399"/>
      <c r="BX787" s="399"/>
      <c r="BY787" s="399"/>
      <c r="BZ787" s="399"/>
      <c r="CA787" s="399"/>
      <c r="CB787" s="399"/>
      <c r="CC787" s="399"/>
      <c r="CD787" s="399"/>
      <c r="CE787" s="399"/>
      <c r="CF787" s="399"/>
      <c r="CG787" s="399"/>
      <c r="CH787" s="399"/>
      <c r="CI787" s="399"/>
      <c r="CJ787" s="399"/>
      <c r="CK787" s="399"/>
      <c r="CL787" s="399"/>
      <c r="CM787" s="399"/>
      <c r="CN787" s="399"/>
      <c r="CO787" s="399"/>
      <c r="CP787" s="399"/>
      <c r="CQ787" s="399"/>
      <c r="CR787" s="399"/>
      <c r="CS787" s="399"/>
      <c r="CT787" s="399"/>
      <c r="CU787" s="399"/>
      <c r="CV787" s="399"/>
      <c r="CW787" s="399"/>
      <c r="CX787" s="399"/>
      <c r="CY787" s="399"/>
      <c r="CZ787" s="399"/>
    </row>
    <row r="788" ht="25.15" customHeight="true" x14ac:dyDescent="0.2">
      <c r="C788" s="698"/>
      <c r="D788" s="698"/>
      <c r="E788" s="698"/>
      <c r="F788" s="698"/>
      <c r="G788" s="698"/>
      <c r="H788" s="698"/>
      <c r="I788" s="698"/>
      <c r="J788" s="698"/>
      <c r="K788" s="698"/>
      <c r="L788" s="698"/>
      <c r="M788" s="698"/>
      <c r="N788" s="698"/>
      <c r="O788" s="698"/>
      <c r="P788" s="698"/>
      <c r="Q788" s="698"/>
      <c r="BA788" s="399"/>
      <c r="BB788" s="479"/>
      <c r="BC788" s="399"/>
      <c r="BD788" s="399"/>
      <c r="BE788" s="399"/>
      <c r="BF788" s="399"/>
      <c r="BG788" s="399"/>
      <c r="BH788" s="399"/>
      <c r="BI788" s="399"/>
      <c r="BJ788" s="399"/>
      <c r="BK788" s="399"/>
      <c r="BL788" s="399"/>
      <c r="BM788" s="399"/>
      <c r="BN788" s="399"/>
      <c r="BO788" s="399"/>
      <c r="BP788" s="399"/>
      <c r="BQ788" s="399"/>
      <c r="BR788" s="399"/>
      <c r="BS788" s="399"/>
      <c r="BT788" s="399"/>
      <c r="BU788" s="399"/>
      <c r="BV788" s="399"/>
      <c r="BW788" s="399"/>
      <c r="BX788" s="399"/>
      <c r="BY788" s="399"/>
      <c r="BZ788" s="399"/>
      <c r="CA788" s="399"/>
      <c r="CB788" s="399"/>
      <c r="CC788" s="399"/>
      <c r="CD788" s="399"/>
      <c r="CE788" s="399"/>
      <c r="CF788" s="399"/>
      <c r="CG788" s="399"/>
      <c r="CH788" s="399"/>
      <c r="CI788" s="399"/>
      <c r="CJ788" s="399"/>
      <c r="CK788" s="399"/>
      <c r="CL788" s="399"/>
      <c r="CM788" s="399"/>
      <c r="CN788" s="399"/>
      <c r="CO788" s="399"/>
      <c r="CP788" s="399"/>
      <c r="CQ788" s="399"/>
      <c r="CR788" s="399"/>
      <c r="CS788" s="399"/>
      <c r="CT788" s="399"/>
      <c r="CU788" s="399"/>
      <c r="CV788" s="399"/>
      <c r="CW788" s="399"/>
      <c r="CX788" s="399"/>
      <c r="CY788" s="399"/>
      <c r="CZ788" s="399"/>
    </row>
    <row r="789" ht="25.15" customHeight="true" x14ac:dyDescent="0.2">
      <c r="C789" s="698"/>
      <c r="D789" s="698"/>
      <c r="E789" s="698"/>
      <c r="F789" s="698"/>
      <c r="G789" s="698"/>
      <c r="H789" s="698"/>
      <c r="I789" s="698"/>
      <c r="J789" s="698"/>
      <c r="K789" s="698"/>
      <c r="L789" s="698"/>
      <c r="M789" s="698"/>
      <c r="N789" s="698"/>
      <c r="O789" s="698"/>
      <c r="P789" s="698"/>
      <c r="Q789" s="698"/>
      <c r="BA789" s="399"/>
      <c r="BB789" s="479"/>
      <c r="BC789" s="399"/>
      <c r="BD789" s="399"/>
      <c r="BE789" s="399"/>
      <c r="BF789" s="399"/>
      <c r="BG789" s="399"/>
      <c r="BH789" s="399"/>
      <c r="BI789" s="399"/>
      <c r="BJ789" s="399"/>
      <c r="BK789" s="399"/>
      <c r="BL789" s="399"/>
      <c r="BM789" s="399"/>
      <c r="BN789" s="399"/>
      <c r="BO789" s="399"/>
      <c r="BP789" s="399"/>
      <c r="BQ789" s="399"/>
      <c r="BR789" s="399"/>
      <c r="BS789" s="399"/>
      <c r="BT789" s="399"/>
      <c r="BU789" s="399"/>
      <c r="BV789" s="399"/>
      <c r="BW789" s="399"/>
      <c r="BX789" s="399"/>
      <c r="BY789" s="399"/>
      <c r="BZ789" s="399"/>
      <c r="CA789" s="399"/>
      <c r="CB789" s="399"/>
      <c r="CC789" s="399"/>
      <c r="CD789" s="399"/>
      <c r="CE789" s="399"/>
      <c r="CF789" s="399"/>
      <c r="CG789" s="399"/>
      <c r="CH789" s="399"/>
      <c r="CI789" s="399"/>
      <c r="CJ789" s="399"/>
      <c r="CK789" s="399"/>
      <c r="CL789" s="399"/>
      <c r="CM789" s="399"/>
      <c r="CN789" s="399"/>
      <c r="CO789" s="399"/>
      <c r="CP789" s="399"/>
      <c r="CQ789" s="399"/>
      <c r="CR789" s="399"/>
      <c r="CS789" s="399"/>
      <c r="CT789" s="399"/>
      <c r="CU789" s="399"/>
      <c r="CV789" s="399"/>
      <c r="CW789" s="399"/>
      <c r="CX789" s="399"/>
      <c r="CY789" s="399"/>
      <c r="CZ789" s="399"/>
    </row>
    <row r="790" ht="25.15" customHeight="true" x14ac:dyDescent="0.2">
      <c r="C790" s="698"/>
      <c r="D790" s="698"/>
      <c r="E790" s="698"/>
      <c r="F790" s="698"/>
      <c r="G790" s="698"/>
      <c r="H790" s="698"/>
      <c r="I790" s="698"/>
      <c r="J790" s="698"/>
      <c r="K790" s="698"/>
      <c r="L790" s="698"/>
      <c r="M790" s="698"/>
      <c r="N790" s="698"/>
      <c r="O790" s="698"/>
      <c r="P790" s="698"/>
      <c r="Q790" s="698"/>
      <c r="BA790" s="399"/>
      <c r="BB790" s="479"/>
      <c r="BC790" s="399"/>
      <c r="BD790" s="399"/>
      <c r="BE790" s="399"/>
      <c r="BF790" s="399"/>
      <c r="BG790" s="399"/>
      <c r="BH790" s="399"/>
      <c r="BI790" s="399"/>
      <c r="BJ790" s="399"/>
      <c r="BK790" s="399"/>
      <c r="BL790" s="399"/>
      <c r="BM790" s="399"/>
      <c r="BN790" s="399"/>
      <c r="BO790" s="399"/>
      <c r="BP790" s="399"/>
      <c r="BQ790" s="399"/>
      <c r="BR790" s="399"/>
      <c r="BS790" s="399"/>
      <c r="BT790" s="399"/>
      <c r="BU790" s="399"/>
      <c r="BV790" s="399"/>
      <c r="BW790" s="399"/>
      <c r="BX790" s="399"/>
      <c r="BY790" s="399"/>
      <c r="BZ790" s="399"/>
      <c r="CA790" s="399"/>
      <c r="CB790" s="399"/>
      <c r="CC790" s="399"/>
      <c r="CD790" s="399"/>
      <c r="CE790" s="399"/>
      <c r="CF790" s="399"/>
      <c r="CG790" s="399"/>
      <c r="CH790" s="399"/>
      <c r="CI790" s="399"/>
      <c r="CJ790" s="399"/>
      <c r="CK790" s="399"/>
      <c r="CL790" s="399"/>
      <c r="CM790" s="399"/>
      <c r="CN790" s="399"/>
      <c r="CO790" s="399"/>
      <c r="CP790" s="399"/>
      <c r="CQ790" s="399"/>
      <c r="CR790" s="399"/>
      <c r="CS790" s="399"/>
      <c r="CT790" s="399"/>
      <c r="CU790" s="399"/>
      <c r="CV790" s="399"/>
      <c r="CW790" s="399"/>
      <c r="CX790" s="399"/>
      <c r="CY790" s="399"/>
      <c r="CZ790" s="399"/>
    </row>
    <row r="791" ht="25.15" customHeight="true" x14ac:dyDescent="0.2">
      <c r="C791" s="698"/>
      <c r="D791" s="698"/>
      <c r="E791" s="698"/>
      <c r="F791" s="698"/>
      <c r="G791" s="698"/>
      <c r="H791" s="698"/>
      <c r="I791" s="698"/>
      <c r="J791" s="698"/>
      <c r="K791" s="698"/>
      <c r="L791" s="698"/>
      <c r="M791" s="698"/>
      <c r="N791" s="698"/>
      <c r="O791" s="698"/>
      <c r="P791" s="698"/>
      <c r="Q791" s="698"/>
      <c r="BA791" s="399"/>
      <c r="BB791" s="479"/>
      <c r="BC791" s="399"/>
      <c r="BD791" s="399"/>
      <c r="BE791" s="399"/>
      <c r="BF791" s="399"/>
      <c r="BG791" s="399"/>
      <c r="BH791" s="399"/>
      <c r="BI791" s="399"/>
      <c r="BJ791" s="399"/>
      <c r="BK791" s="399"/>
      <c r="BL791" s="399"/>
      <c r="BM791" s="399"/>
      <c r="BN791" s="399"/>
      <c r="BO791" s="399"/>
      <c r="BP791" s="399"/>
      <c r="BQ791" s="399"/>
      <c r="BR791" s="399"/>
      <c r="BS791" s="399"/>
      <c r="BT791" s="399"/>
      <c r="BU791" s="399"/>
      <c r="BV791" s="399"/>
      <c r="BW791" s="399"/>
      <c r="BX791" s="399"/>
      <c r="BY791" s="399"/>
      <c r="BZ791" s="399"/>
      <c r="CA791" s="399"/>
      <c r="CB791" s="399"/>
      <c r="CC791" s="399"/>
      <c r="CD791" s="399"/>
      <c r="CE791" s="399"/>
      <c r="CF791" s="399"/>
      <c r="CG791" s="399"/>
      <c r="CH791" s="399"/>
      <c r="CI791" s="399"/>
      <c r="CJ791" s="399"/>
      <c r="CK791" s="399"/>
      <c r="CL791" s="399"/>
      <c r="CM791" s="399"/>
      <c r="CN791" s="399"/>
      <c r="CO791" s="399"/>
      <c r="CP791" s="399"/>
      <c r="CQ791" s="399"/>
      <c r="CR791" s="399"/>
      <c r="CS791" s="399"/>
      <c r="CT791" s="399"/>
      <c r="CU791" s="399"/>
      <c r="CV791" s="399"/>
      <c r="CW791" s="399"/>
      <c r="CX791" s="399"/>
      <c r="CY791" s="399"/>
      <c r="CZ791" s="399"/>
    </row>
    <row r="792" ht="25.15" customHeight="true" x14ac:dyDescent="0.2">
      <c r="C792" s="698"/>
      <c r="D792" s="698"/>
      <c r="E792" s="698"/>
      <c r="F792" s="698"/>
      <c r="G792" s="698"/>
      <c r="H792" s="698"/>
      <c r="I792" s="698"/>
      <c r="J792" s="698"/>
      <c r="K792" s="698"/>
      <c r="L792" s="698"/>
      <c r="M792" s="698"/>
      <c r="N792" s="698"/>
      <c r="O792" s="698"/>
      <c r="P792" s="698"/>
      <c r="Q792" s="698"/>
      <c r="BA792" s="399"/>
      <c r="BB792" s="479"/>
      <c r="BC792" s="399"/>
      <c r="BD792" s="399"/>
      <c r="BE792" s="399"/>
      <c r="BF792" s="399"/>
      <c r="BG792" s="399"/>
      <c r="BH792" s="399"/>
      <c r="BI792" s="399"/>
      <c r="BJ792" s="399"/>
      <c r="BK792" s="399"/>
      <c r="BL792" s="399"/>
      <c r="BM792" s="399"/>
      <c r="BN792" s="399"/>
      <c r="BO792" s="399"/>
      <c r="BP792" s="399"/>
      <c r="BQ792" s="399"/>
      <c r="BR792" s="399"/>
      <c r="BS792" s="399"/>
      <c r="BT792" s="399"/>
      <c r="BU792" s="399"/>
      <c r="BV792" s="399"/>
      <c r="BW792" s="399"/>
      <c r="BX792" s="399"/>
      <c r="BY792" s="399"/>
      <c r="BZ792" s="399"/>
      <c r="CA792" s="399"/>
      <c r="CB792" s="399"/>
      <c r="CC792" s="399"/>
      <c r="CD792" s="399"/>
      <c r="CE792" s="399"/>
      <c r="CF792" s="399"/>
      <c r="CG792" s="399"/>
      <c r="CH792" s="399"/>
      <c r="CI792" s="399"/>
      <c r="CJ792" s="399"/>
      <c r="CK792" s="399"/>
      <c r="CL792" s="399"/>
      <c r="CM792" s="399"/>
      <c r="CN792" s="399"/>
      <c r="CO792" s="399"/>
      <c r="CP792" s="399"/>
      <c r="CQ792" s="399"/>
      <c r="CR792" s="399"/>
      <c r="CS792" s="399"/>
      <c r="CT792" s="399"/>
      <c r="CU792" s="399"/>
      <c r="CV792" s="399"/>
      <c r="CW792" s="399"/>
      <c r="CX792" s="399"/>
      <c r="CY792" s="399"/>
      <c r="CZ792" s="399"/>
    </row>
    <row r="793" ht="25.15" customHeight="true" x14ac:dyDescent="0.2">
      <c r="C793" s="698"/>
      <c r="D793" s="698"/>
      <c r="E793" s="698"/>
      <c r="F793" s="698"/>
      <c r="G793" s="698"/>
      <c r="H793" s="698"/>
      <c r="I793" s="698"/>
      <c r="J793" s="698"/>
      <c r="K793" s="698"/>
      <c r="L793" s="698"/>
      <c r="M793" s="698"/>
      <c r="N793" s="698"/>
      <c r="O793" s="698"/>
      <c r="P793" s="698"/>
      <c r="Q793" s="698"/>
      <c r="BA793" s="399"/>
      <c r="BB793" s="479"/>
      <c r="BC793" s="399"/>
      <c r="BD793" s="399"/>
      <c r="BE793" s="399"/>
      <c r="BF793" s="399"/>
      <c r="BG793" s="399"/>
      <c r="BH793" s="399"/>
      <c r="BI793" s="399"/>
      <c r="BJ793" s="399"/>
      <c r="BK793" s="399"/>
      <c r="BL793" s="399"/>
      <c r="BM793" s="399"/>
      <c r="BN793" s="399"/>
      <c r="BO793" s="399"/>
      <c r="BP793" s="399"/>
      <c r="BQ793" s="399"/>
      <c r="BR793" s="399"/>
      <c r="BS793" s="399"/>
      <c r="BT793" s="399"/>
      <c r="BU793" s="399"/>
      <c r="BV793" s="399"/>
      <c r="BW793" s="399"/>
      <c r="BX793" s="399"/>
      <c r="BY793" s="399"/>
      <c r="BZ793" s="399"/>
      <c r="CA793" s="399"/>
      <c r="CB793" s="399"/>
      <c r="CC793" s="399"/>
      <c r="CD793" s="399"/>
      <c r="CE793" s="399"/>
      <c r="CF793" s="399"/>
      <c r="CG793" s="399"/>
      <c r="CH793" s="399"/>
      <c r="CI793" s="399"/>
      <c r="CJ793" s="399"/>
      <c r="CK793" s="399"/>
      <c r="CL793" s="399"/>
      <c r="CM793" s="399"/>
      <c r="CN793" s="399"/>
      <c r="CO793" s="399"/>
      <c r="CP793" s="399"/>
      <c r="CQ793" s="399"/>
      <c r="CR793" s="399"/>
      <c r="CS793" s="399"/>
      <c r="CT793" s="399"/>
      <c r="CU793" s="399"/>
      <c r="CV793" s="399"/>
      <c r="CW793" s="399"/>
      <c r="CX793" s="399"/>
      <c r="CY793" s="399"/>
      <c r="CZ793" s="399"/>
    </row>
    <row r="794" ht="25.15" customHeight="true" x14ac:dyDescent="0.2">
      <c r="C794" s="698"/>
      <c r="D794" s="698"/>
      <c r="E794" s="698"/>
      <c r="F794" s="698"/>
      <c r="G794" s="698"/>
      <c r="H794" s="698"/>
      <c r="I794" s="698"/>
      <c r="J794" s="698"/>
      <c r="K794" s="698"/>
      <c r="L794" s="698"/>
      <c r="M794" s="698"/>
      <c r="N794" s="698"/>
      <c r="O794" s="698"/>
      <c r="P794" s="698"/>
      <c r="Q794" s="698"/>
      <c r="BA794" s="399"/>
      <c r="BB794" s="479"/>
      <c r="BC794" s="399"/>
      <c r="BD794" s="399"/>
      <c r="BE794" s="399"/>
      <c r="BF794" s="399"/>
      <c r="BG794" s="399"/>
      <c r="BH794" s="399"/>
      <c r="BI794" s="399"/>
      <c r="BJ794" s="399"/>
      <c r="BK794" s="399"/>
      <c r="BL794" s="399"/>
      <c r="BM794" s="399"/>
      <c r="BN794" s="399"/>
      <c r="BO794" s="399"/>
      <c r="BP794" s="399"/>
      <c r="BQ794" s="399"/>
      <c r="BR794" s="399"/>
      <c r="BS794" s="399"/>
      <c r="BT794" s="399"/>
      <c r="BU794" s="399"/>
      <c r="BV794" s="399"/>
      <c r="BW794" s="399"/>
      <c r="BX794" s="399"/>
      <c r="BY794" s="399"/>
      <c r="BZ794" s="399"/>
      <c r="CA794" s="399"/>
      <c r="CB794" s="399"/>
      <c r="CC794" s="399"/>
      <c r="CD794" s="399"/>
      <c r="CE794" s="399"/>
      <c r="CF794" s="399"/>
      <c r="CG794" s="399"/>
      <c r="CH794" s="399"/>
      <c r="CI794" s="399"/>
      <c r="CJ794" s="399"/>
      <c r="CK794" s="399"/>
      <c r="CL794" s="399"/>
      <c r="CM794" s="399"/>
      <c r="CN794" s="399"/>
      <c r="CO794" s="399"/>
      <c r="CP794" s="399"/>
      <c r="CQ794" s="399"/>
      <c r="CR794" s="399"/>
      <c r="CS794" s="399"/>
      <c r="CT794" s="399"/>
      <c r="CU794" s="399"/>
      <c r="CV794" s="399"/>
      <c r="CW794" s="399"/>
      <c r="CX794" s="399"/>
      <c r="CY794" s="399"/>
      <c r="CZ794" s="399"/>
    </row>
    <row r="795" ht="25.15" customHeight="true" x14ac:dyDescent="0.2">
      <c r="C795" s="698"/>
      <c r="D795" s="698"/>
      <c r="E795" s="698"/>
      <c r="F795" s="698"/>
      <c r="G795" s="698"/>
      <c r="H795" s="698"/>
      <c r="I795" s="698"/>
      <c r="J795" s="698"/>
      <c r="K795" s="698"/>
      <c r="L795" s="698"/>
      <c r="M795" s="698"/>
      <c r="N795" s="698"/>
      <c r="O795" s="698"/>
      <c r="P795" s="698"/>
      <c r="Q795" s="698"/>
      <c r="BA795" s="399"/>
      <c r="BB795" s="479"/>
      <c r="BC795" s="399"/>
      <c r="BD795" s="399"/>
      <c r="BE795" s="399"/>
      <c r="BF795" s="399"/>
      <c r="BG795" s="399"/>
      <c r="BH795" s="399"/>
      <c r="BI795" s="399"/>
      <c r="BJ795" s="399"/>
      <c r="BK795" s="399"/>
      <c r="BL795" s="399"/>
      <c r="BM795" s="399"/>
      <c r="BN795" s="399"/>
      <c r="BO795" s="399"/>
      <c r="BP795" s="399"/>
      <c r="BQ795" s="399"/>
      <c r="BR795" s="399"/>
      <c r="BS795" s="399"/>
      <c r="BT795" s="399"/>
      <c r="BU795" s="399"/>
      <c r="BV795" s="399"/>
      <c r="BW795" s="399"/>
      <c r="BX795" s="399"/>
      <c r="BY795" s="399"/>
      <c r="BZ795" s="399"/>
      <c r="CA795" s="399"/>
      <c r="CB795" s="399"/>
      <c r="CC795" s="399"/>
      <c r="CD795" s="399"/>
      <c r="CE795" s="399"/>
      <c r="CF795" s="399"/>
      <c r="CG795" s="399"/>
      <c r="CH795" s="399"/>
      <c r="CI795" s="399"/>
      <c r="CJ795" s="399"/>
      <c r="CK795" s="399"/>
      <c r="CL795" s="399"/>
      <c r="CM795" s="399"/>
      <c r="CN795" s="399"/>
      <c r="CO795" s="399"/>
      <c r="CP795" s="399"/>
      <c r="CQ795" s="399"/>
      <c r="CR795" s="399"/>
      <c r="CS795" s="399"/>
      <c r="CT795" s="399"/>
      <c r="CU795" s="399"/>
      <c r="CV795" s="399"/>
      <c r="CW795" s="399"/>
      <c r="CX795" s="399"/>
      <c r="CY795" s="399"/>
      <c r="CZ795" s="399"/>
    </row>
    <row r="796" ht="25.15" customHeight="true" x14ac:dyDescent="0.2">
      <c r="C796" s="698"/>
      <c r="D796" s="698"/>
      <c r="E796" s="698"/>
      <c r="F796" s="698"/>
      <c r="G796" s="698"/>
      <c r="H796" s="698"/>
      <c r="I796" s="698"/>
      <c r="J796" s="698"/>
      <c r="K796" s="698"/>
      <c r="L796" s="698"/>
      <c r="M796" s="698"/>
      <c r="N796" s="698"/>
      <c r="O796" s="698"/>
      <c r="P796" s="698"/>
      <c r="Q796" s="698"/>
      <c r="BA796" s="399"/>
      <c r="BB796" s="479"/>
      <c r="BC796" s="399"/>
      <c r="BD796" s="399"/>
      <c r="BE796" s="399"/>
      <c r="BF796" s="399"/>
      <c r="BG796" s="399"/>
      <c r="BH796" s="399"/>
      <c r="BI796" s="399"/>
      <c r="BJ796" s="399"/>
      <c r="BK796" s="399"/>
      <c r="BL796" s="399"/>
      <c r="BM796" s="399"/>
      <c r="BN796" s="399"/>
      <c r="BO796" s="399"/>
      <c r="BP796" s="399"/>
      <c r="BQ796" s="399"/>
      <c r="BR796" s="399"/>
      <c r="BS796" s="399"/>
      <c r="BT796" s="399"/>
      <c r="BU796" s="399"/>
      <c r="BV796" s="399"/>
      <c r="BW796" s="399"/>
      <c r="BX796" s="399"/>
      <c r="BY796" s="399"/>
      <c r="BZ796" s="399"/>
      <c r="CA796" s="399"/>
      <c r="CB796" s="399"/>
      <c r="CC796" s="399"/>
      <c r="CD796" s="399"/>
      <c r="CE796" s="399"/>
      <c r="CF796" s="399"/>
      <c r="CG796" s="399"/>
      <c r="CH796" s="399"/>
      <c r="CI796" s="399"/>
      <c r="CJ796" s="399"/>
      <c r="CK796" s="399"/>
      <c r="CL796" s="399"/>
      <c r="CM796" s="399"/>
      <c r="CN796" s="399"/>
      <c r="CO796" s="399"/>
      <c r="CP796" s="399"/>
      <c r="CQ796" s="399"/>
      <c r="CR796" s="399"/>
      <c r="CS796" s="399"/>
      <c r="CT796" s="399"/>
      <c r="CU796" s="399"/>
      <c r="CV796" s="399"/>
      <c r="CW796" s="399"/>
      <c r="CX796" s="399"/>
      <c r="CY796" s="399"/>
      <c r="CZ796" s="399"/>
    </row>
    <row r="797" ht="25.15" customHeight="true" x14ac:dyDescent="0.2">
      <c r="C797" s="698"/>
      <c r="D797" s="698"/>
      <c r="E797" s="698"/>
      <c r="F797" s="698"/>
      <c r="G797" s="698"/>
      <c r="H797" s="698"/>
      <c r="I797" s="698"/>
      <c r="J797" s="698"/>
      <c r="K797" s="698"/>
      <c r="L797" s="698"/>
      <c r="M797" s="698"/>
      <c r="N797" s="698"/>
      <c r="O797" s="698"/>
      <c r="P797" s="698"/>
      <c r="Q797" s="698"/>
      <c r="BA797" s="399"/>
      <c r="BB797" s="479"/>
      <c r="BC797" s="399"/>
      <c r="BD797" s="399"/>
      <c r="BE797" s="399"/>
      <c r="BF797" s="399"/>
      <c r="BG797" s="399"/>
      <c r="BH797" s="399"/>
      <c r="BI797" s="399"/>
      <c r="BJ797" s="399"/>
      <c r="BK797" s="399"/>
      <c r="BL797" s="399"/>
      <c r="BM797" s="399"/>
      <c r="BN797" s="399"/>
      <c r="BO797" s="399"/>
      <c r="BP797" s="399"/>
      <c r="BQ797" s="399"/>
      <c r="BR797" s="399"/>
      <c r="BS797" s="399"/>
      <c r="BT797" s="399"/>
      <c r="BU797" s="399"/>
      <c r="BV797" s="399"/>
      <c r="BW797" s="399"/>
      <c r="BX797" s="399"/>
      <c r="BY797" s="399"/>
      <c r="BZ797" s="399"/>
      <c r="CA797" s="399"/>
      <c r="CB797" s="399"/>
      <c r="CC797" s="399"/>
      <c r="CD797" s="399"/>
      <c r="CE797" s="399"/>
      <c r="CF797" s="399"/>
      <c r="CG797" s="399"/>
      <c r="CH797" s="399"/>
      <c r="CI797" s="399"/>
      <c r="CJ797" s="399"/>
      <c r="CK797" s="399"/>
      <c r="CL797" s="399"/>
      <c r="CM797" s="399"/>
      <c r="CN797" s="399"/>
      <c r="CO797" s="399"/>
      <c r="CP797" s="399"/>
      <c r="CQ797" s="399"/>
      <c r="CR797" s="399"/>
      <c r="CS797" s="399"/>
      <c r="CT797" s="399"/>
      <c r="CU797" s="399"/>
      <c r="CV797" s="399"/>
      <c r="CW797" s="399"/>
      <c r="CX797" s="399"/>
      <c r="CY797" s="399"/>
      <c r="CZ797" s="399"/>
    </row>
    <row r="798" ht="25.15" customHeight="true" x14ac:dyDescent="0.2">
      <c r="C798" s="698"/>
      <c r="D798" s="698"/>
      <c r="E798" s="698"/>
      <c r="F798" s="698"/>
      <c r="G798" s="698"/>
      <c r="H798" s="698"/>
      <c r="I798" s="698"/>
      <c r="J798" s="698"/>
      <c r="K798" s="698"/>
      <c r="L798" s="698"/>
      <c r="M798" s="698"/>
      <c r="N798" s="698"/>
      <c r="O798" s="698"/>
      <c r="P798" s="698"/>
      <c r="Q798" s="698"/>
      <c r="BA798" s="399"/>
      <c r="BB798" s="479"/>
      <c r="BC798" s="399"/>
      <c r="BD798" s="399"/>
      <c r="BE798" s="399"/>
      <c r="BF798" s="399"/>
      <c r="BG798" s="399"/>
      <c r="BH798" s="399"/>
      <c r="BI798" s="399"/>
      <c r="BJ798" s="399"/>
      <c r="BK798" s="399"/>
      <c r="BL798" s="399"/>
      <c r="BM798" s="399"/>
      <c r="BN798" s="399"/>
      <c r="BO798" s="399"/>
      <c r="BP798" s="399"/>
      <c r="BQ798" s="399"/>
      <c r="BR798" s="399"/>
      <c r="BS798" s="399"/>
      <c r="BT798" s="399"/>
      <c r="BU798" s="399"/>
      <c r="BV798" s="399"/>
      <c r="BW798" s="399"/>
      <c r="BX798" s="399"/>
      <c r="BY798" s="399"/>
      <c r="BZ798" s="399"/>
      <c r="CA798" s="399"/>
      <c r="CB798" s="399"/>
      <c r="CC798" s="399"/>
      <c r="CD798" s="399"/>
      <c r="CE798" s="399"/>
      <c r="CF798" s="399"/>
      <c r="CG798" s="399"/>
      <c r="CH798" s="399"/>
      <c r="CI798" s="399"/>
      <c r="CJ798" s="399"/>
      <c r="CK798" s="399"/>
      <c r="CL798" s="399"/>
      <c r="CM798" s="399"/>
      <c r="CN798" s="399"/>
      <c r="CO798" s="399"/>
      <c r="CP798" s="399"/>
      <c r="CQ798" s="399"/>
      <c r="CR798" s="399"/>
      <c r="CS798" s="399"/>
      <c r="CT798" s="399"/>
      <c r="CU798" s="399"/>
      <c r="CV798" s="399"/>
      <c r="CW798" s="399"/>
      <c r="CX798" s="399"/>
      <c r="CY798" s="399"/>
      <c r="CZ798" s="399"/>
    </row>
    <row r="799" ht="25.15" customHeight="true" x14ac:dyDescent="0.2">
      <c r="C799" s="698"/>
      <c r="D799" s="698"/>
      <c r="E799" s="698"/>
      <c r="F799" s="698"/>
      <c r="G799" s="698"/>
      <c r="H799" s="698"/>
      <c r="I799" s="698"/>
      <c r="J799" s="698"/>
      <c r="K799" s="698"/>
      <c r="L799" s="698"/>
      <c r="M799" s="698"/>
      <c r="N799" s="698"/>
      <c r="O799" s="698"/>
      <c r="P799" s="698"/>
      <c r="Q799" s="698"/>
      <c r="BA799" s="399"/>
      <c r="BB799" s="479"/>
      <c r="BC799" s="399"/>
      <c r="BD799" s="399"/>
      <c r="BE799" s="399"/>
      <c r="BF799" s="399"/>
      <c r="BG799" s="399"/>
      <c r="BH799" s="399"/>
      <c r="BI799" s="399"/>
      <c r="BJ799" s="399"/>
      <c r="BK799" s="399"/>
      <c r="BL799" s="399"/>
      <c r="BM799" s="399"/>
      <c r="BN799" s="399"/>
      <c r="BO799" s="399"/>
      <c r="BP799" s="399"/>
      <c r="BQ799" s="399"/>
      <c r="BR799" s="399"/>
      <c r="BS799" s="399"/>
      <c r="BT799" s="399"/>
      <c r="BU799" s="399"/>
      <c r="BV799" s="399"/>
      <c r="BW799" s="399"/>
      <c r="BX799" s="399"/>
      <c r="BY799" s="399"/>
      <c r="BZ799" s="399"/>
      <c r="CA799" s="399"/>
      <c r="CB799" s="399"/>
      <c r="CC799" s="399"/>
      <c r="CD799" s="399"/>
      <c r="CE799" s="399"/>
      <c r="CF799" s="399"/>
      <c r="CG799" s="399"/>
      <c r="CH799" s="399"/>
      <c r="CI799" s="399"/>
      <c r="CJ799" s="399"/>
      <c r="CK799" s="399"/>
      <c r="CL799" s="399"/>
      <c r="CM799" s="399"/>
      <c r="CN799" s="399"/>
      <c r="CO799" s="399"/>
      <c r="CP799" s="399"/>
      <c r="CQ799" s="399"/>
      <c r="CR799" s="399"/>
      <c r="CS799" s="399"/>
      <c r="CT799" s="399"/>
      <c r="CU799" s="399"/>
      <c r="CV799" s="399"/>
      <c r="CW799" s="399"/>
      <c r="CX799" s="399"/>
      <c r="CY799" s="399"/>
      <c r="CZ799" s="399"/>
    </row>
    <row r="800" ht="25.15" customHeight="true" x14ac:dyDescent="0.2">
      <c r="C800" s="698"/>
      <c r="D800" s="698"/>
      <c r="E800" s="698"/>
      <c r="F800" s="698"/>
      <c r="G800" s="698"/>
      <c r="H800" s="698"/>
      <c r="I800" s="698"/>
      <c r="J800" s="698"/>
      <c r="K800" s="698"/>
      <c r="L800" s="698"/>
      <c r="M800" s="698"/>
      <c r="N800" s="698"/>
      <c r="O800" s="698"/>
      <c r="P800" s="698"/>
      <c r="Q800" s="698"/>
      <c r="BA800" s="399"/>
      <c r="BB800" s="479"/>
      <c r="BC800" s="399"/>
      <c r="BD800" s="399"/>
      <c r="BE800" s="399"/>
      <c r="BF800" s="399"/>
      <c r="BG800" s="399"/>
      <c r="BH800" s="399"/>
      <c r="BI800" s="399"/>
      <c r="BJ800" s="399"/>
      <c r="BK800" s="399"/>
      <c r="BL800" s="399"/>
      <c r="BM800" s="399"/>
      <c r="BN800" s="399"/>
      <c r="BO800" s="399"/>
      <c r="BP800" s="399"/>
      <c r="BQ800" s="399"/>
      <c r="BR800" s="399"/>
      <c r="BS800" s="399"/>
      <c r="BT800" s="399"/>
      <c r="BU800" s="399"/>
      <c r="BV800" s="399"/>
      <c r="BW800" s="399"/>
      <c r="BX800" s="399"/>
      <c r="BY800" s="399"/>
      <c r="BZ800" s="399"/>
      <c r="CA800" s="399"/>
      <c r="CB800" s="399"/>
      <c r="CC800" s="399"/>
      <c r="CD800" s="399"/>
      <c r="CE800" s="399"/>
      <c r="CF800" s="399"/>
      <c r="CG800" s="399"/>
      <c r="CH800" s="399"/>
      <c r="CI800" s="399"/>
      <c r="CJ800" s="399"/>
      <c r="CK800" s="399"/>
      <c r="CL800" s="399"/>
      <c r="CM800" s="399"/>
      <c r="CN800" s="399"/>
      <c r="CO800" s="399"/>
      <c r="CP800" s="399"/>
      <c r="CQ800" s="399"/>
      <c r="CR800" s="399"/>
      <c r="CS800" s="399"/>
      <c r="CT800" s="399"/>
      <c r="CU800" s="399"/>
      <c r="CV800" s="399"/>
      <c r="CW800" s="399"/>
      <c r="CX800" s="399"/>
      <c r="CY800" s="399"/>
      <c r="CZ800" s="399"/>
    </row>
    <row r="801" ht="25.15" customHeight="true" x14ac:dyDescent="0.2">
      <c r="C801" s="698"/>
      <c r="D801" s="698"/>
      <c r="E801" s="698"/>
      <c r="F801" s="698"/>
      <c r="G801" s="698"/>
      <c r="H801" s="698"/>
      <c r="I801" s="698"/>
      <c r="J801" s="698"/>
      <c r="K801" s="698"/>
      <c r="L801" s="698"/>
      <c r="M801" s="698"/>
      <c r="N801" s="698"/>
      <c r="O801" s="698"/>
      <c r="P801" s="698"/>
      <c r="Q801" s="698"/>
    </row>
    <row r="802" ht="25.15" customHeight="true" x14ac:dyDescent="0.2">
      <c r="C802" s="698"/>
      <c r="D802" s="698"/>
      <c r="E802" s="698"/>
      <c r="F802" s="698"/>
      <c r="G802" s="698"/>
      <c r="H802" s="698"/>
      <c r="I802" s="698"/>
      <c r="J802" s="698"/>
      <c r="K802" s="698"/>
      <c r="L802" s="698"/>
      <c r="M802" s="698"/>
      <c r="N802" s="698"/>
      <c r="O802" s="698"/>
      <c r="P802" s="698"/>
      <c r="Q802" s="698"/>
    </row>
    <row r="803" ht="25.15" customHeight="true" x14ac:dyDescent="0.2">
      <c r="C803" s="698"/>
      <c r="D803" s="698"/>
      <c r="E803" s="698"/>
      <c r="F803" s="698"/>
      <c r="G803" s="698"/>
      <c r="H803" s="698"/>
      <c r="I803" s="698"/>
      <c r="J803" s="698"/>
      <c r="K803" s="698"/>
      <c r="L803" s="698"/>
      <c r="M803" s="698"/>
      <c r="N803" s="698"/>
      <c r="O803" s="698"/>
      <c r="P803" s="698"/>
      <c r="Q803" s="698"/>
    </row>
    <row r="804" ht="25.15" customHeight="true" x14ac:dyDescent="0.2">
      <c r="C804" s="698"/>
      <c r="D804" s="698"/>
      <c r="E804" s="698"/>
      <c r="F804" s="698"/>
      <c r="G804" s="698"/>
      <c r="H804" s="698"/>
      <c r="I804" s="698"/>
      <c r="J804" s="698"/>
      <c r="K804" s="698"/>
      <c r="L804" s="698"/>
      <c r="M804" s="698"/>
      <c r="N804" s="698"/>
      <c r="O804" s="698"/>
      <c r="P804" s="698"/>
      <c r="Q804" s="698"/>
    </row>
    <row r="805" ht="25.15" customHeight="true" x14ac:dyDescent="0.2">
      <c r="C805" s="698"/>
      <c r="D805" s="698"/>
      <c r="E805" s="698"/>
      <c r="F805" s="698"/>
      <c r="G805" s="698"/>
      <c r="H805" s="698"/>
      <c r="I805" s="698"/>
      <c r="J805" s="698"/>
      <c r="K805" s="698"/>
      <c r="L805" s="698"/>
      <c r="M805" s="698"/>
      <c r="N805" s="698"/>
      <c r="O805" s="698"/>
      <c r="P805" s="698"/>
      <c r="Q805" s="698"/>
    </row>
    <row r="806" ht="25.15" customHeight="true" x14ac:dyDescent="0.2">
      <c r="C806" s="698"/>
      <c r="D806" s="698"/>
      <c r="E806" s="698"/>
      <c r="F806" s="698"/>
      <c r="G806" s="698"/>
      <c r="H806" s="698"/>
      <c r="I806" s="698"/>
      <c r="J806" s="698"/>
      <c r="K806" s="698"/>
      <c r="L806" s="698"/>
      <c r="M806" s="698"/>
      <c r="N806" s="698"/>
      <c r="O806" s="698"/>
      <c r="P806" s="698"/>
      <c r="Q806" s="698"/>
    </row>
    <row r="807" ht="25.15" customHeight="true" x14ac:dyDescent="0.2">
      <c r="C807" s="698"/>
      <c r="D807" s="698"/>
      <c r="E807" s="698"/>
      <c r="F807" s="698"/>
      <c r="G807" s="698"/>
      <c r="H807" s="698"/>
      <c r="I807" s="698"/>
      <c r="J807" s="698"/>
      <c r="K807" s="698"/>
      <c r="L807" s="698"/>
      <c r="M807" s="698"/>
      <c r="N807" s="698"/>
      <c r="O807" s="698"/>
      <c r="P807" s="698"/>
      <c r="Q807" s="698"/>
    </row>
    <row r="808" ht="25.15" customHeight="true" x14ac:dyDescent="0.2">
      <c r="C808" s="698"/>
      <c r="D808" s="698"/>
      <c r="E808" s="698"/>
      <c r="F808" s="698"/>
      <c r="G808" s="698"/>
      <c r="H808" s="698"/>
      <c r="I808" s="698"/>
      <c r="J808" s="698"/>
      <c r="K808" s="698"/>
      <c r="L808" s="698"/>
      <c r="M808" s="698"/>
      <c r="N808" s="698"/>
      <c r="O808" s="698"/>
      <c r="P808" s="698"/>
      <c r="Q808" s="698"/>
    </row>
    <row r="809" ht="25.15" customHeight="true" x14ac:dyDescent="0.2">
      <c r="C809" s="698"/>
      <c r="D809" s="698"/>
      <c r="E809" s="698"/>
      <c r="F809" s="698"/>
      <c r="G809" s="698"/>
      <c r="H809" s="698"/>
      <c r="I809" s="698"/>
      <c r="J809" s="698"/>
      <c r="K809" s="698"/>
      <c r="L809" s="698"/>
      <c r="M809" s="698"/>
      <c r="N809" s="698"/>
      <c r="O809" s="698"/>
      <c r="P809" s="698"/>
      <c r="Q809" s="698"/>
    </row>
    <row r="810" ht="25.15" customHeight="true" x14ac:dyDescent="0.2">
      <c r="C810" s="698"/>
      <c r="D810" s="698"/>
      <c r="E810" s="698"/>
      <c r="F810" s="698"/>
      <c r="G810" s="698"/>
      <c r="H810" s="698"/>
      <c r="I810" s="698"/>
      <c r="J810" s="698"/>
      <c r="K810" s="698"/>
      <c r="L810" s="698"/>
      <c r="M810" s="698"/>
      <c r="N810" s="698"/>
      <c r="O810" s="698"/>
      <c r="P810" s="698"/>
      <c r="Q810" s="698"/>
    </row>
    <row r="811" ht="25.15" customHeight="true" x14ac:dyDescent="0.2">
      <c r="C811" s="698"/>
      <c r="D811" s="698"/>
      <c r="E811" s="698"/>
      <c r="F811" s="698"/>
      <c r="G811" s="698"/>
      <c r="H811" s="698"/>
      <c r="I811" s="698"/>
      <c r="J811" s="698"/>
      <c r="K811" s="698"/>
      <c r="L811" s="698"/>
      <c r="M811" s="698"/>
      <c r="N811" s="698"/>
      <c r="O811" s="698"/>
      <c r="P811" s="698"/>
      <c r="Q811" s="698"/>
    </row>
    <row r="812" ht="25.15" customHeight="true" x14ac:dyDescent="0.2">
      <c r="C812" s="698"/>
      <c r="D812" s="698"/>
      <c r="E812" s="698"/>
      <c r="F812" s="698"/>
      <c r="G812" s="698"/>
      <c r="H812" s="698"/>
      <c r="I812" s="698"/>
      <c r="J812" s="698"/>
      <c r="K812" s="698"/>
      <c r="L812" s="698"/>
      <c r="M812" s="698"/>
      <c r="N812" s="698"/>
      <c r="O812" s="698"/>
      <c r="P812" s="698"/>
      <c r="Q812" s="698"/>
    </row>
    <row r="813" ht="25.15" customHeight="true" x14ac:dyDescent="0.2">
      <c r="C813" s="698"/>
      <c r="D813" s="698"/>
      <c r="E813" s="698"/>
      <c r="F813" s="698"/>
      <c r="G813" s="698"/>
      <c r="H813" s="698"/>
      <c r="I813" s="698"/>
      <c r="J813" s="698"/>
      <c r="K813" s="698"/>
      <c r="L813" s="698"/>
      <c r="M813" s="698"/>
      <c r="N813" s="698"/>
      <c r="O813" s="698"/>
      <c r="P813" s="698"/>
      <c r="Q813" s="698"/>
    </row>
    <row r="814" ht="25.15" customHeight="true" x14ac:dyDescent="0.2">
      <c r="C814" s="698"/>
      <c r="D814" s="698"/>
      <c r="E814" s="698"/>
      <c r="F814" s="698"/>
      <c r="G814" s="698"/>
      <c r="H814" s="698"/>
      <c r="I814" s="698"/>
      <c r="J814" s="698"/>
      <c r="K814" s="698"/>
      <c r="L814" s="698"/>
      <c r="M814" s="698"/>
      <c r="N814" s="698"/>
      <c r="O814" s="698"/>
      <c r="P814" s="698"/>
      <c r="Q814" s="698"/>
    </row>
    <row r="815" ht="25.15" customHeight="true" x14ac:dyDescent="0.2">
      <c r="C815" s="698"/>
      <c r="D815" s="698"/>
      <c r="E815" s="698"/>
      <c r="F815" s="698"/>
      <c r="G815" s="698"/>
      <c r="H815" s="698"/>
      <c r="I815" s="698"/>
      <c r="J815" s="698"/>
      <c r="K815" s="698"/>
      <c r="L815" s="698"/>
      <c r="M815" s="698"/>
      <c r="N815" s="698"/>
      <c r="O815" s="698"/>
      <c r="P815" s="698"/>
      <c r="Q815" s="698"/>
    </row>
    <row r="816" ht="25.15" customHeight="true" x14ac:dyDescent="0.2">
      <c r="C816" s="698"/>
      <c r="D816" s="698"/>
      <c r="E816" s="698"/>
      <c r="F816" s="698"/>
      <c r="G816" s="698"/>
      <c r="H816" s="698"/>
      <c r="I816" s="698"/>
      <c r="J816" s="698"/>
      <c r="K816" s="698"/>
      <c r="L816" s="698"/>
      <c r="M816" s="698"/>
      <c r="N816" s="698"/>
      <c r="O816" s="698"/>
      <c r="P816" s="698"/>
      <c r="Q816" s="698"/>
    </row>
    <row r="817" ht="25.15" customHeight="true" x14ac:dyDescent="0.2">
      <c r="C817" s="698"/>
      <c r="D817" s="698"/>
      <c r="E817" s="698"/>
      <c r="F817" s="698"/>
      <c r="G817" s="698"/>
      <c r="H817" s="698"/>
      <c r="I817" s="698"/>
      <c r="J817" s="698"/>
      <c r="K817" s="698"/>
      <c r="L817" s="698"/>
      <c r="M817" s="698"/>
      <c r="N817" s="698"/>
      <c r="O817" s="698"/>
      <c r="P817" s="698"/>
      <c r="Q817" s="698"/>
    </row>
    <row r="818" ht="25.15" customHeight="true" x14ac:dyDescent="0.2">
      <c r="C818" s="698"/>
      <c r="D818" s="698"/>
      <c r="E818" s="698"/>
      <c r="F818" s="698"/>
      <c r="G818" s="698"/>
      <c r="H818" s="698"/>
      <c r="I818" s="698"/>
      <c r="J818" s="698"/>
      <c r="K818" s="698"/>
      <c r="L818" s="698"/>
      <c r="M818" s="698"/>
      <c r="N818" s="698"/>
      <c r="O818" s="698"/>
      <c r="P818" s="698"/>
      <c r="Q818" s="698"/>
    </row>
    <row r="819" ht="25.15" customHeight="true" x14ac:dyDescent="0.2">
      <c r="C819" s="698"/>
      <c r="D819" s="698"/>
      <c r="E819" s="698"/>
      <c r="F819" s="698"/>
      <c r="G819" s="698"/>
      <c r="H819" s="698"/>
      <c r="I819" s="698"/>
      <c r="J819" s="698"/>
      <c r="K819" s="698"/>
      <c r="L819" s="698"/>
      <c r="M819" s="698"/>
      <c r="N819" s="698"/>
      <c r="O819" s="698"/>
      <c r="P819" s="698"/>
      <c r="Q819" s="698"/>
    </row>
    <row r="820" ht="25.15" customHeight="true" x14ac:dyDescent="0.2">
      <c r="C820" s="698"/>
      <c r="D820" s="698"/>
      <c r="E820" s="698"/>
      <c r="F820" s="698"/>
      <c r="G820" s="698"/>
      <c r="H820" s="698"/>
      <c r="I820" s="698"/>
      <c r="J820" s="698"/>
      <c r="K820" s="698"/>
      <c r="L820" s="698"/>
      <c r="M820" s="698"/>
      <c r="N820" s="698"/>
      <c r="O820" s="698"/>
      <c r="P820" s="698"/>
      <c r="Q820" s="698"/>
    </row>
    <row r="821" ht="25.15" customHeight="true" x14ac:dyDescent="0.2">
      <c r="C821" s="698"/>
      <c r="D821" s="698"/>
      <c r="E821" s="698"/>
      <c r="F821" s="698"/>
      <c r="G821" s="698"/>
      <c r="H821" s="698"/>
      <c r="I821" s="698"/>
      <c r="J821" s="698"/>
      <c r="K821" s="698"/>
      <c r="L821" s="698"/>
      <c r="M821" s="698"/>
      <c r="N821" s="698"/>
      <c r="O821" s="698"/>
      <c r="P821" s="698"/>
      <c r="Q821" s="698"/>
    </row>
    <row r="822" ht="25.15" customHeight="true" x14ac:dyDescent="0.2">
      <c r="C822" s="698"/>
      <c r="D822" s="698"/>
      <c r="E822" s="698"/>
      <c r="F822" s="698"/>
      <c r="G822" s="698"/>
      <c r="H822" s="698"/>
      <c r="I822" s="698"/>
      <c r="J822" s="698"/>
      <c r="K822" s="698"/>
      <c r="L822" s="698"/>
      <c r="M822" s="698"/>
      <c r="N822" s="698"/>
      <c r="O822" s="698"/>
      <c r="P822" s="698"/>
      <c r="Q822" s="698"/>
    </row>
    <row r="823" ht="25.15" customHeight="true" x14ac:dyDescent="0.2">
      <c r="C823" s="698"/>
      <c r="D823" s="698"/>
      <c r="E823" s="698"/>
      <c r="F823" s="698"/>
      <c r="G823" s="698"/>
      <c r="H823" s="698"/>
      <c r="I823" s="698"/>
      <c r="J823" s="698"/>
      <c r="K823" s="698"/>
      <c r="L823" s="698"/>
      <c r="M823" s="698"/>
      <c r="N823" s="698"/>
      <c r="O823" s="698"/>
      <c r="P823" s="698"/>
      <c r="Q823" s="698"/>
    </row>
    <row r="824" ht="25.15" customHeight="true" x14ac:dyDescent="0.2">
      <c r="C824" s="698"/>
      <c r="D824" s="698"/>
      <c r="E824" s="698"/>
      <c r="F824" s="698"/>
      <c r="G824" s="698"/>
      <c r="H824" s="698"/>
      <c r="I824" s="698"/>
      <c r="J824" s="698"/>
      <c r="K824" s="698"/>
      <c r="L824" s="698"/>
      <c r="M824" s="698"/>
      <c r="N824" s="698"/>
      <c r="O824" s="698"/>
      <c r="P824" s="698"/>
      <c r="Q824" s="698"/>
    </row>
    <row r="825" ht="25.15" customHeight="true" x14ac:dyDescent="0.2">
      <c r="C825" s="698"/>
      <c r="D825" s="698"/>
      <c r="E825" s="698"/>
      <c r="F825" s="698"/>
      <c r="G825" s="698"/>
      <c r="H825" s="698"/>
      <c r="I825" s="698"/>
      <c r="J825" s="698"/>
      <c r="K825" s="698"/>
      <c r="L825" s="698"/>
      <c r="M825" s="698"/>
      <c r="N825" s="698"/>
      <c r="O825" s="698"/>
      <c r="P825" s="698"/>
      <c r="Q825" s="698"/>
    </row>
    <row r="826" ht="25.15" customHeight="true" x14ac:dyDescent="0.2">
      <c r="C826" s="698"/>
      <c r="D826" s="698"/>
      <c r="E826" s="698"/>
      <c r="F826" s="698"/>
      <c r="G826" s="698"/>
      <c r="H826" s="698"/>
      <c r="I826" s="698"/>
      <c r="J826" s="698"/>
      <c r="K826" s="698"/>
      <c r="L826" s="698"/>
      <c r="M826" s="698"/>
      <c r="N826" s="698"/>
      <c r="O826" s="698"/>
      <c r="P826" s="698"/>
      <c r="Q826" s="698"/>
    </row>
    <row r="827" ht="25.15" customHeight="true" x14ac:dyDescent="0.2">
      <c r="C827" s="698"/>
      <c r="D827" s="698"/>
      <c r="E827" s="698"/>
      <c r="F827" s="698"/>
      <c r="G827" s="698"/>
      <c r="H827" s="698"/>
      <c r="I827" s="698"/>
      <c r="J827" s="698"/>
      <c r="K827" s="698"/>
      <c r="L827" s="698"/>
      <c r="M827" s="698"/>
      <c r="N827" s="698"/>
      <c r="O827" s="698"/>
      <c r="P827" s="698"/>
      <c r="Q827" s="698"/>
    </row>
    <row r="828" ht="25.15" customHeight="true" x14ac:dyDescent="0.2">
      <c r="C828" s="698"/>
      <c r="D828" s="698"/>
      <c r="E828" s="698"/>
      <c r="F828" s="698"/>
      <c r="G828" s="698"/>
      <c r="H828" s="698"/>
      <c r="I828" s="698"/>
      <c r="J828" s="698"/>
      <c r="K828" s="698"/>
      <c r="L828" s="698"/>
      <c r="M828" s="698"/>
      <c r="N828" s="698"/>
      <c r="O828" s="698"/>
      <c r="P828" s="698"/>
      <c r="Q828" s="698"/>
    </row>
    <row r="829" ht="25.15" customHeight="true" x14ac:dyDescent="0.2">
      <c r="C829" s="698"/>
      <c r="D829" s="698"/>
      <c r="E829" s="698"/>
      <c r="F829" s="698"/>
      <c r="G829" s="698"/>
      <c r="H829" s="698"/>
      <c r="I829" s="698"/>
      <c r="J829" s="698"/>
      <c r="K829" s="698"/>
      <c r="L829" s="698"/>
      <c r="M829" s="698"/>
      <c r="N829" s="698"/>
      <c r="O829" s="698"/>
      <c r="P829" s="698"/>
      <c r="Q829" s="698"/>
    </row>
    <row r="830" ht="25.15" customHeight="true" x14ac:dyDescent="0.2">
      <c r="C830" s="698"/>
      <c r="D830" s="698"/>
      <c r="E830" s="698"/>
      <c r="F830" s="698"/>
      <c r="G830" s="698"/>
      <c r="H830" s="698"/>
      <c r="I830" s="698"/>
      <c r="J830" s="698"/>
      <c r="K830" s="698"/>
      <c r="L830" s="698"/>
      <c r="M830" s="698"/>
      <c r="N830" s="698"/>
      <c r="O830" s="698"/>
      <c r="P830" s="698"/>
      <c r="Q830" s="698"/>
    </row>
    <row r="831" ht="25.15" customHeight="true" x14ac:dyDescent="0.2">
      <c r="C831" s="698"/>
      <c r="D831" s="698"/>
      <c r="E831" s="698"/>
      <c r="F831" s="698"/>
      <c r="G831" s="698"/>
      <c r="H831" s="698"/>
      <c r="I831" s="698"/>
      <c r="J831" s="698"/>
      <c r="K831" s="698"/>
      <c r="L831" s="698"/>
      <c r="M831" s="698"/>
      <c r="N831" s="698"/>
      <c r="O831" s="698"/>
      <c r="P831" s="698"/>
      <c r="Q831" s="698"/>
    </row>
    <row r="832" ht="25.15" customHeight="true" x14ac:dyDescent="0.2">
      <c r="C832" s="698"/>
      <c r="D832" s="698"/>
      <c r="E832" s="698"/>
      <c r="F832" s="698"/>
      <c r="G832" s="698"/>
      <c r="H832" s="698"/>
      <c r="I832" s="698"/>
      <c r="J832" s="698"/>
      <c r="K832" s="698"/>
      <c r="L832" s="698"/>
      <c r="M832" s="698"/>
      <c r="N832" s="698"/>
      <c r="O832" s="698"/>
      <c r="P832" s="698"/>
      <c r="Q832" s="698"/>
    </row>
    <row r="833" ht="25.15" customHeight="true" x14ac:dyDescent="0.2">
      <c r="C833" s="698"/>
      <c r="D833" s="698"/>
      <c r="E833" s="698"/>
      <c r="F833" s="698"/>
      <c r="G833" s="698"/>
      <c r="H833" s="698"/>
      <c r="I833" s="698"/>
      <c r="J833" s="698"/>
      <c r="K833" s="698"/>
      <c r="L833" s="698"/>
      <c r="M833" s="698"/>
      <c r="N833" s="698"/>
      <c r="O833" s="698"/>
      <c r="P833" s="698"/>
      <c r="Q833" s="698"/>
    </row>
    <row r="834" ht="25.15" customHeight="true" x14ac:dyDescent="0.2">
      <c r="C834" s="698"/>
      <c r="D834" s="698"/>
      <c r="E834" s="698"/>
      <c r="F834" s="698"/>
      <c r="G834" s="698"/>
      <c r="H834" s="698"/>
      <c r="I834" s="698"/>
      <c r="J834" s="698"/>
      <c r="K834" s="698"/>
      <c r="L834" s="698"/>
      <c r="M834" s="698"/>
      <c r="N834" s="698"/>
      <c r="O834" s="698"/>
      <c r="P834" s="698"/>
      <c r="Q834" s="698"/>
    </row>
    <row r="835" ht="25.15" customHeight="true" x14ac:dyDescent="0.2">
      <c r="C835" s="698"/>
      <c r="D835" s="698"/>
      <c r="E835" s="698"/>
      <c r="F835" s="698"/>
      <c r="G835" s="698"/>
      <c r="H835" s="698"/>
      <c r="I835" s="698"/>
      <c r="J835" s="698"/>
      <c r="K835" s="698"/>
      <c r="L835" s="698"/>
      <c r="M835" s="698"/>
      <c r="N835" s="698"/>
      <c r="O835" s="698"/>
      <c r="P835" s="698"/>
      <c r="Q835" s="698"/>
    </row>
    <row r="836" ht="25.15" customHeight="true" x14ac:dyDescent="0.2">
      <c r="C836" s="698"/>
      <c r="D836" s="698"/>
      <c r="E836" s="698"/>
      <c r="F836" s="698"/>
      <c r="G836" s="698"/>
      <c r="H836" s="698"/>
      <c r="I836" s="698"/>
      <c r="J836" s="698"/>
      <c r="K836" s="698"/>
      <c r="L836" s="698"/>
      <c r="M836" s="698"/>
      <c r="N836" s="698"/>
      <c r="O836" s="698"/>
      <c r="P836" s="698"/>
      <c r="Q836" s="698"/>
    </row>
    <row r="837" ht="25.15" customHeight="true" x14ac:dyDescent="0.2">
      <c r="C837" s="698"/>
      <c r="D837" s="698"/>
      <c r="E837" s="698"/>
      <c r="F837" s="698"/>
      <c r="G837" s="698"/>
      <c r="H837" s="698"/>
      <c r="I837" s="698"/>
      <c r="J837" s="698"/>
      <c r="K837" s="698"/>
      <c r="L837" s="698"/>
      <c r="M837" s="698"/>
      <c r="N837" s="698"/>
      <c r="O837" s="698"/>
      <c r="P837" s="698"/>
      <c r="Q837" s="698"/>
    </row>
    <row r="838" ht="25.15" customHeight="true" x14ac:dyDescent="0.2">
      <c r="C838" s="698"/>
      <c r="D838" s="698"/>
      <c r="E838" s="698"/>
      <c r="F838" s="698"/>
      <c r="G838" s="698"/>
      <c r="H838" s="698"/>
      <c r="I838" s="698"/>
      <c r="J838" s="698"/>
      <c r="K838" s="698"/>
      <c r="L838" s="698"/>
      <c r="M838" s="698"/>
      <c r="N838" s="698"/>
      <c r="O838" s="698"/>
      <c r="P838" s="698"/>
      <c r="Q838" s="698"/>
    </row>
    <row r="839" ht="25.15" customHeight="true" x14ac:dyDescent="0.2">
      <c r="C839" s="698"/>
      <c r="D839" s="698"/>
      <c r="E839" s="698"/>
      <c r="F839" s="698"/>
      <c r="G839" s="698"/>
      <c r="H839" s="698"/>
      <c r="I839" s="698"/>
      <c r="J839" s="698"/>
      <c r="K839" s="698"/>
      <c r="L839" s="698"/>
      <c r="M839" s="698"/>
      <c r="N839" s="698"/>
      <c r="O839" s="698"/>
      <c r="P839" s="698"/>
      <c r="Q839" s="698"/>
    </row>
    <row r="840" ht="25.15" customHeight="true" x14ac:dyDescent="0.2">
      <c r="C840" s="698"/>
      <c r="D840" s="698"/>
      <c r="E840" s="698"/>
      <c r="F840" s="698"/>
      <c r="G840" s="698"/>
      <c r="H840" s="698"/>
      <c r="I840" s="698"/>
      <c r="J840" s="698"/>
      <c r="K840" s="698"/>
      <c r="L840" s="698"/>
      <c r="M840" s="698"/>
      <c r="N840" s="698"/>
      <c r="O840" s="698"/>
      <c r="P840" s="698"/>
      <c r="Q840" s="698"/>
    </row>
    <row r="841" ht="25.15" customHeight="true" x14ac:dyDescent="0.2">
      <c r="C841" s="698"/>
      <c r="D841" s="698"/>
      <c r="E841" s="698"/>
      <c r="F841" s="698"/>
      <c r="G841" s="698"/>
      <c r="H841" s="698"/>
      <c r="I841" s="698"/>
      <c r="J841" s="698"/>
      <c r="K841" s="698"/>
      <c r="L841" s="698"/>
      <c r="M841" s="698"/>
      <c r="N841" s="698"/>
      <c r="O841" s="698"/>
      <c r="P841" s="698"/>
      <c r="Q841" s="698"/>
    </row>
    <row r="842" ht="25.15" customHeight="true" x14ac:dyDescent="0.2">
      <c r="C842" s="698"/>
      <c r="D842" s="698"/>
      <c r="E842" s="698"/>
      <c r="F842" s="698"/>
      <c r="G842" s="698"/>
      <c r="H842" s="698"/>
      <c r="I842" s="698"/>
      <c r="J842" s="698"/>
      <c r="K842" s="698"/>
      <c r="L842" s="698"/>
      <c r="M842" s="698"/>
      <c r="N842" s="698"/>
      <c r="O842" s="698"/>
      <c r="P842" s="698"/>
      <c r="Q842" s="698"/>
    </row>
    <row r="843" ht="25.15" customHeight="true" x14ac:dyDescent="0.2">
      <c r="C843" s="698"/>
      <c r="D843" s="698"/>
      <c r="E843" s="698"/>
      <c r="F843" s="698"/>
      <c r="G843" s="698"/>
      <c r="H843" s="698"/>
      <c r="I843" s="698"/>
      <c r="J843" s="698"/>
      <c r="K843" s="698"/>
      <c r="L843" s="698"/>
      <c r="M843" s="698"/>
      <c r="N843" s="698"/>
      <c r="O843" s="698"/>
      <c r="P843" s="698"/>
      <c r="Q843" s="698"/>
    </row>
    <row r="844" ht="25.15" customHeight="true" x14ac:dyDescent="0.2">
      <c r="C844" s="698"/>
      <c r="D844" s="698"/>
      <c r="E844" s="698"/>
      <c r="F844" s="698"/>
      <c r="G844" s="698"/>
      <c r="H844" s="698"/>
      <c r="I844" s="698"/>
      <c r="J844" s="698"/>
      <c r="K844" s="698"/>
      <c r="L844" s="698"/>
      <c r="M844" s="698"/>
      <c r="N844" s="698"/>
      <c r="O844" s="698"/>
      <c r="P844" s="698"/>
      <c r="Q844" s="698"/>
    </row>
    <row r="845" ht="25.15" customHeight="true" x14ac:dyDescent="0.2">
      <c r="C845" s="698"/>
      <c r="D845" s="698"/>
      <c r="E845" s="698"/>
      <c r="F845" s="698"/>
      <c r="G845" s="698"/>
      <c r="H845" s="698"/>
      <c r="I845" s="698"/>
      <c r="J845" s="698"/>
      <c r="K845" s="698"/>
      <c r="L845" s="698"/>
      <c r="M845" s="698"/>
      <c r="N845" s="698"/>
      <c r="O845" s="698"/>
      <c r="P845" s="698"/>
      <c r="Q845" s="698"/>
    </row>
    <row r="846" ht="25.15" customHeight="true" x14ac:dyDescent="0.2">
      <c r="C846" s="698"/>
      <c r="D846" s="698"/>
      <c r="E846" s="698"/>
      <c r="F846" s="698"/>
      <c r="G846" s="698"/>
      <c r="H846" s="698"/>
      <c r="I846" s="698"/>
      <c r="J846" s="698"/>
      <c r="K846" s="698"/>
      <c r="L846" s="698"/>
      <c r="M846" s="698"/>
      <c r="N846" s="698"/>
      <c r="O846" s="698"/>
      <c r="P846" s="698"/>
      <c r="Q846" s="698"/>
    </row>
    <row r="847" ht="25.15" customHeight="true" x14ac:dyDescent="0.2">
      <c r="C847" s="698"/>
      <c r="D847" s="698"/>
      <c r="E847" s="698"/>
      <c r="F847" s="698"/>
      <c r="G847" s="698"/>
      <c r="H847" s="698"/>
      <c r="I847" s="698"/>
      <c r="J847" s="698"/>
      <c r="K847" s="698"/>
      <c r="L847" s="698"/>
      <c r="M847" s="698"/>
      <c r="N847" s="698"/>
      <c r="O847" s="698"/>
      <c r="P847" s="698"/>
      <c r="Q847" s="698"/>
    </row>
    <row r="848" ht="25.15" customHeight="true" x14ac:dyDescent="0.2">
      <c r="C848" s="698"/>
      <c r="D848" s="698"/>
      <c r="E848" s="698"/>
      <c r="F848" s="698"/>
      <c r="G848" s="698"/>
      <c r="H848" s="698"/>
      <c r="I848" s="698"/>
      <c r="J848" s="698"/>
      <c r="K848" s="698"/>
      <c r="L848" s="698"/>
      <c r="M848" s="698"/>
      <c r="N848" s="698"/>
      <c r="O848" s="698"/>
      <c r="P848" s="698"/>
      <c r="Q848" s="698"/>
    </row>
    <row r="849" ht="25.15" customHeight="true" x14ac:dyDescent="0.2">
      <c r="C849" s="698"/>
      <c r="D849" s="698"/>
      <c r="E849" s="698"/>
      <c r="F849" s="698"/>
      <c r="G849" s="698"/>
      <c r="H849" s="698"/>
      <c r="I849" s="698"/>
      <c r="J849" s="698"/>
      <c r="K849" s="698"/>
      <c r="L849" s="698"/>
      <c r="M849" s="698"/>
      <c r="N849" s="698"/>
      <c r="O849" s="698"/>
      <c r="P849" s="698"/>
      <c r="Q849" s="698"/>
    </row>
    <row r="850" ht="25.15" customHeight="true" x14ac:dyDescent="0.2">
      <c r="C850" s="698"/>
      <c r="D850" s="698"/>
      <c r="E850" s="698"/>
      <c r="F850" s="698"/>
      <c r="G850" s="698"/>
      <c r="H850" s="698"/>
      <c r="I850" s="698"/>
      <c r="J850" s="698"/>
      <c r="K850" s="698"/>
      <c r="L850" s="698"/>
      <c r="M850" s="698"/>
      <c r="N850" s="698"/>
      <c r="O850" s="698"/>
      <c r="P850" s="698"/>
      <c r="Q850" s="698"/>
    </row>
    <row r="851" ht="25.15" customHeight="true" x14ac:dyDescent="0.2">
      <c r="C851" s="698"/>
      <c r="D851" s="698"/>
      <c r="E851" s="698"/>
      <c r="F851" s="698"/>
      <c r="G851" s="698"/>
      <c r="H851" s="698"/>
      <c r="I851" s="698"/>
      <c r="J851" s="698"/>
      <c r="K851" s="698"/>
      <c r="L851" s="698"/>
      <c r="M851" s="698"/>
      <c r="N851" s="698"/>
      <c r="O851" s="698"/>
      <c r="P851" s="698"/>
      <c r="Q851" s="698"/>
    </row>
    <row r="852" ht="25.15" customHeight="true" x14ac:dyDescent="0.2">
      <c r="C852" s="698"/>
      <c r="D852" s="698"/>
      <c r="E852" s="698"/>
      <c r="F852" s="698"/>
      <c r="G852" s="698"/>
      <c r="H852" s="698"/>
      <c r="I852" s="698"/>
      <c r="J852" s="698"/>
      <c r="K852" s="698"/>
      <c r="L852" s="698"/>
      <c r="M852" s="698"/>
      <c r="N852" s="698"/>
      <c r="O852" s="698"/>
      <c r="P852" s="698"/>
      <c r="Q852" s="698"/>
    </row>
    <row r="853" ht="25.15" customHeight="true" x14ac:dyDescent="0.2">
      <c r="C853" s="698"/>
      <c r="D853" s="698"/>
      <c r="E853" s="698"/>
      <c r="F853" s="698"/>
      <c r="G853" s="698"/>
      <c r="H853" s="698"/>
      <c r="I853" s="698"/>
      <c r="J853" s="698"/>
      <c r="K853" s="698"/>
      <c r="L853" s="698"/>
      <c r="M853" s="698"/>
      <c r="N853" s="698"/>
      <c r="O853" s="698"/>
      <c r="P853" s="698"/>
      <c r="Q853" s="698"/>
    </row>
    <row r="854" ht="25.15" customHeight="true" x14ac:dyDescent="0.2">
      <c r="C854" s="698"/>
      <c r="D854" s="698"/>
      <c r="E854" s="698"/>
      <c r="F854" s="698"/>
      <c r="G854" s="698"/>
      <c r="H854" s="698"/>
      <c r="I854" s="698"/>
      <c r="J854" s="698"/>
      <c r="K854" s="698"/>
      <c r="L854" s="698"/>
      <c r="M854" s="698"/>
      <c r="N854" s="698"/>
      <c r="O854" s="698"/>
      <c r="P854" s="698"/>
      <c r="Q854" s="698"/>
    </row>
    <row r="855" ht="25.15" customHeight="true" x14ac:dyDescent="0.2">
      <c r="C855" s="698"/>
      <c r="D855" s="698"/>
      <c r="E855" s="698"/>
      <c r="F855" s="698"/>
      <c r="G855" s="698"/>
      <c r="H855" s="698"/>
      <c r="I855" s="698"/>
      <c r="J855" s="698"/>
      <c r="K855" s="698"/>
      <c r="L855" s="698"/>
      <c r="M855" s="698"/>
      <c r="N855" s="698"/>
      <c r="O855" s="698"/>
      <c r="P855" s="698"/>
      <c r="Q855" s="698"/>
    </row>
    <row r="856" ht="25.15" customHeight="true" x14ac:dyDescent="0.2">
      <c r="C856" s="698"/>
      <c r="D856" s="698"/>
      <c r="E856" s="698"/>
      <c r="F856" s="698"/>
      <c r="G856" s="698"/>
      <c r="H856" s="698"/>
      <c r="I856" s="698"/>
      <c r="J856" s="698"/>
      <c r="K856" s="698"/>
      <c r="L856" s="698"/>
      <c r="M856" s="698"/>
      <c r="N856" s="698"/>
      <c r="O856" s="698"/>
      <c r="P856" s="698"/>
      <c r="Q856" s="698"/>
    </row>
    <row r="857" ht="25.15" customHeight="true" x14ac:dyDescent="0.2">
      <c r="C857" s="698"/>
      <c r="D857" s="698"/>
      <c r="E857" s="698"/>
      <c r="F857" s="698"/>
      <c r="G857" s="698"/>
      <c r="H857" s="698"/>
      <c r="I857" s="698"/>
      <c r="J857" s="698"/>
      <c r="K857" s="698"/>
      <c r="L857" s="698"/>
      <c r="M857" s="698"/>
      <c r="N857" s="698"/>
      <c r="O857" s="698"/>
      <c r="P857" s="698"/>
      <c r="Q857" s="698"/>
    </row>
    <row r="858" ht="25.15" customHeight="true" x14ac:dyDescent="0.2">
      <c r="C858" s="698"/>
      <c r="D858" s="698"/>
      <c r="E858" s="698"/>
      <c r="F858" s="698"/>
      <c r="G858" s="698"/>
      <c r="H858" s="698"/>
      <c r="I858" s="698"/>
      <c r="J858" s="698"/>
      <c r="K858" s="698"/>
      <c r="L858" s="698"/>
      <c r="M858" s="698"/>
      <c r="N858" s="698"/>
      <c r="O858" s="698"/>
      <c r="P858" s="698"/>
      <c r="Q858" s="698"/>
    </row>
    <row r="859" ht="25.15" customHeight="true" x14ac:dyDescent="0.2">
      <c r="C859" s="698"/>
      <c r="D859" s="698"/>
      <c r="E859" s="698"/>
      <c r="F859" s="698"/>
      <c r="G859" s="698"/>
      <c r="H859" s="698"/>
      <c r="I859" s="698"/>
      <c r="J859" s="698"/>
      <c r="K859" s="698"/>
      <c r="L859" s="698"/>
      <c r="M859" s="698"/>
      <c r="N859" s="698"/>
      <c r="O859" s="698"/>
      <c r="P859" s="698"/>
      <c r="Q859" s="698"/>
    </row>
    <row r="860" ht="25.15" customHeight="true" x14ac:dyDescent="0.2">
      <c r="C860" s="698"/>
      <c r="D860" s="698"/>
      <c r="E860" s="698"/>
      <c r="F860" s="698"/>
      <c r="G860" s="698"/>
      <c r="H860" s="698"/>
      <c r="I860" s="698"/>
      <c r="J860" s="698"/>
      <c r="K860" s="698"/>
      <c r="L860" s="698"/>
      <c r="M860" s="698"/>
      <c r="N860" s="698"/>
      <c r="O860" s="698"/>
      <c r="P860" s="698"/>
      <c r="Q860" s="698"/>
    </row>
    <row r="861" ht="25.15" customHeight="true" x14ac:dyDescent="0.2">
      <c r="C861" s="698"/>
      <c r="D861" s="698"/>
      <c r="E861" s="698"/>
      <c r="F861" s="698"/>
      <c r="G861" s="698"/>
      <c r="H861" s="698"/>
      <c r="I861" s="698"/>
      <c r="J861" s="698"/>
      <c r="K861" s="698"/>
      <c r="L861" s="698"/>
      <c r="M861" s="698"/>
      <c r="N861" s="698"/>
      <c r="O861" s="698"/>
      <c r="P861" s="698"/>
      <c r="Q861" s="698"/>
    </row>
    <row r="862" ht="25.15" customHeight="true" x14ac:dyDescent="0.2">
      <c r="C862" s="698"/>
      <c r="D862" s="698"/>
      <c r="E862" s="698"/>
      <c r="F862" s="698"/>
      <c r="G862" s="698"/>
      <c r="H862" s="698"/>
      <c r="I862" s="698"/>
      <c r="J862" s="698"/>
      <c r="K862" s="698"/>
      <c r="L862" s="698"/>
      <c r="M862" s="698"/>
      <c r="N862" s="698"/>
      <c r="O862" s="698"/>
      <c r="P862" s="698"/>
      <c r="Q862" s="698"/>
    </row>
    <row r="863" ht="25.15" customHeight="true" x14ac:dyDescent="0.2">
      <c r="C863" s="698"/>
      <c r="D863" s="698"/>
      <c r="E863" s="698"/>
      <c r="F863" s="698"/>
      <c r="G863" s="698"/>
      <c r="H863" s="698"/>
      <c r="I863" s="698"/>
      <c r="J863" s="698"/>
      <c r="K863" s="698"/>
      <c r="L863" s="698"/>
      <c r="M863" s="698"/>
      <c r="N863" s="698"/>
      <c r="O863" s="698"/>
      <c r="P863" s="698"/>
      <c r="Q863" s="698"/>
    </row>
    <row r="864" ht="25.15" customHeight="true" x14ac:dyDescent="0.2">
      <c r="C864" s="698"/>
      <c r="D864" s="698"/>
      <c r="E864" s="698"/>
      <c r="F864" s="698"/>
      <c r="G864" s="698"/>
      <c r="H864" s="698"/>
      <c r="I864" s="698"/>
      <c r="J864" s="698"/>
      <c r="K864" s="698"/>
      <c r="L864" s="698"/>
      <c r="M864" s="698"/>
      <c r="N864" s="698"/>
      <c r="O864" s="698"/>
      <c r="P864" s="698"/>
      <c r="Q864" s="698"/>
    </row>
    <row r="865" ht="25.15" customHeight="true" x14ac:dyDescent="0.2">
      <c r="C865" s="698"/>
      <c r="D865" s="698"/>
      <c r="E865" s="698"/>
      <c r="F865" s="698"/>
      <c r="G865" s="698"/>
      <c r="H865" s="698"/>
      <c r="I865" s="698"/>
      <c r="J865" s="698"/>
      <c r="K865" s="698"/>
      <c r="L865" s="698"/>
      <c r="M865" s="698"/>
      <c r="N865" s="698"/>
      <c r="O865" s="698"/>
      <c r="P865" s="698"/>
      <c r="Q865" s="698"/>
    </row>
    <row r="866" ht="25.15" customHeight="true" x14ac:dyDescent="0.2">
      <c r="C866" s="698"/>
      <c r="D866" s="698"/>
      <c r="E866" s="698"/>
      <c r="F866" s="698"/>
      <c r="G866" s="698"/>
      <c r="H866" s="698"/>
      <c r="I866" s="698"/>
      <c r="J866" s="698"/>
      <c r="K866" s="698"/>
      <c r="L866" s="698"/>
      <c r="M866" s="698"/>
      <c r="N866" s="698"/>
      <c r="O866" s="698"/>
      <c r="P866" s="698"/>
      <c r="Q866" s="698"/>
    </row>
    <row r="867" ht="25.15" customHeight="true" x14ac:dyDescent="0.2">
      <c r="C867" s="698"/>
      <c r="D867" s="698"/>
      <c r="E867" s="698"/>
      <c r="F867" s="698"/>
      <c r="G867" s="698"/>
      <c r="H867" s="698"/>
      <c r="I867" s="698"/>
      <c r="J867" s="698"/>
      <c r="K867" s="698"/>
      <c r="L867" s="698"/>
      <c r="M867" s="698"/>
      <c r="N867" s="698"/>
      <c r="O867" s="698"/>
      <c r="P867" s="698"/>
      <c r="Q867" s="698"/>
    </row>
    <row r="868" ht="25.15" customHeight="true" x14ac:dyDescent="0.2">
      <c r="C868" s="698"/>
      <c r="D868" s="698"/>
      <c r="E868" s="698"/>
      <c r="F868" s="698"/>
      <c r="G868" s="698"/>
      <c r="H868" s="698"/>
      <c r="I868" s="698"/>
      <c r="J868" s="698"/>
      <c r="K868" s="698"/>
      <c r="L868" s="698"/>
      <c r="M868" s="698"/>
      <c r="N868" s="698"/>
      <c r="O868" s="698"/>
      <c r="P868" s="698"/>
      <c r="Q868" s="698"/>
    </row>
    <row r="869" ht="25.15" customHeight="true" x14ac:dyDescent="0.2">
      <c r="C869" s="698"/>
      <c r="D869" s="698"/>
      <c r="E869" s="698"/>
      <c r="F869" s="698"/>
      <c r="G869" s="698"/>
      <c r="H869" s="698"/>
      <c r="I869" s="698"/>
      <c r="J869" s="698"/>
      <c r="K869" s="698"/>
      <c r="L869" s="698"/>
      <c r="M869" s="698"/>
      <c r="N869" s="698"/>
      <c r="O869" s="698"/>
      <c r="P869" s="698"/>
      <c r="Q869" s="698"/>
    </row>
    <row r="870" ht="25.15" customHeight="true" x14ac:dyDescent="0.2">
      <c r="C870" s="698"/>
      <c r="D870" s="698"/>
      <c r="E870" s="698"/>
      <c r="F870" s="698"/>
      <c r="G870" s="698"/>
      <c r="H870" s="698"/>
      <c r="I870" s="698"/>
      <c r="J870" s="698"/>
      <c r="K870" s="698"/>
      <c r="L870" s="698"/>
      <c r="M870" s="698"/>
      <c r="N870" s="698"/>
      <c r="O870" s="698"/>
      <c r="P870" s="698"/>
      <c r="Q870" s="698"/>
    </row>
    <row r="871" ht="25.15" customHeight="true" x14ac:dyDescent="0.2">
      <c r="C871" s="698"/>
      <c r="D871" s="698"/>
      <c r="E871" s="698"/>
      <c r="F871" s="698"/>
      <c r="G871" s="698"/>
      <c r="H871" s="698"/>
      <c r="I871" s="698"/>
      <c r="J871" s="698"/>
      <c r="K871" s="698"/>
      <c r="L871" s="698"/>
      <c r="M871" s="698"/>
      <c r="N871" s="698"/>
      <c r="O871" s="698"/>
      <c r="P871" s="698"/>
      <c r="Q871" s="698"/>
    </row>
    <row r="872" ht="25.15" customHeight="true" x14ac:dyDescent="0.2">
      <c r="C872" s="698"/>
      <c r="D872" s="698"/>
      <c r="E872" s="698"/>
      <c r="F872" s="698"/>
      <c r="G872" s="698"/>
      <c r="H872" s="698"/>
      <c r="I872" s="698"/>
      <c r="J872" s="698"/>
      <c r="K872" s="698"/>
      <c r="L872" s="698"/>
      <c r="M872" s="698"/>
      <c r="N872" s="698"/>
      <c r="O872" s="698"/>
      <c r="P872" s="698"/>
      <c r="Q872" s="698"/>
    </row>
    <row r="873" ht="25.15" customHeight="true" x14ac:dyDescent="0.2">
      <c r="C873" s="698"/>
      <c r="D873" s="698"/>
      <c r="E873" s="698"/>
      <c r="F873" s="698"/>
      <c r="G873" s="698"/>
      <c r="H873" s="698"/>
      <c r="I873" s="698"/>
      <c r="J873" s="698"/>
      <c r="K873" s="698"/>
      <c r="L873" s="698"/>
      <c r="M873" s="698"/>
      <c r="N873" s="698"/>
      <c r="O873" s="698"/>
      <c r="P873" s="698"/>
      <c r="Q873" s="698"/>
    </row>
    <row r="874" ht="25.15" customHeight="true" x14ac:dyDescent="0.2">
      <c r="C874" s="698"/>
      <c r="D874" s="698"/>
      <c r="E874" s="698"/>
      <c r="F874" s="698"/>
      <c r="G874" s="698"/>
      <c r="H874" s="698"/>
      <c r="I874" s="698"/>
      <c r="J874" s="698"/>
      <c r="K874" s="698"/>
      <c r="L874" s="698"/>
      <c r="M874" s="698"/>
      <c r="N874" s="698"/>
      <c r="O874" s="698"/>
      <c r="P874" s="698"/>
      <c r="Q874" s="698"/>
    </row>
    <row r="875" ht="25.15" customHeight="true" x14ac:dyDescent="0.2">
      <c r="C875" s="698"/>
      <c r="D875" s="698"/>
      <c r="E875" s="698"/>
      <c r="F875" s="698"/>
      <c r="G875" s="698"/>
      <c r="H875" s="698"/>
      <c r="I875" s="698"/>
      <c r="J875" s="698"/>
      <c r="K875" s="698"/>
      <c r="L875" s="698"/>
      <c r="M875" s="698"/>
      <c r="N875" s="698"/>
      <c r="O875" s="698"/>
      <c r="P875" s="698"/>
      <c r="Q875" s="698"/>
    </row>
    <row r="876" ht="25.15" customHeight="true" x14ac:dyDescent="0.2">
      <c r="C876" s="698"/>
      <c r="D876" s="698"/>
      <c r="E876" s="698"/>
      <c r="F876" s="698"/>
      <c r="G876" s="698"/>
      <c r="H876" s="698"/>
      <c r="I876" s="698"/>
      <c r="J876" s="698"/>
      <c r="K876" s="698"/>
      <c r="L876" s="698"/>
      <c r="M876" s="698"/>
      <c r="N876" s="698"/>
      <c r="O876" s="698"/>
      <c r="P876" s="698"/>
      <c r="Q876" s="698"/>
    </row>
    <row r="877" ht="25.15" customHeight="true" x14ac:dyDescent="0.2">
      <c r="C877" s="698"/>
      <c r="D877" s="698"/>
      <c r="E877" s="698"/>
      <c r="F877" s="698"/>
      <c r="G877" s="698"/>
      <c r="H877" s="698"/>
      <c r="I877" s="698"/>
      <c r="J877" s="698"/>
      <c r="K877" s="698"/>
      <c r="L877" s="698"/>
      <c r="M877" s="698"/>
      <c r="N877" s="698"/>
      <c r="O877" s="698"/>
      <c r="P877" s="698"/>
      <c r="Q877" s="698"/>
    </row>
    <row r="878" ht="25.15" customHeight="true" x14ac:dyDescent="0.2">
      <c r="C878" s="698"/>
      <c r="D878" s="698"/>
      <c r="E878" s="698"/>
      <c r="F878" s="698"/>
      <c r="G878" s="698"/>
      <c r="H878" s="698"/>
      <c r="I878" s="698"/>
      <c r="J878" s="698"/>
      <c r="K878" s="698"/>
      <c r="L878" s="698"/>
      <c r="M878" s="698"/>
      <c r="N878" s="698"/>
      <c r="O878" s="698"/>
      <c r="P878" s="698"/>
      <c r="Q878" s="698"/>
    </row>
    <row r="879" ht="25.15" customHeight="true" x14ac:dyDescent="0.2">
      <c r="C879" s="698"/>
      <c r="D879" s="698"/>
      <c r="E879" s="698"/>
      <c r="F879" s="698"/>
      <c r="G879" s="698"/>
      <c r="H879" s="698"/>
      <c r="I879" s="698"/>
      <c r="J879" s="698"/>
      <c r="K879" s="698"/>
      <c r="L879" s="698"/>
      <c r="M879" s="698"/>
      <c r="N879" s="698"/>
      <c r="O879" s="698"/>
      <c r="P879" s="698"/>
      <c r="Q879" s="698"/>
    </row>
    <row r="880" ht="25.15" customHeight="true" x14ac:dyDescent="0.2">
      <c r="C880" s="698"/>
      <c r="D880" s="698"/>
      <c r="E880" s="698"/>
      <c r="F880" s="698"/>
      <c r="G880" s="698"/>
      <c r="H880" s="698"/>
      <c r="I880" s="698"/>
      <c r="J880" s="698"/>
      <c r="K880" s="698"/>
      <c r="L880" s="698"/>
      <c r="M880" s="698"/>
      <c r="N880" s="698"/>
      <c r="O880" s="698"/>
      <c r="P880" s="698"/>
      <c r="Q880" s="698"/>
    </row>
    <row r="881" ht="25.15" customHeight="true" x14ac:dyDescent="0.2">
      <c r="C881" s="698"/>
      <c r="D881" s="698"/>
      <c r="E881" s="698"/>
      <c r="F881" s="698"/>
      <c r="G881" s="698"/>
      <c r="H881" s="698"/>
      <c r="I881" s="698"/>
      <c r="J881" s="698"/>
      <c r="K881" s="698"/>
      <c r="L881" s="698"/>
      <c r="M881" s="698"/>
      <c r="N881" s="698"/>
      <c r="O881" s="698"/>
      <c r="P881" s="698"/>
      <c r="Q881" s="698"/>
    </row>
    <row r="882" ht="25.15" customHeight="true" x14ac:dyDescent="0.2">
      <c r="C882" s="698"/>
      <c r="D882" s="698"/>
      <c r="E882" s="698"/>
      <c r="F882" s="698"/>
      <c r="G882" s="698"/>
      <c r="H882" s="698"/>
      <c r="I882" s="698"/>
      <c r="J882" s="698"/>
      <c r="K882" s="698"/>
      <c r="L882" s="698"/>
      <c r="M882" s="698"/>
      <c r="N882" s="698"/>
      <c r="O882" s="698"/>
      <c r="P882" s="698"/>
      <c r="Q882" s="698"/>
    </row>
    <row r="883" ht="25.15" customHeight="true" x14ac:dyDescent="0.2">
      <c r="C883" s="698"/>
      <c r="D883" s="698"/>
      <c r="E883" s="698"/>
      <c r="F883" s="698"/>
      <c r="G883" s="698"/>
      <c r="H883" s="698"/>
      <c r="I883" s="698"/>
      <c r="J883" s="698"/>
      <c r="K883" s="698"/>
      <c r="L883" s="698"/>
      <c r="M883" s="698"/>
      <c r="N883" s="698"/>
      <c r="O883" s="698"/>
      <c r="P883" s="698"/>
      <c r="Q883" s="698"/>
    </row>
    <row r="884" ht="25.15" customHeight="true" x14ac:dyDescent="0.2">
      <c r="C884" s="698"/>
      <c r="D884" s="698"/>
      <c r="E884" s="698"/>
      <c r="F884" s="698"/>
      <c r="G884" s="698"/>
      <c r="H884" s="698"/>
      <c r="I884" s="698"/>
      <c r="J884" s="698"/>
      <c r="K884" s="698"/>
      <c r="L884" s="698"/>
      <c r="M884" s="698"/>
      <c r="N884" s="698"/>
      <c r="O884" s="698"/>
      <c r="P884" s="698"/>
      <c r="Q884" s="698"/>
    </row>
    <row r="885" ht="25.15" customHeight="true" x14ac:dyDescent="0.2">
      <c r="C885" s="698"/>
      <c r="D885" s="698"/>
      <c r="E885" s="698"/>
      <c r="F885" s="698"/>
      <c r="G885" s="698"/>
      <c r="H885" s="698"/>
      <c r="I885" s="698"/>
      <c r="J885" s="698"/>
      <c r="K885" s="698"/>
      <c r="L885" s="698"/>
      <c r="M885" s="698"/>
      <c r="N885" s="698"/>
      <c r="O885" s="698"/>
      <c r="P885" s="698"/>
      <c r="Q885" s="698"/>
    </row>
    <row r="886" ht="25.15" customHeight="true" x14ac:dyDescent="0.2">
      <c r="C886" s="698"/>
      <c r="D886" s="698"/>
      <c r="E886" s="698"/>
      <c r="F886" s="698"/>
      <c r="G886" s="698"/>
      <c r="H886" s="698"/>
      <c r="I886" s="698"/>
      <c r="J886" s="698"/>
      <c r="K886" s="698"/>
      <c r="L886" s="698"/>
      <c r="M886" s="698"/>
      <c r="N886" s="698"/>
      <c r="O886" s="698"/>
      <c r="P886" s="698"/>
      <c r="Q886" s="698"/>
    </row>
    <row r="887" ht="25.15" customHeight="true" x14ac:dyDescent="0.2">
      <c r="C887" s="698"/>
      <c r="D887" s="698"/>
      <c r="E887" s="698"/>
      <c r="F887" s="698"/>
      <c r="G887" s="698"/>
      <c r="H887" s="698"/>
      <c r="I887" s="698"/>
      <c r="J887" s="698"/>
      <c r="K887" s="698"/>
      <c r="L887" s="698"/>
      <c r="M887" s="698"/>
      <c r="N887" s="698"/>
      <c r="O887" s="698"/>
      <c r="P887" s="698"/>
      <c r="Q887" s="698"/>
    </row>
    <row r="888" ht="25.15" customHeight="true" x14ac:dyDescent="0.2">
      <c r="C888" s="698"/>
      <c r="D888" s="698"/>
      <c r="E888" s="698"/>
      <c r="F888" s="698"/>
      <c r="G888" s="698"/>
      <c r="H888" s="698"/>
      <c r="I888" s="698"/>
      <c r="J888" s="698"/>
      <c r="K888" s="698"/>
      <c r="L888" s="698"/>
      <c r="M888" s="698"/>
      <c r="N888" s="698"/>
      <c r="O888" s="698"/>
      <c r="P888" s="698"/>
      <c r="Q888" s="698"/>
    </row>
    <row r="889" ht="25.15" customHeight="true" x14ac:dyDescent="0.2">
      <c r="C889" s="698"/>
      <c r="D889" s="698"/>
      <c r="E889" s="698"/>
      <c r="F889" s="698"/>
      <c r="G889" s="698"/>
      <c r="H889" s="698"/>
      <c r="I889" s="698"/>
      <c r="J889" s="698"/>
      <c r="K889" s="698"/>
      <c r="L889" s="698"/>
      <c r="M889" s="698"/>
      <c r="N889" s="698"/>
      <c r="O889" s="698"/>
      <c r="P889" s="698"/>
      <c r="Q889" s="698"/>
    </row>
    <row r="890" ht="25.15" customHeight="true" x14ac:dyDescent="0.2">
      <c r="C890" s="698"/>
      <c r="D890" s="698"/>
      <c r="E890" s="698"/>
      <c r="F890" s="698"/>
      <c r="G890" s="698"/>
      <c r="H890" s="698"/>
      <c r="I890" s="698"/>
      <c r="J890" s="698"/>
      <c r="K890" s="698"/>
      <c r="L890" s="698"/>
      <c r="M890" s="698"/>
      <c r="N890" s="698"/>
      <c r="O890" s="698"/>
      <c r="P890" s="698"/>
      <c r="Q890" s="698"/>
    </row>
    <row r="891" ht="25.15" customHeight="true" x14ac:dyDescent="0.2">
      <c r="C891" s="698"/>
      <c r="D891" s="698"/>
      <c r="E891" s="698"/>
      <c r="F891" s="698"/>
      <c r="G891" s="698"/>
      <c r="H891" s="698"/>
      <c r="I891" s="698"/>
      <c r="J891" s="698"/>
      <c r="K891" s="698"/>
      <c r="L891" s="698"/>
      <c r="M891" s="698"/>
      <c r="N891" s="698"/>
      <c r="O891" s="698"/>
      <c r="P891" s="698"/>
      <c r="Q891" s="698"/>
    </row>
    <row r="892" ht="25.15" customHeight="true" x14ac:dyDescent="0.2">
      <c r="C892" s="698"/>
      <c r="D892" s="698"/>
      <c r="E892" s="698"/>
      <c r="F892" s="698"/>
      <c r="G892" s="698"/>
      <c r="H892" s="698"/>
      <c r="I892" s="698"/>
      <c r="J892" s="698"/>
      <c r="K892" s="698"/>
      <c r="L892" s="698"/>
      <c r="M892" s="698"/>
      <c r="N892" s="698"/>
      <c r="O892" s="698"/>
      <c r="P892" s="698"/>
      <c r="Q892" s="698"/>
    </row>
    <row r="893" ht="25.15" customHeight="true" x14ac:dyDescent="0.2">
      <c r="C893" s="698"/>
      <c r="D893" s="698"/>
      <c r="E893" s="698"/>
      <c r="F893" s="698"/>
      <c r="G893" s="698"/>
      <c r="H893" s="698"/>
      <c r="I893" s="698"/>
      <c r="J893" s="698"/>
      <c r="K893" s="698"/>
      <c r="L893" s="698"/>
      <c r="M893" s="698"/>
      <c r="N893" s="698"/>
      <c r="O893" s="698"/>
      <c r="P893" s="698"/>
      <c r="Q893" s="698"/>
    </row>
    <row r="894" ht="25.15" customHeight="true" x14ac:dyDescent="0.2">
      <c r="C894" s="698"/>
      <c r="D894" s="698"/>
      <c r="E894" s="698"/>
      <c r="F894" s="698"/>
      <c r="G894" s="698"/>
      <c r="H894" s="698"/>
      <c r="I894" s="698"/>
      <c r="J894" s="698"/>
      <c r="K894" s="698"/>
      <c r="L894" s="698"/>
      <c r="M894" s="698"/>
      <c r="N894" s="698"/>
      <c r="O894" s="698"/>
      <c r="P894" s="698"/>
      <c r="Q894" s="698"/>
    </row>
    <row r="895" ht="25.15" customHeight="true" x14ac:dyDescent="0.2">
      <c r="C895" s="698"/>
      <c r="D895" s="698"/>
      <c r="E895" s="698"/>
      <c r="F895" s="698"/>
      <c r="G895" s="698"/>
      <c r="H895" s="698"/>
      <c r="I895" s="698"/>
      <c r="J895" s="698"/>
      <c r="K895" s="698"/>
      <c r="L895" s="698"/>
      <c r="M895" s="698"/>
      <c r="N895" s="698"/>
      <c r="O895" s="698"/>
      <c r="P895" s="698"/>
      <c r="Q895" s="698"/>
    </row>
    <row r="896" ht="25.15" customHeight="true" x14ac:dyDescent="0.2">
      <c r="C896" s="698"/>
      <c r="D896" s="698"/>
      <c r="E896" s="698"/>
      <c r="F896" s="698"/>
      <c r="G896" s="698"/>
      <c r="H896" s="698"/>
      <c r="I896" s="698"/>
      <c r="J896" s="698"/>
      <c r="K896" s="698"/>
      <c r="L896" s="698"/>
      <c r="M896" s="698"/>
      <c r="N896" s="698"/>
      <c r="O896" s="698"/>
      <c r="P896" s="698"/>
      <c r="Q896" s="698"/>
    </row>
    <row r="897" ht="25.15" customHeight="true" x14ac:dyDescent="0.2">
      <c r="C897" s="698"/>
      <c r="D897" s="698"/>
      <c r="E897" s="698"/>
      <c r="F897" s="698"/>
      <c r="G897" s="698"/>
      <c r="H897" s="698"/>
      <c r="I897" s="698"/>
      <c r="J897" s="698"/>
      <c r="K897" s="698"/>
      <c r="L897" s="698"/>
      <c r="M897" s="698"/>
      <c r="N897" s="698"/>
      <c r="O897" s="698"/>
      <c r="P897" s="698"/>
      <c r="Q897" s="698"/>
    </row>
    <row r="898" ht="25.15" customHeight="true" x14ac:dyDescent="0.2">
      <c r="C898" s="698"/>
      <c r="D898" s="698"/>
      <c r="E898" s="698"/>
      <c r="F898" s="698"/>
      <c r="G898" s="698"/>
      <c r="H898" s="698"/>
      <c r="I898" s="698"/>
      <c r="J898" s="698"/>
      <c r="K898" s="698"/>
      <c r="L898" s="698"/>
      <c r="M898" s="698"/>
      <c r="N898" s="698"/>
      <c r="O898" s="698"/>
      <c r="P898" s="698"/>
      <c r="Q898" s="698"/>
    </row>
    <row r="899" ht="25.15" customHeight="true" x14ac:dyDescent="0.2">
      <c r="C899" s="698"/>
      <c r="D899" s="698"/>
      <c r="E899" s="698"/>
      <c r="F899" s="698"/>
      <c r="G899" s="698"/>
      <c r="H899" s="698"/>
      <c r="I899" s="698"/>
      <c r="J899" s="698"/>
      <c r="K899" s="698"/>
      <c r="L899" s="698"/>
      <c r="M899" s="698"/>
      <c r="N899" s="698"/>
      <c r="O899" s="698"/>
      <c r="P899" s="698"/>
      <c r="Q899" s="698"/>
    </row>
    <row r="900" ht="25.15" customHeight="true" x14ac:dyDescent="0.2">
      <c r="C900" s="698"/>
      <c r="D900" s="698"/>
      <c r="E900" s="698"/>
      <c r="F900" s="698"/>
      <c r="G900" s="698"/>
      <c r="H900" s="698"/>
      <c r="I900" s="698"/>
      <c r="J900" s="698"/>
      <c r="K900" s="698"/>
      <c r="L900" s="698"/>
      <c r="M900" s="698"/>
      <c r="N900" s="698"/>
      <c r="O900" s="698"/>
      <c r="P900" s="698"/>
      <c r="Q900" s="698"/>
    </row>
    <row r="901" ht="25.15" customHeight="true" x14ac:dyDescent="0.2">
      <c r="C901" s="698"/>
      <c r="D901" s="698"/>
      <c r="E901" s="698"/>
      <c r="F901" s="698"/>
      <c r="G901" s="698"/>
      <c r="H901" s="698"/>
      <c r="I901" s="698"/>
      <c r="J901" s="698"/>
      <c r="K901" s="698"/>
      <c r="L901" s="698"/>
      <c r="M901" s="698"/>
      <c r="N901" s="698"/>
      <c r="O901" s="698"/>
      <c r="P901" s="698"/>
      <c r="Q901" s="698"/>
    </row>
    <row r="902" ht="25.15" customHeight="true" x14ac:dyDescent="0.2">
      <c r="C902" s="698"/>
      <c r="D902" s="698"/>
      <c r="E902" s="698"/>
      <c r="F902" s="698"/>
      <c r="G902" s="698"/>
      <c r="H902" s="698"/>
      <c r="I902" s="698"/>
      <c r="J902" s="698"/>
      <c r="K902" s="698"/>
      <c r="L902" s="698"/>
      <c r="M902" s="698"/>
      <c r="N902" s="698"/>
      <c r="O902" s="698"/>
      <c r="P902" s="698"/>
      <c r="Q902" s="698"/>
    </row>
    <row r="903" ht="25.15" customHeight="true" x14ac:dyDescent="0.2">
      <c r="C903" s="698"/>
      <c r="D903" s="698"/>
      <c r="E903" s="698"/>
      <c r="F903" s="698"/>
      <c r="G903" s="698"/>
      <c r="H903" s="698"/>
      <c r="I903" s="698"/>
      <c r="J903" s="698"/>
      <c r="K903" s="698"/>
      <c r="L903" s="698"/>
      <c r="M903" s="698"/>
      <c r="N903" s="698"/>
      <c r="O903" s="698"/>
      <c r="P903" s="698"/>
      <c r="Q903" s="698"/>
    </row>
    <row r="904" ht="25.15" customHeight="true" x14ac:dyDescent="0.2">
      <c r="C904" s="698"/>
      <c r="D904" s="698"/>
      <c r="E904" s="698"/>
      <c r="F904" s="698"/>
      <c r="G904" s="698"/>
      <c r="H904" s="698"/>
      <c r="I904" s="698"/>
      <c r="J904" s="698"/>
      <c r="K904" s="698"/>
      <c r="L904" s="698"/>
      <c r="M904" s="698"/>
      <c r="N904" s="698"/>
      <c r="O904" s="698"/>
      <c r="P904" s="698"/>
      <c r="Q904" s="698"/>
    </row>
    <row r="905" ht="25.15" customHeight="true" x14ac:dyDescent="0.2">
      <c r="C905" s="698"/>
      <c r="D905" s="698"/>
      <c r="E905" s="698"/>
      <c r="F905" s="698"/>
      <c r="G905" s="698"/>
      <c r="H905" s="698"/>
      <c r="I905" s="698"/>
      <c r="J905" s="698"/>
      <c r="K905" s="698"/>
      <c r="L905" s="698"/>
      <c r="M905" s="698"/>
      <c r="N905" s="698"/>
      <c r="O905" s="698"/>
      <c r="P905" s="698"/>
      <c r="Q905" s="698"/>
    </row>
    <row r="906" ht="25.15" customHeight="true" x14ac:dyDescent="0.2">
      <c r="C906" s="698"/>
      <c r="D906" s="698"/>
      <c r="E906" s="698"/>
      <c r="F906" s="698"/>
      <c r="G906" s="698"/>
      <c r="H906" s="698"/>
      <c r="I906" s="698"/>
      <c r="J906" s="698"/>
      <c r="K906" s="698"/>
      <c r="L906" s="698"/>
      <c r="M906" s="698"/>
      <c r="N906" s="698"/>
      <c r="O906" s="698"/>
      <c r="P906" s="698"/>
      <c r="Q906" s="698"/>
    </row>
    <row r="907" ht="25.15" customHeight="true" x14ac:dyDescent="0.2">
      <c r="C907" s="698"/>
      <c r="D907" s="698"/>
      <c r="E907" s="698"/>
      <c r="F907" s="698"/>
      <c r="G907" s="698"/>
      <c r="H907" s="698"/>
      <c r="I907" s="698"/>
      <c r="J907" s="698"/>
      <c r="K907" s="698"/>
      <c r="L907" s="698"/>
      <c r="M907" s="698"/>
      <c r="N907" s="698"/>
      <c r="O907" s="698"/>
      <c r="P907" s="698"/>
      <c r="Q907" s="698"/>
    </row>
    <row r="908" ht="25.15" customHeight="true" x14ac:dyDescent="0.2">
      <c r="C908" s="698"/>
      <c r="D908" s="698"/>
      <c r="E908" s="698"/>
      <c r="F908" s="698"/>
      <c r="G908" s="698"/>
      <c r="H908" s="698"/>
      <c r="I908" s="698"/>
      <c r="J908" s="698"/>
      <c r="K908" s="698"/>
      <c r="L908" s="698"/>
      <c r="M908" s="698"/>
      <c r="N908" s="698"/>
      <c r="O908" s="698"/>
      <c r="P908" s="698"/>
      <c r="Q908" s="698"/>
    </row>
    <row r="909" ht="25.15" customHeight="true" x14ac:dyDescent="0.2">
      <c r="C909" s="698"/>
      <c r="D909" s="698"/>
      <c r="E909" s="698"/>
      <c r="F909" s="698"/>
      <c r="G909" s="698"/>
      <c r="H909" s="698"/>
      <c r="I909" s="698"/>
      <c r="J909" s="698"/>
      <c r="K909" s="698"/>
      <c r="L909" s="698"/>
      <c r="M909" s="698"/>
      <c r="N909" s="698"/>
      <c r="O909" s="698"/>
      <c r="P909" s="698"/>
      <c r="Q909" s="698"/>
    </row>
    <row r="910" ht="25.15" customHeight="true" x14ac:dyDescent="0.2">
      <c r="C910" s="698"/>
      <c r="D910" s="698"/>
      <c r="E910" s="698"/>
      <c r="F910" s="698"/>
      <c r="G910" s="698"/>
      <c r="H910" s="698"/>
      <c r="I910" s="698"/>
      <c r="J910" s="698"/>
      <c r="K910" s="698"/>
      <c r="L910" s="698"/>
      <c r="M910" s="698"/>
      <c r="N910" s="698"/>
      <c r="O910" s="698"/>
      <c r="P910" s="698"/>
      <c r="Q910" s="698"/>
    </row>
    <row r="911" ht="25.15" customHeight="true" x14ac:dyDescent="0.2">
      <c r="C911" s="698"/>
      <c r="D911" s="698"/>
      <c r="E911" s="698"/>
      <c r="F911" s="698"/>
      <c r="G911" s="698"/>
      <c r="H911" s="698"/>
      <c r="I911" s="698"/>
      <c r="J911" s="698"/>
      <c r="K911" s="698"/>
      <c r="L911" s="698"/>
      <c r="M911" s="698"/>
      <c r="N911" s="698"/>
      <c r="O911" s="698"/>
      <c r="P911" s="698"/>
      <c r="Q911" s="698"/>
    </row>
    <row r="912" ht="25.15" customHeight="true" x14ac:dyDescent="0.2">
      <c r="C912" s="698"/>
      <c r="D912" s="698"/>
      <c r="E912" s="698"/>
      <c r="F912" s="698"/>
      <c r="G912" s="698"/>
      <c r="H912" s="698"/>
      <c r="I912" s="698"/>
      <c r="J912" s="698"/>
      <c r="K912" s="698"/>
      <c r="L912" s="698"/>
      <c r="M912" s="698"/>
      <c r="N912" s="698"/>
      <c r="O912" s="698"/>
      <c r="P912" s="698"/>
      <c r="Q912" s="698"/>
    </row>
    <row r="913" ht="25.15" customHeight="true" x14ac:dyDescent="0.2">
      <c r="C913" s="698"/>
      <c r="D913" s="698"/>
      <c r="E913" s="698"/>
      <c r="F913" s="698"/>
      <c r="G913" s="698"/>
      <c r="H913" s="698"/>
      <c r="I913" s="698"/>
      <c r="J913" s="698"/>
      <c r="K913" s="698"/>
      <c r="L913" s="698"/>
      <c r="M913" s="698"/>
      <c r="N913" s="698"/>
      <c r="O913" s="698"/>
      <c r="P913" s="698"/>
      <c r="Q913" s="698"/>
    </row>
    <row r="914" ht="25.15" customHeight="true" x14ac:dyDescent="0.2">
      <c r="C914" s="698"/>
      <c r="D914" s="698"/>
      <c r="E914" s="698"/>
      <c r="F914" s="698"/>
      <c r="G914" s="698"/>
      <c r="H914" s="698"/>
      <c r="I914" s="698"/>
      <c r="J914" s="698"/>
      <c r="K914" s="698"/>
      <c r="L914" s="698"/>
      <c r="M914" s="698"/>
      <c r="N914" s="698"/>
      <c r="O914" s="698"/>
      <c r="P914" s="698"/>
      <c r="Q914" s="698"/>
    </row>
    <row r="915" ht="25.15" customHeight="true" x14ac:dyDescent="0.2">
      <c r="C915" s="698"/>
      <c r="D915" s="698"/>
      <c r="E915" s="698"/>
      <c r="F915" s="698"/>
      <c r="G915" s="698"/>
      <c r="H915" s="698"/>
      <c r="I915" s="698"/>
      <c r="J915" s="698"/>
      <c r="K915" s="698"/>
      <c r="L915" s="698"/>
      <c r="M915" s="698"/>
      <c r="N915" s="698"/>
      <c r="O915" s="698"/>
      <c r="P915" s="698"/>
      <c r="Q915" s="698"/>
    </row>
    <row r="916" ht="25.15" customHeight="true" x14ac:dyDescent="0.2">
      <c r="C916" s="698"/>
      <c r="D916" s="698"/>
      <c r="E916" s="698"/>
      <c r="F916" s="698"/>
      <c r="G916" s="698"/>
      <c r="H916" s="698"/>
      <c r="I916" s="698"/>
      <c r="J916" s="698"/>
      <c r="K916" s="698"/>
      <c r="L916" s="698"/>
      <c r="M916" s="698"/>
      <c r="N916" s="698"/>
      <c r="O916" s="698"/>
      <c r="P916" s="698"/>
      <c r="Q916" s="698"/>
    </row>
    <row r="917" ht="25.15" customHeight="true" x14ac:dyDescent="0.2">
      <c r="C917" s="698"/>
      <c r="D917" s="698"/>
      <c r="E917" s="698"/>
      <c r="F917" s="698"/>
      <c r="G917" s="698"/>
      <c r="H917" s="698"/>
      <c r="I917" s="698"/>
      <c r="J917" s="698"/>
      <c r="K917" s="698"/>
      <c r="L917" s="698"/>
      <c r="M917" s="698"/>
      <c r="N917" s="698"/>
      <c r="O917" s="698"/>
      <c r="P917" s="698"/>
      <c r="Q917" s="698"/>
    </row>
    <row r="918" ht="25.15" customHeight="true" x14ac:dyDescent="0.2">
      <c r="C918" s="698"/>
      <c r="D918" s="698"/>
      <c r="E918" s="698"/>
      <c r="F918" s="698"/>
      <c r="G918" s="698"/>
      <c r="H918" s="698"/>
      <c r="I918" s="698"/>
      <c r="J918" s="698"/>
      <c r="K918" s="698"/>
      <c r="L918" s="698"/>
      <c r="M918" s="698"/>
      <c r="N918" s="698"/>
      <c r="O918" s="698"/>
      <c r="P918" s="698"/>
      <c r="Q918" s="698"/>
    </row>
    <row r="919" ht="25.15" customHeight="true" x14ac:dyDescent="0.2">
      <c r="C919" s="698"/>
      <c r="D919" s="698"/>
      <c r="E919" s="698"/>
      <c r="F919" s="698"/>
      <c r="G919" s="698"/>
      <c r="H919" s="698"/>
      <c r="I919" s="698"/>
      <c r="J919" s="698"/>
      <c r="K919" s="698"/>
      <c r="L919" s="698"/>
      <c r="M919" s="698"/>
      <c r="N919" s="698"/>
      <c r="O919" s="698"/>
      <c r="P919" s="698"/>
      <c r="Q919" s="698"/>
    </row>
    <row r="920" ht="25.15" customHeight="true" x14ac:dyDescent="0.2">
      <c r="C920" s="698"/>
      <c r="D920" s="698"/>
      <c r="E920" s="698"/>
      <c r="F920" s="698"/>
      <c r="G920" s="698"/>
      <c r="H920" s="698"/>
      <c r="I920" s="698"/>
      <c r="J920" s="698"/>
      <c r="K920" s="698"/>
      <c r="L920" s="698"/>
      <c r="M920" s="698"/>
      <c r="N920" s="698"/>
      <c r="O920" s="698"/>
      <c r="P920" s="698"/>
      <c r="Q920" s="698"/>
    </row>
    <row r="921" ht="25.15" customHeight="true" x14ac:dyDescent="0.2">
      <c r="C921" s="698"/>
      <c r="D921" s="698"/>
      <c r="E921" s="698"/>
      <c r="F921" s="698"/>
      <c r="G921" s="698"/>
      <c r="H921" s="698"/>
      <c r="I921" s="698"/>
      <c r="J921" s="698"/>
      <c r="K921" s="698"/>
      <c r="L921" s="698"/>
      <c r="M921" s="698"/>
      <c r="N921" s="698"/>
      <c r="O921" s="698"/>
      <c r="P921" s="698"/>
      <c r="Q921" s="698"/>
    </row>
    <row r="922" ht="25.15" customHeight="true" x14ac:dyDescent="0.2">
      <c r="C922" s="698"/>
      <c r="D922" s="698"/>
      <c r="E922" s="698"/>
      <c r="F922" s="698"/>
      <c r="G922" s="698"/>
      <c r="H922" s="698"/>
      <c r="I922" s="698"/>
      <c r="J922" s="698"/>
      <c r="K922" s="698"/>
      <c r="L922" s="698"/>
      <c r="M922" s="698"/>
      <c r="N922" s="698"/>
      <c r="O922" s="698"/>
      <c r="P922" s="698"/>
      <c r="Q922" s="698"/>
    </row>
    <row r="923" ht="25.15" customHeight="true" x14ac:dyDescent="0.2">
      <c r="C923" s="698"/>
      <c r="D923" s="698"/>
      <c r="E923" s="698"/>
      <c r="F923" s="698"/>
      <c r="G923" s="698"/>
      <c r="H923" s="698"/>
      <c r="I923" s="698"/>
      <c r="J923" s="698"/>
      <c r="K923" s="698"/>
      <c r="L923" s="698"/>
      <c r="M923" s="698"/>
      <c r="N923" s="698"/>
      <c r="O923" s="698"/>
      <c r="P923" s="698"/>
      <c r="Q923" s="698"/>
    </row>
    <row r="924" ht="25.15" customHeight="true" x14ac:dyDescent="0.2">
      <c r="C924" s="698"/>
      <c r="D924" s="698"/>
      <c r="E924" s="698"/>
      <c r="F924" s="698"/>
      <c r="G924" s="698"/>
      <c r="H924" s="698"/>
      <c r="I924" s="698"/>
      <c r="J924" s="698"/>
      <c r="K924" s="698"/>
      <c r="L924" s="698"/>
      <c r="M924" s="698"/>
      <c r="N924" s="698"/>
      <c r="O924" s="698"/>
      <c r="P924" s="698"/>
      <c r="Q924" s="698"/>
    </row>
    <row r="925" ht="25.15" customHeight="true" x14ac:dyDescent="0.2">
      <c r="C925" s="698"/>
      <c r="D925" s="698"/>
      <c r="E925" s="698"/>
      <c r="F925" s="698"/>
      <c r="G925" s="698"/>
      <c r="H925" s="698"/>
      <c r="I925" s="698"/>
      <c r="J925" s="698"/>
      <c r="K925" s="698"/>
      <c r="L925" s="698"/>
      <c r="M925" s="698"/>
      <c r="N925" s="698"/>
      <c r="O925" s="698"/>
      <c r="P925" s="698"/>
      <c r="Q925" s="698"/>
    </row>
    <row r="926" ht="25.15" customHeight="true" x14ac:dyDescent="0.2">
      <c r="C926" s="698"/>
      <c r="D926" s="698"/>
      <c r="E926" s="698"/>
      <c r="F926" s="698"/>
      <c r="G926" s="698"/>
      <c r="H926" s="698"/>
      <c r="I926" s="698"/>
      <c r="J926" s="698"/>
      <c r="K926" s="698"/>
      <c r="L926" s="698"/>
      <c r="M926" s="698"/>
      <c r="N926" s="698"/>
      <c r="O926" s="698"/>
      <c r="P926" s="698"/>
      <c r="Q926" s="698"/>
    </row>
    <row r="927" ht="25.15" customHeight="true" x14ac:dyDescent="0.2">
      <c r="C927" s="698"/>
      <c r="D927" s="698"/>
      <c r="E927" s="698"/>
      <c r="F927" s="698"/>
      <c r="G927" s="698"/>
      <c r="H927" s="698"/>
      <c r="I927" s="698"/>
      <c r="J927" s="698"/>
      <c r="K927" s="698"/>
      <c r="L927" s="698"/>
      <c r="M927" s="698"/>
      <c r="N927" s="698"/>
      <c r="O927" s="698"/>
      <c r="P927" s="698"/>
      <c r="Q927" s="698"/>
    </row>
    <row r="928" ht="25.15" customHeight="true" x14ac:dyDescent="0.2">
      <c r="C928" s="698"/>
      <c r="D928" s="698"/>
      <c r="E928" s="698"/>
      <c r="F928" s="698"/>
      <c r="G928" s="698"/>
      <c r="H928" s="698"/>
      <c r="I928" s="698"/>
      <c r="J928" s="698"/>
      <c r="K928" s="698"/>
      <c r="L928" s="698"/>
      <c r="M928" s="698"/>
      <c r="N928" s="698"/>
      <c r="O928" s="698"/>
      <c r="P928" s="698"/>
      <c r="Q928" s="698"/>
    </row>
    <row r="929" ht="25.15" customHeight="true" x14ac:dyDescent="0.2">
      <c r="C929" s="698"/>
      <c r="D929" s="698"/>
      <c r="E929" s="698"/>
      <c r="F929" s="698"/>
      <c r="G929" s="698"/>
      <c r="H929" s="698"/>
      <c r="I929" s="698"/>
      <c r="J929" s="698"/>
      <c r="K929" s="698"/>
      <c r="L929" s="698"/>
      <c r="M929" s="698"/>
      <c r="N929" s="698"/>
      <c r="O929" s="698"/>
      <c r="P929" s="698"/>
      <c r="Q929" s="698"/>
    </row>
    <row r="930" ht="25.15" customHeight="true" x14ac:dyDescent="0.2">
      <c r="C930" s="698"/>
      <c r="D930" s="698"/>
      <c r="E930" s="698"/>
      <c r="F930" s="698"/>
      <c r="G930" s="698"/>
      <c r="H930" s="698"/>
      <c r="I930" s="698"/>
      <c r="J930" s="698"/>
      <c r="K930" s="698"/>
      <c r="L930" s="698"/>
      <c r="M930" s="698"/>
      <c r="N930" s="698"/>
      <c r="O930" s="698"/>
      <c r="P930" s="698"/>
      <c r="Q930" s="698"/>
    </row>
    <row r="931" ht="25.15" customHeight="true" x14ac:dyDescent="0.2">
      <c r="C931" s="698"/>
      <c r="D931" s="698"/>
      <c r="E931" s="698"/>
      <c r="F931" s="698"/>
      <c r="G931" s="698"/>
      <c r="H931" s="698"/>
      <c r="I931" s="698"/>
      <c r="J931" s="698"/>
      <c r="K931" s="698"/>
      <c r="L931" s="698"/>
      <c r="M931" s="698"/>
      <c r="N931" s="698"/>
      <c r="O931" s="698"/>
      <c r="P931" s="698"/>
      <c r="Q931" s="698"/>
    </row>
    <row r="932" ht="25.15" customHeight="true" x14ac:dyDescent="0.2">
      <c r="C932" s="698"/>
      <c r="D932" s="698"/>
      <c r="E932" s="698"/>
      <c r="F932" s="698"/>
      <c r="G932" s="698"/>
      <c r="H932" s="698"/>
      <c r="I932" s="698"/>
      <c r="J932" s="698"/>
      <c r="K932" s="698"/>
      <c r="L932" s="698"/>
      <c r="M932" s="698"/>
      <c r="N932" s="698"/>
      <c r="O932" s="698"/>
      <c r="P932" s="698"/>
      <c r="Q932" s="698"/>
    </row>
    <row r="933" ht="25.15" customHeight="true" x14ac:dyDescent="0.2">
      <c r="C933" s="698"/>
      <c r="D933" s="698"/>
      <c r="E933" s="698"/>
      <c r="F933" s="698"/>
      <c r="G933" s="698"/>
      <c r="H933" s="698"/>
      <c r="I933" s="698"/>
      <c r="J933" s="698"/>
      <c r="K933" s="698"/>
      <c r="L933" s="698"/>
      <c r="M933" s="698"/>
      <c r="N933" s="698"/>
      <c r="O933" s="698"/>
      <c r="P933" s="698"/>
      <c r="Q933" s="698"/>
    </row>
    <row r="934" ht="25.15" customHeight="true" x14ac:dyDescent="0.2">
      <c r="C934" s="698"/>
      <c r="D934" s="698"/>
      <c r="E934" s="698"/>
      <c r="F934" s="698"/>
      <c r="G934" s="698"/>
      <c r="H934" s="698"/>
      <c r="I934" s="698"/>
      <c r="J934" s="698"/>
      <c r="K934" s="698"/>
      <c r="L934" s="698"/>
      <c r="M934" s="698"/>
      <c r="N934" s="698"/>
      <c r="O934" s="698"/>
      <c r="P934" s="698"/>
      <c r="Q934" s="698"/>
    </row>
    <row r="935" ht="25.15" customHeight="true" x14ac:dyDescent="0.2">
      <c r="C935" s="698"/>
      <c r="D935" s="698"/>
      <c r="E935" s="698"/>
      <c r="F935" s="698"/>
      <c r="G935" s="698"/>
      <c r="H935" s="698"/>
      <c r="I935" s="698"/>
      <c r="J935" s="698"/>
      <c r="K935" s="698"/>
      <c r="L935" s="698"/>
      <c r="M935" s="698"/>
      <c r="N935" s="698"/>
      <c r="O935" s="698"/>
      <c r="P935" s="698"/>
      <c r="Q935" s="698"/>
    </row>
    <row r="936" ht="25.15" customHeight="true" x14ac:dyDescent="0.2">
      <c r="C936" s="698"/>
      <c r="D936" s="698"/>
      <c r="E936" s="698"/>
      <c r="F936" s="698"/>
      <c r="G936" s="698"/>
      <c r="H936" s="698"/>
      <c r="I936" s="698"/>
      <c r="J936" s="698"/>
      <c r="K936" s="698"/>
      <c r="L936" s="698"/>
      <c r="M936" s="698"/>
      <c r="N936" s="698"/>
      <c r="O936" s="698"/>
      <c r="P936" s="698"/>
      <c r="Q936" s="698"/>
    </row>
    <row r="937" ht="25.15" customHeight="true" x14ac:dyDescent="0.2">
      <c r="C937" s="698"/>
      <c r="D937" s="698"/>
      <c r="E937" s="698"/>
      <c r="F937" s="698"/>
      <c r="G937" s="698"/>
      <c r="H937" s="698"/>
      <c r="I937" s="698"/>
      <c r="J937" s="698"/>
      <c r="K937" s="698"/>
      <c r="L937" s="698"/>
      <c r="M937" s="698"/>
      <c r="N937" s="698"/>
      <c r="O937" s="698"/>
      <c r="P937" s="698"/>
      <c r="Q937" s="698"/>
    </row>
    <row r="938" ht="25.15" customHeight="true" x14ac:dyDescent="0.2">
      <c r="C938" s="698"/>
      <c r="D938" s="698"/>
      <c r="E938" s="698"/>
      <c r="F938" s="698"/>
      <c r="G938" s="698"/>
      <c r="H938" s="698"/>
      <c r="I938" s="698"/>
      <c r="J938" s="698"/>
      <c r="K938" s="698"/>
      <c r="L938" s="698"/>
      <c r="M938" s="698"/>
      <c r="N938" s="698"/>
      <c r="O938" s="698"/>
      <c r="P938" s="698"/>
      <c r="Q938" s="698"/>
    </row>
    <row r="939" ht="25.15" customHeight="true" x14ac:dyDescent="0.2">
      <c r="C939" s="698"/>
      <c r="D939" s="698"/>
      <c r="E939" s="698"/>
      <c r="F939" s="698"/>
      <c r="G939" s="698"/>
      <c r="H939" s="698"/>
      <c r="I939" s="698"/>
      <c r="J939" s="698"/>
      <c r="K939" s="698"/>
      <c r="L939" s="698"/>
      <c r="M939" s="698"/>
      <c r="N939" s="698"/>
      <c r="O939" s="698"/>
      <c r="P939" s="698"/>
      <c r="Q939" s="698"/>
    </row>
    <row r="940" ht="25.15" customHeight="true" x14ac:dyDescent="0.2">
      <c r="C940" s="698"/>
      <c r="D940" s="698"/>
      <c r="E940" s="698"/>
      <c r="F940" s="698"/>
      <c r="G940" s="698"/>
      <c r="H940" s="698"/>
      <c r="I940" s="698"/>
      <c r="J940" s="698"/>
      <c r="K940" s="698"/>
      <c r="L940" s="698"/>
      <c r="M940" s="698"/>
      <c r="N940" s="698"/>
      <c r="O940" s="698"/>
      <c r="P940" s="698"/>
      <c r="Q940" s="698"/>
    </row>
    <row r="941" ht="25.15" customHeight="true" x14ac:dyDescent="0.2">
      <c r="C941" s="698"/>
      <c r="D941" s="698"/>
      <c r="E941" s="698"/>
      <c r="F941" s="698"/>
      <c r="G941" s="698"/>
      <c r="H941" s="698"/>
      <c r="I941" s="698"/>
      <c r="J941" s="698"/>
      <c r="K941" s="698"/>
      <c r="L941" s="698"/>
      <c r="M941" s="698"/>
      <c r="N941" s="698"/>
      <c r="O941" s="698"/>
      <c r="P941" s="698"/>
      <c r="Q941" s="698"/>
    </row>
    <row r="942" ht="25.15" customHeight="true" x14ac:dyDescent="0.2">
      <c r="C942" s="698"/>
      <c r="D942" s="698"/>
      <c r="E942" s="698"/>
      <c r="F942" s="698"/>
      <c r="G942" s="698"/>
      <c r="H942" s="698"/>
      <c r="I942" s="698"/>
      <c r="J942" s="698"/>
      <c r="K942" s="698"/>
      <c r="L942" s="698"/>
      <c r="M942" s="698"/>
      <c r="N942" s="698"/>
      <c r="O942" s="698"/>
      <c r="P942" s="698"/>
      <c r="Q942" s="698"/>
    </row>
    <row r="943" ht="25.15" customHeight="true" x14ac:dyDescent="0.2">
      <c r="C943" s="698"/>
      <c r="D943" s="698"/>
      <c r="E943" s="698"/>
      <c r="F943" s="698"/>
      <c r="G943" s="698"/>
      <c r="H943" s="698"/>
      <c r="I943" s="698"/>
      <c r="J943" s="698"/>
      <c r="K943" s="698"/>
      <c r="L943" s="698"/>
      <c r="M943" s="698"/>
      <c r="N943" s="698"/>
      <c r="O943" s="698"/>
      <c r="P943" s="698"/>
      <c r="Q943" s="698"/>
    </row>
    <row r="944" ht="25.15" customHeight="true" x14ac:dyDescent="0.2">
      <c r="C944" s="698"/>
      <c r="D944" s="698"/>
      <c r="E944" s="698"/>
      <c r="F944" s="698"/>
      <c r="G944" s="698"/>
      <c r="H944" s="698"/>
      <c r="I944" s="698"/>
      <c r="J944" s="698"/>
      <c r="K944" s="698"/>
      <c r="L944" s="698"/>
      <c r="M944" s="698"/>
      <c r="N944" s="698"/>
      <c r="O944" s="698"/>
      <c r="P944" s="698"/>
      <c r="Q944" s="698"/>
    </row>
    <row r="945" ht="25.15" customHeight="true" x14ac:dyDescent="0.2">
      <c r="C945" s="698"/>
      <c r="D945" s="698"/>
      <c r="E945" s="698"/>
      <c r="F945" s="698"/>
      <c r="G945" s="698"/>
      <c r="H945" s="698"/>
      <c r="I945" s="698"/>
      <c r="J945" s="698"/>
      <c r="K945" s="698"/>
      <c r="L945" s="698"/>
      <c r="M945" s="698"/>
      <c r="N945" s="698"/>
      <c r="O945" s="698"/>
      <c r="P945" s="698"/>
      <c r="Q945" s="698"/>
    </row>
    <row r="946" ht="25.15" customHeight="true" x14ac:dyDescent="0.2">
      <c r="C946" s="698"/>
      <c r="D946" s="698"/>
      <c r="E946" s="698"/>
      <c r="F946" s="698"/>
      <c r="G946" s="698"/>
      <c r="H946" s="698"/>
      <c r="I946" s="698"/>
      <c r="J946" s="698"/>
      <c r="K946" s="698"/>
      <c r="L946" s="698"/>
      <c r="M946" s="698"/>
      <c r="N946" s="698"/>
      <c r="O946" s="698"/>
      <c r="P946" s="698"/>
      <c r="Q946" s="698"/>
    </row>
    <row r="947" ht="25.15" customHeight="true" x14ac:dyDescent="0.2">
      <c r="C947" s="698"/>
      <c r="D947" s="698"/>
      <c r="E947" s="698"/>
      <c r="F947" s="698"/>
      <c r="G947" s="698"/>
      <c r="H947" s="698"/>
      <c r="I947" s="698"/>
      <c r="J947" s="698"/>
      <c r="K947" s="698"/>
      <c r="L947" s="698"/>
      <c r="M947" s="698"/>
      <c r="N947" s="698"/>
      <c r="O947" s="698"/>
      <c r="P947" s="698"/>
      <c r="Q947" s="698"/>
    </row>
    <row r="948" ht="25.15" customHeight="true" x14ac:dyDescent="0.2">
      <c r="C948" s="698"/>
      <c r="D948" s="698"/>
      <c r="E948" s="698"/>
      <c r="F948" s="698"/>
      <c r="G948" s="698"/>
      <c r="H948" s="698"/>
      <c r="I948" s="698"/>
      <c r="J948" s="698"/>
      <c r="K948" s="698"/>
      <c r="L948" s="698"/>
      <c r="M948" s="698"/>
      <c r="N948" s="698"/>
      <c r="O948" s="698"/>
      <c r="P948" s="698"/>
      <c r="Q948" s="698"/>
    </row>
    <row r="949" ht="25.15" customHeight="true" x14ac:dyDescent="0.2">
      <c r="C949" s="698"/>
      <c r="D949" s="698"/>
      <c r="E949" s="698"/>
      <c r="F949" s="698"/>
      <c r="G949" s="698"/>
      <c r="H949" s="698"/>
      <c r="I949" s="698"/>
      <c r="J949" s="698"/>
      <c r="K949" s="698"/>
      <c r="L949" s="698"/>
      <c r="M949" s="698"/>
      <c r="N949" s="698"/>
      <c r="O949" s="698"/>
      <c r="P949" s="698"/>
      <c r="Q949" s="698"/>
    </row>
    <row r="950" ht="25.15" customHeight="true" x14ac:dyDescent="0.2">
      <c r="C950" s="698"/>
      <c r="D950" s="698"/>
      <c r="E950" s="698"/>
      <c r="F950" s="698"/>
      <c r="G950" s="698"/>
      <c r="H950" s="698"/>
      <c r="I950" s="698"/>
      <c r="J950" s="698"/>
      <c r="K950" s="698"/>
      <c r="L950" s="698"/>
      <c r="M950" s="698"/>
      <c r="N950" s="698"/>
      <c r="O950" s="698"/>
      <c r="P950" s="698"/>
      <c r="Q950" s="698"/>
    </row>
    <row r="951" ht="25.15" customHeight="true" x14ac:dyDescent="0.2">
      <c r="C951" s="698"/>
      <c r="D951" s="698"/>
      <c r="E951" s="698"/>
      <c r="F951" s="698"/>
      <c r="G951" s="698"/>
      <c r="H951" s="698"/>
      <c r="I951" s="698"/>
      <c r="J951" s="698"/>
      <c r="K951" s="698"/>
      <c r="L951" s="698"/>
      <c r="M951" s="698"/>
      <c r="N951" s="698"/>
      <c r="O951" s="698"/>
      <c r="P951" s="698"/>
      <c r="Q951" s="698"/>
    </row>
    <row r="952" ht="25.15" customHeight="true" x14ac:dyDescent="0.2">
      <c r="C952" s="698"/>
      <c r="D952" s="698"/>
      <c r="E952" s="698"/>
      <c r="F952" s="698"/>
      <c r="G952" s="698"/>
      <c r="H952" s="698"/>
      <c r="I952" s="698"/>
      <c r="J952" s="698"/>
      <c r="K952" s="698"/>
      <c r="L952" s="698"/>
      <c r="M952" s="698"/>
      <c r="N952" s="698"/>
      <c r="O952" s="698"/>
      <c r="P952" s="698"/>
      <c r="Q952" s="698"/>
    </row>
    <row r="953" ht="25.15" customHeight="true" x14ac:dyDescent="0.2">
      <c r="C953" s="698"/>
      <c r="D953" s="698"/>
      <c r="E953" s="698"/>
      <c r="F953" s="698"/>
      <c r="G953" s="698"/>
      <c r="H953" s="698"/>
      <c r="I953" s="698"/>
      <c r="J953" s="698"/>
      <c r="K953" s="698"/>
      <c r="L953" s="698"/>
      <c r="M953" s="698"/>
      <c r="N953" s="698"/>
      <c r="O953" s="698"/>
      <c r="P953" s="698"/>
      <c r="Q953" s="698"/>
    </row>
    <row r="954" ht="25.15" customHeight="true" x14ac:dyDescent="0.2">
      <c r="C954" s="698"/>
      <c r="D954" s="698"/>
      <c r="E954" s="698"/>
      <c r="F954" s="698"/>
      <c r="G954" s="698"/>
      <c r="H954" s="698"/>
      <c r="I954" s="698"/>
      <c r="J954" s="698"/>
      <c r="K954" s="698"/>
      <c r="L954" s="698"/>
      <c r="M954" s="698"/>
      <c r="N954" s="698"/>
      <c r="O954" s="698"/>
      <c r="P954" s="698"/>
      <c r="Q954" s="698"/>
    </row>
    <row r="955" ht="25.15" customHeight="true" x14ac:dyDescent="0.2">
      <c r="C955" s="698"/>
      <c r="D955" s="698"/>
      <c r="E955" s="698"/>
      <c r="F955" s="698"/>
      <c r="G955" s="698"/>
      <c r="H955" s="698"/>
      <c r="I955" s="698"/>
      <c r="J955" s="698"/>
      <c r="K955" s="698"/>
      <c r="L955" s="698"/>
      <c r="M955" s="698"/>
      <c r="N955" s="698"/>
      <c r="O955" s="698"/>
      <c r="P955" s="698"/>
      <c r="Q955" s="698"/>
    </row>
    <row r="956" ht="25.15" customHeight="true" x14ac:dyDescent="0.2">
      <c r="C956" s="698"/>
      <c r="D956" s="698"/>
      <c r="E956" s="698"/>
      <c r="F956" s="698"/>
      <c r="G956" s="698"/>
      <c r="H956" s="698"/>
      <c r="I956" s="698"/>
      <c r="J956" s="698"/>
      <c r="K956" s="698"/>
      <c r="L956" s="698"/>
      <c r="M956" s="698"/>
      <c r="N956" s="698"/>
      <c r="O956" s="698"/>
      <c r="P956" s="698"/>
      <c r="Q956" s="698"/>
    </row>
    <row r="957" ht="25.15" customHeight="true" x14ac:dyDescent="0.2">
      <c r="C957" s="698"/>
      <c r="D957" s="698"/>
      <c r="E957" s="698"/>
      <c r="F957" s="698"/>
      <c r="G957" s="698"/>
      <c r="H957" s="698"/>
      <c r="I957" s="698"/>
      <c r="J957" s="698"/>
      <c r="K957" s="698"/>
      <c r="L957" s="698"/>
      <c r="M957" s="698"/>
      <c r="N957" s="698"/>
      <c r="O957" s="698"/>
      <c r="P957" s="698"/>
      <c r="Q957" s="698"/>
    </row>
    <row r="958" ht="25.15" customHeight="true" x14ac:dyDescent="0.2">
      <c r="C958" s="698"/>
      <c r="D958" s="698"/>
      <c r="E958" s="698"/>
      <c r="F958" s="698"/>
      <c r="G958" s="698"/>
      <c r="H958" s="698"/>
      <c r="I958" s="698"/>
      <c r="J958" s="698"/>
      <c r="K958" s="698"/>
      <c r="L958" s="698"/>
      <c r="M958" s="698"/>
      <c r="N958" s="698"/>
      <c r="O958" s="698"/>
      <c r="P958" s="698"/>
      <c r="Q958" s="698"/>
    </row>
    <row r="959" ht="25.15" customHeight="true" x14ac:dyDescent="0.2">
      <c r="C959" s="698"/>
      <c r="D959" s="698"/>
      <c r="E959" s="698"/>
      <c r="F959" s="698"/>
      <c r="G959" s="698"/>
      <c r="H959" s="698"/>
      <c r="I959" s="698"/>
      <c r="J959" s="698"/>
      <c r="K959" s="698"/>
      <c r="L959" s="698"/>
      <c r="M959" s="698"/>
      <c r="N959" s="698"/>
      <c r="O959" s="698"/>
      <c r="P959" s="698"/>
      <c r="Q959" s="698"/>
    </row>
    <row r="960" ht="25.15" customHeight="true" x14ac:dyDescent="0.2">
      <c r="C960" s="698"/>
      <c r="D960" s="698"/>
      <c r="E960" s="698"/>
      <c r="F960" s="698"/>
      <c r="G960" s="698"/>
      <c r="H960" s="698"/>
      <c r="I960" s="698"/>
      <c r="J960" s="698"/>
      <c r="K960" s="698"/>
      <c r="L960" s="698"/>
      <c r="M960" s="698"/>
      <c r="N960" s="698"/>
      <c r="O960" s="698"/>
      <c r="P960" s="698"/>
      <c r="Q960" s="698"/>
    </row>
    <row r="961" ht="25.15" customHeight="true" x14ac:dyDescent="0.2">
      <c r="C961" s="698"/>
      <c r="D961" s="698"/>
      <c r="E961" s="698"/>
      <c r="F961" s="698"/>
      <c r="G961" s="698"/>
      <c r="H961" s="698"/>
      <c r="I961" s="698"/>
      <c r="J961" s="698"/>
      <c r="K961" s="698"/>
      <c r="L961" s="698"/>
      <c r="M961" s="698"/>
      <c r="N961" s="698"/>
      <c r="O961" s="698"/>
      <c r="P961" s="698"/>
      <c r="Q961" s="698"/>
    </row>
    <row r="962" ht="25.15" customHeight="true" x14ac:dyDescent="0.2">
      <c r="C962" s="698"/>
      <c r="D962" s="698"/>
      <c r="E962" s="698"/>
      <c r="F962" s="698"/>
      <c r="G962" s="698"/>
      <c r="H962" s="698"/>
      <c r="I962" s="698"/>
      <c r="J962" s="698"/>
      <c r="K962" s="698"/>
      <c r="L962" s="698"/>
      <c r="M962" s="698"/>
      <c r="N962" s="698"/>
      <c r="O962" s="698"/>
      <c r="P962" s="698"/>
      <c r="Q962" s="698"/>
    </row>
    <row r="963" ht="25.15" customHeight="true" x14ac:dyDescent="0.2">
      <c r="C963" s="698"/>
      <c r="D963" s="698"/>
      <c r="E963" s="698"/>
      <c r="F963" s="698"/>
      <c r="G963" s="698"/>
      <c r="H963" s="698"/>
      <c r="I963" s="698"/>
      <c r="J963" s="698"/>
      <c r="K963" s="698"/>
      <c r="L963" s="698"/>
      <c r="M963" s="698"/>
      <c r="N963" s="698"/>
      <c r="O963" s="698"/>
      <c r="P963" s="698"/>
      <c r="Q963" s="698"/>
    </row>
    <row r="964" ht="25.15" customHeight="true" x14ac:dyDescent="0.2">
      <c r="C964" s="698"/>
      <c r="D964" s="698"/>
      <c r="E964" s="698"/>
      <c r="F964" s="698"/>
      <c r="G964" s="698"/>
      <c r="H964" s="698"/>
      <c r="I964" s="698"/>
      <c r="J964" s="698"/>
      <c r="K964" s="698"/>
      <c r="L964" s="698"/>
      <c r="M964" s="698"/>
      <c r="N964" s="698"/>
      <c r="O964" s="698"/>
      <c r="P964" s="698"/>
      <c r="Q964" s="698"/>
    </row>
    <row r="965" ht="25.15" customHeight="true" x14ac:dyDescent="0.2">
      <c r="C965" s="698"/>
      <c r="D965" s="698"/>
      <c r="E965" s="698"/>
      <c r="F965" s="698"/>
      <c r="G965" s="698"/>
      <c r="H965" s="698"/>
      <c r="I965" s="698"/>
      <c r="J965" s="698"/>
      <c r="K965" s="698"/>
      <c r="L965" s="698"/>
      <c r="M965" s="698"/>
      <c r="N965" s="698"/>
      <c r="O965" s="698"/>
      <c r="P965" s="698"/>
      <c r="Q965" s="698"/>
    </row>
    <row r="966" ht="25.15" customHeight="true" x14ac:dyDescent="0.2">
      <c r="C966" s="698"/>
      <c r="D966" s="698"/>
      <c r="E966" s="698"/>
      <c r="F966" s="698"/>
      <c r="G966" s="698"/>
      <c r="H966" s="698"/>
      <c r="I966" s="698"/>
      <c r="J966" s="698"/>
      <c r="K966" s="698"/>
      <c r="L966" s="698"/>
      <c r="M966" s="698"/>
      <c r="N966" s="698"/>
      <c r="O966" s="698"/>
      <c r="P966" s="698"/>
      <c r="Q966" s="698"/>
    </row>
    <row r="967" ht="25.15" customHeight="true" x14ac:dyDescent="0.2">
      <c r="C967" s="698"/>
      <c r="D967" s="698"/>
      <c r="E967" s="698"/>
      <c r="F967" s="698"/>
      <c r="G967" s="698"/>
      <c r="H967" s="698"/>
      <c r="I967" s="698"/>
      <c r="J967" s="698"/>
      <c r="K967" s="698"/>
      <c r="L967" s="698"/>
      <c r="M967" s="698"/>
      <c r="N967" s="698"/>
      <c r="O967" s="698"/>
      <c r="P967" s="698"/>
      <c r="Q967" s="698"/>
    </row>
    <row r="968" ht="25.15" customHeight="true" x14ac:dyDescent="0.2">
      <c r="C968" s="698"/>
      <c r="D968" s="698"/>
      <c r="E968" s="698"/>
      <c r="F968" s="698"/>
      <c r="G968" s="698"/>
      <c r="H968" s="698"/>
      <c r="I968" s="698"/>
      <c r="J968" s="698"/>
      <c r="K968" s="698"/>
      <c r="L968" s="698"/>
      <c r="M968" s="698"/>
      <c r="N968" s="698"/>
      <c r="O968" s="698"/>
      <c r="P968" s="698"/>
      <c r="Q968" s="698"/>
    </row>
    <row r="969" ht="25.15" customHeight="true" x14ac:dyDescent="0.2">
      <c r="C969" s="698"/>
      <c r="D969" s="698"/>
      <c r="E969" s="698"/>
      <c r="F969" s="698"/>
      <c r="G969" s="698"/>
      <c r="H969" s="698"/>
      <c r="I969" s="698"/>
      <c r="J969" s="698"/>
      <c r="K969" s="698"/>
      <c r="L969" s="698"/>
      <c r="M969" s="698"/>
      <c r="N969" s="698"/>
      <c r="O969" s="698"/>
      <c r="P969" s="698"/>
      <c r="Q969" s="698"/>
    </row>
    <row r="970" ht="25.15" customHeight="true" x14ac:dyDescent="0.2">
      <c r="C970" s="698"/>
      <c r="D970" s="698"/>
      <c r="E970" s="698"/>
      <c r="F970" s="698"/>
      <c r="G970" s="698"/>
      <c r="H970" s="698"/>
      <c r="I970" s="698"/>
      <c r="J970" s="698"/>
      <c r="K970" s="698"/>
      <c r="L970" s="698"/>
      <c r="M970" s="698"/>
      <c r="N970" s="698"/>
      <c r="O970" s="698"/>
      <c r="P970" s="698"/>
      <c r="Q970" s="698"/>
    </row>
    <row r="971" ht="25.15" customHeight="true" x14ac:dyDescent="0.2">
      <c r="C971" s="698"/>
      <c r="D971" s="698"/>
      <c r="E971" s="698"/>
      <c r="F971" s="698"/>
      <c r="G971" s="698"/>
      <c r="H971" s="698"/>
      <c r="I971" s="698"/>
      <c r="J971" s="698"/>
      <c r="K971" s="698"/>
      <c r="L971" s="698"/>
      <c r="M971" s="698"/>
      <c r="N971" s="698"/>
      <c r="O971" s="698"/>
      <c r="P971" s="698"/>
      <c r="Q971" s="698"/>
    </row>
    <row r="972" ht="25.15" customHeight="true" x14ac:dyDescent="0.2">
      <c r="C972" s="698"/>
      <c r="D972" s="698"/>
      <c r="E972" s="698"/>
      <c r="F972" s="698"/>
      <c r="G972" s="698"/>
      <c r="H972" s="698"/>
      <c r="I972" s="698"/>
      <c r="J972" s="698"/>
      <c r="K972" s="698"/>
      <c r="L972" s="698"/>
      <c r="M972" s="698"/>
      <c r="N972" s="698"/>
      <c r="O972" s="698"/>
      <c r="P972" s="698"/>
      <c r="Q972" s="698"/>
    </row>
    <row r="973" ht="25.15" customHeight="true" x14ac:dyDescent="0.2">
      <c r="C973" s="698"/>
      <c r="D973" s="698"/>
      <c r="E973" s="698"/>
      <c r="F973" s="698"/>
      <c r="G973" s="698"/>
      <c r="H973" s="698"/>
      <c r="I973" s="698"/>
      <c r="J973" s="698"/>
      <c r="K973" s="698"/>
      <c r="L973" s="698"/>
      <c r="M973" s="698"/>
      <c r="N973" s="698"/>
      <c r="O973" s="698"/>
      <c r="P973" s="698"/>
      <c r="Q973" s="698"/>
    </row>
    <row r="974" ht="25.15" customHeight="true" x14ac:dyDescent="0.2">
      <c r="C974" s="698"/>
      <c r="D974" s="698"/>
      <c r="E974" s="698"/>
      <c r="F974" s="698"/>
      <c r="G974" s="698"/>
      <c r="H974" s="698"/>
      <c r="I974" s="698"/>
      <c r="J974" s="698"/>
      <c r="K974" s="698"/>
      <c r="L974" s="698"/>
      <c r="M974" s="698"/>
      <c r="N974" s="698"/>
      <c r="O974" s="698"/>
      <c r="P974" s="698"/>
      <c r="Q974" s="698"/>
    </row>
    <row r="975" ht="25.15" customHeight="true" x14ac:dyDescent="0.2">
      <c r="C975" s="698"/>
      <c r="D975" s="698"/>
      <c r="E975" s="698"/>
      <c r="F975" s="698"/>
      <c r="G975" s="698"/>
      <c r="H975" s="698"/>
      <c r="I975" s="698"/>
      <c r="J975" s="698"/>
      <c r="K975" s="698"/>
      <c r="L975" s="698"/>
      <c r="M975" s="698"/>
      <c r="N975" s="698"/>
      <c r="O975" s="698"/>
      <c r="P975" s="698"/>
      <c r="Q975" s="698"/>
    </row>
    <row r="976" ht="25.15" customHeight="true" x14ac:dyDescent="0.2">
      <c r="C976" s="698"/>
      <c r="D976" s="698"/>
      <c r="E976" s="698"/>
      <c r="F976" s="698"/>
      <c r="G976" s="698"/>
      <c r="H976" s="698"/>
      <c r="I976" s="698"/>
      <c r="J976" s="698"/>
      <c r="K976" s="698"/>
      <c r="L976" s="698"/>
      <c r="M976" s="698"/>
      <c r="N976" s="698"/>
      <c r="O976" s="698"/>
      <c r="P976" s="698"/>
      <c r="Q976" s="698"/>
    </row>
    <row r="977" ht="25.15" customHeight="true" x14ac:dyDescent="0.2">
      <c r="C977" s="698"/>
      <c r="D977" s="698"/>
      <c r="E977" s="698"/>
      <c r="F977" s="698"/>
      <c r="G977" s="698"/>
      <c r="H977" s="698"/>
      <c r="I977" s="698"/>
      <c r="J977" s="698"/>
      <c r="K977" s="698"/>
      <c r="L977" s="698"/>
      <c r="M977" s="698"/>
      <c r="N977" s="698"/>
      <c r="O977" s="698"/>
      <c r="P977" s="698"/>
      <c r="Q977" s="698"/>
    </row>
    <row r="978" ht="25.15" customHeight="true" x14ac:dyDescent="0.2">
      <c r="C978" s="698"/>
      <c r="D978" s="698"/>
      <c r="E978" s="698"/>
      <c r="F978" s="698"/>
      <c r="G978" s="698"/>
      <c r="H978" s="698"/>
      <c r="I978" s="698"/>
      <c r="J978" s="698"/>
      <c r="K978" s="698"/>
      <c r="L978" s="698"/>
      <c r="M978" s="698"/>
      <c r="N978" s="698"/>
      <c r="O978" s="698"/>
      <c r="P978" s="698"/>
      <c r="Q978" s="698"/>
    </row>
    <row r="979" ht="25.15" customHeight="true" x14ac:dyDescent="0.2">
      <c r="C979" s="698"/>
      <c r="D979" s="698"/>
      <c r="E979" s="698"/>
      <c r="F979" s="698"/>
      <c r="G979" s="698"/>
      <c r="H979" s="698"/>
      <c r="I979" s="698"/>
      <c r="J979" s="698"/>
      <c r="K979" s="698"/>
      <c r="L979" s="698"/>
      <c r="M979" s="698"/>
      <c r="N979" s="698"/>
      <c r="O979" s="698"/>
      <c r="P979" s="698"/>
      <c r="Q979" s="698"/>
    </row>
    <row r="980" ht="25.15" customHeight="true" x14ac:dyDescent="0.2">
      <c r="C980" s="698"/>
      <c r="D980" s="698"/>
      <c r="E980" s="698"/>
      <c r="F980" s="698"/>
      <c r="G980" s="698"/>
      <c r="H980" s="698"/>
      <c r="I980" s="698"/>
      <c r="J980" s="698"/>
      <c r="K980" s="698"/>
      <c r="L980" s="698"/>
      <c r="M980" s="698"/>
      <c r="N980" s="698"/>
      <c r="O980" s="698"/>
      <c r="P980" s="698"/>
      <c r="Q980" s="698"/>
    </row>
    <row r="981" ht="25.15" customHeight="true" x14ac:dyDescent="0.2">
      <c r="C981" s="698"/>
      <c r="D981" s="698"/>
      <c r="E981" s="698"/>
      <c r="F981" s="698"/>
      <c r="G981" s="698"/>
      <c r="H981" s="698"/>
      <c r="I981" s="698"/>
      <c r="J981" s="698"/>
      <c r="K981" s="698"/>
      <c r="L981" s="698"/>
      <c r="M981" s="698"/>
      <c r="N981" s="698"/>
      <c r="O981" s="698"/>
      <c r="P981" s="698"/>
      <c r="Q981" s="698"/>
    </row>
    <row r="982" ht="25.15" customHeight="true" x14ac:dyDescent="0.2">
      <c r="C982" s="698"/>
      <c r="D982" s="698"/>
      <c r="E982" s="698"/>
      <c r="F982" s="698"/>
      <c r="G982" s="698"/>
      <c r="H982" s="698"/>
      <c r="I982" s="698"/>
      <c r="J982" s="698"/>
      <c r="K982" s="698"/>
      <c r="L982" s="698"/>
      <c r="M982" s="698"/>
      <c r="N982" s="698"/>
      <c r="O982" s="698"/>
      <c r="P982" s="698"/>
      <c r="Q982" s="698"/>
    </row>
    <row r="983" ht="25.15" customHeight="true" x14ac:dyDescent="0.2">
      <c r="C983" s="698"/>
      <c r="D983" s="698"/>
      <c r="E983" s="698"/>
      <c r="F983" s="698"/>
      <c r="G983" s="698"/>
      <c r="H983" s="698"/>
      <c r="I983" s="698"/>
      <c r="J983" s="698"/>
      <c r="K983" s="698"/>
      <c r="L983" s="698"/>
      <c r="M983" s="698"/>
      <c r="N983" s="698"/>
      <c r="O983" s="698"/>
      <c r="P983" s="698"/>
      <c r="Q983" s="698"/>
    </row>
    <row r="984" ht="25.15" customHeight="true" x14ac:dyDescent="0.2">
      <c r="C984" s="698"/>
      <c r="D984" s="698"/>
      <c r="E984" s="698"/>
      <c r="F984" s="698"/>
      <c r="G984" s="698"/>
      <c r="H984" s="698"/>
      <c r="I984" s="698"/>
      <c r="J984" s="698"/>
      <c r="K984" s="698"/>
      <c r="L984" s="698"/>
      <c r="M984" s="698"/>
      <c r="N984" s="698"/>
      <c r="O984" s="698"/>
      <c r="P984" s="698"/>
      <c r="Q984" s="698"/>
    </row>
    <row r="985" ht="25.15" customHeight="true" x14ac:dyDescent="0.2">
      <c r="C985" s="698"/>
      <c r="D985" s="698"/>
      <c r="E985" s="698"/>
      <c r="F985" s="698"/>
      <c r="G985" s="698"/>
      <c r="H985" s="698"/>
      <c r="I985" s="698"/>
      <c r="J985" s="698"/>
      <c r="K985" s="698"/>
      <c r="L985" s="698"/>
      <c r="M985" s="698"/>
      <c r="N985" s="698"/>
      <c r="O985" s="698"/>
      <c r="P985" s="698"/>
      <c r="Q985" s="698"/>
    </row>
    <row r="986" ht="25.15" customHeight="true" x14ac:dyDescent="0.2">
      <c r="C986" s="698"/>
      <c r="D986" s="698"/>
      <c r="E986" s="698"/>
      <c r="F986" s="698"/>
      <c r="G986" s="698"/>
      <c r="H986" s="698"/>
      <c r="I986" s="698"/>
      <c r="J986" s="698"/>
      <c r="K986" s="698"/>
      <c r="L986" s="698"/>
      <c r="M986" s="698"/>
      <c r="N986" s="698"/>
      <c r="O986" s="698"/>
      <c r="P986" s="698"/>
      <c r="Q986" s="698"/>
    </row>
    <row r="987" ht="25.15" customHeight="true" x14ac:dyDescent="0.2">
      <c r="C987" s="698"/>
      <c r="D987" s="698"/>
      <c r="E987" s="698"/>
      <c r="F987" s="698"/>
      <c r="G987" s="698"/>
      <c r="H987" s="698"/>
      <c r="I987" s="698"/>
      <c r="J987" s="698"/>
      <c r="K987" s="698"/>
      <c r="L987" s="698"/>
      <c r="M987" s="698"/>
      <c r="N987" s="698"/>
      <c r="O987" s="698"/>
      <c r="P987" s="698"/>
      <c r="Q987" s="698"/>
    </row>
    <row r="988" ht="25.15" customHeight="true" x14ac:dyDescent="0.2">
      <c r="C988" s="698"/>
      <c r="D988" s="698"/>
      <c r="E988" s="698"/>
      <c r="F988" s="698"/>
      <c r="G988" s="698"/>
      <c r="H988" s="698"/>
      <c r="I988" s="698"/>
      <c r="J988" s="698"/>
      <c r="K988" s="698"/>
      <c r="L988" s="698"/>
      <c r="M988" s="698"/>
      <c r="N988" s="698"/>
      <c r="O988" s="698"/>
      <c r="P988" s="698"/>
      <c r="Q988" s="698"/>
    </row>
    <row r="989" ht="25.15" customHeight="true" x14ac:dyDescent="0.2">
      <c r="C989" s="698"/>
      <c r="D989" s="698"/>
      <c r="E989" s="698"/>
      <c r="F989" s="698"/>
      <c r="G989" s="698"/>
      <c r="H989" s="698"/>
      <c r="I989" s="698"/>
      <c r="J989" s="698"/>
      <c r="K989" s="698"/>
      <c r="L989" s="698"/>
      <c r="M989" s="698"/>
      <c r="N989" s="698"/>
      <c r="O989" s="698"/>
      <c r="P989" s="698"/>
      <c r="Q989" s="698"/>
    </row>
    <row r="990" ht="25.15" customHeight="true" x14ac:dyDescent="0.2">
      <c r="C990" s="698"/>
      <c r="D990" s="698"/>
      <c r="E990" s="698"/>
      <c r="F990" s="698"/>
      <c r="G990" s="698"/>
      <c r="H990" s="698"/>
      <c r="I990" s="698"/>
      <c r="J990" s="698"/>
      <c r="K990" s="698"/>
      <c r="L990" s="698"/>
      <c r="M990" s="698"/>
      <c r="N990" s="698"/>
      <c r="O990" s="698"/>
      <c r="P990" s="698"/>
      <c r="Q990" s="698"/>
    </row>
    <row r="991" ht="25.15" customHeight="true" x14ac:dyDescent="0.2">
      <c r="C991" s="698"/>
      <c r="D991" s="698"/>
      <c r="E991" s="698"/>
      <c r="F991" s="698"/>
      <c r="G991" s="698"/>
      <c r="H991" s="698"/>
      <c r="I991" s="698"/>
      <c r="J991" s="698"/>
      <c r="K991" s="698"/>
      <c r="L991" s="698"/>
      <c r="M991" s="698"/>
      <c r="N991" s="698"/>
      <c r="O991" s="698"/>
      <c r="P991" s="698"/>
      <c r="Q991" s="698"/>
    </row>
    <row r="992" ht="25.15" customHeight="true" x14ac:dyDescent="0.2">
      <c r="C992" s="698"/>
      <c r="D992" s="698"/>
      <c r="E992" s="698"/>
      <c r="F992" s="698"/>
      <c r="G992" s="698"/>
      <c r="H992" s="698"/>
      <c r="I992" s="698"/>
      <c r="J992" s="698"/>
      <c r="K992" s="698"/>
      <c r="L992" s="698"/>
      <c r="M992" s="698"/>
      <c r="N992" s="698"/>
      <c r="O992" s="698"/>
      <c r="P992" s="698"/>
      <c r="Q992" s="698"/>
    </row>
    <row r="993" ht="25.15" customHeight="true" x14ac:dyDescent="0.2">
      <c r="C993" s="698"/>
      <c r="D993" s="698"/>
      <c r="E993" s="698"/>
      <c r="F993" s="698"/>
      <c r="G993" s="698"/>
      <c r="H993" s="698"/>
      <c r="I993" s="698"/>
      <c r="J993" s="698"/>
      <c r="K993" s="698"/>
      <c r="L993" s="698"/>
      <c r="M993" s="698"/>
      <c r="N993" s="698"/>
      <c r="O993" s="698"/>
      <c r="P993" s="698"/>
      <c r="Q993" s="698"/>
    </row>
    <row r="994" ht="25.15" customHeight="true" x14ac:dyDescent="0.2">
      <c r="C994" s="698"/>
      <c r="D994" s="698"/>
      <c r="E994" s="698"/>
      <c r="F994" s="698"/>
      <c r="G994" s="698"/>
      <c r="H994" s="698"/>
      <c r="I994" s="698"/>
      <c r="J994" s="698"/>
      <c r="K994" s="698"/>
      <c r="L994" s="698"/>
      <c r="M994" s="698"/>
      <c r="N994" s="698"/>
      <c r="O994" s="698"/>
      <c r="P994" s="698"/>
      <c r="Q994" s="698"/>
    </row>
    <row r="995" ht="25.15" customHeight="true" x14ac:dyDescent="0.2">
      <c r="C995" s="698"/>
      <c r="D995" s="698"/>
      <c r="E995" s="698"/>
      <c r="F995" s="698"/>
      <c r="G995" s="698"/>
      <c r="H995" s="698"/>
      <c r="I995" s="698"/>
      <c r="J995" s="698"/>
      <c r="K995" s="698"/>
      <c r="L995" s="698"/>
      <c r="M995" s="698"/>
      <c r="N995" s="698"/>
      <c r="O995" s="698"/>
      <c r="P995" s="698"/>
      <c r="Q995" s="698"/>
    </row>
    <row r="996" ht="25.15" customHeight="true" x14ac:dyDescent="0.2">
      <c r="C996" s="698"/>
      <c r="D996" s="698"/>
      <c r="E996" s="698"/>
      <c r="F996" s="698"/>
      <c r="G996" s="698"/>
      <c r="H996" s="698"/>
      <c r="I996" s="698"/>
      <c r="J996" s="698"/>
      <c r="K996" s="698"/>
      <c r="L996" s="698"/>
      <c r="M996" s="698"/>
      <c r="N996" s="698"/>
      <c r="O996" s="698"/>
      <c r="P996" s="698"/>
      <c r="Q996" s="698"/>
    </row>
    <row r="997" ht="25.15" customHeight="true" x14ac:dyDescent="0.2">
      <c r="C997" s="698"/>
      <c r="D997" s="698"/>
      <c r="E997" s="698"/>
      <c r="F997" s="698"/>
      <c r="G997" s="698"/>
      <c r="H997" s="698"/>
      <c r="I997" s="698"/>
      <c r="J997" s="698"/>
      <c r="K997" s="698"/>
      <c r="L997" s="698"/>
      <c r="M997" s="698"/>
      <c r="N997" s="698"/>
      <c r="O997" s="698"/>
      <c r="P997" s="698"/>
      <c r="Q997" s="698"/>
    </row>
    <row r="998" ht="25.15" customHeight="true" x14ac:dyDescent="0.2">
      <c r="C998" s="698"/>
      <c r="D998" s="698"/>
      <c r="E998" s="698"/>
      <c r="F998" s="698"/>
      <c r="G998" s="698"/>
      <c r="H998" s="698"/>
      <c r="I998" s="698"/>
      <c r="J998" s="698"/>
      <c r="K998" s="698"/>
      <c r="L998" s="698"/>
      <c r="M998" s="698"/>
      <c r="N998" s="698"/>
      <c r="O998" s="698"/>
      <c r="P998" s="698"/>
      <c r="Q998" s="698"/>
    </row>
    <row r="999" ht="25.15" customHeight="true" x14ac:dyDescent="0.2">
      <c r="C999" s="698"/>
      <c r="D999" s="698"/>
      <c r="E999" s="698"/>
      <c r="F999" s="698"/>
      <c r="G999" s="698"/>
      <c r="H999" s="698"/>
      <c r="I999" s="698"/>
      <c r="J999" s="698"/>
      <c r="K999" s="698"/>
      <c r="L999" s="698"/>
      <c r="M999" s="698"/>
      <c r="N999" s="698"/>
      <c r="O999" s="698"/>
      <c r="P999" s="698"/>
      <c r="Q999" s="698"/>
    </row>
    <row r="1000" ht="25.15" customHeight="true" x14ac:dyDescent="0.2">
      <c r="C1000" s="698"/>
      <c r="D1000" s="698"/>
      <c r="E1000" s="698"/>
      <c r="F1000" s="698"/>
      <c r="G1000" s="698"/>
      <c r="H1000" s="698"/>
      <c r="I1000" s="698"/>
      <c r="J1000" s="698"/>
      <c r="K1000" s="698"/>
      <c r="L1000" s="698"/>
      <c r="M1000" s="698"/>
      <c r="N1000" s="698"/>
      <c r="O1000" s="698"/>
      <c r="P1000" s="698"/>
      <c r="Q1000" s="698"/>
    </row>
    <row r="1001" ht="25.15" customHeight="true" x14ac:dyDescent="0.2">
      <c r="C1001" s="698"/>
      <c r="D1001" s="698"/>
      <c r="E1001" s="698"/>
      <c r="F1001" s="698"/>
      <c r="G1001" s="698"/>
      <c r="H1001" s="698"/>
      <c r="I1001" s="698"/>
      <c r="J1001" s="698"/>
      <c r="K1001" s="698"/>
      <c r="L1001" s="698"/>
      <c r="M1001" s="698"/>
      <c r="N1001" s="698"/>
      <c r="O1001" s="698"/>
      <c r="P1001" s="698"/>
      <c r="Q1001" s="698"/>
    </row>
    <row r="1002" ht="25.15" customHeight="true" x14ac:dyDescent="0.2">
      <c r="C1002" s="698"/>
      <c r="D1002" s="698"/>
      <c r="E1002" s="698"/>
      <c r="F1002" s="698"/>
      <c r="G1002" s="698"/>
      <c r="H1002" s="698"/>
      <c r="I1002" s="698"/>
      <c r="J1002" s="698"/>
      <c r="K1002" s="698"/>
      <c r="L1002" s="698"/>
      <c r="M1002" s="698"/>
      <c r="N1002" s="698"/>
      <c r="O1002" s="698"/>
      <c r="P1002" s="698"/>
      <c r="Q1002" s="698"/>
    </row>
    <row r="1003" ht="25.15" customHeight="true" x14ac:dyDescent="0.2">
      <c r="C1003" s="698"/>
      <c r="D1003" s="698"/>
      <c r="E1003" s="698"/>
      <c r="F1003" s="698"/>
      <c r="G1003" s="698"/>
      <c r="H1003" s="698"/>
      <c r="I1003" s="698"/>
      <c r="J1003" s="698"/>
      <c r="K1003" s="698"/>
      <c r="L1003" s="698"/>
      <c r="M1003" s="698"/>
      <c r="N1003" s="698"/>
      <c r="O1003" s="698"/>
      <c r="P1003" s="698"/>
      <c r="Q1003" s="698"/>
    </row>
    <row r="1004" ht="25.15" customHeight="true" x14ac:dyDescent="0.2">
      <c r="C1004" s="698"/>
      <c r="D1004" s="698"/>
      <c r="E1004" s="698"/>
      <c r="F1004" s="698"/>
      <c r="G1004" s="698"/>
      <c r="H1004" s="698"/>
      <c r="I1004" s="698"/>
      <c r="J1004" s="698"/>
      <c r="K1004" s="698"/>
      <c r="L1004" s="698"/>
      <c r="M1004" s="698"/>
      <c r="N1004" s="698"/>
      <c r="O1004" s="698"/>
      <c r="P1004" s="698"/>
      <c r="Q1004" s="698"/>
    </row>
    <row r="1005" ht="25.15" customHeight="true" x14ac:dyDescent="0.2">
      <c r="C1005" s="698"/>
      <c r="D1005" s="698"/>
      <c r="E1005" s="698"/>
      <c r="F1005" s="698"/>
      <c r="G1005" s="698"/>
      <c r="H1005" s="698"/>
      <c r="I1005" s="698"/>
      <c r="J1005" s="698"/>
      <c r="K1005" s="698"/>
      <c r="L1005" s="698"/>
      <c r="M1005" s="698"/>
      <c r="N1005" s="698"/>
      <c r="O1005" s="698"/>
      <c r="P1005" s="698"/>
      <c r="Q1005" s="698"/>
    </row>
    <row r="1006" ht="25.15" customHeight="true" x14ac:dyDescent="0.2">
      <c r="C1006" s="698"/>
      <c r="D1006" s="698"/>
      <c r="E1006" s="698"/>
      <c r="F1006" s="698"/>
      <c r="G1006" s="698"/>
      <c r="H1006" s="698"/>
      <c r="I1006" s="698"/>
      <c r="J1006" s="698"/>
      <c r="K1006" s="698"/>
      <c r="L1006" s="698"/>
      <c r="M1006" s="698"/>
      <c r="N1006" s="698"/>
      <c r="O1006" s="698"/>
      <c r="P1006" s="698"/>
      <c r="Q1006" s="698"/>
    </row>
    <row r="1007" ht="25.15" customHeight="true" x14ac:dyDescent="0.2">
      <c r="C1007" s="698"/>
      <c r="D1007" s="698"/>
      <c r="E1007" s="698"/>
      <c r="F1007" s="698"/>
      <c r="G1007" s="698"/>
      <c r="H1007" s="698"/>
      <c r="I1007" s="698"/>
      <c r="J1007" s="698"/>
      <c r="K1007" s="698"/>
      <c r="L1007" s="698"/>
      <c r="M1007" s="698"/>
      <c r="N1007" s="698"/>
      <c r="O1007" s="698"/>
      <c r="P1007" s="698"/>
      <c r="Q1007" s="698"/>
    </row>
    <row r="1008" ht="25.15" customHeight="true" x14ac:dyDescent="0.2">
      <c r="C1008" s="698"/>
      <c r="D1008" s="698"/>
      <c r="E1008" s="698"/>
      <c r="F1008" s="698"/>
      <c r="G1008" s="698"/>
      <c r="H1008" s="698"/>
      <c r="I1008" s="698"/>
      <c r="J1008" s="698"/>
      <c r="K1008" s="698"/>
      <c r="L1008" s="698"/>
      <c r="M1008" s="698"/>
      <c r="N1008" s="698"/>
      <c r="O1008" s="698"/>
      <c r="P1008" s="698"/>
      <c r="Q1008" s="698"/>
    </row>
    <row r="1009" ht="25.15" customHeight="true" x14ac:dyDescent="0.2">
      <c r="C1009" s="698"/>
      <c r="D1009" s="698"/>
      <c r="E1009" s="698"/>
      <c r="F1009" s="698"/>
      <c r="G1009" s="698"/>
      <c r="H1009" s="698"/>
      <c r="I1009" s="698"/>
      <c r="J1009" s="698"/>
      <c r="K1009" s="698"/>
      <c r="L1009" s="698"/>
      <c r="M1009" s="698"/>
      <c r="N1009" s="698"/>
      <c r="O1009" s="698"/>
      <c r="P1009" s="698"/>
      <c r="Q1009" s="698"/>
    </row>
    <row r="1010" ht="25.15" customHeight="true" x14ac:dyDescent="0.2">
      <c r="C1010" s="698"/>
      <c r="D1010" s="698"/>
      <c r="E1010" s="698"/>
      <c r="F1010" s="698"/>
      <c r="G1010" s="698"/>
      <c r="H1010" s="698"/>
      <c r="I1010" s="698"/>
      <c r="J1010" s="698"/>
      <c r="K1010" s="698"/>
      <c r="L1010" s="698"/>
      <c r="M1010" s="698"/>
      <c r="N1010" s="698"/>
      <c r="O1010" s="698"/>
      <c r="P1010" s="698"/>
      <c r="Q1010" s="698"/>
    </row>
    <row r="1011" ht="25.15" customHeight="true" x14ac:dyDescent="0.2">
      <c r="C1011" s="698"/>
      <c r="D1011" s="698"/>
      <c r="E1011" s="698"/>
      <c r="F1011" s="698"/>
      <c r="G1011" s="698"/>
      <c r="H1011" s="698"/>
      <c r="I1011" s="698"/>
      <c r="J1011" s="698"/>
      <c r="K1011" s="698"/>
      <c r="L1011" s="698"/>
      <c r="M1011" s="698"/>
      <c r="N1011" s="698"/>
      <c r="O1011" s="698"/>
      <c r="P1011" s="698"/>
      <c r="Q1011" s="698"/>
    </row>
    <row r="1012" ht="25.15" customHeight="true" x14ac:dyDescent="0.2">
      <c r="C1012" s="698"/>
      <c r="D1012" s="698"/>
      <c r="E1012" s="698"/>
      <c r="F1012" s="698"/>
      <c r="G1012" s="698"/>
      <c r="H1012" s="698"/>
      <c r="I1012" s="698"/>
      <c r="J1012" s="698"/>
      <c r="K1012" s="698"/>
      <c r="L1012" s="698"/>
      <c r="M1012" s="698"/>
      <c r="N1012" s="698"/>
      <c r="O1012" s="698"/>
      <c r="P1012" s="698"/>
      <c r="Q1012" s="698"/>
    </row>
    <row r="1013" ht="25.15" customHeight="true" x14ac:dyDescent="0.2">
      <c r="C1013" s="698"/>
      <c r="D1013" s="698"/>
      <c r="E1013" s="698"/>
      <c r="F1013" s="698"/>
      <c r="G1013" s="698"/>
      <c r="H1013" s="698"/>
      <c r="I1013" s="698"/>
      <c r="J1013" s="698"/>
      <c r="K1013" s="698"/>
      <c r="L1013" s="698"/>
      <c r="M1013" s="698"/>
      <c r="N1013" s="698"/>
      <c r="O1013" s="698"/>
      <c r="P1013" s="698"/>
      <c r="Q1013" s="698"/>
    </row>
    <row r="1014" ht="25.15" customHeight="true" x14ac:dyDescent="0.2">
      <c r="C1014" s="698"/>
      <c r="D1014" s="698"/>
      <c r="E1014" s="698"/>
      <c r="F1014" s="698"/>
      <c r="G1014" s="698"/>
      <c r="H1014" s="698"/>
      <c r="I1014" s="698"/>
      <c r="J1014" s="698"/>
      <c r="K1014" s="698"/>
      <c r="L1014" s="698"/>
      <c r="M1014" s="698"/>
      <c r="N1014" s="698"/>
      <c r="O1014" s="698"/>
      <c r="P1014" s="698"/>
      <c r="Q1014" s="698"/>
    </row>
    <row r="1015" ht="25.15" customHeight="true" x14ac:dyDescent="0.2">
      <c r="C1015" s="698"/>
      <c r="D1015" s="698"/>
      <c r="E1015" s="698"/>
      <c r="F1015" s="698"/>
      <c r="G1015" s="698"/>
      <c r="H1015" s="698"/>
      <c r="I1015" s="698"/>
      <c r="J1015" s="698"/>
      <c r="K1015" s="698"/>
      <c r="L1015" s="698"/>
      <c r="M1015" s="698"/>
      <c r="N1015" s="698"/>
      <c r="O1015" s="698"/>
      <c r="P1015" s="698"/>
      <c r="Q1015" s="698"/>
    </row>
    <row r="1016" ht="25.15" customHeight="true" x14ac:dyDescent="0.2">
      <c r="C1016" s="698"/>
      <c r="D1016" s="698"/>
      <c r="E1016" s="698"/>
      <c r="F1016" s="698"/>
      <c r="G1016" s="698"/>
      <c r="H1016" s="698"/>
      <c r="I1016" s="698"/>
      <c r="J1016" s="698"/>
      <c r="K1016" s="698"/>
      <c r="L1016" s="698"/>
      <c r="M1016" s="698"/>
      <c r="N1016" s="698"/>
      <c r="O1016" s="698"/>
      <c r="P1016" s="698"/>
      <c r="Q1016" s="698"/>
    </row>
    <row r="1017" ht="25.15" customHeight="true" x14ac:dyDescent="0.2">
      <c r="C1017" s="698"/>
      <c r="D1017" s="698"/>
      <c r="E1017" s="698"/>
      <c r="F1017" s="698"/>
      <c r="G1017" s="698"/>
      <c r="H1017" s="698"/>
      <c r="I1017" s="698"/>
      <c r="J1017" s="698"/>
      <c r="K1017" s="698"/>
      <c r="L1017" s="698"/>
      <c r="M1017" s="698"/>
      <c r="N1017" s="698"/>
      <c r="O1017" s="698"/>
      <c r="P1017" s="698"/>
      <c r="Q1017" s="698"/>
    </row>
    <row r="1018" ht="25.15" customHeight="true" x14ac:dyDescent="0.2">
      <c r="C1018" s="698"/>
      <c r="D1018" s="698"/>
      <c r="E1018" s="698"/>
      <c r="F1018" s="698"/>
      <c r="G1018" s="698"/>
      <c r="H1018" s="698"/>
      <c r="I1018" s="698"/>
      <c r="J1018" s="698"/>
      <c r="K1018" s="698"/>
      <c r="L1018" s="698"/>
      <c r="M1018" s="698"/>
      <c r="N1018" s="698"/>
      <c r="O1018" s="698"/>
      <c r="P1018" s="698"/>
      <c r="Q1018" s="698"/>
    </row>
    <row r="1019" ht="25.15" customHeight="true" x14ac:dyDescent="0.2">
      <c r="C1019" s="698"/>
      <c r="D1019" s="698"/>
      <c r="E1019" s="698"/>
      <c r="F1019" s="698"/>
      <c r="G1019" s="698"/>
      <c r="H1019" s="698"/>
      <c r="I1019" s="698"/>
      <c r="J1019" s="698"/>
      <c r="K1019" s="698"/>
      <c r="L1019" s="698"/>
      <c r="M1019" s="698"/>
      <c r="N1019" s="698"/>
      <c r="O1019" s="698"/>
      <c r="P1019" s="698"/>
      <c r="Q1019" s="698"/>
    </row>
    <row r="1020" ht="25.15" customHeight="true" x14ac:dyDescent="0.2">
      <c r="C1020" s="698"/>
      <c r="D1020" s="698"/>
      <c r="E1020" s="698"/>
      <c r="F1020" s="698"/>
      <c r="G1020" s="698"/>
      <c r="H1020" s="698"/>
      <c r="I1020" s="698"/>
      <c r="J1020" s="698"/>
      <c r="K1020" s="698"/>
      <c r="L1020" s="698"/>
      <c r="M1020" s="698"/>
      <c r="N1020" s="698"/>
      <c r="O1020" s="698"/>
      <c r="P1020" s="698"/>
      <c r="Q1020" s="698"/>
    </row>
    <row r="1021" ht="25.15" customHeight="true" x14ac:dyDescent="0.2">
      <c r="C1021" s="698"/>
      <c r="D1021" s="698"/>
      <c r="E1021" s="698"/>
      <c r="F1021" s="698"/>
      <c r="G1021" s="698"/>
      <c r="H1021" s="698"/>
      <c r="I1021" s="698"/>
      <c r="J1021" s="698"/>
      <c r="K1021" s="698"/>
      <c r="L1021" s="698"/>
      <c r="M1021" s="698"/>
      <c r="N1021" s="698"/>
      <c r="O1021" s="698"/>
      <c r="P1021" s="698"/>
      <c r="Q1021" s="698"/>
    </row>
    <row r="1022" ht="25.15" customHeight="true" x14ac:dyDescent="0.2">
      <c r="C1022" s="698"/>
      <c r="D1022" s="698"/>
      <c r="E1022" s="698"/>
      <c r="F1022" s="698"/>
      <c r="G1022" s="698"/>
      <c r="H1022" s="698"/>
      <c r="I1022" s="698"/>
      <c r="J1022" s="698"/>
      <c r="K1022" s="698"/>
      <c r="L1022" s="698"/>
      <c r="M1022" s="698"/>
      <c r="N1022" s="698"/>
      <c r="O1022" s="698"/>
      <c r="P1022" s="698"/>
      <c r="Q1022" s="698"/>
    </row>
    <row r="1023" ht="25.15" customHeight="true" x14ac:dyDescent="0.2">
      <c r="C1023" s="698"/>
      <c r="D1023" s="698"/>
      <c r="E1023" s="698"/>
      <c r="F1023" s="698"/>
      <c r="G1023" s="698"/>
      <c r="H1023" s="698"/>
      <c r="I1023" s="698"/>
      <c r="J1023" s="698"/>
      <c r="K1023" s="698"/>
      <c r="L1023" s="698"/>
      <c r="M1023" s="698"/>
      <c r="N1023" s="698"/>
      <c r="O1023" s="698"/>
      <c r="P1023" s="698"/>
      <c r="Q1023" s="698"/>
    </row>
    <row r="1024" ht="25.15" customHeight="true" x14ac:dyDescent="0.2">
      <c r="C1024" s="698"/>
      <c r="D1024" s="698"/>
      <c r="E1024" s="698"/>
      <c r="F1024" s="698"/>
      <c r="G1024" s="698"/>
      <c r="H1024" s="698"/>
      <c r="I1024" s="698"/>
      <c r="J1024" s="698"/>
      <c r="K1024" s="698"/>
      <c r="L1024" s="698"/>
      <c r="M1024" s="698"/>
      <c r="N1024" s="698"/>
      <c r="O1024" s="698"/>
      <c r="P1024" s="698"/>
      <c r="Q1024" s="698"/>
    </row>
    <row r="1025" s="405" customFormat="true" ht="21" customHeight="true" x14ac:dyDescent="0.2">
      <c r="A1025" s="1089" t="s">
        <v>372</v>
      </c>
      <c r="B1025" s="1089"/>
      <c r="C1025" s="1089"/>
      <c r="AN1025" s="398"/>
      <c r="AO1025" s="398"/>
      <c r="AP1025" s="398"/>
      <c r="AQ1025" s="398"/>
      <c r="AR1025" s="398"/>
      <c r="AS1025" s="398"/>
      <c r="AT1025" s="398"/>
      <c r="AU1025" s="398"/>
      <c r="AV1025" s="398"/>
      <c r="AW1025" s="398"/>
      <c r="AX1025" s="398"/>
      <c r="AY1025" s="398"/>
      <c r="AZ1025" s="398"/>
      <c r="BA1025" s="413"/>
      <c r="BB1025" s="480"/>
      <c r="BC1025"/>
      <c r="BD1025"/>
      <c r="BE1025"/>
      <c r="BF1025"/>
      <c r="BG1025"/>
      <c r="BH1025"/>
      <c r="BI1025"/>
      <c r="BJ1025"/>
      <c r="BK1025"/>
      <c r="BL1025"/>
      <c r="BM1025"/>
      <c r="BN1025"/>
      <c r="BO1025"/>
      <c r="BP1025"/>
      <c r="BQ1025"/>
      <c r="BR1025"/>
      <c r="BS1025"/>
      <c r="BT1025"/>
      <c r="BU1025"/>
      <c r="BV1025"/>
      <c r="BW1025"/>
      <c r="BX1025"/>
      <c r="BY1025" s="413"/>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s="405" customFormat="true" ht="15.95" customHeight="true" x14ac:dyDescent="0.2">
      <c r="A1026" s="1080" t="s">
        <v>194</v>
      </c>
      <c r="B1026" s="1080"/>
      <c r="C1026" s="613" t="s">
        <v>195</v>
      </c>
      <c r="AN1026" s="398"/>
      <c r="AO1026" s="398"/>
      <c r="AP1026" s="398"/>
      <c r="AQ1026" s="398"/>
      <c r="AR1026" s="398"/>
      <c r="AS1026" s="398"/>
      <c r="AT1026" s="398"/>
      <c r="AU1026" s="398"/>
      <c r="AV1026" s="398"/>
      <c r="AW1026" s="398"/>
      <c r="AX1026" s="398"/>
      <c r="AY1026" s="398"/>
      <c r="AZ1026" s="398"/>
      <c r="BA1026" s="413"/>
      <c r="BB1026" s="480"/>
      <c r="BC1026"/>
      <c r="BD1026"/>
      <c r="BE1026"/>
      <c r="BF1026"/>
      <c r="BG1026"/>
      <c r="BH1026"/>
      <c r="BI1026"/>
      <c r="BJ1026"/>
      <c r="BK1026"/>
      <c r="BL1026"/>
      <c r="BM1026"/>
      <c r="BN1026"/>
      <c r="BO1026"/>
      <c r="BP1026"/>
      <c r="BQ1026"/>
      <c r="BR1026"/>
      <c r="BS1026"/>
      <c r="BT1026"/>
      <c r="BU1026"/>
      <c r="BV1026"/>
      <c r="BW1026"/>
      <c r="BX1026"/>
      <c r="BY1026" s="413"/>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s="405" customFormat="true" ht="17.1" hidden="true" customHeight="true" x14ac:dyDescent="0.2">
      <c r="A1027" s="614" t="s">
        <v>196</v>
      </c>
      <c r="B1027" s="615" t="s">
        <v>373</v>
      </c>
      <c r="C1027" s="616">
        <v>8094</v>
      </c>
      <c r="AN1027" s="398"/>
      <c r="AO1027" s="398"/>
      <c r="AP1027" s="398"/>
      <c r="AQ1027" s="398"/>
      <c r="AR1027" s="398"/>
      <c r="AS1027" s="398"/>
      <c r="AT1027" s="398"/>
      <c r="AU1027" s="398"/>
      <c r="AV1027" s="398"/>
      <c r="AW1027" s="398"/>
      <c r="AX1027" s="398"/>
      <c r="AY1027" s="398"/>
      <c r="AZ1027" s="398"/>
      <c r="BA1027" s="413"/>
      <c r="BB1027" s="480"/>
      <c r="BC1027"/>
      <c r="BD1027"/>
      <c r="BE1027"/>
      <c r="BF1027"/>
      <c r="BG1027"/>
      <c r="BH1027"/>
      <c r="BI1027"/>
      <c r="BJ1027"/>
      <c r="BK1027"/>
      <c r="BL1027"/>
      <c r="BM1027"/>
      <c r="BN1027"/>
      <c r="BO1027"/>
      <c r="BP1027"/>
      <c r="BQ1027"/>
      <c r="BR1027"/>
      <c r="BS1027"/>
      <c r="BT1027"/>
      <c r="BU1027"/>
      <c r="BV1027"/>
      <c r="BW1027"/>
      <c r="BX1027"/>
      <c r="BY1027" s="413"/>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s="405" customFormat="true" ht="17.1" hidden="true" customHeight="true" x14ac:dyDescent="0.2">
      <c r="A1028" s="617" t="s">
        <v>198</v>
      </c>
      <c r="B1028" s="618" t="s">
        <v>197</v>
      </c>
      <c r="C1028" s="619">
        <v>8094</v>
      </c>
      <c r="AN1028" s="398"/>
      <c r="AO1028" s="398"/>
      <c r="AP1028" s="398"/>
      <c r="AQ1028" s="398"/>
      <c r="AR1028" s="398"/>
      <c r="AS1028" s="398"/>
      <c r="AT1028" s="398"/>
      <c r="AU1028" s="398"/>
      <c r="AV1028" s="398"/>
      <c r="AW1028" s="398"/>
      <c r="AX1028" s="398"/>
      <c r="AY1028" s="398"/>
      <c r="AZ1028" s="398"/>
      <c r="BA1028" s="413"/>
      <c r="BB1028" s="480"/>
      <c r="BC1028"/>
      <c r="BD1028"/>
      <c r="BE1028"/>
      <c r="BF1028"/>
      <c r="BG1028"/>
      <c r="BH1028"/>
      <c r="BI1028"/>
      <c r="BJ1028"/>
      <c r="BK1028"/>
      <c r="BL1028"/>
      <c r="BM1028"/>
      <c r="BN1028"/>
      <c r="BO1028"/>
      <c r="BP1028"/>
      <c r="BQ1028"/>
      <c r="BR1028"/>
      <c r="BS1028"/>
      <c r="BT1028"/>
      <c r="BU1028"/>
      <c r="BV1028"/>
      <c r="BW1028"/>
      <c r="BX1028"/>
      <c r="BY1028" s="413"/>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s="405" customFormat="true" ht="17.1" hidden="true" customHeight="true" x14ac:dyDescent="0.2">
      <c r="A1029" s="617" t="s">
        <v>199</v>
      </c>
      <c r="B1029" s="618" t="s">
        <v>197</v>
      </c>
      <c r="C1029" s="619">
        <v>8094</v>
      </c>
      <c r="AN1029" s="398"/>
      <c r="AO1029" s="398"/>
      <c r="AP1029" s="398"/>
      <c r="AQ1029" s="398"/>
      <c r="AR1029" s="398"/>
      <c r="AS1029" s="398"/>
      <c r="AT1029" s="398"/>
      <c r="AU1029" s="398"/>
      <c r="AV1029" s="398"/>
      <c r="AW1029" s="398"/>
      <c r="AX1029" s="398"/>
      <c r="AY1029" s="398"/>
      <c r="AZ1029" s="398"/>
      <c r="BA1029" s="413"/>
      <c r="BB1029" s="480"/>
      <c r="BC1029"/>
      <c r="BD1029"/>
      <c r="BE1029"/>
      <c r="BF1029"/>
      <c r="BG1029"/>
      <c r="BH1029"/>
      <c r="BI1029"/>
      <c r="BJ1029"/>
      <c r="BK1029"/>
      <c r="BL1029"/>
      <c r="BM1029"/>
      <c r="BN1029"/>
      <c r="BO1029"/>
      <c r="BP1029"/>
      <c r="BQ1029"/>
      <c r="BR1029"/>
      <c r="BS1029"/>
      <c r="BT1029"/>
      <c r="BU1029"/>
      <c r="BV1029"/>
      <c r="BW1029"/>
      <c r="BX1029"/>
      <c r="BY1029" s="413"/>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s="405" customFormat="true" ht="17.1" hidden="true" customHeight="true" x14ac:dyDescent="0.2">
      <c r="A1030" s="617" t="s">
        <v>201</v>
      </c>
      <c r="B1030" s="618" t="s">
        <v>197</v>
      </c>
      <c r="C1030" s="619">
        <v>8094</v>
      </c>
      <c r="AN1030" s="398"/>
      <c r="AO1030" s="398"/>
      <c r="AP1030" s="398"/>
      <c r="AQ1030" s="398"/>
      <c r="AR1030" s="398"/>
      <c r="AS1030" s="398"/>
      <c r="AT1030" s="398"/>
      <c r="AU1030" s="398"/>
      <c r="AV1030" s="398"/>
      <c r="AW1030" s="398"/>
      <c r="AX1030" s="398"/>
      <c r="AY1030" s="398"/>
      <c r="AZ1030" s="398"/>
      <c r="BA1030" s="413"/>
      <c r="BB1030" s="480"/>
      <c r="BC1030"/>
      <c r="BD1030"/>
      <c r="BE1030"/>
      <c r="BF1030"/>
      <c r="BG1030"/>
      <c r="BH1030"/>
      <c r="BI1030"/>
      <c r="BJ1030"/>
      <c r="BK1030"/>
      <c r="BL1030"/>
      <c r="BM1030"/>
      <c r="BN1030"/>
      <c r="BO1030"/>
      <c r="BP1030"/>
      <c r="BQ1030"/>
      <c r="BR1030"/>
      <c r="BS1030"/>
      <c r="BT1030"/>
      <c r="BU1030"/>
      <c r="BV1030"/>
      <c r="BW1030"/>
      <c r="BX1030"/>
      <c r="BY1030" s="413"/>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s="405" customFormat="true" ht="17.1" customHeight="true" x14ac:dyDescent="0.2">
      <c r="A1031" s="1081" t="s">
        <v>203</v>
      </c>
      <c r="B1031" s="618" t="s">
        <v>204</v>
      </c>
      <c r="C1031" s="619">
        <v>2069</v>
      </c>
      <c r="AN1031" s="398"/>
      <c r="AO1031" s="398"/>
      <c r="AP1031" s="398"/>
      <c r="AQ1031" s="398"/>
      <c r="AR1031" s="398"/>
      <c r="AS1031" s="398"/>
      <c r="AT1031" s="398"/>
      <c r="AU1031" s="398"/>
      <c r="AV1031" s="398"/>
      <c r="AW1031" s="398"/>
      <c r="AX1031" s="398"/>
      <c r="AY1031" s="398"/>
      <c r="AZ1031" s="398"/>
      <c r="BA1031" s="413"/>
      <c r="BB1031" s="480"/>
      <c r="BC1031"/>
      <c r="BD1031"/>
      <c r="BE1031"/>
      <c r="BF1031"/>
      <c r="BG1031"/>
      <c r="BH1031"/>
      <c r="BI1031"/>
      <c r="BJ1031"/>
      <c r="BK1031"/>
      <c r="BL1031"/>
      <c r="BM1031"/>
      <c r="BN1031"/>
      <c r="BO1031"/>
      <c r="BP1031"/>
      <c r="BQ1031"/>
      <c r="BR1031"/>
      <c r="BS1031"/>
      <c r="BT1031"/>
      <c r="BU1031"/>
      <c r="BV1031"/>
      <c r="BW1031"/>
      <c r="BX1031"/>
      <c r="BY1031" s="413"/>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s="405" customFormat="true" ht="17.1" customHeight="true" x14ac:dyDescent="0.2">
      <c r="A1032" s="1081"/>
      <c r="B1032" s="618" t="s">
        <v>205</v>
      </c>
      <c r="C1032" s="619">
        <v>6025</v>
      </c>
      <c r="AN1032" s="398"/>
      <c r="AO1032" s="398"/>
      <c r="AP1032" s="398"/>
      <c r="AQ1032" s="398"/>
      <c r="AR1032" s="398"/>
      <c r="AS1032" s="398"/>
      <c r="AT1032" s="398"/>
      <c r="AU1032" s="398"/>
      <c r="AV1032" s="398"/>
      <c r="AW1032" s="398"/>
      <c r="AX1032" s="398"/>
      <c r="AY1032" s="398"/>
      <c r="AZ1032" s="398"/>
      <c r="BA1032" s="413"/>
      <c r="BB1032" s="480"/>
      <c r="BC1032"/>
      <c r="BD1032"/>
      <c r="BE1032"/>
      <c r="BF1032"/>
      <c r="BG1032"/>
      <c r="BH1032"/>
      <c r="BI1032"/>
      <c r="BJ1032"/>
      <c r="BK1032"/>
      <c r="BL1032"/>
      <c r="BM1032"/>
      <c r="BN1032"/>
      <c r="BO1032"/>
      <c r="BP1032"/>
      <c r="BQ1032"/>
      <c r="BR1032"/>
      <c r="BS1032"/>
      <c r="BT1032"/>
      <c r="BU1032"/>
      <c r="BV1032"/>
      <c r="BW1032"/>
      <c r="BX1032"/>
      <c r="BY1032" s="413"/>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405" customFormat="true" ht="17.1" customHeight="true" x14ac:dyDescent="0.2">
      <c r="A1033" s="1082"/>
      <c r="B1033" s="620" t="s">
        <v>289</v>
      </c>
      <c r="C1033" s="621">
        <v>0</v>
      </c>
      <c r="AN1033" s="398"/>
      <c r="AO1033" s="398"/>
      <c r="AP1033" s="398"/>
      <c r="AQ1033" s="398"/>
      <c r="AR1033" s="398"/>
      <c r="AS1033" s="398"/>
      <c r="AT1033" s="398"/>
      <c r="AU1033" s="398"/>
      <c r="AV1033" s="398"/>
      <c r="AW1033" s="398"/>
      <c r="AX1033" s="398"/>
      <c r="AY1033" s="398"/>
      <c r="AZ1033" s="398"/>
      <c r="BA1033" s="587"/>
      <c r="BB1033" s="371"/>
      <c r="BC1033" s="587"/>
      <c r="BD1033" s="587"/>
      <c r="BE1033" s="587"/>
      <c r="BF1033" s="587"/>
      <c r="BG1033" s="587"/>
      <c r="BH1033" s="587"/>
      <c r="BI1033" s="587"/>
      <c r="BJ1033" s="587"/>
      <c r="BK1033" s="587"/>
      <c r="BL1033" s="587"/>
      <c r="BM1033" s="587"/>
      <c r="BN1033" s="587"/>
      <c r="BO1033" s="587"/>
      <c r="BP1033" s="587"/>
      <c r="BQ1033" s="587"/>
      <c r="BR1033" s="587"/>
      <c r="BS1033" s="587"/>
      <c r="BT1033" s="587"/>
      <c r="BU1033" s="587"/>
      <c r="BV1033" s="587"/>
      <c r="BW1033" s="587"/>
      <c r="BX1033" s="587"/>
      <c r="BY1033" s="587"/>
      <c r="BZ1033" s="398"/>
      <c r="CA1033" s="398"/>
      <c r="CB1033" s="398"/>
      <c r="CC1033" s="398"/>
      <c r="CD1033" s="398"/>
      <c r="CE1033" s="398"/>
      <c r="CF1033" s="398"/>
      <c r="CG1033" s="398"/>
      <c r="CH1033" s="398"/>
      <c r="CI1033" s="398"/>
      <c r="CJ1033" s="398"/>
      <c r="CK1033" s="398"/>
      <c r="CL1033" s="398"/>
      <c r="CM1033" s="398"/>
      <c r="CN1033" s="398"/>
      <c r="CO1033" s="398"/>
      <c r="CP1033" s="398"/>
      <c r="CQ1033" s="398"/>
      <c r="CR1033" s="398"/>
      <c r="CS1033" s="398"/>
      <c r="CT1033" s="398"/>
      <c r="CU1033" s="398"/>
      <c r="CV1033" s="398"/>
      <c r="CW1033" s="398"/>
      <c r="CX1033" s="398"/>
      <c r="CY1033" s="398"/>
      <c r="CZ1033" s="398"/>
    </row>
    <row r="1034" s="405" customFormat="true" ht="12.95" customHeight="true" x14ac:dyDescent="0.2">
      <c r="A1034" s="1083" t="s">
        <v>374</v>
      </c>
      <c r="B1034" s="1083"/>
      <c r="C1034" s="1083"/>
      <c r="AN1034" s="398"/>
      <c r="AO1034" s="398"/>
      <c r="AP1034" s="398"/>
      <c r="AQ1034" s="398"/>
      <c r="AR1034" s="398"/>
      <c r="AS1034" s="398"/>
      <c r="AT1034" s="398"/>
      <c r="AU1034" s="398"/>
      <c r="AV1034" s="398"/>
      <c r="AW1034" s="398"/>
      <c r="AX1034" s="398"/>
      <c r="AY1034" s="398"/>
      <c r="AZ1034" s="398"/>
      <c r="BA1034" s="413"/>
      <c r="BB1034" s="480"/>
      <c r="BC1034"/>
      <c r="BD1034"/>
      <c r="BE1034"/>
      <c r="BF1034"/>
      <c r="BG1034"/>
      <c r="BH1034"/>
      <c r="BI1034"/>
      <c r="BJ1034"/>
      <c r="BK1034"/>
      <c r="BL1034"/>
      <c r="BM1034"/>
      <c r="BN1034"/>
      <c r="BO1034"/>
      <c r="BP1034"/>
      <c r="BQ1034"/>
      <c r="BR1034"/>
      <c r="BS1034"/>
      <c r="BT1034"/>
      <c r="BU1034"/>
      <c r="BV1034"/>
      <c r="BW1034"/>
      <c r="BX1034"/>
      <c r="BY1034" s="413"/>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5" s="405" customFormat="true" ht="15" customHeight="true" x14ac:dyDescent="0.2">
      <c r="B1035" s="572"/>
      <c r="AN1035" s="398"/>
      <c r="AO1035" s="398"/>
      <c r="AP1035" s="398"/>
      <c r="AQ1035" s="398"/>
      <c r="AR1035" s="398"/>
      <c r="AS1035" s="398"/>
      <c r="AT1035" s="398"/>
      <c r="AU1035" s="398"/>
      <c r="AV1035" s="398"/>
      <c r="AW1035" s="398"/>
      <c r="AX1035" s="398"/>
      <c r="AY1035" s="398"/>
      <c r="AZ1035" s="398"/>
      <c r="BA1035" s="570"/>
      <c r="BB1035" s="426"/>
      <c r="BC1035" s="570"/>
      <c r="BD1035" s="570"/>
      <c r="BE1035" s="570"/>
      <c r="BF1035" s="570"/>
      <c r="BG1035" s="570"/>
      <c r="BH1035" s="570"/>
      <c r="BI1035" s="570"/>
      <c r="BJ1035" s="570"/>
      <c r="BK1035" s="570"/>
      <c r="BL1035" s="570"/>
      <c r="BM1035" s="570"/>
      <c r="BN1035" s="570"/>
      <c r="BO1035" s="570"/>
      <c r="BP1035" s="570"/>
      <c r="BQ1035" s="570"/>
      <c r="BR1035" s="570"/>
      <c r="BS1035" s="570"/>
      <c r="BT1035" s="570"/>
      <c r="BU1035" s="570"/>
      <c r="BV1035" s="570"/>
      <c r="BW1035" s="570"/>
      <c r="BX1035" s="570"/>
      <c r="BY1035" s="570"/>
      <c r="BZ1035" s="398"/>
      <c r="CA1035" s="398"/>
      <c r="CB1035" s="398"/>
      <c r="CC1035" s="398"/>
      <c r="CD1035" s="398"/>
      <c r="CE1035" s="398"/>
      <c r="CF1035" s="398"/>
      <c r="CG1035" s="398"/>
      <c r="CH1035" s="398"/>
      <c r="CI1035" s="398"/>
      <c r="CJ1035" s="398"/>
      <c r="CK1035" s="398"/>
      <c r="CL1035" s="398"/>
      <c r="CM1035" s="398"/>
      <c r="CN1035" s="398"/>
      <c r="CO1035" s="398"/>
      <c r="CP1035" s="398"/>
      <c r="CQ1035" s="398"/>
      <c r="CR1035" s="398"/>
      <c r="CS1035" s="398"/>
      <c r="CT1035" s="398"/>
      <c r="CU1035" s="398"/>
      <c r="CV1035" s="398"/>
      <c r="CW1035" s="398"/>
      <c r="CX1035" s="398"/>
      <c r="CY1035" s="398"/>
      <c r="CZ1035" s="398"/>
    </row>
    <row r="1036" ht="15" customHeight="true" x14ac:dyDescent="0.25">
      <c r="A1036" s="481" t="s">
        <v>121</v>
      </c>
      <c r="B1036" s="353" t="s">
        <v>122</v>
      </c>
    </row>
    <row r="1037" ht="15" customHeight="true" x14ac:dyDescent="0.2">
      <c r="A1037" s="482" t="str">
        <f>R15</f>
        <v>ALAOTRA MANGORO</v>
      </c>
      <c r="B1037" s="482">
        <f>BR122+BR123</f>
        <v>1911.7181250000015</v>
      </c>
    </row>
    <row r="1038" ht="15" customHeight="true" x14ac:dyDescent="0.2">
      <c r="A1038" s="482" t="str">
        <f>S15</f>
        <v>AMORON I MANIA</v>
      </c>
      <c r="B1038" s="482">
        <f>BS122+BS123</f>
        <v>1647.9700360000002</v>
      </c>
    </row>
    <row r="1039" ht="15" customHeight="true" x14ac:dyDescent="0.2">
      <c r="A1039" s="482" t="str">
        <f>T15</f>
        <v>ANALAMANGA</v>
      </c>
      <c r="B1039" s="482">
        <f>BT122+BT123</f>
        <v>4213.0215349999953</v>
      </c>
    </row>
    <row r="1040" ht="15" customHeight="true" x14ac:dyDescent="0.2">
      <c r="A1040" s="482" t="str">
        <f>U15</f>
        <v>ANALANJIROFO</v>
      </c>
      <c r="B1040" s="482">
        <f>BU122+BU123</f>
        <v>1556.6325190000002</v>
      </c>
    </row>
    <row r="1041" ht="15" customHeight="true" x14ac:dyDescent="0.2">
      <c r="A1041" s="482" t="str">
        <f>V15</f>
        <v>ANDROY</v>
      </c>
      <c r="B1041" s="482">
        <f>BV122+BV123</f>
        <v>1491.2577570000001</v>
      </c>
    </row>
    <row r="1042" ht="15" customHeight="true" x14ac:dyDescent="0.2">
      <c r="A1042" s="482" t="str">
        <f>W15</f>
        <v>ANOSY</v>
      </c>
      <c r="B1042" s="482">
        <f>BW122+BW123</f>
        <v>1405.4724290000026</v>
      </c>
    </row>
    <row r="1043" ht="15" customHeight="true" x14ac:dyDescent="0.2">
      <c r="A1043" s="482" t="str">
        <f>X15</f>
        <v>ATSIMO ANDREFANA</v>
      </c>
      <c r="B1043" s="482">
        <f>BX122+XR123</f>
        <v>340.44828000000001</v>
      </c>
    </row>
    <row r="1044" ht="15" customHeight="true" x14ac:dyDescent="0.2">
      <c r="A1044" s="482" t="str">
        <f>Y15</f>
        <v>ATSIMO ATSINANANA</v>
      </c>
      <c r="B1044" s="482">
        <f>BY122+BY123</f>
        <v>1879.8100720000004</v>
      </c>
    </row>
    <row r="1045" ht="15" customHeight="true" x14ac:dyDescent="0.2">
      <c r="A1045" s="482" t="str">
        <f>Z15</f>
        <v>ATSINANANA</v>
      </c>
      <c r="B1045" s="482">
        <f>BZ122+BZ123</f>
        <v>2522.3245900000006</v>
      </c>
    </row>
    <row r="1046" ht="15" customHeight="true" x14ac:dyDescent="0.2">
      <c r="A1046" s="426" t="str">
        <f>AA15</f>
        <v>BETSIBOKA</v>
      </c>
      <c r="B1046" s="482">
        <f>CA122+CA123</f>
        <v>806.1958149999997</v>
      </c>
    </row>
    <row r="1047" ht="15" customHeight="true" x14ac:dyDescent="0.2">
      <c r="A1047" s="426" t="str">
        <f>AB15</f>
        <v>BOENY</v>
      </c>
      <c r="B1047" s="482">
        <f>CB122+CB123</f>
        <v>2380.240974999997</v>
      </c>
    </row>
    <row r="1048" ht="15" customHeight="true" x14ac:dyDescent="0.2">
      <c r="A1048" s="426" t="str">
        <f>AC15</f>
        <v>BONGOLAVA</v>
      </c>
      <c r="B1048" s="482">
        <f>CC122+CC123</f>
        <v>1005.4307080000002</v>
      </c>
    </row>
    <row r="1049" ht="15" customHeight="true" x14ac:dyDescent="0.2">
      <c r="A1049" s="426" t="str">
        <f>AD15</f>
        <v>DIANA</v>
      </c>
      <c r="B1049" s="482">
        <f>CD122+CD123</f>
        <v>1576.1823049999994</v>
      </c>
    </row>
    <row r="1050" ht="15" customHeight="true" x14ac:dyDescent="0.2">
      <c r="A1050" s="426" t="str">
        <f>AE15</f>
        <v>HAUTE MATSIATRA</v>
      </c>
      <c r="B1050" s="482">
        <f>CE122+CE123</f>
        <v>2336.8684320000002</v>
      </c>
    </row>
    <row r="1051" ht="15" customHeight="true" x14ac:dyDescent="0.2">
      <c r="A1051" s="426" t="str">
        <f>AF15</f>
        <v>IHOROMBE</v>
      </c>
      <c r="B1051" s="482">
        <f>CF122+CF123</f>
        <v>1018.0717969999996</v>
      </c>
    </row>
    <row r="1052" ht="15" customHeight="true" x14ac:dyDescent="0.2">
      <c r="A1052" s="426" t="str">
        <f>AG15</f>
        <v>ITASY</v>
      </c>
      <c r="B1052" s="482">
        <f>CG122+CG123</f>
        <v>1526.052288000003</v>
      </c>
    </row>
    <row r="1053" ht="15" customHeight="true" x14ac:dyDescent="0.2">
      <c r="A1053" s="426" t="str">
        <f>AH15</f>
        <v>MELAKY</v>
      </c>
      <c r="B1053" s="482">
        <f>CH122+CH123</f>
        <v>555.66258800000014</v>
      </c>
    </row>
    <row r="1054" ht="15" customHeight="true" x14ac:dyDescent="0.2">
      <c r="A1054" s="426" t="str">
        <f>AI15</f>
        <v>MENABE</v>
      </c>
      <c r="B1054" s="482">
        <f>CI122+CI123</f>
        <v>1335.0306049999999</v>
      </c>
    </row>
    <row r="1055" ht="15" customHeight="true" x14ac:dyDescent="0.2">
      <c r="A1055" s="426" t="str">
        <f>AJ15</f>
        <v>SAVA</v>
      </c>
      <c r="B1055" s="482">
        <f>CJ122+CJ123</f>
        <v>2266.4461309999988</v>
      </c>
    </row>
    <row r="1056" ht="15" customHeight="true" x14ac:dyDescent="0.2">
      <c r="A1056" s="426" t="str">
        <f>AK15</f>
        <v>SOFIA</v>
      </c>
      <c r="B1056" s="482">
        <f>CK122+CK123</f>
        <v>2485.5668859999987</v>
      </c>
    </row>
    <row r="1057" ht="15" customHeight="true" x14ac:dyDescent="0.2">
      <c r="A1057" s="426" t="str">
        <f>AL15</f>
        <v>VAKINANKARATRA</v>
      </c>
      <c r="B1057" s="482">
        <f>CL122+CL123</f>
        <v>821.80001700000048</v>
      </c>
    </row>
    <row r="1058" ht="15" customHeight="true" x14ac:dyDescent="0.2">
      <c r="A1058" s="426" t="str">
        <f>AM15</f>
        <v>VATOVAVY FITOVINANY</v>
      </c>
      <c r="B1058" s="482">
        <f>CM122+CM123</f>
        <v>2218.9427749999991</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A1071" s="426"/>
      <c r="B1071" s="482"/>
    </row>
    <row r="1072" ht="15" customHeight="true" x14ac:dyDescent="0.2">
      <c r="A1072" s="482">
        <f>34-COUNTIF(A1037:A1071,"0")</f>
        <v>22</v>
      </c>
      <c r="B1072" s="426" t="s">
        <v>140</v>
      </c>
    </row>
    <row r="1100" s="398" customFormat="true" ht="17.1" customHeight="true" x14ac:dyDescent="0.2">
      <c r="A1100" s="935"/>
      <c r="B1100" s="932"/>
      <c r="BA1100" s="570"/>
      <c r="BB1100" s="426"/>
      <c r="BC1100" s="570"/>
      <c r="BD1100" s="570"/>
      <c r="BE1100" s="570"/>
      <c r="BF1100" s="570"/>
      <c r="BG1100" s="570"/>
      <c r="BH1100" s="570"/>
      <c r="BI1100" s="570"/>
      <c r="BJ1100" s="570"/>
      <c r="BK1100" s="570"/>
      <c r="BL1100" s="570"/>
      <c r="BM1100" s="570"/>
      <c r="BN1100" s="570"/>
      <c r="BO1100" s="570"/>
      <c r="BP1100" s="570"/>
      <c r="BQ1100" s="570"/>
      <c r="BR1100" s="570"/>
      <c r="BS1100" s="570"/>
      <c r="BT1100" s="570"/>
      <c r="BU1100" s="570"/>
      <c r="BV1100" s="570"/>
      <c r="BW1100" s="570"/>
      <c r="BX1100" s="570"/>
      <c r="BY1100" s="570"/>
    </row>
    <row r="1101" s="398" customFormat="true" ht="17.1" customHeight="true" x14ac:dyDescent="0.2">
      <c r="A1101" s="936"/>
      <c r="B1101" s="933"/>
      <c r="BA1101" s="570"/>
      <c r="BB1101" s="426"/>
      <c r="BC1101" s="570"/>
      <c r="BD1101" s="570"/>
      <c r="BE1101" s="570"/>
      <c r="BF1101" s="570"/>
      <c r="BG1101" s="570"/>
      <c r="BH1101" s="570"/>
      <c r="BI1101" s="570"/>
      <c r="BJ1101" s="570"/>
      <c r="BK1101" s="570"/>
      <c r="BL1101" s="570"/>
      <c r="BM1101" s="570"/>
      <c r="BN1101" s="570"/>
      <c r="BO1101" s="570"/>
      <c r="BP1101" s="570"/>
      <c r="BQ1101" s="570"/>
      <c r="BR1101" s="570"/>
      <c r="BS1101" s="570"/>
      <c r="BT1101" s="570"/>
      <c r="BU1101" s="570"/>
      <c r="BV1101" s="570"/>
      <c r="BW1101" s="570"/>
      <c r="BX1101" s="570"/>
      <c r="BY1101" s="570"/>
    </row>
    <row r="1102" s="398" customFormat="true" ht="15" customHeight="true" x14ac:dyDescent="0.2">
      <c r="BA1102" s="570"/>
      <c r="BB1102" s="426"/>
      <c r="BC1102" s="570"/>
      <c r="BD1102" s="570"/>
      <c r="BE1102" s="570"/>
      <c r="BF1102" s="570"/>
      <c r="BG1102" s="570"/>
      <c r="BH1102" s="570"/>
      <c r="BI1102" s="570"/>
      <c r="BJ1102" s="570"/>
      <c r="BK1102" s="570"/>
      <c r="BL1102" s="570"/>
      <c r="BM1102" s="570"/>
      <c r="BN1102" s="570"/>
      <c r="BO1102" s="570"/>
      <c r="BP1102" s="570"/>
      <c r="BQ1102" s="570"/>
      <c r="BR1102" s="570"/>
      <c r="BS1102" s="570"/>
      <c r="BT1102" s="570"/>
      <c r="BU1102" s="570"/>
      <c r="BV1102" s="570"/>
      <c r="BW1102" s="570"/>
      <c r="BX1102" s="570"/>
      <c r="BY1102" s="570"/>
    </row>
    <row r="1103" s="398" customFormat="true" ht="15" customHeight="true" x14ac:dyDescent="0.2">
      <c r="BA1103" s="570"/>
      <c r="BB1103" s="426"/>
      <c r="BC1103" s="570"/>
      <c r="BD1103" s="570"/>
      <c r="BE1103" s="570"/>
      <c r="BF1103" s="570"/>
      <c r="BG1103" s="570"/>
      <c r="BH1103" s="570"/>
      <c r="BI1103" s="570"/>
      <c r="BJ1103" s="570"/>
      <c r="BK1103" s="570"/>
      <c r="BL1103" s="570"/>
      <c r="BM1103" s="570"/>
      <c r="BN1103" s="570"/>
      <c r="BO1103" s="570"/>
      <c r="BP1103" s="570"/>
      <c r="BQ1103" s="570"/>
      <c r="BR1103" s="570"/>
      <c r="BS1103" s="570"/>
      <c r="BT1103" s="570"/>
      <c r="BU1103" s="570"/>
      <c r="BV1103" s="570"/>
      <c r="BW1103" s="570"/>
      <c r="BX1103" s="570"/>
      <c r="BY1103" s="570"/>
    </row>
    <row r="1104" s="398" customFormat="true" ht="15" customHeight="true" x14ac:dyDescent="0.2">
      <c r="BA1104" s="570"/>
      <c r="BB1104" s="426"/>
      <c r="BC1104" s="570"/>
      <c r="BD1104" s="570"/>
      <c r="BE1104" s="570"/>
      <c r="BF1104" s="570"/>
      <c r="BG1104" s="570"/>
      <c r="BH1104" s="570"/>
      <c r="BI1104" s="570"/>
      <c r="BJ1104" s="570"/>
      <c r="BK1104" s="570"/>
      <c r="BL1104" s="570"/>
      <c r="BM1104" s="570"/>
      <c r="BN1104" s="570"/>
      <c r="BO1104" s="570"/>
      <c r="BP1104" s="570"/>
      <c r="BQ1104" s="570"/>
      <c r="BR1104" s="570"/>
      <c r="BS1104" s="570"/>
      <c r="BT1104" s="570"/>
      <c r="BU1104" s="570"/>
      <c r="BV1104" s="570"/>
      <c r="BW1104" s="570"/>
      <c r="BX1104" s="570"/>
      <c r="BY1104" s="570"/>
    </row>
    <row r="1105" s="398" customFormat="true" ht="15" customHeight="true" x14ac:dyDescent="0.2">
      <c r="BA1105" s="570"/>
      <c r="BB1105" s="426"/>
      <c r="BC1105" s="570"/>
      <c r="BD1105" s="570"/>
      <c r="BE1105" s="570"/>
      <c r="BF1105" s="570"/>
      <c r="BG1105" s="570"/>
      <c r="BH1105" s="570"/>
      <c r="BI1105" s="570"/>
      <c r="BJ1105" s="570"/>
      <c r="BK1105" s="570"/>
      <c r="BL1105" s="570"/>
      <c r="BM1105" s="570"/>
      <c r="BN1105" s="570"/>
      <c r="BO1105" s="570"/>
      <c r="BP1105" s="570"/>
      <c r="BQ1105" s="570"/>
      <c r="BR1105" s="570"/>
      <c r="BS1105" s="570"/>
      <c r="BT1105" s="570"/>
      <c r="BU1105" s="570"/>
      <c r="BV1105" s="570"/>
      <c r="BW1105" s="570"/>
      <c r="BX1105" s="570"/>
      <c r="BY1105" s="570"/>
    </row>
    <row r="1106" s="398" customFormat="true" ht="15" customHeight="true" x14ac:dyDescent="0.2">
      <c r="BA1106" s="570"/>
      <c r="BB1106" s="426"/>
      <c r="BC1106" s="570"/>
      <c r="BD1106" s="570"/>
      <c r="BE1106" s="570"/>
      <c r="BF1106" s="570"/>
      <c r="BG1106" s="570"/>
      <c r="BH1106" s="570"/>
      <c r="BI1106" s="570"/>
      <c r="BJ1106" s="570"/>
      <c r="BK1106" s="570"/>
      <c r="BL1106" s="570"/>
      <c r="BM1106" s="570"/>
      <c r="BN1106" s="570"/>
      <c r="BO1106" s="570"/>
      <c r="BP1106" s="570"/>
      <c r="BQ1106" s="570"/>
      <c r="BR1106" s="570"/>
      <c r="BS1106" s="570"/>
      <c r="BT1106" s="570"/>
      <c r="BU1106" s="570"/>
      <c r="BV1106" s="570"/>
      <c r="BW1106" s="570"/>
      <c r="BX1106" s="570"/>
      <c r="BY1106" s="570"/>
    </row>
    <row r="1107" s="398" customFormat="true" ht="15" customHeight="true" x14ac:dyDescent="0.2">
      <c r="BA1107" s="570"/>
      <c r="BB1107" s="426"/>
      <c r="BC1107" s="570"/>
      <c r="BD1107" s="570"/>
      <c r="BE1107" s="570"/>
      <c r="BF1107" s="570"/>
      <c r="BG1107" s="570"/>
      <c r="BH1107" s="570"/>
      <c r="BI1107" s="570"/>
      <c r="BJ1107" s="570"/>
      <c r="BK1107" s="570"/>
      <c r="BL1107" s="570"/>
      <c r="BM1107" s="570"/>
      <c r="BN1107" s="570"/>
      <c r="BO1107" s="570"/>
      <c r="BP1107" s="570"/>
      <c r="BQ1107" s="570"/>
      <c r="BR1107" s="570"/>
      <c r="BS1107" s="570"/>
      <c r="BT1107" s="570"/>
      <c r="BU1107" s="570"/>
      <c r="BV1107" s="570"/>
      <c r="BW1107" s="570"/>
      <c r="BX1107" s="570"/>
      <c r="BY1107" s="570"/>
    </row>
    <row r="1108" s="398" customFormat="true" ht="15" customHeight="true" x14ac:dyDescent="0.2">
      <c r="BA1108" s="570"/>
      <c r="BB1108" s="426"/>
      <c r="BC1108" s="570"/>
      <c r="BD1108" s="570"/>
      <c r="BE1108" s="570"/>
      <c r="BF1108" s="570"/>
      <c r="BG1108" s="570"/>
      <c r="BH1108" s="570"/>
      <c r="BI1108" s="570"/>
      <c r="BJ1108" s="570"/>
      <c r="BK1108" s="570"/>
      <c r="BL1108" s="570"/>
      <c r="BM1108" s="570"/>
      <c r="BN1108" s="570"/>
      <c r="BO1108" s="570"/>
      <c r="BP1108" s="570"/>
      <c r="BQ1108" s="570"/>
      <c r="BR1108" s="570"/>
      <c r="BS1108" s="570"/>
      <c r="BT1108" s="570"/>
      <c r="BU1108" s="570"/>
      <c r="BV1108" s="570"/>
      <c r="BW1108" s="570"/>
      <c r="BX1108" s="570"/>
      <c r="BY1108" s="570"/>
    </row>
    <row r="1109" s="398" customFormat="true" ht="15" customHeight="true" x14ac:dyDescent="0.2">
      <c r="BA1109" s="570"/>
      <c r="BB1109" s="426"/>
      <c r="BC1109" s="570"/>
      <c r="BD1109" s="570"/>
      <c r="BE1109" s="570"/>
      <c r="BF1109" s="570"/>
      <c r="BG1109" s="570"/>
      <c r="BH1109" s="570"/>
      <c r="BI1109" s="570"/>
      <c r="BJ1109" s="570"/>
      <c r="BK1109" s="570"/>
      <c r="BL1109" s="570"/>
      <c r="BM1109" s="570"/>
      <c r="BN1109" s="570"/>
      <c r="BO1109" s="570"/>
      <c r="BP1109" s="570"/>
      <c r="BQ1109" s="570"/>
      <c r="BR1109" s="570"/>
      <c r="BS1109" s="570"/>
      <c r="BT1109" s="570"/>
      <c r="BU1109" s="570"/>
      <c r="BV1109" s="570"/>
      <c r="BW1109" s="570"/>
      <c r="BX1109" s="570"/>
      <c r="BY1109" s="570"/>
    </row>
    <row r="1110" s="398" customFormat="true" ht="15" customHeight="true" x14ac:dyDescent="0.2">
      <c r="BA1110" s="570"/>
      <c r="BB1110" s="426"/>
      <c r="BC1110" s="570"/>
      <c r="BD1110" s="570"/>
      <c r="BE1110" s="570"/>
      <c r="BF1110" s="570"/>
      <c r="BG1110" s="570"/>
      <c r="BH1110" s="570"/>
      <c r="BI1110" s="570"/>
      <c r="BJ1110" s="570"/>
      <c r="BK1110" s="570"/>
      <c r="BL1110" s="570"/>
      <c r="BM1110" s="570"/>
      <c r="BN1110" s="570"/>
      <c r="BO1110" s="570"/>
      <c r="BP1110" s="570"/>
      <c r="BQ1110" s="570"/>
      <c r="BR1110" s="570"/>
      <c r="BS1110" s="570"/>
      <c r="BT1110" s="570"/>
      <c r="BU1110" s="570"/>
      <c r="BV1110" s="570"/>
      <c r="BW1110" s="570"/>
      <c r="BX1110" s="570"/>
      <c r="BY1110" s="570"/>
    </row>
    <row r="1111" s="398" customFormat="true" ht="15" customHeight="true" x14ac:dyDescent="0.2">
      <c r="BA1111" s="570"/>
      <c r="BB1111" s="426"/>
      <c r="BC1111" s="570"/>
      <c r="BD1111" s="570"/>
      <c r="BE1111" s="570"/>
      <c r="BF1111" s="570"/>
      <c r="BG1111" s="570"/>
      <c r="BH1111" s="570"/>
      <c r="BI1111" s="570"/>
      <c r="BJ1111" s="570"/>
      <c r="BK1111" s="570"/>
      <c r="BL1111" s="570"/>
      <c r="BM1111" s="570"/>
      <c r="BN1111" s="570"/>
      <c r="BO1111" s="570"/>
      <c r="BP1111" s="570"/>
      <c r="BQ1111" s="570"/>
      <c r="BR1111" s="570"/>
      <c r="BS1111" s="570"/>
      <c r="BT1111" s="570"/>
      <c r="BU1111" s="570"/>
      <c r="BV1111" s="570"/>
      <c r="BW1111" s="570"/>
      <c r="BX1111" s="570"/>
      <c r="BY1111" s="570"/>
    </row>
    <row r="1112" s="398" customFormat="true" ht="15" customHeight="true" x14ac:dyDescent="0.2">
      <c r="BA1112" s="570"/>
      <c r="BB1112" s="426"/>
      <c r="BC1112" s="570"/>
      <c r="BD1112" s="570"/>
      <c r="BE1112" s="570"/>
      <c r="BF1112" s="570"/>
      <c r="BG1112" s="570"/>
      <c r="BH1112" s="570"/>
      <c r="BI1112" s="570"/>
      <c r="BJ1112" s="570"/>
      <c r="BK1112" s="570"/>
      <c r="BL1112" s="570"/>
      <c r="BM1112" s="570"/>
      <c r="BN1112" s="570"/>
      <c r="BO1112" s="570"/>
      <c r="BP1112" s="570"/>
      <c r="BQ1112" s="570"/>
      <c r="BR1112" s="570"/>
      <c r="BS1112" s="570"/>
      <c r="BT1112" s="570"/>
      <c r="BU1112" s="570"/>
      <c r="BV1112" s="570"/>
      <c r="BW1112" s="570"/>
      <c r="BX1112" s="570"/>
      <c r="BY1112" s="570"/>
    </row>
    <row r="1113" s="398" customFormat="true" ht="15" customHeight="true" x14ac:dyDescent="0.2">
      <c r="BA1113" s="570"/>
      <c r="BB1113" s="426"/>
      <c r="BC1113" s="570"/>
      <c r="BD1113" s="570"/>
      <c r="BE1113" s="570"/>
      <c r="BF1113" s="570"/>
      <c r="BG1113" s="570"/>
      <c r="BH1113" s="570"/>
      <c r="BI1113" s="570"/>
      <c r="BJ1113" s="570"/>
      <c r="BK1113" s="570"/>
      <c r="BL1113" s="570"/>
      <c r="BM1113" s="570"/>
      <c r="BN1113" s="570"/>
      <c r="BO1113" s="570"/>
      <c r="BP1113" s="570"/>
      <c r="BQ1113" s="570"/>
      <c r="BR1113" s="570"/>
      <c r="BS1113" s="570"/>
      <c r="BT1113" s="570"/>
      <c r="BU1113" s="570"/>
      <c r="BV1113" s="570"/>
      <c r="BW1113" s="570"/>
      <c r="BX1113" s="570"/>
      <c r="BY1113" s="570"/>
    </row>
    <row r="1114" s="398" customFormat="true" ht="17.1" customHeight="true" x14ac:dyDescent="0.2">
      <c r="A1114" s="936"/>
      <c r="B1114" s="933"/>
      <c r="C1114" s="926"/>
      <c r="D1114" s="926"/>
      <c r="E1114" s="926"/>
      <c r="F1114" s="926"/>
      <c r="G1114" s="926"/>
      <c r="H1114" s="926"/>
      <c r="I1114" s="926"/>
      <c r="J1114" s="926"/>
      <c r="K1114" s="926"/>
      <c r="L1114" s="926"/>
      <c r="M1114" s="926"/>
      <c r="N1114" s="926"/>
      <c r="O1114" s="926"/>
      <c r="P1114" s="926"/>
      <c r="Q1114" s="926"/>
      <c r="R1114" s="926"/>
      <c r="S1114" s="926"/>
      <c r="T1114" s="926"/>
      <c r="U1114" s="926"/>
      <c r="V1114" s="926"/>
      <c r="W1114" s="926"/>
      <c r="X1114" s="926"/>
      <c r="Y1114" s="926"/>
      <c r="Z1114" s="926"/>
      <c r="AA1114" s="926"/>
      <c r="AB1114" s="926"/>
      <c r="AC1114" s="926"/>
      <c r="AD1114" s="926"/>
      <c r="AE1114" s="926"/>
      <c r="AF1114" s="926"/>
      <c r="AG1114" s="926"/>
      <c r="AH1114" s="926"/>
      <c r="AI1114" s="926"/>
      <c r="AJ1114" s="926"/>
      <c r="AK1114" s="926"/>
      <c r="AL1114" s="926"/>
      <c r="AM1114" s="926"/>
      <c r="BA1114" s="570"/>
      <c r="BB1114" s="426"/>
      <c r="BC1114" s="570"/>
      <c r="BD1114" s="570"/>
      <c r="BE1114" s="570"/>
      <c r="BF1114" s="570"/>
      <c r="BG1114" s="570"/>
      <c r="BH1114" s="570"/>
      <c r="BI1114" s="570"/>
      <c r="BJ1114" s="570"/>
      <c r="BK1114" s="570"/>
      <c r="BL1114" s="570"/>
      <c r="BM1114" s="570"/>
      <c r="BN1114" s="570"/>
      <c r="BO1114" s="570"/>
      <c r="BP1114" s="570"/>
      <c r="BQ1114" s="570"/>
      <c r="BR1114" s="570"/>
      <c r="BS1114" s="570"/>
      <c r="BT1114" s="570"/>
      <c r="BU1114" s="570"/>
      <c r="BV1114" s="570"/>
      <c r="BW1114" s="570"/>
      <c r="BX1114" s="570"/>
      <c r="BY1114" s="570"/>
    </row>
    <row r="1115" s="398" customFormat="true" ht="17.1" customHeight="true" x14ac:dyDescent="0.2">
      <c r="A1115" s="936"/>
      <c r="B1115" s="933"/>
      <c r="C1115" s="926"/>
      <c r="D1115" s="926"/>
      <c r="E1115" s="926"/>
      <c r="F1115" s="926"/>
      <c r="G1115" s="926"/>
      <c r="H1115" s="926"/>
      <c r="I1115" s="926"/>
      <c r="J1115" s="926"/>
      <c r="K1115" s="926"/>
      <c r="L1115" s="926"/>
      <c r="M1115" s="926"/>
      <c r="N1115" s="926"/>
      <c r="O1115" s="926"/>
      <c r="P1115" s="926"/>
      <c r="Q1115" s="926"/>
      <c r="R1115" s="926"/>
      <c r="S1115" s="926"/>
      <c r="T1115" s="926"/>
      <c r="U1115" s="926"/>
      <c r="V1115" s="926"/>
      <c r="W1115" s="926"/>
      <c r="X1115" s="926"/>
      <c r="Y1115" s="926"/>
      <c r="Z1115" s="926"/>
      <c r="AA1115" s="926"/>
      <c r="AB1115" s="926"/>
      <c r="AC1115" s="926"/>
      <c r="AD1115" s="926"/>
      <c r="AE1115" s="926"/>
      <c r="AF1115" s="926"/>
      <c r="AG1115" s="926"/>
      <c r="AH1115" s="926"/>
      <c r="AI1115" s="926"/>
      <c r="AJ1115" s="926"/>
      <c r="AK1115" s="926"/>
      <c r="AL1115" s="926"/>
      <c r="AM1115" s="926"/>
      <c r="BA1115" s="570"/>
      <c r="BB1115" s="426"/>
      <c r="BC1115" s="570"/>
      <c r="BD1115" s="570"/>
      <c r="BE1115" s="570"/>
      <c r="BF1115" s="570"/>
      <c r="BG1115" s="570"/>
      <c r="BH1115" s="570"/>
      <c r="BI1115" s="570"/>
      <c r="BJ1115" s="570"/>
      <c r="BK1115" s="570"/>
      <c r="BL1115" s="570"/>
      <c r="BM1115" s="570"/>
      <c r="BN1115" s="570"/>
      <c r="BO1115" s="570"/>
      <c r="BP1115" s="570"/>
      <c r="BQ1115" s="570"/>
      <c r="BR1115" s="570"/>
      <c r="BS1115" s="570"/>
      <c r="BT1115" s="570"/>
      <c r="BU1115" s="570"/>
      <c r="BV1115" s="570"/>
      <c r="BW1115" s="570"/>
      <c r="BX1115" s="570"/>
      <c r="BY1115" s="570"/>
    </row>
    <row r="1116" s="398" customFormat="true" ht="17.1" customHeight="true" x14ac:dyDescent="0.2">
      <c r="A1116" s="936"/>
      <c r="B1116" s="933"/>
      <c r="C1116" s="926"/>
      <c r="D1116" s="926"/>
      <c r="E1116" s="926"/>
      <c r="F1116" s="926"/>
      <c r="G1116" s="926"/>
      <c r="H1116" s="926"/>
      <c r="I1116" s="926"/>
      <c r="J1116" s="926"/>
      <c r="K1116" s="926"/>
      <c r="L1116" s="926"/>
      <c r="M1116" s="926"/>
      <c r="N1116" s="926"/>
      <c r="O1116" s="926"/>
      <c r="P1116" s="926"/>
      <c r="Q1116" s="926"/>
      <c r="R1116" s="926"/>
      <c r="S1116" s="926"/>
      <c r="T1116" s="926"/>
      <c r="U1116" s="926"/>
      <c r="V1116" s="926"/>
      <c r="W1116" s="926"/>
      <c r="X1116" s="926"/>
      <c r="Y1116" s="926"/>
      <c r="Z1116" s="926"/>
      <c r="AA1116" s="926"/>
      <c r="AB1116" s="926"/>
      <c r="AC1116" s="926"/>
      <c r="AD1116" s="926"/>
      <c r="AE1116" s="926"/>
      <c r="AF1116" s="926"/>
      <c r="AG1116" s="926"/>
      <c r="AH1116" s="926"/>
      <c r="AI1116" s="926"/>
      <c r="AJ1116" s="926"/>
      <c r="AK1116" s="926"/>
      <c r="AL1116" s="926"/>
      <c r="AM1116" s="926"/>
      <c r="BA1116" s="570"/>
      <c r="BB1116" s="426"/>
      <c r="BC1116" s="570"/>
      <c r="BD1116" s="570"/>
      <c r="BE1116" s="570"/>
      <c r="BF1116" s="570"/>
      <c r="BG1116" s="570"/>
      <c r="BH1116" s="570"/>
      <c r="BI1116" s="570"/>
      <c r="BJ1116" s="570"/>
      <c r="BK1116" s="570"/>
      <c r="BL1116" s="570"/>
      <c r="BM1116" s="570"/>
      <c r="BN1116" s="570"/>
      <c r="BO1116" s="570"/>
      <c r="BP1116" s="570"/>
      <c r="BQ1116" s="570"/>
      <c r="BR1116" s="570"/>
      <c r="BS1116" s="570"/>
      <c r="BT1116" s="570"/>
      <c r="BU1116" s="570"/>
      <c r="BV1116" s="570"/>
      <c r="BW1116" s="570"/>
      <c r="BX1116" s="570"/>
      <c r="BY1116" s="570"/>
    </row>
    <row r="1117" s="398" customFormat="true" ht="17.1" customHeight="true" x14ac:dyDescent="0.2">
      <c r="A1117" s="937"/>
      <c r="B1117" s="934"/>
      <c r="C1117" s="928"/>
      <c r="D1117" s="928"/>
      <c r="E1117" s="928"/>
      <c r="F1117" s="928"/>
      <c r="G1117" s="928"/>
      <c r="H1117" s="928"/>
      <c r="I1117" s="928"/>
      <c r="J1117" s="928"/>
      <c r="K1117" s="928"/>
      <c r="L1117" s="928"/>
      <c r="M1117" s="928"/>
      <c r="N1117" s="928"/>
      <c r="O1117" s="928"/>
      <c r="P1117" s="928"/>
      <c r="Q1117" s="928"/>
      <c r="R1117" s="928"/>
      <c r="S1117" s="928"/>
      <c r="T1117" s="928"/>
      <c r="U1117" s="928"/>
      <c r="V1117" s="928"/>
      <c r="W1117" s="928"/>
      <c r="X1117" s="928"/>
      <c r="Y1117" s="928"/>
      <c r="Z1117" s="928"/>
      <c r="AA1117" s="928"/>
      <c r="AB1117" s="928"/>
      <c r="AC1117" s="928"/>
      <c r="AD1117" s="928"/>
      <c r="AE1117" s="928"/>
      <c r="AF1117" s="928"/>
      <c r="AG1117" s="928"/>
      <c r="AH1117" s="928"/>
      <c r="AI1117" s="928"/>
      <c r="AJ1117" s="928"/>
      <c r="AK1117" s="928"/>
      <c r="AL1117" s="928"/>
      <c r="AM1117" s="928"/>
      <c r="BA1117" s="570"/>
      <c r="BB1117" s="426"/>
      <c r="BC1117" s="570"/>
      <c r="BD1117" s="570"/>
      <c r="BE1117" s="570"/>
      <c r="BF1117" s="570"/>
      <c r="BG1117" s="570"/>
      <c r="BH1117" s="570"/>
      <c r="BI1117" s="570"/>
      <c r="BJ1117" s="570"/>
      <c r="BK1117" s="570"/>
      <c r="BL1117" s="570"/>
      <c r="BM1117" s="570"/>
      <c r="BN1117" s="570"/>
      <c r="BO1117" s="570"/>
      <c r="BP1117" s="570"/>
      <c r="BQ1117" s="570"/>
      <c r="BR1117" s="570"/>
      <c r="BS1117" s="570"/>
      <c r="BT1117" s="570"/>
      <c r="BU1117" s="570"/>
      <c r="BV1117" s="570"/>
      <c r="BW1117" s="570"/>
      <c r="BX1117" s="570"/>
      <c r="BY1117" s="570"/>
    </row>
    <row r="1118" s="398" customFormat="true" ht="15" customHeight="true" x14ac:dyDescent="0.2">
      <c r="BA1118" s="570"/>
      <c r="BB1118" s="426"/>
      <c r="BC1118" s="570"/>
      <c r="BD1118" s="570"/>
      <c r="BE1118" s="570"/>
      <c r="BF1118" s="570"/>
      <c r="BG1118" s="570"/>
      <c r="BH1118" s="570"/>
      <c r="BI1118" s="570"/>
      <c r="BJ1118" s="570"/>
      <c r="BK1118" s="570"/>
      <c r="BL1118" s="570"/>
      <c r="BM1118" s="570"/>
      <c r="BN1118" s="570"/>
      <c r="BO1118" s="570"/>
      <c r="BP1118" s="570"/>
      <c r="BQ1118" s="570"/>
      <c r="BR1118" s="570"/>
      <c r="BS1118" s="570"/>
      <c r="BT1118" s="570"/>
      <c r="BU1118" s="570"/>
      <c r="BV1118" s="570"/>
      <c r="BW1118" s="570"/>
      <c r="BX1118" s="570"/>
      <c r="BY1118" s="570"/>
    </row>
    <row r="1119" s="398" customFormat="true" ht="15" customHeight="true" x14ac:dyDescent="0.2">
      <c r="BA1119" s="570"/>
      <c r="BB1119" s="426"/>
      <c r="BC1119" s="570"/>
      <c r="BD1119" s="570"/>
      <c r="BE1119" s="570"/>
      <c r="BF1119" s="570"/>
      <c r="BG1119" s="570"/>
      <c r="BH1119" s="570"/>
      <c r="BI1119" s="570"/>
      <c r="BJ1119" s="570"/>
      <c r="BK1119" s="570"/>
      <c r="BL1119" s="570"/>
      <c r="BM1119" s="570"/>
      <c r="BN1119" s="570"/>
      <c r="BO1119" s="570"/>
      <c r="BP1119" s="570"/>
      <c r="BQ1119" s="570"/>
      <c r="BR1119" s="570"/>
      <c r="BS1119" s="570"/>
      <c r="BT1119" s="570"/>
      <c r="BU1119" s="570"/>
      <c r="BV1119" s="570"/>
      <c r="BW1119" s="570"/>
      <c r="BX1119" s="570"/>
      <c r="BY1119" s="570"/>
    </row>
    <row r="1120" s="398" customFormat="true" ht="15" customHeight="true" x14ac:dyDescent="0.2">
      <c r="BA1120" s="570"/>
      <c r="BB1120" s="426"/>
      <c r="BC1120" s="570"/>
      <c r="BD1120" s="570"/>
      <c r="BE1120" s="570"/>
      <c r="BF1120" s="570"/>
      <c r="BG1120" s="570"/>
      <c r="BH1120" s="570"/>
      <c r="BI1120" s="570"/>
      <c r="BJ1120" s="570"/>
      <c r="BK1120" s="570"/>
      <c r="BL1120" s="570"/>
      <c r="BM1120" s="570"/>
      <c r="BN1120" s="570"/>
      <c r="BO1120" s="570"/>
      <c r="BP1120" s="570"/>
      <c r="BQ1120" s="570"/>
      <c r="BR1120" s="570"/>
      <c r="BS1120" s="570"/>
      <c r="BT1120" s="570"/>
      <c r="BU1120" s="570"/>
      <c r="BV1120" s="570"/>
      <c r="BW1120" s="570"/>
      <c r="BX1120" s="570"/>
      <c r="BY1120" s="570"/>
    </row>
    <row r="1121" s="398" customFormat="true" ht="15" customHeight="true" x14ac:dyDescent="0.2">
      <c r="BA1121" s="570"/>
      <c r="BB1121" s="426"/>
      <c r="BC1121" s="570"/>
      <c r="BD1121" s="570"/>
      <c r="BE1121" s="570"/>
      <c r="BF1121" s="570"/>
      <c r="BG1121" s="570"/>
      <c r="BH1121" s="570"/>
      <c r="BI1121" s="570"/>
      <c r="BJ1121" s="570"/>
      <c r="BK1121" s="570"/>
      <c r="BL1121" s="570"/>
      <c r="BM1121" s="570"/>
      <c r="BN1121" s="570"/>
      <c r="BO1121" s="570"/>
      <c r="BP1121" s="570"/>
      <c r="BQ1121" s="570"/>
      <c r="BR1121" s="570"/>
      <c r="BS1121" s="570"/>
      <c r="BT1121" s="570"/>
      <c r="BU1121" s="570"/>
      <c r="BV1121" s="570"/>
      <c r="BW1121" s="570"/>
      <c r="BX1121" s="570"/>
      <c r="BY1121" s="570"/>
    </row>
    <row r="1122" s="398" customFormat="true" ht="15" customHeight="true" x14ac:dyDescent="0.2">
      <c r="BA1122" s="570"/>
      <c r="BB1122" s="426"/>
      <c r="BC1122" s="570"/>
      <c r="BD1122" s="570"/>
      <c r="BE1122" s="570"/>
      <c r="BF1122" s="570"/>
      <c r="BG1122" s="570"/>
      <c r="BH1122" s="570"/>
      <c r="BI1122" s="570"/>
      <c r="BJ1122" s="570"/>
      <c r="BK1122" s="570"/>
      <c r="BL1122" s="570"/>
      <c r="BM1122" s="570"/>
      <c r="BN1122" s="570"/>
      <c r="BO1122" s="570"/>
      <c r="BP1122" s="570"/>
      <c r="BQ1122" s="570"/>
      <c r="BR1122" s="570"/>
      <c r="BS1122" s="570"/>
      <c r="BT1122" s="570"/>
      <c r="BU1122" s="570"/>
      <c r="BV1122" s="570"/>
      <c r="BW1122" s="570"/>
      <c r="BX1122" s="570"/>
      <c r="BY1122" s="570"/>
    </row>
    <row r="1123" s="398" customFormat="true" ht="15" customHeight="true" x14ac:dyDescent="0.2">
      <c r="BA1123" s="570"/>
      <c r="BB1123" s="426"/>
      <c r="BC1123" s="570"/>
      <c r="BD1123" s="570"/>
      <c r="BE1123" s="570"/>
      <c r="BF1123" s="570"/>
      <c r="BG1123" s="570"/>
      <c r="BH1123" s="570"/>
      <c r="BI1123" s="570"/>
      <c r="BJ1123" s="570"/>
      <c r="BK1123" s="570"/>
      <c r="BL1123" s="570"/>
      <c r="BM1123" s="570"/>
      <c r="BN1123" s="570"/>
      <c r="BO1123" s="570"/>
      <c r="BP1123" s="570"/>
      <c r="BQ1123" s="570"/>
      <c r="BR1123" s="570"/>
      <c r="BS1123" s="570"/>
      <c r="BT1123" s="570"/>
      <c r="BU1123" s="570"/>
      <c r="BV1123" s="570"/>
      <c r="BW1123" s="570"/>
      <c r="BX1123" s="570"/>
      <c r="BY1123" s="570"/>
    </row>
    <row r="1124" s="398" customFormat="true" ht="15" customHeight="true" x14ac:dyDescent="0.2">
      <c r="BA1124" s="570"/>
      <c r="BB1124" s="426"/>
      <c r="BC1124" s="570"/>
      <c r="BD1124" s="570"/>
      <c r="BE1124" s="570"/>
      <c r="BF1124" s="570"/>
      <c r="BG1124" s="570"/>
      <c r="BH1124" s="570"/>
      <c r="BI1124" s="570"/>
      <c r="BJ1124" s="570"/>
      <c r="BK1124" s="570"/>
      <c r="BL1124" s="570"/>
      <c r="BM1124" s="570"/>
      <c r="BN1124" s="570"/>
      <c r="BO1124" s="570"/>
      <c r="BP1124" s="570"/>
      <c r="BQ1124" s="570"/>
      <c r="BR1124" s="570"/>
      <c r="BS1124" s="570"/>
      <c r="BT1124" s="570"/>
      <c r="BU1124" s="570"/>
      <c r="BV1124" s="570"/>
      <c r="BW1124" s="570"/>
      <c r="BX1124" s="570"/>
      <c r="BY1124" s="570"/>
    </row>
    <row r="1125" s="398" customFormat="true" ht="15" customHeight="true" x14ac:dyDescent="0.2">
      <c r="BA1125" s="570"/>
      <c r="BB1125" s="426"/>
      <c r="BC1125" s="570"/>
      <c r="BD1125" s="570"/>
      <c r="BE1125" s="570"/>
      <c r="BF1125" s="570"/>
      <c r="BG1125" s="570"/>
      <c r="BH1125" s="570"/>
      <c r="BI1125" s="570"/>
      <c r="BJ1125" s="570"/>
      <c r="BK1125" s="570"/>
      <c r="BL1125" s="570"/>
      <c r="BM1125" s="570"/>
      <c r="BN1125" s="570"/>
      <c r="BO1125" s="570"/>
      <c r="BP1125" s="570"/>
      <c r="BQ1125" s="570"/>
      <c r="BR1125" s="570"/>
      <c r="BS1125" s="570"/>
      <c r="BT1125" s="570"/>
      <c r="BU1125" s="570"/>
      <c r="BV1125" s="570"/>
      <c r="BW1125" s="570"/>
      <c r="BX1125" s="570"/>
      <c r="BY1125" s="570"/>
    </row>
    <row r="1126" s="398" customFormat="true" ht="15" customHeight="true" x14ac:dyDescent="0.2">
      <c r="BA1126" s="570"/>
      <c r="BB1126" s="426"/>
      <c r="BC1126" s="570"/>
      <c r="BD1126" s="570"/>
      <c r="BE1126" s="570"/>
      <c r="BF1126" s="570"/>
      <c r="BG1126" s="570"/>
      <c r="BH1126" s="570"/>
      <c r="BI1126" s="570"/>
      <c r="BJ1126" s="570"/>
      <c r="BK1126" s="570"/>
      <c r="BL1126" s="570"/>
      <c r="BM1126" s="570"/>
      <c r="BN1126" s="570"/>
      <c r="BO1126" s="570"/>
      <c r="BP1126" s="570"/>
      <c r="BQ1126" s="570"/>
      <c r="BR1126" s="570"/>
      <c r="BS1126" s="570"/>
      <c r="BT1126" s="570"/>
      <c r="BU1126" s="570"/>
      <c r="BV1126" s="570"/>
      <c r="BW1126" s="570"/>
      <c r="BX1126" s="570"/>
      <c r="BY1126" s="570"/>
    </row>
    <row r="1127" s="398" customFormat="true" ht="15" customHeight="true" x14ac:dyDescent="0.2">
      <c r="BA1127" s="570"/>
      <c r="BB1127" s="426"/>
      <c r="BC1127" s="570"/>
      <c r="BD1127" s="570"/>
      <c r="BE1127" s="570"/>
      <c r="BF1127" s="570"/>
      <c r="BG1127" s="570"/>
      <c r="BH1127" s="570"/>
      <c r="BI1127" s="570"/>
      <c r="BJ1127" s="570"/>
      <c r="BK1127" s="570"/>
      <c r="BL1127" s="570"/>
      <c r="BM1127" s="570"/>
      <c r="BN1127" s="570"/>
      <c r="BO1127" s="570"/>
      <c r="BP1127" s="570"/>
      <c r="BQ1127" s="570"/>
      <c r="BR1127" s="570"/>
      <c r="BS1127" s="570"/>
      <c r="BT1127" s="570"/>
      <c r="BU1127" s="570"/>
      <c r="BV1127" s="570"/>
      <c r="BW1127" s="570"/>
      <c r="BX1127" s="570"/>
      <c r="BY1127" s="570"/>
    </row>
    <row r="1128" s="398" customFormat="true" ht="15" customHeight="true" x14ac:dyDescent="0.2">
      <c r="BA1128" s="570"/>
      <c r="BB1128" s="426"/>
      <c r="BC1128" s="570"/>
      <c r="BD1128" s="570"/>
      <c r="BE1128" s="570"/>
      <c r="BF1128" s="570"/>
      <c r="BG1128" s="570"/>
      <c r="BH1128" s="570"/>
      <c r="BI1128" s="570"/>
      <c r="BJ1128" s="570"/>
      <c r="BK1128" s="570"/>
      <c r="BL1128" s="570"/>
      <c r="BM1128" s="570"/>
      <c r="BN1128" s="570"/>
      <c r="BO1128" s="570"/>
      <c r="BP1128" s="570"/>
      <c r="BQ1128" s="570"/>
      <c r="BR1128" s="570"/>
      <c r="BS1128" s="570"/>
      <c r="BT1128" s="570"/>
      <c r="BU1128" s="570"/>
      <c r="BV1128" s="570"/>
      <c r="BW1128" s="570"/>
      <c r="BX1128" s="570"/>
      <c r="BY1128" s="570"/>
    </row>
    <row r="1129" s="398" customFormat="true" ht="15" customHeight="true" x14ac:dyDescent="0.2">
      <c r="BA1129" s="570"/>
      <c r="BB1129" s="426"/>
      <c r="BC1129" s="570"/>
      <c r="BD1129" s="570"/>
      <c r="BE1129" s="570"/>
      <c r="BF1129" s="570"/>
      <c r="BG1129" s="570"/>
      <c r="BH1129" s="570"/>
      <c r="BI1129" s="570"/>
      <c r="BJ1129" s="570"/>
      <c r="BK1129" s="570"/>
      <c r="BL1129" s="570"/>
      <c r="BM1129" s="570"/>
      <c r="BN1129" s="570"/>
      <c r="BO1129" s="570"/>
      <c r="BP1129" s="570"/>
      <c r="BQ1129" s="570"/>
      <c r="BR1129" s="570"/>
      <c r="BS1129" s="570"/>
      <c r="BT1129" s="570"/>
      <c r="BU1129" s="570"/>
      <c r="BV1129" s="570"/>
      <c r="BW1129" s="570"/>
      <c r="BX1129" s="570"/>
      <c r="BY1129" s="570"/>
    </row>
    <row r="1130" s="398" customFormat="true" ht="15" customHeight="true" x14ac:dyDescent="0.2">
      <c r="BA1130" s="570"/>
      <c r="BB1130" s="426"/>
      <c r="BC1130" s="570"/>
      <c r="BD1130" s="570"/>
      <c r="BE1130" s="570"/>
      <c r="BF1130" s="570"/>
      <c r="BG1130" s="570"/>
      <c r="BH1130" s="570"/>
      <c r="BI1130" s="570"/>
      <c r="BJ1130" s="570"/>
      <c r="BK1130" s="570"/>
      <c r="BL1130" s="570"/>
      <c r="BM1130" s="570"/>
      <c r="BN1130" s="570"/>
      <c r="BO1130" s="570"/>
      <c r="BP1130" s="570"/>
      <c r="BQ1130" s="570"/>
      <c r="BR1130" s="570"/>
      <c r="BS1130" s="570"/>
      <c r="BT1130" s="570"/>
      <c r="BU1130" s="570"/>
      <c r="BV1130" s="570"/>
      <c r="BW1130" s="570"/>
      <c r="BX1130" s="570"/>
      <c r="BY1130" s="570"/>
    </row>
    <row r="1131" s="398" customFormat="true" ht="15" customHeight="true" x14ac:dyDescent="0.2">
      <c r="BA1131" s="570"/>
      <c r="BB1131" s="426"/>
      <c r="BC1131" s="570"/>
      <c r="BD1131" s="570"/>
      <c r="BE1131" s="570"/>
      <c r="BF1131" s="570"/>
      <c r="BG1131" s="570"/>
      <c r="BH1131" s="570"/>
      <c r="BI1131" s="570"/>
      <c r="BJ1131" s="570"/>
      <c r="BK1131" s="570"/>
      <c r="BL1131" s="570"/>
      <c r="BM1131" s="570"/>
      <c r="BN1131" s="570"/>
      <c r="BO1131" s="570"/>
      <c r="BP1131" s="570"/>
      <c r="BQ1131" s="570"/>
      <c r="BR1131" s="570"/>
      <c r="BS1131" s="570"/>
      <c r="BT1131" s="570"/>
      <c r="BU1131" s="570"/>
      <c r="BV1131" s="570"/>
      <c r="BW1131" s="570"/>
      <c r="BX1131" s="570"/>
      <c r="BY1131" s="570"/>
    </row>
    <row r="1132" s="398" customFormat="true" ht="15" customHeight="true" x14ac:dyDescent="0.2">
      <c r="BA1132" s="570"/>
      <c r="BB1132" s="426"/>
      <c r="BC1132" s="570"/>
      <c r="BD1132" s="570"/>
      <c r="BE1132" s="570"/>
      <c r="BF1132" s="570"/>
      <c r="BG1132" s="570"/>
      <c r="BH1132" s="570"/>
      <c r="BI1132" s="570"/>
      <c r="BJ1132" s="570"/>
      <c r="BK1132" s="570"/>
      <c r="BL1132" s="570"/>
      <c r="BM1132" s="570"/>
      <c r="BN1132" s="570"/>
      <c r="BO1132" s="570"/>
      <c r="BP1132" s="570"/>
      <c r="BQ1132" s="570"/>
      <c r="BR1132" s="570"/>
      <c r="BS1132" s="570"/>
      <c r="BT1132" s="570"/>
      <c r="BU1132" s="570"/>
      <c r="BV1132" s="570"/>
      <c r="BW1132" s="570"/>
      <c r="BX1132" s="570"/>
      <c r="BY1132" s="570"/>
    </row>
    <row r="1133" s="398" customFormat="true" ht="15" customHeight="true" x14ac:dyDescent="0.2">
      <c r="BA1133" s="570"/>
      <c r="BB1133" s="426"/>
      <c r="BC1133" s="570"/>
      <c r="BD1133" s="570"/>
      <c r="BE1133" s="570"/>
      <c r="BF1133" s="570"/>
      <c r="BG1133" s="570"/>
      <c r="BH1133" s="570"/>
      <c r="BI1133" s="570"/>
      <c r="BJ1133" s="570"/>
      <c r="BK1133" s="570"/>
      <c r="BL1133" s="570"/>
      <c r="BM1133" s="570"/>
      <c r="BN1133" s="570"/>
      <c r="BO1133" s="570"/>
      <c r="BP1133" s="570"/>
      <c r="BQ1133" s="570"/>
      <c r="BR1133" s="570"/>
      <c r="BS1133" s="570"/>
      <c r="BT1133" s="570"/>
      <c r="BU1133" s="570"/>
      <c r="BV1133" s="570"/>
      <c r="BW1133" s="570"/>
      <c r="BX1133" s="570"/>
      <c r="BY1133" s="570"/>
    </row>
    <row r="1134" s="398" customFormat="true" ht="15" customHeight="true" x14ac:dyDescent="0.2">
      <c r="BA1134" s="570"/>
      <c r="BB1134" s="426"/>
      <c r="BC1134" s="570"/>
      <c r="BD1134" s="570"/>
      <c r="BE1134" s="570"/>
      <c r="BF1134" s="570"/>
      <c r="BG1134" s="570"/>
      <c r="BH1134" s="570"/>
      <c r="BI1134" s="570"/>
      <c r="BJ1134" s="570"/>
      <c r="BK1134" s="570"/>
      <c r="BL1134" s="570"/>
      <c r="BM1134" s="570"/>
      <c r="BN1134" s="570"/>
      <c r="BO1134" s="570"/>
      <c r="BP1134" s="570"/>
      <c r="BQ1134" s="570"/>
      <c r="BR1134" s="570"/>
      <c r="BS1134" s="570"/>
      <c r="BT1134" s="570"/>
      <c r="BU1134" s="570"/>
      <c r="BV1134" s="570"/>
      <c r="BW1134" s="570"/>
      <c r="BX1134" s="570"/>
      <c r="BY1134" s="570"/>
    </row>
    <row r="1135" s="398" customFormat="true" ht="15" customHeight="true" x14ac:dyDescent="0.2">
      <c r="BA1135" s="570"/>
      <c r="BB1135" s="426"/>
      <c r="BC1135" s="570"/>
      <c r="BD1135" s="570"/>
      <c r="BE1135" s="570"/>
      <c r="BF1135" s="570"/>
      <c r="BG1135" s="570"/>
      <c r="BH1135" s="570"/>
      <c r="BI1135" s="570"/>
      <c r="BJ1135" s="570"/>
      <c r="BK1135" s="570"/>
      <c r="BL1135" s="570"/>
      <c r="BM1135" s="570"/>
      <c r="BN1135" s="570"/>
      <c r="BO1135" s="570"/>
      <c r="BP1135" s="570"/>
      <c r="BQ1135" s="570"/>
      <c r="BR1135" s="570"/>
      <c r="BS1135" s="570"/>
      <c r="BT1135" s="570"/>
      <c r="BU1135" s="570"/>
      <c r="BV1135" s="570"/>
      <c r="BW1135" s="570"/>
      <c r="BX1135" s="570"/>
      <c r="BY1135" s="570"/>
    </row>
    <row r="1136" s="398" customFormat="true" ht="15" customHeight="true" x14ac:dyDescent="0.2">
      <c r="BA1136" s="570"/>
      <c r="BB1136" s="426"/>
      <c r="BC1136" s="570"/>
      <c r="BD1136" s="570"/>
      <c r="BE1136" s="570"/>
      <c r="BF1136" s="570"/>
      <c r="BG1136" s="570"/>
      <c r="BH1136" s="570"/>
      <c r="BI1136" s="570"/>
      <c r="BJ1136" s="570"/>
      <c r="BK1136" s="570"/>
      <c r="BL1136" s="570"/>
      <c r="BM1136" s="570"/>
      <c r="BN1136" s="570"/>
      <c r="BO1136" s="570"/>
      <c r="BP1136" s="570"/>
      <c r="BQ1136" s="570"/>
      <c r="BR1136" s="570"/>
      <c r="BS1136" s="570"/>
      <c r="BT1136" s="570"/>
      <c r="BU1136" s="570"/>
      <c r="BV1136" s="570"/>
      <c r="BW1136" s="570"/>
      <c r="BX1136" s="570"/>
      <c r="BY1136" s="570"/>
    </row>
    <row r="1137" s="398" customFormat="true" ht="15" customHeight="true" x14ac:dyDescent="0.2">
      <c r="BA1137" s="570"/>
      <c r="BB1137" s="426"/>
      <c r="BC1137" s="570"/>
      <c r="BD1137" s="570"/>
      <c r="BE1137" s="570"/>
      <c r="BF1137" s="570"/>
      <c r="BG1137" s="570"/>
      <c r="BH1137" s="570"/>
      <c r="BI1137" s="570"/>
      <c r="BJ1137" s="570"/>
      <c r="BK1137" s="570"/>
      <c r="BL1137" s="570"/>
      <c r="BM1137" s="570"/>
      <c r="BN1137" s="570"/>
      <c r="BO1137" s="570"/>
      <c r="BP1137" s="570"/>
      <c r="BQ1137" s="570"/>
      <c r="BR1137" s="570"/>
      <c r="BS1137" s="570"/>
      <c r="BT1137" s="570"/>
      <c r="BU1137" s="570"/>
      <c r="BV1137" s="570"/>
      <c r="BW1137" s="570"/>
      <c r="BX1137" s="570"/>
      <c r="BY1137" s="570"/>
    </row>
    <row r="1138" s="398" customFormat="true" ht="15" customHeight="true" x14ac:dyDescent="0.2">
      <c r="BA1138" s="570"/>
      <c r="BB1138" s="426"/>
      <c r="BC1138" s="570"/>
      <c r="BD1138" s="570"/>
      <c r="BE1138" s="570"/>
      <c r="BF1138" s="570"/>
      <c r="BG1138" s="570"/>
      <c r="BH1138" s="570"/>
      <c r="BI1138" s="570"/>
      <c r="BJ1138" s="570"/>
      <c r="BK1138" s="570"/>
      <c r="BL1138" s="570"/>
      <c r="BM1138" s="570"/>
      <c r="BN1138" s="570"/>
      <c r="BO1138" s="570"/>
      <c r="BP1138" s="570"/>
      <c r="BQ1138" s="570"/>
      <c r="BR1138" s="570"/>
      <c r="BS1138" s="570"/>
      <c r="BT1138" s="570"/>
      <c r="BU1138" s="570"/>
      <c r="BV1138" s="570"/>
      <c r="BW1138" s="570"/>
      <c r="BX1138" s="570"/>
      <c r="BY1138" s="570"/>
    </row>
    <row r="1139" s="398" customFormat="true" ht="15" customHeight="true" x14ac:dyDescent="0.2">
      <c r="BA1139" s="570"/>
      <c r="BB1139" s="426"/>
      <c r="BC1139" s="570"/>
      <c r="BD1139" s="570"/>
      <c r="BE1139" s="570"/>
      <c r="BF1139" s="570"/>
      <c r="BG1139" s="570"/>
      <c r="BH1139" s="570"/>
      <c r="BI1139" s="570"/>
      <c r="BJ1139" s="570"/>
      <c r="BK1139" s="570"/>
      <c r="BL1139" s="570"/>
      <c r="BM1139" s="570"/>
      <c r="BN1139" s="570"/>
      <c r="BO1139" s="570"/>
      <c r="BP1139" s="570"/>
      <c r="BQ1139" s="570"/>
      <c r="BR1139" s="570"/>
      <c r="BS1139" s="570"/>
      <c r="BT1139" s="570"/>
      <c r="BU1139" s="570"/>
      <c r="BV1139" s="570"/>
      <c r="BW1139" s="570"/>
      <c r="BX1139" s="570"/>
      <c r="BY1139" s="570"/>
    </row>
    <row r="1140" s="398" customFormat="true" ht="15" customHeight="true" x14ac:dyDescent="0.2">
      <c r="BA1140" s="570"/>
      <c r="BB1140" s="426"/>
      <c r="BC1140" s="570"/>
      <c r="BD1140" s="570"/>
      <c r="BE1140" s="570"/>
      <c r="BF1140" s="570"/>
      <c r="BG1140" s="570"/>
      <c r="BH1140" s="570"/>
      <c r="BI1140" s="570"/>
      <c r="BJ1140" s="570"/>
      <c r="BK1140" s="570"/>
      <c r="BL1140" s="570"/>
      <c r="BM1140" s="570"/>
      <c r="BN1140" s="570"/>
      <c r="BO1140" s="570"/>
      <c r="BP1140" s="570"/>
      <c r="BQ1140" s="570"/>
      <c r="BR1140" s="570"/>
      <c r="BS1140" s="570"/>
      <c r="BT1140" s="570"/>
      <c r="BU1140" s="570"/>
      <c r="BV1140" s="570"/>
      <c r="BW1140" s="570"/>
      <c r="BX1140" s="570"/>
      <c r="BY1140" s="570"/>
    </row>
    <row r="1141" s="398" customFormat="true" ht="15" customHeight="true" x14ac:dyDescent="0.2">
      <c r="BA1141" s="570"/>
      <c r="BB1141" s="426"/>
      <c r="BC1141" s="570"/>
      <c r="BD1141" s="570"/>
      <c r="BE1141" s="570"/>
      <c r="BF1141" s="570"/>
      <c r="BG1141" s="570"/>
      <c r="BH1141" s="570"/>
      <c r="BI1141" s="570"/>
      <c r="BJ1141" s="570"/>
      <c r="BK1141" s="570"/>
      <c r="BL1141" s="570"/>
      <c r="BM1141" s="570"/>
      <c r="BN1141" s="570"/>
      <c r="BO1141" s="570"/>
      <c r="BP1141" s="570"/>
      <c r="BQ1141" s="570"/>
      <c r="BR1141" s="570"/>
      <c r="BS1141" s="570"/>
      <c r="BT1141" s="570"/>
      <c r="BU1141" s="570"/>
      <c r="BV1141" s="570"/>
      <c r="BW1141" s="570"/>
      <c r="BX1141" s="570"/>
      <c r="BY1141" s="570"/>
    </row>
    <row r="1142" s="398" customFormat="true" ht="15" customHeight="true" x14ac:dyDescent="0.2">
      <c r="BA1142" s="570"/>
      <c r="BB1142" s="426"/>
      <c r="BC1142" s="570"/>
      <c r="BD1142" s="570"/>
      <c r="BE1142" s="570"/>
      <c r="BF1142" s="570"/>
      <c r="BG1142" s="570"/>
      <c r="BH1142" s="570"/>
      <c r="BI1142" s="570"/>
      <c r="BJ1142" s="570"/>
      <c r="BK1142" s="570"/>
      <c r="BL1142" s="570"/>
      <c r="BM1142" s="570"/>
      <c r="BN1142" s="570"/>
      <c r="BO1142" s="570"/>
      <c r="BP1142" s="570"/>
      <c r="BQ1142" s="570"/>
      <c r="BR1142" s="570"/>
      <c r="BS1142" s="570"/>
      <c r="BT1142" s="570"/>
      <c r="BU1142" s="570"/>
      <c r="BV1142" s="570"/>
      <c r="BW1142" s="570"/>
      <c r="BX1142" s="570"/>
      <c r="BY1142" s="570"/>
    </row>
    <row r="1143" s="398" customFormat="true" ht="15" customHeight="true" x14ac:dyDescent="0.2">
      <c r="BA1143" s="570"/>
      <c r="BB1143" s="426"/>
      <c r="BC1143" s="570"/>
      <c r="BD1143" s="570"/>
      <c r="BE1143" s="570"/>
      <c r="BF1143" s="570"/>
      <c r="BG1143" s="570"/>
      <c r="BH1143" s="570"/>
      <c r="BI1143" s="570"/>
      <c r="BJ1143" s="570"/>
      <c r="BK1143" s="570"/>
      <c r="BL1143" s="570"/>
      <c r="BM1143" s="570"/>
      <c r="BN1143" s="570"/>
      <c r="BO1143" s="570"/>
      <c r="BP1143" s="570"/>
      <c r="BQ1143" s="570"/>
      <c r="BR1143" s="570"/>
      <c r="BS1143" s="570"/>
      <c r="BT1143" s="570"/>
      <c r="BU1143" s="570"/>
      <c r="BV1143" s="570"/>
      <c r="BW1143" s="570"/>
      <c r="BX1143" s="570"/>
      <c r="BY1143" s="570"/>
    </row>
    <row r="1144" s="398" customFormat="true" ht="15" customHeight="true" x14ac:dyDescent="0.2">
      <c r="BA1144" s="570"/>
      <c r="BB1144" s="426"/>
      <c r="BC1144" s="570"/>
      <c r="BD1144" s="570"/>
      <c r="BE1144" s="570"/>
      <c r="BF1144" s="570"/>
      <c r="BG1144" s="570"/>
      <c r="BH1144" s="570"/>
      <c r="BI1144" s="570"/>
      <c r="BJ1144" s="570"/>
      <c r="BK1144" s="570"/>
      <c r="BL1144" s="570"/>
      <c r="BM1144" s="570"/>
      <c r="BN1144" s="570"/>
      <c r="BO1144" s="570"/>
      <c r="BP1144" s="570"/>
      <c r="BQ1144" s="570"/>
      <c r="BR1144" s="570"/>
      <c r="BS1144" s="570"/>
      <c r="BT1144" s="570"/>
      <c r="BU1144" s="570"/>
      <c r="BV1144" s="570"/>
      <c r="BW1144" s="570"/>
      <c r="BX1144" s="570"/>
      <c r="BY1144" s="570"/>
    </row>
    <row r="1145" s="398" customFormat="true" ht="15" customHeight="true" x14ac:dyDescent="0.2">
      <c r="BA1145" s="570"/>
      <c r="BB1145" s="426"/>
      <c r="BC1145" s="570"/>
      <c r="BD1145" s="570"/>
      <c r="BE1145" s="570"/>
      <c r="BF1145" s="570"/>
      <c r="BG1145" s="570"/>
      <c r="BH1145" s="570"/>
      <c r="BI1145" s="570"/>
      <c r="BJ1145" s="570"/>
      <c r="BK1145" s="570"/>
      <c r="BL1145" s="570"/>
      <c r="BM1145" s="570"/>
      <c r="BN1145" s="570"/>
      <c r="BO1145" s="570"/>
      <c r="BP1145" s="570"/>
      <c r="BQ1145" s="570"/>
      <c r="BR1145" s="570"/>
      <c r="BS1145" s="570"/>
      <c r="BT1145" s="570"/>
      <c r="BU1145" s="570"/>
      <c r="BV1145" s="570"/>
      <c r="BW1145" s="570"/>
      <c r="BX1145" s="570"/>
      <c r="BY1145" s="570"/>
    </row>
    <row r="1146" s="398" customFormat="true" ht="15" customHeight="true" x14ac:dyDescent="0.2">
      <c r="BA1146" s="570"/>
      <c r="BB1146" s="426"/>
      <c r="BC1146" s="570"/>
      <c r="BD1146" s="570"/>
      <c r="BE1146" s="570"/>
      <c r="BF1146" s="570"/>
      <c r="BG1146" s="570"/>
      <c r="BH1146" s="570"/>
      <c r="BI1146" s="570"/>
      <c r="BJ1146" s="570"/>
      <c r="BK1146" s="570"/>
      <c r="BL1146" s="570"/>
      <c r="BM1146" s="570"/>
      <c r="BN1146" s="570"/>
      <c r="BO1146" s="570"/>
      <c r="BP1146" s="570"/>
      <c r="BQ1146" s="570"/>
      <c r="BR1146" s="570"/>
      <c r="BS1146" s="570"/>
      <c r="BT1146" s="570"/>
      <c r="BU1146" s="570"/>
      <c r="BV1146" s="570"/>
      <c r="BW1146" s="570"/>
      <c r="BX1146" s="570"/>
      <c r="BY1146" s="570"/>
    </row>
    <row r="1147" s="398" customFormat="true" ht="15" customHeight="true" x14ac:dyDescent="0.2">
      <c r="BA1147" s="570"/>
      <c r="BB1147" s="426"/>
      <c r="BC1147" s="570"/>
      <c r="BD1147" s="570"/>
      <c r="BE1147" s="570"/>
      <c r="BF1147" s="570"/>
      <c r="BG1147" s="570"/>
      <c r="BH1147" s="570"/>
      <c r="BI1147" s="570"/>
      <c r="BJ1147" s="570"/>
      <c r="BK1147" s="570"/>
      <c r="BL1147" s="570"/>
      <c r="BM1147" s="570"/>
      <c r="BN1147" s="570"/>
      <c r="BO1147" s="570"/>
      <c r="BP1147" s="570"/>
      <c r="BQ1147" s="570"/>
      <c r="BR1147" s="570"/>
      <c r="BS1147" s="570"/>
      <c r="BT1147" s="570"/>
      <c r="BU1147" s="570"/>
      <c r="BV1147" s="570"/>
      <c r="BW1147" s="570"/>
      <c r="BX1147" s="570"/>
      <c r="BY1147" s="570"/>
    </row>
    <row r="1148" s="398" customFormat="true" ht="15" customHeight="true" x14ac:dyDescent="0.2">
      <c r="BA1148" s="570"/>
      <c r="BB1148" s="426"/>
      <c r="BC1148" s="570"/>
      <c r="BD1148" s="570"/>
      <c r="BE1148" s="570"/>
      <c r="BF1148" s="570"/>
      <c r="BG1148" s="570"/>
      <c r="BH1148" s="570"/>
      <c r="BI1148" s="570"/>
      <c r="BJ1148" s="570"/>
      <c r="BK1148" s="570"/>
      <c r="BL1148" s="570"/>
      <c r="BM1148" s="570"/>
      <c r="BN1148" s="570"/>
      <c r="BO1148" s="570"/>
      <c r="BP1148" s="570"/>
      <c r="BQ1148" s="570"/>
      <c r="BR1148" s="570"/>
      <c r="BS1148" s="570"/>
      <c r="BT1148" s="570"/>
      <c r="BU1148" s="570"/>
      <c r="BV1148" s="570"/>
      <c r="BW1148" s="570"/>
      <c r="BX1148" s="570"/>
      <c r="BY1148" s="570"/>
    </row>
    <row r="1149" s="398" customFormat="true" ht="15" customHeight="true" x14ac:dyDescent="0.2">
      <c r="BA1149" s="570"/>
      <c r="BB1149" s="426"/>
      <c r="BC1149" s="570"/>
      <c r="BD1149" s="570"/>
      <c r="BE1149" s="570"/>
      <c r="BF1149" s="570"/>
      <c r="BG1149" s="570"/>
      <c r="BH1149" s="570"/>
      <c r="BI1149" s="570"/>
      <c r="BJ1149" s="570"/>
      <c r="BK1149" s="570"/>
      <c r="BL1149" s="570"/>
      <c r="BM1149" s="570"/>
      <c r="BN1149" s="570"/>
      <c r="BO1149" s="570"/>
      <c r="BP1149" s="570"/>
      <c r="BQ1149" s="570"/>
      <c r="BR1149" s="570"/>
      <c r="BS1149" s="570"/>
      <c r="BT1149" s="570"/>
      <c r="BU1149" s="570"/>
      <c r="BV1149" s="570"/>
      <c r="BW1149" s="570"/>
      <c r="BX1149" s="570"/>
      <c r="BY1149" s="570"/>
    </row>
    <row r="1150" s="398" customFormat="true" ht="15" customHeight="true" x14ac:dyDescent="0.2">
      <c r="BA1150" s="570"/>
      <c r="BB1150" s="426"/>
      <c r="BC1150" s="570"/>
      <c r="BD1150" s="570"/>
      <c r="BE1150" s="570"/>
      <c r="BF1150" s="570"/>
      <c r="BG1150" s="570"/>
      <c r="BH1150" s="570"/>
      <c r="BI1150" s="570"/>
      <c r="BJ1150" s="570"/>
      <c r="BK1150" s="570"/>
      <c r="BL1150" s="570"/>
      <c r="BM1150" s="570"/>
      <c r="BN1150" s="570"/>
      <c r="BO1150" s="570"/>
      <c r="BP1150" s="570"/>
      <c r="BQ1150" s="570"/>
      <c r="BR1150" s="570"/>
      <c r="BS1150" s="570"/>
      <c r="BT1150" s="570"/>
      <c r="BU1150" s="570"/>
      <c r="BV1150" s="570"/>
      <c r="BW1150" s="570"/>
      <c r="BX1150" s="570"/>
      <c r="BY1150" s="570"/>
    </row>
    <row r="1151" s="398" customFormat="true" ht="15" customHeight="true" x14ac:dyDescent="0.2">
      <c r="BA1151" s="570"/>
      <c r="BB1151" s="426"/>
      <c r="BC1151" s="570"/>
      <c r="BD1151" s="570"/>
      <c r="BE1151" s="570"/>
      <c r="BF1151" s="570"/>
      <c r="BG1151" s="570"/>
      <c r="BH1151" s="570"/>
      <c r="BI1151" s="570"/>
      <c r="BJ1151" s="570"/>
      <c r="BK1151" s="570"/>
      <c r="BL1151" s="570"/>
      <c r="BM1151" s="570"/>
      <c r="BN1151" s="570"/>
      <c r="BO1151" s="570"/>
      <c r="BP1151" s="570"/>
      <c r="BQ1151" s="570"/>
      <c r="BR1151" s="570"/>
      <c r="BS1151" s="570"/>
      <c r="BT1151" s="570"/>
      <c r="BU1151" s="570"/>
      <c r="BV1151" s="570"/>
      <c r="BW1151" s="570"/>
      <c r="BX1151" s="570"/>
      <c r="BY1151" s="570"/>
    </row>
    <row r="1152" s="398" customFormat="true" ht="15" customHeight="true" x14ac:dyDescent="0.2">
      <c r="BA1152" s="570"/>
      <c r="BB1152" s="426"/>
      <c r="BC1152" s="570"/>
      <c r="BD1152" s="570"/>
      <c r="BE1152" s="570"/>
      <c r="BF1152" s="570"/>
      <c r="BG1152" s="570"/>
      <c r="BH1152" s="570"/>
      <c r="BI1152" s="570"/>
      <c r="BJ1152" s="570"/>
      <c r="BK1152" s="570"/>
      <c r="BL1152" s="570"/>
      <c r="BM1152" s="570"/>
      <c r="BN1152" s="570"/>
      <c r="BO1152" s="570"/>
      <c r="BP1152" s="570"/>
      <c r="BQ1152" s="570"/>
      <c r="BR1152" s="570"/>
      <c r="BS1152" s="570"/>
      <c r="BT1152" s="570"/>
      <c r="BU1152" s="570"/>
      <c r="BV1152" s="570"/>
      <c r="BW1152" s="570"/>
      <c r="BX1152" s="570"/>
      <c r="BY1152" s="570"/>
    </row>
    <row r="1153" s="398" customFormat="true" ht="15" customHeight="true" x14ac:dyDescent="0.2">
      <c r="BA1153" s="570"/>
      <c r="BB1153" s="426"/>
      <c r="BC1153" s="570"/>
      <c r="BD1153" s="570"/>
      <c r="BE1153" s="570"/>
      <c r="BF1153" s="570"/>
      <c r="BG1153" s="570"/>
      <c r="BH1153" s="570"/>
      <c r="BI1153" s="570"/>
      <c r="BJ1153" s="570"/>
      <c r="BK1153" s="570"/>
      <c r="BL1153" s="570"/>
      <c r="BM1153" s="570"/>
      <c r="BN1153" s="570"/>
      <c r="BO1153" s="570"/>
      <c r="BP1153" s="570"/>
      <c r="BQ1153" s="570"/>
      <c r="BR1153" s="570"/>
      <c r="BS1153" s="570"/>
      <c r="BT1153" s="570"/>
      <c r="BU1153" s="570"/>
      <c r="BV1153" s="570"/>
      <c r="BW1153" s="570"/>
      <c r="BX1153" s="570"/>
      <c r="BY1153" s="570"/>
    </row>
    <row r="1154" s="398" customFormat="true" ht="15" customHeight="true" x14ac:dyDescent="0.2">
      <c r="BA1154" s="570"/>
      <c r="BB1154" s="426"/>
      <c r="BC1154" s="570"/>
      <c r="BD1154" s="570"/>
      <c r="BE1154" s="570"/>
      <c r="BF1154" s="570"/>
      <c r="BG1154" s="570"/>
      <c r="BH1154" s="570"/>
      <c r="BI1154" s="570"/>
      <c r="BJ1154" s="570"/>
      <c r="BK1154" s="570"/>
      <c r="BL1154" s="570"/>
      <c r="BM1154" s="570"/>
      <c r="BN1154" s="570"/>
      <c r="BO1154" s="570"/>
      <c r="BP1154" s="570"/>
      <c r="BQ1154" s="570"/>
      <c r="BR1154" s="570"/>
      <c r="BS1154" s="570"/>
      <c r="BT1154" s="570"/>
      <c r="BU1154" s="570"/>
      <c r="BV1154" s="570"/>
      <c r="BW1154" s="570"/>
      <c r="BX1154" s="570"/>
      <c r="BY1154" s="570"/>
    </row>
    <row r="1155" s="398" customFormat="true" ht="15" customHeight="true" x14ac:dyDescent="0.2">
      <c r="BA1155" s="570"/>
      <c r="BB1155" s="426"/>
      <c r="BC1155" s="570"/>
      <c r="BD1155" s="570"/>
      <c r="BE1155" s="570"/>
      <c r="BF1155" s="570"/>
      <c r="BG1155" s="570"/>
      <c r="BH1155" s="570"/>
      <c r="BI1155" s="570"/>
      <c r="BJ1155" s="570"/>
      <c r="BK1155" s="570"/>
      <c r="BL1155" s="570"/>
      <c r="BM1155" s="570"/>
      <c r="BN1155" s="570"/>
      <c r="BO1155" s="570"/>
      <c r="BP1155" s="570"/>
      <c r="BQ1155" s="570"/>
      <c r="BR1155" s="570"/>
      <c r="BS1155" s="570"/>
      <c r="BT1155" s="570"/>
      <c r="BU1155" s="570"/>
      <c r="BV1155" s="570"/>
      <c r="BW1155" s="570"/>
      <c r="BX1155" s="570"/>
      <c r="BY1155" s="570"/>
    </row>
    <row r="1156" s="398" customFormat="true" ht="15" customHeight="true" x14ac:dyDescent="0.2">
      <c r="BA1156" s="570"/>
      <c r="BB1156" s="426"/>
      <c r="BC1156" s="570"/>
      <c r="BD1156" s="570"/>
      <c r="BE1156" s="570"/>
      <c r="BF1156" s="570"/>
      <c r="BG1156" s="570"/>
      <c r="BH1156" s="570"/>
      <c r="BI1156" s="570"/>
      <c r="BJ1156" s="570"/>
      <c r="BK1156" s="570"/>
      <c r="BL1156" s="570"/>
      <c r="BM1156" s="570"/>
      <c r="BN1156" s="570"/>
      <c r="BO1156" s="570"/>
      <c r="BP1156" s="570"/>
      <c r="BQ1156" s="570"/>
      <c r="BR1156" s="570"/>
      <c r="BS1156" s="570"/>
      <c r="BT1156" s="570"/>
      <c r="BU1156" s="570"/>
      <c r="BV1156" s="570"/>
      <c r="BW1156" s="570"/>
      <c r="BX1156" s="570"/>
      <c r="BY1156" s="570"/>
    </row>
    <row r="1157" s="398" customFormat="true" ht="15" customHeight="true" x14ac:dyDescent="0.2">
      <c r="BA1157" s="570"/>
      <c r="BB1157" s="426"/>
      <c r="BC1157" s="570"/>
      <c r="BD1157" s="570"/>
      <c r="BE1157" s="570"/>
      <c r="BF1157" s="570"/>
      <c r="BG1157" s="570"/>
      <c r="BH1157" s="570"/>
      <c r="BI1157" s="570"/>
      <c r="BJ1157" s="570"/>
      <c r="BK1157" s="570"/>
      <c r="BL1157" s="570"/>
      <c r="BM1157" s="570"/>
      <c r="BN1157" s="570"/>
      <c r="BO1157" s="570"/>
      <c r="BP1157" s="570"/>
      <c r="BQ1157" s="570"/>
      <c r="BR1157" s="570"/>
      <c r="BS1157" s="570"/>
      <c r="BT1157" s="570"/>
      <c r="BU1157" s="570"/>
      <c r="BV1157" s="570"/>
      <c r="BW1157" s="570"/>
      <c r="BX1157" s="570"/>
      <c r="BY1157" s="570"/>
    </row>
    <row r="1158" s="398" customFormat="true" ht="15" customHeight="true" x14ac:dyDescent="0.2">
      <c r="BA1158" s="570"/>
      <c r="BB1158" s="426"/>
      <c r="BC1158" s="570"/>
      <c r="BD1158" s="570"/>
      <c r="BE1158" s="570"/>
      <c r="BF1158" s="570"/>
      <c r="BG1158" s="570"/>
      <c r="BH1158" s="570"/>
      <c r="BI1158" s="570"/>
      <c r="BJ1158" s="570"/>
      <c r="BK1158" s="570"/>
      <c r="BL1158" s="570"/>
      <c r="BM1158" s="570"/>
      <c r="BN1158" s="570"/>
      <c r="BO1158" s="570"/>
      <c r="BP1158" s="570"/>
      <c r="BQ1158" s="570"/>
      <c r="BR1158" s="570"/>
      <c r="BS1158" s="570"/>
      <c r="BT1158" s="570"/>
      <c r="BU1158" s="570"/>
      <c r="BV1158" s="570"/>
      <c r="BW1158" s="570"/>
      <c r="BX1158" s="570"/>
      <c r="BY1158" s="570"/>
    </row>
    <row r="1159" s="398" customFormat="true" ht="15" customHeight="true" x14ac:dyDescent="0.2">
      <c r="BA1159" s="570"/>
      <c r="BB1159" s="426"/>
      <c r="BC1159" s="570"/>
      <c r="BD1159" s="570"/>
      <c r="BE1159" s="570"/>
      <c r="BF1159" s="570"/>
      <c r="BG1159" s="570"/>
      <c r="BH1159" s="570"/>
      <c r="BI1159" s="570"/>
      <c r="BJ1159" s="570"/>
      <c r="BK1159" s="570"/>
      <c r="BL1159" s="570"/>
      <c r="BM1159" s="570"/>
      <c r="BN1159" s="570"/>
      <c r="BO1159" s="570"/>
      <c r="BP1159" s="570"/>
      <c r="BQ1159" s="570"/>
      <c r="BR1159" s="570"/>
      <c r="BS1159" s="570"/>
      <c r="BT1159" s="570"/>
      <c r="BU1159" s="570"/>
      <c r="BV1159" s="570"/>
      <c r="BW1159" s="570"/>
      <c r="BX1159" s="570"/>
      <c r="BY1159" s="570"/>
    </row>
    <row r="1160" s="398" customFormat="true" ht="15" customHeight="true" x14ac:dyDescent="0.2">
      <c r="BA1160" s="570"/>
      <c r="BB1160" s="426"/>
      <c r="BC1160" s="570"/>
      <c r="BD1160" s="570"/>
      <c r="BE1160" s="570"/>
      <c r="BF1160" s="570"/>
      <c r="BG1160" s="570"/>
      <c r="BH1160" s="570"/>
      <c r="BI1160" s="570"/>
      <c r="BJ1160" s="570"/>
      <c r="BK1160" s="570"/>
      <c r="BL1160" s="570"/>
      <c r="BM1160" s="570"/>
      <c r="BN1160" s="570"/>
      <c r="BO1160" s="570"/>
      <c r="BP1160" s="570"/>
      <c r="BQ1160" s="570"/>
      <c r="BR1160" s="570"/>
      <c r="BS1160" s="570"/>
      <c r="BT1160" s="570"/>
      <c r="BU1160" s="570"/>
      <c r="BV1160" s="570"/>
      <c r="BW1160" s="570"/>
      <c r="BX1160" s="570"/>
      <c r="BY1160" s="570"/>
    </row>
    <row r="1161" s="398" customFormat="true" ht="15" customHeight="true" x14ac:dyDescent="0.2">
      <c r="BA1161" s="570"/>
      <c r="BB1161" s="426"/>
      <c r="BC1161" s="570"/>
      <c r="BD1161" s="570"/>
      <c r="BE1161" s="570"/>
      <c r="BF1161" s="570"/>
      <c r="BG1161" s="570"/>
      <c r="BH1161" s="570"/>
      <c r="BI1161" s="570"/>
      <c r="BJ1161" s="570"/>
      <c r="BK1161" s="570"/>
      <c r="BL1161" s="570"/>
      <c r="BM1161" s="570"/>
      <c r="BN1161" s="570"/>
      <c r="BO1161" s="570"/>
      <c r="BP1161" s="570"/>
      <c r="BQ1161" s="570"/>
      <c r="BR1161" s="570"/>
      <c r="BS1161" s="570"/>
      <c r="BT1161" s="570"/>
      <c r="BU1161" s="570"/>
      <c r="BV1161" s="570"/>
      <c r="BW1161" s="570"/>
      <c r="BX1161" s="570"/>
      <c r="BY1161" s="570"/>
    </row>
    <row r="1162" s="398" customFormat="true" ht="15" customHeight="true" x14ac:dyDescent="0.2">
      <c r="BA1162" s="570"/>
      <c r="BB1162" s="426"/>
      <c r="BC1162" s="570"/>
      <c r="BD1162" s="570"/>
      <c r="BE1162" s="570"/>
      <c r="BF1162" s="570"/>
      <c r="BG1162" s="570"/>
      <c r="BH1162" s="570"/>
      <c r="BI1162" s="570"/>
      <c r="BJ1162" s="570"/>
      <c r="BK1162" s="570"/>
      <c r="BL1162" s="570"/>
      <c r="BM1162" s="570"/>
      <c r="BN1162" s="570"/>
      <c r="BO1162" s="570"/>
      <c r="BP1162" s="570"/>
      <c r="BQ1162" s="570"/>
      <c r="BR1162" s="570"/>
      <c r="BS1162" s="570"/>
      <c r="BT1162" s="570"/>
      <c r="BU1162" s="570"/>
      <c r="BV1162" s="570"/>
      <c r="BW1162" s="570"/>
      <c r="BX1162" s="570"/>
      <c r="BY1162" s="570"/>
    </row>
    <row r="1163" s="398" customFormat="true" ht="15" customHeight="true" x14ac:dyDescent="0.2">
      <c r="BA1163" s="570"/>
      <c r="BB1163" s="426"/>
      <c r="BC1163" s="570"/>
      <c r="BD1163" s="570"/>
      <c r="BE1163" s="570"/>
      <c r="BF1163" s="570"/>
      <c r="BG1163" s="570"/>
      <c r="BH1163" s="570"/>
      <c r="BI1163" s="570"/>
      <c r="BJ1163" s="570"/>
      <c r="BK1163" s="570"/>
      <c r="BL1163" s="570"/>
      <c r="BM1163" s="570"/>
      <c r="BN1163" s="570"/>
      <c r="BO1163" s="570"/>
      <c r="BP1163" s="570"/>
      <c r="BQ1163" s="570"/>
      <c r="BR1163" s="570"/>
      <c r="BS1163" s="570"/>
      <c r="BT1163" s="570"/>
      <c r="BU1163" s="570"/>
      <c r="BV1163" s="570"/>
      <c r="BW1163" s="570"/>
      <c r="BX1163" s="570"/>
      <c r="BY1163" s="570"/>
    </row>
    <row r="1164" s="398" customFormat="true" ht="15" customHeight="true" x14ac:dyDescent="0.2">
      <c r="BA1164" s="570"/>
      <c r="BB1164" s="426"/>
      <c r="BC1164" s="570"/>
      <c r="BD1164" s="570"/>
      <c r="BE1164" s="570"/>
      <c r="BF1164" s="570"/>
      <c r="BG1164" s="570"/>
      <c r="BH1164" s="570"/>
      <c r="BI1164" s="570"/>
      <c r="BJ1164" s="570"/>
      <c r="BK1164" s="570"/>
      <c r="BL1164" s="570"/>
      <c r="BM1164" s="570"/>
      <c r="BN1164" s="570"/>
      <c r="BO1164" s="570"/>
      <c r="BP1164" s="570"/>
      <c r="BQ1164" s="570"/>
      <c r="BR1164" s="570"/>
      <c r="BS1164" s="570"/>
      <c r="BT1164" s="570"/>
      <c r="BU1164" s="570"/>
      <c r="BV1164" s="570"/>
      <c r="BW1164" s="570"/>
      <c r="BX1164" s="570"/>
      <c r="BY1164" s="570"/>
    </row>
    <row r="1165" s="398" customFormat="true" ht="15" customHeight="true" x14ac:dyDescent="0.2">
      <c r="BA1165" s="570"/>
      <c r="BB1165" s="426"/>
      <c r="BC1165" s="570"/>
      <c r="BD1165" s="570"/>
      <c r="BE1165" s="570"/>
      <c r="BF1165" s="570"/>
      <c r="BG1165" s="570"/>
      <c r="BH1165" s="570"/>
      <c r="BI1165" s="570"/>
      <c r="BJ1165" s="570"/>
      <c r="BK1165" s="570"/>
      <c r="BL1165" s="570"/>
      <c r="BM1165" s="570"/>
      <c r="BN1165" s="570"/>
      <c r="BO1165" s="570"/>
      <c r="BP1165" s="570"/>
      <c r="BQ1165" s="570"/>
      <c r="BR1165" s="570"/>
      <c r="BS1165" s="570"/>
      <c r="BT1165" s="570"/>
      <c r="BU1165" s="570"/>
      <c r="BV1165" s="570"/>
      <c r="BW1165" s="570"/>
      <c r="BX1165" s="570"/>
      <c r="BY1165" s="570"/>
    </row>
    <row r="1166" s="398" customFormat="true" ht="15" customHeight="true" x14ac:dyDescent="0.2">
      <c r="BA1166" s="570"/>
      <c r="BB1166" s="426"/>
      <c r="BC1166" s="570"/>
      <c r="BD1166" s="570"/>
      <c r="BE1166" s="570"/>
      <c r="BF1166" s="570"/>
      <c r="BG1166" s="570"/>
      <c r="BH1166" s="570"/>
      <c r="BI1166" s="570"/>
      <c r="BJ1166" s="570"/>
      <c r="BK1166" s="570"/>
      <c r="BL1166" s="570"/>
      <c r="BM1166" s="570"/>
      <c r="BN1166" s="570"/>
      <c r="BO1166" s="570"/>
      <c r="BP1166" s="570"/>
      <c r="BQ1166" s="570"/>
      <c r="BR1166" s="570"/>
      <c r="BS1166" s="570"/>
      <c r="BT1166" s="570"/>
      <c r="BU1166" s="570"/>
      <c r="BV1166" s="570"/>
      <c r="BW1166" s="570"/>
      <c r="BX1166" s="570"/>
      <c r="BY1166" s="570"/>
    </row>
    <row r="1167" s="398" customFormat="true" ht="15" customHeight="true" x14ac:dyDescent="0.2">
      <c r="BA1167" s="570"/>
      <c r="BB1167" s="426"/>
      <c r="BC1167" s="570"/>
      <c r="BD1167" s="570"/>
      <c r="BE1167" s="570"/>
      <c r="BF1167" s="570"/>
      <c r="BG1167" s="570"/>
      <c r="BH1167" s="570"/>
      <c r="BI1167" s="570"/>
      <c r="BJ1167" s="570"/>
      <c r="BK1167" s="570"/>
      <c r="BL1167" s="570"/>
      <c r="BM1167" s="570"/>
      <c r="BN1167" s="570"/>
      <c r="BO1167" s="570"/>
      <c r="BP1167" s="570"/>
      <c r="BQ1167" s="570"/>
      <c r="BR1167" s="570"/>
      <c r="BS1167" s="570"/>
      <c r="BT1167" s="570"/>
      <c r="BU1167" s="570"/>
      <c r="BV1167" s="570"/>
      <c r="BW1167" s="570"/>
      <c r="BX1167" s="570"/>
      <c r="BY1167" s="570"/>
    </row>
    <row r="1168" s="398" customFormat="true" ht="15" customHeight="true" x14ac:dyDescent="0.2">
      <c r="BA1168" s="570"/>
      <c r="BB1168" s="426"/>
      <c r="BC1168" s="570"/>
      <c r="BD1168" s="570"/>
      <c r="BE1168" s="570"/>
      <c r="BF1168" s="570"/>
      <c r="BG1168" s="570"/>
      <c r="BH1168" s="570"/>
      <c r="BI1168" s="570"/>
      <c r="BJ1168" s="570"/>
      <c r="BK1168" s="570"/>
      <c r="BL1168" s="570"/>
      <c r="BM1168" s="570"/>
      <c r="BN1168" s="570"/>
      <c r="BO1168" s="570"/>
      <c r="BP1168" s="570"/>
      <c r="BQ1168" s="570"/>
      <c r="BR1168" s="570"/>
      <c r="BS1168" s="570"/>
      <c r="BT1168" s="570"/>
      <c r="BU1168" s="570"/>
      <c r="BV1168" s="570"/>
      <c r="BW1168" s="570"/>
      <c r="BX1168" s="570"/>
      <c r="BY1168" s="570"/>
    </row>
    <row r="1169" s="398" customFormat="true" ht="15" customHeight="true" x14ac:dyDescent="0.2">
      <c r="BA1169" s="570"/>
      <c r="BB1169" s="426"/>
      <c r="BC1169" s="570"/>
      <c r="BD1169" s="570"/>
      <c r="BE1169" s="570"/>
      <c r="BF1169" s="570"/>
      <c r="BG1169" s="570"/>
      <c r="BH1169" s="570"/>
      <c r="BI1169" s="570"/>
      <c r="BJ1169" s="570"/>
      <c r="BK1169" s="570"/>
      <c r="BL1169" s="570"/>
      <c r="BM1169" s="570"/>
      <c r="BN1169" s="570"/>
      <c r="BO1169" s="570"/>
      <c r="BP1169" s="570"/>
      <c r="BQ1169" s="570"/>
      <c r="BR1169" s="570"/>
      <c r="BS1169" s="570"/>
      <c r="BT1169" s="570"/>
      <c r="BU1169" s="570"/>
      <c r="BV1169" s="570"/>
      <c r="BW1169" s="570"/>
      <c r="BX1169" s="570"/>
      <c r="BY1169" s="570"/>
    </row>
    <row r="1170" s="398" customFormat="true" ht="15" customHeight="true" x14ac:dyDescent="0.2">
      <c r="A1170" s="495"/>
      <c r="B1170" s="914"/>
      <c r="C1170" s="915"/>
      <c r="D1170" s="915"/>
      <c r="E1170" s="915"/>
      <c r="F1170" s="915"/>
      <c r="G1170" s="915"/>
      <c r="H1170" s="915"/>
      <c r="I1170" s="915"/>
      <c r="J1170" s="915"/>
      <c r="K1170" s="915"/>
      <c r="L1170" s="915"/>
      <c r="M1170" s="915"/>
      <c r="N1170" s="915"/>
      <c r="O1170" s="915"/>
      <c r="P1170" s="915"/>
      <c r="Q1170" s="915"/>
      <c r="R1170" s="915"/>
      <c r="S1170" s="915"/>
      <c r="T1170" s="915"/>
      <c r="U1170" s="915"/>
      <c r="V1170" s="915"/>
      <c r="W1170" s="915"/>
      <c r="X1170" s="915"/>
      <c r="Y1170" s="915"/>
      <c r="Z1170" s="915"/>
      <c r="AA1170" s="915"/>
      <c r="AB1170" s="915"/>
      <c r="BA1170" s="570"/>
      <c r="BB1170" s="426"/>
      <c r="BC1170" s="570"/>
      <c r="BD1170" s="570"/>
      <c r="BE1170" s="570"/>
      <c r="BF1170" s="570"/>
      <c r="BG1170" s="570"/>
      <c r="BH1170" s="570"/>
      <c r="BI1170" s="570"/>
      <c r="BJ1170" s="570"/>
      <c r="BK1170" s="570"/>
      <c r="BL1170" s="570"/>
      <c r="BM1170" s="570"/>
      <c r="BN1170" s="570"/>
      <c r="BO1170" s="570"/>
      <c r="BP1170" s="570"/>
      <c r="BQ1170" s="570"/>
      <c r="BR1170" s="570"/>
      <c r="BS1170" s="570"/>
      <c r="BT1170" s="570"/>
      <c r="BU1170" s="570"/>
      <c r="BV1170" s="570"/>
      <c r="BW1170" s="570"/>
      <c r="BX1170" s="570"/>
      <c r="BY1170" s="570"/>
    </row>
    <row r="1171" s="398" customFormat="true" ht="15" customHeight="true" x14ac:dyDescent="0.2">
      <c r="A1171" s="495"/>
      <c r="B1171" s="914"/>
      <c r="C1171" s="915"/>
      <c r="D1171" s="915"/>
      <c r="E1171" s="915"/>
      <c r="F1171" s="915"/>
      <c r="G1171" s="915"/>
      <c r="H1171" s="915"/>
      <c r="I1171" s="915"/>
      <c r="J1171" s="915"/>
      <c r="K1171" s="915"/>
      <c r="L1171" s="915"/>
      <c r="M1171" s="915"/>
      <c r="N1171" s="915"/>
      <c r="O1171" s="915"/>
      <c r="P1171" s="915"/>
      <c r="Q1171" s="915"/>
      <c r="R1171" s="915"/>
      <c r="S1171" s="915"/>
      <c r="T1171" s="915"/>
      <c r="U1171" s="915"/>
      <c r="V1171" s="915"/>
      <c r="W1171" s="915"/>
      <c r="X1171" s="915"/>
      <c r="Y1171" s="915"/>
      <c r="Z1171" s="915"/>
      <c r="AA1171" s="915"/>
      <c r="AB1171" s="915"/>
      <c r="BA1171" s="570"/>
      <c r="BB1171" s="426"/>
      <c r="BC1171" s="570"/>
      <c r="BD1171" s="570"/>
      <c r="BE1171" s="570"/>
      <c r="BF1171" s="570"/>
      <c r="BG1171" s="570"/>
      <c r="BH1171" s="570"/>
      <c r="BI1171" s="570"/>
      <c r="BJ1171" s="570"/>
      <c r="BK1171" s="570"/>
      <c r="BL1171" s="570"/>
      <c r="BM1171" s="570"/>
      <c r="BN1171" s="570"/>
      <c r="BO1171" s="570"/>
      <c r="BP1171" s="570"/>
      <c r="BQ1171" s="570"/>
      <c r="BR1171" s="570"/>
      <c r="BS1171" s="570"/>
      <c r="BT1171" s="570"/>
      <c r="BU1171" s="570"/>
      <c r="BV1171" s="570"/>
      <c r="BW1171" s="570"/>
      <c r="BX1171" s="570"/>
      <c r="BY1171" s="570"/>
    </row>
    <row r="1172" s="398" customFormat="true" ht="15" customHeight="true" x14ac:dyDescent="0.2">
      <c r="A1172" s="495"/>
      <c r="B1172" s="914"/>
      <c r="C1172" s="915"/>
      <c r="D1172" s="915"/>
      <c r="E1172" s="915"/>
      <c r="F1172" s="915"/>
      <c r="G1172" s="915"/>
      <c r="H1172" s="915"/>
      <c r="I1172" s="915"/>
      <c r="J1172" s="915"/>
      <c r="K1172" s="915"/>
      <c r="L1172" s="915"/>
      <c r="M1172" s="915"/>
      <c r="N1172" s="915"/>
      <c r="O1172" s="915"/>
      <c r="P1172" s="915"/>
      <c r="Q1172" s="915"/>
      <c r="R1172" s="915"/>
      <c r="S1172" s="915"/>
      <c r="T1172" s="915"/>
      <c r="U1172" s="915"/>
      <c r="V1172" s="915"/>
      <c r="W1172" s="915"/>
      <c r="X1172" s="915"/>
      <c r="Y1172" s="915"/>
      <c r="Z1172" s="915"/>
      <c r="AA1172" s="915"/>
      <c r="AB1172" s="915"/>
      <c r="BA1172" s="570"/>
      <c r="BB1172" s="426"/>
      <c r="BC1172" s="570"/>
      <c r="BD1172" s="570"/>
      <c r="BE1172" s="570"/>
      <c r="BF1172" s="570"/>
      <c r="BG1172" s="570"/>
      <c r="BH1172" s="570"/>
      <c r="BI1172" s="570"/>
      <c r="BJ1172" s="570"/>
      <c r="BK1172" s="570"/>
      <c r="BL1172" s="570"/>
      <c r="BM1172" s="570"/>
      <c r="BN1172" s="570"/>
      <c r="BO1172" s="570"/>
      <c r="BP1172" s="570"/>
      <c r="BQ1172" s="570"/>
      <c r="BR1172" s="570"/>
      <c r="BS1172" s="570"/>
      <c r="BT1172" s="570"/>
      <c r="BU1172" s="570"/>
      <c r="BV1172" s="570"/>
      <c r="BW1172" s="570"/>
      <c r="BX1172" s="570"/>
      <c r="BY1172" s="570"/>
    </row>
    <row r="1173" s="398" customFormat="true" ht="15" customHeight="true" x14ac:dyDescent="0.2">
      <c r="A1173" s="495"/>
      <c r="B1173" s="914"/>
      <c r="C1173" s="915"/>
      <c r="D1173" s="915"/>
      <c r="E1173" s="915"/>
      <c r="F1173" s="915"/>
      <c r="G1173" s="915"/>
      <c r="H1173" s="915"/>
      <c r="I1173" s="915"/>
      <c r="J1173" s="915"/>
      <c r="K1173" s="915"/>
      <c r="L1173" s="915"/>
      <c r="M1173" s="915"/>
      <c r="N1173" s="915"/>
      <c r="O1173" s="915"/>
      <c r="P1173" s="915"/>
      <c r="Q1173" s="915"/>
      <c r="R1173" s="915"/>
      <c r="S1173" s="915"/>
      <c r="T1173" s="915"/>
      <c r="U1173" s="915"/>
      <c r="V1173" s="915"/>
      <c r="W1173" s="915"/>
      <c r="X1173" s="915"/>
      <c r="Y1173" s="915"/>
      <c r="Z1173" s="915"/>
      <c r="AA1173" s="915"/>
      <c r="AB1173" s="915"/>
      <c r="BA1173" s="570"/>
      <c r="BB1173" s="426"/>
      <c r="BC1173" s="570"/>
      <c r="BD1173" s="570"/>
      <c r="BE1173" s="570"/>
      <c r="BF1173" s="570"/>
      <c r="BG1173" s="570"/>
      <c r="BH1173" s="570"/>
      <c r="BI1173" s="570"/>
      <c r="BJ1173" s="570"/>
      <c r="BK1173" s="570"/>
      <c r="BL1173" s="570"/>
      <c r="BM1173" s="570"/>
      <c r="BN1173" s="570"/>
      <c r="BO1173" s="570"/>
      <c r="BP1173" s="570"/>
      <c r="BQ1173" s="570"/>
      <c r="BR1173" s="570"/>
      <c r="BS1173" s="570"/>
      <c r="BT1173" s="570"/>
      <c r="BU1173" s="570"/>
      <c r="BV1173" s="570"/>
      <c r="BW1173" s="570"/>
      <c r="BX1173" s="570"/>
      <c r="BY1173" s="570"/>
    </row>
    <row r="1174" s="398" customFormat="true" ht="15" customHeight="true" x14ac:dyDescent="0.2">
      <c r="A1174" s="495"/>
      <c r="B1174" s="914"/>
      <c r="C1174" s="915"/>
      <c r="D1174" s="915"/>
      <c r="E1174" s="915"/>
      <c r="F1174" s="915"/>
      <c r="G1174" s="915"/>
      <c r="H1174" s="915"/>
      <c r="I1174" s="915"/>
      <c r="J1174" s="915"/>
      <c r="K1174" s="915"/>
      <c r="L1174" s="915"/>
      <c r="M1174" s="915"/>
      <c r="N1174" s="915"/>
      <c r="O1174" s="915"/>
      <c r="P1174" s="915"/>
      <c r="Q1174" s="915"/>
      <c r="R1174" s="915"/>
      <c r="S1174" s="915"/>
      <c r="T1174" s="915"/>
      <c r="U1174" s="915"/>
      <c r="V1174" s="915"/>
      <c r="W1174" s="915"/>
      <c r="X1174" s="915"/>
      <c r="Y1174" s="915"/>
      <c r="Z1174" s="915"/>
      <c r="AA1174" s="915"/>
      <c r="AB1174" s="915"/>
      <c r="BA1174" s="570"/>
      <c r="BB1174" s="426"/>
      <c r="BC1174" s="570"/>
      <c r="BD1174" s="570"/>
      <c r="BE1174" s="570"/>
      <c r="BF1174" s="570"/>
      <c r="BG1174" s="570"/>
      <c r="BH1174" s="570"/>
      <c r="BI1174" s="570"/>
      <c r="BJ1174" s="570"/>
      <c r="BK1174" s="570"/>
      <c r="BL1174" s="570"/>
      <c r="BM1174" s="570"/>
      <c r="BN1174" s="570"/>
      <c r="BO1174" s="570"/>
      <c r="BP1174" s="570"/>
      <c r="BQ1174" s="570"/>
      <c r="BR1174" s="570"/>
      <c r="BS1174" s="570"/>
      <c r="BT1174" s="570"/>
      <c r="BU1174" s="570"/>
      <c r="BV1174" s="570"/>
      <c r="BW1174" s="570"/>
      <c r="BX1174" s="570"/>
      <c r="BY1174" s="570"/>
    </row>
    <row r="1175" s="398" customFormat="true" ht="15" customHeight="true" x14ac:dyDescent="0.2">
      <c r="A1175" s="495"/>
      <c r="B1175" s="914"/>
      <c r="C1175" s="915"/>
      <c r="D1175" s="915"/>
      <c r="E1175" s="915"/>
      <c r="F1175" s="915"/>
      <c r="G1175" s="915"/>
      <c r="H1175" s="915"/>
      <c r="I1175" s="915"/>
      <c r="J1175" s="915"/>
      <c r="K1175" s="915"/>
      <c r="L1175" s="915"/>
      <c r="M1175" s="915"/>
      <c r="N1175" s="915"/>
      <c r="O1175" s="915"/>
      <c r="P1175" s="915"/>
      <c r="Q1175" s="915"/>
      <c r="R1175" s="915"/>
      <c r="S1175" s="915"/>
      <c r="T1175" s="915"/>
      <c r="U1175" s="915"/>
      <c r="V1175" s="915"/>
      <c r="W1175" s="915"/>
      <c r="X1175" s="915"/>
      <c r="Y1175" s="915"/>
      <c r="Z1175" s="915"/>
      <c r="AA1175" s="915"/>
      <c r="AB1175" s="915"/>
      <c r="BA1175" s="570"/>
      <c r="BB1175" s="426"/>
      <c r="BC1175" s="570"/>
      <c r="BD1175" s="570"/>
      <c r="BE1175" s="570"/>
      <c r="BF1175" s="570"/>
      <c r="BG1175" s="570"/>
      <c r="BH1175" s="570"/>
      <c r="BI1175" s="570"/>
      <c r="BJ1175" s="570"/>
      <c r="BK1175" s="570"/>
      <c r="BL1175" s="570"/>
      <c r="BM1175" s="570"/>
      <c r="BN1175" s="570"/>
      <c r="BO1175" s="570"/>
      <c r="BP1175" s="570"/>
      <c r="BQ1175" s="570"/>
      <c r="BR1175" s="570"/>
      <c r="BS1175" s="570"/>
      <c r="BT1175" s="570"/>
      <c r="BU1175" s="570"/>
      <c r="BV1175" s="570"/>
      <c r="BW1175" s="570"/>
      <c r="BX1175" s="570"/>
      <c r="BY1175" s="570"/>
    </row>
    <row r="1176" s="398" customFormat="true" ht="15" customHeight="true" x14ac:dyDescent="0.2">
      <c r="A1176" s="916"/>
      <c r="B1176" s="495"/>
      <c r="C1176" s="917"/>
      <c r="D1176" s="918"/>
      <c r="E1176" s="918"/>
      <c r="F1176" s="918"/>
      <c r="G1176" s="918"/>
      <c r="H1176" s="917"/>
      <c r="I1176" s="918"/>
      <c r="J1176" s="918"/>
      <c r="K1176" s="918"/>
      <c r="L1176" s="918"/>
      <c r="M1176" s="917"/>
      <c r="N1176" s="918"/>
      <c r="O1176" s="918"/>
      <c r="P1176" s="918"/>
      <c r="Q1176" s="918"/>
      <c r="R1176" s="917"/>
      <c r="S1176" s="918"/>
      <c r="T1176" s="918"/>
      <c r="U1176" s="918"/>
      <c r="BA1176" s="570"/>
      <c r="BB1176" s="426"/>
      <c r="BC1176" s="570"/>
      <c r="BD1176" s="570"/>
      <c r="BE1176" s="570"/>
      <c r="BF1176" s="570"/>
      <c r="BG1176" s="570"/>
      <c r="BH1176" s="570"/>
      <c r="BI1176" s="570"/>
      <c r="BJ1176" s="570"/>
      <c r="BK1176" s="570"/>
      <c r="BL1176" s="570"/>
      <c r="BM1176" s="570"/>
      <c r="BN1176" s="570"/>
      <c r="BO1176" s="570"/>
      <c r="BP1176" s="570"/>
      <c r="BQ1176" s="570"/>
      <c r="BR1176" s="570"/>
      <c r="BS1176" s="570"/>
      <c r="BT1176" s="570"/>
      <c r="BU1176" s="570"/>
      <c r="BV1176" s="570"/>
      <c r="BW1176" s="570"/>
      <c r="BX1176" s="570"/>
      <c r="BY1176" s="570"/>
    </row>
    <row r="1177" s="398" customFormat="true" ht="15" customHeight="true" x14ac:dyDescent="0.2">
      <c r="A1177" s="918"/>
      <c r="B1177" s="918"/>
      <c r="C1177" s="917"/>
      <c r="D1177" s="917"/>
      <c r="E1177" s="917"/>
      <c r="F1177" s="917"/>
      <c r="G1177" s="917"/>
      <c r="H1177" s="917"/>
      <c r="I1177" s="917"/>
      <c r="J1177" s="917"/>
      <c r="K1177" s="917"/>
      <c r="L1177" s="917"/>
      <c r="M1177" s="917"/>
      <c r="N1177" s="917"/>
      <c r="O1177" s="917"/>
      <c r="P1177" s="917"/>
      <c r="Q1177" s="917"/>
      <c r="R1177" s="917"/>
      <c r="S1177" s="917"/>
      <c r="T1177" s="917"/>
      <c r="U1177" s="917"/>
      <c r="BA1177" s="570"/>
      <c r="BB1177" s="426"/>
      <c r="BC1177" s="570"/>
      <c r="BD1177" s="570"/>
      <c r="BE1177" s="570"/>
      <c r="BF1177" s="570"/>
      <c r="BG1177" s="570"/>
      <c r="BH1177" s="570"/>
      <c r="BI1177" s="570"/>
      <c r="BJ1177" s="570"/>
      <c r="BK1177" s="570"/>
      <c r="BL1177" s="570"/>
      <c r="BM1177" s="570"/>
      <c r="BN1177" s="570"/>
      <c r="BO1177" s="570"/>
      <c r="BP1177" s="570"/>
      <c r="BQ1177" s="570"/>
      <c r="BR1177" s="570"/>
      <c r="BS1177" s="570"/>
      <c r="BT1177" s="570"/>
      <c r="BU1177" s="570"/>
      <c r="BV1177" s="570"/>
      <c r="BW1177" s="570"/>
      <c r="BX1177" s="570"/>
      <c r="BY1177" s="570"/>
    </row>
    <row r="1178" s="398" customFormat="true" ht="15" customHeight="true" x14ac:dyDescent="0.2">
      <c r="BA1178" s="570"/>
      <c r="BB1178" s="426"/>
      <c r="BC1178" s="570"/>
      <c r="BD1178" s="570"/>
      <c r="BE1178" s="570"/>
      <c r="BF1178" s="570"/>
      <c r="BG1178" s="570"/>
      <c r="BH1178" s="570"/>
      <c r="BI1178" s="570"/>
      <c r="BJ1178" s="570"/>
      <c r="BK1178" s="570"/>
      <c r="BL1178" s="570"/>
      <c r="BM1178" s="570"/>
      <c r="BN1178" s="570"/>
      <c r="BO1178" s="570"/>
      <c r="BP1178" s="570"/>
      <c r="BQ1178" s="570"/>
      <c r="BR1178" s="570"/>
      <c r="BS1178" s="570"/>
      <c r="BT1178" s="570"/>
      <c r="BU1178" s="570"/>
      <c r="BV1178" s="570"/>
      <c r="BW1178" s="570"/>
      <c r="BX1178" s="570"/>
      <c r="BY1178" s="570"/>
    </row>
    <row r="1179" s="398" customFormat="true" ht="15" customHeight="true" x14ac:dyDescent="0.2">
      <c r="BA1179" s="570"/>
      <c r="BB1179" s="426"/>
      <c r="BC1179" s="570"/>
      <c r="BD1179" s="570"/>
      <c r="BE1179" s="570"/>
      <c r="BF1179" s="570"/>
      <c r="BG1179" s="570"/>
      <c r="BH1179" s="570"/>
      <c r="BI1179" s="570"/>
      <c r="BJ1179" s="570"/>
      <c r="BK1179" s="570"/>
      <c r="BL1179" s="570"/>
      <c r="BM1179" s="570"/>
      <c r="BN1179" s="570"/>
      <c r="BO1179" s="570"/>
      <c r="BP1179" s="570"/>
      <c r="BQ1179" s="570"/>
      <c r="BR1179" s="570"/>
      <c r="BS1179" s="570"/>
      <c r="BT1179" s="570"/>
      <c r="BU1179" s="570"/>
      <c r="BV1179" s="570"/>
      <c r="BW1179" s="570"/>
      <c r="BX1179" s="570"/>
      <c r="BY1179" s="570"/>
    </row>
    <row r="1180" s="398" customFormat="true" ht="15" customHeight="true" x14ac:dyDescent="0.2">
      <c r="BA1180" s="570"/>
      <c r="BB1180" s="426"/>
      <c r="BC1180" s="570"/>
      <c r="BD1180" s="570"/>
      <c r="BE1180" s="570"/>
      <c r="BF1180" s="570"/>
      <c r="BG1180" s="570"/>
      <c r="BH1180" s="570"/>
      <c r="BI1180" s="570"/>
      <c r="BJ1180" s="570"/>
      <c r="BK1180" s="570"/>
      <c r="BL1180" s="570"/>
      <c r="BM1180" s="570"/>
      <c r="BN1180" s="570"/>
      <c r="BO1180" s="570"/>
      <c r="BP1180" s="570"/>
      <c r="BQ1180" s="570"/>
      <c r="BR1180" s="570"/>
      <c r="BS1180" s="570"/>
      <c r="BT1180" s="570"/>
      <c r="BU1180" s="570"/>
      <c r="BV1180" s="570"/>
      <c r="BW1180" s="570"/>
      <c r="BX1180" s="570"/>
      <c r="BY1180" s="570"/>
    </row>
    <row r="1181" s="398" customFormat="true" ht="15" customHeight="true" x14ac:dyDescent="0.2">
      <c r="BA1181" s="570"/>
      <c r="BB1181" s="426"/>
      <c r="BC1181" s="570"/>
      <c r="BD1181" s="570"/>
      <c r="BE1181" s="570"/>
      <c r="BF1181" s="570"/>
      <c r="BG1181" s="570"/>
      <c r="BH1181" s="570"/>
      <c r="BI1181" s="570"/>
      <c r="BJ1181" s="570"/>
      <c r="BK1181" s="570"/>
      <c r="BL1181" s="570"/>
      <c r="BM1181" s="570"/>
      <c r="BN1181" s="570"/>
      <c r="BO1181" s="570"/>
      <c r="BP1181" s="570"/>
      <c r="BQ1181" s="570"/>
      <c r="BR1181" s="570"/>
      <c r="BS1181" s="570"/>
      <c r="BT1181" s="570"/>
      <c r="BU1181" s="570"/>
      <c r="BV1181" s="570"/>
      <c r="BW1181" s="570"/>
      <c r="BX1181" s="570"/>
      <c r="BY1181" s="570"/>
    </row>
    <row r="1182" s="398" customFormat="true" ht="15" customHeight="true" x14ac:dyDescent="0.2">
      <c r="BA1182" s="570"/>
      <c r="BB1182" s="426"/>
      <c r="BC1182" s="570"/>
      <c r="BD1182" s="570"/>
      <c r="BE1182" s="570"/>
      <c r="BF1182" s="570"/>
      <c r="BG1182" s="570"/>
      <c r="BH1182" s="570"/>
      <c r="BI1182" s="570"/>
      <c r="BJ1182" s="570"/>
      <c r="BK1182" s="570"/>
      <c r="BL1182" s="570"/>
      <c r="BM1182" s="570"/>
      <c r="BN1182" s="570"/>
      <c r="BO1182" s="570"/>
      <c r="BP1182" s="570"/>
      <c r="BQ1182" s="570"/>
      <c r="BR1182" s="570"/>
      <c r="BS1182" s="570"/>
      <c r="BT1182" s="570"/>
      <c r="BU1182" s="570"/>
      <c r="BV1182" s="570"/>
      <c r="BW1182" s="570"/>
      <c r="BX1182" s="570"/>
      <c r="BY1182" s="570"/>
    </row>
    <row r="1183" s="398" customFormat="true" ht="15" customHeight="true" x14ac:dyDescent="0.2">
      <c r="BA1183" s="570"/>
      <c r="BB1183" s="426"/>
      <c r="BC1183" s="570"/>
      <c r="BD1183" s="570"/>
      <c r="BE1183" s="570"/>
      <c r="BF1183" s="570"/>
      <c r="BG1183" s="570"/>
      <c r="BH1183" s="570"/>
      <c r="BI1183" s="570"/>
      <c r="BJ1183" s="570"/>
      <c r="BK1183" s="570"/>
      <c r="BL1183" s="570"/>
      <c r="BM1183" s="570"/>
      <c r="BN1183" s="570"/>
      <c r="BO1183" s="570"/>
      <c r="BP1183" s="570"/>
      <c r="BQ1183" s="570"/>
      <c r="BR1183" s="570"/>
      <c r="BS1183" s="570"/>
      <c r="BT1183" s="570"/>
      <c r="BU1183" s="570"/>
      <c r="BV1183" s="570"/>
      <c r="BW1183" s="570"/>
      <c r="BX1183" s="570"/>
      <c r="BY1183" s="570"/>
    </row>
    <row r="1184" s="398" customFormat="true" ht="15" customHeight="true" x14ac:dyDescent="0.2">
      <c r="BA1184" s="570"/>
      <c r="BB1184" s="426"/>
      <c r="BC1184" s="570"/>
      <c r="BD1184" s="570"/>
      <c r="BE1184" s="570"/>
      <c r="BF1184" s="570"/>
      <c r="BG1184" s="570"/>
      <c r="BH1184" s="570"/>
      <c r="BI1184" s="570"/>
      <c r="BJ1184" s="570"/>
      <c r="BK1184" s="570"/>
      <c r="BL1184" s="570"/>
      <c r="BM1184" s="570"/>
      <c r="BN1184" s="570"/>
      <c r="BO1184" s="570"/>
      <c r="BP1184" s="570"/>
      <c r="BQ1184" s="570"/>
      <c r="BR1184" s="570"/>
      <c r="BS1184" s="570"/>
      <c r="BT1184" s="570"/>
      <c r="BU1184" s="570"/>
      <c r="BV1184" s="570"/>
      <c r="BW1184" s="570"/>
      <c r="BX1184" s="570"/>
      <c r="BY1184" s="570"/>
    </row>
    <row r="1185" s="398" customFormat="true" ht="15" customHeight="true" x14ac:dyDescent="0.2">
      <c r="BA1185" s="570"/>
      <c r="BB1185" s="426"/>
      <c r="BC1185" s="570"/>
      <c r="BD1185" s="570"/>
      <c r="BE1185" s="570"/>
      <c r="BF1185" s="570"/>
      <c r="BG1185" s="570"/>
      <c r="BH1185" s="570"/>
      <c r="BI1185" s="570"/>
      <c r="BJ1185" s="570"/>
      <c r="BK1185" s="570"/>
      <c r="BL1185" s="570"/>
      <c r="BM1185" s="570"/>
      <c r="BN1185" s="570"/>
      <c r="BO1185" s="570"/>
      <c r="BP1185" s="570"/>
      <c r="BQ1185" s="570"/>
      <c r="BR1185" s="570"/>
      <c r="BS1185" s="570"/>
      <c r="BT1185" s="570"/>
      <c r="BU1185" s="570"/>
      <c r="BV1185" s="570"/>
      <c r="BW1185" s="570"/>
      <c r="BX1185" s="570"/>
      <c r="BY1185" s="570"/>
    </row>
    <row r="1186" s="398" customFormat="true" ht="15" customHeight="true" x14ac:dyDescent="0.2">
      <c r="BA1186" s="570"/>
      <c r="BB1186" s="426"/>
      <c r="BC1186" s="570"/>
      <c r="BD1186" s="570"/>
      <c r="BE1186" s="570"/>
      <c r="BF1186" s="570"/>
      <c r="BG1186" s="570"/>
      <c r="BH1186" s="570"/>
      <c r="BI1186" s="570"/>
      <c r="BJ1186" s="570"/>
      <c r="BK1186" s="570"/>
      <c r="BL1186" s="570"/>
      <c r="BM1186" s="570"/>
      <c r="BN1186" s="570"/>
      <c r="BO1186" s="570"/>
      <c r="BP1186" s="570"/>
      <c r="BQ1186" s="570"/>
      <c r="BR1186" s="570"/>
      <c r="BS1186" s="570"/>
      <c r="BT1186" s="570"/>
      <c r="BU1186" s="570"/>
      <c r="BV1186" s="570"/>
      <c r="BW1186" s="570"/>
      <c r="BX1186" s="570"/>
      <c r="BY1186" s="570"/>
    </row>
    <row r="1187" s="398" customFormat="true" ht="15" customHeight="true" x14ac:dyDescent="0.2">
      <c r="BA1187" s="570"/>
      <c r="BB1187" s="426"/>
      <c r="BC1187" s="570"/>
      <c r="BD1187" s="570"/>
      <c r="BE1187" s="570"/>
      <c r="BF1187" s="570"/>
      <c r="BG1187" s="570"/>
      <c r="BH1187" s="570"/>
      <c r="BI1187" s="570"/>
      <c r="BJ1187" s="570"/>
      <c r="BK1187" s="570"/>
      <c r="BL1187" s="570"/>
      <c r="BM1187" s="570"/>
      <c r="BN1187" s="570"/>
      <c r="BO1187" s="570"/>
      <c r="BP1187" s="570"/>
      <c r="BQ1187" s="570"/>
      <c r="BR1187" s="570"/>
      <c r="BS1187" s="570"/>
      <c r="BT1187" s="570"/>
      <c r="BU1187" s="570"/>
      <c r="BV1187" s="570"/>
      <c r="BW1187" s="570"/>
      <c r="BX1187" s="570"/>
      <c r="BY1187" s="570"/>
    </row>
    <row r="1188" s="398" customFormat="true" ht="15" customHeight="true" x14ac:dyDescent="0.2">
      <c r="BA1188" s="570"/>
      <c r="BB1188" s="426"/>
      <c r="BC1188" s="570"/>
      <c r="BD1188" s="570"/>
      <c r="BE1188" s="570"/>
      <c r="BF1188" s="570"/>
      <c r="BG1188" s="570"/>
      <c r="BH1188" s="570"/>
      <c r="BI1188" s="570"/>
      <c r="BJ1188" s="570"/>
      <c r="BK1188" s="570"/>
      <c r="BL1188" s="570"/>
      <c r="BM1188" s="570"/>
      <c r="BN1188" s="570"/>
      <c r="BO1188" s="570"/>
      <c r="BP1188" s="570"/>
      <c r="BQ1188" s="570"/>
      <c r="BR1188" s="570"/>
      <c r="BS1188" s="570"/>
      <c r="BT1188" s="570"/>
      <c r="BU1188" s="570"/>
      <c r="BV1188" s="570"/>
      <c r="BW1188" s="570"/>
      <c r="BX1188" s="570"/>
      <c r="BY1188" s="570"/>
    </row>
    <row r="1189" s="398" customFormat="true" ht="15" customHeight="true" x14ac:dyDescent="0.2">
      <c r="BA1189" s="570"/>
      <c r="BB1189" s="426"/>
      <c r="BC1189" s="570"/>
      <c r="BD1189" s="570"/>
      <c r="BE1189" s="570"/>
      <c r="BF1189" s="570"/>
      <c r="BG1189" s="570"/>
      <c r="BH1189" s="570"/>
      <c r="BI1189" s="570"/>
      <c r="BJ1189" s="570"/>
      <c r="BK1189" s="570"/>
      <c r="BL1189" s="570"/>
      <c r="BM1189" s="570"/>
      <c r="BN1189" s="570"/>
      <c r="BO1189" s="570"/>
      <c r="BP1189" s="570"/>
      <c r="BQ1189" s="570"/>
      <c r="BR1189" s="570"/>
      <c r="BS1189" s="570"/>
      <c r="BT1189" s="570"/>
      <c r="BU1189" s="570"/>
      <c r="BV1189" s="570"/>
      <c r="BW1189" s="570"/>
      <c r="BX1189" s="570"/>
      <c r="BY1189" s="570"/>
    </row>
    <row r="1190" s="398" customFormat="true" ht="15" customHeight="true" x14ac:dyDescent="0.2">
      <c r="BA1190" s="570"/>
      <c r="BB1190" s="426"/>
      <c r="BC1190" s="570"/>
      <c r="BD1190" s="570"/>
      <c r="BE1190" s="570"/>
      <c r="BF1190" s="570"/>
      <c r="BG1190" s="570"/>
      <c r="BH1190" s="570"/>
      <c r="BI1190" s="570"/>
      <c r="BJ1190" s="570"/>
      <c r="BK1190" s="570"/>
      <c r="BL1190" s="570"/>
      <c r="BM1190" s="570"/>
      <c r="BN1190" s="570"/>
      <c r="BO1190" s="570"/>
      <c r="BP1190" s="570"/>
      <c r="BQ1190" s="570"/>
      <c r="BR1190" s="570"/>
      <c r="BS1190" s="570"/>
      <c r="BT1190" s="570"/>
      <c r="BU1190" s="570"/>
      <c r="BV1190" s="570"/>
      <c r="BW1190" s="570"/>
      <c r="BX1190" s="570"/>
      <c r="BY1190" s="570"/>
    </row>
    <row r="1191" s="398" customFormat="true" ht="15" customHeight="true" x14ac:dyDescent="0.2">
      <c r="BA1191" s="570"/>
      <c r="BB1191" s="426"/>
      <c r="BC1191" s="570"/>
      <c r="BD1191" s="570"/>
      <c r="BE1191" s="570"/>
      <c r="BF1191" s="570"/>
      <c r="BG1191" s="570"/>
      <c r="BH1191" s="570"/>
      <c r="BI1191" s="570"/>
      <c r="BJ1191" s="570"/>
      <c r="BK1191" s="570"/>
      <c r="BL1191" s="570"/>
      <c r="BM1191" s="570"/>
      <c r="BN1191" s="570"/>
      <c r="BO1191" s="570"/>
      <c r="BP1191" s="570"/>
      <c r="BQ1191" s="570"/>
      <c r="BR1191" s="570"/>
      <c r="BS1191" s="570"/>
      <c r="BT1191" s="570"/>
      <c r="BU1191" s="570"/>
      <c r="BV1191" s="570"/>
      <c r="BW1191" s="570"/>
      <c r="BX1191" s="570"/>
      <c r="BY1191" s="570"/>
    </row>
    <row r="1192" s="398" customFormat="true" ht="15" customHeight="true" x14ac:dyDescent="0.2">
      <c r="BA1192" s="570"/>
      <c r="BB1192" s="426"/>
      <c r="BC1192" s="570"/>
      <c r="BD1192" s="570"/>
      <c r="BE1192" s="570"/>
      <c r="BF1192" s="570"/>
      <c r="BG1192" s="570"/>
      <c r="BH1192" s="570"/>
      <c r="BI1192" s="570"/>
      <c r="BJ1192" s="570"/>
      <c r="BK1192" s="570"/>
      <c r="BL1192" s="570"/>
      <c r="BM1192" s="570"/>
      <c r="BN1192" s="570"/>
      <c r="BO1192" s="570"/>
      <c r="BP1192" s="570"/>
      <c r="BQ1192" s="570"/>
      <c r="BR1192" s="570"/>
      <c r="BS1192" s="570"/>
      <c r="BT1192" s="570"/>
      <c r="BU1192" s="570"/>
      <c r="BV1192" s="570"/>
      <c r="BW1192" s="570"/>
      <c r="BX1192" s="570"/>
      <c r="BY1192" s="570"/>
    </row>
    <row r="1193" s="398" customFormat="true" ht="15" customHeight="true" x14ac:dyDescent="0.2">
      <c r="BA1193" s="570"/>
      <c r="BB1193" s="426"/>
      <c r="BC1193" s="570"/>
      <c r="BD1193" s="570"/>
      <c r="BE1193" s="570"/>
      <c r="BF1193" s="570"/>
      <c r="BG1193" s="570"/>
      <c r="BH1193" s="570"/>
      <c r="BI1193" s="570"/>
      <c r="BJ1193" s="570"/>
      <c r="BK1193" s="570"/>
      <c r="BL1193" s="570"/>
      <c r="BM1193" s="570"/>
      <c r="BN1193" s="570"/>
      <c r="BO1193" s="570"/>
      <c r="BP1193" s="570"/>
      <c r="BQ1193" s="570"/>
      <c r="BR1193" s="570"/>
      <c r="BS1193" s="570"/>
      <c r="BT1193" s="570"/>
      <c r="BU1193" s="570"/>
      <c r="BV1193" s="570"/>
      <c r="BW1193" s="570"/>
      <c r="BX1193" s="570"/>
      <c r="BY1193" s="570"/>
    </row>
    <row r="1194" s="398" customFormat="true" ht="15" customHeight="true" x14ac:dyDescent="0.2">
      <c r="BA1194" s="570"/>
      <c r="BB1194" s="426"/>
      <c r="BC1194" s="570"/>
      <c r="BD1194" s="570"/>
      <c r="BE1194" s="570"/>
      <c r="BF1194" s="570"/>
      <c r="BG1194" s="570"/>
      <c r="BH1194" s="570"/>
      <c r="BI1194" s="570"/>
      <c r="BJ1194" s="570"/>
      <c r="BK1194" s="570"/>
      <c r="BL1194" s="570"/>
      <c r="BM1194" s="570"/>
      <c r="BN1194" s="570"/>
      <c r="BO1194" s="570"/>
      <c r="BP1194" s="570"/>
      <c r="BQ1194" s="570"/>
      <c r="BR1194" s="570"/>
      <c r="BS1194" s="570"/>
      <c r="BT1194" s="570"/>
      <c r="BU1194" s="570"/>
      <c r="BV1194" s="570"/>
      <c r="BW1194" s="570"/>
      <c r="BX1194" s="570"/>
      <c r="BY1194" s="570"/>
    </row>
    <row r="1195" s="398" customFormat="true" ht="15" customHeight="true" x14ac:dyDescent="0.2">
      <c r="BA1195" s="570"/>
      <c r="BB1195" s="426"/>
      <c r="BC1195" s="570"/>
      <c r="BD1195" s="570"/>
      <c r="BE1195" s="570"/>
      <c r="BF1195" s="570"/>
      <c r="BG1195" s="570"/>
      <c r="BH1195" s="570"/>
      <c r="BI1195" s="570"/>
      <c r="BJ1195" s="570"/>
      <c r="BK1195" s="570"/>
      <c r="BL1195" s="570"/>
      <c r="BM1195" s="570"/>
      <c r="BN1195" s="570"/>
      <c r="BO1195" s="570"/>
      <c r="BP1195" s="570"/>
      <c r="BQ1195" s="570"/>
      <c r="BR1195" s="570"/>
      <c r="BS1195" s="570"/>
      <c r="BT1195" s="570"/>
      <c r="BU1195" s="570"/>
      <c r="BV1195" s="570"/>
      <c r="BW1195" s="570"/>
      <c r="BX1195" s="570"/>
      <c r="BY1195" s="570"/>
    </row>
    <row r="1196" s="398" customFormat="true" ht="15" customHeight="true" x14ac:dyDescent="0.2">
      <c r="BA1196" s="570"/>
      <c r="BB1196" s="426"/>
      <c r="BC1196" s="570"/>
      <c r="BD1196" s="570"/>
      <c r="BE1196" s="570"/>
      <c r="BF1196" s="570"/>
      <c r="BG1196" s="570"/>
      <c r="BH1196" s="570"/>
      <c r="BI1196" s="570"/>
      <c r="BJ1196" s="570"/>
      <c r="BK1196" s="570"/>
      <c r="BL1196" s="570"/>
      <c r="BM1196" s="570"/>
      <c r="BN1196" s="570"/>
      <c r="BO1196" s="570"/>
      <c r="BP1196" s="570"/>
      <c r="BQ1196" s="570"/>
      <c r="BR1196" s="570"/>
      <c r="BS1196" s="570"/>
      <c r="BT1196" s="570"/>
      <c r="BU1196" s="570"/>
      <c r="BV1196" s="570"/>
      <c r="BW1196" s="570"/>
      <c r="BX1196" s="570"/>
      <c r="BY1196" s="570"/>
    </row>
    <row r="1197" s="398" customFormat="true" ht="15" customHeight="true" x14ac:dyDescent="0.2">
      <c r="BA1197" s="570"/>
      <c r="BB1197" s="426"/>
      <c r="BC1197" s="570"/>
      <c r="BD1197" s="570"/>
      <c r="BE1197" s="570"/>
      <c r="BF1197" s="570"/>
      <c r="BG1197" s="570"/>
      <c r="BH1197" s="570"/>
      <c r="BI1197" s="570"/>
      <c r="BJ1197" s="570"/>
      <c r="BK1197" s="570"/>
      <c r="BL1197" s="570"/>
      <c r="BM1197" s="570"/>
      <c r="BN1197" s="570"/>
      <c r="BO1197" s="570"/>
      <c r="BP1197" s="570"/>
      <c r="BQ1197" s="570"/>
      <c r="BR1197" s="570"/>
      <c r="BS1197" s="570"/>
      <c r="BT1197" s="570"/>
      <c r="BU1197" s="570"/>
      <c r="BV1197" s="570"/>
      <c r="BW1197" s="570"/>
      <c r="BX1197" s="570"/>
      <c r="BY1197" s="570"/>
    </row>
    <row r="1198" s="398" customFormat="true" ht="15" customHeight="true" x14ac:dyDescent="0.2">
      <c r="BA1198" s="570"/>
      <c r="BB1198" s="426"/>
      <c r="BC1198" s="570"/>
      <c r="BD1198" s="570"/>
      <c r="BE1198" s="570"/>
      <c r="BF1198" s="570"/>
      <c r="BG1198" s="570"/>
      <c r="BH1198" s="570"/>
      <c r="BI1198" s="570"/>
      <c r="BJ1198" s="570"/>
      <c r="BK1198" s="570"/>
      <c r="BL1198" s="570"/>
      <c r="BM1198" s="570"/>
      <c r="BN1198" s="570"/>
      <c r="BO1198" s="570"/>
      <c r="BP1198" s="570"/>
      <c r="BQ1198" s="570"/>
      <c r="BR1198" s="570"/>
      <c r="BS1198" s="570"/>
      <c r="BT1198" s="570"/>
      <c r="BU1198" s="570"/>
      <c r="BV1198" s="570"/>
      <c r="BW1198" s="570"/>
      <c r="BX1198" s="570"/>
      <c r="BY1198" s="570"/>
    </row>
    <row r="1199" s="398" customFormat="true" ht="15" customHeight="true" x14ac:dyDescent="0.2">
      <c r="BA1199" s="570"/>
      <c r="BB1199" s="426"/>
      <c r="BC1199" s="570"/>
      <c r="BD1199" s="570"/>
      <c r="BE1199" s="570"/>
      <c r="BF1199" s="570"/>
      <c r="BG1199" s="570"/>
      <c r="BH1199" s="570"/>
      <c r="BI1199" s="570"/>
      <c r="BJ1199" s="570"/>
      <c r="BK1199" s="570"/>
      <c r="BL1199" s="570"/>
      <c r="BM1199" s="570"/>
      <c r="BN1199" s="570"/>
      <c r="BO1199" s="570"/>
      <c r="BP1199" s="570"/>
      <c r="BQ1199" s="570"/>
      <c r="BR1199" s="570"/>
      <c r="BS1199" s="570"/>
      <c r="BT1199" s="570"/>
      <c r="BU1199" s="570"/>
      <c r="BV1199" s="570"/>
      <c r="BW1199" s="570"/>
      <c r="BX1199" s="570"/>
      <c r="BY1199" s="570"/>
    </row>
    <row r="1200" s="398" customFormat="true" ht="15" customHeight="true" x14ac:dyDescent="0.2">
      <c r="BA1200" s="570"/>
      <c r="BB1200" s="426"/>
      <c r="BC1200" s="570"/>
      <c r="BD1200" s="570"/>
      <c r="BE1200" s="570"/>
      <c r="BF1200" s="570"/>
      <c r="BG1200" s="570"/>
      <c r="BH1200" s="570"/>
      <c r="BI1200" s="570"/>
      <c r="BJ1200" s="570"/>
      <c r="BK1200" s="570"/>
      <c r="BL1200" s="570"/>
      <c r="BM1200" s="570"/>
      <c r="BN1200" s="570"/>
      <c r="BO1200" s="570"/>
      <c r="BP1200" s="570"/>
      <c r="BQ1200" s="570"/>
      <c r="BR1200" s="570"/>
      <c r="BS1200" s="570"/>
      <c r="BT1200" s="570"/>
      <c r="BU1200" s="570"/>
      <c r="BV1200" s="570"/>
      <c r="BW1200" s="570"/>
      <c r="BX1200" s="570"/>
      <c r="BY1200" s="570"/>
    </row>
  </sheetData>
  <mergeCells count="999">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2:D692"/>
    <mergeCell ref="H692:I692"/>
    <mergeCell ref="M692:N692"/>
    <mergeCell ref="C693:D693"/>
    <mergeCell ref="H693:I693"/>
    <mergeCell ref="M693:N69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18:D618"/>
    <mergeCell ref="H618:I618"/>
    <mergeCell ref="M618:N618"/>
    <mergeCell ref="C619:E619"/>
    <mergeCell ref="H619:I619"/>
    <mergeCell ref="M619:N619"/>
    <mergeCell ref="C616:D616"/>
    <mergeCell ref="H616:I616"/>
    <mergeCell ref="M616:O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0:D610"/>
    <mergeCell ref="H610:J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55:D555"/>
    <mergeCell ref="H555:I555"/>
    <mergeCell ref="M555:N555"/>
    <mergeCell ref="C552:D552"/>
    <mergeCell ref="H552:I552"/>
    <mergeCell ref="M552:N552"/>
    <mergeCell ref="C553:D553"/>
    <mergeCell ref="H553:I553"/>
    <mergeCell ref="M553:N553"/>
    <mergeCell ref="C554:D554"/>
    <mergeCell ref="H554:I554"/>
    <mergeCell ref="M554:N554"/>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49:D550"/>
    <mergeCell ref="H549:I549"/>
    <mergeCell ref="M549:N549"/>
    <mergeCell ref="H550:I550"/>
    <mergeCell ref="M550:N550"/>
    <mergeCell ref="C551:D551"/>
    <mergeCell ref="H551:I551"/>
    <mergeCell ref="M551:N551"/>
    <mergeCell ref="C546:D546"/>
    <mergeCell ref="H546:I546"/>
    <mergeCell ref="M546:O546"/>
    <mergeCell ref="C547:D547"/>
    <mergeCell ref="H547:I547"/>
    <mergeCell ref="M547:N548"/>
    <mergeCell ref="C548:E548"/>
    <mergeCell ref="H548:I548"/>
    <mergeCell ref="O541:Q541"/>
    <mergeCell ref="C542:G542"/>
    <mergeCell ref="H542:J542"/>
    <mergeCell ref="C539:D539"/>
    <mergeCell ref="H539:I539"/>
    <mergeCell ref="M539:N539"/>
    <mergeCell ref="C540:D540"/>
    <mergeCell ref="H540:I540"/>
    <mergeCell ref="M540:Q540"/>
    <mergeCell ref="C543:D544"/>
    <mergeCell ref="E543:G543"/>
    <mergeCell ref="H543:I544"/>
    <mergeCell ref="M543:N543"/>
    <mergeCell ref="M544:N544"/>
    <mergeCell ref="C545:D545"/>
    <mergeCell ref="H545:I545"/>
    <mergeCell ref="M545:N545"/>
    <mergeCell ref="C541:D541"/>
    <mergeCell ref="H541:I541"/>
    <mergeCell ref="M541:N542"/>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6:D536"/>
    <mergeCell ref="H536:L536"/>
    <mergeCell ref="M536:N536"/>
    <mergeCell ref="C537:D537"/>
    <mergeCell ref="H537:I538"/>
    <mergeCell ref="J537:L537"/>
    <mergeCell ref="M537:N537"/>
    <mergeCell ref="C538:D538"/>
    <mergeCell ref="M538:N538"/>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0:D470"/>
    <mergeCell ref="H470:I470"/>
    <mergeCell ref="M470:N470"/>
    <mergeCell ref="C471:D471"/>
    <mergeCell ref="H471:I471"/>
    <mergeCell ref="M471:O471"/>
    <mergeCell ref="C468:D468"/>
    <mergeCell ref="H468:I468"/>
    <mergeCell ref="M468:N468"/>
    <mergeCell ref="C469:D469"/>
    <mergeCell ref="H469:J469"/>
    <mergeCell ref="M469:N469"/>
    <mergeCell ref="C474:D474"/>
    <mergeCell ref="H474:I474"/>
    <mergeCell ref="M474:N474"/>
    <mergeCell ref="C475:D475"/>
    <mergeCell ref="H475:I475"/>
    <mergeCell ref="M475:N475"/>
    <mergeCell ref="C472:E472"/>
    <mergeCell ref="H472:I472"/>
    <mergeCell ref="M472:N472"/>
    <mergeCell ref="C473:D473"/>
    <mergeCell ref="H473:I473"/>
    <mergeCell ref="M473:N47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15:D415"/>
    <mergeCell ref="H415:I415"/>
    <mergeCell ref="M415:N415"/>
    <mergeCell ref="C412:D412"/>
    <mergeCell ref="H412:I412"/>
    <mergeCell ref="M412:N412"/>
    <mergeCell ref="C413:D413"/>
    <mergeCell ref="H413:I413"/>
    <mergeCell ref="M413:N413"/>
    <mergeCell ref="C414:D414"/>
    <mergeCell ref="H414:I414"/>
    <mergeCell ref="M414:N414"/>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H133:L133"/>
    <mergeCell ref="M133:Q133"/>
    <mergeCell ref="A135:A139"/>
    <mergeCell ref="A153:A165"/>
    <mergeCell ref="C220:G220"/>
    <mergeCell ref="H220:L220"/>
    <mergeCell ref="M220:Q220"/>
    <mergeCell ref="A222:A224"/>
    <mergeCell ref="A208:B208"/>
    <mergeCell ref="A144:A147"/>
    <mergeCell ref="A140:A143"/>
    <mergeCell ref="A122:A123"/>
    <mergeCell ref="A124:A127"/>
    <mergeCell ref="A128:A129"/>
    <mergeCell ref="A130:A132"/>
    <mergeCell ref="C133:G133"/>
    <mergeCell ref="A58:A69"/>
    <mergeCell ref="A108:B108"/>
    <mergeCell ref="C120:G120"/>
    <mergeCell ref="M120:Q1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H56:L56"/>
    <mergeCell ref="M56:Q56"/>
    <mergeCell ref="A35:A36"/>
    <mergeCell ref="A37:A38"/>
    <mergeCell ref="A41:A42"/>
    <mergeCell ref="A43:A44"/>
    <mergeCell ref="A45:A4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120:L12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53:BA166"/>
    <mergeCell ref="BA144:BA147"/>
    <mergeCell ref="BM14:BQ14"/>
    <mergeCell ref="BA16:BA17"/>
    <mergeCell ref="BA18:BA21"/>
    <mergeCell ref="BA22:BA23"/>
    <mergeCell ref="BC27:BG27"/>
    <mergeCell ref="BH27:BL27"/>
    <mergeCell ref="BM27:BQ27"/>
    <mergeCell ref="BA41:BA42"/>
    <mergeCell ref="BC56:BG56"/>
    <mergeCell ref="BH56:BL56"/>
    <mergeCell ref="BM56:BQ56"/>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114300</xdr:rowOff>
                  </from>
                  <to>
                    <xdr:col>1</xdr:col>
                    <xdr:colOff>1704975</xdr:colOff>
                    <xdr:row>400</xdr:row>
                    <xdr:rowOff>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91E41-A32D-40F2-A2A1-19A3AB66E830}">
  <sheetPr codeName="Feuil5"/>
  <dimension ref="A1:CZ1200"/>
  <sheetViews>
    <sheetView showGridLines="false" workbookViewId="0"/>
  </sheetViews>
  <sheetFormatPr defaultColWidth="9.140625" defaultRowHeight="15" customHeight="true" x14ac:dyDescent="0.2"/>
  <cols>
    <col min="1" max="1" width="31.5703125" style="569" customWidth="true"/>
    <col min="2" max="2" width="41.5703125" style="569" customWidth="true"/>
    <col min="3" max="17" width="10.7109375" style="569" customWidth="true"/>
    <col min="18" max="21" width="12.5703125" style="569" customWidth="true"/>
    <col min="22" max="52" width="12.5703125" style="398" customWidth="true"/>
    <col min="53" max="53" width="31.5703125" style="570" customWidth="true"/>
    <col min="54" max="54" width="41.5703125" style="426" customWidth="true"/>
    <col min="55" max="69" width="9.140625" style="570"/>
    <col min="70" max="73" width="12.5703125" style="570" customWidth="true"/>
    <col min="74" max="104" width="12.5703125" style="398" customWidth="true"/>
    <col min="105" max="16384" width="9.140625" style="569"/>
  </cols>
  <sheetData>
    <row r="1" s="346" customFormat="true" ht="18" customHeight="true" x14ac:dyDescent="0.2">
      <c r="V1" s="398"/>
      <c r="W1" s="398"/>
      <c r="X1" s="398"/>
      <c r="Y1" s="398"/>
      <c r="Z1" s="398"/>
      <c r="AA1" s="398"/>
      <c r="AB1" s="398"/>
      <c r="AC1" s="398"/>
      <c r="AD1" s="398"/>
      <c r="AE1" s="398"/>
      <c r="AF1" s="398"/>
      <c r="AG1" s="398"/>
      <c r="AH1" s="398"/>
      <c r="AI1" s="398"/>
      <c r="AJ1" s="398"/>
      <c r="AK1" s="398"/>
      <c r="AL1" s="398"/>
      <c r="AM1" s="398"/>
      <c r="AN1" s="398"/>
      <c r="AO1" s="398"/>
      <c r="AP1" s="398"/>
      <c r="AQ1" s="398"/>
      <c r="AR1" s="398"/>
      <c r="AS1" s="398"/>
      <c r="AT1" s="398"/>
      <c r="AU1" s="398"/>
      <c r="AV1" s="398"/>
      <c r="AW1" s="398"/>
      <c r="AX1" s="398"/>
      <c r="AY1" s="398"/>
      <c r="AZ1" s="398"/>
      <c r="BB1" s="369"/>
      <c r="BV1" s="398"/>
      <c r="BW1" s="398"/>
      <c r="BX1" s="398"/>
      <c r="BY1" s="398"/>
      <c r="BZ1" s="398"/>
      <c r="CA1" s="398"/>
      <c r="CB1" s="398"/>
      <c r="CC1" s="398"/>
      <c r="CD1" s="398"/>
      <c r="CE1" s="398"/>
      <c r="CF1" s="398"/>
      <c r="CG1" s="398"/>
      <c r="CH1" s="398"/>
      <c r="CI1" s="398"/>
      <c r="CJ1" s="398"/>
      <c r="CK1" s="398"/>
      <c r="CL1" s="398"/>
      <c r="CM1" s="398"/>
      <c r="CN1" s="398"/>
      <c r="CO1" s="398"/>
      <c r="CP1" s="398"/>
      <c r="CQ1" s="398"/>
      <c r="CR1" s="398"/>
      <c r="CS1" s="398"/>
      <c r="CT1" s="398"/>
      <c r="CU1" s="398"/>
      <c r="CV1" s="398"/>
      <c r="CW1" s="398"/>
      <c r="CX1" s="398"/>
      <c r="CY1" s="398"/>
      <c r="CZ1" s="398"/>
    </row>
    <row r="2" s="346" customFormat="true" ht="22.5" customHeight="true" x14ac:dyDescent="0.35">
      <c r="A2" s="416" t="str">
        <f>A1026</f>
        <v>Madagascar</v>
      </c>
      <c r="B2" s="417"/>
      <c r="V2" s="398"/>
      <c r="W2" s="398"/>
      <c r="X2" s="398"/>
      <c r="Y2" s="398"/>
      <c r="Z2" s="398"/>
      <c r="AA2" s="398"/>
      <c r="AB2" s="398"/>
      <c r="AC2" s="398"/>
      <c r="AD2" s="398"/>
      <c r="AE2" s="398"/>
      <c r="AF2" s="398"/>
      <c r="AG2" s="398"/>
      <c r="AH2" s="398"/>
      <c r="AI2" s="398"/>
      <c r="AJ2" s="398"/>
      <c r="AK2" s="398"/>
      <c r="AL2" s="398"/>
      <c r="AM2" s="398"/>
      <c r="AN2" s="398"/>
      <c r="AO2" s="398"/>
      <c r="AP2" s="398"/>
      <c r="AQ2" s="398"/>
      <c r="AR2" s="398"/>
      <c r="AS2" s="398"/>
      <c r="AT2" s="398"/>
      <c r="AU2" s="398"/>
      <c r="AV2" s="398"/>
      <c r="AW2" s="398"/>
      <c r="AX2" s="398"/>
      <c r="AY2" s="398"/>
      <c r="AZ2" s="398"/>
      <c r="BB2" s="369"/>
      <c r="BV2" s="398"/>
      <c r="BW2" s="398"/>
      <c r="BX2" s="398"/>
      <c r="BY2" s="398"/>
      <c r="BZ2" s="398"/>
      <c r="CA2" s="398"/>
      <c r="CB2" s="398"/>
      <c r="CC2" s="398"/>
      <c r="CD2" s="398"/>
      <c r="CE2" s="398"/>
      <c r="CF2" s="398"/>
      <c r="CG2" s="398"/>
      <c r="CH2" s="398"/>
      <c r="CI2" s="398"/>
      <c r="CJ2" s="398"/>
      <c r="CK2" s="398"/>
      <c r="CL2" s="398"/>
      <c r="CM2" s="398"/>
      <c r="CN2" s="398"/>
      <c r="CO2" s="398"/>
      <c r="CP2" s="398"/>
      <c r="CQ2" s="398"/>
      <c r="CR2" s="398"/>
      <c r="CS2" s="398"/>
      <c r="CT2" s="398"/>
      <c r="CU2" s="398"/>
      <c r="CV2" s="398"/>
      <c r="CW2" s="398"/>
      <c r="CX2" s="398"/>
      <c r="CY2" s="398"/>
      <c r="CZ2" s="398"/>
    </row>
    <row r="3" s="346" customFormat="true" ht="22.5" customHeight="true" x14ac:dyDescent="0.35">
      <c r="A3" s="373" t="str">
        <f>A1034</f>
        <v>2013</v>
      </c>
      <c r="B3" s="419"/>
      <c r="V3" s="398"/>
      <c r="W3" s="398"/>
      <c r="X3" s="398"/>
      <c r="Y3" s="398"/>
      <c r="Z3" s="398"/>
      <c r="AA3" s="398"/>
      <c r="AB3" s="398"/>
      <c r="AC3" s="398"/>
      <c r="AD3" s="398"/>
      <c r="AE3" s="398"/>
      <c r="AF3" s="398"/>
      <c r="AG3" s="398"/>
      <c r="AH3" s="398"/>
      <c r="AI3" s="398"/>
      <c r="AJ3" s="398"/>
      <c r="AK3" s="398"/>
      <c r="AL3" s="398"/>
      <c r="AM3" s="398"/>
      <c r="AN3" s="398"/>
      <c r="AO3" s="398"/>
      <c r="AP3" s="398"/>
      <c r="AQ3" s="398"/>
      <c r="AR3" s="398"/>
      <c r="AS3" s="398"/>
      <c r="AT3" s="398"/>
      <c r="AU3" s="398"/>
      <c r="AV3" s="398"/>
      <c r="AW3" s="398"/>
      <c r="AX3" s="398"/>
      <c r="AY3" s="398"/>
      <c r="AZ3" s="398"/>
      <c r="BB3" s="369"/>
      <c r="BV3" s="398"/>
      <c r="BW3" s="398"/>
      <c r="BX3" s="398"/>
      <c r="BY3" s="398"/>
      <c r="BZ3" s="398"/>
      <c r="CA3" s="398"/>
      <c r="CB3" s="398"/>
      <c r="CC3" s="398"/>
      <c r="CD3" s="398"/>
      <c r="CE3" s="398"/>
      <c r="CF3" s="398"/>
      <c r="CG3" s="398"/>
      <c r="CH3" s="398"/>
      <c r="CI3" s="398"/>
      <c r="CJ3" s="398"/>
      <c r="CK3" s="398"/>
      <c r="CL3" s="398"/>
      <c r="CM3" s="398"/>
      <c r="CN3" s="398"/>
      <c r="CO3" s="398"/>
      <c r="CP3" s="398"/>
      <c r="CQ3" s="398"/>
      <c r="CR3" s="398"/>
      <c r="CS3" s="398"/>
      <c r="CT3" s="398"/>
      <c r="CU3" s="398"/>
      <c r="CV3" s="398"/>
      <c r="CW3" s="398"/>
      <c r="CX3" s="398"/>
      <c r="CY3" s="398"/>
      <c r="CZ3" s="398"/>
    </row>
    <row r="4" s="346" customFormat="true" ht="22.5" customHeight="true" x14ac:dyDescent="0.35">
      <c r="A4" s="418" t="s">
        <v>96</v>
      </c>
      <c r="B4" s="419"/>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B4" s="369"/>
      <c r="BV4" s="398"/>
      <c r="BW4" s="398"/>
      <c r="BX4" s="398"/>
      <c r="BY4" s="398"/>
      <c r="BZ4" s="398"/>
      <c r="CA4" s="398"/>
      <c r="CB4" s="398"/>
      <c r="CC4" s="398"/>
      <c r="CD4" s="398"/>
      <c r="CE4" s="398"/>
      <c r="CF4" s="398"/>
      <c r="CG4" s="398"/>
      <c r="CH4" s="398"/>
      <c r="CI4" s="398"/>
      <c r="CJ4" s="398"/>
      <c r="CK4" s="398"/>
      <c r="CL4" s="398"/>
      <c r="CM4" s="398"/>
      <c r="CN4" s="398"/>
      <c r="CO4" s="398"/>
      <c r="CP4" s="398"/>
      <c r="CQ4" s="398"/>
      <c r="CR4" s="398"/>
      <c r="CS4" s="398"/>
      <c r="CT4" s="398"/>
      <c r="CU4" s="398"/>
      <c r="CV4" s="398"/>
      <c r="CW4" s="398"/>
      <c r="CX4" s="398"/>
      <c r="CY4" s="398"/>
      <c r="CZ4" s="398"/>
    </row>
    <row r="5" s="346" customFormat="true" ht="20.1" customHeight="true" x14ac:dyDescent="0.35">
      <c r="A5" s="418" t="s">
        <v>97</v>
      </c>
      <c r="B5" s="419"/>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B5" s="369"/>
      <c r="BV5" s="398"/>
      <c r="BW5" s="398"/>
      <c r="BX5" s="398"/>
      <c r="BY5" s="398"/>
      <c r="BZ5" s="398"/>
      <c r="CA5" s="398"/>
      <c r="CB5" s="398"/>
      <c r="CC5" s="398"/>
      <c r="CD5" s="398"/>
      <c r="CE5" s="398"/>
      <c r="CF5" s="398"/>
      <c r="CG5" s="398"/>
      <c r="CH5" s="398"/>
      <c r="CI5" s="398"/>
      <c r="CJ5" s="398"/>
      <c r="CK5" s="398"/>
      <c r="CL5" s="398"/>
      <c r="CM5" s="398"/>
      <c r="CN5" s="398"/>
      <c r="CO5" s="398"/>
      <c r="CP5" s="398"/>
      <c r="CQ5" s="398"/>
      <c r="CR5" s="398"/>
      <c r="CS5" s="398"/>
      <c r="CT5" s="398"/>
      <c r="CU5" s="398"/>
      <c r="CV5" s="398"/>
      <c r="CW5" s="398"/>
      <c r="CX5" s="398"/>
      <c r="CY5" s="398"/>
      <c r="CZ5" s="398"/>
    </row>
    <row r="6" s="346" customFormat="true" ht="15" customHeight="true" x14ac:dyDescent="0.2">
      <c r="A6" s="420" t="s">
        <v>98</v>
      </c>
      <c r="B6" s="421"/>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B6" s="369"/>
      <c r="BV6" s="398"/>
      <c r="BW6" s="398"/>
      <c r="BX6" s="398"/>
      <c r="BY6" s="398"/>
      <c r="BZ6" s="398"/>
      <c r="CA6" s="398"/>
      <c r="CB6" s="398"/>
      <c r="CC6" s="398"/>
      <c r="CD6" s="398"/>
      <c r="CE6" s="398"/>
      <c r="CF6" s="398"/>
      <c r="CG6" s="398"/>
      <c r="CH6" s="398"/>
      <c r="CI6" s="398"/>
      <c r="CJ6" s="398"/>
      <c r="CK6" s="398"/>
      <c r="CL6" s="398"/>
      <c r="CM6" s="398"/>
      <c r="CN6" s="398"/>
      <c r="CO6" s="398"/>
      <c r="CP6" s="398"/>
      <c r="CQ6" s="398"/>
      <c r="CR6" s="398"/>
      <c r="CS6" s="398"/>
      <c r="CT6" s="398"/>
      <c r="CU6" s="398"/>
      <c r="CV6" s="398"/>
      <c r="CW6" s="398"/>
      <c r="CX6" s="398"/>
      <c r="CY6" s="398"/>
      <c r="CZ6" s="398"/>
    </row>
    <row r="7" s="346" customFormat="true" ht="15" customHeight="true" x14ac:dyDescent="0.2">
      <c r="A7" s="422" t="s">
        <v>40</v>
      </c>
      <c r="B7" s="423"/>
      <c r="V7" s="398"/>
      <c r="W7" s="398"/>
      <c r="X7" s="398"/>
      <c r="Y7" s="398"/>
      <c r="Z7" s="398"/>
      <c r="AA7" s="398"/>
      <c r="AB7" s="398"/>
      <c r="AC7" s="398"/>
      <c r="AD7" s="398"/>
      <c r="AE7" s="398"/>
      <c r="AF7" s="398"/>
      <c r="AG7" s="398"/>
      <c r="AH7" s="398"/>
      <c r="AI7" s="398"/>
      <c r="AJ7" s="398"/>
      <c r="AK7" s="398"/>
      <c r="AL7" s="398"/>
      <c r="AM7" s="398"/>
      <c r="AN7" s="398"/>
      <c r="AO7" s="398"/>
      <c r="AP7" s="398"/>
      <c r="AQ7" s="398"/>
      <c r="AR7" s="398"/>
      <c r="AS7" s="398"/>
      <c r="AT7" s="398"/>
      <c r="AU7" s="398"/>
      <c r="AV7" s="398"/>
      <c r="AW7" s="398"/>
      <c r="AX7" s="398"/>
      <c r="AY7" s="398"/>
      <c r="AZ7" s="398"/>
      <c r="BB7" s="369"/>
      <c r="BV7" s="398"/>
      <c r="BW7" s="398"/>
      <c r="BX7" s="398"/>
      <c r="BY7" s="398"/>
      <c r="BZ7" s="398"/>
      <c r="CA7" s="398"/>
      <c r="CB7" s="398"/>
      <c r="CC7" s="398"/>
      <c r="CD7" s="398"/>
      <c r="CE7" s="398"/>
      <c r="CF7" s="398"/>
      <c r="CG7" s="398"/>
      <c r="CH7" s="398"/>
      <c r="CI7" s="398"/>
      <c r="CJ7" s="398"/>
      <c r="CK7" s="398"/>
      <c r="CL7" s="398"/>
      <c r="CM7" s="398"/>
      <c r="CN7" s="398"/>
      <c r="CO7" s="398"/>
      <c r="CP7" s="398"/>
      <c r="CQ7" s="398"/>
      <c r="CR7" s="398"/>
      <c r="CS7" s="398"/>
      <c r="CT7" s="398"/>
      <c r="CU7" s="398"/>
      <c r="CV7" s="398"/>
      <c r="CW7" s="398"/>
      <c r="CX7" s="398"/>
      <c r="CY7" s="398"/>
      <c r="CZ7" s="398"/>
    </row>
    <row r="8" s="346" customFormat="true" ht="15" customHeight="true" x14ac:dyDescent="0.2">
      <c r="A8" s="422" t="s">
        <v>39</v>
      </c>
      <c r="B8" s="423"/>
      <c r="V8" s="398"/>
      <c r="W8" s="398"/>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B8" s="369"/>
      <c r="BV8" s="398"/>
      <c r="BW8" s="398"/>
      <c r="BX8" s="398"/>
      <c r="BY8" s="398"/>
      <c r="BZ8" s="398"/>
      <c r="CA8" s="398"/>
      <c r="CB8" s="398"/>
      <c r="CC8" s="398"/>
      <c r="CD8" s="398"/>
      <c r="CE8" s="398"/>
      <c r="CF8" s="398"/>
      <c r="CG8" s="398"/>
      <c r="CH8" s="398"/>
      <c r="CI8" s="398"/>
      <c r="CJ8" s="398"/>
      <c r="CK8" s="398"/>
      <c r="CL8" s="398"/>
      <c r="CM8" s="398"/>
      <c r="CN8" s="398"/>
      <c r="CO8" s="398"/>
      <c r="CP8" s="398"/>
      <c r="CQ8" s="398"/>
      <c r="CR8" s="398"/>
      <c r="CS8" s="398"/>
      <c r="CT8" s="398"/>
      <c r="CU8" s="398"/>
      <c r="CV8" s="398"/>
      <c r="CW8" s="398"/>
      <c r="CX8" s="398"/>
      <c r="CY8" s="398"/>
      <c r="CZ8" s="398"/>
    </row>
    <row r="9" s="346" customFormat="true" ht="15" customHeight="true" x14ac:dyDescent="0.2">
      <c r="A9" s="422" t="s">
        <v>136</v>
      </c>
      <c r="B9" s="424" t="str">
        <f>A1025</f>
        <v>AIS13</v>
      </c>
      <c r="V9" s="398"/>
      <c r="W9" s="398"/>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B9" s="369"/>
      <c r="BV9" s="398"/>
      <c r="BW9" s="398"/>
      <c r="BX9" s="398"/>
      <c r="BY9" s="398"/>
      <c r="BZ9" s="398"/>
      <c r="CA9" s="398"/>
      <c r="CB9" s="398"/>
      <c r="CC9" s="398"/>
      <c r="CD9" s="398"/>
      <c r="CE9" s="398"/>
      <c r="CF9" s="398"/>
      <c r="CG9" s="398"/>
      <c r="CH9" s="398"/>
      <c r="CI9" s="398"/>
      <c r="CJ9" s="398"/>
      <c r="CK9" s="398"/>
      <c r="CL9" s="398"/>
      <c r="CM9" s="398"/>
      <c r="CN9" s="398"/>
      <c r="CO9" s="398"/>
      <c r="CP9" s="398"/>
      <c r="CQ9" s="398"/>
      <c r="CR9" s="398"/>
      <c r="CS9" s="398"/>
      <c r="CT9" s="398"/>
      <c r="CU9" s="398"/>
      <c r="CV9" s="398"/>
      <c r="CW9" s="398"/>
      <c r="CX9" s="398"/>
      <c r="CY9" s="398"/>
      <c r="CZ9" s="398"/>
    </row>
    <row r="10" s="346" customFormat="true" ht="15" customHeight="true" x14ac:dyDescent="0.2">
      <c r="A10" s="231" t="str">
        <f>B1028</f>
        <v/>
      </c>
      <c r="B10" s="230"/>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B10" s="369"/>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c r="CT10" s="398"/>
      <c r="CU10" s="398"/>
      <c r="CV10" s="398"/>
      <c r="CW10" s="398"/>
      <c r="CX10" s="398"/>
      <c r="CY10" s="398"/>
      <c r="CZ10" s="398"/>
    </row>
    <row r="11" s="346" customFormat="true" ht="15" customHeight="true" x14ac:dyDescent="0.2">
      <c r="A11" s="231" t="str">
        <f>B1027</f>
        <v>Time to improved source based on:</v>
      </c>
      <c r="B11" s="229" t="s">
        <v>434</v>
      </c>
      <c r="V11" s="398"/>
      <c r="W11" s="398"/>
      <c r="X11" s="398"/>
      <c r="Y11" s="398"/>
      <c r="Z11" s="398"/>
      <c r="AA11" s="398"/>
      <c r="AB11" s="398"/>
      <c r="AC11" s="398"/>
      <c r="AD11" s="398"/>
      <c r="AE11" s="398"/>
      <c r="AF11" s="398"/>
      <c r="AG11" s="398"/>
      <c r="AH11" s="398"/>
      <c r="AI11" s="398"/>
      <c r="AJ11" s="398"/>
      <c r="AK11" s="398"/>
      <c r="AL11" s="398"/>
      <c r="AM11" s="398"/>
      <c r="AN11" s="398"/>
      <c r="AO11" s="398"/>
      <c r="AP11" s="398"/>
      <c r="AQ11" s="398"/>
      <c r="AR11" s="398"/>
      <c r="AS11" s="398"/>
      <c r="AT11" s="398"/>
      <c r="AU11" s="398"/>
      <c r="AV11" s="398"/>
      <c r="AW11" s="398"/>
      <c r="AX11" s="398"/>
      <c r="AY11" s="398"/>
      <c r="AZ11" s="398"/>
      <c r="BB11" s="369"/>
      <c r="BV11" s="398"/>
      <c r="BW11" s="398"/>
      <c r="BX11" s="398"/>
      <c r="BY11" s="398"/>
      <c r="BZ11" s="398"/>
      <c r="CA11" s="398"/>
      <c r="CB11" s="398"/>
      <c r="CC11" s="398"/>
      <c r="CD11" s="398"/>
      <c r="CE11" s="398"/>
      <c r="CF11" s="398"/>
      <c r="CG11" s="398"/>
      <c r="CH11" s="398"/>
      <c r="CI11" s="398"/>
      <c r="CJ11" s="398"/>
      <c r="CK11" s="398"/>
      <c r="CL11" s="398"/>
      <c r="CM11" s="398"/>
      <c r="CN11" s="398"/>
      <c r="CO11" s="398"/>
      <c r="CP11" s="398"/>
      <c r="CQ11" s="398"/>
      <c r="CR11" s="398"/>
      <c r="CS11" s="398"/>
      <c r="CT11" s="398"/>
      <c r="CU11" s="398"/>
      <c r="CV11" s="398"/>
      <c r="CW11" s="398"/>
      <c r="CX11" s="398"/>
      <c r="CY11" s="398"/>
      <c r="CZ11" s="398"/>
    </row>
    <row r="12" s="346" customFormat="true" ht="18" customHeight="true" x14ac:dyDescent="0.2">
      <c r="A12" s="228"/>
      <c r="B12" s="230"/>
      <c r="V12" s="398"/>
      <c r="W12" s="398"/>
      <c r="X12" s="398"/>
      <c r="Y12" s="398"/>
      <c r="Z12" s="398"/>
      <c r="AA12" s="398"/>
      <c r="AB12" s="398"/>
      <c r="AC12" s="398"/>
      <c r="AD12" s="398"/>
      <c r="AE12" s="398"/>
      <c r="AF12" s="398"/>
      <c r="AG12" s="398"/>
      <c r="AH12" s="398"/>
      <c r="AI12" s="398"/>
      <c r="AJ12" s="398"/>
      <c r="AK12" s="398"/>
      <c r="AL12" s="398"/>
      <c r="AM12" s="398"/>
      <c r="AN12" s="398"/>
      <c r="AO12" s="398"/>
      <c r="AP12" s="398"/>
      <c r="AQ12" s="398"/>
      <c r="AR12" s="398"/>
      <c r="AS12" s="398"/>
      <c r="AT12" s="398"/>
      <c r="AU12" s="398"/>
      <c r="AV12" s="398"/>
      <c r="AW12" s="398"/>
      <c r="AX12" s="398"/>
      <c r="AY12" s="398"/>
      <c r="AZ12" s="398"/>
      <c r="BB12" s="369"/>
      <c r="BV12" s="398"/>
      <c r="BW12" s="398"/>
      <c r="BX12" s="398"/>
      <c r="BY12" s="398"/>
      <c r="BZ12" s="398"/>
      <c r="CA12" s="398"/>
      <c r="CB12" s="398"/>
      <c r="CC12" s="398"/>
      <c r="CD12" s="398"/>
      <c r="CE12" s="398"/>
      <c r="CF12" s="398"/>
      <c r="CG12" s="398"/>
      <c r="CH12" s="398"/>
      <c r="CI12" s="398"/>
      <c r="CJ12" s="398"/>
      <c r="CK12" s="398"/>
      <c r="CL12" s="398"/>
      <c r="CM12" s="398"/>
      <c r="CN12" s="398"/>
      <c r="CO12" s="398"/>
      <c r="CP12" s="398"/>
      <c r="CQ12" s="398"/>
      <c r="CR12" s="398"/>
      <c r="CS12" s="398"/>
      <c r="CT12" s="398"/>
      <c r="CU12" s="398"/>
      <c r="CV12" s="398"/>
      <c r="CW12" s="398"/>
      <c r="CX12" s="398"/>
      <c r="CY12" s="398"/>
      <c r="CZ12" s="398"/>
    </row>
    <row r="13" s="346" customFormat="true" ht="18" customHeight="true" x14ac:dyDescent="0.2">
      <c r="A13" s="227"/>
      <c r="B13" s="226"/>
      <c r="V13" s="398"/>
      <c r="W13" s="398"/>
      <c r="X13" s="398"/>
      <c r="Y13" s="398"/>
      <c r="Z13" s="398"/>
      <c r="AA13" s="398"/>
      <c r="AB13" s="398"/>
      <c r="AC13" s="398"/>
      <c r="AD13" s="398"/>
      <c r="AE13" s="398"/>
      <c r="AF13" s="398"/>
      <c r="AG13" s="398"/>
      <c r="AH13" s="398"/>
      <c r="AI13" s="398"/>
      <c r="AJ13" s="398"/>
      <c r="AK13" s="398"/>
      <c r="AL13" s="398"/>
      <c r="AM13" s="398"/>
      <c r="AN13" s="398"/>
      <c r="AO13" s="398"/>
      <c r="AP13" s="398"/>
      <c r="AQ13" s="398"/>
      <c r="AR13" s="398"/>
      <c r="AS13" s="398"/>
      <c r="AT13" s="398"/>
      <c r="AU13" s="398"/>
      <c r="AV13" s="398"/>
      <c r="AW13" s="398"/>
      <c r="AX13" s="398"/>
      <c r="AY13" s="398"/>
      <c r="AZ13" s="398"/>
      <c r="BB13" s="369"/>
      <c r="BV13" s="398"/>
      <c r="BW13" s="398"/>
      <c r="BX13" s="398"/>
      <c r="BY13" s="398"/>
      <c r="BZ13" s="398"/>
      <c r="CA13" s="398"/>
      <c r="CB13" s="398"/>
      <c r="CC13" s="398"/>
      <c r="CD13" s="398"/>
      <c r="CE13" s="398"/>
      <c r="CF13" s="398"/>
      <c r="CG13" s="398"/>
      <c r="CH13" s="398"/>
      <c r="CI13" s="398"/>
      <c r="CJ13" s="398"/>
      <c r="CK13" s="398"/>
      <c r="CL13" s="398"/>
      <c r="CM13" s="398"/>
      <c r="CN13" s="398"/>
      <c r="CO13" s="398"/>
      <c r="CP13" s="398"/>
      <c r="CQ13" s="398"/>
      <c r="CR13" s="398"/>
      <c r="CS13" s="398"/>
      <c r="CT13" s="398"/>
      <c r="CU13" s="398"/>
      <c r="CV13" s="398"/>
      <c r="CW13" s="398"/>
      <c r="CX13" s="398"/>
      <c r="CY13" s="398"/>
      <c r="CZ13" s="398"/>
    </row>
    <row r="14" s="594" customFormat="true" ht="15" customHeight="true" x14ac:dyDescent="0.2">
      <c r="A14" s="350" t="s">
        <v>96</v>
      </c>
      <c r="B14" s="395"/>
      <c r="C14" s="1061" t="s">
        <v>115</v>
      </c>
      <c r="D14" s="1062"/>
      <c r="E14" s="1062"/>
      <c r="F14" s="1062"/>
      <c r="G14" s="1063"/>
      <c r="H14" s="1064" t="s">
        <v>38</v>
      </c>
      <c r="I14" s="1052"/>
      <c r="J14" s="1052"/>
      <c r="K14" s="1052"/>
      <c r="L14" s="1054"/>
      <c r="M14" s="1046" t="s">
        <v>37</v>
      </c>
      <c r="N14" s="1047"/>
      <c r="O14" s="1047"/>
      <c r="P14" s="1047"/>
      <c r="Q14" s="1049"/>
      <c r="R14" s="81" t="s">
        <v>141</v>
      </c>
      <c r="S14" s="484"/>
      <c r="T14" s="484"/>
      <c r="U14" s="484"/>
      <c r="V14" s="495"/>
      <c r="W14" s="495"/>
      <c r="X14" s="495"/>
      <c r="Y14" s="495"/>
      <c r="Z14" s="495"/>
      <c r="AA14" s="495"/>
      <c r="AB14" s="495"/>
      <c r="AC14" s="495"/>
      <c r="AD14" s="495"/>
      <c r="AE14" s="495"/>
      <c r="AF14" s="495"/>
      <c r="AG14" s="495"/>
      <c r="AH14" s="495"/>
      <c r="AI14" s="495"/>
      <c r="AJ14" s="495"/>
      <c r="AK14" s="495"/>
      <c r="AL14" s="495"/>
      <c r="AM14" s="495"/>
      <c r="AN14" s="495"/>
      <c r="AO14" s="495"/>
      <c r="AP14" s="495"/>
      <c r="AQ14" s="495"/>
      <c r="AR14" s="495"/>
      <c r="AS14" s="495"/>
      <c r="AT14" s="495"/>
      <c r="AU14" s="495"/>
      <c r="AV14" s="495"/>
      <c r="AW14" s="495"/>
      <c r="AX14" s="495"/>
      <c r="AY14" s="495"/>
      <c r="AZ14" s="234"/>
      <c r="BA14" s="404" t="s">
        <v>131</v>
      </c>
      <c r="BB14" s="350" t="s">
        <v>96</v>
      </c>
      <c r="BC14" s="1046" t="s">
        <v>115</v>
      </c>
      <c r="BD14" s="1047"/>
      <c r="BE14" s="1047"/>
      <c r="BF14" s="1047"/>
      <c r="BG14" s="1048"/>
      <c r="BH14" s="1046" t="s">
        <v>38</v>
      </c>
      <c r="BI14" s="1047"/>
      <c r="BJ14" s="1047"/>
      <c r="BK14" s="1047"/>
      <c r="BL14" s="1048"/>
      <c r="BM14" s="1046" t="s">
        <v>37</v>
      </c>
      <c r="BN14" s="1047"/>
      <c r="BO14" s="1047"/>
      <c r="BP14" s="1047"/>
      <c r="BQ14" s="1049"/>
      <c r="BR14" s="80" t="s">
        <v>141</v>
      </c>
      <c r="BS14" s="484"/>
      <c r="BT14" s="484"/>
      <c r="BU14" s="484"/>
      <c r="BV14" s="69"/>
      <c r="BW14" s="69"/>
      <c r="BX14" s="69"/>
      <c r="BY14" s="69"/>
      <c r="BZ14" s="402"/>
      <c r="CA14" s="402"/>
      <c r="CB14" s="402"/>
      <c r="CC14" s="402"/>
      <c r="CD14" s="402"/>
      <c r="CE14" s="402"/>
      <c r="CF14" s="402"/>
      <c r="CG14" s="402"/>
      <c r="CH14" s="402"/>
      <c r="CI14" s="402"/>
      <c r="CJ14" s="402"/>
      <c r="CK14" s="402"/>
      <c r="CL14" s="402"/>
      <c r="CM14" s="402"/>
      <c r="CN14" s="402"/>
      <c r="CO14" s="402"/>
      <c r="CP14" s="402"/>
      <c r="CQ14" s="402"/>
      <c r="CR14" s="402"/>
      <c r="CS14" s="402"/>
      <c r="CT14" s="402"/>
      <c r="CU14" s="402"/>
      <c r="CV14" s="402"/>
      <c r="CW14" s="402"/>
      <c r="CX14" s="402"/>
      <c r="CY14" s="402"/>
      <c r="CZ14" s="402"/>
    </row>
    <row r="15" s="594" customFormat="true" ht="12.75" x14ac:dyDescent="0.2">
      <c r="A15" s="390" t="s">
        <v>87</v>
      </c>
      <c r="B15" s="433"/>
      <c r="C15" s="475" t="s">
        <v>0</v>
      </c>
      <c r="D15" s="669" t="s">
        <v>1</v>
      </c>
      <c r="E15" s="669" t="s">
        <v>2</v>
      </c>
      <c r="F15" s="669" t="s">
        <v>3</v>
      </c>
      <c r="G15" s="670" t="s">
        <v>4</v>
      </c>
      <c r="H15" s="438" t="s">
        <v>0</v>
      </c>
      <c r="I15" s="673" t="s">
        <v>1</v>
      </c>
      <c r="J15" s="673" t="s">
        <v>2</v>
      </c>
      <c r="K15" s="673" t="s">
        <v>3</v>
      </c>
      <c r="L15" s="674" t="s">
        <v>4</v>
      </c>
      <c r="M15" s="439" t="s">
        <v>0</v>
      </c>
      <c r="N15" s="673" t="s">
        <v>1</v>
      </c>
      <c r="O15" s="673" t="s">
        <v>2</v>
      </c>
      <c r="P15" s="673" t="s">
        <v>3</v>
      </c>
      <c r="Q15" s="667" t="s">
        <v>4</v>
      </c>
      <c r="R15" s="438" t="s">
        <v>435</v>
      </c>
      <c r="S15" s="673" t="s">
        <v>436</v>
      </c>
      <c r="T15" s="673" t="s">
        <v>437</v>
      </c>
      <c r="U15" s="674" t="s">
        <v>438</v>
      </c>
      <c r="V15" s="495"/>
      <c r="W15" s="495"/>
      <c r="X15" s="495"/>
      <c r="Y15" s="495"/>
      <c r="Z15" s="495"/>
      <c r="AA15" s="495"/>
      <c r="AB15" s="495"/>
      <c r="AC15" s="495"/>
      <c r="AD15" s="495"/>
      <c r="AE15" s="495"/>
      <c r="AF15" s="495"/>
      <c r="AG15" s="495"/>
      <c r="AH15" s="495"/>
      <c r="AI15" s="495"/>
      <c r="AJ15" s="495"/>
      <c r="AK15" s="495"/>
      <c r="AL15" s="495"/>
      <c r="AM15" s="495"/>
      <c r="AN15" s="495"/>
      <c r="AO15" s="495"/>
      <c r="AP15" s="495"/>
      <c r="AQ15" s="495"/>
      <c r="AR15" s="495"/>
      <c r="AS15" s="495"/>
      <c r="AT15" s="495"/>
      <c r="AU15" s="495"/>
      <c r="AV15" s="495"/>
      <c r="AW15" s="495"/>
      <c r="AX15" s="495"/>
      <c r="AY15" s="495"/>
      <c r="AZ15" s="234"/>
      <c r="BA15" s="390" t="s">
        <v>120</v>
      </c>
      <c r="BB15" s="389"/>
      <c r="BC15" s="515" t="s">
        <v>0</v>
      </c>
      <c r="BD15" s="628" t="s">
        <v>1</v>
      </c>
      <c r="BE15" s="628" t="s">
        <v>2</v>
      </c>
      <c r="BF15" s="628" t="s">
        <v>3</v>
      </c>
      <c r="BG15" s="516" t="s">
        <v>4</v>
      </c>
      <c r="BH15" s="515" t="s">
        <v>0</v>
      </c>
      <c r="BI15" s="628" t="s">
        <v>1</v>
      </c>
      <c r="BJ15" s="628" t="s">
        <v>2</v>
      </c>
      <c r="BK15" s="628" t="s">
        <v>3</v>
      </c>
      <c r="BL15" s="516" t="s">
        <v>4</v>
      </c>
      <c r="BM15" s="515" t="s">
        <v>0</v>
      </c>
      <c r="BN15" s="628" t="s">
        <v>1</v>
      </c>
      <c r="BO15" s="628" t="s">
        <v>2</v>
      </c>
      <c r="BP15" s="628" t="s">
        <v>3</v>
      </c>
      <c r="BQ15" s="516" t="s">
        <v>4</v>
      </c>
      <c r="BR15" s="515" t="s">
        <v>435</v>
      </c>
      <c r="BS15" s="628" t="s">
        <v>436</v>
      </c>
      <c r="BT15" s="628" t="s">
        <v>437</v>
      </c>
      <c r="BU15" s="629" t="s">
        <v>438</v>
      </c>
      <c r="BV15" s="235"/>
      <c r="BW15" s="235"/>
      <c r="BX15" s="235"/>
      <c r="BY15" s="235"/>
      <c r="BZ15" s="235"/>
      <c r="CA15" s="235"/>
      <c r="CB15" s="235"/>
      <c r="CC15" s="235"/>
      <c r="CD15" s="235"/>
      <c r="CE15" s="235"/>
      <c r="CF15" s="235"/>
      <c r="CG15" s="235"/>
      <c r="CH15" s="235"/>
      <c r="CI15" s="235"/>
      <c r="CJ15" s="235"/>
      <c r="CK15" s="235"/>
      <c r="CL15" s="235"/>
      <c r="CM15" s="235"/>
      <c r="CN15" s="235"/>
      <c r="CO15" s="235"/>
      <c r="CP15" s="235"/>
      <c r="CQ15" s="235"/>
      <c r="CR15" s="235"/>
      <c r="CS15" s="235"/>
      <c r="CT15" s="235"/>
      <c r="CU15" s="235"/>
      <c r="CV15" s="235"/>
      <c r="CW15" s="235"/>
      <c r="CX15" s="235"/>
      <c r="CY15" s="235"/>
      <c r="CZ15" s="235"/>
    </row>
    <row r="16" s="594" customFormat="true" ht="15" customHeight="true" x14ac:dyDescent="0.2">
      <c r="A16" s="1055" t="s">
        <v>13</v>
      </c>
      <c r="B16" s="435" t="s">
        <v>14</v>
      </c>
      <c r="C16" s="183">
        <v>20.512782624794195</v>
      </c>
      <c r="D16" s="182">
        <v>22.578952148606763</v>
      </c>
      <c r="E16" s="182">
        <v>27.917593202116624</v>
      </c>
      <c r="F16" s="182">
        <v>31.457353097143816</v>
      </c>
      <c r="G16" s="181">
        <v>72.341966092242586</v>
      </c>
      <c r="H16" s="180">
        <v>51.657839831860819</v>
      </c>
      <c r="I16" s="182">
        <v>73.718932408357546</v>
      </c>
      <c r="J16" s="182">
        <v>89.423917350488793</v>
      </c>
      <c r="K16" s="182">
        <v>92.6811570472629</v>
      </c>
      <c r="L16" s="179">
        <v>97.175864587785227</v>
      </c>
      <c r="M16" s="183">
        <v>19.524851532590485</v>
      </c>
      <c r="N16" s="182">
        <v>22.12455798531256</v>
      </c>
      <c r="O16" s="182">
        <v>24.412819218440067</v>
      </c>
      <c r="P16" s="182">
        <v>30.694544977490771</v>
      </c>
      <c r="Q16" s="181">
        <v>57.248368230706873</v>
      </c>
      <c r="R16" s="180">
        <v>28.541229338908337</v>
      </c>
      <c r="S16" s="182">
        <v>44.580116998587378</v>
      </c>
      <c r="T16" s="182">
        <v>30.144855227407579</v>
      </c>
      <c r="U16" s="179">
        <v>35.892982458692451</v>
      </c>
      <c r="V16" s="495"/>
      <c r="W16" s="495"/>
      <c r="X16" s="495"/>
      <c r="Y16" s="495"/>
      <c r="Z16" s="495"/>
      <c r="AA16" s="495"/>
      <c r="AB16" s="495"/>
      <c r="AC16" s="495"/>
      <c r="AD16" s="495"/>
      <c r="AE16" s="495"/>
      <c r="AF16" s="495"/>
      <c r="AG16" s="495"/>
      <c r="AH16" s="495"/>
      <c r="AI16" s="495"/>
      <c r="AJ16" s="495"/>
      <c r="AK16" s="495"/>
      <c r="AL16" s="495"/>
      <c r="AM16" s="495"/>
      <c r="AN16" s="495"/>
      <c r="AO16" s="495"/>
      <c r="AP16" s="495"/>
      <c r="AQ16" s="495"/>
      <c r="AR16" s="495"/>
      <c r="AS16" s="495"/>
      <c r="AT16" s="495"/>
      <c r="AU16" s="495"/>
      <c r="AV16" s="495"/>
      <c r="AW16" s="495"/>
      <c r="AX16" s="495"/>
      <c r="AY16" s="495"/>
      <c r="AZ16" s="234"/>
      <c r="BA16" s="1050" t="s">
        <v>13</v>
      </c>
      <c r="BB16" s="680" t="s">
        <v>14</v>
      </c>
      <c r="BC16" s="112" t="s">
        <v>35</v>
      </c>
      <c r="BD16" s="108" t="s">
        <v>35</v>
      </c>
      <c r="BE16" s="108" t="s">
        <v>35</v>
      </c>
      <c r="BF16" s="108" t="s">
        <v>35</v>
      </c>
      <c r="BG16" s="103" t="s">
        <v>35</v>
      </c>
      <c r="BH16" s="112" t="s">
        <v>35</v>
      </c>
      <c r="BI16" s="108" t="s">
        <v>35</v>
      </c>
      <c r="BJ16" s="108" t="s">
        <v>35</v>
      </c>
      <c r="BK16" s="108" t="s">
        <v>35</v>
      </c>
      <c r="BL16" s="103" t="s">
        <v>35</v>
      </c>
      <c r="BM16" s="112" t="s">
        <v>35</v>
      </c>
      <c r="BN16" s="108" t="s">
        <v>35</v>
      </c>
      <c r="BO16" s="108" t="s">
        <v>35</v>
      </c>
      <c r="BP16" s="108" t="s">
        <v>35</v>
      </c>
      <c r="BQ16" s="103" t="s">
        <v>35</v>
      </c>
      <c r="BR16" s="112" t="s">
        <v>35</v>
      </c>
      <c r="BS16" s="108" t="s">
        <v>35</v>
      </c>
      <c r="BT16" s="108" t="s">
        <v>35</v>
      </c>
      <c r="BU16" s="97" t="s">
        <v>35</v>
      </c>
      <c r="BV16" s="68"/>
      <c r="BW16" s="68"/>
      <c r="BX16" s="68"/>
      <c r="BY16" s="68"/>
      <c r="BZ16" s="68"/>
      <c r="CA16" s="68"/>
      <c r="CB16" s="68"/>
      <c r="CC16" s="68"/>
      <c r="CD16" s="68"/>
      <c r="CE16" s="68"/>
      <c r="CF16" s="68"/>
      <c r="CG16" s="68"/>
      <c r="CH16" s="68"/>
      <c r="CI16" s="68"/>
      <c r="CJ16" s="68"/>
      <c r="CK16" s="68"/>
      <c r="CL16" s="68"/>
      <c r="CM16" s="68"/>
      <c r="CN16" s="68"/>
      <c r="CO16" s="68"/>
      <c r="CP16" s="68"/>
      <c r="CQ16" s="68"/>
      <c r="CR16" s="68"/>
      <c r="CS16" s="68"/>
      <c r="CT16" s="68"/>
      <c r="CU16" s="68"/>
      <c r="CV16" s="68"/>
      <c r="CW16" s="68"/>
      <c r="CX16" s="68"/>
      <c r="CY16" s="68"/>
      <c r="CZ16" s="68"/>
    </row>
    <row r="17" s="594" customFormat="true" ht="15" customHeight="true" x14ac:dyDescent="0.2">
      <c r="A17" s="1056"/>
      <c r="B17" s="436" t="s">
        <v>51</v>
      </c>
      <c r="C17" s="178">
        <v>79.487217375205759</v>
      </c>
      <c r="D17" s="177">
        <v>77.421047851393155</v>
      </c>
      <c r="E17" s="177">
        <v>72.082406797883408</v>
      </c>
      <c r="F17" s="177">
        <v>68.542646902856163</v>
      </c>
      <c r="G17" s="176">
        <v>27.658033907757272</v>
      </c>
      <c r="H17" s="175">
        <v>48.34216016813911</v>
      </c>
      <c r="I17" s="177">
        <v>26.281067591642525</v>
      </c>
      <c r="J17" s="177">
        <v>10.576082649511241</v>
      </c>
      <c r="K17" s="177">
        <v>7.3188429527371586</v>
      </c>
      <c r="L17" s="174">
        <v>2.8241354122147762</v>
      </c>
      <c r="M17" s="178">
        <v>80.475148467409426</v>
      </c>
      <c r="N17" s="177">
        <v>77.875442014687351</v>
      </c>
      <c r="O17" s="177">
        <v>75.587180781559937</v>
      </c>
      <c r="P17" s="177">
        <v>69.305455022509292</v>
      </c>
      <c r="Q17" s="176">
        <v>42.75163176929312</v>
      </c>
      <c r="R17" s="175">
        <v>71.458770661091577</v>
      </c>
      <c r="S17" s="177">
        <v>55.419883001412508</v>
      </c>
      <c r="T17" s="177">
        <v>69.855144772592112</v>
      </c>
      <c r="U17" s="174">
        <v>64.107017541307428</v>
      </c>
      <c r="V17" s="495"/>
      <c r="W17" s="495"/>
      <c r="X17" s="495"/>
      <c r="Y17" s="495"/>
      <c r="Z17" s="495"/>
      <c r="AA17" s="495"/>
      <c r="AB17" s="495"/>
      <c r="AC17" s="495"/>
      <c r="AD17" s="495"/>
      <c r="AE17" s="495"/>
      <c r="AF17" s="495"/>
      <c r="AG17" s="495"/>
      <c r="AH17" s="495"/>
      <c r="AI17" s="495"/>
      <c r="AJ17" s="495"/>
      <c r="AK17" s="495"/>
      <c r="AL17" s="495"/>
      <c r="AM17" s="495"/>
      <c r="AN17" s="495"/>
      <c r="AO17" s="495"/>
      <c r="AP17" s="495"/>
      <c r="AQ17" s="495"/>
      <c r="AR17" s="495"/>
      <c r="AS17" s="495"/>
      <c r="AT17" s="495"/>
      <c r="AU17" s="495"/>
      <c r="AV17" s="495"/>
      <c r="AW17" s="495"/>
      <c r="AX17" s="495"/>
      <c r="AY17" s="495"/>
      <c r="AZ17" s="234"/>
      <c r="BA17" s="1043"/>
      <c r="BB17" s="678" t="s">
        <v>51</v>
      </c>
      <c r="BC17" s="111" t="s">
        <v>35</v>
      </c>
      <c r="BD17" s="107" t="s">
        <v>35</v>
      </c>
      <c r="BE17" s="107" t="s">
        <v>35</v>
      </c>
      <c r="BF17" s="107" t="s">
        <v>35</v>
      </c>
      <c r="BG17" s="102" t="s">
        <v>35</v>
      </c>
      <c r="BH17" s="111" t="s">
        <v>35</v>
      </c>
      <c r="BI17" s="107" t="s">
        <v>35</v>
      </c>
      <c r="BJ17" s="107" t="s">
        <v>35</v>
      </c>
      <c r="BK17" s="107" t="s">
        <v>35</v>
      </c>
      <c r="BL17" s="102" t="s">
        <v>35</v>
      </c>
      <c r="BM17" s="111" t="s">
        <v>35</v>
      </c>
      <c r="BN17" s="107" t="s">
        <v>35</v>
      </c>
      <c r="BO17" s="107" t="s">
        <v>35</v>
      </c>
      <c r="BP17" s="107" t="s">
        <v>35</v>
      </c>
      <c r="BQ17" s="102" t="s">
        <v>35</v>
      </c>
      <c r="BR17" s="111" t="s">
        <v>35</v>
      </c>
      <c r="BS17" s="107" t="s">
        <v>35</v>
      </c>
      <c r="BT17" s="107" t="s">
        <v>35</v>
      </c>
      <c r="BU17" s="96" t="s">
        <v>35</v>
      </c>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row>
    <row r="18" s="594" customFormat="true" ht="15" customHeight="true" x14ac:dyDescent="0.2">
      <c r="A18" s="1056" t="s">
        <v>60</v>
      </c>
      <c r="B18" s="436" t="s">
        <v>15</v>
      </c>
      <c r="C18" s="178">
        <f>C16*'MIS16'!C23/100</f>
        <v>18.152914610270965</v>
      </c>
      <c r="D18" s="177">
        <f>D16*'MIS16'!D23/100</f>
        <v>21.533660767054979</v>
      </c>
      <c r="E18" s="177">
        <f>E16*'MIS16'!E23/100</f>
        <v>26.76052224048021</v>
      </c>
      <c r="F18" s="177">
        <f>F16*'MIS16'!F23/100</f>
        <v>30.317605293095916</v>
      </c>
      <c r="G18" s="176">
        <f>G16*'MIS16'!G23/100</f>
        <v>71.028639448417493</v>
      </c>
      <c r="H18" s="175">
        <f>H16*'MIS16'!H23/100</f>
        <v>44.341654008184399</v>
      </c>
      <c r="I18" s="177">
        <f>I16*'MIS16'!I23/100</f>
        <v>70.90440828160888</v>
      </c>
      <c r="J18" s="177">
        <f>J16*'MIS16'!J23/100</f>
        <v>87.009596263349778</v>
      </c>
      <c r="K18" s="177">
        <f>K16*'MIS16'!K23/100</f>
        <v>92.027860432862838</v>
      </c>
      <c r="L18" s="174">
        <f>L16*'MIS16'!L23/100</f>
        <v>97.175864587785242</v>
      </c>
      <c r="M18" s="178">
        <f>M16*'MIS16'!M23/100</f>
        <v>17.444892002620737</v>
      </c>
      <c r="N18" s="177">
        <f>N16*'MIS16'!N23/100</f>
        <v>21.159766649668789</v>
      </c>
      <c r="O18" s="177">
        <f>O16*'MIS16'!O23/100</f>
        <v>23.49667577156201</v>
      </c>
      <c r="P18" s="177">
        <f>P16*'MIS16'!P23/100</f>
        <v>29.574843583534712</v>
      </c>
      <c r="Q18" s="176">
        <f>Q16*'MIS16'!Q23/100</f>
        <v>55.991134095463558</v>
      </c>
      <c r="R18" s="175">
        <f>R16*'MIS16'!R23/100</f>
        <v>28.292934123323388</v>
      </c>
      <c r="S18" s="177">
        <f>S16*'MIS16'!S23/100</f>
        <v>43.202587869775073</v>
      </c>
      <c r="T18" s="177">
        <f>T16*'MIS16'!T23/100</f>
        <v>29.92625512165888</v>
      </c>
      <c r="U18" s="174">
        <f>U16*'MIS16'!U23/100</f>
        <v>35.811067823364631</v>
      </c>
      <c r="V18" s="495"/>
      <c r="W18" s="495"/>
      <c r="X18" s="495"/>
      <c r="Y18" s="495"/>
      <c r="Z18" s="495"/>
      <c r="AA18" s="495"/>
      <c r="AB18" s="495"/>
      <c r="AC18" s="495"/>
      <c r="AD18" s="495"/>
      <c r="AE18" s="495"/>
      <c r="AF18" s="495"/>
      <c r="AG18" s="495"/>
      <c r="AH18" s="495"/>
      <c r="AI18" s="495"/>
      <c r="AJ18" s="495"/>
      <c r="AK18" s="495"/>
      <c r="AL18" s="495"/>
      <c r="AM18" s="495"/>
      <c r="AN18" s="495"/>
      <c r="AO18" s="495"/>
      <c r="AP18" s="495"/>
      <c r="AQ18" s="495"/>
      <c r="AR18" s="495"/>
      <c r="AS18" s="495"/>
      <c r="AT18" s="495"/>
      <c r="AU18" s="495"/>
      <c r="AV18" s="495"/>
      <c r="AW18" s="495"/>
      <c r="AX18" s="495"/>
      <c r="AY18" s="495"/>
      <c r="AZ18" s="234"/>
      <c r="BA18" s="1043" t="s">
        <v>60</v>
      </c>
      <c r="BB18" s="678" t="s">
        <v>15</v>
      </c>
      <c r="BC18" s="111" t="s">
        <v>35</v>
      </c>
      <c r="BD18" s="107" t="s">
        <v>35</v>
      </c>
      <c r="BE18" s="107" t="s">
        <v>35</v>
      </c>
      <c r="BF18" s="107" t="s">
        <v>35</v>
      </c>
      <c r="BG18" s="102" t="s">
        <v>35</v>
      </c>
      <c r="BH18" s="111" t="s">
        <v>35</v>
      </c>
      <c r="BI18" s="107" t="s">
        <v>35</v>
      </c>
      <c r="BJ18" s="107" t="s">
        <v>35</v>
      </c>
      <c r="BK18" s="107" t="s">
        <v>35</v>
      </c>
      <c r="BL18" s="102" t="s">
        <v>35</v>
      </c>
      <c r="BM18" s="111" t="s">
        <v>35</v>
      </c>
      <c r="BN18" s="107" t="s">
        <v>35</v>
      </c>
      <c r="BO18" s="107" t="s">
        <v>35</v>
      </c>
      <c r="BP18" s="107" t="s">
        <v>35</v>
      </c>
      <c r="BQ18" s="102" t="s">
        <v>35</v>
      </c>
      <c r="BR18" s="111" t="s">
        <v>35</v>
      </c>
      <c r="BS18" s="107" t="s">
        <v>35</v>
      </c>
      <c r="BT18" s="107" t="s">
        <v>35</v>
      </c>
      <c r="BU18" s="96" t="s">
        <v>35</v>
      </c>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68"/>
    </row>
    <row r="19" s="594" customFormat="true" ht="15" customHeight="true" x14ac:dyDescent="0.2">
      <c r="A19" s="1056"/>
      <c r="B19" s="436" t="s">
        <v>16</v>
      </c>
      <c r="C19" s="178">
        <f>C16*'MIS16'!C22/100</f>
        <v>2.359868014523228</v>
      </c>
      <c r="D19" s="177">
        <f>D16*'MIS16'!D22/100</f>
        <v>1.0452913815517875</v>
      </c>
      <c r="E19" s="177">
        <f>E16*'MIS16'!E22/100</f>
        <v>1.1570709616364234</v>
      </c>
      <c r="F19" s="177">
        <f>F16*'MIS16'!F22/100</f>
        <v>1.1397478040479294</v>
      </c>
      <c r="G19" s="176">
        <f>G16*'MIS16'!G22/100</f>
        <v>1.3133266438250775</v>
      </c>
      <c r="H19" s="175">
        <f>H16*'MIS16'!H22/100</f>
        <v>7.3161858236763972</v>
      </c>
      <c r="I19" s="177">
        <f>I16*'MIS16'!I22/100</f>
        <v>2.8145241267486547</v>
      </c>
      <c r="J19" s="177">
        <f>J16*'MIS16'!J22/100</f>
        <v>2.4143210871390224</v>
      </c>
      <c r="K19" s="177">
        <f>K16*'MIS16'!K22/100</f>
        <v>0.65329661440006082</v>
      </c>
      <c r="L19" s="174">
        <f>L16*'MIS16'!L22/100</f>
        <v>0</v>
      </c>
      <c r="M19" s="178">
        <f>M16*'MIS16'!M22/100</f>
        <v>2.0799595299697513</v>
      </c>
      <c r="N19" s="177">
        <f>N16*'MIS16'!N22/100</f>
        <v>0.96479133564377773</v>
      </c>
      <c r="O19" s="177">
        <f>O16*'MIS16'!O22/100</f>
        <v>0.91614344687806648</v>
      </c>
      <c r="P19" s="177">
        <f>P16*'MIS16'!P22/100</f>
        <v>1.1197013939560707</v>
      </c>
      <c r="Q19" s="176">
        <f>Q16*'MIS16'!Q22/100</f>
        <v>1.257234135243317</v>
      </c>
      <c r="R19" s="175">
        <f>R16*'MIS16'!R22/100</f>
        <v>0.24829521558495138</v>
      </c>
      <c r="S19" s="177">
        <f>S16*'MIS16'!S22/100</f>
        <v>1.3775291288123139</v>
      </c>
      <c r="T19" s="177">
        <f>T16*'MIS16'!T22/100</f>
        <v>0.21860010574870067</v>
      </c>
      <c r="U19" s="174">
        <f>U16*'MIS16'!U22/100</f>
        <v>8.1914635327819965E-2</v>
      </c>
      <c r="V19" s="495"/>
      <c r="W19" s="495"/>
      <c r="X19" s="495"/>
      <c r="Y19" s="495"/>
      <c r="Z19" s="495"/>
      <c r="AA19" s="495"/>
      <c r="AB19" s="495"/>
      <c r="AC19" s="495"/>
      <c r="AD19" s="495"/>
      <c r="AE19" s="495"/>
      <c r="AF19" s="495"/>
      <c r="AG19" s="495"/>
      <c r="AH19" s="495"/>
      <c r="AI19" s="495"/>
      <c r="AJ19" s="495"/>
      <c r="AK19" s="495"/>
      <c r="AL19" s="495"/>
      <c r="AM19" s="495"/>
      <c r="AN19" s="495"/>
      <c r="AO19" s="495"/>
      <c r="AP19" s="495"/>
      <c r="AQ19" s="495"/>
      <c r="AR19" s="495"/>
      <c r="AS19" s="495"/>
      <c r="AT19" s="495"/>
      <c r="AU19" s="495"/>
      <c r="AV19" s="495"/>
      <c r="AW19" s="495"/>
      <c r="AX19" s="495"/>
      <c r="AY19" s="495"/>
      <c r="AZ19" s="234"/>
      <c r="BA19" s="1043"/>
      <c r="BB19" s="678" t="s">
        <v>16</v>
      </c>
      <c r="BC19" s="111" t="s">
        <v>35</v>
      </c>
      <c r="BD19" s="107" t="s">
        <v>35</v>
      </c>
      <c r="BE19" s="107" t="s">
        <v>35</v>
      </c>
      <c r="BF19" s="107" t="s">
        <v>35</v>
      </c>
      <c r="BG19" s="102" t="s">
        <v>35</v>
      </c>
      <c r="BH19" s="111" t="s">
        <v>35</v>
      </c>
      <c r="BI19" s="107" t="s">
        <v>35</v>
      </c>
      <c r="BJ19" s="107" t="s">
        <v>35</v>
      </c>
      <c r="BK19" s="107" t="s">
        <v>35</v>
      </c>
      <c r="BL19" s="102" t="s">
        <v>35</v>
      </c>
      <c r="BM19" s="111" t="s">
        <v>35</v>
      </c>
      <c r="BN19" s="107" t="s">
        <v>35</v>
      </c>
      <c r="BO19" s="107" t="s">
        <v>35</v>
      </c>
      <c r="BP19" s="107" t="s">
        <v>35</v>
      </c>
      <c r="BQ19" s="102" t="s">
        <v>35</v>
      </c>
      <c r="BR19" s="111" t="s">
        <v>35</v>
      </c>
      <c r="BS19" s="107" t="s">
        <v>35</v>
      </c>
      <c r="BT19" s="107" t="s">
        <v>35</v>
      </c>
      <c r="BU19" s="96" t="s">
        <v>35</v>
      </c>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68"/>
    </row>
    <row r="20" s="594" customFormat="true" ht="15" customHeight="true" x14ac:dyDescent="0.2">
      <c r="A20" s="1056"/>
      <c r="B20" s="436" t="s">
        <v>22</v>
      </c>
      <c r="C20" s="178">
        <f>100-C18-C19-C21</f>
        <v>40.220557170840827</v>
      </c>
      <c r="D20" s="177">
        <f t="shared" ref="D20:U20" si="0">100-D18-D19-D21</f>
        <v>47.180562926475389</v>
      </c>
      <c r="E20" s="177">
        <f t="shared" si="0"/>
        <v>40.53639707300178</v>
      </c>
      <c r="F20" s="177">
        <f t="shared" si="0"/>
        <v>40.740638581058647</v>
      </c>
      <c r="G20" s="176">
        <f t="shared" si="0"/>
        <v>21.300772317086711</v>
      </c>
      <c r="H20" s="175">
        <f t="shared" si="0"/>
        <v>40.661256957430467</v>
      </c>
      <c r="I20" s="177">
        <f t="shared" si="0"/>
        <v>22.510733229086437</v>
      </c>
      <c r="J20" s="177">
        <f t="shared" si="0"/>
        <v>10.363982867105079</v>
      </c>
      <c r="K20" s="177">
        <f t="shared" si="0"/>
        <v>7.3188429527371017</v>
      </c>
      <c r="L20" s="174">
        <f t="shared" si="0"/>
        <v>2.7506001685828303</v>
      </c>
      <c r="M20" s="178">
        <f t="shared" si="0"/>
        <v>40.267991559345298</v>
      </c>
      <c r="N20" s="177">
        <f t="shared" si="0"/>
        <v>46.252465071860456</v>
      </c>
      <c r="O20" s="177">
        <f t="shared" si="0"/>
        <v>42.986549645340496</v>
      </c>
      <c r="P20" s="177">
        <f t="shared" si="0"/>
        <v>40.096736166690732</v>
      </c>
      <c r="Q20" s="176">
        <f t="shared" si="0"/>
        <v>29.927451551777217</v>
      </c>
      <c r="R20" s="175">
        <f t="shared" si="0"/>
        <v>29.850120655717262</v>
      </c>
      <c r="S20" s="177">
        <f t="shared" si="0"/>
        <v>47.410803077349328</v>
      </c>
      <c r="T20" s="177">
        <f t="shared" si="0"/>
        <v>40.099824657186367</v>
      </c>
      <c r="U20" s="174">
        <f t="shared" si="0"/>
        <v>39.703286484967535</v>
      </c>
      <c r="V20" s="495"/>
      <c r="W20" s="495"/>
      <c r="X20" s="495"/>
      <c r="Y20" s="495"/>
      <c r="Z20" s="495"/>
      <c r="AA20" s="495"/>
      <c r="AB20" s="495"/>
      <c r="AC20" s="495"/>
      <c r="AD20" s="495"/>
      <c r="AE20" s="495"/>
      <c r="AF20" s="495"/>
      <c r="AG20" s="495"/>
      <c r="AH20" s="495"/>
      <c r="AI20" s="495"/>
      <c r="AJ20" s="495"/>
      <c r="AK20" s="495"/>
      <c r="AL20" s="495"/>
      <c r="AM20" s="495"/>
      <c r="AN20" s="495"/>
      <c r="AO20" s="495"/>
      <c r="AP20" s="495"/>
      <c r="AQ20" s="495"/>
      <c r="AR20" s="495"/>
      <c r="AS20" s="495"/>
      <c r="AT20" s="495"/>
      <c r="AU20" s="495"/>
      <c r="AV20" s="495"/>
      <c r="AW20" s="495"/>
      <c r="AX20" s="495"/>
      <c r="AY20" s="495"/>
      <c r="AZ20" s="234"/>
      <c r="BA20" s="1043"/>
      <c r="BB20" s="678" t="s">
        <v>22</v>
      </c>
      <c r="BC20" s="111" t="s">
        <v>35</v>
      </c>
      <c r="BD20" s="107" t="s">
        <v>35</v>
      </c>
      <c r="BE20" s="107" t="s">
        <v>35</v>
      </c>
      <c r="BF20" s="107" t="s">
        <v>35</v>
      </c>
      <c r="BG20" s="102" t="s">
        <v>35</v>
      </c>
      <c r="BH20" s="111" t="s">
        <v>35</v>
      </c>
      <c r="BI20" s="107" t="s">
        <v>35</v>
      </c>
      <c r="BJ20" s="107" t="s">
        <v>35</v>
      </c>
      <c r="BK20" s="107" t="s">
        <v>35</v>
      </c>
      <c r="BL20" s="102" t="s">
        <v>35</v>
      </c>
      <c r="BM20" s="111" t="s">
        <v>35</v>
      </c>
      <c r="BN20" s="107" t="s">
        <v>35</v>
      </c>
      <c r="BO20" s="107" t="s">
        <v>35</v>
      </c>
      <c r="BP20" s="107" t="s">
        <v>35</v>
      </c>
      <c r="BQ20" s="102" t="s">
        <v>35</v>
      </c>
      <c r="BR20" s="111" t="s">
        <v>35</v>
      </c>
      <c r="BS20" s="107" t="s">
        <v>35</v>
      </c>
      <c r="BT20" s="107" t="s">
        <v>35</v>
      </c>
      <c r="BU20" s="96" t="s">
        <v>35</v>
      </c>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8"/>
      <c r="CX20" s="68"/>
      <c r="CY20" s="68"/>
      <c r="CZ20" s="68"/>
    </row>
    <row r="21" s="594" customFormat="true" ht="15" customHeight="true" x14ac:dyDescent="0.2">
      <c r="A21" s="1056"/>
      <c r="B21" s="436" t="s">
        <v>17</v>
      </c>
      <c r="C21" s="178">
        <f t="shared" ref="C21:U21" si="1">C66</f>
        <v>39.266660204364975</v>
      </c>
      <c r="D21" s="177">
        <f t="shared" si="1"/>
        <v>30.240484924917833</v>
      </c>
      <c r="E21" s="177">
        <f t="shared" si="1"/>
        <v>31.546009724881586</v>
      </c>
      <c r="F21" s="177">
        <f t="shared" si="1"/>
        <v>27.802008321797516</v>
      </c>
      <c r="G21" s="176">
        <f t="shared" si="1"/>
        <v>6.3572615906707171</v>
      </c>
      <c r="H21" s="175">
        <f t="shared" si="1"/>
        <v>7.6809032107087365</v>
      </c>
      <c r="I21" s="177">
        <f t="shared" si="1"/>
        <v>3.7703343625560284</v>
      </c>
      <c r="J21" s="177">
        <f t="shared" si="1"/>
        <v>0.21209978240612137</v>
      </c>
      <c r="K21" s="177">
        <f t="shared" si="1"/>
        <v>0</v>
      </c>
      <c r="L21" s="174">
        <f t="shared" si="1"/>
        <v>7.3535243631928052E-2</v>
      </c>
      <c r="M21" s="178">
        <f t="shared" si="1"/>
        <v>40.207156908064213</v>
      </c>
      <c r="N21" s="177">
        <f t="shared" si="1"/>
        <v>31.622976942826963</v>
      </c>
      <c r="O21" s="177">
        <f t="shared" si="1"/>
        <v>32.600631136219427</v>
      </c>
      <c r="P21" s="177">
        <f t="shared" si="1"/>
        <v>29.208718855818478</v>
      </c>
      <c r="Q21" s="176">
        <f t="shared" si="1"/>
        <v>12.824180217515908</v>
      </c>
      <c r="R21" s="175">
        <f t="shared" si="1"/>
        <v>41.6086500053744</v>
      </c>
      <c r="S21" s="177">
        <f t="shared" si="1"/>
        <v>8.0090799240632879</v>
      </c>
      <c r="T21" s="177">
        <f t="shared" si="1"/>
        <v>29.755320115406043</v>
      </c>
      <c r="U21" s="174">
        <f t="shared" si="1"/>
        <v>24.403731056340021</v>
      </c>
      <c r="V21" s="495"/>
      <c r="W21" s="495"/>
      <c r="X21" s="495"/>
      <c r="Y21" s="495"/>
      <c r="Z21" s="495"/>
      <c r="AA21" s="495"/>
      <c r="AB21" s="495"/>
      <c r="AC21" s="495"/>
      <c r="AD21" s="495"/>
      <c r="AE21" s="495"/>
      <c r="AF21" s="495"/>
      <c r="AG21" s="495"/>
      <c r="AH21" s="495"/>
      <c r="AI21" s="495"/>
      <c r="AJ21" s="495"/>
      <c r="AK21" s="495"/>
      <c r="AL21" s="495"/>
      <c r="AM21" s="495"/>
      <c r="AN21" s="495"/>
      <c r="AO21" s="495"/>
      <c r="AP21" s="495"/>
      <c r="AQ21" s="495"/>
      <c r="AR21" s="495"/>
      <c r="AS21" s="495"/>
      <c r="AT21" s="495"/>
      <c r="AU21" s="495"/>
      <c r="AV21" s="495"/>
      <c r="AW21" s="495"/>
      <c r="AX21" s="495"/>
      <c r="AY21" s="495"/>
      <c r="AZ21" s="234"/>
      <c r="BA21" s="1043"/>
      <c r="BB21" s="678" t="s">
        <v>17</v>
      </c>
      <c r="BC21" s="111" t="s">
        <v>35</v>
      </c>
      <c r="BD21" s="107" t="s">
        <v>35</v>
      </c>
      <c r="BE21" s="107" t="s">
        <v>35</v>
      </c>
      <c r="BF21" s="107" t="s">
        <v>35</v>
      </c>
      <c r="BG21" s="102" t="s">
        <v>35</v>
      </c>
      <c r="BH21" s="111" t="s">
        <v>35</v>
      </c>
      <c r="BI21" s="107" t="s">
        <v>35</v>
      </c>
      <c r="BJ21" s="107" t="s">
        <v>35</v>
      </c>
      <c r="BK21" s="107" t="s">
        <v>35</v>
      </c>
      <c r="BL21" s="102" t="s">
        <v>35</v>
      </c>
      <c r="BM21" s="111" t="s">
        <v>35</v>
      </c>
      <c r="BN21" s="107" t="s">
        <v>35</v>
      </c>
      <c r="BO21" s="107" t="s">
        <v>35</v>
      </c>
      <c r="BP21" s="107" t="s">
        <v>35</v>
      </c>
      <c r="BQ21" s="102" t="s">
        <v>35</v>
      </c>
      <c r="BR21" s="111" t="s">
        <v>35</v>
      </c>
      <c r="BS21" s="107" t="s">
        <v>35</v>
      </c>
      <c r="BT21" s="107" t="s">
        <v>35</v>
      </c>
      <c r="BU21" s="96" t="s">
        <v>35</v>
      </c>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68"/>
      <c r="CZ21" s="68"/>
    </row>
    <row r="22" s="594" customFormat="true" ht="15" customHeight="true" x14ac:dyDescent="0.2">
      <c r="A22" s="1056" t="s">
        <v>54</v>
      </c>
      <c r="B22" s="436" t="s">
        <v>49</v>
      </c>
      <c r="C22" s="127" t="s">
        <v>35</v>
      </c>
      <c r="D22" s="124" t="s">
        <v>35</v>
      </c>
      <c r="E22" s="124" t="s">
        <v>35</v>
      </c>
      <c r="F22" s="124" t="s">
        <v>35</v>
      </c>
      <c r="G22" s="121" t="s">
        <v>35</v>
      </c>
      <c r="H22" s="118" t="s">
        <v>35</v>
      </c>
      <c r="I22" s="124" t="s">
        <v>35</v>
      </c>
      <c r="J22" s="124" t="s">
        <v>35</v>
      </c>
      <c r="K22" s="124" t="s">
        <v>35</v>
      </c>
      <c r="L22" s="115" t="s">
        <v>35</v>
      </c>
      <c r="M22" s="127" t="s">
        <v>35</v>
      </c>
      <c r="N22" s="124" t="s">
        <v>35</v>
      </c>
      <c r="O22" s="124" t="s">
        <v>35</v>
      </c>
      <c r="P22" s="124" t="s">
        <v>35</v>
      </c>
      <c r="Q22" s="121" t="s">
        <v>35</v>
      </c>
      <c r="R22" s="118" t="s">
        <v>35</v>
      </c>
      <c r="S22" s="124" t="s">
        <v>35</v>
      </c>
      <c r="T22" s="124" t="s">
        <v>35</v>
      </c>
      <c r="U22" s="115" t="s">
        <v>35</v>
      </c>
      <c r="V22" s="495"/>
      <c r="W22" s="495"/>
      <c r="X22" s="495"/>
      <c r="Y22" s="495"/>
      <c r="Z22" s="495"/>
      <c r="AA22" s="495"/>
      <c r="AB22" s="495"/>
      <c r="AC22" s="495"/>
      <c r="AD22" s="495"/>
      <c r="AE22" s="495"/>
      <c r="AF22" s="495"/>
      <c r="AG22" s="495"/>
      <c r="AH22" s="495"/>
      <c r="AI22" s="495"/>
      <c r="AJ22" s="495"/>
      <c r="AK22" s="495"/>
      <c r="AL22" s="495"/>
      <c r="AM22" s="495"/>
      <c r="AN22" s="495"/>
      <c r="AO22" s="495"/>
      <c r="AP22" s="495"/>
      <c r="AQ22" s="495"/>
      <c r="AR22" s="495"/>
      <c r="AS22" s="495"/>
      <c r="AT22" s="495"/>
      <c r="AU22" s="495"/>
      <c r="AV22" s="495"/>
      <c r="AW22" s="495"/>
      <c r="AX22" s="495"/>
      <c r="AY22" s="495"/>
      <c r="AZ22" s="234"/>
      <c r="BA22" s="1043" t="s">
        <v>54</v>
      </c>
      <c r="BB22" s="678" t="s">
        <v>49</v>
      </c>
      <c r="BC22" s="111" t="s">
        <v>35</v>
      </c>
      <c r="BD22" s="107" t="s">
        <v>35</v>
      </c>
      <c r="BE22" s="107" t="s">
        <v>35</v>
      </c>
      <c r="BF22" s="107" t="s">
        <v>35</v>
      </c>
      <c r="BG22" s="102" t="s">
        <v>35</v>
      </c>
      <c r="BH22" s="111" t="s">
        <v>35</v>
      </c>
      <c r="BI22" s="107" t="s">
        <v>35</v>
      </c>
      <c r="BJ22" s="107" t="s">
        <v>35</v>
      </c>
      <c r="BK22" s="107" t="s">
        <v>35</v>
      </c>
      <c r="BL22" s="102" t="s">
        <v>35</v>
      </c>
      <c r="BM22" s="111" t="s">
        <v>35</v>
      </c>
      <c r="BN22" s="107" t="s">
        <v>35</v>
      </c>
      <c r="BO22" s="107" t="s">
        <v>35</v>
      </c>
      <c r="BP22" s="107" t="s">
        <v>35</v>
      </c>
      <c r="BQ22" s="102" t="s">
        <v>35</v>
      </c>
      <c r="BR22" s="111" t="s">
        <v>35</v>
      </c>
      <c r="BS22" s="107" t="s">
        <v>35</v>
      </c>
      <c r="BT22" s="107" t="s">
        <v>35</v>
      </c>
      <c r="BU22" s="96" t="s">
        <v>35</v>
      </c>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row>
    <row r="23" s="594" customFormat="true" ht="15" customHeight="true" x14ac:dyDescent="0.2">
      <c r="A23" s="1057"/>
      <c r="B23" s="437" t="s">
        <v>48</v>
      </c>
      <c r="C23" s="126" t="s">
        <v>35</v>
      </c>
      <c r="D23" s="123" t="s">
        <v>35</v>
      </c>
      <c r="E23" s="123" t="s">
        <v>35</v>
      </c>
      <c r="F23" s="123" t="s">
        <v>35</v>
      </c>
      <c r="G23" s="120" t="s">
        <v>35</v>
      </c>
      <c r="H23" s="117" t="s">
        <v>35</v>
      </c>
      <c r="I23" s="123" t="s">
        <v>35</v>
      </c>
      <c r="J23" s="123" t="s">
        <v>35</v>
      </c>
      <c r="K23" s="123" t="s">
        <v>35</v>
      </c>
      <c r="L23" s="114" t="s">
        <v>35</v>
      </c>
      <c r="M23" s="126" t="s">
        <v>35</v>
      </c>
      <c r="N23" s="123" t="s">
        <v>35</v>
      </c>
      <c r="O23" s="123" t="s">
        <v>35</v>
      </c>
      <c r="P23" s="123" t="s">
        <v>35</v>
      </c>
      <c r="Q23" s="120" t="s">
        <v>35</v>
      </c>
      <c r="R23" s="117" t="s">
        <v>35</v>
      </c>
      <c r="S23" s="123" t="s">
        <v>35</v>
      </c>
      <c r="T23" s="123" t="s">
        <v>35</v>
      </c>
      <c r="U23" s="114" t="s">
        <v>35</v>
      </c>
      <c r="V23" s="495"/>
      <c r="W23" s="495"/>
      <c r="X23" s="495"/>
      <c r="Y23" s="495"/>
      <c r="Z23" s="495"/>
      <c r="AA23" s="495"/>
      <c r="AB23" s="495"/>
      <c r="AC23" s="495"/>
      <c r="AD23" s="495"/>
      <c r="AE23" s="495"/>
      <c r="AF23" s="495"/>
      <c r="AG23" s="495"/>
      <c r="AH23" s="495"/>
      <c r="AI23" s="495"/>
      <c r="AJ23" s="495"/>
      <c r="AK23" s="495"/>
      <c r="AL23" s="495"/>
      <c r="AM23" s="495"/>
      <c r="AN23" s="495"/>
      <c r="AO23" s="495"/>
      <c r="AP23" s="495"/>
      <c r="AQ23" s="495"/>
      <c r="AR23" s="495"/>
      <c r="AS23" s="495"/>
      <c r="AT23" s="495"/>
      <c r="AU23" s="495"/>
      <c r="AV23" s="495"/>
      <c r="AW23" s="495"/>
      <c r="AX23" s="495"/>
      <c r="AY23" s="495"/>
      <c r="AZ23" s="234"/>
      <c r="BA23" s="1045"/>
      <c r="BB23" s="681" t="s">
        <v>48</v>
      </c>
      <c r="BC23" s="110" t="s">
        <v>35</v>
      </c>
      <c r="BD23" s="106" t="s">
        <v>35</v>
      </c>
      <c r="BE23" s="106" t="s">
        <v>35</v>
      </c>
      <c r="BF23" s="106" t="s">
        <v>35</v>
      </c>
      <c r="BG23" s="101" t="s">
        <v>35</v>
      </c>
      <c r="BH23" s="110" t="s">
        <v>35</v>
      </c>
      <c r="BI23" s="106" t="s">
        <v>35</v>
      </c>
      <c r="BJ23" s="106" t="s">
        <v>35</v>
      </c>
      <c r="BK23" s="106" t="s">
        <v>35</v>
      </c>
      <c r="BL23" s="101" t="s">
        <v>35</v>
      </c>
      <c r="BM23" s="110" t="s">
        <v>35</v>
      </c>
      <c r="BN23" s="106" t="s">
        <v>35</v>
      </c>
      <c r="BO23" s="106" t="s">
        <v>35</v>
      </c>
      <c r="BP23" s="106" t="s">
        <v>35</v>
      </c>
      <c r="BQ23" s="101" t="s">
        <v>35</v>
      </c>
      <c r="BR23" s="110" t="s">
        <v>35</v>
      </c>
      <c r="BS23" s="106" t="s">
        <v>35</v>
      </c>
      <c r="BT23" s="106" t="s">
        <v>35</v>
      </c>
      <c r="BU23" s="95" t="s">
        <v>35</v>
      </c>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68"/>
    </row>
    <row r="24" s="366" customFormat="true" ht="15" hidden="true" customHeight="true" x14ac:dyDescent="0.2">
      <c r="A24" s="1058" t="s">
        <v>47</v>
      </c>
      <c r="B24" s="434" t="s">
        <v>59</v>
      </c>
      <c r="C24" s="440"/>
      <c r="D24" s="441"/>
      <c r="E24" s="441"/>
      <c r="F24" s="441"/>
      <c r="G24" s="442"/>
      <c r="H24" s="443"/>
      <c r="I24" s="441"/>
      <c r="J24" s="441"/>
      <c r="K24" s="441"/>
      <c r="L24" s="444"/>
      <c r="M24" s="440"/>
      <c r="N24" s="441"/>
      <c r="O24" s="441"/>
      <c r="P24" s="441"/>
      <c r="Q24" s="442"/>
      <c r="R24" s="443"/>
      <c r="S24" s="441"/>
      <c r="T24" s="441"/>
      <c r="U24" s="444"/>
      <c r="V24" s="918"/>
      <c r="W24" s="918"/>
      <c r="X24" s="918"/>
      <c r="Y24" s="918"/>
      <c r="Z24" s="918"/>
      <c r="AA24" s="918"/>
      <c r="AB24" s="918"/>
      <c r="AC24" s="918"/>
      <c r="AD24" s="918"/>
      <c r="AE24" s="918"/>
      <c r="AF24" s="918"/>
      <c r="AG24" s="918"/>
      <c r="AH24" s="918"/>
      <c r="AI24" s="918"/>
      <c r="AJ24" s="918"/>
      <c r="AK24" s="918"/>
      <c r="AL24" s="918"/>
      <c r="AM24" s="918"/>
      <c r="AN24" s="918"/>
      <c r="AO24" s="918"/>
      <c r="AP24" s="918"/>
      <c r="AQ24" s="918"/>
      <c r="AR24" s="918"/>
      <c r="AS24" s="918"/>
      <c r="AT24" s="918"/>
      <c r="AU24" s="918"/>
      <c r="AV24" s="918"/>
      <c r="AW24" s="918"/>
      <c r="AX24" s="918"/>
      <c r="AY24" s="918"/>
      <c r="AZ24" s="403"/>
      <c r="BB24" s="368"/>
      <c r="BV24" s="403"/>
      <c r="BW24" s="403"/>
      <c r="BX24" s="403"/>
      <c r="BY24" s="403"/>
      <c r="BZ24" s="403"/>
      <c r="CA24" s="403"/>
      <c r="CB24" s="403"/>
      <c r="CC24" s="403"/>
      <c r="CD24" s="403"/>
      <c r="CE24" s="403"/>
      <c r="CF24" s="403"/>
      <c r="CG24" s="403"/>
      <c r="CH24" s="403"/>
      <c r="CI24" s="403"/>
      <c r="CJ24" s="403"/>
      <c r="CK24" s="403"/>
      <c r="CL24" s="403"/>
      <c r="CM24" s="403"/>
      <c r="CN24" s="403"/>
      <c r="CO24" s="403"/>
      <c r="CP24" s="403"/>
      <c r="CQ24" s="403"/>
      <c r="CR24" s="403"/>
      <c r="CS24" s="403"/>
      <c r="CT24" s="403"/>
      <c r="CU24" s="403"/>
      <c r="CV24" s="403"/>
      <c r="CW24" s="403"/>
      <c r="CX24" s="403"/>
      <c r="CY24" s="403"/>
      <c r="CZ24" s="403"/>
    </row>
    <row r="25" s="366" customFormat="true" ht="15" hidden="true" customHeight="true" x14ac:dyDescent="0.2">
      <c r="A25" s="1059"/>
      <c r="B25" s="431" t="s">
        <v>58</v>
      </c>
      <c r="C25" s="445"/>
      <c r="D25" s="446"/>
      <c r="E25" s="446"/>
      <c r="F25" s="446"/>
      <c r="G25" s="447"/>
      <c r="H25" s="448"/>
      <c r="I25" s="446"/>
      <c r="J25" s="446"/>
      <c r="K25" s="446"/>
      <c r="L25" s="449"/>
      <c r="M25" s="445"/>
      <c r="N25" s="446"/>
      <c r="O25" s="446"/>
      <c r="P25" s="446"/>
      <c r="Q25" s="447"/>
      <c r="R25" s="448"/>
      <c r="S25" s="446"/>
      <c r="T25" s="446"/>
      <c r="U25" s="449"/>
      <c r="V25" s="918"/>
      <c r="W25" s="918"/>
      <c r="X25" s="918"/>
      <c r="Y25" s="918"/>
      <c r="Z25" s="918"/>
      <c r="AA25" s="918"/>
      <c r="AB25" s="918"/>
      <c r="AC25" s="918"/>
      <c r="AD25" s="918"/>
      <c r="AE25" s="918"/>
      <c r="AF25" s="918"/>
      <c r="AG25" s="918"/>
      <c r="AH25" s="918"/>
      <c r="AI25" s="918"/>
      <c r="AJ25" s="918"/>
      <c r="AK25" s="918"/>
      <c r="AL25" s="918"/>
      <c r="AM25" s="918"/>
      <c r="AN25" s="918"/>
      <c r="AO25" s="918"/>
      <c r="AP25" s="918"/>
      <c r="AQ25" s="918"/>
      <c r="AR25" s="918"/>
      <c r="AS25" s="918"/>
      <c r="AT25" s="918"/>
      <c r="AU25" s="918"/>
      <c r="AV25" s="918"/>
      <c r="AW25" s="918"/>
      <c r="AX25" s="918"/>
      <c r="AY25" s="918"/>
      <c r="AZ25" s="403"/>
      <c r="BB25" s="368"/>
      <c r="BV25" s="403"/>
      <c r="BW25" s="403"/>
      <c r="BX25" s="403"/>
      <c r="BY25" s="403"/>
      <c r="BZ25" s="403"/>
      <c r="CA25" s="403"/>
      <c r="CB25" s="403"/>
      <c r="CC25" s="403"/>
      <c r="CD25" s="403"/>
      <c r="CE25" s="403"/>
      <c r="CF25" s="403"/>
      <c r="CG25" s="403"/>
      <c r="CH25" s="403"/>
      <c r="CI25" s="403"/>
      <c r="CJ25" s="403"/>
      <c r="CK25" s="403"/>
      <c r="CL25" s="403"/>
      <c r="CM25" s="403"/>
      <c r="CN25" s="403"/>
      <c r="CO25" s="403"/>
      <c r="CP25" s="403"/>
      <c r="CQ25" s="403"/>
      <c r="CR25" s="403"/>
      <c r="CS25" s="403"/>
      <c r="CT25" s="403"/>
      <c r="CU25" s="403"/>
      <c r="CV25" s="403"/>
      <c r="CW25" s="403"/>
      <c r="CX25" s="403"/>
      <c r="CY25" s="403"/>
      <c r="CZ25" s="403"/>
    </row>
    <row r="26" s="366" customFormat="true" ht="15" hidden="true" customHeight="true" x14ac:dyDescent="0.2">
      <c r="A26" s="1060"/>
      <c r="B26" s="432" t="s">
        <v>46</v>
      </c>
      <c r="C26" s="450"/>
      <c r="D26" s="451"/>
      <c r="E26" s="451"/>
      <c r="F26" s="451"/>
      <c r="G26" s="452"/>
      <c r="H26" s="453"/>
      <c r="I26" s="451"/>
      <c r="J26" s="451"/>
      <c r="K26" s="451"/>
      <c r="L26" s="454"/>
      <c r="M26" s="450"/>
      <c r="N26" s="451"/>
      <c r="O26" s="451"/>
      <c r="P26" s="451"/>
      <c r="Q26" s="452"/>
      <c r="R26" s="79"/>
      <c r="S26" s="78"/>
      <c r="T26" s="78"/>
      <c r="U26" s="73"/>
      <c r="V26" s="918"/>
      <c r="W26" s="918"/>
      <c r="X26" s="918"/>
      <c r="Y26" s="918"/>
      <c r="Z26" s="918"/>
      <c r="AA26" s="918"/>
      <c r="AB26" s="918"/>
      <c r="AC26" s="918"/>
      <c r="AD26" s="918"/>
      <c r="AE26" s="918"/>
      <c r="AF26" s="918"/>
      <c r="AG26" s="918"/>
      <c r="AH26" s="918"/>
      <c r="AI26" s="918"/>
      <c r="AJ26" s="918"/>
      <c r="AK26" s="918"/>
      <c r="AL26" s="918"/>
      <c r="AM26" s="918"/>
      <c r="AN26" s="918"/>
      <c r="AO26" s="918"/>
      <c r="AP26" s="918"/>
      <c r="AQ26" s="918"/>
      <c r="AR26" s="918"/>
      <c r="AS26" s="918"/>
      <c r="AT26" s="918"/>
      <c r="AU26" s="918"/>
      <c r="AV26" s="918"/>
      <c r="AW26" s="918"/>
      <c r="AX26" s="918"/>
      <c r="AY26" s="918"/>
      <c r="AZ26" s="403"/>
      <c r="BB26" s="368"/>
      <c r="BV26" s="403"/>
      <c r="BW26" s="403"/>
      <c r="BX26" s="403"/>
      <c r="BY26" s="403"/>
      <c r="BZ26" s="403"/>
      <c r="CA26" s="403"/>
      <c r="CB26" s="403"/>
      <c r="CC26" s="403"/>
      <c r="CD26" s="403"/>
      <c r="CE26" s="403"/>
      <c r="CF26" s="403"/>
      <c r="CG26" s="403"/>
      <c r="CH26" s="403"/>
      <c r="CI26" s="403"/>
      <c r="CJ26" s="403"/>
      <c r="CK26" s="403"/>
      <c r="CL26" s="403"/>
      <c r="CM26" s="403"/>
      <c r="CN26" s="403"/>
      <c r="CO26" s="403"/>
      <c r="CP26" s="403"/>
      <c r="CQ26" s="403"/>
      <c r="CR26" s="403"/>
      <c r="CS26" s="403"/>
      <c r="CT26" s="403"/>
      <c r="CU26" s="403"/>
      <c r="CV26" s="403"/>
      <c r="CW26" s="403"/>
      <c r="CX26" s="403"/>
      <c r="CY26" s="403"/>
      <c r="CZ26" s="403"/>
    </row>
    <row r="27" s="575" customFormat="true" ht="15" customHeight="true" x14ac:dyDescent="0.2">
      <c r="A27" s="365"/>
      <c r="B27" s="433"/>
      <c r="C27" s="1065" t="s">
        <v>115</v>
      </c>
      <c r="D27" s="1066"/>
      <c r="E27" s="1066"/>
      <c r="F27" s="1066"/>
      <c r="G27" s="1067"/>
      <c r="H27" s="1064" t="s">
        <v>38</v>
      </c>
      <c r="I27" s="1052"/>
      <c r="J27" s="1052"/>
      <c r="K27" s="1052"/>
      <c r="L27" s="1054"/>
      <c r="M27" s="1051" t="s">
        <v>37</v>
      </c>
      <c r="N27" s="1052"/>
      <c r="O27" s="1052"/>
      <c r="P27" s="1052"/>
      <c r="Q27" s="1054"/>
      <c r="R27" s="81" t="s">
        <v>141</v>
      </c>
      <c r="S27" s="484"/>
      <c r="T27" s="484"/>
      <c r="U27" s="484"/>
      <c r="V27" s="495"/>
      <c r="W27" s="495"/>
      <c r="X27" s="918"/>
      <c r="Y27" s="918"/>
      <c r="Z27" s="918"/>
      <c r="AA27" s="918"/>
      <c r="AB27" s="918"/>
      <c r="AC27" s="918"/>
      <c r="AD27" s="918"/>
      <c r="AE27" s="918"/>
      <c r="AF27" s="918"/>
      <c r="AG27" s="918"/>
      <c r="AH27" s="918"/>
      <c r="AI27" s="918"/>
      <c r="AJ27" s="918"/>
      <c r="AK27" s="918"/>
      <c r="AL27" s="918"/>
      <c r="AM27" s="918"/>
      <c r="AN27" s="918"/>
      <c r="AO27" s="918"/>
      <c r="AP27" s="918"/>
      <c r="AQ27" s="918"/>
      <c r="AR27" s="918"/>
      <c r="AS27" s="918"/>
      <c r="AT27" s="918"/>
      <c r="AU27" s="918"/>
      <c r="AV27" s="918"/>
      <c r="AW27" s="918"/>
      <c r="AX27" s="918"/>
      <c r="AY27" s="918"/>
      <c r="AZ27" s="403"/>
      <c r="BA27" s="404" t="s">
        <v>131</v>
      </c>
      <c r="BB27" s="350" t="s">
        <v>96</v>
      </c>
      <c r="BC27" s="1046" t="s">
        <v>115</v>
      </c>
      <c r="BD27" s="1047"/>
      <c r="BE27" s="1047"/>
      <c r="BF27" s="1047"/>
      <c r="BG27" s="1048"/>
      <c r="BH27" s="1046" t="s">
        <v>38</v>
      </c>
      <c r="BI27" s="1047"/>
      <c r="BJ27" s="1047"/>
      <c r="BK27" s="1047"/>
      <c r="BL27" s="1048"/>
      <c r="BM27" s="1046" t="s">
        <v>37</v>
      </c>
      <c r="BN27" s="1047"/>
      <c r="BO27" s="1047"/>
      <c r="BP27" s="1047"/>
      <c r="BQ27" s="1049"/>
      <c r="BR27" s="80" t="s">
        <v>141</v>
      </c>
      <c r="BS27" s="484"/>
      <c r="BT27" s="484"/>
      <c r="BU27" s="484"/>
      <c r="BV27" s="69"/>
      <c r="BW27" s="69"/>
      <c r="BX27" s="69"/>
      <c r="BY27" s="69"/>
      <c r="BZ27" s="402"/>
      <c r="CA27" s="402"/>
      <c r="CB27" s="402"/>
      <c r="CC27" s="402"/>
      <c r="CD27" s="402"/>
      <c r="CE27" s="402"/>
      <c r="CF27" s="402"/>
      <c r="CG27" s="402"/>
      <c r="CH27" s="402"/>
      <c r="CI27" s="402"/>
      <c r="CJ27" s="402"/>
      <c r="CK27" s="402"/>
      <c r="CL27" s="402"/>
      <c r="CM27" s="402"/>
      <c r="CN27" s="402"/>
      <c r="CO27" s="402"/>
      <c r="CP27" s="402"/>
      <c r="CQ27" s="402"/>
      <c r="CR27" s="402"/>
      <c r="CS27" s="402"/>
      <c r="CT27" s="402"/>
      <c r="CU27" s="402"/>
      <c r="CV27" s="402"/>
      <c r="CW27" s="402"/>
      <c r="CX27" s="402"/>
      <c r="CY27" s="402"/>
      <c r="CZ27" s="402"/>
    </row>
    <row r="28" s="575" customFormat="true" ht="12.75" x14ac:dyDescent="0.2">
      <c r="A28" s="390" t="s">
        <v>69</v>
      </c>
      <c r="B28" s="433"/>
      <c r="C28" s="475" t="s">
        <v>0</v>
      </c>
      <c r="D28" s="669" t="s">
        <v>1</v>
      </c>
      <c r="E28" s="669" t="s">
        <v>2</v>
      </c>
      <c r="F28" s="669" t="s">
        <v>3</v>
      </c>
      <c r="G28" s="670" t="s">
        <v>4</v>
      </c>
      <c r="H28" s="438" t="s">
        <v>0</v>
      </c>
      <c r="I28" s="673" t="s">
        <v>1</v>
      </c>
      <c r="J28" s="673" t="s">
        <v>2</v>
      </c>
      <c r="K28" s="673" t="s">
        <v>3</v>
      </c>
      <c r="L28" s="674" t="s">
        <v>4</v>
      </c>
      <c r="M28" s="439" t="s">
        <v>0</v>
      </c>
      <c r="N28" s="673" t="s">
        <v>1</v>
      </c>
      <c r="O28" s="673" t="s">
        <v>2</v>
      </c>
      <c r="P28" s="673" t="s">
        <v>3</v>
      </c>
      <c r="Q28" s="667" t="s">
        <v>4</v>
      </c>
      <c r="R28" s="438" t="s">
        <v>435</v>
      </c>
      <c r="S28" s="673" t="s">
        <v>436</v>
      </c>
      <c r="T28" s="673" t="s">
        <v>437</v>
      </c>
      <c r="U28" s="674" t="s">
        <v>438</v>
      </c>
      <c r="V28" s="918"/>
      <c r="W28" s="918"/>
      <c r="X28" s="918"/>
      <c r="Y28" s="918"/>
      <c r="Z28" s="918"/>
      <c r="AA28" s="918"/>
      <c r="AB28" s="918"/>
      <c r="AC28" s="918"/>
      <c r="AD28" s="918"/>
      <c r="AE28" s="918"/>
      <c r="AF28" s="918"/>
      <c r="AG28" s="918"/>
      <c r="AH28" s="918"/>
      <c r="AI28" s="918"/>
      <c r="AJ28" s="918"/>
      <c r="AK28" s="918"/>
      <c r="AL28" s="918"/>
      <c r="AM28" s="918"/>
      <c r="AN28" s="918"/>
      <c r="AO28" s="918"/>
      <c r="AP28" s="918"/>
      <c r="AQ28" s="918"/>
      <c r="AR28" s="918"/>
      <c r="AS28" s="918"/>
      <c r="AT28" s="918"/>
      <c r="AU28" s="918"/>
      <c r="AV28" s="918"/>
      <c r="AW28" s="918"/>
      <c r="AX28" s="918"/>
      <c r="AY28" s="918"/>
      <c r="AZ28" s="403"/>
      <c r="BA28" s="390" t="s">
        <v>120</v>
      </c>
      <c r="BB28" s="389"/>
      <c r="BC28" s="515" t="s">
        <v>0</v>
      </c>
      <c r="BD28" s="628" t="s">
        <v>1</v>
      </c>
      <c r="BE28" s="628" t="s">
        <v>2</v>
      </c>
      <c r="BF28" s="628" t="s">
        <v>3</v>
      </c>
      <c r="BG28" s="516" t="s">
        <v>4</v>
      </c>
      <c r="BH28" s="515" t="s">
        <v>0</v>
      </c>
      <c r="BI28" s="628" t="s">
        <v>1</v>
      </c>
      <c r="BJ28" s="628" t="s">
        <v>2</v>
      </c>
      <c r="BK28" s="628" t="s">
        <v>3</v>
      </c>
      <c r="BL28" s="516" t="s">
        <v>4</v>
      </c>
      <c r="BM28" s="515" t="s">
        <v>0</v>
      </c>
      <c r="BN28" s="628" t="s">
        <v>1</v>
      </c>
      <c r="BO28" s="628" t="s">
        <v>2</v>
      </c>
      <c r="BP28" s="628" t="s">
        <v>3</v>
      </c>
      <c r="BQ28" s="516" t="s">
        <v>4</v>
      </c>
      <c r="BR28" s="515" t="s">
        <v>435</v>
      </c>
      <c r="BS28" s="628" t="s">
        <v>436</v>
      </c>
      <c r="BT28" s="628" t="s">
        <v>437</v>
      </c>
      <c r="BU28" s="629" t="s">
        <v>438</v>
      </c>
      <c r="BV28" s="235"/>
      <c r="BW28" s="235"/>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c r="CT28" s="235"/>
      <c r="CU28" s="235"/>
      <c r="CV28" s="235"/>
      <c r="CW28" s="235"/>
      <c r="CX28" s="235"/>
      <c r="CY28" s="235"/>
      <c r="CZ28" s="235"/>
    </row>
    <row r="29" s="575" customFormat="true" ht="15" customHeight="true" x14ac:dyDescent="0.2">
      <c r="A29" s="1055" t="s">
        <v>57</v>
      </c>
      <c r="B29" s="435" t="s">
        <v>49</v>
      </c>
      <c r="C29" s="183">
        <v>8.9093690240140226</v>
      </c>
      <c r="D29" s="182">
        <v>7.381771886202519</v>
      </c>
      <c r="E29" s="182">
        <v>9.9827244676578992</v>
      </c>
      <c r="F29" s="182">
        <v>12.187933786071786</v>
      </c>
      <c r="G29" s="181">
        <v>40.900628906670413</v>
      </c>
      <c r="H29" s="180">
        <v>22.477699343081063</v>
      </c>
      <c r="I29" s="182">
        <v>41.259601378649585</v>
      </c>
      <c r="J29" s="182">
        <v>63.218001906073631</v>
      </c>
      <c r="K29" s="182">
        <v>70.318152625139589</v>
      </c>
      <c r="L29" s="179">
        <v>77.512850632848242</v>
      </c>
      <c r="M29" s="183">
        <v>8.1706678763718141</v>
      </c>
      <c r="N29" s="182">
        <v>7.6112496102682323</v>
      </c>
      <c r="O29" s="182">
        <v>8.7470486002676964</v>
      </c>
      <c r="P29" s="182">
        <v>10.701914981797184</v>
      </c>
      <c r="Q29" s="181">
        <v>26.468695530001551</v>
      </c>
      <c r="R29" s="180">
        <v>15.151714203330343</v>
      </c>
      <c r="S29" s="182">
        <v>17.53954867989242</v>
      </c>
      <c r="T29" s="182">
        <v>3.6140255282899951</v>
      </c>
      <c r="U29" s="179">
        <v>17.545717694765226</v>
      </c>
      <c r="V29" s="918"/>
      <c r="W29" s="918"/>
      <c r="X29" s="918"/>
      <c r="Y29" s="918"/>
      <c r="Z29" s="918"/>
      <c r="AA29" s="918"/>
      <c r="AB29" s="918"/>
      <c r="AC29" s="918"/>
      <c r="AD29" s="918"/>
      <c r="AE29" s="918"/>
      <c r="AF29" s="918"/>
      <c r="AG29" s="918"/>
      <c r="AH29" s="918"/>
      <c r="AI29" s="918"/>
      <c r="AJ29" s="918"/>
      <c r="AK29" s="918"/>
      <c r="AL29" s="918"/>
      <c r="AM29" s="918"/>
      <c r="AN29" s="918"/>
      <c r="AO29" s="918"/>
      <c r="AP29" s="918"/>
      <c r="AQ29" s="918"/>
      <c r="AR29" s="918"/>
      <c r="AS29" s="918"/>
      <c r="AT29" s="918"/>
      <c r="AU29" s="918"/>
      <c r="AV29" s="918"/>
      <c r="AW29" s="918"/>
      <c r="AX29" s="918"/>
      <c r="AY29" s="918"/>
      <c r="AZ29" s="403"/>
      <c r="BA29" s="1050" t="s">
        <v>57</v>
      </c>
      <c r="BB29" s="680" t="s">
        <v>49</v>
      </c>
      <c r="BC29" s="112" t="s">
        <v>35</v>
      </c>
      <c r="BD29" s="108" t="s">
        <v>35</v>
      </c>
      <c r="BE29" s="108" t="s">
        <v>35</v>
      </c>
      <c r="BF29" s="108" t="s">
        <v>35</v>
      </c>
      <c r="BG29" s="103" t="s">
        <v>35</v>
      </c>
      <c r="BH29" s="112" t="s">
        <v>35</v>
      </c>
      <c r="BI29" s="108" t="s">
        <v>35</v>
      </c>
      <c r="BJ29" s="108" t="s">
        <v>35</v>
      </c>
      <c r="BK29" s="108" t="s">
        <v>35</v>
      </c>
      <c r="BL29" s="103" t="s">
        <v>35</v>
      </c>
      <c r="BM29" s="112" t="s">
        <v>35</v>
      </c>
      <c r="BN29" s="108" t="s">
        <v>35</v>
      </c>
      <c r="BO29" s="108" t="s">
        <v>35</v>
      </c>
      <c r="BP29" s="108" t="s">
        <v>35</v>
      </c>
      <c r="BQ29" s="103" t="s">
        <v>35</v>
      </c>
      <c r="BR29" s="112" t="s">
        <v>35</v>
      </c>
      <c r="BS29" s="108" t="s">
        <v>35</v>
      </c>
      <c r="BT29" s="108" t="s">
        <v>35</v>
      </c>
      <c r="BU29" s="97" t="s">
        <v>35</v>
      </c>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68"/>
    </row>
    <row r="30" s="575" customFormat="true" ht="15" customHeight="true" x14ac:dyDescent="0.2">
      <c r="A30" s="1056"/>
      <c r="B30" s="436" t="s">
        <v>48</v>
      </c>
      <c r="C30" s="178">
        <v>91.090630975985974</v>
      </c>
      <c r="D30" s="177">
        <v>92.6182281137974</v>
      </c>
      <c r="E30" s="177">
        <v>90.017275532342111</v>
      </c>
      <c r="F30" s="177">
        <v>87.812066213928148</v>
      </c>
      <c r="G30" s="176">
        <v>59.09937109332968</v>
      </c>
      <c r="H30" s="175">
        <v>77.522300656918873</v>
      </c>
      <c r="I30" s="177">
        <v>58.74039862135055</v>
      </c>
      <c r="J30" s="177">
        <v>36.781998093926354</v>
      </c>
      <c r="K30" s="177">
        <v>29.681847374860386</v>
      </c>
      <c r="L30" s="174">
        <v>22.487149367151847</v>
      </c>
      <c r="M30" s="178">
        <v>91.829332123628163</v>
      </c>
      <c r="N30" s="177">
        <v>92.388750389731726</v>
      </c>
      <c r="O30" s="177">
        <v>91.25295139973224</v>
      </c>
      <c r="P30" s="177">
        <v>89.298085018202784</v>
      </c>
      <c r="Q30" s="176">
        <v>73.531304469998346</v>
      </c>
      <c r="R30" s="175">
        <v>84.8482857966697</v>
      </c>
      <c r="S30" s="177">
        <v>82.460451320107452</v>
      </c>
      <c r="T30" s="177">
        <v>96.385974471709858</v>
      </c>
      <c r="U30" s="174">
        <v>82.454282305234628</v>
      </c>
      <c r="V30" s="918"/>
      <c r="W30" s="918"/>
      <c r="X30" s="918"/>
      <c r="Y30" s="918"/>
      <c r="Z30" s="918"/>
      <c r="AA30" s="918"/>
      <c r="AB30" s="918"/>
      <c r="AC30" s="918"/>
      <c r="AD30" s="918"/>
      <c r="AE30" s="918"/>
      <c r="AF30" s="918"/>
      <c r="AG30" s="918"/>
      <c r="AH30" s="918"/>
      <c r="AI30" s="918"/>
      <c r="AJ30" s="918"/>
      <c r="AK30" s="918"/>
      <c r="AL30" s="918"/>
      <c r="AM30" s="918"/>
      <c r="AN30" s="918"/>
      <c r="AO30" s="918"/>
      <c r="AP30" s="918"/>
      <c r="AQ30" s="918"/>
      <c r="AR30" s="918"/>
      <c r="AS30" s="918"/>
      <c r="AT30" s="918"/>
      <c r="AU30" s="918"/>
      <c r="AV30" s="918"/>
      <c r="AW30" s="918"/>
      <c r="AX30" s="918"/>
      <c r="AY30" s="918"/>
      <c r="AZ30" s="403"/>
      <c r="BA30" s="1043"/>
      <c r="BB30" s="678" t="s">
        <v>48</v>
      </c>
      <c r="BC30" s="111" t="s">
        <v>35</v>
      </c>
      <c r="BD30" s="107" t="s">
        <v>35</v>
      </c>
      <c r="BE30" s="107" t="s">
        <v>35</v>
      </c>
      <c r="BF30" s="107" t="s">
        <v>35</v>
      </c>
      <c r="BG30" s="102" t="s">
        <v>35</v>
      </c>
      <c r="BH30" s="111" t="s">
        <v>35</v>
      </c>
      <c r="BI30" s="107" t="s">
        <v>35</v>
      </c>
      <c r="BJ30" s="107" t="s">
        <v>35</v>
      </c>
      <c r="BK30" s="107" t="s">
        <v>35</v>
      </c>
      <c r="BL30" s="102" t="s">
        <v>35</v>
      </c>
      <c r="BM30" s="111" t="s">
        <v>35</v>
      </c>
      <c r="BN30" s="107" t="s">
        <v>35</v>
      </c>
      <c r="BO30" s="107" t="s">
        <v>35</v>
      </c>
      <c r="BP30" s="107" t="s">
        <v>35</v>
      </c>
      <c r="BQ30" s="102" t="s">
        <v>35</v>
      </c>
      <c r="BR30" s="111" t="s">
        <v>35</v>
      </c>
      <c r="BS30" s="107" t="s">
        <v>35</v>
      </c>
      <c r="BT30" s="107" t="s">
        <v>35</v>
      </c>
      <c r="BU30" s="96" t="s">
        <v>35</v>
      </c>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68"/>
    </row>
    <row r="31" s="365" customFormat="true" ht="15" customHeight="true" x14ac:dyDescent="0.2">
      <c r="A31" s="1056" t="s">
        <v>104</v>
      </c>
      <c r="B31" s="436" t="s">
        <v>49</v>
      </c>
      <c r="C31" s="178">
        <v>0.35110689814138879</v>
      </c>
      <c r="D31" s="177">
        <v>0.40876951847345327</v>
      </c>
      <c r="E31" s="177">
        <v>0.56424225914152082</v>
      </c>
      <c r="F31" s="177">
        <v>0.59323418519587279</v>
      </c>
      <c r="G31" s="176">
        <v>11.178416550466558</v>
      </c>
      <c r="H31" s="175">
        <v>1.9123582369409005</v>
      </c>
      <c r="I31" s="177">
        <v>2.736520063927498</v>
      </c>
      <c r="J31" s="177">
        <v>11.283332039245556</v>
      </c>
      <c r="K31" s="177">
        <v>24.208709642382338</v>
      </c>
      <c r="L31" s="174">
        <v>47.453381821542806</v>
      </c>
      <c r="M31" s="178">
        <v>0.36007204197862064</v>
      </c>
      <c r="N31" s="177">
        <v>0.44100693296640714</v>
      </c>
      <c r="O31" s="177">
        <v>0.57795059634282775</v>
      </c>
      <c r="P31" s="177">
        <v>0.37430183483871665</v>
      </c>
      <c r="Q31" s="176">
        <v>4.6102098302452088</v>
      </c>
      <c r="R31" s="175">
        <v>1.1519213101713803</v>
      </c>
      <c r="S31" s="177">
        <v>3.3335907869653418</v>
      </c>
      <c r="T31" s="177">
        <v>0.68687867207547071</v>
      </c>
      <c r="U31" s="174">
        <v>3.9945913590756157</v>
      </c>
      <c r="V31" s="918"/>
      <c r="W31" s="918"/>
      <c r="X31" s="918"/>
      <c r="Y31" s="918"/>
      <c r="Z31" s="918"/>
      <c r="AA31" s="918"/>
      <c r="AB31" s="918"/>
      <c r="AC31" s="918"/>
      <c r="AD31" s="918"/>
      <c r="AE31" s="918"/>
      <c r="AF31" s="918"/>
      <c r="AG31" s="918"/>
      <c r="AH31" s="918"/>
      <c r="AI31" s="918"/>
      <c r="AJ31" s="918"/>
      <c r="AK31" s="918"/>
      <c r="AL31" s="918"/>
      <c r="AM31" s="918"/>
      <c r="AN31" s="918"/>
      <c r="AO31" s="918"/>
      <c r="AP31" s="918"/>
      <c r="AQ31" s="918"/>
      <c r="AR31" s="918"/>
      <c r="AS31" s="918"/>
      <c r="AT31" s="918"/>
      <c r="AU31" s="918"/>
      <c r="AV31" s="918"/>
      <c r="AW31" s="918"/>
      <c r="AX31" s="918"/>
      <c r="AY31" s="918"/>
      <c r="AZ31" s="403"/>
      <c r="BA31" s="1043" t="s">
        <v>104</v>
      </c>
      <c r="BB31" s="678" t="s">
        <v>49</v>
      </c>
      <c r="BC31" s="111" t="s">
        <v>35</v>
      </c>
      <c r="BD31" s="107" t="s">
        <v>35</v>
      </c>
      <c r="BE31" s="107" t="s">
        <v>35</v>
      </c>
      <c r="BF31" s="107" t="s">
        <v>35</v>
      </c>
      <c r="BG31" s="102" t="s">
        <v>35</v>
      </c>
      <c r="BH31" s="111" t="s">
        <v>35</v>
      </c>
      <c r="BI31" s="107" t="s">
        <v>35</v>
      </c>
      <c r="BJ31" s="107" t="s">
        <v>35</v>
      </c>
      <c r="BK31" s="107" t="s">
        <v>35</v>
      </c>
      <c r="BL31" s="102" t="s">
        <v>35</v>
      </c>
      <c r="BM31" s="111" t="s">
        <v>35</v>
      </c>
      <c r="BN31" s="107" t="s">
        <v>35</v>
      </c>
      <c r="BO31" s="107" t="s">
        <v>35</v>
      </c>
      <c r="BP31" s="107" t="s">
        <v>35</v>
      </c>
      <c r="BQ31" s="102" t="s">
        <v>35</v>
      </c>
      <c r="BR31" s="111" t="s">
        <v>35</v>
      </c>
      <c r="BS31" s="107" t="s">
        <v>35</v>
      </c>
      <c r="BT31" s="107" t="s">
        <v>35</v>
      </c>
      <c r="BU31" s="96" t="s">
        <v>35</v>
      </c>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68"/>
    </row>
    <row r="32" s="365" customFormat="true" ht="15" customHeight="true" x14ac:dyDescent="0.2">
      <c r="A32" s="1056"/>
      <c r="B32" s="436" t="s">
        <v>48</v>
      </c>
      <c r="C32" s="178">
        <v>99.648893101858619</v>
      </c>
      <c r="D32" s="177">
        <v>99.591230481526551</v>
      </c>
      <c r="E32" s="177">
        <v>99.435757740858492</v>
      </c>
      <c r="F32" s="177">
        <v>99.406765814804118</v>
      </c>
      <c r="G32" s="176">
        <v>88.821583449533463</v>
      </c>
      <c r="H32" s="175">
        <v>98.087641763059082</v>
      </c>
      <c r="I32" s="177">
        <v>97.263479936072542</v>
      </c>
      <c r="J32" s="177">
        <v>88.716667960754492</v>
      </c>
      <c r="K32" s="177">
        <v>75.791290357617697</v>
      </c>
      <c r="L32" s="174">
        <v>52.546618178457294</v>
      </c>
      <c r="M32" s="178">
        <v>99.639927958021374</v>
      </c>
      <c r="N32" s="177">
        <v>99.558993067033597</v>
      </c>
      <c r="O32" s="177">
        <v>99.422049403657169</v>
      </c>
      <c r="P32" s="177">
        <v>99.62569816516131</v>
      </c>
      <c r="Q32" s="176">
        <v>95.389790169754804</v>
      </c>
      <c r="R32" s="175">
        <v>98.848078689828569</v>
      </c>
      <c r="S32" s="177">
        <v>96.666409213034427</v>
      </c>
      <c r="T32" s="177">
        <v>99.313121327924478</v>
      </c>
      <c r="U32" s="174">
        <v>96.005408640924401</v>
      </c>
      <c r="V32" s="918"/>
      <c r="W32" s="918"/>
      <c r="X32" s="918"/>
      <c r="Y32" s="918"/>
      <c r="Z32" s="918"/>
      <c r="AA32" s="918"/>
      <c r="AB32" s="918"/>
      <c r="AC32" s="918"/>
      <c r="AD32" s="918"/>
      <c r="AE32" s="918"/>
      <c r="AF32" s="918"/>
      <c r="AG32" s="918"/>
      <c r="AH32" s="918"/>
      <c r="AI32" s="918"/>
      <c r="AJ32" s="918"/>
      <c r="AK32" s="918"/>
      <c r="AL32" s="918"/>
      <c r="AM32" s="918"/>
      <c r="AN32" s="918"/>
      <c r="AO32" s="918"/>
      <c r="AP32" s="918"/>
      <c r="AQ32" s="918"/>
      <c r="AR32" s="918"/>
      <c r="AS32" s="918"/>
      <c r="AT32" s="918"/>
      <c r="AU32" s="918"/>
      <c r="AV32" s="918"/>
      <c r="AW32" s="918"/>
      <c r="AX32" s="918"/>
      <c r="AY32" s="918"/>
      <c r="AZ32" s="403"/>
      <c r="BA32" s="1043"/>
      <c r="BB32" s="678" t="s">
        <v>48</v>
      </c>
      <c r="BC32" s="111" t="s">
        <v>35</v>
      </c>
      <c r="BD32" s="107" t="s">
        <v>35</v>
      </c>
      <c r="BE32" s="107" t="s">
        <v>35</v>
      </c>
      <c r="BF32" s="107" t="s">
        <v>35</v>
      </c>
      <c r="BG32" s="102" t="s">
        <v>35</v>
      </c>
      <c r="BH32" s="111" t="s">
        <v>35</v>
      </c>
      <c r="BI32" s="107" t="s">
        <v>35</v>
      </c>
      <c r="BJ32" s="107" t="s">
        <v>35</v>
      </c>
      <c r="BK32" s="107" t="s">
        <v>35</v>
      </c>
      <c r="BL32" s="102" t="s">
        <v>35</v>
      </c>
      <c r="BM32" s="111" t="s">
        <v>35</v>
      </c>
      <c r="BN32" s="107" t="s">
        <v>35</v>
      </c>
      <c r="BO32" s="107" t="s">
        <v>35</v>
      </c>
      <c r="BP32" s="107" t="s">
        <v>35</v>
      </c>
      <c r="BQ32" s="102" t="s">
        <v>35</v>
      </c>
      <c r="BR32" s="111" t="s">
        <v>35</v>
      </c>
      <c r="BS32" s="107" t="s">
        <v>35</v>
      </c>
      <c r="BT32" s="107" t="s">
        <v>35</v>
      </c>
      <c r="BU32" s="96" t="s">
        <v>35</v>
      </c>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68"/>
    </row>
    <row r="33" s="365" customFormat="true" ht="15" customHeight="true" x14ac:dyDescent="0.2">
      <c r="A33" s="1056" t="s">
        <v>105</v>
      </c>
      <c r="B33" s="436" t="s">
        <v>49</v>
      </c>
      <c r="C33" s="127" t="s">
        <v>35</v>
      </c>
      <c r="D33" s="124" t="s">
        <v>35</v>
      </c>
      <c r="E33" s="124" t="s">
        <v>35</v>
      </c>
      <c r="F33" s="124" t="s">
        <v>35</v>
      </c>
      <c r="G33" s="121" t="s">
        <v>35</v>
      </c>
      <c r="H33" s="118" t="s">
        <v>35</v>
      </c>
      <c r="I33" s="124" t="s">
        <v>35</v>
      </c>
      <c r="J33" s="124" t="s">
        <v>35</v>
      </c>
      <c r="K33" s="124" t="s">
        <v>35</v>
      </c>
      <c r="L33" s="115" t="s">
        <v>35</v>
      </c>
      <c r="M33" s="127" t="s">
        <v>35</v>
      </c>
      <c r="N33" s="124" t="s">
        <v>35</v>
      </c>
      <c r="O33" s="124" t="s">
        <v>35</v>
      </c>
      <c r="P33" s="124" t="s">
        <v>35</v>
      </c>
      <c r="Q33" s="121" t="s">
        <v>35</v>
      </c>
      <c r="R33" s="118" t="s">
        <v>35</v>
      </c>
      <c r="S33" s="124" t="s">
        <v>35</v>
      </c>
      <c r="T33" s="124" t="s">
        <v>35</v>
      </c>
      <c r="U33" s="115" t="s">
        <v>35</v>
      </c>
      <c r="V33" s="71"/>
      <c r="W33" s="71"/>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402"/>
      <c r="BA33" s="1043" t="s">
        <v>105</v>
      </c>
      <c r="BB33" s="678" t="s">
        <v>49</v>
      </c>
      <c r="BC33" s="111" t="s">
        <v>35</v>
      </c>
      <c r="BD33" s="107" t="s">
        <v>35</v>
      </c>
      <c r="BE33" s="107" t="s">
        <v>35</v>
      </c>
      <c r="BF33" s="107" t="s">
        <v>35</v>
      </c>
      <c r="BG33" s="102" t="s">
        <v>35</v>
      </c>
      <c r="BH33" s="111" t="s">
        <v>35</v>
      </c>
      <c r="BI33" s="107" t="s">
        <v>35</v>
      </c>
      <c r="BJ33" s="107" t="s">
        <v>35</v>
      </c>
      <c r="BK33" s="107" t="s">
        <v>35</v>
      </c>
      <c r="BL33" s="102" t="s">
        <v>35</v>
      </c>
      <c r="BM33" s="111" t="s">
        <v>35</v>
      </c>
      <c r="BN33" s="107" t="s">
        <v>35</v>
      </c>
      <c r="BO33" s="107" t="s">
        <v>35</v>
      </c>
      <c r="BP33" s="107" t="s">
        <v>35</v>
      </c>
      <c r="BQ33" s="102" t="s">
        <v>35</v>
      </c>
      <c r="BR33" s="111" t="s">
        <v>35</v>
      </c>
      <c r="BS33" s="107" t="s">
        <v>35</v>
      </c>
      <c r="BT33" s="107" t="s">
        <v>35</v>
      </c>
      <c r="BU33" s="96" t="s">
        <v>35</v>
      </c>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68"/>
    </row>
    <row r="34" s="365" customFormat="true" ht="15" customHeight="true" x14ac:dyDescent="0.2">
      <c r="A34" s="1056"/>
      <c r="B34" s="436" t="s">
        <v>48</v>
      </c>
      <c r="C34" s="127" t="s">
        <v>35</v>
      </c>
      <c r="D34" s="124" t="s">
        <v>35</v>
      </c>
      <c r="E34" s="124" t="s">
        <v>35</v>
      </c>
      <c r="F34" s="124" t="s">
        <v>35</v>
      </c>
      <c r="G34" s="121" t="s">
        <v>35</v>
      </c>
      <c r="H34" s="118" t="s">
        <v>35</v>
      </c>
      <c r="I34" s="124" t="s">
        <v>35</v>
      </c>
      <c r="J34" s="124" t="s">
        <v>35</v>
      </c>
      <c r="K34" s="124" t="s">
        <v>35</v>
      </c>
      <c r="L34" s="115" t="s">
        <v>35</v>
      </c>
      <c r="M34" s="127" t="s">
        <v>35</v>
      </c>
      <c r="N34" s="124" t="s">
        <v>35</v>
      </c>
      <c r="O34" s="124" t="s">
        <v>35</v>
      </c>
      <c r="P34" s="124" t="s">
        <v>35</v>
      </c>
      <c r="Q34" s="121" t="s">
        <v>35</v>
      </c>
      <c r="R34" s="118" t="s">
        <v>35</v>
      </c>
      <c r="S34" s="124" t="s">
        <v>35</v>
      </c>
      <c r="T34" s="124" t="s">
        <v>35</v>
      </c>
      <c r="U34" s="115" t="s">
        <v>35</v>
      </c>
      <c r="V34" s="71"/>
      <c r="W34" s="71"/>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402"/>
      <c r="BA34" s="1043"/>
      <c r="BB34" s="678" t="s">
        <v>48</v>
      </c>
      <c r="BC34" s="111" t="s">
        <v>35</v>
      </c>
      <c r="BD34" s="107" t="s">
        <v>35</v>
      </c>
      <c r="BE34" s="107" t="s">
        <v>35</v>
      </c>
      <c r="BF34" s="107" t="s">
        <v>35</v>
      </c>
      <c r="BG34" s="102" t="s">
        <v>35</v>
      </c>
      <c r="BH34" s="111" t="s">
        <v>35</v>
      </c>
      <c r="BI34" s="107" t="s">
        <v>35</v>
      </c>
      <c r="BJ34" s="107" t="s">
        <v>35</v>
      </c>
      <c r="BK34" s="107" t="s">
        <v>35</v>
      </c>
      <c r="BL34" s="102" t="s">
        <v>35</v>
      </c>
      <c r="BM34" s="111" t="s">
        <v>35</v>
      </c>
      <c r="BN34" s="107" t="s">
        <v>35</v>
      </c>
      <c r="BO34" s="107" t="s">
        <v>35</v>
      </c>
      <c r="BP34" s="107" t="s">
        <v>35</v>
      </c>
      <c r="BQ34" s="102" t="s">
        <v>35</v>
      </c>
      <c r="BR34" s="111" t="s">
        <v>35</v>
      </c>
      <c r="BS34" s="107" t="s">
        <v>35</v>
      </c>
      <c r="BT34" s="107" t="s">
        <v>35</v>
      </c>
      <c r="BU34" s="96" t="s">
        <v>35</v>
      </c>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68"/>
    </row>
    <row r="35" s="575" customFormat="true" ht="15" customHeight="true" x14ac:dyDescent="0.2">
      <c r="A35" s="1056" t="s">
        <v>55</v>
      </c>
      <c r="B35" s="436" t="s">
        <v>49</v>
      </c>
      <c r="C35" s="127" t="s">
        <v>35</v>
      </c>
      <c r="D35" s="124" t="s">
        <v>35</v>
      </c>
      <c r="E35" s="124" t="s">
        <v>35</v>
      </c>
      <c r="F35" s="124" t="s">
        <v>35</v>
      </c>
      <c r="G35" s="121" t="s">
        <v>35</v>
      </c>
      <c r="H35" s="118" t="s">
        <v>35</v>
      </c>
      <c r="I35" s="124" t="s">
        <v>35</v>
      </c>
      <c r="J35" s="124" t="s">
        <v>35</v>
      </c>
      <c r="K35" s="124" t="s">
        <v>35</v>
      </c>
      <c r="L35" s="115" t="s">
        <v>35</v>
      </c>
      <c r="M35" s="127" t="s">
        <v>35</v>
      </c>
      <c r="N35" s="124" t="s">
        <v>35</v>
      </c>
      <c r="O35" s="124" t="s">
        <v>35</v>
      </c>
      <c r="P35" s="124" t="s">
        <v>35</v>
      </c>
      <c r="Q35" s="121" t="s">
        <v>35</v>
      </c>
      <c r="R35" s="118" t="s">
        <v>35</v>
      </c>
      <c r="S35" s="124" t="s">
        <v>35</v>
      </c>
      <c r="T35" s="124" t="s">
        <v>35</v>
      </c>
      <c r="U35" s="115" t="s">
        <v>35</v>
      </c>
      <c r="V35" s="918"/>
      <c r="W35" s="918"/>
      <c r="X35" s="918"/>
      <c r="Y35" s="918"/>
      <c r="Z35" s="918"/>
      <c r="AA35" s="918"/>
      <c r="AB35" s="918"/>
      <c r="AC35" s="918"/>
      <c r="AD35" s="918"/>
      <c r="AE35" s="918"/>
      <c r="AF35" s="918"/>
      <c r="AG35" s="918"/>
      <c r="AH35" s="918"/>
      <c r="AI35" s="918"/>
      <c r="AJ35" s="918"/>
      <c r="AK35" s="918"/>
      <c r="AL35" s="918"/>
      <c r="AM35" s="918"/>
      <c r="AN35" s="918"/>
      <c r="AO35" s="918"/>
      <c r="AP35" s="918"/>
      <c r="AQ35" s="918"/>
      <c r="AR35" s="918"/>
      <c r="AS35" s="918"/>
      <c r="AT35" s="918"/>
      <c r="AU35" s="918"/>
      <c r="AV35" s="918"/>
      <c r="AW35" s="918"/>
      <c r="AX35" s="918"/>
      <c r="AY35" s="918"/>
      <c r="AZ35" s="403"/>
      <c r="BA35" s="1043" t="s">
        <v>55</v>
      </c>
      <c r="BB35" s="678" t="s">
        <v>49</v>
      </c>
      <c r="BC35" s="111" t="s">
        <v>35</v>
      </c>
      <c r="BD35" s="107" t="s">
        <v>35</v>
      </c>
      <c r="BE35" s="107" t="s">
        <v>35</v>
      </c>
      <c r="BF35" s="107" t="s">
        <v>35</v>
      </c>
      <c r="BG35" s="102" t="s">
        <v>35</v>
      </c>
      <c r="BH35" s="111" t="s">
        <v>35</v>
      </c>
      <c r="BI35" s="107" t="s">
        <v>35</v>
      </c>
      <c r="BJ35" s="107" t="s">
        <v>35</v>
      </c>
      <c r="BK35" s="107" t="s">
        <v>35</v>
      </c>
      <c r="BL35" s="102" t="s">
        <v>35</v>
      </c>
      <c r="BM35" s="111" t="s">
        <v>35</v>
      </c>
      <c r="BN35" s="107" t="s">
        <v>35</v>
      </c>
      <c r="BO35" s="107" t="s">
        <v>35</v>
      </c>
      <c r="BP35" s="107" t="s">
        <v>35</v>
      </c>
      <c r="BQ35" s="102" t="s">
        <v>35</v>
      </c>
      <c r="BR35" s="111" t="s">
        <v>35</v>
      </c>
      <c r="BS35" s="107" t="s">
        <v>35</v>
      </c>
      <c r="BT35" s="107" t="s">
        <v>35</v>
      </c>
      <c r="BU35" s="96" t="s">
        <v>35</v>
      </c>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68"/>
    </row>
    <row r="36" s="575" customFormat="true" ht="15" customHeight="true" x14ac:dyDescent="0.2">
      <c r="A36" s="1056"/>
      <c r="B36" s="436" t="s">
        <v>48</v>
      </c>
      <c r="C36" s="127" t="s">
        <v>35</v>
      </c>
      <c r="D36" s="124" t="s">
        <v>35</v>
      </c>
      <c r="E36" s="124" t="s">
        <v>35</v>
      </c>
      <c r="F36" s="124" t="s">
        <v>35</v>
      </c>
      <c r="G36" s="121" t="s">
        <v>35</v>
      </c>
      <c r="H36" s="118" t="s">
        <v>35</v>
      </c>
      <c r="I36" s="124" t="s">
        <v>35</v>
      </c>
      <c r="J36" s="124" t="s">
        <v>35</v>
      </c>
      <c r="K36" s="124" t="s">
        <v>35</v>
      </c>
      <c r="L36" s="115" t="s">
        <v>35</v>
      </c>
      <c r="M36" s="127" t="s">
        <v>35</v>
      </c>
      <c r="N36" s="124" t="s">
        <v>35</v>
      </c>
      <c r="O36" s="124" t="s">
        <v>35</v>
      </c>
      <c r="P36" s="124" t="s">
        <v>35</v>
      </c>
      <c r="Q36" s="121" t="s">
        <v>35</v>
      </c>
      <c r="R36" s="118" t="s">
        <v>35</v>
      </c>
      <c r="S36" s="124" t="s">
        <v>35</v>
      </c>
      <c r="T36" s="124" t="s">
        <v>35</v>
      </c>
      <c r="U36" s="115" t="s">
        <v>35</v>
      </c>
      <c r="V36" s="918"/>
      <c r="W36" s="918"/>
      <c r="X36" s="918"/>
      <c r="Y36" s="918"/>
      <c r="Z36" s="918"/>
      <c r="AA36" s="918"/>
      <c r="AB36" s="918"/>
      <c r="AC36" s="918"/>
      <c r="AD36" s="918"/>
      <c r="AE36" s="918"/>
      <c r="AF36" s="918"/>
      <c r="AG36" s="918"/>
      <c r="AH36" s="918"/>
      <c r="AI36" s="918"/>
      <c r="AJ36" s="918"/>
      <c r="AK36" s="918"/>
      <c r="AL36" s="918"/>
      <c r="AM36" s="918"/>
      <c r="AN36" s="918"/>
      <c r="AO36" s="918"/>
      <c r="AP36" s="918"/>
      <c r="AQ36" s="918"/>
      <c r="AR36" s="918"/>
      <c r="AS36" s="918"/>
      <c r="AT36" s="918"/>
      <c r="AU36" s="918"/>
      <c r="AV36" s="918"/>
      <c r="AW36" s="918"/>
      <c r="AX36" s="918"/>
      <c r="AY36" s="918"/>
      <c r="AZ36" s="403"/>
      <c r="BA36" s="1043"/>
      <c r="BB36" s="678" t="s">
        <v>48</v>
      </c>
      <c r="BC36" s="111" t="s">
        <v>35</v>
      </c>
      <c r="BD36" s="107" t="s">
        <v>35</v>
      </c>
      <c r="BE36" s="107" t="s">
        <v>35</v>
      </c>
      <c r="BF36" s="107" t="s">
        <v>35</v>
      </c>
      <c r="BG36" s="102" t="s">
        <v>35</v>
      </c>
      <c r="BH36" s="111" t="s">
        <v>35</v>
      </c>
      <c r="BI36" s="107" t="s">
        <v>35</v>
      </c>
      <c r="BJ36" s="107" t="s">
        <v>35</v>
      </c>
      <c r="BK36" s="107" t="s">
        <v>35</v>
      </c>
      <c r="BL36" s="102" t="s">
        <v>35</v>
      </c>
      <c r="BM36" s="111" t="s">
        <v>35</v>
      </c>
      <c r="BN36" s="107" t="s">
        <v>35</v>
      </c>
      <c r="BO36" s="107" t="s">
        <v>35</v>
      </c>
      <c r="BP36" s="107" t="s">
        <v>35</v>
      </c>
      <c r="BQ36" s="102" t="s">
        <v>35</v>
      </c>
      <c r="BR36" s="111" t="s">
        <v>35</v>
      </c>
      <c r="BS36" s="107" t="s">
        <v>35</v>
      </c>
      <c r="BT36" s="107" t="s">
        <v>35</v>
      </c>
      <c r="BU36" s="96" t="s">
        <v>35</v>
      </c>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8"/>
    </row>
    <row r="37" s="575" customFormat="true" ht="15" customHeight="true" x14ac:dyDescent="0.2">
      <c r="A37" s="1056" t="s">
        <v>165</v>
      </c>
      <c r="B37" s="436" t="s">
        <v>49</v>
      </c>
      <c r="C37" s="127" t="s">
        <v>35</v>
      </c>
      <c r="D37" s="124" t="s">
        <v>35</v>
      </c>
      <c r="E37" s="124" t="s">
        <v>35</v>
      </c>
      <c r="F37" s="124" t="s">
        <v>35</v>
      </c>
      <c r="G37" s="121" t="s">
        <v>35</v>
      </c>
      <c r="H37" s="118" t="s">
        <v>35</v>
      </c>
      <c r="I37" s="124" t="s">
        <v>35</v>
      </c>
      <c r="J37" s="124" t="s">
        <v>35</v>
      </c>
      <c r="K37" s="124" t="s">
        <v>35</v>
      </c>
      <c r="L37" s="115" t="s">
        <v>35</v>
      </c>
      <c r="M37" s="127" t="s">
        <v>35</v>
      </c>
      <c r="N37" s="124" t="s">
        <v>35</v>
      </c>
      <c r="O37" s="124" t="s">
        <v>35</v>
      </c>
      <c r="P37" s="124" t="s">
        <v>35</v>
      </c>
      <c r="Q37" s="121" t="s">
        <v>35</v>
      </c>
      <c r="R37" s="118" t="s">
        <v>35</v>
      </c>
      <c r="S37" s="124" t="s">
        <v>35</v>
      </c>
      <c r="T37" s="124" t="s">
        <v>35</v>
      </c>
      <c r="U37" s="115" t="s">
        <v>35</v>
      </c>
      <c r="V37" s="918"/>
      <c r="W37" s="918"/>
      <c r="X37" s="918"/>
      <c r="Y37" s="918"/>
      <c r="Z37" s="918"/>
      <c r="AA37" s="918"/>
      <c r="AB37" s="918"/>
      <c r="AC37" s="918"/>
      <c r="AD37" s="918"/>
      <c r="AE37" s="918"/>
      <c r="AF37" s="918"/>
      <c r="AG37" s="918"/>
      <c r="AH37" s="918"/>
      <c r="AI37" s="918"/>
      <c r="AJ37" s="918"/>
      <c r="AK37" s="918"/>
      <c r="AL37" s="918"/>
      <c r="AM37" s="918"/>
      <c r="AN37" s="918"/>
      <c r="AO37" s="918"/>
      <c r="AP37" s="918"/>
      <c r="AQ37" s="918"/>
      <c r="AR37" s="918"/>
      <c r="AS37" s="918"/>
      <c r="AT37" s="918"/>
      <c r="AU37" s="918"/>
      <c r="AV37" s="918"/>
      <c r="AW37" s="918"/>
      <c r="AX37" s="918"/>
      <c r="AY37" s="918"/>
      <c r="AZ37" s="403"/>
      <c r="BA37" s="1043" t="s">
        <v>126</v>
      </c>
      <c r="BB37" s="678" t="s">
        <v>49</v>
      </c>
      <c r="BC37" s="111" t="s">
        <v>35</v>
      </c>
      <c r="BD37" s="107" t="s">
        <v>35</v>
      </c>
      <c r="BE37" s="107" t="s">
        <v>35</v>
      </c>
      <c r="BF37" s="107" t="s">
        <v>35</v>
      </c>
      <c r="BG37" s="102" t="s">
        <v>35</v>
      </c>
      <c r="BH37" s="111" t="s">
        <v>35</v>
      </c>
      <c r="BI37" s="107" t="s">
        <v>35</v>
      </c>
      <c r="BJ37" s="107" t="s">
        <v>35</v>
      </c>
      <c r="BK37" s="107" t="s">
        <v>35</v>
      </c>
      <c r="BL37" s="102" t="s">
        <v>35</v>
      </c>
      <c r="BM37" s="111" t="s">
        <v>35</v>
      </c>
      <c r="BN37" s="107" t="s">
        <v>35</v>
      </c>
      <c r="BO37" s="107" t="s">
        <v>35</v>
      </c>
      <c r="BP37" s="107" t="s">
        <v>35</v>
      </c>
      <c r="BQ37" s="102" t="s">
        <v>35</v>
      </c>
      <c r="BR37" s="111" t="s">
        <v>35</v>
      </c>
      <c r="BS37" s="107" t="s">
        <v>35</v>
      </c>
      <c r="BT37" s="107" t="s">
        <v>35</v>
      </c>
      <c r="BU37" s="96" t="s">
        <v>35</v>
      </c>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68"/>
    </row>
    <row r="38" s="575" customFormat="true" ht="15" customHeight="true" x14ac:dyDescent="0.2">
      <c r="A38" s="1056"/>
      <c r="B38" s="436" t="s">
        <v>48</v>
      </c>
      <c r="C38" s="127" t="s">
        <v>35</v>
      </c>
      <c r="D38" s="124" t="s">
        <v>35</v>
      </c>
      <c r="E38" s="124" t="s">
        <v>35</v>
      </c>
      <c r="F38" s="124" t="s">
        <v>35</v>
      </c>
      <c r="G38" s="121" t="s">
        <v>35</v>
      </c>
      <c r="H38" s="118" t="s">
        <v>35</v>
      </c>
      <c r="I38" s="124" t="s">
        <v>35</v>
      </c>
      <c r="J38" s="124" t="s">
        <v>35</v>
      </c>
      <c r="K38" s="124" t="s">
        <v>35</v>
      </c>
      <c r="L38" s="115" t="s">
        <v>35</v>
      </c>
      <c r="M38" s="127" t="s">
        <v>35</v>
      </c>
      <c r="N38" s="124" t="s">
        <v>35</v>
      </c>
      <c r="O38" s="124" t="s">
        <v>35</v>
      </c>
      <c r="P38" s="124" t="s">
        <v>35</v>
      </c>
      <c r="Q38" s="121" t="s">
        <v>35</v>
      </c>
      <c r="R38" s="118" t="s">
        <v>35</v>
      </c>
      <c r="S38" s="124" t="s">
        <v>35</v>
      </c>
      <c r="T38" s="124" t="s">
        <v>35</v>
      </c>
      <c r="U38" s="115" t="s">
        <v>35</v>
      </c>
      <c r="V38" s="918"/>
      <c r="W38" s="918"/>
      <c r="X38" s="918"/>
      <c r="Y38" s="918"/>
      <c r="Z38" s="918"/>
      <c r="AA38" s="918"/>
      <c r="AB38" s="918"/>
      <c r="AC38" s="918"/>
      <c r="AD38" s="918"/>
      <c r="AE38" s="918"/>
      <c r="AF38" s="918"/>
      <c r="AG38" s="918"/>
      <c r="AH38" s="918"/>
      <c r="AI38" s="918"/>
      <c r="AJ38" s="918"/>
      <c r="AK38" s="918"/>
      <c r="AL38" s="918"/>
      <c r="AM38" s="918"/>
      <c r="AN38" s="918"/>
      <c r="AO38" s="918"/>
      <c r="AP38" s="918"/>
      <c r="AQ38" s="918"/>
      <c r="AR38" s="918"/>
      <c r="AS38" s="918"/>
      <c r="AT38" s="918"/>
      <c r="AU38" s="918"/>
      <c r="AV38" s="918"/>
      <c r="AW38" s="918"/>
      <c r="AX38" s="918"/>
      <c r="AY38" s="918"/>
      <c r="AZ38" s="403"/>
      <c r="BA38" s="1043"/>
      <c r="BB38" s="678" t="s">
        <v>48</v>
      </c>
      <c r="BC38" s="111" t="s">
        <v>35</v>
      </c>
      <c r="BD38" s="107" t="s">
        <v>35</v>
      </c>
      <c r="BE38" s="107" t="s">
        <v>35</v>
      </c>
      <c r="BF38" s="107" t="s">
        <v>35</v>
      </c>
      <c r="BG38" s="102" t="s">
        <v>35</v>
      </c>
      <c r="BH38" s="111" t="s">
        <v>35</v>
      </c>
      <c r="BI38" s="107" t="s">
        <v>35</v>
      </c>
      <c r="BJ38" s="107" t="s">
        <v>35</v>
      </c>
      <c r="BK38" s="107" t="s">
        <v>35</v>
      </c>
      <c r="BL38" s="102" t="s">
        <v>35</v>
      </c>
      <c r="BM38" s="111" t="s">
        <v>35</v>
      </c>
      <c r="BN38" s="107" t="s">
        <v>35</v>
      </c>
      <c r="BO38" s="107" t="s">
        <v>35</v>
      </c>
      <c r="BP38" s="107" t="s">
        <v>35</v>
      </c>
      <c r="BQ38" s="102" t="s">
        <v>35</v>
      </c>
      <c r="BR38" s="111" t="s">
        <v>35</v>
      </c>
      <c r="BS38" s="107" t="s">
        <v>35</v>
      </c>
      <c r="BT38" s="107" t="s">
        <v>35</v>
      </c>
      <c r="BU38" s="96" t="s">
        <v>35</v>
      </c>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68"/>
    </row>
    <row r="39" s="365" customFormat="true" ht="15" customHeight="true" x14ac:dyDescent="0.2">
      <c r="A39" s="1056" t="s">
        <v>123</v>
      </c>
      <c r="B39" s="436" t="s">
        <v>49</v>
      </c>
      <c r="C39" s="127" t="s">
        <v>35</v>
      </c>
      <c r="D39" s="124" t="s">
        <v>35</v>
      </c>
      <c r="E39" s="124" t="s">
        <v>35</v>
      </c>
      <c r="F39" s="124" t="s">
        <v>35</v>
      </c>
      <c r="G39" s="121" t="s">
        <v>35</v>
      </c>
      <c r="H39" s="118" t="s">
        <v>35</v>
      </c>
      <c r="I39" s="124" t="s">
        <v>35</v>
      </c>
      <c r="J39" s="124" t="s">
        <v>35</v>
      </c>
      <c r="K39" s="124" t="s">
        <v>35</v>
      </c>
      <c r="L39" s="115" t="s">
        <v>35</v>
      </c>
      <c r="M39" s="127" t="s">
        <v>35</v>
      </c>
      <c r="N39" s="124" t="s">
        <v>35</v>
      </c>
      <c r="O39" s="124" t="s">
        <v>35</v>
      </c>
      <c r="P39" s="124" t="s">
        <v>35</v>
      </c>
      <c r="Q39" s="121" t="s">
        <v>35</v>
      </c>
      <c r="R39" s="118" t="s">
        <v>35</v>
      </c>
      <c r="S39" s="124" t="s">
        <v>35</v>
      </c>
      <c r="T39" s="124" t="s">
        <v>35</v>
      </c>
      <c r="U39" s="115" t="s">
        <v>35</v>
      </c>
      <c r="V39" s="71"/>
      <c r="W39" s="71"/>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402"/>
      <c r="BA39" s="1043" t="s">
        <v>123</v>
      </c>
      <c r="BB39" s="678" t="s">
        <v>49</v>
      </c>
      <c r="BC39" s="111" t="s">
        <v>35</v>
      </c>
      <c r="BD39" s="107" t="s">
        <v>35</v>
      </c>
      <c r="BE39" s="107" t="s">
        <v>35</v>
      </c>
      <c r="BF39" s="107" t="s">
        <v>35</v>
      </c>
      <c r="BG39" s="102" t="s">
        <v>35</v>
      </c>
      <c r="BH39" s="111" t="s">
        <v>35</v>
      </c>
      <c r="BI39" s="107" t="s">
        <v>35</v>
      </c>
      <c r="BJ39" s="107" t="s">
        <v>35</v>
      </c>
      <c r="BK39" s="107" t="s">
        <v>35</v>
      </c>
      <c r="BL39" s="102" t="s">
        <v>35</v>
      </c>
      <c r="BM39" s="111" t="s">
        <v>35</v>
      </c>
      <c r="BN39" s="107" t="s">
        <v>35</v>
      </c>
      <c r="BO39" s="107" t="s">
        <v>35</v>
      </c>
      <c r="BP39" s="107" t="s">
        <v>35</v>
      </c>
      <c r="BQ39" s="102" t="s">
        <v>35</v>
      </c>
      <c r="BR39" s="111" t="s">
        <v>35</v>
      </c>
      <c r="BS39" s="107" t="s">
        <v>35</v>
      </c>
      <c r="BT39" s="107" t="s">
        <v>35</v>
      </c>
      <c r="BU39" s="96" t="s">
        <v>35</v>
      </c>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68"/>
    </row>
    <row r="40" s="365" customFormat="true" ht="15" customHeight="true" x14ac:dyDescent="0.2">
      <c r="A40" s="1056"/>
      <c r="B40" s="436" t="s">
        <v>48</v>
      </c>
      <c r="C40" s="127" t="s">
        <v>35</v>
      </c>
      <c r="D40" s="124" t="s">
        <v>35</v>
      </c>
      <c r="E40" s="124" t="s">
        <v>35</v>
      </c>
      <c r="F40" s="124" t="s">
        <v>35</v>
      </c>
      <c r="G40" s="121" t="s">
        <v>35</v>
      </c>
      <c r="H40" s="118" t="s">
        <v>35</v>
      </c>
      <c r="I40" s="124" t="s">
        <v>35</v>
      </c>
      <c r="J40" s="124" t="s">
        <v>35</v>
      </c>
      <c r="K40" s="124" t="s">
        <v>35</v>
      </c>
      <c r="L40" s="115" t="s">
        <v>35</v>
      </c>
      <c r="M40" s="127" t="s">
        <v>35</v>
      </c>
      <c r="N40" s="124" t="s">
        <v>35</v>
      </c>
      <c r="O40" s="124" t="s">
        <v>35</v>
      </c>
      <c r="P40" s="124" t="s">
        <v>35</v>
      </c>
      <c r="Q40" s="121" t="s">
        <v>35</v>
      </c>
      <c r="R40" s="118" t="s">
        <v>35</v>
      </c>
      <c r="S40" s="124" t="s">
        <v>35</v>
      </c>
      <c r="T40" s="124" t="s">
        <v>35</v>
      </c>
      <c r="U40" s="115" t="s">
        <v>35</v>
      </c>
      <c r="V40" s="71"/>
      <c r="W40" s="71"/>
      <c r="X40" s="71"/>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402"/>
      <c r="BA40" s="1043"/>
      <c r="BB40" s="678" t="s">
        <v>48</v>
      </c>
      <c r="BC40" s="111" t="s">
        <v>35</v>
      </c>
      <c r="BD40" s="107" t="s">
        <v>35</v>
      </c>
      <c r="BE40" s="107" t="s">
        <v>35</v>
      </c>
      <c r="BF40" s="107" t="s">
        <v>35</v>
      </c>
      <c r="BG40" s="102" t="s">
        <v>35</v>
      </c>
      <c r="BH40" s="111" t="s">
        <v>35</v>
      </c>
      <c r="BI40" s="107" t="s">
        <v>35</v>
      </c>
      <c r="BJ40" s="107" t="s">
        <v>35</v>
      </c>
      <c r="BK40" s="107" t="s">
        <v>35</v>
      </c>
      <c r="BL40" s="102" t="s">
        <v>35</v>
      </c>
      <c r="BM40" s="111" t="s">
        <v>35</v>
      </c>
      <c r="BN40" s="107" t="s">
        <v>35</v>
      </c>
      <c r="BO40" s="107" t="s">
        <v>35</v>
      </c>
      <c r="BP40" s="107" t="s">
        <v>35</v>
      </c>
      <c r="BQ40" s="102" t="s">
        <v>35</v>
      </c>
      <c r="BR40" s="111" t="s">
        <v>35</v>
      </c>
      <c r="BS40" s="107" t="s">
        <v>35</v>
      </c>
      <c r="BT40" s="107" t="s">
        <v>35</v>
      </c>
      <c r="BU40" s="96" t="s">
        <v>35</v>
      </c>
      <c r="BV40" s="68"/>
      <c r="BW40" s="68"/>
      <c r="BX40" s="68"/>
      <c r="BY40" s="68"/>
      <c r="BZ40" s="68"/>
      <c r="CA40" s="68"/>
      <c r="CB40" s="68"/>
      <c r="CC40" s="68"/>
      <c r="CD40" s="68"/>
      <c r="CE40" s="68"/>
      <c r="CF40" s="68"/>
      <c r="CG40" s="68"/>
      <c r="CH40" s="68"/>
      <c r="CI40" s="68"/>
      <c r="CJ40" s="68"/>
      <c r="CK40" s="68"/>
      <c r="CL40" s="68"/>
      <c r="CM40" s="68"/>
      <c r="CN40" s="68"/>
      <c r="CO40" s="68"/>
      <c r="CP40" s="68"/>
      <c r="CQ40" s="68"/>
      <c r="CR40" s="68"/>
      <c r="CS40" s="68"/>
      <c r="CT40" s="68"/>
      <c r="CU40" s="68"/>
      <c r="CV40" s="68"/>
      <c r="CW40" s="68"/>
      <c r="CX40" s="68"/>
      <c r="CY40" s="68"/>
      <c r="CZ40" s="68"/>
    </row>
    <row r="41" s="575" customFormat="true" ht="15" customHeight="true" x14ac:dyDescent="0.2">
      <c r="A41" s="1056" t="s">
        <v>56</v>
      </c>
      <c r="B41" s="436" t="s">
        <v>49</v>
      </c>
      <c r="C41" s="127" t="s">
        <v>35</v>
      </c>
      <c r="D41" s="124" t="s">
        <v>35</v>
      </c>
      <c r="E41" s="124" t="s">
        <v>35</v>
      </c>
      <c r="F41" s="124" t="s">
        <v>35</v>
      </c>
      <c r="G41" s="121" t="s">
        <v>35</v>
      </c>
      <c r="H41" s="118" t="s">
        <v>35</v>
      </c>
      <c r="I41" s="124" t="s">
        <v>35</v>
      </c>
      <c r="J41" s="124" t="s">
        <v>35</v>
      </c>
      <c r="K41" s="124" t="s">
        <v>35</v>
      </c>
      <c r="L41" s="115" t="s">
        <v>35</v>
      </c>
      <c r="M41" s="127" t="s">
        <v>35</v>
      </c>
      <c r="N41" s="124" t="s">
        <v>35</v>
      </c>
      <c r="O41" s="124" t="s">
        <v>35</v>
      </c>
      <c r="P41" s="124" t="s">
        <v>35</v>
      </c>
      <c r="Q41" s="121" t="s">
        <v>35</v>
      </c>
      <c r="R41" s="118" t="s">
        <v>35</v>
      </c>
      <c r="S41" s="124" t="s">
        <v>35</v>
      </c>
      <c r="T41" s="124" t="s">
        <v>35</v>
      </c>
      <c r="U41" s="115" t="s">
        <v>35</v>
      </c>
      <c r="V41" s="918"/>
      <c r="W41" s="918"/>
      <c r="X41" s="918"/>
      <c r="Y41" s="918"/>
      <c r="Z41" s="918"/>
      <c r="AA41" s="918"/>
      <c r="AB41" s="918"/>
      <c r="AC41" s="918"/>
      <c r="AD41" s="918"/>
      <c r="AE41" s="918"/>
      <c r="AF41" s="918"/>
      <c r="AG41" s="918"/>
      <c r="AH41" s="918"/>
      <c r="AI41" s="918"/>
      <c r="AJ41" s="918"/>
      <c r="AK41" s="918"/>
      <c r="AL41" s="918"/>
      <c r="AM41" s="918"/>
      <c r="AN41" s="918"/>
      <c r="AO41" s="918"/>
      <c r="AP41" s="918"/>
      <c r="AQ41" s="918"/>
      <c r="AR41" s="918"/>
      <c r="AS41" s="918"/>
      <c r="AT41" s="918"/>
      <c r="AU41" s="918"/>
      <c r="AV41" s="918"/>
      <c r="AW41" s="918"/>
      <c r="AX41" s="918"/>
      <c r="AY41" s="918"/>
      <c r="AZ41" s="403"/>
      <c r="BA41" s="1043" t="s">
        <v>56</v>
      </c>
      <c r="BB41" s="678" t="s">
        <v>49</v>
      </c>
      <c r="BC41" s="111" t="s">
        <v>35</v>
      </c>
      <c r="BD41" s="107" t="s">
        <v>35</v>
      </c>
      <c r="BE41" s="107" t="s">
        <v>35</v>
      </c>
      <c r="BF41" s="107" t="s">
        <v>35</v>
      </c>
      <c r="BG41" s="102" t="s">
        <v>35</v>
      </c>
      <c r="BH41" s="111" t="s">
        <v>35</v>
      </c>
      <c r="BI41" s="107" t="s">
        <v>35</v>
      </c>
      <c r="BJ41" s="107" t="s">
        <v>35</v>
      </c>
      <c r="BK41" s="107" t="s">
        <v>35</v>
      </c>
      <c r="BL41" s="102" t="s">
        <v>35</v>
      </c>
      <c r="BM41" s="111" t="s">
        <v>35</v>
      </c>
      <c r="BN41" s="107" t="s">
        <v>35</v>
      </c>
      <c r="BO41" s="107" t="s">
        <v>35</v>
      </c>
      <c r="BP41" s="107" t="s">
        <v>35</v>
      </c>
      <c r="BQ41" s="102" t="s">
        <v>35</v>
      </c>
      <c r="BR41" s="111" t="s">
        <v>35</v>
      </c>
      <c r="BS41" s="107" t="s">
        <v>35</v>
      </c>
      <c r="BT41" s="107" t="s">
        <v>35</v>
      </c>
      <c r="BU41" s="96" t="s">
        <v>35</v>
      </c>
      <c r="BV41" s="68"/>
      <c r="BW41" s="68"/>
      <c r="BX41" s="68"/>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68"/>
    </row>
    <row r="42" s="575" customFormat="true" ht="15" customHeight="true" x14ac:dyDescent="0.2">
      <c r="A42" s="1056"/>
      <c r="B42" s="436" t="s">
        <v>48</v>
      </c>
      <c r="C42" s="127" t="s">
        <v>35</v>
      </c>
      <c r="D42" s="124" t="s">
        <v>35</v>
      </c>
      <c r="E42" s="124" t="s">
        <v>35</v>
      </c>
      <c r="F42" s="124" t="s">
        <v>35</v>
      </c>
      <c r="G42" s="121" t="s">
        <v>35</v>
      </c>
      <c r="H42" s="118" t="s">
        <v>35</v>
      </c>
      <c r="I42" s="124" t="s">
        <v>35</v>
      </c>
      <c r="J42" s="124" t="s">
        <v>35</v>
      </c>
      <c r="K42" s="124" t="s">
        <v>35</v>
      </c>
      <c r="L42" s="115" t="s">
        <v>35</v>
      </c>
      <c r="M42" s="127" t="s">
        <v>35</v>
      </c>
      <c r="N42" s="124" t="s">
        <v>35</v>
      </c>
      <c r="O42" s="124" t="s">
        <v>35</v>
      </c>
      <c r="P42" s="124" t="s">
        <v>35</v>
      </c>
      <c r="Q42" s="121" t="s">
        <v>35</v>
      </c>
      <c r="R42" s="118" t="s">
        <v>35</v>
      </c>
      <c r="S42" s="124" t="s">
        <v>35</v>
      </c>
      <c r="T42" s="124" t="s">
        <v>35</v>
      </c>
      <c r="U42" s="115" t="s">
        <v>35</v>
      </c>
      <c r="V42" s="918"/>
      <c r="W42" s="918"/>
      <c r="X42" s="918"/>
      <c r="Y42" s="918"/>
      <c r="Z42" s="918"/>
      <c r="AA42" s="918"/>
      <c r="AB42" s="918"/>
      <c r="AC42" s="918"/>
      <c r="AD42" s="918"/>
      <c r="AE42" s="918"/>
      <c r="AF42" s="918"/>
      <c r="AG42" s="918"/>
      <c r="AH42" s="918"/>
      <c r="AI42" s="918"/>
      <c r="AJ42" s="918"/>
      <c r="AK42" s="918"/>
      <c r="AL42" s="918"/>
      <c r="AM42" s="918"/>
      <c r="AN42" s="918"/>
      <c r="AO42" s="918"/>
      <c r="AP42" s="918"/>
      <c r="AQ42" s="918"/>
      <c r="AR42" s="918"/>
      <c r="AS42" s="918"/>
      <c r="AT42" s="918"/>
      <c r="AU42" s="918"/>
      <c r="AV42" s="918"/>
      <c r="AW42" s="918"/>
      <c r="AX42" s="918"/>
      <c r="AY42" s="918"/>
      <c r="AZ42" s="403"/>
      <c r="BA42" s="1043"/>
      <c r="BB42" s="678" t="s">
        <v>48</v>
      </c>
      <c r="BC42" s="111" t="s">
        <v>35</v>
      </c>
      <c r="BD42" s="107" t="s">
        <v>35</v>
      </c>
      <c r="BE42" s="107" t="s">
        <v>35</v>
      </c>
      <c r="BF42" s="107" t="s">
        <v>35</v>
      </c>
      <c r="BG42" s="102" t="s">
        <v>35</v>
      </c>
      <c r="BH42" s="111" t="s">
        <v>35</v>
      </c>
      <c r="BI42" s="107" t="s">
        <v>35</v>
      </c>
      <c r="BJ42" s="107" t="s">
        <v>35</v>
      </c>
      <c r="BK42" s="107" t="s">
        <v>35</v>
      </c>
      <c r="BL42" s="102" t="s">
        <v>35</v>
      </c>
      <c r="BM42" s="111" t="s">
        <v>35</v>
      </c>
      <c r="BN42" s="107" t="s">
        <v>35</v>
      </c>
      <c r="BO42" s="107" t="s">
        <v>35</v>
      </c>
      <c r="BP42" s="107" t="s">
        <v>35</v>
      </c>
      <c r="BQ42" s="102" t="s">
        <v>35</v>
      </c>
      <c r="BR42" s="111" t="s">
        <v>35</v>
      </c>
      <c r="BS42" s="107" t="s">
        <v>35</v>
      </c>
      <c r="BT42" s="107" t="s">
        <v>35</v>
      </c>
      <c r="BU42" s="96" t="s">
        <v>35</v>
      </c>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68"/>
    </row>
    <row r="43" s="575" customFormat="true" ht="15" customHeight="true" x14ac:dyDescent="0.2">
      <c r="A43" s="1056" t="s">
        <v>53</v>
      </c>
      <c r="B43" s="436" t="s">
        <v>49</v>
      </c>
      <c r="C43" s="127" t="s">
        <v>35</v>
      </c>
      <c r="D43" s="124" t="s">
        <v>35</v>
      </c>
      <c r="E43" s="124" t="s">
        <v>35</v>
      </c>
      <c r="F43" s="124" t="s">
        <v>35</v>
      </c>
      <c r="G43" s="121" t="s">
        <v>35</v>
      </c>
      <c r="H43" s="118" t="s">
        <v>35</v>
      </c>
      <c r="I43" s="124" t="s">
        <v>35</v>
      </c>
      <c r="J43" s="124" t="s">
        <v>35</v>
      </c>
      <c r="K43" s="124" t="s">
        <v>35</v>
      </c>
      <c r="L43" s="115" t="s">
        <v>35</v>
      </c>
      <c r="M43" s="127" t="s">
        <v>35</v>
      </c>
      <c r="N43" s="124" t="s">
        <v>35</v>
      </c>
      <c r="O43" s="124" t="s">
        <v>35</v>
      </c>
      <c r="P43" s="124" t="s">
        <v>35</v>
      </c>
      <c r="Q43" s="121" t="s">
        <v>35</v>
      </c>
      <c r="R43" s="118" t="s">
        <v>35</v>
      </c>
      <c r="S43" s="124" t="s">
        <v>35</v>
      </c>
      <c r="T43" s="124" t="s">
        <v>35</v>
      </c>
      <c r="U43" s="115" t="s">
        <v>35</v>
      </c>
      <c r="V43" s="918"/>
      <c r="W43" s="918"/>
      <c r="X43" s="918"/>
      <c r="Y43" s="918"/>
      <c r="Z43" s="918"/>
      <c r="AA43" s="918"/>
      <c r="AB43" s="918"/>
      <c r="AC43" s="918"/>
      <c r="AD43" s="918"/>
      <c r="AE43" s="918"/>
      <c r="AF43" s="918"/>
      <c r="AG43" s="918"/>
      <c r="AH43" s="918"/>
      <c r="AI43" s="918"/>
      <c r="AJ43" s="918"/>
      <c r="AK43" s="918"/>
      <c r="AL43" s="918"/>
      <c r="AM43" s="918"/>
      <c r="AN43" s="918"/>
      <c r="AO43" s="918"/>
      <c r="AP43" s="918"/>
      <c r="AQ43" s="918"/>
      <c r="AR43" s="918"/>
      <c r="AS43" s="918"/>
      <c r="AT43" s="918"/>
      <c r="AU43" s="918"/>
      <c r="AV43" s="918"/>
      <c r="AW43" s="918"/>
      <c r="AX43" s="918"/>
      <c r="AY43" s="918"/>
      <c r="AZ43" s="403"/>
      <c r="BA43" s="1043" t="s">
        <v>53</v>
      </c>
      <c r="BB43" s="678" t="s">
        <v>49</v>
      </c>
      <c r="BC43" s="111" t="s">
        <v>35</v>
      </c>
      <c r="BD43" s="107" t="s">
        <v>35</v>
      </c>
      <c r="BE43" s="107" t="s">
        <v>35</v>
      </c>
      <c r="BF43" s="107" t="s">
        <v>35</v>
      </c>
      <c r="BG43" s="102" t="s">
        <v>35</v>
      </c>
      <c r="BH43" s="111" t="s">
        <v>35</v>
      </c>
      <c r="BI43" s="107" t="s">
        <v>35</v>
      </c>
      <c r="BJ43" s="107" t="s">
        <v>35</v>
      </c>
      <c r="BK43" s="107" t="s">
        <v>35</v>
      </c>
      <c r="BL43" s="102" t="s">
        <v>35</v>
      </c>
      <c r="BM43" s="111" t="s">
        <v>35</v>
      </c>
      <c r="BN43" s="107" t="s">
        <v>35</v>
      </c>
      <c r="BO43" s="107" t="s">
        <v>35</v>
      </c>
      <c r="BP43" s="107" t="s">
        <v>35</v>
      </c>
      <c r="BQ43" s="102" t="s">
        <v>35</v>
      </c>
      <c r="BR43" s="111" t="s">
        <v>35</v>
      </c>
      <c r="BS43" s="107" t="s">
        <v>35</v>
      </c>
      <c r="BT43" s="107" t="s">
        <v>35</v>
      </c>
      <c r="BU43" s="96" t="s">
        <v>35</v>
      </c>
      <c r="BV43" s="68"/>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8"/>
    </row>
    <row r="44" s="575" customFormat="true" ht="15" customHeight="true" x14ac:dyDescent="0.2">
      <c r="A44" s="1056"/>
      <c r="B44" s="436" t="s">
        <v>48</v>
      </c>
      <c r="C44" s="127" t="s">
        <v>35</v>
      </c>
      <c r="D44" s="124" t="s">
        <v>35</v>
      </c>
      <c r="E44" s="124" t="s">
        <v>35</v>
      </c>
      <c r="F44" s="124" t="s">
        <v>35</v>
      </c>
      <c r="G44" s="121" t="s">
        <v>35</v>
      </c>
      <c r="H44" s="118" t="s">
        <v>35</v>
      </c>
      <c r="I44" s="124" t="s">
        <v>35</v>
      </c>
      <c r="J44" s="124" t="s">
        <v>35</v>
      </c>
      <c r="K44" s="124" t="s">
        <v>35</v>
      </c>
      <c r="L44" s="115" t="s">
        <v>35</v>
      </c>
      <c r="M44" s="127" t="s">
        <v>35</v>
      </c>
      <c r="N44" s="124" t="s">
        <v>35</v>
      </c>
      <c r="O44" s="124" t="s">
        <v>35</v>
      </c>
      <c r="P44" s="124" t="s">
        <v>35</v>
      </c>
      <c r="Q44" s="121" t="s">
        <v>35</v>
      </c>
      <c r="R44" s="118" t="s">
        <v>35</v>
      </c>
      <c r="S44" s="124" t="s">
        <v>35</v>
      </c>
      <c r="T44" s="124" t="s">
        <v>35</v>
      </c>
      <c r="U44" s="115" t="s">
        <v>35</v>
      </c>
      <c r="V44" s="918"/>
      <c r="W44" s="918"/>
      <c r="X44" s="918"/>
      <c r="Y44" s="918"/>
      <c r="Z44" s="918"/>
      <c r="AA44" s="918"/>
      <c r="AB44" s="918"/>
      <c r="AC44" s="918"/>
      <c r="AD44" s="918"/>
      <c r="AE44" s="918"/>
      <c r="AF44" s="918"/>
      <c r="AG44" s="918"/>
      <c r="AH44" s="918"/>
      <c r="AI44" s="918"/>
      <c r="AJ44" s="918"/>
      <c r="AK44" s="918"/>
      <c r="AL44" s="918"/>
      <c r="AM44" s="918"/>
      <c r="AN44" s="918"/>
      <c r="AO44" s="918"/>
      <c r="AP44" s="918"/>
      <c r="AQ44" s="918"/>
      <c r="AR44" s="918"/>
      <c r="AS44" s="918"/>
      <c r="AT44" s="918"/>
      <c r="AU44" s="918"/>
      <c r="AV44" s="918"/>
      <c r="AW44" s="918"/>
      <c r="AX44" s="918"/>
      <c r="AY44" s="918"/>
      <c r="AZ44" s="403"/>
      <c r="BA44" s="1043"/>
      <c r="BB44" s="678" t="s">
        <v>48</v>
      </c>
      <c r="BC44" s="111" t="s">
        <v>35</v>
      </c>
      <c r="BD44" s="107" t="s">
        <v>35</v>
      </c>
      <c r="BE44" s="107" t="s">
        <v>35</v>
      </c>
      <c r="BF44" s="107" t="s">
        <v>35</v>
      </c>
      <c r="BG44" s="102" t="s">
        <v>35</v>
      </c>
      <c r="BH44" s="111" t="s">
        <v>35</v>
      </c>
      <c r="BI44" s="107" t="s">
        <v>35</v>
      </c>
      <c r="BJ44" s="107" t="s">
        <v>35</v>
      </c>
      <c r="BK44" s="107" t="s">
        <v>35</v>
      </c>
      <c r="BL44" s="102" t="s">
        <v>35</v>
      </c>
      <c r="BM44" s="111" t="s">
        <v>35</v>
      </c>
      <c r="BN44" s="107" t="s">
        <v>35</v>
      </c>
      <c r="BO44" s="107" t="s">
        <v>35</v>
      </c>
      <c r="BP44" s="107" t="s">
        <v>35</v>
      </c>
      <c r="BQ44" s="102" t="s">
        <v>35</v>
      </c>
      <c r="BR44" s="111" t="s">
        <v>35</v>
      </c>
      <c r="BS44" s="107" t="s">
        <v>35</v>
      </c>
      <c r="BT44" s="107" t="s">
        <v>35</v>
      </c>
      <c r="BU44" s="96" t="s">
        <v>35</v>
      </c>
      <c r="BV44" s="68"/>
      <c r="BW44" s="68"/>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68"/>
    </row>
    <row r="45" s="575" customFormat="true" ht="15" customHeight="true" x14ac:dyDescent="0.2">
      <c r="A45" s="1056" t="s">
        <v>52</v>
      </c>
      <c r="B45" s="436" t="s">
        <v>49</v>
      </c>
      <c r="C45" s="127" t="s">
        <v>35</v>
      </c>
      <c r="D45" s="124" t="s">
        <v>35</v>
      </c>
      <c r="E45" s="124" t="s">
        <v>35</v>
      </c>
      <c r="F45" s="124" t="s">
        <v>35</v>
      </c>
      <c r="G45" s="121" t="s">
        <v>35</v>
      </c>
      <c r="H45" s="118" t="s">
        <v>35</v>
      </c>
      <c r="I45" s="124" t="s">
        <v>35</v>
      </c>
      <c r="J45" s="124" t="s">
        <v>35</v>
      </c>
      <c r="K45" s="124" t="s">
        <v>35</v>
      </c>
      <c r="L45" s="115" t="s">
        <v>35</v>
      </c>
      <c r="M45" s="127" t="s">
        <v>35</v>
      </c>
      <c r="N45" s="124" t="s">
        <v>35</v>
      </c>
      <c r="O45" s="124" t="s">
        <v>35</v>
      </c>
      <c r="P45" s="124" t="s">
        <v>35</v>
      </c>
      <c r="Q45" s="121" t="s">
        <v>35</v>
      </c>
      <c r="R45" s="118" t="s">
        <v>35</v>
      </c>
      <c r="S45" s="124" t="s">
        <v>35</v>
      </c>
      <c r="T45" s="124" t="s">
        <v>35</v>
      </c>
      <c r="U45" s="115" t="s">
        <v>35</v>
      </c>
      <c r="V45" s="918"/>
      <c r="W45" s="918"/>
      <c r="X45" s="918"/>
      <c r="Y45" s="918"/>
      <c r="Z45" s="918"/>
      <c r="AA45" s="918"/>
      <c r="AB45" s="918"/>
      <c r="AC45" s="918"/>
      <c r="AD45" s="918"/>
      <c r="AE45" s="918"/>
      <c r="AF45" s="918"/>
      <c r="AG45" s="918"/>
      <c r="AH45" s="918"/>
      <c r="AI45" s="918"/>
      <c r="AJ45" s="918"/>
      <c r="AK45" s="918"/>
      <c r="AL45" s="918"/>
      <c r="AM45" s="918"/>
      <c r="AN45" s="918"/>
      <c r="AO45" s="918"/>
      <c r="AP45" s="918"/>
      <c r="AQ45" s="918"/>
      <c r="AR45" s="918"/>
      <c r="AS45" s="918"/>
      <c r="AT45" s="918"/>
      <c r="AU45" s="918"/>
      <c r="AV45" s="918"/>
      <c r="AW45" s="918"/>
      <c r="AX45" s="918"/>
      <c r="AY45" s="918"/>
      <c r="AZ45" s="403"/>
      <c r="BA45" s="1043" t="s">
        <v>52</v>
      </c>
      <c r="BB45" s="678" t="s">
        <v>49</v>
      </c>
      <c r="BC45" s="111" t="s">
        <v>35</v>
      </c>
      <c r="BD45" s="107" t="s">
        <v>35</v>
      </c>
      <c r="BE45" s="107" t="s">
        <v>35</v>
      </c>
      <c r="BF45" s="107" t="s">
        <v>35</v>
      </c>
      <c r="BG45" s="102" t="s">
        <v>35</v>
      </c>
      <c r="BH45" s="111" t="s">
        <v>35</v>
      </c>
      <c r="BI45" s="107" t="s">
        <v>35</v>
      </c>
      <c r="BJ45" s="107" t="s">
        <v>35</v>
      </c>
      <c r="BK45" s="107" t="s">
        <v>35</v>
      </c>
      <c r="BL45" s="102" t="s">
        <v>35</v>
      </c>
      <c r="BM45" s="111" t="s">
        <v>35</v>
      </c>
      <c r="BN45" s="107" t="s">
        <v>35</v>
      </c>
      <c r="BO45" s="107" t="s">
        <v>35</v>
      </c>
      <c r="BP45" s="107" t="s">
        <v>35</v>
      </c>
      <c r="BQ45" s="102" t="s">
        <v>35</v>
      </c>
      <c r="BR45" s="111" t="s">
        <v>35</v>
      </c>
      <c r="BS45" s="107" t="s">
        <v>35</v>
      </c>
      <c r="BT45" s="107" t="s">
        <v>35</v>
      </c>
      <c r="BU45" s="96" t="s">
        <v>35</v>
      </c>
      <c r="BV45" s="68"/>
      <c r="BW45" s="68"/>
      <c r="BX45" s="68"/>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8"/>
      <c r="CY45" s="68"/>
      <c r="CZ45" s="68"/>
    </row>
    <row r="46" s="575" customFormat="true" ht="15" customHeight="true" x14ac:dyDescent="0.2">
      <c r="A46" s="1056"/>
      <c r="B46" s="436" t="s">
        <v>48</v>
      </c>
      <c r="C46" s="127" t="s">
        <v>35</v>
      </c>
      <c r="D46" s="124" t="s">
        <v>35</v>
      </c>
      <c r="E46" s="124" t="s">
        <v>35</v>
      </c>
      <c r="F46" s="124" t="s">
        <v>35</v>
      </c>
      <c r="G46" s="121" t="s">
        <v>35</v>
      </c>
      <c r="H46" s="118" t="s">
        <v>35</v>
      </c>
      <c r="I46" s="124" t="s">
        <v>35</v>
      </c>
      <c r="J46" s="124" t="s">
        <v>35</v>
      </c>
      <c r="K46" s="124" t="s">
        <v>35</v>
      </c>
      <c r="L46" s="115" t="s">
        <v>35</v>
      </c>
      <c r="M46" s="127" t="s">
        <v>35</v>
      </c>
      <c r="N46" s="124" t="s">
        <v>35</v>
      </c>
      <c r="O46" s="124" t="s">
        <v>35</v>
      </c>
      <c r="P46" s="124" t="s">
        <v>35</v>
      </c>
      <c r="Q46" s="121" t="s">
        <v>35</v>
      </c>
      <c r="R46" s="118" t="s">
        <v>35</v>
      </c>
      <c r="S46" s="124" t="s">
        <v>35</v>
      </c>
      <c r="T46" s="124" t="s">
        <v>35</v>
      </c>
      <c r="U46" s="115" t="s">
        <v>35</v>
      </c>
      <c r="V46" s="918"/>
      <c r="W46" s="918"/>
      <c r="X46" s="918"/>
      <c r="Y46" s="918"/>
      <c r="Z46" s="918"/>
      <c r="AA46" s="918"/>
      <c r="AB46" s="918"/>
      <c r="AC46" s="918"/>
      <c r="AD46" s="918"/>
      <c r="AE46" s="918"/>
      <c r="AF46" s="918"/>
      <c r="AG46" s="918"/>
      <c r="AH46" s="918"/>
      <c r="AI46" s="918"/>
      <c r="AJ46" s="918"/>
      <c r="AK46" s="918"/>
      <c r="AL46" s="918"/>
      <c r="AM46" s="918"/>
      <c r="AN46" s="918"/>
      <c r="AO46" s="918"/>
      <c r="AP46" s="918"/>
      <c r="AQ46" s="918"/>
      <c r="AR46" s="918"/>
      <c r="AS46" s="918"/>
      <c r="AT46" s="918"/>
      <c r="AU46" s="918"/>
      <c r="AV46" s="918"/>
      <c r="AW46" s="918"/>
      <c r="AX46" s="918"/>
      <c r="AY46" s="918"/>
      <c r="AZ46" s="403"/>
      <c r="BA46" s="1043"/>
      <c r="BB46" s="678" t="s">
        <v>48</v>
      </c>
      <c r="BC46" s="111" t="s">
        <v>35</v>
      </c>
      <c r="BD46" s="107" t="s">
        <v>35</v>
      </c>
      <c r="BE46" s="107" t="s">
        <v>35</v>
      </c>
      <c r="BF46" s="107" t="s">
        <v>35</v>
      </c>
      <c r="BG46" s="102" t="s">
        <v>35</v>
      </c>
      <c r="BH46" s="111" t="s">
        <v>35</v>
      </c>
      <c r="BI46" s="107" t="s">
        <v>35</v>
      </c>
      <c r="BJ46" s="107" t="s">
        <v>35</v>
      </c>
      <c r="BK46" s="107" t="s">
        <v>35</v>
      </c>
      <c r="BL46" s="102" t="s">
        <v>35</v>
      </c>
      <c r="BM46" s="111" t="s">
        <v>35</v>
      </c>
      <c r="BN46" s="107" t="s">
        <v>35</v>
      </c>
      <c r="BO46" s="107" t="s">
        <v>35</v>
      </c>
      <c r="BP46" s="107" t="s">
        <v>35</v>
      </c>
      <c r="BQ46" s="102" t="s">
        <v>35</v>
      </c>
      <c r="BR46" s="111" t="s">
        <v>35</v>
      </c>
      <c r="BS46" s="107" t="s">
        <v>35</v>
      </c>
      <c r="BT46" s="107" t="s">
        <v>35</v>
      </c>
      <c r="BU46" s="96" t="s">
        <v>35</v>
      </c>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68"/>
    </row>
    <row r="47" s="365" customFormat="true" ht="15" customHeight="true" x14ac:dyDescent="0.2">
      <c r="A47" s="1056" t="s">
        <v>102</v>
      </c>
      <c r="B47" s="436" t="s">
        <v>101</v>
      </c>
      <c r="C47" s="127" t="s">
        <v>35</v>
      </c>
      <c r="D47" s="124" t="s">
        <v>35</v>
      </c>
      <c r="E47" s="124" t="s">
        <v>35</v>
      </c>
      <c r="F47" s="124" t="s">
        <v>35</v>
      </c>
      <c r="G47" s="121" t="s">
        <v>35</v>
      </c>
      <c r="H47" s="118" t="s">
        <v>35</v>
      </c>
      <c r="I47" s="124" t="s">
        <v>35</v>
      </c>
      <c r="J47" s="124" t="s">
        <v>35</v>
      </c>
      <c r="K47" s="124" t="s">
        <v>35</v>
      </c>
      <c r="L47" s="115" t="s">
        <v>35</v>
      </c>
      <c r="M47" s="127" t="s">
        <v>35</v>
      </c>
      <c r="N47" s="124" t="s">
        <v>35</v>
      </c>
      <c r="O47" s="124" t="s">
        <v>35</v>
      </c>
      <c r="P47" s="124" t="s">
        <v>35</v>
      </c>
      <c r="Q47" s="121" t="s">
        <v>35</v>
      </c>
      <c r="R47" s="118" t="s">
        <v>35</v>
      </c>
      <c r="S47" s="124" t="s">
        <v>35</v>
      </c>
      <c r="T47" s="124" t="s">
        <v>35</v>
      </c>
      <c r="U47" s="115" t="s">
        <v>35</v>
      </c>
      <c r="V47" s="71"/>
      <c r="W47" s="71"/>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402"/>
      <c r="BA47" s="1043" t="s">
        <v>102</v>
      </c>
      <c r="BB47" s="678" t="s">
        <v>101</v>
      </c>
      <c r="BC47" s="111" t="s">
        <v>35</v>
      </c>
      <c r="BD47" s="107" t="s">
        <v>35</v>
      </c>
      <c r="BE47" s="107" t="s">
        <v>35</v>
      </c>
      <c r="BF47" s="107" t="s">
        <v>35</v>
      </c>
      <c r="BG47" s="102" t="s">
        <v>35</v>
      </c>
      <c r="BH47" s="111" t="s">
        <v>35</v>
      </c>
      <c r="BI47" s="107" t="s">
        <v>35</v>
      </c>
      <c r="BJ47" s="107" t="s">
        <v>35</v>
      </c>
      <c r="BK47" s="107" t="s">
        <v>35</v>
      </c>
      <c r="BL47" s="102" t="s">
        <v>35</v>
      </c>
      <c r="BM47" s="111" t="s">
        <v>35</v>
      </c>
      <c r="BN47" s="107" t="s">
        <v>35</v>
      </c>
      <c r="BO47" s="107" t="s">
        <v>35</v>
      </c>
      <c r="BP47" s="107" t="s">
        <v>35</v>
      </c>
      <c r="BQ47" s="102" t="s">
        <v>35</v>
      </c>
      <c r="BR47" s="111" t="s">
        <v>35</v>
      </c>
      <c r="BS47" s="107" t="s">
        <v>35</v>
      </c>
      <c r="BT47" s="107" t="s">
        <v>35</v>
      </c>
      <c r="BU47" s="96" t="s">
        <v>35</v>
      </c>
      <c r="BV47" s="68"/>
      <c r="BW47" s="68"/>
      <c r="BX47" s="68"/>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68"/>
    </row>
    <row r="48" s="365" customFormat="true" ht="15" customHeight="true" x14ac:dyDescent="0.2">
      <c r="A48" s="1056"/>
      <c r="B48" s="436" t="s">
        <v>100</v>
      </c>
      <c r="C48" s="127" t="s">
        <v>35</v>
      </c>
      <c r="D48" s="124" t="s">
        <v>35</v>
      </c>
      <c r="E48" s="124" t="s">
        <v>35</v>
      </c>
      <c r="F48" s="124" t="s">
        <v>35</v>
      </c>
      <c r="G48" s="121" t="s">
        <v>35</v>
      </c>
      <c r="H48" s="118" t="s">
        <v>35</v>
      </c>
      <c r="I48" s="124" t="s">
        <v>35</v>
      </c>
      <c r="J48" s="124" t="s">
        <v>35</v>
      </c>
      <c r="K48" s="124" t="s">
        <v>35</v>
      </c>
      <c r="L48" s="115" t="s">
        <v>35</v>
      </c>
      <c r="M48" s="127" t="s">
        <v>35</v>
      </c>
      <c r="N48" s="124" t="s">
        <v>35</v>
      </c>
      <c r="O48" s="124" t="s">
        <v>35</v>
      </c>
      <c r="P48" s="124" t="s">
        <v>35</v>
      </c>
      <c r="Q48" s="121" t="s">
        <v>35</v>
      </c>
      <c r="R48" s="118" t="s">
        <v>35</v>
      </c>
      <c r="S48" s="124" t="s">
        <v>35</v>
      </c>
      <c r="T48" s="124" t="s">
        <v>35</v>
      </c>
      <c r="U48" s="115" t="s">
        <v>35</v>
      </c>
      <c r="V48" s="71"/>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402"/>
      <c r="BA48" s="1043"/>
      <c r="BB48" s="678" t="s">
        <v>100</v>
      </c>
      <c r="BC48" s="111" t="s">
        <v>35</v>
      </c>
      <c r="BD48" s="107" t="s">
        <v>35</v>
      </c>
      <c r="BE48" s="107" t="s">
        <v>35</v>
      </c>
      <c r="BF48" s="107" t="s">
        <v>35</v>
      </c>
      <c r="BG48" s="102" t="s">
        <v>35</v>
      </c>
      <c r="BH48" s="111" t="s">
        <v>35</v>
      </c>
      <c r="BI48" s="107" t="s">
        <v>35</v>
      </c>
      <c r="BJ48" s="107" t="s">
        <v>35</v>
      </c>
      <c r="BK48" s="107" t="s">
        <v>35</v>
      </c>
      <c r="BL48" s="102" t="s">
        <v>35</v>
      </c>
      <c r="BM48" s="111" t="s">
        <v>35</v>
      </c>
      <c r="BN48" s="107" t="s">
        <v>35</v>
      </c>
      <c r="BO48" s="107" t="s">
        <v>35</v>
      </c>
      <c r="BP48" s="107" t="s">
        <v>35</v>
      </c>
      <c r="BQ48" s="102" t="s">
        <v>35</v>
      </c>
      <c r="BR48" s="111" t="s">
        <v>35</v>
      </c>
      <c r="BS48" s="107" t="s">
        <v>35</v>
      </c>
      <c r="BT48" s="107" t="s">
        <v>35</v>
      </c>
      <c r="BU48" s="96" t="s">
        <v>35</v>
      </c>
      <c r="BV48" s="68"/>
      <c r="BW48" s="68"/>
      <c r="BX48" s="68"/>
      <c r="BY48" s="68"/>
      <c r="BZ48" s="68"/>
      <c r="CA48" s="68"/>
      <c r="CB48" s="68"/>
      <c r="CC48" s="68"/>
      <c r="CD48" s="68"/>
      <c r="CE48" s="68"/>
      <c r="CF48" s="68"/>
      <c r="CG48" s="68"/>
      <c r="CH48" s="68"/>
      <c r="CI48" s="68"/>
      <c r="CJ48" s="68"/>
      <c r="CK48" s="68"/>
      <c r="CL48" s="68"/>
      <c r="CM48" s="68"/>
      <c r="CN48" s="68"/>
      <c r="CO48" s="68"/>
      <c r="CP48" s="68"/>
      <c r="CQ48" s="68"/>
      <c r="CR48" s="68"/>
      <c r="CS48" s="68"/>
      <c r="CT48" s="68"/>
      <c r="CU48" s="68"/>
      <c r="CV48" s="68"/>
      <c r="CW48" s="68"/>
      <c r="CX48" s="68"/>
      <c r="CY48" s="68"/>
      <c r="CZ48" s="68"/>
    </row>
    <row r="49" s="365" customFormat="true" ht="15" customHeight="true" x14ac:dyDescent="0.2">
      <c r="A49" s="1056"/>
      <c r="B49" s="436" t="s">
        <v>68</v>
      </c>
      <c r="C49" s="127" t="s">
        <v>35</v>
      </c>
      <c r="D49" s="124" t="s">
        <v>35</v>
      </c>
      <c r="E49" s="124" t="s">
        <v>35</v>
      </c>
      <c r="F49" s="124" t="s">
        <v>35</v>
      </c>
      <c r="G49" s="121" t="s">
        <v>35</v>
      </c>
      <c r="H49" s="118" t="s">
        <v>35</v>
      </c>
      <c r="I49" s="124" t="s">
        <v>35</v>
      </c>
      <c r="J49" s="124" t="s">
        <v>35</v>
      </c>
      <c r="K49" s="124" t="s">
        <v>35</v>
      </c>
      <c r="L49" s="115" t="s">
        <v>35</v>
      </c>
      <c r="M49" s="127" t="s">
        <v>35</v>
      </c>
      <c r="N49" s="124" t="s">
        <v>35</v>
      </c>
      <c r="O49" s="124" t="s">
        <v>35</v>
      </c>
      <c r="P49" s="124" t="s">
        <v>35</v>
      </c>
      <c r="Q49" s="121" t="s">
        <v>35</v>
      </c>
      <c r="R49" s="118" t="s">
        <v>35</v>
      </c>
      <c r="S49" s="124" t="s">
        <v>35</v>
      </c>
      <c r="T49" s="124" t="s">
        <v>35</v>
      </c>
      <c r="U49" s="115" t="s">
        <v>35</v>
      </c>
      <c r="V49" s="71"/>
      <c r="W49" s="71"/>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402"/>
      <c r="BA49" s="1043"/>
      <c r="BB49" s="678" t="s">
        <v>68</v>
      </c>
      <c r="BC49" s="111" t="s">
        <v>35</v>
      </c>
      <c r="BD49" s="107" t="s">
        <v>35</v>
      </c>
      <c r="BE49" s="107" t="s">
        <v>35</v>
      </c>
      <c r="BF49" s="107" t="s">
        <v>35</v>
      </c>
      <c r="BG49" s="102" t="s">
        <v>35</v>
      </c>
      <c r="BH49" s="111" t="s">
        <v>35</v>
      </c>
      <c r="BI49" s="107" t="s">
        <v>35</v>
      </c>
      <c r="BJ49" s="107" t="s">
        <v>35</v>
      </c>
      <c r="BK49" s="107" t="s">
        <v>35</v>
      </c>
      <c r="BL49" s="102" t="s">
        <v>35</v>
      </c>
      <c r="BM49" s="111" t="s">
        <v>35</v>
      </c>
      <c r="BN49" s="107" t="s">
        <v>35</v>
      </c>
      <c r="BO49" s="107" t="s">
        <v>35</v>
      </c>
      <c r="BP49" s="107" t="s">
        <v>35</v>
      </c>
      <c r="BQ49" s="102" t="s">
        <v>35</v>
      </c>
      <c r="BR49" s="111" t="s">
        <v>35</v>
      </c>
      <c r="BS49" s="107" t="s">
        <v>35</v>
      </c>
      <c r="BT49" s="107" t="s">
        <v>35</v>
      </c>
      <c r="BU49" s="96" t="s">
        <v>35</v>
      </c>
      <c r="BV49" s="68"/>
      <c r="BW49" s="68"/>
      <c r="BX49" s="68"/>
      <c r="BY49" s="68"/>
      <c r="BZ49" s="68"/>
      <c r="CA49" s="68"/>
      <c r="CB49" s="68"/>
      <c r="CC49" s="68"/>
      <c r="CD49" s="68"/>
      <c r="CE49" s="68"/>
      <c r="CF49" s="68"/>
      <c r="CG49" s="68"/>
      <c r="CH49" s="68"/>
      <c r="CI49" s="68"/>
      <c r="CJ49" s="68"/>
      <c r="CK49" s="68"/>
      <c r="CL49" s="68"/>
      <c r="CM49" s="68"/>
      <c r="CN49" s="68"/>
      <c r="CO49" s="68"/>
      <c r="CP49" s="68"/>
      <c r="CQ49" s="68"/>
      <c r="CR49" s="68"/>
      <c r="CS49" s="68"/>
      <c r="CT49" s="68"/>
      <c r="CU49" s="68"/>
      <c r="CV49" s="68"/>
      <c r="CW49" s="68"/>
      <c r="CX49" s="68"/>
      <c r="CY49" s="68"/>
      <c r="CZ49" s="68"/>
    </row>
    <row r="50" s="365" customFormat="true" ht="15" customHeight="true" x14ac:dyDescent="0.2">
      <c r="A50" s="1056" t="s">
        <v>103</v>
      </c>
      <c r="B50" s="436" t="s">
        <v>101</v>
      </c>
      <c r="C50" s="127" t="s">
        <v>35</v>
      </c>
      <c r="D50" s="124" t="s">
        <v>35</v>
      </c>
      <c r="E50" s="124" t="s">
        <v>35</v>
      </c>
      <c r="F50" s="124" t="s">
        <v>35</v>
      </c>
      <c r="G50" s="121" t="s">
        <v>35</v>
      </c>
      <c r="H50" s="118" t="s">
        <v>35</v>
      </c>
      <c r="I50" s="124" t="s">
        <v>35</v>
      </c>
      <c r="J50" s="124" t="s">
        <v>35</v>
      </c>
      <c r="K50" s="124" t="s">
        <v>35</v>
      </c>
      <c r="L50" s="115" t="s">
        <v>35</v>
      </c>
      <c r="M50" s="127" t="s">
        <v>35</v>
      </c>
      <c r="N50" s="124" t="s">
        <v>35</v>
      </c>
      <c r="O50" s="124" t="s">
        <v>35</v>
      </c>
      <c r="P50" s="124" t="s">
        <v>35</v>
      </c>
      <c r="Q50" s="121" t="s">
        <v>35</v>
      </c>
      <c r="R50" s="118" t="s">
        <v>35</v>
      </c>
      <c r="S50" s="124" t="s">
        <v>35</v>
      </c>
      <c r="T50" s="124" t="s">
        <v>35</v>
      </c>
      <c r="U50" s="115" t="s">
        <v>35</v>
      </c>
      <c r="V50" s="71"/>
      <c r="W50" s="71"/>
      <c r="X50" s="71"/>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402"/>
      <c r="BA50" s="1043" t="s">
        <v>103</v>
      </c>
      <c r="BB50" s="678" t="s">
        <v>101</v>
      </c>
      <c r="BC50" s="111" t="s">
        <v>35</v>
      </c>
      <c r="BD50" s="107" t="s">
        <v>35</v>
      </c>
      <c r="BE50" s="107" t="s">
        <v>35</v>
      </c>
      <c r="BF50" s="107" t="s">
        <v>35</v>
      </c>
      <c r="BG50" s="102" t="s">
        <v>35</v>
      </c>
      <c r="BH50" s="111" t="s">
        <v>35</v>
      </c>
      <c r="BI50" s="107" t="s">
        <v>35</v>
      </c>
      <c r="BJ50" s="107" t="s">
        <v>35</v>
      </c>
      <c r="BK50" s="107" t="s">
        <v>35</v>
      </c>
      <c r="BL50" s="102" t="s">
        <v>35</v>
      </c>
      <c r="BM50" s="111" t="s">
        <v>35</v>
      </c>
      <c r="BN50" s="107" t="s">
        <v>35</v>
      </c>
      <c r="BO50" s="107" t="s">
        <v>35</v>
      </c>
      <c r="BP50" s="107" t="s">
        <v>35</v>
      </c>
      <c r="BQ50" s="102" t="s">
        <v>35</v>
      </c>
      <c r="BR50" s="111" t="s">
        <v>35</v>
      </c>
      <c r="BS50" s="107" t="s">
        <v>35</v>
      </c>
      <c r="BT50" s="107" t="s">
        <v>35</v>
      </c>
      <c r="BU50" s="96" t="s">
        <v>35</v>
      </c>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8"/>
      <c r="CX50" s="68"/>
      <c r="CY50" s="68"/>
      <c r="CZ50" s="68"/>
    </row>
    <row r="51" s="365" customFormat="true" ht="15" customHeight="true" x14ac:dyDescent="0.2">
      <c r="A51" s="1056"/>
      <c r="B51" s="436" t="s">
        <v>100</v>
      </c>
      <c r="C51" s="127" t="s">
        <v>35</v>
      </c>
      <c r="D51" s="124" t="s">
        <v>35</v>
      </c>
      <c r="E51" s="124" t="s">
        <v>35</v>
      </c>
      <c r="F51" s="124" t="s">
        <v>35</v>
      </c>
      <c r="G51" s="121" t="s">
        <v>35</v>
      </c>
      <c r="H51" s="118" t="s">
        <v>35</v>
      </c>
      <c r="I51" s="124" t="s">
        <v>35</v>
      </c>
      <c r="J51" s="124" t="s">
        <v>35</v>
      </c>
      <c r="K51" s="124" t="s">
        <v>35</v>
      </c>
      <c r="L51" s="115" t="s">
        <v>35</v>
      </c>
      <c r="M51" s="127" t="s">
        <v>35</v>
      </c>
      <c r="N51" s="124" t="s">
        <v>35</v>
      </c>
      <c r="O51" s="124" t="s">
        <v>35</v>
      </c>
      <c r="P51" s="124" t="s">
        <v>35</v>
      </c>
      <c r="Q51" s="121" t="s">
        <v>35</v>
      </c>
      <c r="R51" s="118" t="s">
        <v>35</v>
      </c>
      <c r="S51" s="124" t="s">
        <v>35</v>
      </c>
      <c r="T51" s="124" t="s">
        <v>35</v>
      </c>
      <c r="U51" s="115" t="s">
        <v>35</v>
      </c>
      <c r="V51" s="71"/>
      <c r="W51" s="71"/>
      <c r="X51" s="71"/>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402"/>
      <c r="BA51" s="1043"/>
      <c r="BB51" s="678" t="s">
        <v>100</v>
      </c>
      <c r="BC51" s="111" t="s">
        <v>35</v>
      </c>
      <c r="BD51" s="107" t="s">
        <v>35</v>
      </c>
      <c r="BE51" s="107" t="s">
        <v>35</v>
      </c>
      <c r="BF51" s="107" t="s">
        <v>35</v>
      </c>
      <c r="BG51" s="102" t="s">
        <v>35</v>
      </c>
      <c r="BH51" s="111" t="s">
        <v>35</v>
      </c>
      <c r="BI51" s="107" t="s">
        <v>35</v>
      </c>
      <c r="BJ51" s="107" t="s">
        <v>35</v>
      </c>
      <c r="BK51" s="107" t="s">
        <v>35</v>
      </c>
      <c r="BL51" s="102" t="s">
        <v>35</v>
      </c>
      <c r="BM51" s="111" t="s">
        <v>35</v>
      </c>
      <c r="BN51" s="107" t="s">
        <v>35</v>
      </c>
      <c r="BO51" s="107" t="s">
        <v>35</v>
      </c>
      <c r="BP51" s="107" t="s">
        <v>35</v>
      </c>
      <c r="BQ51" s="102" t="s">
        <v>35</v>
      </c>
      <c r="BR51" s="111" t="s">
        <v>35</v>
      </c>
      <c r="BS51" s="107" t="s">
        <v>35</v>
      </c>
      <c r="BT51" s="107" t="s">
        <v>35</v>
      </c>
      <c r="BU51" s="96" t="s">
        <v>35</v>
      </c>
      <c r="BV51" s="68"/>
      <c r="BW51" s="68"/>
      <c r="BX51" s="68"/>
      <c r="BY51" s="68"/>
      <c r="BZ51" s="68"/>
      <c r="CA51" s="68"/>
      <c r="CB51" s="68"/>
      <c r="CC51" s="68"/>
      <c r="CD51" s="68"/>
      <c r="CE51" s="68"/>
      <c r="CF51" s="68"/>
      <c r="CG51" s="68"/>
      <c r="CH51" s="68"/>
      <c r="CI51" s="68"/>
      <c r="CJ51" s="68"/>
      <c r="CK51" s="68"/>
      <c r="CL51" s="68"/>
      <c r="CM51" s="68"/>
      <c r="CN51" s="68"/>
      <c r="CO51" s="68"/>
      <c r="CP51" s="68"/>
      <c r="CQ51" s="68"/>
      <c r="CR51" s="68"/>
      <c r="CS51" s="68"/>
      <c r="CT51" s="68"/>
      <c r="CU51" s="68"/>
      <c r="CV51" s="68"/>
      <c r="CW51" s="68"/>
      <c r="CX51" s="68"/>
      <c r="CY51" s="68"/>
      <c r="CZ51" s="68"/>
    </row>
    <row r="52" s="365" customFormat="true" ht="15" customHeight="true" x14ac:dyDescent="0.2">
      <c r="A52" s="1056"/>
      <c r="B52" s="436" t="s">
        <v>68</v>
      </c>
      <c r="C52" s="127" t="s">
        <v>35</v>
      </c>
      <c r="D52" s="124" t="s">
        <v>35</v>
      </c>
      <c r="E52" s="124" t="s">
        <v>35</v>
      </c>
      <c r="F52" s="124" t="s">
        <v>35</v>
      </c>
      <c r="G52" s="121" t="s">
        <v>35</v>
      </c>
      <c r="H52" s="118" t="s">
        <v>35</v>
      </c>
      <c r="I52" s="124" t="s">
        <v>35</v>
      </c>
      <c r="J52" s="124" t="s">
        <v>35</v>
      </c>
      <c r="K52" s="124" t="s">
        <v>35</v>
      </c>
      <c r="L52" s="115" t="s">
        <v>35</v>
      </c>
      <c r="M52" s="127" t="s">
        <v>35</v>
      </c>
      <c r="N52" s="124" t="s">
        <v>35</v>
      </c>
      <c r="O52" s="124" t="s">
        <v>35</v>
      </c>
      <c r="P52" s="124" t="s">
        <v>35</v>
      </c>
      <c r="Q52" s="121" t="s">
        <v>35</v>
      </c>
      <c r="R52" s="118" t="s">
        <v>35</v>
      </c>
      <c r="S52" s="124" t="s">
        <v>35</v>
      </c>
      <c r="T52" s="124" t="s">
        <v>35</v>
      </c>
      <c r="U52" s="115" t="s">
        <v>35</v>
      </c>
      <c r="V52" s="71"/>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402"/>
      <c r="BA52" s="1043"/>
      <c r="BB52" s="678" t="s">
        <v>68</v>
      </c>
      <c r="BC52" s="111" t="s">
        <v>35</v>
      </c>
      <c r="BD52" s="107" t="s">
        <v>35</v>
      </c>
      <c r="BE52" s="107" t="s">
        <v>35</v>
      </c>
      <c r="BF52" s="107" t="s">
        <v>35</v>
      </c>
      <c r="BG52" s="102" t="s">
        <v>35</v>
      </c>
      <c r="BH52" s="111" t="s">
        <v>35</v>
      </c>
      <c r="BI52" s="107" t="s">
        <v>35</v>
      </c>
      <c r="BJ52" s="107" t="s">
        <v>35</v>
      </c>
      <c r="BK52" s="107" t="s">
        <v>35</v>
      </c>
      <c r="BL52" s="102" t="s">
        <v>35</v>
      </c>
      <c r="BM52" s="111" t="s">
        <v>35</v>
      </c>
      <c r="BN52" s="107" t="s">
        <v>35</v>
      </c>
      <c r="BO52" s="107" t="s">
        <v>35</v>
      </c>
      <c r="BP52" s="107" t="s">
        <v>35</v>
      </c>
      <c r="BQ52" s="102" t="s">
        <v>35</v>
      </c>
      <c r="BR52" s="111" t="s">
        <v>35</v>
      </c>
      <c r="BS52" s="107" t="s">
        <v>35</v>
      </c>
      <c r="BT52" s="107" t="s">
        <v>35</v>
      </c>
      <c r="BU52" s="96" t="s">
        <v>35</v>
      </c>
      <c r="BV52" s="68"/>
      <c r="BW52" s="68"/>
      <c r="BX52" s="68"/>
      <c r="BY52" s="68"/>
      <c r="BZ52" s="68"/>
      <c r="CA52" s="68"/>
      <c r="CB52" s="68"/>
      <c r="CC52" s="68"/>
      <c r="CD52" s="68"/>
      <c r="CE52" s="68"/>
      <c r="CF52" s="68"/>
      <c r="CG52" s="68"/>
      <c r="CH52" s="68"/>
      <c r="CI52" s="68"/>
      <c r="CJ52" s="68"/>
      <c r="CK52" s="68"/>
      <c r="CL52" s="68"/>
      <c r="CM52" s="68"/>
      <c r="CN52" s="68"/>
      <c r="CO52" s="68"/>
      <c r="CP52" s="68"/>
      <c r="CQ52" s="68"/>
      <c r="CR52" s="68"/>
      <c r="CS52" s="68"/>
      <c r="CT52" s="68"/>
      <c r="CU52" s="68"/>
      <c r="CV52" s="68"/>
      <c r="CW52" s="68"/>
      <c r="CX52" s="68"/>
      <c r="CY52" s="68"/>
      <c r="CZ52" s="68"/>
    </row>
    <row r="53" s="365" customFormat="true" ht="15" customHeight="true" x14ac:dyDescent="0.2">
      <c r="A53" s="1056" t="s">
        <v>106</v>
      </c>
      <c r="B53" s="436" t="s">
        <v>101</v>
      </c>
      <c r="C53" s="127" t="s">
        <v>35</v>
      </c>
      <c r="D53" s="124" t="s">
        <v>35</v>
      </c>
      <c r="E53" s="124" t="s">
        <v>35</v>
      </c>
      <c r="F53" s="124" t="s">
        <v>35</v>
      </c>
      <c r="G53" s="121" t="s">
        <v>35</v>
      </c>
      <c r="H53" s="118" t="s">
        <v>35</v>
      </c>
      <c r="I53" s="124" t="s">
        <v>35</v>
      </c>
      <c r="J53" s="124" t="s">
        <v>35</v>
      </c>
      <c r="K53" s="124" t="s">
        <v>35</v>
      </c>
      <c r="L53" s="115" t="s">
        <v>35</v>
      </c>
      <c r="M53" s="127" t="s">
        <v>35</v>
      </c>
      <c r="N53" s="124" t="s">
        <v>35</v>
      </c>
      <c r="O53" s="124" t="s">
        <v>35</v>
      </c>
      <c r="P53" s="124" t="s">
        <v>35</v>
      </c>
      <c r="Q53" s="121" t="s">
        <v>35</v>
      </c>
      <c r="R53" s="118" t="s">
        <v>35</v>
      </c>
      <c r="S53" s="124" t="s">
        <v>35</v>
      </c>
      <c r="T53" s="124" t="s">
        <v>35</v>
      </c>
      <c r="U53" s="115" t="s">
        <v>35</v>
      </c>
      <c r="V53" s="71"/>
      <c r="W53" s="71"/>
      <c r="X53" s="71"/>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402"/>
      <c r="BA53" s="1043" t="s">
        <v>106</v>
      </c>
      <c r="BB53" s="678" t="s">
        <v>101</v>
      </c>
      <c r="BC53" s="111" t="s">
        <v>35</v>
      </c>
      <c r="BD53" s="107" t="s">
        <v>35</v>
      </c>
      <c r="BE53" s="107" t="s">
        <v>35</v>
      </c>
      <c r="BF53" s="107" t="s">
        <v>35</v>
      </c>
      <c r="BG53" s="102" t="s">
        <v>35</v>
      </c>
      <c r="BH53" s="111" t="s">
        <v>35</v>
      </c>
      <c r="BI53" s="107" t="s">
        <v>35</v>
      </c>
      <c r="BJ53" s="107" t="s">
        <v>35</v>
      </c>
      <c r="BK53" s="107" t="s">
        <v>35</v>
      </c>
      <c r="BL53" s="102" t="s">
        <v>35</v>
      </c>
      <c r="BM53" s="111" t="s">
        <v>35</v>
      </c>
      <c r="BN53" s="107" t="s">
        <v>35</v>
      </c>
      <c r="BO53" s="107" t="s">
        <v>35</v>
      </c>
      <c r="BP53" s="107" t="s">
        <v>35</v>
      </c>
      <c r="BQ53" s="102" t="s">
        <v>35</v>
      </c>
      <c r="BR53" s="111" t="s">
        <v>35</v>
      </c>
      <c r="BS53" s="107" t="s">
        <v>35</v>
      </c>
      <c r="BT53" s="107" t="s">
        <v>35</v>
      </c>
      <c r="BU53" s="96" t="s">
        <v>35</v>
      </c>
      <c r="BV53" s="68"/>
      <c r="BW53" s="68"/>
      <c r="BX53" s="68"/>
      <c r="BY53" s="68"/>
      <c r="BZ53" s="68"/>
      <c r="CA53" s="68"/>
      <c r="CB53" s="68"/>
      <c r="CC53" s="68"/>
      <c r="CD53" s="68"/>
      <c r="CE53" s="68"/>
      <c r="CF53" s="68"/>
      <c r="CG53" s="68"/>
      <c r="CH53" s="68"/>
      <c r="CI53" s="68"/>
      <c r="CJ53" s="68"/>
      <c r="CK53" s="68"/>
      <c r="CL53" s="68"/>
      <c r="CM53" s="68"/>
      <c r="CN53" s="68"/>
      <c r="CO53" s="68"/>
      <c r="CP53" s="68"/>
      <c r="CQ53" s="68"/>
      <c r="CR53" s="68"/>
      <c r="CS53" s="68"/>
      <c r="CT53" s="68"/>
      <c r="CU53" s="68"/>
      <c r="CV53" s="68"/>
      <c r="CW53" s="68"/>
      <c r="CX53" s="68"/>
      <c r="CY53" s="68"/>
      <c r="CZ53" s="68"/>
    </row>
    <row r="54" s="365" customFormat="true" ht="15" customHeight="true" x14ac:dyDescent="0.2">
      <c r="A54" s="1056"/>
      <c r="B54" s="436" t="s">
        <v>100</v>
      </c>
      <c r="C54" s="127" t="s">
        <v>35</v>
      </c>
      <c r="D54" s="124" t="s">
        <v>35</v>
      </c>
      <c r="E54" s="124" t="s">
        <v>35</v>
      </c>
      <c r="F54" s="124" t="s">
        <v>35</v>
      </c>
      <c r="G54" s="121" t="s">
        <v>35</v>
      </c>
      <c r="H54" s="118" t="s">
        <v>35</v>
      </c>
      <c r="I54" s="124" t="s">
        <v>35</v>
      </c>
      <c r="J54" s="124" t="s">
        <v>35</v>
      </c>
      <c r="K54" s="124" t="s">
        <v>35</v>
      </c>
      <c r="L54" s="115" t="s">
        <v>35</v>
      </c>
      <c r="M54" s="127" t="s">
        <v>35</v>
      </c>
      <c r="N54" s="124" t="s">
        <v>35</v>
      </c>
      <c r="O54" s="124" t="s">
        <v>35</v>
      </c>
      <c r="P54" s="124" t="s">
        <v>35</v>
      </c>
      <c r="Q54" s="121" t="s">
        <v>35</v>
      </c>
      <c r="R54" s="118" t="s">
        <v>35</v>
      </c>
      <c r="S54" s="124" t="s">
        <v>35</v>
      </c>
      <c r="T54" s="124" t="s">
        <v>35</v>
      </c>
      <c r="U54" s="115" t="s">
        <v>35</v>
      </c>
      <c r="V54" s="71"/>
      <c r="W54" s="71"/>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402"/>
      <c r="BA54" s="1043"/>
      <c r="BB54" s="678" t="s">
        <v>100</v>
      </c>
      <c r="BC54" s="111" t="s">
        <v>35</v>
      </c>
      <c r="BD54" s="107" t="s">
        <v>35</v>
      </c>
      <c r="BE54" s="107" t="s">
        <v>35</v>
      </c>
      <c r="BF54" s="107" t="s">
        <v>35</v>
      </c>
      <c r="BG54" s="102" t="s">
        <v>35</v>
      </c>
      <c r="BH54" s="111" t="s">
        <v>35</v>
      </c>
      <c r="BI54" s="107" t="s">
        <v>35</v>
      </c>
      <c r="BJ54" s="107" t="s">
        <v>35</v>
      </c>
      <c r="BK54" s="107" t="s">
        <v>35</v>
      </c>
      <c r="BL54" s="102" t="s">
        <v>35</v>
      </c>
      <c r="BM54" s="111" t="s">
        <v>35</v>
      </c>
      <c r="BN54" s="107" t="s">
        <v>35</v>
      </c>
      <c r="BO54" s="107" t="s">
        <v>35</v>
      </c>
      <c r="BP54" s="107" t="s">
        <v>35</v>
      </c>
      <c r="BQ54" s="102" t="s">
        <v>35</v>
      </c>
      <c r="BR54" s="111" t="s">
        <v>35</v>
      </c>
      <c r="BS54" s="107" t="s">
        <v>35</v>
      </c>
      <c r="BT54" s="107" t="s">
        <v>35</v>
      </c>
      <c r="BU54" s="96" t="s">
        <v>35</v>
      </c>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8"/>
      <c r="CX54" s="68"/>
      <c r="CY54" s="68"/>
      <c r="CZ54" s="68"/>
    </row>
    <row r="55" s="365" customFormat="true" ht="15" customHeight="true" x14ac:dyDescent="0.2">
      <c r="A55" s="1057"/>
      <c r="B55" s="437" t="s">
        <v>68</v>
      </c>
      <c r="C55" s="126" t="s">
        <v>35</v>
      </c>
      <c r="D55" s="123" t="s">
        <v>35</v>
      </c>
      <c r="E55" s="123" t="s">
        <v>35</v>
      </c>
      <c r="F55" s="123" t="s">
        <v>35</v>
      </c>
      <c r="G55" s="120" t="s">
        <v>35</v>
      </c>
      <c r="H55" s="117" t="s">
        <v>35</v>
      </c>
      <c r="I55" s="123" t="s">
        <v>35</v>
      </c>
      <c r="J55" s="123" t="s">
        <v>35</v>
      </c>
      <c r="K55" s="123" t="s">
        <v>35</v>
      </c>
      <c r="L55" s="114" t="s">
        <v>35</v>
      </c>
      <c r="M55" s="126" t="s">
        <v>35</v>
      </c>
      <c r="N55" s="123" t="s">
        <v>35</v>
      </c>
      <c r="O55" s="123" t="s">
        <v>35</v>
      </c>
      <c r="P55" s="123" t="s">
        <v>35</v>
      </c>
      <c r="Q55" s="120" t="s">
        <v>35</v>
      </c>
      <c r="R55" s="77" t="s">
        <v>35</v>
      </c>
      <c r="S55" s="76" t="s">
        <v>35</v>
      </c>
      <c r="T55" s="76" t="s">
        <v>35</v>
      </c>
      <c r="U55" s="72" t="s">
        <v>35</v>
      </c>
      <c r="V55" s="71"/>
      <c r="W55" s="71"/>
      <c r="X55" s="71"/>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402"/>
      <c r="BA55" s="1045"/>
      <c r="BB55" s="681" t="s">
        <v>68</v>
      </c>
      <c r="BC55" s="109" t="s">
        <v>35</v>
      </c>
      <c r="BD55" s="105" t="s">
        <v>35</v>
      </c>
      <c r="BE55" s="105" t="s">
        <v>35</v>
      </c>
      <c r="BF55" s="105" t="s">
        <v>35</v>
      </c>
      <c r="BG55" s="100" t="s">
        <v>35</v>
      </c>
      <c r="BH55" s="109" t="s">
        <v>35</v>
      </c>
      <c r="BI55" s="105" t="s">
        <v>35</v>
      </c>
      <c r="BJ55" s="105" t="s">
        <v>35</v>
      </c>
      <c r="BK55" s="105" t="s">
        <v>35</v>
      </c>
      <c r="BL55" s="100" t="s">
        <v>35</v>
      </c>
      <c r="BM55" s="109" t="s">
        <v>35</v>
      </c>
      <c r="BN55" s="105" t="s">
        <v>35</v>
      </c>
      <c r="BO55" s="105" t="s">
        <v>35</v>
      </c>
      <c r="BP55" s="105" t="s">
        <v>35</v>
      </c>
      <c r="BQ55" s="100" t="s">
        <v>35</v>
      </c>
      <c r="BR55" s="75" t="s">
        <v>35</v>
      </c>
      <c r="BS55" s="74" t="s">
        <v>35</v>
      </c>
      <c r="BT55" s="74" t="s">
        <v>35</v>
      </c>
      <c r="BU55" s="74" t="s">
        <v>35</v>
      </c>
      <c r="BV55" s="68"/>
      <c r="BW55" s="68"/>
      <c r="BX55" s="68"/>
      <c r="BY55" s="68"/>
      <c r="BZ55" s="68"/>
      <c r="CA55" s="68"/>
      <c r="CB55" s="68"/>
      <c r="CC55" s="68"/>
      <c r="CD55" s="68"/>
      <c r="CE55" s="68"/>
      <c r="CF55" s="68"/>
      <c r="CG55" s="68"/>
      <c r="CH55" s="68"/>
      <c r="CI55" s="68"/>
      <c r="CJ55" s="68"/>
      <c r="CK55" s="68"/>
      <c r="CL55" s="68"/>
      <c r="CM55" s="68"/>
      <c r="CN55" s="68"/>
      <c r="CO55" s="68"/>
      <c r="CP55" s="68"/>
      <c r="CQ55" s="68"/>
      <c r="CR55" s="68"/>
      <c r="CS55" s="68"/>
      <c r="CT55" s="68"/>
      <c r="CU55" s="68"/>
      <c r="CV55" s="68"/>
      <c r="CW55" s="68"/>
      <c r="CX55" s="68"/>
      <c r="CY55" s="68"/>
      <c r="CZ55" s="68"/>
    </row>
    <row r="56" s="575" customFormat="true" ht="15" customHeight="true" x14ac:dyDescent="0.2">
      <c r="A56" s="367"/>
      <c r="B56" s="433"/>
      <c r="C56" s="1065" t="s">
        <v>115</v>
      </c>
      <c r="D56" s="1066"/>
      <c r="E56" s="1066"/>
      <c r="F56" s="1066"/>
      <c r="G56" s="1067"/>
      <c r="H56" s="1064" t="s">
        <v>38</v>
      </c>
      <c r="I56" s="1052"/>
      <c r="J56" s="1052"/>
      <c r="K56" s="1052"/>
      <c r="L56" s="1054"/>
      <c r="M56" s="1051" t="s">
        <v>37</v>
      </c>
      <c r="N56" s="1052"/>
      <c r="O56" s="1052"/>
      <c r="P56" s="1052"/>
      <c r="Q56" s="1054"/>
      <c r="R56" s="81" t="s">
        <v>141</v>
      </c>
      <c r="S56" s="484"/>
      <c r="T56" s="484"/>
      <c r="U56" s="484"/>
      <c r="V56" s="495"/>
      <c r="W56" s="495"/>
      <c r="X56" s="918"/>
      <c r="Y56" s="918"/>
      <c r="Z56" s="918"/>
      <c r="AA56" s="918"/>
      <c r="AB56" s="918"/>
      <c r="AC56" s="918"/>
      <c r="AD56" s="918"/>
      <c r="AE56" s="918"/>
      <c r="AF56" s="918"/>
      <c r="AG56" s="918"/>
      <c r="AH56" s="918"/>
      <c r="AI56" s="918"/>
      <c r="AJ56" s="918"/>
      <c r="AK56" s="918"/>
      <c r="AL56" s="918"/>
      <c r="AM56" s="918"/>
      <c r="AN56" s="918"/>
      <c r="AO56" s="918"/>
      <c r="AP56" s="918"/>
      <c r="AQ56" s="918"/>
      <c r="AR56" s="918"/>
      <c r="AS56" s="918"/>
      <c r="AT56" s="918"/>
      <c r="AU56" s="918"/>
      <c r="AV56" s="918"/>
      <c r="AW56" s="918"/>
      <c r="AX56" s="918"/>
      <c r="AY56" s="918"/>
      <c r="AZ56" s="403"/>
      <c r="BA56" s="404" t="s">
        <v>131</v>
      </c>
      <c r="BB56" s="350" t="s">
        <v>96</v>
      </c>
      <c r="BC56" s="1051" t="s">
        <v>115</v>
      </c>
      <c r="BD56" s="1052"/>
      <c r="BE56" s="1052"/>
      <c r="BF56" s="1052"/>
      <c r="BG56" s="1053"/>
      <c r="BH56" s="1051" t="s">
        <v>38</v>
      </c>
      <c r="BI56" s="1052"/>
      <c r="BJ56" s="1052"/>
      <c r="BK56" s="1052"/>
      <c r="BL56" s="1053"/>
      <c r="BM56" s="1051" t="s">
        <v>37</v>
      </c>
      <c r="BN56" s="1052"/>
      <c r="BO56" s="1052"/>
      <c r="BP56" s="1052"/>
      <c r="BQ56" s="1054"/>
      <c r="BR56" s="80" t="s">
        <v>141</v>
      </c>
      <c r="BS56" s="484"/>
      <c r="BT56" s="484"/>
      <c r="BU56" s="484"/>
      <c r="BV56" s="69"/>
      <c r="BW56" s="69"/>
      <c r="BX56" s="69"/>
      <c r="BY56" s="69"/>
      <c r="BZ56" s="402"/>
      <c r="CA56" s="402"/>
      <c r="CB56" s="402"/>
      <c r="CC56" s="402"/>
      <c r="CD56" s="402"/>
      <c r="CE56" s="402"/>
      <c r="CF56" s="402"/>
      <c r="CG56" s="402"/>
      <c r="CH56" s="402"/>
      <c r="CI56" s="402"/>
      <c r="CJ56" s="402"/>
      <c r="CK56" s="402"/>
      <c r="CL56" s="402"/>
      <c r="CM56" s="402"/>
      <c r="CN56" s="402"/>
      <c r="CO56" s="402"/>
      <c r="CP56" s="402"/>
      <c r="CQ56" s="402"/>
      <c r="CR56" s="402"/>
      <c r="CS56" s="402"/>
      <c r="CT56" s="402"/>
      <c r="CU56" s="402"/>
      <c r="CV56" s="402"/>
      <c r="CW56" s="402"/>
      <c r="CX56" s="402"/>
      <c r="CY56" s="402"/>
      <c r="CZ56" s="402"/>
    </row>
    <row r="57" s="575" customFormat="true" ht="12.75" x14ac:dyDescent="0.2">
      <c r="A57" s="390" t="s">
        <v>69</v>
      </c>
      <c r="B57" s="433"/>
      <c r="C57" s="475" t="s">
        <v>0</v>
      </c>
      <c r="D57" s="669" t="s">
        <v>1</v>
      </c>
      <c r="E57" s="669" t="s">
        <v>2</v>
      </c>
      <c r="F57" s="669" t="s">
        <v>3</v>
      </c>
      <c r="G57" s="670" t="s">
        <v>4</v>
      </c>
      <c r="H57" s="438" t="s">
        <v>0</v>
      </c>
      <c r="I57" s="673" t="s">
        <v>1</v>
      </c>
      <c r="J57" s="673" t="s">
        <v>2</v>
      </c>
      <c r="K57" s="673" t="s">
        <v>3</v>
      </c>
      <c r="L57" s="674" t="s">
        <v>4</v>
      </c>
      <c r="M57" s="439" t="s">
        <v>0</v>
      </c>
      <c r="N57" s="673" t="s">
        <v>1</v>
      </c>
      <c r="O57" s="673" t="s">
        <v>2</v>
      </c>
      <c r="P57" s="673" t="s">
        <v>3</v>
      </c>
      <c r="Q57" s="667" t="s">
        <v>4</v>
      </c>
      <c r="R57" s="438" t="s">
        <v>435</v>
      </c>
      <c r="S57" s="673" t="s">
        <v>436</v>
      </c>
      <c r="T57" s="673" t="s">
        <v>437</v>
      </c>
      <c r="U57" s="674" t="s">
        <v>438</v>
      </c>
      <c r="V57" s="918"/>
      <c r="W57" s="918"/>
      <c r="X57" s="918"/>
      <c r="Y57" s="918"/>
      <c r="Z57" s="918"/>
      <c r="AA57" s="918"/>
      <c r="AB57" s="918"/>
      <c r="AC57" s="918"/>
      <c r="AD57" s="918"/>
      <c r="AE57" s="918"/>
      <c r="AF57" s="918"/>
      <c r="AG57" s="918"/>
      <c r="AH57" s="918"/>
      <c r="AI57" s="918"/>
      <c r="AJ57" s="918"/>
      <c r="AK57" s="918"/>
      <c r="AL57" s="918"/>
      <c r="AM57" s="918"/>
      <c r="AN57" s="918"/>
      <c r="AO57" s="918"/>
      <c r="AP57" s="918"/>
      <c r="AQ57" s="918"/>
      <c r="AR57" s="918"/>
      <c r="AS57" s="918"/>
      <c r="AT57" s="918"/>
      <c r="AU57" s="918"/>
      <c r="AV57" s="918"/>
      <c r="AW57" s="918"/>
      <c r="AX57" s="918"/>
      <c r="AY57" s="918"/>
      <c r="AZ57" s="403"/>
      <c r="BA57" s="390" t="s">
        <v>120</v>
      </c>
      <c r="BB57" s="389"/>
      <c r="BC57" s="515" t="s">
        <v>0</v>
      </c>
      <c r="BD57" s="628" t="s">
        <v>1</v>
      </c>
      <c r="BE57" s="628" t="s">
        <v>2</v>
      </c>
      <c r="BF57" s="628" t="s">
        <v>3</v>
      </c>
      <c r="BG57" s="516" t="s">
        <v>4</v>
      </c>
      <c r="BH57" s="515" t="s">
        <v>0</v>
      </c>
      <c r="BI57" s="628" t="s">
        <v>1</v>
      </c>
      <c r="BJ57" s="628" t="s">
        <v>2</v>
      </c>
      <c r="BK57" s="628" t="s">
        <v>3</v>
      </c>
      <c r="BL57" s="516" t="s">
        <v>4</v>
      </c>
      <c r="BM57" s="515" t="s">
        <v>0</v>
      </c>
      <c r="BN57" s="628" t="s">
        <v>1</v>
      </c>
      <c r="BO57" s="628" t="s">
        <v>2</v>
      </c>
      <c r="BP57" s="628" t="s">
        <v>3</v>
      </c>
      <c r="BQ57" s="516" t="s">
        <v>4</v>
      </c>
      <c r="BR57" s="515" t="s">
        <v>435</v>
      </c>
      <c r="BS57" s="628" t="s">
        <v>436</v>
      </c>
      <c r="BT57" s="628" t="s">
        <v>437</v>
      </c>
      <c r="BU57" s="629" t="s">
        <v>438</v>
      </c>
      <c r="BV57" s="235"/>
      <c r="BW57" s="235"/>
      <c r="BX57" s="235"/>
      <c r="BY57" s="235"/>
      <c r="BZ57" s="235"/>
      <c r="CA57" s="235"/>
      <c r="CB57" s="235"/>
      <c r="CC57" s="235"/>
      <c r="CD57" s="235"/>
      <c r="CE57" s="235"/>
      <c r="CF57" s="235"/>
      <c r="CG57" s="235"/>
      <c r="CH57" s="235"/>
      <c r="CI57" s="235"/>
      <c r="CJ57" s="235"/>
      <c r="CK57" s="235"/>
      <c r="CL57" s="235"/>
      <c r="CM57" s="235"/>
      <c r="CN57" s="235"/>
      <c r="CO57" s="235"/>
      <c r="CP57" s="235"/>
      <c r="CQ57" s="235"/>
      <c r="CR57" s="235"/>
      <c r="CS57" s="235"/>
      <c r="CT57" s="235"/>
      <c r="CU57" s="235"/>
      <c r="CV57" s="235"/>
      <c r="CW57" s="235"/>
      <c r="CX57" s="235"/>
      <c r="CY57" s="235"/>
      <c r="CZ57" s="235"/>
    </row>
    <row r="58" s="575" customFormat="true" ht="15" customHeight="true" x14ac:dyDescent="0.2">
      <c r="A58" s="1055" t="s">
        <v>166</v>
      </c>
      <c r="B58" s="435" t="s">
        <v>167</v>
      </c>
      <c r="C58" s="183">
        <v>4.5072286361903038E-2</v>
      </c>
      <c r="D58" s="182">
        <v>0</v>
      </c>
      <c r="E58" s="182">
        <v>1.3614406972695595E-2</v>
      </c>
      <c r="F58" s="182">
        <v>1.9855433956067561E-2</v>
      </c>
      <c r="G58" s="181">
        <v>4.3718865271943912</v>
      </c>
      <c r="H58" s="180">
        <v>0.16378963914116762</v>
      </c>
      <c r="I58" s="182">
        <v>0.27790079172970661</v>
      </c>
      <c r="J58" s="182">
        <v>1.3562550561265667</v>
      </c>
      <c r="K58" s="182">
        <v>4.6960750167963941</v>
      </c>
      <c r="L58" s="179">
        <v>19.663229853618972</v>
      </c>
      <c r="M58" s="183">
        <v>4.9672995178881879E-2</v>
      </c>
      <c r="N58" s="182">
        <v>0</v>
      </c>
      <c r="O58" s="182">
        <v>0</v>
      </c>
      <c r="P58" s="182">
        <v>2.1629753672349497E-2</v>
      </c>
      <c r="Q58" s="181">
        <v>2.4185155567016934</v>
      </c>
      <c r="R58" s="180">
        <v>0.31415539622781008</v>
      </c>
      <c r="S58" s="182">
        <v>1.9471713271395967</v>
      </c>
      <c r="T58" s="182">
        <v>0.33956778101357843</v>
      </c>
      <c r="U58" s="179">
        <v>0.8590484799108955</v>
      </c>
      <c r="V58" s="918"/>
      <c r="W58" s="918"/>
      <c r="X58" s="918"/>
      <c r="Y58" s="918"/>
      <c r="Z58" s="918"/>
      <c r="AA58" s="918"/>
      <c r="AB58" s="918"/>
      <c r="AC58" s="918"/>
      <c r="AD58" s="918"/>
      <c r="AE58" s="918"/>
      <c r="AF58" s="918"/>
      <c r="AG58" s="918"/>
      <c r="AH58" s="918"/>
      <c r="AI58" s="918"/>
      <c r="AJ58" s="918"/>
      <c r="AK58" s="918"/>
      <c r="AL58" s="918"/>
      <c r="AM58" s="918"/>
      <c r="AN58" s="918"/>
      <c r="AO58" s="918"/>
      <c r="AP58" s="918"/>
      <c r="AQ58" s="918"/>
      <c r="AR58" s="918"/>
      <c r="AS58" s="918"/>
      <c r="AT58" s="918"/>
      <c r="AU58" s="918"/>
      <c r="AV58" s="918"/>
      <c r="AW58" s="918"/>
      <c r="AX58" s="918"/>
      <c r="AY58" s="918"/>
      <c r="AZ58" s="403"/>
      <c r="BA58" s="677"/>
      <c r="BB58" s="680"/>
      <c r="BC58" s="504"/>
      <c r="BD58" s="488"/>
      <c r="BE58" s="488"/>
      <c r="BF58" s="488"/>
      <c r="BG58" s="505"/>
      <c r="BH58" s="504"/>
      <c r="BI58" s="488"/>
      <c r="BJ58" s="488"/>
      <c r="BK58" s="488"/>
      <c r="BL58" s="505"/>
      <c r="BM58" s="504"/>
      <c r="BN58" s="488"/>
      <c r="BO58" s="488"/>
      <c r="BP58" s="488"/>
      <c r="BQ58" s="505"/>
      <c r="BR58" s="504"/>
      <c r="BS58" s="488"/>
      <c r="BT58" s="488"/>
      <c r="BU58" s="489"/>
      <c r="BV58" s="67"/>
      <c r="BW58" s="67"/>
      <c r="BX58" s="67"/>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row>
    <row r="59" s="575" customFormat="true" ht="15" customHeight="true" x14ac:dyDescent="0.2">
      <c r="A59" s="1056"/>
      <c r="B59" s="436" t="s">
        <v>267</v>
      </c>
      <c r="C59" s="178">
        <v>0.30603461177948577</v>
      </c>
      <c r="D59" s="177">
        <v>0.40876951847345327</v>
      </c>
      <c r="E59" s="177">
        <v>0.55062785216882537</v>
      </c>
      <c r="F59" s="177">
        <v>0.5733787512398052</v>
      </c>
      <c r="G59" s="176">
        <v>6.8065300232721793</v>
      </c>
      <c r="H59" s="175">
        <v>1.7485685977997327</v>
      </c>
      <c r="I59" s="177">
        <v>2.4586192721977911</v>
      </c>
      <c r="J59" s="177">
        <v>9.9270769831189849</v>
      </c>
      <c r="K59" s="177">
        <v>19.512634625585946</v>
      </c>
      <c r="L59" s="174">
        <v>27.790151967923837</v>
      </c>
      <c r="M59" s="178">
        <v>0.31039904679973884</v>
      </c>
      <c r="N59" s="177">
        <v>0.44100693296640714</v>
      </c>
      <c r="O59" s="177">
        <v>0.57795059634282775</v>
      </c>
      <c r="P59" s="177">
        <v>0.35267208116636711</v>
      </c>
      <c r="Q59" s="176">
        <v>2.1916942735435163</v>
      </c>
      <c r="R59" s="175">
        <v>0.83776591394357069</v>
      </c>
      <c r="S59" s="177">
        <v>1.3864194598257455</v>
      </c>
      <c r="T59" s="177">
        <v>0.34731089106189228</v>
      </c>
      <c r="U59" s="174">
        <v>3.1355428791647251</v>
      </c>
      <c r="V59" s="918"/>
      <c r="W59" s="918"/>
      <c r="X59" s="918"/>
      <c r="Y59" s="918"/>
      <c r="Z59" s="918"/>
      <c r="AA59" s="918"/>
      <c r="AB59" s="918"/>
      <c r="AC59" s="918"/>
      <c r="AD59" s="918"/>
      <c r="AE59" s="918"/>
      <c r="AF59" s="918"/>
      <c r="AG59" s="918"/>
      <c r="AH59" s="918"/>
      <c r="AI59" s="918"/>
      <c r="AJ59" s="918"/>
      <c r="AK59" s="918"/>
      <c r="AL59" s="918"/>
      <c r="AM59" s="918"/>
      <c r="AN59" s="918"/>
      <c r="AO59" s="918"/>
      <c r="AP59" s="918"/>
      <c r="AQ59" s="918"/>
      <c r="AR59" s="918"/>
      <c r="AS59" s="918"/>
      <c r="AT59" s="918"/>
      <c r="AU59" s="918"/>
      <c r="AV59" s="918"/>
      <c r="AW59" s="918"/>
      <c r="AX59" s="918"/>
      <c r="AY59" s="918"/>
      <c r="AZ59" s="403"/>
      <c r="BA59" s="679"/>
      <c r="BB59" s="678"/>
      <c r="BC59" s="507"/>
      <c r="BD59" s="492"/>
      <c r="BE59" s="492"/>
      <c r="BF59" s="492"/>
      <c r="BG59" s="511"/>
      <c r="BH59" s="507"/>
      <c r="BI59" s="492"/>
      <c r="BJ59" s="492"/>
      <c r="BK59" s="492"/>
      <c r="BL59" s="511"/>
      <c r="BM59" s="507"/>
      <c r="BN59" s="492"/>
      <c r="BO59" s="492"/>
      <c r="BP59" s="492"/>
      <c r="BQ59" s="511"/>
      <c r="BR59" s="507"/>
      <c r="BS59" s="492"/>
      <c r="BT59" s="492"/>
      <c r="BU59" s="493"/>
      <c r="BV59" s="67"/>
      <c r="BW59" s="67"/>
      <c r="BX59" s="67"/>
      <c r="BY59" s="67"/>
      <c r="BZ59" s="67"/>
      <c r="CA59" s="67"/>
      <c r="CB59" s="67"/>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row>
    <row r="60" s="575" customFormat="true" ht="15" customHeight="true" x14ac:dyDescent="0.2">
      <c r="A60" s="1056"/>
      <c r="B60" s="436" t="s">
        <v>268</v>
      </c>
      <c r="C60" s="178">
        <v>8.5582621258726341</v>
      </c>
      <c r="D60" s="177">
        <v>6.9730023677290669</v>
      </c>
      <c r="E60" s="177">
        <v>9.4184822085163784</v>
      </c>
      <c r="F60" s="177">
        <v>11.594699600875909</v>
      </c>
      <c r="G60" s="176">
        <v>29.722212356203958</v>
      </c>
      <c r="H60" s="175">
        <v>20.565341106140167</v>
      </c>
      <c r="I60" s="177">
        <v>38.523081314722084</v>
      </c>
      <c r="J60" s="177">
        <v>51.934669866828052</v>
      </c>
      <c r="K60" s="177">
        <v>46.109442982757315</v>
      </c>
      <c r="L60" s="174">
        <v>30.05946881130544</v>
      </c>
      <c r="M60" s="178">
        <v>7.8105958343931956</v>
      </c>
      <c r="N60" s="177">
        <v>7.1702426773018235</v>
      </c>
      <c r="O60" s="177">
        <v>8.1690980039248693</v>
      </c>
      <c r="P60" s="177">
        <v>10.327613146958468</v>
      </c>
      <c r="Q60" s="176">
        <v>21.858485699756365</v>
      </c>
      <c r="R60" s="175">
        <v>13.999792893158961</v>
      </c>
      <c r="S60" s="177">
        <v>14.20595789292709</v>
      </c>
      <c r="T60" s="177">
        <v>2.9271468562145251</v>
      </c>
      <c r="U60" s="174">
        <v>13.551126335689592</v>
      </c>
      <c r="V60" s="918"/>
      <c r="W60" s="918"/>
      <c r="X60" s="918"/>
      <c r="Y60" s="918"/>
      <c r="Z60" s="918"/>
      <c r="AA60" s="918"/>
      <c r="AB60" s="918"/>
      <c r="AC60" s="918"/>
      <c r="AD60" s="918"/>
      <c r="AE60" s="918"/>
      <c r="AF60" s="918"/>
      <c r="AG60" s="918"/>
      <c r="AH60" s="918"/>
      <c r="AI60" s="918"/>
      <c r="AJ60" s="918"/>
      <c r="AK60" s="918"/>
      <c r="AL60" s="918"/>
      <c r="AM60" s="918"/>
      <c r="AN60" s="918"/>
      <c r="AO60" s="918"/>
      <c r="AP60" s="918"/>
      <c r="AQ60" s="918"/>
      <c r="AR60" s="918"/>
      <c r="AS60" s="918"/>
      <c r="AT60" s="918"/>
      <c r="AU60" s="918"/>
      <c r="AV60" s="918"/>
      <c r="AW60" s="918"/>
      <c r="AX60" s="918"/>
      <c r="AY60" s="918"/>
      <c r="AZ60" s="403"/>
      <c r="BA60" s="679"/>
      <c r="BB60" s="678"/>
      <c r="BC60" s="507"/>
      <c r="BD60" s="492"/>
      <c r="BE60" s="492"/>
      <c r="BF60" s="492"/>
      <c r="BG60" s="511"/>
      <c r="BH60" s="507"/>
      <c r="BI60" s="492"/>
      <c r="BJ60" s="492"/>
      <c r="BK60" s="492"/>
      <c r="BL60" s="511"/>
      <c r="BM60" s="507"/>
      <c r="BN60" s="492"/>
      <c r="BO60" s="492"/>
      <c r="BP60" s="492"/>
      <c r="BQ60" s="511"/>
      <c r="BR60" s="507"/>
      <c r="BS60" s="492"/>
      <c r="BT60" s="492"/>
      <c r="BU60" s="493"/>
      <c r="BV60" s="67"/>
      <c r="BW60" s="67"/>
      <c r="BX60" s="67"/>
      <c r="BY60" s="67"/>
      <c r="BZ60" s="67"/>
      <c r="CA60" s="67"/>
      <c r="CB60" s="67"/>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row>
    <row r="61" s="575" customFormat="true" ht="15" customHeight="true" x14ac:dyDescent="0.2">
      <c r="A61" s="1056"/>
      <c r="B61" s="436" t="s">
        <v>269</v>
      </c>
      <c r="C61" s="178">
        <v>3.0832562848898797</v>
      </c>
      <c r="D61" s="177">
        <v>3.7322696679700673</v>
      </c>
      <c r="E61" s="177">
        <v>2.7500741588855933</v>
      </c>
      <c r="F61" s="177">
        <v>3.4747298025252982</v>
      </c>
      <c r="G61" s="176">
        <v>5.0534589421278833</v>
      </c>
      <c r="H61" s="175">
        <v>8.1618548312090589</v>
      </c>
      <c r="I61" s="177">
        <v>16.151005031700237</v>
      </c>
      <c r="J61" s="177">
        <v>11.269155637566621</v>
      </c>
      <c r="K61" s="177">
        <v>11.371577195317659</v>
      </c>
      <c r="L61" s="174">
        <v>6.8120295657361485</v>
      </c>
      <c r="M61" s="178">
        <v>3.2608558068637947</v>
      </c>
      <c r="N61" s="177">
        <v>3.256731036359267</v>
      </c>
      <c r="O61" s="177">
        <v>2.8227653649610209</v>
      </c>
      <c r="P61" s="177">
        <v>3.3951600850234089</v>
      </c>
      <c r="Q61" s="176">
        <v>2.1346044886044355</v>
      </c>
      <c r="R61" s="175">
        <v>4.9422171314969194</v>
      </c>
      <c r="S61" s="177">
        <v>0.516299292986517</v>
      </c>
      <c r="T61" s="177">
        <v>8.416415005875173</v>
      </c>
      <c r="U61" s="174">
        <v>3.5642634132540589</v>
      </c>
      <c r="V61" s="918"/>
      <c r="W61" s="918"/>
      <c r="X61" s="918"/>
      <c r="Y61" s="918"/>
      <c r="Z61" s="918"/>
      <c r="AA61" s="918"/>
      <c r="AB61" s="918"/>
      <c r="AC61" s="918"/>
      <c r="AD61" s="918"/>
      <c r="AE61" s="918"/>
      <c r="AF61" s="918"/>
      <c r="AG61" s="918"/>
      <c r="AH61" s="918"/>
      <c r="AI61" s="918"/>
      <c r="AJ61" s="918"/>
      <c r="AK61" s="918"/>
      <c r="AL61" s="918"/>
      <c r="AM61" s="918"/>
      <c r="AN61" s="918"/>
      <c r="AO61" s="918"/>
      <c r="AP61" s="918"/>
      <c r="AQ61" s="918"/>
      <c r="AR61" s="918"/>
      <c r="AS61" s="918"/>
      <c r="AT61" s="918"/>
      <c r="AU61" s="918"/>
      <c r="AV61" s="918"/>
      <c r="AW61" s="918"/>
      <c r="AX61" s="918"/>
      <c r="AY61" s="918"/>
      <c r="AZ61" s="403"/>
      <c r="BA61" s="679"/>
      <c r="BB61" s="678"/>
      <c r="BC61" s="507"/>
      <c r="BD61" s="492"/>
      <c r="BE61" s="492"/>
      <c r="BF61" s="492"/>
      <c r="BG61" s="511"/>
      <c r="BH61" s="507"/>
      <c r="BI61" s="492"/>
      <c r="BJ61" s="492"/>
      <c r="BK61" s="492"/>
      <c r="BL61" s="511"/>
      <c r="BM61" s="507"/>
      <c r="BN61" s="492"/>
      <c r="BO61" s="492"/>
      <c r="BP61" s="492"/>
      <c r="BQ61" s="511"/>
      <c r="BR61" s="507"/>
      <c r="BS61" s="492"/>
      <c r="BT61" s="492"/>
      <c r="BU61" s="493"/>
      <c r="BV61" s="67"/>
      <c r="BW61" s="67"/>
      <c r="BX61" s="67"/>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row>
    <row r="62" s="575" customFormat="true" ht="15" customHeight="true" x14ac:dyDescent="0.2">
      <c r="A62" s="1056"/>
      <c r="B62" s="436" t="s">
        <v>270</v>
      </c>
      <c r="C62" s="178">
        <v>4.2664292308908047</v>
      </c>
      <c r="D62" s="177">
        <v>6.1353021836754182</v>
      </c>
      <c r="E62" s="177">
        <v>8.6969296006744141</v>
      </c>
      <c r="F62" s="177">
        <v>10.083785204911813</v>
      </c>
      <c r="G62" s="176">
        <v>22.022298063711673</v>
      </c>
      <c r="H62" s="175">
        <v>13.721563214386526</v>
      </c>
      <c r="I62" s="177">
        <v>12.800279518673202</v>
      </c>
      <c r="J62" s="177">
        <v>13.335492666642221</v>
      </c>
      <c r="K62" s="177">
        <v>10.104404487545322</v>
      </c>
      <c r="L62" s="174">
        <v>12.406801764842191</v>
      </c>
      <c r="M62" s="178">
        <v>4.171751946363754</v>
      </c>
      <c r="N62" s="177">
        <v>5.8690778604735288</v>
      </c>
      <c r="O62" s="177">
        <v>7.3212258173160629</v>
      </c>
      <c r="P62" s="177">
        <v>9.3909345823820143</v>
      </c>
      <c r="Q62" s="176">
        <v>23.429459452244817</v>
      </c>
      <c r="R62" s="175">
        <v>6.7397092719746503</v>
      </c>
      <c r="S62" s="177">
        <v>15.975211976405179</v>
      </c>
      <c r="T62" s="177">
        <v>13.412003879548967</v>
      </c>
      <c r="U62" s="174">
        <v>9.4350434593567858</v>
      </c>
      <c r="V62" s="918"/>
      <c r="W62" s="918"/>
      <c r="X62" s="918"/>
      <c r="Y62" s="918"/>
      <c r="Z62" s="918"/>
      <c r="AA62" s="918"/>
      <c r="AB62" s="918"/>
      <c r="AC62" s="918"/>
      <c r="AD62" s="918"/>
      <c r="AE62" s="918"/>
      <c r="AF62" s="918"/>
      <c r="AG62" s="918"/>
      <c r="AH62" s="918"/>
      <c r="AI62" s="918"/>
      <c r="AJ62" s="918"/>
      <c r="AK62" s="918"/>
      <c r="AL62" s="918"/>
      <c r="AM62" s="918"/>
      <c r="AN62" s="918"/>
      <c r="AO62" s="918"/>
      <c r="AP62" s="918"/>
      <c r="AQ62" s="918"/>
      <c r="AR62" s="918"/>
      <c r="AS62" s="918"/>
      <c r="AT62" s="918"/>
      <c r="AU62" s="918"/>
      <c r="AV62" s="918"/>
      <c r="AW62" s="918"/>
      <c r="AX62" s="918"/>
      <c r="AY62" s="918"/>
      <c r="AZ62" s="403"/>
      <c r="BA62" s="679"/>
      <c r="BB62" s="678"/>
      <c r="BC62" s="507"/>
      <c r="BD62" s="492"/>
      <c r="BE62" s="492"/>
      <c r="BF62" s="492"/>
      <c r="BG62" s="511"/>
      <c r="BH62" s="507"/>
      <c r="BI62" s="492"/>
      <c r="BJ62" s="492"/>
      <c r="BK62" s="492"/>
      <c r="BL62" s="511"/>
      <c r="BM62" s="507"/>
      <c r="BN62" s="492"/>
      <c r="BO62" s="492"/>
      <c r="BP62" s="492"/>
      <c r="BQ62" s="511"/>
      <c r="BR62" s="507"/>
      <c r="BS62" s="492"/>
      <c r="BT62" s="492"/>
      <c r="BU62" s="493"/>
      <c r="BV62" s="67"/>
      <c r="BW62" s="67"/>
      <c r="BX62" s="67"/>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row>
    <row r="63" s="575" customFormat="true" ht="15" customHeight="true" x14ac:dyDescent="0.2">
      <c r="A63" s="1056"/>
      <c r="B63" s="436" t="s">
        <v>271</v>
      </c>
      <c r="C63" s="178">
        <v>17.212377055449949</v>
      </c>
      <c r="D63" s="177">
        <v>20.477841953897723</v>
      </c>
      <c r="E63" s="177">
        <v>15.028551284874315</v>
      </c>
      <c r="F63" s="177">
        <v>16.32098746676721</v>
      </c>
      <c r="G63" s="176">
        <v>12.312369684243748</v>
      </c>
      <c r="H63" s="175">
        <v>31.632199466420218</v>
      </c>
      <c r="I63" s="177">
        <v>18.880816664633844</v>
      </c>
      <c r="J63" s="177">
        <v>9.1060727243026971</v>
      </c>
      <c r="K63" s="177">
        <v>6.9615111737765343</v>
      </c>
      <c r="L63" s="174">
        <v>2.5058783260515578</v>
      </c>
      <c r="M63" s="178">
        <v>17.314115214736692</v>
      </c>
      <c r="N63" s="177">
        <v>18.636550392646043</v>
      </c>
      <c r="O63" s="177">
        <v>16.683581373669561</v>
      </c>
      <c r="P63" s="177">
        <v>15.463365292924955</v>
      </c>
      <c r="Q63" s="176">
        <v>14.349767589458096</v>
      </c>
      <c r="R63" s="175">
        <v>12.900860532833708</v>
      </c>
      <c r="S63" s="177">
        <v>5.7269972156846505</v>
      </c>
      <c r="T63" s="177">
        <v>31.995314777675631</v>
      </c>
      <c r="U63" s="174">
        <v>24.442105987952402</v>
      </c>
      <c r="V63" s="918"/>
      <c r="W63" s="918"/>
      <c r="X63" s="918"/>
      <c r="Y63" s="918"/>
      <c r="Z63" s="918"/>
      <c r="AA63" s="918"/>
      <c r="AB63" s="918"/>
      <c r="AC63" s="918"/>
      <c r="AD63" s="918"/>
      <c r="AE63" s="918"/>
      <c r="AF63" s="918"/>
      <c r="AG63" s="918"/>
      <c r="AH63" s="918"/>
      <c r="AI63" s="918"/>
      <c r="AJ63" s="918"/>
      <c r="AK63" s="918"/>
      <c r="AL63" s="918"/>
      <c r="AM63" s="918"/>
      <c r="AN63" s="918"/>
      <c r="AO63" s="918"/>
      <c r="AP63" s="918"/>
      <c r="AQ63" s="918"/>
      <c r="AR63" s="918"/>
      <c r="AS63" s="918"/>
      <c r="AT63" s="918"/>
      <c r="AU63" s="918"/>
      <c r="AV63" s="918"/>
      <c r="AW63" s="918"/>
      <c r="AX63" s="918"/>
      <c r="AY63" s="918"/>
      <c r="AZ63" s="403"/>
      <c r="BA63" s="679"/>
      <c r="BB63" s="678"/>
      <c r="BC63" s="507"/>
      <c r="BD63" s="492"/>
      <c r="BE63" s="492"/>
      <c r="BF63" s="492"/>
      <c r="BG63" s="511"/>
      <c r="BH63" s="507"/>
      <c r="BI63" s="492"/>
      <c r="BJ63" s="492"/>
      <c r="BK63" s="492"/>
      <c r="BL63" s="511"/>
      <c r="BM63" s="507"/>
      <c r="BN63" s="492"/>
      <c r="BO63" s="492"/>
      <c r="BP63" s="492"/>
      <c r="BQ63" s="511"/>
      <c r="BR63" s="507"/>
      <c r="BS63" s="492"/>
      <c r="BT63" s="492"/>
      <c r="BU63" s="493"/>
      <c r="BV63" s="67"/>
      <c r="BW63" s="67"/>
      <c r="BX63" s="67"/>
      <c r="BY63" s="67"/>
      <c r="BZ63" s="67"/>
      <c r="CA63" s="67"/>
      <c r="CB63" s="67"/>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row>
    <row r="64" s="575" customFormat="true" ht="15" customHeight="true" x14ac:dyDescent="0.2">
      <c r="A64" s="1056"/>
      <c r="B64" s="436" t="s">
        <v>272</v>
      </c>
      <c r="C64" s="178">
        <v>4.0016165767063221</v>
      </c>
      <c r="D64" s="177">
        <v>5.0774157733142493</v>
      </c>
      <c r="E64" s="177">
        <v>6.0484631983072061</v>
      </c>
      <c r="F64" s="177">
        <v>5.3459980078746447</v>
      </c>
      <c r="G64" s="176">
        <v>4.2936730794204152</v>
      </c>
      <c r="H64" s="175">
        <v>7.2967224431842048</v>
      </c>
      <c r="I64" s="177">
        <v>3.488471155717364</v>
      </c>
      <c r="J64" s="177">
        <v>1.6012671402062733</v>
      </c>
      <c r="K64" s="177">
        <v>0.887022739260244</v>
      </c>
      <c r="L64" s="174">
        <v>0.44418262435873201</v>
      </c>
      <c r="M64" s="178">
        <v>3.6679533154043731</v>
      </c>
      <c r="N64" s="177">
        <v>5.1413379375257824</v>
      </c>
      <c r="O64" s="177">
        <v>5.179699114662677</v>
      </c>
      <c r="P64" s="177">
        <v>6.6361614805753453</v>
      </c>
      <c r="Q64" s="176">
        <v>5.1242142938291249</v>
      </c>
      <c r="R64" s="175">
        <v>1.679983211233578</v>
      </c>
      <c r="S64" s="177">
        <v>10.486029062904311</v>
      </c>
      <c r="T64" s="177">
        <v>0.43655931085952326</v>
      </c>
      <c r="U64" s="174">
        <v>5.3346548249399204</v>
      </c>
      <c r="V64" s="918"/>
      <c r="W64" s="918"/>
      <c r="X64" s="918"/>
      <c r="Y64" s="918"/>
      <c r="Z64" s="918"/>
      <c r="AA64" s="918"/>
      <c r="AB64" s="918"/>
      <c r="AC64" s="918"/>
      <c r="AD64" s="918"/>
      <c r="AE64" s="918"/>
      <c r="AF64" s="918"/>
      <c r="AG64" s="918"/>
      <c r="AH64" s="918"/>
      <c r="AI64" s="918"/>
      <c r="AJ64" s="918"/>
      <c r="AK64" s="918"/>
      <c r="AL64" s="918"/>
      <c r="AM64" s="918"/>
      <c r="AN64" s="918"/>
      <c r="AO64" s="918"/>
      <c r="AP64" s="918"/>
      <c r="AQ64" s="918"/>
      <c r="AR64" s="918"/>
      <c r="AS64" s="918"/>
      <c r="AT64" s="918"/>
      <c r="AU64" s="918"/>
      <c r="AV64" s="918"/>
      <c r="AW64" s="918"/>
      <c r="AX64" s="918"/>
      <c r="AY64" s="918"/>
      <c r="AZ64" s="403"/>
      <c r="BA64" s="679"/>
      <c r="BB64" s="678"/>
      <c r="BC64" s="507"/>
      <c r="BD64" s="492"/>
      <c r="BE64" s="492"/>
      <c r="BF64" s="492"/>
      <c r="BG64" s="511"/>
      <c r="BH64" s="507"/>
      <c r="BI64" s="492"/>
      <c r="BJ64" s="492"/>
      <c r="BK64" s="492"/>
      <c r="BL64" s="511"/>
      <c r="BM64" s="507"/>
      <c r="BN64" s="492"/>
      <c r="BO64" s="492"/>
      <c r="BP64" s="492"/>
      <c r="BQ64" s="511"/>
      <c r="BR64" s="507"/>
      <c r="BS64" s="492"/>
      <c r="BT64" s="492"/>
      <c r="BU64" s="493"/>
      <c r="BV64" s="67"/>
      <c r="BW64" s="67"/>
      <c r="BX64" s="67"/>
      <c r="BY64" s="67"/>
      <c r="BZ64" s="67"/>
      <c r="CA64" s="67"/>
      <c r="CB64" s="67"/>
      <c r="CC64" s="67"/>
      <c r="CD64" s="67"/>
      <c r="CE64" s="67"/>
      <c r="CF64" s="67"/>
      <c r="CG64" s="67"/>
      <c r="CH64" s="67"/>
      <c r="CI64" s="67"/>
      <c r="CJ64" s="67"/>
      <c r="CK64" s="67"/>
      <c r="CL64" s="67"/>
      <c r="CM64" s="67"/>
      <c r="CN64" s="67"/>
      <c r="CO64" s="67"/>
      <c r="CP64" s="67"/>
      <c r="CQ64" s="67"/>
      <c r="CR64" s="67"/>
      <c r="CS64" s="67"/>
      <c r="CT64" s="67"/>
      <c r="CU64" s="67"/>
      <c r="CV64" s="67"/>
      <c r="CW64" s="67"/>
      <c r="CX64" s="67"/>
      <c r="CY64" s="67"/>
      <c r="CZ64" s="67"/>
    </row>
    <row r="65" s="575" customFormat="true" ht="15" customHeight="true" x14ac:dyDescent="0.2">
      <c r="A65" s="1056"/>
      <c r="B65" s="436" t="s">
        <v>273</v>
      </c>
      <c r="C65" s="178">
        <v>22.995222703619923</v>
      </c>
      <c r="D65" s="177">
        <v>26.692733962662444</v>
      </c>
      <c r="E65" s="177">
        <v>25.495390980805922</v>
      </c>
      <c r="F65" s="177">
        <v>24.405849772362938</v>
      </c>
      <c r="G65" s="176">
        <v>8.9832132900367938</v>
      </c>
      <c r="H65" s="175">
        <v>9.0290574910101764</v>
      </c>
      <c r="I65" s="177">
        <v>3.4002581536888856</v>
      </c>
      <c r="J65" s="177">
        <v>1.2579101428024235</v>
      </c>
      <c r="K65" s="177">
        <v>0.35733177896062546</v>
      </c>
      <c r="L65" s="174">
        <v>0.24472184253128917</v>
      </c>
      <c r="M65" s="178">
        <v>22.93959631791412</v>
      </c>
      <c r="N65" s="177">
        <v>27.605140048491783</v>
      </c>
      <c r="O65" s="177">
        <v>26.289374326773583</v>
      </c>
      <c r="P65" s="177">
        <v>24.633370873765799</v>
      </c>
      <c r="Q65" s="176">
        <v>15.57768396231911</v>
      </c>
      <c r="R65" s="175">
        <v>16.949260122883693</v>
      </c>
      <c r="S65" s="177">
        <v>41.683805861664567</v>
      </c>
      <c r="T65" s="177">
        <v>7.9820651258770372</v>
      </c>
      <c r="U65" s="174">
        <v>15.250137695200848</v>
      </c>
      <c r="V65" s="918"/>
      <c r="W65" s="918"/>
      <c r="X65" s="918"/>
      <c r="Y65" s="918"/>
      <c r="Z65" s="918"/>
      <c r="AA65" s="918"/>
      <c r="AB65" s="918"/>
      <c r="AC65" s="918"/>
      <c r="AD65" s="918"/>
      <c r="AE65" s="918"/>
      <c r="AF65" s="918"/>
      <c r="AG65" s="918"/>
      <c r="AH65" s="918"/>
      <c r="AI65" s="918"/>
      <c r="AJ65" s="918"/>
      <c r="AK65" s="918"/>
      <c r="AL65" s="918"/>
      <c r="AM65" s="918"/>
      <c r="AN65" s="918"/>
      <c r="AO65" s="918"/>
      <c r="AP65" s="918"/>
      <c r="AQ65" s="918"/>
      <c r="AR65" s="918"/>
      <c r="AS65" s="918"/>
      <c r="AT65" s="918"/>
      <c r="AU65" s="918"/>
      <c r="AV65" s="918"/>
      <c r="AW65" s="918"/>
      <c r="AX65" s="918"/>
      <c r="AY65" s="918"/>
      <c r="AZ65" s="403"/>
      <c r="BA65" s="679"/>
      <c r="BB65" s="678"/>
      <c r="BC65" s="507"/>
      <c r="BD65" s="492"/>
      <c r="BE65" s="492"/>
      <c r="BF65" s="492"/>
      <c r="BG65" s="511"/>
      <c r="BH65" s="507"/>
      <c r="BI65" s="492"/>
      <c r="BJ65" s="492"/>
      <c r="BK65" s="492"/>
      <c r="BL65" s="511"/>
      <c r="BM65" s="507"/>
      <c r="BN65" s="492"/>
      <c r="BO65" s="492"/>
      <c r="BP65" s="492"/>
      <c r="BQ65" s="511"/>
      <c r="BR65" s="507"/>
      <c r="BS65" s="492"/>
      <c r="BT65" s="492"/>
      <c r="BU65" s="493"/>
      <c r="BV65" s="67"/>
      <c r="BW65" s="67"/>
      <c r="BX65" s="67"/>
      <c r="BY65" s="67"/>
      <c r="BZ65" s="67"/>
      <c r="CA65" s="67"/>
      <c r="CB65" s="67"/>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row>
    <row r="66" s="575" customFormat="true" ht="15" customHeight="true" x14ac:dyDescent="0.2">
      <c r="A66" s="1056"/>
      <c r="B66" s="436" t="s">
        <v>366</v>
      </c>
      <c r="C66" s="178">
        <v>39.266660204364975</v>
      </c>
      <c r="D66" s="177">
        <v>30.240484924917833</v>
      </c>
      <c r="E66" s="177">
        <v>31.546009724881586</v>
      </c>
      <c r="F66" s="177">
        <v>27.802008321797516</v>
      </c>
      <c r="G66" s="176">
        <v>6.3572615906707171</v>
      </c>
      <c r="H66" s="175">
        <v>7.6809032107087365</v>
      </c>
      <c r="I66" s="177">
        <v>3.7703343625560284</v>
      </c>
      <c r="J66" s="177">
        <v>0.21209978240612137</v>
      </c>
      <c r="K66" s="177">
        <v>0</v>
      </c>
      <c r="L66" s="174">
        <v>7.3535243631928052E-2</v>
      </c>
      <c r="M66" s="178">
        <v>40.207156908064213</v>
      </c>
      <c r="N66" s="177">
        <v>31.622976942826963</v>
      </c>
      <c r="O66" s="177">
        <v>32.600631136219427</v>
      </c>
      <c r="P66" s="177">
        <v>29.208718855818478</v>
      </c>
      <c r="Q66" s="176">
        <v>12.824180217515908</v>
      </c>
      <c r="R66" s="175">
        <v>41.6086500053744</v>
      </c>
      <c r="S66" s="177">
        <v>8.0090799240632879</v>
      </c>
      <c r="T66" s="177">
        <v>29.755320115406043</v>
      </c>
      <c r="U66" s="174">
        <v>24.403731056340021</v>
      </c>
      <c r="V66" s="918"/>
      <c r="W66" s="918"/>
      <c r="X66" s="918"/>
      <c r="Y66" s="918"/>
      <c r="Z66" s="918"/>
      <c r="AA66" s="918"/>
      <c r="AB66" s="918"/>
      <c r="AC66" s="918"/>
      <c r="AD66" s="918"/>
      <c r="AE66" s="918"/>
      <c r="AF66" s="918"/>
      <c r="AG66" s="918"/>
      <c r="AH66" s="918"/>
      <c r="AI66" s="918"/>
      <c r="AJ66" s="918"/>
      <c r="AK66" s="918"/>
      <c r="AL66" s="918"/>
      <c r="AM66" s="918"/>
      <c r="AN66" s="918"/>
      <c r="AO66" s="918"/>
      <c r="AP66" s="918"/>
      <c r="AQ66" s="918"/>
      <c r="AR66" s="918"/>
      <c r="AS66" s="918"/>
      <c r="AT66" s="918"/>
      <c r="AU66" s="918"/>
      <c r="AV66" s="918"/>
      <c r="AW66" s="918"/>
      <c r="AX66" s="918"/>
      <c r="AY66" s="918"/>
      <c r="AZ66" s="403"/>
      <c r="BA66" s="679"/>
      <c r="BB66" s="678"/>
      <c r="BC66" s="507"/>
      <c r="BD66" s="492"/>
      <c r="BE66" s="492"/>
      <c r="BF66" s="492"/>
      <c r="BG66" s="511"/>
      <c r="BH66" s="507"/>
      <c r="BI66" s="492"/>
      <c r="BJ66" s="492"/>
      <c r="BK66" s="492"/>
      <c r="BL66" s="511"/>
      <c r="BM66" s="507"/>
      <c r="BN66" s="492"/>
      <c r="BO66" s="492"/>
      <c r="BP66" s="492"/>
      <c r="BQ66" s="511"/>
      <c r="BR66" s="507"/>
      <c r="BS66" s="492"/>
      <c r="BT66" s="492"/>
      <c r="BU66" s="493"/>
      <c r="BV66" s="67"/>
      <c r="BW66" s="67"/>
      <c r="BX66" s="67"/>
      <c r="BY66" s="67"/>
      <c r="BZ66" s="67"/>
      <c r="CA66" s="67"/>
      <c r="CB66" s="67"/>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row>
    <row r="67" s="575" customFormat="true" ht="15" customHeight="true" x14ac:dyDescent="0.2">
      <c r="A67" s="1056"/>
      <c r="B67" s="436" t="s">
        <v>180</v>
      </c>
      <c r="C67" s="178">
        <v>0.2521115082931521</v>
      </c>
      <c r="D67" s="177">
        <v>0.25219263744448589</v>
      </c>
      <c r="E67" s="177">
        <v>0.38960530614613531</v>
      </c>
      <c r="F67" s="177">
        <v>0.30061743885458991</v>
      </c>
      <c r="G67" s="176">
        <v>4.7427625390382831E-2</v>
      </c>
      <c r="H67" s="175">
        <v>0</v>
      </c>
      <c r="I67" s="177">
        <v>0</v>
      </c>
      <c r="J67" s="177">
        <v>0</v>
      </c>
      <c r="K67" s="177">
        <v>0</v>
      </c>
      <c r="L67" s="174">
        <v>0</v>
      </c>
      <c r="M67" s="178">
        <v>0.25362258758676021</v>
      </c>
      <c r="N67" s="177">
        <v>0.24616154068574184</v>
      </c>
      <c r="O67" s="177">
        <v>0.2877293820462089</v>
      </c>
      <c r="P67" s="177">
        <v>0.50034001506914705</v>
      </c>
      <c r="Q67" s="176">
        <v>6.6451278886458354E-2</v>
      </c>
      <c r="R67" s="175">
        <v>0</v>
      </c>
      <c r="S67" s="177">
        <v>6.1663846432448183E-2</v>
      </c>
      <c r="T67" s="177">
        <v>4.0435527281860475</v>
      </c>
      <c r="U67" s="174">
        <v>0</v>
      </c>
      <c r="V67" s="918"/>
      <c r="W67" s="918"/>
      <c r="X67" s="918"/>
      <c r="Y67" s="918"/>
      <c r="Z67" s="918"/>
      <c r="AA67" s="918"/>
      <c r="AB67" s="918"/>
      <c r="AC67" s="918"/>
      <c r="AD67" s="918"/>
      <c r="AE67" s="918"/>
      <c r="AF67" s="918"/>
      <c r="AG67" s="918"/>
      <c r="AH67" s="918"/>
      <c r="AI67" s="918"/>
      <c r="AJ67" s="918"/>
      <c r="AK67" s="918"/>
      <c r="AL67" s="918"/>
      <c r="AM67" s="918"/>
      <c r="AN67" s="918"/>
      <c r="AO67" s="918"/>
      <c r="AP67" s="918"/>
      <c r="AQ67" s="918"/>
      <c r="AR67" s="918"/>
      <c r="AS67" s="918"/>
      <c r="AT67" s="918"/>
      <c r="AU67" s="918"/>
      <c r="AV67" s="918"/>
      <c r="AW67" s="918"/>
      <c r="AX67" s="918"/>
      <c r="AY67" s="918"/>
      <c r="AZ67" s="403"/>
      <c r="BA67" s="679"/>
      <c r="BB67" s="678"/>
      <c r="BC67" s="507"/>
      <c r="BD67" s="492"/>
      <c r="BE67" s="492"/>
      <c r="BF67" s="492"/>
      <c r="BG67" s="511"/>
      <c r="BH67" s="507"/>
      <c r="BI67" s="492"/>
      <c r="BJ67" s="492"/>
      <c r="BK67" s="492"/>
      <c r="BL67" s="511"/>
      <c r="BM67" s="507"/>
      <c r="BN67" s="492"/>
      <c r="BO67" s="492"/>
      <c r="BP67" s="492"/>
      <c r="BQ67" s="511"/>
      <c r="BR67" s="507"/>
      <c r="BS67" s="492"/>
      <c r="BT67" s="492"/>
      <c r="BU67" s="493"/>
      <c r="BV67" s="67"/>
      <c r="BW67" s="67"/>
      <c r="BX67" s="67"/>
      <c r="BY67" s="67"/>
      <c r="BZ67" s="67"/>
      <c r="CA67" s="67"/>
      <c r="CB67" s="67"/>
      <c r="CC67" s="67"/>
      <c r="CD67" s="67"/>
      <c r="CE67" s="67"/>
      <c r="CF67" s="67"/>
      <c r="CG67" s="67"/>
      <c r="CH67" s="67"/>
      <c r="CI67" s="67"/>
      <c r="CJ67" s="67"/>
      <c r="CK67" s="67"/>
      <c r="CL67" s="67"/>
      <c r="CM67" s="67"/>
      <c r="CN67" s="67"/>
      <c r="CO67" s="67"/>
      <c r="CP67" s="67"/>
      <c r="CQ67" s="67"/>
      <c r="CR67" s="67"/>
      <c r="CS67" s="67"/>
      <c r="CT67" s="67"/>
      <c r="CU67" s="67"/>
      <c r="CV67" s="67"/>
      <c r="CW67" s="67"/>
      <c r="CX67" s="67"/>
      <c r="CY67" s="67"/>
      <c r="CZ67" s="67"/>
    </row>
    <row r="68" s="575" customFormat="true" ht="15" customHeight="true" x14ac:dyDescent="0.2">
      <c r="A68" s="1056"/>
      <c r="B68" s="436" t="s">
        <v>181</v>
      </c>
      <c r="C68" s="178">
        <v>0</v>
      </c>
      <c r="D68" s="177">
        <v>0</v>
      </c>
      <c r="E68" s="177">
        <v>0</v>
      </c>
      <c r="F68" s="177">
        <v>3.5992171736171842E-2</v>
      </c>
      <c r="G68" s="176">
        <v>0</v>
      </c>
      <c r="H68" s="175">
        <v>0</v>
      </c>
      <c r="I68" s="177">
        <v>0</v>
      </c>
      <c r="J68" s="177">
        <v>0</v>
      </c>
      <c r="K68" s="177">
        <v>0</v>
      </c>
      <c r="L68" s="174">
        <v>0</v>
      </c>
      <c r="M68" s="178">
        <v>0</v>
      </c>
      <c r="N68" s="177">
        <v>0</v>
      </c>
      <c r="O68" s="177">
        <v>0</v>
      </c>
      <c r="P68" s="177">
        <v>3.9208501335645532E-2</v>
      </c>
      <c r="Q68" s="176">
        <v>0</v>
      </c>
      <c r="R68" s="175">
        <v>0</v>
      </c>
      <c r="S68" s="177">
        <v>0</v>
      </c>
      <c r="T68" s="177">
        <v>0.12445415984930948</v>
      </c>
      <c r="U68" s="174">
        <v>0</v>
      </c>
      <c r="V68" s="918"/>
      <c r="W68" s="918"/>
      <c r="X68" s="918"/>
      <c r="Y68" s="918"/>
      <c r="Z68" s="918"/>
      <c r="AA68" s="918"/>
      <c r="AB68" s="918"/>
      <c r="AC68" s="918"/>
      <c r="AD68" s="918"/>
      <c r="AE68" s="918"/>
      <c r="AF68" s="918"/>
      <c r="AG68" s="918"/>
      <c r="AH68" s="918"/>
      <c r="AI68" s="918"/>
      <c r="AJ68" s="918"/>
      <c r="AK68" s="918"/>
      <c r="AL68" s="918"/>
      <c r="AM68" s="918"/>
      <c r="AN68" s="918"/>
      <c r="AO68" s="918"/>
      <c r="AP68" s="918"/>
      <c r="AQ68" s="918"/>
      <c r="AR68" s="918"/>
      <c r="AS68" s="918"/>
      <c r="AT68" s="918"/>
      <c r="AU68" s="918"/>
      <c r="AV68" s="918"/>
      <c r="AW68" s="918"/>
      <c r="AX68" s="918"/>
      <c r="AY68" s="918"/>
      <c r="AZ68" s="403"/>
      <c r="BA68" s="679"/>
      <c r="BB68" s="678"/>
      <c r="BC68" s="507"/>
      <c r="BD68" s="492"/>
      <c r="BE68" s="492"/>
      <c r="BF68" s="492"/>
      <c r="BG68" s="511"/>
      <c r="BH68" s="507"/>
      <c r="BI68" s="492"/>
      <c r="BJ68" s="492"/>
      <c r="BK68" s="492"/>
      <c r="BL68" s="511"/>
      <c r="BM68" s="507"/>
      <c r="BN68" s="492"/>
      <c r="BO68" s="492"/>
      <c r="BP68" s="492"/>
      <c r="BQ68" s="511"/>
      <c r="BR68" s="507"/>
      <c r="BS68" s="492"/>
      <c r="BT68" s="492"/>
      <c r="BU68" s="493"/>
      <c r="BV68" s="67"/>
      <c r="BW68" s="67"/>
      <c r="BX68" s="67"/>
      <c r="BY68" s="67"/>
      <c r="BZ68" s="67"/>
      <c r="CA68" s="67"/>
      <c r="CB68" s="67"/>
      <c r="CC68" s="67"/>
      <c r="CD68" s="67"/>
      <c r="CE68" s="67"/>
      <c r="CF68" s="67"/>
      <c r="CG68" s="67"/>
      <c r="CH68" s="67"/>
      <c r="CI68" s="67"/>
      <c r="CJ68" s="67"/>
      <c r="CK68" s="67"/>
      <c r="CL68" s="67"/>
      <c r="CM68" s="67"/>
      <c r="CN68" s="67"/>
      <c r="CO68" s="67"/>
      <c r="CP68" s="67"/>
      <c r="CQ68" s="67"/>
      <c r="CR68" s="67"/>
      <c r="CS68" s="67"/>
      <c r="CT68" s="67"/>
      <c r="CU68" s="67"/>
      <c r="CV68" s="67"/>
      <c r="CW68" s="67"/>
      <c r="CX68" s="67"/>
      <c r="CY68" s="67"/>
      <c r="CZ68" s="67"/>
    </row>
    <row r="69" s="575" customFormat="true" ht="15" customHeight="true" x14ac:dyDescent="0.2">
      <c r="A69" s="1056"/>
      <c r="B69" s="436" t="s">
        <v>275</v>
      </c>
      <c r="C69" s="178">
        <v>0</v>
      </c>
      <c r="D69" s="177">
        <v>0</v>
      </c>
      <c r="E69" s="177">
        <v>4.9796470445337804E-2</v>
      </c>
      <c r="F69" s="177">
        <v>2.8296685169494091E-2</v>
      </c>
      <c r="G69" s="176">
        <v>2.4479474921944366E-2</v>
      </c>
      <c r="H69" s="175">
        <v>0</v>
      </c>
      <c r="I69" s="177">
        <v>1.9575323617205875E-2</v>
      </c>
      <c r="J69" s="177">
        <v>0</v>
      </c>
      <c r="K69" s="177">
        <v>0</v>
      </c>
      <c r="L69" s="174">
        <v>0</v>
      </c>
      <c r="M69" s="178">
        <v>0</v>
      </c>
      <c r="N69" s="177">
        <v>0</v>
      </c>
      <c r="O69" s="177">
        <v>5.4350939186363308E-2</v>
      </c>
      <c r="P69" s="177">
        <v>3.0825331308014438E-2</v>
      </c>
      <c r="Q69" s="176">
        <v>2.4943187140462217E-2</v>
      </c>
      <c r="R69" s="175">
        <v>2.7605520872806641E-2</v>
      </c>
      <c r="S69" s="177">
        <v>1.3641399664514036E-3</v>
      </c>
      <c r="T69" s="177">
        <v>9.7844614798572496E-2</v>
      </c>
      <c r="U69" s="174">
        <v>1.3303066376450774E-2</v>
      </c>
      <c r="V69" s="918"/>
      <c r="W69" s="918"/>
      <c r="X69" s="918"/>
      <c r="Y69" s="918"/>
      <c r="Z69" s="918"/>
      <c r="AA69" s="918"/>
      <c r="AB69" s="918"/>
      <c r="AC69" s="918"/>
      <c r="AD69" s="918"/>
      <c r="AE69" s="918"/>
      <c r="AF69" s="918"/>
      <c r="AG69" s="918"/>
      <c r="AH69" s="918"/>
      <c r="AI69" s="918"/>
      <c r="AJ69" s="918"/>
      <c r="AK69" s="918"/>
      <c r="AL69" s="918"/>
      <c r="AM69" s="918"/>
      <c r="AN69" s="918"/>
      <c r="AO69" s="918"/>
      <c r="AP69" s="918"/>
      <c r="AQ69" s="918"/>
      <c r="AR69" s="918"/>
      <c r="AS69" s="918"/>
      <c r="AT69" s="918"/>
      <c r="AU69" s="918"/>
      <c r="AV69" s="918"/>
      <c r="AW69" s="918"/>
      <c r="AX69" s="918"/>
      <c r="AY69" s="918"/>
      <c r="AZ69" s="403"/>
      <c r="BA69" s="679"/>
      <c r="BB69" s="678"/>
      <c r="BC69" s="507"/>
      <c r="BD69" s="492"/>
      <c r="BE69" s="492"/>
      <c r="BF69" s="492"/>
      <c r="BG69" s="511"/>
      <c r="BH69" s="507"/>
      <c r="BI69" s="492"/>
      <c r="BJ69" s="492"/>
      <c r="BK69" s="492"/>
      <c r="BL69" s="511"/>
      <c r="BM69" s="507"/>
      <c r="BN69" s="492"/>
      <c r="BO69" s="492"/>
      <c r="BP69" s="492"/>
      <c r="BQ69" s="511"/>
      <c r="BR69" s="507"/>
      <c r="BS69" s="492"/>
      <c r="BT69" s="492"/>
      <c r="BU69" s="493"/>
      <c r="BV69" s="67"/>
      <c r="BW69" s="67"/>
      <c r="BX69" s="67"/>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row>
    <row r="70" s="575" customFormat="true" ht="15" customHeight="true" x14ac:dyDescent="0.2">
      <c r="A70" s="1056"/>
      <c r="B70" s="436" t="s">
        <v>46</v>
      </c>
      <c r="C70" s="178">
        <v>1.2957411770931484E-2</v>
      </c>
      <c r="D70" s="177">
        <v>9.9870099151814669E-3</v>
      </c>
      <c r="E70" s="177">
        <v>1.245480732155688E-2</v>
      </c>
      <c r="F70" s="177">
        <v>1.3801341928441454E-2</v>
      </c>
      <c r="G70" s="176">
        <v>5.1893428060366207E-3</v>
      </c>
      <c r="H70" s="175">
        <v>0</v>
      </c>
      <c r="I70" s="177">
        <v>0.22965841076377935</v>
      </c>
      <c r="J70" s="177">
        <v>0</v>
      </c>
      <c r="K70" s="177">
        <v>0</v>
      </c>
      <c r="L70" s="174">
        <v>0</v>
      </c>
      <c r="M70" s="178">
        <v>1.4280026694458808E-2</v>
      </c>
      <c r="N70" s="177">
        <v>1.0774630722582381E-2</v>
      </c>
      <c r="O70" s="177">
        <v>1.3593944897257031E-2</v>
      </c>
      <c r="P70" s="177">
        <v>0</v>
      </c>
      <c r="Q70" s="176">
        <v>0</v>
      </c>
      <c r="R70" s="175">
        <v>0</v>
      </c>
      <c r="S70" s="177">
        <v>0</v>
      </c>
      <c r="T70" s="177">
        <v>0.12244475363338235</v>
      </c>
      <c r="U70" s="174">
        <v>1.1042801814257666E-2</v>
      </c>
      <c r="V70" s="918"/>
      <c r="W70" s="918"/>
      <c r="X70" s="918"/>
      <c r="Y70" s="918"/>
      <c r="Z70" s="918"/>
      <c r="AA70" s="918"/>
      <c r="AB70" s="918"/>
      <c r="AC70" s="918"/>
      <c r="AD70" s="918"/>
      <c r="AE70" s="918"/>
      <c r="AF70" s="918"/>
      <c r="AG70" s="918"/>
      <c r="AH70" s="918"/>
      <c r="AI70" s="918"/>
      <c r="AJ70" s="918"/>
      <c r="AK70" s="918"/>
      <c r="AL70" s="918"/>
      <c r="AM70" s="918"/>
      <c r="AN70" s="918"/>
      <c r="AO70" s="918"/>
      <c r="AP70" s="918"/>
      <c r="AQ70" s="918"/>
      <c r="AR70" s="918"/>
      <c r="AS70" s="918"/>
      <c r="AT70" s="918"/>
      <c r="AU70" s="918"/>
      <c r="AV70" s="918"/>
      <c r="AW70" s="918"/>
      <c r="AX70" s="918"/>
      <c r="AY70" s="918"/>
      <c r="AZ70" s="403"/>
      <c r="BA70" s="679"/>
      <c r="BB70" s="678"/>
      <c r="BC70" s="507"/>
      <c r="BD70" s="492"/>
      <c r="BE70" s="492"/>
      <c r="BF70" s="492"/>
      <c r="BG70" s="511"/>
      <c r="BH70" s="507"/>
      <c r="BI70" s="492"/>
      <c r="BJ70" s="492"/>
      <c r="BK70" s="492"/>
      <c r="BL70" s="511"/>
      <c r="BM70" s="507"/>
      <c r="BN70" s="492"/>
      <c r="BO70" s="492"/>
      <c r="BP70" s="492"/>
      <c r="BQ70" s="511"/>
      <c r="BR70" s="507"/>
      <c r="BS70" s="492"/>
      <c r="BT70" s="492"/>
      <c r="BU70" s="493"/>
      <c r="BV70" s="67"/>
      <c r="BW70" s="67"/>
      <c r="BX70" s="67"/>
      <c r="BY70" s="67"/>
      <c r="BZ70" s="67"/>
      <c r="CA70" s="67"/>
      <c r="CB70" s="67"/>
      <c r="CC70" s="67"/>
      <c r="CD70" s="67"/>
      <c r="CE70" s="67"/>
      <c r="CF70" s="67"/>
      <c r="CG70" s="67"/>
      <c r="CH70" s="67"/>
      <c r="CI70" s="67"/>
      <c r="CJ70" s="67"/>
      <c r="CK70" s="67"/>
      <c r="CL70" s="67"/>
      <c r="CM70" s="67"/>
      <c r="CN70" s="67"/>
      <c r="CO70" s="67"/>
      <c r="CP70" s="67"/>
      <c r="CQ70" s="67"/>
      <c r="CR70" s="67"/>
      <c r="CS70" s="67"/>
      <c r="CT70" s="67"/>
      <c r="CU70" s="67"/>
      <c r="CV70" s="67"/>
      <c r="CW70" s="67"/>
      <c r="CX70" s="67"/>
      <c r="CY70" s="67"/>
      <c r="CZ70" s="67"/>
    </row>
    <row r="71" s="575" customFormat="true" ht="15" customHeight="true" x14ac:dyDescent="0.2">
      <c r="A71" s="199"/>
      <c r="B71" s="193"/>
      <c r="C71" s="178"/>
      <c r="D71" s="177"/>
      <c r="E71" s="177"/>
      <c r="F71" s="177"/>
      <c r="G71" s="176"/>
      <c r="H71" s="175"/>
      <c r="I71" s="177"/>
      <c r="J71" s="177"/>
      <c r="K71" s="177"/>
      <c r="L71" s="174"/>
      <c r="M71" s="178"/>
      <c r="N71" s="177"/>
      <c r="O71" s="177"/>
      <c r="P71" s="177"/>
      <c r="Q71" s="176"/>
      <c r="R71" s="175"/>
      <c r="S71" s="177"/>
      <c r="T71" s="177"/>
      <c r="U71" s="174"/>
      <c r="V71" s="918"/>
      <c r="W71" s="918"/>
      <c r="X71" s="918"/>
      <c r="Y71" s="918"/>
      <c r="Z71" s="918"/>
      <c r="AA71" s="918"/>
      <c r="AB71" s="918"/>
      <c r="AC71" s="918"/>
      <c r="AD71" s="918"/>
      <c r="AE71" s="918"/>
      <c r="AF71" s="918"/>
      <c r="AG71" s="918"/>
      <c r="AH71" s="918"/>
      <c r="AI71" s="918"/>
      <c r="AJ71" s="918"/>
      <c r="AK71" s="918"/>
      <c r="AL71" s="918"/>
      <c r="AM71" s="918"/>
      <c r="AN71" s="918"/>
      <c r="AO71" s="918"/>
      <c r="AP71" s="918"/>
      <c r="AQ71" s="918"/>
      <c r="AR71" s="918"/>
      <c r="AS71" s="918"/>
      <c r="AT71" s="918"/>
      <c r="AU71" s="918"/>
      <c r="AV71" s="918"/>
      <c r="AW71" s="918"/>
      <c r="AX71" s="918"/>
      <c r="AY71" s="918"/>
      <c r="AZ71" s="403"/>
      <c r="BA71" s="679"/>
      <c r="BB71" s="678"/>
      <c r="BC71" s="507"/>
      <c r="BD71" s="492"/>
      <c r="BE71" s="492"/>
      <c r="BF71" s="492"/>
      <c r="BG71" s="511"/>
      <c r="BH71" s="507"/>
      <c r="BI71" s="492"/>
      <c r="BJ71" s="492"/>
      <c r="BK71" s="492"/>
      <c r="BL71" s="511"/>
      <c r="BM71" s="507"/>
      <c r="BN71" s="492"/>
      <c r="BO71" s="492"/>
      <c r="BP71" s="492"/>
      <c r="BQ71" s="511"/>
      <c r="BR71" s="507"/>
      <c r="BS71" s="492"/>
      <c r="BT71" s="492"/>
      <c r="BU71" s="493"/>
      <c r="BV71" s="67"/>
      <c r="BW71" s="67"/>
      <c r="BX71" s="67"/>
      <c r="BY71" s="67"/>
      <c r="BZ71" s="67"/>
      <c r="CA71" s="67"/>
      <c r="CB71" s="67"/>
      <c r="CC71" s="67"/>
      <c r="CD71" s="67"/>
      <c r="CE71" s="67"/>
      <c r="CF71" s="67"/>
      <c r="CG71" s="67"/>
      <c r="CH71" s="67"/>
      <c r="CI71" s="67"/>
      <c r="CJ71" s="67"/>
      <c r="CK71" s="67"/>
      <c r="CL71" s="67"/>
      <c r="CM71" s="67"/>
      <c r="CN71" s="67"/>
      <c r="CO71" s="67"/>
      <c r="CP71" s="67"/>
      <c r="CQ71" s="67"/>
      <c r="CR71" s="67"/>
      <c r="CS71" s="67"/>
      <c r="CT71" s="67"/>
      <c r="CU71" s="67"/>
      <c r="CV71" s="67"/>
      <c r="CW71" s="67"/>
      <c r="CX71" s="67"/>
      <c r="CY71" s="67"/>
      <c r="CZ71" s="67"/>
    </row>
    <row r="72" s="575" customFormat="true" ht="15" customHeight="true" x14ac:dyDescent="0.2">
      <c r="A72" s="199"/>
      <c r="B72" s="193"/>
      <c r="C72" s="178"/>
      <c r="D72" s="177"/>
      <c r="E72" s="177"/>
      <c r="F72" s="177"/>
      <c r="G72" s="176"/>
      <c r="H72" s="175"/>
      <c r="I72" s="177"/>
      <c r="J72" s="177"/>
      <c r="K72" s="177"/>
      <c r="L72" s="174"/>
      <c r="M72" s="178"/>
      <c r="N72" s="177"/>
      <c r="O72" s="177"/>
      <c r="P72" s="177"/>
      <c r="Q72" s="176"/>
      <c r="R72" s="175"/>
      <c r="S72" s="177"/>
      <c r="T72" s="177"/>
      <c r="U72" s="174"/>
      <c r="V72" s="918"/>
      <c r="W72" s="918"/>
      <c r="X72" s="918"/>
      <c r="Y72" s="918"/>
      <c r="Z72" s="918"/>
      <c r="AA72" s="918"/>
      <c r="AB72" s="918"/>
      <c r="AC72" s="918"/>
      <c r="AD72" s="918"/>
      <c r="AE72" s="918"/>
      <c r="AF72" s="918"/>
      <c r="AG72" s="918"/>
      <c r="AH72" s="918"/>
      <c r="AI72" s="918"/>
      <c r="AJ72" s="918"/>
      <c r="AK72" s="918"/>
      <c r="AL72" s="918"/>
      <c r="AM72" s="918"/>
      <c r="AN72" s="918"/>
      <c r="AO72" s="918"/>
      <c r="AP72" s="918"/>
      <c r="AQ72" s="918"/>
      <c r="AR72" s="918"/>
      <c r="AS72" s="918"/>
      <c r="AT72" s="918"/>
      <c r="AU72" s="918"/>
      <c r="AV72" s="918"/>
      <c r="AW72" s="918"/>
      <c r="AX72" s="918"/>
      <c r="AY72" s="918"/>
      <c r="AZ72" s="403"/>
      <c r="BA72" s="679"/>
      <c r="BB72" s="678"/>
      <c r="BC72" s="507"/>
      <c r="BD72" s="492"/>
      <c r="BE72" s="492"/>
      <c r="BF72" s="492"/>
      <c r="BG72" s="511"/>
      <c r="BH72" s="507"/>
      <c r="BI72" s="492"/>
      <c r="BJ72" s="492"/>
      <c r="BK72" s="492"/>
      <c r="BL72" s="511"/>
      <c r="BM72" s="507"/>
      <c r="BN72" s="492"/>
      <c r="BO72" s="492"/>
      <c r="BP72" s="492"/>
      <c r="BQ72" s="511"/>
      <c r="BR72" s="507"/>
      <c r="BS72" s="492"/>
      <c r="BT72" s="492"/>
      <c r="BU72" s="493"/>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row>
    <row r="73" s="575" customFormat="true" ht="15" customHeight="true" x14ac:dyDescent="0.2">
      <c r="A73" s="199"/>
      <c r="B73" s="193"/>
      <c r="C73" s="178"/>
      <c r="D73" s="177"/>
      <c r="E73" s="177"/>
      <c r="F73" s="177"/>
      <c r="G73" s="176"/>
      <c r="H73" s="175"/>
      <c r="I73" s="177"/>
      <c r="J73" s="177"/>
      <c r="K73" s="177"/>
      <c r="L73" s="174"/>
      <c r="M73" s="178"/>
      <c r="N73" s="177"/>
      <c r="O73" s="177"/>
      <c r="P73" s="177"/>
      <c r="Q73" s="176"/>
      <c r="R73" s="175"/>
      <c r="S73" s="177"/>
      <c r="T73" s="177"/>
      <c r="U73" s="174"/>
      <c r="V73" s="918"/>
      <c r="W73" s="918"/>
      <c r="X73" s="918"/>
      <c r="Y73" s="918"/>
      <c r="Z73" s="918"/>
      <c r="AA73" s="918"/>
      <c r="AB73" s="918"/>
      <c r="AC73" s="918"/>
      <c r="AD73" s="918"/>
      <c r="AE73" s="918"/>
      <c r="AF73" s="918"/>
      <c r="AG73" s="918"/>
      <c r="AH73" s="918"/>
      <c r="AI73" s="918"/>
      <c r="AJ73" s="918"/>
      <c r="AK73" s="918"/>
      <c r="AL73" s="918"/>
      <c r="AM73" s="918"/>
      <c r="AN73" s="918"/>
      <c r="AO73" s="918"/>
      <c r="AP73" s="918"/>
      <c r="AQ73" s="918"/>
      <c r="AR73" s="918"/>
      <c r="AS73" s="918"/>
      <c r="AT73" s="918"/>
      <c r="AU73" s="918"/>
      <c r="AV73" s="918"/>
      <c r="AW73" s="918"/>
      <c r="AX73" s="918"/>
      <c r="AY73" s="918"/>
      <c r="AZ73" s="403"/>
      <c r="BA73" s="679"/>
      <c r="BB73" s="678"/>
      <c r="BC73" s="507"/>
      <c r="BD73" s="492"/>
      <c r="BE73" s="492"/>
      <c r="BF73" s="492"/>
      <c r="BG73" s="511"/>
      <c r="BH73" s="507"/>
      <c r="BI73" s="492"/>
      <c r="BJ73" s="492"/>
      <c r="BK73" s="492"/>
      <c r="BL73" s="511"/>
      <c r="BM73" s="507"/>
      <c r="BN73" s="492"/>
      <c r="BO73" s="492"/>
      <c r="BP73" s="492"/>
      <c r="BQ73" s="511"/>
      <c r="BR73" s="507"/>
      <c r="BS73" s="492"/>
      <c r="BT73" s="492"/>
      <c r="BU73" s="493"/>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row>
    <row r="74" s="575" customFormat="true" ht="15" customHeight="true" x14ac:dyDescent="0.2">
      <c r="A74" s="199"/>
      <c r="B74" s="193"/>
      <c r="C74" s="178"/>
      <c r="D74" s="177"/>
      <c r="E74" s="177"/>
      <c r="F74" s="177"/>
      <c r="G74" s="176"/>
      <c r="H74" s="175"/>
      <c r="I74" s="177"/>
      <c r="J74" s="177"/>
      <c r="K74" s="177"/>
      <c r="L74" s="174"/>
      <c r="M74" s="178"/>
      <c r="N74" s="177"/>
      <c r="O74" s="177"/>
      <c r="P74" s="177"/>
      <c r="Q74" s="176"/>
      <c r="R74" s="175"/>
      <c r="S74" s="177"/>
      <c r="T74" s="177"/>
      <c r="U74" s="174"/>
      <c r="V74" s="918"/>
      <c r="W74" s="918"/>
      <c r="X74" s="918"/>
      <c r="Y74" s="918"/>
      <c r="Z74" s="918"/>
      <c r="AA74" s="918"/>
      <c r="AB74" s="918"/>
      <c r="AC74" s="918"/>
      <c r="AD74" s="918"/>
      <c r="AE74" s="918"/>
      <c r="AF74" s="918"/>
      <c r="AG74" s="918"/>
      <c r="AH74" s="918"/>
      <c r="AI74" s="918"/>
      <c r="AJ74" s="918"/>
      <c r="AK74" s="918"/>
      <c r="AL74" s="918"/>
      <c r="AM74" s="918"/>
      <c r="AN74" s="918"/>
      <c r="AO74" s="918"/>
      <c r="AP74" s="918"/>
      <c r="AQ74" s="918"/>
      <c r="AR74" s="918"/>
      <c r="AS74" s="918"/>
      <c r="AT74" s="918"/>
      <c r="AU74" s="918"/>
      <c r="AV74" s="918"/>
      <c r="AW74" s="918"/>
      <c r="AX74" s="918"/>
      <c r="AY74" s="918"/>
      <c r="AZ74" s="403"/>
      <c r="BA74" s="679"/>
      <c r="BB74" s="678"/>
      <c r="BC74" s="507"/>
      <c r="BD74" s="492"/>
      <c r="BE74" s="492"/>
      <c r="BF74" s="492"/>
      <c r="BG74" s="511"/>
      <c r="BH74" s="507"/>
      <c r="BI74" s="492"/>
      <c r="BJ74" s="492"/>
      <c r="BK74" s="492"/>
      <c r="BL74" s="511"/>
      <c r="BM74" s="507"/>
      <c r="BN74" s="492"/>
      <c r="BO74" s="492"/>
      <c r="BP74" s="492"/>
      <c r="BQ74" s="511"/>
      <c r="BR74" s="507"/>
      <c r="BS74" s="492"/>
      <c r="BT74" s="492"/>
      <c r="BU74" s="493"/>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row>
    <row r="75" s="575" customFormat="true" ht="15" customHeight="true" x14ac:dyDescent="0.2">
      <c r="A75" s="199"/>
      <c r="B75" s="193"/>
      <c r="C75" s="178"/>
      <c r="D75" s="177"/>
      <c r="E75" s="177"/>
      <c r="F75" s="177"/>
      <c r="G75" s="176"/>
      <c r="H75" s="175"/>
      <c r="I75" s="177"/>
      <c r="J75" s="177"/>
      <c r="K75" s="177"/>
      <c r="L75" s="174"/>
      <c r="M75" s="178"/>
      <c r="N75" s="177"/>
      <c r="O75" s="177"/>
      <c r="P75" s="177"/>
      <c r="Q75" s="176"/>
      <c r="R75" s="175"/>
      <c r="S75" s="177"/>
      <c r="T75" s="177"/>
      <c r="U75" s="174"/>
      <c r="V75" s="918"/>
      <c r="W75" s="918"/>
      <c r="X75" s="918"/>
      <c r="Y75" s="918"/>
      <c r="Z75" s="918"/>
      <c r="AA75" s="918"/>
      <c r="AB75" s="918"/>
      <c r="AC75" s="918"/>
      <c r="AD75" s="918"/>
      <c r="AE75" s="918"/>
      <c r="AF75" s="918"/>
      <c r="AG75" s="918"/>
      <c r="AH75" s="918"/>
      <c r="AI75" s="918"/>
      <c r="AJ75" s="918"/>
      <c r="AK75" s="918"/>
      <c r="AL75" s="918"/>
      <c r="AM75" s="918"/>
      <c r="AN75" s="918"/>
      <c r="AO75" s="918"/>
      <c r="AP75" s="918"/>
      <c r="AQ75" s="918"/>
      <c r="AR75" s="918"/>
      <c r="AS75" s="918"/>
      <c r="AT75" s="918"/>
      <c r="AU75" s="918"/>
      <c r="AV75" s="918"/>
      <c r="AW75" s="918"/>
      <c r="AX75" s="918"/>
      <c r="AY75" s="918"/>
      <c r="AZ75" s="403"/>
      <c r="BA75" s="679"/>
      <c r="BB75" s="678"/>
      <c r="BC75" s="507"/>
      <c r="BD75" s="492"/>
      <c r="BE75" s="492"/>
      <c r="BF75" s="492"/>
      <c r="BG75" s="511"/>
      <c r="BH75" s="507"/>
      <c r="BI75" s="492"/>
      <c r="BJ75" s="492"/>
      <c r="BK75" s="492"/>
      <c r="BL75" s="511"/>
      <c r="BM75" s="507"/>
      <c r="BN75" s="492"/>
      <c r="BO75" s="492"/>
      <c r="BP75" s="492"/>
      <c r="BQ75" s="511"/>
      <c r="BR75" s="507"/>
      <c r="BS75" s="492"/>
      <c r="BT75" s="492"/>
      <c r="BU75" s="493"/>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row>
    <row r="76" s="575" customFormat="true" ht="15" customHeight="true" x14ac:dyDescent="0.2">
      <c r="A76" s="199"/>
      <c r="B76" s="193"/>
      <c r="C76" s="178"/>
      <c r="D76" s="177"/>
      <c r="E76" s="177"/>
      <c r="F76" s="177"/>
      <c r="G76" s="176"/>
      <c r="H76" s="175"/>
      <c r="I76" s="177"/>
      <c r="J76" s="177"/>
      <c r="K76" s="177"/>
      <c r="L76" s="174"/>
      <c r="M76" s="178"/>
      <c r="N76" s="177"/>
      <c r="O76" s="177"/>
      <c r="P76" s="177"/>
      <c r="Q76" s="176"/>
      <c r="R76" s="175"/>
      <c r="S76" s="177"/>
      <c r="T76" s="177"/>
      <c r="U76" s="174"/>
      <c r="V76" s="918"/>
      <c r="W76" s="918"/>
      <c r="X76" s="918"/>
      <c r="Y76" s="918"/>
      <c r="Z76" s="918"/>
      <c r="AA76" s="918"/>
      <c r="AB76" s="918"/>
      <c r="AC76" s="918"/>
      <c r="AD76" s="918"/>
      <c r="AE76" s="918"/>
      <c r="AF76" s="918"/>
      <c r="AG76" s="918"/>
      <c r="AH76" s="918"/>
      <c r="AI76" s="918"/>
      <c r="AJ76" s="918"/>
      <c r="AK76" s="918"/>
      <c r="AL76" s="918"/>
      <c r="AM76" s="918"/>
      <c r="AN76" s="918"/>
      <c r="AO76" s="918"/>
      <c r="AP76" s="918"/>
      <c r="AQ76" s="918"/>
      <c r="AR76" s="918"/>
      <c r="AS76" s="918"/>
      <c r="AT76" s="918"/>
      <c r="AU76" s="918"/>
      <c r="AV76" s="918"/>
      <c r="AW76" s="918"/>
      <c r="AX76" s="918"/>
      <c r="AY76" s="918"/>
      <c r="AZ76" s="403"/>
      <c r="BA76" s="679"/>
      <c r="BB76" s="678"/>
      <c r="BC76" s="507"/>
      <c r="BD76" s="492"/>
      <c r="BE76" s="492"/>
      <c r="BF76" s="492"/>
      <c r="BG76" s="511"/>
      <c r="BH76" s="507"/>
      <c r="BI76" s="492"/>
      <c r="BJ76" s="492"/>
      <c r="BK76" s="492"/>
      <c r="BL76" s="511"/>
      <c r="BM76" s="507"/>
      <c r="BN76" s="492"/>
      <c r="BO76" s="492"/>
      <c r="BP76" s="492"/>
      <c r="BQ76" s="511"/>
      <c r="BR76" s="507"/>
      <c r="BS76" s="492"/>
      <c r="BT76" s="492"/>
      <c r="BU76" s="493"/>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row>
    <row r="77" s="575" customFormat="true" ht="15" customHeight="true" x14ac:dyDescent="0.2">
      <c r="A77" s="199"/>
      <c r="B77" s="193"/>
      <c r="C77" s="178"/>
      <c r="D77" s="177"/>
      <c r="E77" s="177"/>
      <c r="F77" s="177"/>
      <c r="G77" s="176"/>
      <c r="H77" s="175"/>
      <c r="I77" s="177"/>
      <c r="J77" s="177"/>
      <c r="K77" s="177"/>
      <c r="L77" s="174"/>
      <c r="M77" s="178"/>
      <c r="N77" s="177"/>
      <c r="O77" s="177"/>
      <c r="P77" s="177"/>
      <c r="Q77" s="176"/>
      <c r="R77" s="175"/>
      <c r="S77" s="177"/>
      <c r="T77" s="177"/>
      <c r="U77" s="174"/>
      <c r="V77" s="918"/>
      <c r="W77" s="918"/>
      <c r="X77" s="918"/>
      <c r="Y77" s="918"/>
      <c r="Z77" s="918"/>
      <c r="AA77" s="918"/>
      <c r="AB77" s="918"/>
      <c r="AC77" s="918"/>
      <c r="AD77" s="918"/>
      <c r="AE77" s="918"/>
      <c r="AF77" s="918"/>
      <c r="AG77" s="918"/>
      <c r="AH77" s="918"/>
      <c r="AI77" s="918"/>
      <c r="AJ77" s="918"/>
      <c r="AK77" s="918"/>
      <c r="AL77" s="918"/>
      <c r="AM77" s="918"/>
      <c r="AN77" s="918"/>
      <c r="AO77" s="918"/>
      <c r="AP77" s="918"/>
      <c r="AQ77" s="918"/>
      <c r="AR77" s="918"/>
      <c r="AS77" s="918"/>
      <c r="AT77" s="918"/>
      <c r="AU77" s="918"/>
      <c r="AV77" s="918"/>
      <c r="AW77" s="918"/>
      <c r="AX77" s="918"/>
      <c r="AY77" s="918"/>
      <c r="AZ77" s="403"/>
      <c r="BA77" s="679"/>
      <c r="BB77" s="678"/>
      <c r="BC77" s="507"/>
      <c r="BD77" s="492"/>
      <c r="BE77" s="492"/>
      <c r="BF77" s="492"/>
      <c r="BG77" s="511"/>
      <c r="BH77" s="507"/>
      <c r="BI77" s="492"/>
      <c r="BJ77" s="492"/>
      <c r="BK77" s="492"/>
      <c r="BL77" s="511"/>
      <c r="BM77" s="507"/>
      <c r="BN77" s="492"/>
      <c r="BO77" s="492"/>
      <c r="BP77" s="492"/>
      <c r="BQ77" s="511"/>
      <c r="BR77" s="507"/>
      <c r="BS77" s="492"/>
      <c r="BT77" s="492"/>
      <c r="BU77" s="493"/>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row>
    <row r="78" s="575" customFormat="true" ht="15" customHeight="true" x14ac:dyDescent="0.2">
      <c r="A78" s="199"/>
      <c r="B78" s="193"/>
      <c r="C78" s="178"/>
      <c r="D78" s="177"/>
      <c r="E78" s="177"/>
      <c r="F78" s="177"/>
      <c r="G78" s="176"/>
      <c r="H78" s="175"/>
      <c r="I78" s="177"/>
      <c r="J78" s="177"/>
      <c r="K78" s="177"/>
      <c r="L78" s="174"/>
      <c r="M78" s="178"/>
      <c r="N78" s="177"/>
      <c r="O78" s="177"/>
      <c r="P78" s="177"/>
      <c r="Q78" s="176"/>
      <c r="R78" s="175"/>
      <c r="S78" s="177"/>
      <c r="T78" s="177"/>
      <c r="U78" s="174"/>
      <c r="V78" s="918"/>
      <c r="W78" s="918"/>
      <c r="X78" s="918"/>
      <c r="Y78" s="918"/>
      <c r="Z78" s="918"/>
      <c r="AA78" s="918"/>
      <c r="AB78" s="918"/>
      <c r="AC78" s="918"/>
      <c r="AD78" s="918"/>
      <c r="AE78" s="918"/>
      <c r="AF78" s="918"/>
      <c r="AG78" s="918"/>
      <c r="AH78" s="918"/>
      <c r="AI78" s="918"/>
      <c r="AJ78" s="918"/>
      <c r="AK78" s="918"/>
      <c r="AL78" s="918"/>
      <c r="AM78" s="918"/>
      <c r="AN78" s="918"/>
      <c r="AO78" s="918"/>
      <c r="AP78" s="918"/>
      <c r="AQ78" s="918"/>
      <c r="AR78" s="918"/>
      <c r="AS78" s="918"/>
      <c r="AT78" s="918"/>
      <c r="AU78" s="918"/>
      <c r="AV78" s="918"/>
      <c r="AW78" s="918"/>
      <c r="AX78" s="918"/>
      <c r="AY78" s="918"/>
      <c r="AZ78" s="403"/>
      <c r="BA78" s="679"/>
      <c r="BB78" s="678"/>
      <c r="BC78" s="507"/>
      <c r="BD78" s="492"/>
      <c r="BE78" s="492"/>
      <c r="BF78" s="492"/>
      <c r="BG78" s="511"/>
      <c r="BH78" s="507"/>
      <c r="BI78" s="492"/>
      <c r="BJ78" s="492"/>
      <c r="BK78" s="492"/>
      <c r="BL78" s="511"/>
      <c r="BM78" s="507"/>
      <c r="BN78" s="492"/>
      <c r="BO78" s="492"/>
      <c r="BP78" s="492"/>
      <c r="BQ78" s="511"/>
      <c r="BR78" s="507"/>
      <c r="BS78" s="492"/>
      <c r="BT78" s="492"/>
      <c r="BU78" s="493"/>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row>
    <row r="79" s="575" customFormat="true" ht="15" customHeight="true" x14ac:dyDescent="0.2">
      <c r="A79" s="199"/>
      <c r="B79" s="193"/>
      <c r="C79" s="166"/>
      <c r="D79" s="165"/>
      <c r="E79" s="165"/>
      <c r="F79" s="165"/>
      <c r="G79" s="164"/>
      <c r="H79" s="163"/>
      <c r="I79" s="165"/>
      <c r="J79" s="165"/>
      <c r="K79" s="165"/>
      <c r="L79" s="162"/>
      <c r="M79" s="166"/>
      <c r="N79" s="165"/>
      <c r="O79" s="165"/>
      <c r="P79" s="165"/>
      <c r="Q79" s="164"/>
      <c r="R79" s="163"/>
      <c r="S79" s="165"/>
      <c r="T79" s="165"/>
      <c r="U79" s="162"/>
      <c r="V79" s="918"/>
      <c r="W79" s="918"/>
      <c r="X79" s="918"/>
      <c r="Y79" s="918"/>
      <c r="Z79" s="918"/>
      <c r="AA79" s="918"/>
      <c r="AB79" s="918"/>
      <c r="AC79" s="918"/>
      <c r="AD79" s="918"/>
      <c r="AE79" s="918"/>
      <c r="AF79" s="918"/>
      <c r="AG79" s="918"/>
      <c r="AH79" s="918"/>
      <c r="AI79" s="918"/>
      <c r="AJ79" s="918"/>
      <c r="AK79" s="918"/>
      <c r="AL79" s="918"/>
      <c r="AM79" s="918"/>
      <c r="AN79" s="918"/>
      <c r="AO79" s="918"/>
      <c r="AP79" s="918"/>
      <c r="AQ79" s="918"/>
      <c r="AR79" s="918"/>
      <c r="AS79" s="918"/>
      <c r="AT79" s="918"/>
      <c r="AU79" s="918"/>
      <c r="AV79" s="918"/>
      <c r="AW79" s="918"/>
      <c r="AX79" s="918"/>
      <c r="AY79" s="918"/>
      <c r="AZ79" s="403"/>
      <c r="BA79" s="679"/>
      <c r="BB79" s="678"/>
      <c r="BC79" s="507"/>
      <c r="BD79" s="492"/>
      <c r="BE79" s="492"/>
      <c r="BF79" s="492"/>
      <c r="BG79" s="511"/>
      <c r="BH79" s="507"/>
      <c r="BI79" s="492"/>
      <c r="BJ79" s="492"/>
      <c r="BK79" s="492"/>
      <c r="BL79" s="511"/>
      <c r="BM79" s="507"/>
      <c r="BN79" s="492"/>
      <c r="BO79" s="492"/>
      <c r="BP79" s="492"/>
      <c r="BQ79" s="511"/>
      <c r="BR79" s="507"/>
      <c r="BS79" s="492"/>
      <c r="BT79" s="492"/>
      <c r="BU79" s="493"/>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row>
    <row r="80" s="575" customFormat="true" ht="15" customHeight="true" x14ac:dyDescent="0.2">
      <c r="A80" s="199"/>
      <c r="B80" s="193"/>
      <c r="C80" s="166"/>
      <c r="D80" s="165"/>
      <c r="E80" s="165"/>
      <c r="F80" s="165"/>
      <c r="G80" s="164"/>
      <c r="H80" s="163"/>
      <c r="I80" s="165"/>
      <c r="J80" s="165"/>
      <c r="K80" s="165"/>
      <c r="L80" s="162"/>
      <c r="M80" s="166"/>
      <c r="N80" s="165"/>
      <c r="O80" s="165"/>
      <c r="P80" s="165"/>
      <c r="Q80" s="164"/>
      <c r="R80" s="163"/>
      <c r="S80" s="165"/>
      <c r="T80" s="165"/>
      <c r="U80" s="162"/>
      <c r="V80" s="918"/>
      <c r="W80" s="918"/>
      <c r="X80" s="918"/>
      <c r="Y80" s="918"/>
      <c r="Z80" s="918"/>
      <c r="AA80" s="918"/>
      <c r="AB80" s="918"/>
      <c r="AC80" s="918"/>
      <c r="AD80" s="918"/>
      <c r="AE80" s="918"/>
      <c r="AF80" s="918"/>
      <c r="AG80" s="918"/>
      <c r="AH80" s="918"/>
      <c r="AI80" s="918"/>
      <c r="AJ80" s="918"/>
      <c r="AK80" s="918"/>
      <c r="AL80" s="918"/>
      <c r="AM80" s="918"/>
      <c r="AN80" s="918"/>
      <c r="AO80" s="918"/>
      <c r="AP80" s="918"/>
      <c r="AQ80" s="918"/>
      <c r="AR80" s="918"/>
      <c r="AS80" s="918"/>
      <c r="AT80" s="918"/>
      <c r="AU80" s="918"/>
      <c r="AV80" s="918"/>
      <c r="AW80" s="918"/>
      <c r="AX80" s="918"/>
      <c r="AY80" s="918"/>
      <c r="AZ80" s="403"/>
      <c r="BA80" s="679"/>
      <c r="BB80" s="678"/>
      <c r="BC80" s="507"/>
      <c r="BD80" s="492"/>
      <c r="BE80" s="492"/>
      <c r="BF80" s="492"/>
      <c r="BG80" s="511"/>
      <c r="BH80" s="507"/>
      <c r="BI80" s="492"/>
      <c r="BJ80" s="492"/>
      <c r="BK80" s="492"/>
      <c r="BL80" s="511"/>
      <c r="BM80" s="507"/>
      <c r="BN80" s="492"/>
      <c r="BO80" s="492"/>
      <c r="BP80" s="492"/>
      <c r="BQ80" s="511"/>
      <c r="BR80" s="507"/>
      <c r="BS80" s="492"/>
      <c r="BT80" s="492"/>
      <c r="BU80" s="493"/>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row>
    <row r="81" s="575" customFormat="true" ht="15" customHeight="true" x14ac:dyDescent="0.2">
      <c r="A81" s="199"/>
      <c r="B81" s="193"/>
      <c r="C81" s="166"/>
      <c r="D81" s="165"/>
      <c r="E81" s="165"/>
      <c r="F81" s="165"/>
      <c r="G81" s="164"/>
      <c r="H81" s="163"/>
      <c r="I81" s="165"/>
      <c r="J81" s="165"/>
      <c r="K81" s="165"/>
      <c r="L81" s="162"/>
      <c r="M81" s="166"/>
      <c r="N81" s="165"/>
      <c r="O81" s="165"/>
      <c r="P81" s="165"/>
      <c r="Q81" s="164"/>
      <c r="R81" s="163"/>
      <c r="S81" s="165"/>
      <c r="T81" s="165"/>
      <c r="U81" s="162"/>
      <c r="V81" s="918"/>
      <c r="W81" s="918"/>
      <c r="X81" s="918"/>
      <c r="Y81" s="918"/>
      <c r="Z81" s="918"/>
      <c r="AA81" s="918"/>
      <c r="AB81" s="918"/>
      <c r="AC81" s="918"/>
      <c r="AD81" s="918"/>
      <c r="AE81" s="918"/>
      <c r="AF81" s="918"/>
      <c r="AG81" s="918"/>
      <c r="AH81" s="918"/>
      <c r="AI81" s="918"/>
      <c r="AJ81" s="918"/>
      <c r="AK81" s="918"/>
      <c r="AL81" s="918"/>
      <c r="AM81" s="918"/>
      <c r="AN81" s="918"/>
      <c r="AO81" s="918"/>
      <c r="AP81" s="918"/>
      <c r="AQ81" s="918"/>
      <c r="AR81" s="918"/>
      <c r="AS81" s="918"/>
      <c r="AT81" s="918"/>
      <c r="AU81" s="918"/>
      <c r="AV81" s="918"/>
      <c r="AW81" s="918"/>
      <c r="AX81" s="918"/>
      <c r="AY81" s="918"/>
      <c r="AZ81" s="403"/>
      <c r="BA81" s="679"/>
      <c r="BB81" s="678"/>
      <c r="BC81" s="507"/>
      <c r="BD81" s="492"/>
      <c r="BE81" s="492"/>
      <c r="BF81" s="492"/>
      <c r="BG81" s="511"/>
      <c r="BH81" s="507"/>
      <c r="BI81" s="492"/>
      <c r="BJ81" s="492"/>
      <c r="BK81" s="492"/>
      <c r="BL81" s="511"/>
      <c r="BM81" s="507"/>
      <c r="BN81" s="492"/>
      <c r="BO81" s="492"/>
      <c r="BP81" s="492"/>
      <c r="BQ81" s="511"/>
      <c r="BR81" s="507"/>
      <c r="BS81" s="492"/>
      <c r="BT81" s="492"/>
      <c r="BU81" s="493"/>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row>
    <row r="82" s="575" customFormat="true" ht="15" customHeight="true" x14ac:dyDescent="0.2">
      <c r="A82" s="199"/>
      <c r="B82" s="193"/>
      <c r="C82" s="166"/>
      <c r="D82" s="165"/>
      <c r="E82" s="165"/>
      <c r="F82" s="165"/>
      <c r="G82" s="164"/>
      <c r="H82" s="163"/>
      <c r="I82" s="165"/>
      <c r="J82" s="165"/>
      <c r="K82" s="165"/>
      <c r="L82" s="162"/>
      <c r="M82" s="166"/>
      <c r="N82" s="165"/>
      <c r="O82" s="165"/>
      <c r="P82" s="165"/>
      <c r="Q82" s="164"/>
      <c r="R82" s="163"/>
      <c r="S82" s="165"/>
      <c r="T82" s="165"/>
      <c r="U82" s="162"/>
      <c r="V82" s="918"/>
      <c r="W82" s="918"/>
      <c r="X82" s="918"/>
      <c r="Y82" s="918"/>
      <c r="Z82" s="918"/>
      <c r="AA82" s="918"/>
      <c r="AB82" s="918"/>
      <c r="AC82" s="918"/>
      <c r="AD82" s="918"/>
      <c r="AE82" s="918"/>
      <c r="AF82" s="918"/>
      <c r="AG82" s="918"/>
      <c r="AH82" s="918"/>
      <c r="AI82" s="918"/>
      <c r="AJ82" s="918"/>
      <c r="AK82" s="918"/>
      <c r="AL82" s="918"/>
      <c r="AM82" s="918"/>
      <c r="AN82" s="918"/>
      <c r="AO82" s="918"/>
      <c r="AP82" s="918"/>
      <c r="AQ82" s="918"/>
      <c r="AR82" s="918"/>
      <c r="AS82" s="918"/>
      <c r="AT82" s="918"/>
      <c r="AU82" s="918"/>
      <c r="AV82" s="918"/>
      <c r="AW82" s="918"/>
      <c r="AX82" s="918"/>
      <c r="AY82" s="918"/>
      <c r="AZ82" s="403"/>
      <c r="BA82" s="679"/>
      <c r="BB82" s="678"/>
      <c r="BC82" s="507"/>
      <c r="BD82" s="492"/>
      <c r="BE82" s="492"/>
      <c r="BF82" s="492"/>
      <c r="BG82" s="511"/>
      <c r="BH82" s="507"/>
      <c r="BI82" s="492"/>
      <c r="BJ82" s="492"/>
      <c r="BK82" s="492"/>
      <c r="BL82" s="511"/>
      <c r="BM82" s="507"/>
      <c r="BN82" s="492"/>
      <c r="BO82" s="492"/>
      <c r="BP82" s="492"/>
      <c r="BQ82" s="511"/>
      <c r="BR82" s="507"/>
      <c r="BS82" s="492"/>
      <c r="BT82" s="492"/>
      <c r="BU82" s="493"/>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row>
    <row r="83" s="575" customFormat="true" ht="15" customHeight="true" x14ac:dyDescent="0.2">
      <c r="A83" s="199"/>
      <c r="B83" s="193"/>
      <c r="C83" s="166"/>
      <c r="D83" s="165"/>
      <c r="E83" s="165"/>
      <c r="F83" s="165"/>
      <c r="G83" s="164"/>
      <c r="H83" s="163"/>
      <c r="I83" s="165"/>
      <c r="J83" s="165"/>
      <c r="K83" s="165"/>
      <c r="L83" s="162"/>
      <c r="M83" s="166"/>
      <c r="N83" s="165"/>
      <c r="O83" s="165"/>
      <c r="P83" s="165"/>
      <c r="Q83" s="164"/>
      <c r="R83" s="163"/>
      <c r="S83" s="165"/>
      <c r="T83" s="165"/>
      <c r="U83" s="162"/>
      <c r="V83" s="918"/>
      <c r="W83" s="918"/>
      <c r="X83" s="918"/>
      <c r="Y83" s="918"/>
      <c r="Z83" s="918"/>
      <c r="AA83" s="918"/>
      <c r="AB83" s="918"/>
      <c r="AC83" s="918"/>
      <c r="AD83" s="918"/>
      <c r="AE83" s="918"/>
      <c r="AF83" s="918"/>
      <c r="AG83" s="918"/>
      <c r="AH83" s="918"/>
      <c r="AI83" s="918"/>
      <c r="AJ83" s="918"/>
      <c r="AK83" s="918"/>
      <c r="AL83" s="918"/>
      <c r="AM83" s="918"/>
      <c r="AN83" s="918"/>
      <c r="AO83" s="918"/>
      <c r="AP83" s="918"/>
      <c r="AQ83" s="918"/>
      <c r="AR83" s="918"/>
      <c r="AS83" s="918"/>
      <c r="AT83" s="918"/>
      <c r="AU83" s="918"/>
      <c r="AV83" s="918"/>
      <c r="AW83" s="918"/>
      <c r="AX83" s="918"/>
      <c r="AY83" s="918"/>
      <c r="AZ83" s="403"/>
      <c r="BA83" s="679"/>
      <c r="BB83" s="678"/>
      <c r="BC83" s="507"/>
      <c r="BD83" s="492"/>
      <c r="BE83" s="492"/>
      <c r="BF83" s="492"/>
      <c r="BG83" s="511"/>
      <c r="BH83" s="507"/>
      <c r="BI83" s="492"/>
      <c r="BJ83" s="492"/>
      <c r="BK83" s="492"/>
      <c r="BL83" s="511"/>
      <c r="BM83" s="507"/>
      <c r="BN83" s="492"/>
      <c r="BO83" s="492"/>
      <c r="BP83" s="492"/>
      <c r="BQ83" s="511"/>
      <c r="BR83" s="507"/>
      <c r="BS83" s="492"/>
      <c r="BT83" s="492"/>
      <c r="BU83" s="493"/>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row>
    <row r="84" s="575" customFormat="true" ht="15" customHeight="true" x14ac:dyDescent="0.2">
      <c r="A84" s="199"/>
      <c r="B84" s="193"/>
      <c r="C84" s="166"/>
      <c r="D84" s="165"/>
      <c r="E84" s="165"/>
      <c r="F84" s="165"/>
      <c r="G84" s="164"/>
      <c r="H84" s="163"/>
      <c r="I84" s="165"/>
      <c r="J84" s="165"/>
      <c r="K84" s="165"/>
      <c r="L84" s="162"/>
      <c r="M84" s="166"/>
      <c r="N84" s="165"/>
      <c r="O84" s="165"/>
      <c r="P84" s="165"/>
      <c r="Q84" s="164"/>
      <c r="R84" s="163"/>
      <c r="S84" s="165"/>
      <c r="T84" s="165"/>
      <c r="U84" s="162"/>
      <c r="V84" s="918"/>
      <c r="W84" s="918"/>
      <c r="X84" s="918"/>
      <c r="Y84" s="918"/>
      <c r="Z84" s="918"/>
      <c r="AA84" s="918"/>
      <c r="AB84" s="918"/>
      <c r="AC84" s="918"/>
      <c r="AD84" s="918"/>
      <c r="AE84" s="918"/>
      <c r="AF84" s="918"/>
      <c r="AG84" s="918"/>
      <c r="AH84" s="918"/>
      <c r="AI84" s="918"/>
      <c r="AJ84" s="918"/>
      <c r="AK84" s="918"/>
      <c r="AL84" s="918"/>
      <c r="AM84" s="918"/>
      <c r="AN84" s="918"/>
      <c r="AO84" s="918"/>
      <c r="AP84" s="918"/>
      <c r="AQ84" s="918"/>
      <c r="AR84" s="918"/>
      <c r="AS84" s="918"/>
      <c r="AT84" s="918"/>
      <c r="AU84" s="918"/>
      <c r="AV84" s="918"/>
      <c r="AW84" s="918"/>
      <c r="AX84" s="918"/>
      <c r="AY84" s="918"/>
      <c r="AZ84" s="403"/>
      <c r="BA84" s="679"/>
      <c r="BB84" s="678"/>
      <c r="BC84" s="507"/>
      <c r="BD84" s="492"/>
      <c r="BE84" s="492"/>
      <c r="BF84" s="492"/>
      <c r="BG84" s="511"/>
      <c r="BH84" s="507"/>
      <c r="BI84" s="492"/>
      <c r="BJ84" s="492"/>
      <c r="BK84" s="492"/>
      <c r="BL84" s="511"/>
      <c r="BM84" s="507"/>
      <c r="BN84" s="492"/>
      <c r="BO84" s="492"/>
      <c r="BP84" s="492"/>
      <c r="BQ84" s="511"/>
      <c r="BR84" s="507"/>
      <c r="BS84" s="492"/>
      <c r="BT84" s="492"/>
      <c r="BU84" s="493"/>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row>
    <row r="85" s="575" customFormat="true" ht="15" customHeight="true" x14ac:dyDescent="0.2">
      <c r="A85" s="199"/>
      <c r="B85" s="193"/>
      <c r="C85" s="166"/>
      <c r="D85" s="165"/>
      <c r="E85" s="165"/>
      <c r="F85" s="165"/>
      <c r="G85" s="164"/>
      <c r="H85" s="163"/>
      <c r="I85" s="165"/>
      <c r="J85" s="165"/>
      <c r="K85" s="165"/>
      <c r="L85" s="162"/>
      <c r="M85" s="166"/>
      <c r="N85" s="165"/>
      <c r="O85" s="165"/>
      <c r="P85" s="165"/>
      <c r="Q85" s="164"/>
      <c r="R85" s="163"/>
      <c r="S85" s="165"/>
      <c r="T85" s="165"/>
      <c r="U85" s="162"/>
      <c r="V85" s="918"/>
      <c r="W85" s="918"/>
      <c r="X85" s="918"/>
      <c r="Y85" s="918"/>
      <c r="Z85" s="918"/>
      <c r="AA85" s="918"/>
      <c r="AB85" s="918"/>
      <c r="AC85" s="918"/>
      <c r="AD85" s="918"/>
      <c r="AE85" s="918"/>
      <c r="AF85" s="918"/>
      <c r="AG85" s="918"/>
      <c r="AH85" s="918"/>
      <c r="AI85" s="918"/>
      <c r="AJ85" s="918"/>
      <c r="AK85" s="918"/>
      <c r="AL85" s="918"/>
      <c r="AM85" s="918"/>
      <c r="AN85" s="918"/>
      <c r="AO85" s="918"/>
      <c r="AP85" s="918"/>
      <c r="AQ85" s="918"/>
      <c r="AR85" s="918"/>
      <c r="AS85" s="918"/>
      <c r="AT85" s="918"/>
      <c r="AU85" s="918"/>
      <c r="AV85" s="918"/>
      <c r="AW85" s="918"/>
      <c r="AX85" s="918"/>
      <c r="AY85" s="918"/>
      <c r="AZ85" s="403"/>
      <c r="BA85" s="679"/>
      <c r="BB85" s="678"/>
      <c r="BC85" s="507"/>
      <c r="BD85" s="492"/>
      <c r="BE85" s="492"/>
      <c r="BF85" s="492"/>
      <c r="BG85" s="511"/>
      <c r="BH85" s="507"/>
      <c r="BI85" s="492"/>
      <c r="BJ85" s="492"/>
      <c r="BK85" s="492"/>
      <c r="BL85" s="511"/>
      <c r="BM85" s="507"/>
      <c r="BN85" s="492"/>
      <c r="BO85" s="492"/>
      <c r="BP85" s="492"/>
      <c r="BQ85" s="511"/>
      <c r="BR85" s="507"/>
      <c r="BS85" s="492"/>
      <c r="BT85" s="492"/>
      <c r="BU85" s="493"/>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row>
    <row r="86" s="575" customFormat="true" ht="15" customHeight="true" x14ac:dyDescent="0.2">
      <c r="A86" s="199"/>
      <c r="B86" s="193"/>
      <c r="C86" s="166"/>
      <c r="D86" s="165"/>
      <c r="E86" s="165"/>
      <c r="F86" s="165"/>
      <c r="G86" s="164"/>
      <c r="H86" s="163"/>
      <c r="I86" s="165"/>
      <c r="J86" s="165"/>
      <c r="K86" s="165"/>
      <c r="L86" s="162"/>
      <c r="M86" s="166"/>
      <c r="N86" s="165"/>
      <c r="O86" s="165"/>
      <c r="P86" s="165"/>
      <c r="Q86" s="164"/>
      <c r="R86" s="163"/>
      <c r="S86" s="165"/>
      <c r="T86" s="165"/>
      <c r="U86" s="162"/>
      <c r="V86" s="918"/>
      <c r="W86" s="918"/>
      <c r="X86" s="918"/>
      <c r="Y86" s="918"/>
      <c r="Z86" s="918"/>
      <c r="AA86" s="918"/>
      <c r="AB86" s="918"/>
      <c r="AC86" s="918"/>
      <c r="AD86" s="918"/>
      <c r="AE86" s="918"/>
      <c r="AF86" s="918"/>
      <c r="AG86" s="918"/>
      <c r="AH86" s="918"/>
      <c r="AI86" s="918"/>
      <c r="AJ86" s="918"/>
      <c r="AK86" s="918"/>
      <c r="AL86" s="918"/>
      <c r="AM86" s="918"/>
      <c r="AN86" s="918"/>
      <c r="AO86" s="918"/>
      <c r="AP86" s="918"/>
      <c r="AQ86" s="918"/>
      <c r="AR86" s="918"/>
      <c r="AS86" s="918"/>
      <c r="AT86" s="918"/>
      <c r="AU86" s="918"/>
      <c r="AV86" s="918"/>
      <c r="AW86" s="918"/>
      <c r="AX86" s="918"/>
      <c r="AY86" s="918"/>
      <c r="AZ86" s="403"/>
      <c r="BA86" s="679"/>
      <c r="BB86" s="678"/>
      <c r="BC86" s="507"/>
      <c r="BD86" s="492"/>
      <c r="BE86" s="492"/>
      <c r="BF86" s="492"/>
      <c r="BG86" s="511"/>
      <c r="BH86" s="507"/>
      <c r="BI86" s="492"/>
      <c r="BJ86" s="492"/>
      <c r="BK86" s="492"/>
      <c r="BL86" s="511"/>
      <c r="BM86" s="507"/>
      <c r="BN86" s="492"/>
      <c r="BO86" s="492"/>
      <c r="BP86" s="492"/>
      <c r="BQ86" s="511"/>
      <c r="BR86" s="507"/>
      <c r="BS86" s="492"/>
      <c r="BT86" s="492"/>
      <c r="BU86" s="493"/>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row>
    <row r="87" s="575" customFormat="true" ht="15" customHeight="true" x14ac:dyDescent="0.2">
      <c r="A87" s="199"/>
      <c r="B87" s="193"/>
      <c r="C87" s="166"/>
      <c r="D87" s="165"/>
      <c r="E87" s="165"/>
      <c r="F87" s="165"/>
      <c r="G87" s="164"/>
      <c r="H87" s="163"/>
      <c r="I87" s="165"/>
      <c r="J87" s="165"/>
      <c r="K87" s="165"/>
      <c r="L87" s="162"/>
      <c r="M87" s="166"/>
      <c r="N87" s="165"/>
      <c r="O87" s="165"/>
      <c r="P87" s="165"/>
      <c r="Q87" s="164"/>
      <c r="R87" s="163"/>
      <c r="S87" s="165"/>
      <c r="T87" s="165"/>
      <c r="U87" s="162"/>
      <c r="V87" s="918"/>
      <c r="W87" s="918"/>
      <c r="X87" s="918"/>
      <c r="Y87" s="918"/>
      <c r="Z87" s="918"/>
      <c r="AA87" s="918"/>
      <c r="AB87" s="918"/>
      <c r="AC87" s="918"/>
      <c r="AD87" s="918"/>
      <c r="AE87" s="918"/>
      <c r="AF87" s="918"/>
      <c r="AG87" s="918"/>
      <c r="AH87" s="918"/>
      <c r="AI87" s="918"/>
      <c r="AJ87" s="918"/>
      <c r="AK87" s="918"/>
      <c r="AL87" s="918"/>
      <c r="AM87" s="918"/>
      <c r="AN87" s="918"/>
      <c r="AO87" s="918"/>
      <c r="AP87" s="918"/>
      <c r="AQ87" s="918"/>
      <c r="AR87" s="918"/>
      <c r="AS87" s="918"/>
      <c r="AT87" s="918"/>
      <c r="AU87" s="918"/>
      <c r="AV87" s="918"/>
      <c r="AW87" s="918"/>
      <c r="AX87" s="918"/>
      <c r="AY87" s="918"/>
      <c r="AZ87" s="403"/>
      <c r="BA87" s="679"/>
      <c r="BB87" s="678"/>
      <c r="BC87" s="507"/>
      <c r="BD87" s="492"/>
      <c r="BE87" s="492"/>
      <c r="BF87" s="492"/>
      <c r="BG87" s="511"/>
      <c r="BH87" s="507"/>
      <c r="BI87" s="492"/>
      <c r="BJ87" s="492"/>
      <c r="BK87" s="492"/>
      <c r="BL87" s="511"/>
      <c r="BM87" s="507"/>
      <c r="BN87" s="492"/>
      <c r="BO87" s="492"/>
      <c r="BP87" s="492"/>
      <c r="BQ87" s="511"/>
      <c r="BR87" s="507"/>
      <c r="BS87" s="492"/>
      <c r="BT87" s="492"/>
      <c r="BU87" s="493"/>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row>
    <row r="88" s="575" customFormat="true" ht="15" customHeight="true" x14ac:dyDescent="0.2">
      <c r="A88" s="199"/>
      <c r="B88" s="193"/>
      <c r="C88" s="166"/>
      <c r="D88" s="165"/>
      <c r="E88" s="165"/>
      <c r="F88" s="165"/>
      <c r="G88" s="164"/>
      <c r="H88" s="163"/>
      <c r="I88" s="165"/>
      <c r="J88" s="165"/>
      <c r="K88" s="165"/>
      <c r="L88" s="162"/>
      <c r="M88" s="166"/>
      <c r="N88" s="165"/>
      <c r="O88" s="165"/>
      <c r="P88" s="165"/>
      <c r="Q88" s="164"/>
      <c r="R88" s="163"/>
      <c r="S88" s="165"/>
      <c r="T88" s="165"/>
      <c r="U88" s="162"/>
      <c r="V88" s="918"/>
      <c r="W88" s="918"/>
      <c r="X88" s="918"/>
      <c r="Y88" s="918"/>
      <c r="Z88" s="918"/>
      <c r="AA88" s="918"/>
      <c r="AB88" s="918"/>
      <c r="AC88" s="918"/>
      <c r="AD88" s="918"/>
      <c r="AE88" s="918"/>
      <c r="AF88" s="918"/>
      <c r="AG88" s="918"/>
      <c r="AH88" s="918"/>
      <c r="AI88" s="918"/>
      <c r="AJ88" s="918"/>
      <c r="AK88" s="918"/>
      <c r="AL88" s="918"/>
      <c r="AM88" s="918"/>
      <c r="AN88" s="918"/>
      <c r="AO88" s="918"/>
      <c r="AP88" s="918"/>
      <c r="AQ88" s="918"/>
      <c r="AR88" s="918"/>
      <c r="AS88" s="918"/>
      <c r="AT88" s="918"/>
      <c r="AU88" s="918"/>
      <c r="AV88" s="918"/>
      <c r="AW88" s="918"/>
      <c r="AX88" s="918"/>
      <c r="AY88" s="918"/>
      <c r="AZ88" s="403"/>
      <c r="BA88" s="679"/>
      <c r="BB88" s="678"/>
      <c r="BC88" s="507"/>
      <c r="BD88" s="492"/>
      <c r="BE88" s="492"/>
      <c r="BF88" s="492"/>
      <c r="BG88" s="511"/>
      <c r="BH88" s="507"/>
      <c r="BI88" s="492"/>
      <c r="BJ88" s="492"/>
      <c r="BK88" s="492"/>
      <c r="BL88" s="511"/>
      <c r="BM88" s="507"/>
      <c r="BN88" s="492"/>
      <c r="BO88" s="492"/>
      <c r="BP88" s="492"/>
      <c r="BQ88" s="511"/>
      <c r="BR88" s="507"/>
      <c r="BS88" s="492"/>
      <c r="BT88" s="492"/>
      <c r="BU88" s="493"/>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row>
    <row r="89" s="575" customFormat="true" ht="15" customHeight="true" x14ac:dyDescent="0.2">
      <c r="A89" s="199"/>
      <c r="B89" s="193"/>
      <c r="C89" s="166"/>
      <c r="D89" s="165"/>
      <c r="E89" s="165"/>
      <c r="F89" s="165"/>
      <c r="G89" s="164"/>
      <c r="H89" s="163"/>
      <c r="I89" s="165"/>
      <c r="J89" s="165"/>
      <c r="K89" s="165"/>
      <c r="L89" s="162"/>
      <c r="M89" s="166"/>
      <c r="N89" s="165"/>
      <c r="O89" s="165"/>
      <c r="P89" s="165"/>
      <c r="Q89" s="164"/>
      <c r="R89" s="163"/>
      <c r="S89" s="165"/>
      <c r="T89" s="165"/>
      <c r="U89" s="162"/>
      <c r="V89" s="918"/>
      <c r="W89" s="918"/>
      <c r="X89" s="918"/>
      <c r="Y89" s="918"/>
      <c r="Z89" s="918"/>
      <c r="AA89" s="918"/>
      <c r="AB89" s="918"/>
      <c r="AC89" s="918"/>
      <c r="AD89" s="918"/>
      <c r="AE89" s="918"/>
      <c r="AF89" s="918"/>
      <c r="AG89" s="918"/>
      <c r="AH89" s="918"/>
      <c r="AI89" s="918"/>
      <c r="AJ89" s="918"/>
      <c r="AK89" s="918"/>
      <c r="AL89" s="918"/>
      <c r="AM89" s="918"/>
      <c r="AN89" s="918"/>
      <c r="AO89" s="918"/>
      <c r="AP89" s="918"/>
      <c r="AQ89" s="918"/>
      <c r="AR89" s="918"/>
      <c r="AS89" s="918"/>
      <c r="AT89" s="918"/>
      <c r="AU89" s="918"/>
      <c r="AV89" s="918"/>
      <c r="AW89" s="918"/>
      <c r="AX89" s="918"/>
      <c r="AY89" s="918"/>
      <c r="AZ89" s="403"/>
      <c r="BA89" s="679"/>
      <c r="BB89" s="678"/>
      <c r="BC89" s="507"/>
      <c r="BD89" s="492"/>
      <c r="BE89" s="492"/>
      <c r="BF89" s="492"/>
      <c r="BG89" s="511"/>
      <c r="BH89" s="507"/>
      <c r="BI89" s="492"/>
      <c r="BJ89" s="492"/>
      <c r="BK89" s="492"/>
      <c r="BL89" s="511"/>
      <c r="BM89" s="507"/>
      <c r="BN89" s="492"/>
      <c r="BO89" s="492"/>
      <c r="BP89" s="492"/>
      <c r="BQ89" s="511"/>
      <c r="BR89" s="507"/>
      <c r="BS89" s="492"/>
      <c r="BT89" s="492"/>
      <c r="BU89" s="493"/>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row>
    <row r="90" s="575" customFormat="true" ht="15" customHeight="true" x14ac:dyDescent="0.2">
      <c r="A90" s="199"/>
      <c r="B90" s="193"/>
      <c r="C90" s="166"/>
      <c r="D90" s="165"/>
      <c r="E90" s="165"/>
      <c r="F90" s="165"/>
      <c r="G90" s="164"/>
      <c r="H90" s="163"/>
      <c r="I90" s="165"/>
      <c r="J90" s="165"/>
      <c r="K90" s="165"/>
      <c r="L90" s="162"/>
      <c r="M90" s="166"/>
      <c r="N90" s="165"/>
      <c r="O90" s="165"/>
      <c r="P90" s="165"/>
      <c r="Q90" s="164"/>
      <c r="R90" s="163"/>
      <c r="S90" s="165"/>
      <c r="T90" s="165"/>
      <c r="U90" s="162"/>
      <c r="V90" s="918"/>
      <c r="W90" s="918"/>
      <c r="X90" s="918"/>
      <c r="Y90" s="918"/>
      <c r="Z90" s="918"/>
      <c r="AA90" s="918"/>
      <c r="AB90" s="918"/>
      <c r="AC90" s="918"/>
      <c r="AD90" s="918"/>
      <c r="AE90" s="918"/>
      <c r="AF90" s="918"/>
      <c r="AG90" s="918"/>
      <c r="AH90" s="918"/>
      <c r="AI90" s="918"/>
      <c r="AJ90" s="918"/>
      <c r="AK90" s="918"/>
      <c r="AL90" s="918"/>
      <c r="AM90" s="918"/>
      <c r="AN90" s="918"/>
      <c r="AO90" s="918"/>
      <c r="AP90" s="918"/>
      <c r="AQ90" s="918"/>
      <c r="AR90" s="918"/>
      <c r="AS90" s="918"/>
      <c r="AT90" s="918"/>
      <c r="AU90" s="918"/>
      <c r="AV90" s="918"/>
      <c r="AW90" s="918"/>
      <c r="AX90" s="918"/>
      <c r="AY90" s="918"/>
      <c r="AZ90" s="403"/>
      <c r="BA90" s="679"/>
      <c r="BB90" s="678"/>
      <c r="BC90" s="507"/>
      <c r="BD90" s="492"/>
      <c r="BE90" s="492"/>
      <c r="BF90" s="492"/>
      <c r="BG90" s="511"/>
      <c r="BH90" s="507"/>
      <c r="BI90" s="492"/>
      <c r="BJ90" s="492"/>
      <c r="BK90" s="492"/>
      <c r="BL90" s="511"/>
      <c r="BM90" s="507"/>
      <c r="BN90" s="492"/>
      <c r="BO90" s="492"/>
      <c r="BP90" s="492"/>
      <c r="BQ90" s="511"/>
      <c r="BR90" s="507"/>
      <c r="BS90" s="492"/>
      <c r="BT90" s="492"/>
      <c r="BU90" s="493"/>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row>
    <row r="91" s="575" customFormat="true" ht="15" customHeight="true" x14ac:dyDescent="0.2">
      <c r="A91" s="222"/>
      <c r="B91" s="192"/>
      <c r="C91" s="159"/>
      <c r="D91" s="161"/>
      <c r="E91" s="161"/>
      <c r="F91" s="161"/>
      <c r="G91" s="160"/>
      <c r="H91" s="158"/>
      <c r="I91" s="161"/>
      <c r="J91" s="161"/>
      <c r="K91" s="161"/>
      <c r="L91" s="157"/>
      <c r="M91" s="159"/>
      <c r="N91" s="161"/>
      <c r="O91" s="161"/>
      <c r="P91" s="161"/>
      <c r="Q91" s="160"/>
      <c r="R91" s="158"/>
      <c r="S91" s="161"/>
      <c r="T91" s="161"/>
      <c r="U91" s="157"/>
      <c r="V91" s="918"/>
      <c r="W91" s="918"/>
      <c r="X91" s="918"/>
      <c r="Y91" s="918"/>
      <c r="Z91" s="918"/>
      <c r="AA91" s="918"/>
      <c r="AB91" s="918"/>
      <c r="AC91" s="918"/>
      <c r="AD91" s="918"/>
      <c r="AE91" s="918"/>
      <c r="AF91" s="918"/>
      <c r="AG91" s="918"/>
      <c r="AH91" s="918"/>
      <c r="AI91" s="918"/>
      <c r="AJ91" s="918"/>
      <c r="AK91" s="918"/>
      <c r="AL91" s="918"/>
      <c r="AM91" s="918"/>
      <c r="AN91" s="918"/>
      <c r="AO91" s="918"/>
      <c r="AP91" s="918"/>
      <c r="AQ91" s="918"/>
      <c r="AR91" s="918"/>
      <c r="AS91" s="918"/>
      <c r="AT91" s="918"/>
      <c r="AU91" s="918"/>
      <c r="AV91" s="918"/>
      <c r="AW91" s="918"/>
      <c r="AX91" s="918"/>
      <c r="AY91" s="918"/>
      <c r="AZ91" s="403"/>
      <c r="BA91" s="679"/>
      <c r="BB91" s="678"/>
      <c r="BC91" s="507"/>
      <c r="BD91" s="492"/>
      <c r="BE91" s="492"/>
      <c r="BF91" s="492"/>
      <c r="BG91" s="511"/>
      <c r="BH91" s="507"/>
      <c r="BI91" s="492"/>
      <c r="BJ91" s="492"/>
      <c r="BK91" s="492"/>
      <c r="BL91" s="511"/>
      <c r="BM91" s="507"/>
      <c r="BN91" s="492"/>
      <c r="BO91" s="492"/>
      <c r="BP91" s="492"/>
      <c r="BQ91" s="511"/>
      <c r="BR91" s="507"/>
      <c r="BS91" s="492"/>
      <c r="BT91" s="492"/>
      <c r="BU91" s="493"/>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row>
    <row r="92" s="575" customFormat="true" ht="15" customHeight="true" x14ac:dyDescent="0.2">
      <c r="A92" s="222"/>
      <c r="B92" s="192"/>
      <c r="C92" s="159"/>
      <c r="D92" s="161"/>
      <c r="E92" s="161"/>
      <c r="F92" s="161"/>
      <c r="G92" s="160"/>
      <c r="H92" s="158"/>
      <c r="I92" s="161"/>
      <c r="J92" s="161"/>
      <c r="K92" s="161"/>
      <c r="L92" s="157"/>
      <c r="M92" s="159"/>
      <c r="N92" s="161"/>
      <c r="O92" s="161"/>
      <c r="P92" s="161"/>
      <c r="Q92" s="160"/>
      <c r="R92" s="158"/>
      <c r="S92" s="161"/>
      <c r="T92" s="161"/>
      <c r="U92" s="157"/>
      <c r="V92" s="918"/>
      <c r="W92" s="918"/>
      <c r="X92" s="918"/>
      <c r="Y92" s="918"/>
      <c r="Z92" s="918"/>
      <c r="AA92" s="918"/>
      <c r="AB92" s="918"/>
      <c r="AC92" s="918"/>
      <c r="AD92" s="918"/>
      <c r="AE92" s="918"/>
      <c r="AF92" s="918"/>
      <c r="AG92" s="918"/>
      <c r="AH92" s="918"/>
      <c r="AI92" s="918"/>
      <c r="AJ92" s="918"/>
      <c r="AK92" s="918"/>
      <c r="AL92" s="918"/>
      <c r="AM92" s="918"/>
      <c r="AN92" s="918"/>
      <c r="AO92" s="918"/>
      <c r="AP92" s="918"/>
      <c r="AQ92" s="918"/>
      <c r="AR92" s="918"/>
      <c r="AS92" s="918"/>
      <c r="AT92" s="918"/>
      <c r="AU92" s="918"/>
      <c r="AV92" s="918"/>
      <c r="AW92" s="918"/>
      <c r="AX92" s="918"/>
      <c r="AY92" s="918"/>
      <c r="AZ92" s="403"/>
      <c r="BA92" s="679"/>
      <c r="BB92" s="678"/>
      <c r="BC92" s="507"/>
      <c r="BD92" s="492"/>
      <c r="BE92" s="492"/>
      <c r="BF92" s="492"/>
      <c r="BG92" s="511"/>
      <c r="BH92" s="507"/>
      <c r="BI92" s="492"/>
      <c r="BJ92" s="492"/>
      <c r="BK92" s="492"/>
      <c r="BL92" s="511"/>
      <c r="BM92" s="507"/>
      <c r="BN92" s="492"/>
      <c r="BO92" s="492"/>
      <c r="BP92" s="492"/>
      <c r="BQ92" s="511"/>
      <c r="BR92" s="507"/>
      <c r="BS92" s="492"/>
      <c r="BT92" s="492"/>
      <c r="BU92" s="493"/>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row>
    <row r="93" s="575" customFormat="true" ht="15" customHeight="true" x14ac:dyDescent="0.2">
      <c r="A93" s="198"/>
      <c r="B93" s="191"/>
      <c r="C93" s="214"/>
      <c r="D93" s="213"/>
      <c r="E93" s="213"/>
      <c r="F93" s="213"/>
      <c r="G93" s="202"/>
      <c r="H93" s="204"/>
      <c r="I93" s="213"/>
      <c r="J93" s="213"/>
      <c r="K93" s="213"/>
      <c r="L93" s="208"/>
      <c r="M93" s="214"/>
      <c r="N93" s="213"/>
      <c r="O93" s="213"/>
      <c r="P93" s="213"/>
      <c r="Q93" s="202"/>
      <c r="R93" s="204"/>
      <c r="S93" s="213"/>
      <c r="T93" s="213"/>
      <c r="U93" s="208"/>
      <c r="V93" s="918"/>
      <c r="W93" s="918"/>
      <c r="X93" s="918"/>
      <c r="Y93" s="918"/>
      <c r="Z93" s="918"/>
      <c r="AA93" s="918"/>
      <c r="AB93" s="918"/>
      <c r="AC93" s="918"/>
      <c r="AD93" s="918"/>
      <c r="AE93" s="918"/>
      <c r="AF93" s="918"/>
      <c r="AG93" s="918"/>
      <c r="AH93" s="918"/>
      <c r="AI93" s="918"/>
      <c r="AJ93" s="918"/>
      <c r="AK93" s="918"/>
      <c r="AL93" s="918"/>
      <c r="AM93" s="918"/>
      <c r="AN93" s="918"/>
      <c r="AO93" s="918"/>
      <c r="AP93" s="918"/>
      <c r="AQ93" s="918"/>
      <c r="AR93" s="918"/>
      <c r="AS93" s="918"/>
      <c r="AT93" s="918"/>
      <c r="AU93" s="918"/>
      <c r="AV93" s="918"/>
      <c r="AW93" s="918"/>
      <c r="AX93" s="918"/>
      <c r="AY93" s="918"/>
      <c r="AZ93" s="403"/>
      <c r="BA93" s="679"/>
      <c r="BB93" s="678"/>
      <c r="BC93" s="507"/>
      <c r="BD93" s="492"/>
      <c r="BE93" s="492"/>
      <c r="BF93" s="492"/>
      <c r="BG93" s="511"/>
      <c r="BH93" s="507"/>
      <c r="BI93" s="492"/>
      <c r="BJ93" s="492"/>
      <c r="BK93" s="492"/>
      <c r="BL93" s="511"/>
      <c r="BM93" s="507"/>
      <c r="BN93" s="492"/>
      <c r="BO93" s="492"/>
      <c r="BP93" s="492"/>
      <c r="BQ93" s="511"/>
      <c r="BR93" s="507"/>
      <c r="BS93" s="492"/>
      <c r="BT93" s="492"/>
      <c r="BU93" s="493"/>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row>
    <row r="94" s="575" customFormat="true" ht="15" customHeight="true" x14ac:dyDescent="0.2">
      <c r="A94" s="130"/>
      <c r="B94" s="191"/>
      <c r="C94" s="214"/>
      <c r="D94" s="212"/>
      <c r="E94" s="212"/>
      <c r="F94" s="212"/>
      <c r="G94" s="201"/>
      <c r="H94" s="204"/>
      <c r="I94" s="212"/>
      <c r="J94" s="212"/>
      <c r="K94" s="212"/>
      <c r="L94" s="207"/>
      <c r="M94" s="214"/>
      <c r="N94" s="212"/>
      <c r="O94" s="212"/>
      <c r="P94" s="212"/>
      <c r="Q94" s="201"/>
      <c r="R94" s="204"/>
      <c r="S94" s="212"/>
      <c r="T94" s="212"/>
      <c r="U94" s="207"/>
      <c r="V94" s="918"/>
      <c r="W94" s="918"/>
      <c r="X94" s="918"/>
      <c r="Y94" s="918"/>
      <c r="Z94" s="918"/>
      <c r="AA94" s="918"/>
      <c r="AB94" s="918"/>
      <c r="AC94" s="918"/>
      <c r="AD94" s="918"/>
      <c r="AE94" s="918"/>
      <c r="AF94" s="918"/>
      <c r="AG94" s="918"/>
      <c r="AH94" s="918"/>
      <c r="AI94" s="918"/>
      <c r="AJ94" s="918"/>
      <c r="AK94" s="918"/>
      <c r="AL94" s="918"/>
      <c r="AM94" s="918"/>
      <c r="AN94" s="918"/>
      <c r="AO94" s="918"/>
      <c r="AP94" s="918"/>
      <c r="AQ94" s="918"/>
      <c r="AR94" s="918"/>
      <c r="AS94" s="918"/>
      <c r="AT94" s="918"/>
      <c r="AU94" s="918"/>
      <c r="AV94" s="918"/>
      <c r="AW94" s="918"/>
      <c r="AX94" s="918"/>
      <c r="AY94" s="918"/>
      <c r="AZ94" s="403"/>
      <c r="BA94" s="679"/>
      <c r="BB94" s="678"/>
      <c r="BC94" s="507"/>
      <c r="BD94" s="492"/>
      <c r="BE94" s="492"/>
      <c r="BF94" s="492"/>
      <c r="BG94" s="511"/>
      <c r="BH94" s="507"/>
      <c r="BI94" s="492"/>
      <c r="BJ94" s="492"/>
      <c r="BK94" s="492"/>
      <c r="BL94" s="511"/>
      <c r="BM94" s="507"/>
      <c r="BN94" s="492"/>
      <c r="BO94" s="492"/>
      <c r="BP94" s="492"/>
      <c r="BQ94" s="511"/>
      <c r="BR94" s="507"/>
      <c r="BS94" s="492"/>
      <c r="BT94" s="492"/>
      <c r="BU94" s="493"/>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row>
    <row r="95" s="575" customFormat="true" ht="15" customHeight="true" x14ac:dyDescent="0.2">
      <c r="A95" s="198"/>
      <c r="B95" s="190"/>
      <c r="C95" s="156"/>
      <c r="D95" s="155"/>
      <c r="E95" s="155"/>
      <c r="F95" s="155"/>
      <c r="G95" s="154"/>
      <c r="H95" s="153"/>
      <c r="I95" s="155"/>
      <c r="J95" s="155"/>
      <c r="K95" s="155"/>
      <c r="L95" s="152"/>
      <c r="M95" s="156"/>
      <c r="N95" s="155"/>
      <c r="O95" s="155"/>
      <c r="P95" s="155"/>
      <c r="Q95" s="154"/>
      <c r="R95" s="153"/>
      <c r="S95" s="155"/>
      <c r="T95" s="155"/>
      <c r="U95" s="152"/>
      <c r="V95" s="918"/>
      <c r="W95" s="918"/>
      <c r="X95" s="918"/>
      <c r="Y95" s="918"/>
      <c r="Z95" s="918"/>
      <c r="AA95" s="918"/>
      <c r="AB95" s="918"/>
      <c r="AC95" s="918"/>
      <c r="AD95" s="918"/>
      <c r="AE95" s="918"/>
      <c r="AF95" s="918"/>
      <c r="AG95" s="918"/>
      <c r="AH95" s="918"/>
      <c r="AI95" s="918"/>
      <c r="AJ95" s="918"/>
      <c r="AK95" s="918"/>
      <c r="AL95" s="918"/>
      <c r="AM95" s="918"/>
      <c r="AN95" s="918"/>
      <c r="AO95" s="918"/>
      <c r="AP95" s="918"/>
      <c r="AQ95" s="918"/>
      <c r="AR95" s="918"/>
      <c r="AS95" s="918"/>
      <c r="AT95" s="918"/>
      <c r="AU95" s="918"/>
      <c r="AV95" s="918"/>
      <c r="AW95" s="918"/>
      <c r="AX95" s="918"/>
      <c r="AY95" s="918"/>
      <c r="AZ95" s="403"/>
      <c r="BA95" s="679"/>
      <c r="BB95" s="678"/>
      <c r="BC95" s="507"/>
      <c r="BD95" s="492"/>
      <c r="BE95" s="492"/>
      <c r="BF95" s="492"/>
      <c r="BG95" s="511"/>
      <c r="BH95" s="507"/>
      <c r="BI95" s="492"/>
      <c r="BJ95" s="492"/>
      <c r="BK95" s="492"/>
      <c r="BL95" s="511"/>
      <c r="BM95" s="507"/>
      <c r="BN95" s="492"/>
      <c r="BO95" s="492"/>
      <c r="BP95" s="492"/>
      <c r="BQ95" s="511"/>
      <c r="BR95" s="507"/>
      <c r="BS95" s="492"/>
      <c r="BT95" s="492"/>
      <c r="BU95" s="493"/>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row>
    <row r="96" s="366" customFormat="true" ht="15" customHeight="true" x14ac:dyDescent="0.2">
      <c r="A96" s="130"/>
      <c r="B96" s="190"/>
      <c r="C96" s="156"/>
      <c r="D96" s="155"/>
      <c r="E96" s="155"/>
      <c r="F96" s="155"/>
      <c r="G96" s="154"/>
      <c r="H96" s="153"/>
      <c r="I96" s="155"/>
      <c r="J96" s="155"/>
      <c r="K96" s="155"/>
      <c r="L96" s="152"/>
      <c r="M96" s="156"/>
      <c r="N96" s="155"/>
      <c r="O96" s="155"/>
      <c r="P96" s="155"/>
      <c r="Q96" s="154"/>
      <c r="R96" s="153"/>
      <c r="S96" s="155"/>
      <c r="T96" s="155"/>
      <c r="U96" s="152"/>
      <c r="V96" s="918"/>
      <c r="W96" s="918"/>
      <c r="X96" s="918"/>
      <c r="Y96" s="918"/>
      <c r="Z96" s="918"/>
      <c r="AA96" s="918"/>
      <c r="AB96" s="918"/>
      <c r="AC96" s="918"/>
      <c r="AD96" s="918"/>
      <c r="AE96" s="918"/>
      <c r="AF96" s="918"/>
      <c r="AG96" s="918"/>
      <c r="AH96" s="918"/>
      <c r="AI96" s="918"/>
      <c r="AJ96" s="918"/>
      <c r="AK96" s="918"/>
      <c r="AL96" s="918"/>
      <c r="AM96" s="918"/>
      <c r="AN96" s="918"/>
      <c r="AO96" s="918"/>
      <c r="AP96" s="918"/>
      <c r="AQ96" s="918"/>
      <c r="AR96" s="918"/>
      <c r="AS96" s="918"/>
      <c r="AT96" s="918"/>
      <c r="AU96" s="918"/>
      <c r="AV96" s="918"/>
      <c r="AW96" s="918"/>
      <c r="AX96" s="918"/>
      <c r="AY96" s="918"/>
      <c r="AZ96" s="403"/>
      <c r="BA96" s="679"/>
      <c r="BB96" s="678"/>
      <c r="BC96" s="507"/>
      <c r="BD96" s="492"/>
      <c r="BE96" s="492"/>
      <c r="BF96" s="492"/>
      <c r="BG96" s="511"/>
      <c r="BH96" s="507"/>
      <c r="BI96" s="492"/>
      <c r="BJ96" s="492"/>
      <c r="BK96" s="492"/>
      <c r="BL96" s="511"/>
      <c r="BM96" s="507"/>
      <c r="BN96" s="492"/>
      <c r="BO96" s="492"/>
      <c r="BP96" s="492"/>
      <c r="BQ96" s="511"/>
      <c r="BR96" s="507"/>
      <c r="BS96" s="492"/>
      <c r="BT96" s="492"/>
      <c r="BU96" s="493"/>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row>
    <row r="97" s="366" customFormat="true" ht="15" customHeight="true" x14ac:dyDescent="0.2">
      <c r="A97" s="198"/>
      <c r="B97" s="190"/>
      <c r="C97" s="156"/>
      <c r="D97" s="155"/>
      <c r="E97" s="155"/>
      <c r="F97" s="155"/>
      <c r="G97" s="154"/>
      <c r="H97" s="153"/>
      <c r="I97" s="155"/>
      <c r="J97" s="155"/>
      <c r="K97" s="155"/>
      <c r="L97" s="152"/>
      <c r="M97" s="156"/>
      <c r="N97" s="155"/>
      <c r="O97" s="155"/>
      <c r="P97" s="155"/>
      <c r="Q97" s="154"/>
      <c r="R97" s="153"/>
      <c r="S97" s="155"/>
      <c r="T97" s="155"/>
      <c r="U97" s="152"/>
      <c r="V97" s="918"/>
      <c r="W97" s="918"/>
      <c r="X97" s="918"/>
      <c r="Y97" s="918"/>
      <c r="Z97" s="918"/>
      <c r="AA97" s="918"/>
      <c r="AB97" s="918"/>
      <c r="AC97" s="918"/>
      <c r="AD97" s="918"/>
      <c r="AE97" s="918"/>
      <c r="AF97" s="918"/>
      <c r="AG97" s="918"/>
      <c r="AH97" s="918"/>
      <c r="AI97" s="918"/>
      <c r="AJ97" s="918"/>
      <c r="AK97" s="918"/>
      <c r="AL97" s="918"/>
      <c r="AM97" s="918"/>
      <c r="AN97" s="918"/>
      <c r="AO97" s="918"/>
      <c r="AP97" s="918"/>
      <c r="AQ97" s="918"/>
      <c r="AR97" s="918"/>
      <c r="AS97" s="918"/>
      <c r="AT97" s="918"/>
      <c r="AU97" s="918"/>
      <c r="AV97" s="918"/>
      <c r="AW97" s="918"/>
      <c r="AX97" s="918"/>
      <c r="AY97" s="918"/>
      <c r="AZ97" s="403"/>
      <c r="BA97" s="679"/>
      <c r="BB97" s="678"/>
      <c r="BC97" s="507"/>
      <c r="BD97" s="492"/>
      <c r="BE97" s="492"/>
      <c r="BF97" s="492"/>
      <c r="BG97" s="511"/>
      <c r="BH97" s="507"/>
      <c r="BI97" s="492"/>
      <c r="BJ97" s="492"/>
      <c r="BK97" s="492"/>
      <c r="BL97" s="511"/>
      <c r="BM97" s="507"/>
      <c r="BN97" s="492"/>
      <c r="BO97" s="492"/>
      <c r="BP97" s="492"/>
      <c r="BQ97" s="511"/>
      <c r="BR97" s="507"/>
      <c r="BS97" s="492"/>
      <c r="BT97" s="492"/>
      <c r="BU97" s="493"/>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row>
    <row r="98" s="366" customFormat="true" ht="15" customHeight="true" x14ac:dyDescent="0.2">
      <c r="A98" s="130"/>
      <c r="B98" s="190"/>
      <c r="C98" s="156"/>
      <c r="D98" s="155"/>
      <c r="E98" s="155"/>
      <c r="F98" s="155"/>
      <c r="G98" s="154"/>
      <c r="H98" s="153"/>
      <c r="I98" s="155"/>
      <c r="J98" s="155"/>
      <c r="K98" s="155"/>
      <c r="L98" s="152"/>
      <c r="M98" s="156"/>
      <c r="N98" s="155"/>
      <c r="O98" s="155"/>
      <c r="P98" s="155"/>
      <c r="Q98" s="154"/>
      <c r="R98" s="153"/>
      <c r="S98" s="155"/>
      <c r="T98" s="155"/>
      <c r="U98" s="152"/>
      <c r="V98" s="918"/>
      <c r="W98" s="918"/>
      <c r="X98" s="918"/>
      <c r="Y98" s="918"/>
      <c r="Z98" s="918"/>
      <c r="AA98" s="918"/>
      <c r="AB98" s="918"/>
      <c r="AC98" s="918"/>
      <c r="AD98" s="918"/>
      <c r="AE98" s="918"/>
      <c r="AF98" s="918"/>
      <c r="AG98" s="918"/>
      <c r="AH98" s="918"/>
      <c r="AI98" s="918"/>
      <c r="AJ98" s="918"/>
      <c r="AK98" s="918"/>
      <c r="AL98" s="918"/>
      <c r="AM98" s="918"/>
      <c r="AN98" s="918"/>
      <c r="AO98" s="918"/>
      <c r="AP98" s="918"/>
      <c r="AQ98" s="918"/>
      <c r="AR98" s="918"/>
      <c r="AS98" s="918"/>
      <c r="AT98" s="918"/>
      <c r="AU98" s="918"/>
      <c r="AV98" s="918"/>
      <c r="AW98" s="918"/>
      <c r="AX98" s="918"/>
      <c r="AY98" s="918"/>
      <c r="AZ98" s="403"/>
      <c r="BA98" s="679"/>
      <c r="BB98" s="678"/>
      <c r="BC98" s="507"/>
      <c r="BD98" s="492"/>
      <c r="BE98" s="492"/>
      <c r="BF98" s="492"/>
      <c r="BG98" s="511"/>
      <c r="BH98" s="507"/>
      <c r="BI98" s="492"/>
      <c r="BJ98" s="492"/>
      <c r="BK98" s="492"/>
      <c r="BL98" s="511"/>
      <c r="BM98" s="507"/>
      <c r="BN98" s="492"/>
      <c r="BO98" s="492"/>
      <c r="BP98" s="492"/>
      <c r="BQ98" s="511"/>
      <c r="BR98" s="507"/>
      <c r="BS98" s="492"/>
      <c r="BT98" s="492"/>
      <c r="BU98" s="493"/>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row>
    <row r="99" s="366" customFormat="true" ht="15" customHeight="true" x14ac:dyDescent="0.2">
      <c r="A99" s="130"/>
      <c r="B99" s="190"/>
      <c r="C99" s="156"/>
      <c r="D99" s="155"/>
      <c r="E99" s="155"/>
      <c r="F99" s="155"/>
      <c r="G99" s="154"/>
      <c r="H99" s="153"/>
      <c r="I99" s="155"/>
      <c r="J99" s="155"/>
      <c r="K99" s="155"/>
      <c r="L99" s="152"/>
      <c r="M99" s="156"/>
      <c r="N99" s="155"/>
      <c r="O99" s="155"/>
      <c r="P99" s="155"/>
      <c r="Q99" s="154"/>
      <c r="R99" s="153"/>
      <c r="S99" s="155"/>
      <c r="T99" s="155"/>
      <c r="U99" s="152"/>
      <c r="V99" s="918"/>
      <c r="W99" s="918"/>
      <c r="X99" s="918"/>
      <c r="Y99" s="918"/>
      <c r="Z99" s="918"/>
      <c r="AA99" s="918"/>
      <c r="AB99" s="918"/>
      <c r="AC99" s="918"/>
      <c r="AD99" s="918"/>
      <c r="AE99" s="918"/>
      <c r="AF99" s="918"/>
      <c r="AG99" s="918"/>
      <c r="AH99" s="918"/>
      <c r="AI99" s="918"/>
      <c r="AJ99" s="918"/>
      <c r="AK99" s="918"/>
      <c r="AL99" s="918"/>
      <c r="AM99" s="918"/>
      <c r="AN99" s="918"/>
      <c r="AO99" s="918"/>
      <c r="AP99" s="918"/>
      <c r="AQ99" s="918"/>
      <c r="AR99" s="918"/>
      <c r="AS99" s="918"/>
      <c r="AT99" s="918"/>
      <c r="AU99" s="918"/>
      <c r="AV99" s="918"/>
      <c r="AW99" s="918"/>
      <c r="AX99" s="918"/>
      <c r="AY99" s="918"/>
      <c r="AZ99" s="403"/>
      <c r="BA99" s="679"/>
      <c r="BB99" s="678"/>
      <c r="BC99" s="507"/>
      <c r="BD99" s="492"/>
      <c r="BE99" s="492"/>
      <c r="BF99" s="492"/>
      <c r="BG99" s="511"/>
      <c r="BH99" s="507"/>
      <c r="BI99" s="492"/>
      <c r="BJ99" s="492"/>
      <c r="BK99" s="492"/>
      <c r="BL99" s="511"/>
      <c r="BM99" s="507"/>
      <c r="BN99" s="492"/>
      <c r="BO99" s="492"/>
      <c r="BP99" s="492"/>
      <c r="BQ99" s="511"/>
      <c r="BR99" s="507"/>
      <c r="BS99" s="492"/>
      <c r="BT99" s="492"/>
      <c r="BU99" s="493"/>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row>
    <row r="100" s="366" customFormat="true" ht="15" customHeight="true" x14ac:dyDescent="0.2">
      <c r="A100" s="130"/>
      <c r="B100" s="190"/>
      <c r="C100" s="156"/>
      <c r="D100" s="155"/>
      <c r="E100" s="155"/>
      <c r="F100" s="155"/>
      <c r="G100" s="154"/>
      <c r="H100" s="153"/>
      <c r="I100" s="155"/>
      <c r="J100" s="155"/>
      <c r="K100" s="155"/>
      <c r="L100" s="152"/>
      <c r="M100" s="156"/>
      <c r="N100" s="155"/>
      <c r="O100" s="155"/>
      <c r="P100" s="155"/>
      <c r="Q100" s="154"/>
      <c r="R100" s="153"/>
      <c r="S100" s="155"/>
      <c r="T100" s="155"/>
      <c r="U100" s="152"/>
      <c r="V100" s="918"/>
      <c r="W100" s="918"/>
      <c r="X100" s="918"/>
      <c r="Y100" s="918"/>
      <c r="Z100" s="918"/>
      <c r="AA100" s="918"/>
      <c r="AB100" s="918"/>
      <c r="AC100" s="918"/>
      <c r="AD100" s="918"/>
      <c r="AE100" s="918"/>
      <c r="AF100" s="918"/>
      <c r="AG100" s="918"/>
      <c r="AH100" s="918"/>
      <c r="AI100" s="918"/>
      <c r="AJ100" s="918"/>
      <c r="AK100" s="918"/>
      <c r="AL100" s="918"/>
      <c r="AM100" s="918"/>
      <c r="AN100" s="918"/>
      <c r="AO100" s="918"/>
      <c r="AP100" s="918"/>
      <c r="AQ100" s="918"/>
      <c r="AR100" s="918"/>
      <c r="AS100" s="918"/>
      <c r="AT100" s="918"/>
      <c r="AU100" s="918"/>
      <c r="AV100" s="918"/>
      <c r="AW100" s="918"/>
      <c r="AX100" s="918"/>
      <c r="AY100" s="918"/>
      <c r="AZ100" s="403"/>
      <c r="BA100" s="679"/>
      <c r="BB100" s="678"/>
      <c r="BC100" s="507"/>
      <c r="BD100" s="492"/>
      <c r="BE100" s="492"/>
      <c r="BF100" s="492"/>
      <c r="BG100" s="511"/>
      <c r="BH100" s="507"/>
      <c r="BI100" s="492"/>
      <c r="BJ100" s="492"/>
      <c r="BK100" s="492"/>
      <c r="BL100" s="511"/>
      <c r="BM100" s="507"/>
      <c r="BN100" s="492"/>
      <c r="BO100" s="492"/>
      <c r="BP100" s="492"/>
      <c r="BQ100" s="511"/>
      <c r="BR100" s="507"/>
      <c r="BS100" s="492"/>
      <c r="BT100" s="492"/>
      <c r="BU100" s="493"/>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row>
    <row r="101" s="366" customFormat="true" ht="15" customHeight="true" x14ac:dyDescent="0.2">
      <c r="A101" s="198"/>
      <c r="B101" s="190"/>
      <c r="C101" s="156"/>
      <c r="D101" s="155"/>
      <c r="E101" s="155"/>
      <c r="F101" s="155"/>
      <c r="G101" s="154"/>
      <c r="H101" s="153"/>
      <c r="I101" s="155"/>
      <c r="J101" s="155"/>
      <c r="K101" s="155"/>
      <c r="L101" s="152"/>
      <c r="M101" s="156"/>
      <c r="N101" s="155"/>
      <c r="O101" s="155"/>
      <c r="P101" s="155"/>
      <c r="Q101" s="154"/>
      <c r="R101" s="153"/>
      <c r="S101" s="155"/>
      <c r="T101" s="155"/>
      <c r="U101" s="152"/>
      <c r="V101" s="918"/>
      <c r="W101" s="918"/>
      <c r="X101" s="918"/>
      <c r="Y101" s="918"/>
      <c r="Z101" s="918"/>
      <c r="AA101" s="918"/>
      <c r="AB101" s="918"/>
      <c r="AC101" s="918"/>
      <c r="AD101" s="918"/>
      <c r="AE101" s="918"/>
      <c r="AF101" s="918"/>
      <c r="AG101" s="918"/>
      <c r="AH101" s="918"/>
      <c r="AI101" s="918"/>
      <c r="AJ101" s="918"/>
      <c r="AK101" s="918"/>
      <c r="AL101" s="918"/>
      <c r="AM101" s="918"/>
      <c r="AN101" s="918"/>
      <c r="AO101" s="918"/>
      <c r="AP101" s="918"/>
      <c r="AQ101" s="918"/>
      <c r="AR101" s="918"/>
      <c r="AS101" s="918"/>
      <c r="AT101" s="918"/>
      <c r="AU101" s="918"/>
      <c r="AV101" s="918"/>
      <c r="AW101" s="918"/>
      <c r="AX101" s="918"/>
      <c r="AY101" s="918"/>
      <c r="AZ101" s="403"/>
      <c r="BA101" s="679"/>
      <c r="BB101" s="678"/>
      <c r="BC101" s="507"/>
      <c r="BD101" s="492"/>
      <c r="BE101" s="492"/>
      <c r="BF101" s="492"/>
      <c r="BG101" s="511"/>
      <c r="BH101" s="507"/>
      <c r="BI101" s="492"/>
      <c r="BJ101" s="492"/>
      <c r="BK101" s="492"/>
      <c r="BL101" s="511"/>
      <c r="BM101" s="507"/>
      <c r="BN101" s="492"/>
      <c r="BO101" s="492"/>
      <c r="BP101" s="492"/>
      <c r="BQ101" s="511"/>
      <c r="BR101" s="507"/>
      <c r="BS101" s="492"/>
      <c r="BT101" s="492"/>
      <c r="BU101" s="493"/>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row>
    <row r="102" s="366" customFormat="true" ht="15" customHeight="true" x14ac:dyDescent="0.2">
      <c r="A102" s="130"/>
      <c r="B102" s="190"/>
      <c r="C102" s="156"/>
      <c r="D102" s="155"/>
      <c r="E102" s="155"/>
      <c r="F102" s="155"/>
      <c r="G102" s="154"/>
      <c r="H102" s="153"/>
      <c r="I102" s="155"/>
      <c r="J102" s="155"/>
      <c r="K102" s="155"/>
      <c r="L102" s="152"/>
      <c r="M102" s="156"/>
      <c r="N102" s="155"/>
      <c r="O102" s="155"/>
      <c r="P102" s="155"/>
      <c r="Q102" s="154"/>
      <c r="R102" s="153"/>
      <c r="S102" s="155"/>
      <c r="T102" s="155"/>
      <c r="U102" s="152"/>
      <c r="V102" s="918"/>
      <c r="W102" s="918"/>
      <c r="X102" s="918"/>
      <c r="Y102" s="918"/>
      <c r="Z102" s="918"/>
      <c r="AA102" s="918"/>
      <c r="AB102" s="918"/>
      <c r="AC102" s="918"/>
      <c r="AD102" s="918"/>
      <c r="AE102" s="918"/>
      <c r="AF102" s="918"/>
      <c r="AG102" s="918"/>
      <c r="AH102" s="918"/>
      <c r="AI102" s="918"/>
      <c r="AJ102" s="918"/>
      <c r="AK102" s="918"/>
      <c r="AL102" s="918"/>
      <c r="AM102" s="918"/>
      <c r="AN102" s="918"/>
      <c r="AO102" s="918"/>
      <c r="AP102" s="918"/>
      <c r="AQ102" s="918"/>
      <c r="AR102" s="918"/>
      <c r="AS102" s="918"/>
      <c r="AT102" s="918"/>
      <c r="AU102" s="918"/>
      <c r="AV102" s="918"/>
      <c r="AW102" s="918"/>
      <c r="AX102" s="918"/>
      <c r="AY102" s="918"/>
      <c r="AZ102" s="403"/>
      <c r="BA102" s="679"/>
      <c r="BB102" s="678"/>
      <c r="BC102" s="507"/>
      <c r="BD102" s="492"/>
      <c r="BE102" s="492"/>
      <c r="BF102" s="492"/>
      <c r="BG102" s="511"/>
      <c r="BH102" s="507"/>
      <c r="BI102" s="492"/>
      <c r="BJ102" s="492"/>
      <c r="BK102" s="492"/>
      <c r="BL102" s="511"/>
      <c r="BM102" s="507"/>
      <c r="BN102" s="492"/>
      <c r="BO102" s="492"/>
      <c r="BP102" s="492"/>
      <c r="BQ102" s="511"/>
      <c r="BR102" s="507"/>
      <c r="BS102" s="492"/>
      <c r="BT102" s="492"/>
      <c r="BU102" s="493"/>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row>
    <row r="103" s="366" customFormat="true" ht="15" customHeight="true" x14ac:dyDescent="0.2">
      <c r="A103" s="130"/>
      <c r="B103" s="190"/>
      <c r="C103" s="156"/>
      <c r="D103" s="155"/>
      <c r="E103" s="155"/>
      <c r="F103" s="155"/>
      <c r="G103" s="154"/>
      <c r="H103" s="153"/>
      <c r="I103" s="155"/>
      <c r="J103" s="155"/>
      <c r="K103" s="155"/>
      <c r="L103" s="152"/>
      <c r="M103" s="156"/>
      <c r="N103" s="155"/>
      <c r="O103" s="155"/>
      <c r="P103" s="155"/>
      <c r="Q103" s="154"/>
      <c r="R103" s="153"/>
      <c r="S103" s="155"/>
      <c r="T103" s="155"/>
      <c r="U103" s="152"/>
      <c r="V103" s="918"/>
      <c r="W103" s="918"/>
      <c r="X103" s="918"/>
      <c r="Y103" s="918"/>
      <c r="Z103" s="918"/>
      <c r="AA103" s="918"/>
      <c r="AB103" s="918"/>
      <c r="AC103" s="918"/>
      <c r="AD103" s="918"/>
      <c r="AE103" s="918"/>
      <c r="AF103" s="918"/>
      <c r="AG103" s="918"/>
      <c r="AH103" s="918"/>
      <c r="AI103" s="918"/>
      <c r="AJ103" s="918"/>
      <c r="AK103" s="918"/>
      <c r="AL103" s="918"/>
      <c r="AM103" s="918"/>
      <c r="AN103" s="918"/>
      <c r="AO103" s="918"/>
      <c r="AP103" s="918"/>
      <c r="AQ103" s="918"/>
      <c r="AR103" s="918"/>
      <c r="AS103" s="918"/>
      <c r="AT103" s="918"/>
      <c r="AU103" s="918"/>
      <c r="AV103" s="918"/>
      <c r="AW103" s="918"/>
      <c r="AX103" s="918"/>
      <c r="AY103" s="918"/>
      <c r="AZ103" s="403"/>
      <c r="BA103" s="679"/>
      <c r="BB103" s="678"/>
      <c r="BC103" s="507"/>
      <c r="BD103" s="492"/>
      <c r="BE103" s="492"/>
      <c r="BF103" s="492"/>
      <c r="BG103" s="511"/>
      <c r="BH103" s="507"/>
      <c r="BI103" s="492"/>
      <c r="BJ103" s="492"/>
      <c r="BK103" s="492"/>
      <c r="BL103" s="511"/>
      <c r="BM103" s="507"/>
      <c r="BN103" s="492"/>
      <c r="BO103" s="492"/>
      <c r="BP103" s="492"/>
      <c r="BQ103" s="511"/>
      <c r="BR103" s="507"/>
      <c r="BS103" s="492"/>
      <c r="BT103" s="492"/>
      <c r="BU103" s="493"/>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row>
    <row r="104" s="366" customFormat="true" ht="15" customHeight="true" x14ac:dyDescent="0.2">
      <c r="A104" s="130"/>
      <c r="B104" s="190"/>
      <c r="C104" s="156"/>
      <c r="D104" s="155"/>
      <c r="E104" s="155"/>
      <c r="F104" s="155"/>
      <c r="G104" s="154"/>
      <c r="H104" s="153"/>
      <c r="I104" s="155"/>
      <c r="J104" s="155"/>
      <c r="K104" s="155"/>
      <c r="L104" s="152"/>
      <c r="M104" s="156"/>
      <c r="N104" s="155"/>
      <c r="O104" s="155"/>
      <c r="P104" s="155"/>
      <c r="Q104" s="154"/>
      <c r="R104" s="153"/>
      <c r="S104" s="155"/>
      <c r="T104" s="155"/>
      <c r="U104" s="152"/>
      <c r="V104" s="918"/>
      <c r="W104" s="918"/>
      <c r="X104" s="918"/>
      <c r="Y104" s="918"/>
      <c r="Z104" s="918"/>
      <c r="AA104" s="918"/>
      <c r="AB104" s="918"/>
      <c r="AC104" s="918"/>
      <c r="AD104" s="918"/>
      <c r="AE104" s="918"/>
      <c r="AF104" s="918"/>
      <c r="AG104" s="918"/>
      <c r="AH104" s="918"/>
      <c r="AI104" s="918"/>
      <c r="AJ104" s="918"/>
      <c r="AK104" s="918"/>
      <c r="AL104" s="918"/>
      <c r="AM104" s="918"/>
      <c r="AN104" s="918"/>
      <c r="AO104" s="918"/>
      <c r="AP104" s="918"/>
      <c r="AQ104" s="918"/>
      <c r="AR104" s="918"/>
      <c r="AS104" s="918"/>
      <c r="AT104" s="918"/>
      <c r="AU104" s="918"/>
      <c r="AV104" s="918"/>
      <c r="AW104" s="918"/>
      <c r="AX104" s="918"/>
      <c r="AY104" s="918"/>
      <c r="AZ104" s="403"/>
      <c r="BA104" s="679"/>
      <c r="BB104" s="678"/>
      <c r="BC104" s="507"/>
      <c r="BD104" s="492"/>
      <c r="BE104" s="492"/>
      <c r="BF104" s="492"/>
      <c r="BG104" s="511"/>
      <c r="BH104" s="507"/>
      <c r="BI104" s="492"/>
      <c r="BJ104" s="492"/>
      <c r="BK104" s="492"/>
      <c r="BL104" s="511"/>
      <c r="BM104" s="507"/>
      <c r="BN104" s="492"/>
      <c r="BO104" s="492"/>
      <c r="BP104" s="492"/>
      <c r="BQ104" s="511"/>
      <c r="BR104" s="507"/>
      <c r="BS104" s="492"/>
      <c r="BT104" s="492"/>
      <c r="BU104" s="493"/>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row>
    <row r="105" s="366" customFormat="true" ht="15" customHeight="true" x14ac:dyDescent="0.2">
      <c r="A105" s="195"/>
      <c r="B105" s="189"/>
      <c r="C105" s="151"/>
      <c r="D105" s="150"/>
      <c r="E105" s="150"/>
      <c r="F105" s="150"/>
      <c r="G105" s="149"/>
      <c r="H105" s="148"/>
      <c r="I105" s="150"/>
      <c r="J105" s="150"/>
      <c r="K105" s="150"/>
      <c r="L105" s="147"/>
      <c r="M105" s="151"/>
      <c r="N105" s="150"/>
      <c r="O105" s="150"/>
      <c r="P105" s="150"/>
      <c r="Q105" s="149"/>
      <c r="R105" s="148"/>
      <c r="S105" s="150"/>
      <c r="T105" s="150"/>
      <c r="U105" s="147"/>
      <c r="V105" s="918"/>
      <c r="W105" s="918"/>
      <c r="X105" s="918"/>
      <c r="Y105" s="918"/>
      <c r="Z105" s="918"/>
      <c r="AA105" s="918"/>
      <c r="AB105" s="918"/>
      <c r="AC105" s="918"/>
      <c r="AD105" s="918"/>
      <c r="AE105" s="918"/>
      <c r="AF105" s="918"/>
      <c r="AG105" s="918"/>
      <c r="AH105" s="918"/>
      <c r="AI105" s="918"/>
      <c r="AJ105" s="918"/>
      <c r="AK105" s="918"/>
      <c r="AL105" s="918"/>
      <c r="AM105" s="918"/>
      <c r="AN105" s="918"/>
      <c r="AO105" s="918"/>
      <c r="AP105" s="918"/>
      <c r="AQ105" s="918"/>
      <c r="AR105" s="918"/>
      <c r="AS105" s="918"/>
      <c r="AT105" s="918"/>
      <c r="AU105" s="918"/>
      <c r="AV105" s="918"/>
      <c r="AW105" s="918"/>
      <c r="AX105" s="918"/>
      <c r="AY105" s="918"/>
      <c r="AZ105" s="403"/>
      <c r="BA105" s="679"/>
      <c r="BB105" s="678"/>
      <c r="BC105" s="510"/>
      <c r="BD105" s="509"/>
      <c r="BE105" s="509"/>
      <c r="BF105" s="509"/>
      <c r="BG105" s="513"/>
      <c r="BH105" s="510"/>
      <c r="BI105" s="509"/>
      <c r="BJ105" s="509"/>
      <c r="BK105" s="509"/>
      <c r="BL105" s="513"/>
      <c r="BM105" s="510"/>
      <c r="BN105" s="509"/>
      <c r="BO105" s="509"/>
      <c r="BP105" s="509"/>
      <c r="BQ105" s="513"/>
      <c r="BR105" s="510"/>
      <c r="BS105" s="509"/>
      <c r="BT105" s="509"/>
      <c r="BU105" s="512"/>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row>
    <row r="106" s="366" customFormat="true" ht="250.15" customHeight="true" x14ac:dyDescent="0.2">
      <c r="A106" s="573"/>
      <c r="B106" s="224"/>
      <c r="C106" s="223"/>
      <c r="D106" s="223"/>
      <c r="E106" s="223"/>
      <c r="F106" s="223"/>
      <c r="G106" s="223"/>
      <c r="H106" s="223"/>
      <c r="I106" s="223"/>
      <c r="J106" s="223"/>
      <c r="K106" s="223"/>
      <c r="L106" s="223"/>
      <c r="M106" s="223"/>
      <c r="N106" s="223"/>
      <c r="O106" s="223"/>
      <c r="P106" s="223"/>
      <c r="Q106" s="223"/>
      <c r="R106" s="223"/>
      <c r="S106" s="223"/>
      <c r="T106" s="223"/>
      <c r="U106" s="223"/>
      <c r="V106" s="403"/>
      <c r="W106" s="403"/>
      <c r="X106" s="403"/>
      <c r="Y106" s="403"/>
      <c r="Z106" s="403"/>
      <c r="AA106" s="403"/>
      <c r="AB106" s="403"/>
      <c r="AC106" s="403"/>
      <c r="AD106" s="403"/>
      <c r="AE106" s="403"/>
      <c r="AF106" s="403"/>
      <c r="AG106" s="403"/>
      <c r="AH106" s="403"/>
      <c r="AI106" s="403"/>
      <c r="AJ106" s="403"/>
      <c r="AK106" s="403"/>
      <c r="AL106" s="403"/>
      <c r="AM106" s="403"/>
      <c r="AN106" s="403"/>
      <c r="AO106" s="403"/>
      <c r="AP106" s="403"/>
      <c r="AQ106" s="403"/>
      <c r="AR106" s="403"/>
      <c r="AS106" s="403"/>
      <c r="AT106" s="403"/>
      <c r="AU106" s="403"/>
      <c r="AV106" s="403"/>
      <c r="AW106" s="403"/>
      <c r="AX106" s="403"/>
      <c r="AY106" s="403"/>
      <c r="AZ106" s="403"/>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5"/>
      <c r="BV106" s="402"/>
      <c r="BW106" s="402"/>
      <c r="BX106" s="402"/>
      <c r="BY106" s="402"/>
      <c r="BZ106" s="402"/>
      <c r="CA106" s="402"/>
      <c r="CB106" s="402"/>
      <c r="CC106" s="402"/>
      <c r="CD106" s="402"/>
      <c r="CE106" s="402"/>
      <c r="CF106" s="402"/>
      <c r="CG106" s="402"/>
      <c r="CH106" s="402"/>
      <c r="CI106" s="402"/>
      <c r="CJ106" s="402"/>
      <c r="CK106" s="402"/>
      <c r="CL106" s="402"/>
      <c r="CM106" s="402"/>
      <c r="CN106" s="402"/>
      <c r="CO106" s="402"/>
      <c r="CP106" s="402"/>
      <c r="CQ106" s="402"/>
      <c r="CR106" s="402"/>
      <c r="CS106" s="402"/>
      <c r="CT106" s="402"/>
      <c r="CU106" s="402"/>
      <c r="CV106" s="402"/>
      <c r="CW106" s="402"/>
      <c r="CX106" s="402"/>
      <c r="CY106" s="402"/>
      <c r="CZ106" s="402"/>
    </row>
    <row r="107" s="346" customFormat="true" ht="18" customHeight="true" x14ac:dyDescent="0.2">
      <c r="A107" s="573"/>
      <c r="B107" s="347"/>
      <c r="C107" s="472"/>
      <c r="D107" s="472"/>
      <c r="E107" s="472"/>
      <c r="F107" s="472"/>
      <c r="G107" s="472"/>
      <c r="H107" s="472"/>
      <c r="I107" s="472"/>
      <c r="J107" s="472"/>
      <c r="K107" s="472"/>
      <c r="L107" s="472"/>
      <c r="M107" s="472"/>
      <c r="N107" s="472"/>
      <c r="O107" s="472"/>
      <c r="P107" s="472"/>
      <c r="Q107" s="472"/>
      <c r="R107" s="472"/>
      <c r="S107" s="472"/>
      <c r="T107" s="472"/>
      <c r="U107" s="472"/>
      <c r="V107" s="398"/>
      <c r="W107" s="398"/>
      <c r="X107" s="398"/>
      <c r="Y107" s="398"/>
      <c r="Z107" s="398"/>
      <c r="AA107" s="398"/>
      <c r="AB107" s="398"/>
      <c r="AC107" s="398"/>
      <c r="AD107" s="398"/>
      <c r="AE107" s="398"/>
      <c r="AF107" s="398"/>
      <c r="AG107" s="398"/>
      <c r="AH107" s="398"/>
      <c r="AI107" s="398"/>
      <c r="AJ107" s="398"/>
      <c r="AK107" s="398"/>
      <c r="AL107" s="398"/>
      <c r="AM107" s="398"/>
      <c r="AN107" s="398"/>
      <c r="AO107" s="398"/>
      <c r="AP107" s="398"/>
      <c r="AQ107" s="398"/>
      <c r="AR107" s="398"/>
      <c r="AS107" s="398"/>
      <c r="AT107" s="398"/>
      <c r="AU107" s="398"/>
      <c r="AV107" s="398"/>
      <c r="AW107" s="398"/>
      <c r="AX107" s="398"/>
      <c r="AY107" s="398"/>
      <c r="AZ107" s="398"/>
      <c r="BB107" s="369"/>
      <c r="BV107" s="398"/>
      <c r="BW107" s="398"/>
      <c r="BX107" s="398"/>
      <c r="BY107" s="398"/>
      <c r="BZ107" s="398"/>
      <c r="CA107" s="398"/>
      <c r="CB107" s="398"/>
      <c r="CC107" s="398"/>
      <c r="CD107" s="398"/>
      <c r="CE107" s="398"/>
      <c r="CF107" s="398"/>
      <c r="CG107" s="398"/>
      <c r="CH107" s="398"/>
      <c r="CI107" s="398"/>
      <c r="CJ107" s="398"/>
      <c r="CK107" s="398"/>
      <c r="CL107" s="398"/>
      <c r="CM107" s="398"/>
      <c r="CN107" s="398"/>
      <c r="CO107" s="398"/>
      <c r="CP107" s="398"/>
      <c r="CQ107" s="398"/>
      <c r="CR107" s="398"/>
      <c r="CS107" s="398"/>
      <c r="CT107" s="398"/>
      <c r="CU107" s="398"/>
      <c r="CV107" s="398"/>
      <c r="CW107" s="398"/>
      <c r="CX107" s="398"/>
      <c r="CY107" s="398"/>
      <c r="CZ107" s="398"/>
    </row>
    <row r="108" s="346" customFormat="true" ht="22.5" customHeight="true" x14ac:dyDescent="0.35">
      <c r="A108" s="1068" t="str">
        <f>A1026</f>
        <v>Madagascar</v>
      </c>
      <c r="B108" s="1069"/>
      <c r="C108" s="348"/>
      <c r="D108" s="348"/>
      <c r="E108" s="348"/>
      <c r="F108" s="348"/>
      <c r="G108" s="348"/>
      <c r="H108" s="348"/>
      <c r="I108" s="348"/>
      <c r="J108" s="348"/>
      <c r="K108" s="348"/>
      <c r="L108" s="348"/>
      <c r="M108" s="348"/>
      <c r="N108" s="348"/>
      <c r="O108" s="348"/>
      <c r="P108" s="348"/>
      <c r="Q108" s="348"/>
      <c r="R108" s="348"/>
      <c r="S108" s="348"/>
      <c r="T108" s="348"/>
      <c r="U108" s="348"/>
      <c r="V108" s="398"/>
      <c r="W108" s="398"/>
      <c r="X108" s="398"/>
      <c r="Y108" s="398"/>
      <c r="Z108" s="398"/>
      <c r="AA108" s="398"/>
      <c r="AB108" s="398"/>
      <c r="AC108" s="398"/>
      <c r="AD108" s="398"/>
      <c r="AE108" s="398"/>
      <c r="AF108" s="398"/>
      <c r="AG108" s="398"/>
      <c r="AH108" s="398"/>
      <c r="AI108" s="398"/>
      <c r="AJ108" s="398"/>
      <c r="AK108" s="398"/>
      <c r="AL108" s="398"/>
      <c r="AM108" s="398"/>
      <c r="AN108" s="398"/>
      <c r="AO108" s="398"/>
      <c r="AP108" s="398"/>
      <c r="AQ108" s="398"/>
      <c r="AR108" s="398"/>
      <c r="AS108" s="398"/>
      <c r="AT108" s="398"/>
      <c r="AU108" s="398"/>
      <c r="AV108" s="398"/>
      <c r="AW108" s="398"/>
      <c r="AX108" s="398"/>
      <c r="AY108" s="398"/>
      <c r="AZ108" s="398"/>
      <c r="BB108" s="369"/>
      <c r="BV108" s="398"/>
      <c r="BW108" s="398"/>
      <c r="BX108" s="398"/>
      <c r="BY108" s="398"/>
      <c r="BZ108" s="398"/>
      <c r="CA108" s="398"/>
      <c r="CB108" s="398"/>
      <c r="CC108" s="398"/>
      <c r="CD108" s="398"/>
      <c r="CE108" s="398"/>
      <c r="CF108" s="398"/>
      <c r="CG108" s="398"/>
      <c r="CH108" s="398"/>
      <c r="CI108" s="398"/>
      <c r="CJ108" s="398"/>
      <c r="CK108" s="398"/>
      <c r="CL108" s="398"/>
      <c r="CM108" s="398"/>
      <c r="CN108" s="398"/>
      <c r="CO108" s="398"/>
      <c r="CP108" s="398"/>
      <c r="CQ108" s="398"/>
      <c r="CR108" s="398"/>
      <c r="CS108" s="398"/>
      <c r="CT108" s="398"/>
      <c r="CU108" s="398"/>
      <c r="CV108" s="398"/>
      <c r="CW108" s="398"/>
      <c r="CX108" s="398"/>
      <c r="CY108" s="398"/>
      <c r="CZ108" s="398"/>
    </row>
    <row r="109" s="346" customFormat="true" ht="22.5" customHeight="true" x14ac:dyDescent="0.35">
      <c r="A109" s="373" t="str">
        <f>A1034</f>
        <v>2013</v>
      </c>
      <c r="B109" s="374"/>
      <c r="C109" s="348"/>
      <c r="D109" s="348"/>
      <c r="E109" s="348"/>
      <c r="F109" s="348"/>
      <c r="G109" s="348"/>
      <c r="H109" s="348"/>
      <c r="I109" s="348"/>
      <c r="J109" s="348"/>
      <c r="K109" s="348"/>
      <c r="L109" s="348"/>
      <c r="M109" s="348"/>
      <c r="N109" s="348"/>
      <c r="O109" s="348"/>
      <c r="P109" s="348"/>
      <c r="Q109" s="348"/>
      <c r="R109" s="348"/>
      <c r="S109" s="348"/>
      <c r="T109" s="348"/>
      <c r="U109" s="348"/>
      <c r="V109" s="398"/>
      <c r="W109" s="398"/>
      <c r="X109" s="398"/>
      <c r="Y109" s="398"/>
      <c r="Z109" s="398"/>
      <c r="AA109" s="398"/>
      <c r="AB109" s="398"/>
      <c r="AC109" s="398"/>
      <c r="AD109" s="398"/>
      <c r="AE109" s="398"/>
      <c r="AF109" s="398"/>
      <c r="AG109" s="398"/>
      <c r="AH109" s="398"/>
      <c r="AI109" s="398"/>
      <c r="AJ109" s="398"/>
      <c r="AK109" s="398"/>
      <c r="AL109" s="398"/>
      <c r="AM109" s="398"/>
      <c r="AN109" s="398"/>
      <c r="AO109" s="398"/>
      <c r="AP109" s="398"/>
      <c r="AQ109" s="398"/>
      <c r="AR109" s="398"/>
      <c r="AS109" s="398"/>
      <c r="AT109" s="398"/>
      <c r="AU109" s="398"/>
      <c r="AV109" s="398"/>
      <c r="AW109" s="398"/>
      <c r="AX109" s="398"/>
      <c r="AY109" s="398"/>
      <c r="AZ109" s="398"/>
      <c r="BB109" s="369"/>
      <c r="BV109" s="398"/>
      <c r="BW109" s="398"/>
      <c r="BX109" s="398"/>
      <c r="BY109" s="398"/>
      <c r="BZ109" s="398"/>
      <c r="CA109" s="398"/>
      <c r="CB109" s="398"/>
      <c r="CC109" s="398"/>
      <c r="CD109" s="398"/>
      <c r="CE109" s="398"/>
      <c r="CF109" s="398"/>
      <c r="CG109" s="398"/>
      <c r="CH109" s="398"/>
      <c r="CI109" s="398"/>
      <c r="CJ109" s="398"/>
      <c r="CK109" s="398"/>
      <c r="CL109" s="398"/>
      <c r="CM109" s="398"/>
      <c r="CN109" s="398"/>
      <c r="CO109" s="398"/>
      <c r="CP109" s="398"/>
      <c r="CQ109" s="398"/>
      <c r="CR109" s="398"/>
      <c r="CS109" s="398"/>
      <c r="CT109" s="398"/>
      <c r="CU109" s="398"/>
      <c r="CV109" s="398"/>
      <c r="CW109" s="398"/>
      <c r="CX109" s="398"/>
      <c r="CY109" s="398"/>
      <c r="CZ109" s="398"/>
    </row>
    <row r="110" s="346" customFormat="true" ht="22.5" customHeight="true" x14ac:dyDescent="0.35">
      <c r="A110" s="375" t="s">
        <v>99</v>
      </c>
      <c r="B110" s="376"/>
      <c r="C110" s="348"/>
      <c r="D110" s="348"/>
      <c r="E110" s="348"/>
      <c r="F110" s="348"/>
      <c r="G110" s="348"/>
      <c r="H110" s="348"/>
      <c r="I110" s="348"/>
      <c r="J110" s="348"/>
      <c r="K110" s="348"/>
      <c r="L110" s="348"/>
      <c r="M110" s="348"/>
      <c r="N110" s="348"/>
      <c r="O110" s="348"/>
      <c r="P110" s="348"/>
      <c r="Q110" s="348"/>
      <c r="R110" s="348"/>
      <c r="S110" s="348"/>
      <c r="T110" s="348"/>
      <c r="U110" s="348"/>
      <c r="V110" s="398"/>
      <c r="W110" s="398"/>
      <c r="X110" s="398"/>
      <c r="Y110" s="398"/>
      <c r="Z110" s="398"/>
      <c r="AA110" s="398"/>
      <c r="AB110" s="398"/>
      <c r="AC110" s="398"/>
      <c r="AD110" s="398"/>
      <c r="AE110" s="398"/>
      <c r="AF110" s="398"/>
      <c r="AG110" s="398"/>
      <c r="AH110" s="398"/>
      <c r="AI110" s="398"/>
      <c r="AJ110" s="398"/>
      <c r="AK110" s="398"/>
      <c r="AL110" s="398"/>
      <c r="AM110" s="398"/>
      <c r="AN110" s="398"/>
      <c r="AO110" s="398"/>
      <c r="AP110" s="398"/>
      <c r="AQ110" s="398"/>
      <c r="AR110" s="398"/>
      <c r="AS110" s="398"/>
      <c r="AT110" s="398"/>
      <c r="AU110" s="398"/>
      <c r="AV110" s="398"/>
      <c r="AW110" s="398"/>
      <c r="AX110" s="398"/>
      <c r="AY110" s="398"/>
      <c r="AZ110" s="398"/>
      <c r="BB110" s="369"/>
      <c r="BV110" s="398"/>
      <c r="BW110" s="398"/>
      <c r="BX110" s="398"/>
      <c r="BY110" s="398"/>
      <c r="BZ110" s="398"/>
      <c r="CA110" s="398"/>
      <c r="CB110" s="398"/>
      <c r="CC110" s="398"/>
      <c r="CD110" s="398"/>
      <c r="CE110" s="398"/>
      <c r="CF110" s="398"/>
      <c r="CG110" s="398"/>
      <c r="CH110" s="398"/>
      <c r="CI110" s="398"/>
      <c r="CJ110" s="398"/>
      <c r="CK110" s="398"/>
      <c r="CL110" s="398"/>
      <c r="CM110" s="398"/>
      <c r="CN110" s="398"/>
      <c r="CO110" s="398"/>
      <c r="CP110" s="398"/>
      <c r="CQ110" s="398"/>
      <c r="CR110" s="398"/>
      <c r="CS110" s="398"/>
      <c r="CT110" s="398"/>
      <c r="CU110" s="398"/>
      <c r="CV110" s="398"/>
      <c r="CW110" s="398"/>
      <c r="CX110" s="398"/>
      <c r="CY110" s="398"/>
      <c r="CZ110" s="398"/>
    </row>
    <row r="111" s="346" customFormat="true" ht="20.1" customHeight="true" x14ac:dyDescent="0.35">
      <c r="A111" s="377" t="s">
        <v>97</v>
      </c>
      <c r="B111" s="374"/>
      <c r="C111" s="348"/>
      <c r="D111" s="348"/>
      <c r="E111" s="348"/>
      <c r="F111" s="348"/>
      <c r="G111" s="348"/>
      <c r="H111" s="348"/>
      <c r="I111" s="348"/>
      <c r="J111" s="348"/>
      <c r="K111" s="348"/>
      <c r="L111" s="348"/>
      <c r="M111" s="348"/>
      <c r="N111" s="348"/>
      <c r="O111" s="348"/>
      <c r="P111" s="348"/>
      <c r="Q111" s="348"/>
      <c r="R111" s="348"/>
      <c r="S111" s="348"/>
      <c r="T111" s="348"/>
      <c r="U111" s="348"/>
      <c r="V111" s="398"/>
      <c r="W111" s="398"/>
      <c r="X111" s="398"/>
      <c r="Y111" s="398"/>
      <c r="Z111" s="398"/>
      <c r="AA111" s="398"/>
      <c r="AB111" s="398"/>
      <c r="AC111" s="398"/>
      <c r="AD111" s="398"/>
      <c r="AE111" s="398"/>
      <c r="AF111" s="398"/>
      <c r="AG111" s="398"/>
      <c r="AH111" s="398"/>
      <c r="AI111" s="398"/>
      <c r="AJ111" s="398"/>
      <c r="AK111" s="398"/>
      <c r="AL111" s="398"/>
      <c r="AM111" s="398"/>
      <c r="AN111" s="398"/>
      <c r="AO111" s="398"/>
      <c r="AP111" s="398"/>
      <c r="AQ111" s="398"/>
      <c r="AR111" s="398"/>
      <c r="AS111" s="398"/>
      <c r="AT111" s="398"/>
      <c r="AU111" s="398"/>
      <c r="AV111" s="398"/>
      <c r="AW111" s="398"/>
      <c r="AX111" s="398"/>
      <c r="AY111" s="398"/>
      <c r="AZ111" s="398"/>
      <c r="BB111" s="369"/>
      <c r="BV111" s="398"/>
      <c r="BW111" s="398"/>
      <c r="BX111" s="398"/>
      <c r="BY111" s="398"/>
      <c r="BZ111" s="398"/>
      <c r="CA111" s="398"/>
      <c r="CB111" s="398"/>
      <c r="CC111" s="398"/>
      <c r="CD111" s="398"/>
      <c r="CE111" s="398"/>
      <c r="CF111" s="398"/>
      <c r="CG111" s="398"/>
      <c r="CH111" s="398"/>
      <c r="CI111" s="398"/>
      <c r="CJ111" s="398"/>
      <c r="CK111" s="398"/>
      <c r="CL111" s="398"/>
      <c r="CM111" s="398"/>
      <c r="CN111" s="398"/>
      <c r="CO111" s="398"/>
      <c r="CP111" s="398"/>
      <c r="CQ111" s="398"/>
      <c r="CR111" s="398"/>
      <c r="CS111" s="398"/>
      <c r="CT111" s="398"/>
      <c r="CU111" s="398"/>
      <c r="CV111" s="398"/>
      <c r="CW111" s="398"/>
      <c r="CX111" s="398"/>
      <c r="CY111" s="398"/>
      <c r="CZ111" s="398"/>
    </row>
    <row r="112" s="346" customFormat="true" ht="15" customHeight="true" x14ac:dyDescent="0.2">
      <c r="A112" s="675" t="s">
        <v>98</v>
      </c>
      <c r="B112" s="411"/>
      <c r="C112" s="348"/>
      <c r="D112" s="348"/>
      <c r="E112" s="348"/>
      <c r="F112" s="348"/>
      <c r="G112" s="348"/>
      <c r="H112" s="348"/>
      <c r="I112" s="348"/>
      <c r="J112" s="348"/>
      <c r="K112" s="348"/>
      <c r="L112" s="348"/>
      <c r="M112" s="348"/>
      <c r="N112" s="348"/>
      <c r="O112" s="348"/>
      <c r="P112" s="348"/>
      <c r="Q112" s="348"/>
      <c r="R112" s="348"/>
      <c r="S112" s="348"/>
      <c r="T112" s="348"/>
      <c r="U112" s="348"/>
      <c r="V112" s="398"/>
      <c r="W112" s="398"/>
      <c r="X112" s="398"/>
      <c r="Y112" s="398"/>
      <c r="Z112" s="398"/>
      <c r="AA112" s="398"/>
      <c r="AB112" s="398"/>
      <c r="AC112" s="398"/>
      <c r="AD112" s="398"/>
      <c r="AE112" s="398"/>
      <c r="AF112" s="398"/>
      <c r="AG112" s="398"/>
      <c r="AH112" s="398"/>
      <c r="AI112" s="398"/>
      <c r="AJ112" s="398"/>
      <c r="AK112" s="398"/>
      <c r="AL112" s="398"/>
      <c r="AM112" s="398"/>
      <c r="AN112" s="398"/>
      <c r="AO112" s="398"/>
      <c r="AP112" s="398"/>
      <c r="AQ112" s="398"/>
      <c r="AR112" s="398"/>
      <c r="AS112" s="398"/>
      <c r="AT112" s="398"/>
      <c r="AU112" s="398"/>
      <c r="AV112" s="398"/>
      <c r="AW112" s="398"/>
      <c r="AX112" s="398"/>
      <c r="AY112" s="398"/>
      <c r="AZ112" s="398"/>
      <c r="BB112" s="369"/>
      <c r="BV112" s="398"/>
      <c r="BW112" s="398"/>
      <c r="BX112" s="398"/>
      <c r="BY112" s="398"/>
      <c r="BZ112" s="398"/>
      <c r="CA112" s="398"/>
      <c r="CB112" s="398"/>
      <c r="CC112" s="398"/>
      <c r="CD112" s="398"/>
      <c r="CE112" s="398"/>
      <c r="CF112" s="398"/>
      <c r="CG112" s="398"/>
      <c r="CH112" s="398"/>
      <c r="CI112" s="398"/>
      <c r="CJ112" s="398"/>
      <c r="CK112" s="398"/>
      <c r="CL112" s="398"/>
      <c r="CM112" s="398"/>
      <c r="CN112" s="398"/>
      <c r="CO112" s="398"/>
      <c r="CP112" s="398"/>
      <c r="CQ112" s="398"/>
      <c r="CR112" s="398"/>
      <c r="CS112" s="398"/>
      <c r="CT112" s="398"/>
      <c r="CU112" s="398"/>
      <c r="CV112" s="398"/>
      <c r="CW112" s="398"/>
      <c r="CX112" s="398"/>
      <c r="CY112" s="398"/>
      <c r="CZ112" s="398"/>
    </row>
    <row r="113" s="346" customFormat="true" ht="15" customHeight="true" x14ac:dyDescent="0.2">
      <c r="A113" s="387" t="s">
        <v>40</v>
      </c>
      <c r="B113" s="386"/>
      <c r="C113" s="348"/>
      <c r="D113" s="348"/>
      <c r="E113" s="348"/>
      <c r="F113" s="348"/>
      <c r="G113" s="348"/>
      <c r="H113" s="348"/>
      <c r="I113" s="348"/>
      <c r="J113" s="348"/>
      <c r="K113" s="348"/>
      <c r="L113" s="348"/>
      <c r="M113" s="348"/>
      <c r="N113" s="348"/>
      <c r="O113" s="348"/>
      <c r="P113" s="348"/>
      <c r="Q113" s="348"/>
      <c r="R113" s="348"/>
      <c r="S113" s="348"/>
      <c r="T113" s="348"/>
      <c r="U113" s="348"/>
      <c r="V113" s="398"/>
      <c r="W113" s="398"/>
      <c r="X113" s="398"/>
      <c r="Y113" s="398"/>
      <c r="Z113" s="398"/>
      <c r="AA113" s="398"/>
      <c r="AB113" s="398"/>
      <c r="AC113" s="398"/>
      <c r="AD113" s="398"/>
      <c r="AE113" s="398"/>
      <c r="AF113" s="398"/>
      <c r="AG113" s="398"/>
      <c r="AH113" s="398"/>
      <c r="AI113" s="398"/>
      <c r="AJ113" s="398"/>
      <c r="AK113" s="398"/>
      <c r="AL113" s="398"/>
      <c r="AM113" s="398"/>
      <c r="AN113" s="398"/>
      <c r="AO113" s="398"/>
      <c r="AP113" s="398"/>
      <c r="AQ113" s="398"/>
      <c r="AR113" s="398"/>
      <c r="AS113" s="398"/>
      <c r="AT113" s="398"/>
      <c r="AU113" s="398"/>
      <c r="AV113" s="398"/>
      <c r="AW113" s="398"/>
      <c r="AX113" s="398"/>
      <c r="AY113" s="398"/>
      <c r="AZ113" s="398"/>
      <c r="BB113" s="369"/>
      <c r="BV113" s="398"/>
      <c r="BW113" s="398"/>
      <c r="BX113" s="398"/>
      <c r="BY113" s="398"/>
      <c r="BZ113" s="398"/>
      <c r="CA113" s="398"/>
      <c r="CB113" s="398"/>
      <c r="CC113" s="398"/>
      <c r="CD113" s="398"/>
      <c r="CE113" s="398"/>
      <c r="CF113" s="398"/>
      <c r="CG113" s="398"/>
      <c r="CH113" s="398"/>
      <c r="CI113" s="398"/>
      <c r="CJ113" s="398"/>
      <c r="CK113" s="398"/>
      <c r="CL113" s="398"/>
      <c r="CM113" s="398"/>
      <c r="CN113" s="398"/>
      <c r="CO113" s="398"/>
      <c r="CP113" s="398"/>
      <c r="CQ113" s="398"/>
      <c r="CR113" s="398"/>
      <c r="CS113" s="398"/>
      <c r="CT113" s="398"/>
      <c r="CU113" s="398"/>
      <c r="CV113" s="398"/>
      <c r="CW113" s="398"/>
      <c r="CX113" s="398"/>
      <c r="CY113" s="398"/>
      <c r="CZ113" s="398"/>
    </row>
    <row r="114" s="346" customFormat="true" ht="15" customHeight="true" x14ac:dyDescent="0.2">
      <c r="A114" s="385" t="s">
        <v>39</v>
      </c>
      <c r="B114" s="386"/>
      <c r="C114" s="348"/>
      <c r="D114" s="348"/>
      <c r="E114" s="348"/>
      <c r="F114" s="348"/>
      <c r="G114" s="348"/>
      <c r="H114" s="348"/>
      <c r="I114" s="348"/>
      <c r="J114" s="348"/>
      <c r="K114" s="348"/>
      <c r="L114" s="348"/>
      <c r="M114" s="348"/>
      <c r="N114" s="348"/>
      <c r="O114" s="348"/>
      <c r="P114" s="348"/>
      <c r="Q114" s="348"/>
      <c r="R114" s="348"/>
      <c r="S114" s="348"/>
      <c r="T114" s="348"/>
      <c r="U114" s="348"/>
      <c r="V114" s="398"/>
      <c r="W114" s="398"/>
      <c r="X114" s="398"/>
      <c r="Y114" s="398"/>
      <c r="Z114" s="398"/>
      <c r="AA114" s="398"/>
      <c r="AB114" s="398"/>
      <c r="AC114" s="398"/>
      <c r="AD114" s="398"/>
      <c r="AE114" s="398"/>
      <c r="AF114" s="398"/>
      <c r="AG114" s="398"/>
      <c r="AH114" s="398"/>
      <c r="AI114" s="398"/>
      <c r="AJ114" s="398"/>
      <c r="AK114" s="398"/>
      <c r="AL114" s="398"/>
      <c r="AM114" s="398"/>
      <c r="AN114" s="398"/>
      <c r="AO114" s="398"/>
      <c r="AP114" s="398"/>
      <c r="AQ114" s="398"/>
      <c r="AR114" s="398"/>
      <c r="AS114" s="398"/>
      <c r="AT114" s="398"/>
      <c r="AU114" s="398"/>
      <c r="AV114" s="398"/>
      <c r="AW114" s="398"/>
      <c r="AX114" s="398"/>
      <c r="AY114" s="398"/>
      <c r="AZ114" s="398"/>
      <c r="BB114" s="369"/>
      <c r="BV114" s="398"/>
      <c r="BW114" s="398"/>
      <c r="BX114" s="398"/>
      <c r="BY114" s="398"/>
      <c r="BZ114" s="398"/>
      <c r="CA114" s="398"/>
      <c r="CB114" s="398"/>
      <c r="CC114" s="398"/>
      <c r="CD114" s="398"/>
      <c r="CE114" s="398"/>
      <c r="CF114" s="398"/>
      <c r="CG114" s="398"/>
      <c r="CH114" s="398"/>
      <c r="CI114" s="398"/>
      <c r="CJ114" s="398"/>
      <c r="CK114" s="398"/>
      <c r="CL114" s="398"/>
      <c r="CM114" s="398"/>
      <c r="CN114" s="398"/>
      <c r="CO114" s="398"/>
      <c r="CP114" s="398"/>
      <c r="CQ114" s="398"/>
      <c r="CR114" s="398"/>
      <c r="CS114" s="398"/>
      <c r="CT114" s="398"/>
      <c r="CU114" s="398"/>
      <c r="CV114" s="398"/>
      <c r="CW114" s="398"/>
      <c r="CX114" s="398"/>
      <c r="CY114" s="398"/>
      <c r="CZ114" s="398"/>
    </row>
    <row r="115" s="346" customFormat="true" ht="15" customHeight="true" x14ac:dyDescent="0.2">
      <c r="A115" s="385" t="s">
        <v>136</v>
      </c>
      <c r="B115" s="410" t="str">
        <f>A1025</f>
        <v>AIS13</v>
      </c>
      <c r="C115" s="348"/>
      <c r="D115" s="348"/>
      <c r="E115" s="348"/>
      <c r="F115" s="348"/>
      <c r="G115" s="348"/>
      <c r="H115" s="348"/>
      <c r="I115" s="348"/>
      <c r="J115" s="348"/>
      <c r="K115" s="348"/>
      <c r="L115" s="348"/>
      <c r="M115" s="348"/>
      <c r="N115" s="348"/>
      <c r="O115" s="348"/>
      <c r="P115" s="348"/>
      <c r="Q115" s="348"/>
      <c r="R115" s="348"/>
      <c r="S115" s="348"/>
      <c r="T115" s="348"/>
      <c r="U115" s="348"/>
      <c r="V115" s="398"/>
      <c r="W115" s="398"/>
      <c r="X115" s="398"/>
      <c r="Y115" s="398"/>
      <c r="Z115" s="398"/>
      <c r="AA115" s="398"/>
      <c r="AB115" s="398"/>
      <c r="AC115" s="398"/>
      <c r="AD115" s="398"/>
      <c r="AE115" s="398"/>
      <c r="AF115" s="398"/>
      <c r="AG115" s="398"/>
      <c r="AH115" s="398"/>
      <c r="AI115" s="398"/>
      <c r="AJ115" s="398"/>
      <c r="AK115" s="398"/>
      <c r="AL115" s="398"/>
      <c r="AM115" s="398"/>
      <c r="AN115" s="398"/>
      <c r="AO115" s="398"/>
      <c r="AP115" s="398"/>
      <c r="AQ115" s="398"/>
      <c r="AR115" s="398"/>
      <c r="AS115" s="398"/>
      <c r="AT115" s="398"/>
      <c r="AU115" s="398"/>
      <c r="AV115" s="398"/>
      <c r="AW115" s="398"/>
      <c r="AX115" s="398"/>
      <c r="AY115" s="398"/>
      <c r="AZ115" s="398"/>
      <c r="BB115" s="369"/>
      <c r="BV115" s="398"/>
      <c r="BW115" s="398"/>
      <c r="BX115" s="398"/>
      <c r="BY115" s="398"/>
      <c r="BZ115" s="398"/>
      <c r="CA115" s="398"/>
      <c r="CB115" s="398"/>
      <c r="CC115" s="398"/>
      <c r="CD115" s="398"/>
      <c r="CE115" s="398"/>
      <c r="CF115" s="398"/>
      <c r="CG115" s="398"/>
      <c r="CH115" s="398"/>
      <c r="CI115" s="398"/>
      <c r="CJ115" s="398"/>
      <c r="CK115" s="398"/>
      <c r="CL115" s="398"/>
      <c r="CM115" s="398"/>
      <c r="CN115" s="398"/>
      <c r="CO115" s="398"/>
      <c r="CP115" s="398"/>
      <c r="CQ115" s="398"/>
      <c r="CR115" s="398"/>
      <c r="CS115" s="398"/>
      <c r="CT115" s="398"/>
      <c r="CU115" s="398"/>
      <c r="CV115" s="398"/>
      <c r="CW115" s="398"/>
      <c r="CX115" s="398"/>
      <c r="CY115" s="398"/>
      <c r="CZ115" s="398"/>
    </row>
    <row r="116" s="346" customFormat="true" ht="15" customHeight="true" x14ac:dyDescent="0.2">
      <c r="A116" s="231" t="str">
        <f>B1030</f>
        <v/>
      </c>
      <c r="B116" s="230"/>
      <c r="C116" s="348"/>
      <c r="D116" s="348"/>
      <c r="E116" s="348"/>
      <c r="F116" s="348"/>
      <c r="G116" s="348"/>
      <c r="H116" s="348"/>
      <c r="I116" s="348"/>
      <c r="J116" s="348"/>
      <c r="K116" s="348"/>
      <c r="L116" s="348"/>
      <c r="M116" s="348"/>
      <c r="N116" s="348"/>
      <c r="O116" s="348"/>
      <c r="P116" s="348"/>
      <c r="Q116" s="348"/>
      <c r="R116" s="348"/>
      <c r="S116" s="348"/>
      <c r="T116" s="348"/>
      <c r="U116" s="348"/>
      <c r="V116" s="398"/>
      <c r="W116" s="398"/>
      <c r="X116" s="398"/>
      <c r="Y116" s="398"/>
      <c r="Z116" s="398"/>
      <c r="AA116" s="398"/>
      <c r="AB116" s="398"/>
      <c r="AC116" s="398"/>
      <c r="AD116" s="398"/>
      <c r="AE116" s="398"/>
      <c r="AF116" s="398"/>
      <c r="AG116" s="398"/>
      <c r="AH116" s="398"/>
      <c r="AI116" s="398"/>
      <c r="AJ116" s="398"/>
      <c r="AK116" s="398"/>
      <c r="AL116" s="398"/>
      <c r="AM116" s="398"/>
      <c r="AN116" s="398"/>
      <c r="AO116" s="398"/>
      <c r="AP116" s="398"/>
      <c r="AQ116" s="398"/>
      <c r="AR116" s="398"/>
      <c r="AS116" s="398"/>
      <c r="AT116" s="398"/>
      <c r="AU116" s="398"/>
      <c r="AV116" s="398"/>
      <c r="AW116" s="398"/>
      <c r="AX116" s="398"/>
      <c r="AY116" s="398"/>
      <c r="AZ116" s="398"/>
      <c r="BB116" s="369"/>
      <c r="BV116" s="398"/>
      <c r="BW116" s="398"/>
      <c r="BX116" s="398"/>
      <c r="BY116" s="398"/>
      <c r="BZ116" s="398"/>
      <c r="CA116" s="398"/>
      <c r="CB116" s="398"/>
      <c r="CC116" s="398"/>
      <c r="CD116" s="398"/>
      <c r="CE116" s="398"/>
      <c r="CF116" s="398"/>
      <c r="CG116" s="398"/>
      <c r="CH116" s="398"/>
      <c r="CI116" s="398"/>
      <c r="CJ116" s="398"/>
      <c r="CK116" s="398"/>
      <c r="CL116" s="398"/>
      <c r="CM116" s="398"/>
      <c r="CN116" s="398"/>
      <c r="CO116" s="398"/>
      <c r="CP116" s="398"/>
      <c r="CQ116" s="398"/>
      <c r="CR116" s="398"/>
      <c r="CS116" s="398"/>
      <c r="CT116" s="398"/>
      <c r="CU116" s="398"/>
      <c r="CV116" s="398"/>
      <c r="CW116" s="398"/>
      <c r="CX116" s="398"/>
      <c r="CY116" s="398"/>
      <c r="CZ116" s="398"/>
    </row>
    <row r="117" s="346" customFormat="true" ht="15" customHeight="true" x14ac:dyDescent="0.2">
      <c r="A117" s="231" t="str">
        <f>B1029</f>
        <v/>
      </c>
      <c r="B117" s="229"/>
      <c r="C117" s="348"/>
      <c r="D117" s="348"/>
      <c r="E117" s="348"/>
      <c r="F117" s="348"/>
      <c r="G117" s="348"/>
      <c r="H117" s="348"/>
      <c r="I117" s="348"/>
      <c r="J117" s="348"/>
      <c r="K117" s="348"/>
      <c r="L117" s="348"/>
      <c r="M117" s="348"/>
      <c r="N117" s="348"/>
      <c r="O117" s="348"/>
      <c r="P117" s="348"/>
      <c r="Q117" s="348"/>
      <c r="R117" s="348"/>
      <c r="S117" s="348"/>
      <c r="T117" s="348"/>
      <c r="U117" s="348"/>
      <c r="V117" s="398"/>
      <c r="W117" s="398"/>
      <c r="X117" s="398"/>
      <c r="Y117" s="398"/>
      <c r="Z117" s="398"/>
      <c r="AA117" s="398"/>
      <c r="AB117" s="398"/>
      <c r="AC117" s="398"/>
      <c r="AD117" s="398"/>
      <c r="AE117" s="398"/>
      <c r="AF117" s="398"/>
      <c r="AG117" s="398"/>
      <c r="AH117" s="398"/>
      <c r="AI117" s="398"/>
      <c r="AJ117" s="398"/>
      <c r="AK117" s="398"/>
      <c r="AL117" s="398"/>
      <c r="AM117" s="398"/>
      <c r="AN117" s="398"/>
      <c r="AO117" s="398"/>
      <c r="AP117" s="398"/>
      <c r="AQ117" s="398"/>
      <c r="AR117" s="398"/>
      <c r="AS117" s="398"/>
      <c r="AT117" s="398"/>
      <c r="AU117" s="398"/>
      <c r="AV117" s="398"/>
      <c r="AW117" s="398"/>
      <c r="AX117" s="398"/>
      <c r="AY117" s="398"/>
      <c r="AZ117" s="398"/>
      <c r="BB117" s="369"/>
      <c r="BV117" s="398"/>
      <c r="BW117" s="398"/>
      <c r="BX117" s="398"/>
      <c r="BY117" s="398"/>
      <c r="BZ117" s="398"/>
      <c r="CA117" s="398"/>
      <c r="CB117" s="398"/>
      <c r="CC117" s="398"/>
      <c r="CD117" s="398"/>
      <c r="CE117" s="398"/>
      <c r="CF117" s="398"/>
      <c r="CG117" s="398"/>
      <c r="CH117" s="398"/>
      <c r="CI117" s="398"/>
      <c r="CJ117" s="398"/>
      <c r="CK117" s="398"/>
      <c r="CL117" s="398"/>
      <c r="CM117" s="398"/>
      <c r="CN117" s="398"/>
      <c r="CO117" s="398"/>
      <c r="CP117" s="398"/>
      <c r="CQ117" s="398"/>
      <c r="CR117" s="398"/>
      <c r="CS117" s="398"/>
      <c r="CT117" s="398"/>
      <c r="CU117" s="398"/>
      <c r="CV117" s="398"/>
      <c r="CW117" s="398"/>
      <c r="CX117" s="398"/>
      <c r="CY117" s="398"/>
      <c r="CZ117" s="398"/>
    </row>
    <row r="118" s="346" customFormat="true" ht="21" customHeight="true" x14ac:dyDescent="0.2">
      <c r="A118" s="228"/>
      <c r="B118" s="230"/>
      <c r="C118" s="348"/>
      <c r="D118" s="348"/>
      <c r="E118" s="348"/>
      <c r="F118" s="348"/>
      <c r="G118" s="348"/>
      <c r="H118" s="348"/>
      <c r="I118" s="348"/>
      <c r="J118" s="348"/>
      <c r="K118" s="348"/>
      <c r="L118" s="348"/>
      <c r="M118" s="348"/>
      <c r="N118" s="348"/>
      <c r="O118" s="348"/>
      <c r="P118" s="348"/>
      <c r="Q118" s="348"/>
      <c r="R118" s="348"/>
      <c r="S118" s="348"/>
      <c r="T118" s="348"/>
      <c r="U118" s="348"/>
      <c r="V118" s="398"/>
      <c r="W118" s="398"/>
      <c r="X118" s="398"/>
      <c r="Y118" s="398"/>
      <c r="Z118" s="398"/>
      <c r="AA118" s="398"/>
      <c r="AB118" s="398"/>
      <c r="AC118" s="398"/>
      <c r="AD118" s="398"/>
      <c r="AE118" s="398"/>
      <c r="AF118" s="398"/>
      <c r="AG118" s="398"/>
      <c r="AH118" s="398"/>
      <c r="AI118" s="398"/>
      <c r="AJ118" s="398"/>
      <c r="AK118" s="398"/>
      <c r="AL118" s="398"/>
      <c r="AM118" s="398"/>
      <c r="AN118" s="398"/>
      <c r="AO118" s="398"/>
      <c r="AP118" s="398"/>
      <c r="AQ118" s="398"/>
      <c r="AR118" s="398"/>
      <c r="AS118" s="398"/>
      <c r="AT118" s="398"/>
      <c r="AU118" s="398"/>
      <c r="AV118" s="398"/>
      <c r="AW118" s="398"/>
      <c r="AX118" s="398"/>
      <c r="AY118" s="398"/>
      <c r="AZ118" s="398"/>
      <c r="BB118" s="369"/>
      <c r="BV118" s="398"/>
      <c r="BW118" s="398"/>
      <c r="BX118" s="398"/>
      <c r="BY118" s="398"/>
      <c r="BZ118" s="398"/>
      <c r="CA118" s="398"/>
      <c r="CB118" s="398"/>
      <c r="CC118" s="398"/>
      <c r="CD118" s="398"/>
      <c r="CE118" s="398"/>
      <c r="CF118" s="398"/>
      <c r="CG118" s="398"/>
      <c r="CH118" s="398"/>
      <c r="CI118" s="398"/>
      <c r="CJ118" s="398"/>
      <c r="CK118" s="398"/>
      <c r="CL118" s="398"/>
      <c r="CM118" s="398"/>
      <c r="CN118" s="398"/>
      <c r="CO118" s="398"/>
      <c r="CP118" s="398"/>
      <c r="CQ118" s="398"/>
      <c r="CR118" s="398"/>
      <c r="CS118" s="398"/>
      <c r="CT118" s="398"/>
      <c r="CU118" s="398"/>
      <c r="CV118" s="398"/>
      <c r="CW118" s="398"/>
      <c r="CX118" s="398"/>
      <c r="CY118" s="398"/>
      <c r="CZ118" s="398"/>
    </row>
    <row r="119" s="346" customFormat="true" ht="15" customHeight="true" x14ac:dyDescent="0.2">
      <c r="A119" s="227"/>
      <c r="B119" s="226"/>
      <c r="C119" s="348"/>
      <c r="D119" s="348"/>
      <c r="E119" s="348"/>
      <c r="F119" s="348"/>
      <c r="G119" s="348"/>
      <c r="H119" s="348"/>
      <c r="I119" s="348"/>
      <c r="J119" s="348"/>
      <c r="K119" s="348"/>
      <c r="L119" s="348"/>
      <c r="M119" s="348"/>
      <c r="N119" s="348"/>
      <c r="O119" s="348"/>
      <c r="P119" s="348"/>
      <c r="Q119" s="348"/>
      <c r="R119" s="348"/>
      <c r="S119" s="348"/>
      <c r="T119" s="348"/>
      <c r="U119" s="348"/>
      <c r="V119" s="398"/>
      <c r="W119" s="398"/>
      <c r="X119" s="398"/>
      <c r="Y119" s="398"/>
      <c r="Z119" s="398"/>
      <c r="AA119" s="398"/>
      <c r="AB119" s="398"/>
      <c r="AC119" s="398"/>
      <c r="AD119" s="398"/>
      <c r="AE119" s="398"/>
      <c r="AF119" s="398"/>
      <c r="AG119" s="398"/>
      <c r="AH119" s="398"/>
      <c r="AI119" s="398"/>
      <c r="AJ119" s="398"/>
      <c r="AK119" s="398"/>
      <c r="AL119" s="398"/>
      <c r="AM119" s="398"/>
      <c r="AN119" s="398"/>
      <c r="AO119" s="398"/>
      <c r="AP119" s="398"/>
      <c r="AQ119" s="398"/>
      <c r="AR119" s="398"/>
      <c r="AS119" s="398"/>
      <c r="AT119" s="398"/>
      <c r="AU119" s="398"/>
      <c r="AV119" s="398"/>
      <c r="AW119" s="398"/>
      <c r="AX119" s="398"/>
      <c r="AY119" s="398"/>
      <c r="AZ119" s="398"/>
      <c r="BB119" s="369"/>
      <c r="BV119" s="398"/>
      <c r="BW119" s="398"/>
      <c r="BX119" s="398"/>
      <c r="BY119" s="398"/>
      <c r="BZ119" s="398"/>
      <c r="CA119" s="398"/>
      <c r="CB119" s="398"/>
      <c r="CC119" s="398"/>
      <c r="CD119" s="398"/>
      <c r="CE119" s="398"/>
      <c r="CF119" s="398"/>
      <c r="CG119" s="398"/>
      <c r="CH119" s="398"/>
      <c r="CI119" s="398"/>
      <c r="CJ119" s="398"/>
      <c r="CK119" s="398"/>
      <c r="CL119" s="398"/>
      <c r="CM119" s="398"/>
      <c r="CN119" s="398"/>
      <c r="CO119" s="398"/>
      <c r="CP119" s="398"/>
      <c r="CQ119" s="398"/>
      <c r="CR119" s="398"/>
      <c r="CS119" s="398"/>
      <c r="CT119" s="398"/>
      <c r="CU119" s="398"/>
      <c r="CV119" s="398"/>
      <c r="CW119" s="398"/>
      <c r="CX119" s="398"/>
      <c r="CY119" s="398"/>
      <c r="CZ119" s="398"/>
    </row>
    <row r="120" s="575" customFormat="true" ht="15" customHeight="true" x14ac:dyDescent="0.2">
      <c r="A120" s="351" t="s">
        <v>99</v>
      </c>
      <c r="B120" s="394"/>
      <c r="C120" s="1061" t="s">
        <v>115</v>
      </c>
      <c r="D120" s="1062"/>
      <c r="E120" s="1062"/>
      <c r="F120" s="1062"/>
      <c r="G120" s="1063"/>
      <c r="H120" s="1064" t="s">
        <v>38</v>
      </c>
      <c r="I120" s="1052"/>
      <c r="J120" s="1052"/>
      <c r="K120" s="1052"/>
      <c r="L120" s="1054"/>
      <c r="M120" s="1046" t="s">
        <v>37</v>
      </c>
      <c r="N120" s="1047"/>
      <c r="O120" s="1047"/>
      <c r="P120" s="1047"/>
      <c r="Q120" s="1049"/>
      <c r="R120" s="81" t="s">
        <v>141</v>
      </c>
      <c r="S120" s="484"/>
      <c r="T120" s="484"/>
      <c r="U120" s="484"/>
      <c r="V120" s="495"/>
      <c r="W120" s="495"/>
      <c r="X120" s="918"/>
      <c r="Y120" s="918"/>
      <c r="Z120" s="918"/>
      <c r="AA120" s="918"/>
      <c r="AB120" s="918"/>
      <c r="AC120" s="918"/>
      <c r="AD120" s="918"/>
      <c r="AE120" s="918"/>
      <c r="AF120" s="918"/>
      <c r="AG120" s="918"/>
      <c r="AH120" s="918"/>
      <c r="AI120" s="918"/>
      <c r="AJ120" s="918"/>
      <c r="AK120" s="918"/>
      <c r="AL120" s="918"/>
      <c r="AM120" s="918"/>
      <c r="AN120" s="918"/>
      <c r="AO120" s="918"/>
      <c r="AP120" s="918"/>
      <c r="AQ120" s="918"/>
      <c r="AR120" s="918"/>
      <c r="AS120" s="918"/>
      <c r="AT120" s="918"/>
      <c r="AU120" s="918"/>
      <c r="AV120" s="918"/>
      <c r="AW120" s="918"/>
      <c r="AX120" s="918"/>
      <c r="AY120" s="918"/>
      <c r="AZ120" s="403"/>
      <c r="BA120" s="404" t="s">
        <v>131</v>
      </c>
      <c r="BB120" s="351" t="s">
        <v>99</v>
      </c>
      <c r="BC120" s="1046" t="s">
        <v>115</v>
      </c>
      <c r="BD120" s="1047"/>
      <c r="BE120" s="1047"/>
      <c r="BF120" s="1047"/>
      <c r="BG120" s="1048"/>
      <c r="BH120" s="1046" t="s">
        <v>38</v>
      </c>
      <c r="BI120" s="1047"/>
      <c r="BJ120" s="1047"/>
      <c r="BK120" s="1047"/>
      <c r="BL120" s="1048"/>
      <c r="BM120" s="1046" t="s">
        <v>37</v>
      </c>
      <c r="BN120" s="1047"/>
      <c r="BO120" s="1047"/>
      <c r="BP120" s="1047"/>
      <c r="BQ120" s="1049"/>
      <c r="BR120" s="80" t="s">
        <v>141</v>
      </c>
      <c r="BS120" s="484"/>
      <c r="BT120" s="484"/>
      <c r="BU120" s="484"/>
      <c r="BV120" s="69"/>
      <c r="BW120" s="69"/>
      <c r="BX120" s="69"/>
      <c r="BY120" s="69"/>
      <c r="BZ120" s="402"/>
      <c r="CA120" s="402"/>
      <c r="CB120" s="402"/>
      <c r="CC120" s="402"/>
      <c r="CD120" s="402"/>
      <c r="CE120" s="402"/>
      <c r="CF120" s="402"/>
      <c r="CG120" s="402"/>
      <c r="CH120" s="402"/>
      <c r="CI120" s="402"/>
      <c r="CJ120" s="402"/>
      <c r="CK120" s="402"/>
      <c r="CL120" s="402"/>
      <c r="CM120" s="402"/>
      <c r="CN120" s="402"/>
      <c r="CO120" s="402"/>
      <c r="CP120" s="402"/>
      <c r="CQ120" s="402"/>
      <c r="CR120" s="402"/>
      <c r="CS120" s="402"/>
      <c r="CT120" s="402"/>
      <c r="CU120" s="402"/>
      <c r="CV120" s="402"/>
      <c r="CW120" s="402"/>
      <c r="CX120" s="402"/>
      <c r="CY120" s="402"/>
      <c r="CZ120" s="402"/>
    </row>
    <row r="121" s="575" customFormat="true" ht="12.75" x14ac:dyDescent="0.2">
      <c r="A121" s="390" t="s">
        <v>87</v>
      </c>
      <c r="B121" s="433"/>
      <c r="C121" s="475" t="s">
        <v>0</v>
      </c>
      <c r="D121" s="669" t="s">
        <v>1</v>
      </c>
      <c r="E121" s="669" t="s">
        <v>2</v>
      </c>
      <c r="F121" s="669" t="s">
        <v>3</v>
      </c>
      <c r="G121" s="670" t="s">
        <v>4</v>
      </c>
      <c r="H121" s="438" t="s">
        <v>0</v>
      </c>
      <c r="I121" s="673" t="s">
        <v>1</v>
      </c>
      <c r="J121" s="673" t="s">
        <v>2</v>
      </c>
      <c r="K121" s="673" t="s">
        <v>3</v>
      </c>
      <c r="L121" s="674" t="s">
        <v>4</v>
      </c>
      <c r="M121" s="439" t="s">
        <v>0</v>
      </c>
      <c r="N121" s="673" t="s">
        <v>1</v>
      </c>
      <c r="O121" s="673" t="s">
        <v>2</v>
      </c>
      <c r="P121" s="673" t="s">
        <v>3</v>
      </c>
      <c r="Q121" s="667" t="s">
        <v>4</v>
      </c>
      <c r="R121" s="438" t="s">
        <v>435</v>
      </c>
      <c r="S121" s="673" t="s">
        <v>436</v>
      </c>
      <c r="T121" s="673" t="s">
        <v>437</v>
      </c>
      <c r="U121" s="674" t="s">
        <v>438</v>
      </c>
      <c r="V121" s="918"/>
      <c r="W121" s="918"/>
      <c r="X121" s="918"/>
      <c r="Y121" s="918"/>
      <c r="Z121" s="918"/>
      <c r="AA121" s="918"/>
      <c r="AB121" s="918"/>
      <c r="AC121" s="918"/>
      <c r="AD121" s="918"/>
      <c r="AE121" s="918"/>
      <c r="AF121" s="918"/>
      <c r="AG121" s="918"/>
      <c r="AH121" s="918"/>
      <c r="AI121" s="918"/>
      <c r="AJ121" s="918"/>
      <c r="AK121" s="918"/>
      <c r="AL121" s="918"/>
      <c r="AM121" s="918"/>
      <c r="AN121" s="918"/>
      <c r="AO121" s="918"/>
      <c r="AP121" s="918"/>
      <c r="AQ121" s="918"/>
      <c r="AR121" s="918"/>
      <c r="AS121" s="918"/>
      <c r="AT121" s="918"/>
      <c r="AU121" s="918"/>
      <c r="AV121" s="918"/>
      <c r="AW121" s="918"/>
      <c r="AX121" s="918"/>
      <c r="AY121" s="918"/>
      <c r="AZ121" s="403"/>
      <c r="BA121" s="390" t="s">
        <v>117</v>
      </c>
      <c r="BB121" s="389"/>
      <c r="BC121" s="515" t="s">
        <v>0</v>
      </c>
      <c r="BD121" s="628" t="s">
        <v>1</v>
      </c>
      <c r="BE121" s="628" t="s">
        <v>2</v>
      </c>
      <c r="BF121" s="628" t="s">
        <v>3</v>
      </c>
      <c r="BG121" s="516" t="s">
        <v>4</v>
      </c>
      <c r="BH121" s="515" t="s">
        <v>0</v>
      </c>
      <c r="BI121" s="628" t="s">
        <v>1</v>
      </c>
      <c r="BJ121" s="628" t="s">
        <v>2</v>
      </c>
      <c r="BK121" s="628" t="s">
        <v>3</v>
      </c>
      <c r="BL121" s="516" t="s">
        <v>4</v>
      </c>
      <c r="BM121" s="515" t="s">
        <v>0</v>
      </c>
      <c r="BN121" s="628" t="s">
        <v>1</v>
      </c>
      <c r="BO121" s="628" t="s">
        <v>2</v>
      </c>
      <c r="BP121" s="628" t="s">
        <v>3</v>
      </c>
      <c r="BQ121" s="516" t="s">
        <v>4</v>
      </c>
      <c r="BR121" s="515" t="s">
        <v>435</v>
      </c>
      <c r="BS121" s="628" t="s">
        <v>436</v>
      </c>
      <c r="BT121" s="628" t="s">
        <v>437</v>
      </c>
      <c r="BU121" s="629" t="s">
        <v>438</v>
      </c>
      <c r="BV121" s="235"/>
      <c r="BW121" s="235"/>
      <c r="BX121" s="235"/>
      <c r="BY121" s="235"/>
      <c r="BZ121" s="235"/>
      <c r="CA121" s="235"/>
      <c r="CB121" s="235"/>
      <c r="CC121" s="235"/>
      <c r="CD121" s="235"/>
      <c r="CE121" s="235"/>
      <c r="CF121" s="235"/>
      <c r="CG121" s="235"/>
      <c r="CH121" s="235"/>
      <c r="CI121" s="235"/>
      <c r="CJ121" s="235"/>
      <c r="CK121" s="235"/>
      <c r="CL121" s="235"/>
      <c r="CM121" s="235"/>
      <c r="CN121" s="235"/>
      <c r="CO121" s="235"/>
      <c r="CP121" s="235"/>
      <c r="CQ121" s="235"/>
      <c r="CR121" s="235"/>
      <c r="CS121" s="235"/>
      <c r="CT121" s="235"/>
      <c r="CU121" s="235"/>
      <c r="CV121" s="235"/>
      <c r="CW121" s="235"/>
      <c r="CX121" s="235"/>
      <c r="CY121" s="235"/>
      <c r="CZ121" s="235"/>
    </row>
    <row r="122" s="575" customFormat="true" ht="15" customHeight="true" x14ac:dyDescent="0.2">
      <c r="A122" s="1055" t="s">
        <v>18</v>
      </c>
      <c r="B122" s="435" t="s">
        <v>14</v>
      </c>
      <c r="C122" s="183">
        <v>3.553222088350573</v>
      </c>
      <c r="D122" s="182">
        <v>5.8512482487893474</v>
      </c>
      <c r="E122" s="182">
        <v>8.9689290395482324</v>
      </c>
      <c r="F122" s="182">
        <v>13.303716421200228</v>
      </c>
      <c r="G122" s="181">
        <v>31.627258851610335</v>
      </c>
      <c r="H122" s="180">
        <v>8.2104024378692024</v>
      </c>
      <c r="I122" s="182">
        <v>25.529888203870328</v>
      </c>
      <c r="J122" s="182">
        <v>36.723940593156826</v>
      </c>
      <c r="K122" s="182">
        <v>42.156554337647364</v>
      </c>
      <c r="L122" s="179">
        <v>63.419910067808452</v>
      </c>
      <c r="M122" s="183">
        <v>3.3340266075199012</v>
      </c>
      <c r="N122" s="182">
        <v>5.3847034973683163</v>
      </c>
      <c r="O122" s="182">
        <v>8.813519265860128</v>
      </c>
      <c r="P122" s="182">
        <v>11.742139292951602</v>
      </c>
      <c r="Q122" s="181">
        <v>23.820765257284862</v>
      </c>
      <c r="R122" s="180">
        <v>12.383460031777323</v>
      </c>
      <c r="S122" s="182">
        <v>19.058538731140711</v>
      </c>
      <c r="T122" s="182">
        <v>2.7987962478269006</v>
      </c>
      <c r="U122" s="179">
        <v>10.205769352605248</v>
      </c>
      <c r="V122" s="918"/>
      <c r="W122" s="918"/>
      <c r="X122" s="918"/>
      <c r="Y122" s="918"/>
      <c r="Z122" s="918"/>
      <c r="AA122" s="918"/>
      <c r="AB122" s="918"/>
      <c r="AC122" s="918"/>
      <c r="AD122" s="918"/>
      <c r="AE122" s="918"/>
      <c r="AF122" s="918"/>
      <c r="AG122" s="918"/>
      <c r="AH122" s="918"/>
      <c r="AI122" s="918"/>
      <c r="AJ122" s="918"/>
      <c r="AK122" s="918"/>
      <c r="AL122" s="918"/>
      <c r="AM122" s="918"/>
      <c r="AN122" s="918"/>
      <c r="AO122" s="918"/>
      <c r="AP122" s="918"/>
      <c r="AQ122" s="918"/>
      <c r="AR122" s="918"/>
      <c r="AS122" s="918"/>
      <c r="AT122" s="918"/>
      <c r="AU122" s="918"/>
      <c r="AV122" s="918"/>
      <c r="AW122" s="918"/>
      <c r="AX122" s="918"/>
      <c r="AY122" s="918"/>
      <c r="AZ122" s="403"/>
      <c r="BA122" s="1050" t="s">
        <v>18</v>
      </c>
      <c r="BB122" s="680" t="s">
        <v>14</v>
      </c>
      <c r="BC122" s="546">
        <v>279.63684899999993</v>
      </c>
      <c r="BD122" s="542">
        <v>462.93481100000002</v>
      </c>
      <c r="BE122" s="542">
        <v>708.56571700000006</v>
      </c>
      <c r="BF122" s="542">
        <v>1049.6305689999999</v>
      </c>
      <c r="BG122" s="555">
        <v>2497.693604999994</v>
      </c>
      <c r="BH122" s="546">
        <v>53.91583</v>
      </c>
      <c r="BI122" s="542">
        <v>166.60340499999998</v>
      </c>
      <c r="BJ122" s="542">
        <v>242.36440499999995</v>
      </c>
      <c r="BK122" s="542">
        <v>274.36450400000018</v>
      </c>
      <c r="BL122" s="555">
        <v>415.65410200000014</v>
      </c>
      <c r="BM122" s="546">
        <v>238.08407599999998</v>
      </c>
      <c r="BN122" s="542">
        <v>394.88096200000024</v>
      </c>
      <c r="BO122" s="542">
        <v>637.94085199999984</v>
      </c>
      <c r="BP122" s="542">
        <v>850.42991599999971</v>
      </c>
      <c r="BQ122" s="555">
        <v>1724.2234990000009</v>
      </c>
      <c r="BR122" s="546">
        <v>1764.7539790000001</v>
      </c>
      <c r="BS122" s="542">
        <v>1784.7384359999999</v>
      </c>
      <c r="BT122" s="542">
        <v>63.860660999999993</v>
      </c>
      <c r="BU122" s="550">
        <v>1385.1084749999991</v>
      </c>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8"/>
    </row>
    <row r="123" s="575" customFormat="true" ht="15" customHeight="true" x14ac:dyDescent="0.2">
      <c r="A123" s="1056"/>
      <c r="B123" s="436" t="s">
        <v>51</v>
      </c>
      <c r="C123" s="178">
        <v>96.446777911649434</v>
      </c>
      <c r="D123" s="177">
        <v>94.148751751210668</v>
      </c>
      <c r="E123" s="177">
        <v>91.031070960451757</v>
      </c>
      <c r="F123" s="177">
        <v>86.696283578799722</v>
      </c>
      <c r="G123" s="176">
        <v>68.372741148389693</v>
      </c>
      <c r="H123" s="175">
        <v>91.789597562130794</v>
      </c>
      <c r="I123" s="177">
        <v>74.470111796129757</v>
      </c>
      <c r="J123" s="177">
        <v>63.276059406843132</v>
      </c>
      <c r="K123" s="177">
        <v>57.843445662352664</v>
      </c>
      <c r="L123" s="174">
        <v>36.580089932191633</v>
      </c>
      <c r="M123" s="178">
        <v>96.665973392480112</v>
      </c>
      <c r="N123" s="177">
        <v>94.615296502631679</v>
      </c>
      <c r="O123" s="177">
        <v>91.186480734139806</v>
      </c>
      <c r="P123" s="177">
        <v>88.257860707048422</v>
      </c>
      <c r="Q123" s="176">
        <v>76.179234742715195</v>
      </c>
      <c r="R123" s="175">
        <v>87.616539968222739</v>
      </c>
      <c r="S123" s="177">
        <v>80.9414612688593</v>
      </c>
      <c r="T123" s="177">
        <v>97.201203752173043</v>
      </c>
      <c r="U123" s="174">
        <v>89.794230647394613</v>
      </c>
      <c r="V123" s="918"/>
      <c r="W123" s="918"/>
      <c r="X123" s="918"/>
      <c r="Y123" s="918"/>
      <c r="Z123" s="918"/>
      <c r="AA123" s="918"/>
      <c r="AB123" s="918"/>
      <c r="AC123" s="918"/>
      <c r="AD123" s="918"/>
      <c r="AE123" s="918"/>
      <c r="AF123" s="918"/>
      <c r="AG123" s="918"/>
      <c r="AH123" s="918"/>
      <c r="AI123" s="918"/>
      <c r="AJ123" s="918"/>
      <c r="AK123" s="918"/>
      <c r="AL123" s="918"/>
      <c r="AM123" s="918"/>
      <c r="AN123" s="918"/>
      <c r="AO123" s="918"/>
      <c r="AP123" s="918"/>
      <c r="AQ123" s="918"/>
      <c r="AR123" s="918"/>
      <c r="AS123" s="918"/>
      <c r="AT123" s="918"/>
      <c r="AU123" s="918"/>
      <c r="AV123" s="918"/>
      <c r="AW123" s="918"/>
      <c r="AX123" s="918"/>
      <c r="AY123" s="918"/>
      <c r="AZ123" s="403"/>
      <c r="BA123" s="1043"/>
      <c r="BB123" s="678" t="s">
        <v>51</v>
      </c>
      <c r="BC123" s="547">
        <v>7590.3144810000085</v>
      </c>
      <c r="BD123" s="543">
        <v>7448.7925900000109</v>
      </c>
      <c r="BE123" s="543">
        <v>7191.6608750000023</v>
      </c>
      <c r="BF123" s="543">
        <v>6840.1239610000021</v>
      </c>
      <c r="BG123" s="556">
        <v>5399.5877139999993</v>
      </c>
      <c r="BH123" s="547">
        <v>602.76123800000005</v>
      </c>
      <c r="BI123" s="543">
        <v>485.9783989999998</v>
      </c>
      <c r="BJ123" s="543">
        <v>417.59855399999987</v>
      </c>
      <c r="BK123" s="543">
        <v>376.45838299999969</v>
      </c>
      <c r="BL123" s="556">
        <v>239.74591599999999</v>
      </c>
      <c r="BM123" s="547">
        <v>6902.9529950000051</v>
      </c>
      <c r="BN123" s="543">
        <v>6938.5026160000079</v>
      </c>
      <c r="BO123" s="543">
        <v>6600.2670960000041</v>
      </c>
      <c r="BP123" s="543">
        <v>6392.1167340000002</v>
      </c>
      <c r="BQ123" s="556">
        <v>5514.0976900000041</v>
      </c>
      <c r="BR123" s="547">
        <v>12486.141768000014</v>
      </c>
      <c r="BS123" s="543">
        <v>7579.7698360000222</v>
      </c>
      <c r="BT123" s="543">
        <v>2217.8581690000037</v>
      </c>
      <c r="BU123" s="551">
        <v>12186.709847999997</v>
      </c>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8"/>
    </row>
    <row r="124" s="575" customFormat="true" ht="15" customHeight="true" x14ac:dyDescent="0.2">
      <c r="A124" s="1056" t="s">
        <v>50</v>
      </c>
      <c r="B124" s="436" t="s">
        <v>15</v>
      </c>
      <c r="C124" s="178">
        <f>C122*C129/100</f>
        <v>1.0766492122639328</v>
      </c>
      <c r="D124" s="177">
        <f>D122*D129/100</f>
        <v>1.5747611196039473</v>
      </c>
      <c r="E124" s="177">
        <f t="shared" ref="E124:U124" si="2">E122*E129/100</f>
        <v>2.4523513059256805</v>
      </c>
      <c r="F124" s="177">
        <f t="shared" si="2"/>
        <v>5.9331930824975805</v>
      </c>
      <c r="G124" s="176">
        <f t="shared" si="2"/>
        <v>14.265212450892566</v>
      </c>
      <c r="H124" s="175">
        <f t="shared" si="2"/>
        <v>1.0570763527865419</v>
      </c>
      <c r="I124" s="177">
        <f t="shared" si="2"/>
        <v>7.0522920985397342</v>
      </c>
      <c r="J124" s="177">
        <f t="shared" si="2"/>
        <v>7.7879839010783023</v>
      </c>
      <c r="K124" s="177">
        <f t="shared" si="2"/>
        <v>15.460702290883027</v>
      </c>
      <c r="L124" s="174">
        <f t="shared" si="2"/>
        <v>42.726342280936606</v>
      </c>
      <c r="M124" s="178">
        <f t="shared" si="2"/>
        <v>1.1100139967331077</v>
      </c>
      <c r="N124" s="177">
        <f t="shared" si="2"/>
        <v>1.2968812007231387</v>
      </c>
      <c r="O124" s="177">
        <f t="shared" si="2"/>
        <v>2.4975391049652087</v>
      </c>
      <c r="P124" s="177">
        <f t="shared" si="2"/>
        <v>5.0536261578653434</v>
      </c>
      <c r="Q124" s="176">
        <f t="shared" si="2"/>
        <v>10.935830247529507</v>
      </c>
      <c r="R124" s="175">
        <f t="shared" si="2"/>
        <v>4.6441415174854788</v>
      </c>
      <c r="S124" s="177">
        <f t="shared" si="2"/>
        <v>8.4236528612892627</v>
      </c>
      <c r="T124" s="177">
        <f t="shared" si="2"/>
        <v>1.0326000596664207</v>
      </c>
      <c r="U124" s="174">
        <f t="shared" si="2"/>
        <v>3.8573736881874057</v>
      </c>
      <c r="V124" s="918"/>
      <c r="W124" s="918"/>
      <c r="X124" s="918"/>
      <c r="Y124" s="918"/>
      <c r="Z124" s="918"/>
      <c r="AA124" s="918"/>
      <c r="AB124" s="918"/>
      <c r="AC124" s="918"/>
      <c r="AD124" s="918"/>
      <c r="AE124" s="918"/>
      <c r="AF124" s="918"/>
      <c r="AG124" s="918"/>
      <c r="AH124" s="918"/>
      <c r="AI124" s="918"/>
      <c r="AJ124" s="918"/>
      <c r="AK124" s="918"/>
      <c r="AL124" s="918"/>
      <c r="AM124" s="918"/>
      <c r="AN124" s="918"/>
      <c r="AO124" s="918"/>
      <c r="AP124" s="918"/>
      <c r="AQ124" s="918"/>
      <c r="AR124" s="918"/>
      <c r="AS124" s="918"/>
      <c r="AT124" s="918"/>
      <c r="AU124" s="918"/>
      <c r="AV124" s="918"/>
      <c r="AW124" s="918"/>
      <c r="AX124" s="918"/>
      <c r="AY124" s="918"/>
      <c r="AZ124" s="403"/>
      <c r="BA124" s="1043" t="s">
        <v>50</v>
      </c>
      <c r="BB124" s="678" t="s">
        <v>15</v>
      </c>
      <c r="BC124" s="547">
        <v>84.731768999999986</v>
      </c>
      <c r="BD124" s="543">
        <v>124.59080700000001</v>
      </c>
      <c r="BE124" s="543">
        <v>193.74131</v>
      </c>
      <c r="BF124" s="543">
        <v>468.11436999999995</v>
      </c>
      <c r="BG124" s="556">
        <v>1126.5639579999993</v>
      </c>
      <c r="BH124" s="547">
        <v>6.9415779999999998</v>
      </c>
      <c r="BI124" s="543">
        <v>46.021974999999998</v>
      </c>
      <c r="BJ124" s="543">
        <v>51.397808999999995</v>
      </c>
      <c r="BK124" s="543">
        <v>100.62178900000002</v>
      </c>
      <c r="BL124" s="556">
        <v>280.02845500000001</v>
      </c>
      <c r="BM124" s="547">
        <v>79.266510999999994</v>
      </c>
      <c r="BN124" s="543">
        <v>95.105272999999983</v>
      </c>
      <c r="BO124" s="543">
        <v>180.77707400000003</v>
      </c>
      <c r="BP124" s="543">
        <v>366.01123200000001</v>
      </c>
      <c r="BQ124" s="556">
        <v>791.57051799999965</v>
      </c>
      <c r="BR124" s="547">
        <v>661.83176599999956</v>
      </c>
      <c r="BS124" s="543">
        <v>788.83366899999942</v>
      </c>
      <c r="BT124" s="543">
        <v>23.561029999999999</v>
      </c>
      <c r="BU124" s="551">
        <v>523.5157489999998</v>
      </c>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8"/>
    </row>
    <row r="125" s="575" customFormat="true" ht="15" customHeight="true" x14ac:dyDescent="0.2">
      <c r="A125" s="1056"/>
      <c r="B125" s="436" t="s">
        <v>16</v>
      </c>
      <c r="C125" s="178">
        <f>C122*C128/100</f>
        <v>2.4765728760866406</v>
      </c>
      <c r="D125" s="177">
        <f>D122*D128/100</f>
        <v>4.2764871291854005</v>
      </c>
      <c r="E125" s="177">
        <f t="shared" ref="E125:U125" si="3">E122*E128/100</f>
        <v>6.5165777336225528</v>
      </c>
      <c r="F125" s="177">
        <f t="shared" si="3"/>
        <v>7.3705233387026485</v>
      </c>
      <c r="G125" s="176">
        <f t="shared" si="3"/>
        <v>17.362046400717819</v>
      </c>
      <c r="H125" s="175">
        <f t="shared" si="3"/>
        <v>7.1533260850826617</v>
      </c>
      <c r="I125" s="177">
        <f t="shared" si="3"/>
        <v>18.477596105330591</v>
      </c>
      <c r="J125" s="177">
        <f t="shared" si="3"/>
        <v>28.93595669207853</v>
      </c>
      <c r="K125" s="177">
        <f t="shared" si="3"/>
        <v>26.695852046764315</v>
      </c>
      <c r="L125" s="174">
        <f t="shared" si="3"/>
        <v>20.69356778687181</v>
      </c>
      <c r="M125" s="178">
        <f t="shared" si="3"/>
        <v>2.2240126107867941</v>
      </c>
      <c r="N125" s="177">
        <f t="shared" si="3"/>
        <v>4.0878222966451752</v>
      </c>
      <c r="O125" s="177">
        <f t="shared" si="3"/>
        <v>6.3159801608949211</v>
      </c>
      <c r="P125" s="177">
        <f t="shared" si="3"/>
        <v>6.6885131350862617</v>
      </c>
      <c r="Q125" s="176">
        <f t="shared" si="3"/>
        <v>12.884935009755344</v>
      </c>
      <c r="R125" s="175">
        <f t="shared" si="3"/>
        <v>7.7393185142918437</v>
      </c>
      <c r="S125" s="177">
        <f t="shared" si="3"/>
        <v>10.634885869851443</v>
      </c>
      <c r="T125" s="177">
        <f t="shared" si="3"/>
        <v>1.7661961881604809</v>
      </c>
      <c r="U125" s="174">
        <f t="shared" si="3"/>
        <v>6.3483956644178452</v>
      </c>
      <c r="V125" s="918"/>
      <c r="W125" s="918"/>
      <c r="X125" s="918"/>
      <c r="Y125" s="918"/>
      <c r="Z125" s="918"/>
      <c r="AA125" s="918"/>
      <c r="AB125" s="918"/>
      <c r="AC125" s="918"/>
      <c r="AD125" s="918"/>
      <c r="AE125" s="918"/>
      <c r="AF125" s="918"/>
      <c r="AG125" s="918"/>
      <c r="AH125" s="918"/>
      <c r="AI125" s="918"/>
      <c r="AJ125" s="918"/>
      <c r="AK125" s="918"/>
      <c r="AL125" s="918"/>
      <c r="AM125" s="918"/>
      <c r="AN125" s="918"/>
      <c r="AO125" s="918"/>
      <c r="AP125" s="918"/>
      <c r="AQ125" s="918"/>
      <c r="AR125" s="918"/>
      <c r="AS125" s="918"/>
      <c r="AT125" s="918"/>
      <c r="AU125" s="918"/>
      <c r="AV125" s="918"/>
      <c r="AW125" s="918"/>
      <c r="AX125" s="918"/>
      <c r="AY125" s="918"/>
      <c r="AZ125" s="403"/>
      <c r="BA125" s="1043"/>
      <c r="BB125" s="678" t="s">
        <v>16</v>
      </c>
      <c r="BC125" s="547">
        <v>194.90508</v>
      </c>
      <c r="BD125" s="543">
        <v>338.3440040000001</v>
      </c>
      <c r="BE125" s="543">
        <v>514.82440700000018</v>
      </c>
      <c r="BF125" s="543">
        <v>581.51619900000014</v>
      </c>
      <c r="BG125" s="556">
        <v>1371.1296469999986</v>
      </c>
      <c r="BH125" s="547">
        <v>46.974252000000007</v>
      </c>
      <c r="BI125" s="543">
        <v>120.58142999999997</v>
      </c>
      <c r="BJ125" s="543">
        <v>190.96659599999998</v>
      </c>
      <c r="BK125" s="543">
        <v>173.74271500000003</v>
      </c>
      <c r="BL125" s="556">
        <v>135.62564699999993</v>
      </c>
      <c r="BM125" s="547">
        <v>158.817565</v>
      </c>
      <c r="BN125" s="543">
        <v>299.77568900000006</v>
      </c>
      <c r="BO125" s="543">
        <v>457.16377799999998</v>
      </c>
      <c r="BP125" s="543">
        <v>484.41868399999993</v>
      </c>
      <c r="BQ125" s="556">
        <v>932.65298100000041</v>
      </c>
      <c r="BR125" s="547">
        <v>1102.9222130000003</v>
      </c>
      <c r="BS125" s="543">
        <v>995.90476699999988</v>
      </c>
      <c r="BT125" s="543">
        <v>40.299631000000005</v>
      </c>
      <c r="BU125" s="551">
        <v>861.59272599999963</v>
      </c>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8"/>
    </row>
    <row r="126" s="575" customFormat="true" ht="15" customHeight="true" x14ac:dyDescent="0.2">
      <c r="A126" s="1056"/>
      <c r="B126" s="436" t="s">
        <v>22</v>
      </c>
      <c r="C126" s="178">
        <f>100-C124-C125-C127</f>
        <v>16.420384482860641</v>
      </c>
      <c r="D126" s="177">
        <f>100-D124-D125-D127</f>
        <v>19.737201585113297</v>
      </c>
      <c r="E126" s="177">
        <f t="shared" ref="E126:U126" si="4">100-E124-E125-E127</f>
        <v>24.163362756367903</v>
      </c>
      <c r="F126" s="177">
        <f t="shared" si="4"/>
        <v>35.158563152407737</v>
      </c>
      <c r="G126" s="176">
        <f t="shared" si="4"/>
        <v>53.406281828314839</v>
      </c>
      <c r="H126" s="175">
        <f t="shared" si="4"/>
        <v>20.330697005548615</v>
      </c>
      <c r="I126" s="177">
        <f t="shared" si="4"/>
        <v>46.098588583999117</v>
      </c>
      <c r="J126" s="177">
        <f t="shared" si="4"/>
        <v>49.21096306558016</v>
      </c>
      <c r="K126" s="177">
        <f t="shared" si="4"/>
        <v>48.966409504894955</v>
      </c>
      <c r="L126" s="174">
        <f t="shared" si="4"/>
        <v>34.651065114862391</v>
      </c>
      <c r="M126" s="178">
        <f t="shared" si="4"/>
        <v>15.754805875030328</v>
      </c>
      <c r="N126" s="177">
        <f t="shared" si="4"/>
        <v>20.976099322211297</v>
      </c>
      <c r="O126" s="177">
        <f t="shared" si="4"/>
        <v>22.718352702955471</v>
      </c>
      <c r="P126" s="177">
        <f t="shared" si="4"/>
        <v>31.166717303781461</v>
      </c>
      <c r="Q126" s="176">
        <f t="shared" si="4"/>
        <v>53.665469734932501</v>
      </c>
      <c r="R126" s="175">
        <f t="shared" si="4"/>
        <v>31.009510338536259</v>
      </c>
      <c r="S126" s="177">
        <f t="shared" si="4"/>
        <v>50.708076367429427</v>
      </c>
      <c r="T126" s="177">
        <f t="shared" si="4"/>
        <v>4.3342906102066223</v>
      </c>
      <c r="U126" s="174">
        <f t="shared" si="4"/>
        <v>18.330392654785413</v>
      </c>
      <c r="V126" s="918"/>
      <c r="W126" s="918"/>
      <c r="X126" s="918"/>
      <c r="Y126" s="918"/>
      <c r="Z126" s="918"/>
      <c r="AA126" s="918"/>
      <c r="AB126" s="918"/>
      <c r="AC126" s="918"/>
      <c r="AD126" s="918"/>
      <c r="AE126" s="918"/>
      <c r="AF126" s="918"/>
      <c r="AG126" s="918"/>
      <c r="AH126" s="918"/>
      <c r="AI126" s="918"/>
      <c r="AJ126" s="918"/>
      <c r="AK126" s="918"/>
      <c r="AL126" s="918"/>
      <c r="AM126" s="918"/>
      <c r="AN126" s="918"/>
      <c r="AO126" s="918"/>
      <c r="AP126" s="918"/>
      <c r="AQ126" s="918"/>
      <c r="AR126" s="918"/>
      <c r="AS126" s="918"/>
      <c r="AT126" s="918"/>
      <c r="AU126" s="918"/>
      <c r="AV126" s="918"/>
      <c r="AW126" s="918"/>
      <c r="AX126" s="918"/>
      <c r="AY126" s="918"/>
      <c r="AZ126" s="403"/>
      <c r="BA126" s="1043"/>
      <c r="BB126" s="678" t="s">
        <v>22</v>
      </c>
      <c r="BC126" s="547">
        <v>1292.276267</v>
      </c>
      <c r="BD126" s="543">
        <v>1561.5535859999982</v>
      </c>
      <c r="BE126" s="543">
        <v>1908.9604099999997</v>
      </c>
      <c r="BF126" s="543">
        <v>2773.9243289999999</v>
      </c>
      <c r="BG126" s="556">
        <v>4217.6443179999969</v>
      </c>
      <c r="BH126" s="547">
        <v>133.50702499999994</v>
      </c>
      <c r="BI126" s="543">
        <v>300.8310009999999</v>
      </c>
      <c r="BJ126" s="543">
        <v>324.77412799999979</v>
      </c>
      <c r="BK126" s="543">
        <v>318.68459999999982</v>
      </c>
      <c r="BL126" s="556">
        <v>227.10308700000002</v>
      </c>
      <c r="BM126" s="547">
        <v>1125.0565279999996</v>
      </c>
      <c r="BN126" s="543">
        <v>1538.2578229999986</v>
      </c>
      <c r="BO126" s="543">
        <v>1644.4016109999991</v>
      </c>
      <c r="BP126" s="543">
        <v>2257.26404</v>
      </c>
      <c r="BQ126" s="556">
        <v>3884.4790669999984</v>
      </c>
      <c r="BR126" s="547">
        <v>4419.1329900000046</v>
      </c>
      <c r="BS126" s="543">
        <v>4748.5620060000047</v>
      </c>
      <c r="BT126" s="543">
        <v>98.896325000000004</v>
      </c>
      <c r="BU126" s="551">
        <v>2487.767588999996</v>
      </c>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8"/>
    </row>
    <row r="127" s="575" customFormat="true" ht="15" customHeight="true" x14ac:dyDescent="0.2">
      <c r="A127" s="1056"/>
      <c r="B127" s="436" t="s">
        <v>19</v>
      </c>
      <c r="C127" s="178">
        <v>80.026393428788793</v>
      </c>
      <c r="D127" s="177">
        <v>74.411550166097356</v>
      </c>
      <c r="E127" s="177">
        <v>66.867708204083868</v>
      </c>
      <c r="F127" s="177">
        <v>51.537720426392028</v>
      </c>
      <c r="G127" s="176">
        <v>14.966459320074781</v>
      </c>
      <c r="H127" s="175">
        <v>71.458900556582179</v>
      </c>
      <c r="I127" s="177">
        <v>28.371523212130551</v>
      </c>
      <c r="J127" s="177">
        <v>14.065096341262997</v>
      </c>
      <c r="K127" s="177">
        <v>8.8770361574576935</v>
      </c>
      <c r="L127" s="174">
        <v>1.9290248173291946</v>
      </c>
      <c r="M127" s="178">
        <v>80.911167517449769</v>
      </c>
      <c r="N127" s="177">
        <v>73.639197180420396</v>
      </c>
      <c r="O127" s="177">
        <v>68.468128031184392</v>
      </c>
      <c r="P127" s="177">
        <v>57.091143403266933</v>
      </c>
      <c r="Q127" s="176">
        <v>22.513765007782649</v>
      </c>
      <c r="R127" s="175">
        <v>56.607029629686423</v>
      </c>
      <c r="S127" s="177">
        <v>30.233384901429861</v>
      </c>
      <c r="T127" s="177">
        <v>92.866913141966478</v>
      </c>
      <c r="U127" s="174">
        <v>71.463837992609328</v>
      </c>
      <c r="V127" s="918"/>
      <c r="W127" s="918"/>
      <c r="X127" s="918"/>
      <c r="Y127" s="918"/>
      <c r="Z127" s="918"/>
      <c r="AA127" s="918"/>
      <c r="AB127" s="918"/>
      <c r="AC127" s="918"/>
      <c r="AD127" s="918"/>
      <c r="AE127" s="918"/>
      <c r="AF127" s="918"/>
      <c r="AG127" s="918"/>
      <c r="AH127" s="918"/>
      <c r="AI127" s="918"/>
      <c r="AJ127" s="918"/>
      <c r="AK127" s="918"/>
      <c r="AL127" s="918"/>
      <c r="AM127" s="918"/>
      <c r="AN127" s="918"/>
      <c r="AO127" s="918"/>
      <c r="AP127" s="918"/>
      <c r="AQ127" s="918"/>
      <c r="AR127" s="918"/>
      <c r="AS127" s="918"/>
      <c r="AT127" s="918"/>
      <c r="AU127" s="918"/>
      <c r="AV127" s="918"/>
      <c r="AW127" s="918"/>
      <c r="AX127" s="918"/>
      <c r="AY127" s="918"/>
      <c r="AZ127" s="403"/>
      <c r="BA127" s="1043"/>
      <c r="BB127" s="678" t="s">
        <v>19</v>
      </c>
      <c r="BC127" s="547">
        <v>6298.0382140000029</v>
      </c>
      <c r="BD127" s="543">
        <v>5887.2390039999937</v>
      </c>
      <c r="BE127" s="543">
        <v>5282.7004650000026</v>
      </c>
      <c r="BF127" s="543">
        <v>4066.1996320000039</v>
      </c>
      <c r="BG127" s="556">
        <v>1181.943395999999</v>
      </c>
      <c r="BH127" s="547">
        <v>469.2542129999996</v>
      </c>
      <c r="BI127" s="543">
        <v>185.14739800000009</v>
      </c>
      <c r="BJ127" s="543">
        <v>92.824426000000031</v>
      </c>
      <c r="BK127" s="543">
        <v>57.773782999999995</v>
      </c>
      <c r="BL127" s="556">
        <v>12.642829000000001</v>
      </c>
      <c r="BM127" s="547">
        <v>5777.8964670000014</v>
      </c>
      <c r="BN127" s="543">
        <v>5400.2447929999944</v>
      </c>
      <c r="BO127" s="543">
        <v>4955.8654850000103</v>
      </c>
      <c r="BP127" s="543">
        <v>4134.8526940000038</v>
      </c>
      <c r="BQ127" s="556">
        <v>1629.6186229999992</v>
      </c>
      <c r="BR127" s="547">
        <v>8067.0087780000149</v>
      </c>
      <c r="BS127" s="543">
        <v>2831.2078300000048</v>
      </c>
      <c r="BT127" s="543">
        <v>2118.9618439999981</v>
      </c>
      <c r="BU127" s="551">
        <v>9698.9422589999976</v>
      </c>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8"/>
    </row>
    <row r="128" s="575" customFormat="true" ht="15" customHeight="true" x14ac:dyDescent="0.2">
      <c r="A128" s="1056" t="s">
        <v>182</v>
      </c>
      <c r="B128" s="436" t="s">
        <v>49</v>
      </c>
      <c r="C128" s="178">
        <v>69.699354965911539</v>
      </c>
      <c r="D128" s="177">
        <v>73.086749140582569</v>
      </c>
      <c r="E128" s="177">
        <v>72.657256010030764</v>
      </c>
      <c r="F128" s="177">
        <v>55.401987725454681</v>
      </c>
      <c r="G128" s="176">
        <v>54.895830467564565</v>
      </c>
      <c r="H128" s="175">
        <v>87.125157861800531</v>
      </c>
      <c r="I128" s="177">
        <v>72.376329883533884</v>
      </c>
      <c r="J128" s="177">
        <v>78.793169318737228</v>
      </c>
      <c r="K128" s="177">
        <v>63.325507661151356</v>
      </c>
      <c r="L128" s="174">
        <v>32.629449907365498</v>
      </c>
      <c r="M128" s="178">
        <v>66.706504554298718</v>
      </c>
      <c r="N128" s="177">
        <v>75.915457529704838</v>
      </c>
      <c r="O128" s="177">
        <v>71.662408288597902</v>
      </c>
      <c r="P128" s="177">
        <v>56.961623160961338</v>
      </c>
      <c r="Q128" s="176">
        <v>54.0911883836934</v>
      </c>
      <c r="R128" s="175">
        <v>62.497222056128891</v>
      </c>
      <c r="S128" s="177">
        <v>55.801160938296725</v>
      </c>
      <c r="T128" s="177">
        <v>63.105565098989516</v>
      </c>
      <c r="U128" s="174">
        <v>62.203989185756747</v>
      </c>
      <c r="V128" s="918"/>
      <c r="W128" s="918"/>
      <c r="X128" s="918"/>
      <c r="Y128" s="918"/>
      <c r="Z128" s="918"/>
      <c r="AA128" s="918"/>
      <c r="AB128" s="918"/>
      <c r="AC128" s="918"/>
      <c r="AD128" s="918"/>
      <c r="AE128" s="918"/>
      <c r="AF128" s="918"/>
      <c r="AG128" s="918"/>
      <c r="AH128" s="918"/>
      <c r="AI128" s="918"/>
      <c r="AJ128" s="918"/>
      <c r="AK128" s="918"/>
      <c r="AL128" s="918"/>
      <c r="AM128" s="918"/>
      <c r="AN128" s="918"/>
      <c r="AO128" s="918"/>
      <c r="AP128" s="918"/>
      <c r="AQ128" s="918"/>
      <c r="AR128" s="918"/>
      <c r="AS128" s="918"/>
      <c r="AT128" s="918"/>
      <c r="AU128" s="918"/>
      <c r="AV128" s="918"/>
      <c r="AW128" s="918"/>
      <c r="AX128" s="918"/>
      <c r="AY128" s="918"/>
      <c r="AZ128" s="403"/>
      <c r="BA128" s="1043" t="s">
        <v>109</v>
      </c>
      <c r="BB128" s="678" t="s">
        <v>49</v>
      </c>
      <c r="BC128" s="111" t="s">
        <v>35</v>
      </c>
      <c r="BD128" s="107" t="s">
        <v>35</v>
      </c>
      <c r="BE128" s="107" t="s">
        <v>35</v>
      </c>
      <c r="BF128" s="107" t="s">
        <v>35</v>
      </c>
      <c r="BG128" s="102" t="s">
        <v>35</v>
      </c>
      <c r="BH128" s="111" t="s">
        <v>35</v>
      </c>
      <c r="BI128" s="107" t="s">
        <v>35</v>
      </c>
      <c r="BJ128" s="107" t="s">
        <v>35</v>
      </c>
      <c r="BK128" s="107" t="s">
        <v>35</v>
      </c>
      <c r="BL128" s="102" t="s">
        <v>35</v>
      </c>
      <c r="BM128" s="111" t="s">
        <v>35</v>
      </c>
      <c r="BN128" s="107" t="s">
        <v>35</v>
      </c>
      <c r="BO128" s="107" t="s">
        <v>35</v>
      </c>
      <c r="BP128" s="107" t="s">
        <v>35</v>
      </c>
      <c r="BQ128" s="102" t="s">
        <v>35</v>
      </c>
      <c r="BR128" s="111" t="s">
        <v>35</v>
      </c>
      <c r="BS128" s="107" t="s">
        <v>35</v>
      </c>
      <c r="BT128" s="107" t="s">
        <v>35</v>
      </c>
      <c r="BU128" s="96" t="s">
        <v>35</v>
      </c>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row>
    <row r="129" s="575" customFormat="true" ht="15" customHeight="true" x14ac:dyDescent="0.2">
      <c r="A129" s="1057"/>
      <c r="B129" s="437" t="s">
        <v>48</v>
      </c>
      <c r="C129" s="173">
        <v>30.300645034088479</v>
      </c>
      <c r="D129" s="172">
        <v>26.913250859417442</v>
      </c>
      <c r="E129" s="172">
        <v>27.342743989969243</v>
      </c>
      <c r="F129" s="172">
        <v>44.598012274545326</v>
      </c>
      <c r="G129" s="171">
        <v>45.104169532435584</v>
      </c>
      <c r="H129" s="170">
        <v>12.874842138199485</v>
      </c>
      <c r="I129" s="172">
        <v>27.623670116466108</v>
      </c>
      <c r="J129" s="172">
        <v>21.20683068126279</v>
      </c>
      <c r="K129" s="172">
        <v>36.674492338848594</v>
      </c>
      <c r="L129" s="169">
        <v>67.370550092634446</v>
      </c>
      <c r="M129" s="173">
        <v>33.293495445701296</v>
      </c>
      <c r="N129" s="172">
        <v>24.084542470295116</v>
      </c>
      <c r="O129" s="172">
        <v>28.337591711402123</v>
      </c>
      <c r="P129" s="172">
        <v>43.038376839038683</v>
      </c>
      <c r="Q129" s="171">
        <v>45.908811616306551</v>
      </c>
      <c r="R129" s="170">
        <v>37.502777943871095</v>
      </c>
      <c r="S129" s="172">
        <v>44.198839061703239</v>
      </c>
      <c r="T129" s="172">
        <v>36.894434901010506</v>
      </c>
      <c r="U129" s="169">
        <v>37.796010814243274</v>
      </c>
      <c r="V129" s="918"/>
      <c r="W129" s="918"/>
      <c r="X129" s="918"/>
      <c r="Y129" s="918"/>
      <c r="Z129" s="918"/>
      <c r="AA129" s="918"/>
      <c r="AB129" s="918"/>
      <c r="AC129" s="918"/>
      <c r="AD129" s="918"/>
      <c r="AE129" s="918"/>
      <c r="AF129" s="918"/>
      <c r="AG129" s="918"/>
      <c r="AH129" s="918"/>
      <c r="AI129" s="918"/>
      <c r="AJ129" s="918"/>
      <c r="AK129" s="918"/>
      <c r="AL129" s="918"/>
      <c r="AM129" s="918"/>
      <c r="AN129" s="918"/>
      <c r="AO129" s="918"/>
      <c r="AP129" s="918"/>
      <c r="AQ129" s="918"/>
      <c r="AR129" s="918"/>
      <c r="AS129" s="918"/>
      <c r="AT129" s="918"/>
      <c r="AU129" s="918"/>
      <c r="AV129" s="918"/>
      <c r="AW129" s="918"/>
      <c r="AX129" s="918"/>
      <c r="AY129" s="918"/>
      <c r="AZ129" s="403"/>
      <c r="BA129" s="1045"/>
      <c r="BB129" s="681" t="s">
        <v>48</v>
      </c>
      <c r="BC129" s="110" t="s">
        <v>35</v>
      </c>
      <c r="BD129" s="106" t="s">
        <v>35</v>
      </c>
      <c r="BE129" s="106" t="s">
        <v>35</v>
      </c>
      <c r="BF129" s="106" t="s">
        <v>35</v>
      </c>
      <c r="BG129" s="101" t="s">
        <v>35</v>
      </c>
      <c r="BH129" s="110" t="s">
        <v>35</v>
      </c>
      <c r="BI129" s="106" t="s">
        <v>35</v>
      </c>
      <c r="BJ129" s="106" t="s">
        <v>35</v>
      </c>
      <c r="BK129" s="106" t="s">
        <v>35</v>
      </c>
      <c r="BL129" s="101" t="s">
        <v>35</v>
      </c>
      <c r="BM129" s="110" t="s">
        <v>35</v>
      </c>
      <c r="BN129" s="106" t="s">
        <v>35</v>
      </c>
      <c r="BO129" s="106" t="s">
        <v>35</v>
      </c>
      <c r="BP129" s="106" t="s">
        <v>35</v>
      </c>
      <c r="BQ129" s="101" t="s">
        <v>35</v>
      </c>
      <c r="BR129" s="110" t="s">
        <v>35</v>
      </c>
      <c r="BS129" s="106" t="s">
        <v>35</v>
      </c>
      <c r="BT129" s="106" t="s">
        <v>35</v>
      </c>
      <c r="BU129" s="95" t="s">
        <v>35</v>
      </c>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row>
    <row r="130" s="366" customFormat="true" ht="15" hidden="true" customHeight="true" x14ac:dyDescent="0.2">
      <c r="A130" s="1058" t="s">
        <v>47</v>
      </c>
      <c r="B130" s="434" t="s">
        <v>42</v>
      </c>
      <c r="C130" s="440"/>
      <c r="D130" s="441"/>
      <c r="E130" s="441"/>
      <c r="F130" s="441"/>
      <c r="G130" s="442"/>
      <c r="H130" s="443"/>
      <c r="I130" s="441"/>
      <c r="J130" s="441"/>
      <c r="K130" s="441"/>
      <c r="L130" s="444"/>
      <c r="M130" s="440"/>
      <c r="N130" s="441"/>
      <c r="O130" s="441"/>
      <c r="P130" s="441"/>
      <c r="Q130" s="442"/>
      <c r="R130" s="443"/>
      <c r="S130" s="441"/>
      <c r="T130" s="441"/>
      <c r="U130" s="444"/>
      <c r="V130" s="918"/>
      <c r="W130" s="918"/>
      <c r="X130" s="918"/>
      <c r="Y130" s="918"/>
      <c r="Z130" s="918"/>
      <c r="AA130" s="918"/>
      <c r="AB130" s="918"/>
      <c r="AC130" s="918"/>
      <c r="AD130" s="918"/>
      <c r="AE130" s="918"/>
      <c r="AF130" s="918"/>
      <c r="AG130" s="918"/>
      <c r="AH130" s="918"/>
      <c r="AI130" s="918"/>
      <c r="AJ130" s="918"/>
      <c r="AK130" s="918"/>
      <c r="AL130" s="918"/>
      <c r="AM130" s="918"/>
      <c r="AN130" s="918"/>
      <c r="AO130" s="918"/>
      <c r="AP130" s="918"/>
      <c r="AQ130" s="918"/>
      <c r="AR130" s="918"/>
      <c r="AS130" s="918"/>
      <c r="AT130" s="918"/>
      <c r="AU130" s="918"/>
      <c r="AV130" s="918"/>
      <c r="AW130" s="918"/>
      <c r="AX130" s="918"/>
      <c r="AY130" s="918"/>
      <c r="AZ130" s="403"/>
      <c r="BB130" s="368"/>
      <c r="BV130" s="403"/>
      <c r="BW130" s="403"/>
      <c r="BX130" s="403"/>
      <c r="BY130" s="403"/>
      <c r="BZ130" s="403"/>
      <c r="CA130" s="403"/>
      <c r="CB130" s="403"/>
      <c r="CC130" s="403"/>
      <c r="CD130" s="403"/>
      <c r="CE130" s="403"/>
      <c r="CF130" s="403"/>
      <c r="CG130" s="403"/>
      <c r="CH130" s="403"/>
      <c r="CI130" s="403"/>
      <c r="CJ130" s="403"/>
      <c r="CK130" s="403"/>
      <c r="CL130" s="403"/>
      <c r="CM130" s="403"/>
      <c r="CN130" s="403"/>
      <c r="CO130" s="403"/>
      <c r="CP130" s="403"/>
      <c r="CQ130" s="403"/>
      <c r="CR130" s="403"/>
      <c r="CS130" s="403"/>
      <c r="CT130" s="403"/>
      <c r="CU130" s="403"/>
      <c r="CV130" s="403"/>
      <c r="CW130" s="403"/>
      <c r="CX130" s="403"/>
      <c r="CY130" s="403"/>
      <c r="CZ130" s="403"/>
    </row>
    <row r="131" s="366" customFormat="true" ht="15" hidden="true" customHeight="true" x14ac:dyDescent="0.2">
      <c r="A131" s="1059"/>
      <c r="B131" s="431" t="s">
        <v>46</v>
      </c>
      <c r="C131" s="445"/>
      <c r="D131" s="446"/>
      <c r="E131" s="446"/>
      <c r="F131" s="446"/>
      <c r="G131" s="447"/>
      <c r="H131" s="448"/>
      <c r="I131" s="446"/>
      <c r="J131" s="446"/>
      <c r="K131" s="446"/>
      <c r="L131" s="449"/>
      <c r="M131" s="445"/>
      <c r="N131" s="446"/>
      <c r="O131" s="446"/>
      <c r="P131" s="446"/>
      <c r="Q131" s="447"/>
      <c r="R131" s="448"/>
      <c r="S131" s="446"/>
      <c r="T131" s="446"/>
      <c r="U131" s="449"/>
      <c r="V131" s="918"/>
      <c r="W131" s="918"/>
      <c r="X131" s="918"/>
      <c r="Y131" s="918"/>
      <c r="Z131" s="918"/>
      <c r="AA131" s="918"/>
      <c r="AB131" s="918"/>
      <c r="AC131" s="918"/>
      <c r="AD131" s="918"/>
      <c r="AE131" s="918"/>
      <c r="AF131" s="918"/>
      <c r="AG131" s="918"/>
      <c r="AH131" s="918"/>
      <c r="AI131" s="918"/>
      <c r="AJ131" s="918"/>
      <c r="AK131" s="918"/>
      <c r="AL131" s="918"/>
      <c r="AM131" s="918"/>
      <c r="AN131" s="918"/>
      <c r="AO131" s="918"/>
      <c r="AP131" s="918"/>
      <c r="AQ131" s="918"/>
      <c r="AR131" s="918"/>
      <c r="AS131" s="918"/>
      <c r="AT131" s="918"/>
      <c r="AU131" s="918"/>
      <c r="AV131" s="918"/>
      <c r="AW131" s="918"/>
      <c r="AX131" s="918"/>
      <c r="AY131" s="918"/>
      <c r="AZ131" s="403"/>
      <c r="BB131" s="368"/>
      <c r="BV131" s="403"/>
      <c r="BW131" s="403"/>
      <c r="BX131" s="403"/>
      <c r="BY131" s="403"/>
      <c r="BZ131" s="403"/>
      <c r="CA131" s="403"/>
      <c r="CB131" s="403"/>
      <c r="CC131" s="403"/>
      <c r="CD131" s="403"/>
      <c r="CE131" s="403"/>
      <c r="CF131" s="403"/>
      <c r="CG131" s="403"/>
      <c r="CH131" s="403"/>
      <c r="CI131" s="403"/>
      <c r="CJ131" s="403"/>
      <c r="CK131" s="403"/>
      <c r="CL131" s="403"/>
      <c r="CM131" s="403"/>
      <c r="CN131" s="403"/>
      <c r="CO131" s="403"/>
      <c r="CP131" s="403"/>
      <c r="CQ131" s="403"/>
      <c r="CR131" s="403"/>
      <c r="CS131" s="403"/>
      <c r="CT131" s="403"/>
      <c r="CU131" s="403"/>
      <c r="CV131" s="403"/>
      <c r="CW131" s="403"/>
      <c r="CX131" s="403"/>
      <c r="CY131" s="403"/>
      <c r="CZ131" s="403"/>
    </row>
    <row r="132" s="366" customFormat="true" ht="15" hidden="true" customHeight="true" x14ac:dyDescent="0.2">
      <c r="A132" s="1060"/>
      <c r="B132" s="432" t="s">
        <v>46</v>
      </c>
      <c r="C132" s="450"/>
      <c r="D132" s="451"/>
      <c r="E132" s="451"/>
      <c r="F132" s="451"/>
      <c r="G132" s="452"/>
      <c r="H132" s="453"/>
      <c r="I132" s="451"/>
      <c r="J132" s="451"/>
      <c r="K132" s="451"/>
      <c r="L132" s="454"/>
      <c r="M132" s="450"/>
      <c r="N132" s="451"/>
      <c r="O132" s="451"/>
      <c r="P132" s="451"/>
      <c r="Q132" s="452"/>
      <c r="R132" s="79"/>
      <c r="S132" s="78"/>
      <c r="T132" s="78"/>
      <c r="U132" s="73"/>
      <c r="V132" s="918"/>
      <c r="W132" s="918"/>
      <c r="X132" s="918"/>
      <c r="Y132" s="918"/>
      <c r="Z132" s="918"/>
      <c r="AA132" s="918"/>
      <c r="AB132" s="918"/>
      <c r="AC132" s="918"/>
      <c r="AD132" s="918"/>
      <c r="AE132" s="918"/>
      <c r="AF132" s="918"/>
      <c r="AG132" s="918"/>
      <c r="AH132" s="918"/>
      <c r="AI132" s="918"/>
      <c r="AJ132" s="918"/>
      <c r="AK132" s="918"/>
      <c r="AL132" s="918"/>
      <c r="AM132" s="918"/>
      <c r="AN132" s="918"/>
      <c r="AO132" s="918"/>
      <c r="AP132" s="918"/>
      <c r="AQ132" s="918"/>
      <c r="AR132" s="918"/>
      <c r="AS132" s="918"/>
      <c r="AT132" s="918"/>
      <c r="AU132" s="918"/>
      <c r="AV132" s="918"/>
      <c r="AW132" s="918"/>
      <c r="AX132" s="918"/>
      <c r="AY132" s="918"/>
      <c r="AZ132" s="403"/>
      <c r="BB132" s="368"/>
      <c r="BV132" s="403"/>
      <c r="BW132" s="403"/>
      <c r="BX132" s="403"/>
      <c r="BY132" s="403"/>
      <c r="BZ132" s="403"/>
      <c r="CA132" s="403"/>
      <c r="CB132" s="403"/>
      <c r="CC132" s="403"/>
      <c r="CD132" s="403"/>
      <c r="CE132" s="403"/>
      <c r="CF132" s="403"/>
      <c r="CG132" s="403"/>
      <c r="CH132" s="403"/>
      <c r="CI132" s="403"/>
      <c r="CJ132" s="403"/>
      <c r="CK132" s="403"/>
      <c r="CL132" s="403"/>
      <c r="CM132" s="403"/>
      <c r="CN132" s="403"/>
      <c r="CO132" s="403"/>
      <c r="CP132" s="403"/>
      <c r="CQ132" s="403"/>
      <c r="CR132" s="403"/>
      <c r="CS132" s="403"/>
      <c r="CT132" s="403"/>
      <c r="CU132" s="403"/>
      <c r="CV132" s="403"/>
      <c r="CW132" s="403"/>
      <c r="CX132" s="403"/>
      <c r="CY132" s="403"/>
      <c r="CZ132" s="403"/>
    </row>
    <row r="133" s="575" customFormat="true" ht="15" customHeight="true" x14ac:dyDescent="0.2">
      <c r="A133" s="365"/>
      <c r="B133" s="433"/>
      <c r="C133" s="1065" t="s">
        <v>115</v>
      </c>
      <c r="D133" s="1066"/>
      <c r="E133" s="1066"/>
      <c r="F133" s="1066"/>
      <c r="G133" s="1067"/>
      <c r="H133" s="1064" t="s">
        <v>38</v>
      </c>
      <c r="I133" s="1052"/>
      <c r="J133" s="1052"/>
      <c r="K133" s="1052"/>
      <c r="L133" s="1054"/>
      <c r="M133" s="1051" t="s">
        <v>37</v>
      </c>
      <c r="N133" s="1052"/>
      <c r="O133" s="1052"/>
      <c r="P133" s="1052"/>
      <c r="Q133" s="1054"/>
      <c r="R133" s="81" t="s">
        <v>141</v>
      </c>
      <c r="S133" s="484"/>
      <c r="T133" s="484"/>
      <c r="U133" s="484"/>
      <c r="V133" s="495"/>
      <c r="W133" s="495"/>
      <c r="X133" s="918"/>
      <c r="Y133" s="918"/>
      <c r="Z133" s="918"/>
      <c r="AA133" s="918"/>
      <c r="AB133" s="918"/>
      <c r="AC133" s="918"/>
      <c r="AD133" s="918"/>
      <c r="AE133" s="918"/>
      <c r="AF133" s="918"/>
      <c r="AG133" s="918"/>
      <c r="AH133" s="918"/>
      <c r="AI133" s="918"/>
      <c r="AJ133" s="918"/>
      <c r="AK133" s="918"/>
      <c r="AL133" s="918"/>
      <c r="AM133" s="918"/>
      <c r="AN133" s="918"/>
      <c r="AO133" s="918"/>
      <c r="AP133" s="918"/>
      <c r="AQ133" s="918"/>
      <c r="AR133" s="918"/>
      <c r="AS133" s="918"/>
      <c r="AT133" s="918"/>
      <c r="AU133" s="918"/>
      <c r="AV133" s="918"/>
      <c r="AW133" s="918"/>
      <c r="AX133" s="918"/>
      <c r="AY133" s="918"/>
      <c r="AZ133" s="403"/>
      <c r="BA133" s="404" t="s">
        <v>131</v>
      </c>
      <c r="BB133" s="351" t="s">
        <v>99</v>
      </c>
      <c r="BC133" s="1046" t="s">
        <v>115</v>
      </c>
      <c r="BD133" s="1047"/>
      <c r="BE133" s="1047"/>
      <c r="BF133" s="1047"/>
      <c r="BG133" s="1048"/>
      <c r="BH133" s="1046" t="s">
        <v>38</v>
      </c>
      <c r="BI133" s="1047"/>
      <c r="BJ133" s="1047"/>
      <c r="BK133" s="1047"/>
      <c r="BL133" s="1048"/>
      <c r="BM133" s="1046" t="s">
        <v>37</v>
      </c>
      <c r="BN133" s="1047"/>
      <c r="BO133" s="1047"/>
      <c r="BP133" s="1047"/>
      <c r="BQ133" s="1049"/>
      <c r="BR133" s="80" t="s">
        <v>141</v>
      </c>
      <c r="BS133" s="484"/>
      <c r="BT133" s="484"/>
      <c r="BU133" s="484"/>
      <c r="BV133" s="69"/>
      <c r="BW133" s="69"/>
      <c r="BX133" s="69"/>
      <c r="BY133" s="69"/>
      <c r="BZ133" s="402"/>
      <c r="CA133" s="402"/>
      <c r="CB133" s="402"/>
      <c r="CC133" s="402"/>
      <c r="CD133" s="402"/>
      <c r="CE133" s="402"/>
      <c r="CF133" s="402"/>
      <c r="CG133" s="402"/>
      <c r="CH133" s="402"/>
      <c r="CI133" s="402"/>
      <c r="CJ133" s="402"/>
      <c r="CK133" s="402"/>
      <c r="CL133" s="402"/>
      <c r="CM133" s="402"/>
      <c r="CN133" s="402"/>
      <c r="CO133" s="402"/>
      <c r="CP133" s="402"/>
      <c r="CQ133" s="402"/>
      <c r="CR133" s="402"/>
      <c r="CS133" s="402"/>
      <c r="CT133" s="402"/>
      <c r="CU133" s="402"/>
      <c r="CV133" s="402"/>
      <c r="CW133" s="402"/>
      <c r="CX133" s="402"/>
      <c r="CY133" s="402"/>
      <c r="CZ133" s="402"/>
    </row>
    <row r="134" s="575" customFormat="true" ht="12.75" x14ac:dyDescent="0.2">
      <c r="A134" s="390" t="s">
        <v>69</v>
      </c>
      <c r="B134" s="433"/>
      <c r="C134" s="475" t="s">
        <v>0</v>
      </c>
      <c r="D134" s="669" t="s">
        <v>1</v>
      </c>
      <c r="E134" s="669" t="s">
        <v>2</v>
      </c>
      <c r="F134" s="669" t="s">
        <v>3</v>
      </c>
      <c r="G134" s="670" t="s">
        <v>4</v>
      </c>
      <c r="H134" s="438" t="s">
        <v>0</v>
      </c>
      <c r="I134" s="673" t="s">
        <v>1</v>
      </c>
      <c r="J134" s="673" t="s">
        <v>2</v>
      </c>
      <c r="K134" s="673" t="s">
        <v>3</v>
      </c>
      <c r="L134" s="674" t="s">
        <v>4</v>
      </c>
      <c r="M134" s="439" t="s">
        <v>0</v>
      </c>
      <c r="N134" s="673" t="s">
        <v>1</v>
      </c>
      <c r="O134" s="673" t="s">
        <v>2</v>
      </c>
      <c r="P134" s="673" t="s">
        <v>3</v>
      </c>
      <c r="Q134" s="667" t="s">
        <v>4</v>
      </c>
      <c r="R134" s="438" t="s">
        <v>435</v>
      </c>
      <c r="S134" s="673" t="s">
        <v>436</v>
      </c>
      <c r="T134" s="673" t="s">
        <v>437</v>
      </c>
      <c r="U134" s="674" t="s">
        <v>438</v>
      </c>
      <c r="V134" s="918"/>
      <c r="W134" s="918"/>
      <c r="X134" s="918"/>
      <c r="Y134" s="918"/>
      <c r="Z134" s="918"/>
      <c r="AA134" s="918"/>
      <c r="AB134" s="918"/>
      <c r="AC134" s="918"/>
      <c r="AD134" s="918"/>
      <c r="AE134" s="918"/>
      <c r="AF134" s="918"/>
      <c r="AG134" s="918"/>
      <c r="AH134" s="918"/>
      <c r="AI134" s="918"/>
      <c r="AJ134" s="918"/>
      <c r="AK134" s="918"/>
      <c r="AL134" s="918"/>
      <c r="AM134" s="918"/>
      <c r="AN134" s="918"/>
      <c r="AO134" s="918"/>
      <c r="AP134" s="918"/>
      <c r="AQ134" s="918"/>
      <c r="AR134" s="918"/>
      <c r="AS134" s="918"/>
      <c r="AT134" s="918"/>
      <c r="AU134" s="918"/>
      <c r="AV134" s="918"/>
      <c r="AW134" s="918"/>
      <c r="AX134" s="918"/>
      <c r="AY134" s="918"/>
      <c r="AZ134" s="403"/>
      <c r="BA134" s="390" t="s">
        <v>117</v>
      </c>
      <c r="BB134" s="389"/>
      <c r="BC134" s="515" t="s">
        <v>0</v>
      </c>
      <c r="BD134" s="628" t="s">
        <v>1</v>
      </c>
      <c r="BE134" s="628" t="s">
        <v>2</v>
      </c>
      <c r="BF134" s="628" t="s">
        <v>3</v>
      </c>
      <c r="BG134" s="516" t="s">
        <v>4</v>
      </c>
      <c r="BH134" s="515" t="s">
        <v>0</v>
      </c>
      <c r="BI134" s="628" t="s">
        <v>1</v>
      </c>
      <c r="BJ134" s="628" t="s">
        <v>2</v>
      </c>
      <c r="BK134" s="628" t="s">
        <v>3</v>
      </c>
      <c r="BL134" s="516" t="s">
        <v>4</v>
      </c>
      <c r="BM134" s="515" t="s">
        <v>0</v>
      </c>
      <c r="BN134" s="628" t="s">
        <v>1</v>
      </c>
      <c r="BO134" s="628" t="s">
        <v>2</v>
      </c>
      <c r="BP134" s="628" t="s">
        <v>3</v>
      </c>
      <c r="BQ134" s="516" t="s">
        <v>4</v>
      </c>
      <c r="BR134" s="515" t="s">
        <v>435</v>
      </c>
      <c r="BS134" s="628" t="s">
        <v>436</v>
      </c>
      <c r="BT134" s="628" t="s">
        <v>437</v>
      </c>
      <c r="BU134" s="629" t="s">
        <v>438</v>
      </c>
      <c r="BV134" s="235"/>
      <c r="BW134" s="235"/>
      <c r="BX134" s="235"/>
      <c r="BY134" s="235"/>
      <c r="BZ134" s="235"/>
      <c r="CA134" s="235"/>
      <c r="CB134" s="235"/>
      <c r="CC134" s="235"/>
      <c r="CD134" s="235"/>
      <c r="CE134" s="235"/>
      <c r="CF134" s="235"/>
      <c r="CG134" s="235"/>
      <c r="CH134" s="235"/>
      <c r="CI134" s="235"/>
      <c r="CJ134" s="235"/>
      <c r="CK134" s="235"/>
      <c r="CL134" s="235"/>
      <c r="CM134" s="235"/>
      <c r="CN134" s="235"/>
      <c r="CO134" s="235"/>
      <c r="CP134" s="235"/>
      <c r="CQ134" s="235"/>
      <c r="CR134" s="235"/>
      <c r="CS134" s="235"/>
      <c r="CT134" s="235"/>
      <c r="CU134" s="235"/>
      <c r="CV134" s="235"/>
      <c r="CW134" s="235"/>
      <c r="CX134" s="235"/>
      <c r="CY134" s="235"/>
      <c r="CZ134" s="235"/>
    </row>
    <row r="135" s="575" customFormat="true" ht="15" customHeight="true" x14ac:dyDescent="0.2">
      <c r="A135" s="1055" t="s">
        <v>45</v>
      </c>
      <c r="B135" s="435" t="s">
        <v>44</v>
      </c>
      <c r="C135" s="183">
        <v>0</v>
      </c>
      <c r="D135" s="182">
        <v>9.5451215862739133E-3</v>
      </c>
      <c r="E135" s="182">
        <v>1.2735963814238907E-2</v>
      </c>
      <c r="F135" s="182">
        <v>0</v>
      </c>
      <c r="G135" s="181">
        <v>0.72272347526334957</v>
      </c>
      <c r="H135" s="180">
        <v>0.26822224893042856</v>
      </c>
      <c r="I135" s="182">
        <v>0.35986292992012425</v>
      </c>
      <c r="J135" s="182">
        <v>0</v>
      </c>
      <c r="K135" s="182">
        <v>0.48997370309136062</v>
      </c>
      <c r="L135" s="179">
        <v>5.4300909402782507</v>
      </c>
      <c r="M135" s="183">
        <v>0</v>
      </c>
      <c r="N135" s="182">
        <v>0</v>
      </c>
      <c r="O135" s="182">
        <v>0</v>
      </c>
      <c r="P135" s="182">
        <v>0</v>
      </c>
      <c r="Q135" s="181">
        <v>0.22034706092122822</v>
      </c>
      <c r="R135" s="180">
        <v>0.11338243073879385</v>
      </c>
      <c r="S135" s="182">
        <v>0.17838215862275403</v>
      </c>
      <c r="T135" s="182">
        <v>0</v>
      </c>
      <c r="U135" s="179">
        <v>0.19138361111113419</v>
      </c>
      <c r="V135" s="918"/>
      <c r="W135" s="918"/>
      <c r="X135" s="918"/>
      <c r="Y135" s="918"/>
      <c r="Z135" s="918"/>
      <c r="AA135" s="918"/>
      <c r="AB135" s="918"/>
      <c r="AC135" s="918"/>
      <c r="AD135" s="918"/>
      <c r="AE135" s="918"/>
      <c r="AF135" s="918"/>
      <c r="AG135" s="918"/>
      <c r="AH135" s="918"/>
      <c r="AI135" s="918"/>
      <c r="AJ135" s="918"/>
      <c r="AK135" s="918"/>
      <c r="AL135" s="918"/>
      <c r="AM135" s="918"/>
      <c r="AN135" s="918"/>
      <c r="AO135" s="918"/>
      <c r="AP135" s="918"/>
      <c r="AQ135" s="918"/>
      <c r="AR135" s="918"/>
      <c r="AS135" s="918"/>
      <c r="AT135" s="918"/>
      <c r="AU135" s="918"/>
      <c r="AV135" s="918"/>
      <c r="AW135" s="918"/>
      <c r="AX135" s="918"/>
      <c r="AY135" s="918"/>
      <c r="AZ135" s="403"/>
      <c r="BA135" s="1050" t="s">
        <v>45</v>
      </c>
      <c r="BB135" s="680" t="s">
        <v>44</v>
      </c>
      <c r="BC135" s="112" t="s">
        <v>35</v>
      </c>
      <c r="BD135" s="108" t="s">
        <v>35</v>
      </c>
      <c r="BE135" s="108" t="s">
        <v>35</v>
      </c>
      <c r="BF135" s="108" t="s">
        <v>35</v>
      </c>
      <c r="BG135" s="103" t="s">
        <v>35</v>
      </c>
      <c r="BH135" s="112" t="s">
        <v>35</v>
      </c>
      <c r="BI135" s="108" t="s">
        <v>35</v>
      </c>
      <c r="BJ135" s="108" t="s">
        <v>35</v>
      </c>
      <c r="BK135" s="108" t="s">
        <v>35</v>
      </c>
      <c r="BL135" s="103" t="s">
        <v>35</v>
      </c>
      <c r="BM135" s="112" t="s">
        <v>35</v>
      </c>
      <c r="BN135" s="108" t="s">
        <v>35</v>
      </c>
      <c r="BO135" s="108" t="s">
        <v>35</v>
      </c>
      <c r="BP135" s="108" t="s">
        <v>35</v>
      </c>
      <c r="BQ135" s="103" t="s">
        <v>35</v>
      </c>
      <c r="BR135" s="112" t="s">
        <v>35</v>
      </c>
      <c r="BS135" s="108" t="s">
        <v>35</v>
      </c>
      <c r="BT135" s="108" t="s">
        <v>35</v>
      </c>
      <c r="BU135" s="97" t="s">
        <v>35</v>
      </c>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row>
    <row r="136" s="575" customFormat="true" ht="15" customHeight="true" x14ac:dyDescent="0.2">
      <c r="A136" s="1056"/>
      <c r="B136" s="436" t="s">
        <v>43</v>
      </c>
      <c r="C136" s="178">
        <v>0</v>
      </c>
      <c r="D136" s="177">
        <v>0</v>
      </c>
      <c r="E136" s="177">
        <v>7.2882086772429596E-3</v>
      </c>
      <c r="F136" s="177">
        <v>0</v>
      </c>
      <c r="G136" s="176">
        <v>7.4737977306187444</v>
      </c>
      <c r="H136" s="175">
        <v>8.7681606082824243E-2</v>
      </c>
      <c r="I136" s="177">
        <v>2.9972827743753676</v>
      </c>
      <c r="J136" s="177">
        <v>5.2188322890406331</v>
      </c>
      <c r="K136" s="177">
        <v>8.6421101844256505</v>
      </c>
      <c r="L136" s="174">
        <v>28.162348021174477</v>
      </c>
      <c r="M136" s="178">
        <v>0</v>
      </c>
      <c r="N136" s="177">
        <v>0</v>
      </c>
      <c r="O136" s="177">
        <v>0</v>
      </c>
      <c r="P136" s="177">
        <v>0</v>
      </c>
      <c r="Q136" s="176">
        <v>4.0811104852451443</v>
      </c>
      <c r="R136" s="175">
        <v>1.2241591412716968</v>
      </c>
      <c r="S136" s="177">
        <v>2.7577337591997755</v>
      </c>
      <c r="T136" s="177">
        <v>6.927067345979683E-2</v>
      </c>
      <c r="U136" s="174">
        <v>1.1532736607205165</v>
      </c>
      <c r="V136" s="918"/>
      <c r="W136" s="918"/>
      <c r="X136" s="918"/>
      <c r="Y136" s="918"/>
      <c r="Z136" s="918"/>
      <c r="AA136" s="918"/>
      <c r="AB136" s="918"/>
      <c r="AC136" s="918"/>
      <c r="AD136" s="918"/>
      <c r="AE136" s="918"/>
      <c r="AF136" s="918"/>
      <c r="AG136" s="918"/>
      <c r="AH136" s="918"/>
      <c r="AI136" s="918"/>
      <c r="AJ136" s="918"/>
      <c r="AK136" s="918"/>
      <c r="AL136" s="918"/>
      <c r="AM136" s="918"/>
      <c r="AN136" s="918"/>
      <c r="AO136" s="918"/>
      <c r="AP136" s="918"/>
      <c r="AQ136" s="918"/>
      <c r="AR136" s="918"/>
      <c r="AS136" s="918"/>
      <c r="AT136" s="918"/>
      <c r="AU136" s="918"/>
      <c r="AV136" s="918"/>
      <c r="AW136" s="918"/>
      <c r="AX136" s="918"/>
      <c r="AY136" s="918"/>
      <c r="AZ136" s="403"/>
      <c r="BA136" s="1043"/>
      <c r="BB136" s="678" t="s">
        <v>43</v>
      </c>
      <c r="BC136" s="111" t="s">
        <v>35</v>
      </c>
      <c r="BD136" s="107" t="s">
        <v>35</v>
      </c>
      <c r="BE136" s="107" t="s">
        <v>35</v>
      </c>
      <c r="BF136" s="107" t="s">
        <v>35</v>
      </c>
      <c r="BG136" s="102" t="s">
        <v>35</v>
      </c>
      <c r="BH136" s="111" t="s">
        <v>35</v>
      </c>
      <c r="BI136" s="107" t="s">
        <v>35</v>
      </c>
      <c r="BJ136" s="107" t="s">
        <v>35</v>
      </c>
      <c r="BK136" s="107" t="s">
        <v>35</v>
      </c>
      <c r="BL136" s="102" t="s">
        <v>35</v>
      </c>
      <c r="BM136" s="111" t="s">
        <v>35</v>
      </c>
      <c r="BN136" s="107" t="s">
        <v>35</v>
      </c>
      <c r="BO136" s="107" t="s">
        <v>35</v>
      </c>
      <c r="BP136" s="107" t="s">
        <v>35</v>
      </c>
      <c r="BQ136" s="102" t="s">
        <v>35</v>
      </c>
      <c r="BR136" s="111" t="s">
        <v>35</v>
      </c>
      <c r="BS136" s="107" t="s">
        <v>35</v>
      </c>
      <c r="BT136" s="107" t="s">
        <v>35</v>
      </c>
      <c r="BU136" s="96" t="s">
        <v>35</v>
      </c>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row>
    <row r="137" s="575" customFormat="true" ht="15" customHeight="true" x14ac:dyDescent="0.2">
      <c r="A137" s="1056"/>
      <c r="B137" s="436" t="s">
        <v>42</v>
      </c>
      <c r="C137" s="178">
        <v>3.553222088350573</v>
      </c>
      <c r="D137" s="177">
        <v>5.8417031272030728</v>
      </c>
      <c r="E137" s="177">
        <v>8.9489048670567524</v>
      </c>
      <c r="F137" s="177">
        <v>13.303716421200228</v>
      </c>
      <c r="G137" s="176">
        <v>23.430737645728293</v>
      </c>
      <c r="H137" s="175">
        <v>7.8544985828559497</v>
      </c>
      <c r="I137" s="177">
        <v>22.172742499574841</v>
      </c>
      <c r="J137" s="177">
        <v>31.505108304116192</v>
      </c>
      <c r="K137" s="177">
        <v>33.02447045013033</v>
      </c>
      <c r="L137" s="174">
        <v>29.827471106355723</v>
      </c>
      <c r="M137" s="178">
        <v>3.3340266075199012</v>
      </c>
      <c r="N137" s="177">
        <v>5.3847034973683163</v>
      </c>
      <c r="O137" s="177">
        <v>8.813519265860128</v>
      </c>
      <c r="P137" s="177">
        <v>11.742139292951602</v>
      </c>
      <c r="Q137" s="176">
        <v>19.519307711118486</v>
      </c>
      <c r="R137" s="175">
        <v>11.04591845976684</v>
      </c>
      <c r="S137" s="177">
        <v>16.122422813318192</v>
      </c>
      <c r="T137" s="177">
        <v>2.7295255743671039</v>
      </c>
      <c r="U137" s="174">
        <v>8.8611120807735997</v>
      </c>
      <c r="V137" s="918"/>
      <c r="W137" s="918"/>
      <c r="X137" s="918"/>
      <c r="Y137" s="918"/>
      <c r="Z137" s="918"/>
      <c r="AA137" s="918"/>
      <c r="AB137" s="918"/>
      <c r="AC137" s="918"/>
      <c r="AD137" s="918"/>
      <c r="AE137" s="918"/>
      <c r="AF137" s="918"/>
      <c r="AG137" s="918"/>
      <c r="AH137" s="918"/>
      <c r="AI137" s="918"/>
      <c r="AJ137" s="918"/>
      <c r="AK137" s="918"/>
      <c r="AL137" s="918"/>
      <c r="AM137" s="918"/>
      <c r="AN137" s="918"/>
      <c r="AO137" s="918"/>
      <c r="AP137" s="918"/>
      <c r="AQ137" s="918"/>
      <c r="AR137" s="918"/>
      <c r="AS137" s="918"/>
      <c r="AT137" s="918"/>
      <c r="AU137" s="918"/>
      <c r="AV137" s="918"/>
      <c r="AW137" s="918"/>
      <c r="AX137" s="918"/>
      <c r="AY137" s="918"/>
      <c r="AZ137" s="403"/>
      <c r="BA137" s="1043"/>
      <c r="BB137" s="678" t="s">
        <v>42</v>
      </c>
      <c r="BC137" s="111" t="s">
        <v>35</v>
      </c>
      <c r="BD137" s="107" t="s">
        <v>35</v>
      </c>
      <c r="BE137" s="107" t="s">
        <v>35</v>
      </c>
      <c r="BF137" s="107" t="s">
        <v>35</v>
      </c>
      <c r="BG137" s="102" t="s">
        <v>35</v>
      </c>
      <c r="BH137" s="111" t="s">
        <v>35</v>
      </c>
      <c r="BI137" s="107" t="s">
        <v>35</v>
      </c>
      <c r="BJ137" s="107" t="s">
        <v>35</v>
      </c>
      <c r="BK137" s="107" t="s">
        <v>35</v>
      </c>
      <c r="BL137" s="102" t="s">
        <v>35</v>
      </c>
      <c r="BM137" s="111" t="s">
        <v>35</v>
      </c>
      <c r="BN137" s="107" t="s">
        <v>35</v>
      </c>
      <c r="BO137" s="107" t="s">
        <v>35</v>
      </c>
      <c r="BP137" s="107" t="s">
        <v>35</v>
      </c>
      <c r="BQ137" s="102" t="s">
        <v>35</v>
      </c>
      <c r="BR137" s="111" t="s">
        <v>35</v>
      </c>
      <c r="BS137" s="107" t="s">
        <v>35</v>
      </c>
      <c r="BT137" s="107" t="s">
        <v>35</v>
      </c>
      <c r="BU137" s="96" t="s">
        <v>35</v>
      </c>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row>
    <row r="138" s="575" customFormat="true" ht="15" customHeight="true" x14ac:dyDescent="0.2">
      <c r="A138" s="1056"/>
      <c r="B138" s="436" t="s">
        <v>41</v>
      </c>
      <c r="C138" s="178">
        <v>16.420384482860566</v>
      </c>
      <c r="D138" s="177">
        <v>19.737201585113059</v>
      </c>
      <c r="E138" s="177">
        <v>24.163362756367874</v>
      </c>
      <c r="F138" s="177">
        <v>35.158563152407709</v>
      </c>
      <c r="G138" s="176">
        <v>53.40628182831486</v>
      </c>
      <c r="H138" s="175">
        <v>20.330697005548537</v>
      </c>
      <c r="I138" s="177">
        <v>46.098588583999231</v>
      </c>
      <c r="J138" s="177">
        <v>49.210963065580131</v>
      </c>
      <c r="K138" s="177">
        <v>48.966409504894983</v>
      </c>
      <c r="L138" s="174">
        <v>34.65106511486244</v>
      </c>
      <c r="M138" s="178">
        <v>15.754805875030289</v>
      </c>
      <c r="N138" s="177">
        <v>20.976099322211084</v>
      </c>
      <c r="O138" s="177">
        <v>22.718352702955492</v>
      </c>
      <c r="P138" s="177">
        <v>31.166717303781542</v>
      </c>
      <c r="Q138" s="176">
        <v>53.665469734932444</v>
      </c>
      <c r="R138" s="175">
        <v>31.009510338536355</v>
      </c>
      <c r="S138" s="177">
        <v>50.7080763674293</v>
      </c>
      <c r="T138" s="177">
        <v>4.3342906102063328</v>
      </c>
      <c r="U138" s="174">
        <v>18.330392654785268</v>
      </c>
      <c r="V138" s="918"/>
      <c r="W138" s="918"/>
      <c r="X138" s="918"/>
      <c r="Y138" s="918"/>
      <c r="Z138" s="918"/>
      <c r="AA138" s="918"/>
      <c r="AB138" s="918"/>
      <c r="AC138" s="918"/>
      <c r="AD138" s="918"/>
      <c r="AE138" s="918"/>
      <c r="AF138" s="918"/>
      <c r="AG138" s="918"/>
      <c r="AH138" s="918"/>
      <c r="AI138" s="918"/>
      <c r="AJ138" s="918"/>
      <c r="AK138" s="918"/>
      <c r="AL138" s="918"/>
      <c r="AM138" s="918"/>
      <c r="AN138" s="918"/>
      <c r="AO138" s="918"/>
      <c r="AP138" s="918"/>
      <c r="AQ138" s="918"/>
      <c r="AR138" s="918"/>
      <c r="AS138" s="918"/>
      <c r="AT138" s="918"/>
      <c r="AU138" s="918"/>
      <c r="AV138" s="918"/>
      <c r="AW138" s="918"/>
      <c r="AX138" s="918"/>
      <c r="AY138" s="918"/>
      <c r="AZ138" s="403"/>
      <c r="BA138" s="1043"/>
      <c r="BB138" s="678" t="s">
        <v>41</v>
      </c>
      <c r="BC138" s="111" t="s">
        <v>35</v>
      </c>
      <c r="BD138" s="107" t="s">
        <v>35</v>
      </c>
      <c r="BE138" s="107" t="s">
        <v>35</v>
      </c>
      <c r="BF138" s="107" t="s">
        <v>35</v>
      </c>
      <c r="BG138" s="102" t="s">
        <v>35</v>
      </c>
      <c r="BH138" s="111" t="s">
        <v>35</v>
      </c>
      <c r="BI138" s="107" t="s">
        <v>35</v>
      </c>
      <c r="BJ138" s="107" t="s">
        <v>35</v>
      </c>
      <c r="BK138" s="107" t="s">
        <v>35</v>
      </c>
      <c r="BL138" s="102" t="s">
        <v>35</v>
      </c>
      <c r="BM138" s="111" t="s">
        <v>35</v>
      </c>
      <c r="BN138" s="107" t="s">
        <v>35</v>
      </c>
      <c r="BO138" s="107" t="s">
        <v>35</v>
      </c>
      <c r="BP138" s="107" t="s">
        <v>35</v>
      </c>
      <c r="BQ138" s="102" t="s">
        <v>35</v>
      </c>
      <c r="BR138" s="111" t="s">
        <v>35</v>
      </c>
      <c r="BS138" s="107" t="s">
        <v>35</v>
      </c>
      <c r="BT138" s="107" t="s">
        <v>35</v>
      </c>
      <c r="BU138" s="96" t="s">
        <v>35</v>
      </c>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row>
    <row r="139" s="575" customFormat="true" ht="15" customHeight="true" x14ac:dyDescent="0.2">
      <c r="A139" s="1056"/>
      <c r="B139" s="436" t="s">
        <v>19</v>
      </c>
      <c r="C139" s="178">
        <v>80.026393428788793</v>
      </c>
      <c r="D139" s="177">
        <v>74.411550166097356</v>
      </c>
      <c r="E139" s="177">
        <v>66.867708204083868</v>
      </c>
      <c r="F139" s="177">
        <v>51.537720426392028</v>
      </c>
      <c r="G139" s="176">
        <v>14.966459320074781</v>
      </c>
      <c r="H139" s="175">
        <v>71.458900556582179</v>
      </c>
      <c r="I139" s="177">
        <v>28.371523212130551</v>
      </c>
      <c r="J139" s="177">
        <v>14.065096341262997</v>
      </c>
      <c r="K139" s="177">
        <v>8.8770361574576935</v>
      </c>
      <c r="L139" s="174">
        <v>1.9290248173291946</v>
      </c>
      <c r="M139" s="178">
        <v>80.911167517449769</v>
      </c>
      <c r="N139" s="177">
        <v>73.639197180420396</v>
      </c>
      <c r="O139" s="177">
        <v>68.468128031184392</v>
      </c>
      <c r="P139" s="177">
        <v>57.091143403266933</v>
      </c>
      <c r="Q139" s="176">
        <v>22.513765007782649</v>
      </c>
      <c r="R139" s="175">
        <v>56.607029629686423</v>
      </c>
      <c r="S139" s="177">
        <v>30.233384901429861</v>
      </c>
      <c r="T139" s="177">
        <v>92.866913141966478</v>
      </c>
      <c r="U139" s="174">
        <v>71.463837992609328</v>
      </c>
      <c r="V139" s="918"/>
      <c r="W139" s="918"/>
      <c r="X139" s="918"/>
      <c r="Y139" s="918"/>
      <c r="Z139" s="918"/>
      <c r="AA139" s="918"/>
      <c r="AB139" s="918"/>
      <c r="AC139" s="918"/>
      <c r="AD139" s="918"/>
      <c r="AE139" s="918"/>
      <c r="AF139" s="918"/>
      <c r="AG139" s="918"/>
      <c r="AH139" s="918"/>
      <c r="AI139" s="918"/>
      <c r="AJ139" s="918"/>
      <c r="AK139" s="918"/>
      <c r="AL139" s="918"/>
      <c r="AM139" s="918"/>
      <c r="AN139" s="918"/>
      <c r="AO139" s="918"/>
      <c r="AP139" s="918"/>
      <c r="AQ139" s="918"/>
      <c r="AR139" s="918"/>
      <c r="AS139" s="918"/>
      <c r="AT139" s="918"/>
      <c r="AU139" s="918"/>
      <c r="AV139" s="918"/>
      <c r="AW139" s="918"/>
      <c r="AX139" s="918"/>
      <c r="AY139" s="918"/>
      <c r="AZ139" s="403"/>
      <c r="BA139" s="1043"/>
      <c r="BB139" s="678" t="s">
        <v>19</v>
      </c>
      <c r="BC139" s="111" t="s">
        <v>35</v>
      </c>
      <c r="BD139" s="107" t="s">
        <v>35</v>
      </c>
      <c r="BE139" s="107" t="s">
        <v>35</v>
      </c>
      <c r="BF139" s="107" t="s">
        <v>35</v>
      </c>
      <c r="BG139" s="102" t="s">
        <v>35</v>
      </c>
      <c r="BH139" s="111" t="s">
        <v>35</v>
      </c>
      <c r="BI139" s="107" t="s">
        <v>35</v>
      </c>
      <c r="BJ139" s="107" t="s">
        <v>35</v>
      </c>
      <c r="BK139" s="107" t="s">
        <v>35</v>
      </c>
      <c r="BL139" s="102" t="s">
        <v>35</v>
      </c>
      <c r="BM139" s="111" t="s">
        <v>35</v>
      </c>
      <c r="BN139" s="107" t="s">
        <v>35</v>
      </c>
      <c r="BO139" s="107" t="s">
        <v>35</v>
      </c>
      <c r="BP139" s="107" t="s">
        <v>35</v>
      </c>
      <c r="BQ139" s="102" t="s">
        <v>35</v>
      </c>
      <c r="BR139" s="111" t="s">
        <v>35</v>
      </c>
      <c r="BS139" s="107" t="s">
        <v>35</v>
      </c>
      <c r="BT139" s="107" t="s">
        <v>35</v>
      </c>
      <c r="BU139" s="96" t="s">
        <v>35</v>
      </c>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row>
    <row r="140" s="365" customFormat="true" ht="15" customHeight="true" x14ac:dyDescent="0.2">
      <c r="A140" s="1056" t="s">
        <v>107</v>
      </c>
      <c r="B140" s="436" t="s">
        <v>64</v>
      </c>
      <c r="C140" s="127" t="s">
        <v>35</v>
      </c>
      <c r="D140" s="124" t="s">
        <v>35</v>
      </c>
      <c r="E140" s="124" t="s">
        <v>35</v>
      </c>
      <c r="F140" s="124" t="s">
        <v>35</v>
      </c>
      <c r="G140" s="121" t="s">
        <v>35</v>
      </c>
      <c r="H140" s="118" t="s">
        <v>35</v>
      </c>
      <c r="I140" s="124" t="s">
        <v>35</v>
      </c>
      <c r="J140" s="124" t="s">
        <v>35</v>
      </c>
      <c r="K140" s="124" t="s">
        <v>35</v>
      </c>
      <c r="L140" s="115" t="s">
        <v>35</v>
      </c>
      <c r="M140" s="127" t="s">
        <v>35</v>
      </c>
      <c r="N140" s="124" t="s">
        <v>35</v>
      </c>
      <c r="O140" s="124" t="s">
        <v>35</v>
      </c>
      <c r="P140" s="124" t="s">
        <v>35</v>
      </c>
      <c r="Q140" s="121" t="s">
        <v>35</v>
      </c>
      <c r="R140" s="118" t="s">
        <v>35</v>
      </c>
      <c r="S140" s="124" t="s">
        <v>35</v>
      </c>
      <c r="T140" s="124" t="s">
        <v>35</v>
      </c>
      <c r="U140" s="115" t="s">
        <v>35</v>
      </c>
      <c r="V140" s="71"/>
      <c r="W140" s="71"/>
      <c r="X140" s="71"/>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402"/>
      <c r="BA140" s="1043" t="s">
        <v>107</v>
      </c>
      <c r="BB140" s="678" t="s">
        <v>64</v>
      </c>
      <c r="BC140" s="111" t="s">
        <v>35</v>
      </c>
      <c r="BD140" s="107" t="s">
        <v>35</v>
      </c>
      <c r="BE140" s="107" t="s">
        <v>35</v>
      </c>
      <c r="BF140" s="107" t="s">
        <v>35</v>
      </c>
      <c r="BG140" s="102" t="s">
        <v>35</v>
      </c>
      <c r="BH140" s="111" t="s">
        <v>35</v>
      </c>
      <c r="BI140" s="107" t="s">
        <v>35</v>
      </c>
      <c r="BJ140" s="107" t="s">
        <v>35</v>
      </c>
      <c r="BK140" s="107" t="s">
        <v>35</v>
      </c>
      <c r="BL140" s="102" t="s">
        <v>35</v>
      </c>
      <c r="BM140" s="111" t="s">
        <v>35</v>
      </c>
      <c r="BN140" s="107" t="s">
        <v>35</v>
      </c>
      <c r="BO140" s="107" t="s">
        <v>35</v>
      </c>
      <c r="BP140" s="107" t="s">
        <v>35</v>
      </c>
      <c r="BQ140" s="102" t="s">
        <v>35</v>
      </c>
      <c r="BR140" s="111" t="s">
        <v>35</v>
      </c>
      <c r="BS140" s="107" t="s">
        <v>35</v>
      </c>
      <c r="BT140" s="107" t="s">
        <v>35</v>
      </c>
      <c r="BU140" s="96" t="s">
        <v>35</v>
      </c>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row>
    <row r="141" s="365" customFormat="true" ht="15" customHeight="true" x14ac:dyDescent="0.2">
      <c r="A141" s="1056"/>
      <c r="B141" s="436" t="s">
        <v>65</v>
      </c>
      <c r="C141" s="127" t="s">
        <v>35</v>
      </c>
      <c r="D141" s="124" t="s">
        <v>35</v>
      </c>
      <c r="E141" s="124" t="s">
        <v>35</v>
      </c>
      <c r="F141" s="124" t="s">
        <v>35</v>
      </c>
      <c r="G141" s="121" t="s">
        <v>35</v>
      </c>
      <c r="H141" s="118" t="s">
        <v>35</v>
      </c>
      <c r="I141" s="124" t="s">
        <v>35</v>
      </c>
      <c r="J141" s="124" t="s">
        <v>35</v>
      </c>
      <c r="K141" s="124" t="s">
        <v>35</v>
      </c>
      <c r="L141" s="115" t="s">
        <v>35</v>
      </c>
      <c r="M141" s="127" t="s">
        <v>35</v>
      </c>
      <c r="N141" s="124" t="s">
        <v>35</v>
      </c>
      <c r="O141" s="124" t="s">
        <v>35</v>
      </c>
      <c r="P141" s="124" t="s">
        <v>35</v>
      </c>
      <c r="Q141" s="121" t="s">
        <v>35</v>
      </c>
      <c r="R141" s="118" t="s">
        <v>35</v>
      </c>
      <c r="S141" s="124" t="s">
        <v>35</v>
      </c>
      <c r="T141" s="124" t="s">
        <v>35</v>
      </c>
      <c r="U141" s="115" t="s">
        <v>35</v>
      </c>
      <c r="V141" s="71"/>
      <c r="W141" s="71"/>
      <c r="X141" s="71"/>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402"/>
      <c r="BA141" s="1043"/>
      <c r="BB141" s="678" t="s">
        <v>65</v>
      </c>
      <c r="BC141" s="111" t="s">
        <v>35</v>
      </c>
      <c r="BD141" s="107" t="s">
        <v>35</v>
      </c>
      <c r="BE141" s="107" t="s">
        <v>35</v>
      </c>
      <c r="BF141" s="107" t="s">
        <v>35</v>
      </c>
      <c r="BG141" s="102" t="s">
        <v>35</v>
      </c>
      <c r="BH141" s="111" t="s">
        <v>35</v>
      </c>
      <c r="BI141" s="107" t="s">
        <v>35</v>
      </c>
      <c r="BJ141" s="107" t="s">
        <v>35</v>
      </c>
      <c r="BK141" s="107" t="s">
        <v>35</v>
      </c>
      <c r="BL141" s="102" t="s">
        <v>35</v>
      </c>
      <c r="BM141" s="111" t="s">
        <v>35</v>
      </c>
      <c r="BN141" s="107" t="s">
        <v>35</v>
      </c>
      <c r="BO141" s="107" t="s">
        <v>35</v>
      </c>
      <c r="BP141" s="107" t="s">
        <v>35</v>
      </c>
      <c r="BQ141" s="102" t="s">
        <v>35</v>
      </c>
      <c r="BR141" s="111" t="s">
        <v>35</v>
      </c>
      <c r="BS141" s="107" t="s">
        <v>35</v>
      </c>
      <c r="BT141" s="107" t="s">
        <v>35</v>
      </c>
      <c r="BU141" s="96" t="s">
        <v>35</v>
      </c>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row>
    <row r="142" s="365" customFormat="true" ht="15" customHeight="true" x14ac:dyDescent="0.2">
      <c r="A142" s="1056"/>
      <c r="B142" s="436" t="s">
        <v>66</v>
      </c>
      <c r="C142" s="127" t="s">
        <v>35</v>
      </c>
      <c r="D142" s="124" t="s">
        <v>35</v>
      </c>
      <c r="E142" s="124" t="s">
        <v>35</v>
      </c>
      <c r="F142" s="124" t="s">
        <v>35</v>
      </c>
      <c r="G142" s="121" t="s">
        <v>35</v>
      </c>
      <c r="H142" s="118" t="s">
        <v>35</v>
      </c>
      <c r="I142" s="124" t="s">
        <v>35</v>
      </c>
      <c r="J142" s="124" t="s">
        <v>35</v>
      </c>
      <c r="K142" s="124" t="s">
        <v>35</v>
      </c>
      <c r="L142" s="115" t="s">
        <v>35</v>
      </c>
      <c r="M142" s="127" t="s">
        <v>35</v>
      </c>
      <c r="N142" s="124" t="s">
        <v>35</v>
      </c>
      <c r="O142" s="124" t="s">
        <v>35</v>
      </c>
      <c r="P142" s="124" t="s">
        <v>35</v>
      </c>
      <c r="Q142" s="121" t="s">
        <v>35</v>
      </c>
      <c r="R142" s="118" t="s">
        <v>35</v>
      </c>
      <c r="S142" s="124" t="s">
        <v>35</v>
      </c>
      <c r="T142" s="124" t="s">
        <v>35</v>
      </c>
      <c r="U142" s="115" t="s">
        <v>35</v>
      </c>
      <c r="V142" s="71"/>
      <c r="W142" s="71"/>
      <c r="X142" s="71"/>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402"/>
      <c r="BA142" s="1043"/>
      <c r="BB142" s="678" t="s">
        <v>66</v>
      </c>
      <c r="BC142" s="111" t="s">
        <v>35</v>
      </c>
      <c r="BD142" s="107" t="s">
        <v>35</v>
      </c>
      <c r="BE142" s="107" t="s">
        <v>35</v>
      </c>
      <c r="BF142" s="107" t="s">
        <v>35</v>
      </c>
      <c r="BG142" s="102" t="s">
        <v>35</v>
      </c>
      <c r="BH142" s="111" t="s">
        <v>35</v>
      </c>
      <c r="BI142" s="107" t="s">
        <v>35</v>
      </c>
      <c r="BJ142" s="107" t="s">
        <v>35</v>
      </c>
      <c r="BK142" s="107" t="s">
        <v>35</v>
      </c>
      <c r="BL142" s="102" t="s">
        <v>35</v>
      </c>
      <c r="BM142" s="111" t="s">
        <v>35</v>
      </c>
      <c r="BN142" s="107" t="s">
        <v>35</v>
      </c>
      <c r="BO142" s="107" t="s">
        <v>35</v>
      </c>
      <c r="BP142" s="107" t="s">
        <v>35</v>
      </c>
      <c r="BQ142" s="102" t="s">
        <v>35</v>
      </c>
      <c r="BR142" s="111" t="s">
        <v>35</v>
      </c>
      <c r="BS142" s="107" t="s">
        <v>35</v>
      </c>
      <c r="BT142" s="107" t="s">
        <v>35</v>
      </c>
      <c r="BU142" s="96" t="s">
        <v>35</v>
      </c>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row>
    <row r="143" s="365" customFormat="true" ht="15" customHeight="true" x14ac:dyDescent="0.2">
      <c r="A143" s="1056"/>
      <c r="B143" s="436" t="s">
        <v>67</v>
      </c>
      <c r="C143" s="127" t="s">
        <v>35</v>
      </c>
      <c r="D143" s="124" t="s">
        <v>35</v>
      </c>
      <c r="E143" s="124" t="s">
        <v>35</v>
      </c>
      <c r="F143" s="124" t="s">
        <v>35</v>
      </c>
      <c r="G143" s="121" t="s">
        <v>35</v>
      </c>
      <c r="H143" s="118" t="s">
        <v>35</v>
      </c>
      <c r="I143" s="124" t="s">
        <v>35</v>
      </c>
      <c r="J143" s="124" t="s">
        <v>35</v>
      </c>
      <c r="K143" s="124" t="s">
        <v>35</v>
      </c>
      <c r="L143" s="115" t="s">
        <v>35</v>
      </c>
      <c r="M143" s="127" t="s">
        <v>35</v>
      </c>
      <c r="N143" s="124" t="s">
        <v>35</v>
      </c>
      <c r="O143" s="124" t="s">
        <v>35</v>
      </c>
      <c r="P143" s="124" t="s">
        <v>35</v>
      </c>
      <c r="Q143" s="121" t="s">
        <v>35</v>
      </c>
      <c r="R143" s="118" t="s">
        <v>35</v>
      </c>
      <c r="S143" s="124" t="s">
        <v>35</v>
      </c>
      <c r="T143" s="124" t="s">
        <v>35</v>
      </c>
      <c r="U143" s="115" t="s">
        <v>35</v>
      </c>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402"/>
      <c r="BA143" s="1043"/>
      <c r="BB143" s="678" t="s">
        <v>67</v>
      </c>
      <c r="BC143" s="111" t="s">
        <v>35</v>
      </c>
      <c r="BD143" s="107" t="s">
        <v>35</v>
      </c>
      <c r="BE143" s="107" t="s">
        <v>35</v>
      </c>
      <c r="BF143" s="107" t="s">
        <v>35</v>
      </c>
      <c r="BG143" s="102" t="s">
        <v>35</v>
      </c>
      <c r="BH143" s="111" t="s">
        <v>35</v>
      </c>
      <c r="BI143" s="107" t="s">
        <v>35</v>
      </c>
      <c r="BJ143" s="107" t="s">
        <v>35</v>
      </c>
      <c r="BK143" s="107" t="s">
        <v>35</v>
      </c>
      <c r="BL143" s="102" t="s">
        <v>35</v>
      </c>
      <c r="BM143" s="111" t="s">
        <v>35</v>
      </c>
      <c r="BN143" s="107" t="s">
        <v>35</v>
      </c>
      <c r="BO143" s="107" t="s">
        <v>35</v>
      </c>
      <c r="BP143" s="107" t="s">
        <v>35</v>
      </c>
      <c r="BQ143" s="102" t="s">
        <v>35</v>
      </c>
      <c r="BR143" s="111" t="s">
        <v>35</v>
      </c>
      <c r="BS143" s="107" t="s">
        <v>35</v>
      </c>
      <c r="BT143" s="107" t="s">
        <v>35</v>
      </c>
      <c r="BU143" s="96" t="s">
        <v>35</v>
      </c>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row>
    <row r="144" s="365" customFormat="true" ht="15" customHeight="true" x14ac:dyDescent="0.2">
      <c r="A144" s="1056" t="s">
        <v>108</v>
      </c>
      <c r="B144" s="436" t="s">
        <v>64</v>
      </c>
      <c r="C144" s="127" t="s">
        <v>35</v>
      </c>
      <c r="D144" s="124" t="s">
        <v>35</v>
      </c>
      <c r="E144" s="124" t="s">
        <v>35</v>
      </c>
      <c r="F144" s="124" t="s">
        <v>35</v>
      </c>
      <c r="G144" s="121" t="s">
        <v>35</v>
      </c>
      <c r="H144" s="118" t="s">
        <v>35</v>
      </c>
      <c r="I144" s="124" t="s">
        <v>35</v>
      </c>
      <c r="J144" s="124" t="s">
        <v>35</v>
      </c>
      <c r="K144" s="124" t="s">
        <v>35</v>
      </c>
      <c r="L144" s="115" t="s">
        <v>35</v>
      </c>
      <c r="M144" s="127" t="s">
        <v>35</v>
      </c>
      <c r="N144" s="124" t="s">
        <v>35</v>
      </c>
      <c r="O144" s="124" t="s">
        <v>35</v>
      </c>
      <c r="P144" s="124" t="s">
        <v>35</v>
      </c>
      <c r="Q144" s="121" t="s">
        <v>35</v>
      </c>
      <c r="R144" s="118" t="s">
        <v>35</v>
      </c>
      <c r="S144" s="124" t="s">
        <v>35</v>
      </c>
      <c r="T144" s="124" t="s">
        <v>35</v>
      </c>
      <c r="U144" s="115" t="s">
        <v>35</v>
      </c>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402"/>
      <c r="BA144" s="1043" t="s">
        <v>108</v>
      </c>
      <c r="BB144" s="678" t="s">
        <v>64</v>
      </c>
      <c r="BC144" s="111" t="s">
        <v>35</v>
      </c>
      <c r="BD144" s="107" t="s">
        <v>35</v>
      </c>
      <c r="BE144" s="107" t="s">
        <v>35</v>
      </c>
      <c r="BF144" s="107" t="s">
        <v>35</v>
      </c>
      <c r="BG144" s="102" t="s">
        <v>35</v>
      </c>
      <c r="BH144" s="111" t="s">
        <v>35</v>
      </c>
      <c r="BI144" s="107" t="s">
        <v>35</v>
      </c>
      <c r="BJ144" s="107" t="s">
        <v>35</v>
      </c>
      <c r="BK144" s="107" t="s">
        <v>35</v>
      </c>
      <c r="BL144" s="102" t="s">
        <v>35</v>
      </c>
      <c r="BM144" s="111" t="s">
        <v>35</v>
      </c>
      <c r="BN144" s="107" t="s">
        <v>35</v>
      </c>
      <c r="BO144" s="107" t="s">
        <v>35</v>
      </c>
      <c r="BP144" s="107" t="s">
        <v>35</v>
      </c>
      <c r="BQ144" s="102" t="s">
        <v>35</v>
      </c>
      <c r="BR144" s="111" t="s">
        <v>35</v>
      </c>
      <c r="BS144" s="107" t="s">
        <v>35</v>
      </c>
      <c r="BT144" s="107" t="s">
        <v>35</v>
      </c>
      <c r="BU144" s="96" t="s">
        <v>35</v>
      </c>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row>
    <row r="145" s="365" customFormat="true" ht="15" customHeight="true" x14ac:dyDescent="0.2">
      <c r="A145" s="1056"/>
      <c r="B145" s="436" t="s">
        <v>65</v>
      </c>
      <c r="C145" s="127" t="s">
        <v>35</v>
      </c>
      <c r="D145" s="124" t="s">
        <v>35</v>
      </c>
      <c r="E145" s="124" t="s">
        <v>35</v>
      </c>
      <c r="F145" s="124" t="s">
        <v>35</v>
      </c>
      <c r="G145" s="121" t="s">
        <v>35</v>
      </c>
      <c r="H145" s="118" t="s">
        <v>35</v>
      </c>
      <c r="I145" s="124" t="s">
        <v>35</v>
      </c>
      <c r="J145" s="124" t="s">
        <v>35</v>
      </c>
      <c r="K145" s="124" t="s">
        <v>35</v>
      </c>
      <c r="L145" s="115" t="s">
        <v>35</v>
      </c>
      <c r="M145" s="127" t="s">
        <v>35</v>
      </c>
      <c r="N145" s="124" t="s">
        <v>35</v>
      </c>
      <c r="O145" s="124" t="s">
        <v>35</v>
      </c>
      <c r="P145" s="124" t="s">
        <v>35</v>
      </c>
      <c r="Q145" s="121" t="s">
        <v>35</v>
      </c>
      <c r="R145" s="118" t="s">
        <v>35</v>
      </c>
      <c r="S145" s="124" t="s">
        <v>35</v>
      </c>
      <c r="T145" s="124" t="s">
        <v>35</v>
      </c>
      <c r="U145" s="115" t="s">
        <v>35</v>
      </c>
      <c r="V145" s="71"/>
      <c r="W145" s="71"/>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402"/>
      <c r="BA145" s="1043"/>
      <c r="BB145" s="678" t="s">
        <v>65</v>
      </c>
      <c r="BC145" s="111" t="s">
        <v>35</v>
      </c>
      <c r="BD145" s="107" t="s">
        <v>35</v>
      </c>
      <c r="BE145" s="107" t="s">
        <v>35</v>
      </c>
      <c r="BF145" s="107" t="s">
        <v>35</v>
      </c>
      <c r="BG145" s="102" t="s">
        <v>35</v>
      </c>
      <c r="BH145" s="111" t="s">
        <v>35</v>
      </c>
      <c r="BI145" s="107" t="s">
        <v>35</v>
      </c>
      <c r="BJ145" s="107" t="s">
        <v>35</v>
      </c>
      <c r="BK145" s="107" t="s">
        <v>35</v>
      </c>
      <c r="BL145" s="102" t="s">
        <v>35</v>
      </c>
      <c r="BM145" s="111" t="s">
        <v>35</v>
      </c>
      <c r="BN145" s="107" t="s">
        <v>35</v>
      </c>
      <c r="BO145" s="107" t="s">
        <v>35</v>
      </c>
      <c r="BP145" s="107" t="s">
        <v>35</v>
      </c>
      <c r="BQ145" s="102" t="s">
        <v>35</v>
      </c>
      <c r="BR145" s="111" t="s">
        <v>35</v>
      </c>
      <c r="BS145" s="107" t="s">
        <v>35</v>
      </c>
      <c r="BT145" s="107" t="s">
        <v>35</v>
      </c>
      <c r="BU145" s="96" t="s">
        <v>35</v>
      </c>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row>
    <row r="146" s="365" customFormat="true" ht="15" customHeight="true" x14ac:dyDescent="0.2">
      <c r="A146" s="1056"/>
      <c r="B146" s="436" t="s">
        <v>66</v>
      </c>
      <c r="C146" s="127" t="s">
        <v>35</v>
      </c>
      <c r="D146" s="124" t="s">
        <v>35</v>
      </c>
      <c r="E146" s="124" t="s">
        <v>35</v>
      </c>
      <c r="F146" s="124" t="s">
        <v>35</v>
      </c>
      <c r="G146" s="121" t="s">
        <v>35</v>
      </c>
      <c r="H146" s="118" t="s">
        <v>35</v>
      </c>
      <c r="I146" s="124" t="s">
        <v>35</v>
      </c>
      <c r="J146" s="124" t="s">
        <v>35</v>
      </c>
      <c r="K146" s="124" t="s">
        <v>35</v>
      </c>
      <c r="L146" s="115" t="s">
        <v>35</v>
      </c>
      <c r="M146" s="127" t="s">
        <v>35</v>
      </c>
      <c r="N146" s="124" t="s">
        <v>35</v>
      </c>
      <c r="O146" s="124" t="s">
        <v>35</v>
      </c>
      <c r="P146" s="124" t="s">
        <v>35</v>
      </c>
      <c r="Q146" s="121" t="s">
        <v>35</v>
      </c>
      <c r="R146" s="118" t="s">
        <v>35</v>
      </c>
      <c r="S146" s="124" t="s">
        <v>35</v>
      </c>
      <c r="T146" s="124" t="s">
        <v>35</v>
      </c>
      <c r="U146" s="115" t="s">
        <v>35</v>
      </c>
      <c r="V146" s="71"/>
      <c r="W146" s="71"/>
      <c r="X146" s="71"/>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402"/>
      <c r="BA146" s="1043"/>
      <c r="BB146" s="678" t="s">
        <v>66</v>
      </c>
      <c r="BC146" s="111" t="s">
        <v>35</v>
      </c>
      <c r="BD146" s="107" t="s">
        <v>35</v>
      </c>
      <c r="BE146" s="107" t="s">
        <v>35</v>
      </c>
      <c r="BF146" s="107" t="s">
        <v>35</v>
      </c>
      <c r="BG146" s="102" t="s">
        <v>35</v>
      </c>
      <c r="BH146" s="111" t="s">
        <v>35</v>
      </c>
      <c r="BI146" s="107" t="s">
        <v>35</v>
      </c>
      <c r="BJ146" s="107" t="s">
        <v>35</v>
      </c>
      <c r="BK146" s="107" t="s">
        <v>35</v>
      </c>
      <c r="BL146" s="102" t="s">
        <v>35</v>
      </c>
      <c r="BM146" s="111" t="s">
        <v>35</v>
      </c>
      <c r="BN146" s="107" t="s">
        <v>35</v>
      </c>
      <c r="BO146" s="107" t="s">
        <v>35</v>
      </c>
      <c r="BP146" s="107" t="s">
        <v>35</v>
      </c>
      <c r="BQ146" s="102" t="s">
        <v>35</v>
      </c>
      <c r="BR146" s="111" t="s">
        <v>35</v>
      </c>
      <c r="BS146" s="107" t="s">
        <v>35</v>
      </c>
      <c r="BT146" s="107" t="s">
        <v>35</v>
      </c>
      <c r="BU146" s="96" t="s">
        <v>35</v>
      </c>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row>
    <row r="147" s="365" customFormat="true" ht="15" customHeight="true" x14ac:dyDescent="0.2">
      <c r="A147" s="1056"/>
      <c r="B147" s="436" t="s">
        <v>67</v>
      </c>
      <c r="C147" s="127" t="s">
        <v>35</v>
      </c>
      <c r="D147" s="124" t="s">
        <v>35</v>
      </c>
      <c r="E147" s="124" t="s">
        <v>35</v>
      </c>
      <c r="F147" s="124" t="s">
        <v>35</v>
      </c>
      <c r="G147" s="121" t="s">
        <v>35</v>
      </c>
      <c r="H147" s="118" t="s">
        <v>35</v>
      </c>
      <c r="I147" s="124" t="s">
        <v>35</v>
      </c>
      <c r="J147" s="124" t="s">
        <v>35</v>
      </c>
      <c r="K147" s="124" t="s">
        <v>35</v>
      </c>
      <c r="L147" s="115" t="s">
        <v>35</v>
      </c>
      <c r="M147" s="127" t="s">
        <v>35</v>
      </c>
      <c r="N147" s="124" t="s">
        <v>35</v>
      </c>
      <c r="O147" s="124" t="s">
        <v>35</v>
      </c>
      <c r="P147" s="124" t="s">
        <v>35</v>
      </c>
      <c r="Q147" s="121" t="s">
        <v>35</v>
      </c>
      <c r="R147" s="118" t="s">
        <v>35</v>
      </c>
      <c r="S147" s="124" t="s">
        <v>35</v>
      </c>
      <c r="T147" s="124" t="s">
        <v>35</v>
      </c>
      <c r="U147" s="115" t="s">
        <v>35</v>
      </c>
      <c r="V147" s="71"/>
      <c r="W147" s="71"/>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402"/>
      <c r="BA147" s="1043"/>
      <c r="BB147" s="678" t="s">
        <v>67</v>
      </c>
      <c r="BC147" s="111" t="s">
        <v>35</v>
      </c>
      <c r="BD147" s="107" t="s">
        <v>35</v>
      </c>
      <c r="BE147" s="107" t="s">
        <v>35</v>
      </c>
      <c r="BF147" s="107" t="s">
        <v>35</v>
      </c>
      <c r="BG147" s="102" t="s">
        <v>35</v>
      </c>
      <c r="BH147" s="111" t="s">
        <v>35</v>
      </c>
      <c r="BI147" s="107" t="s">
        <v>35</v>
      </c>
      <c r="BJ147" s="107" t="s">
        <v>35</v>
      </c>
      <c r="BK147" s="107" t="s">
        <v>35</v>
      </c>
      <c r="BL147" s="102" t="s">
        <v>35</v>
      </c>
      <c r="BM147" s="111" t="s">
        <v>35</v>
      </c>
      <c r="BN147" s="107" t="s">
        <v>35</v>
      </c>
      <c r="BO147" s="107" t="s">
        <v>35</v>
      </c>
      <c r="BP147" s="107" t="s">
        <v>35</v>
      </c>
      <c r="BQ147" s="102" t="s">
        <v>35</v>
      </c>
      <c r="BR147" s="111" t="s">
        <v>35</v>
      </c>
      <c r="BS147" s="107" t="s">
        <v>35</v>
      </c>
      <c r="BT147" s="107" t="s">
        <v>35</v>
      </c>
      <c r="BU147" s="96" t="s">
        <v>35</v>
      </c>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row>
    <row r="148" s="365" customFormat="true" ht="15" customHeight="true" x14ac:dyDescent="0.2">
      <c r="A148" s="1056" t="s">
        <v>109</v>
      </c>
      <c r="B148" s="436" t="s">
        <v>49</v>
      </c>
      <c r="C148" s="217">
        <v>2.4765728760866406</v>
      </c>
      <c r="D148" s="216">
        <v>4.2764871291854014</v>
      </c>
      <c r="E148" s="216">
        <v>6.5165777336225545</v>
      </c>
      <c r="F148" s="216">
        <v>7.3705233387026521</v>
      </c>
      <c r="G148" s="215">
        <v>17.362046400717819</v>
      </c>
      <c r="H148" s="205">
        <v>7.1533260850826608</v>
      </c>
      <c r="I148" s="216">
        <v>18.477596105330591</v>
      </c>
      <c r="J148" s="216">
        <v>28.935956692078523</v>
      </c>
      <c r="K148" s="216">
        <v>26.695852046764319</v>
      </c>
      <c r="L148" s="209">
        <v>20.693567786871807</v>
      </c>
      <c r="M148" s="217">
        <v>2.2240126107867941</v>
      </c>
      <c r="N148" s="216">
        <v>4.0878222966451752</v>
      </c>
      <c r="O148" s="216">
        <v>6.3159801608949229</v>
      </c>
      <c r="P148" s="216">
        <v>6.6885131350862617</v>
      </c>
      <c r="Q148" s="215">
        <v>12.884935009755344</v>
      </c>
      <c r="R148" s="205">
        <v>7.7393185142918428</v>
      </c>
      <c r="S148" s="216">
        <v>10.634885869851445</v>
      </c>
      <c r="T148" s="216">
        <v>1.7661961881604806</v>
      </c>
      <c r="U148" s="209">
        <v>6.3483956644178452</v>
      </c>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402"/>
      <c r="BA148" s="1043" t="s">
        <v>109</v>
      </c>
      <c r="BB148" s="678" t="s">
        <v>49</v>
      </c>
      <c r="BC148" s="111" t="s">
        <v>35</v>
      </c>
      <c r="BD148" s="107" t="s">
        <v>35</v>
      </c>
      <c r="BE148" s="107" t="s">
        <v>35</v>
      </c>
      <c r="BF148" s="107" t="s">
        <v>35</v>
      </c>
      <c r="BG148" s="102" t="s">
        <v>35</v>
      </c>
      <c r="BH148" s="111" t="s">
        <v>35</v>
      </c>
      <c r="BI148" s="107" t="s">
        <v>35</v>
      </c>
      <c r="BJ148" s="107" t="s">
        <v>35</v>
      </c>
      <c r="BK148" s="107" t="s">
        <v>35</v>
      </c>
      <c r="BL148" s="102" t="s">
        <v>35</v>
      </c>
      <c r="BM148" s="111" t="s">
        <v>35</v>
      </c>
      <c r="BN148" s="107" t="s">
        <v>35</v>
      </c>
      <c r="BO148" s="107" t="s">
        <v>35</v>
      </c>
      <c r="BP148" s="107" t="s">
        <v>35</v>
      </c>
      <c r="BQ148" s="102" t="s">
        <v>35</v>
      </c>
      <c r="BR148" s="111" t="s">
        <v>35</v>
      </c>
      <c r="BS148" s="107" t="s">
        <v>35</v>
      </c>
      <c r="BT148" s="107" t="s">
        <v>35</v>
      </c>
      <c r="BU148" s="96" t="s">
        <v>35</v>
      </c>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row>
    <row r="149" s="365" customFormat="true" ht="15" customHeight="true" x14ac:dyDescent="0.2">
      <c r="A149" s="1056"/>
      <c r="B149" s="436" t="s">
        <v>48</v>
      </c>
      <c r="C149" s="217">
        <v>1.0766492122639328</v>
      </c>
      <c r="D149" s="216">
        <v>1.574761119603947</v>
      </c>
      <c r="E149" s="216">
        <v>2.452351305925681</v>
      </c>
      <c r="F149" s="216">
        <v>5.9331930824975814</v>
      </c>
      <c r="G149" s="215">
        <v>14.265212450892564</v>
      </c>
      <c r="H149" s="205">
        <v>1.0570763527865419</v>
      </c>
      <c r="I149" s="216">
        <v>7.0522920985397333</v>
      </c>
      <c r="J149" s="216">
        <v>7.7879839010783005</v>
      </c>
      <c r="K149" s="216">
        <v>15.460702290883029</v>
      </c>
      <c r="L149" s="209">
        <v>42.726342280936613</v>
      </c>
      <c r="M149" s="217">
        <v>1.1100139967331077</v>
      </c>
      <c r="N149" s="216">
        <v>1.2968812007231387</v>
      </c>
      <c r="O149" s="216">
        <v>2.4975391049652091</v>
      </c>
      <c r="P149" s="216">
        <v>5.0536261578653434</v>
      </c>
      <c r="Q149" s="215">
        <v>10.935830247529509</v>
      </c>
      <c r="R149" s="205">
        <v>4.6441415174854779</v>
      </c>
      <c r="S149" s="216">
        <v>8.4236528612892609</v>
      </c>
      <c r="T149" s="216">
        <v>1.0326000596664204</v>
      </c>
      <c r="U149" s="209">
        <v>3.8573736881874057</v>
      </c>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402"/>
      <c r="BA149" s="1043"/>
      <c r="BB149" s="678" t="s">
        <v>48</v>
      </c>
      <c r="BC149" s="111" t="s">
        <v>35</v>
      </c>
      <c r="BD149" s="107" t="s">
        <v>35</v>
      </c>
      <c r="BE149" s="107" t="s">
        <v>35</v>
      </c>
      <c r="BF149" s="107" t="s">
        <v>35</v>
      </c>
      <c r="BG149" s="102" t="s">
        <v>35</v>
      </c>
      <c r="BH149" s="111" t="s">
        <v>35</v>
      </c>
      <c r="BI149" s="107" t="s">
        <v>35</v>
      </c>
      <c r="BJ149" s="107" t="s">
        <v>35</v>
      </c>
      <c r="BK149" s="107" t="s">
        <v>35</v>
      </c>
      <c r="BL149" s="102" t="s">
        <v>35</v>
      </c>
      <c r="BM149" s="111" t="s">
        <v>35</v>
      </c>
      <c r="BN149" s="107" t="s">
        <v>35</v>
      </c>
      <c r="BO149" s="107" t="s">
        <v>35</v>
      </c>
      <c r="BP149" s="107" t="s">
        <v>35</v>
      </c>
      <c r="BQ149" s="102" t="s">
        <v>35</v>
      </c>
      <c r="BR149" s="111" t="s">
        <v>35</v>
      </c>
      <c r="BS149" s="107" t="s">
        <v>35</v>
      </c>
      <c r="BT149" s="107" t="s">
        <v>35</v>
      </c>
      <c r="BU149" s="96" t="s">
        <v>35</v>
      </c>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row>
    <row r="150" s="365" customFormat="true" ht="15" customHeight="true" x14ac:dyDescent="0.2">
      <c r="A150" s="1056"/>
      <c r="B150" s="436" t="s">
        <v>111</v>
      </c>
      <c r="C150" s="217">
        <v>96.446777911649434</v>
      </c>
      <c r="D150" s="216">
        <v>94.148751751210668</v>
      </c>
      <c r="E150" s="216">
        <v>91.031070960451757</v>
      </c>
      <c r="F150" s="216">
        <v>86.696283578799722</v>
      </c>
      <c r="G150" s="215">
        <v>68.372741148389693</v>
      </c>
      <c r="H150" s="205">
        <v>91.789597562130794</v>
      </c>
      <c r="I150" s="216">
        <v>74.470111796129757</v>
      </c>
      <c r="J150" s="216">
        <v>63.276059406843132</v>
      </c>
      <c r="K150" s="216">
        <v>57.843445662352664</v>
      </c>
      <c r="L150" s="209">
        <v>36.580089932191633</v>
      </c>
      <c r="M150" s="217">
        <v>96.665973392480112</v>
      </c>
      <c r="N150" s="216">
        <v>94.615296502631679</v>
      </c>
      <c r="O150" s="216">
        <v>91.186480734139806</v>
      </c>
      <c r="P150" s="216">
        <v>88.257860707048422</v>
      </c>
      <c r="Q150" s="215">
        <v>76.179234742715195</v>
      </c>
      <c r="R150" s="205">
        <v>87.616539968222739</v>
      </c>
      <c r="S150" s="216">
        <v>80.9414612688593</v>
      </c>
      <c r="T150" s="216">
        <v>97.201203752173043</v>
      </c>
      <c r="U150" s="209">
        <v>89.794230647394613</v>
      </c>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402"/>
      <c r="BA150" s="1043"/>
      <c r="BB150" s="678" t="s">
        <v>111</v>
      </c>
      <c r="BC150" s="111" t="s">
        <v>35</v>
      </c>
      <c r="BD150" s="107" t="s">
        <v>35</v>
      </c>
      <c r="BE150" s="107" t="s">
        <v>35</v>
      </c>
      <c r="BF150" s="107" t="s">
        <v>35</v>
      </c>
      <c r="BG150" s="102" t="s">
        <v>35</v>
      </c>
      <c r="BH150" s="111" t="s">
        <v>35</v>
      </c>
      <c r="BI150" s="107" t="s">
        <v>35</v>
      </c>
      <c r="BJ150" s="107" t="s">
        <v>35</v>
      </c>
      <c r="BK150" s="107" t="s">
        <v>35</v>
      </c>
      <c r="BL150" s="102" t="s">
        <v>35</v>
      </c>
      <c r="BM150" s="111" t="s">
        <v>35</v>
      </c>
      <c r="BN150" s="107" t="s">
        <v>35</v>
      </c>
      <c r="BO150" s="107" t="s">
        <v>35</v>
      </c>
      <c r="BP150" s="107" t="s">
        <v>35</v>
      </c>
      <c r="BQ150" s="102" t="s">
        <v>35</v>
      </c>
      <c r="BR150" s="111" t="s">
        <v>35</v>
      </c>
      <c r="BS150" s="107" t="s">
        <v>35</v>
      </c>
      <c r="BT150" s="107" t="s">
        <v>35</v>
      </c>
      <c r="BU150" s="96" t="s">
        <v>35</v>
      </c>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row>
    <row r="151" s="365" customFormat="true" ht="15" customHeight="true" x14ac:dyDescent="0.2">
      <c r="A151" s="1056" t="s">
        <v>110</v>
      </c>
      <c r="B151" s="436" t="s">
        <v>49</v>
      </c>
      <c r="C151" s="217">
        <v>78.839782834409561</v>
      </c>
      <c r="D151" s="216">
        <v>75.191347367351753</v>
      </c>
      <c r="E151" s="216">
        <v>70.050802896914135</v>
      </c>
      <c r="F151" s="216">
        <v>61.725768949584435</v>
      </c>
      <c r="G151" s="215">
        <v>58.785776862833252</v>
      </c>
      <c r="H151" s="205">
        <v>81.373973841130521</v>
      </c>
      <c r="I151" s="216">
        <v>69.877228292861304</v>
      </c>
      <c r="J151" s="216">
        <v>75.089726093430485</v>
      </c>
      <c r="K151" s="216">
        <v>69.084550543389739</v>
      </c>
      <c r="L151" s="209">
        <v>43.74721882729505</v>
      </c>
      <c r="M151" s="217">
        <v>77.78966901054909</v>
      </c>
      <c r="N151" s="216">
        <v>77.414850532834407</v>
      </c>
      <c r="O151" s="216">
        <v>70.150281649472177</v>
      </c>
      <c r="P151" s="216">
        <v>61.615900282041814</v>
      </c>
      <c r="Q151" s="215">
        <v>57.663796643553248</v>
      </c>
      <c r="R151" s="205">
        <v>68.125579706080302</v>
      </c>
      <c r="S151" s="216">
        <v>58.419301636029118</v>
      </c>
      <c r="T151" s="216">
        <v>66.551096614679295</v>
      </c>
      <c r="U151" s="209">
        <v>71.396020536328678</v>
      </c>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402"/>
      <c r="BA151" s="1043" t="s">
        <v>110</v>
      </c>
      <c r="BB151" s="678" t="s">
        <v>49</v>
      </c>
      <c r="BC151" s="111" t="s">
        <v>35</v>
      </c>
      <c r="BD151" s="107" t="s">
        <v>35</v>
      </c>
      <c r="BE151" s="107" t="s">
        <v>35</v>
      </c>
      <c r="BF151" s="107" t="s">
        <v>35</v>
      </c>
      <c r="BG151" s="102" t="s">
        <v>35</v>
      </c>
      <c r="BH151" s="111" t="s">
        <v>35</v>
      </c>
      <c r="BI151" s="107" t="s">
        <v>35</v>
      </c>
      <c r="BJ151" s="107" t="s">
        <v>35</v>
      </c>
      <c r="BK151" s="107" t="s">
        <v>35</v>
      </c>
      <c r="BL151" s="102" t="s">
        <v>35</v>
      </c>
      <c r="BM151" s="111" t="s">
        <v>35</v>
      </c>
      <c r="BN151" s="107" t="s">
        <v>35</v>
      </c>
      <c r="BO151" s="107" t="s">
        <v>35</v>
      </c>
      <c r="BP151" s="107" t="s">
        <v>35</v>
      </c>
      <c r="BQ151" s="102" t="s">
        <v>35</v>
      </c>
      <c r="BR151" s="111" t="s">
        <v>35</v>
      </c>
      <c r="BS151" s="107" t="s">
        <v>35</v>
      </c>
      <c r="BT151" s="107" t="s">
        <v>35</v>
      </c>
      <c r="BU151" s="96" t="s">
        <v>35</v>
      </c>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row>
    <row r="152" s="365" customFormat="true" ht="15" customHeight="true" x14ac:dyDescent="0.2">
      <c r="A152" s="1088"/>
      <c r="B152" s="483" t="s">
        <v>48</v>
      </c>
      <c r="C152" s="217">
        <v>21.160217165590467</v>
      </c>
      <c r="D152" s="216">
        <v>24.808652632648332</v>
      </c>
      <c r="E152" s="216">
        <v>29.949197103085879</v>
      </c>
      <c r="F152" s="216">
        <v>38.274231050415523</v>
      </c>
      <c r="G152" s="215">
        <v>41.214223137166748</v>
      </c>
      <c r="H152" s="205">
        <v>18.626026158869475</v>
      </c>
      <c r="I152" s="216">
        <v>30.122771707138753</v>
      </c>
      <c r="J152" s="216">
        <v>24.910273906569497</v>
      </c>
      <c r="K152" s="216">
        <v>30.915449456610272</v>
      </c>
      <c r="L152" s="209">
        <v>56.252781172705056</v>
      </c>
      <c r="M152" s="217">
        <v>22.210330989450881</v>
      </c>
      <c r="N152" s="216">
        <v>22.585149467165671</v>
      </c>
      <c r="O152" s="216">
        <v>29.849718350527844</v>
      </c>
      <c r="P152" s="216">
        <v>38.384099717958186</v>
      </c>
      <c r="Q152" s="215">
        <v>42.336203356446568</v>
      </c>
      <c r="R152" s="205">
        <v>31.874420293919819</v>
      </c>
      <c r="S152" s="216">
        <v>41.580698363970939</v>
      </c>
      <c r="T152" s="216">
        <v>33.448903385320747</v>
      </c>
      <c r="U152" s="209">
        <v>28.603979463671248</v>
      </c>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402"/>
      <c r="BA152" s="1043"/>
      <c r="BB152" s="678" t="s">
        <v>48</v>
      </c>
      <c r="BC152" s="111" t="s">
        <v>35</v>
      </c>
      <c r="BD152" s="107" t="s">
        <v>35</v>
      </c>
      <c r="BE152" s="107" t="s">
        <v>35</v>
      </c>
      <c r="BF152" s="107" t="s">
        <v>35</v>
      </c>
      <c r="BG152" s="102" t="s">
        <v>35</v>
      </c>
      <c r="BH152" s="111" t="s">
        <v>35</v>
      </c>
      <c r="BI152" s="107" t="s">
        <v>35</v>
      </c>
      <c r="BJ152" s="107" t="s">
        <v>35</v>
      </c>
      <c r="BK152" s="107" t="s">
        <v>35</v>
      </c>
      <c r="BL152" s="102" t="s">
        <v>35</v>
      </c>
      <c r="BM152" s="111" t="s">
        <v>35</v>
      </c>
      <c r="BN152" s="107" t="s">
        <v>35</v>
      </c>
      <c r="BO152" s="107" t="s">
        <v>35</v>
      </c>
      <c r="BP152" s="107" t="s">
        <v>35</v>
      </c>
      <c r="BQ152" s="102" t="s">
        <v>35</v>
      </c>
      <c r="BR152" s="111" t="s">
        <v>35</v>
      </c>
      <c r="BS152" s="107" t="s">
        <v>35</v>
      </c>
      <c r="BT152" s="107" t="s">
        <v>35</v>
      </c>
      <c r="BU152" s="96" t="s">
        <v>35</v>
      </c>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row>
    <row r="153" s="575" customFormat="true" ht="15" customHeight="true" x14ac:dyDescent="0.2">
      <c r="A153" s="1055" t="s">
        <v>62</v>
      </c>
      <c r="B153" s="435" t="s">
        <v>276</v>
      </c>
      <c r="C153" s="178">
        <v>0</v>
      </c>
      <c r="D153" s="177">
        <v>9.5451215862739133E-3</v>
      </c>
      <c r="E153" s="177">
        <v>1.2735963814238907E-2</v>
      </c>
      <c r="F153" s="177">
        <v>0</v>
      </c>
      <c r="G153" s="176">
        <v>0.72272347526334957</v>
      </c>
      <c r="H153" s="175">
        <v>0.26822224893042856</v>
      </c>
      <c r="I153" s="177">
        <v>0.35986292992012425</v>
      </c>
      <c r="J153" s="177">
        <v>0</v>
      </c>
      <c r="K153" s="177">
        <v>0.48997370309136062</v>
      </c>
      <c r="L153" s="174">
        <v>5.4300909402782507</v>
      </c>
      <c r="M153" s="178">
        <v>0</v>
      </c>
      <c r="N153" s="177">
        <v>0</v>
      </c>
      <c r="O153" s="177">
        <v>0</v>
      </c>
      <c r="P153" s="177">
        <v>0</v>
      </c>
      <c r="Q153" s="176">
        <v>0.22034706092122822</v>
      </c>
      <c r="R153" s="175">
        <v>0.11338243073879385</v>
      </c>
      <c r="S153" s="177">
        <v>0.17838215862275403</v>
      </c>
      <c r="T153" s="177">
        <v>0</v>
      </c>
      <c r="U153" s="174">
        <v>0.19138361111113419</v>
      </c>
      <c r="V153" s="918"/>
      <c r="W153" s="918"/>
      <c r="X153" s="918"/>
      <c r="Y153" s="918"/>
      <c r="Z153" s="918"/>
      <c r="AA153" s="918"/>
      <c r="AB153" s="918"/>
      <c r="AC153" s="918"/>
      <c r="AD153" s="918"/>
      <c r="AE153" s="918"/>
      <c r="AF153" s="918"/>
      <c r="AG153" s="918"/>
      <c r="AH153" s="918"/>
      <c r="AI153" s="918"/>
      <c r="AJ153" s="918"/>
      <c r="AK153" s="918"/>
      <c r="AL153" s="918"/>
      <c r="AM153" s="918"/>
      <c r="AN153" s="918"/>
      <c r="AO153" s="918"/>
      <c r="AP153" s="918"/>
      <c r="AQ153" s="918"/>
      <c r="AR153" s="918"/>
      <c r="AS153" s="918"/>
      <c r="AT153" s="918"/>
      <c r="AU153" s="918"/>
      <c r="AV153" s="918"/>
      <c r="AW153" s="918"/>
      <c r="AX153" s="918"/>
      <c r="AY153" s="918"/>
      <c r="AZ153" s="403"/>
      <c r="BA153" s="1043" t="s">
        <v>62</v>
      </c>
      <c r="BB153" s="425" t="s">
        <v>276</v>
      </c>
      <c r="BC153" s="506">
        <v>0</v>
      </c>
      <c r="BD153" s="490">
        <v>0.75518399999999997</v>
      </c>
      <c r="BE153" s="490">
        <v>1.00617</v>
      </c>
      <c r="BF153" s="490">
        <v>0</v>
      </c>
      <c r="BG153" s="508">
        <v>57.075506000000026</v>
      </c>
      <c r="BH153" s="506">
        <v>1.7613539999999999</v>
      </c>
      <c r="BI153" s="490">
        <v>2.3483999999999998</v>
      </c>
      <c r="BJ153" s="490">
        <v>0</v>
      </c>
      <c r="BK153" s="490">
        <v>3.1888610000000002</v>
      </c>
      <c r="BL153" s="508">
        <v>35.588817000000006</v>
      </c>
      <c r="BM153" s="506">
        <v>0</v>
      </c>
      <c r="BN153" s="490">
        <v>0</v>
      </c>
      <c r="BO153" s="490">
        <v>0</v>
      </c>
      <c r="BP153" s="490">
        <v>0</v>
      </c>
      <c r="BQ153" s="508">
        <v>15.949428000000001</v>
      </c>
      <c r="BR153" s="506">
        <v>16.158011999999999</v>
      </c>
      <c r="BS153" s="490">
        <v>16.704612000000001</v>
      </c>
      <c r="BT153" s="490">
        <v>0</v>
      </c>
      <c r="BU153" s="491">
        <v>25.974236000000001</v>
      </c>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row>
    <row r="154" s="575" customFormat="true" ht="15" customHeight="true" x14ac:dyDescent="0.2">
      <c r="A154" s="1056"/>
      <c r="B154" s="436" t="s">
        <v>277</v>
      </c>
      <c r="C154" s="178">
        <v>0</v>
      </c>
      <c r="D154" s="177">
        <v>0</v>
      </c>
      <c r="E154" s="177">
        <v>7.2882086772429596E-3</v>
      </c>
      <c r="F154" s="177">
        <v>0</v>
      </c>
      <c r="G154" s="176">
        <v>7.4737977306187444</v>
      </c>
      <c r="H154" s="175">
        <v>8.7681606082824243E-2</v>
      </c>
      <c r="I154" s="177">
        <v>2.9972827743753676</v>
      </c>
      <c r="J154" s="177">
        <v>5.2188322890406331</v>
      </c>
      <c r="K154" s="177">
        <v>8.6421101844256505</v>
      </c>
      <c r="L154" s="174">
        <v>28.162348021174477</v>
      </c>
      <c r="M154" s="178">
        <v>0</v>
      </c>
      <c r="N154" s="177">
        <v>0</v>
      </c>
      <c r="O154" s="177">
        <v>0</v>
      </c>
      <c r="P154" s="177">
        <v>0</v>
      </c>
      <c r="Q154" s="176">
        <v>4.0811104852451443</v>
      </c>
      <c r="R154" s="175">
        <v>1.2241591412716968</v>
      </c>
      <c r="S154" s="177">
        <v>2.7577337591997755</v>
      </c>
      <c r="T154" s="177">
        <v>6.927067345979683E-2</v>
      </c>
      <c r="U154" s="174">
        <v>1.1532736607205165</v>
      </c>
      <c r="V154" s="918"/>
      <c r="W154" s="918"/>
      <c r="X154" s="918"/>
      <c r="Y154" s="918"/>
      <c r="Z154" s="918"/>
      <c r="AA154" s="918"/>
      <c r="AB154" s="918"/>
      <c r="AC154" s="918"/>
      <c r="AD154" s="918"/>
      <c r="AE154" s="918"/>
      <c r="AF154" s="918"/>
      <c r="AG154" s="918"/>
      <c r="AH154" s="918"/>
      <c r="AI154" s="918"/>
      <c r="AJ154" s="918"/>
      <c r="AK154" s="918"/>
      <c r="AL154" s="918"/>
      <c r="AM154" s="918"/>
      <c r="AN154" s="918"/>
      <c r="AO154" s="918"/>
      <c r="AP154" s="918"/>
      <c r="AQ154" s="918"/>
      <c r="AR154" s="918"/>
      <c r="AS154" s="918"/>
      <c r="AT154" s="918"/>
      <c r="AU154" s="918"/>
      <c r="AV154" s="918"/>
      <c r="AW154" s="918"/>
      <c r="AX154" s="918"/>
      <c r="AY154" s="918"/>
      <c r="AZ154" s="403"/>
      <c r="BA154" s="1043"/>
      <c r="BB154" s="678" t="s">
        <v>277</v>
      </c>
      <c r="BC154" s="507">
        <v>0</v>
      </c>
      <c r="BD154" s="492">
        <v>0</v>
      </c>
      <c r="BE154" s="492">
        <v>0.57578499999999999</v>
      </c>
      <c r="BF154" s="492">
        <v>0</v>
      </c>
      <c r="BG154" s="511">
        <v>590.22683199999949</v>
      </c>
      <c r="BH154" s="507">
        <v>0.57578499999999999</v>
      </c>
      <c r="BI154" s="492">
        <v>19.559722000000001</v>
      </c>
      <c r="BJ154" s="492">
        <v>34.442360000000001</v>
      </c>
      <c r="BK154" s="492">
        <v>56.244831000000012</v>
      </c>
      <c r="BL154" s="511">
        <v>184.57603400000005</v>
      </c>
      <c r="BM154" s="507">
        <v>0</v>
      </c>
      <c r="BN154" s="492">
        <v>0</v>
      </c>
      <c r="BO154" s="492">
        <v>0</v>
      </c>
      <c r="BP154" s="492">
        <v>0</v>
      </c>
      <c r="BQ154" s="511">
        <v>295.40388500000006</v>
      </c>
      <c r="BR154" s="507">
        <v>174.45364300000003</v>
      </c>
      <c r="BS154" s="492">
        <v>258.2482060000001</v>
      </c>
      <c r="BT154" s="492">
        <v>1.580562</v>
      </c>
      <c r="BU154" s="493">
        <v>156.52020600000006</v>
      </c>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row>
    <row r="155" s="575" customFormat="true" ht="15" customHeight="true" x14ac:dyDescent="0.2">
      <c r="A155" s="1056"/>
      <c r="B155" s="436" t="s">
        <v>278</v>
      </c>
      <c r="C155" s="178">
        <v>0</v>
      </c>
      <c r="D155" s="177">
        <v>0</v>
      </c>
      <c r="E155" s="177">
        <v>0</v>
      </c>
      <c r="F155" s="177">
        <v>0</v>
      </c>
      <c r="G155" s="176">
        <v>0.61689755033532268</v>
      </c>
      <c r="H155" s="175">
        <v>0</v>
      </c>
      <c r="I155" s="177">
        <v>0.14394517196804971</v>
      </c>
      <c r="J155" s="177">
        <v>0.45619848189086015</v>
      </c>
      <c r="K155" s="177">
        <v>1.2202219925925872</v>
      </c>
      <c r="L155" s="174">
        <v>0.79615515054807395</v>
      </c>
      <c r="M155" s="178">
        <v>0</v>
      </c>
      <c r="N155" s="177">
        <v>0</v>
      </c>
      <c r="O155" s="177">
        <v>0</v>
      </c>
      <c r="P155" s="177">
        <v>0</v>
      </c>
      <c r="Q155" s="176">
        <v>0.43668342664919552</v>
      </c>
      <c r="R155" s="175">
        <v>2.0405320841759427E-2</v>
      </c>
      <c r="S155" s="177">
        <v>0.20092354508627594</v>
      </c>
      <c r="T155" s="177">
        <v>0</v>
      </c>
      <c r="U155" s="174">
        <v>0.19890254465204849</v>
      </c>
      <c r="V155" s="918"/>
      <c r="W155" s="918"/>
      <c r="X155" s="918"/>
      <c r="Y155" s="918"/>
      <c r="Z155" s="918"/>
      <c r="AA155" s="918"/>
      <c r="AB155" s="918"/>
      <c r="AC155" s="918"/>
      <c r="AD155" s="918"/>
      <c r="AE155" s="918"/>
      <c r="AF155" s="918"/>
      <c r="AG155" s="918"/>
      <c r="AH155" s="918"/>
      <c r="AI155" s="918"/>
      <c r="AJ155" s="918"/>
      <c r="AK155" s="918"/>
      <c r="AL155" s="918"/>
      <c r="AM155" s="918"/>
      <c r="AN155" s="918"/>
      <c r="AO155" s="918"/>
      <c r="AP155" s="918"/>
      <c r="AQ155" s="918"/>
      <c r="AR155" s="918"/>
      <c r="AS155" s="918"/>
      <c r="AT155" s="918"/>
      <c r="AU155" s="918"/>
      <c r="AV155" s="918"/>
      <c r="AW155" s="918"/>
      <c r="AX155" s="918"/>
      <c r="AY155" s="918"/>
      <c r="AZ155" s="403"/>
      <c r="BA155" s="1043"/>
      <c r="BB155" s="678" t="s">
        <v>278</v>
      </c>
      <c r="BC155" s="507">
        <v>0</v>
      </c>
      <c r="BD155" s="492">
        <v>0</v>
      </c>
      <c r="BE155" s="492">
        <v>0</v>
      </c>
      <c r="BF155" s="492">
        <v>0</v>
      </c>
      <c r="BG155" s="511">
        <v>48.718135000000004</v>
      </c>
      <c r="BH155" s="507">
        <v>0</v>
      </c>
      <c r="BI155" s="492">
        <v>0.93935999999999997</v>
      </c>
      <c r="BJ155" s="492">
        <v>3.0107409999999999</v>
      </c>
      <c r="BK155" s="492">
        <v>7.9414839999999991</v>
      </c>
      <c r="BL155" s="511">
        <v>5.2180010000000001</v>
      </c>
      <c r="BM155" s="507">
        <v>0</v>
      </c>
      <c r="BN155" s="492">
        <v>0</v>
      </c>
      <c r="BO155" s="492">
        <v>0</v>
      </c>
      <c r="BP155" s="492">
        <v>0</v>
      </c>
      <c r="BQ155" s="511">
        <v>31.608548999999996</v>
      </c>
      <c r="BR155" s="507">
        <v>2.9079410000000001</v>
      </c>
      <c r="BS155" s="492">
        <v>18.815502000000002</v>
      </c>
      <c r="BT155" s="492">
        <v>0</v>
      </c>
      <c r="BU155" s="493">
        <v>26.994692000000001</v>
      </c>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row>
    <row r="156" s="575" customFormat="true" ht="15" customHeight="true" x14ac:dyDescent="0.2">
      <c r="A156" s="1056"/>
      <c r="B156" s="436" t="s">
        <v>279</v>
      </c>
      <c r="C156" s="178">
        <v>0</v>
      </c>
      <c r="D156" s="177">
        <v>0</v>
      </c>
      <c r="E156" s="177">
        <v>0</v>
      </c>
      <c r="F156" s="177">
        <v>7.2978823081330958E-3</v>
      </c>
      <c r="G156" s="176">
        <v>0.26269017351691504</v>
      </c>
      <c r="H156" s="175">
        <v>8.7681606082824243E-2</v>
      </c>
      <c r="I156" s="177">
        <v>0.61099497037156203</v>
      </c>
      <c r="J156" s="177">
        <v>0.1596950231262903</v>
      </c>
      <c r="K156" s="177">
        <v>0.52824263999800014</v>
      </c>
      <c r="L156" s="174">
        <v>0.56397191005264857</v>
      </c>
      <c r="M156" s="178">
        <v>0</v>
      </c>
      <c r="N156" s="177">
        <v>0</v>
      </c>
      <c r="O156" s="177">
        <v>0</v>
      </c>
      <c r="P156" s="177">
        <v>0</v>
      </c>
      <c r="Q156" s="176">
        <v>0.11839784082839208</v>
      </c>
      <c r="R156" s="175">
        <v>7.7413751358909558E-2</v>
      </c>
      <c r="S156" s="177">
        <v>9.8537603171225854E-2</v>
      </c>
      <c r="T156" s="177">
        <v>0</v>
      </c>
      <c r="U156" s="174">
        <v>7.8210006554624203E-3</v>
      </c>
      <c r="V156" s="918"/>
      <c r="W156" s="918"/>
      <c r="X156" s="918"/>
      <c r="Y156" s="918"/>
      <c r="Z156" s="918"/>
      <c r="AA156" s="918"/>
      <c r="AB156" s="918"/>
      <c r="AC156" s="918"/>
      <c r="AD156" s="918"/>
      <c r="AE156" s="918"/>
      <c r="AF156" s="918"/>
      <c r="AG156" s="918"/>
      <c r="AH156" s="918"/>
      <c r="AI156" s="918"/>
      <c r="AJ156" s="918"/>
      <c r="AK156" s="918"/>
      <c r="AL156" s="918"/>
      <c r="AM156" s="918"/>
      <c r="AN156" s="918"/>
      <c r="AO156" s="918"/>
      <c r="AP156" s="918"/>
      <c r="AQ156" s="918"/>
      <c r="AR156" s="918"/>
      <c r="AS156" s="918"/>
      <c r="AT156" s="918"/>
      <c r="AU156" s="918"/>
      <c r="AV156" s="918"/>
      <c r="AW156" s="918"/>
      <c r="AX156" s="918"/>
      <c r="AY156" s="918"/>
      <c r="AZ156" s="403"/>
      <c r="BA156" s="1043"/>
      <c r="BB156" s="678" t="s">
        <v>279</v>
      </c>
      <c r="BC156" s="507">
        <v>0</v>
      </c>
      <c r="BD156" s="492">
        <v>0</v>
      </c>
      <c r="BE156" s="492">
        <v>0</v>
      </c>
      <c r="BF156" s="492">
        <v>0.57578499999999999</v>
      </c>
      <c r="BG156" s="511">
        <v>20.745381999999996</v>
      </c>
      <c r="BH156" s="507">
        <v>0.57578499999999999</v>
      </c>
      <c r="BI156" s="492">
        <v>3.9872420000000002</v>
      </c>
      <c r="BJ156" s="492">
        <v>1.053928</v>
      </c>
      <c r="BK156" s="492">
        <v>3.4379239999999998</v>
      </c>
      <c r="BL156" s="511">
        <v>3.696272</v>
      </c>
      <c r="BM156" s="507">
        <v>0</v>
      </c>
      <c r="BN156" s="492">
        <v>0</v>
      </c>
      <c r="BO156" s="492">
        <v>0</v>
      </c>
      <c r="BP156" s="492">
        <v>0</v>
      </c>
      <c r="BQ156" s="511">
        <v>8.570015999999999</v>
      </c>
      <c r="BR156" s="507">
        <v>11.032153000000001</v>
      </c>
      <c r="BS156" s="492">
        <v>9.2275619999999989</v>
      </c>
      <c r="BT156" s="492">
        <v>0</v>
      </c>
      <c r="BU156" s="493">
        <v>1.0614520000000001</v>
      </c>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row>
    <row r="157" s="575" customFormat="true" ht="15" customHeight="true" x14ac:dyDescent="0.2">
      <c r="A157" s="1056"/>
      <c r="B157" s="436" t="s">
        <v>367</v>
      </c>
      <c r="C157" s="178">
        <v>0</v>
      </c>
      <c r="D157" s="177">
        <v>0</v>
      </c>
      <c r="E157" s="177">
        <v>0</v>
      </c>
      <c r="F157" s="177">
        <v>0</v>
      </c>
      <c r="G157" s="176">
        <v>0.15956915413006592</v>
      </c>
      <c r="H157" s="175">
        <v>0</v>
      </c>
      <c r="I157" s="177">
        <v>0</v>
      </c>
      <c r="J157" s="177">
        <v>0.47866928846835471</v>
      </c>
      <c r="K157" s="177">
        <v>0.37599169434248875</v>
      </c>
      <c r="L157" s="174">
        <v>0.4327370952254081</v>
      </c>
      <c r="M157" s="178">
        <v>0</v>
      </c>
      <c r="N157" s="177">
        <v>0</v>
      </c>
      <c r="O157" s="177">
        <v>0</v>
      </c>
      <c r="P157" s="177">
        <v>0</v>
      </c>
      <c r="Q157" s="176">
        <v>5.7463407486268686E-2</v>
      </c>
      <c r="R157" s="175">
        <v>2.2167308329829147E-2</v>
      </c>
      <c r="S157" s="177">
        <v>4.4416491279489899E-2</v>
      </c>
      <c r="T157" s="177">
        <v>0</v>
      </c>
      <c r="U157" s="174">
        <v>3.8927716789773255E-2</v>
      </c>
      <c r="V157" s="918"/>
      <c r="W157" s="918"/>
      <c r="X157" s="918"/>
      <c r="Y157" s="918"/>
      <c r="Z157" s="918"/>
      <c r="AA157" s="918"/>
      <c r="AB157" s="918"/>
      <c r="AC157" s="918"/>
      <c r="AD157" s="918"/>
      <c r="AE157" s="918"/>
      <c r="AF157" s="918"/>
      <c r="AG157" s="918"/>
      <c r="AH157" s="918"/>
      <c r="AI157" s="918"/>
      <c r="AJ157" s="918"/>
      <c r="AK157" s="918"/>
      <c r="AL157" s="918"/>
      <c r="AM157" s="918"/>
      <c r="AN157" s="918"/>
      <c r="AO157" s="918"/>
      <c r="AP157" s="918"/>
      <c r="AQ157" s="918"/>
      <c r="AR157" s="918"/>
      <c r="AS157" s="918"/>
      <c r="AT157" s="918"/>
      <c r="AU157" s="918"/>
      <c r="AV157" s="918"/>
      <c r="AW157" s="918"/>
      <c r="AX157" s="918"/>
      <c r="AY157" s="918"/>
      <c r="AZ157" s="403"/>
      <c r="BA157" s="1043"/>
      <c r="BB157" s="678" t="s">
        <v>367</v>
      </c>
      <c r="BC157" s="507">
        <v>0</v>
      </c>
      <c r="BD157" s="492">
        <v>0</v>
      </c>
      <c r="BE157" s="492">
        <v>0</v>
      </c>
      <c r="BF157" s="492">
        <v>0</v>
      </c>
      <c r="BG157" s="511">
        <v>12.601625</v>
      </c>
      <c r="BH157" s="507">
        <v>0</v>
      </c>
      <c r="BI157" s="492">
        <v>0</v>
      </c>
      <c r="BJ157" s="492">
        <v>3.1590400000000001</v>
      </c>
      <c r="BK157" s="492">
        <v>2.4470399999999999</v>
      </c>
      <c r="BL157" s="511">
        <v>2.8361589999999999</v>
      </c>
      <c r="BM157" s="507">
        <v>0</v>
      </c>
      <c r="BN157" s="492">
        <v>0</v>
      </c>
      <c r="BO157" s="492">
        <v>0</v>
      </c>
      <c r="BP157" s="492">
        <v>0</v>
      </c>
      <c r="BQ157" s="511">
        <v>4.1593859999999996</v>
      </c>
      <c r="BR157" s="507">
        <v>3.1590400000000001</v>
      </c>
      <c r="BS157" s="492">
        <v>4.1593859999999996</v>
      </c>
      <c r="BT157" s="492">
        <v>0</v>
      </c>
      <c r="BU157" s="493">
        <v>5.2831989999999998</v>
      </c>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row>
    <row r="158" s="575" customFormat="true" ht="15" customHeight="true" x14ac:dyDescent="0.2">
      <c r="A158" s="1056"/>
      <c r="B158" s="436" t="s">
        <v>368</v>
      </c>
      <c r="C158" s="178">
        <v>0</v>
      </c>
      <c r="D158" s="177">
        <v>0.14564903991185915</v>
      </c>
      <c r="E158" s="177">
        <v>0</v>
      </c>
      <c r="F158" s="177">
        <v>9.7199601975449454E-3</v>
      </c>
      <c r="G158" s="176">
        <v>0.83415776061453073</v>
      </c>
      <c r="H158" s="175">
        <v>5.2010495971819129E-2</v>
      </c>
      <c r="I158" s="177">
        <v>6.5178035518747082E-2</v>
      </c>
      <c r="J158" s="177">
        <v>0.21457492131766745</v>
      </c>
      <c r="K158" s="177">
        <v>1.0311535033647341</v>
      </c>
      <c r="L158" s="174">
        <v>1.0892807146672987</v>
      </c>
      <c r="M158" s="178">
        <v>0</v>
      </c>
      <c r="N158" s="177">
        <v>0.1571355824693231</v>
      </c>
      <c r="O158" s="177">
        <v>0</v>
      </c>
      <c r="P158" s="177">
        <v>0</v>
      </c>
      <c r="Q158" s="176">
        <v>0.69918893730373255</v>
      </c>
      <c r="R158" s="175">
        <v>0.10591842974626733</v>
      </c>
      <c r="S158" s="177">
        <v>0.52632634376939225</v>
      </c>
      <c r="T158" s="177">
        <v>0</v>
      </c>
      <c r="U158" s="174">
        <v>0.1015620874959747</v>
      </c>
      <c r="V158" s="918"/>
      <c r="W158" s="918"/>
      <c r="X158" s="918"/>
      <c r="Y158" s="918"/>
      <c r="Z158" s="918"/>
      <c r="AA158" s="918"/>
      <c r="AB158" s="918"/>
      <c r="AC158" s="918"/>
      <c r="AD158" s="918"/>
      <c r="AE158" s="918"/>
      <c r="AF158" s="918"/>
      <c r="AG158" s="918"/>
      <c r="AH158" s="918"/>
      <c r="AI158" s="918"/>
      <c r="AJ158" s="918"/>
      <c r="AK158" s="918"/>
      <c r="AL158" s="918"/>
      <c r="AM158" s="918"/>
      <c r="AN158" s="918"/>
      <c r="AO158" s="918"/>
      <c r="AP158" s="918"/>
      <c r="AQ158" s="918"/>
      <c r="AR158" s="918"/>
      <c r="AS158" s="918"/>
      <c r="AT158" s="918"/>
      <c r="AU158" s="918"/>
      <c r="AV158" s="918"/>
      <c r="AW158" s="918"/>
      <c r="AX158" s="918"/>
      <c r="AY158" s="918"/>
      <c r="AZ158" s="403"/>
      <c r="BA158" s="1043"/>
      <c r="BB158" s="678" t="s">
        <v>368</v>
      </c>
      <c r="BC158" s="507">
        <v>0</v>
      </c>
      <c r="BD158" s="492">
        <v>11.523355</v>
      </c>
      <c r="BE158" s="492">
        <v>0</v>
      </c>
      <c r="BF158" s="492">
        <v>0.76688099999999992</v>
      </c>
      <c r="BG158" s="511">
        <v>65.875785000000008</v>
      </c>
      <c r="BH158" s="507">
        <v>0.34154099999999998</v>
      </c>
      <c r="BI158" s="492">
        <v>0.42534</v>
      </c>
      <c r="BJ158" s="492">
        <v>1.416115</v>
      </c>
      <c r="BK158" s="492">
        <v>6.7109830000000006</v>
      </c>
      <c r="BL158" s="511">
        <v>7.1391460000000002</v>
      </c>
      <c r="BM158" s="507">
        <v>0</v>
      </c>
      <c r="BN158" s="492">
        <v>11.523355</v>
      </c>
      <c r="BO158" s="492">
        <v>0</v>
      </c>
      <c r="BP158" s="492">
        <v>0</v>
      </c>
      <c r="BQ158" s="511">
        <v>50.609541000000007</v>
      </c>
      <c r="BR158" s="507">
        <v>15.094325</v>
      </c>
      <c r="BS158" s="492">
        <v>49.287874000000002</v>
      </c>
      <c r="BT158" s="492">
        <v>0</v>
      </c>
      <c r="BU158" s="493">
        <v>13.783822000000001</v>
      </c>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row>
    <row r="159" s="575" customFormat="true" ht="15" customHeight="true" x14ac:dyDescent="0.2">
      <c r="A159" s="1056"/>
      <c r="B159" s="436" t="s">
        <v>369</v>
      </c>
      <c r="C159" s="178">
        <v>0.4555993359618396</v>
      </c>
      <c r="D159" s="177">
        <v>0.29085548368478187</v>
      </c>
      <c r="E159" s="177">
        <v>1.7224420643554113</v>
      </c>
      <c r="F159" s="177">
        <v>2.9708054174405314</v>
      </c>
      <c r="G159" s="176">
        <v>9.7870217075902577</v>
      </c>
      <c r="H159" s="175">
        <v>2.5095721783298206</v>
      </c>
      <c r="I159" s="177">
        <v>6.8598575267661079</v>
      </c>
      <c r="J159" s="177">
        <v>16.214321355571716</v>
      </c>
      <c r="K159" s="177">
        <v>16.478470739459418</v>
      </c>
      <c r="L159" s="174">
        <v>18.878900915745785</v>
      </c>
      <c r="M159" s="178">
        <v>0.46446981958259581</v>
      </c>
      <c r="N159" s="177">
        <v>0.31379366366481337</v>
      </c>
      <c r="O159" s="177">
        <v>1.3458585702406773</v>
      </c>
      <c r="P159" s="177">
        <v>2.2133123712775813</v>
      </c>
      <c r="Q159" s="176">
        <v>6.7572784521264504</v>
      </c>
      <c r="R159" s="175">
        <v>1.9089251569135059</v>
      </c>
      <c r="S159" s="177">
        <v>4.9200712586011477</v>
      </c>
      <c r="T159" s="177">
        <v>0.48060557925973635</v>
      </c>
      <c r="U159" s="174">
        <v>3.3782973223491419</v>
      </c>
      <c r="V159" s="918"/>
      <c r="W159" s="918"/>
      <c r="X159" s="918"/>
      <c r="Y159" s="918"/>
      <c r="Z159" s="918"/>
      <c r="AA159" s="918"/>
      <c r="AB159" s="918"/>
      <c r="AC159" s="918"/>
      <c r="AD159" s="918"/>
      <c r="AE159" s="918"/>
      <c r="AF159" s="918"/>
      <c r="AG159" s="918"/>
      <c r="AH159" s="918"/>
      <c r="AI159" s="918"/>
      <c r="AJ159" s="918"/>
      <c r="AK159" s="918"/>
      <c r="AL159" s="918"/>
      <c r="AM159" s="918"/>
      <c r="AN159" s="918"/>
      <c r="AO159" s="918"/>
      <c r="AP159" s="918"/>
      <c r="AQ159" s="918"/>
      <c r="AR159" s="918"/>
      <c r="AS159" s="918"/>
      <c r="AT159" s="918"/>
      <c r="AU159" s="918"/>
      <c r="AV159" s="918"/>
      <c r="AW159" s="918"/>
      <c r="AX159" s="918"/>
      <c r="AY159" s="918"/>
      <c r="AZ159" s="403"/>
      <c r="BA159" s="1043"/>
      <c r="BB159" s="678" t="s">
        <v>369</v>
      </c>
      <c r="BC159" s="507">
        <v>35.855446000000001</v>
      </c>
      <c r="BD159" s="492">
        <v>23.011693000000001</v>
      </c>
      <c r="BE159" s="492">
        <v>136.07682600000001</v>
      </c>
      <c r="BF159" s="492">
        <v>234.38925499999993</v>
      </c>
      <c r="BG159" s="511">
        <v>772.90863699999943</v>
      </c>
      <c r="BH159" s="507">
        <v>16.479785</v>
      </c>
      <c r="BI159" s="492">
        <v>44.766182000000001</v>
      </c>
      <c r="BJ159" s="492">
        <v>107.008515</v>
      </c>
      <c r="BK159" s="492">
        <v>107.24565899999997</v>
      </c>
      <c r="BL159" s="511">
        <v>123.73231999999994</v>
      </c>
      <c r="BM159" s="507">
        <v>33.167962000000003</v>
      </c>
      <c r="BN159" s="492">
        <v>23.011693000000001</v>
      </c>
      <c r="BO159" s="492">
        <v>97.41604199999999</v>
      </c>
      <c r="BP159" s="492">
        <v>160.30018100000001</v>
      </c>
      <c r="BQ159" s="511">
        <v>489.11351800000011</v>
      </c>
      <c r="BR159" s="507">
        <v>272.03893400000004</v>
      </c>
      <c r="BS159" s="492">
        <v>460.74047999999999</v>
      </c>
      <c r="BT159" s="492">
        <v>10.966068000000002</v>
      </c>
      <c r="BU159" s="493">
        <v>458.49637499999972</v>
      </c>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row>
    <row r="160" s="575" customFormat="true" ht="15" customHeight="true" x14ac:dyDescent="0.2">
      <c r="A160" s="1056"/>
      <c r="B160" s="436" t="s">
        <v>370</v>
      </c>
      <c r="C160" s="178">
        <v>3.0976227523887339</v>
      </c>
      <c r="D160" s="177">
        <v>5.4051986036064319</v>
      </c>
      <c r="E160" s="177">
        <v>7.1803237336815835</v>
      </c>
      <c r="F160" s="177">
        <v>10.202261362369654</v>
      </c>
      <c r="G160" s="176">
        <v>12.02594557085197</v>
      </c>
      <c r="H160" s="175">
        <v>5.2396256358993192</v>
      </c>
      <c r="I160" s="177">
        <v>14.889262986560395</v>
      </c>
      <c r="J160" s="177">
        <v>14.141344256867605</v>
      </c>
      <c r="K160" s="177">
        <v>13.831921986480486</v>
      </c>
      <c r="L160" s="174">
        <v>8.6303972301691392</v>
      </c>
      <c r="M160" s="178">
        <v>2.8695567879373058</v>
      </c>
      <c r="N160" s="177">
        <v>4.9137742512341802</v>
      </c>
      <c r="O160" s="177">
        <v>7.4606165349147187</v>
      </c>
      <c r="P160" s="177">
        <v>9.3779607895242236</v>
      </c>
      <c r="Q160" s="176">
        <v>11.568693487552837</v>
      </c>
      <c r="R160" s="175">
        <v>8.9762242437938422</v>
      </c>
      <c r="S160" s="177">
        <v>10.343747614557044</v>
      </c>
      <c r="T160" s="177">
        <v>2.2265740779287819</v>
      </c>
      <c r="U160" s="174">
        <v>5.1187418035407095</v>
      </c>
      <c r="V160" s="918"/>
      <c r="W160" s="918"/>
      <c r="X160" s="918"/>
      <c r="Y160" s="918"/>
      <c r="Z160" s="918"/>
      <c r="AA160" s="918"/>
      <c r="AB160" s="918"/>
      <c r="AC160" s="918"/>
      <c r="AD160" s="918"/>
      <c r="AE160" s="918"/>
      <c r="AF160" s="918"/>
      <c r="AG160" s="918"/>
      <c r="AH160" s="918"/>
      <c r="AI160" s="918"/>
      <c r="AJ160" s="918"/>
      <c r="AK160" s="918"/>
      <c r="AL160" s="918"/>
      <c r="AM160" s="918"/>
      <c r="AN160" s="918"/>
      <c r="AO160" s="918"/>
      <c r="AP160" s="918"/>
      <c r="AQ160" s="918"/>
      <c r="AR160" s="918"/>
      <c r="AS160" s="918"/>
      <c r="AT160" s="918"/>
      <c r="AU160" s="918"/>
      <c r="AV160" s="918"/>
      <c r="AW160" s="918"/>
      <c r="AX160" s="918"/>
      <c r="AY160" s="918"/>
      <c r="AZ160" s="403"/>
      <c r="BA160" s="1043"/>
      <c r="BB160" s="678" t="s">
        <v>370</v>
      </c>
      <c r="BC160" s="507">
        <v>243.78140299999998</v>
      </c>
      <c r="BD160" s="492">
        <v>427.64457900000002</v>
      </c>
      <c r="BE160" s="492">
        <v>567.26184499999999</v>
      </c>
      <c r="BF160" s="492">
        <v>804.93337800000029</v>
      </c>
      <c r="BG160" s="511">
        <v>949.72275299999956</v>
      </c>
      <c r="BH160" s="507">
        <v>34.407420000000009</v>
      </c>
      <c r="BI160" s="492">
        <v>97.164620999999997</v>
      </c>
      <c r="BJ160" s="492">
        <v>93.327634000000018</v>
      </c>
      <c r="BK160" s="492">
        <v>90.021314000000004</v>
      </c>
      <c r="BL160" s="511">
        <v>56.563625000000002</v>
      </c>
      <c r="BM160" s="507">
        <v>204.91611399999999</v>
      </c>
      <c r="BN160" s="492">
        <v>360.34591400000022</v>
      </c>
      <c r="BO160" s="492">
        <v>540.01493900000003</v>
      </c>
      <c r="BP160" s="492">
        <v>679.20318499999996</v>
      </c>
      <c r="BQ160" s="511">
        <v>837.37919200000022</v>
      </c>
      <c r="BR160" s="507">
        <v>1279.1923589999999</v>
      </c>
      <c r="BS160" s="492">
        <v>968.64110099999925</v>
      </c>
      <c r="BT160" s="492">
        <v>50.804159999999996</v>
      </c>
      <c r="BU160" s="493">
        <v>694.70633799999939</v>
      </c>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row>
    <row r="161" s="575" customFormat="true" ht="15" customHeight="true" x14ac:dyDescent="0.2">
      <c r="A161" s="1056"/>
      <c r="B161" s="436" t="s">
        <v>371</v>
      </c>
      <c r="C161" s="178">
        <v>16.371413938591648</v>
      </c>
      <c r="D161" s="177">
        <v>19.620196239367328</v>
      </c>
      <c r="E161" s="177">
        <v>23.694655288692243</v>
      </c>
      <c r="F161" s="177">
        <v>34.97093271417657</v>
      </c>
      <c r="G161" s="176">
        <v>52.107274108364585</v>
      </c>
      <c r="H161" s="175">
        <v>20.165289524013033</v>
      </c>
      <c r="I161" s="177">
        <v>41.246060241054494</v>
      </c>
      <c r="J161" s="177">
        <v>46.778391846079337</v>
      </c>
      <c r="K161" s="177">
        <v>44.958199049935999</v>
      </c>
      <c r="L161" s="174">
        <v>33.427903872898604</v>
      </c>
      <c r="M161" s="178">
        <v>15.754805875030289</v>
      </c>
      <c r="N161" s="177">
        <v>20.80059569740942</v>
      </c>
      <c r="O161" s="177">
        <v>22.234680110906332</v>
      </c>
      <c r="P161" s="177">
        <v>30.946106229084492</v>
      </c>
      <c r="Q161" s="176">
        <v>53.378627558993188</v>
      </c>
      <c r="R161" s="175">
        <v>30.262638928559145</v>
      </c>
      <c r="S161" s="177">
        <v>50.459023760259988</v>
      </c>
      <c r="T161" s="177">
        <v>4.2582253221795865</v>
      </c>
      <c r="U161" s="174">
        <v>18.064872485399199</v>
      </c>
      <c r="V161" s="918"/>
      <c r="W161" s="918"/>
      <c r="X161" s="918"/>
      <c r="Y161" s="918"/>
      <c r="Z161" s="918"/>
      <c r="AA161" s="918"/>
      <c r="AB161" s="918"/>
      <c r="AC161" s="918"/>
      <c r="AD161" s="918"/>
      <c r="AE161" s="918"/>
      <c r="AF161" s="918"/>
      <c r="AG161" s="918"/>
      <c r="AH161" s="918"/>
      <c r="AI161" s="918"/>
      <c r="AJ161" s="918"/>
      <c r="AK161" s="918"/>
      <c r="AL161" s="918"/>
      <c r="AM161" s="918"/>
      <c r="AN161" s="918"/>
      <c r="AO161" s="918"/>
      <c r="AP161" s="918"/>
      <c r="AQ161" s="918"/>
      <c r="AR161" s="918"/>
      <c r="AS161" s="918"/>
      <c r="AT161" s="918"/>
      <c r="AU161" s="918"/>
      <c r="AV161" s="918"/>
      <c r="AW161" s="918"/>
      <c r="AX161" s="918"/>
      <c r="AY161" s="918"/>
      <c r="AZ161" s="403"/>
      <c r="BA161" s="1043"/>
      <c r="BB161" s="678" t="s">
        <v>371</v>
      </c>
      <c r="BC161" s="507">
        <v>1288.4223089999998</v>
      </c>
      <c r="BD161" s="492">
        <v>1552.2964419999983</v>
      </c>
      <c r="BE161" s="492">
        <v>1871.9314579999998</v>
      </c>
      <c r="BF161" s="492">
        <v>2759.1207480000003</v>
      </c>
      <c r="BG161" s="511">
        <v>4115.0580239999963</v>
      </c>
      <c r="BH161" s="507">
        <v>132.42083199999996</v>
      </c>
      <c r="BI161" s="492">
        <v>269.16428399999984</v>
      </c>
      <c r="BJ161" s="492">
        <v>308.72005899999994</v>
      </c>
      <c r="BK161" s="492">
        <v>292.5982489999999</v>
      </c>
      <c r="BL161" s="511">
        <v>219.086488</v>
      </c>
      <c r="BM161" s="507">
        <v>1125.0565279999996</v>
      </c>
      <c r="BN161" s="492">
        <v>1525.3874689999986</v>
      </c>
      <c r="BO161" s="492">
        <v>1609.3923829999992</v>
      </c>
      <c r="BP161" s="492">
        <v>2241.2861799999996</v>
      </c>
      <c r="BQ161" s="511">
        <v>3863.7165089999976</v>
      </c>
      <c r="BR161" s="507">
        <v>4312.697124000003</v>
      </c>
      <c r="BS161" s="492">
        <v>4725.2394540000032</v>
      </c>
      <c r="BT161" s="492">
        <v>97.160729000000003</v>
      </c>
      <c r="BU161" s="493">
        <v>2451.7316739999965</v>
      </c>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row>
    <row r="162" s="575" customFormat="true" ht="15" customHeight="true" x14ac:dyDescent="0.2">
      <c r="A162" s="1056"/>
      <c r="B162" s="436" t="s">
        <v>284</v>
      </c>
      <c r="C162" s="178">
        <v>80.026393428788793</v>
      </c>
      <c r="D162" s="177">
        <v>74.411550166097356</v>
      </c>
      <c r="E162" s="177">
        <v>66.867708204083868</v>
      </c>
      <c r="F162" s="177">
        <v>51.537720426392028</v>
      </c>
      <c r="G162" s="176">
        <v>14.966459320074781</v>
      </c>
      <c r="H162" s="175">
        <v>71.458900556582179</v>
      </c>
      <c r="I162" s="177">
        <v>28.371523212130551</v>
      </c>
      <c r="J162" s="177">
        <v>14.065096341262997</v>
      </c>
      <c r="K162" s="177">
        <v>8.8770361574576935</v>
      </c>
      <c r="L162" s="174">
        <v>1.9290248173291946</v>
      </c>
      <c r="M162" s="178">
        <v>80.911167517449769</v>
      </c>
      <c r="N162" s="177">
        <v>73.639197180420396</v>
      </c>
      <c r="O162" s="177">
        <v>68.468128031184392</v>
      </c>
      <c r="P162" s="177">
        <v>57.091143403266933</v>
      </c>
      <c r="Q162" s="176">
        <v>22.513765007782649</v>
      </c>
      <c r="R162" s="175">
        <v>56.607029629686423</v>
      </c>
      <c r="S162" s="177">
        <v>30.233384901429861</v>
      </c>
      <c r="T162" s="177">
        <v>92.866913141966478</v>
      </c>
      <c r="U162" s="174">
        <v>71.463837992609328</v>
      </c>
      <c r="V162" s="918"/>
      <c r="W162" s="918"/>
      <c r="X162" s="918"/>
      <c r="Y162" s="918"/>
      <c r="Z162" s="918"/>
      <c r="AA162" s="918"/>
      <c r="AB162" s="918"/>
      <c r="AC162" s="918"/>
      <c r="AD162" s="918"/>
      <c r="AE162" s="918"/>
      <c r="AF162" s="918"/>
      <c r="AG162" s="918"/>
      <c r="AH162" s="918"/>
      <c r="AI162" s="918"/>
      <c r="AJ162" s="918"/>
      <c r="AK162" s="918"/>
      <c r="AL162" s="918"/>
      <c r="AM162" s="918"/>
      <c r="AN162" s="918"/>
      <c r="AO162" s="918"/>
      <c r="AP162" s="918"/>
      <c r="AQ162" s="918"/>
      <c r="AR162" s="918"/>
      <c r="AS162" s="918"/>
      <c r="AT162" s="918"/>
      <c r="AU162" s="918"/>
      <c r="AV162" s="918"/>
      <c r="AW162" s="918"/>
      <c r="AX162" s="918"/>
      <c r="AY162" s="918"/>
      <c r="AZ162" s="403"/>
      <c r="BA162" s="1043"/>
      <c r="BB162" s="678" t="s">
        <v>284</v>
      </c>
      <c r="BC162" s="507">
        <v>6298.0382140000029</v>
      </c>
      <c r="BD162" s="492">
        <v>5887.2390039999937</v>
      </c>
      <c r="BE162" s="492">
        <v>5282.7004650000026</v>
      </c>
      <c r="BF162" s="492">
        <v>4066.1996320000039</v>
      </c>
      <c r="BG162" s="511">
        <v>1181.943395999999</v>
      </c>
      <c r="BH162" s="507">
        <v>469.2542129999996</v>
      </c>
      <c r="BI162" s="492">
        <v>185.14739800000009</v>
      </c>
      <c r="BJ162" s="492">
        <v>92.824426000000031</v>
      </c>
      <c r="BK162" s="492">
        <v>57.773782999999995</v>
      </c>
      <c r="BL162" s="511">
        <v>12.642829000000001</v>
      </c>
      <c r="BM162" s="507">
        <v>5777.8964670000014</v>
      </c>
      <c r="BN162" s="492">
        <v>5400.2447929999944</v>
      </c>
      <c r="BO162" s="492">
        <v>4955.8654850000103</v>
      </c>
      <c r="BP162" s="492">
        <v>4134.8526940000038</v>
      </c>
      <c r="BQ162" s="511">
        <v>1629.6186229999992</v>
      </c>
      <c r="BR162" s="507">
        <v>8067.0087780000149</v>
      </c>
      <c r="BS162" s="492">
        <v>2831.2078300000048</v>
      </c>
      <c r="BT162" s="492">
        <v>2118.9618439999981</v>
      </c>
      <c r="BU162" s="493">
        <v>9698.9422589999976</v>
      </c>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row>
    <row r="163" s="575" customFormat="true" ht="15" customHeight="true" x14ac:dyDescent="0.2">
      <c r="A163" s="1056"/>
      <c r="B163" s="436" t="s">
        <v>285</v>
      </c>
      <c r="C163" s="178">
        <v>0</v>
      </c>
      <c r="D163" s="177">
        <v>0</v>
      </c>
      <c r="E163" s="177">
        <v>4.6139069019756014E-2</v>
      </c>
      <c r="F163" s="177">
        <v>0.12092968119250211</v>
      </c>
      <c r="G163" s="176">
        <v>7.1459022061462988E-3</v>
      </c>
      <c r="H163" s="175">
        <v>5.3290272654990894E-2</v>
      </c>
      <c r="I163" s="177">
        <v>0.2144987787615362</v>
      </c>
      <c r="J163" s="177">
        <v>0</v>
      </c>
      <c r="K163" s="177">
        <v>8.6710533890612881E-2</v>
      </c>
      <c r="L163" s="174">
        <v>0</v>
      </c>
      <c r="M163" s="178">
        <v>0</v>
      </c>
      <c r="N163" s="177">
        <v>0</v>
      </c>
      <c r="O163" s="177">
        <v>7.0441607047346932E-3</v>
      </c>
      <c r="P163" s="177">
        <v>0.15086613214980124</v>
      </c>
      <c r="Q163" s="176">
        <v>0</v>
      </c>
      <c r="R163" s="175">
        <v>1.2278000141628567E-2</v>
      </c>
      <c r="S163" s="177">
        <v>8.6937560024827984E-2</v>
      </c>
      <c r="T163" s="177">
        <v>2.2345917178585886E-2</v>
      </c>
      <c r="U163" s="174">
        <v>2.4680605945950933E-2</v>
      </c>
      <c r="V163" s="918"/>
      <c r="W163" s="918"/>
      <c r="X163" s="918"/>
      <c r="Y163" s="918"/>
      <c r="Z163" s="918"/>
      <c r="AA163" s="918"/>
      <c r="AB163" s="918"/>
      <c r="AC163" s="918"/>
      <c r="AD163" s="918"/>
      <c r="AE163" s="918"/>
      <c r="AF163" s="918"/>
      <c r="AG163" s="918"/>
      <c r="AH163" s="918"/>
      <c r="AI163" s="918"/>
      <c r="AJ163" s="918"/>
      <c r="AK163" s="918"/>
      <c r="AL163" s="918"/>
      <c r="AM163" s="918"/>
      <c r="AN163" s="918"/>
      <c r="AO163" s="918"/>
      <c r="AP163" s="918"/>
      <c r="AQ163" s="918"/>
      <c r="AR163" s="918"/>
      <c r="AS163" s="918"/>
      <c r="AT163" s="918"/>
      <c r="AU163" s="918"/>
      <c r="AV163" s="918"/>
      <c r="AW163" s="918"/>
      <c r="AX163" s="918"/>
      <c r="AY163" s="918"/>
      <c r="AZ163" s="403"/>
      <c r="BA163" s="1043"/>
      <c r="BB163" s="678" t="s">
        <v>285</v>
      </c>
      <c r="BC163" s="507">
        <v>0</v>
      </c>
      <c r="BD163" s="492">
        <v>0</v>
      </c>
      <c r="BE163" s="492">
        <v>3.6450909999999999</v>
      </c>
      <c r="BF163" s="492">
        <v>9.5410550000000001</v>
      </c>
      <c r="BG163" s="511">
        <v>0.56433199999999994</v>
      </c>
      <c r="BH163" s="507">
        <v>0.34994500000000001</v>
      </c>
      <c r="BI163" s="492">
        <v>1.39978</v>
      </c>
      <c r="BJ163" s="492">
        <v>0</v>
      </c>
      <c r="BK163" s="492">
        <v>0.56433199999999994</v>
      </c>
      <c r="BL163" s="511">
        <v>0</v>
      </c>
      <c r="BM163" s="507">
        <v>0</v>
      </c>
      <c r="BN163" s="492">
        <v>0</v>
      </c>
      <c r="BO163" s="492">
        <v>0.50987099999999996</v>
      </c>
      <c r="BP163" s="492">
        <v>10.926550000000001</v>
      </c>
      <c r="BQ163" s="511">
        <v>0</v>
      </c>
      <c r="BR163" s="507">
        <v>1.749725</v>
      </c>
      <c r="BS163" s="492">
        <v>8.1412750000000003</v>
      </c>
      <c r="BT163" s="492">
        <v>0.50987099999999996</v>
      </c>
      <c r="BU163" s="493">
        <v>3.3496069999999998</v>
      </c>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row>
    <row r="164" s="575" customFormat="true" ht="15" customHeight="true" x14ac:dyDescent="0.2">
      <c r="A164" s="1056"/>
      <c r="B164" s="436" t="s">
        <v>286</v>
      </c>
      <c r="C164" s="178">
        <v>0</v>
      </c>
      <c r="D164" s="177">
        <v>0</v>
      </c>
      <c r="E164" s="177">
        <v>0.12280514852351715</v>
      </c>
      <c r="F164" s="177">
        <v>0</v>
      </c>
      <c r="G164" s="176">
        <v>0.55303076129406958</v>
      </c>
      <c r="H164" s="175">
        <v>0</v>
      </c>
      <c r="I164" s="177">
        <v>1.9698592454165356</v>
      </c>
      <c r="J164" s="177">
        <v>1.2701791647067271</v>
      </c>
      <c r="K164" s="177">
        <v>2.3974327442482837</v>
      </c>
      <c r="L164" s="174">
        <v>0.65918933191118767</v>
      </c>
      <c r="M164" s="178">
        <v>0</v>
      </c>
      <c r="N164" s="177">
        <v>0</v>
      </c>
      <c r="O164" s="177">
        <v>0.13403711346370936</v>
      </c>
      <c r="P164" s="177">
        <v>0</v>
      </c>
      <c r="Q164" s="176">
        <v>3.4723134472390421E-2</v>
      </c>
      <c r="R164" s="175">
        <v>0.26477991046944099</v>
      </c>
      <c r="S164" s="177">
        <v>3.1205439891996426E-2</v>
      </c>
      <c r="T164" s="177">
        <v>0</v>
      </c>
      <c r="U164" s="174">
        <v>9.3727566176174407E-2</v>
      </c>
      <c r="V164" s="918"/>
      <c r="W164" s="918"/>
      <c r="X164" s="918"/>
      <c r="Y164" s="918"/>
      <c r="Z164" s="918"/>
      <c r="AA164" s="918"/>
      <c r="AB164" s="918"/>
      <c r="AC164" s="918"/>
      <c r="AD164" s="918"/>
      <c r="AE164" s="918"/>
      <c r="AF164" s="918"/>
      <c r="AG164" s="918"/>
      <c r="AH164" s="918"/>
      <c r="AI164" s="918"/>
      <c r="AJ164" s="918"/>
      <c r="AK164" s="918"/>
      <c r="AL164" s="918"/>
      <c r="AM164" s="918"/>
      <c r="AN164" s="918"/>
      <c r="AO164" s="918"/>
      <c r="AP164" s="918"/>
      <c r="AQ164" s="918"/>
      <c r="AR164" s="918"/>
      <c r="AS164" s="918"/>
      <c r="AT164" s="918"/>
      <c r="AU164" s="918"/>
      <c r="AV164" s="918"/>
      <c r="AW164" s="918"/>
      <c r="AX164" s="918"/>
      <c r="AY164" s="918"/>
      <c r="AZ164" s="403"/>
      <c r="BA164" s="1043"/>
      <c r="BB164" s="678" t="s">
        <v>286</v>
      </c>
      <c r="BC164" s="507">
        <v>0</v>
      </c>
      <c r="BD164" s="492">
        <v>0</v>
      </c>
      <c r="BE164" s="492">
        <v>9.7018850000000008</v>
      </c>
      <c r="BF164" s="492">
        <v>0</v>
      </c>
      <c r="BG164" s="511">
        <v>43.67439499999999</v>
      </c>
      <c r="BH164" s="507">
        <v>0</v>
      </c>
      <c r="BI164" s="492">
        <v>12.854943</v>
      </c>
      <c r="BJ164" s="492">
        <v>8.3827120000000015</v>
      </c>
      <c r="BK164" s="492">
        <v>15.603041000000001</v>
      </c>
      <c r="BL164" s="511">
        <v>4.3203270000000007</v>
      </c>
      <c r="BM164" s="507">
        <v>0</v>
      </c>
      <c r="BN164" s="492">
        <v>0</v>
      </c>
      <c r="BO164" s="492">
        <v>9.7018850000000008</v>
      </c>
      <c r="BP164" s="492">
        <v>0</v>
      </c>
      <c r="BQ164" s="511">
        <v>2.5133719999999999</v>
      </c>
      <c r="BR164" s="507">
        <v>37.733508999999991</v>
      </c>
      <c r="BS164" s="492">
        <v>2.9222359999999998</v>
      </c>
      <c r="BT164" s="492">
        <v>0</v>
      </c>
      <c r="BU164" s="493">
        <v>12.720535000000002</v>
      </c>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row>
    <row r="165" s="575" customFormat="true" ht="15" customHeight="true" x14ac:dyDescent="0.2">
      <c r="A165" s="1056"/>
      <c r="B165" s="436" t="s">
        <v>287</v>
      </c>
      <c r="C165" s="178">
        <v>4.897054426891858E-2</v>
      </c>
      <c r="D165" s="177">
        <v>0.11700534574573354</v>
      </c>
      <c r="E165" s="177">
        <v>0.34590231915211361</v>
      </c>
      <c r="F165" s="177">
        <v>0.18033255592300396</v>
      </c>
      <c r="G165" s="176">
        <v>0.37792854014448757</v>
      </c>
      <c r="H165" s="175">
        <v>7.7725875452681392E-2</v>
      </c>
      <c r="I165" s="177">
        <v>1.1013449893861902</v>
      </c>
      <c r="J165" s="177">
        <v>1.002697031667803</v>
      </c>
      <c r="K165" s="177">
        <v>0.9775784052904708</v>
      </c>
      <c r="L165" s="174">
        <v>0</v>
      </c>
      <c r="M165" s="178">
        <v>0</v>
      </c>
      <c r="N165" s="177">
        <v>0.17550362480166432</v>
      </c>
      <c r="O165" s="177">
        <v>0.34963547858545124</v>
      </c>
      <c r="P165" s="177">
        <v>0.22061107469704735</v>
      </c>
      <c r="Q165" s="176">
        <v>0.13372120063847581</v>
      </c>
      <c r="R165" s="175">
        <v>0.39988449155553263</v>
      </c>
      <c r="S165" s="177">
        <v>0.11930956410606899</v>
      </c>
      <c r="T165" s="177">
        <v>7.6065288026745892E-2</v>
      </c>
      <c r="U165" s="174">
        <v>0.10769797128237009</v>
      </c>
      <c r="V165" s="918"/>
      <c r="W165" s="918"/>
      <c r="X165" s="918"/>
      <c r="Y165" s="918"/>
      <c r="Z165" s="918"/>
      <c r="AA165" s="918"/>
      <c r="AB165" s="918"/>
      <c r="AC165" s="918"/>
      <c r="AD165" s="918"/>
      <c r="AE165" s="918"/>
      <c r="AF165" s="918"/>
      <c r="AG165" s="918"/>
      <c r="AH165" s="918"/>
      <c r="AI165" s="918"/>
      <c r="AJ165" s="918"/>
      <c r="AK165" s="918"/>
      <c r="AL165" s="918"/>
      <c r="AM165" s="918"/>
      <c r="AN165" s="918"/>
      <c r="AO165" s="918"/>
      <c r="AP165" s="918"/>
      <c r="AQ165" s="918"/>
      <c r="AR165" s="918"/>
      <c r="AS165" s="918"/>
      <c r="AT165" s="918"/>
      <c r="AU165" s="918"/>
      <c r="AV165" s="918"/>
      <c r="AW165" s="918"/>
      <c r="AX165" s="918"/>
      <c r="AY165" s="918"/>
      <c r="AZ165" s="403"/>
      <c r="BA165" s="1043"/>
      <c r="BB165" s="678" t="s">
        <v>287</v>
      </c>
      <c r="BC165" s="507">
        <v>3.853958</v>
      </c>
      <c r="BD165" s="492">
        <v>9.2571440000000003</v>
      </c>
      <c r="BE165" s="492">
        <v>27.327067</v>
      </c>
      <c r="BF165" s="492">
        <v>14.227796</v>
      </c>
      <c r="BG165" s="511">
        <v>29.846079999999997</v>
      </c>
      <c r="BH165" s="507">
        <v>0.51040799999999997</v>
      </c>
      <c r="BI165" s="492">
        <v>7.1871770000000001</v>
      </c>
      <c r="BJ165" s="492">
        <v>6.6174289999999996</v>
      </c>
      <c r="BK165" s="492">
        <v>6.362304</v>
      </c>
      <c r="BL165" s="511">
        <v>0</v>
      </c>
      <c r="BM165" s="507">
        <v>0</v>
      </c>
      <c r="BN165" s="492">
        <v>12.870354000000001</v>
      </c>
      <c r="BO165" s="492">
        <v>25.307342999999999</v>
      </c>
      <c r="BP165" s="492">
        <v>15.977859999999998</v>
      </c>
      <c r="BQ165" s="511">
        <v>9.6791699999999992</v>
      </c>
      <c r="BR165" s="507">
        <v>56.987121999999999</v>
      </c>
      <c r="BS165" s="492">
        <v>11.172753999999999</v>
      </c>
      <c r="BT165" s="492">
        <v>1.7355959999999999</v>
      </c>
      <c r="BU165" s="493">
        <v>14.616572999999999</v>
      </c>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row>
    <row r="166" s="575" customFormat="true" ht="15" customHeight="true" x14ac:dyDescent="0.2">
      <c r="A166" s="1057"/>
      <c r="B166" s="437" t="s">
        <v>46</v>
      </c>
      <c r="C166" s="178">
        <v>0</v>
      </c>
      <c r="D166" s="177">
        <v>0</v>
      </c>
      <c r="E166" s="177">
        <v>0</v>
      </c>
      <c r="F166" s="177">
        <v>0</v>
      </c>
      <c r="G166" s="176">
        <v>0.10535824499479261</v>
      </c>
      <c r="H166" s="175">
        <v>0</v>
      </c>
      <c r="I166" s="177">
        <v>1.1703291377704439</v>
      </c>
      <c r="J166" s="177">
        <v>0</v>
      </c>
      <c r="K166" s="177">
        <v>0.10495666542224724</v>
      </c>
      <c r="L166" s="174">
        <v>0</v>
      </c>
      <c r="M166" s="178">
        <v>0</v>
      </c>
      <c r="N166" s="177">
        <v>0</v>
      </c>
      <c r="O166" s="177">
        <v>0</v>
      </c>
      <c r="P166" s="177">
        <v>0</v>
      </c>
      <c r="Q166" s="176">
        <v>0</v>
      </c>
      <c r="R166" s="175">
        <v>4.7932565933183346E-3</v>
      </c>
      <c r="S166" s="177">
        <v>0</v>
      </c>
      <c r="T166" s="177">
        <v>0</v>
      </c>
      <c r="U166" s="174">
        <v>5.627363127206806E-2</v>
      </c>
      <c r="V166" s="918"/>
      <c r="W166" s="918"/>
      <c r="X166" s="918"/>
      <c r="Y166" s="918"/>
      <c r="Z166" s="918"/>
      <c r="AA166" s="918"/>
      <c r="AB166" s="918"/>
      <c r="AC166" s="918"/>
      <c r="AD166" s="918"/>
      <c r="AE166" s="918"/>
      <c r="AF166" s="918"/>
      <c r="AG166" s="918"/>
      <c r="AH166" s="918"/>
      <c r="AI166" s="918"/>
      <c r="AJ166" s="918"/>
      <c r="AK166" s="918"/>
      <c r="AL166" s="918"/>
      <c r="AM166" s="918"/>
      <c r="AN166" s="918"/>
      <c r="AO166" s="918"/>
      <c r="AP166" s="918"/>
      <c r="AQ166" s="918"/>
      <c r="AR166" s="918"/>
      <c r="AS166" s="918"/>
      <c r="AT166" s="918"/>
      <c r="AU166" s="918"/>
      <c r="AV166" s="918"/>
      <c r="AW166" s="918"/>
      <c r="AX166" s="918"/>
      <c r="AY166" s="918"/>
      <c r="AZ166" s="403"/>
      <c r="BA166" s="1043"/>
      <c r="BB166" s="678" t="s">
        <v>46</v>
      </c>
      <c r="BC166" s="507">
        <v>0</v>
      </c>
      <c r="BD166" s="492">
        <v>0</v>
      </c>
      <c r="BE166" s="492">
        <v>0</v>
      </c>
      <c r="BF166" s="492">
        <v>0</v>
      </c>
      <c r="BG166" s="511">
        <v>8.3204370000000001</v>
      </c>
      <c r="BH166" s="507">
        <v>0</v>
      </c>
      <c r="BI166" s="492">
        <v>7.6373549999999994</v>
      </c>
      <c r="BJ166" s="492">
        <v>0</v>
      </c>
      <c r="BK166" s="492">
        <v>0.68308199999999997</v>
      </c>
      <c r="BL166" s="511">
        <v>0</v>
      </c>
      <c r="BM166" s="507">
        <v>0</v>
      </c>
      <c r="BN166" s="492">
        <v>0</v>
      </c>
      <c r="BO166" s="492">
        <v>0</v>
      </c>
      <c r="BP166" s="492">
        <v>0</v>
      </c>
      <c r="BQ166" s="511">
        <v>0</v>
      </c>
      <c r="BR166" s="507">
        <v>0.68308199999999997</v>
      </c>
      <c r="BS166" s="492">
        <v>0</v>
      </c>
      <c r="BT166" s="492">
        <v>0</v>
      </c>
      <c r="BU166" s="493">
        <v>7.6373549999999994</v>
      </c>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row>
    <row r="167" s="430" customFormat="true" ht="15" customHeight="true" x14ac:dyDescent="0.2">
      <c r="A167" s="93"/>
      <c r="B167" s="86"/>
      <c r="C167" s="159"/>
      <c r="D167" s="161"/>
      <c r="E167" s="161"/>
      <c r="F167" s="161"/>
      <c r="G167" s="160"/>
      <c r="H167" s="158"/>
      <c r="I167" s="161"/>
      <c r="J167" s="161"/>
      <c r="K167" s="161"/>
      <c r="L167" s="157"/>
      <c r="M167" s="159"/>
      <c r="N167" s="161"/>
      <c r="O167" s="161"/>
      <c r="P167" s="161"/>
      <c r="Q167" s="160"/>
      <c r="R167" s="158"/>
      <c r="S167" s="161"/>
      <c r="T167" s="161"/>
      <c r="U167" s="157"/>
      <c r="V167" s="918"/>
      <c r="W167" s="918"/>
      <c r="X167" s="918"/>
      <c r="Y167" s="918"/>
      <c r="Z167" s="918"/>
      <c r="AA167" s="918"/>
      <c r="AB167" s="918"/>
      <c r="AC167" s="918"/>
      <c r="AD167" s="918"/>
      <c r="AE167" s="918"/>
      <c r="AF167" s="918"/>
      <c r="AG167" s="918"/>
      <c r="AH167" s="918"/>
      <c r="AI167" s="918"/>
      <c r="AJ167" s="918"/>
      <c r="AK167" s="918"/>
      <c r="AL167" s="918"/>
      <c r="AM167" s="918"/>
      <c r="AN167" s="918"/>
      <c r="AO167" s="918"/>
      <c r="AP167" s="918"/>
      <c r="AQ167" s="918"/>
      <c r="AR167" s="918"/>
      <c r="AS167" s="918"/>
      <c r="AT167" s="918"/>
      <c r="AU167" s="918"/>
      <c r="AV167" s="918"/>
      <c r="AW167" s="918"/>
      <c r="AX167" s="918"/>
      <c r="AY167" s="918"/>
      <c r="AZ167" s="403"/>
      <c r="BA167" s="1045"/>
      <c r="BB167" s="678" t="s">
        <v>188</v>
      </c>
      <c r="BC167" s="507">
        <v>7869.9513300000071</v>
      </c>
      <c r="BD167" s="492">
        <v>7911.7274010000101</v>
      </c>
      <c r="BE167" s="492">
        <v>7900.2265920000036</v>
      </c>
      <c r="BF167" s="492">
        <v>7889.7545300000065</v>
      </c>
      <c r="BG167" s="511">
        <v>7897.2813189999915</v>
      </c>
      <c r="BH167" s="507">
        <v>656.67706800000008</v>
      </c>
      <c r="BI167" s="492">
        <v>652.58180399999924</v>
      </c>
      <c r="BJ167" s="492">
        <v>659.96295900000007</v>
      </c>
      <c r="BK167" s="492">
        <v>650.8228869999997</v>
      </c>
      <c r="BL167" s="511">
        <v>655.40001799999959</v>
      </c>
      <c r="BM167" s="507">
        <v>7141.0370710000043</v>
      </c>
      <c r="BN167" s="492">
        <v>7333.3835780000081</v>
      </c>
      <c r="BO167" s="492">
        <v>7238.2079480000084</v>
      </c>
      <c r="BP167" s="492">
        <v>7242.5466499999984</v>
      </c>
      <c r="BQ167" s="511">
        <v>7238.3211890000011</v>
      </c>
      <c r="BR167" s="507">
        <v>14250.895747000006</v>
      </c>
      <c r="BS167" s="492">
        <v>9364.508272000021</v>
      </c>
      <c r="BT167" s="492">
        <v>2281.7188300000048</v>
      </c>
      <c r="BU167" s="493">
        <v>13571.818323000014</v>
      </c>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row>
    <row r="168" s="430" customFormat="true" ht="15" customHeight="true" x14ac:dyDescent="0.2">
      <c r="A168" s="221"/>
      <c r="B168" s="85"/>
      <c r="C168" s="159"/>
      <c r="D168" s="161"/>
      <c r="E168" s="161"/>
      <c r="F168" s="161"/>
      <c r="G168" s="160"/>
      <c r="H168" s="158"/>
      <c r="I168" s="161"/>
      <c r="J168" s="161"/>
      <c r="K168" s="161"/>
      <c r="L168" s="157"/>
      <c r="M168" s="159"/>
      <c r="N168" s="161"/>
      <c r="O168" s="161"/>
      <c r="P168" s="161"/>
      <c r="Q168" s="160"/>
      <c r="R168" s="158"/>
      <c r="S168" s="161"/>
      <c r="T168" s="161"/>
      <c r="U168" s="157"/>
      <c r="V168" s="918"/>
      <c r="W168" s="918"/>
      <c r="X168" s="918"/>
      <c r="Y168" s="918"/>
      <c r="Z168" s="918"/>
      <c r="AA168" s="918"/>
      <c r="AB168" s="918"/>
      <c r="AC168" s="918"/>
      <c r="AD168" s="918"/>
      <c r="AE168" s="918"/>
      <c r="AF168" s="918"/>
      <c r="AG168" s="918"/>
      <c r="AH168" s="918"/>
      <c r="AI168" s="918"/>
      <c r="AJ168" s="918"/>
      <c r="AK168" s="918"/>
      <c r="AL168" s="918"/>
      <c r="AM168" s="918"/>
      <c r="AN168" s="918"/>
      <c r="AO168" s="918"/>
      <c r="AP168" s="918"/>
      <c r="AQ168" s="918"/>
      <c r="AR168" s="918"/>
      <c r="AS168" s="918"/>
      <c r="AT168" s="918"/>
      <c r="AU168" s="918"/>
      <c r="AV168" s="918"/>
      <c r="AW168" s="918"/>
      <c r="AX168" s="918"/>
      <c r="AY168" s="918"/>
      <c r="AZ168" s="403"/>
      <c r="BA168" s="679"/>
      <c r="BB168" s="678"/>
      <c r="BC168" s="507"/>
      <c r="BD168" s="492"/>
      <c r="BE168" s="492"/>
      <c r="BF168" s="492"/>
      <c r="BG168" s="511"/>
      <c r="BH168" s="507"/>
      <c r="BI168" s="492"/>
      <c r="BJ168" s="492"/>
      <c r="BK168" s="492"/>
      <c r="BL168" s="511"/>
      <c r="BM168" s="507"/>
      <c r="BN168" s="492"/>
      <c r="BO168" s="492"/>
      <c r="BP168" s="492"/>
      <c r="BQ168" s="511"/>
      <c r="BR168" s="507"/>
      <c r="BS168" s="492"/>
      <c r="BT168" s="492"/>
      <c r="BU168" s="493"/>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row>
    <row r="169" s="430" customFormat="true" ht="15" customHeight="true" x14ac:dyDescent="0.2">
      <c r="A169" s="221"/>
      <c r="B169" s="85"/>
      <c r="C169" s="159"/>
      <c r="D169" s="161"/>
      <c r="E169" s="161"/>
      <c r="F169" s="161"/>
      <c r="G169" s="160"/>
      <c r="H169" s="158"/>
      <c r="I169" s="161"/>
      <c r="J169" s="161"/>
      <c r="K169" s="161"/>
      <c r="L169" s="157"/>
      <c r="M169" s="159"/>
      <c r="N169" s="161"/>
      <c r="O169" s="161"/>
      <c r="P169" s="161"/>
      <c r="Q169" s="160"/>
      <c r="R169" s="158"/>
      <c r="S169" s="161"/>
      <c r="T169" s="161"/>
      <c r="U169" s="157"/>
      <c r="V169" s="918"/>
      <c r="W169" s="918"/>
      <c r="X169" s="918"/>
      <c r="Y169" s="918"/>
      <c r="Z169" s="918"/>
      <c r="AA169" s="918"/>
      <c r="AB169" s="918"/>
      <c r="AC169" s="918"/>
      <c r="AD169" s="918"/>
      <c r="AE169" s="918"/>
      <c r="AF169" s="918"/>
      <c r="AG169" s="918"/>
      <c r="AH169" s="918"/>
      <c r="AI169" s="918"/>
      <c r="AJ169" s="918"/>
      <c r="AK169" s="918"/>
      <c r="AL169" s="918"/>
      <c r="AM169" s="918"/>
      <c r="AN169" s="918"/>
      <c r="AO169" s="918"/>
      <c r="AP169" s="918"/>
      <c r="AQ169" s="918"/>
      <c r="AR169" s="918"/>
      <c r="AS169" s="918"/>
      <c r="AT169" s="918"/>
      <c r="AU169" s="918"/>
      <c r="AV169" s="918"/>
      <c r="AW169" s="918"/>
      <c r="AX169" s="918"/>
      <c r="AY169" s="918"/>
      <c r="AZ169" s="403"/>
      <c r="BA169" s="679"/>
      <c r="BB169" s="678"/>
      <c r="BC169" s="507"/>
      <c r="BD169" s="492"/>
      <c r="BE169" s="492"/>
      <c r="BF169" s="492"/>
      <c r="BG169" s="511"/>
      <c r="BH169" s="507"/>
      <c r="BI169" s="492"/>
      <c r="BJ169" s="492"/>
      <c r="BK169" s="492"/>
      <c r="BL169" s="511"/>
      <c r="BM169" s="507"/>
      <c r="BN169" s="492"/>
      <c r="BO169" s="492"/>
      <c r="BP169" s="492"/>
      <c r="BQ169" s="511"/>
      <c r="BR169" s="507"/>
      <c r="BS169" s="492"/>
      <c r="BT169" s="492"/>
      <c r="BU169" s="493"/>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row>
    <row r="170" s="430" customFormat="true" ht="15" customHeight="true" x14ac:dyDescent="0.2">
      <c r="A170" s="221"/>
      <c r="B170" s="85"/>
      <c r="C170" s="159"/>
      <c r="D170" s="161"/>
      <c r="E170" s="161"/>
      <c r="F170" s="161"/>
      <c r="G170" s="160"/>
      <c r="H170" s="158"/>
      <c r="I170" s="161"/>
      <c r="J170" s="161"/>
      <c r="K170" s="161"/>
      <c r="L170" s="157"/>
      <c r="M170" s="159"/>
      <c r="N170" s="161"/>
      <c r="O170" s="161"/>
      <c r="P170" s="161"/>
      <c r="Q170" s="160"/>
      <c r="R170" s="158"/>
      <c r="S170" s="161"/>
      <c r="T170" s="161"/>
      <c r="U170" s="157"/>
      <c r="V170" s="918"/>
      <c r="W170" s="918"/>
      <c r="X170" s="918"/>
      <c r="Y170" s="918"/>
      <c r="Z170" s="918"/>
      <c r="AA170" s="918"/>
      <c r="AB170" s="918"/>
      <c r="AC170" s="918"/>
      <c r="AD170" s="918"/>
      <c r="AE170" s="918"/>
      <c r="AF170" s="918"/>
      <c r="AG170" s="918"/>
      <c r="AH170" s="918"/>
      <c r="AI170" s="918"/>
      <c r="AJ170" s="918"/>
      <c r="AK170" s="918"/>
      <c r="AL170" s="918"/>
      <c r="AM170" s="918"/>
      <c r="AN170" s="918"/>
      <c r="AO170" s="918"/>
      <c r="AP170" s="918"/>
      <c r="AQ170" s="918"/>
      <c r="AR170" s="918"/>
      <c r="AS170" s="918"/>
      <c r="AT170" s="918"/>
      <c r="AU170" s="918"/>
      <c r="AV170" s="918"/>
      <c r="AW170" s="918"/>
      <c r="AX170" s="918"/>
      <c r="AY170" s="918"/>
      <c r="AZ170" s="403"/>
      <c r="BA170" s="679"/>
      <c r="BB170" s="678"/>
      <c r="BC170" s="507"/>
      <c r="BD170" s="492"/>
      <c r="BE170" s="492"/>
      <c r="BF170" s="492"/>
      <c r="BG170" s="511"/>
      <c r="BH170" s="507"/>
      <c r="BI170" s="492"/>
      <c r="BJ170" s="492"/>
      <c r="BK170" s="492"/>
      <c r="BL170" s="511"/>
      <c r="BM170" s="507"/>
      <c r="BN170" s="492"/>
      <c r="BO170" s="492"/>
      <c r="BP170" s="492"/>
      <c r="BQ170" s="511"/>
      <c r="BR170" s="507"/>
      <c r="BS170" s="492"/>
      <c r="BT170" s="492"/>
      <c r="BU170" s="493"/>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row>
    <row r="171" s="430" customFormat="true" ht="15" customHeight="true" x14ac:dyDescent="0.2">
      <c r="A171" s="221"/>
      <c r="B171" s="85"/>
      <c r="C171" s="159"/>
      <c r="D171" s="161"/>
      <c r="E171" s="161"/>
      <c r="F171" s="161"/>
      <c r="G171" s="160"/>
      <c r="H171" s="158"/>
      <c r="I171" s="161"/>
      <c r="J171" s="161"/>
      <c r="K171" s="161"/>
      <c r="L171" s="157"/>
      <c r="M171" s="159"/>
      <c r="N171" s="161"/>
      <c r="O171" s="161"/>
      <c r="P171" s="161"/>
      <c r="Q171" s="160"/>
      <c r="R171" s="158"/>
      <c r="S171" s="161"/>
      <c r="T171" s="161"/>
      <c r="U171" s="157"/>
      <c r="V171" s="918"/>
      <c r="W171" s="918"/>
      <c r="X171" s="918"/>
      <c r="Y171" s="918"/>
      <c r="Z171" s="918"/>
      <c r="AA171" s="918"/>
      <c r="AB171" s="918"/>
      <c r="AC171" s="918"/>
      <c r="AD171" s="918"/>
      <c r="AE171" s="918"/>
      <c r="AF171" s="918"/>
      <c r="AG171" s="918"/>
      <c r="AH171" s="918"/>
      <c r="AI171" s="918"/>
      <c r="AJ171" s="918"/>
      <c r="AK171" s="918"/>
      <c r="AL171" s="918"/>
      <c r="AM171" s="918"/>
      <c r="AN171" s="918"/>
      <c r="AO171" s="918"/>
      <c r="AP171" s="918"/>
      <c r="AQ171" s="918"/>
      <c r="AR171" s="918"/>
      <c r="AS171" s="918"/>
      <c r="AT171" s="918"/>
      <c r="AU171" s="918"/>
      <c r="AV171" s="918"/>
      <c r="AW171" s="918"/>
      <c r="AX171" s="918"/>
      <c r="AY171" s="918"/>
      <c r="AZ171" s="403"/>
      <c r="BA171" s="679"/>
      <c r="BB171" s="678"/>
      <c r="BC171" s="507"/>
      <c r="BD171" s="492"/>
      <c r="BE171" s="492"/>
      <c r="BF171" s="492"/>
      <c r="BG171" s="511"/>
      <c r="BH171" s="507"/>
      <c r="BI171" s="492"/>
      <c r="BJ171" s="492"/>
      <c r="BK171" s="492"/>
      <c r="BL171" s="511"/>
      <c r="BM171" s="507"/>
      <c r="BN171" s="492"/>
      <c r="BO171" s="492"/>
      <c r="BP171" s="492"/>
      <c r="BQ171" s="511"/>
      <c r="BR171" s="507"/>
      <c r="BS171" s="492"/>
      <c r="BT171" s="492"/>
      <c r="BU171" s="493"/>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row>
    <row r="172" s="575" customFormat="true" ht="15" customHeight="true" x14ac:dyDescent="0.2">
      <c r="A172" s="199"/>
      <c r="B172" s="193"/>
      <c r="C172" s="142"/>
      <c r="D172" s="141"/>
      <c r="E172" s="141"/>
      <c r="F172" s="141"/>
      <c r="G172" s="140"/>
      <c r="H172" s="139"/>
      <c r="I172" s="141"/>
      <c r="J172" s="141"/>
      <c r="K172" s="141"/>
      <c r="L172" s="138"/>
      <c r="M172" s="142"/>
      <c r="N172" s="141"/>
      <c r="O172" s="141"/>
      <c r="P172" s="141"/>
      <c r="Q172" s="140"/>
      <c r="R172" s="139"/>
      <c r="S172" s="141"/>
      <c r="T172" s="141"/>
      <c r="U172" s="138"/>
      <c r="V172" s="918"/>
      <c r="W172" s="918"/>
      <c r="X172" s="918"/>
      <c r="Y172" s="918"/>
      <c r="Z172" s="918"/>
      <c r="AA172" s="918"/>
      <c r="AB172" s="918"/>
      <c r="AC172" s="918"/>
      <c r="AD172" s="918"/>
      <c r="AE172" s="918"/>
      <c r="AF172" s="918"/>
      <c r="AG172" s="918"/>
      <c r="AH172" s="918"/>
      <c r="AI172" s="918"/>
      <c r="AJ172" s="918"/>
      <c r="AK172" s="918"/>
      <c r="AL172" s="918"/>
      <c r="AM172" s="918"/>
      <c r="AN172" s="918"/>
      <c r="AO172" s="918"/>
      <c r="AP172" s="918"/>
      <c r="AQ172" s="918"/>
      <c r="AR172" s="918"/>
      <c r="AS172" s="918"/>
      <c r="AT172" s="918"/>
      <c r="AU172" s="918"/>
      <c r="AV172" s="918"/>
      <c r="AW172" s="918"/>
      <c r="AX172" s="918"/>
      <c r="AY172" s="918"/>
      <c r="AZ172" s="403"/>
      <c r="BA172" s="679"/>
      <c r="BB172" s="678"/>
      <c r="BC172" s="507"/>
      <c r="BD172" s="492"/>
      <c r="BE172" s="492"/>
      <c r="BF172" s="492"/>
      <c r="BG172" s="511"/>
      <c r="BH172" s="507"/>
      <c r="BI172" s="492"/>
      <c r="BJ172" s="492"/>
      <c r="BK172" s="492"/>
      <c r="BL172" s="511"/>
      <c r="BM172" s="507"/>
      <c r="BN172" s="492"/>
      <c r="BO172" s="492"/>
      <c r="BP172" s="492"/>
      <c r="BQ172" s="511"/>
      <c r="BR172" s="507"/>
      <c r="BS172" s="492"/>
      <c r="BT172" s="492"/>
      <c r="BU172" s="493"/>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row>
    <row r="173" s="575" customFormat="true" ht="15" customHeight="true" x14ac:dyDescent="0.2">
      <c r="A173" s="199"/>
      <c r="B173" s="193"/>
      <c r="C173" s="211"/>
      <c r="D173" s="210"/>
      <c r="E173" s="210"/>
      <c r="F173" s="210"/>
      <c r="G173" s="200"/>
      <c r="H173" s="203"/>
      <c r="I173" s="210"/>
      <c r="J173" s="210"/>
      <c r="K173" s="210"/>
      <c r="L173" s="206"/>
      <c r="M173" s="211"/>
      <c r="N173" s="210"/>
      <c r="O173" s="210"/>
      <c r="P173" s="210"/>
      <c r="Q173" s="200"/>
      <c r="R173" s="203"/>
      <c r="S173" s="210"/>
      <c r="T173" s="210"/>
      <c r="U173" s="206"/>
      <c r="V173" s="918"/>
      <c r="W173" s="918"/>
      <c r="X173" s="918"/>
      <c r="Y173" s="918"/>
      <c r="Z173" s="918"/>
      <c r="AA173" s="918"/>
      <c r="AB173" s="918"/>
      <c r="AC173" s="918"/>
      <c r="AD173" s="918"/>
      <c r="AE173" s="918"/>
      <c r="AF173" s="918"/>
      <c r="AG173" s="918"/>
      <c r="AH173" s="918"/>
      <c r="AI173" s="918"/>
      <c r="AJ173" s="918"/>
      <c r="AK173" s="918"/>
      <c r="AL173" s="918"/>
      <c r="AM173" s="918"/>
      <c r="AN173" s="918"/>
      <c r="AO173" s="918"/>
      <c r="AP173" s="918"/>
      <c r="AQ173" s="918"/>
      <c r="AR173" s="918"/>
      <c r="AS173" s="918"/>
      <c r="AT173" s="918"/>
      <c r="AU173" s="918"/>
      <c r="AV173" s="918"/>
      <c r="AW173" s="918"/>
      <c r="AX173" s="918"/>
      <c r="AY173" s="918"/>
      <c r="AZ173" s="403"/>
      <c r="BA173" s="679"/>
      <c r="BB173" s="678"/>
      <c r="BC173" s="507"/>
      <c r="BD173" s="492"/>
      <c r="BE173" s="492"/>
      <c r="BF173" s="492"/>
      <c r="BG173" s="511"/>
      <c r="BH173" s="507"/>
      <c r="BI173" s="492"/>
      <c r="BJ173" s="492"/>
      <c r="BK173" s="492"/>
      <c r="BL173" s="511"/>
      <c r="BM173" s="507"/>
      <c r="BN173" s="492"/>
      <c r="BO173" s="492"/>
      <c r="BP173" s="492"/>
      <c r="BQ173" s="511"/>
      <c r="BR173" s="507"/>
      <c r="BS173" s="492"/>
      <c r="BT173" s="492"/>
      <c r="BU173" s="493"/>
      <c r="BV173" s="67"/>
      <c r="BW173" s="67"/>
      <c r="BX173" s="67"/>
      <c r="BY173" s="67"/>
      <c r="BZ173" s="67"/>
      <c r="CA173" s="67"/>
      <c r="CB173" s="67"/>
      <c r="CC173" s="67"/>
      <c r="CD173" s="67"/>
      <c r="CE173" s="67"/>
      <c r="CF173" s="67"/>
      <c r="CG173" s="67"/>
      <c r="CH173" s="67"/>
      <c r="CI173" s="67"/>
      <c r="CJ173" s="67"/>
      <c r="CK173" s="67"/>
      <c r="CL173" s="67"/>
      <c r="CM173" s="67"/>
      <c r="CN173" s="67"/>
      <c r="CO173" s="67"/>
      <c r="CP173" s="67"/>
      <c r="CQ173" s="67"/>
      <c r="CR173" s="67"/>
      <c r="CS173" s="67"/>
      <c r="CT173" s="67"/>
      <c r="CU173" s="67"/>
      <c r="CV173" s="67"/>
      <c r="CW173" s="67"/>
      <c r="CX173" s="67"/>
      <c r="CY173" s="67"/>
      <c r="CZ173" s="67"/>
    </row>
    <row r="174" s="575" customFormat="true" ht="15" customHeight="true" x14ac:dyDescent="0.2">
      <c r="A174" s="199"/>
      <c r="B174" s="193"/>
      <c r="C174" s="211"/>
      <c r="D174" s="210"/>
      <c r="E174" s="210"/>
      <c r="F174" s="210"/>
      <c r="G174" s="200"/>
      <c r="H174" s="203"/>
      <c r="I174" s="210"/>
      <c r="J174" s="210"/>
      <c r="K174" s="210"/>
      <c r="L174" s="206"/>
      <c r="M174" s="211"/>
      <c r="N174" s="210"/>
      <c r="O174" s="210"/>
      <c r="P174" s="210"/>
      <c r="Q174" s="200"/>
      <c r="R174" s="203"/>
      <c r="S174" s="210"/>
      <c r="T174" s="210"/>
      <c r="U174" s="206"/>
      <c r="V174" s="918"/>
      <c r="W174" s="918"/>
      <c r="X174" s="918"/>
      <c r="Y174" s="918"/>
      <c r="Z174" s="918"/>
      <c r="AA174" s="918"/>
      <c r="AB174" s="918"/>
      <c r="AC174" s="918"/>
      <c r="AD174" s="918"/>
      <c r="AE174" s="918"/>
      <c r="AF174" s="918"/>
      <c r="AG174" s="918"/>
      <c r="AH174" s="918"/>
      <c r="AI174" s="918"/>
      <c r="AJ174" s="918"/>
      <c r="AK174" s="918"/>
      <c r="AL174" s="918"/>
      <c r="AM174" s="918"/>
      <c r="AN174" s="918"/>
      <c r="AO174" s="918"/>
      <c r="AP174" s="918"/>
      <c r="AQ174" s="918"/>
      <c r="AR174" s="918"/>
      <c r="AS174" s="918"/>
      <c r="AT174" s="918"/>
      <c r="AU174" s="918"/>
      <c r="AV174" s="918"/>
      <c r="AW174" s="918"/>
      <c r="AX174" s="918"/>
      <c r="AY174" s="918"/>
      <c r="AZ174" s="403"/>
      <c r="BA174" s="679"/>
      <c r="BB174" s="678"/>
      <c r="BC174" s="507"/>
      <c r="BD174" s="492"/>
      <c r="BE174" s="492"/>
      <c r="BF174" s="492"/>
      <c r="BG174" s="511"/>
      <c r="BH174" s="507"/>
      <c r="BI174" s="492"/>
      <c r="BJ174" s="492"/>
      <c r="BK174" s="492"/>
      <c r="BL174" s="511"/>
      <c r="BM174" s="507"/>
      <c r="BN174" s="492"/>
      <c r="BO174" s="492"/>
      <c r="BP174" s="492"/>
      <c r="BQ174" s="511"/>
      <c r="BR174" s="507"/>
      <c r="BS174" s="492"/>
      <c r="BT174" s="492"/>
      <c r="BU174" s="493"/>
      <c r="BV174" s="67"/>
      <c r="BW174" s="67"/>
      <c r="BX174" s="67"/>
      <c r="BY174" s="67"/>
      <c r="BZ174" s="67"/>
      <c r="CA174" s="67"/>
      <c r="CB174" s="67"/>
      <c r="CC174" s="67"/>
      <c r="CD174" s="67"/>
      <c r="CE174" s="67"/>
      <c r="CF174" s="67"/>
      <c r="CG174" s="67"/>
      <c r="CH174" s="67"/>
      <c r="CI174" s="67"/>
      <c r="CJ174" s="67"/>
      <c r="CK174" s="67"/>
      <c r="CL174" s="67"/>
      <c r="CM174" s="67"/>
      <c r="CN174" s="67"/>
      <c r="CO174" s="67"/>
      <c r="CP174" s="67"/>
      <c r="CQ174" s="67"/>
      <c r="CR174" s="67"/>
      <c r="CS174" s="67"/>
      <c r="CT174" s="67"/>
      <c r="CU174" s="67"/>
      <c r="CV174" s="67"/>
      <c r="CW174" s="67"/>
      <c r="CX174" s="67"/>
      <c r="CY174" s="67"/>
      <c r="CZ174" s="67"/>
    </row>
    <row r="175" s="575" customFormat="true" ht="15" customHeight="true" x14ac:dyDescent="0.2">
      <c r="A175" s="199"/>
      <c r="B175" s="193"/>
      <c r="C175" s="166"/>
      <c r="D175" s="165"/>
      <c r="E175" s="165"/>
      <c r="F175" s="165"/>
      <c r="G175" s="164"/>
      <c r="H175" s="163"/>
      <c r="I175" s="165"/>
      <c r="J175" s="165"/>
      <c r="K175" s="165"/>
      <c r="L175" s="162"/>
      <c r="M175" s="166"/>
      <c r="N175" s="165"/>
      <c r="O175" s="165"/>
      <c r="P175" s="165"/>
      <c r="Q175" s="164"/>
      <c r="R175" s="163"/>
      <c r="S175" s="165"/>
      <c r="T175" s="165"/>
      <c r="U175" s="162"/>
      <c r="V175" s="918"/>
      <c r="W175" s="918"/>
      <c r="X175" s="918"/>
      <c r="Y175" s="918"/>
      <c r="Z175" s="918"/>
      <c r="AA175" s="918"/>
      <c r="AB175" s="918"/>
      <c r="AC175" s="918"/>
      <c r="AD175" s="918"/>
      <c r="AE175" s="918"/>
      <c r="AF175" s="918"/>
      <c r="AG175" s="918"/>
      <c r="AH175" s="918"/>
      <c r="AI175" s="918"/>
      <c r="AJ175" s="918"/>
      <c r="AK175" s="918"/>
      <c r="AL175" s="918"/>
      <c r="AM175" s="918"/>
      <c r="AN175" s="918"/>
      <c r="AO175" s="918"/>
      <c r="AP175" s="918"/>
      <c r="AQ175" s="918"/>
      <c r="AR175" s="918"/>
      <c r="AS175" s="918"/>
      <c r="AT175" s="918"/>
      <c r="AU175" s="918"/>
      <c r="AV175" s="918"/>
      <c r="AW175" s="918"/>
      <c r="AX175" s="918"/>
      <c r="AY175" s="918"/>
      <c r="AZ175" s="403"/>
      <c r="BA175" s="679"/>
      <c r="BB175" s="678"/>
      <c r="BC175" s="507"/>
      <c r="BD175" s="492"/>
      <c r="BE175" s="492"/>
      <c r="BF175" s="492"/>
      <c r="BG175" s="511"/>
      <c r="BH175" s="507"/>
      <c r="BI175" s="492"/>
      <c r="BJ175" s="492"/>
      <c r="BK175" s="492"/>
      <c r="BL175" s="511"/>
      <c r="BM175" s="507"/>
      <c r="BN175" s="492"/>
      <c r="BO175" s="492"/>
      <c r="BP175" s="492"/>
      <c r="BQ175" s="511"/>
      <c r="BR175" s="507"/>
      <c r="BS175" s="492"/>
      <c r="BT175" s="492"/>
      <c r="BU175" s="493"/>
      <c r="BV175" s="67"/>
      <c r="BW175" s="67"/>
      <c r="BX175" s="67"/>
      <c r="BY175" s="67"/>
      <c r="BZ175" s="67"/>
      <c r="CA175" s="67"/>
      <c r="CB175" s="67"/>
      <c r="CC175" s="67"/>
      <c r="CD175" s="67"/>
      <c r="CE175" s="67"/>
      <c r="CF175" s="67"/>
      <c r="CG175" s="67"/>
      <c r="CH175" s="67"/>
      <c r="CI175" s="67"/>
      <c r="CJ175" s="67"/>
      <c r="CK175" s="67"/>
      <c r="CL175" s="67"/>
      <c r="CM175" s="67"/>
      <c r="CN175" s="67"/>
      <c r="CO175" s="67"/>
      <c r="CP175" s="67"/>
      <c r="CQ175" s="67"/>
      <c r="CR175" s="67"/>
      <c r="CS175" s="67"/>
      <c r="CT175" s="67"/>
      <c r="CU175" s="67"/>
      <c r="CV175" s="67"/>
      <c r="CW175" s="67"/>
      <c r="CX175" s="67"/>
      <c r="CY175" s="67"/>
      <c r="CZ175" s="67"/>
    </row>
    <row r="176" s="575" customFormat="true" ht="15" customHeight="true" x14ac:dyDescent="0.2">
      <c r="A176" s="199"/>
      <c r="B176" s="193"/>
      <c r="C176" s="166"/>
      <c r="D176" s="165"/>
      <c r="E176" s="165"/>
      <c r="F176" s="165"/>
      <c r="G176" s="164"/>
      <c r="H176" s="163"/>
      <c r="I176" s="165"/>
      <c r="J176" s="165"/>
      <c r="K176" s="165"/>
      <c r="L176" s="162"/>
      <c r="M176" s="166"/>
      <c r="N176" s="165"/>
      <c r="O176" s="165"/>
      <c r="P176" s="165"/>
      <c r="Q176" s="164"/>
      <c r="R176" s="163"/>
      <c r="S176" s="165"/>
      <c r="T176" s="165"/>
      <c r="U176" s="162"/>
      <c r="V176" s="918"/>
      <c r="W176" s="918"/>
      <c r="X176" s="918"/>
      <c r="Y176" s="918"/>
      <c r="Z176" s="918"/>
      <c r="AA176" s="918"/>
      <c r="AB176" s="918"/>
      <c r="AC176" s="918"/>
      <c r="AD176" s="918"/>
      <c r="AE176" s="918"/>
      <c r="AF176" s="918"/>
      <c r="AG176" s="918"/>
      <c r="AH176" s="918"/>
      <c r="AI176" s="918"/>
      <c r="AJ176" s="918"/>
      <c r="AK176" s="918"/>
      <c r="AL176" s="918"/>
      <c r="AM176" s="918"/>
      <c r="AN176" s="918"/>
      <c r="AO176" s="918"/>
      <c r="AP176" s="918"/>
      <c r="AQ176" s="918"/>
      <c r="AR176" s="918"/>
      <c r="AS176" s="918"/>
      <c r="AT176" s="918"/>
      <c r="AU176" s="918"/>
      <c r="AV176" s="918"/>
      <c r="AW176" s="918"/>
      <c r="AX176" s="918"/>
      <c r="AY176" s="918"/>
      <c r="AZ176" s="403"/>
      <c r="BA176" s="679"/>
      <c r="BB176" s="678"/>
      <c r="BC176" s="507"/>
      <c r="BD176" s="492"/>
      <c r="BE176" s="492"/>
      <c r="BF176" s="492"/>
      <c r="BG176" s="511"/>
      <c r="BH176" s="507"/>
      <c r="BI176" s="492"/>
      <c r="BJ176" s="492"/>
      <c r="BK176" s="492"/>
      <c r="BL176" s="511"/>
      <c r="BM176" s="507"/>
      <c r="BN176" s="492"/>
      <c r="BO176" s="492"/>
      <c r="BP176" s="492"/>
      <c r="BQ176" s="511"/>
      <c r="BR176" s="507"/>
      <c r="BS176" s="492"/>
      <c r="BT176" s="492"/>
      <c r="BU176" s="493"/>
      <c r="BV176" s="67"/>
      <c r="BW176" s="67"/>
      <c r="BX176" s="67"/>
      <c r="BY176" s="67"/>
      <c r="BZ176" s="67"/>
      <c r="CA176" s="67"/>
      <c r="CB176" s="67"/>
      <c r="CC176" s="67"/>
      <c r="CD176" s="67"/>
      <c r="CE176" s="67"/>
      <c r="CF176" s="67"/>
      <c r="CG176" s="67"/>
      <c r="CH176" s="67"/>
      <c r="CI176" s="67"/>
      <c r="CJ176" s="67"/>
      <c r="CK176" s="67"/>
      <c r="CL176" s="67"/>
      <c r="CM176" s="67"/>
      <c r="CN176" s="67"/>
      <c r="CO176" s="67"/>
      <c r="CP176" s="67"/>
      <c r="CQ176" s="67"/>
      <c r="CR176" s="67"/>
      <c r="CS176" s="67"/>
      <c r="CT176" s="67"/>
      <c r="CU176" s="67"/>
      <c r="CV176" s="67"/>
      <c r="CW176" s="67"/>
      <c r="CX176" s="67"/>
      <c r="CY176" s="67"/>
      <c r="CZ176" s="67"/>
    </row>
    <row r="177" s="575" customFormat="true" ht="15" customHeight="true" x14ac:dyDescent="0.2">
      <c r="A177" s="199"/>
      <c r="B177" s="193"/>
      <c r="C177" s="166"/>
      <c r="D177" s="165"/>
      <c r="E177" s="165"/>
      <c r="F177" s="165"/>
      <c r="G177" s="164"/>
      <c r="H177" s="163"/>
      <c r="I177" s="165"/>
      <c r="J177" s="165"/>
      <c r="K177" s="165"/>
      <c r="L177" s="162"/>
      <c r="M177" s="166"/>
      <c r="N177" s="165"/>
      <c r="O177" s="165"/>
      <c r="P177" s="165"/>
      <c r="Q177" s="164"/>
      <c r="R177" s="163"/>
      <c r="S177" s="165"/>
      <c r="T177" s="165"/>
      <c r="U177" s="162"/>
      <c r="V177" s="918"/>
      <c r="W177" s="918"/>
      <c r="X177" s="918"/>
      <c r="Y177" s="918"/>
      <c r="Z177" s="918"/>
      <c r="AA177" s="918"/>
      <c r="AB177" s="918"/>
      <c r="AC177" s="918"/>
      <c r="AD177" s="918"/>
      <c r="AE177" s="918"/>
      <c r="AF177" s="918"/>
      <c r="AG177" s="918"/>
      <c r="AH177" s="918"/>
      <c r="AI177" s="918"/>
      <c r="AJ177" s="918"/>
      <c r="AK177" s="918"/>
      <c r="AL177" s="918"/>
      <c r="AM177" s="918"/>
      <c r="AN177" s="918"/>
      <c r="AO177" s="918"/>
      <c r="AP177" s="918"/>
      <c r="AQ177" s="918"/>
      <c r="AR177" s="918"/>
      <c r="AS177" s="918"/>
      <c r="AT177" s="918"/>
      <c r="AU177" s="918"/>
      <c r="AV177" s="918"/>
      <c r="AW177" s="918"/>
      <c r="AX177" s="918"/>
      <c r="AY177" s="918"/>
      <c r="AZ177" s="403"/>
      <c r="BA177" s="679"/>
      <c r="BB177" s="678"/>
      <c r="BC177" s="507"/>
      <c r="BD177" s="492"/>
      <c r="BE177" s="492"/>
      <c r="BF177" s="492"/>
      <c r="BG177" s="511"/>
      <c r="BH177" s="507"/>
      <c r="BI177" s="492"/>
      <c r="BJ177" s="492"/>
      <c r="BK177" s="492"/>
      <c r="BL177" s="511"/>
      <c r="BM177" s="507"/>
      <c r="BN177" s="492"/>
      <c r="BO177" s="492"/>
      <c r="BP177" s="492"/>
      <c r="BQ177" s="511"/>
      <c r="BR177" s="507"/>
      <c r="BS177" s="492"/>
      <c r="BT177" s="492"/>
      <c r="BU177" s="493"/>
      <c r="BV177" s="67"/>
      <c r="BW177" s="67"/>
      <c r="BX177" s="67"/>
      <c r="BY177" s="67"/>
      <c r="BZ177" s="67"/>
      <c r="CA177" s="67"/>
      <c r="CB177" s="67"/>
      <c r="CC177" s="67"/>
      <c r="CD177" s="67"/>
      <c r="CE177" s="67"/>
      <c r="CF177" s="67"/>
      <c r="CG177" s="67"/>
      <c r="CH177" s="67"/>
      <c r="CI177" s="67"/>
      <c r="CJ177" s="67"/>
      <c r="CK177" s="67"/>
      <c r="CL177" s="67"/>
      <c r="CM177" s="67"/>
      <c r="CN177" s="67"/>
      <c r="CO177" s="67"/>
      <c r="CP177" s="67"/>
      <c r="CQ177" s="67"/>
      <c r="CR177" s="67"/>
      <c r="CS177" s="67"/>
      <c r="CT177" s="67"/>
      <c r="CU177" s="67"/>
      <c r="CV177" s="67"/>
      <c r="CW177" s="67"/>
      <c r="CX177" s="67"/>
      <c r="CY177" s="67"/>
      <c r="CZ177" s="67"/>
    </row>
    <row r="178" s="575" customFormat="true" ht="15" customHeight="true" x14ac:dyDescent="0.2">
      <c r="A178" s="199"/>
      <c r="B178" s="193"/>
      <c r="C178" s="166"/>
      <c r="D178" s="165"/>
      <c r="E178" s="165"/>
      <c r="F178" s="165"/>
      <c r="G178" s="164"/>
      <c r="H178" s="163"/>
      <c r="I178" s="165"/>
      <c r="J178" s="165"/>
      <c r="K178" s="165"/>
      <c r="L178" s="162"/>
      <c r="M178" s="166"/>
      <c r="N178" s="165"/>
      <c r="O178" s="165"/>
      <c r="P178" s="165"/>
      <c r="Q178" s="164"/>
      <c r="R178" s="163"/>
      <c r="S178" s="165"/>
      <c r="T178" s="165"/>
      <c r="U178" s="162"/>
      <c r="V178" s="918"/>
      <c r="W178" s="918"/>
      <c r="X178" s="918"/>
      <c r="Y178" s="918"/>
      <c r="Z178" s="918"/>
      <c r="AA178" s="918"/>
      <c r="AB178" s="918"/>
      <c r="AC178" s="918"/>
      <c r="AD178" s="918"/>
      <c r="AE178" s="918"/>
      <c r="AF178" s="918"/>
      <c r="AG178" s="918"/>
      <c r="AH178" s="918"/>
      <c r="AI178" s="918"/>
      <c r="AJ178" s="918"/>
      <c r="AK178" s="918"/>
      <c r="AL178" s="918"/>
      <c r="AM178" s="918"/>
      <c r="AN178" s="918"/>
      <c r="AO178" s="918"/>
      <c r="AP178" s="918"/>
      <c r="AQ178" s="918"/>
      <c r="AR178" s="918"/>
      <c r="AS178" s="918"/>
      <c r="AT178" s="918"/>
      <c r="AU178" s="918"/>
      <c r="AV178" s="918"/>
      <c r="AW178" s="918"/>
      <c r="AX178" s="918"/>
      <c r="AY178" s="918"/>
      <c r="AZ178" s="403"/>
      <c r="BA178" s="679"/>
      <c r="BB178" s="678"/>
      <c r="BC178" s="507"/>
      <c r="BD178" s="492"/>
      <c r="BE178" s="492"/>
      <c r="BF178" s="492"/>
      <c r="BG178" s="511"/>
      <c r="BH178" s="507"/>
      <c r="BI178" s="492"/>
      <c r="BJ178" s="492"/>
      <c r="BK178" s="492"/>
      <c r="BL178" s="511"/>
      <c r="BM178" s="507"/>
      <c r="BN178" s="492"/>
      <c r="BO178" s="492"/>
      <c r="BP178" s="492"/>
      <c r="BQ178" s="511"/>
      <c r="BR178" s="507"/>
      <c r="BS178" s="492"/>
      <c r="BT178" s="492"/>
      <c r="BU178" s="493"/>
      <c r="BV178" s="67"/>
      <c r="BW178" s="67"/>
      <c r="BX178" s="67"/>
      <c r="BY178" s="67"/>
      <c r="BZ178" s="67"/>
      <c r="CA178" s="67"/>
      <c r="CB178" s="67"/>
      <c r="CC178" s="67"/>
      <c r="CD178" s="67"/>
      <c r="CE178" s="67"/>
      <c r="CF178" s="67"/>
      <c r="CG178" s="67"/>
      <c r="CH178" s="67"/>
      <c r="CI178" s="67"/>
      <c r="CJ178" s="67"/>
      <c r="CK178" s="67"/>
      <c r="CL178" s="67"/>
      <c r="CM178" s="67"/>
      <c r="CN178" s="67"/>
      <c r="CO178" s="67"/>
      <c r="CP178" s="67"/>
      <c r="CQ178" s="67"/>
      <c r="CR178" s="67"/>
      <c r="CS178" s="67"/>
      <c r="CT178" s="67"/>
      <c r="CU178" s="67"/>
      <c r="CV178" s="67"/>
      <c r="CW178" s="67"/>
      <c r="CX178" s="67"/>
      <c r="CY178" s="67"/>
      <c r="CZ178" s="67"/>
    </row>
    <row r="179" s="575" customFormat="true" ht="15" customHeight="true" x14ac:dyDescent="0.2">
      <c r="A179" s="199"/>
      <c r="B179" s="193"/>
      <c r="C179" s="166"/>
      <c r="D179" s="165"/>
      <c r="E179" s="165"/>
      <c r="F179" s="165"/>
      <c r="G179" s="164"/>
      <c r="H179" s="163"/>
      <c r="I179" s="165"/>
      <c r="J179" s="165"/>
      <c r="K179" s="165"/>
      <c r="L179" s="162"/>
      <c r="M179" s="166"/>
      <c r="N179" s="165"/>
      <c r="O179" s="165"/>
      <c r="P179" s="165"/>
      <c r="Q179" s="164"/>
      <c r="R179" s="163"/>
      <c r="S179" s="165"/>
      <c r="T179" s="165"/>
      <c r="U179" s="162"/>
      <c r="V179" s="918"/>
      <c r="W179" s="918"/>
      <c r="X179" s="918"/>
      <c r="Y179" s="918"/>
      <c r="Z179" s="918"/>
      <c r="AA179" s="918"/>
      <c r="AB179" s="918"/>
      <c r="AC179" s="918"/>
      <c r="AD179" s="918"/>
      <c r="AE179" s="918"/>
      <c r="AF179" s="918"/>
      <c r="AG179" s="918"/>
      <c r="AH179" s="918"/>
      <c r="AI179" s="918"/>
      <c r="AJ179" s="918"/>
      <c r="AK179" s="918"/>
      <c r="AL179" s="918"/>
      <c r="AM179" s="918"/>
      <c r="AN179" s="918"/>
      <c r="AO179" s="918"/>
      <c r="AP179" s="918"/>
      <c r="AQ179" s="918"/>
      <c r="AR179" s="918"/>
      <c r="AS179" s="918"/>
      <c r="AT179" s="918"/>
      <c r="AU179" s="918"/>
      <c r="AV179" s="918"/>
      <c r="AW179" s="918"/>
      <c r="AX179" s="918"/>
      <c r="AY179" s="918"/>
      <c r="AZ179" s="403"/>
      <c r="BA179" s="679"/>
      <c r="BB179" s="678"/>
      <c r="BC179" s="507"/>
      <c r="BD179" s="492"/>
      <c r="BE179" s="492"/>
      <c r="BF179" s="492"/>
      <c r="BG179" s="511"/>
      <c r="BH179" s="507"/>
      <c r="BI179" s="492"/>
      <c r="BJ179" s="492"/>
      <c r="BK179" s="492"/>
      <c r="BL179" s="511"/>
      <c r="BM179" s="507"/>
      <c r="BN179" s="492"/>
      <c r="BO179" s="492"/>
      <c r="BP179" s="492"/>
      <c r="BQ179" s="511"/>
      <c r="BR179" s="507"/>
      <c r="BS179" s="492"/>
      <c r="BT179" s="492"/>
      <c r="BU179" s="493"/>
      <c r="BV179" s="67"/>
      <c r="BW179" s="67"/>
      <c r="BX179" s="67"/>
      <c r="BY179" s="67"/>
      <c r="BZ179" s="67"/>
      <c r="CA179" s="67"/>
      <c r="CB179" s="67"/>
      <c r="CC179" s="67"/>
      <c r="CD179" s="67"/>
      <c r="CE179" s="67"/>
      <c r="CF179" s="67"/>
      <c r="CG179" s="67"/>
      <c r="CH179" s="67"/>
      <c r="CI179" s="67"/>
      <c r="CJ179" s="67"/>
      <c r="CK179" s="67"/>
      <c r="CL179" s="67"/>
      <c r="CM179" s="67"/>
      <c r="CN179" s="67"/>
      <c r="CO179" s="67"/>
      <c r="CP179" s="67"/>
      <c r="CQ179" s="67"/>
      <c r="CR179" s="67"/>
      <c r="CS179" s="67"/>
      <c r="CT179" s="67"/>
      <c r="CU179" s="67"/>
      <c r="CV179" s="67"/>
      <c r="CW179" s="67"/>
      <c r="CX179" s="67"/>
      <c r="CY179" s="67"/>
      <c r="CZ179" s="67"/>
    </row>
    <row r="180" s="575" customFormat="true" ht="15" customHeight="true" x14ac:dyDescent="0.2">
      <c r="A180" s="199"/>
      <c r="B180" s="193"/>
      <c r="C180" s="166"/>
      <c r="D180" s="165"/>
      <c r="E180" s="165"/>
      <c r="F180" s="165"/>
      <c r="G180" s="164"/>
      <c r="H180" s="163"/>
      <c r="I180" s="165"/>
      <c r="J180" s="165"/>
      <c r="K180" s="165"/>
      <c r="L180" s="162"/>
      <c r="M180" s="166"/>
      <c r="N180" s="165"/>
      <c r="O180" s="165"/>
      <c r="P180" s="165"/>
      <c r="Q180" s="164"/>
      <c r="R180" s="163"/>
      <c r="S180" s="165"/>
      <c r="T180" s="165"/>
      <c r="U180" s="162"/>
      <c r="V180" s="918"/>
      <c r="W180" s="918"/>
      <c r="X180" s="918"/>
      <c r="Y180" s="918"/>
      <c r="Z180" s="918"/>
      <c r="AA180" s="918"/>
      <c r="AB180" s="918"/>
      <c r="AC180" s="918"/>
      <c r="AD180" s="918"/>
      <c r="AE180" s="918"/>
      <c r="AF180" s="918"/>
      <c r="AG180" s="918"/>
      <c r="AH180" s="918"/>
      <c r="AI180" s="918"/>
      <c r="AJ180" s="918"/>
      <c r="AK180" s="918"/>
      <c r="AL180" s="918"/>
      <c r="AM180" s="918"/>
      <c r="AN180" s="918"/>
      <c r="AO180" s="918"/>
      <c r="AP180" s="918"/>
      <c r="AQ180" s="918"/>
      <c r="AR180" s="918"/>
      <c r="AS180" s="918"/>
      <c r="AT180" s="918"/>
      <c r="AU180" s="918"/>
      <c r="AV180" s="918"/>
      <c r="AW180" s="918"/>
      <c r="AX180" s="918"/>
      <c r="AY180" s="918"/>
      <c r="AZ180" s="403"/>
      <c r="BA180" s="679"/>
      <c r="BB180" s="678"/>
      <c r="BC180" s="507"/>
      <c r="BD180" s="492"/>
      <c r="BE180" s="492"/>
      <c r="BF180" s="492"/>
      <c r="BG180" s="511"/>
      <c r="BH180" s="507"/>
      <c r="BI180" s="492"/>
      <c r="BJ180" s="492"/>
      <c r="BK180" s="492"/>
      <c r="BL180" s="511"/>
      <c r="BM180" s="507"/>
      <c r="BN180" s="492"/>
      <c r="BO180" s="492"/>
      <c r="BP180" s="492"/>
      <c r="BQ180" s="511"/>
      <c r="BR180" s="507"/>
      <c r="BS180" s="492"/>
      <c r="BT180" s="492"/>
      <c r="BU180" s="493"/>
      <c r="BV180" s="67"/>
      <c r="BW180" s="67"/>
      <c r="BX180" s="67"/>
      <c r="BY180" s="67"/>
      <c r="BZ180" s="67"/>
      <c r="CA180" s="67"/>
      <c r="CB180" s="67"/>
      <c r="CC180" s="67"/>
      <c r="CD180" s="67"/>
      <c r="CE180" s="67"/>
      <c r="CF180" s="67"/>
      <c r="CG180" s="67"/>
      <c r="CH180" s="67"/>
      <c r="CI180" s="67"/>
      <c r="CJ180" s="67"/>
      <c r="CK180" s="67"/>
      <c r="CL180" s="67"/>
      <c r="CM180" s="67"/>
      <c r="CN180" s="67"/>
      <c r="CO180" s="67"/>
      <c r="CP180" s="67"/>
      <c r="CQ180" s="67"/>
      <c r="CR180" s="67"/>
      <c r="CS180" s="67"/>
      <c r="CT180" s="67"/>
      <c r="CU180" s="67"/>
      <c r="CV180" s="67"/>
      <c r="CW180" s="67"/>
      <c r="CX180" s="67"/>
      <c r="CY180" s="67"/>
      <c r="CZ180" s="67"/>
    </row>
    <row r="181" s="575" customFormat="true" ht="15" customHeight="true" x14ac:dyDescent="0.2">
      <c r="A181" s="199"/>
      <c r="B181" s="193"/>
      <c r="C181" s="166"/>
      <c r="D181" s="165"/>
      <c r="E181" s="165"/>
      <c r="F181" s="165"/>
      <c r="G181" s="164"/>
      <c r="H181" s="163"/>
      <c r="I181" s="165"/>
      <c r="J181" s="165"/>
      <c r="K181" s="165"/>
      <c r="L181" s="162"/>
      <c r="M181" s="166"/>
      <c r="N181" s="165"/>
      <c r="O181" s="165"/>
      <c r="P181" s="165"/>
      <c r="Q181" s="164"/>
      <c r="R181" s="163"/>
      <c r="S181" s="165"/>
      <c r="T181" s="165"/>
      <c r="U181" s="162"/>
      <c r="V181" s="918"/>
      <c r="W181" s="918"/>
      <c r="X181" s="918"/>
      <c r="Y181" s="918"/>
      <c r="Z181" s="918"/>
      <c r="AA181" s="918"/>
      <c r="AB181" s="918"/>
      <c r="AC181" s="918"/>
      <c r="AD181" s="918"/>
      <c r="AE181" s="918"/>
      <c r="AF181" s="918"/>
      <c r="AG181" s="918"/>
      <c r="AH181" s="918"/>
      <c r="AI181" s="918"/>
      <c r="AJ181" s="918"/>
      <c r="AK181" s="918"/>
      <c r="AL181" s="918"/>
      <c r="AM181" s="918"/>
      <c r="AN181" s="918"/>
      <c r="AO181" s="918"/>
      <c r="AP181" s="918"/>
      <c r="AQ181" s="918"/>
      <c r="AR181" s="918"/>
      <c r="AS181" s="918"/>
      <c r="AT181" s="918"/>
      <c r="AU181" s="918"/>
      <c r="AV181" s="918"/>
      <c r="AW181" s="918"/>
      <c r="AX181" s="918"/>
      <c r="AY181" s="918"/>
      <c r="AZ181" s="403"/>
      <c r="BA181" s="679"/>
      <c r="BB181" s="678"/>
      <c r="BC181" s="507"/>
      <c r="BD181" s="492"/>
      <c r="BE181" s="492"/>
      <c r="BF181" s="492"/>
      <c r="BG181" s="511"/>
      <c r="BH181" s="507"/>
      <c r="BI181" s="492"/>
      <c r="BJ181" s="492"/>
      <c r="BK181" s="492"/>
      <c r="BL181" s="511"/>
      <c r="BM181" s="507"/>
      <c r="BN181" s="492"/>
      <c r="BO181" s="492"/>
      <c r="BP181" s="492"/>
      <c r="BQ181" s="511"/>
      <c r="BR181" s="507"/>
      <c r="BS181" s="492"/>
      <c r="BT181" s="492"/>
      <c r="BU181" s="493"/>
      <c r="BV181" s="67"/>
      <c r="BW181" s="67"/>
      <c r="BX181" s="67"/>
      <c r="BY181" s="67"/>
      <c r="BZ181" s="67"/>
      <c r="CA181" s="67"/>
      <c r="CB181" s="67"/>
      <c r="CC181" s="67"/>
      <c r="CD181" s="67"/>
      <c r="CE181" s="67"/>
      <c r="CF181" s="67"/>
      <c r="CG181" s="67"/>
      <c r="CH181" s="67"/>
      <c r="CI181" s="67"/>
      <c r="CJ181" s="67"/>
      <c r="CK181" s="67"/>
      <c r="CL181" s="67"/>
      <c r="CM181" s="67"/>
      <c r="CN181" s="67"/>
      <c r="CO181" s="67"/>
      <c r="CP181" s="67"/>
      <c r="CQ181" s="67"/>
      <c r="CR181" s="67"/>
      <c r="CS181" s="67"/>
      <c r="CT181" s="67"/>
      <c r="CU181" s="67"/>
      <c r="CV181" s="67"/>
      <c r="CW181" s="67"/>
      <c r="CX181" s="67"/>
      <c r="CY181" s="67"/>
      <c r="CZ181" s="67"/>
    </row>
    <row r="182" s="575" customFormat="true" ht="15" customHeight="true" x14ac:dyDescent="0.2">
      <c r="A182" s="199"/>
      <c r="B182" s="193"/>
      <c r="C182" s="166"/>
      <c r="D182" s="165"/>
      <c r="E182" s="165"/>
      <c r="F182" s="165"/>
      <c r="G182" s="164"/>
      <c r="H182" s="163"/>
      <c r="I182" s="165"/>
      <c r="J182" s="165"/>
      <c r="K182" s="165"/>
      <c r="L182" s="162"/>
      <c r="M182" s="166"/>
      <c r="N182" s="165"/>
      <c r="O182" s="165"/>
      <c r="P182" s="165"/>
      <c r="Q182" s="164"/>
      <c r="R182" s="163"/>
      <c r="S182" s="165"/>
      <c r="T182" s="165"/>
      <c r="U182" s="162"/>
      <c r="V182" s="918"/>
      <c r="W182" s="918"/>
      <c r="X182" s="918"/>
      <c r="Y182" s="918"/>
      <c r="Z182" s="918"/>
      <c r="AA182" s="918"/>
      <c r="AB182" s="918"/>
      <c r="AC182" s="918"/>
      <c r="AD182" s="918"/>
      <c r="AE182" s="918"/>
      <c r="AF182" s="918"/>
      <c r="AG182" s="918"/>
      <c r="AH182" s="918"/>
      <c r="AI182" s="918"/>
      <c r="AJ182" s="918"/>
      <c r="AK182" s="918"/>
      <c r="AL182" s="918"/>
      <c r="AM182" s="918"/>
      <c r="AN182" s="918"/>
      <c r="AO182" s="918"/>
      <c r="AP182" s="918"/>
      <c r="AQ182" s="918"/>
      <c r="AR182" s="918"/>
      <c r="AS182" s="918"/>
      <c r="AT182" s="918"/>
      <c r="AU182" s="918"/>
      <c r="AV182" s="918"/>
      <c r="AW182" s="918"/>
      <c r="AX182" s="918"/>
      <c r="AY182" s="918"/>
      <c r="AZ182" s="403"/>
      <c r="BA182" s="679"/>
      <c r="BB182" s="678"/>
      <c r="BC182" s="507"/>
      <c r="BD182" s="492"/>
      <c r="BE182" s="492"/>
      <c r="BF182" s="492"/>
      <c r="BG182" s="511"/>
      <c r="BH182" s="507"/>
      <c r="BI182" s="492"/>
      <c r="BJ182" s="492"/>
      <c r="BK182" s="492"/>
      <c r="BL182" s="511"/>
      <c r="BM182" s="507"/>
      <c r="BN182" s="492"/>
      <c r="BO182" s="492"/>
      <c r="BP182" s="492"/>
      <c r="BQ182" s="511"/>
      <c r="BR182" s="507"/>
      <c r="BS182" s="492"/>
      <c r="BT182" s="492"/>
      <c r="BU182" s="493"/>
      <c r="BV182" s="67"/>
      <c r="BW182" s="67"/>
      <c r="BX182" s="67"/>
      <c r="BY182" s="67"/>
      <c r="BZ182" s="67"/>
      <c r="CA182" s="67"/>
      <c r="CB182" s="67"/>
      <c r="CC182" s="67"/>
      <c r="CD182" s="67"/>
      <c r="CE182" s="67"/>
      <c r="CF182" s="67"/>
      <c r="CG182" s="67"/>
      <c r="CH182" s="67"/>
      <c r="CI182" s="67"/>
      <c r="CJ182" s="67"/>
      <c r="CK182" s="67"/>
      <c r="CL182" s="67"/>
      <c r="CM182" s="67"/>
      <c r="CN182" s="67"/>
      <c r="CO182" s="67"/>
      <c r="CP182" s="67"/>
      <c r="CQ182" s="67"/>
      <c r="CR182" s="67"/>
      <c r="CS182" s="67"/>
      <c r="CT182" s="67"/>
      <c r="CU182" s="67"/>
      <c r="CV182" s="67"/>
      <c r="CW182" s="67"/>
      <c r="CX182" s="67"/>
      <c r="CY182" s="67"/>
      <c r="CZ182" s="67"/>
    </row>
    <row r="183" s="575" customFormat="true" ht="15" customHeight="true" x14ac:dyDescent="0.2">
      <c r="A183" s="199"/>
      <c r="B183" s="193"/>
      <c r="C183" s="166"/>
      <c r="D183" s="165"/>
      <c r="E183" s="165"/>
      <c r="F183" s="165"/>
      <c r="G183" s="164"/>
      <c r="H183" s="163"/>
      <c r="I183" s="165"/>
      <c r="J183" s="165"/>
      <c r="K183" s="165"/>
      <c r="L183" s="162"/>
      <c r="M183" s="166"/>
      <c r="N183" s="165"/>
      <c r="O183" s="165"/>
      <c r="P183" s="165"/>
      <c r="Q183" s="164"/>
      <c r="R183" s="163"/>
      <c r="S183" s="165"/>
      <c r="T183" s="165"/>
      <c r="U183" s="162"/>
      <c r="V183" s="918"/>
      <c r="W183" s="918"/>
      <c r="X183" s="918"/>
      <c r="Y183" s="918"/>
      <c r="Z183" s="918"/>
      <c r="AA183" s="918"/>
      <c r="AB183" s="918"/>
      <c r="AC183" s="918"/>
      <c r="AD183" s="918"/>
      <c r="AE183" s="918"/>
      <c r="AF183" s="918"/>
      <c r="AG183" s="918"/>
      <c r="AH183" s="918"/>
      <c r="AI183" s="918"/>
      <c r="AJ183" s="918"/>
      <c r="AK183" s="918"/>
      <c r="AL183" s="918"/>
      <c r="AM183" s="918"/>
      <c r="AN183" s="918"/>
      <c r="AO183" s="918"/>
      <c r="AP183" s="918"/>
      <c r="AQ183" s="918"/>
      <c r="AR183" s="918"/>
      <c r="AS183" s="918"/>
      <c r="AT183" s="918"/>
      <c r="AU183" s="918"/>
      <c r="AV183" s="918"/>
      <c r="AW183" s="918"/>
      <c r="AX183" s="918"/>
      <c r="AY183" s="918"/>
      <c r="AZ183" s="403"/>
      <c r="BA183" s="679"/>
      <c r="BB183" s="678"/>
      <c r="BC183" s="507"/>
      <c r="BD183" s="492"/>
      <c r="BE183" s="492"/>
      <c r="BF183" s="492"/>
      <c r="BG183" s="511"/>
      <c r="BH183" s="507"/>
      <c r="BI183" s="492"/>
      <c r="BJ183" s="492"/>
      <c r="BK183" s="492"/>
      <c r="BL183" s="511"/>
      <c r="BM183" s="507"/>
      <c r="BN183" s="492"/>
      <c r="BO183" s="492"/>
      <c r="BP183" s="492"/>
      <c r="BQ183" s="511"/>
      <c r="BR183" s="507"/>
      <c r="BS183" s="492"/>
      <c r="BT183" s="492"/>
      <c r="BU183" s="493"/>
      <c r="BV183" s="67"/>
      <c r="BW183" s="67"/>
      <c r="BX183" s="67"/>
      <c r="BY183" s="67"/>
      <c r="BZ183" s="67"/>
      <c r="CA183" s="67"/>
      <c r="CB183" s="67"/>
      <c r="CC183" s="67"/>
      <c r="CD183" s="67"/>
      <c r="CE183" s="67"/>
      <c r="CF183" s="67"/>
      <c r="CG183" s="67"/>
      <c r="CH183" s="67"/>
      <c r="CI183" s="67"/>
      <c r="CJ183" s="67"/>
      <c r="CK183" s="67"/>
      <c r="CL183" s="67"/>
      <c r="CM183" s="67"/>
      <c r="CN183" s="67"/>
      <c r="CO183" s="67"/>
      <c r="CP183" s="67"/>
      <c r="CQ183" s="67"/>
      <c r="CR183" s="67"/>
      <c r="CS183" s="67"/>
      <c r="CT183" s="67"/>
      <c r="CU183" s="67"/>
      <c r="CV183" s="67"/>
      <c r="CW183" s="67"/>
      <c r="CX183" s="67"/>
      <c r="CY183" s="67"/>
      <c r="CZ183" s="67"/>
    </row>
    <row r="184" s="575" customFormat="true" ht="15" customHeight="true" x14ac:dyDescent="0.2">
      <c r="A184" s="199"/>
      <c r="B184" s="193"/>
      <c r="C184" s="166"/>
      <c r="D184" s="165"/>
      <c r="E184" s="165"/>
      <c r="F184" s="165"/>
      <c r="G184" s="164"/>
      <c r="H184" s="163"/>
      <c r="I184" s="165"/>
      <c r="J184" s="165"/>
      <c r="K184" s="165"/>
      <c r="L184" s="162"/>
      <c r="M184" s="166"/>
      <c r="N184" s="165"/>
      <c r="O184" s="165"/>
      <c r="P184" s="165"/>
      <c r="Q184" s="164"/>
      <c r="R184" s="163"/>
      <c r="S184" s="165"/>
      <c r="T184" s="165"/>
      <c r="U184" s="162"/>
      <c r="V184" s="918"/>
      <c r="W184" s="918"/>
      <c r="X184" s="918"/>
      <c r="Y184" s="918"/>
      <c r="Z184" s="918"/>
      <c r="AA184" s="918"/>
      <c r="AB184" s="918"/>
      <c r="AC184" s="918"/>
      <c r="AD184" s="918"/>
      <c r="AE184" s="918"/>
      <c r="AF184" s="918"/>
      <c r="AG184" s="918"/>
      <c r="AH184" s="918"/>
      <c r="AI184" s="918"/>
      <c r="AJ184" s="918"/>
      <c r="AK184" s="918"/>
      <c r="AL184" s="918"/>
      <c r="AM184" s="918"/>
      <c r="AN184" s="918"/>
      <c r="AO184" s="918"/>
      <c r="AP184" s="918"/>
      <c r="AQ184" s="918"/>
      <c r="AR184" s="918"/>
      <c r="AS184" s="918"/>
      <c r="AT184" s="918"/>
      <c r="AU184" s="918"/>
      <c r="AV184" s="918"/>
      <c r="AW184" s="918"/>
      <c r="AX184" s="918"/>
      <c r="AY184" s="918"/>
      <c r="AZ184" s="403"/>
      <c r="BA184" s="679"/>
      <c r="BB184" s="678"/>
      <c r="BC184" s="507"/>
      <c r="BD184" s="492"/>
      <c r="BE184" s="492"/>
      <c r="BF184" s="492"/>
      <c r="BG184" s="511"/>
      <c r="BH184" s="507"/>
      <c r="BI184" s="492"/>
      <c r="BJ184" s="492"/>
      <c r="BK184" s="492"/>
      <c r="BL184" s="511"/>
      <c r="BM184" s="507"/>
      <c r="BN184" s="492"/>
      <c r="BO184" s="492"/>
      <c r="BP184" s="492"/>
      <c r="BQ184" s="511"/>
      <c r="BR184" s="507"/>
      <c r="BS184" s="492"/>
      <c r="BT184" s="492"/>
      <c r="BU184" s="493"/>
      <c r="BV184" s="67"/>
      <c r="BW184" s="67"/>
      <c r="BX184" s="67"/>
      <c r="BY184" s="67"/>
      <c r="BZ184" s="67"/>
      <c r="CA184" s="67"/>
      <c r="CB184" s="67"/>
      <c r="CC184" s="67"/>
      <c r="CD184" s="67"/>
      <c r="CE184" s="67"/>
      <c r="CF184" s="67"/>
      <c r="CG184" s="67"/>
      <c r="CH184" s="67"/>
      <c r="CI184" s="67"/>
      <c r="CJ184" s="67"/>
      <c r="CK184" s="67"/>
      <c r="CL184" s="67"/>
      <c r="CM184" s="67"/>
      <c r="CN184" s="67"/>
      <c r="CO184" s="67"/>
      <c r="CP184" s="67"/>
      <c r="CQ184" s="67"/>
      <c r="CR184" s="67"/>
      <c r="CS184" s="67"/>
      <c r="CT184" s="67"/>
      <c r="CU184" s="67"/>
      <c r="CV184" s="67"/>
      <c r="CW184" s="67"/>
      <c r="CX184" s="67"/>
      <c r="CY184" s="67"/>
      <c r="CZ184" s="67"/>
    </row>
    <row r="185" s="575" customFormat="true" ht="15" customHeight="true" x14ac:dyDescent="0.2">
      <c r="A185" s="199"/>
      <c r="B185" s="193"/>
      <c r="C185" s="166"/>
      <c r="D185" s="165"/>
      <c r="E185" s="165"/>
      <c r="F185" s="165"/>
      <c r="G185" s="164"/>
      <c r="H185" s="163"/>
      <c r="I185" s="165"/>
      <c r="J185" s="165"/>
      <c r="K185" s="165"/>
      <c r="L185" s="162"/>
      <c r="M185" s="166"/>
      <c r="N185" s="165"/>
      <c r="O185" s="165"/>
      <c r="P185" s="165"/>
      <c r="Q185" s="164"/>
      <c r="R185" s="163"/>
      <c r="S185" s="165"/>
      <c r="T185" s="165"/>
      <c r="U185" s="162"/>
      <c r="V185" s="918"/>
      <c r="W185" s="918"/>
      <c r="X185" s="918"/>
      <c r="Y185" s="918"/>
      <c r="Z185" s="918"/>
      <c r="AA185" s="918"/>
      <c r="AB185" s="918"/>
      <c r="AC185" s="918"/>
      <c r="AD185" s="918"/>
      <c r="AE185" s="918"/>
      <c r="AF185" s="918"/>
      <c r="AG185" s="918"/>
      <c r="AH185" s="918"/>
      <c r="AI185" s="918"/>
      <c r="AJ185" s="918"/>
      <c r="AK185" s="918"/>
      <c r="AL185" s="918"/>
      <c r="AM185" s="918"/>
      <c r="AN185" s="918"/>
      <c r="AO185" s="918"/>
      <c r="AP185" s="918"/>
      <c r="AQ185" s="918"/>
      <c r="AR185" s="918"/>
      <c r="AS185" s="918"/>
      <c r="AT185" s="918"/>
      <c r="AU185" s="918"/>
      <c r="AV185" s="918"/>
      <c r="AW185" s="918"/>
      <c r="AX185" s="918"/>
      <c r="AY185" s="918"/>
      <c r="AZ185" s="403"/>
      <c r="BA185" s="679"/>
      <c r="BB185" s="678"/>
      <c r="BC185" s="507"/>
      <c r="BD185" s="492"/>
      <c r="BE185" s="492"/>
      <c r="BF185" s="492"/>
      <c r="BG185" s="511"/>
      <c r="BH185" s="507"/>
      <c r="BI185" s="492"/>
      <c r="BJ185" s="492"/>
      <c r="BK185" s="492"/>
      <c r="BL185" s="511"/>
      <c r="BM185" s="507"/>
      <c r="BN185" s="492"/>
      <c r="BO185" s="492"/>
      <c r="BP185" s="492"/>
      <c r="BQ185" s="511"/>
      <c r="BR185" s="507"/>
      <c r="BS185" s="492"/>
      <c r="BT185" s="492"/>
      <c r="BU185" s="493"/>
      <c r="BV185" s="67"/>
      <c r="BW185" s="67"/>
      <c r="BX185" s="67"/>
      <c r="BY185" s="67"/>
      <c r="BZ185" s="67"/>
      <c r="CA185" s="67"/>
      <c r="CB185" s="67"/>
      <c r="CC185" s="67"/>
      <c r="CD185" s="67"/>
      <c r="CE185" s="67"/>
      <c r="CF185" s="67"/>
      <c r="CG185" s="67"/>
      <c r="CH185" s="67"/>
      <c r="CI185" s="67"/>
      <c r="CJ185" s="67"/>
      <c r="CK185" s="67"/>
      <c r="CL185" s="67"/>
      <c r="CM185" s="67"/>
      <c r="CN185" s="67"/>
      <c r="CO185" s="67"/>
      <c r="CP185" s="67"/>
      <c r="CQ185" s="67"/>
      <c r="CR185" s="67"/>
      <c r="CS185" s="67"/>
      <c r="CT185" s="67"/>
      <c r="CU185" s="67"/>
      <c r="CV185" s="67"/>
      <c r="CW185" s="67"/>
      <c r="CX185" s="67"/>
      <c r="CY185" s="67"/>
      <c r="CZ185" s="67"/>
    </row>
    <row r="186" s="575" customFormat="true" ht="15" customHeight="true" x14ac:dyDescent="0.2">
      <c r="A186" s="199"/>
      <c r="B186" s="193"/>
      <c r="C186" s="166"/>
      <c r="D186" s="165"/>
      <c r="E186" s="165"/>
      <c r="F186" s="165"/>
      <c r="G186" s="164"/>
      <c r="H186" s="163"/>
      <c r="I186" s="165"/>
      <c r="J186" s="165"/>
      <c r="K186" s="165"/>
      <c r="L186" s="162"/>
      <c r="M186" s="166"/>
      <c r="N186" s="165"/>
      <c r="O186" s="165"/>
      <c r="P186" s="165"/>
      <c r="Q186" s="164"/>
      <c r="R186" s="163"/>
      <c r="S186" s="165"/>
      <c r="T186" s="165"/>
      <c r="U186" s="162"/>
      <c r="V186" s="918"/>
      <c r="W186" s="918"/>
      <c r="X186" s="918"/>
      <c r="Y186" s="918"/>
      <c r="Z186" s="918"/>
      <c r="AA186" s="918"/>
      <c r="AB186" s="918"/>
      <c r="AC186" s="918"/>
      <c r="AD186" s="918"/>
      <c r="AE186" s="918"/>
      <c r="AF186" s="918"/>
      <c r="AG186" s="918"/>
      <c r="AH186" s="918"/>
      <c r="AI186" s="918"/>
      <c r="AJ186" s="918"/>
      <c r="AK186" s="918"/>
      <c r="AL186" s="918"/>
      <c r="AM186" s="918"/>
      <c r="AN186" s="918"/>
      <c r="AO186" s="918"/>
      <c r="AP186" s="918"/>
      <c r="AQ186" s="918"/>
      <c r="AR186" s="918"/>
      <c r="AS186" s="918"/>
      <c r="AT186" s="918"/>
      <c r="AU186" s="918"/>
      <c r="AV186" s="918"/>
      <c r="AW186" s="918"/>
      <c r="AX186" s="918"/>
      <c r="AY186" s="918"/>
      <c r="AZ186" s="403"/>
      <c r="BA186" s="679"/>
      <c r="BB186" s="678"/>
      <c r="BC186" s="507"/>
      <c r="BD186" s="492"/>
      <c r="BE186" s="492"/>
      <c r="BF186" s="492"/>
      <c r="BG186" s="511"/>
      <c r="BH186" s="507"/>
      <c r="BI186" s="492"/>
      <c r="BJ186" s="492"/>
      <c r="BK186" s="492"/>
      <c r="BL186" s="511"/>
      <c r="BM186" s="507"/>
      <c r="BN186" s="492"/>
      <c r="BO186" s="492"/>
      <c r="BP186" s="492"/>
      <c r="BQ186" s="511"/>
      <c r="BR186" s="507"/>
      <c r="BS186" s="492"/>
      <c r="BT186" s="492"/>
      <c r="BU186" s="493"/>
      <c r="BV186" s="67"/>
      <c r="BW186" s="67"/>
      <c r="BX186" s="67"/>
      <c r="BY186" s="67"/>
      <c r="BZ186" s="67"/>
      <c r="CA186" s="67"/>
      <c r="CB186" s="67"/>
      <c r="CC186" s="67"/>
      <c r="CD186" s="67"/>
      <c r="CE186" s="67"/>
      <c r="CF186" s="67"/>
      <c r="CG186" s="67"/>
      <c r="CH186" s="67"/>
      <c r="CI186" s="67"/>
      <c r="CJ186" s="67"/>
      <c r="CK186" s="67"/>
      <c r="CL186" s="67"/>
      <c r="CM186" s="67"/>
      <c r="CN186" s="67"/>
      <c r="CO186" s="67"/>
      <c r="CP186" s="67"/>
      <c r="CQ186" s="67"/>
      <c r="CR186" s="67"/>
      <c r="CS186" s="67"/>
      <c r="CT186" s="67"/>
      <c r="CU186" s="67"/>
      <c r="CV186" s="67"/>
      <c r="CW186" s="67"/>
      <c r="CX186" s="67"/>
      <c r="CY186" s="67"/>
      <c r="CZ186" s="67"/>
    </row>
    <row r="187" s="575" customFormat="true" ht="15" customHeight="true" x14ac:dyDescent="0.2">
      <c r="A187" s="199"/>
      <c r="B187" s="193"/>
      <c r="C187" s="166"/>
      <c r="D187" s="165"/>
      <c r="E187" s="165"/>
      <c r="F187" s="165"/>
      <c r="G187" s="164"/>
      <c r="H187" s="163"/>
      <c r="I187" s="165"/>
      <c r="J187" s="165"/>
      <c r="K187" s="165"/>
      <c r="L187" s="162"/>
      <c r="M187" s="166"/>
      <c r="N187" s="165"/>
      <c r="O187" s="165"/>
      <c r="P187" s="165"/>
      <c r="Q187" s="164"/>
      <c r="R187" s="163"/>
      <c r="S187" s="165"/>
      <c r="T187" s="165"/>
      <c r="U187" s="162"/>
      <c r="V187" s="918"/>
      <c r="W187" s="918"/>
      <c r="X187" s="918"/>
      <c r="Y187" s="918"/>
      <c r="Z187" s="918"/>
      <c r="AA187" s="918"/>
      <c r="AB187" s="918"/>
      <c r="AC187" s="918"/>
      <c r="AD187" s="918"/>
      <c r="AE187" s="918"/>
      <c r="AF187" s="918"/>
      <c r="AG187" s="918"/>
      <c r="AH187" s="918"/>
      <c r="AI187" s="918"/>
      <c r="AJ187" s="918"/>
      <c r="AK187" s="918"/>
      <c r="AL187" s="918"/>
      <c r="AM187" s="918"/>
      <c r="AN187" s="918"/>
      <c r="AO187" s="918"/>
      <c r="AP187" s="918"/>
      <c r="AQ187" s="918"/>
      <c r="AR187" s="918"/>
      <c r="AS187" s="918"/>
      <c r="AT187" s="918"/>
      <c r="AU187" s="918"/>
      <c r="AV187" s="918"/>
      <c r="AW187" s="918"/>
      <c r="AX187" s="918"/>
      <c r="AY187" s="918"/>
      <c r="AZ187" s="403"/>
      <c r="BA187" s="679"/>
      <c r="BB187" s="678"/>
      <c r="BC187" s="507"/>
      <c r="BD187" s="492"/>
      <c r="BE187" s="492"/>
      <c r="BF187" s="492"/>
      <c r="BG187" s="511"/>
      <c r="BH187" s="507"/>
      <c r="BI187" s="492"/>
      <c r="BJ187" s="492"/>
      <c r="BK187" s="492"/>
      <c r="BL187" s="511"/>
      <c r="BM187" s="507"/>
      <c r="BN187" s="492"/>
      <c r="BO187" s="492"/>
      <c r="BP187" s="492"/>
      <c r="BQ187" s="511"/>
      <c r="BR187" s="507"/>
      <c r="BS187" s="492"/>
      <c r="BT187" s="492"/>
      <c r="BU187" s="493"/>
      <c r="BV187" s="67"/>
      <c r="BW187" s="67"/>
      <c r="BX187" s="67"/>
      <c r="BY187" s="67"/>
      <c r="BZ187" s="67"/>
      <c r="CA187" s="67"/>
      <c r="CB187" s="67"/>
      <c r="CC187" s="67"/>
      <c r="CD187" s="67"/>
      <c r="CE187" s="67"/>
      <c r="CF187" s="67"/>
      <c r="CG187" s="67"/>
      <c r="CH187" s="67"/>
      <c r="CI187" s="67"/>
      <c r="CJ187" s="67"/>
      <c r="CK187" s="67"/>
      <c r="CL187" s="67"/>
      <c r="CM187" s="67"/>
      <c r="CN187" s="67"/>
      <c r="CO187" s="67"/>
      <c r="CP187" s="67"/>
      <c r="CQ187" s="67"/>
      <c r="CR187" s="67"/>
      <c r="CS187" s="67"/>
      <c r="CT187" s="67"/>
      <c r="CU187" s="67"/>
      <c r="CV187" s="67"/>
      <c r="CW187" s="67"/>
      <c r="CX187" s="67"/>
      <c r="CY187" s="67"/>
      <c r="CZ187" s="67"/>
    </row>
    <row r="188" s="575" customFormat="true" ht="15" customHeight="true" x14ac:dyDescent="0.2">
      <c r="A188" s="199"/>
      <c r="B188" s="193"/>
      <c r="C188" s="166"/>
      <c r="D188" s="165"/>
      <c r="E188" s="165"/>
      <c r="F188" s="165"/>
      <c r="G188" s="164"/>
      <c r="H188" s="163"/>
      <c r="I188" s="165"/>
      <c r="J188" s="165"/>
      <c r="K188" s="165"/>
      <c r="L188" s="162"/>
      <c r="M188" s="166"/>
      <c r="N188" s="165"/>
      <c r="O188" s="165"/>
      <c r="P188" s="165"/>
      <c r="Q188" s="164"/>
      <c r="R188" s="163"/>
      <c r="S188" s="165"/>
      <c r="T188" s="165"/>
      <c r="U188" s="162"/>
      <c r="V188" s="918"/>
      <c r="W188" s="918"/>
      <c r="X188" s="918"/>
      <c r="Y188" s="918"/>
      <c r="Z188" s="918"/>
      <c r="AA188" s="918"/>
      <c r="AB188" s="918"/>
      <c r="AC188" s="918"/>
      <c r="AD188" s="918"/>
      <c r="AE188" s="918"/>
      <c r="AF188" s="918"/>
      <c r="AG188" s="918"/>
      <c r="AH188" s="918"/>
      <c r="AI188" s="918"/>
      <c r="AJ188" s="918"/>
      <c r="AK188" s="918"/>
      <c r="AL188" s="918"/>
      <c r="AM188" s="918"/>
      <c r="AN188" s="918"/>
      <c r="AO188" s="918"/>
      <c r="AP188" s="918"/>
      <c r="AQ188" s="918"/>
      <c r="AR188" s="918"/>
      <c r="AS188" s="918"/>
      <c r="AT188" s="918"/>
      <c r="AU188" s="918"/>
      <c r="AV188" s="918"/>
      <c r="AW188" s="918"/>
      <c r="AX188" s="918"/>
      <c r="AY188" s="918"/>
      <c r="AZ188" s="403"/>
      <c r="BA188" s="679"/>
      <c r="BB188" s="678"/>
      <c r="BC188" s="507"/>
      <c r="BD188" s="492"/>
      <c r="BE188" s="492"/>
      <c r="BF188" s="492"/>
      <c r="BG188" s="511"/>
      <c r="BH188" s="507"/>
      <c r="BI188" s="492"/>
      <c r="BJ188" s="492"/>
      <c r="BK188" s="492"/>
      <c r="BL188" s="511"/>
      <c r="BM188" s="507"/>
      <c r="BN188" s="492"/>
      <c r="BO188" s="492"/>
      <c r="BP188" s="492"/>
      <c r="BQ188" s="511"/>
      <c r="BR188" s="507"/>
      <c r="BS188" s="492"/>
      <c r="BT188" s="492"/>
      <c r="BU188" s="493"/>
      <c r="BV188" s="67"/>
      <c r="BW188" s="67"/>
      <c r="BX188" s="67"/>
      <c r="BY188" s="67"/>
      <c r="BZ188" s="67"/>
      <c r="CA188" s="67"/>
      <c r="CB188" s="67"/>
      <c r="CC188" s="67"/>
      <c r="CD188" s="67"/>
      <c r="CE188" s="67"/>
      <c r="CF188" s="67"/>
      <c r="CG188" s="67"/>
      <c r="CH188" s="67"/>
      <c r="CI188" s="67"/>
      <c r="CJ188" s="67"/>
      <c r="CK188" s="67"/>
      <c r="CL188" s="67"/>
      <c r="CM188" s="67"/>
      <c r="CN188" s="67"/>
      <c r="CO188" s="67"/>
      <c r="CP188" s="67"/>
      <c r="CQ188" s="67"/>
      <c r="CR188" s="67"/>
      <c r="CS188" s="67"/>
      <c r="CT188" s="67"/>
      <c r="CU188" s="67"/>
      <c r="CV188" s="67"/>
      <c r="CW188" s="67"/>
      <c r="CX188" s="67"/>
      <c r="CY188" s="67"/>
      <c r="CZ188" s="67"/>
    </row>
    <row r="189" s="575" customFormat="true" ht="15" customHeight="true" x14ac:dyDescent="0.2">
      <c r="A189" s="199"/>
      <c r="B189" s="193"/>
      <c r="C189" s="166"/>
      <c r="D189" s="165"/>
      <c r="E189" s="165"/>
      <c r="F189" s="165"/>
      <c r="G189" s="164"/>
      <c r="H189" s="163"/>
      <c r="I189" s="165"/>
      <c r="J189" s="165"/>
      <c r="K189" s="165"/>
      <c r="L189" s="162"/>
      <c r="M189" s="166"/>
      <c r="N189" s="165"/>
      <c r="O189" s="165"/>
      <c r="P189" s="165"/>
      <c r="Q189" s="164"/>
      <c r="R189" s="163"/>
      <c r="S189" s="165"/>
      <c r="T189" s="165"/>
      <c r="U189" s="162"/>
      <c r="V189" s="918"/>
      <c r="W189" s="918"/>
      <c r="X189" s="918"/>
      <c r="Y189" s="918"/>
      <c r="Z189" s="918"/>
      <c r="AA189" s="918"/>
      <c r="AB189" s="918"/>
      <c r="AC189" s="918"/>
      <c r="AD189" s="918"/>
      <c r="AE189" s="918"/>
      <c r="AF189" s="918"/>
      <c r="AG189" s="918"/>
      <c r="AH189" s="918"/>
      <c r="AI189" s="918"/>
      <c r="AJ189" s="918"/>
      <c r="AK189" s="918"/>
      <c r="AL189" s="918"/>
      <c r="AM189" s="918"/>
      <c r="AN189" s="918"/>
      <c r="AO189" s="918"/>
      <c r="AP189" s="918"/>
      <c r="AQ189" s="918"/>
      <c r="AR189" s="918"/>
      <c r="AS189" s="918"/>
      <c r="AT189" s="918"/>
      <c r="AU189" s="918"/>
      <c r="AV189" s="918"/>
      <c r="AW189" s="918"/>
      <c r="AX189" s="918"/>
      <c r="AY189" s="918"/>
      <c r="AZ189" s="403"/>
      <c r="BA189" s="679"/>
      <c r="BB189" s="678"/>
      <c r="BC189" s="507"/>
      <c r="BD189" s="492"/>
      <c r="BE189" s="492"/>
      <c r="BF189" s="492"/>
      <c r="BG189" s="511"/>
      <c r="BH189" s="507"/>
      <c r="BI189" s="492"/>
      <c r="BJ189" s="492"/>
      <c r="BK189" s="492"/>
      <c r="BL189" s="511"/>
      <c r="BM189" s="507"/>
      <c r="BN189" s="492"/>
      <c r="BO189" s="492"/>
      <c r="BP189" s="492"/>
      <c r="BQ189" s="511"/>
      <c r="BR189" s="507"/>
      <c r="BS189" s="492"/>
      <c r="BT189" s="492"/>
      <c r="BU189" s="493"/>
      <c r="BV189" s="67"/>
      <c r="BW189" s="67"/>
      <c r="BX189" s="67"/>
      <c r="BY189" s="67"/>
      <c r="BZ189" s="67"/>
      <c r="CA189" s="67"/>
      <c r="CB189" s="67"/>
      <c r="CC189" s="67"/>
      <c r="CD189" s="67"/>
      <c r="CE189" s="67"/>
      <c r="CF189" s="67"/>
      <c r="CG189" s="67"/>
      <c r="CH189" s="67"/>
      <c r="CI189" s="67"/>
      <c r="CJ189" s="67"/>
      <c r="CK189" s="67"/>
      <c r="CL189" s="67"/>
      <c r="CM189" s="67"/>
      <c r="CN189" s="67"/>
      <c r="CO189" s="67"/>
      <c r="CP189" s="67"/>
      <c r="CQ189" s="67"/>
      <c r="CR189" s="67"/>
      <c r="CS189" s="67"/>
      <c r="CT189" s="67"/>
      <c r="CU189" s="67"/>
      <c r="CV189" s="67"/>
      <c r="CW189" s="67"/>
      <c r="CX189" s="67"/>
      <c r="CY189" s="67"/>
      <c r="CZ189" s="67"/>
    </row>
    <row r="190" s="575" customFormat="true" ht="15" customHeight="true" x14ac:dyDescent="0.2">
      <c r="A190" s="199"/>
      <c r="B190" s="193"/>
      <c r="C190" s="166"/>
      <c r="D190" s="165"/>
      <c r="E190" s="165"/>
      <c r="F190" s="165"/>
      <c r="G190" s="164"/>
      <c r="H190" s="163"/>
      <c r="I190" s="165"/>
      <c r="J190" s="165"/>
      <c r="K190" s="165"/>
      <c r="L190" s="162"/>
      <c r="M190" s="166"/>
      <c r="N190" s="165"/>
      <c r="O190" s="165"/>
      <c r="P190" s="165"/>
      <c r="Q190" s="164"/>
      <c r="R190" s="163"/>
      <c r="S190" s="165"/>
      <c r="T190" s="165"/>
      <c r="U190" s="162"/>
      <c r="V190" s="918"/>
      <c r="W190" s="918"/>
      <c r="X190" s="918"/>
      <c r="Y190" s="918"/>
      <c r="Z190" s="918"/>
      <c r="AA190" s="918"/>
      <c r="AB190" s="918"/>
      <c r="AC190" s="918"/>
      <c r="AD190" s="918"/>
      <c r="AE190" s="918"/>
      <c r="AF190" s="918"/>
      <c r="AG190" s="918"/>
      <c r="AH190" s="918"/>
      <c r="AI190" s="918"/>
      <c r="AJ190" s="918"/>
      <c r="AK190" s="918"/>
      <c r="AL190" s="918"/>
      <c r="AM190" s="918"/>
      <c r="AN190" s="918"/>
      <c r="AO190" s="918"/>
      <c r="AP190" s="918"/>
      <c r="AQ190" s="918"/>
      <c r="AR190" s="918"/>
      <c r="AS190" s="918"/>
      <c r="AT190" s="918"/>
      <c r="AU190" s="918"/>
      <c r="AV190" s="918"/>
      <c r="AW190" s="918"/>
      <c r="AX190" s="918"/>
      <c r="AY190" s="918"/>
      <c r="AZ190" s="403"/>
      <c r="BA190" s="679"/>
      <c r="BB190" s="678"/>
      <c r="BC190" s="507"/>
      <c r="BD190" s="492"/>
      <c r="BE190" s="492"/>
      <c r="BF190" s="492"/>
      <c r="BG190" s="511"/>
      <c r="BH190" s="507"/>
      <c r="BI190" s="492"/>
      <c r="BJ190" s="492"/>
      <c r="BK190" s="492"/>
      <c r="BL190" s="511"/>
      <c r="BM190" s="507"/>
      <c r="BN190" s="492"/>
      <c r="BO190" s="492"/>
      <c r="BP190" s="492"/>
      <c r="BQ190" s="511"/>
      <c r="BR190" s="507"/>
      <c r="BS190" s="492"/>
      <c r="BT190" s="492"/>
      <c r="BU190" s="493"/>
      <c r="BV190" s="67"/>
      <c r="BW190" s="67"/>
      <c r="BX190" s="67"/>
      <c r="BY190" s="67"/>
      <c r="BZ190" s="67"/>
      <c r="CA190" s="67"/>
      <c r="CB190" s="67"/>
      <c r="CC190" s="67"/>
      <c r="CD190" s="67"/>
      <c r="CE190" s="67"/>
      <c r="CF190" s="67"/>
      <c r="CG190" s="67"/>
      <c r="CH190" s="67"/>
      <c r="CI190" s="67"/>
      <c r="CJ190" s="67"/>
      <c r="CK190" s="67"/>
      <c r="CL190" s="67"/>
      <c r="CM190" s="67"/>
      <c r="CN190" s="67"/>
      <c r="CO190" s="67"/>
      <c r="CP190" s="67"/>
      <c r="CQ190" s="67"/>
      <c r="CR190" s="67"/>
      <c r="CS190" s="67"/>
      <c r="CT190" s="67"/>
      <c r="CU190" s="67"/>
      <c r="CV190" s="67"/>
      <c r="CW190" s="67"/>
      <c r="CX190" s="67"/>
      <c r="CY190" s="67"/>
      <c r="CZ190" s="67"/>
    </row>
    <row r="191" s="575" customFormat="true" ht="15" customHeight="true" x14ac:dyDescent="0.2">
      <c r="A191" s="199"/>
      <c r="B191" s="193"/>
      <c r="C191" s="166"/>
      <c r="D191" s="165"/>
      <c r="E191" s="165"/>
      <c r="F191" s="165"/>
      <c r="G191" s="164"/>
      <c r="H191" s="163"/>
      <c r="I191" s="165"/>
      <c r="J191" s="165"/>
      <c r="K191" s="165"/>
      <c r="L191" s="162"/>
      <c r="M191" s="166"/>
      <c r="N191" s="165"/>
      <c r="O191" s="165"/>
      <c r="P191" s="165"/>
      <c r="Q191" s="164"/>
      <c r="R191" s="163"/>
      <c r="S191" s="165"/>
      <c r="T191" s="165"/>
      <c r="U191" s="162"/>
      <c r="V191" s="918"/>
      <c r="W191" s="918"/>
      <c r="X191" s="918"/>
      <c r="Y191" s="918"/>
      <c r="Z191" s="918"/>
      <c r="AA191" s="918"/>
      <c r="AB191" s="918"/>
      <c r="AC191" s="918"/>
      <c r="AD191" s="918"/>
      <c r="AE191" s="918"/>
      <c r="AF191" s="918"/>
      <c r="AG191" s="918"/>
      <c r="AH191" s="918"/>
      <c r="AI191" s="918"/>
      <c r="AJ191" s="918"/>
      <c r="AK191" s="918"/>
      <c r="AL191" s="918"/>
      <c r="AM191" s="918"/>
      <c r="AN191" s="918"/>
      <c r="AO191" s="918"/>
      <c r="AP191" s="918"/>
      <c r="AQ191" s="918"/>
      <c r="AR191" s="918"/>
      <c r="AS191" s="918"/>
      <c r="AT191" s="918"/>
      <c r="AU191" s="918"/>
      <c r="AV191" s="918"/>
      <c r="AW191" s="918"/>
      <c r="AX191" s="918"/>
      <c r="AY191" s="918"/>
      <c r="AZ191" s="403"/>
      <c r="BA191" s="679"/>
      <c r="BB191" s="678"/>
      <c r="BC191" s="507"/>
      <c r="BD191" s="492"/>
      <c r="BE191" s="492"/>
      <c r="BF191" s="492"/>
      <c r="BG191" s="511"/>
      <c r="BH191" s="507"/>
      <c r="BI191" s="492"/>
      <c r="BJ191" s="492"/>
      <c r="BK191" s="492"/>
      <c r="BL191" s="511"/>
      <c r="BM191" s="507"/>
      <c r="BN191" s="492"/>
      <c r="BO191" s="492"/>
      <c r="BP191" s="492"/>
      <c r="BQ191" s="511"/>
      <c r="BR191" s="507"/>
      <c r="BS191" s="492"/>
      <c r="BT191" s="492"/>
      <c r="BU191" s="493"/>
      <c r="BV191" s="67"/>
      <c r="BW191" s="67"/>
      <c r="BX191" s="67"/>
      <c r="BY191" s="67"/>
      <c r="BZ191" s="67"/>
      <c r="CA191" s="67"/>
      <c r="CB191" s="67"/>
      <c r="CC191" s="67"/>
      <c r="CD191" s="67"/>
      <c r="CE191" s="67"/>
      <c r="CF191" s="67"/>
      <c r="CG191" s="67"/>
      <c r="CH191" s="67"/>
      <c r="CI191" s="67"/>
      <c r="CJ191" s="67"/>
      <c r="CK191" s="67"/>
      <c r="CL191" s="67"/>
      <c r="CM191" s="67"/>
      <c r="CN191" s="67"/>
      <c r="CO191" s="67"/>
      <c r="CP191" s="67"/>
      <c r="CQ191" s="67"/>
      <c r="CR191" s="67"/>
      <c r="CS191" s="67"/>
      <c r="CT191" s="67"/>
      <c r="CU191" s="67"/>
      <c r="CV191" s="67"/>
      <c r="CW191" s="67"/>
      <c r="CX191" s="67"/>
      <c r="CY191" s="67"/>
      <c r="CZ191" s="67"/>
    </row>
    <row r="192" s="575" customFormat="true" ht="15" customHeight="true" x14ac:dyDescent="0.2">
      <c r="A192" s="199"/>
      <c r="B192" s="193"/>
      <c r="C192" s="166"/>
      <c r="D192" s="165"/>
      <c r="E192" s="165"/>
      <c r="F192" s="165"/>
      <c r="G192" s="164"/>
      <c r="H192" s="163"/>
      <c r="I192" s="165"/>
      <c r="J192" s="165"/>
      <c r="K192" s="165"/>
      <c r="L192" s="162"/>
      <c r="M192" s="166"/>
      <c r="N192" s="165"/>
      <c r="O192" s="165"/>
      <c r="P192" s="165"/>
      <c r="Q192" s="164"/>
      <c r="R192" s="163"/>
      <c r="S192" s="165"/>
      <c r="T192" s="165"/>
      <c r="U192" s="162"/>
      <c r="V192" s="918"/>
      <c r="W192" s="918"/>
      <c r="X192" s="918"/>
      <c r="Y192" s="918"/>
      <c r="Z192" s="918"/>
      <c r="AA192" s="918"/>
      <c r="AB192" s="918"/>
      <c r="AC192" s="918"/>
      <c r="AD192" s="918"/>
      <c r="AE192" s="918"/>
      <c r="AF192" s="918"/>
      <c r="AG192" s="918"/>
      <c r="AH192" s="918"/>
      <c r="AI192" s="918"/>
      <c r="AJ192" s="918"/>
      <c r="AK192" s="918"/>
      <c r="AL192" s="918"/>
      <c r="AM192" s="918"/>
      <c r="AN192" s="918"/>
      <c r="AO192" s="918"/>
      <c r="AP192" s="918"/>
      <c r="AQ192" s="918"/>
      <c r="AR192" s="918"/>
      <c r="AS192" s="918"/>
      <c r="AT192" s="918"/>
      <c r="AU192" s="918"/>
      <c r="AV192" s="918"/>
      <c r="AW192" s="918"/>
      <c r="AX192" s="918"/>
      <c r="AY192" s="918"/>
      <c r="AZ192" s="403"/>
      <c r="BA192" s="679"/>
      <c r="BB192" s="678"/>
      <c r="BC192" s="507"/>
      <c r="BD192" s="492"/>
      <c r="BE192" s="492"/>
      <c r="BF192" s="492"/>
      <c r="BG192" s="511"/>
      <c r="BH192" s="507"/>
      <c r="BI192" s="492"/>
      <c r="BJ192" s="492"/>
      <c r="BK192" s="492"/>
      <c r="BL192" s="511"/>
      <c r="BM192" s="507"/>
      <c r="BN192" s="492"/>
      <c r="BO192" s="492"/>
      <c r="BP192" s="492"/>
      <c r="BQ192" s="511"/>
      <c r="BR192" s="507"/>
      <c r="BS192" s="492"/>
      <c r="BT192" s="492"/>
      <c r="BU192" s="493"/>
      <c r="BV192" s="67"/>
      <c r="BW192" s="67"/>
      <c r="BX192" s="67"/>
      <c r="BY192" s="67"/>
      <c r="BZ192" s="67"/>
      <c r="CA192" s="67"/>
      <c r="CB192" s="67"/>
      <c r="CC192" s="67"/>
      <c r="CD192" s="67"/>
      <c r="CE192" s="67"/>
      <c r="CF192" s="67"/>
      <c r="CG192" s="67"/>
      <c r="CH192" s="67"/>
      <c r="CI192" s="67"/>
      <c r="CJ192" s="67"/>
      <c r="CK192" s="67"/>
      <c r="CL192" s="67"/>
      <c r="CM192" s="67"/>
      <c r="CN192" s="67"/>
      <c r="CO192" s="67"/>
      <c r="CP192" s="67"/>
      <c r="CQ192" s="67"/>
      <c r="CR192" s="67"/>
      <c r="CS192" s="67"/>
      <c r="CT192" s="67"/>
      <c r="CU192" s="67"/>
      <c r="CV192" s="67"/>
      <c r="CW192" s="67"/>
      <c r="CX192" s="67"/>
      <c r="CY192" s="67"/>
      <c r="CZ192" s="67"/>
    </row>
    <row r="193" s="575" customFormat="true" ht="15" customHeight="true" x14ac:dyDescent="0.2">
      <c r="A193" s="199"/>
      <c r="B193" s="193"/>
      <c r="C193" s="166"/>
      <c r="D193" s="165"/>
      <c r="E193" s="165"/>
      <c r="F193" s="165"/>
      <c r="G193" s="164"/>
      <c r="H193" s="163"/>
      <c r="I193" s="165"/>
      <c r="J193" s="165"/>
      <c r="K193" s="165"/>
      <c r="L193" s="162"/>
      <c r="M193" s="166"/>
      <c r="N193" s="165"/>
      <c r="O193" s="165"/>
      <c r="P193" s="165"/>
      <c r="Q193" s="164"/>
      <c r="R193" s="163"/>
      <c r="S193" s="165"/>
      <c r="T193" s="165"/>
      <c r="U193" s="162"/>
      <c r="V193" s="918"/>
      <c r="W193" s="918"/>
      <c r="X193" s="918"/>
      <c r="Y193" s="918"/>
      <c r="Z193" s="918"/>
      <c r="AA193" s="918"/>
      <c r="AB193" s="918"/>
      <c r="AC193" s="918"/>
      <c r="AD193" s="918"/>
      <c r="AE193" s="918"/>
      <c r="AF193" s="918"/>
      <c r="AG193" s="918"/>
      <c r="AH193" s="918"/>
      <c r="AI193" s="918"/>
      <c r="AJ193" s="918"/>
      <c r="AK193" s="918"/>
      <c r="AL193" s="918"/>
      <c r="AM193" s="918"/>
      <c r="AN193" s="918"/>
      <c r="AO193" s="918"/>
      <c r="AP193" s="918"/>
      <c r="AQ193" s="918"/>
      <c r="AR193" s="918"/>
      <c r="AS193" s="918"/>
      <c r="AT193" s="918"/>
      <c r="AU193" s="918"/>
      <c r="AV193" s="918"/>
      <c r="AW193" s="918"/>
      <c r="AX193" s="918"/>
      <c r="AY193" s="918"/>
      <c r="AZ193" s="403"/>
      <c r="BA193" s="679"/>
      <c r="BB193" s="678"/>
      <c r="BC193" s="507"/>
      <c r="BD193" s="492"/>
      <c r="BE193" s="492"/>
      <c r="BF193" s="492"/>
      <c r="BG193" s="511"/>
      <c r="BH193" s="507"/>
      <c r="BI193" s="492"/>
      <c r="BJ193" s="492"/>
      <c r="BK193" s="492"/>
      <c r="BL193" s="511"/>
      <c r="BM193" s="507"/>
      <c r="BN193" s="492"/>
      <c r="BO193" s="492"/>
      <c r="BP193" s="492"/>
      <c r="BQ193" s="511"/>
      <c r="BR193" s="507"/>
      <c r="BS193" s="492"/>
      <c r="BT193" s="492"/>
      <c r="BU193" s="493"/>
      <c r="BV193" s="67"/>
      <c r="BW193" s="67"/>
      <c r="BX193" s="67"/>
      <c r="BY193" s="67"/>
      <c r="BZ193" s="67"/>
      <c r="CA193" s="67"/>
      <c r="CB193" s="67"/>
      <c r="CC193" s="67"/>
      <c r="CD193" s="67"/>
      <c r="CE193" s="67"/>
      <c r="CF193" s="67"/>
      <c r="CG193" s="67"/>
      <c r="CH193" s="67"/>
      <c r="CI193" s="67"/>
      <c r="CJ193" s="67"/>
      <c r="CK193" s="67"/>
      <c r="CL193" s="67"/>
      <c r="CM193" s="67"/>
      <c r="CN193" s="67"/>
      <c r="CO193" s="67"/>
      <c r="CP193" s="67"/>
      <c r="CQ193" s="67"/>
      <c r="CR193" s="67"/>
      <c r="CS193" s="67"/>
      <c r="CT193" s="67"/>
      <c r="CU193" s="67"/>
      <c r="CV193" s="67"/>
      <c r="CW193" s="67"/>
      <c r="CX193" s="67"/>
      <c r="CY193" s="67"/>
      <c r="CZ193" s="67"/>
    </row>
    <row r="194" s="575" customFormat="true" ht="15" customHeight="true" x14ac:dyDescent="0.2">
      <c r="A194" s="199"/>
      <c r="B194" s="193"/>
      <c r="C194" s="166"/>
      <c r="D194" s="165"/>
      <c r="E194" s="165"/>
      <c r="F194" s="165"/>
      <c r="G194" s="164"/>
      <c r="H194" s="163"/>
      <c r="I194" s="165"/>
      <c r="J194" s="165"/>
      <c r="K194" s="165"/>
      <c r="L194" s="162"/>
      <c r="M194" s="166"/>
      <c r="N194" s="165"/>
      <c r="O194" s="165"/>
      <c r="P194" s="165"/>
      <c r="Q194" s="164"/>
      <c r="R194" s="163"/>
      <c r="S194" s="165"/>
      <c r="T194" s="165"/>
      <c r="U194" s="162"/>
      <c r="V194" s="918"/>
      <c r="W194" s="918"/>
      <c r="X194" s="918"/>
      <c r="Y194" s="918"/>
      <c r="Z194" s="918"/>
      <c r="AA194" s="918"/>
      <c r="AB194" s="918"/>
      <c r="AC194" s="918"/>
      <c r="AD194" s="918"/>
      <c r="AE194" s="918"/>
      <c r="AF194" s="918"/>
      <c r="AG194" s="918"/>
      <c r="AH194" s="918"/>
      <c r="AI194" s="918"/>
      <c r="AJ194" s="918"/>
      <c r="AK194" s="918"/>
      <c r="AL194" s="918"/>
      <c r="AM194" s="918"/>
      <c r="AN194" s="918"/>
      <c r="AO194" s="918"/>
      <c r="AP194" s="918"/>
      <c r="AQ194" s="918"/>
      <c r="AR194" s="918"/>
      <c r="AS194" s="918"/>
      <c r="AT194" s="918"/>
      <c r="AU194" s="918"/>
      <c r="AV194" s="918"/>
      <c r="AW194" s="918"/>
      <c r="AX194" s="918"/>
      <c r="AY194" s="918"/>
      <c r="AZ194" s="403"/>
      <c r="BA194" s="679"/>
      <c r="BB194" s="678"/>
      <c r="BC194" s="507"/>
      <c r="BD194" s="492"/>
      <c r="BE194" s="492"/>
      <c r="BF194" s="492"/>
      <c r="BG194" s="511"/>
      <c r="BH194" s="507"/>
      <c r="BI194" s="492"/>
      <c r="BJ194" s="492"/>
      <c r="BK194" s="492"/>
      <c r="BL194" s="511"/>
      <c r="BM194" s="507"/>
      <c r="BN194" s="492"/>
      <c r="BO194" s="492"/>
      <c r="BP194" s="492"/>
      <c r="BQ194" s="511"/>
      <c r="BR194" s="507"/>
      <c r="BS194" s="492"/>
      <c r="BT194" s="492"/>
      <c r="BU194" s="493"/>
      <c r="BV194" s="67"/>
      <c r="BW194" s="67"/>
      <c r="BX194" s="67"/>
      <c r="BY194" s="67"/>
      <c r="BZ194" s="67"/>
      <c r="CA194" s="67"/>
      <c r="CB194" s="67"/>
      <c r="CC194" s="67"/>
      <c r="CD194" s="67"/>
      <c r="CE194" s="67"/>
      <c r="CF194" s="67"/>
      <c r="CG194" s="67"/>
      <c r="CH194" s="67"/>
      <c r="CI194" s="67"/>
      <c r="CJ194" s="67"/>
      <c r="CK194" s="67"/>
      <c r="CL194" s="67"/>
      <c r="CM194" s="67"/>
      <c r="CN194" s="67"/>
      <c r="CO194" s="67"/>
      <c r="CP194" s="67"/>
      <c r="CQ194" s="67"/>
      <c r="CR194" s="67"/>
      <c r="CS194" s="67"/>
      <c r="CT194" s="67"/>
      <c r="CU194" s="67"/>
      <c r="CV194" s="67"/>
      <c r="CW194" s="67"/>
      <c r="CX194" s="67"/>
      <c r="CY194" s="67"/>
      <c r="CZ194" s="67"/>
    </row>
    <row r="195" s="366" customFormat="true" ht="15" customHeight="true" x14ac:dyDescent="0.2">
      <c r="A195" s="199"/>
      <c r="B195" s="193"/>
      <c r="C195" s="166"/>
      <c r="D195" s="165"/>
      <c r="E195" s="165"/>
      <c r="F195" s="165"/>
      <c r="G195" s="164"/>
      <c r="H195" s="163"/>
      <c r="I195" s="165"/>
      <c r="J195" s="165"/>
      <c r="K195" s="165"/>
      <c r="L195" s="162"/>
      <c r="M195" s="166"/>
      <c r="N195" s="165"/>
      <c r="O195" s="165"/>
      <c r="P195" s="165"/>
      <c r="Q195" s="164"/>
      <c r="R195" s="163"/>
      <c r="S195" s="165"/>
      <c r="T195" s="165"/>
      <c r="U195" s="162"/>
      <c r="V195" s="918"/>
      <c r="W195" s="918"/>
      <c r="X195" s="918"/>
      <c r="Y195" s="918"/>
      <c r="Z195" s="918"/>
      <c r="AA195" s="918"/>
      <c r="AB195" s="918"/>
      <c r="AC195" s="918"/>
      <c r="AD195" s="918"/>
      <c r="AE195" s="918"/>
      <c r="AF195" s="918"/>
      <c r="AG195" s="918"/>
      <c r="AH195" s="918"/>
      <c r="AI195" s="918"/>
      <c r="AJ195" s="918"/>
      <c r="AK195" s="918"/>
      <c r="AL195" s="918"/>
      <c r="AM195" s="918"/>
      <c r="AN195" s="918"/>
      <c r="AO195" s="918"/>
      <c r="AP195" s="918"/>
      <c r="AQ195" s="918"/>
      <c r="AR195" s="918"/>
      <c r="AS195" s="918"/>
      <c r="AT195" s="918"/>
      <c r="AU195" s="918"/>
      <c r="AV195" s="918"/>
      <c r="AW195" s="918"/>
      <c r="AX195" s="918"/>
      <c r="AY195" s="918"/>
      <c r="AZ195" s="403"/>
      <c r="BA195" s="679"/>
      <c r="BB195" s="678"/>
      <c r="BC195" s="507"/>
      <c r="BD195" s="492"/>
      <c r="BE195" s="492"/>
      <c r="BF195" s="492"/>
      <c r="BG195" s="511"/>
      <c r="BH195" s="507"/>
      <c r="BI195" s="492"/>
      <c r="BJ195" s="492"/>
      <c r="BK195" s="492"/>
      <c r="BL195" s="511"/>
      <c r="BM195" s="507"/>
      <c r="BN195" s="492"/>
      <c r="BO195" s="492"/>
      <c r="BP195" s="492"/>
      <c r="BQ195" s="511"/>
      <c r="BR195" s="507"/>
      <c r="BS195" s="492"/>
      <c r="BT195" s="492"/>
      <c r="BU195" s="493"/>
      <c r="BV195" s="67"/>
      <c r="BW195" s="67"/>
      <c r="BX195" s="67"/>
      <c r="BY195" s="67"/>
      <c r="BZ195" s="67"/>
      <c r="CA195" s="67"/>
      <c r="CB195" s="67"/>
      <c r="CC195" s="67"/>
      <c r="CD195" s="67"/>
      <c r="CE195" s="67"/>
      <c r="CF195" s="67"/>
      <c r="CG195" s="67"/>
      <c r="CH195" s="67"/>
      <c r="CI195" s="67"/>
      <c r="CJ195" s="67"/>
      <c r="CK195" s="67"/>
      <c r="CL195" s="67"/>
      <c r="CM195" s="67"/>
      <c r="CN195" s="67"/>
      <c r="CO195" s="67"/>
      <c r="CP195" s="67"/>
      <c r="CQ195" s="67"/>
      <c r="CR195" s="67"/>
      <c r="CS195" s="67"/>
      <c r="CT195" s="67"/>
      <c r="CU195" s="67"/>
      <c r="CV195" s="67"/>
      <c r="CW195" s="67"/>
      <c r="CX195" s="67"/>
      <c r="CY195" s="67"/>
      <c r="CZ195" s="67"/>
    </row>
    <row r="196" s="366" customFormat="true" ht="15" customHeight="true" x14ac:dyDescent="0.2">
      <c r="A196" s="222"/>
      <c r="B196" s="192"/>
      <c r="C196" s="159"/>
      <c r="D196" s="161"/>
      <c r="E196" s="161"/>
      <c r="F196" s="161"/>
      <c r="G196" s="160"/>
      <c r="H196" s="158"/>
      <c r="I196" s="161"/>
      <c r="J196" s="161"/>
      <c r="K196" s="161"/>
      <c r="L196" s="157"/>
      <c r="M196" s="159"/>
      <c r="N196" s="161"/>
      <c r="O196" s="161"/>
      <c r="P196" s="161"/>
      <c r="Q196" s="160"/>
      <c r="R196" s="158"/>
      <c r="S196" s="161"/>
      <c r="T196" s="161"/>
      <c r="U196" s="157"/>
      <c r="V196" s="918"/>
      <c r="W196" s="918"/>
      <c r="X196" s="918"/>
      <c r="Y196" s="918"/>
      <c r="Z196" s="918"/>
      <c r="AA196" s="918"/>
      <c r="AB196" s="918"/>
      <c r="AC196" s="918"/>
      <c r="AD196" s="918"/>
      <c r="AE196" s="918"/>
      <c r="AF196" s="918"/>
      <c r="AG196" s="918"/>
      <c r="AH196" s="918"/>
      <c r="AI196" s="918"/>
      <c r="AJ196" s="918"/>
      <c r="AK196" s="918"/>
      <c r="AL196" s="918"/>
      <c r="AM196" s="918"/>
      <c r="AN196" s="918"/>
      <c r="AO196" s="918"/>
      <c r="AP196" s="918"/>
      <c r="AQ196" s="918"/>
      <c r="AR196" s="918"/>
      <c r="AS196" s="918"/>
      <c r="AT196" s="918"/>
      <c r="AU196" s="918"/>
      <c r="AV196" s="918"/>
      <c r="AW196" s="918"/>
      <c r="AX196" s="918"/>
      <c r="AY196" s="918"/>
      <c r="AZ196" s="403"/>
      <c r="BA196" s="679"/>
      <c r="BB196" s="678"/>
      <c r="BC196" s="507"/>
      <c r="BD196" s="492"/>
      <c r="BE196" s="492"/>
      <c r="BF196" s="492"/>
      <c r="BG196" s="511"/>
      <c r="BH196" s="507"/>
      <c r="BI196" s="492"/>
      <c r="BJ196" s="492"/>
      <c r="BK196" s="492"/>
      <c r="BL196" s="511"/>
      <c r="BM196" s="507"/>
      <c r="BN196" s="492"/>
      <c r="BO196" s="492"/>
      <c r="BP196" s="492"/>
      <c r="BQ196" s="511"/>
      <c r="BR196" s="507"/>
      <c r="BS196" s="492"/>
      <c r="BT196" s="492"/>
      <c r="BU196" s="493"/>
      <c r="BV196" s="67"/>
      <c r="BW196" s="67"/>
      <c r="BX196" s="67"/>
      <c r="BY196" s="67"/>
      <c r="BZ196" s="67"/>
      <c r="CA196" s="67"/>
      <c r="CB196" s="67"/>
      <c r="CC196" s="67"/>
      <c r="CD196" s="67"/>
      <c r="CE196" s="67"/>
      <c r="CF196" s="67"/>
      <c r="CG196" s="67"/>
      <c r="CH196" s="67"/>
      <c r="CI196" s="67"/>
      <c r="CJ196" s="67"/>
      <c r="CK196" s="67"/>
      <c r="CL196" s="67"/>
      <c r="CM196" s="67"/>
      <c r="CN196" s="67"/>
      <c r="CO196" s="67"/>
      <c r="CP196" s="67"/>
      <c r="CQ196" s="67"/>
      <c r="CR196" s="67"/>
      <c r="CS196" s="67"/>
      <c r="CT196" s="67"/>
      <c r="CU196" s="67"/>
      <c r="CV196" s="67"/>
      <c r="CW196" s="67"/>
      <c r="CX196" s="67"/>
      <c r="CY196" s="67"/>
      <c r="CZ196" s="67"/>
    </row>
    <row r="197" s="366" customFormat="true" ht="15" customHeight="true" x14ac:dyDescent="0.2">
      <c r="A197" s="222"/>
      <c r="B197" s="192"/>
      <c r="C197" s="159"/>
      <c r="D197" s="161"/>
      <c r="E197" s="161"/>
      <c r="F197" s="161"/>
      <c r="G197" s="160"/>
      <c r="H197" s="158"/>
      <c r="I197" s="161"/>
      <c r="J197" s="161"/>
      <c r="K197" s="161"/>
      <c r="L197" s="157"/>
      <c r="M197" s="159"/>
      <c r="N197" s="161"/>
      <c r="O197" s="161"/>
      <c r="P197" s="161"/>
      <c r="Q197" s="160"/>
      <c r="R197" s="158"/>
      <c r="S197" s="161"/>
      <c r="T197" s="161"/>
      <c r="U197" s="157"/>
      <c r="V197" s="918"/>
      <c r="W197" s="918"/>
      <c r="X197" s="918"/>
      <c r="Y197" s="918"/>
      <c r="Z197" s="918"/>
      <c r="AA197" s="918"/>
      <c r="AB197" s="918"/>
      <c r="AC197" s="918"/>
      <c r="AD197" s="918"/>
      <c r="AE197" s="918"/>
      <c r="AF197" s="918"/>
      <c r="AG197" s="918"/>
      <c r="AH197" s="918"/>
      <c r="AI197" s="918"/>
      <c r="AJ197" s="918"/>
      <c r="AK197" s="918"/>
      <c r="AL197" s="918"/>
      <c r="AM197" s="918"/>
      <c r="AN197" s="918"/>
      <c r="AO197" s="918"/>
      <c r="AP197" s="918"/>
      <c r="AQ197" s="918"/>
      <c r="AR197" s="918"/>
      <c r="AS197" s="918"/>
      <c r="AT197" s="918"/>
      <c r="AU197" s="918"/>
      <c r="AV197" s="918"/>
      <c r="AW197" s="918"/>
      <c r="AX197" s="918"/>
      <c r="AY197" s="918"/>
      <c r="AZ197" s="403"/>
      <c r="BA197" s="679"/>
      <c r="BB197" s="678"/>
      <c r="BC197" s="507"/>
      <c r="BD197" s="492"/>
      <c r="BE197" s="492"/>
      <c r="BF197" s="492"/>
      <c r="BG197" s="511"/>
      <c r="BH197" s="507"/>
      <c r="BI197" s="492"/>
      <c r="BJ197" s="492"/>
      <c r="BK197" s="492"/>
      <c r="BL197" s="511"/>
      <c r="BM197" s="507"/>
      <c r="BN197" s="492"/>
      <c r="BO197" s="492"/>
      <c r="BP197" s="492"/>
      <c r="BQ197" s="511"/>
      <c r="BR197" s="507"/>
      <c r="BS197" s="492"/>
      <c r="BT197" s="492"/>
      <c r="BU197" s="493"/>
      <c r="BV197" s="67"/>
      <c r="BW197" s="67"/>
      <c r="BX197" s="67"/>
      <c r="BY197" s="67"/>
      <c r="BZ197" s="67"/>
      <c r="CA197" s="67"/>
      <c r="CB197" s="67"/>
      <c r="CC197" s="67"/>
      <c r="CD197" s="67"/>
      <c r="CE197" s="67"/>
      <c r="CF197" s="67"/>
      <c r="CG197" s="67"/>
      <c r="CH197" s="67"/>
      <c r="CI197" s="67"/>
      <c r="CJ197" s="67"/>
      <c r="CK197" s="67"/>
      <c r="CL197" s="67"/>
      <c r="CM197" s="67"/>
      <c r="CN197" s="67"/>
      <c r="CO197" s="67"/>
      <c r="CP197" s="67"/>
      <c r="CQ197" s="67"/>
      <c r="CR197" s="67"/>
      <c r="CS197" s="67"/>
      <c r="CT197" s="67"/>
      <c r="CU197" s="67"/>
      <c r="CV197" s="67"/>
      <c r="CW197" s="67"/>
      <c r="CX197" s="67"/>
      <c r="CY197" s="67"/>
      <c r="CZ197" s="67"/>
    </row>
    <row r="198" s="366" customFormat="true" ht="15" customHeight="true" x14ac:dyDescent="0.2">
      <c r="A198" s="222"/>
      <c r="B198" s="192"/>
      <c r="C198" s="159"/>
      <c r="D198" s="161"/>
      <c r="E198" s="161"/>
      <c r="F198" s="161"/>
      <c r="G198" s="160"/>
      <c r="H198" s="158"/>
      <c r="I198" s="161"/>
      <c r="J198" s="161"/>
      <c r="K198" s="161"/>
      <c r="L198" s="157"/>
      <c r="M198" s="159"/>
      <c r="N198" s="161"/>
      <c r="O198" s="161"/>
      <c r="P198" s="161"/>
      <c r="Q198" s="160"/>
      <c r="R198" s="158"/>
      <c r="S198" s="161"/>
      <c r="T198" s="161"/>
      <c r="U198" s="157"/>
      <c r="V198" s="918"/>
      <c r="W198" s="918"/>
      <c r="X198" s="918"/>
      <c r="Y198" s="918"/>
      <c r="Z198" s="918"/>
      <c r="AA198" s="918"/>
      <c r="AB198" s="918"/>
      <c r="AC198" s="918"/>
      <c r="AD198" s="918"/>
      <c r="AE198" s="918"/>
      <c r="AF198" s="918"/>
      <c r="AG198" s="918"/>
      <c r="AH198" s="918"/>
      <c r="AI198" s="918"/>
      <c r="AJ198" s="918"/>
      <c r="AK198" s="918"/>
      <c r="AL198" s="918"/>
      <c r="AM198" s="918"/>
      <c r="AN198" s="918"/>
      <c r="AO198" s="918"/>
      <c r="AP198" s="918"/>
      <c r="AQ198" s="918"/>
      <c r="AR198" s="918"/>
      <c r="AS198" s="918"/>
      <c r="AT198" s="918"/>
      <c r="AU198" s="918"/>
      <c r="AV198" s="918"/>
      <c r="AW198" s="918"/>
      <c r="AX198" s="918"/>
      <c r="AY198" s="918"/>
      <c r="AZ198" s="403"/>
      <c r="BA198" s="679"/>
      <c r="BB198" s="678"/>
      <c r="BC198" s="507"/>
      <c r="BD198" s="492"/>
      <c r="BE198" s="492"/>
      <c r="BF198" s="492"/>
      <c r="BG198" s="511"/>
      <c r="BH198" s="507"/>
      <c r="BI198" s="492"/>
      <c r="BJ198" s="492"/>
      <c r="BK198" s="492"/>
      <c r="BL198" s="511"/>
      <c r="BM198" s="507"/>
      <c r="BN198" s="492"/>
      <c r="BO198" s="492"/>
      <c r="BP198" s="492"/>
      <c r="BQ198" s="511"/>
      <c r="BR198" s="507"/>
      <c r="BS198" s="492"/>
      <c r="BT198" s="492"/>
      <c r="BU198" s="493"/>
      <c r="BV198" s="67"/>
      <c r="BW198" s="67"/>
      <c r="BX198" s="67"/>
      <c r="BY198" s="67"/>
      <c r="BZ198" s="67"/>
      <c r="CA198" s="67"/>
      <c r="CB198" s="67"/>
      <c r="CC198" s="67"/>
      <c r="CD198" s="67"/>
      <c r="CE198" s="67"/>
      <c r="CF198" s="67"/>
      <c r="CG198" s="67"/>
      <c r="CH198" s="67"/>
      <c r="CI198" s="67"/>
      <c r="CJ198" s="67"/>
      <c r="CK198" s="67"/>
      <c r="CL198" s="67"/>
      <c r="CM198" s="67"/>
      <c r="CN198" s="67"/>
      <c r="CO198" s="67"/>
      <c r="CP198" s="67"/>
      <c r="CQ198" s="67"/>
      <c r="CR198" s="67"/>
      <c r="CS198" s="67"/>
      <c r="CT198" s="67"/>
      <c r="CU198" s="67"/>
      <c r="CV198" s="67"/>
      <c r="CW198" s="67"/>
      <c r="CX198" s="67"/>
      <c r="CY198" s="67"/>
      <c r="CZ198" s="67"/>
    </row>
    <row r="199" s="366" customFormat="true" ht="15" customHeight="true" x14ac:dyDescent="0.2">
      <c r="A199" s="222"/>
      <c r="B199" s="192"/>
      <c r="C199" s="159"/>
      <c r="D199" s="161"/>
      <c r="E199" s="161"/>
      <c r="F199" s="161"/>
      <c r="G199" s="160"/>
      <c r="H199" s="158"/>
      <c r="I199" s="161"/>
      <c r="J199" s="161"/>
      <c r="K199" s="161"/>
      <c r="L199" s="157"/>
      <c r="M199" s="159"/>
      <c r="N199" s="161"/>
      <c r="O199" s="161"/>
      <c r="P199" s="161"/>
      <c r="Q199" s="160"/>
      <c r="R199" s="158"/>
      <c r="S199" s="161"/>
      <c r="T199" s="161"/>
      <c r="U199" s="157"/>
      <c r="V199" s="918"/>
      <c r="W199" s="918"/>
      <c r="X199" s="918"/>
      <c r="Y199" s="918"/>
      <c r="Z199" s="918"/>
      <c r="AA199" s="918"/>
      <c r="AB199" s="918"/>
      <c r="AC199" s="918"/>
      <c r="AD199" s="918"/>
      <c r="AE199" s="918"/>
      <c r="AF199" s="918"/>
      <c r="AG199" s="918"/>
      <c r="AH199" s="918"/>
      <c r="AI199" s="918"/>
      <c r="AJ199" s="918"/>
      <c r="AK199" s="918"/>
      <c r="AL199" s="918"/>
      <c r="AM199" s="918"/>
      <c r="AN199" s="918"/>
      <c r="AO199" s="918"/>
      <c r="AP199" s="918"/>
      <c r="AQ199" s="918"/>
      <c r="AR199" s="918"/>
      <c r="AS199" s="918"/>
      <c r="AT199" s="918"/>
      <c r="AU199" s="918"/>
      <c r="AV199" s="918"/>
      <c r="AW199" s="918"/>
      <c r="AX199" s="918"/>
      <c r="AY199" s="918"/>
      <c r="AZ199" s="403"/>
      <c r="BA199" s="679"/>
      <c r="BB199" s="678"/>
      <c r="BC199" s="507"/>
      <c r="BD199" s="492"/>
      <c r="BE199" s="492"/>
      <c r="BF199" s="492"/>
      <c r="BG199" s="511"/>
      <c r="BH199" s="507"/>
      <c r="BI199" s="492"/>
      <c r="BJ199" s="492"/>
      <c r="BK199" s="492"/>
      <c r="BL199" s="511"/>
      <c r="BM199" s="507"/>
      <c r="BN199" s="492"/>
      <c r="BO199" s="492"/>
      <c r="BP199" s="492"/>
      <c r="BQ199" s="511"/>
      <c r="BR199" s="507"/>
      <c r="BS199" s="492"/>
      <c r="BT199" s="492"/>
      <c r="BU199" s="493"/>
      <c r="BV199" s="67"/>
      <c r="BW199" s="67"/>
      <c r="BX199" s="67"/>
      <c r="BY199" s="67"/>
      <c r="BZ199" s="67"/>
      <c r="CA199" s="67"/>
      <c r="CB199" s="67"/>
      <c r="CC199" s="67"/>
      <c r="CD199" s="67"/>
      <c r="CE199" s="67"/>
      <c r="CF199" s="67"/>
      <c r="CG199" s="67"/>
      <c r="CH199" s="67"/>
      <c r="CI199" s="67"/>
      <c r="CJ199" s="67"/>
      <c r="CK199" s="67"/>
      <c r="CL199" s="67"/>
      <c r="CM199" s="67"/>
      <c r="CN199" s="67"/>
      <c r="CO199" s="67"/>
      <c r="CP199" s="67"/>
      <c r="CQ199" s="67"/>
      <c r="CR199" s="67"/>
      <c r="CS199" s="67"/>
      <c r="CT199" s="67"/>
      <c r="CU199" s="67"/>
      <c r="CV199" s="67"/>
      <c r="CW199" s="67"/>
      <c r="CX199" s="67"/>
      <c r="CY199" s="67"/>
      <c r="CZ199" s="67"/>
    </row>
    <row r="200" s="366" customFormat="true" ht="15" customHeight="true" x14ac:dyDescent="0.2">
      <c r="A200" s="222"/>
      <c r="B200" s="192"/>
      <c r="C200" s="159"/>
      <c r="D200" s="161"/>
      <c r="E200" s="161"/>
      <c r="F200" s="161"/>
      <c r="G200" s="160"/>
      <c r="H200" s="158"/>
      <c r="I200" s="161"/>
      <c r="J200" s="161"/>
      <c r="K200" s="161"/>
      <c r="L200" s="157"/>
      <c r="M200" s="159"/>
      <c r="N200" s="161"/>
      <c r="O200" s="161"/>
      <c r="P200" s="161"/>
      <c r="Q200" s="160"/>
      <c r="R200" s="158"/>
      <c r="S200" s="161"/>
      <c r="T200" s="161"/>
      <c r="U200" s="157"/>
      <c r="V200" s="918"/>
      <c r="W200" s="918"/>
      <c r="X200" s="918"/>
      <c r="Y200" s="918"/>
      <c r="Z200" s="918"/>
      <c r="AA200" s="918"/>
      <c r="AB200" s="918"/>
      <c r="AC200" s="918"/>
      <c r="AD200" s="918"/>
      <c r="AE200" s="918"/>
      <c r="AF200" s="918"/>
      <c r="AG200" s="918"/>
      <c r="AH200" s="918"/>
      <c r="AI200" s="918"/>
      <c r="AJ200" s="918"/>
      <c r="AK200" s="918"/>
      <c r="AL200" s="918"/>
      <c r="AM200" s="918"/>
      <c r="AN200" s="918"/>
      <c r="AO200" s="918"/>
      <c r="AP200" s="918"/>
      <c r="AQ200" s="918"/>
      <c r="AR200" s="918"/>
      <c r="AS200" s="918"/>
      <c r="AT200" s="918"/>
      <c r="AU200" s="918"/>
      <c r="AV200" s="918"/>
      <c r="AW200" s="918"/>
      <c r="AX200" s="918"/>
      <c r="AY200" s="918"/>
      <c r="AZ200" s="403"/>
      <c r="BA200" s="679"/>
      <c r="BB200" s="678"/>
      <c r="BC200" s="507"/>
      <c r="BD200" s="492"/>
      <c r="BE200" s="492"/>
      <c r="BF200" s="492"/>
      <c r="BG200" s="511"/>
      <c r="BH200" s="507"/>
      <c r="BI200" s="492"/>
      <c r="BJ200" s="492"/>
      <c r="BK200" s="492"/>
      <c r="BL200" s="511"/>
      <c r="BM200" s="507"/>
      <c r="BN200" s="492"/>
      <c r="BO200" s="492"/>
      <c r="BP200" s="492"/>
      <c r="BQ200" s="511"/>
      <c r="BR200" s="507"/>
      <c r="BS200" s="492"/>
      <c r="BT200" s="492"/>
      <c r="BU200" s="493"/>
      <c r="BV200" s="67"/>
      <c r="BW200" s="67"/>
      <c r="BX200" s="67"/>
      <c r="BY200" s="67"/>
      <c r="BZ200" s="67"/>
      <c r="CA200" s="67"/>
      <c r="CB200" s="67"/>
      <c r="CC200" s="67"/>
      <c r="CD200" s="67"/>
      <c r="CE200" s="67"/>
      <c r="CF200" s="67"/>
      <c r="CG200" s="67"/>
      <c r="CH200" s="67"/>
      <c r="CI200" s="67"/>
      <c r="CJ200" s="67"/>
      <c r="CK200" s="67"/>
      <c r="CL200" s="67"/>
      <c r="CM200" s="67"/>
      <c r="CN200" s="67"/>
      <c r="CO200" s="67"/>
      <c r="CP200" s="67"/>
      <c r="CQ200" s="67"/>
      <c r="CR200" s="67"/>
      <c r="CS200" s="67"/>
      <c r="CT200" s="67"/>
      <c r="CU200" s="67"/>
      <c r="CV200" s="67"/>
      <c r="CW200" s="67"/>
      <c r="CX200" s="67"/>
      <c r="CY200" s="67"/>
      <c r="CZ200" s="67"/>
    </row>
    <row r="201" s="366" customFormat="true" ht="15" customHeight="true" x14ac:dyDescent="0.2">
      <c r="A201" s="222"/>
      <c r="B201" s="192"/>
      <c r="C201" s="159"/>
      <c r="D201" s="161"/>
      <c r="E201" s="161"/>
      <c r="F201" s="161"/>
      <c r="G201" s="160"/>
      <c r="H201" s="158"/>
      <c r="I201" s="161"/>
      <c r="J201" s="161"/>
      <c r="K201" s="161"/>
      <c r="L201" s="157"/>
      <c r="M201" s="159"/>
      <c r="N201" s="161"/>
      <c r="O201" s="161"/>
      <c r="P201" s="161"/>
      <c r="Q201" s="160"/>
      <c r="R201" s="158"/>
      <c r="S201" s="161"/>
      <c r="T201" s="161"/>
      <c r="U201" s="157"/>
      <c r="V201" s="918"/>
      <c r="W201" s="918"/>
      <c r="X201" s="918"/>
      <c r="Y201" s="918"/>
      <c r="Z201" s="918"/>
      <c r="AA201" s="918"/>
      <c r="AB201" s="918"/>
      <c r="AC201" s="918"/>
      <c r="AD201" s="918"/>
      <c r="AE201" s="918"/>
      <c r="AF201" s="918"/>
      <c r="AG201" s="918"/>
      <c r="AH201" s="918"/>
      <c r="AI201" s="918"/>
      <c r="AJ201" s="918"/>
      <c r="AK201" s="918"/>
      <c r="AL201" s="918"/>
      <c r="AM201" s="918"/>
      <c r="AN201" s="918"/>
      <c r="AO201" s="918"/>
      <c r="AP201" s="918"/>
      <c r="AQ201" s="918"/>
      <c r="AR201" s="918"/>
      <c r="AS201" s="918"/>
      <c r="AT201" s="918"/>
      <c r="AU201" s="918"/>
      <c r="AV201" s="918"/>
      <c r="AW201" s="918"/>
      <c r="AX201" s="918"/>
      <c r="AY201" s="918"/>
      <c r="AZ201" s="403"/>
      <c r="BA201" s="679"/>
      <c r="BB201" s="678"/>
      <c r="BC201" s="507"/>
      <c r="BD201" s="492"/>
      <c r="BE201" s="492"/>
      <c r="BF201" s="492"/>
      <c r="BG201" s="511"/>
      <c r="BH201" s="507"/>
      <c r="BI201" s="492"/>
      <c r="BJ201" s="492"/>
      <c r="BK201" s="492"/>
      <c r="BL201" s="511"/>
      <c r="BM201" s="507"/>
      <c r="BN201" s="492"/>
      <c r="BO201" s="492"/>
      <c r="BP201" s="492"/>
      <c r="BQ201" s="511"/>
      <c r="BR201" s="507"/>
      <c r="BS201" s="492"/>
      <c r="BT201" s="492"/>
      <c r="BU201" s="493"/>
      <c r="BV201" s="67"/>
      <c r="BW201" s="67"/>
      <c r="BX201" s="67"/>
      <c r="BY201" s="67"/>
      <c r="BZ201" s="67"/>
      <c r="CA201" s="67"/>
      <c r="CB201" s="67"/>
      <c r="CC201" s="67"/>
      <c r="CD201" s="67"/>
      <c r="CE201" s="67"/>
      <c r="CF201" s="67"/>
      <c r="CG201" s="67"/>
      <c r="CH201" s="67"/>
      <c r="CI201" s="67"/>
      <c r="CJ201" s="67"/>
      <c r="CK201" s="67"/>
      <c r="CL201" s="67"/>
      <c r="CM201" s="67"/>
      <c r="CN201" s="67"/>
      <c r="CO201" s="67"/>
      <c r="CP201" s="67"/>
      <c r="CQ201" s="67"/>
      <c r="CR201" s="67"/>
      <c r="CS201" s="67"/>
      <c r="CT201" s="67"/>
      <c r="CU201" s="67"/>
      <c r="CV201" s="67"/>
      <c r="CW201" s="67"/>
      <c r="CX201" s="67"/>
      <c r="CY201" s="67"/>
      <c r="CZ201" s="67"/>
    </row>
    <row r="202" s="366" customFormat="true" ht="15" customHeight="true" x14ac:dyDescent="0.2">
      <c r="A202" s="222"/>
      <c r="B202" s="192"/>
      <c r="C202" s="159"/>
      <c r="D202" s="161"/>
      <c r="E202" s="161"/>
      <c r="F202" s="161"/>
      <c r="G202" s="160"/>
      <c r="H202" s="158"/>
      <c r="I202" s="161"/>
      <c r="J202" s="161"/>
      <c r="K202" s="161"/>
      <c r="L202" s="157"/>
      <c r="M202" s="159"/>
      <c r="N202" s="161"/>
      <c r="O202" s="161"/>
      <c r="P202" s="161"/>
      <c r="Q202" s="160"/>
      <c r="R202" s="158"/>
      <c r="S202" s="161"/>
      <c r="T202" s="161"/>
      <c r="U202" s="157"/>
      <c r="V202" s="918"/>
      <c r="W202" s="918"/>
      <c r="X202" s="918"/>
      <c r="Y202" s="918"/>
      <c r="Z202" s="918"/>
      <c r="AA202" s="918"/>
      <c r="AB202" s="918"/>
      <c r="AC202" s="918"/>
      <c r="AD202" s="918"/>
      <c r="AE202" s="918"/>
      <c r="AF202" s="918"/>
      <c r="AG202" s="918"/>
      <c r="AH202" s="918"/>
      <c r="AI202" s="918"/>
      <c r="AJ202" s="918"/>
      <c r="AK202" s="918"/>
      <c r="AL202" s="918"/>
      <c r="AM202" s="918"/>
      <c r="AN202" s="918"/>
      <c r="AO202" s="918"/>
      <c r="AP202" s="918"/>
      <c r="AQ202" s="918"/>
      <c r="AR202" s="918"/>
      <c r="AS202" s="918"/>
      <c r="AT202" s="918"/>
      <c r="AU202" s="918"/>
      <c r="AV202" s="918"/>
      <c r="AW202" s="918"/>
      <c r="AX202" s="918"/>
      <c r="AY202" s="918"/>
      <c r="AZ202" s="403"/>
      <c r="BA202" s="679"/>
      <c r="BB202" s="678"/>
      <c r="BC202" s="507"/>
      <c r="BD202" s="492"/>
      <c r="BE202" s="492"/>
      <c r="BF202" s="492"/>
      <c r="BG202" s="511"/>
      <c r="BH202" s="507"/>
      <c r="BI202" s="492"/>
      <c r="BJ202" s="492"/>
      <c r="BK202" s="492"/>
      <c r="BL202" s="511"/>
      <c r="BM202" s="507"/>
      <c r="BN202" s="492"/>
      <c r="BO202" s="492"/>
      <c r="BP202" s="492"/>
      <c r="BQ202" s="511"/>
      <c r="BR202" s="507"/>
      <c r="BS202" s="492"/>
      <c r="BT202" s="492"/>
      <c r="BU202" s="493"/>
      <c r="BV202" s="67"/>
      <c r="BW202" s="67"/>
      <c r="BX202" s="67"/>
      <c r="BY202" s="67"/>
      <c r="BZ202" s="67"/>
      <c r="CA202" s="67"/>
      <c r="CB202" s="67"/>
      <c r="CC202" s="67"/>
      <c r="CD202" s="67"/>
      <c r="CE202" s="67"/>
      <c r="CF202" s="67"/>
      <c r="CG202" s="67"/>
      <c r="CH202" s="67"/>
      <c r="CI202" s="67"/>
      <c r="CJ202" s="67"/>
      <c r="CK202" s="67"/>
      <c r="CL202" s="67"/>
      <c r="CM202" s="67"/>
      <c r="CN202" s="67"/>
      <c r="CO202" s="67"/>
      <c r="CP202" s="67"/>
      <c r="CQ202" s="67"/>
      <c r="CR202" s="67"/>
      <c r="CS202" s="67"/>
      <c r="CT202" s="67"/>
      <c r="CU202" s="67"/>
      <c r="CV202" s="67"/>
      <c r="CW202" s="67"/>
      <c r="CX202" s="67"/>
      <c r="CY202" s="67"/>
      <c r="CZ202" s="67"/>
    </row>
    <row r="203" s="575" customFormat="true" ht="15" customHeight="true" x14ac:dyDescent="0.2">
      <c r="A203" s="199"/>
      <c r="B203" s="193"/>
      <c r="C203" s="178"/>
      <c r="D203" s="177"/>
      <c r="E203" s="177"/>
      <c r="F203" s="177"/>
      <c r="G203" s="176"/>
      <c r="H203" s="175"/>
      <c r="I203" s="177"/>
      <c r="J203" s="177"/>
      <c r="K203" s="177"/>
      <c r="L203" s="174"/>
      <c r="M203" s="178"/>
      <c r="N203" s="177"/>
      <c r="O203" s="177"/>
      <c r="P203" s="177"/>
      <c r="Q203" s="176"/>
      <c r="R203" s="175"/>
      <c r="S203" s="177"/>
      <c r="T203" s="177"/>
      <c r="U203" s="174"/>
      <c r="V203" s="918"/>
      <c r="W203" s="918"/>
      <c r="X203" s="918"/>
      <c r="Y203" s="918"/>
      <c r="Z203" s="918"/>
      <c r="AA203" s="918"/>
      <c r="AB203" s="918"/>
      <c r="AC203" s="918"/>
      <c r="AD203" s="918"/>
      <c r="AE203" s="918"/>
      <c r="AF203" s="918"/>
      <c r="AG203" s="918"/>
      <c r="AH203" s="918"/>
      <c r="AI203" s="918"/>
      <c r="AJ203" s="918"/>
      <c r="AK203" s="918"/>
      <c r="AL203" s="918"/>
      <c r="AM203" s="918"/>
      <c r="AN203" s="918"/>
      <c r="AO203" s="918"/>
      <c r="AP203" s="918"/>
      <c r="AQ203" s="918"/>
      <c r="AR203" s="918"/>
      <c r="AS203" s="918"/>
      <c r="AT203" s="918"/>
      <c r="AU203" s="918"/>
      <c r="AV203" s="918"/>
      <c r="AW203" s="918"/>
      <c r="AX203" s="918"/>
      <c r="AY203" s="918"/>
      <c r="AZ203" s="403"/>
      <c r="BA203" s="679"/>
      <c r="BB203" s="678"/>
      <c r="BC203" s="507"/>
      <c r="BD203" s="492"/>
      <c r="BE203" s="492"/>
      <c r="BF203" s="492"/>
      <c r="BG203" s="511"/>
      <c r="BH203" s="507"/>
      <c r="BI203" s="492"/>
      <c r="BJ203" s="492"/>
      <c r="BK203" s="492"/>
      <c r="BL203" s="511"/>
      <c r="BM203" s="507"/>
      <c r="BN203" s="492"/>
      <c r="BO203" s="492"/>
      <c r="BP203" s="492"/>
      <c r="BQ203" s="511"/>
      <c r="BR203" s="507"/>
      <c r="BS203" s="492"/>
      <c r="BT203" s="492"/>
      <c r="BU203" s="493"/>
      <c r="BV203" s="67"/>
      <c r="BW203" s="67"/>
      <c r="BX203" s="67"/>
      <c r="BY203" s="67"/>
      <c r="BZ203" s="67"/>
      <c r="CA203" s="67"/>
      <c r="CB203" s="67"/>
      <c r="CC203" s="67"/>
      <c r="CD203" s="67"/>
      <c r="CE203" s="67"/>
      <c r="CF203" s="67"/>
      <c r="CG203" s="67"/>
      <c r="CH203" s="67"/>
      <c r="CI203" s="67"/>
      <c r="CJ203" s="67"/>
      <c r="CK203" s="67"/>
      <c r="CL203" s="67"/>
      <c r="CM203" s="67"/>
      <c r="CN203" s="67"/>
      <c r="CO203" s="67"/>
      <c r="CP203" s="67"/>
      <c r="CQ203" s="67"/>
      <c r="CR203" s="67"/>
      <c r="CS203" s="67"/>
      <c r="CT203" s="67"/>
      <c r="CU203" s="67"/>
      <c r="CV203" s="67"/>
      <c r="CW203" s="67"/>
      <c r="CX203" s="67"/>
      <c r="CY203" s="67"/>
      <c r="CZ203" s="67"/>
    </row>
    <row r="204" s="575" customFormat="true" ht="15" customHeight="true" x14ac:dyDescent="0.2">
      <c r="A204" s="199"/>
      <c r="B204" s="193"/>
      <c r="C204" s="178"/>
      <c r="D204" s="177"/>
      <c r="E204" s="177"/>
      <c r="F204" s="177"/>
      <c r="G204" s="176"/>
      <c r="H204" s="175"/>
      <c r="I204" s="177"/>
      <c r="J204" s="177"/>
      <c r="K204" s="177"/>
      <c r="L204" s="174"/>
      <c r="M204" s="178"/>
      <c r="N204" s="177"/>
      <c r="O204" s="177"/>
      <c r="P204" s="177"/>
      <c r="Q204" s="176"/>
      <c r="R204" s="175"/>
      <c r="S204" s="177"/>
      <c r="T204" s="177"/>
      <c r="U204" s="174"/>
      <c r="V204" s="918"/>
      <c r="W204" s="918"/>
      <c r="X204" s="918"/>
      <c r="Y204" s="918"/>
      <c r="Z204" s="918"/>
      <c r="AA204" s="918"/>
      <c r="AB204" s="918"/>
      <c r="AC204" s="918"/>
      <c r="AD204" s="918"/>
      <c r="AE204" s="918"/>
      <c r="AF204" s="918"/>
      <c r="AG204" s="918"/>
      <c r="AH204" s="918"/>
      <c r="AI204" s="918"/>
      <c r="AJ204" s="918"/>
      <c r="AK204" s="918"/>
      <c r="AL204" s="918"/>
      <c r="AM204" s="918"/>
      <c r="AN204" s="918"/>
      <c r="AO204" s="918"/>
      <c r="AP204" s="918"/>
      <c r="AQ204" s="918"/>
      <c r="AR204" s="918"/>
      <c r="AS204" s="918"/>
      <c r="AT204" s="918"/>
      <c r="AU204" s="918"/>
      <c r="AV204" s="918"/>
      <c r="AW204" s="918"/>
      <c r="AX204" s="918"/>
      <c r="AY204" s="918"/>
      <c r="AZ204" s="403"/>
      <c r="BA204" s="679"/>
      <c r="BB204" s="678"/>
      <c r="BC204" s="507"/>
      <c r="BD204" s="492"/>
      <c r="BE204" s="492"/>
      <c r="BF204" s="492"/>
      <c r="BG204" s="511"/>
      <c r="BH204" s="507"/>
      <c r="BI204" s="492"/>
      <c r="BJ204" s="492"/>
      <c r="BK204" s="492"/>
      <c r="BL204" s="511"/>
      <c r="BM204" s="507"/>
      <c r="BN204" s="492"/>
      <c r="BO204" s="492"/>
      <c r="BP204" s="492"/>
      <c r="BQ204" s="511"/>
      <c r="BR204" s="507"/>
      <c r="BS204" s="492"/>
      <c r="BT204" s="492"/>
      <c r="BU204" s="493"/>
      <c r="BV204" s="67"/>
      <c r="BW204" s="67"/>
      <c r="BX204" s="67"/>
      <c r="BY204" s="67"/>
      <c r="BZ204" s="67"/>
      <c r="CA204" s="67"/>
      <c r="CB204" s="67"/>
      <c r="CC204" s="67"/>
      <c r="CD204" s="67"/>
      <c r="CE204" s="67"/>
      <c r="CF204" s="67"/>
      <c r="CG204" s="67"/>
      <c r="CH204" s="67"/>
      <c r="CI204" s="67"/>
      <c r="CJ204" s="67"/>
      <c r="CK204" s="67"/>
      <c r="CL204" s="67"/>
      <c r="CM204" s="67"/>
      <c r="CN204" s="67"/>
      <c r="CO204" s="67"/>
      <c r="CP204" s="67"/>
      <c r="CQ204" s="67"/>
      <c r="CR204" s="67"/>
      <c r="CS204" s="67"/>
      <c r="CT204" s="67"/>
      <c r="CU204" s="67"/>
      <c r="CV204" s="67"/>
      <c r="CW204" s="67"/>
      <c r="CX204" s="67"/>
      <c r="CY204" s="67"/>
      <c r="CZ204" s="67"/>
    </row>
    <row r="205" s="575" customFormat="true" ht="15" customHeight="true" x14ac:dyDescent="0.2">
      <c r="A205" s="92"/>
      <c r="B205" s="84"/>
      <c r="C205" s="173"/>
      <c r="D205" s="172"/>
      <c r="E205" s="172"/>
      <c r="F205" s="172"/>
      <c r="G205" s="171"/>
      <c r="H205" s="170"/>
      <c r="I205" s="172"/>
      <c r="J205" s="172"/>
      <c r="K205" s="172"/>
      <c r="L205" s="169"/>
      <c r="M205" s="173"/>
      <c r="N205" s="172"/>
      <c r="O205" s="172"/>
      <c r="P205" s="172"/>
      <c r="Q205" s="171"/>
      <c r="R205" s="170"/>
      <c r="S205" s="172"/>
      <c r="T205" s="172"/>
      <c r="U205" s="169"/>
      <c r="V205" s="918"/>
      <c r="W205" s="918"/>
      <c r="X205" s="918"/>
      <c r="Y205" s="918"/>
      <c r="Z205" s="918"/>
      <c r="AA205" s="918"/>
      <c r="AB205" s="918"/>
      <c r="AC205" s="918"/>
      <c r="AD205" s="918"/>
      <c r="AE205" s="918"/>
      <c r="AF205" s="918"/>
      <c r="AG205" s="918"/>
      <c r="AH205" s="918"/>
      <c r="AI205" s="918"/>
      <c r="AJ205" s="918"/>
      <c r="AK205" s="918"/>
      <c r="AL205" s="918"/>
      <c r="AM205" s="918"/>
      <c r="AN205" s="918"/>
      <c r="AO205" s="918"/>
      <c r="AP205" s="918"/>
      <c r="AQ205" s="918"/>
      <c r="AR205" s="918"/>
      <c r="AS205" s="918"/>
      <c r="AT205" s="918"/>
      <c r="AU205" s="918"/>
      <c r="AV205" s="918"/>
      <c r="AW205" s="918"/>
      <c r="AX205" s="918"/>
      <c r="AY205" s="918"/>
      <c r="AZ205" s="403"/>
      <c r="BA205" s="679"/>
      <c r="BB205" s="678"/>
      <c r="BC205" s="510"/>
      <c r="BD205" s="509"/>
      <c r="BE205" s="509"/>
      <c r="BF205" s="509"/>
      <c r="BG205" s="513"/>
      <c r="BH205" s="510"/>
      <c r="BI205" s="509"/>
      <c r="BJ205" s="509"/>
      <c r="BK205" s="509"/>
      <c r="BL205" s="513"/>
      <c r="BM205" s="510"/>
      <c r="BN205" s="509"/>
      <c r="BO205" s="509"/>
      <c r="BP205" s="509"/>
      <c r="BQ205" s="513"/>
      <c r="BR205" s="510"/>
      <c r="BS205" s="509"/>
      <c r="BT205" s="509"/>
      <c r="BU205" s="512"/>
      <c r="BV205" s="67"/>
      <c r="BW205" s="67"/>
      <c r="BX205" s="67"/>
      <c r="BY205" s="67"/>
      <c r="BZ205" s="67"/>
      <c r="CA205" s="67"/>
      <c r="CB205" s="67"/>
      <c r="CC205" s="67"/>
      <c r="CD205" s="67"/>
      <c r="CE205" s="67"/>
      <c r="CF205" s="67"/>
      <c r="CG205" s="67"/>
      <c r="CH205" s="67"/>
      <c r="CI205" s="67"/>
      <c r="CJ205" s="67"/>
      <c r="CK205" s="67"/>
      <c r="CL205" s="67"/>
      <c r="CM205" s="67"/>
      <c r="CN205" s="67"/>
      <c r="CO205" s="67"/>
      <c r="CP205" s="67"/>
      <c r="CQ205" s="67"/>
      <c r="CR205" s="67"/>
      <c r="CS205" s="67"/>
      <c r="CT205" s="67"/>
      <c r="CU205" s="67"/>
      <c r="CV205" s="67"/>
      <c r="CW205" s="67"/>
      <c r="CX205" s="67"/>
      <c r="CY205" s="67"/>
      <c r="CZ205" s="67"/>
    </row>
    <row r="206" s="575" customFormat="true" ht="250.15" customHeight="true" x14ac:dyDescent="0.2">
      <c r="B206" s="594"/>
      <c r="V206" s="403"/>
      <c r="W206" s="403"/>
      <c r="X206" s="403"/>
      <c r="Y206" s="403"/>
      <c r="Z206" s="403"/>
      <c r="AA206" s="403"/>
      <c r="AB206" s="403"/>
      <c r="AC206" s="403"/>
      <c r="AD206" s="403"/>
      <c r="AE206" s="403"/>
      <c r="AF206" s="403"/>
      <c r="AG206" s="403"/>
      <c r="AH206" s="403"/>
      <c r="AI206" s="403"/>
      <c r="AJ206" s="403"/>
      <c r="AK206" s="403"/>
      <c r="AL206" s="403"/>
      <c r="AM206" s="403"/>
      <c r="AN206" s="403"/>
      <c r="AO206" s="403"/>
      <c r="AP206" s="403"/>
      <c r="AQ206" s="403"/>
      <c r="AR206" s="403"/>
      <c r="AS206" s="403"/>
      <c r="AT206" s="403"/>
      <c r="AU206" s="403"/>
      <c r="AV206" s="403"/>
      <c r="AW206" s="403"/>
      <c r="AX206" s="403"/>
      <c r="AY206" s="403"/>
      <c r="AZ206" s="403"/>
      <c r="BA206" s="367"/>
      <c r="BB206" s="365"/>
      <c r="BC206" s="365"/>
      <c r="BD206" s="365"/>
      <c r="BE206" s="365"/>
      <c r="BF206" s="365"/>
      <c r="BG206" s="365"/>
      <c r="BH206" s="365"/>
      <c r="BI206" s="365"/>
      <c r="BJ206" s="365"/>
      <c r="BK206" s="365"/>
      <c r="BL206" s="365"/>
      <c r="BM206" s="365"/>
      <c r="BN206" s="365"/>
      <c r="BO206" s="365"/>
      <c r="BP206" s="365"/>
      <c r="BQ206" s="365"/>
      <c r="BR206" s="365"/>
      <c r="BS206" s="365"/>
      <c r="BT206" s="365"/>
      <c r="BU206" s="367"/>
      <c r="BV206" s="402"/>
      <c r="BW206" s="402"/>
      <c r="BX206" s="402"/>
      <c r="BY206" s="402"/>
      <c r="BZ206" s="402"/>
      <c r="CA206" s="402"/>
      <c r="CB206" s="402"/>
      <c r="CC206" s="402"/>
      <c r="CD206" s="402"/>
      <c r="CE206" s="402"/>
      <c r="CF206" s="402"/>
      <c r="CG206" s="402"/>
      <c r="CH206" s="402"/>
      <c r="CI206" s="402"/>
      <c r="CJ206" s="402"/>
      <c r="CK206" s="402"/>
      <c r="CL206" s="402"/>
      <c r="CM206" s="402"/>
      <c r="CN206" s="402"/>
      <c r="CO206" s="402"/>
      <c r="CP206" s="402"/>
      <c r="CQ206" s="402"/>
      <c r="CR206" s="402"/>
      <c r="CS206" s="402"/>
      <c r="CT206" s="402"/>
      <c r="CU206" s="402"/>
      <c r="CV206" s="402"/>
      <c r="CW206" s="402"/>
      <c r="CX206" s="402"/>
      <c r="CY206" s="402"/>
      <c r="CZ206" s="402"/>
    </row>
    <row r="207" s="346" customFormat="true" ht="18" customHeight="true" x14ac:dyDescent="0.2">
      <c r="V207" s="398"/>
      <c r="W207" s="398"/>
      <c r="X207" s="398"/>
      <c r="Y207" s="398"/>
      <c r="Z207" s="398"/>
      <c r="AA207" s="398"/>
      <c r="AB207" s="398"/>
      <c r="AC207" s="398"/>
      <c r="AD207" s="398"/>
      <c r="AE207" s="398"/>
      <c r="AF207" s="398"/>
      <c r="AG207" s="398"/>
      <c r="AH207" s="398"/>
      <c r="AI207" s="398"/>
      <c r="AJ207" s="398"/>
      <c r="AK207" s="398"/>
      <c r="AL207" s="398"/>
      <c r="AM207" s="398"/>
      <c r="AN207" s="398"/>
      <c r="AO207" s="398"/>
      <c r="AP207" s="398"/>
      <c r="AQ207" s="398"/>
      <c r="AR207" s="398"/>
      <c r="AS207" s="398"/>
      <c r="AT207" s="398"/>
      <c r="AU207" s="398"/>
      <c r="AV207" s="398"/>
      <c r="AW207" s="398"/>
      <c r="AX207" s="398"/>
      <c r="AY207" s="398"/>
      <c r="AZ207" s="398"/>
      <c r="BB207" s="369"/>
      <c r="BV207" s="398"/>
      <c r="BW207" s="398"/>
      <c r="BX207" s="398"/>
      <c r="BY207" s="398"/>
      <c r="BZ207" s="398"/>
      <c r="CA207" s="398"/>
      <c r="CB207" s="398"/>
      <c r="CC207" s="398"/>
      <c r="CD207" s="398"/>
      <c r="CE207" s="398"/>
      <c r="CF207" s="398"/>
      <c r="CG207" s="398"/>
      <c r="CH207" s="398"/>
      <c r="CI207" s="398"/>
      <c r="CJ207" s="398"/>
      <c r="CK207" s="398"/>
      <c r="CL207" s="398"/>
      <c r="CM207" s="398"/>
      <c r="CN207" s="398"/>
      <c r="CO207" s="398"/>
      <c r="CP207" s="398"/>
      <c r="CQ207" s="398"/>
      <c r="CR207" s="398"/>
      <c r="CS207" s="398"/>
      <c r="CT207" s="398"/>
      <c r="CU207" s="398"/>
      <c r="CV207" s="398"/>
      <c r="CW207" s="398"/>
      <c r="CX207" s="398"/>
      <c r="CY207" s="398"/>
      <c r="CZ207" s="398"/>
    </row>
    <row r="208" s="346" customFormat="true" ht="22.5" customHeight="true" x14ac:dyDescent="0.35">
      <c r="A208" s="1068" t="str">
        <f>A1026</f>
        <v>Madagascar</v>
      </c>
      <c r="B208" s="1069"/>
      <c r="V208" s="398"/>
      <c r="W208" s="398"/>
      <c r="X208" s="398"/>
      <c r="Y208" s="398"/>
      <c r="Z208" s="398"/>
      <c r="AA208" s="398"/>
      <c r="AB208" s="398"/>
      <c r="AC208" s="398"/>
      <c r="AD208" s="398"/>
      <c r="AE208" s="398"/>
      <c r="AF208" s="398"/>
      <c r="AG208" s="398"/>
      <c r="AH208" s="398"/>
      <c r="AI208" s="398"/>
      <c r="AJ208" s="398"/>
      <c r="AK208" s="398"/>
      <c r="AL208" s="398"/>
      <c r="AM208" s="398"/>
      <c r="AN208" s="398"/>
      <c r="AO208" s="398"/>
      <c r="AP208" s="398"/>
      <c r="AQ208" s="398"/>
      <c r="AR208" s="398"/>
      <c r="AS208" s="398"/>
      <c r="AT208" s="398"/>
      <c r="AU208" s="398"/>
      <c r="AV208" s="398"/>
      <c r="AW208" s="398"/>
      <c r="AX208" s="398"/>
      <c r="AY208" s="398"/>
      <c r="AZ208" s="398"/>
      <c r="BB208" s="369"/>
      <c r="BV208" s="398"/>
      <c r="BW208" s="398"/>
      <c r="BX208" s="398"/>
      <c r="BY208" s="398"/>
      <c r="BZ208" s="398"/>
      <c r="CA208" s="398"/>
      <c r="CB208" s="398"/>
      <c r="CC208" s="398"/>
      <c r="CD208" s="398"/>
      <c r="CE208" s="398"/>
      <c r="CF208" s="398"/>
      <c r="CG208" s="398"/>
      <c r="CH208" s="398"/>
      <c r="CI208" s="398"/>
      <c r="CJ208" s="398"/>
      <c r="CK208" s="398"/>
      <c r="CL208" s="398"/>
      <c r="CM208" s="398"/>
      <c r="CN208" s="398"/>
      <c r="CO208" s="398"/>
      <c r="CP208" s="398"/>
      <c r="CQ208" s="398"/>
      <c r="CR208" s="398"/>
      <c r="CS208" s="398"/>
      <c r="CT208" s="398"/>
      <c r="CU208" s="398"/>
      <c r="CV208" s="398"/>
      <c r="CW208" s="398"/>
      <c r="CX208" s="398"/>
      <c r="CY208" s="398"/>
      <c r="CZ208" s="398"/>
    </row>
    <row r="209" s="346" customFormat="true" ht="22.5" customHeight="true" x14ac:dyDescent="0.35">
      <c r="A209" s="373" t="str">
        <f>A1034</f>
        <v>2013</v>
      </c>
      <c r="B209" s="374"/>
      <c r="V209" s="398"/>
      <c r="W209" s="398"/>
      <c r="X209" s="398"/>
      <c r="Y209" s="398"/>
      <c r="Z209" s="398"/>
      <c r="AA209" s="398"/>
      <c r="AB209" s="398"/>
      <c r="AC209" s="398"/>
      <c r="AD209" s="398"/>
      <c r="AE209" s="398"/>
      <c r="AF209" s="398"/>
      <c r="AG209" s="398"/>
      <c r="AH209" s="398"/>
      <c r="AI209" s="398"/>
      <c r="AJ209" s="398"/>
      <c r="AK209" s="398"/>
      <c r="AL209" s="398"/>
      <c r="AM209" s="398"/>
      <c r="AN209" s="398"/>
      <c r="AO209" s="398"/>
      <c r="AP209" s="398"/>
      <c r="AQ209" s="398"/>
      <c r="AR209" s="398"/>
      <c r="AS209" s="398"/>
      <c r="AT209" s="398"/>
      <c r="AU209" s="398"/>
      <c r="AV209" s="398"/>
      <c r="AW209" s="398"/>
      <c r="AX209" s="398"/>
      <c r="AY209" s="398"/>
      <c r="AZ209" s="398"/>
      <c r="BB209" s="369"/>
      <c r="BV209" s="398"/>
      <c r="BW209" s="398"/>
      <c r="BX209" s="398"/>
      <c r="BY209" s="398"/>
      <c r="BZ209" s="398"/>
      <c r="CA209" s="398"/>
      <c r="CB209" s="398"/>
      <c r="CC209" s="398"/>
      <c r="CD209" s="398"/>
      <c r="CE209" s="398"/>
      <c r="CF209" s="398"/>
      <c r="CG209" s="398"/>
      <c r="CH209" s="398"/>
      <c r="CI209" s="398"/>
      <c r="CJ209" s="398"/>
      <c r="CK209" s="398"/>
      <c r="CL209" s="398"/>
      <c r="CM209" s="398"/>
      <c r="CN209" s="398"/>
      <c r="CO209" s="398"/>
      <c r="CP209" s="398"/>
      <c r="CQ209" s="398"/>
      <c r="CR209" s="398"/>
      <c r="CS209" s="398"/>
      <c r="CT209" s="398"/>
      <c r="CU209" s="398"/>
      <c r="CV209" s="398"/>
      <c r="CW209" s="398"/>
      <c r="CX209" s="398"/>
      <c r="CY209" s="398"/>
      <c r="CZ209" s="398"/>
    </row>
    <row r="210" s="346" customFormat="true" ht="22.5" customHeight="true" x14ac:dyDescent="0.35">
      <c r="A210" s="671" t="s">
        <v>112</v>
      </c>
      <c r="B210" s="376"/>
      <c r="V210" s="398"/>
      <c r="W210" s="398"/>
      <c r="X210" s="398"/>
      <c r="Y210" s="398"/>
      <c r="Z210" s="398"/>
      <c r="AA210" s="398"/>
      <c r="AB210" s="398"/>
      <c r="AC210" s="398"/>
      <c r="AD210" s="398"/>
      <c r="AE210" s="398"/>
      <c r="AF210" s="398"/>
      <c r="AG210" s="398"/>
      <c r="AH210" s="398"/>
      <c r="AI210" s="398"/>
      <c r="AJ210" s="398"/>
      <c r="AK210" s="398"/>
      <c r="AL210" s="398"/>
      <c r="AM210" s="398"/>
      <c r="AN210" s="398"/>
      <c r="AO210" s="398"/>
      <c r="AP210" s="398"/>
      <c r="AQ210" s="398"/>
      <c r="AR210" s="398"/>
      <c r="AS210" s="398"/>
      <c r="AT210" s="398"/>
      <c r="AU210" s="398"/>
      <c r="AV210" s="398"/>
      <c r="AW210" s="398"/>
      <c r="AX210" s="398"/>
      <c r="AY210" s="398"/>
      <c r="AZ210" s="398"/>
      <c r="BB210" s="369"/>
      <c r="BV210" s="398"/>
      <c r="BW210" s="398"/>
      <c r="BX210" s="398"/>
      <c r="BY210" s="398"/>
      <c r="BZ210" s="398"/>
      <c r="CA210" s="398"/>
      <c r="CB210" s="398"/>
      <c r="CC210" s="398"/>
      <c r="CD210" s="398"/>
      <c r="CE210" s="398"/>
      <c r="CF210" s="398"/>
      <c r="CG210" s="398"/>
      <c r="CH210" s="398"/>
      <c r="CI210" s="398"/>
      <c r="CJ210" s="398"/>
      <c r="CK210" s="398"/>
      <c r="CL210" s="398"/>
      <c r="CM210" s="398"/>
      <c r="CN210" s="398"/>
      <c r="CO210" s="398"/>
      <c r="CP210" s="398"/>
      <c r="CQ210" s="398"/>
      <c r="CR210" s="398"/>
      <c r="CS210" s="398"/>
      <c r="CT210" s="398"/>
      <c r="CU210" s="398"/>
      <c r="CV210" s="398"/>
      <c r="CW210" s="398"/>
      <c r="CX210" s="398"/>
      <c r="CY210" s="398"/>
      <c r="CZ210" s="398"/>
    </row>
    <row r="211" s="346" customFormat="true" ht="20.1" customHeight="true" x14ac:dyDescent="0.35">
      <c r="A211" s="378" t="s">
        <v>97</v>
      </c>
      <c r="B211" s="374"/>
      <c r="V211" s="398"/>
      <c r="W211" s="398"/>
      <c r="X211" s="398"/>
      <c r="Y211" s="398"/>
      <c r="Z211" s="398"/>
      <c r="AA211" s="398"/>
      <c r="AB211" s="398"/>
      <c r="AC211" s="398"/>
      <c r="AD211" s="398"/>
      <c r="AE211" s="398"/>
      <c r="AF211" s="398"/>
      <c r="AG211" s="398"/>
      <c r="AH211" s="398"/>
      <c r="AI211" s="398"/>
      <c r="AJ211" s="398"/>
      <c r="AK211" s="398"/>
      <c r="AL211" s="398"/>
      <c r="AM211" s="398"/>
      <c r="AN211" s="398"/>
      <c r="AO211" s="398"/>
      <c r="AP211" s="398"/>
      <c r="AQ211" s="398"/>
      <c r="AR211" s="398"/>
      <c r="AS211" s="398"/>
      <c r="AT211" s="398"/>
      <c r="AU211" s="398"/>
      <c r="AV211" s="398"/>
      <c r="AW211" s="398"/>
      <c r="AX211" s="398"/>
      <c r="AY211" s="398"/>
      <c r="AZ211" s="398"/>
      <c r="BB211" s="369"/>
      <c r="BV211" s="398"/>
      <c r="BW211" s="398"/>
      <c r="BX211" s="398"/>
      <c r="BY211" s="398"/>
      <c r="BZ211" s="398"/>
      <c r="CA211" s="398"/>
      <c r="CB211" s="398"/>
      <c r="CC211" s="398"/>
      <c r="CD211" s="398"/>
      <c r="CE211" s="398"/>
      <c r="CF211" s="398"/>
      <c r="CG211" s="398"/>
      <c r="CH211" s="398"/>
      <c r="CI211" s="398"/>
      <c r="CJ211" s="398"/>
      <c r="CK211" s="398"/>
      <c r="CL211" s="398"/>
      <c r="CM211" s="398"/>
      <c r="CN211" s="398"/>
      <c r="CO211" s="398"/>
      <c r="CP211" s="398"/>
      <c r="CQ211" s="398"/>
      <c r="CR211" s="398"/>
      <c r="CS211" s="398"/>
      <c r="CT211" s="398"/>
      <c r="CU211" s="398"/>
      <c r="CV211" s="398"/>
      <c r="CW211" s="398"/>
      <c r="CX211" s="398"/>
      <c r="CY211" s="398"/>
      <c r="CZ211" s="398"/>
    </row>
    <row r="212" s="346" customFormat="true" ht="15" customHeight="true" x14ac:dyDescent="0.2">
      <c r="A212" s="675" t="s">
        <v>98</v>
      </c>
      <c r="B212" s="411"/>
      <c r="V212" s="398"/>
      <c r="W212" s="398"/>
      <c r="X212" s="398"/>
      <c r="Y212" s="398"/>
      <c r="Z212" s="398"/>
      <c r="AA212" s="398"/>
      <c r="AB212" s="398"/>
      <c r="AC212" s="398"/>
      <c r="AD212" s="398"/>
      <c r="AE212" s="398"/>
      <c r="AF212" s="398"/>
      <c r="AG212" s="398"/>
      <c r="AH212" s="398"/>
      <c r="AI212" s="398"/>
      <c r="AJ212" s="398"/>
      <c r="AK212" s="398"/>
      <c r="AL212" s="398"/>
      <c r="AM212" s="398"/>
      <c r="AN212" s="398"/>
      <c r="AO212" s="398"/>
      <c r="AP212" s="398"/>
      <c r="AQ212" s="398"/>
      <c r="AR212" s="398"/>
      <c r="AS212" s="398"/>
      <c r="AT212" s="398"/>
      <c r="AU212" s="398"/>
      <c r="AV212" s="398"/>
      <c r="AW212" s="398"/>
      <c r="AX212" s="398"/>
      <c r="AY212" s="398"/>
      <c r="AZ212" s="398"/>
      <c r="BB212" s="369"/>
      <c r="BV212" s="398"/>
      <c r="BW212" s="398"/>
      <c r="BX212" s="398"/>
      <c r="BY212" s="398"/>
      <c r="BZ212" s="398"/>
      <c r="CA212" s="398"/>
      <c r="CB212" s="398"/>
      <c r="CC212" s="398"/>
      <c r="CD212" s="398"/>
      <c r="CE212" s="398"/>
      <c r="CF212" s="398"/>
      <c r="CG212" s="398"/>
      <c r="CH212" s="398"/>
      <c r="CI212" s="398"/>
      <c r="CJ212" s="398"/>
      <c r="CK212" s="398"/>
      <c r="CL212" s="398"/>
      <c r="CM212" s="398"/>
      <c r="CN212" s="398"/>
      <c r="CO212" s="398"/>
      <c r="CP212" s="398"/>
      <c r="CQ212" s="398"/>
      <c r="CR212" s="398"/>
      <c r="CS212" s="398"/>
      <c r="CT212" s="398"/>
      <c r="CU212" s="398"/>
      <c r="CV212" s="398"/>
      <c r="CW212" s="398"/>
      <c r="CX212" s="398"/>
      <c r="CY212" s="398"/>
      <c r="CZ212" s="398"/>
    </row>
    <row r="213" s="346" customFormat="true" ht="15" customHeight="true" x14ac:dyDescent="0.2">
      <c r="A213" s="387" t="s">
        <v>40</v>
      </c>
      <c r="B213" s="386"/>
      <c r="V213" s="398"/>
      <c r="W213" s="398"/>
      <c r="X213" s="398"/>
      <c r="Y213" s="398"/>
      <c r="Z213" s="398"/>
      <c r="AA213" s="398"/>
      <c r="AB213" s="398"/>
      <c r="AC213" s="398"/>
      <c r="AD213" s="398"/>
      <c r="AE213" s="398"/>
      <c r="AF213" s="398"/>
      <c r="AG213" s="398"/>
      <c r="AH213" s="398"/>
      <c r="AI213" s="398"/>
      <c r="AJ213" s="398"/>
      <c r="AK213" s="398"/>
      <c r="AL213" s="398"/>
      <c r="AM213" s="398"/>
      <c r="AN213" s="398"/>
      <c r="AO213" s="398"/>
      <c r="AP213" s="398"/>
      <c r="AQ213" s="398"/>
      <c r="AR213" s="398"/>
      <c r="AS213" s="398"/>
      <c r="AT213" s="398"/>
      <c r="AU213" s="398"/>
      <c r="AV213" s="398"/>
      <c r="AW213" s="398"/>
      <c r="AX213" s="398"/>
      <c r="AY213" s="398"/>
      <c r="AZ213" s="398"/>
      <c r="BB213" s="369"/>
      <c r="BV213" s="398"/>
      <c r="BW213" s="398"/>
      <c r="BX213" s="398"/>
      <c r="BY213" s="398"/>
      <c r="BZ213" s="398"/>
      <c r="CA213" s="398"/>
      <c r="CB213" s="398"/>
      <c r="CC213" s="398"/>
      <c r="CD213" s="398"/>
      <c r="CE213" s="398"/>
      <c r="CF213" s="398"/>
      <c r="CG213" s="398"/>
      <c r="CH213" s="398"/>
      <c r="CI213" s="398"/>
      <c r="CJ213" s="398"/>
      <c r="CK213" s="398"/>
      <c r="CL213" s="398"/>
      <c r="CM213" s="398"/>
      <c r="CN213" s="398"/>
      <c r="CO213" s="398"/>
      <c r="CP213" s="398"/>
      <c r="CQ213" s="398"/>
      <c r="CR213" s="398"/>
      <c r="CS213" s="398"/>
      <c r="CT213" s="398"/>
      <c r="CU213" s="398"/>
      <c r="CV213" s="398"/>
      <c r="CW213" s="398"/>
      <c r="CX213" s="398"/>
      <c r="CY213" s="398"/>
      <c r="CZ213" s="398"/>
    </row>
    <row r="214" s="346" customFormat="true" ht="15" customHeight="true" x14ac:dyDescent="0.2">
      <c r="A214" s="385" t="s">
        <v>39</v>
      </c>
      <c r="B214" s="386"/>
      <c r="V214" s="398"/>
      <c r="W214" s="398"/>
      <c r="X214" s="398"/>
      <c r="Y214" s="398"/>
      <c r="Z214" s="398"/>
      <c r="AA214" s="398"/>
      <c r="AB214" s="398"/>
      <c r="AC214" s="398"/>
      <c r="AD214" s="398"/>
      <c r="AE214" s="398"/>
      <c r="AF214" s="398"/>
      <c r="AG214" s="398"/>
      <c r="AH214" s="398"/>
      <c r="AI214" s="398"/>
      <c r="AJ214" s="398"/>
      <c r="AK214" s="398"/>
      <c r="AL214" s="398"/>
      <c r="AM214" s="398"/>
      <c r="AN214" s="398"/>
      <c r="AO214" s="398"/>
      <c r="AP214" s="398"/>
      <c r="AQ214" s="398"/>
      <c r="AR214" s="398"/>
      <c r="AS214" s="398"/>
      <c r="AT214" s="398"/>
      <c r="AU214" s="398"/>
      <c r="AV214" s="398"/>
      <c r="AW214" s="398"/>
      <c r="AX214" s="398"/>
      <c r="AY214" s="398"/>
      <c r="AZ214" s="398"/>
      <c r="BB214" s="369"/>
      <c r="BV214" s="398"/>
      <c r="BW214" s="398"/>
      <c r="BX214" s="398"/>
      <c r="BY214" s="398"/>
      <c r="BZ214" s="398"/>
      <c r="CA214" s="398"/>
      <c r="CB214" s="398"/>
      <c r="CC214" s="398"/>
      <c r="CD214" s="398"/>
      <c r="CE214" s="398"/>
      <c r="CF214" s="398"/>
      <c r="CG214" s="398"/>
      <c r="CH214" s="398"/>
      <c r="CI214" s="398"/>
      <c r="CJ214" s="398"/>
      <c r="CK214" s="398"/>
      <c r="CL214" s="398"/>
      <c r="CM214" s="398"/>
      <c r="CN214" s="398"/>
      <c r="CO214" s="398"/>
      <c r="CP214" s="398"/>
      <c r="CQ214" s="398"/>
      <c r="CR214" s="398"/>
      <c r="CS214" s="398"/>
      <c r="CT214" s="398"/>
      <c r="CU214" s="398"/>
      <c r="CV214" s="398"/>
      <c r="CW214" s="398"/>
      <c r="CX214" s="398"/>
      <c r="CY214" s="398"/>
      <c r="CZ214" s="398"/>
    </row>
    <row r="215" s="346" customFormat="true" ht="15" customHeight="true" x14ac:dyDescent="0.2">
      <c r="A215" s="385" t="s">
        <v>136</v>
      </c>
      <c r="B215" s="410" t="str">
        <f>A1025</f>
        <v>AIS13</v>
      </c>
      <c r="V215" s="398"/>
      <c r="W215" s="398"/>
      <c r="X215" s="398"/>
      <c r="Y215" s="398"/>
      <c r="Z215" s="398"/>
      <c r="AA215" s="398"/>
      <c r="AB215" s="398"/>
      <c r="AC215" s="398"/>
      <c r="AD215" s="398"/>
      <c r="AE215" s="398"/>
      <c r="AF215" s="398"/>
      <c r="AG215" s="398"/>
      <c r="AH215" s="398"/>
      <c r="AI215" s="398"/>
      <c r="AJ215" s="398"/>
      <c r="AK215" s="398"/>
      <c r="AL215" s="398"/>
      <c r="AM215" s="398"/>
      <c r="AN215" s="398"/>
      <c r="AO215" s="398"/>
      <c r="AP215" s="398"/>
      <c r="AQ215" s="398"/>
      <c r="AR215" s="398"/>
      <c r="AS215" s="398"/>
      <c r="AT215" s="398"/>
      <c r="AU215" s="398"/>
      <c r="AV215" s="398"/>
      <c r="AW215" s="398"/>
      <c r="AX215" s="398"/>
      <c r="AY215" s="398"/>
      <c r="AZ215" s="398"/>
      <c r="BB215" s="369"/>
      <c r="BV215" s="398"/>
      <c r="BW215" s="398"/>
      <c r="BX215" s="398"/>
      <c r="BY215" s="398"/>
      <c r="BZ215" s="398"/>
      <c r="CA215" s="398"/>
      <c r="CB215" s="398"/>
      <c r="CC215" s="398"/>
      <c r="CD215" s="398"/>
      <c r="CE215" s="398"/>
      <c r="CF215" s="398"/>
      <c r="CG215" s="398"/>
      <c r="CH215" s="398"/>
      <c r="CI215" s="398"/>
      <c r="CJ215" s="398"/>
      <c r="CK215" s="398"/>
      <c r="CL215" s="398"/>
      <c r="CM215" s="398"/>
      <c r="CN215" s="398"/>
      <c r="CO215" s="398"/>
      <c r="CP215" s="398"/>
      <c r="CQ215" s="398"/>
      <c r="CR215" s="398"/>
      <c r="CS215" s="398"/>
      <c r="CT215" s="398"/>
      <c r="CU215" s="398"/>
      <c r="CV215" s="398"/>
      <c r="CW215" s="398"/>
      <c r="CX215" s="398"/>
      <c r="CY215" s="398"/>
      <c r="CZ215" s="398"/>
    </row>
    <row r="216" s="346" customFormat="true" ht="15" customHeight="true" x14ac:dyDescent="0.2">
      <c r="A216" s="228"/>
      <c r="B216" s="230"/>
      <c r="V216" s="398"/>
      <c r="W216" s="398"/>
      <c r="X216" s="398"/>
      <c r="Y216" s="398"/>
      <c r="Z216" s="398"/>
      <c r="AA216" s="398"/>
      <c r="AB216" s="398"/>
      <c r="AC216" s="398"/>
      <c r="AD216" s="398"/>
      <c r="AE216" s="398"/>
      <c r="AF216" s="398"/>
      <c r="AG216" s="398"/>
      <c r="AH216" s="398"/>
      <c r="AI216" s="398"/>
      <c r="AJ216" s="398"/>
      <c r="AK216" s="398"/>
      <c r="AL216" s="398"/>
      <c r="AM216" s="398"/>
      <c r="AN216" s="398"/>
      <c r="AO216" s="398"/>
      <c r="AP216" s="398"/>
      <c r="AQ216" s="398"/>
      <c r="AR216" s="398"/>
      <c r="AS216" s="398"/>
      <c r="AT216" s="398"/>
      <c r="AU216" s="398"/>
      <c r="AV216" s="398"/>
      <c r="AW216" s="398"/>
      <c r="AX216" s="398"/>
      <c r="AY216" s="398"/>
      <c r="AZ216" s="398"/>
      <c r="BB216" s="369"/>
      <c r="BV216" s="398"/>
      <c r="BW216" s="398"/>
      <c r="BX216" s="398"/>
      <c r="BY216" s="398"/>
      <c r="BZ216" s="398"/>
      <c r="CA216" s="398"/>
      <c r="CB216" s="398"/>
      <c r="CC216" s="398"/>
      <c r="CD216" s="398"/>
      <c r="CE216" s="398"/>
      <c r="CF216" s="398"/>
      <c r="CG216" s="398"/>
      <c r="CH216" s="398"/>
      <c r="CI216" s="398"/>
      <c r="CJ216" s="398"/>
      <c r="CK216" s="398"/>
      <c r="CL216" s="398"/>
      <c r="CM216" s="398"/>
      <c r="CN216" s="398"/>
      <c r="CO216" s="398"/>
      <c r="CP216" s="398"/>
      <c r="CQ216" s="398"/>
      <c r="CR216" s="398"/>
      <c r="CS216" s="398"/>
      <c r="CT216" s="398"/>
      <c r="CU216" s="398"/>
      <c r="CV216" s="398"/>
      <c r="CW216" s="398"/>
      <c r="CX216" s="398"/>
      <c r="CY216" s="398"/>
      <c r="CZ216" s="398"/>
    </row>
    <row r="217" s="346" customFormat="true" ht="15" customHeight="true" x14ac:dyDescent="0.2">
      <c r="A217" s="228"/>
      <c r="B217" s="229"/>
      <c r="V217" s="398"/>
      <c r="W217" s="398"/>
      <c r="X217" s="398"/>
      <c r="Y217" s="398"/>
      <c r="Z217" s="398"/>
      <c r="AA217" s="398"/>
      <c r="AB217" s="398"/>
      <c r="AC217" s="398"/>
      <c r="AD217" s="398"/>
      <c r="AE217" s="398"/>
      <c r="AF217" s="398"/>
      <c r="AG217" s="398"/>
      <c r="AH217" s="398"/>
      <c r="AI217" s="398"/>
      <c r="AJ217" s="398"/>
      <c r="AK217" s="398"/>
      <c r="AL217" s="398"/>
      <c r="AM217" s="398"/>
      <c r="AN217" s="398"/>
      <c r="AO217" s="398"/>
      <c r="AP217" s="398"/>
      <c r="AQ217" s="398"/>
      <c r="AR217" s="398"/>
      <c r="AS217" s="398"/>
      <c r="AT217" s="398"/>
      <c r="AU217" s="398"/>
      <c r="AV217" s="398"/>
      <c r="AW217" s="398"/>
      <c r="AX217" s="398"/>
      <c r="AY217" s="398"/>
      <c r="AZ217" s="398"/>
      <c r="BB217" s="369"/>
      <c r="BV217" s="398"/>
      <c r="BW217" s="398"/>
      <c r="BX217" s="398"/>
      <c r="BY217" s="398"/>
      <c r="BZ217" s="398"/>
      <c r="CA217" s="398"/>
      <c r="CB217" s="398"/>
      <c r="CC217" s="398"/>
      <c r="CD217" s="398"/>
      <c r="CE217" s="398"/>
      <c r="CF217" s="398"/>
      <c r="CG217" s="398"/>
      <c r="CH217" s="398"/>
      <c r="CI217" s="398"/>
      <c r="CJ217" s="398"/>
      <c r="CK217" s="398"/>
      <c r="CL217" s="398"/>
      <c r="CM217" s="398"/>
      <c r="CN217" s="398"/>
      <c r="CO217" s="398"/>
      <c r="CP217" s="398"/>
      <c r="CQ217" s="398"/>
      <c r="CR217" s="398"/>
      <c r="CS217" s="398"/>
      <c r="CT217" s="398"/>
      <c r="CU217" s="398"/>
      <c r="CV217" s="398"/>
      <c r="CW217" s="398"/>
      <c r="CX217" s="398"/>
      <c r="CY217" s="398"/>
      <c r="CZ217" s="398"/>
    </row>
    <row r="218" s="346" customFormat="true" ht="18" customHeight="true" x14ac:dyDescent="0.2">
      <c r="A218" s="228"/>
      <c r="B218" s="230"/>
      <c r="V218" s="398"/>
      <c r="W218" s="398"/>
      <c r="X218" s="398"/>
      <c r="Y218" s="398"/>
      <c r="Z218" s="398"/>
      <c r="AA218" s="398"/>
      <c r="AB218" s="398"/>
      <c r="AC218" s="398"/>
      <c r="AD218" s="398"/>
      <c r="AE218" s="398"/>
      <c r="AF218" s="398"/>
      <c r="AG218" s="398"/>
      <c r="AH218" s="398"/>
      <c r="AI218" s="398"/>
      <c r="AJ218" s="398"/>
      <c r="AK218" s="398"/>
      <c r="AL218" s="398"/>
      <c r="AM218" s="398"/>
      <c r="AN218" s="398"/>
      <c r="AO218" s="398"/>
      <c r="AP218" s="398"/>
      <c r="AQ218" s="398"/>
      <c r="AR218" s="398"/>
      <c r="AS218" s="398"/>
      <c r="AT218" s="398"/>
      <c r="AU218" s="398"/>
      <c r="AV218" s="398"/>
      <c r="AW218" s="398"/>
      <c r="AX218" s="398"/>
      <c r="AY218" s="398"/>
      <c r="AZ218" s="398"/>
      <c r="BB218" s="369"/>
      <c r="BV218" s="398"/>
      <c r="BW218" s="398"/>
      <c r="BX218" s="398"/>
      <c r="BY218" s="398"/>
      <c r="BZ218" s="398"/>
      <c r="CA218" s="398"/>
      <c r="CB218" s="398"/>
      <c r="CC218" s="398"/>
      <c r="CD218" s="398"/>
      <c r="CE218" s="398"/>
      <c r="CF218" s="398"/>
      <c r="CG218" s="398"/>
      <c r="CH218" s="398"/>
      <c r="CI218" s="398"/>
      <c r="CJ218" s="398"/>
      <c r="CK218" s="398"/>
      <c r="CL218" s="398"/>
      <c r="CM218" s="398"/>
      <c r="CN218" s="398"/>
      <c r="CO218" s="398"/>
      <c r="CP218" s="398"/>
      <c r="CQ218" s="398"/>
      <c r="CR218" s="398"/>
      <c r="CS218" s="398"/>
      <c r="CT218" s="398"/>
      <c r="CU218" s="398"/>
      <c r="CV218" s="398"/>
      <c r="CW218" s="398"/>
      <c r="CX218" s="398"/>
      <c r="CY218" s="398"/>
      <c r="CZ218" s="398"/>
    </row>
    <row r="219" s="346" customFormat="true" ht="18" customHeight="true" x14ac:dyDescent="0.2">
      <c r="A219" s="227"/>
      <c r="B219" s="226"/>
      <c r="V219" s="398"/>
      <c r="W219" s="398"/>
      <c r="X219" s="398"/>
      <c r="Y219" s="398"/>
      <c r="Z219" s="398"/>
      <c r="AA219" s="398"/>
      <c r="AB219" s="398"/>
      <c r="AC219" s="398"/>
      <c r="AD219" s="398"/>
      <c r="AE219" s="398"/>
      <c r="AF219" s="398"/>
      <c r="AG219" s="398"/>
      <c r="AH219" s="398"/>
      <c r="AI219" s="398"/>
      <c r="AJ219" s="398"/>
      <c r="AK219" s="398"/>
      <c r="AL219" s="398"/>
      <c r="AM219" s="398"/>
      <c r="AN219" s="398"/>
      <c r="AO219" s="398"/>
      <c r="AP219" s="398"/>
      <c r="AQ219" s="398"/>
      <c r="AR219" s="398"/>
      <c r="AS219" s="398"/>
      <c r="AT219" s="398"/>
      <c r="AU219" s="398"/>
      <c r="AV219" s="398"/>
      <c r="AW219" s="398"/>
      <c r="AX219" s="398"/>
      <c r="AY219" s="398"/>
      <c r="AZ219" s="398"/>
      <c r="BB219" s="369"/>
      <c r="BV219" s="398"/>
      <c r="BW219" s="398"/>
      <c r="BX219" s="398"/>
      <c r="BY219" s="398"/>
      <c r="BZ219" s="398"/>
      <c r="CA219" s="398"/>
      <c r="CB219" s="398"/>
      <c r="CC219" s="398"/>
      <c r="CD219" s="398"/>
      <c r="CE219" s="398"/>
      <c r="CF219" s="398"/>
      <c r="CG219" s="398"/>
      <c r="CH219" s="398"/>
      <c r="CI219" s="398"/>
      <c r="CJ219" s="398"/>
      <c r="CK219" s="398"/>
      <c r="CL219" s="398"/>
      <c r="CM219" s="398"/>
      <c r="CN219" s="398"/>
      <c r="CO219" s="398"/>
      <c r="CP219" s="398"/>
      <c r="CQ219" s="398"/>
      <c r="CR219" s="398"/>
      <c r="CS219" s="398"/>
      <c r="CT219" s="398"/>
      <c r="CU219" s="398"/>
      <c r="CV219" s="398"/>
      <c r="CW219" s="398"/>
      <c r="CX219" s="398"/>
      <c r="CY219" s="398"/>
      <c r="CZ219" s="398"/>
    </row>
    <row r="220" s="575" customFormat="true" ht="15" customHeight="true" x14ac:dyDescent="0.2">
      <c r="A220" s="349" t="s">
        <v>86</v>
      </c>
      <c r="B220" s="393"/>
      <c r="C220" s="1061" t="s">
        <v>115</v>
      </c>
      <c r="D220" s="1062"/>
      <c r="E220" s="1062"/>
      <c r="F220" s="1062"/>
      <c r="G220" s="1063"/>
      <c r="H220" s="1064" t="s">
        <v>38</v>
      </c>
      <c r="I220" s="1052"/>
      <c r="J220" s="1052"/>
      <c r="K220" s="1052"/>
      <c r="L220" s="1054"/>
      <c r="M220" s="1046" t="s">
        <v>37</v>
      </c>
      <c r="N220" s="1047"/>
      <c r="O220" s="1047"/>
      <c r="P220" s="1047"/>
      <c r="Q220" s="1049"/>
      <c r="R220" s="81" t="s">
        <v>141</v>
      </c>
      <c r="S220" s="484"/>
      <c r="T220" s="484"/>
      <c r="U220" s="484"/>
      <c r="V220" s="495"/>
      <c r="W220" s="495"/>
      <c r="X220" s="918"/>
      <c r="Y220" s="918"/>
      <c r="Z220" s="918"/>
      <c r="AA220" s="918"/>
      <c r="AB220" s="918"/>
      <c r="AC220" s="918"/>
      <c r="AD220" s="918"/>
      <c r="AE220" s="918"/>
      <c r="AF220" s="918"/>
      <c r="AG220" s="918"/>
      <c r="AH220" s="918"/>
      <c r="AI220" s="918"/>
      <c r="AJ220" s="918"/>
      <c r="AK220" s="918"/>
      <c r="AL220" s="918"/>
      <c r="AM220" s="918"/>
      <c r="AN220" s="918"/>
      <c r="AO220" s="918"/>
      <c r="AP220" s="918"/>
      <c r="AQ220" s="918"/>
      <c r="AR220" s="918"/>
      <c r="AS220" s="918"/>
      <c r="AT220" s="918"/>
      <c r="AU220" s="918"/>
      <c r="AV220" s="918"/>
      <c r="AW220" s="918"/>
      <c r="AX220" s="918"/>
      <c r="AY220" s="918"/>
      <c r="AZ220" s="403"/>
      <c r="BA220" s="404" t="s">
        <v>131</v>
      </c>
      <c r="BB220" s="349" t="s">
        <v>86</v>
      </c>
      <c r="BC220" s="1046" t="s">
        <v>115</v>
      </c>
      <c r="BD220" s="1047"/>
      <c r="BE220" s="1047"/>
      <c r="BF220" s="1047"/>
      <c r="BG220" s="1048"/>
      <c r="BH220" s="1046" t="s">
        <v>38</v>
      </c>
      <c r="BI220" s="1047"/>
      <c r="BJ220" s="1047"/>
      <c r="BK220" s="1047"/>
      <c r="BL220" s="1048"/>
      <c r="BM220" s="1046" t="s">
        <v>37</v>
      </c>
      <c r="BN220" s="1047"/>
      <c r="BO220" s="1047"/>
      <c r="BP220" s="1047"/>
      <c r="BQ220" s="1049"/>
      <c r="BR220" s="80" t="s">
        <v>141</v>
      </c>
      <c r="BS220" s="484"/>
      <c r="BT220" s="484"/>
      <c r="BU220" s="484"/>
      <c r="BV220" s="69"/>
      <c r="BW220" s="69"/>
      <c r="BX220" s="69"/>
      <c r="BY220" s="69"/>
      <c r="BZ220" s="402"/>
      <c r="CA220" s="402"/>
      <c r="CB220" s="402"/>
      <c r="CC220" s="402"/>
      <c r="CD220" s="402"/>
      <c r="CE220" s="402"/>
      <c r="CF220" s="402"/>
      <c r="CG220" s="402"/>
      <c r="CH220" s="402"/>
      <c r="CI220" s="402"/>
      <c r="CJ220" s="402"/>
      <c r="CK220" s="402"/>
      <c r="CL220" s="402"/>
      <c r="CM220" s="402"/>
      <c r="CN220" s="402"/>
      <c r="CO220" s="402"/>
      <c r="CP220" s="402"/>
      <c r="CQ220" s="402"/>
      <c r="CR220" s="402"/>
      <c r="CS220" s="402"/>
      <c r="CT220" s="402"/>
      <c r="CU220" s="402"/>
      <c r="CV220" s="402"/>
      <c r="CW220" s="402"/>
      <c r="CX220" s="402"/>
      <c r="CY220" s="402"/>
      <c r="CZ220" s="402"/>
    </row>
    <row r="221" s="575" customFormat="true" ht="12.75" x14ac:dyDescent="0.2">
      <c r="A221" s="390" t="s">
        <v>87</v>
      </c>
      <c r="B221" s="433"/>
      <c r="C221" s="475" t="s">
        <v>0</v>
      </c>
      <c r="D221" s="669" t="s">
        <v>1</v>
      </c>
      <c r="E221" s="669" t="s">
        <v>2</v>
      </c>
      <c r="F221" s="669" t="s">
        <v>3</v>
      </c>
      <c r="G221" s="670" t="s">
        <v>4</v>
      </c>
      <c r="H221" s="438" t="s">
        <v>0</v>
      </c>
      <c r="I221" s="673" t="s">
        <v>1</v>
      </c>
      <c r="J221" s="673" t="s">
        <v>2</v>
      </c>
      <c r="K221" s="673" t="s">
        <v>3</v>
      </c>
      <c r="L221" s="674" t="s">
        <v>4</v>
      </c>
      <c r="M221" s="439" t="s">
        <v>0</v>
      </c>
      <c r="N221" s="673" t="s">
        <v>1</v>
      </c>
      <c r="O221" s="673" t="s">
        <v>2</v>
      </c>
      <c r="P221" s="673" t="s">
        <v>3</v>
      </c>
      <c r="Q221" s="667" t="s">
        <v>4</v>
      </c>
      <c r="R221" s="438" t="s">
        <v>435</v>
      </c>
      <c r="S221" s="673" t="s">
        <v>436</v>
      </c>
      <c r="T221" s="673" t="s">
        <v>437</v>
      </c>
      <c r="U221" s="674" t="s">
        <v>438</v>
      </c>
      <c r="V221" s="918"/>
      <c r="W221" s="918"/>
      <c r="X221" s="918"/>
      <c r="Y221" s="918"/>
      <c r="Z221" s="918"/>
      <c r="AA221" s="918"/>
      <c r="AB221" s="918"/>
      <c r="AC221" s="918"/>
      <c r="AD221" s="918"/>
      <c r="AE221" s="918"/>
      <c r="AF221" s="918"/>
      <c r="AG221" s="918"/>
      <c r="AH221" s="918"/>
      <c r="AI221" s="918"/>
      <c r="AJ221" s="918"/>
      <c r="AK221" s="918"/>
      <c r="AL221" s="918"/>
      <c r="AM221" s="918"/>
      <c r="AN221" s="918"/>
      <c r="AO221" s="918"/>
      <c r="AP221" s="918"/>
      <c r="AQ221" s="918"/>
      <c r="AR221" s="918"/>
      <c r="AS221" s="918"/>
      <c r="AT221" s="918"/>
      <c r="AU221" s="918"/>
      <c r="AV221" s="918"/>
      <c r="AW221" s="918"/>
      <c r="AX221" s="918"/>
      <c r="AY221" s="918"/>
      <c r="AZ221" s="403"/>
      <c r="BA221" s="390" t="s">
        <v>118</v>
      </c>
      <c r="BB221" s="389"/>
      <c r="BC221" s="515" t="s">
        <v>0</v>
      </c>
      <c r="BD221" s="628" t="s">
        <v>1</v>
      </c>
      <c r="BE221" s="628" t="s">
        <v>2</v>
      </c>
      <c r="BF221" s="628" t="s">
        <v>3</v>
      </c>
      <c r="BG221" s="516" t="s">
        <v>4</v>
      </c>
      <c r="BH221" s="515" t="s">
        <v>0</v>
      </c>
      <c r="BI221" s="628" t="s">
        <v>1</v>
      </c>
      <c r="BJ221" s="628" t="s">
        <v>2</v>
      </c>
      <c r="BK221" s="628" t="s">
        <v>3</v>
      </c>
      <c r="BL221" s="516" t="s">
        <v>4</v>
      </c>
      <c r="BM221" s="515" t="s">
        <v>0</v>
      </c>
      <c r="BN221" s="628" t="s">
        <v>1</v>
      </c>
      <c r="BO221" s="628" t="s">
        <v>2</v>
      </c>
      <c r="BP221" s="628" t="s">
        <v>3</v>
      </c>
      <c r="BQ221" s="516" t="s">
        <v>4</v>
      </c>
      <c r="BR221" s="515" t="s">
        <v>435</v>
      </c>
      <c r="BS221" s="628" t="s">
        <v>436</v>
      </c>
      <c r="BT221" s="628" t="s">
        <v>437</v>
      </c>
      <c r="BU221" s="629" t="s">
        <v>438</v>
      </c>
      <c r="BV221" s="235"/>
      <c r="BW221" s="235"/>
      <c r="BX221" s="235"/>
      <c r="BY221" s="235"/>
      <c r="BZ221" s="235"/>
      <c r="CA221" s="235"/>
      <c r="CB221" s="235"/>
      <c r="CC221" s="235"/>
      <c r="CD221" s="235"/>
      <c r="CE221" s="235"/>
      <c r="CF221" s="235"/>
      <c r="CG221" s="235"/>
      <c r="CH221" s="235"/>
      <c r="CI221" s="235"/>
      <c r="CJ221" s="235"/>
      <c r="CK221" s="235"/>
      <c r="CL221" s="235"/>
      <c r="CM221" s="235"/>
      <c r="CN221" s="235"/>
      <c r="CO221" s="235"/>
      <c r="CP221" s="235"/>
      <c r="CQ221" s="235"/>
      <c r="CR221" s="235"/>
      <c r="CS221" s="235"/>
      <c r="CT221" s="235"/>
      <c r="CU221" s="235"/>
      <c r="CV221" s="235"/>
      <c r="CW221" s="235"/>
      <c r="CX221" s="235"/>
      <c r="CY221" s="235"/>
      <c r="CZ221" s="235"/>
    </row>
    <row r="222" s="575" customFormat="true" ht="15" customHeight="true" x14ac:dyDescent="0.2">
      <c r="A222" s="1055" t="s">
        <v>36</v>
      </c>
      <c r="B222" s="435" t="s">
        <v>15</v>
      </c>
      <c r="C222" s="125" t="s">
        <v>35</v>
      </c>
      <c r="D222" s="122" t="s">
        <v>35</v>
      </c>
      <c r="E222" s="122" t="s">
        <v>35</v>
      </c>
      <c r="F222" s="122" t="s">
        <v>35</v>
      </c>
      <c r="G222" s="119" t="s">
        <v>35</v>
      </c>
      <c r="H222" s="116" t="s">
        <v>35</v>
      </c>
      <c r="I222" s="122" t="s">
        <v>35</v>
      </c>
      <c r="J222" s="122" t="s">
        <v>35</v>
      </c>
      <c r="K222" s="122" t="s">
        <v>35</v>
      </c>
      <c r="L222" s="113" t="s">
        <v>35</v>
      </c>
      <c r="M222" s="125" t="s">
        <v>35</v>
      </c>
      <c r="N222" s="122" t="s">
        <v>35</v>
      </c>
      <c r="O222" s="122" t="s">
        <v>35</v>
      </c>
      <c r="P222" s="122" t="s">
        <v>35</v>
      </c>
      <c r="Q222" s="119" t="s">
        <v>35</v>
      </c>
      <c r="R222" s="116" t="s">
        <v>35</v>
      </c>
      <c r="S222" s="122" t="s">
        <v>35</v>
      </c>
      <c r="T222" s="122" t="s">
        <v>35</v>
      </c>
      <c r="U222" s="113" t="s">
        <v>35</v>
      </c>
      <c r="V222" s="918"/>
      <c r="W222" s="918"/>
      <c r="X222" s="918"/>
      <c r="Y222" s="918"/>
      <c r="Z222" s="918"/>
      <c r="AA222" s="918"/>
      <c r="AB222" s="918"/>
      <c r="AC222" s="918"/>
      <c r="AD222" s="918"/>
      <c r="AE222" s="918"/>
      <c r="AF222" s="918"/>
      <c r="AG222" s="918"/>
      <c r="AH222" s="918"/>
      <c r="AI222" s="918"/>
      <c r="AJ222" s="918"/>
      <c r="AK222" s="918"/>
      <c r="AL222" s="918"/>
      <c r="AM222" s="918"/>
      <c r="AN222" s="918"/>
      <c r="AO222" s="918"/>
      <c r="AP222" s="918"/>
      <c r="AQ222" s="918"/>
      <c r="AR222" s="918"/>
      <c r="AS222" s="918"/>
      <c r="AT222" s="918"/>
      <c r="AU222" s="918"/>
      <c r="AV222" s="918"/>
      <c r="AW222" s="918"/>
      <c r="AX222" s="918"/>
      <c r="AY222" s="918"/>
      <c r="AZ222" s="403"/>
      <c r="BA222" s="1050" t="s">
        <v>36</v>
      </c>
      <c r="BB222" s="680" t="s">
        <v>15</v>
      </c>
      <c r="BC222" s="112" t="s">
        <v>35</v>
      </c>
      <c r="BD222" s="108" t="s">
        <v>35</v>
      </c>
      <c r="BE222" s="108" t="s">
        <v>35</v>
      </c>
      <c r="BF222" s="108" t="s">
        <v>35</v>
      </c>
      <c r="BG222" s="103" t="s">
        <v>35</v>
      </c>
      <c r="BH222" s="112" t="s">
        <v>35</v>
      </c>
      <c r="BI222" s="108" t="s">
        <v>35</v>
      </c>
      <c r="BJ222" s="108" t="s">
        <v>35</v>
      </c>
      <c r="BK222" s="108" t="s">
        <v>35</v>
      </c>
      <c r="BL222" s="103" t="s">
        <v>35</v>
      </c>
      <c r="BM222" s="112" t="s">
        <v>35</v>
      </c>
      <c r="BN222" s="108" t="s">
        <v>35</v>
      </c>
      <c r="BO222" s="108" t="s">
        <v>35</v>
      </c>
      <c r="BP222" s="108" t="s">
        <v>35</v>
      </c>
      <c r="BQ222" s="103" t="s">
        <v>35</v>
      </c>
      <c r="BR222" s="112" t="s">
        <v>35</v>
      </c>
      <c r="BS222" s="108" t="s">
        <v>35</v>
      </c>
      <c r="BT222" s="108" t="s">
        <v>35</v>
      </c>
      <c r="BU222" s="97" t="s">
        <v>35</v>
      </c>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8"/>
    </row>
    <row r="223" s="575" customFormat="true" ht="15" customHeight="true" x14ac:dyDescent="0.2">
      <c r="A223" s="1056"/>
      <c r="B223" s="436" t="s">
        <v>16</v>
      </c>
      <c r="C223" s="127" t="s">
        <v>35</v>
      </c>
      <c r="D223" s="124" t="s">
        <v>35</v>
      </c>
      <c r="E223" s="124" t="s">
        <v>35</v>
      </c>
      <c r="F223" s="124" t="s">
        <v>35</v>
      </c>
      <c r="G223" s="121" t="s">
        <v>35</v>
      </c>
      <c r="H223" s="118" t="s">
        <v>35</v>
      </c>
      <c r="I223" s="124" t="s">
        <v>35</v>
      </c>
      <c r="J223" s="124" t="s">
        <v>35</v>
      </c>
      <c r="K223" s="124" t="s">
        <v>35</v>
      </c>
      <c r="L223" s="115" t="s">
        <v>35</v>
      </c>
      <c r="M223" s="127" t="s">
        <v>35</v>
      </c>
      <c r="N223" s="124" t="s">
        <v>35</v>
      </c>
      <c r="O223" s="124" t="s">
        <v>35</v>
      </c>
      <c r="P223" s="124" t="s">
        <v>35</v>
      </c>
      <c r="Q223" s="121" t="s">
        <v>35</v>
      </c>
      <c r="R223" s="118" t="s">
        <v>35</v>
      </c>
      <c r="S223" s="124" t="s">
        <v>35</v>
      </c>
      <c r="T223" s="124" t="s">
        <v>35</v>
      </c>
      <c r="U223" s="115" t="s">
        <v>35</v>
      </c>
      <c r="V223" s="918"/>
      <c r="W223" s="918"/>
      <c r="X223" s="918"/>
      <c r="Y223" s="918"/>
      <c r="Z223" s="918"/>
      <c r="AA223" s="918"/>
      <c r="AB223" s="918"/>
      <c r="AC223" s="918"/>
      <c r="AD223" s="918"/>
      <c r="AE223" s="918"/>
      <c r="AF223" s="918"/>
      <c r="AG223" s="918"/>
      <c r="AH223" s="918"/>
      <c r="AI223" s="918"/>
      <c r="AJ223" s="918"/>
      <c r="AK223" s="918"/>
      <c r="AL223" s="918"/>
      <c r="AM223" s="918"/>
      <c r="AN223" s="918"/>
      <c r="AO223" s="918"/>
      <c r="AP223" s="918"/>
      <c r="AQ223" s="918"/>
      <c r="AR223" s="918"/>
      <c r="AS223" s="918"/>
      <c r="AT223" s="918"/>
      <c r="AU223" s="918"/>
      <c r="AV223" s="918"/>
      <c r="AW223" s="918"/>
      <c r="AX223" s="918"/>
      <c r="AY223" s="918"/>
      <c r="AZ223" s="403"/>
      <c r="BA223" s="1043"/>
      <c r="BB223" s="678" t="s">
        <v>16</v>
      </c>
      <c r="BC223" s="111" t="s">
        <v>35</v>
      </c>
      <c r="BD223" s="107" t="s">
        <v>35</v>
      </c>
      <c r="BE223" s="107" t="s">
        <v>35</v>
      </c>
      <c r="BF223" s="107" t="s">
        <v>35</v>
      </c>
      <c r="BG223" s="102" t="s">
        <v>35</v>
      </c>
      <c r="BH223" s="111" t="s">
        <v>35</v>
      </c>
      <c r="BI223" s="107" t="s">
        <v>35</v>
      </c>
      <c r="BJ223" s="107" t="s">
        <v>35</v>
      </c>
      <c r="BK223" s="107" t="s">
        <v>35</v>
      </c>
      <c r="BL223" s="102" t="s">
        <v>35</v>
      </c>
      <c r="BM223" s="111" t="s">
        <v>35</v>
      </c>
      <c r="BN223" s="107" t="s">
        <v>35</v>
      </c>
      <c r="BO223" s="107" t="s">
        <v>35</v>
      </c>
      <c r="BP223" s="107" t="s">
        <v>35</v>
      </c>
      <c r="BQ223" s="102" t="s">
        <v>35</v>
      </c>
      <c r="BR223" s="111" t="s">
        <v>35</v>
      </c>
      <c r="BS223" s="107" t="s">
        <v>35</v>
      </c>
      <c r="BT223" s="107" t="s">
        <v>35</v>
      </c>
      <c r="BU223" s="96" t="s">
        <v>35</v>
      </c>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8"/>
    </row>
    <row r="224" s="575" customFormat="true" ht="15" customHeight="true" x14ac:dyDescent="0.2">
      <c r="A224" s="1057"/>
      <c r="B224" s="437" t="s">
        <v>20</v>
      </c>
      <c r="C224" s="127" t="s">
        <v>35</v>
      </c>
      <c r="D224" s="124" t="s">
        <v>35</v>
      </c>
      <c r="E224" s="124" t="s">
        <v>35</v>
      </c>
      <c r="F224" s="124" t="s">
        <v>35</v>
      </c>
      <c r="G224" s="121" t="s">
        <v>35</v>
      </c>
      <c r="H224" s="118" t="s">
        <v>35</v>
      </c>
      <c r="I224" s="124" t="s">
        <v>35</v>
      </c>
      <c r="J224" s="124" t="s">
        <v>35</v>
      </c>
      <c r="K224" s="124" t="s">
        <v>35</v>
      </c>
      <c r="L224" s="115" t="s">
        <v>35</v>
      </c>
      <c r="M224" s="127" t="s">
        <v>35</v>
      </c>
      <c r="N224" s="124" t="s">
        <v>35</v>
      </c>
      <c r="O224" s="124" t="s">
        <v>35</v>
      </c>
      <c r="P224" s="124" t="s">
        <v>35</v>
      </c>
      <c r="Q224" s="121" t="s">
        <v>35</v>
      </c>
      <c r="R224" s="118" t="s">
        <v>35</v>
      </c>
      <c r="S224" s="124" t="s">
        <v>35</v>
      </c>
      <c r="T224" s="124" t="s">
        <v>35</v>
      </c>
      <c r="U224" s="115" t="s">
        <v>35</v>
      </c>
      <c r="V224" s="918"/>
      <c r="W224" s="918"/>
      <c r="X224" s="918"/>
      <c r="Y224" s="918"/>
      <c r="Z224" s="918"/>
      <c r="AA224" s="918"/>
      <c r="AB224" s="918"/>
      <c r="AC224" s="918"/>
      <c r="AD224" s="918"/>
      <c r="AE224" s="918"/>
      <c r="AF224" s="918"/>
      <c r="AG224" s="918"/>
      <c r="AH224" s="918"/>
      <c r="AI224" s="918"/>
      <c r="AJ224" s="918"/>
      <c r="AK224" s="918"/>
      <c r="AL224" s="918"/>
      <c r="AM224" s="918"/>
      <c r="AN224" s="918"/>
      <c r="AO224" s="918"/>
      <c r="AP224" s="918"/>
      <c r="AQ224" s="918"/>
      <c r="AR224" s="918"/>
      <c r="AS224" s="918"/>
      <c r="AT224" s="918"/>
      <c r="AU224" s="918"/>
      <c r="AV224" s="918"/>
      <c r="AW224" s="918"/>
      <c r="AX224" s="918"/>
      <c r="AY224" s="918"/>
      <c r="AZ224" s="403"/>
      <c r="BA224" s="1043"/>
      <c r="BB224" s="678" t="s">
        <v>20</v>
      </c>
      <c r="BC224" s="111" t="s">
        <v>35</v>
      </c>
      <c r="BD224" s="107" t="s">
        <v>35</v>
      </c>
      <c r="BE224" s="107" t="s">
        <v>35</v>
      </c>
      <c r="BF224" s="107" t="s">
        <v>35</v>
      </c>
      <c r="BG224" s="102" t="s">
        <v>35</v>
      </c>
      <c r="BH224" s="111" t="s">
        <v>35</v>
      </c>
      <c r="BI224" s="107" t="s">
        <v>35</v>
      </c>
      <c r="BJ224" s="107" t="s">
        <v>35</v>
      </c>
      <c r="BK224" s="107" t="s">
        <v>35</v>
      </c>
      <c r="BL224" s="102" t="s">
        <v>35</v>
      </c>
      <c r="BM224" s="111" t="s">
        <v>35</v>
      </c>
      <c r="BN224" s="107" t="s">
        <v>35</v>
      </c>
      <c r="BO224" s="107" t="s">
        <v>35</v>
      </c>
      <c r="BP224" s="107" t="s">
        <v>35</v>
      </c>
      <c r="BQ224" s="102" t="s">
        <v>35</v>
      </c>
      <c r="BR224" s="111" t="s">
        <v>35</v>
      </c>
      <c r="BS224" s="107" t="s">
        <v>35</v>
      </c>
      <c r="BT224" s="107" t="s">
        <v>35</v>
      </c>
      <c r="BU224" s="96" t="s">
        <v>35</v>
      </c>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8"/>
    </row>
    <row r="225" s="575" customFormat="true" ht="15" customHeight="true" x14ac:dyDescent="0.2">
      <c r="A225" s="196"/>
      <c r="B225" s="128"/>
      <c r="C225" s="91"/>
      <c r="D225" s="90"/>
      <c r="E225" s="90"/>
      <c r="F225" s="90"/>
      <c r="G225" s="89"/>
      <c r="H225" s="88"/>
      <c r="I225" s="90"/>
      <c r="J225" s="90"/>
      <c r="K225" s="90"/>
      <c r="L225" s="87"/>
      <c r="M225" s="91"/>
      <c r="N225" s="90"/>
      <c r="O225" s="90"/>
      <c r="P225" s="90"/>
      <c r="Q225" s="89"/>
      <c r="R225" s="88"/>
      <c r="S225" s="90"/>
      <c r="T225" s="90"/>
      <c r="U225" s="87"/>
      <c r="V225" s="918"/>
      <c r="W225" s="918"/>
      <c r="X225" s="918"/>
      <c r="Y225" s="918"/>
      <c r="Z225" s="918"/>
      <c r="AA225" s="918"/>
      <c r="AB225" s="918"/>
      <c r="AC225" s="918"/>
      <c r="AD225" s="918"/>
      <c r="AE225" s="918"/>
      <c r="AF225" s="918"/>
      <c r="AG225" s="918"/>
      <c r="AH225" s="918"/>
      <c r="AI225" s="918"/>
      <c r="AJ225" s="918"/>
      <c r="AK225" s="918"/>
      <c r="AL225" s="918"/>
      <c r="AM225" s="918"/>
      <c r="AN225" s="918"/>
      <c r="AO225" s="918"/>
      <c r="AP225" s="918"/>
      <c r="AQ225" s="918"/>
      <c r="AR225" s="918"/>
      <c r="AS225" s="918"/>
      <c r="AT225" s="918"/>
      <c r="AU225" s="918"/>
      <c r="AV225" s="918"/>
      <c r="AW225" s="918"/>
      <c r="AX225" s="918"/>
      <c r="AY225" s="918"/>
      <c r="AZ225" s="403"/>
      <c r="BA225" s="1043" t="s">
        <v>70</v>
      </c>
      <c r="BB225" s="678" t="s">
        <v>71</v>
      </c>
      <c r="BC225" s="111" t="s">
        <v>35</v>
      </c>
      <c r="BD225" s="107" t="s">
        <v>35</v>
      </c>
      <c r="BE225" s="107" t="s">
        <v>35</v>
      </c>
      <c r="BF225" s="107" t="s">
        <v>35</v>
      </c>
      <c r="BG225" s="102" t="s">
        <v>35</v>
      </c>
      <c r="BH225" s="111" t="s">
        <v>35</v>
      </c>
      <c r="BI225" s="107" t="s">
        <v>35</v>
      </c>
      <c r="BJ225" s="107" t="s">
        <v>35</v>
      </c>
      <c r="BK225" s="107" t="s">
        <v>35</v>
      </c>
      <c r="BL225" s="102" t="s">
        <v>35</v>
      </c>
      <c r="BM225" s="111" t="s">
        <v>35</v>
      </c>
      <c r="BN225" s="107" t="s">
        <v>35</v>
      </c>
      <c r="BO225" s="107" t="s">
        <v>35</v>
      </c>
      <c r="BP225" s="107" t="s">
        <v>35</v>
      </c>
      <c r="BQ225" s="102" t="s">
        <v>35</v>
      </c>
      <c r="BR225" s="111" t="s">
        <v>35</v>
      </c>
      <c r="BS225" s="107" t="s">
        <v>35</v>
      </c>
      <c r="BT225" s="107" t="s">
        <v>35</v>
      </c>
      <c r="BU225" s="96" t="s">
        <v>35</v>
      </c>
      <c r="BV225" s="68"/>
      <c r="BW225" s="68"/>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8"/>
      <c r="CX225" s="68"/>
      <c r="CY225" s="68"/>
      <c r="CZ225" s="68"/>
    </row>
    <row r="226" s="575" customFormat="true" ht="15" customHeight="true" x14ac:dyDescent="0.2">
      <c r="A226" s="199"/>
      <c r="B226" s="193"/>
      <c r="C226" s="211"/>
      <c r="D226" s="210"/>
      <c r="E226" s="210"/>
      <c r="F226" s="210"/>
      <c r="G226" s="200"/>
      <c r="H226" s="203"/>
      <c r="I226" s="210"/>
      <c r="J226" s="210"/>
      <c r="K226" s="210"/>
      <c r="L226" s="206"/>
      <c r="M226" s="211"/>
      <c r="N226" s="210"/>
      <c r="O226" s="210"/>
      <c r="P226" s="210"/>
      <c r="Q226" s="200"/>
      <c r="R226" s="203"/>
      <c r="S226" s="210"/>
      <c r="T226" s="210"/>
      <c r="U226" s="206"/>
      <c r="V226" s="918"/>
      <c r="W226" s="918"/>
      <c r="X226" s="918"/>
      <c r="Y226" s="918"/>
      <c r="Z226" s="918"/>
      <c r="AA226" s="918"/>
      <c r="AB226" s="918"/>
      <c r="AC226" s="918"/>
      <c r="AD226" s="918"/>
      <c r="AE226" s="918"/>
      <c r="AF226" s="918"/>
      <c r="AG226" s="918"/>
      <c r="AH226" s="918"/>
      <c r="AI226" s="918"/>
      <c r="AJ226" s="918"/>
      <c r="AK226" s="918"/>
      <c r="AL226" s="918"/>
      <c r="AM226" s="918"/>
      <c r="AN226" s="918"/>
      <c r="AO226" s="918"/>
      <c r="AP226" s="918"/>
      <c r="AQ226" s="918"/>
      <c r="AR226" s="918"/>
      <c r="AS226" s="918"/>
      <c r="AT226" s="918"/>
      <c r="AU226" s="918"/>
      <c r="AV226" s="918"/>
      <c r="AW226" s="918"/>
      <c r="AX226" s="918"/>
      <c r="AY226" s="918"/>
      <c r="AZ226" s="403"/>
      <c r="BA226" s="1043"/>
      <c r="BB226" s="678" t="s">
        <v>72</v>
      </c>
      <c r="BC226" s="111" t="s">
        <v>35</v>
      </c>
      <c r="BD226" s="107" t="s">
        <v>35</v>
      </c>
      <c r="BE226" s="107" t="s">
        <v>35</v>
      </c>
      <c r="BF226" s="107" t="s">
        <v>35</v>
      </c>
      <c r="BG226" s="102" t="s">
        <v>35</v>
      </c>
      <c r="BH226" s="111" t="s">
        <v>35</v>
      </c>
      <c r="BI226" s="107" t="s">
        <v>35</v>
      </c>
      <c r="BJ226" s="107" t="s">
        <v>35</v>
      </c>
      <c r="BK226" s="107" t="s">
        <v>35</v>
      </c>
      <c r="BL226" s="102" t="s">
        <v>35</v>
      </c>
      <c r="BM226" s="111" t="s">
        <v>35</v>
      </c>
      <c r="BN226" s="107" t="s">
        <v>35</v>
      </c>
      <c r="BO226" s="107" t="s">
        <v>35</v>
      </c>
      <c r="BP226" s="107" t="s">
        <v>35</v>
      </c>
      <c r="BQ226" s="102" t="s">
        <v>35</v>
      </c>
      <c r="BR226" s="111" t="s">
        <v>35</v>
      </c>
      <c r="BS226" s="107" t="s">
        <v>35</v>
      </c>
      <c r="BT226" s="107" t="s">
        <v>35</v>
      </c>
      <c r="BU226" s="96" t="s">
        <v>35</v>
      </c>
      <c r="BV226" s="68"/>
      <c r="BW226" s="68"/>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8"/>
      <c r="CX226" s="68"/>
      <c r="CY226" s="68"/>
      <c r="CZ226" s="68"/>
    </row>
    <row r="227" s="575" customFormat="true" ht="15" customHeight="true" x14ac:dyDescent="0.2">
      <c r="A227" s="199"/>
      <c r="B227" s="193"/>
      <c r="C227" s="211"/>
      <c r="D227" s="210"/>
      <c r="E227" s="210"/>
      <c r="F227" s="210"/>
      <c r="G227" s="200"/>
      <c r="H227" s="203"/>
      <c r="I227" s="210"/>
      <c r="J227" s="210"/>
      <c r="K227" s="210"/>
      <c r="L227" s="206"/>
      <c r="M227" s="211"/>
      <c r="N227" s="210"/>
      <c r="O227" s="210"/>
      <c r="P227" s="210"/>
      <c r="Q227" s="200"/>
      <c r="R227" s="203"/>
      <c r="S227" s="210"/>
      <c r="T227" s="210"/>
      <c r="U227" s="206"/>
      <c r="V227" s="918"/>
      <c r="W227" s="918"/>
      <c r="X227" s="918"/>
      <c r="Y227" s="918"/>
      <c r="Z227" s="918"/>
      <c r="AA227" s="918"/>
      <c r="AB227" s="918"/>
      <c r="AC227" s="918"/>
      <c r="AD227" s="918"/>
      <c r="AE227" s="918"/>
      <c r="AF227" s="918"/>
      <c r="AG227" s="918"/>
      <c r="AH227" s="918"/>
      <c r="AI227" s="918"/>
      <c r="AJ227" s="918"/>
      <c r="AK227" s="918"/>
      <c r="AL227" s="918"/>
      <c r="AM227" s="918"/>
      <c r="AN227" s="918"/>
      <c r="AO227" s="918"/>
      <c r="AP227" s="918"/>
      <c r="AQ227" s="918"/>
      <c r="AR227" s="918"/>
      <c r="AS227" s="918"/>
      <c r="AT227" s="918"/>
      <c r="AU227" s="918"/>
      <c r="AV227" s="918"/>
      <c r="AW227" s="918"/>
      <c r="AX227" s="918"/>
      <c r="AY227" s="918"/>
      <c r="AZ227" s="403"/>
      <c r="BA227" s="1043" t="s">
        <v>95</v>
      </c>
      <c r="BB227" s="678" t="s">
        <v>61</v>
      </c>
      <c r="BC227" s="111" t="s">
        <v>35</v>
      </c>
      <c r="BD227" s="107" t="s">
        <v>35</v>
      </c>
      <c r="BE227" s="107" t="s">
        <v>35</v>
      </c>
      <c r="BF227" s="107" t="s">
        <v>35</v>
      </c>
      <c r="BG227" s="102" t="s">
        <v>35</v>
      </c>
      <c r="BH227" s="111" t="s">
        <v>35</v>
      </c>
      <c r="BI227" s="107" t="s">
        <v>35</v>
      </c>
      <c r="BJ227" s="107" t="s">
        <v>35</v>
      </c>
      <c r="BK227" s="107" t="s">
        <v>35</v>
      </c>
      <c r="BL227" s="102" t="s">
        <v>35</v>
      </c>
      <c r="BM227" s="111" t="s">
        <v>35</v>
      </c>
      <c r="BN227" s="107" t="s">
        <v>35</v>
      </c>
      <c r="BO227" s="107" t="s">
        <v>35</v>
      </c>
      <c r="BP227" s="107" t="s">
        <v>35</v>
      </c>
      <c r="BQ227" s="102" t="s">
        <v>35</v>
      </c>
      <c r="BR227" s="111" t="s">
        <v>35</v>
      </c>
      <c r="BS227" s="107" t="s">
        <v>35</v>
      </c>
      <c r="BT227" s="107" t="s">
        <v>35</v>
      </c>
      <c r="BU227" s="96" t="s">
        <v>35</v>
      </c>
      <c r="BV227" s="68"/>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68"/>
    </row>
    <row r="228" s="575" customFormat="true" ht="15" customHeight="true" x14ac:dyDescent="0.2">
      <c r="A228" s="199"/>
      <c r="B228" s="193"/>
      <c r="C228" s="178"/>
      <c r="D228" s="177"/>
      <c r="E228" s="177"/>
      <c r="F228" s="177"/>
      <c r="G228" s="176"/>
      <c r="H228" s="175"/>
      <c r="I228" s="177"/>
      <c r="J228" s="177"/>
      <c r="K228" s="177"/>
      <c r="L228" s="174"/>
      <c r="M228" s="178"/>
      <c r="N228" s="177"/>
      <c r="O228" s="177"/>
      <c r="P228" s="177"/>
      <c r="Q228" s="176"/>
      <c r="R228" s="175"/>
      <c r="S228" s="177"/>
      <c r="T228" s="177"/>
      <c r="U228" s="174"/>
      <c r="V228" s="918"/>
      <c r="W228" s="918"/>
      <c r="X228" s="918"/>
      <c r="Y228" s="918"/>
      <c r="Z228" s="918"/>
      <c r="AA228" s="918"/>
      <c r="AB228" s="918"/>
      <c r="AC228" s="918"/>
      <c r="AD228" s="918"/>
      <c r="AE228" s="918"/>
      <c r="AF228" s="918"/>
      <c r="AG228" s="918"/>
      <c r="AH228" s="918"/>
      <c r="AI228" s="918"/>
      <c r="AJ228" s="918"/>
      <c r="AK228" s="918"/>
      <c r="AL228" s="918"/>
      <c r="AM228" s="918"/>
      <c r="AN228" s="918"/>
      <c r="AO228" s="918"/>
      <c r="AP228" s="918"/>
      <c r="AQ228" s="918"/>
      <c r="AR228" s="918"/>
      <c r="AS228" s="918"/>
      <c r="AT228" s="918"/>
      <c r="AU228" s="918"/>
      <c r="AV228" s="918"/>
      <c r="AW228" s="918"/>
      <c r="AX228" s="918"/>
      <c r="AY228" s="918"/>
      <c r="AZ228" s="403"/>
      <c r="BA228" s="1043"/>
      <c r="BB228" s="678" t="s">
        <v>92</v>
      </c>
      <c r="BC228" s="111" t="s">
        <v>35</v>
      </c>
      <c r="BD228" s="107" t="s">
        <v>35</v>
      </c>
      <c r="BE228" s="107" t="s">
        <v>35</v>
      </c>
      <c r="BF228" s="107" t="s">
        <v>35</v>
      </c>
      <c r="BG228" s="102" t="s">
        <v>35</v>
      </c>
      <c r="BH228" s="111" t="s">
        <v>35</v>
      </c>
      <c r="BI228" s="107" t="s">
        <v>35</v>
      </c>
      <c r="BJ228" s="107" t="s">
        <v>35</v>
      </c>
      <c r="BK228" s="107" t="s">
        <v>35</v>
      </c>
      <c r="BL228" s="102" t="s">
        <v>35</v>
      </c>
      <c r="BM228" s="111" t="s">
        <v>35</v>
      </c>
      <c r="BN228" s="107" t="s">
        <v>35</v>
      </c>
      <c r="BO228" s="107" t="s">
        <v>35</v>
      </c>
      <c r="BP228" s="107" t="s">
        <v>35</v>
      </c>
      <c r="BQ228" s="102" t="s">
        <v>35</v>
      </c>
      <c r="BR228" s="111" t="s">
        <v>35</v>
      </c>
      <c r="BS228" s="107" t="s">
        <v>35</v>
      </c>
      <c r="BT228" s="107" t="s">
        <v>35</v>
      </c>
      <c r="BU228" s="96" t="s">
        <v>35</v>
      </c>
      <c r="BV228" s="68"/>
      <c r="BW228" s="68"/>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8"/>
      <c r="CX228" s="68"/>
      <c r="CY228" s="68"/>
      <c r="CZ228" s="68"/>
    </row>
    <row r="229" s="575" customFormat="true" ht="15" customHeight="true" x14ac:dyDescent="0.2">
      <c r="A229" s="199"/>
      <c r="B229" s="193"/>
      <c r="C229" s="178"/>
      <c r="D229" s="177"/>
      <c r="E229" s="177"/>
      <c r="F229" s="177"/>
      <c r="G229" s="176"/>
      <c r="H229" s="175"/>
      <c r="I229" s="177"/>
      <c r="J229" s="177"/>
      <c r="K229" s="177"/>
      <c r="L229" s="174"/>
      <c r="M229" s="178"/>
      <c r="N229" s="177"/>
      <c r="O229" s="177"/>
      <c r="P229" s="177"/>
      <c r="Q229" s="176"/>
      <c r="R229" s="175"/>
      <c r="S229" s="177"/>
      <c r="T229" s="177"/>
      <c r="U229" s="174"/>
      <c r="V229" s="918"/>
      <c r="W229" s="918"/>
      <c r="X229" s="918"/>
      <c r="Y229" s="918"/>
      <c r="Z229" s="918"/>
      <c r="AA229" s="918"/>
      <c r="AB229" s="918"/>
      <c r="AC229" s="918"/>
      <c r="AD229" s="918"/>
      <c r="AE229" s="918"/>
      <c r="AF229" s="918"/>
      <c r="AG229" s="918"/>
      <c r="AH229" s="918"/>
      <c r="AI229" s="918"/>
      <c r="AJ229" s="918"/>
      <c r="AK229" s="918"/>
      <c r="AL229" s="918"/>
      <c r="AM229" s="918"/>
      <c r="AN229" s="918"/>
      <c r="AO229" s="918"/>
      <c r="AP229" s="918"/>
      <c r="AQ229" s="918"/>
      <c r="AR229" s="918"/>
      <c r="AS229" s="918"/>
      <c r="AT229" s="918"/>
      <c r="AU229" s="918"/>
      <c r="AV229" s="918"/>
      <c r="AW229" s="918"/>
      <c r="AX229" s="918"/>
      <c r="AY229" s="918"/>
      <c r="AZ229" s="403"/>
      <c r="BA229" s="1043"/>
      <c r="BB229" s="678" t="s">
        <v>93</v>
      </c>
      <c r="BC229" s="111" t="s">
        <v>35</v>
      </c>
      <c r="BD229" s="107" t="s">
        <v>35</v>
      </c>
      <c r="BE229" s="107" t="s">
        <v>35</v>
      </c>
      <c r="BF229" s="107" t="s">
        <v>35</v>
      </c>
      <c r="BG229" s="102" t="s">
        <v>35</v>
      </c>
      <c r="BH229" s="111" t="s">
        <v>35</v>
      </c>
      <c r="BI229" s="107" t="s">
        <v>35</v>
      </c>
      <c r="BJ229" s="107" t="s">
        <v>35</v>
      </c>
      <c r="BK229" s="107" t="s">
        <v>35</v>
      </c>
      <c r="BL229" s="102" t="s">
        <v>35</v>
      </c>
      <c r="BM229" s="111" t="s">
        <v>35</v>
      </c>
      <c r="BN229" s="107" t="s">
        <v>35</v>
      </c>
      <c r="BO229" s="107" t="s">
        <v>35</v>
      </c>
      <c r="BP229" s="107" t="s">
        <v>35</v>
      </c>
      <c r="BQ229" s="102" t="s">
        <v>35</v>
      </c>
      <c r="BR229" s="111" t="s">
        <v>35</v>
      </c>
      <c r="BS229" s="107" t="s">
        <v>35</v>
      </c>
      <c r="BT229" s="107" t="s">
        <v>35</v>
      </c>
      <c r="BU229" s="96" t="s">
        <v>35</v>
      </c>
      <c r="BV229" s="68"/>
      <c r="BW229" s="68"/>
      <c r="BX229" s="68"/>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8"/>
      <c r="CX229" s="68"/>
      <c r="CY229" s="68"/>
      <c r="CZ229" s="68"/>
    </row>
    <row r="230" s="575" customFormat="true" ht="15" customHeight="true" x14ac:dyDescent="0.2">
      <c r="A230" s="199"/>
      <c r="B230" s="193"/>
      <c r="C230" s="178"/>
      <c r="D230" s="177"/>
      <c r="E230" s="177"/>
      <c r="F230" s="177"/>
      <c r="G230" s="176"/>
      <c r="H230" s="175"/>
      <c r="I230" s="177"/>
      <c r="J230" s="177"/>
      <c r="K230" s="177"/>
      <c r="L230" s="174"/>
      <c r="M230" s="178"/>
      <c r="N230" s="177"/>
      <c r="O230" s="177"/>
      <c r="P230" s="177"/>
      <c r="Q230" s="176"/>
      <c r="R230" s="175"/>
      <c r="S230" s="177"/>
      <c r="T230" s="177"/>
      <c r="U230" s="174"/>
      <c r="V230" s="918"/>
      <c r="W230" s="918"/>
      <c r="X230" s="918"/>
      <c r="Y230" s="918"/>
      <c r="Z230" s="918"/>
      <c r="AA230" s="918"/>
      <c r="AB230" s="918"/>
      <c r="AC230" s="918"/>
      <c r="AD230" s="918"/>
      <c r="AE230" s="918"/>
      <c r="AF230" s="918"/>
      <c r="AG230" s="918"/>
      <c r="AH230" s="918"/>
      <c r="AI230" s="918"/>
      <c r="AJ230" s="918"/>
      <c r="AK230" s="918"/>
      <c r="AL230" s="918"/>
      <c r="AM230" s="918"/>
      <c r="AN230" s="918"/>
      <c r="AO230" s="918"/>
      <c r="AP230" s="918"/>
      <c r="AQ230" s="918"/>
      <c r="AR230" s="918"/>
      <c r="AS230" s="918"/>
      <c r="AT230" s="918"/>
      <c r="AU230" s="918"/>
      <c r="AV230" s="918"/>
      <c r="AW230" s="918"/>
      <c r="AX230" s="918"/>
      <c r="AY230" s="918"/>
      <c r="AZ230" s="403"/>
      <c r="BA230" s="1043"/>
      <c r="BB230" s="678" t="s">
        <v>94</v>
      </c>
      <c r="BC230" s="111" t="s">
        <v>35</v>
      </c>
      <c r="BD230" s="107" t="s">
        <v>35</v>
      </c>
      <c r="BE230" s="107" t="s">
        <v>35</v>
      </c>
      <c r="BF230" s="107" t="s">
        <v>35</v>
      </c>
      <c r="BG230" s="102" t="s">
        <v>35</v>
      </c>
      <c r="BH230" s="111" t="s">
        <v>35</v>
      </c>
      <c r="BI230" s="107" t="s">
        <v>35</v>
      </c>
      <c r="BJ230" s="107" t="s">
        <v>35</v>
      </c>
      <c r="BK230" s="107" t="s">
        <v>35</v>
      </c>
      <c r="BL230" s="102" t="s">
        <v>35</v>
      </c>
      <c r="BM230" s="111" t="s">
        <v>35</v>
      </c>
      <c r="BN230" s="107" t="s">
        <v>35</v>
      </c>
      <c r="BO230" s="107" t="s">
        <v>35</v>
      </c>
      <c r="BP230" s="107" t="s">
        <v>35</v>
      </c>
      <c r="BQ230" s="102" t="s">
        <v>35</v>
      </c>
      <c r="BR230" s="111" t="s">
        <v>35</v>
      </c>
      <c r="BS230" s="107" t="s">
        <v>35</v>
      </c>
      <c r="BT230" s="107" t="s">
        <v>35</v>
      </c>
      <c r="BU230" s="96" t="s">
        <v>35</v>
      </c>
      <c r="BV230" s="68"/>
      <c r="BW230" s="68"/>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8"/>
      <c r="CX230" s="68"/>
      <c r="CY230" s="68"/>
      <c r="CZ230" s="68"/>
    </row>
    <row r="231" s="575" customFormat="true" ht="15" customHeight="true" x14ac:dyDescent="0.2">
      <c r="A231" s="199"/>
      <c r="B231" s="193"/>
      <c r="C231" s="211"/>
      <c r="D231" s="210"/>
      <c r="E231" s="210"/>
      <c r="F231" s="210"/>
      <c r="G231" s="200"/>
      <c r="H231" s="203"/>
      <c r="I231" s="210"/>
      <c r="J231" s="210"/>
      <c r="K231" s="210"/>
      <c r="L231" s="206"/>
      <c r="M231" s="211"/>
      <c r="N231" s="210"/>
      <c r="O231" s="210"/>
      <c r="P231" s="210"/>
      <c r="Q231" s="200"/>
      <c r="R231" s="203"/>
      <c r="S231" s="210"/>
      <c r="T231" s="210"/>
      <c r="U231" s="206"/>
      <c r="V231" s="918"/>
      <c r="W231" s="918"/>
      <c r="X231" s="918"/>
      <c r="Y231" s="918"/>
      <c r="Z231" s="918"/>
      <c r="AA231" s="918"/>
      <c r="AB231" s="918"/>
      <c r="AC231" s="918"/>
      <c r="AD231" s="918"/>
      <c r="AE231" s="918"/>
      <c r="AF231" s="918"/>
      <c r="AG231" s="918"/>
      <c r="AH231" s="918"/>
      <c r="AI231" s="918"/>
      <c r="AJ231" s="918"/>
      <c r="AK231" s="918"/>
      <c r="AL231" s="918"/>
      <c r="AM231" s="918"/>
      <c r="AN231" s="918"/>
      <c r="AO231" s="918"/>
      <c r="AP231" s="918"/>
      <c r="AQ231" s="918"/>
      <c r="AR231" s="918"/>
      <c r="AS231" s="918"/>
      <c r="AT231" s="918"/>
      <c r="AU231" s="918"/>
      <c r="AV231" s="918"/>
      <c r="AW231" s="918"/>
      <c r="AX231" s="918"/>
      <c r="AY231" s="918"/>
      <c r="AZ231" s="403"/>
      <c r="BA231" s="610"/>
      <c r="BB231" s="678"/>
      <c r="BC231" s="507"/>
      <c r="BD231" s="492"/>
      <c r="BE231" s="492"/>
      <c r="BF231" s="492"/>
      <c r="BG231" s="511"/>
      <c r="BH231" s="507"/>
      <c r="BI231" s="492"/>
      <c r="BJ231" s="492"/>
      <c r="BK231" s="492"/>
      <c r="BL231" s="511"/>
      <c r="BM231" s="507"/>
      <c r="BN231" s="492"/>
      <c r="BO231" s="492"/>
      <c r="BP231" s="492"/>
      <c r="BQ231" s="511"/>
      <c r="BR231" s="507"/>
      <c r="BS231" s="492"/>
      <c r="BT231" s="492"/>
      <c r="BU231" s="493"/>
      <c r="BV231" s="67"/>
      <c r="BW231" s="67"/>
      <c r="BX231" s="67"/>
      <c r="BY231" s="67"/>
      <c r="BZ231" s="67"/>
      <c r="CA231" s="67"/>
      <c r="CB231" s="67"/>
      <c r="CC231" s="67"/>
      <c r="CD231" s="67"/>
      <c r="CE231" s="67"/>
      <c r="CF231" s="67"/>
      <c r="CG231" s="67"/>
      <c r="CH231" s="67"/>
      <c r="CI231" s="67"/>
      <c r="CJ231" s="67"/>
      <c r="CK231" s="67"/>
      <c r="CL231" s="67"/>
      <c r="CM231" s="67"/>
      <c r="CN231" s="67"/>
      <c r="CO231" s="67"/>
      <c r="CP231" s="67"/>
      <c r="CQ231" s="67"/>
      <c r="CR231" s="67"/>
      <c r="CS231" s="67"/>
      <c r="CT231" s="67"/>
      <c r="CU231" s="67"/>
      <c r="CV231" s="67"/>
      <c r="CW231" s="67"/>
      <c r="CX231" s="67"/>
      <c r="CY231" s="67"/>
      <c r="CZ231" s="67"/>
    </row>
    <row r="232" s="575" customFormat="true" ht="15" customHeight="true" x14ac:dyDescent="0.2">
      <c r="A232" s="199"/>
      <c r="B232" s="193"/>
      <c r="C232" s="211"/>
      <c r="D232" s="210"/>
      <c r="E232" s="210"/>
      <c r="F232" s="210"/>
      <c r="G232" s="200"/>
      <c r="H232" s="203"/>
      <c r="I232" s="210"/>
      <c r="J232" s="210"/>
      <c r="K232" s="210"/>
      <c r="L232" s="206"/>
      <c r="M232" s="211"/>
      <c r="N232" s="210"/>
      <c r="O232" s="210"/>
      <c r="P232" s="210"/>
      <c r="Q232" s="200"/>
      <c r="R232" s="203"/>
      <c r="S232" s="210"/>
      <c r="T232" s="210"/>
      <c r="U232" s="206"/>
      <c r="V232" s="918"/>
      <c r="W232" s="918"/>
      <c r="X232" s="918"/>
      <c r="Y232" s="918"/>
      <c r="Z232" s="918"/>
      <c r="AA232" s="918"/>
      <c r="AB232" s="918"/>
      <c r="AC232" s="918"/>
      <c r="AD232" s="918"/>
      <c r="AE232" s="918"/>
      <c r="AF232" s="918"/>
      <c r="AG232" s="918"/>
      <c r="AH232" s="918"/>
      <c r="AI232" s="918"/>
      <c r="AJ232" s="918"/>
      <c r="AK232" s="918"/>
      <c r="AL232" s="918"/>
      <c r="AM232" s="918"/>
      <c r="AN232" s="918"/>
      <c r="AO232" s="918"/>
      <c r="AP232" s="918"/>
      <c r="AQ232" s="918"/>
      <c r="AR232" s="918"/>
      <c r="AS232" s="918"/>
      <c r="AT232" s="918"/>
      <c r="AU232" s="918"/>
      <c r="AV232" s="918"/>
      <c r="AW232" s="918"/>
      <c r="AX232" s="918"/>
      <c r="AY232" s="918"/>
      <c r="AZ232" s="403"/>
      <c r="BA232" s="679"/>
      <c r="BB232" s="678"/>
      <c r="BC232" s="507"/>
      <c r="BD232" s="492"/>
      <c r="BE232" s="492"/>
      <c r="BF232" s="492"/>
      <c r="BG232" s="511"/>
      <c r="BH232" s="507"/>
      <c r="BI232" s="492"/>
      <c r="BJ232" s="492"/>
      <c r="BK232" s="492"/>
      <c r="BL232" s="511"/>
      <c r="BM232" s="507"/>
      <c r="BN232" s="492"/>
      <c r="BO232" s="492"/>
      <c r="BP232" s="492"/>
      <c r="BQ232" s="511"/>
      <c r="BR232" s="507"/>
      <c r="BS232" s="492"/>
      <c r="BT232" s="492"/>
      <c r="BU232" s="493"/>
      <c r="BV232" s="67"/>
      <c r="BW232" s="67"/>
      <c r="BX232" s="67"/>
      <c r="BY232" s="67"/>
      <c r="BZ232" s="67"/>
      <c r="CA232" s="67"/>
      <c r="CB232" s="67"/>
      <c r="CC232" s="67"/>
      <c r="CD232" s="67"/>
      <c r="CE232" s="67"/>
      <c r="CF232" s="67"/>
      <c r="CG232" s="67"/>
      <c r="CH232" s="67"/>
      <c r="CI232" s="67"/>
      <c r="CJ232" s="67"/>
      <c r="CK232" s="67"/>
      <c r="CL232" s="67"/>
      <c r="CM232" s="67"/>
      <c r="CN232" s="67"/>
      <c r="CO232" s="67"/>
      <c r="CP232" s="67"/>
      <c r="CQ232" s="67"/>
      <c r="CR232" s="67"/>
      <c r="CS232" s="67"/>
      <c r="CT232" s="67"/>
      <c r="CU232" s="67"/>
      <c r="CV232" s="67"/>
      <c r="CW232" s="67"/>
      <c r="CX232" s="67"/>
      <c r="CY232" s="67"/>
      <c r="CZ232" s="67"/>
    </row>
    <row r="233" s="575" customFormat="true" ht="15" customHeight="true" x14ac:dyDescent="0.2">
      <c r="A233" s="199"/>
      <c r="B233" s="193"/>
      <c r="C233" s="142"/>
      <c r="D233" s="141"/>
      <c r="E233" s="141"/>
      <c r="F233" s="141"/>
      <c r="G233" s="140"/>
      <c r="H233" s="139"/>
      <c r="I233" s="141"/>
      <c r="J233" s="141"/>
      <c r="K233" s="141"/>
      <c r="L233" s="138"/>
      <c r="M233" s="142"/>
      <c r="N233" s="141"/>
      <c r="O233" s="141"/>
      <c r="P233" s="141"/>
      <c r="Q233" s="140"/>
      <c r="R233" s="139"/>
      <c r="S233" s="141"/>
      <c r="T233" s="141"/>
      <c r="U233" s="138"/>
      <c r="V233" s="918"/>
      <c r="W233" s="918"/>
      <c r="X233" s="918"/>
      <c r="Y233" s="918"/>
      <c r="Z233" s="918"/>
      <c r="AA233" s="918"/>
      <c r="AB233" s="918"/>
      <c r="AC233" s="918"/>
      <c r="AD233" s="918"/>
      <c r="AE233" s="918"/>
      <c r="AF233" s="918"/>
      <c r="AG233" s="918"/>
      <c r="AH233" s="918"/>
      <c r="AI233" s="918"/>
      <c r="AJ233" s="918"/>
      <c r="AK233" s="918"/>
      <c r="AL233" s="918"/>
      <c r="AM233" s="918"/>
      <c r="AN233" s="918"/>
      <c r="AO233" s="918"/>
      <c r="AP233" s="918"/>
      <c r="AQ233" s="918"/>
      <c r="AR233" s="918"/>
      <c r="AS233" s="918"/>
      <c r="AT233" s="918"/>
      <c r="AU233" s="918"/>
      <c r="AV233" s="918"/>
      <c r="AW233" s="918"/>
      <c r="AX233" s="918"/>
      <c r="AY233" s="918"/>
      <c r="AZ233" s="403"/>
      <c r="BA233" s="679"/>
      <c r="BB233" s="678"/>
      <c r="BC233" s="507"/>
      <c r="BD233" s="492"/>
      <c r="BE233" s="492"/>
      <c r="BF233" s="492"/>
      <c r="BG233" s="511"/>
      <c r="BH233" s="507"/>
      <c r="BI233" s="492"/>
      <c r="BJ233" s="492"/>
      <c r="BK233" s="492"/>
      <c r="BL233" s="511"/>
      <c r="BM233" s="507"/>
      <c r="BN233" s="492"/>
      <c r="BO233" s="492"/>
      <c r="BP233" s="492"/>
      <c r="BQ233" s="511"/>
      <c r="BR233" s="507"/>
      <c r="BS233" s="492"/>
      <c r="BT233" s="492"/>
      <c r="BU233" s="493"/>
      <c r="BV233" s="67"/>
      <c r="BW233" s="67"/>
      <c r="BX233" s="67"/>
      <c r="BY233" s="67"/>
      <c r="BZ233" s="67"/>
      <c r="CA233" s="67"/>
      <c r="CB233" s="67"/>
      <c r="CC233" s="67"/>
      <c r="CD233" s="67"/>
      <c r="CE233" s="67"/>
      <c r="CF233" s="67"/>
      <c r="CG233" s="67"/>
      <c r="CH233" s="67"/>
      <c r="CI233" s="67"/>
      <c r="CJ233" s="67"/>
      <c r="CK233" s="67"/>
      <c r="CL233" s="67"/>
      <c r="CM233" s="67"/>
      <c r="CN233" s="67"/>
      <c r="CO233" s="67"/>
      <c r="CP233" s="67"/>
      <c r="CQ233" s="67"/>
      <c r="CR233" s="67"/>
      <c r="CS233" s="67"/>
      <c r="CT233" s="67"/>
      <c r="CU233" s="67"/>
      <c r="CV233" s="67"/>
      <c r="CW233" s="67"/>
      <c r="CX233" s="67"/>
      <c r="CY233" s="67"/>
      <c r="CZ233" s="67"/>
    </row>
    <row r="234" s="575" customFormat="true" ht="15" customHeight="true" x14ac:dyDescent="0.2">
      <c r="A234" s="199"/>
      <c r="B234" s="193"/>
      <c r="C234" s="142"/>
      <c r="D234" s="141"/>
      <c r="E234" s="141"/>
      <c r="F234" s="141"/>
      <c r="G234" s="140"/>
      <c r="H234" s="139"/>
      <c r="I234" s="141"/>
      <c r="J234" s="141"/>
      <c r="K234" s="141"/>
      <c r="L234" s="138"/>
      <c r="M234" s="142"/>
      <c r="N234" s="141"/>
      <c r="O234" s="141"/>
      <c r="P234" s="141"/>
      <c r="Q234" s="140"/>
      <c r="R234" s="139"/>
      <c r="S234" s="141"/>
      <c r="T234" s="141"/>
      <c r="U234" s="138"/>
      <c r="V234" s="918"/>
      <c r="W234" s="918"/>
      <c r="X234" s="918"/>
      <c r="Y234" s="918"/>
      <c r="Z234" s="918"/>
      <c r="AA234" s="918"/>
      <c r="AB234" s="918"/>
      <c r="AC234" s="918"/>
      <c r="AD234" s="918"/>
      <c r="AE234" s="918"/>
      <c r="AF234" s="918"/>
      <c r="AG234" s="918"/>
      <c r="AH234" s="918"/>
      <c r="AI234" s="918"/>
      <c r="AJ234" s="918"/>
      <c r="AK234" s="918"/>
      <c r="AL234" s="918"/>
      <c r="AM234" s="918"/>
      <c r="AN234" s="918"/>
      <c r="AO234" s="918"/>
      <c r="AP234" s="918"/>
      <c r="AQ234" s="918"/>
      <c r="AR234" s="918"/>
      <c r="AS234" s="918"/>
      <c r="AT234" s="918"/>
      <c r="AU234" s="918"/>
      <c r="AV234" s="918"/>
      <c r="AW234" s="918"/>
      <c r="AX234" s="918"/>
      <c r="AY234" s="918"/>
      <c r="AZ234" s="403"/>
      <c r="BA234" s="679"/>
      <c r="BB234" s="678"/>
      <c r="BC234" s="507"/>
      <c r="BD234" s="492"/>
      <c r="BE234" s="492"/>
      <c r="BF234" s="492"/>
      <c r="BG234" s="511"/>
      <c r="BH234" s="507"/>
      <c r="BI234" s="492"/>
      <c r="BJ234" s="492"/>
      <c r="BK234" s="492"/>
      <c r="BL234" s="511"/>
      <c r="BM234" s="507"/>
      <c r="BN234" s="492"/>
      <c r="BO234" s="492"/>
      <c r="BP234" s="492"/>
      <c r="BQ234" s="511"/>
      <c r="BR234" s="507"/>
      <c r="BS234" s="492"/>
      <c r="BT234" s="492"/>
      <c r="BU234" s="493"/>
      <c r="BV234" s="67"/>
      <c r="BW234" s="67"/>
      <c r="BX234" s="67"/>
      <c r="BY234" s="67"/>
      <c r="BZ234" s="67"/>
      <c r="CA234" s="67"/>
      <c r="CB234" s="67"/>
      <c r="CC234" s="67"/>
      <c r="CD234" s="67"/>
      <c r="CE234" s="67"/>
      <c r="CF234" s="67"/>
      <c r="CG234" s="67"/>
      <c r="CH234" s="67"/>
      <c r="CI234" s="67"/>
      <c r="CJ234" s="67"/>
      <c r="CK234" s="67"/>
      <c r="CL234" s="67"/>
      <c r="CM234" s="67"/>
      <c r="CN234" s="67"/>
      <c r="CO234" s="67"/>
      <c r="CP234" s="67"/>
      <c r="CQ234" s="67"/>
      <c r="CR234" s="67"/>
      <c r="CS234" s="67"/>
      <c r="CT234" s="67"/>
      <c r="CU234" s="67"/>
      <c r="CV234" s="67"/>
      <c r="CW234" s="67"/>
      <c r="CX234" s="67"/>
      <c r="CY234" s="67"/>
      <c r="CZ234" s="67"/>
    </row>
    <row r="235" s="575" customFormat="true" ht="15" customHeight="true" x14ac:dyDescent="0.2">
      <c r="A235" s="199"/>
      <c r="B235" s="193"/>
      <c r="C235" s="142"/>
      <c r="D235" s="141"/>
      <c r="E235" s="141"/>
      <c r="F235" s="141"/>
      <c r="G235" s="140"/>
      <c r="H235" s="139"/>
      <c r="I235" s="141"/>
      <c r="J235" s="141"/>
      <c r="K235" s="141"/>
      <c r="L235" s="138"/>
      <c r="M235" s="142"/>
      <c r="N235" s="141"/>
      <c r="O235" s="141"/>
      <c r="P235" s="141"/>
      <c r="Q235" s="140"/>
      <c r="R235" s="139"/>
      <c r="S235" s="141"/>
      <c r="T235" s="141"/>
      <c r="U235" s="138"/>
      <c r="V235" s="918"/>
      <c r="W235" s="918"/>
      <c r="X235" s="918"/>
      <c r="Y235" s="918"/>
      <c r="Z235" s="918"/>
      <c r="AA235" s="918"/>
      <c r="AB235" s="918"/>
      <c r="AC235" s="918"/>
      <c r="AD235" s="918"/>
      <c r="AE235" s="918"/>
      <c r="AF235" s="918"/>
      <c r="AG235" s="918"/>
      <c r="AH235" s="918"/>
      <c r="AI235" s="918"/>
      <c r="AJ235" s="918"/>
      <c r="AK235" s="918"/>
      <c r="AL235" s="918"/>
      <c r="AM235" s="918"/>
      <c r="AN235" s="918"/>
      <c r="AO235" s="918"/>
      <c r="AP235" s="918"/>
      <c r="AQ235" s="918"/>
      <c r="AR235" s="918"/>
      <c r="AS235" s="918"/>
      <c r="AT235" s="918"/>
      <c r="AU235" s="918"/>
      <c r="AV235" s="918"/>
      <c r="AW235" s="918"/>
      <c r="AX235" s="918"/>
      <c r="AY235" s="918"/>
      <c r="AZ235" s="403"/>
      <c r="BA235" s="679"/>
      <c r="BB235" s="678"/>
      <c r="BC235" s="507"/>
      <c r="BD235" s="492"/>
      <c r="BE235" s="492"/>
      <c r="BF235" s="492"/>
      <c r="BG235" s="511"/>
      <c r="BH235" s="507"/>
      <c r="BI235" s="492"/>
      <c r="BJ235" s="492"/>
      <c r="BK235" s="492"/>
      <c r="BL235" s="511"/>
      <c r="BM235" s="507"/>
      <c r="BN235" s="492"/>
      <c r="BO235" s="492"/>
      <c r="BP235" s="492"/>
      <c r="BQ235" s="511"/>
      <c r="BR235" s="507"/>
      <c r="BS235" s="492"/>
      <c r="BT235" s="492"/>
      <c r="BU235" s="493"/>
      <c r="BV235" s="67"/>
      <c r="BW235" s="67"/>
      <c r="BX235" s="67"/>
      <c r="BY235" s="67"/>
      <c r="BZ235" s="67"/>
      <c r="CA235" s="67"/>
      <c r="CB235" s="67"/>
      <c r="CC235" s="67"/>
      <c r="CD235" s="67"/>
      <c r="CE235" s="67"/>
      <c r="CF235" s="67"/>
      <c r="CG235" s="67"/>
      <c r="CH235" s="67"/>
      <c r="CI235" s="67"/>
      <c r="CJ235" s="67"/>
      <c r="CK235" s="67"/>
      <c r="CL235" s="67"/>
      <c r="CM235" s="67"/>
      <c r="CN235" s="67"/>
      <c r="CO235" s="67"/>
      <c r="CP235" s="67"/>
      <c r="CQ235" s="67"/>
      <c r="CR235" s="67"/>
      <c r="CS235" s="67"/>
      <c r="CT235" s="67"/>
      <c r="CU235" s="67"/>
      <c r="CV235" s="67"/>
      <c r="CW235" s="67"/>
      <c r="CX235" s="67"/>
      <c r="CY235" s="67"/>
      <c r="CZ235" s="67"/>
    </row>
    <row r="236" s="575" customFormat="true" ht="15" customHeight="true" x14ac:dyDescent="0.2">
      <c r="A236" s="199"/>
      <c r="B236" s="193"/>
      <c r="C236" s="142"/>
      <c r="D236" s="141"/>
      <c r="E236" s="141"/>
      <c r="F236" s="141"/>
      <c r="G236" s="140"/>
      <c r="H236" s="139"/>
      <c r="I236" s="141"/>
      <c r="J236" s="141"/>
      <c r="K236" s="141"/>
      <c r="L236" s="138"/>
      <c r="M236" s="142"/>
      <c r="N236" s="141"/>
      <c r="O236" s="141"/>
      <c r="P236" s="141"/>
      <c r="Q236" s="140"/>
      <c r="R236" s="139"/>
      <c r="S236" s="141"/>
      <c r="T236" s="141"/>
      <c r="U236" s="138"/>
      <c r="V236" s="918"/>
      <c r="W236" s="918"/>
      <c r="X236" s="918"/>
      <c r="Y236" s="918"/>
      <c r="Z236" s="918"/>
      <c r="AA236" s="918"/>
      <c r="AB236" s="918"/>
      <c r="AC236" s="918"/>
      <c r="AD236" s="918"/>
      <c r="AE236" s="918"/>
      <c r="AF236" s="918"/>
      <c r="AG236" s="918"/>
      <c r="AH236" s="918"/>
      <c r="AI236" s="918"/>
      <c r="AJ236" s="918"/>
      <c r="AK236" s="918"/>
      <c r="AL236" s="918"/>
      <c r="AM236" s="918"/>
      <c r="AN236" s="918"/>
      <c r="AO236" s="918"/>
      <c r="AP236" s="918"/>
      <c r="AQ236" s="918"/>
      <c r="AR236" s="918"/>
      <c r="AS236" s="918"/>
      <c r="AT236" s="918"/>
      <c r="AU236" s="918"/>
      <c r="AV236" s="918"/>
      <c r="AW236" s="918"/>
      <c r="AX236" s="918"/>
      <c r="AY236" s="918"/>
      <c r="AZ236" s="403"/>
      <c r="BA236" s="679"/>
      <c r="BB236" s="678"/>
      <c r="BC236" s="507"/>
      <c r="BD236" s="492"/>
      <c r="BE236" s="492"/>
      <c r="BF236" s="492"/>
      <c r="BG236" s="511"/>
      <c r="BH236" s="507"/>
      <c r="BI236" s="492"/>
      <c r="BJ236" s="492"/>
      <c r="BK236" s="492"/>
      <c r="BL236" s="511"/>
      <c r="BM236" s="507"/>
      <c r="BN236" s="492"/>
      <c r="BO236" s="492"/>
      <c r="BP236" s="492"/>
      <c r="BQ236" s="511"/>
      <c r="BR236" s="507"/>
      <c r="BS236" s="492"/>
      <c r="BT236" s="492"/>
      <c r="BU236" s="493"/>
      <c r="BV236" s="67"/>
      <c r="BW236" s="67"/>
      <c r="BX236" s="67"/>
      <c r="BY236" s="67"/>
      <c r="BZ236" s="67"/>
      <c r="CA236" s="67"/>
      <c r="CB236" s="67"/>
      <c r="CC236" s="67"/>
      <c r="CD236" s="67"/>
      <c r="CE236" s="67"/>
      <c r="CF236" s="67"/>
      <c r="CG236" s="67"/>
      <c r="CH236" s="67"/>
      <c r="CI236" s="67"/>
      <c r="CJ236" s="67"/>
      <c r="CK236" s="67"/>
      <c r="CL236" s="67"/>
      <c r="CM236" s="67"/>
      <c r="CN236" s="67"/>
      <c r="CO236" s="67"/>
      <c r="CP236" s="67"/>
      <c r="CQ236" s="67"/>
      <c r="CR236" s="67"/>
      <c r="CS236" s="67"/>
      <c r="CT236" s="67"/>
      <c r="CU236" s="67"/>
      <c r="CV236" s="67"/>
      <c r="CW236" s="67"/>
      <c r="CX236" s="67"/>
      <c r="CY236" s="67"/>
      <c r="CZ236" s="67"/>
    </row>
    <row r="237" s="575" customFormat="true" ht="15" customHeight="true" x14ac:dyDescent="0.2">
      <c r="A237" s="199"/>
      <c r="B237" s="193"/>
      <c r="C237" s="142"/>
      <c r="D237" s="141"/>
      <c r="E237" s="141"/>
      <c r="F237" s="141"/>
      <c r="G237" s="140"/>
      <c r="H237" s="139"/>
      <c r="I237" s="141"/>
      <c r="J237" s="141"/>
      <c r="K237" s="141"/>
      <c r="L237" s="138"/>
      <c r="M237" s="142"/>
      <c r="N237" s="141"/>
      <c r="O237" s="141"/>
      <c r="P237" s="141"/>
      <c r="Q237" s="140"/>
      <c r="R237" s="139"/>
      <c r="S237" s="141"/>
      <c r="T237" s="141"/>
      <c r="U237" s="138"/>
      <c r="V237" s="918"/>
      <c r="W237" s="918"/>
      <c r="X237" s="918"/>
      <c r="Y237" s="918"/>
      <c r="Z237" s="918"/>
      <c r="AA237" s="918"/>
      <c r="AB237" s="918"/>
      <c r="AC237" s="918"/>
      <c r="AD237" s="918"/>
      <c r="AE237" s="918"/>
      <c r="AF237" s="918"/>
      <c r="AG237" s="918"/>
      <c r="AH237" s="918"/>
      <c r="AI237" s="918"/>
      <c r="AJ237" s="918"/>
      <c r="AK237" s="918"/>
      <c r="AL237" s="918"/>
      <c r="AM237" s="918"/>
      <c r="AN237" s="918"/>
      <c r="AO237" s="918"/>
      <c r="AP237" s="918"/>
      <c r="AQ237" s="918"/>
      <c r="AR237" s="918"/>
      <c r="AS237" s="918"/>
      <c r="AT237" s="918"/>
      <c r="AU237" s="918"/>
      <c r="AV237" s="918"/>
      <c r="AW237" s="918"/>
      <c r="AX237" s="918"/>
      <c r="AY237" s="918"/>
      <c r="AZ237" s="403"/>
      <c r="BA237" s="679"/>
      <c r="BB237" s="678"/>
      <c r="BC237" s="507"/>
      <c r="BD237" s="492"/>
      <c r="BE237" s="492"/>
      <c r="BF237" s="492"/>
      <c r="BG237" s="511"/>
      <c r="BH237" s="507"/>
      <c r="BI237" s="492"/>
      <c r="BJ237" s="492"/>
      <c r="BK237" s="492"/>
      <c r="BL237" s="511"/>
      <c r="BM237" s="507"/>
      <c r="BN237" s="492"/>
      <c r="BO237" s="492"/>
      <c r="BP237" s="492"/>
      <c r="BQ237" s="511"/>
      <c r="BR237" s="507"/>
      <c r="BS237" s="492"/>
      <c r="BT237" s="492"/>
      <c r="BU237" s="493"/>
      <c r="BV237" s="67"/>
      <c r="BW237" s="67"/>
      <c r="BX237" s="67"/>
      <c r="BY237" s="67"/>
      <c r="BZ237" s="67"/>
      <c r="CA237" s="67"/>
      <c r="CB237" s="67"/>
      <c r="CC237" s="67"/>
      <c r="CD237" s="67"/>
      <c r="CE237" s="67"/>
      <c r="CF237" s="67"/>
      <c r="CG237" s="67"/>
      <c r="CH237" s="67"/>
      <c r="CI237" s="67"/>
      <c r="CJ237" s="67"/>
      <c r="CK237" s="67"/>
      <c r="CL237" s="67"/>
      <c r="CM237" s="67"/>
      <c r="CN237" s="67"/>
      <c r="CO237" s="67"/>
      <c r="CP237" s="67"/>
      <c r="CQ237" s="67"/>
      <c r="CR237" s="67"/>
      <c r="CS237" s="67"/>
      <c r="CT237" s="67"/>
      <c r="CU237" s="67"/>
      <c r="CV237" s="67"/>
      <c r="CW237" s="67"/>
      <c r="CX237" s="67"/>
      <c r="CY237" s="67"/>
      <c r="CZ237" s="67"/>
    </row>
    <row r="238" s="575" customFormat="true" ht="15" customHeight="true" x14ac:dyDescent="0.2">
      <c r="A238" s="199"/>
      <c r="B238" s="193"/>
      <c r="C238" s="142"/>
      <c r="D238" s="141"/>
      <c r="E238" s="141"/>
      <c r="F238" s="141"/>
      <c r="G238" s="140"/>
      <c r="H238" s="139"/>
      <c r="I238" s="141"/>
      <c r="J238" s="141"/>
      <c r="K238" s="141"/>
      <c r="L238" s="138"/>
      <c r="M238" s="142"/>
      <c r="N238" s="141"/>
      <c r="O238" s="141"/>
      <c r="P238" s="141"/>
      <c r="Q238" s="140"/>
      <c r="R238" s="139"/>
      <c r="S238" s="141"/>
      <c r="T238" s="141"/>
      <c r="U238" s="138"/>
      <c r="V238" s="918"/>
      <c r="W238" s="918"/>
      <c r="X238" s="918"/>
      <c r="Y238" s="918"/>
      <c r="Z238" s="918"/>
      <c r="AA238" s="918"/>
      <c r="AB238" s="918"/>
      <c r="AC238" s="918"/>
      <c r="AD238" s="918"/>
      <c r="AE238" s="918"/>
      <c r="AF238" s="918"/>
      <c r="AG238" s="918"/>
      <c r="AH238" s="918"/>
      <c r="AI238" s="918"/>
      <c r="AJ238" s="918"/>
      <c r="AK238" s="918"/>
      <c r="AL238" s="918"/>
      <c r="AM238" s="918"/>
      <c r="AN238" s="918"/>
      <c r="AO238" s="918"/>
      <c r="AP238" s="918"/>
      <c r="AQ238" s="918"/>
      <c r="AR238" s="918"/>
      <c r="AS238" s="918"/>
      <c r="AT238" s="918"/>
      <c r="AU238" s="918"/>
      <c r="AV238" s="918"/>
      <c r="AW238" s="918"/>
      <c r="AX238" s="918"/>
      <c r="AY238" s="918"/>
      <c r="AZ238" s="403"/>
      <c r="BA238" s="679"/>
      <c r="BB238" s="678"/>
      <c r="BC238" s="507"/>
      <c r="BD238" s="492"/>
      <c r="BE238" s="492"/>
      <c r="BF238" s="492"/>
      <c r="BG238" s="511"/>
      <c r="BH238" s="507"/>
      <c r="BI238" s="492"/>
      <c r="BJ238" s="492"/>
      <c r="BK238" s="492"/>
      <c r="BL238" s="511"/>
      <c r="BM238" s="507"/>
      <c r="BN238" s="492"/>
      <c r="BO238" s="492"/>
      <c r="BP238" s="492"/>
      <c r="BQ238" s="511"/>
      <c r="BR238" s="507"/>
      <c r="BS238" s="492"/>
      <c r="BT238" s="492"/>
      <c r="BU238" s="493"/>
      <c r="BV238" s="67"/>
      <c r="BW238" s="67"/>
      <c r="BX238" s="67"/>
      <c r="BY238" s="67"/>
      <c r="BZ238" s="67"/>
      <c r="CA238" s="67"/>
      <c r="CB238" s="67"/>
      <c r="CC238" s="67"/>
      <c r="CD238" s="67"/>
      <c r="CE238" s="67"/>
      <c r="CF238" s="67"/>
      <c r="CG238" s="67"/>
      <c r="CH238" s="67"/>
      <c r="CI238" s="67"/>
      <c r="CJ238" s="67"/>
      <c r="CK238" s="67"/>
      <c r="CL238" s="67"/>
      <c r="CM238" s="67"/>
      <c r="CN238" s="67"/>
      <c r="CO238" s="67"/>
      <c r="CP238" s="67"/>
      <c r="CQ238" s="67"/>
      <c r="CR238" s="67"/>
      <c r="CS238" s="67"/>
      <c r="CT238" s="67"/>
      <c r="CU238" s="67"/>
      <c r="CV238" s="67"/>
      <c r="CW238" s="67"/>
      <c r="CX238" s="67"/>
      <c r="CY238" s="67"/>
      <c r="CZ238" s="67"/>
    </row>
    <row r="239" s="575" customFormat="true" ht="15" customHeight="true" x14ac:dyDescent="0.2">
      <c r="A239" s="199"/>
      <c r="B239" s="193"/>
      <c r="C239" s="142"/>
      <c r="D239" s="141"/>
      <c r="E239" s="141"/>
      <c r="F239" s="141"/>
      <c r="G239" s="140"/>
      <c r="H239" s="139"/>
      <c r="I239" s="141"/>
      <c r="J239" s="141"/>
      <c r="K239" s="141"/>
      <c r="L239" s="138"/>
      <c r="M239" s="142"/>
      <c r="N239" s="141"/>
      <c r="O239" s="141"/>
      <c r="P239" s="141"/>
      <c r="Q239" s="140"/>
      <c r="R239" s="139"/>
      <c r="S239" s="141"/>
      <c r="T239" s="141"/>
      <c r="U239" s="138"/>
      <c r="V239" s="918"/>
      <c r="W239" s="918"/>
      <c r="X239" s="918"/>
      <c r="Y239" s="918"/>
      <c r="Z239" s="918"/>
      <c r="AA239" s="918"/>
      <c r="AB239" s="918"/>
      <c r="AC239" s="918"/>
      <c r="AD239" s="918"/>
      <c r="AE239" s="918"/>
      <c r="AF239" s="918"/>
      <c r="AG239" s="918"/>
      <c r="AH239" s="918"/>
      <c r="AI239" s="918"/>
      <c r="AJ239" s="918"/>
      <c r="AK239" s="918"/>
      <c r="AL239" s="918"/>
      <c r="AM239" s="918"/>
      <c r="AN239" s="918"/>
      <c r="AO239" s="918"/>
      <c r="AP239" s="918"/>
      <c r="AQ239" s="918"/>
      <c r="AR239" s="918"/>
      <c r="AS239" s="918"/>
      <c r="AT239" s="918"/>
      <c r="AU239" s="918"/>
      <c r="AV239" s="918"/>
      <c r="AW239" s="918"/>
      <c r="AX239" s="918"/>
      <c r="AY239" s="918"/>
      <c r="AZ239" s="403"/>
      <c r="BA239" s="679"/>
      <c r="BB239" s="678"/>
      <c r="BC239" s="507"/>
      <c r="BD239" s="492"/>
      <c r="BE239" s="492"/>
      <c r="BF239" s="492"/>
      <c r="BG239" s="511"/>
      <c r="BH239" s="507"/>
      <c r="BI239" s="492"/>
      <c r="BJ239" s="492"/>
      <c r="BK239" s="492"/>
      <c r="BL239" s="511"/>
      <c r="BM239" s="507"/>
      <c r="BN239" s="492"/>
      <c r="BO239" s="492"/>
      <c r="BP239" s="492"/>
      <c r="BQ239" s="511"/>
      <c r="BR239" s="507"/>
      <c r="BS239" s="492"/>
      <c r="BT239" s="492"/>
      <c r="BU239" s="493"/>
      <c r="BV239" s="67"/>
      <c r="BW239" s="67"/>
      <c r="BX239" s="67"/>
      <c r="BY239" s="67"/>
      <c r="BZ239" s="67"/>
      <c r="CA239" s="67"/>
      <c r="CB239" s="67"/>
      <c r="CC239" s="67"/>
      <c r="CD239" s="67"/>
      <c r="CE239" s="67"/>
      <c r="CF239" s="67"/>
      <c r="CG239" s="67"/>
      <c r="CH239" s="67"/>
      <c r="CI239" s="67"/>
      <c r="CJ239" s="67"/>
      <c r="CK239" s="67"/>
      <c r="CL239" s="67"/>
      <c r="CM239" s="67"/>
      <c r="CN239" s="67"/>
      <c r="CO239" s="67"/>
      <c r="CP239" s="67"/>
      <c r="CQ239" s="67"/>
      <c r="CR239" s="67"/>
      <c r="CS239" s="67"/>
      <c r="CT239" s="67"/>
      <c r="CU239" s="67"/>
      <c r="CV239" s="67"/>
      <c r="CW239" s="67"/>
      <c r="CX239" s="67"/>
      <c r="CY239" s="67"/>
      <c r="CZ239" s="67"/>
    </row>
    <row r="240" s="575" customFormat="true" ht="15" customHeight="true" x14ac:dyDescent="0.2">
      <c r="A240" s="199"/>
      <c r="B240" s="193"/>
      <c r="C240" s="142"/>
      <c r="D240" s="141"/>
      <c r="E240" s="141"/>
      <c r="F240" s="141"/>
      <c r="G240" s="140"/>
      <c r="H240" s="139"/>
      <c r="I240" s="141"/>
      <c r="J240" s="141"/>
      <c r="K240" s="141"/>
      <c r="L240" s="138"/>
      <c r="M240" s="142"/>
      <c r="N240" s="141"/>
      <c r="O240" s="141"/>
      <c r="P240" s="141"/>
      <c r="Q240" s="140"/>
      <c r="R240" s="139"/>
      <c r="S240" s="141"/>
      <c r="T240" s="141"/>
      <c r="U240" s="138"/>
      <c r="V240" s="918"/>
      <c r="W240" s="918"/>
      <c r="X240" s="918"/>
      <c r="Y240" s="918"/>
      <c r="Z240" s="918"/>
      <c r="AA240" s="918"/>
      <c r="AB240" s="918"/>
      <c r="AC240" s="918"/>
      <c r="AD240" s="918"/>
      <c r="AE240" s="918"/>
      <c r="AF240" s="918"/>
      <c r="AG240" s="918"/>
      <c r="AH240" s="918"/>
      <c r="AI240" s="918"/>
      <c r="AJ240" s="918"/>
      <c r="AK240" s="918"/>
      <c r="AL240" s="918"/>
      <c r="AM240" s="918"/>
      <c r="AN240" s="918"/>
      <c r="AO240" s="918"/>
      <c r="AP240" s="918"/>
      <c r="AQ240" s="918"/>
      <c r="AR240" s="918"/>
      <c r="AS240" s="918"/>
      <c r="AT240" s="918"/>
      <c r="AU240" s="918"/>
      <c r="AV240" s="918"/>
      <c r="AW240" s="918"/>
      <c r="AX240" s="918"/>
      <c r="AY240" s="918"/>
      <c r="AZ240" s="403"/>
      <c r="BA240" s="679"/>
      <c r="BB240" s="678"/>
      <c r="BC240" s="507"/>
      <c r="BD240" s="492"/>
      <c r="BE240" s="492"/>
      <c r="BF240" s="492"/>
      <c r="BG240" s="511"/>
      <c r="BH240" s="507"/>
      <c r="BI240" s="492"/>
      <c r="BJ240" s="492"/>
      <c r="BK240" s="492"/>
      <c r="BL240" s="511"/>
      <c r="BM240" s="507"/>
      <c r="BN240" s="492"/>
      <c r="BO240" s="492"/>
      <c r="BP240" s="492"/>
      <c r="BQ240" s="511"/>
      <c r="BR240" s="507"/>
      <c r="BS240" s="492"/>
      <c r="BT240" s="492"/>
      <c r="BU240" s="493"/>
      <c r="BV240" s="67"/>
      <c r="BW240" s="67"/>
      <c r="BX240" s="67"/>
      <c r="BY240" s="67"/>
      <c r="BZ240" s="67"/>
      <c r="CA240" s="67"/>
      <c r="CB240" s="67"/>
      <c r="CC240" s="67"/>
      <c r="CD240" s="67"/>
      <c r="CE240" s="67"/>
      <c r="CF240" s="67"/>
      <c r="CG240" s="67"/>
      <c r="CH240" s="67"/>
      <c r="CI240" s="67"/>
      <c r="CJ240" s="67"/>
      <c r="CK240" s="67"/>
      <c r="CL240" s="67"/>
      <c r="CM240" s="67"/>
      <c r="CN240" s="67"/>
      <c r="CO240" s="67"/>
      <c r="CP240" s="67"/>
      <c r="CQ240" s="67"/>
      <c r="CR240" s="67"/>
      <c r="CS240" s="67"/>
      <c r="CT240" s="67"/>
      <c r="CU240" s="67"/>
      <c r="CV240" s="67"/>
      <c r="CW240" s="67"/>
      <c r="CX240" s="67"/>
      <c r="CY240" s="67"/>
      <c r="CZ240" s="67"/>
    </row>
    <row r="241" s="575" customFormat="true" ht="15" customHeight="true" x14ac:dyDescent="0.2">
      <c r="A241" s="199"/>
      <c r="B241" s="193"/>
      <c r="C241" s="142"/>
      <c r="D241" s="141"/>
      <c r="E241" s="141"/>
      <c r="F241" s="141"/>
      <c r="G241" s="140"/>
      <c r="H241" s="139"/>
      <c r="I241" s="141"/>
      <c r="J241" s="141"/>
      <c r="K241" s="141"/>
      <c r="L241" s="138"/>
      <c r="M241" s="142"/>
      <c r="N241" s="141"/>
      <c r="O241" s="141"/>
      <c r="P241" s="141"/>
      <c r="Q241" s="140"/>
      <c r="R241" s="139"/>
      <c r="S241" s="141"/>
      <c r="T241" s="141"/>
      <c r="U241" s="138"/>
      <c r="V241" s="918"/>
      <c r="W241" s="918"/>
      <c r="X241" s="918"/>
      <c r="Y241" s="918"/>
      <c r="Z241" s="918"/>
      <c r="AA241" s="918"/>
      <c r="AB241" s="918"/>
      <c r="AC241" s="918"/>
      <c r="AD241" s="918"/>
      <c r="AE241" s="918"/>
      <c r="AF241" s="918"/>
      <c r="AG241" s="918"/>
      <c r="AH241" s="918"/>
      <c r="AI241" s="918"/>
      <c r="AJ241" s="918"/>
      <c r="AK241" s="918"/>
      <c r="AL241" s="918"/>
      <c r="AM241" s="918"/>
      <c r="AN241" s="918"/>
      <c r="AO241" s="918"/>
      <c r="AP241" s="918"/>
      <c r="AQ241" s="918"/>
      <c r="AR241" s="918"/>
      <c r="AS241" s="918"/>
      <c r="AT241" s="918"/>
      <c r="AU241" s="918"/>
      <c r="AV241" s="918"/>
      <c r="AW241" s="918"/>
      <c r="AX241" s="918"/>
      <c r="AY241" s="918"/>
      <c r="AZ241" s="403"/>
      <c r="BA241" s="679"/>
      <c r="BB241" s="678"/>
      <c r="BC241" s="507"/>
      <c r="BD241" s="492"/>
      <c r="BE241" s="492"/>
      <c r="BF241" s="492"/>
      <c r="BG241" s="511"/>
      <c r="BH241" s="507"/>
      <c r="BI241" s="492"/>
      <c r="BJ241" s="492"/>
      <c r="BK241" s="492"/>
      <c r="BL241" s="511"/>
      <c r="BM241" s="507"/>
      <c r="BN241" s="492"/>
      <c r="BO241" s="492"/>
      <c r="BP241" s="492"/>
      <c r="BQ241" s="511"/>
      <c r="BR241" s="507"/>
      <c r="BS241" s="492"/>
      <c r="BT241" s="492"/>
      <c r="BU241" s="493"/>
      <c r="BV241" s="67"/>
      <c r="BW241" s="67"/>
      <c r="BX241" s="67"/>
      <c r="BY241" s="67"/>
      <c r="BZ241" s="67"/>
      <c r="CA241" s="67"/>
      <c r="CB241" s="67"/>
      <c r="CC241" s="67"/>
      <c r="CD241" s="67"/>
      <c r="CE241" s="67"/>
      <c r="CF241" s="67"/>
      <c r="CG241" s="67"/>
      <c r="CH241" s="67"/>
      <c r="CI241" s="67"/>
      <c r="CJ241" s="67"/>
      <c r="CK241" s="67"/>
      <c r="CL241" s="67"/>
      <c r="CM241" s="67"/>
      <c r="CN241" s="67"/>
      <c r="CO241" s="67"/>
      <c r="CP241" s="67"/>
      <c r="CQ241" s="67"/>
      <c r="CR241" s="67"/>
      <c r="CS241" s="67"/>
      <c r="CT241" s="67"/>
      <c r="CU241" s="67"/>
      <c r="CV241" s="67"/>
      <c r="CW241" s="67"/>
      <c r="CX241" s="67"/>
      <c r="CY241" s="67"/>
      <c r="CZ241" s="67"/>
    </row>
    <row r="242" s="575" customFormat="true" ht="15" customHeight="true" x14ac:dyDescent="0.2">
      <c r="A242" s="222"/>
      <c r="B242" s="192"/>
      <c r="C242" s="159"/>
      <c r="D242" s="161"/>
      <c r="E242" s="161"/>
      <c r="F242" s="161"/>
      <c r="G242" s="160"/>
      <c r="H242" s="158"/>
      <c r="I242" s="161"/>
      <c r="J242" s="161"/>
      <c r="K242" s="161"/>
      <c r="L242" s="157"/>
      <c r="M242" s="159"/>
      <c r="N242" s="161"/>
      <c r="O242" s="161"/>
      <c r="P242" s="161"/>
      <c r="Q242" s="160"/>
      <c r="R242" s="158"/>
      <c r="S242" s="161"/>
      <c r="T242" s="161"/>
      <c r="U242" s="157"/>
      <c r="V242" s="918"/>
      <c r="W242" s="918"/>
      <c r="X242" s="918"/>
      <c r="Y242" s="918"/>
      <c r="Z242" s="918"/>
      <c r="AA242" s="918"/>
      <c r="AB242" s="918"/>
      <c r="AC242" s="918"/>
      <c r="AD242" s="918"/>
      <c r="AE242" s="918"/>
      <c r="AF242" s="918"/>
      <c r="AG242" s="918"/>
      <c r="AH242" s="918"/>
      <c r="AI242" s="918"/>
      <c r="AJ242" s="918"/>
      <c r="AK242" s="918"/>
      <c r="AL242" s="918"/>
      <c r="AM242" s="918"/>
      <c r="AN242" s="918"/>
      <c r="AO242" s="918"/>
      <c r="AP242" s="918"/>
      <c r="AQ242" s="918"/>
      <c r="AR242" s="918"/>
      <c r="AS242" s="918"/>
      <c r="AT242" s="918"/>
      <c r="AU242" s="918"/>
      <c r="AV242" s="918"/>
      <c r="AW242" s="918"/>
      <c r="AX242" s="918"/>
      <c r="AY242" s="918"/>
      <c r="AZ242" s="403"/>
      <c r="BA242" s="679"/>
      <c r="BB242" s="678"/>
      <c r="BC242" s="507"/>
      <c r="BD242" s="492"/>
      <c r="BE242" s="492"/>
      <c r="BF242" s="492"/>
      <c r="BG242" s="511"/>
      <c r="BH242" s="507"/>
      <c r="BI242" s="492"/>
      <c r="BJ242" s="492"/>
      <c r="BK242" s="492"/>
      <c r="BL242" s="511"/>
      <c r="BM242" s="507"/>
      <c r="BN242" s="492"/>
      <c r="BO242" s="492"/>
      <c r="BP242" s="492"/>
      <c r="BQ242" s="511"/>
      <c r="BR242" s="507"/>
      <c r="BS242" s="492"/>
      <c r="BT242" s="492"/>
      <c r="BU242" s="493"/>
      <c r="BV242" s="67"/>
      <c r="BW242" s="67"/>
      <c r="BX242" s="67"/>
      <c r="BY242" s="67"/>
      <c r="BZ242" s="67"/>
      <c r="CA242" s="67"/>
      <c r="CB242" s="67"/>
      <c r="CC242" s="67"/>
      <c r="CD242" s="67"/>
      <c r="CE242" s="67"/>
      <c r="CF242" s="67"/>
      <c r="CG242" s="67"/>
      <c r="CH242" s="67"/>
      <c r="CI242" s="67"/>
      <c r="CJ242" s="67"/>
      <c r="CK242" s="67"/>
      <c r="CL242" s="67"/>
      <c r="CM242" s="67"/>
      <c r="CN242" s="67"/>
      <c r="CO242" s="67"/>
      <c r="CP242" s="67"/>
      <c r="CQ242" s="67"/>
      <c r="CR242" s="67"/>
      <c r="CS242" s="67"/>
      <c r="CT242" s="67"/>
      <c r="CU242" s="67"/>
      <c r="CV242" s="67"/>
      <c r="CW242" s="67"/>
      <c r="CX242" s="67"/>
      <c r="CY242" s="67"/>
      <c r="CZ242" s="67"/>
    </row>
    <row r="243" s="575" customFormat="true" ht="15" customHeight="true" x14ac:dyDescent="0.2">
      <c r="A243" s="222"/>
      <c r="B243" s="192"/>
      <c r="C243" s="159"/>
      <c r="D243" s="161"/>
      <c r="E243" s="161"/>
      <c r="F243" s="161"/>
      <c r="G243" s="160"/>
      <c r="H243" s="158"/>
      <c r="I243" s="161"/>
      <c r="J243" s="161"/>
      <c r="K243" s="161"/>
      <c r="L243" s="157"/>
      <c r="M243" s="159"/>
      <c r="N243" s="161"/>
      <c r="O243" s="161"/>
      <c r="P243" s="161"/>
      <c r="Q243" s="160"/>
      <c r="R243" s="158"/>
      <c r="S243" s="161"/>
      <c r="T243" s="161"/>
      <c r="U243" s="157"/>
      <c r="V243" s="918"/>
      <c r="W243" s="918"/>
      <c r="X243" s="918"/>
      <c r="Y243" s="918"/>
      <c r="Z243" s="918"/>
      <c r="AA243" s="918"/>
      <c r="AB243" s="918"/>
      <c r="AC243" s="918"/>
      <c r="AD243" s="918"/>
      <c r="AE243" s="918"/>
      <c r="AF243" s="918"/>
      <c r="AG243" s="918"/>
      <c r="AH243" s="918"/>
      <c r="AI243" s="918"/>
      <c r="AJ243" s="918"/>
      <c r="AK243" s="918"/>
      <c r="AL243" s="918"/>
      <c r="AM243" s="918"/>
      <c r="AN243" s="918"/>
      <c r="AO243" s="918"/>
      <c r="AP243" s="918"/>
      <c r="AQ243" s="918"/>
      <c r="AR243" s="918"/>
      <c r="AS243" s="918"/>
      <c r="AT243" s="918"/>
      <c r="AU243" s="918"/>
      <c r="AV243" s="918"/>
      <c r="AW243" s="918"/>
      <c r="AX243" s="918"/>
      <c r="AY243" s="918"/>
      <c r="AZ243" s="403"/>
      <c r="BA243" s="679"/>
      <c r="BB243" s="678"/>
      <c r="BC243" s="507"/>
      <c r="BD243" s="492"/>
      <c r="BE243" s="492"/>
      <c r="BF243" s="492"/>
      <c r="BG243" s="511"/>
      <c r="BH243" s="507"/>
      <c r="BI243" s="492"/>
      <c r="BJ243" s="492"/>
      <c r="BK243" s="492"/>
      <c r="BL243" s="511"/>
      <c r="BM243" s="507"/>
      <c r="BN243" s="492"/>
      <c r="BO243" s="492"/>
      <c r="BP243" s="492"/>
      <c r="BQ243" s="511"/>
      <c r="BR243" s="507"/>
      <c r="BS243" s="492"/>
      <c r="BT243" s="492"/>
      <c r="BU243" s="493"/>
      <c r="BV243" s="67"/>
      <c r="BW243" s="67"/>
      <c r="BX243" s="67"/>
      <c r="BY243" s="67"/>
      <c r="BZ243" s="67"/>
      <c r="CA243" s="67"/>
      <c r="CB243" s="67"/>
      <c r="CC243" s="67"/>
      <c r="CD243" s="67"/>
      <c r="CE243" s="67"/>
      <c r="CF243" s="67"/>
      <c r="CG243" s="67"/>
      <c r="CH243" s="67"/>
      <c r="CI243" s="67"/>
      <c r="CJ243" s="67"/>
      <c r="CK243" s="67"/>
      <c r="CL243" s="67"/>
      <c r="CM243" s="67"/>
      <c r="CN243" s="67"/>
      <c r="CO243" s="67"/>
      <c r="CP243" s="67"/>
      <c r="CQ243" s="67"/>
      <c r="CR243" s="67"/>
      <c r="CS243" s="67"/>
      <c r="CT243" s="67"/>
      <c r="CU243" s="67"/>
      <c r="CV243" s="67"/>
      <c r="CW243" s="67"/>
      <c r="CX243" s="67"/>
      <c r="CY243" s="67"/>
      <c r="CZ243" s="67"/>
    </row>
    <row r="244" s="575" customFormat="true" ht="15" customHeight="true" x14ac:dyDescent="0.2">
      <c r="A244" s="222"/>
      <c r="B244" s="192"/>
      <c r="C244" s="159"/>
      <c r="D244" s="161"/>
      <c r="E244" s="161"/>
      <c r="F244" s="161"/>
      <c r="G244" s="160"/>
      <c r="H244" s="158"/>
      <c r="I244" s="161"/>
      <c r="J244" s="161"/>
      <c r="K244" s="161"/>
      <c r="L244" s="157"/>
      <c r="M244" s="159"/>
      <c r="N244" s="161"/>
      <c r="O244" s="161"/>
      <c r="P244" s="161"/>
      <c r="Q244" s="160"/>
      <c r="R244" s="158"/>
      <c r="S244" s="161"/>
      <c r="T244" s="161"/>
      <c r="U244" s="157"/>
      <c r="V244" s="918"/>
      <c r="W244" s="918"/>
      <c r="X244" s="918"/>
      <c r="Y244" s="918"/>
      <c r="Z244" s="918"/>
      <c r="AA244" s="918"/>
      <c r="AB244" s="918"/>
      <c r="AC244" s="918"/>
      <c r="AD244" s="918"/>
      <c r="AE244" s="918"/>
      <c r="AF244" s="918"/>
      <c r="AG244" s="918"/>
      <c r="AH244" s="918"/>
      <c r="AI244" s="918"/>
      <c r="AJ244" s="918"/>
      <c r="AK244" s="918"/>
      <c r="AL244" s="918"/>
      <c r="AM244" s="918"/>
      <c r="AN244" s="918"/>
      <c r="AO244" s="918"/>
      <c r="AP244" s="918"/>
      <c r="AQ244" s="918"/>
      <c r="AR244" s="918"/>
      <c r="AS244" s="918"/>
      <c r="AT244" s="918"/>
      <c r="AU244" s="918"/>
      <c r="AV244" s="918"/>
      <c r="AW244" s="918"/>
      <c r="AX244" s="918"/>
      <c r="AY244" s="918"/>
      <c r="AZ244" s="403"/>
      <c r="BA244" s="679"/>
      <c r="BB244" s="678"/>
      <c r="BC244" s="507"/>
      <c r="BD244" s="492"/>
      <c r="BE244" s="492"/>
      <c r="BF244" s="492"/>
      <c r="BG244" s="511"/>
      <c r="BH244" s="507"/>
      <c r="BI244" s="492"/>
      <c r="BJ244" s="492"/>
      <c r="BK244" s="492"/>
      <c r="BL244" s="511"/>
      <c r="BM244" s="507"/>
      <c r="BN244" s="492"/>
      <c r="BO244" s="492"/>
      <c r="BP244" s="492"/>
      <c r="BQ244" s="511"/>
      <c r="BR244" s="507"/>
      <c r="BS244" s="492"/>
      <c r="BT244" s="492"/>
      <c r="BU244" s="493"/>
      <c r="BV244" s="67"/>
      <c r="BW244" s="67"/>
      <c r="BX244" s="67"/>
      <c r="BY244" s="67"/>
      <c r="BZ244" s="67"/>
      <c r="CA244" s="67"/>
      <c r="CB244" s="67"/>
      <c r="CC244" s="67"/>
      <c r="CD244" s="67"/>
      <c r="CE244" s="67"/>
      <c r="CF244" s="67"/>
      <c r="CG244" s="67"/>
      <c r="CH244" s="67"/>
      <c r="CI244" s="67"/>
      <c r="CJ244" s="67"/>
      <c r="CK244" s="67"/>
      <c r="CL244" s="67"/>
      <c r="CM244" s="67"/>
      <c r="CN244" s="67"/>
      <c r="CO244" s="67"/>
      <c r="CP244" s="67"/>
      <c r="CQ244" s="67"/>
      <c r="CR244" s="67"/>
      <c r="CS244" s="67"/>
      <c r="CT244" s="67"/>
      <c r="CU244" s="67"/>
      <c r="CV244" s="67"/>
      <c r="CW244" s="67"/>
      <c r="CX244" s="67"/>
      <c r="CY244" s="67"/>
      <c r="CZ244" s="67"/>
    </row>
    <row r="245" s="575" customFormat="true" ht="15" customHeight="true" x14ac:dyDescent="0.2">
      <c r="A245" s="222"/>
      <c r="B245" s="192"/>
      <c r="C245" s="159"/>
      <c r="D245" s="161"/>
      <c r="E245" s="161"/>
      <c r="F245" s="161"/>
      <c r="G245" s="160"/>
      <c r="H245" s="158"/>
      <c r="I245" s="161"/>
      <c r="J245" s="161"/>
      <c r="K245" s="161"/>
      <c r="L245" s="157"/>
      <c r="M245" s="159"/>
      <c r="N245" s="161"/>
      <c r="O245" s="161"/>
      <c r="P245" s="161"/>
      <c r="Q245" s="160"/>
      <c r="R245" s="158"/>
      <c r="S245" s="161"/>
      <c r="T245" s="161"/>
      <c r="U245" s="157"/>
      <c r="V245" s="918"/>
      <c r="W245" s="918"/>
      <c r="X245" s="918"/>
      <c r="Y245" s="918"/>
      <c r="Z245" s="918"/>
      <c r="AA245" s="918"/>
      <c r="AB245" s="918"/>
      <c r="AC245" s="918"/>
      <c r="AD245" s="918"/>
      <c r="AE245" s="918"/>
      <c r="AF245" s="918"/>
      <c r="AG245" s="918"/>
      <c r="AH245" s="918"/>
      <c r="AI245" s="918"/>
      <c r="AJ245" s="918"/>
      <c r="AK245" s="918"/>
      <c r="AL245" s="918"/>
      <c r="AM245" s="918"/>
      <c r="AN245" s="918"/>
      <c r="AO245" s="918"/>
      <c r="AP245" s="918"/>
      <c r="AQ245" s="918"/>
      <c r="AR245" s="918"/>
      <c r="AS245" s="918"/>
      <c r="AT245" s="918"/>
      <c r="AU245" s="918"/>
      <c r="AV245" s="918"/>
      <c r="AW245" s="918"/>
      <c r="AX245" s="918"/>
      <c r="AY245" s="918"/>
      <c r="AZ245" s="403"/>
      <c r="BA245" s="679"/>
      <c r="BB245" s="678"/>
      <c r="BC245" s="507"/>
      <c r="BD245" s="492"/>
      <c r="BE245" s="492"/>
      <c r="BF245" s="492"/>
      <c r="BG245" s="511"/>
      <c r="BH245" s="507"/>
      <c r="BI245" s="492"/>
      <c r="BJ245" s="492"/>
      <c r="BK245" s="492"/>
      <c r="BL245" s="511"/>
      <c r="BM245" s="507"/>
      <c r="BN245" s="492"/>
      <c r="BO245" s="492"/>
      <c r="BP245" s="492"/>
      <c r="BQ245" s="511"/>
      <c r="BR245" s="507"/>
      <c r="BS245" s="492"/>
      <c r="BT245" s="492"/>
      <c r="BU245" s="493"/>
      <c r="BV245" s="67"/>
      <c r="BW245" s="67"/>
      <c r="BX245" s="67"/>
      <c r="BY245" s="67"/>
      <c r="BZ245" s="67"/>
      <c r="CA245" s="67"/>
      <c r="CB245" s="67"/>
      <c r="CC245" s="67"/>
      <c r="CD245" s="67"/>
      <c r="CE245" s="67"/>
      <c r="CF245" s="67"/>
      <c r="CG245" s="67"/>
      <c r="CH245" s="67"/>
      <c r="CI245" s="67"/>
      <c r="CJ245" s="67"/>
      <c r="CK245" s="67"/>
      <c r="CL245" s="67"/>
      <c r="CM245" s="67"/>
      <c r="CN245" s="67"/>
      <c r="CO245" s="67"/>
      <c r="CP245" s="67"/>
      <c r="CQ245" s="67"/>
      <c r="CR245" s="67"/>
      <c r="CS245" s="67"/>
      <c r="CT245" s="67"/>
      <c r="CU245" s="67"/>
      <c r="CV245" s="67"/>
      <c r="CW245" s="67"/>
      <c r="CX245" s="67"/>
      <c r="CY245" s="67"/>
      <c r="CZ245" s="67"/>
    </row>
    <row r="246" s="575" customFormat="true" ht="15" customHeight="true" x14ac:dyDescent="0.2">
      <c r="A246" s="222"/>
      <c r="B246" s="192"/>
      <c r="C246" s="159"/>
      <c r="D246" s="161"/>
      <c r="E246" s="161"/>
      <c r="F246" s="161"/>
      <c r="G246" s="160"/>
      <c r="H246" s="158"/>
      <c r="I246" s="161"/>
      <c r="J246" s="161"/>
      <c r="K246" s="161"/>
      <c r="L246" s="157"/>
      <c r="M246" s="159"/>
      <c r="N246" s="161"/>
      <c r="O246" s="161"/>
      <c r="P246" s="161"/>
      <c r="Q246" s="160"/>
      <c r="R246" s="158"/>
      <c r="S246" s="161"/>
      <c r="T246" s="161"/>
      <c r="U246" s="157"/>
      <c r="V246" s="918"/>
      <c r="W246" s="918"/>
      <c r="X246" s="918"/>
      <c r="Y246" s="918"/>
      <c r="Z246" s="918"/>
      <c r="AA246" s="918"/>
      <c r="AB246" s="918"/>
      <c r="AC246" s="918"/>
      <c r="AD246" s="918"/>
      <c r="AE246" s="918"/>
      <c r="AF246" s="918"/>
      <c r="AG246" s="918"/>
      <c r="AH246" s="918"/>
      <c r="AI246" s="918"/>
      <c r="AJ246" s="918"/>
      <c r="AK246" s="918"/>
      <c r="AL246" s="918"/>
      <c r="AM246" s="918"/>
      <c r="AN246" s="918"/>
      <c r="AO246" s="918"/>
      <c r="AP246" s="918"/>
      <c r="AQ246" s="918"/>
      <c r="AR246" s="918"/>
      <c r="AS246" s="918"/>
      <c r="AT246" s="918"/>
      <c r="AU246" s="918"/>
      <c r="AV246" s="918"/>
      <c r="AW246" s="918"/>
      <c r="AX246" s="918"/>
      <c r="AY246" s="918"/>
      <c r="AZ246" s="403"/>
      <c r="BA246" s="679"/>
      <c r="BB246" s="678"/>
      <c r="BC246" s="507"/>
      <c r="BD246" s="492"/>
      <c r="BE246" s="492"/>
      <c r="BF246" s="492"/>
      <c r="BG246" s="511"/>
      <c r="BH246" s="507"/>
      <c r="BI246" s="492"/>
      <c r="BJ246" s="492"/>
      <c r="BK246" s="492"/>
      <c r="BL246" s="511"/>
      <c r="BM246" s="507"/>
      <c r="BN246" s="492"/>
      <c r="BO246" s="492"/>
      <c r="BP246" s="492"/>
      <c r="BQ246" s="511"/>
      <c r="BR246" s="507"/>
      <c r="BS246" s="492"/>
      <c r="BT246" s="492"/>
      <c r="BU246" s="493"/>
      <c r="BV246" s="67"/>
      <c r="BW246" s="67"/>
      <c r="BX246" s="67"/>
      <c r="BY246" s="67"/>
      <c r="BZ246" s="67"/>
      <c r="CA246" s="67"/>
      <c r="CB246" s="67"/>
      <c r="CC246" s="67"/>
      <c r="CD246" s="67"/>
      <c r="CE246" s="67"/>
      <c r="CF246" s="67"/>
      <c r="CG246" s="67"/>
      <c r="CH246" s="67"/>
      <c r="CI246" s="67"/>
      <c r="CJ246" s="67"/>
      <c r="CK246" s="67"/>
      <c r="CL246" s="67"/>
      <c r="CM246" s="67"/>
      <c r="CN246" s="67"/>
      <c r="CO246" s="67"/>
      <c r="CP246" s="67"/>
      <c r="CQ246" s="67"/>
      <c r="CR246" s="67"/>
      <c r="CS246" s="67"/>
      <c r="CT246" s="67"/>
      <c r="CU246" s="67"/>
      <c r="CV246" s="67"/>
      <c r="CW246" s="67"/>
      <c r="CX246" s="67"/>
      <c r="CY246" s="67"/>
      <c r="CZ246" s="67"/>
    </row>
    <row r="247" s="575" customFormat="true" ht="15" customHeight="true" x14ac:dyDescent="0.2">
      <c r="A247" s="222"/>
      <c r="B247" s="192"/>
      <c r="C247" s="159"/>
      <c r="D247" s="161"/>
      <c r="E247" s="161"/>
      <c r="F247" s="161"/>
      <c r="G247" s="160"/>
      <c r="H247" s="158"/>
      <c r="I247" s="161"/>
      <c r="J247" s="161"/>
      <c r="K247" s="161"/>
      <c r="L247" s="157"/>
      <c r="M247" s="159"/>
      <c r="N247" s="161"/>
      <c r="O247" s="161"/>
      <c r="P247" s="161"/>
      <c r="Q247" s="160"/>
      <c r="R247" s="158"/>
      <c r="S247" s="161"/>
      <c r="T247" s="161"/>
      <c r="U247" s="157"/>
      <c r="V247" s="918"/>
      <c r="W247" s="918"/>
      <c r="X247" s="918"/>
      <c r="Y247" s="918"/>
      <c r="Z247" s="918"/>
      <c r="AA247" s="918"/>
      <c r="AB247" s="918"/>
      <c r="AC247" s="918"/>
      <c r="AD247" s="918"/>
      <c r="AE247" s="918"/>
      <c r="AF247" s="918"/>
      <c r="AG247" s="918"/>
      <c r="AH247" s="918"/>
      <c r="AI247" s="918"/>
      <c r="AJ247" s="918"/>
      <c r="AK247" s="918"/>
      <c r="AL247" s="918"/>
      <c r="AM247" s="918"/>
      <c r="AN247" s="918"/>
      <c r="AO247" s="918"/>
      <c r="AP247" s="918"/>
      <c r="AQ247" s="918"/>
      <c r="AR247" s="918"/>
      <c r="AS247" s="918"/>
      <c r="AT247" s="918"/>
      <c r="AU247" s="918"/>
      <c r="AV247" s="918"/>
      <c r="AW247" s="918"/>
      <c r="AX247" s="918"/>
      <c r="AY247" s="918"/>
      <c r="AZ247" s="403"/>
      <c r="BA247" s="679"/>
      <c r="BB247" s="678"/>
      <c r="BC247" s="507"/>
      <c r="BD247" s="492"/>
      <c r="BE247" s="492"/>
      <c r="BF247" s="492"/>
      <c r="BG247" s="511"/>
      <c r="BH247" s="507"/>
      <c r="BI247" s="492"/>
      <c r="BJ247" s="492"/>
      <c r="BK247" s="492"/>
      <c r="BL247" s="511"/>
      <c r="BM247" s="507"/>
      <c r="BN247" s="492"/>
      <c r="BO247" s="492"/>
      <c r="BP247" s="492"/>
      <c r="BQ247" s="511"/>
      <c r="BR247" s="507"/>
      <c r="BS247" s="492"/>
      <c r="BT247" s="492"/>
      <c r="BU247" s="493"/>
      <c r="BV247" s="67"/>
      <c r="BW247" s="67"/>
      <c r="BX247" s="67"/>
      <c r="BY247" s="67"/>
      <c r="BZ247" s="67"/>
      <c r="CA247" s="67"/>
      <c r="CB247" s="67"/>
      <c r="CC247" s="67"/>
      <c r="CD247" s="67"/>
      <c r="CE247" s="67"/>
      <c r="CF247" s="67"/>
      <c r="CG247" s="67"/>
      <c r="CH247" s="67"/>
      <c r="CI247" s="67"/>
      <c r="CJ247" s="67"/>
      <c r="CK247" s="67"/>
      <c r="CL247" s="67"/>
      <c r="CM247" s="67"/>
      <c r="CN247" s="67"/>
      <c r="CO247" s="67"/>
      <c r="CP247" s="67"/>
      <c r="CQ247" s="67"/>
      <c r="CR247" s="67"/>
      <c r="CS247" s="67"/>
      <c r="CT247" s="67"/>
      <c r="CU247" s="67"/>
      <c r="CV247" s="67"/>
      <c r="CW247" s="67"/>
      <c r="CX247" s="67"/>
      <c r="CY247" s="67"/>
      <c r="CZ247" s="67"/>
    </row>
    <row r="248" s="575" customFormat="true" ht="15" customHeight="true" x14ac:dyDescent="0.2">
      <c r="A248" s="131"/>
      <c r="B248" s="184"/>
      <c r="C248" s="137"/>
      <c r="D248" s="146"/>
      <c r="E248" s="146"/>
      <c r="F248" s="146"/>
      <c r="G248" s="145"/>
      <c r="H248" s="136"/>
      <c r="I248" s="146"/>
      <c r="J248" s="146"/>
      <c r="K248" s="146"/>
      <c r="L248" s="135"/>
      <c r="M248" s="137"/>
      <c r="N248" s="146"/>
      <c r="O248" s="146"/>
      <c r="P248" s="146"/>
      <c r="Q248" s="145"/>
      <c r="R248" s="136"/>
      <c r="S248" s="146"/>
      <c r="T248" s="146"/>
      <c r="U248" s="135"/>
      <c r="V248" s="918"/>
      <c r="W248" s="918"/>
      <c r="X248" s="918"/>
      <c r="Y248" s="918"/>
      <c r="Z248" s="918"/>
      <c r="AA248" s="918"/>
      <c r="AB248" s="918"/>
      <c r="AC248" s="918"/>
      <c r="AD248" s="918"/>
      <c r="AE248" s="918"/>
      <c r="AF248" s="918"/>
      <c r="AG248" s="918"/>
      <c r="AH248" s="918"/>
      <c r="AI248" s="918"/>
      <c r="AJ248" s="918"/>
      <c r="AK248" s="918"/>
      <c r="AL248" s="918"/>
      <c r="AM248" s="918"/>
      <c r="AN248" s="918"/>
      <c r="AO248" s="918"/>
      <c r="AP248" s="918"/>
      <c r="AQ248" s="918"/>
      <c r="AR248" s="918"/>
      <c r="AS248" s="918"/>
      <c r="AT248" s="918"/>
      <c r="AU248" s="918"/>
      <c r="AV248" s="918"/>
      <c r="AW248" s="918"/>
      <c r="AX248" s="918"/>
      <c r="AY248" s="918"/>
      <c r="AZ248" s="403"/>
      <c r="BA248" s="679"/>
      <c r="BB248" s="678"/>
      <c r="BC248" s="510"/>
      <c r="BD248" s="509"/>
      <c r="BE248" s="509"/>
      <c r="BF248" s="509"/>
      <c r="BG248" s="513"/>
      <c r="BH248" s="510"/>
      <c r="BI248" s="509"/>
      <c r="BJ248" s="509"/>
      <c r="BK248" s="509"/>
      <c r="BL248" s="513"/>
      <c r="BM248" s="510"/>
      <c r="BN248" s="509"/>
      <c r="BO248" s="509"/>
      <c r="BP248" s="509"/>
      <c r="BQ248" s="513"/>
      <c r="BR248" s="510"/>
      <c r="BS248" s="509"/>
      <c r="BT248" s="509"/>
      <c r="BU248" s="512"/>
      <c r="BV248" s="67"/>
      <c r="BW248" s="67"/>
      <c r="BX248" s="67"/>
      <c r="BY248" s="67"/>
      <c r="BZ248" s="67"/>
      <c r="CA248" s="67"/>
      <c r="CB248" s="67"/>
      <c r="CC248" s="67"/>
      <c r="CD248" s="67"/>
      <c r="CE248" s="67"/>
      <c r="CF248" s="67"/>
      <c r="CG248" s="67"/>
      <c r="CH248" s="67"/>
      <c r="CI248" s="67"/>
      <c r="CJ248" s="67"/>
      <c r="CK248" s="67"/>
      <c r="CL248" s="67"/>
      <c r="CM248" s="67"/>
      <c r="CN248" s="67"/>
      <c r="CO248" s="67"/>
      <c r="CP248" s="67"/>
      <c r="CQ248" s="67"/>
      <c r="CR248" s="67"/>
      <c r="CS248" s="67"/>
      <c r="CT248" s="67"/>
      <c r="CU248" s="67"/>
      <c r="CV248" s="67"/>
      <c r="CW248" s="67"/>
      <c r="CX248" s="67"/>
      <c r="CY248" s="67"/>
      <c r="CZ248" s="67"/>
    </row>
    <row r="249" s="575" customFormat="true" ht="250.15" customHeight="true" x14ac:dyDescent="0.2">
      <c r="B249" s="594"/>
      <c r="V249" s="403"/>
      <c r="W249" s="403"/>
      <c r="X249" s="403"/>
      <c r="Y249" s="403"/>
      <c r="Z249" s="403"/>
      <c r="AA249" s="403"/>
      <c r="AB249" s="403"/>
      <c r="AC249" s="403"/>
      <c r="AD249" s="403"/>
      <c r="AE249" s="403"/>
      <c r="AF249" s="403"/>
      <c r="AG249" s="403"/>
      <c r="AH249" s="403"/>
      <c r="AI249" s="403"/>
      <c r="AJ249" s="403"/>
      <c r="AK249" s="403"/>
      <c r="AL249" s="403"/>
      <c r="AM249" s="403"/>
      <c r="AN249" s="403"/>
      <c r="AO249" s="403"/>
      <c r="AP249" s="403"/>
      <c r="AQ249" s="403"/>
      <c r="AR249" s="403"/>
      <c r="AS249" s="403"/>
      <c r="AT249" s="403"/>
      <c r="AU249" s="403"/>
      <c r="AV249" s="403"/>
      <c r="AW249" s="403"/>
      <c r="AX249" s="403"/>
      <c r="AY249" s="403"/>
      <c r="AZ249" s="403"/>
      <c r="BA249" s="367"/>
      <c r="BB249" s="365"/>
      <c r="BC249" s="365"/>
      <c r="BD249" s="365"/>
      <c r="BE249" s="365"/>
      <c r="BF249" s="365"/>
      <c r="BG249" s="365"/>
      <c r="BH249" s="365"/>
      <c r="BI249" s="365"/>
      <c r="BJ249" s="365"/>
      <c r="BK249" s="365"/>
      <c r="BL249" s="365"/>
      <c r="BM249" s="365"/>
      <c r="BN249" s="365"/>
      <c r="BO249" s="365"/>
      <c r="BP249" s="365"/>
      <c r="BQ249" s="365"/>
      <c r="BR249" s="365"/>
      <c r="BS249" s="365"/>
      <c r="BT249" s="365"/>
      <c r="BU249" s="367"/>
      <c r="BV249" s="402"/>
      <c r="BW249" s="402"/>
      <c r="BX249" s="402"/>
      <c r="BY249" s="402"/>
      <c r="BZ249" s="402"/>
      <c r="CA249" s="402"/>
      <c r="CB249" s="402"/>
      <c r="CC249" s="402"/>
      <c r="CD249" s="402"/>
      <c r="CE249" s="402"/>
      <c r="CF249" s="402"/>
      <c r="CG249" s="402"/>
      <c r="CH249" s="402"/>
      <c r="CI249" s="402"/>
      <c r="CJ249" s="402"/>
      <c r="CK249" s="402"/>
      <c r="CL249" s="402"/>
      <c r="CM249" s="402"/>
      <c r="CN249" s="402"/>
      <c r="CO249" s="402"/>
      <c r="CP249" s="402"/>
      <c r="CQ249" s="402"/>
      <c r="CR249" s="402"/>
      <c r="CS249" s="402"/>
      <c r="CT249" s="402"/>
      <c r="CU249" s="402"/>
      <c r="CV249" s="402"/>
      <c r="CW249" s="402"/>
      <c r="CX249" s="402"/>
      <c r="CY249" s="402"/>
      <c r="CZ249" s="402"/>
    </row>
    <row r="250" s="405" customFormat="true" ht="19.15" customHeight="true" x14ac:dyDescent="0.2">
      <c r="B250" s="572"/>
      <c r="V250" s="398"/>
      <c r="W250" s="398"/>
      <c r="X250" s="398"/>
      <c r="Y250" s="398"/>
      <c r="Z250" s="398"/>
      <c r="AA250" s="398"/>
      <c r="AB250" s="398"/>
      <c r="AC250" s="398"/>
      <c r="AD250" s="398"/>
      <c r="AE250" s="398"/>
      <c r="AF250" s="398"/>
      <c r="AG250" s="398"/>
      <c r="AH250" s="398"/>
      <c r="AI250" s="398"/>
      <c r="AJ250" s="398"/>
      <c r="AK250" s="398"/>
      <c r="AL250" s="398"/>
      <c r="AM250" s="398"/>
      <c r="AN250" s="398"/>
      <c r="AO250" s="398"/>
      <c r="AP250" s="398"/>
      <c r="AQ250" s="398"/>
      <c r="AR250" s="398"/>
      <c r="AS250" s="398"/>
      <c r="AT250" s="398"/>
      <c r="AU250" s="398"/>
      <c r="AV250" s="398"/>
      <c r="AW250" s="398"/>
      <c r="AX250" s="398"/>
      <c r="AY250" s="398"/>
      <c r="AZ250" s="398"/>
      <c r="BA250" s="570"/>
      <c r="BB250" s="426"/>
      <c r="BC250" s="570"/>
      <c r="BD250" s="570"/>
      <c r="BE250" s="570"/>
      <c r="BF250" s="570"/>
      <c r="BG250" s="570"/>
      <c r="BH250" s="570"/>
      <c r="BI250" s="570"/>
      <c r="BJ250" s="570"/>
      <c r="BK250" s="570"/>
      <c r="BL250" s="570"/>
      <c r="BM250" s="570"/>
      <c r="BN250" s="570"/>
      <c r="BO250" s="570"/>
      <c r="BP250" s="570"/>
      <c r="BQ250" s="570"/>
      <c r="BR250" s="570"/>
      <c r="BS250" s="570"/>
      <c r="BT250" s="570"/>
      <c r="BU250" s="570"/>
      <c r="BV250" s="398"/>
      <c r="BW250" s="398"/>
      <c r="BX250" s="398"/>
      <c r="BY250" s="398"/>
      <c r="BZ250" s="398"/>
      <c r="CA250" s="398"/>
      <c r="CB250" s="398"/>
      <c r="CC250" s="398"/>
      <c r="CD250" s="398"/>
      <c r="CE250" s="398"/>
      <c r="CF250" s="398"/>
      <c r="CG250" s="398"/>
      <c r="CH250" s="398"/>
      <c r="CI250" s="398"/>
      <c r="CJ250" s="398"/>
      <c r="CK250" s="398"/>
      <c r="CL250" s="398"/>
      <c r="CM250" s="398"/>
      <c r="CN250" s="398"/>
      <c r="CO250" s="398"/>
      <c r="CP250" s="398"/>
      <c r="CQ250" s="398"/>
      <c r="CR250" s="398"/>
      <c r="CS250" s="398"/>
      <c r="CT250" s="398"/>
      <c r="CU250" s="398"/>
      <c r="CV250" s="398"/>
      <c r="CW250" s="398"/>
      <c r="CX250" s="398"/>
      <c r="CY250" s="398"/>
      <c r="CZ250" s="398"/>
    </row>
    <row r="251" s="405" customFormat="true" ht="15" customHeight="true" x14ac:dyDescent="0.2">
      <c r="B251" s="572"/>
      <c r="V251" s="398"/>
      <c r="W251" s="398"/>
      <c r="X251" s="398"/>
      <c r="Y251" s="398"/>
      <c r="Z251" s="398"/>
      <c r="AA251" s="398"/>
      <c r="AB251" s="398"/>
      <c r="AC251" s="398"/>
      <c r="AD251" s="398"/>
      <c r="AE251" s="398"/>
      <c r="AF251" s="398"/>
      <c r="AG251" s="398"/>
      <c r="AH251" s="398"/>
      <c r="AI251" s="398"/>
      <c r="AJ251" s="398"/>
      <c r="AK251" s="398"/>
      <c r="AL251" s="398"/>
      <c r="AM251" s="398"/>
      <c r="AN251" s="398"/>
      <c r="AO251" s="398"/>
      <c r="AP251" s="398"/>
      <c r="AQ251" s="398"/>
      <c r="AR251" s="398"/>
      <c r="AS251" s="398"/>
      <c r="AT251" s="398"/>
      <c r="AU251" s="398"/>
      <c r="AV251" s="398"/>
      <c r="AW251" s="398"/>
      <c r="AX251" s="398"/>
      <c r="AY251" s="398"/>
      <c r="AZ251" s="398"/>
      <c r="BA251" s="570"/>
      <c r="BB251" s="426"/>
      <c r="BC251" s="570"/>
      <c r="BD251" s="570"/>
      <c r="BE251" s="570"/>
      <c r="BF251" s="570"/>
      <c r="BG251" s="570"/>
      <c r="BH251" s="570"/>
      <c r="BI251" s="570"/>
      <c r="BJ251" s="570"/>
      <c r="BK251" s="570"/>
      <c r="BL251" s="570"/>
      <c r="BM251" s="570"/>
      <c r="BN251" s="570"/>
      <c r="BO251" s="570"/>
      <c r="BP251" s="570"/>
      <c r="BQ251" s="570"/>
      <c r="BR251" s="570"/>
      <c r="BS251" s="570"/>
      <c r="BT251" s="570"/>
      <c r="BU251" s="570"/>
      <c r="BV251" s="398"/>
      <c r="BW251" s="398"/>
      <c r="BX251" s="398"/>
      <c r="BY251" s="398"/>
      <c r="BZ251" s="398"/>
      <c r="CA251" s="398"/>
      <c r="CB251" s="398"/>
      <c r="CC251" s="398"/>
      <c r="CD251" s="398"/>
      <c r="CE251" s="398"/>
      <c r="CF251" s="398"/>
      <c r="CG251" s="398"/>
      <c r="CH251" s="398"/>
      <c r="CI251" s="398"/>
      <c r="CJ251" s="398"/>
      <c r="CK251" s="398"/>
      <c r="CL251" s="398"/>
      <c r="CM251" s="398"/>
      <c r="CN251" s="398"/>
      <c r="CO251" s="398"/>
      <c r="CP251" s="398"/>
      <c r="CQ251" s="398"/>
      <c r="CR251" s="398"/>
      <c r="CS251" s="398"/>
      <c r="CT251" s="398"/>
      <c r="CU251" s="398"/>
      <c r="CV251" s="398"/>
      <c r="CW251" s="398"/>
      <c r="CX251" s="398"/>
      <c r="CY251" s="398"/>
      <c r="CZ251" s="398"/>
    </row>
    <row r="252" s="405" customFormat="true" ht="15" customHeight="true" x14ac:dyDescent="0.2">
      <c r="B252" s="572"/>
      <c r="V252" s="398"/>
      <c r="W252" s="398"/>
      <c r="X252" s="398"/>
      <c r="Y252" s="398"/>
      <c r="Z252" s="398"/>
      <c r="AA252" s="398"/>
      <c r="AB252" s="398"/>
      <c r="AC252" s="398"/>
      <c r="AD252" s="398"/>
      <c r="AE252" s="398"/>
      <c r="AF252" s="398"/>
      <c r="AG252" s="398"/>
      <c r="AH252" s="398"/>
      <c r="AI252" s="398"/>
      <c r="AJ252" s="398"/>
      <c r="AK252" s="398"/>
      <c r="AL252" s="398"/>
      <c r="AM252" s="398"/>
      <c r="AN252" s="398"/>
      <c r="AO252" s="398"/>
      <c r="AP252" s="398"/>
      <c r="AQ252" s="398"/>
      <c r="AR252" s="398"/>
      <c r="AS252" s="398"/>
      <c r="AT252" s="398"/>
      <c r="AU252" s="398"/>
      <c r="AV252" s="398"/>
      <c r="AW252" s="398"/>
      <c r="AX252" s="398"/>
      <c r="AY252" s="398"/>
      <c r="AZ252" s="398"/>
      <c r="BA252" s="570"/>
      <c r="BB252" s="426"/>
      <c r="BC252" s="570"/>
      <c r="BD252" s="570"/>
      <c r="BE252" s="570"/>
      <c r="BF252" s="570"/>
      <c r="BG252" s="570"/>
      <c r="BH252" s="570"/>
      <c r="BI252" s="570"/>
      <c r="BJ252" s="570"/>
      <c r="BK252" s="570"/>
      <c r="BL252" s="570"/>
      <c r="BM252" s="570"/>
      <c r="BN252" s="570"/>
      <c r="BO252" s="570"/>
      <c r="BP252" s="570"/>
      <c r="BQ252" s="570"/>
      <c r="BR252" s="570"/>
      <c r="BS252" s="570"/>
      <c r="BT252" s="570"/>
      <c r="BU252" s="570"/>
      <c r="BV252" s="398"/>
      <c r="BW252" s="398"/>
      <c r="BX252" s="398"/>
      <c r="BY252" s="398"/>
      <c r="BZ252" s="398"/>
      <c r="CA252" s="398"/>
      <c r="CB252" s="398"/>
      <c r="CC252" s="398"/>
      <c r="CD252" s="398"/>
      <c r="CE252" s="398"/>
      <c r="CF252" s="398"/>
      <c r="CG252" s="398"/>
      <c r="CH252" s="398"/>
      <c r="CI252" s="398"/>
      <c r="CJ252" s="398"/>
      <c r="CK252" s="398"/>
      <c r="CL252" s="398"/>
      <c r="CM252" s="398"/>
      <c r="CN252" s="398"/>
      <c r="CO252" s="398"/>
      <c r="CP252" s="398"/>
      <c r="CQ252" s="398"/>
      <c r="CR252" s="398"/>
      <c r="CS252" s="398"/>
      <c r="CT252" s="398"/>
      <c r="CU252" s="398"/>
      <c r="CV252" s="398"/>
      <c r="CW252" s="398"/>
      <c r="CX252" s="398"/>
      <c r="CY252" s="398"/>
      <c r="CZ252" s="398"/>
    </row>
    <row r="253" s="405" customFormat="true" ht="15" customHeight="true" x14ac:dyDescent="0.2">
      <c r="B253" s="572"/>
      <c r="V253" s="398"/>
      <c r="W253" s="398"/>
      <c r="X253" s="398"/>
      <c r="Y253" s="398"/>
      <c r="Z253" s="398"/>
      <c r="AA253" s="398"/>
      <c r="AB253" s="398"/>
      <c r="AC253" s="398"/>
      <c r="AD253" s="398"/>
      <c r="AE253" s="398"/>
      <c r="AF253" s="398"/>
      <c r="AG253" s="398"/>
      <c r="AH253" s="398"/>
      <c r="AI253" s="398"/>
      <c r="AJ253" s="398"/>
      <c r="AK253" s="398"/>
      <c r="AL253" s="398"/>
      <c r="AM253" s="398"/>
      <c r="AN253" s="398"/>
      <c r="AO253" s="398"/>
      <c r="AP253" s="398"/>
      <c r="AQ253" s="398"/>
      <c r="AR253" s="398"/>
      <c r="AS253" s="398"/>
      <c r="AT253" s="398"/>
      <c r="AU253" s="398"/>
      <c r="AV253" s="398"/>
      <c r="AW253" s="398"/>
      <c r="AX253" s="398"/>
      <c r="AY253" s="398"/>
      <c r="AZ253" s="398"/>
      <c r="BA253" s="570"/>
      <c r="BB253" s="426"/>
      <c r="BC253" s="570"/>
      <c r="BD253" s="570"/>
      <c r="BE253" s="570"/>
      <c r="BF253" s="570"/>
      <c r="BG253" s="570"/>
      <c r="BH253" s="570"/>
      <c r="BI253" s="570"/>
      <c r="BJ253" s="570"/>
      <c r="BK253" s="570"/>
      <c r="BL253" s="570"/>
      <c r="BM253" s="570"/>
      <c r="BN253" s="570"/>
      <c r="BO253" s="570"/>
      <c r="BP253" s="570"/>
      <c r="BQ253" s="570"/>
      <c r="BR253" s="570"/>
      <c r="BS253" s="570"/>
      <c r="BT253" s="570"/>
      <c r="BU253" s="570"/>
      <c r="BV253" s="398"/>
      <c r="BW253" s="398"/>
      <c r="BX253" s="398"/>
      <c r="BY253" s="398"/>
      <c r="BZ253" s="398"/>
      <c r="CA253" s="398"/>
      <c r="CB253" s="398"/>
      <c r="CC253" s="398"/>
      <c r="CD253" s="398"/>
      <c r="CE253" s="398"/>
      <c r="CF253" s="398"/>
      <c r="CG253" s="398"/>
      <c r="CH253" s="398"/>
      <c r="CI253" s="398"/>
      <c r="CJ253" s="398"/>
      <c r="CK253" s="398"/>
      <c r="CL253" s="398"/>
      <c r="CM253" s="398"/>
      <c r="CN253" s="398"/>
      <c r="CO253" s="398"/>
      <c r="CP253" s="398"/>
      <c r="CQ253" s="398"/>
      <c r="CR253" s="398"/>
      <c r="CS253" s="398"/>
      <c r="CT253" s="398"/>
      <c r="CU253" s="398"/>
      <c r="CV253" s="398"/>
      <c r="CW253" s="398"/>
      <c r="CX253" s="398"/>
      <c r="CY253" s="398"/>
      <c r="CZ253" s="398"/>
    </row>
    <row r="254" s="405" customFormat="true" ht="15" customHeight="true" x14ac:dyDescent="0.2">
      <c r="B254" s="572"/>
      <c r="V254" s="398"/>
      <c r="W254" s="398"/>
      <c r="X254" s="398"/>
      <c r="Y254" s="398"/>
      <c r="Z254" s="398"/>
      <c r="AA254" s="398"/>
      <c r="AB254" s="398"/>
      <c r="AC254" s="398"/>
      <c r="AD254" s="398"/>
      <c r="AE254" s="398"/>
      <c r="AF254" s="398"/>
      <c r="AG254" s="398"/>
      <c r="AH254" s="398"/>
      <c r="AI254" s="398"/>
      <c r="AJ254" s="398"/>
      <c r="AK254" s="398"/>
      <c r="AL254" s="398"/>
      <c r="AM254" s="398"/>
      <c r="AN254" s="398"/>
      <c r="AO254" s="398"/>
      <c r="AP254" s="398"/>
      <c r="AQ254" s="398"/>
      <c r="AR254" s="398"/>
      <c r="AS254" s="398"/>
      <c r="AT254" s="398"/>
      <c r="AU254" s="398"/>
      <c r="AV254" s="398"/>
      <c r="AW254" s="398"/>
      <c r="AX254" s="398"/>
      <c r="AY254" s="398"/>
      <c r="AZ254" s="398"/>
      <c r="BA254" s="570"/>
      <c r="BB254" s="426"/>
      <c r="BC254" s="570"/>
      <c r="BD254" s="570"/>
      <c r="BE254" s="570"/>
      <c r="BF254" s="570"/>
      <c r="BG254" s="570"/>
      <c r="BH254" s="570"/>
      <c r="BI254" s="570"/>
      <c r="BJ254" s="570"/>
      <c r="BK254" s="570"/>
      <c r="BL254" s="570"/>
      <c r="BM254" s="570"/>
      <c r="BN254" s="570"/>
      <c r="BO254" s="570"/>
      <c r="BP254" s="570"/>
      <c r="BQ254" s="570"/>
      <c r="BR254" s="570"/>
      <c r="BS254" s="570"/>
      <c r="BT254" s="570"/>
      <c r="BU254" s="570"/>
      <c r="BV254" s="398"/>
      <c r="BW254" s="398"/>
      <c r="BX254" s="398"/>
      <c r="BY254" s="398"/>
      <c r="BZ254" s="398"/>
      <c r="CA254" s="398"/>
      <c r="CB254" s="398"/>
      <c r="CC254" s="398"/>
      <c r="CD254" s="398"/>
      <c r="CE254" s="398"/>
      <c r="CF254" s="398"/>
      <c r="CG254" s="398"/>
      <c r="CH254" s="398"/>
      <c r="CI254" s="398"/>
      <c r="CJ254" s="398"/>
      <c r="CK254" s="398"/>
      <c r="CL254" s="398"/>
      <c r="CM254" s="398"/>
      <c r="CN254" s="398"/>
      <c r="CO254" s="398"/>
      <c r="CP254" s="398"/>
      <c r="CQ254" s="398"/>
      <c r="CR254" s="398"/>
      <c r="CS254" s="398"/>
      <c r="CT254" s="398"/>
      <c r="CU254" s="398"/>
      <c r="CV254" s="398"/>
      <c r="CW254" s="398"/>
      <c r="CX254" s="398"/>
      <c r="CY254" s="398"/>
      <c r="CZ254" s="398"/>
    </row>
    <row r="255" s="405" customFormat="true" ht="15" customHeight="true" x14ac:dyDescent="0.2">
      <c r="B255" s="572"/>
      <c r="V255" s="398"/>
      <c r="W255" s="398"/>
      <c r="X255" s="398"/>
      <c r="Y255" s="398"/>
      <c r="Z255" s="398"/>
      <c r="AA255" s="398"/>
      <c r="AB255" s="398"/>
      <c r="AC255" s="398"/>
      <c r="AD255" s="398"/>
      <c r="AE255" s="398"/>
      <c r="AF255" s="398"/>
      <c r="AG255" s="398"/>
      <c r="AH255" s="398"/>
      <c r="AI255" s="398"/>
      <c r="AJ255" s="398"/>
      <c r="AK255" s="398"/>
      <c r="AL255" s="398"/>
      <c r="AM255" s="398"/>
      <c r="AN255" s="398"/>
      <c r="AO255" s="398"/>
      <c r="AP255" s="398"/>
      <c r="AQ255" s="398"/>
      <c r="AR255" s="398"/>
      <c r="AS255" s="398"/>
      <c r="AT255" s="398"/>
      <c r="AU255" s="398"/>
      <c r="AV255" s="398"/>
      <c r="AW255" s="398"/>
      <c r="AX255" s="398"/>
      <c r="AY255" s="398"/>
      <c r="AZ255" s="398"/>
      <c r="BA255" s="570"/>
      <c r="BB255" s="426"/>
      <c r="BC255" s="570"/>
      <c r="BD255" s="570"/>
      <c r="BE255" s="570"/>
      <c r="BF255" s="570"/>
      <c r="BG255" s="570"/>
      <c r="BH255" s="570"/>
      <c r="BI255" s="570"/>
      <c r="BJ255" s="570"/>
      <c r="BK255" s="570"/>
      <c r="BL255" s="570"/>
      <c r="BM255" s="570"/>
      <c r="BN255" s="570"/>
      <c r="BO255" s="570"/>
      <c r="BP255" s="570"/>
      <c r="BQ255" s="570"/>
      <c r="BR255" s="570"/>
      <c r="BS255" s="570"/>
      <c r="BT255" s="570"/>
      <c r="BU255" s="570"/>
      <c r="BV255" s="398"/>
      <c r="BW255" s="398"/>
      <c r="BX255" s="398"/>
      <c r="BY255" s="398"/>
      <c r="BZ255" s="398"/>
      <c r="CA255" s="398"/>
      <c r="CB255" s="398"/>
      <c r="CC255" s="398"/>
      <c r="CD255" s="398"/>
      <c r="CE255" s="398"/>
      <c r="CF255" s="398"/>
      <c r="CG255" s="398"/>
      <c r="CH255" s="398"/>
      <c r="CI255" s="398"/>
      <c r="CJ255" s="398"/>
      <c r="CK255" s="398"/>
      <c r="CL255" s="398"/>
      <c r="CM255" s="398"/>
      <c r="CN255" s="398"/>
      <c r="CO255" s="398"/>
      <c r="CP255" s="398"/>
      <c r="CQ255" s="398"/>
      <c r="CR255" s="398"/>
      <c r="CS255" s="398"/>
      <c r="CT255" s="398"/>
      <c r="CU255" s="398"/>
      <c r="CV255" s="398"/>
      <c r="CW255" s="398"/>
      <c r="CX255" s="398"/>
      <c r="CY255" s="398"/>
      <c r="CZ255" s="398"/>
    </row>
    <row r="256" s="405" customFormat="true" ht="15" customHeight="true" x14ac:dyDescent="0.2">
      <c r="B256" s="572"/>
      <c r="V256" s="398"/>
      <c r="W256" s="398"/>
      <c r="X256" s="398"/>
      <c r="Y256" s="398"/>
      <c r="Z256" s="398"/>
      <c r="AA256" s="398"/>
      <c r="AB256" s="398"/>
      <c r="AC256" s="398"/>
      <c r="AD256" s="398"/>
      <c r="AE256" s="398"/>
      <c r="AF256" s="398"/>
      <c r="AG256" s="398"/>
      <c r="AH256" s="398"/>
      <c r="AI256" s="398"/>
      <c r="AJ256" s="398"/>
      <c r="AK256" s="398"/>
      <c r="AL256" s="398"/>
      <c r="AM256" s="398"/>
      <c r="AN256" s="398"/>
      <c r="AO256" s="398"/>
      <c r="AP256" s="398"/>
      <c r="AQ256" s="398"/>
      <c r="AR256" s="398"/>
      <c r="AS256" s="398"/>
      <c r="AT256" s="398"/>
      <c r="AU256" s="398"/>
      <c r="AV256" s="398"/>
      <c r="AW256" s="398"/>
      <c r="AX256" s="398"/>
      <c r="AY256" s="398"/>
      <c r="AZ256" s="398"/>
      <c r="BA256" s="570"/>
      <c r="BB256" s="426"/>
      <c r="BC256" s="570"/>
      <c r="BD256" s="570"/>
      <c r="BE256" s="570"/>
      <c r="BF256" s="570"/>
      <c r="BG256" s="570"/>
      <c r="BH256" s="570"/>
      <c r="BI256" s="570"/>
      <c r="BJ256" s="570"/>
      <c r="BK256" s="570"/>
      <c r="BL256" s="570"/>
      <c r="BM256" s="570"/>
      <c r="BN256" s="570"/>
      <c r="BO256" s="570"/>
      <c r="BP256" s="570"/>
      <c r="BQ256" s="570"/>
      <c r="BR256" s="570"/>
      <c r="BS256" s="570"/>
      <c r="BT256" s="570"/>
      <c r="BU256" s="570"/>
      <c r="BV256" s="398"/>
      <c r="BW256" s="398"/>
      <c r="BX256" s="398"/>
      <c r="BY256" s="398"/>
      <c r="BZ256" s="398"/>
      <c r="CA256" s="398"/>
      <c r="CB256" s="398"/>
      <c r="CC256" s="398"/>
      <c r="CD256" s="398"/>
      <c r="CE256" s="398"/>
      <c r="CF256" s="398"/>
      <c r="CG256" s="398"/>
      <c r="CH256" s="398"/>
      <c r="CI256" s="398"/>
      <c r="CJ256" s="398"/>
      <c r="CK256" s="398"/>
      <c r="CL256" s="398"/>
      <c r="CM256" s="398"/>
      <c r="CN256" s="398"/>
      <c r="CO256" s="398"/>
      <c r="CP256" s="398"/>
      <c r="CQ256" s="398"/>
      <c r="CR256" s="398"/>
      <c r="CS256" s="398"/>
      <c r="CT256" s="398"/>
      <c r="CU256" s="398"/>
      <c r="CV256" s="398"/>
      <c r="CW256" s="398"/>
      <c r="CX256" s="398"/>
      <c r="CY256" s="398"/>
      <c r="CZ256" s="398"/>
    </row>
    <row r="257" s="405" customFormat="true" ht="18" customHeight="true" x14ac:dyDescent="0.2">
      <c r="B257" s="572"/>
      <c r="V257" s="398"/>
      <c r="W257" s="398"/>
      <c r="X257" s="398"/>
      <c r="Y257" s="398"/>
      <c r="Z257" s="398"/>
      <c r="AA257" s="398"/>
      <c r="AB257" s="398"/>
      <c r="AC257" s="398"/>
      <c r="AD257" s="398"/>
      <c r="AE257" s="398"/>
      <c r="AF257" s="398"/>
      <c r="AG257" s="398"/>
      <c r="AH257" s="398"/>
      <c r="AI257" s="398"/>
      <c r="AJ257" s="398"/>
      <c r="AK257" s="398"/>
      <c r="AL257" s="398"/>
      <c r="AM257" s="398"/>
      <c r="AN257" s="398"/>
      <c r="AO257" s="398"/>
      <c r="AP257" s="398"/>
      <c r="AQ257" s="398"/>
      <c r="AR257" s="398"/>
      <c r="AS257" s="398"/>
      <c r="AT257" s="398"/>
      <c r="AU257" s="398"/>
      <c r="AV257" s="398"/>
      <c r="AW257" s="398"/>
      <c r="AX257" s="398"/>
      <c r="AY257" s="398"/>
      <c r="AZ257" s="398"/>
      <c r="BA257" s="570"/>
      <c r="BB257" s="426"/>
      <c r="BC257" s="570"/>
      <c r="BD257" s="570"/>
      <c r="BE257" s="570"/>
      <c r="BF257" s="570"/>
      <c r="BG257" s="570"/>
      <c r="BH257" s="570"/>
      <c r="BI257" s="570"/>
      <c r="BJ257" s="570"/>
      <c r="BK257" s="570"/>
      <c r="BL257" s="570"/>
      <c r="BM257" s="570"/>
      <c r="BN257" s="570"/>
      <c r="BO257" s="570"/>
      <c r="BP257" s="570"/>
      <c r="BQ257" s="570"/>
      <c r="BR257" s="570"/>
      <c r="BS257" s="570"/>
      <c r="BT257" s="570"/>
      <c r="BU257" s="570"/>
      <c r="BV257" s="398"/>
      <c r="BW257" s="398"/>
      <c r="BX257" s="398"/>
      <c r="BY257" s="398"/>
      <c r="BZ257" s="398"/>
      <c r="CA257" s="398"/>
      <c r="CB257" s="398"/>
      <c r="CC257" s="398"/>
      <c r="CD257" s="398"/>
      <c r="CE257" s="398"/>
      <c r="CF257" s="398"/>
      <c r="CG257" s="398"/>
      <c r="CH257" s="398"/>
      <c r="CI257" s="398"/>
      <c r="CJ257" s="398"/>
      <c r="CK257" s="398"/>
      <c r="CL257" s="398"/>
      <c r="CM257" s="398"/>
      <c r="CN257" s="398"/>
      <c r="CO257" s="398"/>
      <c r="CP257" s="398"/>
      <c r="CQ257" s="398"/>
      <c r="CR257" s="398"/>
      <c r="CS257" s="398"/>
      <c r="CT257" s="398"/>
      <c r="CU257" s="398"/>
      <c r="CV257" s="398"/>
      <c r="CW257" s="398"/>
      <c r="CX257" s="398"/>
      <c r="CY257" s="398"/>
      <c r="CZ257" s="398"/>
    </row>
    <row r="258" s="405" customFormat="true" ht="18" customHeight="true" x14ac:dyDescent="0.2">
      <c r="B258" s="572"/>
      <c r="V258" s="398"/>
      <c r="W258" s="398"/>
      <c r="X258" s="398"/>
      <c r="Y258" s="398"/>
      <c r="Z258" s="398"/>
      <c r="AA258" s="398"/>
      <c r="AB258" s="398"/>
      <c r="AC258" s="398"/>
      <c r="AD258" s="398"/>
      <c r="AE258" s="398"/>
      <c r="AF258" s="398"/>
      <c r="AG258" s="398"/>
      <c r="AH258" s="398"/>
      <c r="AI258" s="398"/>
      <c r="AJ258" s="398"/>
      <c r="AK258" s="398"/>
      <c r="AL258" s="398"/>
      <c r="AM258" s="398"/>
      <c r="AN258" s="398"/>
      <c r="AO258" s="398"/>
      <c r="AP258" s="398"/>
      <c r="AQ258" s="398"/>
      <c r="AR258" s="398"/>
      <c r="AS258" s="398"/>
      <c r="AT258" s="398"/>
      <c r="AU258" s="398"/>
      <c r="AV258" s="398"/>
      <c r="AW258" s="398"/>
      <c r="AX258" s="398"/>
      <c r="AY258" s="398"/>
      <c r="AZ258" s="398"/>
      <c r="BA258" s="570"/>
      <c r="BB258" s="426"/>
      <c r="BC258" s="570"/>
      <c r="BD258" s="570"/>
      <c r="BE258" s="570"/>
      <c r="BF258" s="570"/>
      <c r="BG258" s="570"/>
      <c r="BH258" s="570"/>
      <c r="BI258" s="570"/>
      <c r="BJ258" s="570"/>
      <c r="BK258" s="570"/>
      <c r="BL258" s="570"/>
      <c r="BM258" s="570"/>
      <c r="BN258" s="570"/>
      <c r="BO258" s="570"/>
      <c r="BP258" s="570"/>
      <c r="BQ258" s="570"/>
      <c r="BR258" s="570"/>
      <c r="BS258" s="570"/>
      <c r="BT258" s="570"/>
      <c r="BU258" s="570"/>
      <c r="BV258" s="398"/>
      <c r="BW258" s="398"/>
      <c r="BX258" s="398"/>
      <c r="BY258" s="398"/>
      <c r="BZ258" s="398"/>
      <c r="CA258" s="398"/>
      <c r="CB258" s="398"/>
      <c r="CC258" s="398"/>
      <c r="CD258" s="398"/>
      <c r="CE258" s="398"/>
      <c r="CF258" s="398"/>
      <c r="CG258" s="398"/>
      <c r="CH258" s="398"/>
      <c r="CI258" s="398"/>
      <c r="CJ258" s="398"/>
      <c r="CK258" s="398"/>
      <c r="CL258" s="398"/>
      <c r="CM258" s="398"/>
      <c r="CN258" s="398"/>
      <c r="CO258" s="398"/>
      <c r="CP258" s="398"/>
      <c r="CQ258" s="398"/>
      <c r="CR258" s="398"/>
      <c r="CS258" s="398"/>
      <c r="CT258" s="398"/>
      <c r="CU258" s="398"/>
      <c r="CV258" s="398"/>
      <c r="CW258" s="398"/>
      <c r="CX258" s="398"/>
      <c r="CY258" s="398"/>
      <c r="CZ258" s="398"/>
    </row>
    <row r="259" s="575" customFormat="true" ht="15" customHeight="true" x14ac:dyDescent="0.2">
      <c r="B259" s="594"/>
      <c r="V259" s="403"/>
      <c r="W259" s="403"/>
      <c r="X259" s="403"/>
      <c r="Y259" s="403"/>
      <c r="Z259" s="403"/>
      <c r="AA259" s="403"/>
      <c r="AB259" s="403"/>
      <c r="AC259" s="403"/>
      <c r="AD259" s="403"/>
      <c r="AE259" s="403"/>
      <c r="AF259" s="403"/>
      <c r="AG259" s="403"/>
      <c r="AH259" s="403"/>
      <c r="AI259" s="403"/>
      <c r="AJ259" s="403"/>
      <c r="AK259" s="403"/>
      <c r="AL259" s="403"/>
      <c r="AM259" s="403"/>
      <c r="AN259" s="403"/>
      <c r="AO259" s="403"/>
      <c r="AP259" s="403"/>
      <c r="AQ259" s="403"/>
      <c r="AR259" s="403"/>
      <c r="AS259" s="403"/>
      <c r="AT259" s="403"/>
      <c r="AU259" s="403"/>
      <c r="AV259" s="403"/>
      <c r="AW259" s="403"/>
      <c r="AX259" s="403"/>
      <c r="AY259" s="403"/>
      <c r="AZ259" s="403"/>
      <c r="BA259" s="404" t="s">
        <v>131</v>
      </c>
      <c r="BB259" s="372" t="s">
        <v>85</v>
      </c>
      <c r="BC259" s="1046" t="s">
        <v>115</v>
      </c>
      <c r="BD259" s="1047"/>
      <c r="BE259" s="1047"/>
      <c r="BF259" s="1047"/>
      <c r="BG259" s="1048"/>
      <c r="BH259" s="1046" t="s">
        <v>38</v>
      </c>
      <c r="BI259" s="1047"/>
      <c r="BJ259" s="1047"/>
      <c r="BK259" s="1047"/>
      <c r="BL259" s="1048"/>
      <c r="BM259" s="1046" t="s">
        <v>37</v>
      </c>
      <c r="BN259" s="1047"/>
      <c r="BO259" s="1047"/>
      <c r="BP259" s="1047"/>
      <c r="BQ259" s="1049"/>
      <c r="BR259" s="80" t="s">
        <v>141</v>
      </c>
      <c r="BS259" s="484"/>
      <c r="BT259" s="484"/>
      <c r="BU259" s="484"/>
      <c r="BV259" s="69"/>
      <c r="BW259" s="69"/>
      <c r="BX259" s="69"/>
      <c r="BY259" s="69"/>
      <c r="BZ259" s="402"/>
      <c r="CA259" s="402"/>
      <c r="CB259" s="402"/>
      <c r="CC259" s="402"/>
      <c r="CD259" s="402"/>
      <c r="CE259" s="402"/>
      <c r="CF259" s="402"/>
      <c r="CG259" s="402"/>
      <c r="CH259" s="402"/>
      <c r="CI259" s="402"/>
      <c r="CJ259" s="402"/>
      <c r="CK259" s="402"/>
      <c r="CL259" s="402"/>
      <c r="CM259" s="402"/>
      <c r="CN259" s="402"/>
      <c r="CO259" s="402"/>
      <c r="CP259" s="402"/>
      <c r="CQ259" s="402"/>
      <c r="CR259" s="402"/>
      <c r="CS259" s="402"/>
      <c r="CT259" s="402"/>
      <c r="CU259" s="402"/>
      <c r="CV259" s="402"/>
      <c r="CW259" s="402"/>
      <c r="CX259" s="402"/>
      <c r="CY259" s="402"/>
      <c r="CZ259" s="402"/>
    </row>
    <row r="260" s="575" customFormat="true" ht="12.75" x14ac:dyDescent="0.2">
      <c r="B260" s="594"/>
      <c r="V260" s="403"/>
      <c r="W260" s="403"/>
      <c r="X260" s="403"/>
      <c r="Y260" s="403"/>
      <c r="Z260" s="403"/>
      <c r="AA260" s="403"/>
      <c r="AB260" s="403"/>
      <c r="AC260" s="403"/>
      <c r="AD260" s="403"/>
      <c r="AE260" s="403"/>
      <c r="AF260" s="403"/>
      <c r="AG260" s="403"/>
      <c r="AH260" s="403"/>
      <c r="AI260" s="403"/>
      <c r="AJ260" s="403"/>
      <c r="AK260" s="403"/>
      <c r="AL260" s="403"/>
      <c r="AM260" s="403"/>
      <c r="AN260" s="403"/>
      <c r="AO260" s="403"/>
      <c r="AP260" s="403"/>
      <c r="AQ260" s="403"/>
      <c r="AR260" s="403"/>
      <c r="AS260" s="403"/>
      <c r="AT260" s="403"/>
      <c r="AU260" s="403"/>
      <c r="AV260" s="403"/>
      <c r="AW260" s="403"/>
      <c r="AX260" s="403"/>
      <c r="AY260" s="403"/>
      <c r="AZ260" s="403"/>
      <c r="BA260" s="390" t="s">
        <v>119</v>
      </c>
      <c r="BB260" s="389"/>
      <c r="BC260" s="515" t="s">
        <v>0</v>
      </c>
      <c r="BD260" s="628" t="s">
        <v>1</v>
      </c>
      <c r="BE260" s="628" t="s">
        <v>2</v>
      </c>
      <c r="BF260" s="628" t="s">
        <v>3</v>
      </c>
      <c r="BG260" s="516" t="s">
        <v>4</v>
      </c>
      <c r="BH260" s="515" t="s">
        <v>0</v>
      </c>
      <c r="BI260" s="628" t="s">
        <v>1</v>
      </c>
      <c r="BJ260" s="628" t="s">
        <v>2</v>
      </c>
      <c r="BK260" s="628" t="s">
        <v>3</v>
      </c>
      <c r="BL260" s="516" t="s">
        <v>4</v>
      </c>
      <c r="BM260" s="515" t="s">
        <v>0</v>
      </c>
      <c r="BN260" s="628" t="s">
        <v>1</v>
      </c>
      <c r="BO260" s="628" t="s">
        <v>2</v>
      </c>
      <c r="BP260" s="628" t="s">
        <v>3</v>
      </c>
      <c r="BQ260" s="516" t="s">
        <v>4</v>
      </c>
      <c r="BR260" s="515" t="s">
        <v>435</v>
      </c>
      <c r="BS260" s="628" t="s">
        <v>436</v>
      </c>
      <c r="BT260" s="628" t="s">
        <v>437</v>
      </c>
      <c r="BU260" s="629" t="s">
        <v>438</v>
      </c>
      <c r="BV260" s="235"/>
      <c r="BW260" s="235"/>
      <c r="BX260" s="235"/>
      <c r="BY260" s="235"/>
      <c r="BZ260" s="235"/>
      <c r="CA260" s="235"/>
      <c r="CB260" s="235"/>
      <c r="CC260" s="235"/>
      <c r="CD260" s="235"/>
      <c r="CE260" s="235"/>
      <c r="CF260" s="235"/>
      <c r="CG260" s="235"/>
      <c r="CH260" s="235"/>
      <c r="CI260" s="235"/>
      <c r="CJ260" s="235"/>
      <c r="CK260" s="235"/>
      <c r="CL260" s="235"/>
      <c r="CM260" s="235"/>
      <c r="CN260" s="235"/>
      <c r="CO260" s="235"/>
      <c r="CP260" s="235"/>
      <c r="CQ260" s="235"/>
      <c r="CR260" s="235"/>
      <c r="CS260" s="235"/>
      <c r="CT260" s="235"/>
      <c r="CU260" s="235"/>
      <c r="CV260" s="235"/>
      <c r="CW260" s="235"/>
      <c r="CX260" s="235"/>
      <c r="CY260" s="235"/>
      <c r="CZ260" s="235"/>
    </row>
    <row r="261" s="575" customFormat="true" ht="15" customHeight="true" x14ac:dyDescent="0.2">
      <c r="B261" s="594"/>
      <c r="V261" s="403"/>
      <c r="W261" s="403"/>
      <c r="X261" s="403"/>
      <c r="Y261" s="403"/>
      <c r="Z261" s="403"/>
      <c r="AA261" s="403"/>
      <c r="AB261" s="403"/>
      <c r="AC261" s="403"/>
      <c r="AD261" s="403"/>
      <c r="AE261" s="403"/>
      <c r="AF261" s="403"/>
      <c r="AG261" s="403"/>
      <c r="AH261" s="403"/>
      <c r="AI261" s="403"/>
      <c r="AJ261" s="403"/>
      <c r="AK261" s="403"/>
      <c r="AL261" s="403"/>
      <c r="AM261" s="403"/>
      <c r="AN261" s="403"/>
      <c r="AO261" s="403"/>
      <c r="AP261" s="403"/>
      <c r="AQ261" s="403"/>
      <c r="AR261" s="403"/>
      <c r="AS261" s="403"/>
      <c r="AT261" s="403"/>
      <c r="AU261" s="403"/>
      <c r="AV261" s="403"/>
      <c r="AW261" s="403"/>
      <c r="AX261" s="403"/>
      <c r="AY261" s="403"/>
      <c r="AZ261" s="403"/>
      <c r="BA261" s="1050" t="s">
        <v>73</v>
      </c>
      <c r="BB261" s="680" t="s">
        <v>49</v>
      </c>
      <c r="BC261" s="112" t="s">
        <v>35</v>
      </c>
      <c r="BD261" s="108" t="s">
        <v>35</v>
      </c>
      <c r="BE261" s="108" t="s">
        <v>35</v>
      </c>
      <c r="BF261" s="108" t="s">
        <v>35</v>
      </c>
      <c r="BG261" s="103" t="s">
        <v>35</v>
      </c>
      <c r="BH261" s="112" t="s">
        <v>35</v>
      </c>
      <c r="BI261" s="108" t="s">
        <v>35</v>
      </c>
      <c r="BJ261" s="108" t="s">
        <v>35</v>
      </c>
      <c r="BK261" s="108" t="s">
        <v>35</v>
      </c>
      <c r="BL261" s="103" t="s">
        <v>35</v>
      </c>
      <c r="BM261" s="112" t="s">
        <v>35</v>
      </c>
      <c r="BN261" s="108" t="s">
        <v>35</v>
      </c>
      <c r="BO261" s="108" t="s">
        <v>35</v>
      </c>
      <c r="BP261" s="108" t="s">
        <v>35</v>
      </c>
      <c r="BQ261" s="103" t="s">
        <v>35</v>
      </c>
      <c r="BR261" s="112" t="s">
        <v>35</v>
      </c>
      <c r="BS261" s="108" t="s">
        <v>35</v>
      </c>
      <c r="BT261" s="108" t="s">
        <v>35</v>
      </c>
      <c r="BU261" s="97" t="s">
        <v>35</v>
      </c>
      <c r="BV261" s="68"/>
      <c r="BW261" s="68"/>
      <c r="BX261" s="68"/>
      <c r="BY261" s="68"/>
      <c r="BZ261" s="68"/>
      <c r="CA261" s="68"/>
      <c r="CB261" s="68"/>
      <c r="CC261" s="68"/>
      <c r="CD261" s="68"/>
      <c r="CE261" s="68"/>
      <c r="CF261" s="68"/>
      <c r="CG261" s="68"/>
      <c r="CH261" s="68"/>
      <c r="CI261" s="68"/>
      <c r="CJ261" s="68"/>
      <c r="CK261" s="68"/>
      <c r="CL261" s="68"/>
      <c r="CM261" s="68"/>
      <c r="CN261" s="68"/>
      <c r="CO261" s="68"/>
      <c r="CP261" s="68"/>
      <c r="CQ261" s="68"/>
      <c r="CR261" s="68"/>
      <c r="CS261" s="68"/>
      <c r="CT261" s="68"/>
      <c r="CU261" s="68"/>
      <c r="CV261" s="68"/>
      <c r="CW261" s="68"/>
      <c r="CX261" s="68"/>
      <c r="CY261" s="68"/>
      <c r="CZ261" s="68"/>
    </row>
    <row r="262" s="575" customFormat="true" ht="15" customHeight="true" x14ac:dyDescent="0.2">
      <c r="B262" s="594"/>
      <c r="V262" s="403"/>
      <c r="W262" s="403"/>
      <c r="X262" s="403"/>
      <c r="Y262" s="403"/>
      <c r="Z262" s="403"/>
      <c r="AA262" s="403"/>
      <c r="AB262" s="403"/>
      <c r="AC262" s="403"/>
      <c r="AD262" s="403"/>
      <c r="AE262" s="403"/>
      <c r="AF262" s="403"/>
      <c r="AG262" s="403"/>
      <c r="AH262" s="403"/>
      <c r="AI262" s="403"/>
      <c r="AJ262" s="403"/>
      <c r="AK262" s="403"/>
      <c r="AL262" s="403"/>
      <c r="AM262" s="403"/>
      <c r="AN262" s="403"/>
      <c r="AO262" s="403"/>
      <c r="AP262" s="403"/>
      <c r="AQ262" s="403"/>
      <c r="AR262" s="403"/>
      <c r="AS262" s="403"/>
      <c r="AT262" s="403"/>
      <c r="AU262" s="403"/>
      <c r="AV262" s="403"/>
      <c r="AW262" s="403"/>
      <c r="AX262" s="403"/>
      <c r="AY262" s="403"/>
      <c r="AZ262" s="403"/>
      <c r="BA262" s="1043"/>
      <c r="BB262" s="678" t="s">
        <v>48</v>
      </c>
      <c r="BC262" s="111" t="s">
        <v>35</v>
      </c>
      <c r="BD262" s="107" t="s">
        <v>35</v>
      </c>
      <c r="BE262" s="107" t="s">
        <v>35</v>
      </c>
      <c r="BF262" s="107" t="s">
        <v>35</v>
      </c>
      <c r="BG262" s="102" t="s">
        <v>35</v>
      </c>
      <c r="BH262" s="111" t="s">
        <v>35</v>
      </c>
      <c r="BI262" s="107" t="s">
        <v>35</v>
      </c>
      <c r="BJ262" s="107" t="s">
        <v>35</v>
      </c>
      <c r="BK262" s="107" t="s">
        <v>35</v>
      </c>
      <c r="BL262" s="102" t="s">
        <v>35</v>
      </c>
      <c r="BM262" s="111" t="s">
        <v>35</v>
      </c>
      <c r="BN262" s="107" t="s">
        <v>35</v>
      </c>
      <c r="BO262" s="107" t="s">
        <v>35</v>
      </c>
      <c r="BP262" s="107" t="s">
        <v>35</v>
      </c>
      <c r="BQ262" s="102" t="s">
        <v>35</v>
      </c>
      <c r="BR262" s="111" t="s">
        <v>35</v>
      </c>
      <c r="BS262" s="107" t="s">
        <v>35</v>
      </c>
      <c r="BT262" s="107" t="s">
        <v>35</v>
      </c>
      <c r="BU262" s="96" t="s">
        <v>35</v>
      </c>
      <c r="BV262" s="68"/>
      <c r="BW262" s="68"/>
      <c r="BX262" s="68"/>
      <c r="BY262" s="68"/>
      <c r="BZ262" s="68"/>
      <c r="CA262" s="68"/>
      <c r="CB262" s="68"/>
      <c r="CC262" s="68"/>
      <c r="CD262" s="68"/>
      <c r="CE262" s="68"/>
      <c r="CF262" s="68"/>
      <c r="CG262" s="68"/>
      <c r="CH262" s="68"/>
      <c r="CI262" s="68"/>
      <c r="CJ262" s="68"/>
      <c r="CK262" s="68"/>
      <c r="CL262" s="68"/>
      <c r="CM262" s="68"/>
      <c r="CN262" s="68"/>
      <c r="CO262" s="68"/>
      <c r="CP262" s="68"/>
      <c r="CQ262" s="68"/>
      <c r="CR262" s="68"/>
      <c r="CS262" s="68"/>
      <c r="CT262" s="68"/>
      <c r="CU262" s="68"/>
      <c r="CV262" s="68"/>
      <c r="CW262" s="68"/>
      <c r="CX262" s="68"/>
      <c r="CY262" s="68"/>
      <c r="CZ262" s="68"/>
    </row>
    <row r="263" s="575" customFormat="true" ht="15" customHeight="true" x14ac:dyDescent="0.2">
      <c r="B263" s="594"/>
      <c r="V263" s="403"/>
      <c r="W263" s="403"/>
      <c r="X263" s="403"/>
      <c r="Y263" s="403"/>
      <c r="Z263" s="403"/>
      <c r="AA263" s="403"/>
      <c r="AB263" s="403"/>
      <c r="AC263" s="403"/>
      <c r="AD263" s="403"/>
      <c r="AE263" s="403"/>
      <c r="AF263" s="403"/>
      <c r="AG263" s="403"/>
      <c r="AH263" s="403"/>
      <c r="AI263" s="403"/>
      <c r="AJ263" s="403"/>
      <c r="AK263" s="403"/>
      <c r="AL263" s="403"/>
      <c r="AM263" s="403"/>
      <c r="AN263" s="403"/>
      <c r="AO263" s="403"/>
      <c r="AP263" s="403"/>
      <c r="AQ263" s="403"/>
      <c r="AR263" s="403"/>
      <c r="AS263" s="403"/>
      <c r="AT263" s="403"/>
      <c r="AU263" s="403"/>
      <c r="AV263" s="403"/>
      <c r="AW263" s="403"/>
      <c r="AX263" s="403"/>
      <c r="AY263" s="403"/>
      <c r="AZ263" s="403"/>
      <c r="BA263" s="1043"/>
      <c r="BB263" s="678" t="s">
        <v>113</v>
      </c>
      <c r="BC263" s="111" t="s">
        <v>35</v>
      </c>
      <c r="BD263" s="107" t="s">
        <v>35</v>
      </c>
      <c r="BE263" s="107" t="s">
        <v>35</v>
      </c>
      <c r="BF263" s="107" t="s">
        <v>35</v>
      </c>
      <c r="BG263" s="102" t="s">
        <v>35</v>
      </c>
      <c r="BH263" s="111" t="s">
        <v>35</v>
      </c>
      <c r="BI263" s="107" t="s">
        <v>35</v>
      </c>
      <c r="BJ263" s="107" t="s">
        <v>35</v>
      </c>
      <c r="BK263" s="107" t="s">
        <v>35</v>
      </c>
      <c r="BL263" s="102" t="s">
        <v>35</v>
      </c>
      <c r="BM263" s="111" t="s">
        <v>35</v>
      </c>
      <c r="BN263" s="107" t="s">
        <v>35</v>
      </c>
      <c r="BO263" s="107" t="s">
        <v>35</v>
      </c>
      <c r="BP263" s="107" t="s">
        <v>35</v>
      </c>
      <c r="BQ263" s="102" t="s">
        <v>35</v>
      </c>
      <c r="BR263" s="111" t="s">
        <v>35</v>
      </c>
      <c r="BS263" s="107" t="s">
        <v>35</v>
      </c>
      <c r="BT263" s="107" t="s">
        <v>35</v>
      </c>
      <c r="BU263" s="96" t="s">
        <v>35</v>
      </c>
      <c r="BV263" s="68"/>
      <c r="BW263" s="68"/>
      <c r="BX263" s="68"/>
      <c r="BY263" s="68"/>
      <c r="BZ263" s="68"/>
      <c r="CA263" s="68"/>
      <c r="CB263" s="68"/>
      <c r="CC263" s="68"/>
      <c r="CD263" s="68"/>
      <c r="CE263" s="68"/>
      <c r="CF263" s="68"/>
      <c r="CG263" s="68"/>
      <c r="CH263" s="68"/>
      <c r="CI263" s="68"/>
      <c r="CJ263" s="68"/>
      <c r="CK263" s="68"/>
      <c r="CL263" s="68"/>
      <c r="CM263" s="68"/>
      <c r="CN263" s="68"/>
      <c r="CO263" s="68"/>
      <c r="CP263" s="68"/>
      <c r="CQ263" s="68"/>
      <c r="CR263" s="68"/>
      <c r="CS263" s="68"/>
      <c r="CT263" s="68"/>
      <c r="CU263" s="68"/>
      <c r="CV263" s="68"/>
      <c r="CW263" s="68"/>
      <c r="CX263" s="68"/>
      <c r="CY263" s="68"/>
      <c r="CZ263" s="68"/>
    </row>
    <row r="264" s="575" customFormat="true" ht="15" customHeight="true" x14ac:dyDescent="0.2">
      <c r="B264" s="594"/>
      <c r="V264" s="403"/>
      <c r="W264" s="403"/>
      <c r="X264" s="403"/>
      <c r="Y264" s="403"/>
      <c r="Z264" s="403"/>
      <c r="AA264" s="403"/>
      <c r="AB264" s="403"/>
      <c r="AC264" s="403"/>
      <c r="AD264" s="403"/>
      <c r="AE264" s="403"/>
      <c r="AF264" s="403"/>
      <c r="AG264" s="403"/>
      <c r="AH264" s="403"/>
      <c r="AI264" s="403"/>
      <c r="AJ264" s="403"/>
      <c r="AK264" s="403"/>
      <c r="AL264" s="403"/>
      <c r="AM264" s="403"/>
      <c r="AN264" s="403"/>
      <c r="AO264" s="403"/>
      <c r="AP264" s="403"/>
      <c r="AQ264" s="403"/>
      <c r="AR264" s="403"/>
      <c r="AS264" s="403"/>
      <c r="AT264" s="403"/>
      <c r="AU264" s="403"/>
      <c r="AV264" s="403"/>
      <c r="AW264" s="403"/>
      <c r="AX264" s="403"/>
      <c r="AY264" s="403"/>
      <c r="AZ264" s="403"/>
      <c r="BA264" s="1043" t="s">
        <v>74</v>
      </c>
      <c r="BB264" s="678" t="s">
        <v>89</v>
      </c>
      <c r="BC264" s="111" t="s">
        <v>35</v>
      </c>
      <c r="BD264" s="107" t="s">
        <v>35</v>
      </c>
      <c r="BE264" s="107" t="s">
        <v>35</v>
      </c>
      <c r="BF264" s="107" t="s">
        <v>35</v>
      </c>
      <c r="BG264" s="102" t="s">
        <v>35</v>
      </c>
      <c r="BH264" s="111" t="s">
        <v>35</v>
      </c>
      <c r="BI264" s="107" t="s">
        <v>35</v>
      </c>
      <c r="BJ264" s="107" t="s">
        <v>35</v>
      </c>
      <c r="BK264" s="107" t="s">
        <v>35</v>
      </c>
      <c r="BL264" s="102" t="s">
        <v>35</v>
      </c>
      <c r="BM264" s="111" t="s">
        <v>35</v>
      </c>
      <c r="BN264" s="107" t="s">
        <v>35</v>
      </c>
      <c r="BO264" s="107" t="s">
        <v>35</v>
      </c>
      <c r="BP264" s="107" t="s">
        <v>35</v>
      </c>
      <c r="BQ264" s="102" t="s">
        <v>35</v>
      </c>
      <c r="BR264" s="111" t="s">
        <v>35</v>
      </c>
      <c r="BS264" s="107" t="s">
        <v>35</v>
      </c>
      <c r="BT264" s="107" t="s">
        <v>35</v>
      </c>
      <c r="BU264" s="96" t="s">
        <v>35</v>
      </c>
      <c r="BV264" s="68"/>
      <c r="BW264" s="68"/>
      <c r="BX264" s="68"/>
      <c r="BY264" s="68"/>
      <c r="BZ264" s="68"/>
      <c r="CA264" s="68"/>
      <c r="CB264" s="68"/>
      <c r="CC264" s="68"/>
      <c r="CD264" s="68"/>
      <c r="CE264" s="68"/>
      <c r="CF264" s="68"/>
      <c r="CG264" s="68"/>
      <c r="CH264" s="68"/>
      <c r="CI264" s="68"/>
      <c r="CJ264" s="68"/>
      <c r="CK264" s="68"/>
      <c r="CL264" s="68"/>
      <c r="CM264" s="68"/>
      <c r="CN264" s="68"/>
      <c r="CO264" s="68"/>
      <c r="CP264" s="68"/>
      <c r="CQ264" s="68"/>
      <c r="CR264" s="68"/>
      <c r="CS264" s="68"/>
      <c r="CT264" s="68"/>
      <c r="CU264" s="68"/>
      <c r="CV264" s="68"/>
      <c r="CW264" s="68"/>
      <c r="CX264" s="68"/>
      <c r="CY264" s="68"/>
      <c r="CZ264" s="68"/>
    </row>
    <row r="265" s="575" customFormat="true" ht="15" customHeight="true" x14ac:dyDescent="0.2">
      <c r="B265" s="594"/>
      <c r="V265" s="403"/>
      <c r="W265" s="403"/>
      <c r="X265" s="403"/>
      <c r="Y265" s="403"/>
      <c r="Z265" s="403"/>
      <c r="AA265" s="403"/>
      <c r="AB265" s="403"/>
      <c r="AC265" s="403"/>
      <c r="AD265" s="403"/>
      <c r="AE265" s="403"/>
      <c r="AF265" s="403"/>
      <c r="AG265" s="403"/>
      <c r="AH265" s="403"/>
      <c r="AI265" s="403"/>
      <c r="AJ265" s="403"/>
      <c r="AK265" s="403"/>
      <c r="AL265" s="403"/>
      <c r="AM265" s="403"/>
      <c r="AN265" s="403"/>
      <c r="AO265" s="403"/>
      <c r="AP265" s="403"/>
      <c r="AQ265" s="403"/>
      <c r="AR265" s="403"/>
      <c r="AS265" s="403"/>
      <c r="AT265" s="403"/>
      <c r="AU265" s="403"/>
      <c r="AV265" s="403"/>
      <c r="AW265" s="403"/>
      <c r="AX265" s="403"/>
      <c r="AY265" s="403"/>
      <c r="AZ265" s="403"/>
      <c r="BA265" s="1043"/>
      <c r="BB265" s="678" t="s">
        <v>90</v>
      </c>
      <c r="BC265" s="111" t="s">
        <v>35</v>
      </c>
      <c r="BD265" s="107" t="s">
        <v>35</v>
      </c>
      <c r="BE265" s="107" t="s">
        <v>35</v>
      </c>
      <c r="BF265" s="107" t="s">
        <v>35</v>
      </c>
      <c r="BG265" s="102" t="s">
        <v>35</v>
      </c>
      <c r="BH265" s="111" t="s">
        <v>35</v>
      </c>
      <c r="BI265" s="107" t="s">
        <v>35</v>
      </c>
      <c r="BJ265" s="107" t="s">
        <v>35</v>
      </c>
      <c r="BK265" s="107" t="s">
        <v>35</v>
      </c>
      <c r="BL265" s="102" t="s">
        <v>35</v>
      </c>
      <c r="BM265" s="111" t="s">
        <v>35</v>
      </c>
      <c r="BN265" s="107" t="s">
        <v>35</v>
      </c>
      <c r="BO265" s="107" t="s">
        <v>35</v>
      </c>
      <c r="BP265" s="107" t="s">
        <v>35</v>
      </c>
      <c r="BQ265" s="102" t="s">
        <v>35</v>
      </c>
      <c r="BR265" s="111" t="s">
        <v>35</v>
      </c>
      <c r="BS265" s="107" t="s">
        <v>35</v>
      </c>
      <c r="BT265" s="107" t="s">
        <v>35</v>
      </c>
      <c r="BU265" s="96" t="s">
        <v>35</v>
      </c>
      <c r="BV265" s="68"/>
      <c r="BW265" s="68"/>
      <c r="BX265" s="68"/>
      <c r="BY265" s="68"/>
      <c r="BZ265" s="68"/>
      <c r="CA265" s="68"/>
      <c r="CB265" s="68"/>
      <c r="CC265" s="68"/>
      <c r="CD265" s="68"/>
      <c r="CE265" s="68"/>
      <c r="CF265" s="68"/>
      <c r="CG265" s="68"/>
      <c r="CH265" s="68"/>
      <c r="CI265" s="68"/>
      <c r="CJ265" s="68"/>
      <c r="CK265" s="68"/>
      <c r="CL265" s="68"/>
      <c r="CM265" s="68"/>
      <c r="CN265" s="68"/>
      <c r="CO265" s="68"/>
      <c r="CP265" s="68"/>
      <c r="CQ265" s="68"/>
      <c r="CR265" s="68"/>
      <c r="CS265" s="68"/>
      <c r="CT265" s="68"/>
      <c r="CU265" s="68"/>
      <c r="CV265" s="68"/>
      <c r="CW265" s="68"/>
      <c r="CX265" s="68"/>
      <c r="CY265" s="68"/>
      <c r="CZ265" s="68"/>
    </row>
    <row r="266" s="575" customFormat="true" ht="15" customHeight="true" x14ac:dyDescent="0.2">
      <c r="B266" s="594"/>
      <c r="V266" s="403"/>
      <c r="W266" s="403"/>
      <c r="X266" s="403"/>
      <c r="Y266" s="403"/>
      <c r="Z266" s="403"/>
      <c r="AA266" s="403"/>
      <c r="AB266" s="403"/>
      <c r="AC266" s="403"/>
      <c r="AD266" s="403"/>
      <c r="AE266" s="403"/>
      <c r="AF266" s="403"/>
      <c r="AG266" s="403"/>
      <c r="AH266" s="403"/>
      <c r="AI266" s="403"/>
      <c r="AJ266" s="403"/>
      <c r="AK266" s="403"/>
      <c r="AL266" s="403"/>
      <c r="AM266" s="403"/>
      <c r="AN266" s="403"/>
      <c r="AO266" s="403"/>
      <c r="AP266" s="403"/>
      <c r="AQ266" s="403"/>
      <c r="AR266" s="403"/>
      <c r="AS266" s="403"/>
      <c r="AT266" s="403"/>
      <c r="AU266" s="403"/>
      <c r="AV266" s="403"/>
      <c r="AW266" s="403"/>
      <c r="AX266" s="403"/>
      <c r="AY266" s="403"/>
      <c r="AZ266" s="403"/>
      <c r="BA266" s="1043"/>
      <c r="BB266" s="678" t="s">
        <v>91</v>
      </c>
      <c r="BC266" s="111" t="s">
        <v>35</v>
      </c>
      <c r="BD266" s="107" t="s">
        <v>35</v>
      </c>
      <c r="BE266" s="107" t="s">
        <v>35</v>
      </c>
      <c r="BF266" s="107" t="s">
        <v>35</v>
      </c>
      <c r="BG266" s="102" t="s">
        <v>35</v>
      </c>
      <c r="BH266" s="111" t="s">
        <v>35</v>
      </c>
      <c r="BI266" s="107" t="s">
        <v>35</v>
      </c>
      <c r="BJ266" s="107" t="s">
        <v>35</v>
      </c>
      <c r="BK266" s="107" t="s">
        <v>35</v>
      </c>
      <c r="BL266" s="102" t="s">
        <v>35</v>
      </c>
      <c r="BM266" s="111" t="s">
        <v>35</v>
      </c>
      <c r="BN266" s="107" t="s">
        <v>35</v>
      </c>
      <c r="BO266" s="107" t="s">
        <v>35</v>
      </c>
      <c r="BP266" s="107" t="s">
        <v>35</v>
      </c>
      <c r="BQ266" s="102" t="s">
        <v>35</v>
      </c>
      <c r="BR266" s="111" t="s">
        <v>35</v>
      </c>
      <c r="BS266" s="107" t="s">
        <v>35</v>
      </c>
      <c r="BT266" s="107" t="s">
        <v>35</v>
      </c>
      <c r="BU266" s="96" t="s">
        <v>35</v>
      </c>
      <c r="BV266" s="68"/>
      <c r="BW266" s="68"/>
      <c r="BX266" s="68"/>
      <c r="BY266" s="68"/>
      <c r="BZ266" s="68"/>
      <c r="CA266" s="68"/>
      <c r="CB266" s="68"/>
      <c r="CC266" s="68"/>
      <c r="CD266" s="68"/>
      <c r="CE266" s="68"/>
      <c r="CF266" s="68"/>
      <c r="CG266" s="68"/>
      <c r="CH266" s="68"/>
      <c r="CI266" s="68"/>
      <c r="CJ266" s="68"/>
      <c r="CK266" s="68"/>
      <c r="CL266" s="68"/>
      <c r="CM266" s="68"/>
      <c r="CN266" s="68"/>
      <c r="CO266" s="68"/>
      <c r="CP266" s="68"/>
      <c r="CQ266" s="68"/>
      <c r="CR266" s="68"/>
      <c r="CS266" s="68"/>
      <c r="CT266" s="68"/>
      <c r="CU266" s="68"/>
      <c r="CV266" s="68"/>
      <c r="CW266" s="68"/>
      <c r="CX266" s="68"/>
      <c r="CY266" s="68"/>
      <c r="CZ266" s="68"/>
    </row>
    <row r="267" s="575" customFormat="true" ht="15" customHeight="true" x14ac:dyDescent="0.2">
      <c r="B267" s="594"/>
      <c r="V267" s="403"/>
      <c r="W267" s="403"/>
      <c r="X267" s="403"/>
      <c r="Y267" s="403"/>
      <c r="Z267" s="403"/>
      <c r="AA267" s="403"/>
      <c r="AB267" s="403"/>
      <c r="AC267" s="403"/>
      <c r="AD267" s="403"/>
      <c r="AE267" s="403"/>
      <c r="AF267" s="403"/>
      <c r="AG267" s="403"/>
      <c r="AH267" s="403"/>
      <c r="AI267" s="403"/>
      <c r="AJ267" s="403"/>
      <c r="AK267" s="403"/>
      <c r="AL267" s="403"/>
      <c r="AM267" s="403"/>
      <c r="AN267" s="403"/>
      <c r="AO267" s="403"/>
      <c r="AP267" s="403"/>
      <c r="AQ267" s="403"/>
      <c r="AR267" s="403"/>
      <c r="AS267" s="403"/>
      <c r="AT267" s="403"/>
      <c r="AU267" s="403"/>
      <c r="AV267" s="403"/>
      <c r="AW267" s="403"/>
      <c r="AX267" s="403"/>
      <c r="AY267" s="403"/>
      <c r="AZ267" s="403"/>
      <c r="BA267" s="1043"/>
      <c r="BB267" s="678" t="s">
        <v>113</v>
      </c>
      <c r="BC267" s="111" t="s">
        <v>35</v>
      </c>
      <c r="BD267" s="107" t="s">
        <v>35</v>
      </c>
      <c r="BE267" s="107" t="s">
        <v>35</v>
      </c>
      <c r="BF267" s="107" t="s">
        <v>35</v>
      </c>
      <c r="BG267" s="102" t="s">
        <v>35</v>
      </c>
      <c r="BH267" s="111" t="s">
        <v>35</v>
      </c>
      <c r="BI267" s="107" t="s">
        <v>35</v>
      </c>
      <c r="BJ267" s="107" t="s">
        <v>35</v>
      </c>
      <c r="BK267" s="107" t="s">
        <v>35</v>
      </c>
      <c r="BL267" s="102" t="s">
        <v>35</v>
      </c>
      <c r="BM267" s="111" t="s">
        <v>35</v>
      </c>
      <c r="BN267" s="107" t="s">
        <v>35</v>
      </c>
      <c r="BO267" s="107" t="s">
        <v>35</v>
      </c>
      <c r="BP267" s="107" t="s">
        <v>35</v>
      </c>
      <c r="BQ267" s="102" t="s">
        <v>35</v>
      </c>
      <c r="BR267" s="111" t="s">
        <v>35</v>
      </c>
      <c r="BS267" s="107" t="s">
        <v>35</v>
      </c>
      <c r="BT267" s="107" t="s">
        <v>35</v>
      </c>
      <c r="BU267" s="96" t="s">
        <v>35</v>
      </c>
      <c r="BV267" s="68"/>
      <c r="BW267" s="68"/>
      <c r="BX267" s="68"/>
      <c r="BY267" s="68"/>
      <c r="BZ267" s="68"/>
      <c r="CA267" s="68"/>
      <c r="CB267" s="68"/>
      <c r="CC267" s="68"/>
      <c r="CD267" s="68"/>
      <c r="CE267" s="68"/>
      <c r="CF267" s="68"/>
      <c r="CG267" s="68"/>
      <c r="CH267" s="68"/>
      <c r="CI267" s="68"/>
      <c r="CJ267" s="68"/>
      <c r="CK267" s="68"/>
      <c r="CL267" s="68"/>
      <c r="CM267" s="68"/>
      <c r="CN267" s="68"/>
      <c r="CO267" s="68"/>
      <c r="CP267" s="68"/>
      <c r="CQ267" s="68"/>
      <c r="CR267" s="68"/>
      <c r="CS267" s="68"/>
      <c r="CT267" s="68"/>
      <c r="CU267" s="68"/>
      <c r="CV267" s="68"/>
      <c r="CW267" s="68"/>
      <c r="CX267" s="68"/>
      <c r="CY267" s="68"/>
      <c r="CZ267" s="68"/>
    </row>
    <row r="268" s="575" customFormat="true" ht="15" customHeight="true" x14ac:dyDescent="0.2">
      <c r="B268" s="594"/>
      <c r="V268" s="403"/>
      <c r="W268" s="403"/>
      <c r="X268" s="403"/>
      <c r="Y268" s="403"/>
      <c r="Z268" s="403"/>
      <c r="AA268" s="403"/>
      <c r="AB268" s="403"/>
      <c r="AC268" s="403"/>
      <c r="AD268" s="403"/>
      <c r="AE268" s="403"/>
      <c r="AF268" s="403"/>
      <c r="AG268" s="403"/>
      <c r="AH268" s="403"/>
      <c r="AI268" s="403"/>
      <c r="AJ268" s="403"/>
      <c r="AK268" s="403"/>
      <c r="AL268" s="403"/>
      <c r="AM268" s="403"/>
      <c r="AN268" s="403"/>
      <c r="AO268" s="403"/>
      <c r="AP268" s="403"/>
      <c r="AQ268" s="403"/>
      <c r="AR268" s="403"/>
      <c r="AS268" s="403"/>
      <c r="AT268" s="403"/>
      <c r="AU268" s="403"/>
      <c r="AV268" s="403"/>
      <c r="AW268" s="403"/>
      <c r="AX268" s="403"/>
      <c r="AY268" s="403"/>
      <c r="AZ268" s="403"/>
      <c r="BA268" s="1043" t="s">
        <v>116</v>
      </c>
      <c r="BB268" s="678" t="s">
        <v>89</v>
      </c>
      <c r="BC268" s="111" t="s">
        <v>35</v>
      </c>
      <c r="BD268" s="107" t="s">
        <v>35</v>
      </c>
      <c r="BE268" s="107" t="s">
        <v>35</v>
      </c>
      <c r="BF268" s="107" t="s">
        <v>35</v>
      </c>
      <c r="BG268" s="102" t="s">
        <v>35</v>
      </c>
      <c r="BH268" s="111" t="s">
        <v>35</v>
      </c>
      <c r="BI268" s="107" t="s">
        <v>35</v>
      </c>
      <c r="BJ268" s="107" t="s">
        <v>35</v>
      </c>
      <c r="BK268" s="107" t="s">
        <v>35</v>
      </c>
      <c r="BL268" s="102" t="s">
        <v>35</v>
      </c>
      <c r="BM268" s="111" t="s">
        <v>35</v>
      </c>
      <c r="BN268" s="107" t="s">
        <v>35</v>
      </c>
      <c r="BO268" s="107" t="s">
        <v>35</v>
      </c>
      <c r="BP268" s="107" t="s">
        <v>35</v>
      </c>
      <c r="BQ268" s="102" t="s">
        <v>35</v>
      </c>
      <c r="BR268" s="111" t="s">
        <v>35</v>
      </c>
      <c r="BS268" s="107" t="s">
        <v>35</v>
      </c>
      <c r="BT268" s="107" t="s">
        <v>35</v>
      </c>
      <c r="BU268" s="96" t="s">
        <v>35</v>
      </c>
      <c r="BV268" s="68"/>
      <c r="BW268" s="68"/>
      <c r="BX268" s="68"/>
      <c r="BY268" s="68"/>
      <c r="BZ268" s="68"/>
      <c r="CA268" s="68"/>
      <c r="CB268" s="68"/>
      <c r="CC268" s="68"/>
      <c r="CD268" s="68"/>
      <c r="CE268" s="68"/>
      <c r="CF268" s="68"/>
      <c r="CG268" s="68"/>
      <c r="CH268" s="68"/>
      <c r="CI268" s="68"/>
      <c r="CJ268" s="68"/>
      <c r="CK268" s="68"/>
      <c r="CL268" s="68"/>
      <c r="CM268" s="68"/>
      <c r="CN268" s="68"/>
      <c r="CO268" s="68"/>
      <c r="CP268" s="68"/>
      <c r="CQ268" s="68"/>
      <c r="CR268" s="68"/>
      <c r="CS268" s="68"/>
      <c r="CT268" s="68"/>
      <c r="CU268" s="68"/>
      <c r="CV268" s="68"/>
      <c r="CW268" s="68"/>
      <c r="CX268" s="68"/>
      <c r="CY268" s="68"/>
      <c r="CZ268" s="68"/>
    </row>
    <row r="269" s="575" customFormat="true" ht="15" customHeight="true" x14ac:dyDescent="0.2">
      <c r="B269" s="594"/>
      <c r="V269" s="403"/>
      <c r="W269" s="403"/>
      <c r="X269" s="403"/>
      <c r="Y269" s="403"/>
      <c r="Z269" s="403"/>
      <c r="AA269" s="403"/>
      <c r="AB269" s="403"/>
      <c r="AC269" s="403"/>
      <c r="AD269" s="403"/>
      <c r="AE269" s="403"/>
      <c r="AF269" s="403"/>
      <c r="AG269" s="403"/>
      <c r="AH269" s="403"/>
      <c r="AI269" s="403"/>
      <c r="AJ269" s="403"/>
      <c r="AK269" s="403"/>
      <c r="AL269" s="403"/>
      <c r="AM269" s="403"/>
      <c r="AN269" s="403"/>
      <c r="AO269" s="403"/>
      <c r="AP269" s="403"/>
      <c r="AQ269" s="403"/>
      <c r="AR269" s="403"/>
      <c r="AS269" s="403"/>
      <c r="AT269" s="403"/>
      <c r="AU269" s="403"/>
      <c r="AV269" s="403"/>
      <c r="AW269" s="403"/>
      <c r="AX269" s="403"/>
      <c r="AY269" s="403"/>
      <c r="AZ269" s="403"/>
      <c r="BA269" s="1043"/>
      <c r="BB269" s="678" t="s">
        <v>90</v>
      </c>
      <c r="BC269" s="111" t="s">
        <v>35</v>
      </c>
      <c r="BD269" s="107" t="s">
        <v>35</v>
      </c>
      <c r="BE269" s="107" t="s">
        <v>35</v>
      </c>
      <c r="BF269" s="107" t="s">
        <v>35</v>
      </c>
      <c r="BG269" s="102" t="s">
        <v>35</v>
      </c>
      <c r="BH269" s="111" t="s">
        <v>35</v>
      </c>
      <c r="BI269" s="107" t="s">
        <v>35</v>
      </c>
      <c r="BJ269" s="107" t="s">
        <v>35</v>
      </c>
      <c r="BK269" s="107" t="s">
        <v>35</v>
      </c>
      <c r="BL269" s="102" t="s">
        <v>35</v>
      </c>
      <c r="BM269" s="111" t="s">
        <v>35</v>
      </c>
      <c r="BN269" s="107" t="s">
        <v>35</v>
      </c>
      <c r="BO269" s="107" t="s">
        <v>35</v>
      </c>
      <c r="BP269" s="107" t="s">
        <v>35</v>
      </c>
      <c r="BQ269" s="102" t="s">
        <v>35</v>
      </c>
      <c r="BR269" s="111" t="s">
        <v>35</v>
      </c>
      <c r="BS269" s="107" t="s">
        <v>35</v>
      </c>
      <c r="BT269" s="107" t="s">
        <v>35</v>
      </c>
      <c r="BU269" s="96" t="s">
        <v>35</v>
      </c>
      <c r="BV269" s="68"/>
      <c r="BW269" s="68"/>
      <c r="BX269" s="68"/>
      <c r="BY269" s="68"/>
      <c r="BZ269" s="68"/>
      <c r="CA269" s="68"/>
      <c r="CB269" s="68"/>
      <c r="CC269" s="68"/>
      <c r="CD269" s="68"/>
      <c r="CE269" s="68"/>
      <c r="CF269" s="68"/>
      <c r="CG269" s="68"/>
      <c r="CH269" s="68"/>
      <c r="CI269" s="68"/>
      <c r="CJ269" s="68"/>
      <c r="CK269" s="68"/>
      <c r="CL269" s="68"/>
      <c r="CM269" s="68"/>
      <c r="CN269" s="68"/>
      <c r="CO269" s="68"/>
      <c r="CP269" s="68"/>
      <c r="CQ269" s="68"/>
      <c r="CR269" s="68"/>
      <c r="CS269" s="68"/>
      <c r="CT269" s="68"/>
      <c r="CU269" s="68"/>
      <c r="CV269" s="68"/>
      <c r="CW269" s="68"/>
      <c r="CX269" s="68"/>
      <c r="CY269" s="68"/>
      <c r="CZ269" s="68"/>
    </row>
    <row r="270" s="575" customFormat="true" ht="15" customHeight="true" x14ac:dyDescent="0.2">
      <c r="B270" s="594"/>
      <c r="V270" s="403"/>
      <c r="W270" s="403"/>
      <c r="X270" s="403"/>
      <c r="Y270" s="403"/>
      <c r="Z270" s="403"/>
      <c r="AA270" s="403"/>
      <c r="AB270" s="403"/>
      <c r="AC270" s="403"/>
      <c r="AD270" s="403"/>
      <c r="AE270" s="403"/>
      <c r="AF270" s="403"/>
      <c r="AG270" s="403"/>
      <c r="AH270" s="403"/>
      <c r="AI270" s="403"/>
      <c r="AJ270" s="403"/>
      <c r="AK270" s="403"/>
      <c r="AL270" s="403"/>
      <c r="AM270" s="403"/>
      <c r="AN270" s="403"/>
      <c r="AO270" s="403"/>
      <c r="AP270" s="403"/>
      <c r="AQ270" s="403"/>
      <c r="AR270" s="403"/>
      <c r="AS270" s="403"/>
      <c r="AT270" s="403"/>
      <c r="AU270" s="403"/>
      <c r="AV270" s="403"/>
      <c r="AW270" s="403"/>
      <c r="AX270" s="403"/>
      <c r="AY270" s="403"/>
      <c r="AZ270" s="403"/>
      <c r="BA270" s="1043"/>
      <c r="BB270" s="678" t="s">
        <v>91</v>
      </c>
      <c r="BC270" s="111" t="s">
        <v>35</v>
      </c>
      <c r="BD270" s="107" t="s">
        <v>35</v>
      </c>
      <c r="BE270" s="107" t="s">
        <v>35</v>
      </c>
      <c r="BF270" s="107" t="s">
        <v>35</v>
      </c>
      <c r="BG270" s="102" t="s">
        <v>35</v>
      </c>
      <c r="BH270" s="111" t="s">
        <v>35</v>
      </c>
      <c r="BI270" s="107" t="s">
        <v>35</v>
      </c>
      <c r="BJ270" s="107" t="s">
        <v>35</v>
      </c>
      <c r="BK270" s="107" t="s">
        <v>35</v>
      </c>
      <c r="BL270" s="102" t="s">
        <v>35</v>
      </c>
      <c r="BM270" s="111" t="s">
        <v>35</v>
      </c>
      <c r="BN270" s="107" t="s">
        <v>35</v>
      </c>
      <c r="BO270" s="107" t="s">
        <v>35</v>
      </c>
      <c r="BP270" s="107" t="s">
        <v>35</v>
      </c>
      <c r="BQ270" s="102" t="s">
        <v>35</v>
      </c>
      <c r="BR270" s="111" t="s">
        <v>35</v>
      </c>
      <c r="BS270" s="107" t="s">
        <v>35</v>
      </c>
      <c r="BT270" s="107" t="s">
        <v>35</v>
      </c>
      <c r="BU270" s="96" t="s">
        <v>35</v>
      </c>
      <c r="BV270" s="68"/>
      <c r="BW270" s="68"/>
      <c r="BX270" s="68"/>
      <c r="BY270" s="68"/>
      <c r="BZ270" s="68"/>
      <c r="CA270" s="68"/>
      <c r="CB270" s="68"/>
      <c r="CC270" s="68"/>
      <c r="CD270" s="68"/>
      <c r="CE270" s="68"/>
      <c r="CF270" s="68"/>
      <c r="CG270" s="68"/>
      <c r="CH270" s="68"/>
      <c r="CI270" s="68"/>
      <c r="CJ270" s="68"/>
      <c r="CK270" s="68"/>
      <c r="CL270" s="68"/>
      <c r="CM270" s="68"/>
      <c r="CN270" s="68"/>
      <c r="CO270" s="68"/>
      <c r="CP270" s="68"/>
      <c r="CQ270" s="68"/>
      <c r="CR270" s="68"/>
      <c r="CS270" s="68"/>
      <c r="CT270" s="68"/>
      <c r="CU270" s="68"/>
      <c r="CV270" s="68"/>
      <c r="CW270" s="68"/>
      <c r="CX270" s="68"/>
      <c r="CY270" s="68"/>
      <c r="CZ270" s="68"/>
    </row>
    <row r="271" s="575" customFormat="true" ht="15" customHeight="true" x14ac:dyDescent="0.2">
      <c r="B271" s="594"/>
      <c r="V271" s="403"/>
      <c r="W271" s="403"/>
      <c r="X271" s="403"/>
      <c r="Y271" s="403"/>
      <c r="Z271" s="403"/>
      <c r="AA271" s="403"/>
      <c r="AB271" s="403"/>
      <c r="AC271" s="403"/>
      <c r="AD271" s="403"/>
      <c r="AE271" s="403"/>
      <c r="AF271" s="403"/>
      <c r="AG271" s="403"/>
      <c r="AH271" s="403"/>
      <c r="AI271" s="403"/>
      <c r="AJ271" s="403"/>
      <c r="AK271" s="403"/>
      <c r="AL271" s="403"/>
      <c r="AM271" s="403"/>
      <c r="AN271" s="403"/>
      <c r="AO271" s="403"/>
      <c r="AP271" s="403"/>
      <c r="AQ271" s="403"/>
      <c r="AR271" s="403"/>
      <c r="AS271" s="403"/>
      <c r="AT271" s="403"/>
      <c r="AU271" s="403"/>
      <c r="AV271" s="403"/>
      <c r="AW271" s="403"/>
      <c r="AX271" s="403"/>
      <c r="AY271" s="403"/>
      <c r="AZ271" s="403"/>
      <c r="BA271" s="1043" t="s">
        <v>75</v>
      </c>
      <c r="BB271" s="678" t="s">
        <v>49</v>
      </c>
      <c r="BC271" s="111" t="s">
        <v>35</v>
      </c>
      <c r="BD271" s="104" t="s">
        <v>35</v>
      </c>
      <c r="BE271" s="104" t="s">
        <v>35</v>
      </c>
      <c r="BF271" s="104" t="s">
        <v>35</v>
      </c>
      <c r="BG271" s="99" t="s">
        <v>35</v>
      </c>
      <c r="BH271" s="111" t="s">
        <v>35</v>
      </c>
      <c r="BI271" s="104" t="s">
        <v>35</v>
      </c>
      <c r="BJ271" s="104" t="s">
        <v>35</v>
      </c>
      <c r="BK271" s="104" t="s">
        <v>35</v>
      </c>
      <c r="BL271" s="99" t="s">
        <v>35</v>
      </c>
      <c r="BM271" s="111" t="s">
        <v>35</v>
      </c>
      <c r="BN271" s="104" t="s">
        <v>35</v>
      </c>
      <c r="BO271" s="104" t="s">
        <v>35</v>
      </c>
      <c r="BP271" s="104" t="s">
        <v>35</v>
      </c>
      <c r="BQ271" s="99" t="s">
        <v>35</v>
      </c>
      <c r="BR271" s="111" t="s">
        <v>35</v>
      </c>
      <c r="BS271" s="104" t="s">
        <v>35</v>
      </c>
      <c r="BT271" s="104" t="s">
        <v>35</v>
      </c>
      <c r="BU271" s="94" t="s">
        <v>35</v>
      </c>
      <c r="BV271" s="68"/>
      <c r="BW271" s="68"/>
      <c r="BX271" s="68"/>
      <c r="BY271" s="68"/>
      <c r="BZ271" s="68"/>
      <c r="CA271" s="68"/>
      <c r="CB271" s="68"/>
      <c r="CC271" s="68"/>
      <c r="CD271" s="68"/>
      <c r="CE271" s="68"/>
      <c r="CF271" s="68"/>
      <c r="CG271" s="68"/>
      <c r="CH271" s="68"/>
      <c r="CI271" s="68"/>
      <c r="CJ271" s="68"/>
      <c r="CK271" s="68"/>
      <c r="CL271" s="68"/>
      <c r="CM271" s="68"/>
      <c r="CN271" s="68"/>
      <c r="CO271" s="68"/>
      <c r="CP271" s="68"/>
      <c r="CQ271" s="68"/>
      <c r="CR271" s="68"/>
      <c r="CS271" s="68"/>
      <c r="CT271" s="68"/>
      <c r="CU271" s="68"/>
      <c r="CV271" s="68"/>
      <c r="CW271" s="68"/>
      <c r="CX271" s="68"/>
      <c r="CY271" s="68"/>
      <c r="CZ271" s="68"/>
    </row>
    <row r="272" s="575" customFormat="true" ht="15" customHeight="true" x14ac:dyDescent="0.2">
      <c r="B272" s="594"/>
      <c r="V272" s="403"/>
      <c r="W272" s="403"/>
      <c r="X272" s="403"/>
      <c r="Y272" s="403"/>
      <c r="Z272" s="403"/>
      <c r="AA272" s="403"/>
      <c r="AB272" s="403"/>
      <c r="AC272" s="403"/>
      <c r="AD272" s="403"/>
      <c r="AE272" s="403"/>
      <c r="AF272" s="403"/>
      <c r="AG272" s="403"/>
      <c r="AH272" s="403"/>
      <c r="AI272" s="403"/>
      <c r="AJ272" s="403"/>
      <c r="AK272" s="403"/>
      <c r="AL272" s="403"/>
      <c r="AM272" s="403"/>
      <c r="AN272" s="403"/>
      <c r="AO272" s="403"/>
      <c r="AP272" s="403"/>
      <c r="AQ272" s="403"/>
      <c r="AR272" s="403"/>
      <c r="AS272" s="403"/>
      <c r="AT272" s="403"/>
      <c r="AU272" s="403"/>
      <c r="AV272" s="403"/>
      <c r="AW272" s="403"/>
      <c r="AX272" s="403"/>
      <c r="AY272" s="403"/>
      <c r="AZ272" s="403"/>
      <c r="BA272" s="1043"/>
      <c r="BB272" s="678" t="s">
        <v>48</v>
      </c>
      <c r="BC272" s="111" t="s">
        <v>35</v>
      </c>
      <c r="BD272" s="104" t="s">
        <v>35</v>
      </c>
      <c r="BE272" s="104" t="s">
        <v>35</v>
      </c>
      <c r="BF272" s="104" t="s">
        <v>35</v>
      </c>
      <c r="BG272" s="99" t="s">
        <v>35</v>
      </c>
      <c r="BH272" s="111" t="s">
        <v>35</v>
      </c>
      <c r="BI272" s="104" t="s">
        <v>35</v>
      </c>
      <c r="BJ272" s="104" t="s">
        <v>35</v>
      </c>
      <c r="BK272" s="104" t="s">
        <v>35</v>
      </c>
      <c r="BL272" s="99" t="s">
        <v>35</v>
      </c>
      <c r="BM272" s="111" t="s">
        <v>35</v>
      </c>
      <c r="BN272" s="104" t="s">
        <v>35</v>
      </c>
      <c r="BO272" s="104" t="s">
        <v>35</v>
      </c>
      <c r="BP272" s="104" t="s">
        <v>35</v>
      </c>
      <c r="BQ272" s="99" t="s">
        <v>35</v>
      </c>
      <c r="BR272" s="111" t="s">
        <v>35</v>
      </c>
      <c r="BS272" s="104" t="s">
        <v>35</v>
      </c>
      <c r="BT272" s="104" t="s">
        <v>35</v>
      </c>
      <c r="BU272" s="94" t="s">
        <v>35</v>
      </c>
      <c r="BV272" s="68"/>
      <c r="BW272" s="68"/>
      <c r="BX272" s="68"/>
      <c r="BY272" s="68"/>
      <c r="BZ272" s="68"/>
      <c r="CA272" s="68"/>
      <c r="CB272" s="68"/>
      <c r="CC272" s="68"/>
      <c r="CD272" s="68"/>
      <c r="CE272" s="68"/>
      <c r="CF272" s="68"/>
      <c r="CG272" s="68"/>
      <c r="CH272" s="68"/>
      <c r="CI272" s="68"/>
      <c r="CJ272" s="68"/>
      <c r="CK272" s="68"/>
      <c r="CL272" s="68"/>
      <c r="CM272" s="68"/>
      <c r="CN272" s="68"/>
      <c r="CO272" s="68"/>
      <c r="CP272" s="68"/>
      <c r="CQ272" s="68"/>
      <c r="CR272" s="68"/>
      <c r="CS272" s="68"/>
      <c r="CT272" s="68"/>
      <c r="CU272" s="68"/>
      <c r="CV272" s="68"/>
      <c r="CW272" s="68"/>
      <c r="CX272" s="68"/>
      <c r="CY272" s="68"/>
      <c r="CZ272" s="68"/>
    </row>
    <row r="273" s="575" customFormat="true" ht="15" customHeight="true" x14ac:dyDescent="0.2">
      <c r="B273" s="594"/>
      <c r="V273" s="403"/>
      <c r="W273" s="403"/>
      <c r="X273" s="403"/>
      <c r="Y273" s="403"/>
      <c r="Z273" s="403"/>
      <c r="AA273" s="403"/>
      <c r="AB273" s="403"/>
      <c r="AC273" s="403"/>
      <c r="AD273" s="403"/>
      <c r="AE273" s="403"/>
      <c r="AF273" s="403"/>
      <c r="AG273" s="403"/>
      <c r="AH273" s="403"/>
      <c r="AI273" s="403"/>
      <c r="AJ273" s="403"/>
      <c r="AK273" s="403"/>
      <c r="AL273" s="403"/>
      <c r="AM273" s="403"/>
      <c r="AN273" s="403"/>
      <c r="AO273" s="403"/>
      <c r="AP273" s="403"/>
      <c r="AQ273" s="403"/>
      <c r="AR273" s="403"/>
      <c r="AS273" s="403"/>
      <c r="AT273" s="403"/>
      <c r="AU273" s="403"/>
      <c r="AV273" s="403"/>
      <c r="AW273" s="403"/>
      <c r="AX273" s="403"/>
      <c r="AY273" s="403"/>
      <c r="AZ273" s="403"/>
      <c r="BA273" s="1043"/>
      <c r="BB273" s="678" t="s">
        <v>113</v>
      </c>
      <c r="BC273" s="111" t="s">
        <v>35</v>
      </c>
      <c r="BD273" s="104" t="s">
        <v>35</v>
      </c>
      <c r="BE273" s="104" t="s">
        <v>35</v>
      </c>
      <c r="BF273" s="104" t="s">
        <v>35</v>
      </c>
      <c r="BG273" s="99" t="s">
        <v>35</v>
      </c>
      <c r="BH273" s="111" t="s">
        <v>35</v>
      </c>
      <c r="BI273" s="104" t="s">
        <v>35</v>
      </c>
      <c r="BJ273" s="104" t="s">
        <v>35</v>
      </c>
      <c r="BK273" s="104" t="s">
        <v>35</v>
      </c>
      <c r="BL273" s="99" t="s">
        <v>35</v>
      </c>
      <c r="BM273" s="111" t="s">
        <v>35</v>
      </c>
      <c r="BN273" s="104" t="s">
        <v>35</v>
      </c>
      <c r="BO273" s="104" t="s">
        <v>35</v>
      </c>
      <c r="BP273" s="104" t="s">
        <v>35</v>
      </c>
      <c r="BQ273" s="99" t="s">
        <v>35</v>
      </c>
      <c r="BR273" s="111" t="s">
        <v>35</v>
      </c>
      <c r="BS273" s="104" t="s">
        <v>35</v>
      </c>
      <c r="BT273" s="104" t="s">
        <v>35</v>
      </c>
      <c r="BU273" s="94" t="s">
        <v>35</v>
      </c>
      <c r="BV273" s="68"/>
      <c r="BW273" s="68"/>
      <c r="BX273" s="68"/>
      <c r="BY273" s="68"/>
      <c r="BZ273" s="68"/>
      <c r="CA273" s="68"/>
      <c r="CB273" s="68"/>
      <c r="CC273" s="68"/>
      <c r="CD273" s="68"/>
      <c r="CE273" s="68"/>
      <c r="CF273" s="68"/>
      <c r="CG273" s="68"/>
      <c r="CH273" s="68"/>
      <c r="CI273" s="68"/>
      <c r="CJ273" s="68"/>
      <c r="CK273" s="68"/>
      <c r="CL273" s="68"/>
      <c r="CM273" s="68"/>
      <c r="CN273" s="68"/>
      <c r="CO273" s="68"/>
      <c r="CP273" s="68"/>
      <c r="CQ273" s="68"/>
      <c r="CR273" s="68"/>
      <c r="CS273" s="68"/>
      <c r="CT273" s="68"/>
      <c r="CU273" s="68"/>
      <c r="CV273" s="68"/>
      <c r="CW273" s="68"/>
      <c r="CX273" s="68"/>
      <c r="CY273" s="68"/>
      <c r="CZ273" s="68"/>
    </row>
    <row r="274" s="575" customFormat="true" ht="15" customHeight="true" x14ac:dyDescent="0.2">
      <c r="B274" s="594"/>
      <c r="V274" s="403"/>
      <c r="W274" s="403"/>
      <c r="X274" s="403"/>
      <c r="Y274" s="403"/>
      <c r="Z274" s="403"/>
      <c r="AA274" s="403"/>
      <c r="AB274" s="403"/>
      <c r="AC274" s="403"/>
      <c r="AD274" s="403"/>
      <c r="AE274" s="403"/>
      <c r="AF274" s="403"/>
      <c r="AG274" s="403"/>
      <c r="AH274" s="403"/>
      <c r="AI274" s="403"/>
      <c r="AJ274" s="403"/>
      <c r="AK274" s="403"/>
      <c r="AL274" s="403"/>
      <c r="AM274" s="403"/>
      <c r="AN274" s="403"/>
      <c r="AO274" s="403"/>
      <c r="AP274" s="403"/>
      <c r="AQ274" s="403"/>
      <c r="AR274" s="403"/>
      <c r="AS274" s="403"/>
      <c r="AT274" s="403"/>
      <c r="AU274" s="403"/>
      <c r="AV274" s="403"/>
      <c r="AW274" s="403"/>
      <c r="AX274" s="403"/>
      <c r="AY274" s="403"/>
      <c r="AZ274" s="403"/>
      <c r="BA274" s="1043" t="s">
        <v>76</v>
      </c>
      <c r="BB274" s="678" t="s">
        <v>49</v>
      </c>
      <c r="BC274" s="111" t="s">
        <v>35</v>
      </c>
      <c r="BD274" s="107" t="s">
        <v>35</v>
      </c>
      <c r="BE274" s="107" t="s">
        <v>35</v>
      </c>
      <c r="BF274" s="107" t="s">
        <v>35</v>
      </c>
      <c r="BG274" s="102" t="s">
        <v>35</v>
      </c>
      <c r="BH274" s="111" t="s">
        <v>35</v>
      </c>
      <c r="BI274" s="107" t="s">
        <v>35</v>
      </c>
      <c r="BJ274" s="107" t="s">
        <v>35</v>
      </c>
      <c r="BK274" s="107" t="s">
        <v>35</v>
      </c>
      <c r="BL274" s="102" t="s">
        <v>35</v>
      </c>
      <c r="BM274" s="111" t="s">
        <v>35</v>
      </c>
      <c r="BN274" s="107" t="s">
        <v>35</v>
      </c>
      <c r="BO274" s="107" t="s">
        <v>35</v>
      </c>
      <c r="BP274" s="107" t="s">
        <v>35</v>
      </c>
      <c r="BQ274" s="102" t="s">
        <v>35</v>
      </c>
      <c r="BR274" s="111" t="s">
        <v>35</v>
      </c>
      <c r="BS274" s="107" t="s">
        <v>35</v>
      </c>
      <c r="BT274" s="107" t="s">
        <v>35</v>
      </c>
      <c r="BU274" s="96" t="s">
        <v>35</v>
      </c>
      <c r="BV274" s="68"/>
      <c r="BW274" s="68"/>
      <c r="BX274" s="68"/>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68"/>
    </row>
    <row r="275" s="575" customFormat="true" ht="15" customHeight="true" x14ac:dyDescent="0.2">
      <c r="B275" s="594"/>
      <c r="V275" s="403"/>
      <c r="W275" s="403"/>
      <c r="X275" s="403"/>
      <c r="Y275" s="403"/>
      <c r="Z275" s="403"/>
      <c r="AA275" s="403"/>
      <c r="AB275" s="403"/>
      <c r="AC275" s="403"/>
      <c r="AD275" s="403"/>
      <c r="AE275" s="403"/>
      <c r="AF275" s="403"/>
      <c r="AG275" s="403"/>
      <c r="AH275" s="403"/>
      <c r="AI275" s="403"/>
      <c r="AJ275" s="403"/>
      <c r="AK275" s="403"/>
      <c r="AL275" s="403"/>
      <c r="AM275" s="403"/>
      <c r="AN275" s="403"/>
      <c r="AO275" s="403"/>
      <c r="AP275" s="403"/>
      <c r="AQ275" s="403"/>
      <c r="AR275" s="403"/>
      <c r="AS275" s="403"/>
      <c r="AT275" s="403"/>
      <c r="AU275" s="403"/>
      <c r="AV275" s="403"/>
      <c r="AW275" s="403"/>
      <c r="AX275" s="403"/>
      <c r="AY275" s="403"/>
      <c r="AZ275" s="403"/>
      <c r="BA275" s="1043"/>
      <c r="BB275" s="678" t="s">
        <v>48</v>
      </c>
      <c r="BC275" s="111" t="s">
        <v>35</v>
      </c>
      <c r="BD275" s="107" t="s">
        <v>35</v>
      </c>
      <c r="BE275" s="107" t="s">
        <v>35</v>
      </c>
      <c r="BF275" s="107" t="s">
        <v>35</v>
      </c>
      <c r="BG275" s="102" t="s">
        <v>35</v>
      </c>
      <c r="BH275" s="111" t="s">
        <v>35</v>
      </c>
      <c r="BI275" s="107" t="s">
        <v>35</v>
      </c>
      <c r="BJ275" s="107" t="s">
        <v>35</v>
      </c>
      <c r="BK275" s="107" t="s">
        <v>35</v>
      </c>
      <c r="BL275" s="102" t="s">
        <v>35</v>
      </c>
      <c r="BM275" s="111" t="s">
        <v>35</v>
      </c>
      <c r="BN275" s="107" t="s">
        <v>35</v>
      </c>
      <c r="BO275" s="107" t="s">
        <v>35</v>
      </c>
      <c r="BP275" s="107" t="s">
        <v>35</v>
      </c>
      <c r="BQ275" s="102" t="s">
        <v>35</v>
      </c>
      <c r="BR275" s="111" t="s">
        <v>35</v>
      </c>
      <c r="BS275" s="107" t="s">
        <v>35</v>
      </c>
      <c r="BT275" s="107" t="s">
        <v>35</v>
      </c>
      <c r="BU275" s="96" t="s">
        <v>35</v>
      </c>
      <c r="BV275" s="68"/>
      <c r="BW275" s="68"/>
      <c r="BX275" s="68"/>
      <c r="BY275" s="68"/>
      <c r="BZ275" s="68"/>
      <c r="CA275" s="68"/>
      <c r="CB275" s="68"/>
      <c r="CC275" s="68"/>
      <c r="CD275" s="68"/>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68"/>
    </row>
    <row r="276" s="575" customFormat="true" ht="15" customHeight="true" x14ac:dyDescent="0.2">
      <c r="B276" s="594"/>
      <c r="V276" s="403"/>
      <c r="W276" s="403"/>
      <c r="X276" s="403"/>
      <c r="Y276" s="403"/>
      <c r="Z276" s="403"/>
      <c r="AA276" s="403"/>
      <c r="AB276" s="403"/>
      <c r="AC276" s="403"/>
      <c r="AD276" s="403"/>
      <c r="AE276" s="403"/>
      <c r="AF276" s="403"/>
      <c r="AG276" s="403"/>
      <c r="AH276" s="403"/>
      <c r="AI276" s="403"/>
      <c r="AJ276" s="403"/>
      <c r="AK276" s="403"/>
      <c r="AL276" s="403"/>
      <c r="AM276" s="403"/>
      <c r="AN276" s="403"/>
      <c r="AO276" s="403"/>
      <c r="AP276" s="403"/>
      <c r="AQ276" s="403"/>
      <c r="AR276" s="403"/>
      <c r="AS276" s="403"/>
      <c r="AT276" s="403"/>
      <c r="AU276" s="403"/>
      <c r="AV276" s="403"/>
      <c r="AW276" s="403"/>
      <c r="AX276" s="403"/>
      <c r="AY276" s="403"/>
      <c r="AZ276" s="403"/>
      <c r="BA276" s="1043"/>
      <c r="BB276" s="678" t="s">
        <v>114</v>
      </c>
      <c r="BC276" s="111" t="s">
        <v>35</v>
      </c>
      <c r="BD276" s="107" t="s">
        <v>35</v>
      </c>
      <c r="BE276" s="107" t="s">
        <v>35</v>
      </c>
      <c r="BF276" s="107" t="s">
        <v>35</v>
      </c>
      <c r="BG276" s="102" t="s">
        <v>35</v>
      </c>
      <c r="BH276" s="111" t="s">
        <v>35</v>
      </c>
      <c r="BI276" s="107" t="s">
        <v>35</v>
      </c>
      <c r="BJ276" s="107" t="s">
        <v>35</v>
      </c>
      <c r="BK276" s="107" t="s">
        <v>35</v>
      </c>
      <c r="BL276" s="102" t="s">
        <v>35</v>
      </c>
      <c r="BM276" s="111" t="s">
        <v>35</v>
      </c>
      <c r="BN276" s="107" t="s">
        <v>35</v>
      </c>
      <c r="BO276" s="107" t="s">
        <v>35</v>
      </c>
      <c r="BP276" s="107" t="s">
        <v>35</v>
      </c>
      <c r="BQ276" s="102" t="s">
        <v>35</v>
      </c>
      <c r="BR276" s="111" t="s">
        <v>35</v>
      </c>
      <c r="BS276" s="107" t="s">
        <v>35</v>
      </c>
      <c r="BT276" s="107" t="s">
        <v>35</v>
      </c>
      <c r="BU276" s="96" t="s">
        <v>35</v>
      </c>
      <c r="BV276" s="68"/>
      <c r="BW276" s="68"/>
      <c r="BX276" s="68"/>
      <c r="BY276" s="68"/>
      <c r="BZ276" s="68"/>
      <c r="CA276" s="68"/>
      <c r="CB276" s="68"/>
      <c r="CC276" s="68"/>
      <c r="CD276" s="68"/>
      <c r="CE276" s="68"/>
      <c r="CF276" s="68"/>
      <c r="CG276" s="68"/>
      <c r="CH276" s="68"/>
      <c r="CI276" s="68"/>
      <c r="CJ276" s="68"/>
      <c r="CK276" s="68"/>
      <c r="CL276" s="68"/>
      <c r="CM276" s="68"/>
      <c r="CN276" s="68"/>
      <c r="CO276" s="68"/>
      <c r="CP276" s="68"/>
      <c r="CQ276" s="68"/>
      <c r="CR276" s="68"/>
      <c r="CS276" s="68"/>
      <c r="CT276" s="68"/>
      <c r="CU276" s="68"/>
      <c r="CV276" s="68"/>
      <c r="CW276" s="68"/>
      <c r="CX276" s="68"/>
      <c r="CY276" s="68"/>
      <c r="CZ276" s="68"/>
    </row>
    <row r="277" s="575" customFormat="true" ht="15" customHeight="true" x14ac:dyDescent="0.2">
      <c r="B277" s="594"/>
      <c r="V277" s="403"/>
      <c r="W277" s="403"/>
      <c r="X277" s="403"/>
      <c r="Y277" s="403"/>
      <c r="Z277" s="403"/>
      <c r="AA277" s="403"/>
      <c r="AB277" s="403"/>
      <c r="AC277" s="403"/>
      <c r="AD277" s="403"/>
      <c r="AE277" s="403"/>
      <c r="AF277" s="403"/>
      <c r="AG277" s="403"/>
      <c r="AH277" s="403"/>
      <c r="AI277" s="403"/>
      <c r="AJ277" s="403"/>
      <c r="AK277" s="403"/>
      <c r="AL277" s="403"/>
      <c r="AM277" s="403"/>
      <c r="AN277" s="403"/>
      <c r="AO277" s="403"/>
      <c r="AP277" s="403"/>
      <c r="AQ277" s="403"/>
      <c r="AR277" s="403"/>
      <c r="AS277" s="403"/>
      <c r="AT277" s="403"/>
      <c r="AU277" s="403"/>
      <c r="AV277" s="403"/>
      <c r="AW277" s="403"/>
      <c r="AX277" s="403"/>
      <c r="AY277" s="403"/>
      <c r="AZ277" s="403"/>
      <c r="BA277" s="1043" t="s">
        <v>77</v>
      </c>
      <c r="BB277" s="678" t="s">
        <v>78</v>
      </c>
      <c r="BC277" s="111" t="s">
        <v>35</v>
      </c>
      <c r="BD277" s="107" t="s">
        <v>35</v>
      </c>
      <c r="BE277" s="107" t="s">
        <v>35</v>
      </c>
      <c r="BF277" s="107" t="s">
        <v>35</v>
      </c>
      <c r="BG277" s="102" t="s">
        <v>35</v>
      </c>
      <c r="BH277" s="111" t="s">
        <v>35</v>
      </c>
      <c r="BI277" s="107" t="s">
        <v>35</v>
      </c>
      <c r="BJ277" s="107" t="s">
        <v>35</v>
      </c>
      <c r="BK277" s="107" t="s">
        <v>35</v>
      </c>
      <c r="BL277" s="102" t="s">
        <v>35</v>
      </c>
      <c r="BM277" s="111" t="s">
        <v>35</v>
      </c>
      <c r="BN277" s="107" t="s">
        <v>35</v>
      </c>
      <c r="BO277" s="107" t="s">
        <v>35</v>
      </c>
      <c r="BP277" s="107" t="s">
        <v>35</v>
      </c>
      <c r="BQ277" s="102" t="s">
        <v>35</v>
      </c>
      <c r="BR277" s="111" t="s">
        <v>35</v>
      </c>
      <c r="BS277" s="107" t="s">
        <v>35</v>
      </c>
      <c r="BT277" s="107" t="s">
        <v>35</v>
      </c>
      <c r="BU277" s="96" t="s">
        <v>35</v>
      </c>
      <c r="BV277" s="68"/>
      <c r="BW277" s="68"/>
      <c r="BX277" s="68"/>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8"/>
      <c r="CX277" s="68"/>
      <c r="CY277" s="68"/>
      <c r="CZ277" s="68"/>
    </row>
    <row r="278" s="575" customFormat="true" ht="15" customHeight="true" x14ac:dyDescent="0.2">
      <c r="B278" s="594"/>
      <c r="V278" s="403"/>
      <c r="W278" s="403"/>
      <c r="X278" s="403"/>
      <c r="Y278" s="403"/>
      <c r="Z278" s="403"/>
      <c r="AA278" s="403"/>
      <c r="AB278" s="403"/>
      <c r="AC278" s="403"/>
      <c r="AD278" s="403"/>
      <c r="AE278" s="403"/>
      <c r="AF278" s="403"/>
      <c r="AG278" s="403"/>
      <c r="AH278" s="403"/>
      <c r="AI278" s="403"/>
      <c r="AJ278" s="403"/>
      <c r="AK278" s="403"/>
      <c r="AL278" s="403"/>
      <c r="AM278" s="403"/>
      <c r="AN278" s="403"/>
      <c r="AO278" s="403"/>
      <c r="AP278" s="403"/>
      <c r="AQ278" s="403"/>
      <c r="AR278" s="403"/>
      <c r="AS278" s="403"/>
      <c r="AT278" s="403"/>
      <c r="AU278" s="403"/>
      <c r="AV278" s="403"/>
      <c r="AW278" s="403"/>
      <c r="AX278" s="403"/>
      <c r="AY278" s="403"/>
      <c r="AZ278" s="403"/>
      <c r="BA278" s="1043"/>
      <c r="BB278" s="678" t="s">
        <v>79</v>
      </c>
      <c r="BC278" s="111" t="s">
        <v>35</v>
      </c>
      <c r="BD278" s="107" t="s">
        <v>35</v>
      </c>
      <c r="BE278" s="107" t="s">
        <v>35</v>
      </c>
      <c r="BF278" s="107" t="s">
        <v>35</v>
      </c>
      <c r="BG278" s="102" t="s">
        <v>35</v>
      </c>
      <c r="BH278" s="111" t="s">
        <v>35</v>
      </c>
      <c r="BI278" s="107" t="s">
        <v>35</v>
      </c>
      <c r="BJ278" s="107" t="s">
        <v>35</v>
      </c>
      <c r="BK278" s="107" t="s">
        <v>35</v>
      </c>
      <c r="BL278" s="102" t="s">
        <v>35</v>
      </c>
      <c r="BM278" s="111" t="s">
        <v>35</v>
      </c>
      <c r="BN278" s="107" t="s">
        <v>35</v>
      </c>
      <c r="BO278" s="107" t="s">
        <v>35</v>
      </c>
      <c r="BP278" s="107" t="s">
        <v>35</v>
      </c>
      <c r="BQ278" s="102" t="s">
        <v>35</v>
      </c>
      <c r="BR278" s="111" t="s">
        <v>35</v>
      </c>
      <c r="BS278" s="107" t="s">
        <v>35</v>
      </c>
      <c r="BT278" s="107" t="s">
        <v>35</v>
      </c>
      <c r="BU278" s="96" t="s">
        <v>35</v>
      </c>
      <c r="BV278" s="68"/>
      <c r="BW278" s="68"/>
      <c r="BX278" s="68"/>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8"/>
      <c r="CX278" s="68"/>
      <c r="CY278" s="68"/>
      <c r="CZ278" s="68"/>
    </row>
    <row r="279" s="575" customFormat="true" ht="15" customHeight="true" x14ac:dyDescent="0.2">
      <c r="B279" s="594"/>
      <c r="V279" s="403"/>
      <c r="W279" s="403"/>
      <c r="X279" s="403"/>
      <c r="Y279" s="403"/>
      <c r="Z279" s="403"/>
      <c r="AA279" s="403"/>
      <c r="AB279" s="403"/>
      <c r="AC279" s="403"/>
      <c r="AD279" s="403"/>
      <c r="AE279" s="403"/>
      <c r="AF279" s="403"/>
      <c r="AG279" s="403"/>
      <c r="AH279" s="403"/>
      <c r="AI279" s="403"/>
      <c r="AJ279" s="403"/>
      <c r="AK279" s="403"/>
      <c r="AL279" s="403"/>
      <c r="AM279" s="403"/>
      <c r="AN279" s="403"/>
      <c r="AO279" s="403"/>
      <c r="AP279" s="403"/>
      <c r="AQ279" s="403"/>
      <c r="AR279" s="403"/>
      <c r="AS279" s="403"/>
      <c r="AT279" s="403"/>
      <c r="AU279" s="403"/>
      <c r="AV279" s="403"/>
      <c r="AW279" s="403"/>
      <c r="AX279" s="403"/>
      <c r="AY279" s="403"/>
      <c r="AZ279" s="403"/>
      <c r="BA279" s="1043"/>
      <c r="BB279" s="678" t="s">
        <v>80</v>
      </c>
      <c r="BC279" s="111" t="s">
        <v>35</v>
      </c>
      <c r="BD279" s="104" t="s">
        <v>35</v>
      </c>
      <c r="BE279" s="104" t="s">
        <v>35</v>
      </c>
      <c r="BF279" s="104" t="s">
        <v>35</v>
      </c>
      <c r="BG279" s="99" t="s">
        <v>35</v>
      </c>
      <c r="BH279" s="111" t="s">
        <v>35</v>
      </c>
      <c r="BI279" s="104" t="s">
        <v>35</v>
      </c>
      <c r="BJ279" s="104" t="s">
        <v>35</v>
      </c>
      <c r="BK279" s="104" t="s">
        <v>35</v>
      </c>
      <c r="BL279" s="99" t="s">
        <v>35</v>
      </c>
      <c r="BM279" s="111" t="s">
        <v>35</v>
      </c>
      <c r="BN279" s="104" t="s">
        <v>35</v>
      </c>
      <c r="BO279" s="104" t="s">
        <v>35</v>
      </c>
      <c r="BP279" s="104" t="s">
        <v>35</v>
      </c>
      <c r="BQ279" s="99" t="s">
        <v>35</v>
      </c>
      <c r="BR279" s="111" t="s">
        <v>35</v>
      </c>
      <c r="BS279" s="104" t="s">
        <v>35</v>
      </c>
      <c r="BT279" s="104" t="s">
        <v>35</v>
      </c>
      <c r="BU279" s="94" t="s">
        <v>35</v>
      </c>
      <c r="BV279" s="68"/>
      <c r="BW279" s="68"/>
      <c r="BX279" s="68"/>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8"/>
      <c r="CX279" s="68"/>
      <c r="CY279" s="68"/>
      <c r="CZ279" s="68"/>
    </row>
    <row r="280" s="575" customFormat="true" ht="15" customHeight="true" x14ac:dyDescent="0.2">
      <c r="B280" s="594"/>
      <c r="V280" s="403"/>
      <c r="W280" s="403"/>
      <c r="X280" s="403"/>
      <c r="Y280" s="403"/>
      <c r="Z280" s="403"/>
      <c r="AA280" s="403"/>
      <c r="AB280" s="403"/>
      <c r="AC280" s="403"/>
      <c r="AD280" s="403"/>
      <c r="AE280" s="403"/>
      <c r="AF280" s="403"/>
      <c r="AG280" s="403"/>
      <c r="AH280" s="403"/>
      <c r="AI280" s="403"/>
      <c r="AJ280" s="403"/>
      <c r="AK280" s="403"/>
      <c r="AL280" s="403"/>
      <c r="AM280" s="403"/>
      <c r="AN280" s="403"/>
      <c r="AO280" s="403"/>
      <c r="AP280" s="403"/>
      <c r="AQ280" s="403"/>
      <c r="AR280" s="403"/>
      <c r="AS280" s="403"/>
      <c r="AT280" s="403"/>
      <c r="AU280" s="403"/>
      <c r="AV280" s="403"/>
      <c r="AW280" s="403"/>
      <c r="AX280" s="403"/>
      <c r="AY280" s="403"/>
      <c r="AZ280" s="403"/>
      <c r="BA280" s="1043"/>
      <c r="BB280" s="678" t="s">
        <v>81</v>
      </c>
      <c r="BC280" s="111" t="s">
        <v>35</v>
      </c>
      <c r="BD280" s="104" t="s">
        <v>35</v>
      </c>
      <c r="BE280" s="104" t="s">
        <v>35</v>
      </c>
      <c r="BF280" s="104" t="s">
        <v>35</v>
      </c>
      <c r="BG280" s="99" t="s">
        <v>35</v>
      </c>
      <c r="BH280" s="111" t="s">
        <v>35</v>
      </c>
      <c r="BI280" s="104" t="s">
        <v>35</v>
      </c>
      <c r="BJ280" s="104" t="s">
        <v>35</v>
      </c>
      <c r="BK280" s="104" t="s">
        <v>35</v>
      </c>
      <c r="BL280" s="99" t="s">
        <v>35</v>
      </c>
      <c r="BM280" s="111" t="s">
        <v>35</v>
      </c>
      <c r="BN280" s="104" t="s">
        <v>35</v>
      </c>
      <c r="BO280" s="104" t="s">
        <v>35</v>
      </c>
      <c r="BP280" s="104" t="s">
        <v>35</v>
      </c>
      <c r="BQ280" s="99" t="s">
        <v>35</v>
      </c>
      <c r="BR280" s="111" t="s">
        <v>35</v>
      </c>
      <c r="BS280" s="104" t="s">
        <v>35</v>
      </c>
      <c r="BT280" s="104" t="s">
        <v>35</v>
      </c>
      <c r="BU280" s="94" t="s">
        <v>35</v>
      </c>
      <c r="BV280" s="68"/>
      <c r="BW280" s="68"/>
      <c r="BX280" s="68"/>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8"/>
      <c r="CX280" s="68"/>
      <c r="CY280" s="68"/>
      <c r="CZ280" s="68"/>
    </row>
    <row r="281" s="575" customFormat="true" ht="15" customHeight="true" x14ac:dyDescent="0.2">
      <c r="B281" s="594"/>
      <c r="V281" s="403"/>
      <c r="W281" s="403"/>
      <c r="X281" s="403"/>
      <c r="Y281" s="403"/>
      <c r="Z281" s="403"/>
      <c r="AA281" s="403"/>
      <c r="AB281" s="403"/>
      <c r="AC281" s="403"/>
      <c r="AD281" s="403"/>
      <c r="AE281" s="403"/>
      <c r="AF281" s="403"/>
      <c r="AG281" s="403"/>
      <c r="AH281" s="403"/>
      <c r="AI281" s="403"/>
      <c r="AJ281" s="403"/>
      <c r="AK281" s="403"/>
      <c r="AL281" s="403"/>
      <c r="AM281" s="403"/>
      <c r="AN281" s="403"/>
      <c r="AO281" s="403"/>
      <c r="AP281" s="403"/>
      <c r="AQ281" s="403"/>
      <c r="AR281" s="403"/>
      <c r="AS281" s="403"/>
      <c r="AT281" s="403"/>
      <c r="AU281" s="403"/>
      <c r="AV281" s="403"/>
      <c r="AW281" s="403"/>
      <c r="AX281" s="403"/>
      <c r="AY281" s="403"/>
      <c r="AZ281" s="403"/>
      <c r="BA281" s="1043"/>
      <c r="BB281" s="678" t="s">
        <v>82</v>
      </c>
      <c r="BC281" s="111" t="s">
        <v>35</v>
      </c>
      <c r="BD281" s="104" t="s">
        <v>35</v>
      </c>
      <c r="BE281" s="104" t="s">
        <v>35</v>
      </c>
      <c r="BF281" s="104" t="s">
        <v>35</v>
      </c>
      <c r="BG281" s="99" t="s">
        <v>35</v>
      </c>
      <c r="BH281" s="111" t="s">
        <v>35</v>
      </c>
      <c r="BI281" s="104" t="s">
        <v>35</v>
      </c>
      <c r="BJ281" s="104" t="s">
        <v>35</v>
      </c>
      <c r="BK281" s="104" t="s">
        <v>35</v>
      </c>
      <c r="BL281" s="99" t="s">
        <v>35</v>
      </c>
      <c r="BM281" s="111" t="s">
        <v>35</v>
      </c>
      <c r="BN281" s="104" t="s">
        <v>35</v>
      </c>
      <c r="BO281" s="104" t="s">
        <v>35</v>
      </c>
      <c r="BP281" s="104" t="s">
        <v>35</v>
      </c>
      <c r="BQ281" s="99" t="s">
        <v>35</v>
      </c>
      <c r="BR281" s="111" t="s">
        <v>35</v>
      </c>
      <c r="BS281" s="104" t="s">
        <v>35</v>
      </c>
      <c r="BT281" s="104" t="s">
        <v>35</v>
      </c>
      <c r="BU281" s="94" t="s">
        <v>35</v>
      </c>
      <c r="BV281" s="68"/>
      <c r="BW281" s="68"/>
      <c r="BX281" s="68"/>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8"/>
      <c r="CX281" s="68"/>
      <c r="CY281" s="68"/>
      <c r="CZ281" s="68"/>
    </row>
    <row r="282" s="575" customFormat="true" ht="15" customHeight="true" x14ac:dyDescent="0.2">
      <c r="B282" s="594"/>
      <c r="V282" s="403"/>
      <c r="W282" s="403"/>
      <c r="X282" s="403"/>
      <c r="Y282" s="403"/>
      <c r="Z282" s="403"/>
      <c r="AA282" s="403"/>
      <c r="AB282" s="403"/>
      <c r="AC282" s="403"/>
      <c r="AD282" s="403"/>
      <c r="AE282" s="403"/>
      <c r="AF282" s="403"/>
      <c r="AG282" s="403"/>
      <c r="AH282" s="403"/>
      <c r="AI282" s="403"/>
      <c r="AJ282" s="403"/>
      <c r="AK282" s="403"/>
      <c r="AL282" s="403"/>
      <c r="AM282" s="403"/>
      <c r="AN282" s="403"/>
      <c r="AO282" s="403"/>
      <c r="AP282" s="403"/>
      <c r="AQ282" s="403"/>
      <c r="AR282" s="403"/>
      <c r="AS282" s="403"/>
      <c r="AT282" s="403"/>
      <c r="AU282" s="403"/>
      <c r="AV282" s="403"/>
      <c r="AW282" s="403"/>
      <c r="AX282" s="403"/>
      <c r="AY282" s="403"/>
      <c r="AZ282" s="403"/>
      <c r="BA282" s="1043"/>
      <c r="BB282" s="678" t="s">
        <v>83</v>
      </c>
      <c r="BC282" s="111" t="s">
        <v>35</v>
      </c>
      <c r="BD282" s="104" t="s">
        <v>35</v>
      </c>
      <c r="BE282" s="104" t="s">
        <v>35</v>
      </c>
      <c r="BF282" s="104" t="s">
        <v>35</v>
      </c>
      <c r="BG282" s="99" t="s">
        <v>35</v>
      </c>
      <c r="BH282" s="111" t="s">
        <v>35</v>
      </c>
      <c r="BI282" s="104" t="s">
        <v>35</v>
      </c>
      <c r="BJ282" s="104" t="s">
        <v>35</v>
      </c>
      <c r="BK282" s="104" t="s">
        <v>35</v>
      </c>
      <c r="BL282" s="99" t="s">
        <v>35</v>
      </c>
      <c r="BM282" s="111" t="s">
        <v>35</v>
      </c>
      <c r="BN282" s="104" t="s">
        <v>35</v>
      </c>
      <c r="BO282" s="104" t="s">
        <v>35</v>
      </c>
      <c r="BP282" s="104" t="s">
        <v>35</v>
      </c>
      <c r="BQ282" s="99" t="s">
        <v>35</v>
      </c>
      <c r="BR282" s="111" t="s">
        <v>35</v>
      </c>
      <c r="BS282" s="104" t="s">
        <v>35</v>
      </c>
      <c r="BT282" s="104" t="s">
        <v>35</v>
      </c>
      <c r="BU282" s="94" t="s">
        <v>35</v>
      </c>
      <c r="BV282" s="68"/>
      <c r="BW282" s="68"/>
      <c r="BX282" s="68"/>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8"/>
      <c r="CX282" s="68"/>
      <c r="CY282" s="68"/>
      <c r="CZ282" s="68"/>
    </row>
    <row r="283" s="575" customFormat="true" ht="15" customHeight="true" x14ac:dyDescent="0.2">
      <c r="B283" s="594"/>
      <c r="V283" s="403"/>
      <c r="W283" s="403"/>
      <c r="X283" s="403"/>
      <c r="Y283" s="403"/>
      <c r="Z283" s="403"/>
      <c r="AA283" s="403"/>
      <c r="AB283" s="403"/>
      <c r="AC283" s="403"/>
      <c r="AD283" s="403"/>
      <c r="AE283" s="403"/>
      <c r="AF283" s="403"/>
      <c r="AG283" s="403"/>
      <c r="AH283" s="403"/>
      <c r="AI283" s="403"/>
      <c r="AJ283" s="403"/>
      <c r="AK283" s="403"/>
      <c r="AL283" s="403"/>
      <c r="AM283" s="403"/>
      <c r="AN283" s="403"/>
      <c r="AO283" s="403"/>
      <c r="AP283" s="403"/>
      <c r="AQ283" s="403"/>
      <c r="AR283" s="403"/>
      <c r="AS283" s="403"/>
      <c r="AT283" s="403"/>
      <c r="AU283" s="403"/>
      <c r="AV283" s="403"/>
      <c r="AW283" s="403"/>
      <c r="AX283" s="403"/>
      <c r="AY283" s="403"/>
      <c r="AZ283" s="403"/>
      <c r="BA283" s="1043"/>
      <c r="BB283" s="678" t="s">
        <v>84</v>
      </c>
      <c r="BC283" s="111" t="s">
        <v>35</v>
      </c>
      <c r="BD283" s="104" t="s">
        <v>35</v>
      </c>
      <c r="BE283" s="104" t="s">
        <v>35</v>
      </c>
      <c r="BF283" s="104" t="s">
        <v>35</v>
      </c>
      <c r="BG283" s="99" t="s">
        <v>35</v>
      </c>
      <c r="BH283" s="111" t="s">
        <v>35</v>
      </c>
      <c r="BI283" s="104" t="s">
        <v>35</v>
      </c>
      <c r="BJ283" s="104" t="s">
        <v>35</v>
      </c>
      <c r="BK283" s="104" t="s">
        <v>35</v>
      </c>
      <c r="BL283" s="99" t="s">
        <v>35</v>
      </c>
      <c r="BM283" s="111" t="s">
        <v>35</v>
      </c>
      <c r="BN283" s="104" t="s">
        <v>35</v>
      </c>
      <c r="BO283" s="104" t="s">
        <v>35</v>
      </c>
      <c r="BP283" s="104" t="s">
        <v>35</v>
      </c>
      <c r="BQ283" s="99" t="s">
        <v>35</v>
      </c>
      <c r="BR283" s="111" t="s">
        <v>35</v>
      </c>
      <c r="BS283" s="104" t="s">
        <v>35</v>
      </c>
      <c r="BT283" s="104" t="s">
        <v>35</v>
      </c>
      <c r="BU283" s="94" t="s">
        <v>35</v>
      </c>
      <c r="BV283" s="68"/>
      <c r="BW283" s="68"/>
      <c r="BX283" s="68"/>
      <c r="BY283" s="68"/>
      <c r="BZ283" s="68"/>
      <c r="CA283" s="68"/>
      <c r="CB283" s="68"/>
      <c r="CC283" s="68"/>
      <c r="CD283" s="68"/>
      <c r="CE283" s="68"/>
      <c r="CF283" s="68"/>
      <c r="CG283" s="68"/>
      <c r="CH283" s="68"/>
      <c r="CI283" s="68"/>
      <c r="CJ283" s="68"/>
      <c r="CK283" s="68"/>
      <c r="CL283" s="68"/>
      <c r="CM283" s="68"/>
      <c r="CN283" s="68"/>
      <c r="CO283" s="68"/>
      <c r="CP283" s="68"/>
      <c r="CQ283" s="68"/>
      <c r="CR283" s="68"/>
      <c r="CS283" s="68"/>
      <c r="CT283" s="68"/>
      <c r="CU283" s="68"/>
      <c r="CV283" s="68"/>
      <c r="CW283" s="68"/>
      <c r="CX283" s="68"/>
      <c r="CY283" s="68"/>
      <c r="CZ283" s="68"/>
    </row>
    <row r="284" s="575" customFormat="true" ht="15" customHeight="true" x14ac:dyDescent="0.2">
      <c r="B284" s="594"/>
      <c r="V284" s="403"/>
      <c r="W284" s="403"/>
      <c r="X284" s="403"/>
      <c r="Y284" s="403"/>
      <c r="Z284" s="403"/>
      <c r="AA284" s="403"/>
      <c r="AB284" s="403"/>
      <c r="AC284" s="403"/>
      <c r="AD284" s="403"/>
      <c r="AE284" s="403"/>
      <c r="AF284" s="403"/>
      <c r="AG284" s="403"/>
      <c r="AH284" s="403"/>
      <c r="AI284" s="403"/>
      <c r="AJ284" s="403"/>
      <c r="AK284" s="403"/>
      <c r="AL284" s="403"/>
      <c r="AM284" s="403"/>
      <c r="AN284" s="403"/>
      <c r="AO284" s="403"/>
      <c r="AP284" s="403"/>
      <c r="AQ284" s="403"/>
      <c r="AR284" s="403"/>
      <c r="AS284" s="403"/>
      <c r="AT284" s="403"/>
      <c r="AU284" s="403"/>
      <c r="AV284" s="403"/>
      <c r="AW284" s="403"/>
      <c r="AX284" s="403"/>
      <c r="AY284" s="403"/>
      <c r="AZ284" s="403"/>
      <c r="BA284" s="1045"/>
      <c r="BB284" s="681" t="s">
        <v>114</v>
      </c>
      <c r="BC284" s="110" t="s">
        <v>35</v>
      </c>
      <c r="BD284" s="106" t="s">
        <v>35</v>
      </c>
      <c r="BE284" s="106" t="s">
        <v>35</v>
      </c>
      <c r="BF284" s="106" t="s">
        <v>35</v>
      </c>
      <c r="BG284" s="101" t="s">
        <v>35</v>
      </c>
      <c r="BH284" s="110" t="s">
        <v>35</v>
      </c>
      <c r="BI284" s="106" t="s">
        <v>35</v>
      </c>
      <c r="BJ284" s="106" t="s">
        <v>35</v>
      </c>
      <c r="BK284" s="106" t="s">
        <v>35</v>
      </c>
      <c r="BL284" s="101" t="s">
        <v>35</v>
      </c>
      <c r="BM284" s="110" t="s">
        <v>35</v>
      </c>
      <c r="BN284" s="106" t="s">
        <v>35</v>
      </c>
      <c r="BO284" s="106" t="s">
        <v>35</v>
      </c>
      <c r="BP284" s="106" t="s">
        <v>35</v>
      </c>
      <c r="BQ284" s="101" t="s">
        <v>35</v>
      </c>
      <c r="BR284" s="110" t="s">
        <v>35</v>
      </c>
      <c r="BS284" s="106" t="s">
        <v>35</v>
      </c>
      <c r="BT284" s="106" t="s">
        <v>35</v>
      </c>
      <c r="BU284" s="95" t="s">
        <v>35</v>
      </c>
      <c r="BV284" s="68"/>
      <c r="BW284" s="68"/>
      <c r="BX284" s="68"/>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8"/>
      <c r="CX284" s="68"/>
      <c r="CY284" s="68"/>
      <c r="CZ284" s="68"/>
    </row>
    <row r="285" s="575" customFormat="true" ht="15" customHeight="true" x14ac:dyDescent="0.2">
      <c r="B285" s="594"/>
      <c r="V285" s="403"/>
      <c r="W285" s="403"/>
      <c r="X285" s="403"/>
      <c r="Y285" s="403"/>
      <c r="Z285" s="403"/>
      <c r="AA285" s="403"/>
      <c r="AB285" s="403"/>
      <c r="AC285" s="403"/>
      <c r="AD285" s="403"/>
      <c r="AE285" s="403"/>
      <c r="AF285" s="403"/>
      <c r="AG285" s="403"/>
      <c r="AH285" s="403"/>
      <c r="AI285" s="403"/>
      <c r="AJ285" s="403"/>
      <c r="AK285" s="403"/>
      <c r="AL285" s="403"/>
      <c r="AM285" s="403"/>
      <c r="AN285" s="403"/>
      <c r="AO285" s="403"/>
      <c r="AP285" s="403"/>
      <c r="AQ285" s="403"/>
      <c r="AR285" s="403"/>
      <c r="AS285" s="403"/>
      <c r="AT285" s="403"/>
      <c r="AU285" s="403"/>
      <c r="AV285" s="403"/>
      <c r="AW285" s="403"/>
      <c r="AX285" s="403"/>
      <c r="AY285" s="403"/>
      <c r="AZ285" s="403"/>
      <c r="BA285" s="367"/>
      <c r="BB285" s="365"/>
      <c r="BC285" s="365"/>
      <c r="BD285" s="365"/>
      <c r="BE285" s="365"/>
      <c r="BF285" s="365"/>
      <c r="BG285" s="365"/>
      <c r="BH285" s="365"/>
      <c r="BI285" s="365"/>
      <c r="BJ285" s="365"/>
      <c r="BK285" s="365"/>
      <c r="BL285" s="365"/>
      <c r="BM285" s="365"/>
      <c r="BN285" s="365"/>
      <c r="BO285" s="365"/>
      <c r="BP285" s="365"/>
      <c r="BQ285" s="365"/>
      <c r="BR285" s="365"/>
      <c r="BS285" s="365"/>
      <c r="BT285" s="365"/>
      <c r="BU285" s="367"/>
      <c r="BV285" s="402"/>
      <c r="BW285" s="402"/>
      <c r="BX285" s="402"/>
      <c r="BY285" s="402"/>
      <c r="BZ285" s="402"/>
      <c r="CA285" s="402"/>
      <c r="CB285" s="402"/>
      <c r="CC285" s="402"/>
      <c r="CD285" s="402"/>
      <c r="CE285" s="402"/>
      <c r="CF285" s="402"/>
      <c r="CG285" s="402"/>
      <c r="CH285" s="402"/>
      <c r="CI285" s="402"/>
      <c r="CJ285" s="402"/>
      <c r="CK285" s="402"/>
      <c r="CL285" s="402"/>
      <c r="CM285" s="402"/>
      <c r="CN285" s="402"/>
      <c r="CO285" s="402"/>
      <c r="CP285" s="402"/>
      <c r="CQ285" s="402"/>
      <c r="CR285" s="402"/>
      <c r="CS285" s="402"/>
      <c r="CT285" s="402"/>
      <c r="CU285" s="402"/>
      <c r="CV285" s="402"/>
      <c r="CW285" s="402"/>
      <c r="CX285" s="402"/>
      <c r="CY285" s="402"/>
      <c r="CZ285" s="402"/>
    </row>
    <row r="286" s="575" customFormat="true" ht="15" customHeight="true" x14ac:dyDescent="0.2">
      <c r="B286" s="594"/>
      <c r="V286" s="403"/>
      <c r="W286" s="403"/>
      <c r="X286" s="403"/>
      <c r="Y286" s="403"/>
      <c r="Z286" s="403"/>
      <c r="AA286" s="403"/>
      <c r="AB286" s="403"/>
      <c r="AC286" s="403"/>
      <c r="AD286" s="403"/>
      <c r="AE286" s="403"/>
      <c r="AF286" s="403"/>
      <c r="AG286" s="403"/>
      <c r="AH286" s="403"/>
      <c r="AI286" s="403"/>
      <c r="AJ286" s="403"/>
      <c r="AK286" s="403"/>
      <c r="AL286" s="403"/>
      <c r="AM286" s="403"/>
      <c r="AN286" s="403"/>
      <c r="AO286" s="403"/>
      <c r="AP286" s="403"/>
      <c r="AQ286" s="403"/>
      <c r="AR286" s="403"/>
      <c r="AS286" s="403"/>
      <c r="AT286" s="403"/>
      <c r="AU286" s="403"/>
      <c r="AV286" s="403"/>
      <c r="AW286" s="403"/>
      <c r="AX286" s="403"/>
      <c r="AY286" s="403"/>
      <c r="AZ286" s="403"/>
      <c r="BA286" s="367"/>
      <c r="BB286" s="365"/>
      <c r="BC286" s="365"/>
      <c r="BD286" s="365"/>
      <c r="BE286" s="365"/>
      <c r="BF286" s="365"/>
      <c r="BG286" s="365"/>
      <c r="BH286" s="365"/>
      <c r="BI286" s="365"/>
      <c r="BJ286" s="365"/>
      <c r="BK286" s="365"/>
      <c r="BL286" s="365"/>
      <c r="BM286" s="365"/>
      <c r="BN286" s="365"/>
      <c r="BO286" s="365"/>
      <c r="BP286" s="365"/>
      <c r="BQ286" s="365"/>
      <c r="BR286" s="365"/>
      <c r="BS286" s="365"/>
      <c r="BT286" s="365"/>
      <c r="BU286" s="367"/>
      <c r="BV286" s="402"/>
      <c r="BW286" s="402"/>
      <c r="BX286" s="402"/>
      <c r="BY286" s="402"/>
      <c r="BZ286" s="402"/>
      <c r="CA286" s="402"/>
      <c r="CB286" s="402"/>
      <c r="CC286" s="402"/>
      <c r="CD286" s="402"/>
      <c r="CE286" s="402"/>
      <c r="CF286" s="402"/>
      <c r="CG286" s="402"/>
      <c r="CH286" s="402"/>
      <c r="CI286" s="402"/>
      <c r="CJ286" s="402"/>
      <c r="CK286" s="402"/>
      <c r="CL286" s="402"/>
      <c r="CM286" s="402"/>
      <c r="CN286" s="402"/>
      <c r="CO286" s="402"/>
      <c r="CP286" s="402"/>
      <c r="CQ286" s="402"/>
      <c r="CR286" s="402"/>
      <c r="CS286" s="402"/>
      <c r="CT286" s="402"/>
      <c r="CU286" s="402"/>
      <c r="CV286" s="402"/>
      <c r="CW286" s="402"/>
      <c r="CX286" s="402"/>
      <c r="CY286" s="402"/>
      <c r="CZ286" s="402"/>
    </row>
    <row r="287" s="575" customFormat="true" ht="15" customHeight="true" x14ac:dyDescent="0.2">
      <c r="B287" s="594"/>
      <c r="V287" s="403"/>
      <c r="W287" s="403"/>
      <c r="X287" s="403"/>
      <c r="Y287" s="403"/>
      <c r="Z287" s="403"/>
      <c r="AA287" s="403"/>
      <c r="AB287" s="403"/>
      <c r="AC287" s="403"/>
      <c r="AD287" s="403"/>
      <c r="AE287" s="403"/>
      <c r="AF287" s="403"/>
      <c r="AG287" s="403"/>
      <c r="AH287" s="403"/>
      <c r="AI287" s="403"/>
      <c r="AJ287" s="403"/>
      <c r="AK287" s="403"/>
      <c r="AL287" s="403"/>
      <c r="AM287" s="403"/>
      <c r="AN287" s="403"/>
      <c r="AO287" s="403"/>
      <c r="AP287" s="403"/>
      <c r="AQ287" s="403"/>
      <c r="AR287" s="403"/>
      <c r="AS287" s="403"/>
      <c r="AT287" s="403"/>
      <c r="AU287" s="403"/>
      <c r="AV287" s="403"/>
      <c r="AW287" s="403"/>
      <c r="AX287" s="403"/>
      <c r="AY287" s="403"/>
      <c r="AZ287" s="403"/>
      <c r="BA287" s="367"/>
      <c r="BB287" s="365"/>
      <c r="BC287" s="365"/>
      <c r="BD287" s="365"/>
      <c r="BE287" s="365"/>
      <c r="BF287" s="365"/>
      <c r="BG287" s="365"/>
      <c r="BH287" s="365"/>
      <c r="BI287" s="365"/>
      <c r="BJ287" s="365"/>
      <c r="BK287" s="365"/>
      <c r="BL287" s="365"/>
      <c r="BM287" s="365"/>
      <c r="BN287" s="365"/>
      <c r="BO287" s="365"/>
      <c r="BP287" s="365"/>
      <c r="BQ287" s="365"/>
      <c r="BR287" s="365"/>
      <c r="BS287" s="365"/>
      <c r="BT287" s="365"/>
      <c r="BU287" s="367"/>
      <c r="BV287" s="402"/>
      <c r="BW287" s="402"/>
      <c r="BX287" s="402"/>
      <c r="BY287" s="402"/>
      <c r="BZ287" s="402"/>
      <c r="CA287" s="402"/>
      <c r="CB287" s="402"/>
      <c r="CC287" s="402"/>
      <c r="CD287" s="402"/>
      <c r="CE287" s="402"/>
      <c r="CF287" s="402"/>
      <c r="CG287" s="402"/>
      <c r="CH287" s="402"/>
      <c r="CI287" s="402"/>
      <c r="CJ287" s="402"/>
      <c r="CK287" s="402"/>
      <c r="CL287" s="402"/>
      <c r="CM287" s="402"/>
      <c r="CN287" s="402"/>
      <c r="CO287" s="402"/>
      <c r="CP287" s="402"/>
      <c r="CQ287" s="402"/>
      <c r="CR287" s="402"/>
      <c r="CS287" s="402"/>
      <c r="CT287" s="402"/>
      <c r="CU287" s="402"/>
      <c r="CV287" s="402"/>
      <c r="CW287" s="402"/>
      <c r="CX287" s="402"/>
      <c r="CY287" s="402"/>
      <c r="CZ287" s="402"/>
    </row>
    <row r="288" s="575" customFormat="true" ht="15" customHeight="true" x14ac:dyDescent="0.2">
      <c r="B288" s="594"/>
      <c r="V288" s="403"/>
      <c r="W288" s="403"/>
      <c r="X288" s="403"/>
      <c r="Y288" s="403"/>
      <c r="Z288" s="403"/>
      <c r="AA288" s="403"/>
      <c r="AB288" s="403"/>
      <c r="AC288" s="403"/>
      <c r="AD288" s="403"/>
      <c r="AE288" s="403"/>
      <c r="AF288" s="403"/>
      <c r="AG288" s="403"/>
      <c r="AH288" s="403"/>
      <c r="AI288" s="403"/>
      <c r="AJ288" s="403"/>
      <c r="AK288" s="403"/>
      <c r="AL288" s="403"/>
      <c r="AM288" s="403"/>
      <c r="AN288" s="403"/>
      <c r="AO288" s="403"/>
      <c r="AP288" s="403"/>
      <c r="AQ288" s="403"/>
      <c r="AR288" s="403"/>
      <c r="AS288" s="403"/>
      <c r="AT288" s="403"/>
      <c r="AU288" s="403"/>
      <c r="AV288" s="403"/>
      <c r="AW288" s="403"/>
      <c r="AX288" s="403"/>
      <c r="AY288" s="403"/>
      <c r="AZ288" s="403"/>
      <c r="BA288" s="367"/>
      <c r="BB288" s="365"/>
      <c r="BC288" s="365"/>
      <c r="BD288" s="365"/>
      <c r="BE288" s="365"/>
      <c r="BF288" s="365"/>
      <c r="BG288" s="365"/>
      <c r="BH288" s="365"/>
      <c r="BI288" s="365"/>
      <c r="BJ288" s="365"/>
      <c r="BK288" s="365"/>
      <c r="BL288" s="365"/>
      <c r="BM288" s="365"/>
      <c r="BN288" s="365"/>
      <c r="BO288" s="365"/>
      <c r="BP288" s="365"/>
      <c r="BQ288" s="365"/>
      <c r="BR288" s="365"/>
      <c r="BS288" s="365"/>
      <c r="BT288" s="365"/>
      <c r="BU288" s="367"/>
      <c r="BV288" s="402"/>
      <c r="BW288" s="402"/>
      <c r="BX288" s="402"/>
      <c r="BY288" s="402"/>
      <c r="BZ288" s="402"/>
      <c r="CA288" s="402"/>
      <c r="CB288" s="402"/>
      <c r="CC288" s="402"/>
      <c r="CD288" s="402"/>
      <c r="CE288" s="402"/>
      <c r="CF288" s="402"/>
      <c r="CG288" s="402"/>
      <c r="CH288" s="402"/>
      <c r="CI288" s="402"/>
      <c r="CJ288" s="402"/>
      <c r="CK288" s="402"/>
      <c r="CL288" s="402"/>
      <c r="CM288" s="402"/>
      <c r="CN288" s="402"/>
      <c r="CO288" s="402"/>
      <c r="CP288" s="402"/>
      <c r="CQ288" s="402"/>
      <c r="CR288" s="402"/>
      <c r="CS288" s="402"/>
      <c r="CT288" s="402"/>
      <c r="CU288" s="402"/>
      <c r="CV288" s="402"/>
      <c r="CW288" s="402"/>
      <c r="CX288" s="402"/>
      <c r="CY288" s="402"/>
      <c r="CZ288" s="402"/>
    </row>
    <row r="289" s="575" customFormat="true" ht="15" customHeight="true" x14ac:dyDescent="0.2">
      <c r="A289" s="586"/>
      <c r="B289" s="585"/>
      <c r="C289" s="586"/>
      <c r="V289" s="403"/>
      <c r="W289" s="403"/>
      <c r="X289" s="403"/>
      <c r="Y289" s="403"/>
      <c r="Z289" s="403"/>
      <c r="AA289" s="403"/>
      <c r="AB289" s="403"/>
      <c r="AC289" s="403"/>
      <c r="AD289" s="403"/>
      <c r="AE289" s="403"/>
      <c r="AF289" s="403"/>
      <c r="AG289" s="403"/>
      <c r="AH289" s="403"/>
      <c r="AI289" s="403"/>
      <c r="AJ289" s="403"/>
      <c r="AK289" s="403"/>
      <c r="AL289" s="403"/>
      <c r="AM289" s="403"/>
      <c r="AN289" s="403"/>
      <c r="AO289" s="403"/>
      <c r="AP289" s="403"/>
      <c r="AQ289" s="403"/>
      <c r="AR289" s="403"/>
      <c r="AS289" s="403"/>
      <c r="AT289" s="403"/>
      <c r="AU289" s="403"/>
      <c r="AV289" s="403"/>
      <c r="AW289" s="403"/>
      <c r="AX289" s="403"/>
      <c r="AY289" s="403"/>
      <c r="AZ289" s="403"/>
      <c r="BA289" s="367"/>
      <c r="BB289" s="365"/>
      <c r="BC289" s="365"/>
      <c r="BD289" s="365"/>
      <c r="BE289" s="365"/>
      <c r="BF289" s="365"/>
      <c r="BG289" s="365"/>
      <c r="BH289" s="365"/>
      <c r="BI289" s="365"/>
      <c r="BJ289" s="365"/>
      <c r="BK289" s="365"/>
      <c r="BL289" s="365"/>
      <c r="BM289" s="365"/>
      <c r="BN289" s="365"/>
      <c r="BO289" s="365"/>
      <c r="BP289" s="365"/>
      <c r="BQ289" s="365"/>
      <c r="BR289" s="365"/>
      <c r="BS289" s="365"/>
      <c r="BT289" s="365"/>
      <c r="BU289" s="367"/>
      <c r="BV289" s="402"/>
      <c r="BW289" s="402"/>
      <c r="BX289" s="402"/>
      <c r="BY289" s="402"/>
      <c r="BZ289" s="402"/>
      <c r="CA289" s="402"/>
      <c r="CB289" s="402"/>
      <c r="CC289" s="402"/>
      <c r="CD289" s="402"/>
      <c r="CE289" s="402"/>
      <c r="CF289" s="402"/>
      <c r="CG289" s="402"/>
      <c r="CH289" s="402"/>
      <c r="CI289" s="402"/>
      <c r="CJ289" s="402"/>
      <c r="CK289" s="402"/>
      <c r="CL289" s="402"/>
      <c r="CM289" s="402"/>
      <c r="CN289" s="402"/>
      <c r="CO289" s="402"/>
      <c r="CP289" s="402"/>
      <c r="CQ289" s="402"/>
      <c r="CR289" s="402"/>
      <c r="CS289" s="402"/>
      <c r="CT289" s="402"/>
      <c r="CU289" s="402"/>
      <c r="CV289" s="402"/>
      <c r="CW289" s="402"/>
      <c r="CX289" s="402"/>
      <c r="CY289" s="402"/>
      <c r="CZ289" s="402"/>
    </row>
    <row r="290" s="575" customFormat="true" ht="15" customHeight="true" x14ac:dyDescent="0.2">
      <c r="A290" s="610"/>
      <c r="B290" s="611"/>
      <c r="C290" s="612"/>
      <c r="V290" s="403"/>
      <c r="W290" s="403"/>
      <c r="X290" s="403"/>
      <c r="Y290" s="403"/>
      <c r="Z290" s="403"/>
      <c r="AA290" s="403"/>
      <c r="AB290" s="403"/>
      <c r="AC290" s="403"/>
      <c r="AD290" s="403"/>
      <c r="AE290" s="403"/>
      <c r="AF290" s="403"/>
      <c r="AG290" s="403"/>
      <c r="AH290" s="403"/>
      <c r="AI290" s="403"/>
      <c r="AJ290" s="403"/>
      <c r="AK290" s="403"/>
      <c r="AL290" s="403"/>
      <c r="AM290" s="403"/>
      <c r="AN290" s="403"/>
      <c r="AO290" s="403"/>
      <c r="AP290" s="403"/>
      <c r="AQ290" s="403"/>
      <c r="AR290" s="403"/>
      <c r="AS290" s="403"/>
      <c r="AT290" s="403"/>
      <c r="AU290" s="403"/>
      <c r="AV290" s="403"/>
      <c r="AW290" s="403"/>
      <c r="AX290" s="403"/>
      <c r="AY290" s="403"/>
      <c r="AZ290" s="403"/>
      <c r="BA290" s="367"/>
      <c r="BB290" s="365"/>
      <c r="BC290" s="365"/>
      <c r="BD290" s="365"/>
      <c r="BE290" s="365"/>
      <c r="BF290" s="365"/>
      <c r="BG290" s="365"/>
      <c r="BH290" s="365"/>
      <c r="BI290" s="365"/>
      <c r="BJ290" s="365"/>
      <c r="BK290" s="365"/>
      <c r="BL290" s="365"/>
      <c r="BM290" s="365"/>
      <c r="BN290" s="365"/>
      <c r="BO290" s="365"/>
      <c r="BP290" s="365"/>
      <c r="BQ290" s="365"/>
      <c r="BR290" s="365"/>
      <c r="BS290" s="365"/>
      <c r="BT290" s="365"/>
      <c r="BU290" s="367"/>
      <c r="BV290" s="402"/>
      <c r="BW290" s="402"/>
      <c r="BX290" s="402"/>
      <c r="BY290" s="402"/>
      <c r="BZ290" s="402"/>
      <c r="CA290" s="402"/>
      <c r="CB290" s="402"/>
      <c r="CC290" s="402"/>
      <c r="CD290" s="402"/>
      <c r="CE290" s="402"/>
      <c r="CF290" s="402"/>
      <c r="CG290" s="402"/>
      <c r="CH290" s="402"/>
      <c r="CI290" s="402"/>
      <c r="CJ290" s="402"/>
      <c r="CK290" s="402"/>
      <c r="CL290" s="402"/>
      <c r="CM290" s="402"/>
      <c r="CN290" s="402"/>
      <c r="CO290" s="402"/>
      <c r="CP290" s="402"/>
      <c r="CQ290" s="402"/>
      <c r="CR290" s="402"/>
      <c r="CS290" s="402"/>
      <c r="CT290" s="402"/>
      <c r="CU290" s="402"/>
      <c r="CV290" s="402"/>
      <c r="CW290" s="402"/>
      <c r="CX290" s="402"/>
      <c r="CY290" s="402"/>
      <c r="CZ290" s="402"/>
    </row>
    <row r="291" s="575" customFormat="true" ht="15" customHeight="true" x14ac:dyDescent="0.2">
      <c r="A291" s="610"/>
      <c r="B291" s="611"/>
      <c r="C291" s="612"/>
      <c r="V291" s="403"/>
      <c r="W291" s="403"/>
      <c r="X291" s="403"/>
      <c r="Y291" s="403"/>
      <c r="Z291" s="403"/>
      <c r="AA291" s="403"/>
      <c r="AB291" s="403"/>
      <c r="AC291" s="403"/>
      <c r="AD291" s="403"/>
      <c r="AE291" s="403"/>
      <c r="AF291" s="403"/>
      <c r="AG291" s="403"/>
      <c r="AH291" s="403"/>
      <c r="AI291" s="403"/>
      <c r="AJ291" s="403"/>
      <c r="AK291" s="403"/>
      <c r="AL291" s="403"/>
      <c r="AM291" s="403"/>
      <c r="AN291" s="403"/>
      <c r="AO291" s="403"/>
      <c r="AP291" s="403"/>
      <c r="AQ291" s="403"/>
      <c r="AR291" s="403"/>
      <c r="AS291" s="403"/>
      <c r="AT291" s="403"/>
      <c r="AU291" s="403"/>
      <c r="AV291" s="403"/>
      <c r="AW291" s="403"/>
      <c r="AX291" s="403"/>
      <c r="AY291" s="403"/>
      <c r="AZ291" s="403"/>
      <c r="BA291" s="367"/>
      <c r="BB291" s="365"/>
      <c r="BC291" s="365"/>
      <c r="BD291" s="365"/>
      <c r="BE291" s="365"/>
      <c r="BF291" s="365"/>
      <c r="BG291" s="365"/>
      <c r="BH291" s="365"/>
      <c r="BI291" s="365"/>
      <c r="BJ291" s="365"/>
      <c r="BK291" s="365"/>
      <c r="BL291" s="365"/>
      <c r="BM291" s="365"/>
      <c r="BN291" s="365"/>
      <c r="BO291" s="365"/>
      <c r="BP291" s="365"/>
      <c r="BQ291" s="365"/>
      <c r="BR291" s="365"/>
      <c r="BS291" s="365"/>
      <c r="BT291" s="365"/>
      <c r="BU291" s="367"/>
      <c r="BV291" s="402"/>
      <c r="BW291" s="402"/>
      <c r="BX291" s="402"/>
      <c r="BY291" s="402"/>
      <c r="BZ291" s="402"/>
      <c r="CA291" s="402"/>
      <c r="CB291" s="402"/>
      <c r="CC291" s="402"/>
      <c r="CD291" s="402"/>
      <c r="CE291" s="402"/>
      <c r="CF291" s="402"/>
      <c r="CG291" s="402"/>
      <c r="CH291" s="402"/>
      <c r="CI291" s="402"/>
      <c r="CJ291" s="402"/>
      <c r="CK291" s="402"/>
      <c r="CL291" s="402"/>
      <c r="CM291" s="402"/>
      <c r="CN291" s="402"/>
      <c r="CO291" s="402"/>
      <c r="CP291" s="402"/>
      <c r="CQ291" s="402"/>
      <c r="CR291" s="402"/>
      <c r="CS291" s="402"/>
      <c r="CT291" s="402"/>
      <c r="CU291" s="402"/>
      <c r="CV291" s="402"/>
      <c r="CW291" s="402"/>
      <c r="CX291" s="402"/>
      <c r="CY291" s="402"/>
      <c r="CZ291" s="402"/>
    </row>
    <row r="292" s="575" customFormat="true" ht="15" customHeight="true" x14ac:dyDescent="0.2">
      <c r="A292" s="610"/>
      <c r="B292" s="611"/>
      <c r="C292" s="612"/>
      <c r="V292" s="403"/>
      <c r="W292" s="403"/>
      <c r="X292" s="403"/>
      <c r="Y292" s="403"/>
      <c r="Z292" s="403"/>
      <c r="AA292" s="403"/>
      <c r="AB292" s="403"/>
      <c r="AC292" s="403"/>
      <c r="AD292" s="403"/>
      <c r="AE292" s="403"/>
      <c r="AF292" s="403"/>
      <c r="AG292" s="403"/>
      <c r="AH292" s="403"/>
      <c r="AI292" s="403"/>
      <c r="AJ292" s="403"/>
      <c r="AK292" s="403"/>
      <c r="AL292" s="403"/>
      <c r="AM292" s="403"/>
      <c r="AN292" s="403"/>
      <c r="AO292" s="403"/>
      <c r="AP292" s="403"/>
      <c r="AQ292" s="403"/>
      <c r="AR292" s="403"/>
      <c r="AS292" s="403"/>
      <c r="AT292" s="403"/>
      <c r="AU292" s="403"/>
      <c r="AV292" s="403"/>
      <c r="AW292" s="403"/>
      <c r="AX292" s="403"/>
      <c r="AY292" s="403"/>
      <c r="AZ292" s="403"/>
      <c r="BA292" s="367"/>
      <c r="BB292" s="365"/>
      <c r="BC292" s="365"/>
      <c r="BD292" s="365"/>
      <c r="BE292" s="365"/>
      <c r="BF292" s="365"/>
      <c r="BG292" s="365"/>
      <c r="BH292" s="365"/>
      <c r="BI292" s="365"/>
      <c r="BJ292" s="365"/>
      <c r="BK292" s="365"/>
      <c r="BL292" s="365"/>
      <c r="BM292" s="365"/>
      <c r="BN292" s="365"/>
      <c r="BO292" s="365"/>
      <c r="BP292" s="365"/>
      <c r="BQ292" s="365"/>
      <c r="BR292" s="365"/>
      <c r="BS292" s="365"/>
      <c r="BT292" s="365"/>
      <c r="BU292" s="367"/>
      <c r="BV292" s="402"/>
      <c r="BW292" s="402"/>
      <c r="BX292" s="402"/>
      <c r="BY292" s="402"/>
      <c r="BZ292" s="402"/>
      <c r="CA292" s="402"/>
      <c r="CB292" s="402"/>
      <c r="CC292" s="402"/>
      <c r="CD292" s="402"/>
      <c r="CE292" s="402"/>
      <c r="CF292" s="402"/>
      <c r="CG292" s="402"/>
      <c r="CH292" s="402"/>
      <c r="CI292" s="402"/>
      <c r="CJ292" s="402"/>
      <c r="CK292" s="402"/>
      <c r="CL292" s="402"/>
      <c r="CM292" s="402"/>
      <c r="CN292" s="402"/>
      <c r="CO292" s="402"/>
      <c r="CP292" s="402"/>
      <c r="CQ292" s="402"/>
      <c r="CR292" s="402"/>
      <c r="CS292" s="402"/>
      <c r="CT292" s="402"/>
      <c r="CU292" s="402"/>
      <c r="CV292" s="402"/>
      <c r="CW292" s="402"/>
      <c r="CX292" s="402"/>
      <c r="CY292" s="402"/>
      <c r="CZ292" s="402"/>
    </row>
    <row r="293" s="575" customFormat="true" ht="15" customHeight="true" x14ac:dyDescent="0.2">
      <c r="A293" s="610"/>
      <c r="B293" s="611"/>
      <c r="C293" s="574"/>
      <c r="V293" s="403"/>
      <c r="W293" s="403"/>
      <c r="X293" s="403"/>
      <c r="Y293" s="403"/>
      <c r="Z293" s="403"/>
      <c r="AA293" s="403"/>
      <c r="AB293" s="403"/>
      <c r="AC293" s="403"/>
      <c r="AD293" s="403"/>
      <c r="AE293" s="403"/>
      <c r="AF293" s="403"/>
      <c r="AG293" s="403"/>
      <c r="AH293" s="403"/>
      <c r="AI293" s="403"/>
      <c r="AJ293" s="403"/>
      <c r="AK293" s="403"/>
      <c r="AL293" s="403"/>
      <c r="AM293" s="403"/>
      <c r="AN293" s="403"/>
      <c r="AO293" s="403"/>
      <c r="AP293" s="403"/>
      <c r="AQ293" s="403"/>
      <c r="AR293" s="403"/>
      <c r="AS293" s="403"/>
      <c r="AT293" s="403"/>
      <c r="AU293" s="403"/>
      <c r="AV293" s="403"/>
      <c r="AW293" s="403"/>
      <c r="AX293" s="403"/>
      <c r="AY293" s="403"/>
      <c r="AZ293" s="403"/>
      <c r="BA293" s="367"/>
      <c r="BB293" s="365"/>
      <c r="BC293" s="365"/>
      <c r="BD293" s="365"/>
      <c r="BE293" s="365"/>
      <c r="BF293" s="365"/>
      <c r="BG293" s="365"/>
      <c r="BH293" s="365"/>
      <c r="BI293" s="365"/>
      <c r="BJ293" s="365"/>
      <c r="BK293" s="365"/>
      <c r="BL293" s="365"/>
      <c r="BM293" s="365"/>
      <c r="BN293" s="365"/>
      <c r="BO293" s="365"/>
      <c r="BP293" s="365"/>
      <c r="BQ293" s="365"/>
      <c r="BR293" s="365"/>
      <c r="BS293" s="365"/>
      <c r="BT293" s="365"/>
      <c r="BU293" s="367"/>
      <c r="BV293" s="402"/>
      <c r="BW293" s="402"/>
      <c r="BX293" s="402"/>
      <c r="BY293" s="402"/>
      <c r="BZ293" s="402"/>
      <c r="CA293" s="402"/>
      <c r="CB293" s="402"/>
      <c r="CC293" s="402"/>
      <c r="CD293" s="402"/>
      <c r="CE293" s="402"/>
      <c r="CF293" s="402"/>
      <c r="CG293" s="402"/>
      <c r="CH293" s="402"/>
      <c r="CI293" s="402"/>
      <c r="CJ293" s="402"/>
      <c r="CK293" s="402"/>
      <c r="CL293" s="402"/>
      <c r="CM293" s="402"/>
      <c r="CN293" s="402"/>
      <c r="CO293" s="402"/>
      <c r="CP293" s="402"/>
      <c r="CQ293" s="402"/>
      <c r="CR293" s="402"/>
      <c r="CS293" s="402"/>
      <c r="CT293" s="402"/>
      <c r="CU293" s="402"/>
      <c r="CV293" s="402"/>
      <c r="CW293" s="402"/>
      <c r="CX293" s="402"/>
      <c r="CY293" s="402"/>
      <c r="CZ293" s="402"/>
    </row>
    <row r="294" s="575" customFormat="true" ht="15" customHeight="true" x14ac:dyDescent="0.2">
      <c r="A294" s="610"/>
      <c r="B294" s="611"/>
      <c r="C294" s="574"/>
      <c r="V294" s="403"/>
      <c r="W294" s="403"/>
      <c r="X294" s="403"/>
      <c r="Y294" s="403"/>
      <c r="Z294" s="403"/>
      <c r="AA294" s="403"/>
      <c r="AB294" s="403"/>
      <c r="AC294" s="403"/>
      <c r="AD294" s="403"/>
      <c r="AE294" s="403"/>
      <c r="AF294" s="403"/>
      <c r="AG294" s="403"/>
      <c r="AH294" s="403"/>
      <c r="AI294" s="403"/>
      <c r="AJ294" s="403"/>
      <c r="AK294" s="403"/>
      <c r="AL294" s="403"/>
      <c r="AM294" s="403"/>
      <c r="AN294" s="403"/>
      <c r="AO294" s="403"/>
      <c r="AP294" s="403"/>
      <c r="AQ294" s="403"/>
      <c r="AR294" s="403"/>
      <c r="AS294" s="403"/>
      <c r="AT294" s="403"/>
      <c r="AU294" s="403"/>
      <c r="AV294" s="403"/>
      <c r="AW294" s="403"/>
      <c r="AX294" s="403"/>
      <c r="AY294" s="403"/>
      <c r="AZ294" s="403"/>
      <c r="BA294" s="367"/>
      <c r="BB294" s="365"/>
      <c r="BC294" s="365"/>
      <c r="BD294" s="365"/>
      <c r="BE294" s="365"/>
      <c r="BF294" s="365"/>
      <c r="BG294" s="365"/>
      <c r="BH294" s="365"/>
      <c r="BI294" s="365"/>
      <c r="BJ294" s="365"/>
      <c r="BK294" s="365"/>
      <c r="BL294" s="365"/>
      <c r="BM294" s="365"/>
      <c r="BN294" s="365"/>
      <c r="BO294" s="365"/>
      <c r="BP294" s="365"/>
      <c r="BQ294" s="365"/>
      <c r="BR294" s="365"/>
      <c r="BS294" s="365"/>
      <c r="BT294" s="365"/>
      <c r="BU294" s="367"/>
      <c r="BV294" s="402"/>
      <c r="BW294" s="402"/>
      <c r="BX294" s="402"/>
      <c r="BY294" s="402"/>
      <c r="BZ294" s="402"/>
      <c r="CA294" s="402"/>
      <c r="CB294" s="402"/>
      <c r="CC294" s="402"/>
      <c r="CD294" s="402"/>
      <c r="CE294" s="402"/>
      <c r="CF294" s="402"/>
      <c r="CG294" s="402"/>
      <c r="CH294" s="402"/>
      <c r="CI294" s="402"/>
      <c r="CJ294" s="402"/>
      <c r="CK294" s="402"/>
      <c r="CL294" s="402"/>
      <c r="CM294" s="402"/>
      <c r="CN294" s="402"/>
      <c r="CO294" s="402"/>
      <c r="CP294" s="402"/>
      <c r="CQ294" s="402"/>
      <c r="CR294" s="402"/>
      <c r="CS294" s="402"/>
      <c r="CT294" s="402"/>
      <c r="CU294" s="402"/>
      <c r="CV294" s="402"/>
      <c r="CW294" s="402"/>
      <c r="CX294" s="402"/>
      <c r="CY294" s="402"/>
      <c r="CZ294" s="402"/>
    </row>
    <row r="295" s="575" customFormat="true" ht="15" customHeight="true" x14ac:dyDescent="0.2">
      <c r="A295" s="610"/>
      <c r="B295" s="611"/>
      <c r="C295" s="574"/>
      <c r="V295" s="403"/>
      <c r="W295" s="403"/>
      <c r="X295" s="403"/>
      <c r="Y295" s="403"/>
      <c r="Z295" s="403"/>
      <c r="AA295" s="403"/>
      <c r="AB295" s="403"/>
      <c r="AC295" s="403"/>
      <c r="AD295" s="403"/>
      <c r="AE295" s="403"/>
      <c r="AF295" s="403"/>
      <c r="AG295" s="403"/>
      <c r="AH295" s="403"/>
      <c r="AI295" s="403"/>
      <c r="AJ295" s="403"/>
      <c r="AK295" s="403"/>
      <c r="AL295" s="403"/>
      <c r="AM295" s="403"/>
      <c r="AN295" s="403"/>
      <c r="AO295" s="403"/>
      <c r="AP295" s="403"/>
      <c r="AQ295" s="403"/>
      <c r="AR295" s="403"/>
      <c r="AS295" s="403"/>
      <c r="AT295" s="403"/>
      <c r="AU295" s="403"/>
      <c r="AV295" s="403"/>
      <c r="AW295" s="403"/>
      <c r="AX295" s="403"/>
      <c r="AY295" s="403"/>
      <c r="AZ295" s="403"/>
      <c r="BA295" s="367"/>
      <c r="BB295" s="365"/>
      <c r="BC295" s="365"/>
      <c r="BD295" s="365"/>
      <c r="BE295" s="365"/>
      <c r="BF295" s="365"/>
      <c r="BG295" s="365"/>
      <c r="BH295" s="365"/>
      <c r="BI295" s="365"/>
      <c r="BJ295" s="365"/>
      <c r="BK295" s="365"/>
      <c r="BL295" s="365"/>
      <c r="BM295" s="365"/>
      <c r="BN295" s="365"/>
      <c r="BO295" s="365"/>
      <c r="BP295" s="365"/>
      <c r="BQ295" s="365"/>
      <c r="BR295" s="365"/>
      <c r="BS295" s="365"/>
      <c r="BT295" s="365"/>
      <c r="BU295" s="367"/>
      <c r="BV295" s="402"/>
      <c r="BW295" s="402"/>
      <c r="BX295" s="402"/>
      <c r="BY295" s="402"/>
      <c r="BZ295" s="402"/>
      <c r="CA295" s="402"/>
      <c r="CB295" s="402"/>
      <c r="CC295" s="402"/>
      <c r="CD295" s="402"/>
      <c r="CE295" s="402"/>
      <c r="CF295" s="402"/>
      <c r="CG295" s="402"/>
      <c r="CH295" s="402"/>
      <c r="CI295" s="402"/>
      <c r="CJ295" s="402"/>
      <c r="CK295" s="402"/>
      <c r="CL295" s="402"/>
      <c r="CM295" s="402"/>
      <c r="CN295" s="402"/>
      <c r="CO295" s="402"/>
      <c r="CP295" s="402"/>
      <c r="CQ295" s="402"/>
      <c r="CR295" s="402"/>
      <c r="CS295" s="402"/>
      <c r="CT295" s="402"/>
      <c r="CU295" s="402"/>
      <c r="CV295" s="402"/>
      <c r="CW295" s="402"/>
      <c r="CX295" s="402"/>
      <c r="CY295" s="402"/>
      <c r="CZ295" s="402"/>
    </row>
    <row r="296" s="575" customFormat="true" ht="15" customHeight="true" x14ac:dyDescent="0.2">
      <c r="A296" s="610"/>
      <c r="B296" s="611"/>
      <c r="C296" s="574"/>
      <c r="V296" s="403"/>
      <c r="W296" s="403"/>
      <c r="X296" s="403"/>
      <c r="Y296" s="403"/>
      <c r="Z296" s="403"/>
      <c r="AA296" s="403"/>
      <c r="AB296" s="403"/>
      <c r="AC296" s="403"/>
      <c r="AD296" s="403"/>
      <c r="AE296" s="403"/>
      <c r="AF296" s="403"/>
      <c r="AG296" s="403"/>
      <c r="AH296" s="403"/>
      <c r="AI296" s="403"/>
      <c r="AJ296" s="403"/>
      <c r="AK296" s="403"/>
      <c r="AL296" s="403"/>
      <c r="AM296" s="403"/>
      <c r="AN296" s="403"/>
      <c r="AO296" s="403"/>
      <c r="AP296" s="403"/>
      <c r="AQ296" s="403"/>
      <c r="AR296" s="403"/>
      <c r="AS296" s="403"/>
      <c r="AT296" s="403"/>
      <c r="AU296" s="403"/>
      <c r="AV296" s="403"/>
      <c r="AW296" s="403"/>
      <c r="AX296" s="403"/>
      <c r="AY296" s="403"/>
      <c r="AZ296" s="403"/>
      <c r="BA296" s="367"/>
      <c r="BB296" s="365"/>
      <c r="BC296" s="365"/>
      <c r="BD296" s="365"/>
      <c r="BE296" s="365"/>
      <c r="BF296" s="365"/>
      <c r="BG296" s="365"/>
      <c r="BH296" s="365"/>
      <c r="BI296" s="365"/>
      <c r="BJ296" s="365"/>
      <c r="BK296" s="365"/>
      <c r="BL296" s="365"/>
      <c r="BM296" s="365"/>
      <c r="BN296" s="365"/>
      <c r="BO296" s="365"/>
      <c r="BP296" s="365"/>
      <c r="BQ296" s="365"/>
      <c r="BR296" s="365"/>
      <c r="BS296" s="365"/>
      <c r="BT296" s="365"/>
      <c r="BU296" s="367"/>
      <c r="BV296" s="402"/>
      <c r="BW296" s="402"/>
      <c r="BX296" s="402"/>
      <c r="BY296" s="402"/>
      <c r="BZ296" s="402"/>
      <c r="CA296" s="402"/>
      <c r="CB296" s="402"/>
      <c r="CC296" s="402"/>
      <c r="CD296" s="402"/>
      <c r="CE296" s="402"/>
      <c r="CF296" s="402"/>
      <c r="CG296" s="402"/>
      <c r="CH296" s="402"/>
      <c r="CI296" s="402"/>
      <c r="CJ296" s="402"/>
      <c r="CK296" s="402"/>
      <c r="CL296" s="402"/>
      <c r="CM296" s="402"/>
      <c r="CN296" s="402"/>
      <c r="CO296" s="402"/>
      <c r="CP296" s="402"/>
      <c r="CQ296" s="402"/>
      <c r="CR296" s="402"/>
      <c r="CS296" s="402"/>
      <c r="CT296" s="402"/>
      <c r="CU296" s="402"/>
      <c r="CV296" s="402"/>
      <c r="CW296" s="402"/>
      <c r="CX296" s="402"/>
      <c r="CY296" s="402"/>
      <c r="CZ296" s="402"/>
    </row>
    <row r="297" s="575" customFormat="true" ht="15" customHeight="true" x14ac:dyDescent="0.2">
      <c r="A297" s="610"/>
      <c r="B297" s="611"/>
      <c r="C297" s="574"/>
      <c r="V297" s="403"/>
      <c r="W297" s="403"/>
      <c r="X297" s="403"/>
      <c r="Y297" s="403"/>
      <c r="Z297" s="403"/>
      <c r="AA297" s="403"/>
      <c r="AB297" s="403"/>
      <c r="AC297" s="403"/>
      <c r="AD297" s="403"/>
      <c r="AE297" s="403"/>
      <c r="AF297" s="403"/>
      <c r="AG297" s="403"/>
      <c r="AH297" s="403"/>
      <c r="AI297" s="403"/>
      <c r="AJ297" s="403"/>
      <c r="AK297" s="403"/>
      <c r="AL297" s="403"/>
      <c r="AM297" s="403"/>
      <c r="AN297" s="403"/>
      <c r="AO297" s="403"/>
      <c r="AP297" s="403"/>
      <c r="AQ297" s="403"/>
      <c r="AR297" s="403"/>
      <c r="AS297" s="403"/>
      <c r="AT297" s="403"/>
      <c r="AU297" s="403"/>
      <c r="AV297" s="403"/>
      <c r="AW297" s="403"/>
      <c r="AX297" s="403"/>
      <c r="AY297" s="403"/>
      <c r="AZ297" s="403"/>
      <c r="BA297" s="367"/>
      <c r="BB297" s="365"/>
      <c r="BC297" s="365"/>
      <c r="BD297" s="365"/>
      <c r="BE297" s="365"/>
      <c r="BF297" s="365"/>
      <c r="BG297" s="365"/>
      <c r="BH297" s="365"/>
      <c r="BI297" s="365"/>
      <c r="BJ297" s="365"/>
      <c r="BK297" s="365"/>
      <c r="BL297" s="365"/>
      <c r="BM297" s="365"/>
      <c r="BN297" s="365"/>
      <c r="BO297" s="365"/>
      <c r="BP297" s="365"/>
      <c r="BQ297" s="365"/>
      <c r="BR297" s="365"/>
      <c r="BS297" s="365"/>
      <c r="BT297" s="365"/>
      <c r="BU297" s="367"/>
      <c r="BV297" s="402"/>
      <c r="BW297" s="402"/>
      <c r="BX297" s="402"/>
      <c r="BY297" s="402"/>
      <c r="BZ297" s="402"/>
      <c r="CA297" s="402"/>
      <c r="CB297" s="402"/>
      <c r="CC297" s="402"/>
      <c r="CD297" s="402"/>
      <c r="CE297" s="402"/>
      <c r="CF297" s="402"/>
      <c r="CG297" s="402"/>
      <c r="CH297" s="402"/>
      <c r="CI297" s="402"/>
      <c r="CJ297" s="402"/>
      <c r="CK297" s="402"/>
      <c r="CL297" s="402"/>
      <c r="CM297" s="402"/>
      <c r="CN297" s="402"/>
      <c r="CO297" s="402"/>
      <c r="CP297" s="402"/>
      <c r="CQ297" s="402"/>
      <c r="CR297" s="402"/>
      <c r="CS297" s="402"/>
      <c r="CT297" s="402"/>
      <c r="CU297" s="402"/>
      <c r="CV297" s="402"/>
      <c r="CW297" s="402"/>
      <c r="CX297" s="402"/>
      <c r="CY297" s="402"/>
      <c r="CZ297" s="402"/>
    </row>
    <row r="298" s="575" customFormat="true" ht="15" customHeight="true" x14ac:dyDescent="0.2">
      <c r="B298" s="594"/>
      <c r="V298" s="403"/>
      <c r="W298" s="403"/>
      <c r="X298" s="403"/>
      <c r="Y298" s="403"/>
      <c r="Z298" s="403"/>
      <c r="AA298" s="403"/>
      <c r="AB298" s="403"/>
      <c r="AC298" s="403"/>
      <c r="AD298" s="403"/>
      <c r="AE298" s="403"/>
      <c r="AF298" s="403"/>
      <c r="AG298" s="403"/>
      <c r="AH298" s="403"/>
      <c r="AI298" s="403"/>
      <c r="AJ298" s="403"/>
      <c r="AK298" s="403"/>
      <c r="AL298" s="403"/>
      <c r="AM298" s="403"/>
      <c r="AN298" s="403"/>
      <c r="AO298" s="403"/>
      <c r="AP298" s="403"/>
      <c r="AQ298" s="403"/>
      <c r="AR298" s="403"/>
      <c r="AS298" s="403"/>
      <c r="AT298" s="403"/>
      <c r="AU298" s="403"/>
      <c r="AV298" s="403"/>
      <c r="AW298" s="403"/>
      <c r="AX298" s="403"/>
      <c r="AY298" s="403"/>
      <c r="AZ298" s="403"/>
      <c r="BA298" s="367"/>
      <c r="BB298" s="365"/>
      <c r="BC298" s="365"/>
      <c r="BD298" s="365"/>
      <c r="BE298" s="365"/>
      <c r="BF298" s="365"/>
      <c r="BG298" s="365"/>
      <c r="BH298" s="365"/>
      <c r="BI298" s="365"/>
      <c r="BJ298" s="365"/>
      <c r="BK298" s="365"/>
      <c r="BL298" s="365"/>
      <c r="BM298" s="365"/>
      <c r="BN298" s="365"/>
      <c r="BO298" s="365"/>
      <c r="BP298" s="365"/>
      <c r="BQ298" s="365"/>
      <c r="BR298" s="365"/>
      <c r="BS298" s="365"/>
      <c r="BT298" s="365"/>
      <c r="BU298" s="367"/>
      <c r="BV298" s="402"/>
      <c r="BW298" s="402"/>
      <c r="BX298" s="402"/>
      <c r="BY298" s="402"/>
      <c r="BZ298" s="402"/>
      <c r="CA298" s="402"/>
      <c r="CB298" s="402"/>
      <c r="CC298" s="402"/>
      <c r="CD298" s="402"/>
      <c r="CE298" s="402"/>
      <c r="CF298" s="402"/>
      <c r="CG298" s="402"/>
      <c r="CH298" s="402"/>
      <c r="CI298" s="402"/>
      <c r="CJ298" s="402"/>
      <c r="CK298" s="402"/>
      <c r="CL298" s="402"/>
      <c r="CM298" s="402"/>
      <c r="CN298" s="402"/>
      <c r="CO298" s="402"/>
      <c r="CP298" s="402"/>
      <c r="CQ298" s="402"/>
      <c r="CR298" s="402"/>
      <c r="CS298" s="402"/>
      <c r="CT298" s="402"/>
      <c r="CU298" s="402"/>
      <c r="CV298" s="402"/>
      <c r="CW298" s="402"/>
      <c r="CX298" s="402"/>
      <c r="CY298" s="402"/>
      <c r="CZ298" s="402"/>
    </row>
    <row r="299" s="575" customFormat="true" ht="15" customHeight="true" x14ac:dyDescent="0.2">
      <c r="A299" s="586"/>
      <c r="B299" s="585"/>
      <c r="C299" s="586"/>
      <c r="D299" s="586"/>
      <c r="V299" s="403"/>
      <c r="W299" s="403"/>
      <c r="X299" s="403"/>
      <c r="Y299" s="403"/>
      <c r="Z299" s="403"/>
      <c r="AA299" s="403"/>
      <c r="AB299" s="403"/>
      <c r="AC299" s="403"/>
      <c r="AD299" s="403"/>
      <c r="AE299" s="403"/>
      <c r="AF299" s="403"/>
      <c r="AG299" s="403"/>
      <c r="AH299" s="403"/>
      <c r="AI299" s="403"/>
      <c r="AJ299" s="403"/>
      <c r="AK299" s="403"/>
      <c r="AL299" s="403"/>
      <c r="AM299" s="403"/>
      <c r="AN299" s="403"/>
      <c r="AO299" s="403"/>
      <c r="AP299" s="403"/>
      <c r="AQ299" s="403"/>
      <c r="AR299" s="403"/>
      <c r="AS299" s="403"/>
      <c r="AT299" s="403"/>
      <c r="AU299" s="403"/>
      <c r="AV299" s="403"/>
      <c r="AW299" s="403"/>
      <c r="AX299" s="403"/>
      <c r="AY299" s="403"/>
      <c r="AZ299" s="403"/>
      <c r="BA299" s="367"/>
      <c r="BB299" s="365"/>
      <c r="BC299" s="365"/>
      <c r="BD299" s="365"/>
      <c r="BE299" s="365"/>
      <c r="BF299" s="365"/>
      <c r="BG299" s="365"/>
      <c r="BH299" s="365"/>
      <c r="BI299" s="365"/>
      <c r="BJ299" s="365"/>
      <c r="BK299" s="365"/>
      <c r="BL299" s="365"/>
      <c r="BM299" s="365"/>
      <c r="BN299" s="365"/>
      <c r="BO299" s="365"/>
      <c r="BP299" s="365"/>
      <c r="BQ299" s="365"/>
      <c r="BR299" s="365"/>
      <c r="BS299" s="365"/>
      <c r="BT299" s="365"/>
      <c r="BU299" s="367"/>
      <c r="BV299" s="402"/>
      <c r="BW299" s="402"/>
      <c r="BX299" s="402"/>
      <c r="BY299" s="402"/>
      <c r="BZ299" s="402"/>
      <c r="CA299" s="402"/>
      <c r="CB299" s="402"/>
      <c r="CC299" s="402"/>
      <c r="CD299" s="402"/>
      <c r="CE299" s="402"/>
      <c r="CF299" s="402"/>
      <c r="CG299" s="402"/>
      <c r="CH299" s="402"/>
      <c r="CI299" s="402"/>
      <c r="CJ299" s="402"/>
      <c r="CK299" s="402"/>
      <c r="CL299" s="402"/>
      <c r="CM299" s="402"/>
      <c r="CN299" s="402"/>
      <c r="CO299" s="402"/>
      <c r="CP299" s="402"/>
      <c r="CQ299" s="402"/>
      <c r="CR299" s="402"/>
      <c r="CS299" s="402"/>
      <c r="CT299" s="402"/>
      <c r="CU299" s="402"/>
      <c r="CV299" s="402"/>
      <c r="CW299" s="402"/>
      <c r="CX299" s="402"/>
      <c r="CY299" s="402"/>
      <c r="CZ299" s="402"/>
    </row>
    <row r="300" s="575" customFormat="true" ht="15" customHeight="true" x14ac:dyDescent="0.2">
      <c r="A300" s="610"/>
      <c r="B300" s="611"/>
      <c r="C300" s="612"/>
      <c r="D300" s="612"/>
      <c r="V300" s="403"/>
      <c r="W300" s="403"/>
      <c r="X300" s="403"/>
      <c r="Y300" s="403"/>
      <c r="Z300" s="403"/>
      <c r="AA300" s="403"/>
      <c r="AB300" s="403"/>
      <c r="AC300" s="403"/>
      <c r="AD300" s="403"/>
      <c r="AE300" s="403"/>
      <c r="AF300" s="403"/>
      <c r="AG300" s="403"/>
      <c r="AH300" s="403"/>
      <c r="AI300" s="403"/>
      <c r="AJ300" s="403"/>
      <c r="AK300" s="403"/>
      <c r="AL300" s="403"/>
      <c r="AM300" s="403"/>
      <c r="AN300" s="403"/>
      <c r="AO300" s="403"/>
      <c r="AP300" s="403"/>
      <c r="AQ300" s="403"/>
      <c r="AR300" s="403"/>
      <c r="AS300" s="403"/>
      <c r="AT300" s="403"/>
      <c r="AU300" s="403"/>
      <c r="AV300" s="403"/>
      <c r="AW300" s="403"/>
      <c r="AX300" s="403"/>
      <c r="AY300" s="403"/>
      <c r="AZ300" s="403"/>
      <c r="BA300" s="367"/>
      <c r="BB300" s="365"/>
      <c r="BC300" s="365"/>
      <c r="BD300" s="365"/>
      <c r="BE300" s="365"/>
      <c r="BF300" s="365"/>
      <c r="BG300" s="365"/>
      <c r="BH300" s="365"/>
      <c r="BI300" s="365"/>
      <c r="BJ300" s="365"/>
      <c r="BK300" s="365"/>
      <c r="BL300" s="365"/>
      <c r="BM300" s="365"/>
      <c r="BN300" s="365"/>
      <c r="BO300" s="365"/>
      <c r="BP300" s="365"/>
      <c r="BQ300" s="365"/>
      <c r="BR300" s="365"/>
      <c r="BS300" s="365"/>
      <c r="BT300" s="365"/>
      <c r="BU300" s="367"/>
      <c r="BV300" s="402"/>
      <c r="BW300" s="402"/>
      <c r="BX300" s="402"/>
      <c r="BY300" s="402"/>
      <c r="BZ300" s="402"/>
      <c r="CA300" s="402"/>
      <c r="CB300" s="402"/>
      <c r="CC300" s="402"/>
      <c r="CD300" s="402"/>
      <c r="CE300" s="402"/>
      <c r="CF300" s="402"/>
      <c r="CG300" s="402"/>
      <c r="CH300" s="402"/>
      <c r="CI300" s="402"/>
      <c r="CJ300" s="402"/>
      <c r="CK300" s="402"/>
      <c r="CL300" s="402"/>
      <c r="CM300" s="402"/>
      <c r="CN300" s="402"/>
      <c r="CO300" s="402"/>
      <c r="CP300" s="402"/>
      <c r="CQ300" s="402"/>
      <c r="CR300" s="402"/>
      <c r="CS300" s="402"/>
      <c r="CT300" s="402"/>
      <c r="CU300" s="402"/>
      <c r="CV300" s="402"/>
      <c r="CW300" s="402"/>
      <c r="CX300" s="402"/>
      <c r="CY300" s="402"/>
      <c r="CZ300" s="402"/>
    </row>
    <row r="301" s="575" customFormat="true" ht="15" customHeight="true" x14ac:dyDescent="0.2">
      <c r="A301" s="610"/>
      <c r="B301" s="611"/>
      <c r="C301" s="612"/>
      <c r="D301" s="612"/>
      <c r="V301" s="403"/>
      <c r="W301" s="403"/>
      <c r="X301" s="403"/>
      <c r="Y301" s="403"/>
      <c r="Z301" s="403"/>
      <c r="AA301" s="403"/>
      <c r="AB301" s="403"/>
      <c r="AC301" s="403"/>
      <c r="AD301" s="403"/>
      <c r="AE301" s="403"/>
      <c r="AF301" s="403"/>
      <c r="AG301" s="403"/>
      <c r="AH301" s="403"/>
      <c r="AI301" s="403"/>
      <c r="AJ301" s="403"/>
      <c r="AK301" s="403"/>
      <c r="AL301" s="403"/>
      <c r="AM301" s="403"/>
      <c r="AN301" s="403"/>
      <c r="AO301" s="403"/>
      <c r="AP301" s="403"/>
      <c r="AQ301" s="403"/>
      <c r="AR301" s="403"/>
      <c r="AS301" s="403"/>
      <c r="AT301" s="403"/>
      <c r="AU301" s="403"/>
      <c r="AV301" s="403"/>
      <c r="AW301" s="403"/>
      <c r="AX301" s="403"/>
      <c r="AY301" s="403"/>
      <c r="AZ301" s="403"/>
      <c r="BA301" s="367"/>
      <c r="BB301" s="365"/>
      <c r="BC301" s="365"/>
      <c r="BD301" s="365"/>
      <c r="BE301" s="365"/>
      <c r="BF301" s="365"/>
      <c r="BG301" s="365"/>
      <c r="BH301" s="365"/>
      <c r="BI301" s="365"/>
      <c r="BJ301" s="365"/>
      <c r="BK301" s="365"/>
      <c r="BL301" s="365"/>
      <c r="BM301" s="365"/>
      <c r="BN301" s="365"/>
      <c r="BO301" s="365"/>
      <c r="BP301" s="365"/>
      <c r="BQ301" s="365"/>
      <c r="BR301" s="365"/>
      <c r="BS301" s="365"/>
      <c r="BT301" s="365"/>
      <c r="BU301" s="367"/>
      <c r="BV301" s="402"/>
      <c r="BW301" s="402"/>
      <c r="BX301" s="402"/>
      <c r="BY301" s="402"/>
      <c r="BZ301" s="402"/>
      <c r="CA301" s="402"/>
      <c r="CB301" s="402"/>
      <c r="CC301" s="402"/>
      <c r="CD301" s="402"/>
      <c r="CE301" s="402"/>
      <c r="CF301" s="402"/>
      <c r="CG301" s="402"/>
      <c r="CH301" s="402"/>
      <c r="CI301" s="402"/>
      <c r="CJ301" s="402"/>
      <c r="CK301" s="402"/>
      <c r="CL301" s="402"/>
      <c r="CM301" s="402"/>
      <c r="CN301" s="402"/>
      <c r="CO301" s="402"/>
      <c r="CP301" s="402"/>
      <c r="CQ301" s="402"/>
      <c r="CR301" s="402"/>
      <c r="CS301" s="402"/>
      <c r="CT301" s="402"/>
      <c r="CU301" s="402"/>
      <c r="CV301" s="402"/>
      <c r="CW301" s="402"/>
      <c r="CX301" s="402"/>
      <c r="CY301" s="402"/>
      <c r="CZ301" s="402"/>
    </row>
    <row r="302" s="575" customFormat="true" ht="15" customHeight="true" x14ac:dyDescent="0.2">
      <c r="A302" s="610"/>
      <c r="B302" s="611"/>
      <c r="C302" s="612"/>
      <c r="D302" s="612"/>
      <c r="V302" s="403"/>
      <c r="W302" s="403"/>
      <c r="X302" s="403"/>
      <c r="Y302" s="403"/>
      <c r="Z302" s="403"/>
      <c r="AA302" s="403"/>
      <c r="AB302" s="403"/>
      <c r="AC302" s="403"/>
      <c r="AD302" s="403"/>
      <c r="AE302" s="403"/>
      <c r="AF302" s="403"/>
      <c r="AG302" s="403"/>
      <c r="AH302" s="403"/>
      <c r="AI302" s="403"/>
      <c r="AJ302" s="403"/>
      <c r="AK302" s="403"/>
      <c r="AL302" s="403"/>
      <c r="AM302" s="403"/>
      <c r="AN302" s="403"/>
      <c r="AO302" s="403"/>
      <c r="AP302" s="403"/>
      <c r="AQ302" s="403"/>
      <c r="AR302" s="403"/>
      <c r="AS302" s="403"/>
      <c r="AT302" s="403"/>
      <c r="AU302" s="403"/>
      <c r="AV302" s="403"/>
      <c r="AW302" s="403"/>
      <c r="AX302" s="403"/>
      <c r="AY302" s="403"/>
      <c r="AZ302" s="403"/>
      <c r="BA302" s="367"/>
      <c r="BB302" s="365"/>
      <c r="BC302" s="365"/>
      <c r="BD302" s="365"/>
      <c r="BE302" s="365"/>
      <c r="BF302" s="365"/>
      <c r="BG302" s="365"/>
      <c r="BH302" s="365"/>
      <c r="BI302" s="365"/>
      <c r="BJ302" s="365"/>
      <c r="BK302" s="365"/>
      <c r="BL302" s="365"/>
      <c r="BM302" s="365"/>
      <c r="BN302" s="365"/>
      <c r="BO302" s="365"/>
      <c r="BP302" s="365"/>
      <c r="BQ302" s="365"/>
      <c r="BR302" s="365"/>
      <c r="BS302" s="365"/>
      <c r="BT302" s="365"/>
      <c r="BU302" s="367"/>
      <c r="BV302" s="402"/>
      <c r="BW302" s="402"/>
      <c r="BX302" s="402"/>
      <c r="BY302" s="402"/>
      <c r="BZ302" s="402"/>
      <c r="CA302" s="402"/>
      <c r="CB302" s="402"/>
      <c r="CC302" s="402"/>
      <c r="CD302" s="402"/>
      <c r="CE302" s="402"/>
      <c r="CF302" s="402"/>
      <c r="CG302" s="402"/>
      <c r="CH302" s="402"/>
      <c r="CI302" s="402"/>
      <c r="CJ302" s="402"/>
      <c r="CK302" s="402"/>
      <c r="CL302" s="402"/>
      <c r="CM302" s="402"/>
      <c r="CN302" s="402"/>
      <c r="CO302" s="402"/>
      <c r="CP302" s="402"/>
      <c r="CQ302" s="402"/>
      <c r="CR302" s="402"/>
      <c r="CS302" s="402"/>
      <c r="CT302" s="402"/>
      <c r="CU302" s="402"/>
      <c r="CV302" s="402"/>
      <c r="CW302" s="402"/>
      <c r="CX302" s="402"/>
      <c r="CY302" s="402"/>
      <c r="CZ302" s="402"/>
    </row>
    <row r="303" s="575" customFormat="true" ht="15" customHeight="true" x14ac:dyDescent="0.2">
      <c r="A303" s="610"/>
      <c r="B303" s="611"/>
      <c r="C303" s="574"/>
      <c r="D303" s="574"/>
      <c r="V303" s="403"/>
      <c r="W303" s="403"/>
      <c r="X303" s="403"/>
      <c r="Y303" s="403"/>
      <c r="Z303" s="403"/>
      <c r="AA303" s="403"/>
      <c r="AB303" s="403"/>
      <c r="AC303" s="403"/>
      <c r="AD303" s="403"/>
      <c r="AE303" s="403"/>
      <c r="AF303" s="403"/>
      <c r="AG303" s="403"/>
      <c r="AH303" s="403"/>
      <c r="AI303" s="403"/>
      <c r="AJ303" s="403"/>
      <c r="AK303" s="403"/>
      <c r="AL303" s="403"/>
      <c r="AM303" s="403"/>
      <c r="AN303" s="403"/>
      <c r="AO303" s="403"/>
      <c r="AP303" s="403"/>
      <c r="AQ303" s="403"/>
      <c r="AR303" s="403"/>
      <c r="AS303" s="403"/>
      <c r="AT303" s="403"/>
      <c r="AU303" s="403"/>
      <c r="AV303" s="403"/>
      <c r="AW303" s="403"/>
      <c r="AX303" s="403"/>
      <c r="AY303" s="403"/>
      <c r="AZ303" s="403"/>
      <c r="BA303" s="367"/>
      <c r="BB303" s="365"/>
      <c r="BC303" s="365"/>
      <c r="BD303" s="365"/>
      <c r="BE303" s="365"/>
      <c r="BF303" s="365"/>
      <c r="BG303" s="365"/>
      <c r="BH303" s="365"/>
      <c r="BI303" s="365"/>
      <c r="BJ303" s="365"/>
      <c r="BK303" s="365"/>
      <c r="BL303" s="365"/>
      <c r="BM303" s="365"/>
      <c r="BN303" s="365"/>
      <c r="BO303" s="365"/>
      <c r="BP303" s="365"/>
      <c r="BQ303" s="365"/>
      <c r="BR303" s="365"/>
      <c r="BS303" s="365"/>
      <c r="BT303" s="365"/>
      <c r="BU303" s="367"/>
      <c r="BV303" s="402"/>
      <c r="BW303" s="402"/>
      <c r="BX303" s="402"/>
      <c r="BY303" s="402"/>
      <c r="BZ303" s="402"/>
      <c r="CA303" s="402"/>
      <c r="CB303" s="402"/>
      <c r="CC303" s="402"/>
      <c r="CD303" s="402"/>
      <c r="CE303" s="402"/>
      <c r="CF303" s="402"/>
      <c r="CG303" s="402"/>
      <c r="CH303" s="402"/>
      <c r="CI303" s="402"/>
      <c r="CJ303" s="402"/>
      <c r="CK303" s="402"/>
      <c r="CL303" s="402"/>
      <c r="CM303" s="402"/>
      <c r="CN303" s="402"/>
      <c r="CO303" s="402"/>
      <c r="CP303" s="402"/>
      <c r="CQ303" s="402"/>
      <c r="CR303" s="402"/>
      <c r="CS303" s="402"/>
      <c r="CT303" s="402"/>
      <c r="CU303" s="402"/>
      <c r="CV303" s="402"/>
      <c r="CW303" s="402"/>
      <c r="CX303" s="402"/>
      <c r="CY303" s="402"/>
      <c r="CZ303" s="402"/>
    </row>
    <row r="304" s="575" customFormat="true" ht="15" customHeight="true" x14ac:dyDescent="0.2">
      <c r="A304" s="610"/>
      <c r="B304" s="611"/>
      <c r="C304" s="574"/>
      <c r="D304" s="574"/>
      <c r="V304" s="403"/>
      <c r="W304" s="403"/>
      <c r="X304" s="403"/>
      <c r="Y304" s="403"/>
      <c r="Z304" s="403"/>
      <c r="AA304" s="403"/>
      <c r="AB304" s="403"/>
      <c r="AC304" s="403"/>
      <c r="AD304" s="403"/>
      <c r="AE304" s="403"/>
      <c r="AF304" s="403"/>
      <c r="AG304" s="403"/>
      <c r="AH304" s="403"/>
      <c r="AI304" s="403"/>
      <c r="AJ304" s="403"/>
      <c r="AK304" s="403"/>
      <c r="AL304" s="403"/>
      <c r="AM304" s="403"/>
      <c r="AN304" s="403"/>
      <c r="AO304" s="403"/>
      <c r="AP304" s="403"/>
      <c r="AQ304" s="403"/>
      <c r="AR304" s="403"/>
      <c r="AS304" s="403"/>
      <c r="AT304" s="403"/>
      <c r="AU304" s="403"/>
      <c r="AV304" s="403"/>
      <c r="AW304" s="403"/>
      <c r="AX304" s="403"/>
      <c r="AY304" s="403"/>
      <c r="AZ304" s="403"/>
      <c r="BA304" s="367"/>
      <c r="BB304" s="365"/>
      <c r="BC304" s="365"/>
      <c r="BD304" s="365"/>
      <c r="BE304" s="365"/>
      <c r="BF304" s="365"/>
      <c r="BG304" s="365"/>
      <c r="BH304" s="365"/>
      <c r="BI304" s="365"/>
      <c r="BJ304" s="365"/>
      <c r="BK304" s="365"/>
      <c r="BL304" s="365"/>
      <c r="BM304" s="365"/>
      <c r="BN304" s="365"/>
      <c r="BO304" s="365"/>
      <c r="BP304" s="365"/>
      <c r="BQ304" s="365"/>
      <c r="BR304" s="365"/>
      <c r="BS304" s="365"/>
      <c r="BT304" s="365"/>
      <c r="BU304" s="367"/>
      <c r="BV304" s="402"/>
      <c r="BW304" s="402"/>
      <c r="BX304" s="402"/>
      <c r="BY304" s="402"/>
      <c r="BZ304" s="402"/>
      <c r="CA304" s="402"/>
      <c r="CB304" s="402"/>
      <c r="CC304" s="402"/>
      <c r="CD304" s="402"/>
      <c r="CE304" s="402"/>
      <c r="CF304" s="402"/>
      <c r="CG304" s="402"/>
      <c r="CH304" s="402"/>
      <c r="CI304" s="402"/>
      <c r="CJ304" s="402"/>
      <c r="CK304" s="402"/>
      <c r="CL304" s="402"/>
      <c r="CM304" s="402"/>
      <c r="CN304" s="402"/>
      <c r="CO304" s="402"/>
      <c r="CP304" s="402"/>
      <c r="CQ304" s="402"/>
      <c r="CR304" s="402"/>
      <c r="CS304" s="402"/>
      <c r="CT304" s="402"/>
      <c r="CU304" s="402"/>
      <c r="CV304" s="402"/>
      <c r="CW304" s="402"/>
      <c r="CX304" s="402"/>
      <c r="CY304" s="402"/>
      <c r="CZ304" s="402"/>
    </row>
    <row r="305" s="575" customFormat="true" ht="15" customHeight="true" x14ac:dyDescent="0.2">
      <c r="A305" s="610"/>
      <c r="B305" s="611"/>
      <c r="C305" s="574"/>
      <c r="D305" s="574"/>
      <c r="V305" s="403"/>
      <c r="W305" s="403"/>
      <c r="X305" s="403"/>
      <c r="Y305" s="403"/>
      <c r="Z305" s="403"/>
      <c r="AA305" s="403"/>
      <c r="AB305" s="403"/>
      <c r="AC305" s="403"/>
      <c r="AD305" s="403"/>
      <c r="AE305" s="403"/>
      <c r="AF305" s="403"/>
      <c r="AG305" s="403"/>
      <c r="AH305" s="403"/>
      <c r="AI305" s="403"/>
      <c r="AJ305" s="403"/>
      <c r="AK305" s="403"/>
      <c r="AL305" s="403"/>
      <c r="AM305" s="403"/>
      <c r="AN305" s="403"/>
      <c r="AO305" s="403"/>
      <c r="AP305" s="403"/>
      <c r="AQ305" s="403"/>
      <c r="AR305" s="403"/>
      <c r="AS305" s="403"/>
      <c r="AT305" s="403"/>
      <c r="AU305" s="403"/>
      <c r="AV305" s="403"/>
      <c r="AW305" s="403"/>
      <c r="AX305" s="403"/>
      <c r="AY305" s="403"/>
      <c r="AZ305" s="403"/>
      <c r="BA305" s="367"/>
      <c r="BB305" s="365"/>
      <c r="BC305" s="365"/>
      <c r="BD305" s="365"/>
      <c r="BE305" s="365"/>
      <c r="BF305" s="365"/>
      <c r="BG305" s="365"/>
      <c r="BH305" s="365"/>
      <c r="BI305" s="365"/>
      <c r="BJ305" s="365"/>
      <c r="BK305" s="365"/>
      <c r="BL305" s="365"/>
      <c r="BM305" s="365"/>
      <c r="BN305" s="365"/>
      <c r="BO305" s="365"/>
      <c r="BP305" s="365"/>
      <c r="BQ305" s="365"/>
      <c r="BR305" s="365"/>
      <c r="BS305" s="365"/>
      <c r="BT305" s="365"/>
      <c r="BU305" s="367"/>
      <c r="BV305" s="402"/>
      <c r="BW305" s="402"/>
      <c r="BX305" s="402"/>
      <c r="BY305" s="402"/>
      <c r="BZ305" s="402"/>
      <c r="CA305" s="402"/>
      <c r="CB305" s="402"/>
      <c r="CC305" s="402"/>
      <c r="CD305" s="402"/>
      <c r="CE305" s="402"/>
      <c r="CF305" s="402"/>
      <c r="CG305" s="402"/>
      <c r="CH305" s="402"/>
      <c r="CI305" s="402"/>
      <c r="CJ305" s="402"/>
      <c r="CK305" s="402"/>
      <c r="CL305" s="402"/>
      <c r="CM305" s="402"/>
      <c r="CN305" s="402"/>
      <c r="CO305" s="402"/>
      <c r="CP305" s="402"/>
      <c r="CQ305" s="402"/>
      <c r="CR305" s="402"/>
      <c r="CS305" s="402"/>
      <c r="CT305" s="402"/>
      <c r="CU305" s="402"/>
      <c r="CV305" s="402"/>
      <c r="CW305" s="402"/>
      <c r="CX305" s="402"/>
      <c r="CY305" s="402"/>
      <c r="CZ305" s="402"/>
    </row>
    <row r="306" s="575" customFormat="true" ht="15" customHeight="true" x14ac:dyDescent="0.2">
      <c r="B306" s="594"/>
      <c r="V306" s="403"/>
      <c r="W306" s="403"/>
      <c r="X306" s="403"/>
      <c r="Y306" s="403"/>
      <c r="Z306" s="403"/>
      <c r="AA306" s="403"/>
      <c r="AB306" s="403"/>
      <c r="AC306" s="403"/>
      <c r="AD306" s="403"/>
      <c r="AE306" s="403"/>
      <c r="AF306" s="403"/>
      <c r="AG306" s="403"/>
      <c r="AH306" s="403"/>
      <c r="AI306" s="403"/>
      <c r="AJ306" s="403"/>
      <c r="AK306" s="403"/>
      <c r="AL306" s="403"/>
      <c r="AM306" s="403"/>
      <c r="AN306" s="403"/>
      <c r="AO306" s="403"/>
      <c r="AP306" s="403"/>
      <c r="AQ306" s="403"/>
      <c r="AR306" s="403"/>
      <c r="AS306" s="403"/>
      <c r="AT306" s="403"/>
      <c r="AU306" s="403"/>
      <c r="AV306" s="403"/>
      <c r="AW306" s="403"/>
      <c r="AX306" s="403"/>
      <c r="AY306" s="403"/>
      <c r="AZ306" s="403"/>
      <c r="BA306" s="367"/>
      <c r="BB306" s="365"/>
      <c r="BC306" s="365"/>
      <c r="BD306" s="365"/>
      <c r="BE306" s="365"/>
      <c r="BF306" s="365"/>
      <c r="BG306" s="365"/>
      <c r="BH306" s="365"/>
      <c r="BI306" s="365"/>
      <c r="BJ306" s="365"/>
      <c r="BK306" s="365"/>
      <c r="BL306" s="365"/>
      <c r="BM306" s="365"/>
      <c r="BN306" s="365"/>
      <c r="BO306" s="365"/>
      <c r="BP306" s="365"/>
      <c r="BQ306" s="365"/>
      <c r="BR306" s="365"/>
      <c r="BS306" s="365"/>
      <c r="BT306" s="365"/>
      <c r="BU306" s="367"/>
      <c r="BV306" s="402"/>
      <c r="BW306" s="402"/>
      <c r="BX306" s="402"/>
      <c r="BY306" s="402"/>
      <c r="BZ306" s="402"/>
      <c r="CA306" s="402"/>
      <c r="CB306" s="402"/>
      <c r="CC306" s="402"/>
      <c r="CD306" s="402"/>
      <c r="CE306" s="402"/>
      <c r="CF306" s="402"/>
      <c r="CG306" s="402"/>
      <c r="CH306" s="402"/>
      <c r="CI306" s="402"/>
      <c r="CJ306" s="402"/>
      <c r="CK306" s="402"/>
      <c r="CL306" s="402"/>
      <c r="CM306" s="402"/>
      <c r="CN306" s="402"/>
      <c r="CO306" s="402"/>
      <c r="CP306" s="402"/>
      <c r="CQ306" s="402"/>
      <c r="CR306" s="402"/>
      <c r="CS306" s="402"/>
      <c r="CT306" s="402"/>
      <c r="CU306" s="402"/>
      <c r="CV306" s="402"/>
      <c r="CW306" s="402"/>
      <c r="CX306" s="402"/>
      <c r="CY306" s="402"/>
      <c r="CZ306" s="402"/>
    </row>
    <row r="307" s="575" customFormat="true" ht="15" customHeight="true" x14ac:dyDescent="0.2">
      <c r="B307" s="594"/>
      <c r="V307" s="403"/>
      <c r="W307" s="403"/>
      <c r="X307" s="403"/>
      <c r="Y307" s="403"/>
      <c r="Z307" s="403"/>
      <c r="AA307" s="403"/>
      <c r="AB307" s="403"/>
      <c r="AC307" s="403"/>
      <c r="AD307" s="403"/>
      <c r="AE307" s="403"/>
      <c r="AF307" s="403"/>
      <c r="AG307" s="403"/>
      <c r="AH307" s="403"/>
      <c r="AI307" s="403"/>
      <c r="AJ307" s="403"/>
      <c r="AK307" s="403"/>
      <c r="AL307" s="403"/>
      <c r="AM307" s="403"/>
      <c r="AN307" s="403"/>
      <c r="AO307" s="403"/>
      <c r="AP307" s="403"/>
      <c r="AQ307" s="403"/>
      <c r="AR307" s="403"/>
      <c r="AS307" s="403"/>
      <c r="AT307" s="403"/>
      <c r="AU307" s="403"/>
      <c r="AV307" s="403"/>
      <c r="AW307" s="403"/>
      <c r="AX307" s="403"/>
      <c r="AY307" s="403"/>
      <c r="AZ307" s="403"/>
      <c r="BA307" s="367"/>
      <c r="BB307" s="365"/>
      <c r="BC307" s="365"/>
      <c r="BD307" s="365"/>
      <c r="BE307" s="365"/>
      <c r="BF307" s="365"/>
      <c r="BG307" s="365"/>
      <c r="BH307" s="365"/>
      <c r="BI307" s="365"/>
      <c r="BJ307" s="365"/>
      <c r="BK307" s="365"/>
      <c r="BL307" s="365"/>
      <c r="BM307" s="365"/>
      <c r="BN307" s="365"/>
      <c r="BO307" s="365"/>
      <c r="BP307" s="365"/>
      <c r="BQ307" s="365"/>
      <c r="BR307" s="365"/>
      <c r="BS307" s="365"/>
      <c r="BT307" s="365"/>
      <c r="BU307" s="367"/>
      <c r="BV307" s="402"/>
      <c r="BW307" s="402"/>
      <c r="BX307" s="402"/>
      <c r="BY307" s="402"/>
      <c r="BZ307" s="402"/>
      <c r="CA307" s="402"/>
      <c r="CB307" s="402"/>
      <c r="CC307" s="402"/>
      <c r="CD307" s="402"/>
      <c r="CE307" s="402"/>
      <c r="CF307" s="402"/>
      <c r="CG307" s="402"/>
      <c r="CH307" s="402"/>
      <c r="CI307" s="402"/>
      <c r="CJ307" s="402"/>
      <c r="CK307" s="402"/>
      <c r="CL307" s="402"/>
      <c r="CM307" s="402"/>
      <c r="CN307" s="402"/>
      <c r="CO307" s="402"/>
      <c r="CP307" s="402"/>
      <c r="CQ307" s="402"/>
      <c r="CR307" s="402"/>
      <c r="CS307" s="402"/>
      <c r="CT307" s="402"/>
      <c r="CU307" s="402"/>
      <c r="CV307" s="402"/>
      <c r="CW307" s="402"/>
      <c r="CX307" s="402"/>
      <c r="CY307" s="402"/>
      <c r="CZ307" s="402"/>
    </row>
    <row r="308" s="575" customFormat="true" ht="15" customHeight="true" x14ac:dyDescent="0.2">
      <c r="B308" s="594"/>
      <c r="V308" s="403"/>
      <c r="W308" s="403"/>
      <c r="X308" s="403"/>
      <c r="Y308" s="403"/>
      <c r="Z308" s="403"/>
      <c r="AA308" s="403"/>
      <c r="AB308" s="403"/>
      <c r="AC308" s="403"/>
      <c r="AD308" s="403"/>
      <c r="AE308" s="403"/>
      <c r="AF308" s="403"/>
      <c r="AG308" s="403"/>
      <c r="AH308" s="403"/>
      <c r="AI308" s="403"/>
      <c r="AJ308" s="403"/>
      <c r="AK308" s="403"/>
      <c r="AL308" s="403"/>
      <c r="AM308" s="403"/>
      <c r="AN308" s="403"/>
      <c r="AO308" s="403"/>
      <c r="AP308" s="403"/>
      <c r="AQ308" s="403"/>
      <c r="AR308" s="403"/>
      <c r="AS308" s="403"/>
      <c r="AT308" s="403"/>
      <c r="AU308" s="403"/>
      <c r="AV308" s="403"/>
      <c r="AW308" s="403"/>
      <c r="AX308" s="403"/>
      <c r="AY308" s="403"/>
      <c r="AZ308" s="403"/>
      <c r="BA308" s="367"/>
      <c r="BB308" s="365"/>
      <c r="BC308" s="365"/>
      <c r="BD308" s="365"/>
      <c r="BE308" s="365"/>
      <c r="BF308" s="365"/>
      <c r="BG308" s="365"/>
      <c r="BH308" s="365"/>
      <c r="BI308" s="365"/>
      <c r="BJ308" s="365"/>
      <c r="BK308" s="365"/>
      <c r="BL308" s="365"/>
      <c r="BM308" s="365"/>
      <c r="BN308" s="365"/>
      <c r="BO308" s="365"/>
      <c r="BP308" s="365"/>
      <c r="BQ308" s="365"/>
      <c r="BR308" s="365"/>
      <c r="BS308" s="365"/>
      <c r="BT308" s="365"/>
      <c r="BU308" s="367"/>
      <c r="BV308" s="402"/>
      <c r="BW308" s="402"/>
      <c r="BX308" s="402"/>
      <c r="BY308" s="402"/>
      <c r="BZ308" s="402"/>
      <c r="CA308" s="402"/>
      <c r="CB308" s="402"/>
      <c r="CC308" s="402"/>
      <c r="CD308" s="402"/>
      <c r="CE308" s="402"/>
      <c r="CF308" s="402"/>
      <c r="CG308" s="402"/>
      <c r="CH308" s="402"/>
      <c r="CI308" s="402"/>
      <c r="CJ308" s="402"/>
      <c r="CK308" s="402"/>
      <c r="CL308" s="402"/>
      <c r="CM308" s="402"/>
      <c r="CN308" s="402"/>
      <c r="CO308" s="402"/>
      <c r="CP308" s="402"/>
      <c r="CQ308" s="402"/>
      <c r="CR308" s="402"/>
      <c r="CS308" s="402"/>
      <c r="CT308" s="402"/>
      <c r="CU308" s="402"/>
      <c r="CV308" s="402"/>
      <c r="CW308" s="402"/>
      <c r="CX308" s="402"/>
      <c r="CY308" s="402"/>
      <c r="CZ308" s="402"/>
    </row>
    <row r="309" s="575" customFormat="true" ht="15" customHeight="true" x14ac:dyDescent="0.2">
      <c r="B309" s="594"/>
      <c r="V309" s="403"/>
      <c r="W309" s="403"/>
      <c r="X309" s="403"/>
      <c r="Y309" s="403"/>
      <c r="Z309" s="403"/>
      <c r="AA309" s="403"/>
      <c r="AB309" s="403"/>
      <c r="AC309" s="403"/>
      <c r="AD309" s="403"/>
      <c r="AE309" s="403"/>
      <c r="AF309" s="403"/>
      <c r="AG309" s="403"/>
      <c r="AH309" s="403"/>
      <c r="AI309" s="403"/>
      <c r="AJ309" s="403"/>
      <c r="AK309" s="403"/>
      <c r="AL309" s="403"/>
      <c r="AM309" s="403"/>
      <c r="AN309" s="403"/>
      <c r="AO309" s="403"/>
      <c r="AP309" s="403"/>
      <c r="AQ309" s="403"/>
      <c r="AR309" s="403"/>
      <c r="AS309" s="403"/>
      <c r="AT309" s="403"/>
      <c r="AU309" s="403"/>
      <c r="AV309" s="403"/>
      <c r="AW309" s="403"/>
      <c r="AX309" s="403"/>
      <c r="AY309" s="403"/>
      <c r="AZ309" s="403"/>
      <c r="BA309" s="367"/>
      <c r="BB309" s="365"/>
      <c r="BC309" s="365"/>
      <c r="BD309" s="365"/>
      <c r="BE309" s="365"/>
      <c r="BF309" s="365"/>
      <c r="BG309" s="365"/>
      <c r="BH309" s="365"/>
      <c r="BI309" s="365"/>
      <c r="BJ309" s="365"/>
      <c r="BK309" s="365"/>
      <c r="BL309" s="365"/>
      <c r="BM309" s="365"/>
      <c r="BN309" s="365"/>
      <c r="BO309" s="365"/>
      <c r="BP309" s="365"/>
      <c r="BQ309" s="365"/>
      <c r="BR309" s="365"/>
      <c r="BS309" s="365"/>
      <c r="BT309" s="365"/>
      <c r="BU309" s="367"/>
      <c r="BV309" s="402"/>
      <c r="BW309" s="402"/>
      <c r="BX309" s="402"/>
      <c r="BY309" s="402"/>
      <c r="BZ309" s="402"/>
      <c r="CA309" s="402"/>
      <c r="CB309" s="402"/>
      <c r="CC309" s="402"/>
      <c r="CD309" s="402"/>
      <c r="CE309" s="402"/>
      <c r="CF309" s="402"/>
      <c r="CG309" s="402"/>
      <c r="CH309" s="402"/>
      <c r="CI309" s="402"/>
      <c r="CJ309" s="402"/>
      <c r="CK309" s="402"/>
      <c r="CL309" s="402"/>
      <c r="CM309" s="402"/>
      <c r="CN309" s="402"/>
      <c r="CO309" s="402"/>
      <c r="CP309" s="402"/>
      <c r="CQ309" s="402"/>
      <c r="CR309" s="402"/>
      <c r="CS309" s="402"/>
      <c r="CT309" s="402"/>
      <c r="CU309" s="402"/>
      <c r="CV309" s="402"/>
      <c r="CW309" s="402"/>
      <c r="CX309" s="402"/>
      <c r="CY309" s="402"/>
      <c r="CZ309" s="402"/>
    </row>
    <row r="310" s="575" customFormat="true" ht="15" customHeight="true" x14ac:dyDescent="0.2">
      <c r="B310" s="594"/>
      <c r="V310" s="403"/>
      <c r="W310" s="403"/>
      <c r="X310" s="403"/>
      <c r="Y310" s="403"/>
      <c r="Z310" s="403"/>
      <c r="AA310" s="403"/>
      <c r="AB310" s="403"/>
      <c r="AC310" s="403"/>
      <c r="AD310" s="403"/>
      <c r="AE310" s="403"/>
      <c r="AF310" s="403"/>
      <c r="AG310" s="403"/>
      <c r="AH310" s="403"/>
      <c r="AI310" s="403"/>
      <c r="AJ310" s="403"/>
      <c r="AK310" s="403"/>
      <c r="AL310" s="403"/>
      <c r="AM310" s="403"/>
      <c r="AN310" s="403"/>
      <c r="AO310" s="403"/>
      <c r="AP310" s="403"/>
      <c r="AQ310" s="403"/>
      <c r="AR310" s="403"/>
      <c r="AS310" s="403"/>
      <c r="AT310" s="403"/>
      <c r="AU310" s="403"/>
      <c r="AV310" s="403"/>
      <c r="AW310" s="403"/>
      <c r="AX310" s="403"/>
      <c r="AY310" s="403"/>
      <c r="AZ310" s="403"/>
      <c r="BA310" s="367"/>
      <c r="BB310" s="365"/>
      <c r="BC310" s="365"/>
      <c r="BD310" s="365"/>
      <c r="BE310" s="365"/>
      <c r="BF310" s="365"/>
      <c r="BG310" s="365"/>
      <c r="BH310" s="365"/>
      <c r="BI310" s="365"/>
      <c r="BJ310" s="365"/>
      <c r="BK310" s="365"/>
      <c r="BL310" s="365"/>
      <c r="BM310" s="365"/>
      <c r="BN310" s="365"/>
      <c r="BO310" s="365"/>
      <c r="BP310" s="365"/>
      <c r="BQ310" s="365"/>
      <c r="BR310" s="365"/>
      <c r="BS310" s="365"/>
      <c r="BT310" s="365"/>
      <c r="BU310" s="367"/>
      <c r="BV310" s="402"/>
      <c r="BW310" s="402"/>
      <c r="BX310" s="402"/>
      <c r="BY310" s="402"/>
      <c r="BZ310" s="402"/>
      <c r="CA310" s="402"/>
      <c r="CB310" s="402"/>
      <c r="CC310" s="402"/>
      <c r="CD310" s="402"/>
      <c r="CE310" s="402"/>
      <c r="CF310" s="402"/>
      <c r="CG310" s="402"/>
      <c r="CH310" s="402"/>
      <c r="CI310" s="402"/>
      <c r="CJ310" s="402"/>
      <c r="CK310" s="402"/>
      <c r="CL310" s="402"/>
      <c r="CM310" s="402"/>
      <c r="CN310" s="402"/>
      <c r="CO310" s="402"/>
      <c r="CP310" s="402"/>
      <c r="CQ310" s="402"/>
      <c r="CR310" s="402"/>
      <c r="CS310" s="402"/>
      <c r="CT310" s="402"/>
      <c r="CU310" s="402"/>
      <c r="CV310" s="402"/>
      <c r="CW310" s="402"/>
      <c r="CX310" s="402"/>
      <c r="CY310" s="402"/>
      <c r="CZ310" s="402"/>
    </row>
    <row r="311" s="575" customFormat="true" ht="15" customHeight="true" x14ac:dyDescent="0.2">
      <c r="B311" s="594"/>
      <c r="V311" s="403"/>
      <c r="W311" s="403"/>
      <c r="X311" s="403"/>
      <c r="Y311" s="403"/>
      <c r="Z311" s="403"/>
      <c r="AA311" s="403"/>
      <c r="AB311" s="403"/>
      <c r="AC311" s="403"/>
      <c r="AD311" s="403"/>
      <c r="AE311" s="403"/>
      <c r="AF311" s="403"/>
      <c r="AG311" s="403"/>
      <c r="AH311" s="403"/>
      <c r="AI311" s="403"/>
      <c r="AJ311" s="403"/>
      <c r="AK311" s="403"/>
      <c r="AL311" s="403"/>
      <c r="AM311" s="403"/>
      <c r="AN311" s="403"/>
      <c r="AO311" s="403"/>
      <c r="AP311" s="403"/>
      <c r="AQ311" s="403"/>
      <c r="AR311" s="403"/>
      <c r="AS311" s="403"/>
      <c r="AT311" s="403"/>
      <c r="AU311" s="403"/>
      <c r="AV311" s="403"/>
      <c r="AW311" s="403"/>
      <c r="AX311" s="403"/>
      <c r="AY311" s="403"/>
      <c r="AZ311" s="403"/>
      <c r="BA311" s="367"/>
      <c r="BB311" s="365"/>
      <c r="BC311" s="365"/>
      <c r="BD311" s="365"/>
      <c r="BE311" s="365"/>
      <c r="BF311" s="365"/>
      <c r="BG311" s="365"/>
      <c r="BH311" s="365"/>
      <c r="BI311" s="365"/>
      <c r="BJ311" s="365"/>
      <c r="BK311" s="365"/>
      <c r="BL311" s="365"/>
      <c r="BM311" s="365"/>
      <c r="BN311" s="365"/>
      <c r="BO311" s="365"/>
      <c r="BP311" s="365"/>
      <c r="BQ311" s="365"/>
      <c r="BR311" s="365"/>
      <c r="BS311" s="365"/>
      <c r="BT311" s="365"/>
      <c r="BU311" s="367"/>
      <c r="BV311" s="402"/>
      <c r="BW311" s="402"/>
      <c r="BX311" s="402"/>
      <c r="BY311" s="402"/>
      <c r="BZ311" s="402"/>
      <c r="CA311" s="402"/>
      <c r="CB311" s="402"/>
      <c r="CC311" s="402"/>
      <c r="CD311" s="402"/>
      <c r="CE311" s="402"/>
      <c r="CF311" s="402"/>
      <c r="CG311" s="402"/>
      <c r="CH311" s="402"/>
      <c r="CI311" s="402"/>
      <c r="CJ311" s="402"/>
      <c r="CK311" s="402"/>
      <c r="CL311" s="402"/>
      <c r="CM311" s="402"/>
      <c r="CN311" s="402"/>
      <c r="CO311" s="402"/>
      <c r="CP311" s="402"/>
      <c r="CQ311" s="402"/>
      <c r="CR311" s="402"/>
      <c r="CS311" s="402"/>
      <c r="CT311" s="402"/>
      <c r="CU311" s="402"/>
      <c r="CV311" s="402"/>
      <c r="CW311" s="402"/>
      <c r="CX311" s="402"/>
      <c r="CY311" s="402"/>
      <c r="CZ311" s="402"/>
    </row>
    <row r="312" s="575" customFormat="true" ht="15" customHeight="true" x14ac:dyDescent="0.2">
      <c r="B312" s="594"/>
      <c r="V312" s="403"/>
      <c r="W312" s="403"/>
      <c r="X312" s="403"/>
      <c r="Y312" s="403"/>
      <c r="Z312" s="403"/>
      <c r="AA312" s="403"/>
      <c r="AB312" s="403"/>
      <c r="AC312" s="403"/>
      <c r="AD312" s="403"/>
      <c r="AE312" s="403"/>
      <c r="AF312" s="403"/>
      <c r="AG312" s="403"/>
      <c r="AH312" s="403"/>
      <c r="AI312" s="403"/>
      <c r="AJ312" s="403"/>
      <c r="AK312" s="403"/>
      <c r="AL312" s="403"/>
      <c r="AM312" s="403"/>
      <c r="AN312" s="403"/>
      <c r="AO312" s="403"/>
      <c r="AP312" s="403"/>
      <c r="AQ312" s="403"/>
      <c r="AR312" s="403"/>
      <c r="AS312" s="403"/>
      <c r="AT312" s="403"/>
      <c r="AU312" s="403"/>
      <c r="AV312" s="403"/>
      <c r="AW312" s="403"/>
      <c r="AX312" s="403"/>
      <c r="AY312" s="403"/>
      <c r="AZ312" s="403"/>
      <c r="BA312" s="367"/>
      <c r="BB312" s="365"/>
      <c r="BC312" s="365"/>
      <c r="BD312" s="365"/>
      <c r="BE312" s="365"/>
      <c r="BF312" s="365"/>
      <c r="BG312" s="365"/>
      <c r="BH312" s="365"/>
      <c r="BI312" s="365"/>
      <c r="BJ312" s="365"/>
      <c r="BK312" s="365"/>
      <c r="BL312" s="365"/>
      <c r="BM312" s="365"/>
      <c r="BN312" s="365"/>
      <c r="BO312" s="365"/>
      <c r="BP312" s="365"/>
      <c r="BQ312" s="365"/>
      <c r="BR312" s="365"/>
      <c r="BS312" s="365"/>
      <c r="BT312" s="365"/>
      <c r="BU312" s="367"/>
      <c r="BV312" s="402"/>
      <c r="BW312" s="402"/>
      <c r="BX312" s="402"/>
      <c r="BY312" s="402"/>
      <c r="BZ312" s="402"/>
      <c r="CA312" s="402"/>
      <c r="CB312" s="402"/>
      <c r="CC312" s="402"/>
      <c r="CD312" s="402"/>
      <c r="CE312" s="402"/>
      <c r="CF312" s="402"/>
      <c r="CG312" s="402"/>
      <c r="CH312" s="402"/>
      <c r="CI312" s="402"/>
      <c r="CJ312" s="402"/>
      <c r="CK312" s="402"/>
      <c r="CL312" s="402"/>
      <c r="CM312" s="402"/>
      <c r="CN312" s="402"/>
      <c r="CO312" s="402"/>
      <c r="CP312" s="402"/>
      <c r="CQ312" s="402"/>
      <c r="CR312" s="402"/>
      <c r="CS312" s="402"/>
      <c r="CT312" s="402"/>
      <c r="CU312" s="402"/>
      <c r="CV312" s="402"/>
      <c r="CW312" s="402"/>
      <c r="CX312" s="402"/>
      <c r="CY312" s="402"/>
      <c r="CZ312" s="402"/>
    </row>
    <row r="313" s="575" customFormat="true" ht="15" customHeight="true" x14ac:dyDescent="0.2">
      <c r="B313" s="594"/>
      <c r="V313" s="403"/>
      <c r="W313" s="403"/>
      <c r="X313" s="403"/>
      <c r="Y313" s="403"/>
      <c r="Z313" s="403"/>
      <c r="AA313" s="403"/>
      <c r="AB313" s="403"/>
      <c r="AC313" s="403"/>
      <c r="AD313" s="403"/>
      <c r="AE313" s="403"/>
      <c r="AF313" s="403"/>
      <c r="AG313" s="403"/>
      <c r="AH313" s="403"/>
      <c r="AI313" s="403"/>
      <c r="AJ313" s="403"/>
      <c r="AK313" s="403"/>
      <c r="AL313" s="403"/>
      <c r="AM313" s="403"/>
      <c r="AN313" s="403"/>
      <c r="AO313" s="403"/>
      <c r="AP313" s="403"/>
      <c r="AQ313" s="403"/>
      <c r="AR313" s="403"/>
      <c r="AS313" s="403"/>
      <c r="AT313" s="403"/>
      <c r="AU313" s="403"/>
      <c r="AV313" s="403"/>
      <c r="AW313" s="403"/>
      <c r="AX313" s="403"/>
      <c r="AY313" s="403"/>
      <c r="AZ313" s="403"/>
      <c r="BA313" s="367"/>
      <c r="BB313" s="365"/>
      <c r="BC313" s="365"/>
      <c r="BD313" s="365"/>
      <c r="BE313" s="365"/>
      <c r="BF313" s="365"/>
      <c r="BG313" s="365"/>
      <c r="BH313" s="365"/>
      <c r="BI313" s="365"/>
      <c r="BJ313" s="365"/>
      <c r="BK313" s="365"/>
      <c r="BL313" s="365"/>
      <c r="BM313" s="365"/>
      <c r="BN313" s="365"/>
      <c r="BO313" s="365"/>
      <c r="BP313" s="365"/>
      <c r="BQ313" s="365"/>
      <c r="BR313" s="365"/>
      <c r="BS313" s="365"/>
      <c r="BT313" s="365"/>
      <c r="BU313" s="367"/>
      <c r="BV313" s="402"/>
      <c r="BW313" s="402"/>
      <c r="BX313" s="402"/>
      <c r="BY313" s="402"/>
      <c r="BZ313" s="402"/>
      <c r="CA313" s="402"/>
      <c r="CB313" s="402"/>
      <c r="CC313" s="402"/>
      <c r="CD313" s="402"/>
      <c r="CE313" s="402"/>
      <c r="CF313" s="402"/>
      <c r="CG313" s="402"/>
      <c r="CH313" s="402"/>
      <c r="CI313" s="402"/>
      <c r="CJ313" s="402"/>
      <c r="CK313" s="402"/>
      <c r="CL313" s="402"/>
      <c r="CM313" s="402"/>
      <c r="CN313" s="402"/>
      <c r="CO313" s="402"/>
      <c r="CP313" s="402"/>
      <c r="CQ313" s="402"/>
      <c r="CR313" s="402"/>
      <c r="CS313" s="402"/>
      <c r="CT313" s="402"/>
      <c r="CU313" s="402"/>
      <c r="CV313" s="402"/>
      <c r="CW313" s="402"/>
      <c r="CX313" s="402"/>
      <c r="CY313" s="402"/>
      <c r="CZ313" s="402"/>
    </row>
    <row r="314" s="575" customFormat="true" ht="15" customHeight="true" x14ac:dyDescent="0.2">
      <c r="B314" s="594"/>
      <c r="V314" s="403"/>
      <c r="W314" s="403"/>
      <c r="X314" s="403"/>
      <c r="Y314" s="403"/>
      <c r="Z314" s="403"/>
      <c r="AA314" s="403"/>
      <c r="AB314" s="403"/>
      <c r="AC314" s="403"/>
      <c r="AD314" s="403"/>
      <c r="AE314" s="403"/>
      <c r="AF314" s="403"/>
      <c r="AG314" s="403"/>
      <c r="AH314" s="403"/>
      <c r="AI314" s="403"/>
      <c r="AJ314" s="403"/>
      <c r="AK314" s="403"/>
      <c r="AL314" s="403"/>
      <c r="AM314" s="403"/>
      <c r="AN314" s="403"/>
      <c r="AO314" s="403"/>
      <c r="AP314" s="403"/>
      <c r="AQ314" s="403"/>
      <c r="AR314" s="403"/>
      <c r="AS314" s="403"/>
      <c r="AT314" s="403"/>
      <c r="AU314" s="403"/>
      <c r="AV314" s="403"/>
      <c r="AW314" s="403"/>
      <c r="AX314" s="403"/>
      <c r="AY314" s="403"/>
      <c r="AZ314" s="403"/>
      <c r="BA314" s="367"/>
      <c r="BB314" s="365"/>
      <c r="BC314" s="365"/>
      <c r="BD314" s="365"/>
      <c r="BE314" s="365"/>
      <c r="BF314" s="365"/>
      <c r="BG314" s="365"/>
      <c r="BH314" s="365"/>
      <c r="BI314" s="365"/>
      <c r="BJ314" s="365"/>
      <c r="BK314" s="365"/>
      <c r="BL314" s="365"/>
      <c r="BM314" s="365"/>
      <c r="BN314" s="365"/>
      <c r="BO314" s="365"/>
      <c r="BP314" s="365"/>
      <c r="BQ314" s="365"/>
      <c r="BR314" s="365"/>
      <c r="BS314" s="365"/>
      <c r="BT314" s="365"/>
      <c r="BU314" s="367"/>
      <c r="BV314" s="402"/>
      <c r="BW314" s="402"/>
      <c r="BX314" s="402"/>
      <c r="BY314" s="402"/>
      <c r="BZ314" s="402"/>
      <c r="CA314" s="402"/>
      <c r="CB314" s="402"/>
      <c r="CC314" s="402"/>
      <c r="CD314" s="402"/>
      <c r="CE314" s="402"/>
      <c r="CF314" s="402"/>
      <c r="CG314" s="402"/>
      <c r="CH314" s="402"/>
      <c r="CI314" s="402"/>
      <c r="CJ314" s="402"/>
      <c r="CK314" s="402"/>
      <c r="CL314" s="402"/>
      <c r="CM314" s="402"/>
      <c r="CN314" s="402"/>
      <c r="CO314" s="402"/>
      <c r="CP314" s="402"/>
      <c r="CQ314" s="402"/>
      <c r="CR314" s="402"/>
      <c r="CS314" s="402"/>
      <c r="CT314" s="402"/>
      <c r="CU314" s="402"/>
      <c r="CV314" s="402"/>
      <c r="CW314" s="402"/>
      <c r="CX314" s="402"/>
      <c r="CY314" s="402"/>
      <c r="CZ314" s="402"/>
    </row>
    <row r="315" s="575" customFormat="true" ht="15" customHeight="true" x14ac:dyDescent="0.2">
      <c r="B315" s="594"/>
      <c r="V315" s="403"/>
      <c r="W315" s="403"/>
      <c r="X315" s="403"/>
      <c r="Y315" s="403"/>
      <c r="Z315" s="403"/>
      <c r="AA315" s="403"/>
      <c r="AB315" s="403"/>
      <c r="AC315" s="403"/>
      <c r="AD315" s="403"/>
      <c r="AE315" s="403"/>
      <c r="AF315" s="403"/>
      <c r="AG315" s="403"/>
      <c r="AH315" s="403"/>
      <c r="AI315" s="403"/>
      <c r="AJ315" s="403"/>
      <c r="AK315" s="403"/>
      <c r="AL315" s="403"/>
      <c r="AM315" s="403"/>
      <c r="AN315" s="403"/>
      <c r="AO315" s="403"/>
      <c r="AP315" s="403"/>
      <c r="AQ315" s="403"/>
      <c r="AR315" s="403"/>
      <c r="AS315" s="403"/>
      <c r="AT315" s="403"/>
      <c r="AU315" s="403"/>
      <c r="AV315" s="403"/>
      <c r="AW315" s="403"/>
      <c r="AX315" s="403"/>
      <c r="AY315" s="403"/>
      <c r="AZ315" s="403"/>
      <c r="BA315" s="367"/>
      <c r="BB315" s="365"/>
      <c r="BC315" s="365"/>
      <c r="BD315" s="365"/>
      <c r="BE315" s="365"/>
      <c r="BF315" s="365"/>
      <c r="BG315" s="365"/>
      <c r="BH315" s="365"/>
      <c r="BI315" s="365"/>
      <c r="BJ315" s="365"/>
      <c r="BK315" s="365"/>
      <c r="BL315" s="365"/>
      <c r="BM315" s="365"/>
      <c r="BN315" s="365"/>
      <c r="BO315" s="365"/>
      <c r="BP315" s="365"/>
      <c r="BQ315" s="365"/>
      <c r="BR315" s="365"/>
      <c r="BS315" s="365"/>
      <c r="BT315" s="365"/>
      <c r="BU315" s="367"/>
      <c r="BV315" s="402"/>
      <c r="BW315" s="402"/>
      <c r="BX315" s="402"/>
      <c r="BY315" s="402"/>
      <c r="BZ315" s="402"/>
      <c r="CA315" s="402"/>
      <c r="CB315" s="402"/>
      <c r="CC315" s="402"/>
      <c r="CD315" s="402"/>
      <c r="CE315" s="402"/>
      <c r="CF315" s="402"/>
      <c r="CG315" s="402"/>
      <c r="CH315" s="402"/>
      <c r="CI315" s="402"/>
      <c r="CJ315" s="402"/>
      <c r="CK315" s="402"/>
      <c r="CL315" s="402"/>
      <c r="CM315" s="402"/>
      <c r="CN315" s="402"/>
      <c r="CO315" s="402"/>
      <c r="CP315" s="402"/>
      <c r="CQ315" s="402"/>
      <c r="CR315" s="402"/>
      <c r="CS315" s="402"/>
      <c r="CT315" s="402"/>
      <c r="CU315" s="402"/>
      <c r="CV315" s="402"/>
      <c r="CW315" s="402"/>
      <c r="CX315" s="402"/>
      <c r="CY315" s="402"/>
      <c r="CZ315" s="402"/>
    </row>
    <row r="316" s="575" customFormat="true" ht="15" customHeight="true" x14ac:dyDescent="0.2">
      <c r="B316" s="594"/>
      <c r="V316" s="403"/>
      <c r="W316" s="403"/>
      <c r="X316" s="403"/>
      <c r="Y316" s="403"/>
      <c r="Z316" s="403"/>
      <c r="AA316" s="403"/>
      <c r="AB316" s="403"/>
      <c r="AC316" s="403"/>
      <c r="AD316" s="403"/>
      <c r="AE316" s="403"/>
      <c r="AF316" s="403"/>
      <c r="AG316" s="403"/>
      <c r="AH316" s="403"/>
      <c r="AI316" s="403"/>
      <c r="AJ316" s="403"/>
      <c r="AK316" s="403"/>
      <c r="AL316" s="403"/>
      <c r="AM316" s="403"/>
      <c r="AN316" s="403"/>
      <c r="AO316" s="403"/>
      <c r="AP316" s="403"/>
      <c r="AQ316" s="403"/>
      <c r="AR316" s="403"/>
      <c r="AS316" s="403"/>
      <c r="AT316" s="403"/>
      <c r="AU316" s="403"/>
      <c r="AV316" s="403"/>
      <c r="AW316" s="403"/>
      <c r="AX316" s="403"/>
      <c r="AY316" s="403"/>
      <c r="AZ316" s="403"/>
      <c r="BA316" s="367"/>
      <c r="BB316" s="365"/>
      <c r="BC316" s="365"/>
      <c r="BD316" s="365"/>
      <c r="BE316" s="365"/>
      <c r="BF316" s="365"/>
      <c r="BG316" s="365"/>
      <c r="BH316" s="365"/>
      <c r="BI316" s="365"/>
      <c r="BJ316" s="365"/>
      <c r="BK316" s="365"/>
      <c r="BL316" s="365"/>
      <c r="BM316" s="365"/>
      <c r="BN316" s="365"/>
      <c r="BO316" s="365"/>
      <c r="BP316" s="365"/>
      <c r="BQ316" s="365"/>
      <c r="BR316" s="365"/>
      <c r="BS316" s="365"/>
      <c r="BT316" s="365"/>
      <c r="BU316" s="367"/>
      <c r="BV316" s="402"/>
      <c r="BW316" s="402"/>
      <c r="BX316" s="402"/>
      <c r="BY316" s="402"/>
      <c r="BZ316" s="402"/>
      <c r="CA316" s="402"/>
      <c r="CB316" s="402"/>
      <c r="CC316" s="402"/>
      <c r="CD316" s="402"/>
      <c r="CE316" s="402"/>
      <c r="CF316" s="402"/>
      <c r="CG316" s="402"/>
      <c r="CH316" s="402"/>
      <c r="CI316" s="402"/>
      <c r="CJ316" s="402"/>
      <c r="CK316" s="402"/>
      <c r="CL316" s="402"/>
      <c r="CM316" s="402"/>
      <c r="CN316" s="402"/>
      <c r="CO316" s="402"/>
      <c r="CP316" s="402"/>
      <c r="CQ316" s="402"/>
      <c r="CR316" s="402"/>
      <c r="CS316" s="402"/>
      <c r="CT316" s="402"/>
      <c r="CU316" s="402"/>
      <c r="CV316" s="402"/>
      <c r="CW316" s="402"/>
      <c r="CX316" s="402"/>
      <c r="CY316" s="402"/>
      <c r="CZ316" s="402"/>
    </row>
    <row r="317" s="575" customFormat="true" ht="15" customHeight="true" x14ac:dyDescent="0.2">
      <c r="B317" s="594"/>
      <c r="V317" s="403"/>
      <c r="W317" s="403"/>
      <c r="X317" s="403"/>
      <c r="Y317" s="403"/>
      <c r="Z317" s="403"/>
      <c r="AA317" s="403"/>
      <c r="AB317" s="403"/>
      <c r="AC317" s="403"/>
      <c r="AD317" s="403"/>
      <c r="AE317" s="403"/>
      <c r="AF317" s="403"/>
      <c r="AG317" s="403"/>
      <c r="AH317" s="403"/>
      <c r="AI317" s="403"/>
      <c r="AJ317" s="403"/>
      <c r="AK317" s="403"/>
      <c r="AL317" s="403"/>
      <c r="AM317" s="403"/>
      <c r="AN317" s="403"/>
      <c r="AO317" s="403"/>
      <c r="AP317" s="403"/>
      <c r="AQ317" s="403"/>
      <c r="AR317" s="403"/>
      <c r="AS317" s="403"/>
      <c r="AT317" s="403"/>
      <c r="AU317" s="403"/>
      <c r="AV317" s="403"/>
      <c r="AW317" s="403"/>
      <c r="AX317" s="403"/>
      <c r="AY317" s="403"/>
      <c r="AZ317" s="403"/>
      <c r="BA317" s="367"/>
      <c r="BB317" s="365"/>
      <c r="BC317" s="365"/>
      <c r="BD317" s="365"/>
      <c r="BE317" s="365"/>
      <c r="BF317" s="365"/>
      <c r="BG317" s="365"/>
      <c r="BH317" s="365"/>
      <c r="BI317" s="365"/>
      <c r="BJ317" s="365"/>
      <c r="BK317" s="365"/>
      <c r="BL317" s="365"/>
      <c r="BM317" s="365"/>
      <c r="BN317" s="365"/>
      <c r="BO317" s="365"/>
      <c r="BP317" s="365"/>
      <c r="BQ317" s="365"/>
      <c r="BR317" s="365"/>
      <c r="BS317" s="365"/>
      <c r="BT317" s="365"/>
      <c r="BU317" s="367"/>
      <c r="BV317" s="402"/>
      <c r="BW317" s="402"/>
      <c r="BX317" s="402"/>
      <c r="BY317" s="402"/>
      <c r="BZ317" s="402"/>
      <c r="CA317" s="402"/>
      <c r="CB317" s="402"/>
      <c r="CC317" s="402"/>
      <c r="CD317" s="402"/>
      <c r="CE317" s="402"/>
      <c r="CF317" s="402"/>
      <c r="CG317" s="402"/>
      <c r="CH317" s="402"/>
      <c r="CI317" s="402"/>
      <c r="CJ317" s="402"/>
      <c r="CK317" s="402"/>
      <c r="CL317" s="402"/>
      <c r="CM317" s="402"/>
      <c r="CN317" s="402"/>
      <c r="CO317" s="402"/>
      <c r="CP317" s="402"/>
      <c r="CQ317" s="402"/>
      <c r="CR317" s="402"/>
      <c r="CS317" s="402"/>
      <c r="CT317" s="402"/>
      <c r="CU317" s="402"/>
      <c r="CV317" s="402"/>
      <c r="CW317" s="402"/>
      <c r="CX317" s="402"/>
      <c r="CY317" s="402"/>
      <c r="CZ317" s="402"/>
    </row>
    <row r="318" s="575" customFormat="true" ht="15" customHeight="true" x14ac:dyDescent="0.2">
      <c r="B318" s="594"/>
      <c r="V318" s="403"/>
      <c r="W318" s="403"/>
      <c r="X318" s="403"/>
      <c r="Y318" s="403"/>
      <c r="Z318" s="403"/>
      <c r="AA318" s="403"/>
      <c r="AB318" s="403"/>
      <c r="AC318" s="403"/>
      <c r="AD318" s="403"/>
      <c r="AE318" s="403"/>
      <c r="AF318" s="403"/>
      <c r="AG318" s="403"/>
      <c r="AH318" s="403"/>
      <c r="AI318" s="403"/>
      <c r="AJ318" s="403"/>
      <c r="AK318" s="403"/>
      <c r="AL318" s="403"/>
      <c r="AM318" s="403"/>
      <c r="AN318" s="403"/>
      <c r="AO318" s="403"/>
      <c r="AP318" s="403"/>
      <c r="AQ318" s="403"/>
      <c r="AR318" s="403"/>
      <c r="AS318" s="403"/>
      <c r="AT318" s="403"/>
      <c r="AU318" s="403"/>
      <c r="AV318" s="403"/>
      <c r="AW318" s="403"/>
      <c r="AX318" s="403"/>
      <c r="AY318" s="403"/>
      <c r="AZ318" s="403"/>
      <c r="BA318" s="367"/>
      <c r="BB318" s="365"/>
      <c r="BC318" s="365"/>
      <c r="BD318" s="365"/>
      <c r="BE318" s="365"/>
      <c r="BF318" s="365"/>
      <c r="BG318" s="365"/>
      <c r="BH318" s="365"/>
      <c r="BI318" s="365"/>
      <c r="BJ318" s="365"/>
      <c r="BK318" s="365"/>
      <c r="BL318" s="365"/>
      <c r="BM318" s="365"/>
      <c r="BN318" s="365"/>
      <c r="BO318" s="365"/>
      <c r="BP318" s="365"/>
      <c r="BQ318" s="365"/>
      <c r="BR318" s="365"/>
      <c r="BS318" s="365"/>
      <c r="BT318" s="365"/>
      <c r="BU318" s="367"/>
      <c r="BV318" s="402"/>
      <c r="BW318" s="402"/>
      <c r="BX318" s="402"/>
      <c r="BY318" s="402"/>
      <c r="BZ318" s="402"/>
      <c r="CA318" s="402"/>
      <c r="CB318" s="402"/>
      <c r="CC318" s="402"/>
      <c r="CD318" s="402"/>
      <c r="CE318" s="402"/>
      <c r="CF318" s="402"/>
      <c r="CG318" s="402"/>
      <c r="CH318" s="402"/>
      <c r="CI318" s="402"/>
      <c r="CJ318" s="402"/>
      <c r="CK318" s="402"/>
      <c r="CL318" s="402"/>
      <c r="CM318" s="402"/>
      <c r="CN318" s="402"/>
      <c r="CO318" s="402"/>
      <c r="CP318" s="402"/>
      <c r="CQ318" s="402"/>
      <c r="CR318" s="402"/>
      <c r="CS318" s="402"/>
      <c r="CT318" s="402"/>
      <c r="CU318" s="402"/>
      <c r="CV318" s="402"/>
      <c r="CW318" s="402"/>
      <c r="CX318" s="402"/>
      <c r="CY318" s="402"/>
      <c r="CZ318" s="402"/>
    </row>
    <row r="319" s="575" customFormat="true" ht="15" customHeight="true" x14ac:dyDescent="0.2">
      <c r="B319" s="594"/>
      <c r="V319" s="403"/>
      <c r="W319" s="403"/>
      <c r="X319" s="403"/>
      <c r="Y319" s="403"/>
      <c r="Z319" s="403"/>
      <c r="AA319" s="403"/>
      <c r="AB319" s="403"/>
      <c r="AC319" s="403"/>
      <c r="AD319" s="403"/>
      <c r="AE319" s="403"/>
      <c r="AF319" s="403"/>
      <c r="AG319" s="403"/>
      <c r="AH319" s="403"/>
      <c r="AI319" s="403"/>
      <c r="AJ319" s="403"/>
      <c r="AK319" s="403"/>
      <c r="AL319" s="403"/>
      <c r="AM319" s="403"/>
      <c r="AN319" s="403"/>
      <c r="AO319" s="403"/>
      <c r="AP319" s="403"/>
      <c r="AQ319" s="403"/>
      <c r="AR319" s="403"/>
      <c r="AS319" s="403"/>
      <c r="AT319" s="403"/>
      <c r="AU319" s="403"/>
      <c r="AV319" s="403"/>
      <c r="AW319" s="403"/>
      <c r="AX319" s="403"/>
      <c r="AY319" s="403"/>
      <c r="AZ319" s="403"/>
      <c r="BA319" s="367"/>
      <c r="BB319" s="365"/>
      <c r="BC319" s="365"/>
      <c r="BD319" s="365"/>
      <c r="BE319" s="365"/>
      <c r="BF319" s="365"/>
      <c r="BG319" s="365"/>
      <c r="BH319" s="365"/>
      <c r="BI319" s="365"/>
      <c r="BJ319" s="365"/>
      <c r="BK319" s="365"/>
      <c r="BL319" s="365"/>
      <c r="BM319" s="365"/>
      <c r="BN319" s="365"/>
      <c r="BO319" s="365"/>
      <c r="BP319" s="365"/>
      <c r="BQ319" s="365"/>
      <c r="BR319" s="365"/>
      <c r="BS319" s="365"/>
      <c r="BT319" s="365"/>
      <c r="BU319" s="367"/>
      <c r="BV319" s="402"/>
      <c r="BW319" s="402"/>
      <c r="BX319" s="402"/>
      <c r="BY319" s="402"/>
      <c r="BZ319" s="402"/>
      <c r="CA319" s="402"/>
      <c r="CB319" s="402"/>
      <c r="CC319" s="402"/>
      <c r="CD319" s="402"/>
      <c r="CE319" s="402"/>
      <c r="CF319" s="402"/>
      <c r="CG319" s="402"/>
      <c r="CH319" s="402"/>
      <c r="CI319" s="402"/>
      <c r="CJ319" s="402"/>
      <c r="CK319" s="402"/>
      <c r="CL319" s="402"/>
      <c r="CM319" s="402"/>
      <c r="CN319" s="402"/>
      <c r="CO319" s="402"/>
      <c r="CP319" s="402"/>
      <c r="CQ319" s="402"/>
      <c r="CR319" s="402"/>
      <c r="CS319" s="402"/>
      <c r="CT319" s="402"/>
      <c r="CU319" s="402"/>
      <c r="CV319" s="402"/>
      <c r="CW319" s="402"/>
      <c r="CX319" s="402"/>
      <c r="CY319" s="402"/>
      <c r="CZ319" s="402"/>
    </row>
    <row r="320" s="575" customFormat="true" ht="15" customHeight="true" x14ac:dyDescent="0.2">
      <c r="B320" s="594"/>
      <c r="V320" s="403"/>
      <c r="W320" s="403"/>
      <c r="X320" s="403"/>
      <c r="Y320" s="403"/>
      <c r="Z320" s="403"/>
      <c r="AA320" s="403"/>
      <c r="AB320" s="403"/>
      <c r="AC320" s="403"/>
      <c r="AD320" s="403"/>
      <c r="AE320" s="403"/>
      <c r="AF320" s="403"/>
      <c r="AG320" s="403"/>
      <c r="AH320" s="403"/>
      <c r="AI320" s="403"/>
      <c r="AJ320" s="403"/>
      <c r="AK320" s="403"/>
      <c r="AL320" s="403"/>
      <c r="AM320" s="403"/>
      <c r="AN320" s="403"/>
      <c r="AO320" s="403"/>
      <c r="AP320" s="403"/>
      <c r="AQ320" s="403"/>
      <c r="AR320" s="403"/>
      <c r="AS320" s="403"/>
      <c r="AT320" s="403"/>
      <c r="AU320" s="403"/>
      <c r="AV320" s="403"/>
      <c r="AW320" s="403"/>
      <c r="AX320" s="403"/>
      <c r="AY320" s="403"/>
      <c r="AZ320" s="403"/>
      <c r="BA320" s="367"/>
      <c r="BB320" s="365"/>
      <c r="BC320" s="365"/>
      <c r="BD320" s="365"/>
      <c r="BE320" s="365"/>
      <c r="BF320" s="365"/>
      <c r="BG320" s="365"/>
      <c r="BH320" s="365"/>
      <c r="BI320" s="365"/>
      <c r="BJ320" s="365"/>
      <c r="BK320" s="365"/>
      <c r="BL320" s="365"/>
      <c r="BM320" s="365"/>
      <c r="BN320" s="365"/>
      <c r="BO320" s="365"/>
      <c r="BP320" s="365"/>
      <c r="BQ320" s="365"/>
      <c r="BR320" s="365"/>
      <c r="BS320" s="365"/>
      <c r="BT320" s="365"/>
      <c r="BU320" s="367"/>
      <c r="BV320" s="402"/>
      <c r="BW320" s="402"/>
      <c r="BX320" s="402"/>
      <c r="BY320" s="402"/>
      <c r="BZ320" s="402"/>
      <c r="CA320" s="402"/>
      <c r="CB320" s="402"/>
      <c r="CC320" s="402"/>
      <c r="CD320" s="402"/>
      <c r="CE320" s="402"/>
      <c r="CF320" s="402"/>
      <c r="CG320" s="402"/>
      <c r="CH320" s="402"/>
      <c r="CI320" s="402"/>
      <c r="CJ320" s="402"/>
      <c r="CK320" s="402"/>
      <c r="CL320" s="402"/>
      <c r="CM320" s="402"/>
      <c r="CN320" s="402"/>
      <c r="CO320" s="402"/>
      <c r="CP320" s="402"/>
      <c r="CQ320" s="402"/>
      <c r="CR320" s="402"/>
      <c r="CS320" s="402"/>
      <c r="CT320" s="402"/>
      <c r="CU320" s="402"/>
      <c r="CV320" s="402"/>
      <c r="CW320" s="402"/>
      <c r="CX320" s="402"/>
      <c r="CY320" s="402"/>
      <c r="CZ320" s="402"/>
    </row>
    <row r="321" s="575" customFormat="true" ht="15" customHeight="true" x14ac:dyDescent="0.2">
      <c r="B321" s="594"/>
      <c r="V321" s="403"/>
      <c r="W321" s="403"/>
      <c r="X321" s="403"/>
      <c r="Y321" s="403"/>
      <c r="Z321" s="403"/>
      <c r="AA321" s="403"/>
      <c r="AB321" s="403"/>
      <c r="AC321" s="403"/>
      <c r="AD321" s="403"/>
      <c r="AE321" s="403"/>
      <c r="AF321" s="403"/>
      <c r="AG321" s="403"/>
      <c r="AH321" s="403"/>
      <c r="AI321" s="403"/>
      <c r="AJ321" s="403"/>
      <c r="AK321" s="403"/>
      <c r="AL321" s="403"/>
      <c r="AM321" s="403"/>
      <c r="AN321" s="403"/>
      <c r="AO321" s="403"/>
      <c r="AP321" s="403"/>
      <c r="AQ321" s="403"/>
      <c r="AR321" s="403"/>
      <c r="AS321" s="403"/>
      <c r="AT321" s="403"/>
      <c r="AU321" s="403"/>
      <c r="AV321" s="403"/>
      <c r="AW321" s="403"/>
      <c r="AX321" s="403"/>
      <c r="AY321" s="403"/>
      <c r="AZ321" s="403"/>
      <c r="BA321" s="367"/>
      <c r="BB321" s="365"/>
      <c r="BC321" s="365"/>
      <c r="BD321" s="365"/>
      <c r="BE321" s="365"/>
      <c r="BF321" s="365"/>
      <c r="BG321" s="365"/>
      <c r="BH321" s="365"/>
      <c r="BI321" s="365"/>
      <c r="BJ321" s="365"/>
      <c r="BK321" s="365"/>
      <c r="BL321" s="365"/>
      <c r="BM321" s="365"/>
      <c r="BN321" s="365"/>
      <c r="BO321" s="365"/>
      <c r="BP321" s="365"/>
      <c r="BQ321" s="365"/>
      <c r="BR321" s="365"/>
      <c r="BS321" s="365"/>
      <c r="BT321" s="365"/>
      <c r="BU321" s="367"/>
      <c r="BV321" s="402"/>
      <c r="BW321" s="402"/>
      <c r="BX321" s="402"/>
      <c r="BY321" s="402"/>
      <c r="BZ321" s="402"/>
      <c r="CA321" s="402"/>
      <c r="CB321" s="402"/>
      <c r="CC321" s="402"/>
      <c r="CD321" s="402"/>
      <c r="CE321" s="402"/>
      <c r="CF321" s="402"/>
      <c r="CG321" s="402"/>
      <c r="CH321" s="402"/>
      <c r="CI321" s="402"/>
      <c r="CJ321" s="402"/>
      <c r="CK321" s="402"/>
      <c r="CL321" s="402"/>
      <c r="CM321" s="402"/>
      <c r="CN321" s="402"/>
      <c r="CO321" s="402"/>
      <c r="CP321" s="402"/>
      <c r="CQ321" s="402"/>
      <c r="CR321" s="402"/>
      <c r="CS321" s="402"/>
      <c r="CT321" s="402"/>
      <c r="CU321" s="402"/>
      <c r="CV321" s="402"/>
      <c r="CW321" s="402"/>
      <c r="CX321" s="402"/>
      <c r="CY321" s="402"/>
      <c r="CZ321" s="402"/>
    </row>
    <row r="322" s="575" customFormat="true" ht="15" customHeight="true" x14ac:dyDescent="0.2">
      <c r="B322" s="594"/>
      <c r="V322" s="403"/>
      <c r="W322" s="403"/>
      <c r="X322" s="403"/>
      <c r="Y322" s="403"/>
      <c r="Z322" s="403"/>
      <c r="AA322" s="403"/>
      <c r="AB322" s="403"/>
      <c r="AC322" s="403"/>
      <c r="AD322" s="403"/>
      <c r="AE322" s="403"/>
      <c r="AF322" s="403"/>
      <c r="AG322" s="403"/>
      <c r="AH322" s="403"/>
      <c r="AI322" s="403"/>
      <c r="AJ322" s="403"/>
      <c r="AK322" s="403"/>
      <c r="AL322" s="403"/>
      <c r="AM322" s="403"/>
      <c r="AN322" s="403"/>
      <c r="AO322" s="403"/>
      <c r="AP322" s="403"/>
      <c r="AQ322" s="403"/>
      <c r="AR322" s="403"/>
      <c r="AS322" s="403"/>
      <c r="AT322" s="403"/>
      <c r="AU322" s="403"/>
      <c r="AV322" s="403"/>
      <c r="AW322" s="403"/>
      <c r="AX322" s="403"/>
      <c r="AY322" s="403"/>
      <c r="AZ322" s="403"/>
      <c r="BA322" s="367"/>
      <c r="BB322" s="365"/>
      <c r="BC322" s="365"/>
      <c r="BD322" s="365"/>
      <c r="BE322" s="365"/>
      <c r="BF322" s="365"/>
      <c r="BG322" s="365"/>
      <c r="BH322" s="365"/>
      <c r="BI322" s="365"/>
      <c r="BJ322" s="365"/>
      <c r="BK322" s="365"/>
      <c r="BL322" s="365"/>
      <c r="BM322" s="365"/>
      <c r="BN322" s="365"/>
      <c r="BO322" s="365"/>
      <c r="BP322" s="365"/>
      <c r="BQ322" s="365"/>
      <c r="BR322" s="365"/>
      <c r="BS322" s="365"/>
      <c r="BT322" s="365"/>
      <c r="BU322" s="367"/>
      <c r="BV322" s="402"/>
      <c r="BW322" s="402"/>
      <c r="BX322" s="402"/>
      <c r="BY322" s="402"/>
      <c r="BZ322" s="402"/>
      <c r="CA322" s="402"/>
      <c r="CB322" s="402"/>
      <c r="CC322" s="402"/>
      <c r="CD322" s="402"/>
      <c r="CE322" s="402"/>
      <c r="CF322" s="402"/>
      <c r="CG322" s="402"/>
      <c r="CH322" s="402"/>
      <c r="CI322" s="402"/>
      <c r="CJ322" s="402"/>
      <c r="CK322" s="402"/>
      <c r="CL322" s="402"/>
      <c r="CM322" s="402"/>
      <c r="CN322" s="402"/>
      <c r="CO322" s="402"/>
      <c r="CP322" s="402"/>
      <c r="CQ322" s="402"/>
      <c r="CR322" s="402"/>
      <c r="CS322" s="402"/>
      <c r="CT322" s="402"/>
      <c r="CU322" s="402"/>
      <c r="CV322" s="402"/>
      <c r="CW322" s="402"/>
      <c r="CX322" s="402"/>
      <c r="CY322" s="402"/>
      <c r="CZ322" s="402"/>
    </row>
    <row r="323" s="575" customFormat="true" ht="15" customHeight="true" x14ac:dyDescent="0.2">
      <c r="B323" s="594"/>
      <c r="V323" s="403"/>
      <c r="W323" s="403"/>
      <c r="X323" s="403"/>
      <c r="Y323" s="403"/>
      <c r="Z323" s="403"/>
      <c r="AA323" s="403"/>
      <c r="AB323" s="403"/>
      <c r="AC323" s="403"/>
      <c r="AD323" s="403"/>
      <c r="AE323" s="403"/>
      <c r="AF323" s="403"/>
      <c r="AG323" s="403"/>
      <c r="AH323" s="403"/>
      <c r="AI323" s="403"/>
      <c r="AJ323" s="403"/>
      <c r="AK323" s="403"/>
      <c r="AL323" s="403"/>
      <c r="AM323" s="403"/>
      <c r="AN323" s="403"/>
      <c r="AO323" s="403"/>
      <c r="AP323" s="403"/>
      <c r="AQ323" s="403"/>
      <c r="AR323" s="403"/>
      <c r="AS323" s="403"/>
      <c r="AT323" s="403"/>
      <c r="AU323" s="403"/>
      <c r="AV323" s="403"/>
      <c r="AW323" s="403"/>
      <c r="AX323" s="403"/>
      <c r="AY323" s="403"/>
      <c r="AZ323" s="403"/>
      <c r="BA323" s="367"/>
      <c r="BB323" s="365"/>
      <c r="BC323" s="365"/>
      <c r="BD323" s="365"/>
      <c r="BE323" s="365"/>
      <c r="BF323" s="365"/>
      <c r="BG323" s="365"/>
      <c r="BH323" s="365"/>
      <c r="BI323" s="365"/>
      <c r="BJ323" s="365"/>
      <c r="BK323" s="365"/>
      <c r="BL323" s="365"/>
      <c r="BM323" s="365"/>
      <c r="BN323" s="365"/>
      <c r="BO323" s="365"/>
      <c r="BP323" s="365"/>
      <c r="BQ323" s="365"/>
      <c r="BR323" s="365"/>
      <c r="BS323" s="365"/>
      <c r="BT323" s="365"/>
      <c r="BU323" s="367"/>
      <c r="BV323" s="402"/>
      <c r="BW323" s="402"/>
      <c r="BX323" s="402"/>
      <c r="BY323" s="402"/>
      <c r="BZ323" s="402"/>
      <c r="CA323" s="402"/>
      <c r="CB323" s="402"/>
      <c r="CC323" s="402"/>
      <c r="CD323" s="402"/>
      <c r="CE323" s="402"/>
      <c r="CF323" s="402"/>
      <c r="CG323" s="402"/>
      <c r="CH323" s="402"/>
      <c r="CI323" s="402"/>
      <c r="CJ323" s="402"/>
      <c r="CK323" s="402"/>
      <c r="CL323" s="402"/>
      <c r="CM323" s="402"/>
      <c r="CN323" s="402"/>
      <c r="CO323" s="402"/>
      <c r="CP323" s="402"/>
      <c r="CQ323" s="402"/>
      <c r="CR323" s="402"/>
      <c r="CS323" s="402"/>
      <c r="CT323" s="402"/>
      <c r="CU323" s="402"/>
      <c r="CV323" s="402"/>
      <c r="CW323" s="402"/>
      <c r="CX323" s="402"/>
      <c r="CY323" s="402"/>
      <c r="CZ323" s="402"/>
    </row>
    <row r="324" s="575" customFormat="true" ht="15" customHeight="true" x14ac:dyDescent="0.2">
      <c r="B324" s="594"/>
      <c r="V324" s="403"/>
      <c r="W324" s="403"/>
      <c r="X324" s="403"/>
      <c r="Y324" s="403"/>
      <c r="Z324" s="403"/>
      <c r="AA324" s="403"/>
      <c r="AB324" s="403"/>
      <c r="AC324" s="403"/>
      <c r="AD324" s="403"/>
      <c r="AE324" s="403"/>
      <c r="AF324" s="403"/>
      <c r="AG324" s="403"/>
      <c r="AH324" s="403"/>
      <c r="AI324" s="403"/>
      <c r="AJ324" s="403"/>
      <c r="AK324" s="403"/>
      <c r="AL324" s="403"/>
      <c r="AM324" s="403"/>
      <c r="AN324" s="403"/>
      <c r="AO324" s="403"/>
      <c r="AP324" s="403"/>
      <c r="AQ324" s="403"/>
      <c r="AR324" s="403"/>
      <c r="AS324" s="403"/>
      <c r="AT324" s="403"/>
      <c r="AU324" s="403"/>
      <c r="AV324" s="403"/>
      <c r="AW324" s="403"/>
      <c r="AX324" s="403"/>
      <c r="AY324" s="403"/>
      <c r="AZ324" s="403"/>
      <c r="BA324" s="367"/>
      <c r="BB324" s="365"/>
      <c r="BC324" s="365"/>
      <c r="BD324" s="365"/>
      <c r="BE324" s="365"/>
      <c r="BF324" s="365"/>
      <c r="BG324" s="365"/>
      <c r="BH324" s="365"/>
      <c r="BI324" s="365"/>
      <c r="BJ324" s="365"/>
      <c r="BK324" s="365"/>
      <c r="BL324" s="365"/>
      <c r="BM324" s="365"/>
      <c r="BN324" s="365"/>
      <c r="BO324" s="365"/>
      <c r="BP324" s="365"/>
      <c r="BQ324" s="365"/>
      <c r="BR324" s="365"/>
      <c r="BS324" s="365"/>
      <c r="BT324" s="365"/>
      <c r="BU324" s="367"/>
      <c r="BV324" s="402"/>
      <c r="BW324" s="402"/>
      <c r="BX324" s="402"/>
      <c r="BY324" s="402"/>
      <c r="BZ324" s="402"/>
      <c r="CA324" s="402"/>
      <c r="CB324" s="402"/>
      <c r="CC324" s="402"/>
      <c r="CD324" s="402"/>
      <c r="CE324" s="402"/>
      <c r="CF324" s="402"/>
      <c r="CG324" s="402"/>
      <c r="CH324" s="402"/>
      <c r="CI324" s="402"/>
      <c r="CJ324" s="402"/>
      <c r="CK324" s="402"/>
      <c r="CL324" s="402"/>
      <c r="CM324" s="402"/>
      <c r="CN324" s="402"/>
      <c r="CO324" s="402"/>
      <c r="CP324" s="402"/>
      <c r="CQ324" s="402"/>
      <c r="CR324" s="402"/>
      <c r="CS324" s="402"/>
      <c r="CT324" s="402"/>
      <c r="CU324" s="402"/>
      <c r="CV324" s="402"/>
      <c r="CW324" s="402"/>
      <c r="CX324" s="402"/>
      <c r="CY324" s="402"/>
      <c r="CZ324" s="402"/>
    </row>
    <row r="325" s="575" customFormat="true" ht="15" customHeight="true" x14ac:dyDescent="0.2">
      <c r="B325" s="594"/>
      <c r="V325" s="403"/>
      <c r="W325" s="403"/>
      <c r="X325" s="403"/>
      <c r="Y325" s="403"/>
      <c r="Z325" s="403"/>
      <c r="AA325" s="403"/>
      <c r="AB325" s="403"/>
      <c r="AC325" s="403"/>
      <c r="AD325" s="403"/>
      <c r="AE325" s="403"/>
      <c r="AF325" s="403"/>
      <c r="AG325" s="403"/>
      <c r="AH325" s="403"/>
      <c r="AI325" s="403"/>
      <c r="AJ325" s="403"/>
      <c r="AK325" s="403"/>
      <c r="AL325" s="403"/>
      <c r="AM325" s="403"/>
      <c r="AN325" s="403"/>
      <c r="AO325" s="403"/>
      <c r="AP325" s="403"/>
      <c r="AQ325" s="403"/>
      <c r="AR325" s="403"/>
      <c r="AS325" s="403"/>
      <c r="AT325" s="403"/>
      <c r="AU325" s="403"/>
      <c r="AV325" s="403"/>
      <c r="AW325" s="403"/>
      <c r="AX325" s="403"/>
      <c r="AY325" s="403"/>
      <c r="AZ325" s="403"/>
      <c r="BA325" s="367"/>
      <c r="BB325" s="365"/>
      <c r="BC325" s="365"/>
      <c r="BD325" s="365"/>
      <c r="BE325" s="365"/>
      <c r="BF325" s="365"/>
      <c r="BG325" s="365"/>
      <c r="BH325" s="365"/>
      <c r="BI325" s="365"/>
      <c r="BJ325" s="365"/>
      <c r="BK325" s="365"/>
      <c r="BL325" s="365"/>
      <c r="BM325" s="365"/>
      <c r="BN325" s="365"/>
      <c r="BO325" s="365"/>
      <c r="BP325" s="365"/>
      <c r="BQ325" s="365"/>
      <c r="BR325" s="365"/>
      <c r="BS325" s="365"/>
      <c r="BT325" s="365"/>
      <c r="BU325" s="367"/>
      <c r="BV325" s="402"/>
      <c r="BW325" s="402"/>
      <c r="BX325" s="402"/>
      <c r="BY325" s="402"/>
      <c r="BZ325" s="402"/>
      <c r="CA325" s="402"/>
      <c r="CB325" s="402"/>
      <c r="CC325" s="402"/>
      <c r="CD325" s="402"/>
      <c r="CE325" s="402"/>
      <c r="CF325" s="402"/>
      <c r="CG325" s="402"/>
      <c r="CH325" s="402"/>
      <c r="CI325" s="402"/>
      <c r="CJ325" s="402"/>
      <c r="CK325" s="402"/>
      <c r="CL325" s="402"/>
      <c r="CM325" s="402"/>
      <c r="CN325" s="402"/>
      <c r="CO325" s="402"/>
      <c r="CP325" s="402"/>
      <c r="CQ325" s="402"/>
      <c r="CR325" s="402"/>
      <c r="CS325" s="402"/>
      <c r="CT325" s="402"/>
      <c r="CU325" s="402"/>
      <c r="CV325" s="402"/>
      <c r="CW325" s="402"/>
      <c r="CX325" s="402"/>
      <c r="CY325" s="402"/>
      <c r="CZ325" s="402"/>
    </row>
    <row r="326" s="575" customFormat="true" ht="15" customHeight="true" x14ac:dyDescent="0.2">
      <c r="B326" s="594"/>
      <c r="V326" s="403"/>
      <c r="W326" s="403"/>
      <c r="X326" s="403"/>
      <c r="Y326" s="403"/>
      <c r="Z326" s="403"/>
      <c r="AA326" s="403"/>
      <c r="AB326" s="403"/>
      <c r="AC326" s="403"/>
      <c r="AD326" s="403"/>
      <c r="AE326" s="403"/>
      <c r="AF326" s="403"/>
      <c r="AG326" s="403"/>
      <c r="AH326" s="403"/>
      <c r="AI326" s="403"/>
      <c r="AJ326" s="403"/>
      <c r="AK326" s="403"/>
      <c r="AL326" s="403"/>
      <c r="AM326" s="403"/>
      <c r="AN326" s="403"/>
      <c r="AO326" s="403"/>
      <c r="AP326" s="403"/>
      <c r="AQ326" s="403"/>
      <c r="AR326" s="403"/>
      <c r="AS326" s="403"/>
      <c r="AT326" s="403"/>
      <c r="AU326" s="403"/>
      <c r="AV326" s="403"/>
      <c r="AW326" s="403"/>
      <c r="AX326" s="403"/>
      <c r="AY326" s="403"/>
      <c r="AZ326" s="403"/>
      <c r="BA326" s="367"/>
      <c r="BB326" s="365"/>
      <c r="BC326" s="365"/>
      <c r="BD326" s="365"/>
      <c r="BE326" s="365"/>
      <c r="BF326" s="365"/>
      <c r="BG326" s="365"/>
      <c r="BH326" s="365"/>
      <c r="BI326" s="365"/>
      <c r="BJ326" s="365"/>
      <c r="BK326" s="365"/>
      <c r="BL326" s="365"/>
      <c r="BM326" s="365"/>
      <c r="BN326" s="365"/>
      <c r="BO326" s="365"/>
      <c r="BP326" s="365"/>
      <c r="BQ326" s="365"/>
      <c r="BR326" s="365"/>
      <c r="BS326" s="365"/>
      <c r="BT326" s="365"/>
      <c r="BU326" s="367"/>
      <c r="BV326" s="402"/>
      <c r="BW326" s="402"/>
      <c r="BX326" s="402"/>
      <c r="BY326" s="402"/>
      <c r="BZ326" s="402"/>
      <c r="CA326" s="402"/>
      <c r="CB326" s="402"/>
      <c r="CC326" s="402"/>
      <c r="CD326" s="402"/>
      <c r="CE326" s="402"/>
      <c r="CF326" s="402"/>
      <c r="CG326" s="402"/>
      <c r="CH326" s="402"/>
      <c r="CI326" s="402"/>
      <c r="CJ326" s="402"/>
      <c r="CK326" s="402"/>
      <c r="CL326" s="402"/>
      <c r="CM326" s="402"/>
      <c r="CN326" s="402"/>
      <c r="CO326" s="402"/>
      <c r="CP326" s="402"/>
      <c r="CQ326" s="402"/>
      <c r="CR326" s="402"/>
      <c r="CS326" s="402"/>
      <c r="CT326" s="402"/>
      <c r="CU326" s="402"/>
      <c r="CV326" s="402"/>
      <c r="CW326" s="402"/>
      <c r="CX326" s="402"/>
      <c r="CY326" s="402"/>
      <c r="CZ326" s="402"/>
    </row>
    <row r="327" s="575" customFormat="true" ht="15" customHeight="true" x14ac:dyDescent="0.2">
      <c r="B327" s="594"/>
      <c r="V327" s="403"/>
      <c r="W327" s="403"/>
      <c r="X327" s="403"/>
      <c r="Y327" s="403"/>
      <c r="Z327" s="403"/>
      <c r="AA327" s="403"/>
      <c r="AB327" s="403"/>
      <c r="AC327" s="403"/>
      <c r="AD327" s="403"/>
      <c r="AE327" s="403"/>
      <c r="AF327" s="403"/>
      <c r="AG327" s="403"/>
      <c r="AH327" s="403"/>
      <c r="AI327" s="403"/>
      <c r="AJ327" s="403"/>
      <c r="AK327" s="403"/>
      <c r="AL327" s="403"/>
      <c r="AM327" s="403"/>
      <c r="AN327" s="403"/>
      <c r="AO327" s="403"/>
      <c r="AP327" s="403"/>
      <c r="AQ327" s="403"/>
      <c r="AR327" s="403"/>
      <c r="AS327" s="403"/>
      <c r="AT327" s="403"/>
      <c r="AU327" s="403"/>
      <c r="AV327" s="403"/>
      <c r="AW327" s="403"/>
      <c r="AX327" s="403"/>
      <c r="AY327" s="403"/>
      <c r="AZ327" s="403"/>
      <c r="BA327" s="367"/>
      <c r="BB327" s="365"/>
      <c r="BC327" s="365"/>
      <c r="BD327" s="365"/>
      <c r="BE327" s="365"/>
      <c r="BF327" s="365"/>
      <c r="BG327" s="365"/>
      <c r="BH327" s="365"/>
      <c r="BI327" s="365"/>
      <c r="BJ327" s="365"/>
      <c r="BK327" s="365"/>
      <c r="BL327" s="365"/>
      <c r="BM327" s="365"/>
      <c r="BN327" s="365"/>
      <c r="BO327" s="365"/>
      <c r="BP327" s="365"/>
      <c r="BQ327" s="365"/>
      <c r="BR327" s="365"/>
      <c r="BS327" s="365"/>
      <c r="BT327" s="365"/>
      <c r="BU327" s="367"/>
      <c r="BV327" s="402"/>
      <c r="BW327" s="402"/>
      <c r="BX327" s="402"/>
      <c r="BY327" s="402"/>
      <c r="BZ327" s="402"/>
      <c r="CA327" s="402"/>
      <c r="CB327" s="402"/>
      <c r="CC327" s="402"/>
      <c r="CD327" s="402"/>
      <c r="CE327" s="402"/>
      <c r="CF327" s="402"/>
      <c r="CG327" s="402"/>
      <c r="CH327" s="402"/>
      <c r="CI327" s="402"/>
      <c r="CJ327" s="402"/>
      <c r="CK327" s="402"/>
      <c r="CL327" s="402"/>
      <c r="CM327" s="402"/>
      <c r="CN327" s="402"/>
      <c r="CO327" s="402"/>
      <c r="CP327" s="402"/>
      <c r="CQ327" s="402"/>
      <c r="CR327" s="402"/>
      <c r="CS327" s="402"/>
      <c r="CT327" s="402"/>
      <c r="CU327" s="402"/>
      <c r="CV327" s="402"/>
      <c r="CW327" s="402"/>
      <c r="CX327" s="402"/>
      <c r="CY327" s="402"/>
      <c r="CZ327" s="402"/>
    </row>
    <row r="328" s="575" customFormat="true" ht="15" customHeight="true" x14ac:dyDescent="0.2">
      <c r="B328" s="594"/>
      <c r="V328" s="403"/>
      <c r="W328" s="403"/>
      <c r="X328" s="403"/>
      <c r="Y328" s="403"/>
      <c r="Z328" s="403"/>
      <c r="AA328" s="403"/>
      <c r="AB328" s="403"/>
      <c r="AC328" s="403"/>
      <c r="AD328" s="403"/>
      <c r="AE328" s="403"/>
      <c r="AF328" s="403"/>
      <c r="AG328" s="403"/>
      <c r="AH328" s="403"/>
      <c r="AI328" s="403"/>
      <c r="AJ328" s="403"/>
      <c r="AK328" s="403"/>
      <c r="AL328" s="403"/>
      <c r="AM328" s="403"/>
      <c r="AN328" s="403"/>
      <c r="AO328" s="403"/>
      <c r="AP328" s="403"/>
      <c r="AQ328" s="403"/>
      <c r="AR328" s="403"/>
      <c r="AS328" s="403"/>
      <c r="AT328" s="403"/>
      <c r="AU328" s="403"/>
      <c r="AV328" s="403"/>
      <c r="AW328" s="403"/>
      <c r="AX328" s="403"/>
      <c r="AY328" s="403"/>
      <c r="AZ328" s="403"/>
      <c r="BA328" s="367"/>
      <c r="BB328" s="365"/>
      <c r="BC328" s="365"/>
      <c r="BD328" s="365"/>
      <c r="BE328" s="365"/>
      <c r="BF328" s="365"/>
      <c r="BG328" s="365"/>
      <c r="BH328" s="365"/>
      <c r="BI328" s="365"/>
      <c r="BJ328" s="365"/>
      <c r="BK328" s="365"/>
      <c r="BL328" s="365"/>
      <c r="BM328" s="365"/>
      <c r="BN328" s="365"/>
      <c r="BO328" s="365"/>
      <c r="BP328" s="365"/>
      <c r="BQ328" s="365"/>
      <c r="BR328" s="365"/>
      <c r="BS328" s="365"/>
      <c r="BT328" s="365"/>
      <c r="BU328" s="367"/>
      <c r="BV328" s="402"/>
      <c r="BW328" s="402"/>
      <c r="BX328" s="402"/>
      <c r="BY328" s="402"/>
      <c r="BZ328" s="402"/>
      <c r="CA328" s="402"/>
      <c r="CB328" s="402"/>
      <c r="CC328" s="402"/>
      <c r="CD328" s="402"/>
      <c r="CE328" s="402"/>
      <c r="CF328" s="402"/>
      <c r="CG328" s="402"/>
      <c r="CH328" s="402"/>
      <c r="CI328" s="402"/>
      <c r="CJ328" s="402"/>
      <c r="CK328" s="402"/>
      <c r="CL328" s="402"/>
      <c r="CM328" s="402"/>
      <c r="CN328" s="402"/>
      <c r="CO328" s="402"/>
      <c r="CP328" s="402"/>
      <c r="CQ328" s="402"/>
      <c r="CR328" s="402"/>
      <c r="CS328" s="402"/>
      <c r="CT328" s="402"/>
      <c r="CU328" s="402"/>
      <c r="CV328" s="402"/>
      <c r="CW328" s="402"/>
      <c r="CX328" s="402"/>
      <c r="CY328" s="402"/>
      <c r="CZ328" s="402"/>
    </row>
    <row r="329" s="575" customFormat="true" ht="250.15" customHeight="true" x14ac:dyDescent="0.2">
      <c r="B329" s="594"/>
      <c r="V329" s="403"/>
      <c r="W329" s="403"/>
      <c r="X329" s="403"/>
      <c r="Y329" s="403"/>
      <c r="Z329" s="403"/>
      <c r="AA329" s="403"/>
      <c r="AB329" s="403"/>
      <c r="AC329" s="403"/>
      <c r="AD329" s="403"/>
      <c r="AE329" s="403"/>
      <c r="AF329" s="403"/>
      <c r="AG329" s="403"/>
      <c r="AH329" s="403"/>
      <c r="AI329" s="403"/>
      <c r="AJ329" s="403"/>
      <c r="AK329" s="403"/>
      <c r="AL329" s="403"/>
      <c r="AM329" s="403"/>
      <c r="AN329" s="403"/>
      <c r="AO329" s="403"/>
      <c r="AP329" s="403"/>
      <c r="AQ329" s="403"/>
      <c r="AR329" s="403"/>
      <c r="AS329" s="403"/>
      <c r="AT329" s="403"/>
      <c r="AU329" s="403"/>
      <c r="AV329" s="403"/>
      <c r="AW329" s="403"/>
      <c r="AX329" s="403"/>
      <c r="AY329" s="403"/>
      <c r="AZ329" s="403"/>
      <c r="BA329" s="367"/>
      <c r="BB329" s="365"/>
      <c r="BC329" s="365"/>
      <c r="BD329" s="365"/>
      <c r="BE329" s="365"/>
      <c r="BF329" s="365"/>
      <c r="BG329" s="365"/>
      <c r="BH329" s="365"/>
      <c r="BI329" s="365"/>
      <c r="BJ329" s="365"/>
      <c r="BK329" s="365"/>
      <c r="BL329" s="365"/>
      <c r="BM329" s="365"/>
      <c r="BN329" s="365"/>
      <c r="BO329" s="365"/>
      <c r="BP329" s="365"/>
      <c r="BQ329" s="365"/>
      <c r="BR329" s="365"/>
      <c r="BS329" s="365"/>
      <c r="BT329" s="365"/>
      <c r="BU329" s="367"/>
      <c r="BV329" s="402"/>
      <c r="BW329" s="402"/>
      <c r="BX329" s="402"/>
      <c r="BY329" s="402"/>
      <c r="BZ329" s="402"/>
      <c r="CA329" s="402"/>
      <c r="CB329" s="402"/>
      <c r="CC329" s="402"/>
      <c r="CD329" s="402"/>
      <c r="CE329" s="402"/>
      <c r="CF329" s="402"/>
      <c r="CG329" s="402"/>
      <c r="CH329" s="402"/>
      <c r="CI329" s="402"/>
      <c r="CJ329" s="402"/>
      <c r="CK329" s="402"/>
      <c r="CL329" s="402"/>
      <c r="CM329" s="402"/>
      <c r="CN329" s="402"/>
      <c r="CO329" s="402"/>
      <c r="CP329" s="402"/>
      <c r="CQ329" s="402"/>
      <c r="CR329" s="402"/>
      <c r="CS329" s="402"/>
      <c r="CT329" s="402"/>
      <c r="CU329" s="402"/>
      <c r="CV329" s="402"/>
      <c r="CW329" s="402"/>
      <c r="CX329" s="402"/>
      <c r="CY329" s="402"/>
      <c r="CZ329" s="402"/>
    </row>
    <row r="330" s="405" customFormat="true" ht="19.15" customHeight="true" x14ac:dyDescent="0.2">
      <c r="B330" s="572"/>
      <c r="V330" s="398"/>
      <c r="W330" s="398"/>
      <c r="X330" s="398"/>
      <c r="Y330" s="398"/>
      <c r="Z330" s="398"/>
      <c r="AA330" s="398"/>
      <c r="AB330" s="398"/>
      <c r="AC330" s="398"/>
      <c r="AD330" s="398"/>
      <c r="AE330" s="398"/>
      <c r="AF330" s="398"/>
      <c r="AG330" s="398"/>
      <c r="AH330" s="398"/>
      <c r="AI330" s="398"/>
      <c r="AJ330" s="398"/>
      <c r="AK330" s="398"/>
      <c r="AL330" s="398"/>
      <c r="AM330" s="398"/>
      <c r="AN330" s="398"/>
      <c r="AO330" s="398"/>
      <c r="AP330" s="398"/>
      <c r="AQ330" s="398"/>
      <c r="AR330" s="398"/>
      <c r="AS330" s="398"/>
      <c r="AT330" s="398"/>
      <c r="AU330" s="398"/>
      <c r="AV330" s="398"/>
      <c r="AW330" s="398"/>
      <c r="AX330" s="398"/>
      <c r="AY330" s="398"/>
      <c r="AZ330" s="398"/>
      <c r="BA330" s="370"/>
      <c r="BB330" s="370"/>
      <c r="BC330" s="570"/>
      <c r="BD330" s="570"/>
      <c r="BE330" s="570"/>
      <c r="BF330" s="570"/>
      <c r="BG330" s="570"/>
      <c r="BH330" s="570"/>
      <c r="BI330" s="570"/>
      <c r="BJ330" s="570"/>
      <c r="BK330" s="570"/>
      <c r="BL330" s="570"/>
      <c r="BM330" s="570"/>
      <c r="BN330" s="570"/>
      <c r="BO330" s="570"/>
      <c r="BP330" s="570"/>
      <c r="BQ330" s="570"/>
      <c r="BR330" s="570"/>
      <c r="BS330" s="570"/>
      <c r="BT330" s="570"/>
      <c r="BU330" s="570"/>
      <c r="BV330" s="398"/>
      <c r="BW330" s="398"/>
      <c r="BX330" s="398"/>
      <c r="BY330" s="398"/>
      <c r="BZ330" s="398"/>
      <c r="CA330" s="398"/>
      <c r="CB330" s="398"/>
      <c r="CC330" s="398"/>
      <c r="CD330" s="398"/>
      <c r="CE330" s="398"/>
      <c r="CF330" s="398"/>
      <c r="CG330" s="398"/>
      <c r="CH330" s="398"/>
      <c r="CI330" s="398"/>
      <c r="CJ330" s="398"/>
      <c r="CK330" s="398"/>
      <c r="CL330" s="398"/>
      <c r="CM330" s="398"/>
      <c r="CN330" s="398"/>
      <c r="CO330" s="398"/>
      <c r="CP330" s="398"/>
      <c r="CQ330" s="398"/>
      <c r="CR330" s="398"/>
      <c r="CS330" s="398"/>
      <c r="CT330" s="398"/>
      <c r="CU330" s="398"/>
      <c r="CV330" s="398"/>
      <c r="CW330" s="398"/>
      <c r="CX330" s="398"/>
      <c r="CY330" s="398"/>
      <c r="CZ330" s="398"/>
    </row>
    <row r="331" s="405" customFormat="true" ht="15" customHeight="true" x14ac:dyDescent="0.2">
      <c r="B331" s="572"/>
      <c r="V331" s="398"/>
      <c r="W331" s="398"/>
      <c r="X331" s="398"/>
      <c r="Y331" s="398"/>
      <c r="Z331" s="398"/>
      <c r="AA331" s="398"/>
      <c r="AB331" s="398"/>
      <c r="AC331" s="398"/>
      <c r="AD331" s="398"/>
      <c r="AE331" s="398"/>
      <c r="AF331" s="398"/>
      <c r="AG331" s="398"/>
      <c r="AH331" s="398"/>
      <c r="AI331" s="398"/>
      <c r="AJ331" s="398"/>
      <c r="AK331" s="398"/>
      <c r="AL331" s="398"/>
      <c r="AM331" s="398"/>
      <c r="AN331" s="398"/>
      <c r="AO331" s="398"/>
      <c r="AP331" s="398"/>
      <c r="AQ331" s="398"/>
      <c r="AR331" s="398"/>
      <c r="AS331" s="398"/>
      <c r="AT331" s="398"/>
      <c r="AU331" s="398"/>
      <c r="AV331" s="398"/>
      <c r="AW331" s="398"/>
      <c r="AX331" s="398"/>
      <c r="AY331" s="398"/>
      <c r="AZ331" s="398"/>
      <c r="BA331" s="370"/>
      <c r="BB331" s="370"/>
      <c r="BC331" s="570"/>
      <c r="BD331" s="570"/>
      <c r="BE331" s="570"/>
      <c r="BF331" s="570"/>
      <c r="BG331" s="570"/>
      <c r="BH331" s="570"/>
      <c r="BI331" s="570"/>
      <c r="BJ331" s="570"/>
      <c r="BK331" s="570"/>
      <c r="BL331" s="570"/>
      <c r="BM331" s="570"/>
      <c r="BN331" s="570"/>
      <c r="BO331" s="570"/>
      <c r="BP331" s="570"/>
      <c r="BQ331" s="570"/>
      <c r="BR331" s="570"/>
      <c r="BS331" s="570"/>
      <c r="BT331" s="570"/>
      <c r="BU331" s="570"/>
      <c r="BV331" s="398"/>
      <c r="BW331" s="398"/>
      <c r="BX331" s="398"/>
      <c r="BY331" s="398"/>
      <c r="BZ331" s="398"/>
      <c r="CA331" s="398"/>
      <c r="CB331" s="398"/>
      <c r="CC331" s="398"/>
      <c r="CD331" s="398"/>
      <c r="CE331" s="398"/>
      <c r="CF331" s="398"/>
      <c r="CG331" s="398"/>
      <c r="CH331" s="398"/>
      <c r="CI331" s="398"/>
      <c r="CJ331" s="398"/>
      <c r="CK331" s="398"/>
      <c r="CL331" s="398"/>
      <c r="CM331" s="398"/>
      <c r="CN331" s="398"/>
      <c r="CO331" s="398"/>
      <c r="CP331" s="398"/>
      <c r="CQ331" s="398"/>
      <c r="CR331" s="398"/>
      <c r="CS331" s="398"/>
      <c r="CT331" s="398"/>
      <c r="CU331" s="398"/>
      <c r="CV331" s="398"/>
      <c r="CW331" s="398"/>
      <c r="CX331" s="398"/>
      <c r="CY331" s="398"/>
      <c r="CZ331" s="398"/>
    </row>
    <row r="332" s="405" customFormat="true" ht="15" customHeight="true" x14ac:dyDescent="0.2">
      <c r="B332" s="572"/>
      <c r="V332" s="398"/>
      <c r="W332" s="398"/>
      <c r="X332" s="398"/>
      <c r="Y332" s="398"/>
      <c r="Z332" s="398"/>
      <c r="AA332" s="398"/>
      <c r="AB332" s="398"/>
      <c r="AC332" s="398"/>
      <c r="AD332" s="398"/>
      <c r="AE332" s="398"/>
      <c r="AF332" s="398"/>
      <c r="AG332" s="398"/>
      <c r="AH332" s="398"/>
      <c r="AI332" s="398"/>
      <c r="AJ332" s="398"/>
      <c r="AK332" s="398"/>
      <c r="AL332" s="398"/>
      <c r="AM332" s="398"/>
      <c r="AN332" s="398"/>
      <c r="AO332" s="398"/>
      <c r="AP332" s="398"/>
      <c r="AQ332" s="398"/>
      <c r="AR332" s="398"/>
      <c r="AS332" s="398"/>
      <c r="AT332" s="398"/>
      <c r="AU332" s="398"/>
      <c r="AV332" s="398"/>
      <c r="AW332" s="398"/>
      <c r="AX332" s="398"/>
      <c r="AY332" s="398"/>
      <c r="AZ332" s="398"/>
      <c r="BA332" s="370"/>
      <c r="BB332" s="370"/>
      <c r="BC332" s="570"/>
      <c r="BD332" s="570"/>
      <c r="BE332" s="570"/>
      <c r="BF332" s="570"/>
      <c r="BG332" s="570"/>
      <c r="BH332" s="570"/>
      <c r="BI332" s="570"/>
      <c r="BJ332" s="570"/>
      <c r="BK332" s="570"/>
      <c r="BL332" s="570"/>
      <c r="BM332" s="570"/>
      <c r="BN332" s="570"/>
      <c r="BO332" s="570"/>
      <c r="BP332" s="570"/>
      <c r="BQ332" s="570"/>
      <c r="BR332" s="570"/>
      <c r="BS332" s="570"/>
      <c r="BT332" s="570"/>
      <c r="BU332" s="570"/>
      <c r="BV332" s="398"/>
      <c r="BW332" s="398"/>
      <c r="BX332" s="398"/>
      <c r="BY332" s="398"/>
      <c r="BZ332" s="398"/>
      <c r="CA332" s="398"/>
      <c r="CB332" s="398"/>
      <c r="CC332" s="398"/>
      <c r="CD332" s="398"/>
      <c r="CE332" s="398"/>
      <c r="CF332" s="398"/>
      <c r="CG332" s="398"/>
      <c r="CH332" s="398"/>
      <c r="CI332" s="398"/>
      <c r="CJ332" s="398"/>
      <c r="CK332" s="398"/>
      <c r="CL332" s="398"/>
      <c r="CM332" s="398"/>
      <c r="CN332" s="398"/>
      <c r="CO332" s="398"/>
      <c r="CP332" s="398"/>
      <c r="CQ332" s="398"/>
      <c r="CR332" s="398"/>
      <c r="CS332" s="398"/>
      <c r="CT332" s="398"/>
      <c r="CU332" s="398"/>
      <c r="CV332" s="398"/>
      <c r="CW332" s="398"/>
      <c r="CX332" s="398"/>
      <c r="CY332" s="398"/>
      <c r="CZ332" s="398"/>
    </row>
    <row r="333" s="405" customFormat="true" ht="15" customHeight="true" x14ac:dyDescent="0.2">
      <c r="B333" s="572"/>
      <c r="V333" s="398"/>
      <c r="W333" s="398"/>
      <c r="X333" s="398"/>
      <c r="Y333" s="398"/>
      <c r="Z333" s="398"/>
      <c r="AA333" s="398"/>
      <c r="AB333" s="398"/>
      <c r="AC333" s="398"/>
      <c r="AD333" s="398"/>
      <c r="AE333" s="398"/>
      <c r="AF333" s="398"/>
      <c r="AG333" s="398"/>
      <c r="AH333" s="398"/>
      <c r="AI333" s="398"/>
      <c r="AJ333" s="398"/>
      <c r="AK333" s="398"/>
      <c r="AL333" s="398"/>
      <c r="AM333" s="398"/>
      <c r="AN333" s="398"/>
      <c r="AO333" s="398"/>
      <c r="AP333" s="398"/>
      <c r="AQ333" s="398"/>
      <c r="AR333" s="398"/>
      <c r="AS333" s="398"/>
      <c r="AT333" s="398"/>
      <c r="AU333" s="398"/>
      <c r="AV333" s="398"/>
      <c r="AW333" s="398"/>
      <c r="AX333" s="398"/>
      <c r="AY333" s="398"/>
      <c r="AZ333" s="398"/>
      <c r="BA333" s="370"/>
      <c r="BB333" s="370"/>
      <c r="BC333" s="570"/>
      <c r="BD333" s="570"/>
      <c r="BE333" s="570"/>
      <c r="BF333" s="570"/>
      <c r="BG333" s="570"/>
      <c r="BH333" s="570"/>
      <c r="BI333" s="570"/>
      <c r="BJ333" s="570"/>
      <c r="BK333" s="570"/>
      <c r="BL333" s="570"/>
      <c r="BM333" s="570"/>
      <c r="BN333" s="570"/>
      <c r="BO333" s="570"/>
      <c r="BP333" s="570"/>
      <c r="BQ333" s="570"/>
      <c r="BR333" s="570"/>
      <c r="BS333" s="570"/>
      <c r="BT333" s="570"/>
      <c r="BU333" s="570"/>
      <c r="BV333" s="398"/>
      <c r="BW333" s="398"/>
      <c r="BX333" s="398"/>
      <c r="BY333" s="398"/>
      <c r="BZ333" s="398"/>
      <c r="CA333" s="398"/>
      <c r="CB333" s="398"/>
      <c r="CC333" s="398"/>
      <c r="CD333" s="398"/>
      <c r="CE333" s="398"/>
      <c r="CF333" s="398"/>
      <c r="CG333" s="398"/>
      <c r="CH333" s="398"/>
      <c r="CI333" s="398"/>
      <c r="CJ333" s="398"/>
      <c r="CK333" s="398"/>
      <c r="CL333" s="398"/>
      <c r="CM333" s="398"/>
      <c r="CN333" s="398"/>
      <c r="CO333" s="398"/>
      <c r="CP333" s="398"/>
      <c r="CQ333" s="398"/>
      <c r="CR333" s="398"/>
      <c r="CS333" s="398"/>
      <c r="CT333" s="398"/>
      <c r="CU333" s="398"/>
      <c r="CV333" s="398"/>
      <c r="CW333" s="398"/>
      <c r="CX333" s="398"/>
      <c r="CY333" s="398"/>
      <c r="CZ333" s="398"/>
    </row>
    <row r="334" s="405" customFormat="true" ht="15" customHeight="true" x14ac:dyDescent="0.2">
      <c r="B334" s="572"/>
      <c r="V334" s="398"/>
      <c r="W334" s="398"/>
      <c r="X334" s="398"/>
      <c r="Y334" s="398"/>
      <c r="Z334" s="398"/>
      <c r="AA334" s="398"/>
      <c r="AB334" s="398"/>
      <c r="AC334" s="398"/>
      <c r="AD334" s="398"/>
      <c r="AE334" s="398"/>
      <c r="AF334" s="398"/>
      <c r="AG334" s="398"/>
      <c r="AH334" s="398"/>
      <c r="AI334" s="398"/>
      <c r="AJ334" s="398"/>
      <c r="AK334" s="398"/>
      <c r="AL334" s="398"/>
      <c r="AM334" s="398"/>
      <c r="AN334" s="398"/>
      <c r="AO334" s="398"/>
      <c r="AP334" s="398"/>
      <c r="AQ334" s="398"/>
      <c r="AR334" s="398"/>
      <c r="AS334" s="398"/>
      <c r="AT334" s="398"/>
      <c r="AU334" s="398"/>
      <c r="AV334" s="398"/>
      <c r="AW334" s="398"/>
      <c r="AX334" s="398"/>
      <c r="AY334" s="398"/>
      <c r="AZ334" s="398"/>
      <c r="BA334" s="370"/>
      <c r="BB334" s="370"/>
      <c r="BC334" s="570"/>
      <c r="BD334" s="570"/>
      <c r="BE334" s="570"/>
      <c r="BF334" s="570"/>
      <c r="BG334" s="570"/>
      <c r="BH334" s="570"/>
      <c r="BI334" s="570"/>
      <c r="BJ334" s="570"/>
      <c r="BK334" s="570"/>
      <c r="BL334" s="570"/>
      <c r="BM334" s="570"/>
      <c r="BN334" s="570"/>
      <c r="BO334" s="570"/>
      <c r="BP334" s="570"/>
      <c r="BQ334" s="570"/>
      <c r="BR334" s="570"/>
      <c r="BS334" s="570"/>
      <c r="BT334" s="570"/>
      <c r="BU334" s="570"/>
      <c r="BV334" s="398"/>
      <c r="BW334" s="398"/>
      <c r="BX334" s="398"/>
      <c r="BY334" s="398"/>
      <c r="BZ334" s="398"/>
      <c r="CA334" s="398"/>
      <c r="CB334" s="398"/>
      <c r="CC334" s="398"/>
      <c r="CD334" s="398"/>
      <c r="CE334" s="398"/>
      <c r="CF334" s="398"/>
      <c r="CG334" s="398"/>
      <c r="CH334" s="398"/>
      <c r="CI334" s="398"/>
      <c r="CJ334" s="398"/>
      <c r="CK334" s="398"/>
      <c r="CL334" s="398"/>
      <c r="CM334" s="398"/>
      <c r="CN334" s="398"/>
      <c r="CO334" s="398"/>
      <c r="CP334" s="398"/>
      <c r="CQ334" s="398"/>
      <c r="CR334" s="398"/>
      <c r="CS334" s="398"/>
      <c r="CT334" s="398"/>
      <c r="CU334" s="398"/>
      <c r="CV334" s="398"/>
      <c r="CW334" s="398"/>
      <c r="CX334" s="398"/>
      <c r="CY334" s="398"/>
      <c r="CZ334" s="398"/>
    </row>
    <row r="335" s="405" customFormat="true" ht="15" customHeight="true" x14ac:dyDescent="0.2">
      <c r="B335" s="572"/>
      <c r="V335" s="398"/>
      <c r="W335" s="398"/>
      <c r="X335" s="398"/>
      <c r="Y335" s="398"/>
      <c r="Z335" s="398"/>
      <c r="AA335" s="398"/>
      <c r="AB335" s="398"/>
      <c r="AC335" s="398"/>
      <c r="AD335" s="398"/>
      <c r="AE335" s="398"/>
      <c r="AF335" s="398"/>
      <c r="AG335" s="398"/>
      <c r="AH335" s="398"/>
      <c r="AI335" s="398"/>
      <c r="AJ335" s="398"/>
      <c r="AK335" s="398"/>
      <c r="AL335" s="398"/>
      <c r="AM335" s="398"/>
      <c r="AN335" s="398"/>
      <c r="AO335" s="398"/>
      <c r="AP335" s="398"/>
      <c r="AQ335" s="398"/>
      <c r="AR335" s="398"/>
      <c r="AS335" s="398"/>
      <c r="AT335" s="398"/>
      <c r="AU335" s="398"/>
      <c r="AV335" s="398"/>
      <c r="AW335" s="398"/>
      <c r="AX335" s="398"/>
      <c r="AY335" s="398"/>
      <c r="AZ335" s="398"/>
      <c r="BA335" s="370"/>
      <c r="BB335" s="370"/>
      <c r="BC335" s="570"/>
      <c r="BD335" s="570"/>
      <c r="BE335" s="570"/>
      <c r="BF335" s="570"/>
      <c r="BG335" s="570"/>
      <c r="BH335" s="570"/>
      <c r="BI335" s="570"/>
      <c r="BJ335" s="570"/>
      <c r="BK335" s="570"/>
      <c r="BL335" s="570"/>
      <c r="BM335" s="570"/>
      <c r="BN335" s="570"/>
      <c r="BO335" s="570"/>
      <c r="BP335" s="570"/>
      <c r="BQ335" s="570"/>
      <c r="BR335" s="570"/>
      <c r="BS335" s="570"/>
      <c r="BT335" s="570"/>
      <c r="BU335" s="570"/>
      <c r="BV335" s="398"/>
      <c r="BW335" s="398"/>
      <c r="BX335" s="398"/>
      <c r="BY335" s="398"/>
      <c r="BZ335" s="398"/>
      <c r="CA335" s="398"/>
      <c r="CB335" s="398"/>
      <c r="CC335" s="398"/>
      <c r="CD335" s="398"/>
      <c r="CE335" s="398"/>
      <c r="CF335" s="398"/>
      <c r="CG335" s="398"/>
      <c r="CH335" s="398"/>
      <c r="CI335" s="398"/>
      <c r="CJ335" s="398"/>
      <c r="CK335" s="398"/>
      <c r="CL335" s="398"/>
      <c r="CM335" s="398"/>
      <c r="CN335" s="398"/>
      <c r="CO335" s="398"/>
      <c r="CP335" s="398"/>
      <c r="CQ335" s="398"/>
      <c r="CR335" s="398"/>
      <c r="CS335" s="398"/>
      <c r="CT335" s="398"/>
      <c r="CU335" s="398"/>
      <c r="CV335" s="398"/>
      <c r="CW335" s="398"/>
      <c r="CX335" s="398"/>
      <c r="CY335" s="398"/>
      <c r="CZ335" s="398"/>
    </row>
    <row r="336" s="405" customFormat="true" ht="15" customHeight="true" x14ac:dyDescent="0.2">
      <c r="B336" s="572"/>
      <c r="V336" s="398"/>
      <c r="W336" s="398"/>
      <c r="X336" s="398"/>
      <c r="Y336" s="398"/>
      <c r="Z336" s="398"/>
      <c r="AA336" s="398"/>
      <c r="AB336" s="398"/>
      <c r="AC336" s="398"/>
      <c r="AD336" s="398"/>
      <c r="AE336" s="398"/>
      <c r="AF336" s="398"/>
      <c r="AG336" s="398"/>
      <c r="AH336" s="398"/>
      <c r="AI336" s="398"/>
      <c r="AJ336" s="398"/>
      <c r="AK336" s="398"/>
      <c r="AL336" s="398"/>
      <c r="AM336" s="398"/>
      <c r="AN336" s="398"/>
      <c r="AO336" s="398"/>
      <c r="AP336" s="398"/>
      <c r="AQ336" s="398"/>
      <c r="AR336" s="398"/>
      <c r="AS336" s="398"/>
      <c r="AT336" s="398"/>
      <c r="AU336" s="398"/>
      <c r="AV336" s="398"/>
      <c r="AW336" s="398"/>
      <c r="AX336" s="398"/>
      <c r="AY336" s="398"/>
      <c r="AZ336" s="398"/>
      <c r="BA336" s="370"/>
      <c r="BB336" s="370"/>
      <c r="BC336" s="570"/>
      <c r="BD336" s="570"/>
      <c r="BE336" s="570"/>
      <c r="BF336" s="570"/>
      <c r="BG336" s="570"/>
      <c r="BH336" s="570"/>
      <c r="BI336" s="570"/>
      <c r="BJ336" s="570"/>
      <c r="BK336" s="570"/>
      <c r="BL336" s="570"/>
      <c r="BM336" s="570"/>
      <c r="BN336" s="570"/>
      <c r="BO336" s="570"/>
      <c r="BP336" s="570"/>
      <c r="BQ336" s="570"/>
      <c r="BR336" s="570"/>
      <c r="BS336" s="570"/>
      <c r="BT336" s="570"/>
      <c r="BU336" s="570"/>
      <c r="BV336" s="398"/>
      <c r="BW336" s="398"/>
      <c r="BX336" s="398"/>
      <c r="BY336" s="398"/>
      <c r="BZ336" s="398"/>
      <c r="CA336" s="398"/>
      <c r="CB336" s="398"/>
      <c r="CC336" s="398"/>
      <c r="CD336" s="398"/>
      <c r="CE336" s="398"/>
      <c r="CF336" s="398"/>
      <c r="CG336" s="398"/>
      <c r="CH336" s="398"/>
      <c r="CI336" s="398"/>
      <c r="CJ336" s="398"/>
      <c r="CK336" s="398"/>
      <c r="CL336" s="398"/>
      <c r="CM336" s="398"/>
      <c r="CN336" s="398"/>
      <c r="CO336" s="398"/>
      <c r="CP336" s="398"/>
      <c r="CQ336" s="398"/>
      <c r="CR336" s="398"/>
      <c r="CS336" s="398"/>
      <c r="CT336" s="398"/>
      <c r="CU336" s="398"/>
      <c r="CV336" s="398"/>
      <c r="CW336" s="398"/>
      <c r="CX336" s="398"/>
      <c r="CY336" s="398"/>
      <c r="CZ336" s="398"/>
    </row>
    <row r="337" s="405" customFormat="true" ht="18" customHeight="true" x14ac:dyDescent="0.2">
      <c r="B337" s="572"/>
      <c r="V337" s="398"/>
      <c r="W337" s="398"/>
      <c r="X337" s="398"/>
      <c r="Y337" s="398"/>
      <c r="Z337" s="398"/>
      <c r="AA337" s="398"/>
      <c r="AB337" s="398"/>
      <c r="AC337" s="398"/>
      <c r="AD337" s="398"/>
      <c r="AE337" s="398"/>
      <c r="AF337" s="398"/>
      <c r="AG337" s="398"/>
      <c r="AH337" s="398"/>
      <c r="AI337" s="398"/>
      <c r="AJ337" s="398"/>
      <c r="AK337" s="398"/>
      <c r="AL337" s="398"/>
      <c r="AM337" s="398"/>
      <c r="AN337" s="398"/>
      <c r="AO337" s="398"/>
      <c r="AP337" s="398"/>
      <c r="AQ337" s="398"/>
      <c r="AR337" s="398"/>
      <c r="AS337" s="398"/>
      <c r="AT337" s="398"/>
      <c r="AU337" s="398"/>
      <c r="AV337" s="398"/>
      <c r="AW337" s="398"/>
      <c r="AX337" s="398"/>
      <c r="AY337" s="398"/>
      <c r="AZ337" s="398"/>
      <c r="BA337" s="370"/>
      <c r="BB337" s="370"/>
      <c r="BC337" s="570"/>
      <c r="BD337" s="570"/>
      <c r="BE337" s="570"/>
      <c r="BF337" s="570"/>
      <c r="BG337" s="570"/>
      <c r="BH337" s="570"/>
      <c r="BI337" s="570"/>
      <c r="BJ337" s="570"/>
      <c r="BK337" s="570"/>
      <c r="BL337" s="570"/>
      <c r="BM337" s="570"/>
      <c r="BN337" s="570"/>
      <c r="BO337" s="570"/>
      <c r="BP337" s="570"/>
      <c r="BQ337" s="570"/>
      <c r="BR337" s="570"/>
      <c r="BS337" s="570"/>
      <c r="BT337" s="570"/>
      <c r="BU337" s="570"/>
      <c r="BV337" s="398"/>
      <c r="BW337" s="398"/>
      <c r="BX337" s="398"/>
      <c r="BY337" s="398"/>
      <c r="BZ337" s="398"/>
      <c r="CA337" s="398"/>
      <c r="CB337" s="398"/>
      <c r="CC337" s="398"/>
      <c r="CD337" s="398"/>
      <c r="CE337" s="398"/>
      <c r="CF337" s="398"/>
      <c r="CG337" s="398"/>
      <c r="CH337" s="398"/>
      <c r="CI337" s="398"/>
      <c r="CJ337" s="398"/>
      <c r="CK337" s="398"/>
      <c r="CL337" s="398"/>
      <c r="CM337" s="398"/>
      <c r="CN337" s="398"/>
      <c r="CO337" s="398"/>
      <c r="CP337" s="398"/>
      <c r="CQ337" s="398"/>
      <c r="CR337" s="398"/>
      <c r="CS337" s="398"/>
      <c r="CT337" s="398"/>
      <c r="CU337" s="398"/>
      <c r="CV337" s="398"/>
      <c r="CW337" s="398"/>
      <c r="CX337" s="398"/>
      <c r="CY337" s="398"/>
      <c r="CZ337" s="398"/>
    </row>
    <row r="338" s="405" customFormat="true" ht="18" customHeight="true" x14ac:dyDescent="0.2">
      <c r="B338" s="572"/>
      <c r="V338" s="398"/>
      <c r="W338" s="398"/>
      <c r="X338" s="398"/>
      <c r="Y338" s="398"/>
      <c r="Z338" s="398"/>
      <c r="AA338" s="398"/>
      <c r="AB338" s="398"/>
      <c r="AC338" s="398"/>
      <c r="AD338" s="398"/>
      <c r="AE338" s="398"/>
      <c r="AF338" s="398"/>
      <c r="AG338" s="398"/>
      <c r="AH338" s="398"/>
      <c r="AI338" s="398"/>
      <c r="AJ338" s="398"/>
      <c r="AK338" s="398"/>
      <c r="AL338" s="398"/>
      <c r="AM338" s="398"/>
      <c r="AN338" s="398"/>
      <c r="AO338" s="398"/>
      <c r="AP338" s="398"/>
      <c r="AQ338" s="398"/>
      <c r="AR338" s="398"/>
      <c r="AS338" s="398"/>
      <c r="AT338" s="398"/>
      <c r="AU338" s="398"/>
      <c r="AV338" s="398"/>
      <c r="AW338" s="398"/>
      <c r="AX338" s="398"/>
      <c r="AY338" s="398"/>
      <c r="AZ338" s="398"/>
      <c r="BA338" s="370"/>
      <c r="BB338" s="370"/>
      <c r="BC338" s="570"/>
      <c r="BD338" s="570"/>
      <c r="BE338" s="570"/>
      <c r="BF338" s="570"/>
      <c r="BG338" s="570"/>
      <c r="BH338" s="570"/>
      <c r="BI338" s="570"/>
      <c r="BJ338" s="570"/>
      <c r="BK338" s="570"/>
      <c r="BL338" s="570"/>
      <c r="BM338" s="570"/>
      <c r="BN338" s="570"/>
      <c r="BO338" s="570"/>
      <c r="BP338" s="570"/>
      <c r="BQ338" s="570"/>
      <c r="BR338" s="570"/>
      <c r="BS338" s="570"/>
      <c r="BT338" s="570"/>
      <c r="BU338" s="570"/>
      <c r="BV338" s="398"/>
      <c r="BW338" s="398"/>
      <c r="BX338" s="398"/>
      <c r="BY338" s="398"/>
      <c r="BZ338" s="398"/>
      <c r="CA338" s="398"/>
      <c r="CB338" s="398"/>
      <c r="CC338" s="398"/>
      <c r="CD338" s="398"/>
      <c r="CE338" s="398"/>
      <c r="CF338" s="398"/>
      <c r="CG338" s="398"/>
      <c r="CH338" s="398"/>
      <c r="CI338" s="398"/>
      <c r="CJ338" s="398"/>
      <c r="CK338" s="398"/>
      <c r="CL338" s="398"/>
      <c r="CM338" s="398"/>
      <c r="CN338" s="398"/>
      <c r="CO338" s="398"/>
      <c r="CP338" s="398"/>
      <c r="CQ338" s="398"/>
      <c r="CR338" s="398"/>
      <c r="CS338" s="398"/>
      <c r="CT338" s="398"/>
      <c r="CU338" s="398"/>
      <c r="CV338" s="398"/>
      <c r="CW338" s="398"/>
      <c r="CX338" s="398"/>
      <c r="CY338" s="398"/>
      <c r="CZ338" s="398"/>
    </row>
    <row r="339" s="575" customFormat="true" ht="15" customHeight="true" x14ac:dyDescent="0.2">
      <c r="B339" s="594"/>
      <c r="V339" s="403"/>
      <c r="W339" s="403"/>
      <c r="X339" s="403"/>
      <c r="Y339" s="403"/>
      <c r="Z339" s="403"/>
      <c r="AA339" s="403"/>
      <c r="AB339" s="403"/>
      <c r="AC339" s="403"/>
      <c r="AD339" s="403"/>
      <c r="AE339" s="403"/>
      <c r="AF339" s="403"/>
      <c r="AG339" s="403"/>
      <c r="AH339" s="403"/>
      <c r="AI339" s="403"/>
      <c r="AJ339" s="403"/>
      <c r="AK339" s="403"/>
      <c r="AL339" s="403"/>
      <c r="AM339" s="403"/>
      <c r="AN339" s="403"/>
      <c r="AO339" s="403"/>
      <c r="AP339" s="403"/>
      <c r="AQ339" s="403"/>
      <c r="AR339" s="403"/>
      <c r="AS339" s="403"/>
      <c r="AT339" s="403"/>
      <c r="AU339" s="403"/>
      <c r="AV339" s="403"/>
      <c r="AW339" s="403"/>
      <c r="AX339" s="403"/>
      <c r="AY339" s="403"/>
      <c r="AZ339" s="403"/>
      <c r="BA339" s="404" t="s">
        <v>131</v>
      </c>
      <c r="BB339" s="352" t="s">
        <v>130</v>
      </c>
      <c r="BC339" s="1046" t="s">
        <v>115</v>
      </c>
      <c r="BD339" s="1047"/>
      <c r="BE339" s="1047"/>
      <c r="BF339" s="1047"/>
      <c r="BG339" s="1048"/>
      <c r="BH339" s="1046" t="s">
        <v>38</v>
      </c>
      <c r="BI339" s="1047"/>
      <c r="BJ339" s="1047"/>
      <c r="BK339" s="1047"/>
      <c r="BL339" s="1048"/>
      <c r="BM339" s="1046" t="s">
        <v>37</v>
      </c>
      <c r="BN339" s="1047"/>
      <c r="BO339" s="1047"/>
      <c r="BP339" s="1047"/>
      <c r="BQ339" s="1049"/>
      <c r="BR339" s="80" t="s">
        <v>141</v>
      </c>
      <c r="BS339" s="484"/>
      <c r="BT339" s="484"/>
      <c r="BU339" s="484"/>
      <c r="BV339" s="69"/>
      <c r="BW339" s="69"/>
      <c r="BX339" s="69"/>
      <c r="BY339" s="69"/>
      <c r="BZ339" s="402"/>
      <c r="CA339" s="402"/>
      <c r="CB339" s="402"/>
      <c r="CC339" s="402"/>
      <c r="CD339" s="402"/>
      <c r="CE339" s="402"/>
      <c r="CF339" s="402"/>
      <c r="CG339" s="402"/>
      <c r="CH339" s="402"/>
      <c r="CI339" s="402"/>
      <c r="CJ339" s="402"/>
      <c r="CK339" s="402"/>
      <c r="CL339" s="402"/>
      <c r="CM339" s="402"/>
      <c r="CN339" s="402"/>
      <c r="CO339" s="402"/>
      <c r="CP339" s="402"/>
      <c r="CQ339" s="402"/>
      <c r="CR339" s="402"/>
      <c r="CS339" s="402"/>
      <c r="CT339" s="402"/>
      <c r="CU339" s="402"/>
      <c r="CV339" s="402"/>
      <c r="CW339" s="402"/>
      <c r="CX339" s="402"/>
      <c r="CY339" s="402"/>
      <c r="CZ339" s="402"/>
    </row>
    <row r="340" s="575" customFormat="true" ht="12.75" x14ac:dyDescent="0.2">
      <c r="B340" s="594"/>
      <c r="V340" s="403"/>
      <c r="W340" s="403"/>
      <c r="X340" s="403"/>
      <c r="Y340" s="403"/>
      <c r="Z340" s="403"/>
      <c r="AA340" s="403"/>
      <c r="AB340" s="403"/>
      <c r="AC340" s="403"/>
      <c r="AD340" s="403"/>
      <c r="AE340" s="403"/>
      <c r="AF340" s="403"/>
      <c r="AG340" s="403"/>
      <c r="AH340" s="403"/>
      <c r="AI340" s="403"/>
      <c r="AJ340" s="403"/>
      <c r="AK340" s="403"/>
      <c r="AL340" s="403"/>
      <c r="AM340" s="403"/>
      <c r="AN340" s="403"/>
      <c r="AO340" s="403"/>
      <c r="AP340" s="403"/>
      <c r="AQ340" s="403"/>
      <c r="AR340" s="403"/>
      <c r="AS340" s="403"/>
      <c r="AT340" s="403"/>
      <c r="AU340" s="403"/>
      <c r="AV340" s="403"/>
      <c r="AW340" s="403"/>
      <c r="AX340" s="403"/>
      <c r="AY340" s="403"/>
      <c r="AZ340" s="403"/>
      <c r="BA340" s="390" t="s">
        <v>127</v>
      </c>
      <c r="BB340" s="389"/>
      <c r="BC340" s="515" t="s">
        <v>0</v>
      </c>
      <c r="BD340" s="628" t="s">
        <v>1</v>
      </c>
      <c r="BE340" s="628" t="s">
        <v>2</v>
      </c>
      <c r="BF340" s="628" t="s">
        <v>3</v>
      </c>
      <c r="BG340" s="516" t="s">
        <v>4</v>
      </c>
      <c r="BH340" s="515" t="s">
        <v>0</v>
      </c>
      <c r="BI340" s="628" t="s">
        <v>1</v>
      </c>
      <c r="BJ340" s="628" t="s">
        <v>2</v>
      </c>
      <c r="BK340" s="628" t="s">
        <v>3</v>
      </c>
      <c r="BL340" s="516" t="s">
        <v>4</v>
      </c>
      <c r="BM340" s="515" t="s">
        <v>0</v>
      </c>
      <c r="BN340" s="628" t="s">
        <v>1</v>
      </c>
      <c r="BO340" s="628" t="s">
        <v>2</v>
      </c>
      <c r="BP340" s="628" t="s">
        <v>3</v>
      </c>
      <c r="BQ340" s="516" t="s">
        <v>4</v>
      </c>
      <c r="BR340" s="515" t="s">
        <v>435</v>
      </c>
      <c r="BS340" s="628" t="s">
        <v>436</v>
      </c>
      <c r="BT340" s="628" t="s">
        <v>437</v>
      </c>
      <c r="BU340" s="629" t="s">
        <v>438</v>
      </c>
      <c r="BV340" s="235"/>
      <c r="BW340" s="235"/>
      <c r="BX340" s="235"/>
      <c r="BY340" s="235"/>
      <c r="BZ340" s="235"/>
      <c r="CA340" s="235"/>
      <c r="CB340" s="235"/>
      <c r="CC340" s="235"/>
      <c r="CD340" s="235"/>
      <c r="CE340" s="235"/>
      <c r="CF340" s="235"/>
      <c r="CG340" s="235"/>
      <c r="CH340" s="235"/>
      <c r="CI340" s="235"/>
      <c r="CJ340" s="235"/>
      <c r="CK340" s="235"/>
      <c r="CL340" s="235"/>
      <c r="CM340" s="235"/>
      <c r="CN340" s="235"/>
      <c r="CO340" s="235"/>
      <c r="CP340" s="235"/>
      <c r="CQ340" s="235"/>
      <c r="CR340" s="235"/>
      <c r="CS340" s="235"/>
      <c r="CT340" s="235"/>
      <c r="CU340" s="235"/>
      <c r="CV340" s="235"/>
      <c r="CW340" s="235"/>
      <c r="CX340" s="235"/>
      <c r="CY340" s="235"/>
      <c r="CZ340" s="235"/>
    </row>
    <row r="341" s="575" customFormat="true" ht="15" customHeight="true" x14ac:dyDescent="0.2">
      <c r="B341" s="594"/>
      <c r="V341" s="403"/>
      <c r="W341" s="403"/>
      <c r="X341" s="403"/>
      <c r="Y341" s="403"/>
      <c r="Z341" s="403"/>
      <c r="AA341" s="403"/>
      <c r="AB341" s="403"/>
      <c r="AC341" s="403"/>
      <c r="AD341" s="403"/>
      <c r="AE341" s="403"/>
      <c r="AF341" s="403"/>
      <c r="AG341" s="403"/>
      <c r="AH341" s="403"/>
      <c r="AI341" s="403"/>
      <c r="AJ341" s="403"/>
      <c r="AK341" s="403"/>
      <c r="AL341" s="403"/>
      <c r="AM341" s="403"/>
      <c r="AN341" s="403"/>
      <c r="AO341" s="403"/>
      <c r="AP341" s="403"/>
      <c r="AQ341" s="403"/>
      <c r="AR341" s="403"/>
      <c r="AS341" s="403"/>
      <c r="AT341" s="403"/>
      <c r="AU341" s="403"/>
      <c r="AV341" s="403"/>
      <c r="AW341" s="403"/>
      <c r="AX341" s="403"/>
      <c r="AY341" s="403"/>
      <c r="AZ341" s="403"/>
      <c r="BA341" s="1042" t="s">
        <v>154</v>
      </c>
      <c r="BB341" s="680" t="s">
        <v>49</v>
      </c>
      <c r="BC341" s="112" t="s">
        <v>35</v>
      </c>
      <c r="BD341" s="108" t="s">
        <v>35</v>
      </c>
      <c r="BE341" s="108" t="s">
        <v>35</v>
      </c>
      <c r="BF341" s="108" t="s">
        <v>35</v>
      </c>
      <c r="BG341" s="103" t="s">
        <v>35</v>
      </c>
      <c r="BH341" s="112" t="s">
        <v>35</v>
      </c>
      <c r="BI341" s="108" t="s">
        <v>35</v>
      </c>
      <c r="BJ341" s="108" t="s">
        <v>35</v>
      </c>
      <c r="BK341" s="108" t="s">
        <v>35</v>
      </c>
      <c r="BL341" s="103" t="s">
        <v>35</v>
      </c>
      <c r="BM341" s="112" t="s">
        <v>35</v>
      </c>
      <c r="BN341" s="108" t="s">
        <v>35</v>
      </c>
      <c r="BO341" s="108" t="s">
        <v>35</v>
      </c>
      <c r="BP341" s="108" t="s">
        <v>35</v>
      </c>
      <c r="BQ341" s="103" t="s">
        <v>35</v>
      </c>
      <c r="BR341" s="112" t="s">
        <v>35</v>
      </c>
      <c r="BS341" s="108" t="s">
        <v>35</v>
      </c>
      <c r="BT341" s="108" t="s">
        <v>35</v>
      </c>
      <c r="BU341" s="97" t="s">
        <v>35</v>
      </c>
      <c r="BV341" s="68"/>
      <c r="BW341" s="68"/>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8"/>
      <c r="CX341" s="68"/>
      <c r="CY341" s="68"/>
      <c r="CZ341" s="68"/>
    </row>
    <row r="342" s="575" customFormat="true" ht="15" customHeight="true" x14ac:dyDescent="0.2">
      <c r="B342" s="594"/>
      <c r="V342" s="403"/>
      <c r="W342" s="403"/>
      <c r="X342" s="403"/>
      <c r="Y342" s="403"/>
      <c r="Z342" s="403"/>
      <c r="AA342" s="403"/>
      <c r="AB342" s="403"/>
      <c r="AC342" s="403"/>
      <c r="AD342" s="403"/>
      <c r="AE342" s="403"/>
      <c r="AF342" s="403"/>
      <c r="AG342" s="403"/>
      <c r="AH342" s="403"/>
      <c r="AI342" s="403"/>
      <c r="AJ342" s="403"/>
      <c r="AK342" s="403"/>
      <c r="AL342" s="403"/>
      <c r="AM342" s="403"/>
      <c r="AN342" s="403"/>
      <c r="AO342" s="403"/>
      <c r="AP342" s="403"/>
      <c r="AQ342" s="403"/>
      <c r="AR342" s="403"/>
      <c r="AS342" s="403"/>
      <c r="AT342" s="403"/>
      <c r="AU342" s="403"/>
      <c r="AV342" s="403"/>
      <c r="AW342" s="403"/>
      <c r="AX342" s="403"/>
      <c r="AY342" s="403"/>
      <c r="AZ342" s="403"/>
      <c r="BA342" s="1043"/>
      <c r="BB342" s="678" t="s">
        <v>48</v>
      </c>
      <c r="BC342" s="111" t="s">
        <v>35</v>
      </c>
      <c r="BD342" s="107" t="s">
        <v>35</v>
      </c>
      <c r="BE342" s="107" t="s">
        <v>35</v>
      </c>
      <c r="BF342" s="107" t="s">
        <v>35</v>
      </c>
      <c r="BG342" s="102" t="s">
        <v>35</v>
      </c>
      <c r="BH342" s="111" t="s">
        <v>35</v>
      </c>
      <c r="BI342" s="107" t="s">
        <v>35</v>
      </c>
      <c r="BJ342" s="107" t="s">
        <v>35</v>
      </c>
      <c r="BK342" s="107" t="s">
        <v>35</v>
      </c>
      <c r="BL342" s="102" t="s">
        <v>35</v>
      </c>
      <c r="BM342" s="111" t="s">
        <v>35</v>
      </c>
      <c r="BN342" s="107" t="s">
        <v>35</v>
      </c>
      <c r="BO342" s="107" t="s">
        <v>35</v>
      </c>
      <c r="BP342" s="107" t="s">
        <v>35</v>
      </c>
      <c r="BQ342" s="102" t="s">
        <v>35</v>
      </c>
      <c r="BR342" s="111" t="s">
        <v>35</v>
      </c>
      <c r="BS342" s="107" t="s">
        <v>35</v>
      </c>
      <c r="BT342" s="107" t="s">
        <v>35</v>
      </c>
      <c r="BU342" s="96" t="s">
        <v>35</v>
      </c>
      <c r="BV342" s="68"/>
      <c r="BW342" s="68"/>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8"/>
      <c r="CX342" s="68"/>
      <c r="CY342" s="68"/>
      <c r="CZ342" s="68"/>
    </row>
    <row r="343" s="575" customFormat="true" ht="15" customHeight="true" x14ac:dyDescent="0.2">
      <c r="B343" s="594"/>
      <c r="V343" s="403"/>
      <c r="W343" s="403"/>
      <c r="X343" s="403"/>
      <c r="Y343" s="403"/>
      <c r="Z343" s="403"/>
      <c r="AA343" s="403"/>
      <c r="AB343" s="403"/>
      <c r="AC343" s="403"/>
      <c r="AD343" s="403"/>
      <c r="AE343" s="403"/>
      <c r="AF343" s="403"/>
      <c r="AG343" s="403"/>
      <c r="AH343" s="403"/>
      <c r="AI343" s="403"/>
      <c r="AJ343" s="403"/>
      <c r="AK343" s="403"/>
      <c r="AL343" s="403"/>
      <c r="AM343" s="403"/>
      <c r="AN343" s="403"/>
      <c r="AO343" s="403"/>
      <c r="AP343" s="403"/>
      <c r="AQ343" s="403"/>
      <c r="AR343" s="403"/>
      <c r="AS343" s="403"/>
      <c r="AT343" s="403"/>
      <c r="AU343" s="403"/>
      <c r="AV343" s="403"/>
      <c r="AW343" s="403"/>
      <c r="AX343" s="403"/>
      <c r="AY343" s="403"/>
      <c r="AZ343" s="403"/>
      <c r="BA343" s="1044" t="s">
        <v>149</v>
      </c>
      <c r="BB343" s="678" t="s">
        <v>49</v>
      </c>
      <c r="BC343" s="111" t="s">
        <v>35</v>
      </c>
      <c r="BD343" s="107" t="s">
        <v>35</v>
      </c>
      <c r="BE343" s="107" t="s">
        <v>35</v>
      </c>
      <c r="BF343" s="107" t="s">
        <v>35</v>
      </c>
      <c r="BG343" s="102" t="s">
        <v>35</v>
      </c>
      <c r="BH343" s="111" t="s">
        <v>35</v>
      </c>
      <c r="BI343" s="107" t="s">
        <v>35</v>
      </c>
      <c r="BJ343" s="107" t="s">
        <v>35</v>
      </c>
      <c r="BK343" s="107" t="s">
        <v>35</v>
      </c>
      <c r="BL343" s="102" t="s">
        <v>35</v>
      </c>
      <c r="BM343" s="111" t="s">
        <v>35</v>
      </c>
      <c r="BN343" s="107" t="s">
        <v>35</v>
      </c>
      <c r="BO343" s="107" t="s">
        <v>35</v>
      </c>
      <c r="BP343" s="107" t="s">
        <v>35</v>
      </c>
      <c r="BQ343" s="102" t="s">
        <v>35</v>
      </c>
      <c r="BR343" s="111" t="s">
        <v>35</v>
      </c>
      <c r="BS343" s="107" t="s">
        <v>35</v>
      </c>
      <c r="BT343" s="107" t="s">
        <v>35</v>
      </c>
      <c r="BU343" s="96" t="s">
        <v>35</v>
      </c>
      <c r="BV343" s="68"/>
      <c r="BW343" s="68"/>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8"/>
      <c r="CX343" s="68"/>
      <c r="CY343" s="68"/>
      <c r="CZ343" s="68"/>
    </row>
    <row r="344" s="575" customFormat="true" ht="15" customHeight="true" x14ac:dyDescent="0.2">
      <c r="B344" s="594"/>
      <c r="V344" s="403"/>
      <c r="W344" s="403"/>
      <c r="X344" s="403"/>
      <c r="Y344" s="403"/>
      <c r="Z344" s="403"/>
      <c r="AA344" s="403"/>
      <c r="AB344" s="403"/>
      <c r="AC344" s="403"/>
      <c r="AD344" s="403"/>
      <c r="AE344" s="403"/>
      <c r="AF344" s="403"/>
      <c r="AG344" s="403"/>
      <c r="AH344" s="403"/>
      <c r="AI344" s="403"/>
      <c r="AJ344" s="403"/>
      <c r="AK344" s="403"/>
      <c r="AL344" s="403"/>
      <c r="AM344" s="403"/>
      <c r="AN344" s="403"/>
      <c r="AO344" s="403"/>
      <c r="AP344" s="403"/>
      <c r="AQ344" s="403"/>
      <c r="AR344" s="403"/>
      <c r="AS344" s="403"/>
      <c r="AT344" s="403"/>
      <c r="AU344" s="403"/>
      <c r="AV344" s="403"/>
      <c r="AW344" s="403"/>
      <c r="AX344" s="403"/>
      <c r="AY344" s="403"/>
      <c r="AZ344" s="403"/>
      <c r="BA344" s="1043"/>
      <c r="BB344" s="678" t="s">
        <v>48</v>
      </c>
      <c r="BC344" s="111" t="s">
        <v>35</v>
      </c>
      <c r="BD344" s="107" t="s">
        <v>35</v>
      </c>
      <c r="BE344" s="107" t="s">
        <v>35</v>
      </c>
      <c r="BF344" s="107" t="s">
        <v>35</v>
      </c>
      <c r="BG344" s="102" t="s">
        <v>35</v>
      </c>
      <c r="BH344" s="111" t="s">
        <v>35</v>
      </c>
      <c r="BI344" s="107" t="s">
        <v>35</v>
      </c>
      <c r="BJ344" s="107" t="s">
        <v>35</v>
      </c>
      <c r="BK344" s="107" t="s">
        <v>35</v>
      </c>
      <c r="BL344" s="102" t="s">
        <v>35</v>
      </c>
      <c r="BM344" s="111" t="s">
        <v>35</v>
      </c>
      <c r="BN344" s="107" t="s">
        <v>35</v>
      </c>
      <c r="BO344" s="107" t="s">
        <v>35</v>
      </c>
      <c r="BP344" s="107" t="s">
        <v>35</v>
      </c>
      <c r="BQ344" s="102" t="s">
        <v>35</v>
      </c>
      <c r="BR344" s="111" t="s">
        <v>35</v>
      </c>
      <c r="BS344" s="107" t="s">
        <v>35</v>
      </c>
      <c r="BT344" s="107" t="s">
        <v>35</v>
      </c>
      <c r="BU344" s="96" t="s">
        <v>35</v>
      </c>
      <c r="BV344" s="68"/>
      <c r="BW344" s="68"/>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8"/>
      <c r="CX344" s="68"/>
      <c r="CY344" s="68"/>
      <c r="CZ344" s="68"/>
    </row>
    <row r="345" s="575" customFormat="true" ht="15" customHeight="true" x14ac:dyDescent="0.2">
      <c r="B345" s="594"/>
      <c r="V345" s="403"/>
      <c r="W345" s="403"/>
      <c r="X345" s="403"/>
      <c r="Y345" s="403"/>
      <c r="Z345" s="403"/>
      <c r="AA345" s="403"/>
      <c r="AB345" s="403"/>
      <c r="AC345" s="403"/>
      <c r="AD345" s="403"/>
      <c r="AE345" s="403"/>
      <c r="AF345" s="403"/>
      <c r="AG345" s="403"/>
      <c r="AH345" s="403"/>
      <c r="AI345" s="403"/>
      <c r="AJ345" s="403"/>
      <c r="AK345" s="403"/>
      <c r="AL345" s="403"/>
      <c r="AM345" s="403"/>
      <c r="AN345" s="403"/>
      <c r="AO345" s="403"/>
      <c r="AP345" s="403"/>
      <c r="AQ345" s="403"/>
      <c r="AR345" s="403"/>
      <c r="AS345" s="403"/>
      <c r="AT345" s="403"/>
      <c r="AU345" s="403"/>
      <c r="AV345" s="403"/>
      <c r="AW345" s="403"/>
      <c r="AX345" s="403"/>
      <c r="AY345" s="403"/>
      <c r="AZ345" s="403"/>
      <c r="BA345" s="1044" t="s">
        <v>150</v>
      </c>
      <c r="BB345" s="678" t="s">
        <v>49</v>
      </c>
      <c r="BC345" s="111" t="s">
        <v>35</v>
      </c>
      <c r="BD345" s="107" t="s">
        <v>35</v>
      </c>
      <c r="BE345" s="107" t="s">
        <v>35</v>
      </c>
      <c r="BF345" s="107" t="s">
        <v>35</v>
      </c>
      <c r="BG345" s="102" t="s">
        <v>35</v>
      </c>
      <c r="BH345" s="111" t="s">
        <v>35</v>
      </c>
      <c r="BI345" s="107" t="s">
        <v>35</v>
      </c>
      <c r="BJ345" s="107" t="s">
        <v>35</v>
      </c>
      <c r="BK345" s="107" t="s">
        <v>35</v>
      </c>
      <c r="BL345" s="102" t="s">
        <v>35</v>
      </c>
      <c r="BM345" s="111" t="s">
        <v>35</v>
      </c>
      <c r="BN345" s="107" t="s">
        <v>35</v>
      </c>
      <c r="BO345" s="107" t="s">
        <v>35</v>
      </c>
      <c r="BP345" s="107" t="s">
        <v>35</v>
      </c>
      <c r="BQ345" s="102" t="s">
        <v>35</v>
      </c>
      <c r="BR345" s="111" t="s">
        <v>35</v>
      </c>
      <c r="BS345" s="107" t="s">
        <v>35</v>
      </c>
      <c r="BT345" s="107" t="s">
        <v>35</v>
      </c>
      <c r="BU345" s="96" t="s">
        <v>35</v>
      </c>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row>
    <row r="346" s="575" customFormat="true" ht="15" customHeight="true" x14ac:dyDescent="0.2">
      <c r="B346" s="594"/>
      <c r="V346" s="403"/>
      <c r="W346" s="403"/>
      <c r="X346" s="403"/>
      <c r="Y346" s="403"/>
      <c r="Z346" s="403"/>
      <c r="AA346" s="403"/>
      <c r="AB346" s="403"/>
      <c r="AC346" s="403"/>
      <c r="AD346" s="403"/>
      <c r="AE346" s="403"/>
      <c r="AF346" s="403"/>
      <c r="AG346" s="403"/>
      <c r="AH346" s="403"/>
      <c r="AI346" s="403"/>
      <c r="AJ346" s="403"/>
      <c r="AK346" s="403"/>
      <c r="AL346" s="403"/>
      <c r="AM346" s="403"/>
      <c r="AN346" s="403"/>
      <c r="AO346" s="403"/>
      <c r="AP346" s="403"/>
      <c r="AQ346" s="403"/>
      <c r="AR346" s="403"/>
      <c r="AS346" s="403"/>
      <c r="AT346" s="403"/>
      <c r="AU346" s="403"/>
      <c r="AV346" s="403"/>
      <c r="AW346" s="403"/>
      <c r="AX346" s="403"/>
      <c r="AY346" s="403"/>
      <c r="AZ346" s="403"/>
      <c r="BA346" s="1043"/>
      <c r="BB346" s="678" t="s">
        <v>48</v>
      </c>
      <c r="BC346" s="111" t="s">
        <v>35</v>
      </c>
      <c r="BD346" s="107" t="s">
        <v>35</v>
      </c>
      <c r="BE346" s="107" t="s">
        <v>35</v>
      </c>
      <c r="BF346" s="107" t="s">
        <v>35</v>
      </c>
      <c r="BG346" s="102" t="s">
        <v>35</v>
      </c>
      <c r="BH346" s="111" t="s">
        <v>35</v>
      </c>
      <c r="BI346" s="107" t="s">
        <v>35</v>
      </c>
      <c r="BJ346" s="107" t="s">
        <v>35</v>
      </c>
      <c r="BK346" s="107" t="s">
        <v>35</v>
      </c>
      <c r="BL346" s="102" t="s">
        <v>35</v>
      </c>
      <c r="BM346" s="111" t="s">
        <v>35</v>
      </c>
      <c r="BN346" s="107" t="s">
        <v>35</v>
      </c>
      <c r="BO346" s="107" t="s">
        <v>35</v>
      </c>
      <c r="BP346" s="107" t="s">
        <v>35</v>
      </c>
      <c r="BQ346" s="102" t="s">
        <v>35</v>
      </c>
      <c r="BR346" s="111" t="s">
        <v>35</v>
      </c>
      <c r="BS346" s="107" t="s">
        <v>35</v>
      </c>
      <c r="BT346" s="107" t="s">
        <v>35</v>
      </c>
      <c r="BU346" s="96" t="s">
        <v>35</v>
      </c>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row>
    <row r="347" s="575" customFormat="true" ht="15" customHeight="true" x14ac:dyDescent="0.2">
      <c r="B347" s="594"/>
      <c r="V347" s="403"/>
      <c r="W347" s="403"/>
      <c r="X347" s="403"/>
      <c r="Y347" s="403"/>
      <c r="Z347" s="403"/>
      <c r="AA347" s="403"/>
      <c r="AB347" s="403"/>
      <c r="AC347" s="403"/>
      <c r="AD347" s="403"/>
      <c r="AE347" s="403"/>
      <c r="AF347" s="403"/>
      <c r="AG347" s="403"/>
      <c r="AH347" s="403"/>
      <c r="AI347" s="403"/>
      <c r="AJ347" s="403"/>
      <c r="AK347" s="403"/>
      <c r="AL347" s="403"/>
      <c r="AM347" s="403"/>
      <c r="AN347" s="403"/>
      <c r="AO347" s="403"/>
      <c r="AP347" s="403"/>
      <c r="AQ347" s="403"/>
      <c r="AR347" s="403"/>
      <c r="AS347" s="403"/>
      <c r="AT347" s="403"/>
      <c r="AU347" s="403"/>
      <c r="AV347" s="403"/>
      <c r="AW347" s="403"/>
      <c r="AX347" s="403"/>
      <c r="AY347" s="403"/>
      <c r="AZ347" s="403"/>
      <c r="BA347" s="1044" t="s">
        <v>151</v>
      </c>
      <c r="BB347" s="678" t="s">
        <v>49</v>
      </c>
      <c r="BC347" s="111" t="s">
        <v>35</v>
      </c>
      <c r="BD347" s="107" t="s">
        <v>35</v>
      </c>
      <c r="BE347" s="107" t="s">
        <v>35</v>
      </c>
      <c r="BF347" s="107" t="s">
        <v>35</v>
      </c>
      <c r="BG347" s="102" t="s">
        <v>35</v>
      </c>
      <c r="BH347" s="111" t="s">
        <v>35</v>
      </c>
      <c r="BI347" s="107" t="s">
        <v>35</v>
      </c>
      <c r="BJ347" s="107" t="s">
        <v>35</v>
      </c>
      <c r="BK347" s="107" t="s">
        <v>35</v>
      </c>
      <c r="BL347" s="102" t="s">
        <v>35</v>
      </c>
      <c r="BM347" s="111" t="s">
        <v>35</v>
      </c>
      <c r="BN347" s="107" t="s">
        <v>35</v>
      </c>
      <c r="BO347" s="107" t="s">
        <v>35</v>
      </c>
      <c r="BP347" s="107" t="s">
        <v>35</v>
      </c>
      <c r="BQ347" s="102" t="s">
        <v>35</v>
      </c>
      <c r="BR347" s="111" t="s">
        <v>35</v>
      </c>
      <c r="BS347" s="107" t="s">
        <v>35</v>
      </c>
      <c r="BT347" s="107" t="s">
        <v>35</v>
      </c>
      <c r="BU347" s="96" t="s">
        <v>35</v>
      </c>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row>
    <row r="348" s="575" customFormat="true" ht="15" customHeight="true" x14ac:dyDescent="0.2">
      <c r="B348" s="594"/>
      <c r="V348" s="403"/>
      <c r="W348" s="403"/>
      <c r="X348" s="403"/>
      <c r="Y348" s="403"/>
      <c r="Z348" s="403"/>
      <c r="AA348" s="403"/>
      <c r="AB348" s="403"/>
      <c r="AC348" s="403"/>
      <c r="AD348" s="403"/>
      <c r="AE348" s="403"/>
      <c r="AF348" s="403"/>
      <c r="AG348" s="403"/>
      <c r="AH348" s="403"/>
      <c r="AI348" s="403"/>
      <c r="AJ348" s="403"/>
      <c r="AK348" s="403"/>
      <c r="AL348" s="403"/>
      <c r="AM348" s="403"/>
      <c r="AN348" s="403"/>
      <c r="AO348" s="403"/>
      <c r="AP348" s="403"/>
      <c r="AQ348" s="403"/>
      <c r="AR348" s="403"/>
      <c r="AS348" s="403"/>
      <c r="AT348" s="403"/>
      <c r="AU348" s="403"/>
      <c r="AV348" s="403"/>
      <c r="AW348" s="403"/>
      <c r="AX348" s="403"/>
      <c r="AY348" s="403"/>
      <c r="AZ348" s="403"/>
      <c r="BA348" s="1043"/>
      <c r="BB348" s="678" t="s">
        <v>48</v>
      </c>
      <c r="BC348" s="111" t="s">
        <v>35</v>
      </c>
      <c r="BD348" s="107" t="s">
        <v>35</v>
      </c>
      <c r="BE348" s="107" t="s">
        <v>35</v>
      </c>
      <c r="BF348" s="107" t="s">
        <v>35</v>
      </c>
      <c r="BG348" s="102" t="s">
        <v>35</v>
      </c>
      <c r="BH348" s="111" t="s">
        <v>35</v>
      </c>
      <c r="BI348" s="107" t="s">
        <v>35</v>
      </c>
      <c r="BJ348" s="107" t="s">
        <v>35</v>
      </c>
      <c r="BK348" s="107" t="s">
        <v>35</v>
      </c>
      <c r="BL348" s="102" t="s">
        <v>35</v>
      </c>
      <c r="BM348" s="111" t="s">
        <v>35</v>
      </c>
      <c r="BN348" s="107" t="s">
        <v>35</v>
      </c>
      <c r="BO348" s="107" t="s">
        <v>35</v>
      </c>
      <c r="BP348" s="107" t="s">
        <v>35</v>
      </c>
      <c r="BQ348" s="102" t="s">
        <v>35</v>
      </c>
      <c r="BR348" s="111" t="s">
        <v>35</v>
      </c>
      <c r="BS348" s="107" t="s">
        <v>35</v>
      </c>
      <c r="BT348" s="107" t="s">
        <v>35</v>
      </c>
      <c r="BU348" s="96" t="s">
        <v>35</v>
      </c>
      <c r="BV348" s="68"/>
      <c r="BW348" s="68"/>
      <c r="BX348" s="68"/>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8"/>
      <c r="CX348" s="68"/>
      <c r="CY348" s="68"/>
      <c r="CZ348" s="68"/>
    </row>
    <row r="349" s="575" customFormat="true" ht="15" customHeight="true" x14ac:dyDescent="0.2">
      <c r="B349" s="594"/>
      <c r="V349" s="403"/>
      <c r="W349" s="403"/>
      <c r="X349" s="403"/>
      <c r="Y349" s="403"/>
      <c r="Z349" s="403"/>
      <c r="AA349" s="403"/>
      <c r="AB349" s="403"/>
      <c r="AC349" s="403"/>
      <c r="AD349" s="403"/>
      <c r="AE349" s="403"/>
      <c r="AF349" s="403"/>
      <c r="AG349" s="403"/>
      <c r="AH349" s="403"/>
      <c r="AI349" s="403"/>
      <c r="AJ349" s="403"/>
      <c r="AK349" s="403"/>
      <c r="AL349" s="403"/>
      <c r="AM349" s="403"/>
      <c r="AN349" s="403"/>
      <c r="AO349" s="403"/>
      <c r="AP349" s="403"/>
      <c r="AQ349" s="403"/>
      <c r="AR349" s="403"/>
      <c r="AS349" s="403"/>
      <c r="AT349" s="403"/>
      <c r="AU349" s="403"/>
      <c r="AV349" s="403"/>
      <c r="AW349" s="403"/>
      <c r="AX349" s="403"/>
      <c r="AY349" s="403"/>
      <c r="AZ349" s="403"/>
      <c r="BA349" s="1044" t="s">
        <v>152</v>
      </c>
      <c r="BB349" s="678" t="s">
        <v>49</v>
      </c>
      <c r="BC349" s="111" t="s">
        <v>35</v>
      </c>
      <c r="BD349" s="107" t="s">
        <v>35</v>
      </c>
      <c r="BE349" s="107" t="s">
        <v>35</v>
      </c>
      <c r="BF349" s="107" t="s">
        <v>35</v>
      </c>
      <c r="BG349" s="102" t="s">
        <v>35</v>
      </c>
      <c r="BH349" s="111" t="s">
        <v>35</v>
      </c>
      <c r="BI349" s="107" t="s">
        <v>35</v>
      </c>
      <c r="BJ349" s="107" t="s">
        <v>35</v>
      </c>
      <c r="BK349" s="107" t="s">
        <v>35</v>
      </c>
      <c r="BL349" s="102" t="s">
        <v>35</v>
      </c>
      <c r="BM349" s="111" t="s">
        <v>35</v>
      </c>
      <c r="BN349" s="107" t="s">
        <v>35</v>
      </c>
      <c r="BO349" s="107" t="s">
        <v>35</v>
      </c>
      <c r="BP349" s="107" t="s">
        <v>35</v>
      </c>
      <c r="BQ349" s="102" t="s">
        <v>35</v>
      </c>
      <c r="BR349" s="111" t="s">
        <v>35</v>
      </c>
      <c r="BS349" s="107" t="s">
        <v>35</v>
      </c>
      <c r="BT349" s="107" t="s">
        <v>35</v>
      </c>
      <c r="BU349" s="96" t="s">
        <v>35</v>
      </c>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row>
    <row r="350" s="575" customFormat="true" ht="15" customHeight="true" x14ac:dyDescent="0.2">
      <c r="B350" s="594"/>
      <c r="V350" s="403"/>
      <c r="W350" s="403"/>
      <c r="X350" s="403"/>
      <c r="Y350" s="403"/>
      <c r="Z350" s="403"/>
      <c r="AA350" s="403"/>
      <c r="AB350" s="403"/>
      <c r="AC350" s="403"/>
      <c r="AD350" s="403"/>
      <c r="AE350" s="403"/>
      <c r="AF350" s="403"/>
      <c r="AG350" s="403"/>
      <c r="AH350" s="403"/>
      <c r="AI350" s="403"/>
      <c r="AJ350" s="403"/>
      <c r="AK350" s="403"/>
      <c r="AL350" s="403"/>
      <c r="AM350" s="403"/>
      <c r="AN350" s="403"/>
      <c r="AO350" s="403"/>
      <c r="AP350" s="403"/>
      <c r="AQ350" s="403"/>
      <c r="AR350" s="403"/>
      <c r="AS350" s="403"/>
      <c r="AT350" s="403"/>
      <c r="AU350" s="403"/>
      <c r="AV350" s="403"/>
      <c r="AW350" s="403"/>
      <c r="AX350" s="403"/>
      <c r="AY350" s="403"/>
      <c r="AZ350" s="403"/>
      <c r="BA350" s="1043"/>
      <c r="BB350" s="678" t="s">
        <v>48</v>
      </c>
      <c r="BC350" s="111" t="s">
        <v>35</v>
      </c>
      <c r="BD350" s="107" t="s">
        <v>35</v>
      </c>
      <c r="BE350" s="107" t="s">
        <v>35</v>
      </c>
      <c r="BF350" s="107" t="s">
        <v>35</v>
      </c>
      <c r="BG350" s="102" t="s">
        <v>35</v>
      </c>
      <c r="BH350" s="111" t="s">
        <v>35</v>
      </c>
      <c r="BI350" s="107" t="s">
        <v>35</v>
      </c>
      <c r="BJ350" s="107" t="s">
        <v>35</v>
      </c>
      <c r="BK350" s="107" t="s">
        <v>35</v>
      </c>
      <c r="BL350" s="102" t="s">
        <v>35</v>
      </c>
      <c r="BM350" s="111" t="s">
        <v>35</v>
      </c>
      <c r="BN350" s="107" t="s">
        <v>35</v>
      </c>
      <c r="BO350" s="107" t="s">
        <v>35</v>
      </c>
      <c r="BP350" s="107" t="s">
        <v>35</v>
      </c>
      <c r="BQ350" s="102" t="s">
        <v>35</v>
      </c>
      <c r="BR350" s="111" t="s">
        <v>35</v>
      </c>
      <c r="BS350" s="107" t="s">
        <v>35</v>
      </c>
      <c r="BT350" s="107" t="s">
        <v>35</v>
      </c>
      <c r="BU350" s="96" t="s">
        <v>35</v>
      </c>
      <c r="BV350" s="68"/>
      <c r="BW350" s="68"/>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8"/>
      <c r="CX350" s="68"/>
      <c r="CY350" s="68"/>
      <c r="CZ350" s="68"/>
    </row>
    <row r="351" s="575" customFormat="true" ht="15" customHeight="true" x14ac:dyDescent="0.2">
      <c r="B351" s="594"/>
      <c r="V351" s="403"/>
      <c r="W351" s="403"/>
      <c r="X351" s="403"/>
      <c r="Y351" s="403"/>
      <c r="Z351" s="403"/>
      <c r="AA351" s="403"/>
      <c r="AB351" s="403"/>
      <c r="AC351" s="403"/>
      <c r="AD351" s="403"/>
      <c r="AE351" s="403"/>
      <c r="AF351" s="403"/>
      <c r="AG351" s="403"/>
      <c r="AH351" s="403"/>
      <c r="AI351" s="403"/>
      <c r="AJ351" s="403"/>
      <c r="AK351" s="403"/>
      <c r="AL351" s="403"/>
      <c r="AM351" s="403"/>
      <c r="AN351" s="403"/>
      <c r="AO351" s="403"/>
      <c r="AP351" s="403"/>
      <c r="AQ351" s="403"/>
      <c r="AR351" s="403"/>
      <c r="AS351" s="403"/>
      <c r="AT351" s="403"/>
      <c r="AU351" s="403"/>
      <c r="AV351" s="403"/>
      <c r="AW351" s="403"/>
      <c r="AX351" s="403"/>
      <c r="AY351" s="403"/>
      <c r="AZ351" s="403"/>
      <c r="BA351" s="1044" t="s">
        <v>153</v>
      </c>
      <c r="BB351" s="678" t="s">
        <v>49</v>
      </c>
      <c r="BC351" s="111" t="s">
        <v>35</v>
      </c>
      <c r="BD351" s="107" t="s">
        <v>35</v>
      </c>
      <c r="BE351" s="107" t="s">
        <v>35</v>
      </c>
      <c r="BF351" s="107" t="s">
        <v>35</v>
      </c>
      <c r="BG351" s="102" t="s">
        <v>35</v>
      </c>
      <c r="BH351" s="111" t="s">
        <v>35</v>
      </c>
      <c r="BI351" s="107" t="s">
        <v>35</v>
      </c>
      <c r="BJ351" s="107" t="s">
        <v>35</v>
      </c>
      <c r="BK351" s="107" t="s">
        <v>35</v>
      </c>
      <c r="BL351" s="102" t="s">
        <v>35</v>
      </c>
      <c r="BM351" s="111" t="s">
        <v>35</v>
      </c>
      <c r="BN351" s="107" t="s">
        <v>35</v>
      </c>
      <c r="BO351" s="107" t="s">
        <v>35</v>
      </c>
      <c r="BP351" s="107" t="s">
        <v>35</v>
      </c>
      <c r="BQ351" s="102" t="s">
        <v>35</v>
      </c>
      <c r="BR351" s="111" t="s">
        <v>35</v>
      </c>
      <c r="BS351" s="107" t="s">
        <v>35</v>
      </c>
      <c r="BT351" s="107" t="s">
        <v>35</v>
      </c>
      <c r="BU351" s="96" t="s">
        <v>35</v>
      </c>
      <c r="BV351" s="68"/>
      <c r="BW351" s="68"/>
      <c r="BX351" s="68"/>
      <c r="BY351" s="68"/>
      <c r="BZ351" s="68"/>
      <c r="CA351" s="68"/>
      <c r="CB351" s="68"/>
      <c r="CC351" s="68"/>
      <c r="CD351" s="68"/>
      <c r="CE351" s="68"/>
      <c r="CF351" s="68"/>
      <c r="CG351" s="68"/>
      <c r="CH351" s="68"/>
      <c r="CI351" s="68"/>
      <c r="CJ351" s="68"/>
      <c r="CK351" s="68"/>
      <c r="CL351" s="68"/>
      <c r="CM351" s="68"/>
      <c r="CN351" s="68"/>
      <c r="CO351" s="68"/>
      <c r="CP351" s="68"/>
      <c r="CQ351" s="68"/>
      <c r="CR351" s="68"/>
      <c r="CS351" s="68"/>
      <c r="CT351" s="68"/>
      <c r="CU351" s="68"/>
      <c r="CV351" s="68"/>
      <c r="CW351" s="68"/>
      <c r="CX351" s="68"/>
      <c r="CY351" s="68"/>
      <c r="CZ351" s="68"/>
    </row>
    <row r="352" s="575" customFormat="true" ht="15" customHeight="true" x14ac:dyDescent="0.2">
      <c r="B352" s="594"/>
      <c r="V352" s="403"/>
      <c r="W352" s="403"/>
      <c r="X352" s="403"/>
      <c r="Y352" s="403"/>
      <c r="Z352" s="403"/>
      <c r="AA352" s="403"/>
      <c r="AB352" s="403"/>
      <c r="AC352" s="403"/>
      <c r="AD352" s="403"/>
      <c r="AE352" s="403"/>
      <c r="AF352" s="403"/>
      <c r="AG352" s="403"/>
      <c r="AH352" s="403"/>
      <c r="AI352" s="403"/>
      <c r="AJ352" s="403"/>
      <c r="AK352" s="403"/>
      <c r="AL352" s="403"/>
      <c r="AM352" s="403"/>
      <c r="AN352" s="403"/>
      <c r="AO352" s="403"/>
      <c r="AP352" s="403"/>
      <c r="AQ352" s="403"/>
      <c r="AR352" s="403"/>
      <c r="AS352" s="403"/>
      <c r="AT352" s="403"/>
      <c r="AU352" s="403"/>
      <c r="AV352" s="403"/>
      <c r="AW352" s="403"/>
      <c r="AX352" s="403"/>
      <c r="AY352" s="403"/>
      <c r="AZ352" s="403"/>
      <c r="BA352" s="1043"/>
      <c r="BB352" s="678" t="s">
        <v>48</v>
      </c>
      <c r="BC352" s="111" t="s">
        <v>35</v>
      </c>
      <c r="BD352" s="107" t="s">
        <v>35</v>
      </c>
      <c r="BE352" s="107" t="s">
        <v>35</v>
      </c>
      <c r="BF352" s="107" t="s">
        <v>35</v>
      </c>
      <c r="BG352" s="102" t="s">
        <v>35</v>
      </c>
      <c r="BH352" s="111" t="s">
        <v>35</v>
      </c>
      <c r="BI352" s="107" t="s">
        <v>35</v>
      </c>
      <c r="BJ352" s="107" t="s">
        <v>35</v>
      </c>
      <c r="BK352" s="107" t="s">
        <v>35</v>
      </c>
      <c r="BL352" s="102" t="s">
        <v>35</v>
      </c>
      <c r="BM352" s="111" t="s">
        <v>35</v>
      </c>
      <c r="BN352" s="107" t="s">
        <v>35</v>
      </c>
      <c r="BO352" s="107" t="s">
        <v>35</v>
      </c>
      <c r="BP352" s="107" t="s">
        <v>35</v>
      </c>
      <c r="BQ352" s="102" t="s">
        <v>35</v>
      </c>
      <c r="BR352" s="111" t="s">
        <v>35</v>
      </c>
      <c r="BS352" s="107" t="s">
        <v>35</v>
      </c>
      <c r="BT352" s="107" t="s">
        <v>35</v>
      </c>
      <c r="BU352" s="96" t="s">
        <v>35</v>
      </c>
      <c r="BV352" s="68"/>
      <c r="BW352" s="68"/>
      <c r="BX352" s="68"/>
      <c r="BY352" s="68"/>
      <c r="BZ352" s="68"/>
      <c r="CA352" s="68"/>
      <c r="CB352" s="68"/>
      <c r="CC352" s="68"/>
      <c r="CD352" s="68"/>
      <c r="CE352" s="68"/>
      <c r="CF352" s="68"/>
      <c r="CG352" s="68"/>
      <c r="CH352" s="68"/>
      <c r="CI352" s="68"/>
      <c r="CJ352" s="68"/>
      <c r="CK352" s="68"/>
      <c r="CL352" s="68"/>
      <c r="CM352" s="68"/>
      <c r="CN352" s="68"/>
      <c r="CO352" s="68"/>
      <c r="CP352" s="68"/>
      <c r="CQ352" s="68"/>
      <c r="CR352" s="68"/>
      <c r="CS352" s="68"/>
      <c r="CT352" s="68"/>
      <c r="CU352" s="68"/>
      <c r="CV352" s="68"/>
      <c r="CW352" s="68"/>
      <c r="CX352" s="68"/>
      <c r="CY352" s="68"/>
      <c r="CZ352" s="68"/>
    </row>
    <row r="353" s="575" customFormat="true" ht="15" customHeight="true" x14ac:dyDescent="0.2">
      <c r="B353" s="594"/>
      <c r="V353" s="403"/>
      <c r="W353" s="403"/>
      <c r="X353" s="403"/>
      <c r="Y353" s="403"/>
      <c r="Z353" s="403"/>
      <c r="AA353" s="403"/>
      <c r="AB353" s="403"/>
      <c r="AC353" s="403"/>
      <c r="AD353" s="403"/>
      <c r="AE353" s="403"/>
      <c r="AF353" s="403"/>
      <c r="AG353" s="403"/>
      <c r="AH353" s="403"/>
      <c r="AI353" s="403"/>
      <c r="AJ353" s="403"/>
      <c r="AK353" s="403"/>
      <c r="AL353" s="403"/>
      <c r="AM353" s="403"/>
      <c r="AN353" s="403"/>
      <c r="AO353" s="403"/>
      <c r="AP353" s="403"/>
      <c r="AQ353" s="403"/>
      <c r="AR353" s="403"/>
      <c r="AS353" s="403"/>
      <c r="AT353" s="403"/>
      <c r="AU353" s="403"/>
      <c r="AV353" s="403"/>
      <c r="AW353" s="403"/>
      <c r="AX353" s="403"/>
      <c r="AY353" s="403"/>
      <c r="AZ353" s="403"/>
      <c r="BA353" s="1044" t="s">
        <v>142</v>
      </c>
      <c r="BB353" s="678" t="s">
        <v>49</v>
      </c>
      <c r="BC353" s="111" t="s">
        <v>35</v>
      </c>
      <c r="BD353" s="107" t="s">
        <v>35</v>
      </c>
      <c r="BE353" s="107" t="s">
        <v>35</v>
      </c>
      <c r="BF353" s="107" t="s">
        <v>35</v>
      </c>
      <c r="BG353" s="102" t="s">
        <v>35</v>
      </c>
      <c r="BH353" s="111" t="s">
        <v>35</v>
      </c>
      <c r="BI353" s="107" t="s">
        <v>35</v>
      </c>
      <c r="BJ353" s="107" t="s">
        <v>35</v>
      </c>
      <c r="BK353" s="107" t="s">
        <v>35</v>
      </c>
      <c r="BL353" s="102" t="s">
        <v>35</v>
      </c>
      <c r="BM353" s="111" t="s">
        <v>35</v>
      </c>
      <c r="BN353" s="107" t="s">
        <v>35</v>
      </c>
      <c r="BO353" s="107" t="s">
        <v>35</v>
      </c>
      <c r="BP353" s="107" t="s">
        <v>35</v>
      </c>
      <c r="BQ353" s="102" t="s">
        <v>35</v>
      </c>
      <c r="BR353" s="111" t="s">
        <v>35</v>
      </c>
      <c r="BS353" s="107" t="s">
        <v>35</v>
      </c>
      <c r="BT353" s="107" t="s">
        <v>35</v>
      </c>
      <c r="BU353" s="96" t="s">
        <v>35</v>
      </c>
      <c r="BV353" s="68"/>
      <c r="BW353" s="68"/>
      <c r="BX353" s="68"/>
      <c r="BY353" s="68"/>
      <c r="BZ353" s="68"/>
      <c r="CA353" s="68"/>
      <c r="CB353" s="68"/>
      <c r="CC353" s="68"/>
      <c r="CD353" s="68"/>
      <c r="CE353" s="68"/>
      <c r="CF353" s="68"/>
      <c r="CG353" s="68"/>
      <c r="CH353" s="68"/>
      <c r="CI353" s="68"/>
      <c r="CJ353" s="68"/>
      <c r="CK353" s="68"/>
      <c r="CL353" s="68"/>
      <c r="CM353" s="68"/>
      <c r="CN353" s="68"/>
      <c r="CO353" s="68"/>
      <c r="CP353" s="68"/>
      <c r="CQ353" s="68"/>
      <c r="CR353" s="68"/>
      <c r="CS353" s="68"/>
      <c r="CT353" s="68"/>
      <c r="CU353" s="68"/>
      <c r="CV353" s="68"/>
      <c r="CW353" s="68"/>
      <c r="CX353" s="68"/>
      <c r="CY353" s="68"/>
      <c r="CZ353" s="68"/>
    </row>
    <row r="354" s="575" customFormat="true" ht="15" customHeight="true" x14ac:dyDescent="0.2">
      <c r="B354" s="594"/>
      <c r="V354" s="403"/>
      <c r="W354" s="403"/>
      <c r="X354" s="403"/>
      <c r="Y354" s="403"/>
      <c r="Z354" s="403"/>
      <c r="AA354" s="403"/>
      <c r="AB354" s="403"/>
      <c r="AC354" s="403"/>
      <c r="AD354" s="403"/>
      <c r="AE354" s="403"/>
      <c r="AF354" s="403"/>
      <c r="AG354" s="403"/>
      <c r="AH354" s="403"/>
      <c r="AI354" s="403"/>
      <c r="AJ354" s="403"/>
      <c r="AK354" s="403"/>
      <c r="AL354" s="403"/>
      <c r="AM354" s="403"/>
      <c r="AN354" s="403"/>
      <c r="AO354" s="403"/>
      <c r="AP354" s="403"/>
      <c r="AQ354" s="403"/>
      <c r="AR354" s="403"/>
      <c r="AS354" s="403"/>
      <c r="AT354" s="403"/>
      <c r="AU354" s="403"/>
      <c r="AV354" s="403"/>
      <c r="AW354" s="403"/>
      <c r="AX354" s="403"/>
      <c r="AY354" s="403"/>
      <c r="AZ354" s="403"/>
      <c r="BA354" s="1045"/>
      <c r="BB354" s="681" t="s">
        <v>48</v>
      </c>
      <c r="BC354" s="110" t="s">
        <v>35</v>
      </c>
      <c r="BD354" s="106" t="s">
        <v>35</v>
      </c>
      <c r="BE354" s="106" t="s">
        <v>35</v>
      </c>
      <c r="BF354" s="106" t="s">
        <v>35</v>
      </c>
      <c r="BG354" s="101" t="s">
        <v>35</v>
      </c>
      <c r="BH354" s="110" t="s">
        <v>35</v>
      </c>
      <c r="BI354" s="106" t="s">
        <v>35</v>
      </c>
      <c r="BJ354" s="106" t="s">
        <v>35</v>
      </c>
      <c r="BK354" s="106" t="s">
        <v>35</v>
      </c>
      <c r="BL354" s="101" t="s">
        <v>35</v>
      </c>
      <c r="BM354" s="110" t="s">
        <v>35</v>
      </c>
      <c r="BN354" s="106" t="s">
        <v>35</v>
      </c>
      <c r="BO354" s="106" t="s">
        <v>35</v>
      </c>
      <c r="BP354" s="106" t="s">
        <v>35</v>
      </c>
      <c r="BQ354" s="101" t="s">
        <v>35</v>
      </c>
      <c r="BR354" s="110" t="s">
        <v>35</v>
      </c>
      <c r="BS354" s="106" t="s">
        <v>35</v>
      </c>
      <c r="BT354" s="106" t="s">
        <v>35</v>
      </c>
      <c r="BU354" s="95" t="s">
        <v>35</v>
      </c>
      <c r="BV354" s="68"/>
      <c r="BW354" s="68"/>
      <c r="BX354" s="68"/>
      <c r="BY354" s="68"/>
      <c r="BZ354" s="68"/>
      <c r="CA354" s="68"/>
      <c r="CB354" s="68"/>
      <c r="CC354" s="68"/>
      <c r="CD354" s="68"/>
      <c r="CE354" s="68"/>
      <c r="CF354" s="68"/>
      <c r="CG354" s="68"/>
      <c r="CH354" s="68"/>
      <c r="CI354" s="68"/>
      <c r="CJ354" s="68"/>
      <c r="CK354" s="68"/>
      <c r="CL354" s="68"/>
      <c r="CM354" s="68"/>
      <c r="CN354" s="68"/>
      <c r="CO354" s="68"/>
      <c r="CP354" s="68"/>
      <c r="CQ354" s="68"/>
      <c r="CR354" s="68"/>
      <c r="CS354" s="68"/>
      <c r="CT354" s="68"/>
      <c r="CU354" s="68"/>
      <c r="CV354" s="68"/>
      <c r="CW354" s="68"/>
      <c r="CX354" s="68"/>
      <c r="CY354" s="68"/>
      <c r="CZ354" s="68"/>
    </row>
    <row r="355" s="575" customFormat="true" ht="15" customHeight="true" x14ac:dyDescent="0.2">
      <c r="B355" s="594"/>
      <c r="V355" s="403"/>
      <c r="W355" s="403"/>
      <c r="X355" s="403"/>
      <c r="Y355" s="403"/>
      <c r="Z355" s="403"/>
      <c r="AA355" s="403"/>
      <c r="AB355" s="403"/>
      <c r="AC355" s="403"/>
      <c r="AD355" s="403"/>
      <c r="AE355" s="403"/>
      <c r="AF355" s="403"/>
      <c r="AG355" s="403"/>
      <c r="AH355" s="403"/>
      <c r="AI355" s="403"/>
      <c r="AJ355" s="403"/>
      <c r="AK355" s="403"/>
      <c r="AL355" s="403"/>
      <c r="AM355" s="403"/>
      <c r="AN355" s="403"/>
      <c r="AO355" s="403"/>
      <c r="AP355" s="403"/>
      <c r="AQ355" s="403"/>
      <c r="AR355" s="403"/>
      <c r="AS355" s="403"/>
      <c r="AT355" s="403"/>
      <c r="AU355" s="403"/>
      <c r="AV355" s="403"/>
      <c r="AW355" s="403"/>
      <c r="AX355" s="403"/>
      <c r="AY355" s="403"/>
      <c r="AZ355" s="403"/>
      <c r="BA355" s="430"/>
      <c r="BB355" s="370"/>
      <c r="BC355" s="494"/>
      <c r="BD355" s="494"/>
      <c r="BE355" s="494"/>
      <c r="BF355" s="494"/>
      <c r="BG355" s="494"/>
      <c r="BH355" s="494"/>
      <c r="BI355" s="494"/>
      <c r="BJ355" s="494"/>
      <c r="BK355" s="494"/>
      <c r="BL355" s="494"/>
      <c r="BM355" s="494"/>
      <c r="BN355" s="494"/>
      <c r="BO355" s="494"/>
      <c r="BP355" s="494"/>
      <c r="BQ355" s="494"/>
      <c r="BR355" s="494"/>
      <c r="BS355" s="494"/>
      <c r="BT355" s="494"/>
      <c r="BU355" s="494"/>
      <c r="BV355" s="495"/>
      <c r="BW355" s="495"/>
      <c r="BX355" s="495"/>
      <c r="BY355" s="495"/>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575" customFormat="true" ht="15" customHeight="true" x14ac:dyDescent="0.2">
      <c r="B356" s="594"/>
      <c r="V356" s="403"/>
      <c r="W356" s="403"/>
      <c r="X356" s="403"/>
      <c r="Y356" s="403"/>
      <c r="Z356" s="403"/>
      <c r="AA356" s="403"/>
      <c r="AB356" s="403"/>
      <c r="AC356" s="403"/>
      <c r="AD356" s="403"/>
      <c r="AE356" s="403"/>
      <c r="AF356" s="403"/>
      <c r="AG356" s="403"/>
      <c r="AH356" s="403"/>
      <c r="AI356" s="403"/>
      <c r="AJ356" s="403"/>
      <c r="AK356" s="403"/>
      <c r="AL356" s="403"/>
      <c r="AM356" s="403"/>
      <c r="AN356" s="403"/>
      <c r="AO356" s="403"/>
      <c r="AP356" s="403"/>
      <c r="AQ356" s="403"/>
      <c r="AR356" s="403"/>
      <c r="AS356" s="403"/>
      <c r="AT356" s="403"/>
      <c r="AU356" s="403"/>
      <c r="AV356" s="403"/>
      <c r="AW356" s="403"/>
      <c r="AX356" s="403"/>
      <c r="AY356" s="403"/>
      <c r="AZ356" s="403"/>
      <c r="BA356" s="430"/>
      <c r="BB356" s="370"/>
      <c r="BC356" s="430"/>
      <c r="BD356" s="430"/>
      <c r="BE356" s="430"/>
      <c r="BF356" s="430"/>
      <c r="BG356" s="430"/>
      <c r="BH356" s="430"/>
      <c r="BI356" s="430"/>
      <c r="BJ356" s="430"/>
      <c r="BK356" s="430"/>
      <c r="BL356" s="430"/>
      <c r="BM356" s="430"/>
      <c r="BN356" s="430"/>
      <c r="BO356" s="430"/>
      <c r="BP356" s="430"/>
      <c r="BQ356" s="430"/>
      <c r="BR356" s="430"/>
      <c r="BS356" s="430"/>
      <c r="BT356" s="430"/>
      <c r="BU356" s="430"/>
      <c r="BV356" s="403"/>
      <c r="BW356" s="403"/>
      <c r="BX356" s="403"/>
      <c r="BY356" s="403"/>
      <c r="BZ356" s="403"/>
      <c r="CA356" s="403"/>
      <c r="CB356" s="403"/>
      <c r="CC356" s="403"/>
      <c r="CD356" s="403"/>
      <c r="CE356" s="403"/>
      <c r="CF356" s="403"/>
      <c r="CG356" s="403"/>
      <c r="CH356" s="403"/>
      <c r="CI356" s="403"/>
      <c r="CJ356" s="403"/>
      <c r="CK356" s="403"/>
      <c r="CL356" s="403"/>
      <c r="CM356" s="403"/>
      <c r="CN356" s="403"/>
      <c r="CO356" s="403"/>
      <c r="CP356" s="403"/>
      <c r="CQ356" s="403"/>
      <c r="CR356" s="403"/>
      <c r="CS356" s="403"/>
      <c r="CT356" s="403"/>
      <c r="CU356" s="403"/>
      <c r="CV356" s="403"/>
      <c r="CW356" s="403"/>
      <c r="CX356" s="403"/>
      <c r="CY356" s="403"/>
      <c r="CZ356" s="403"/>
    </row>
    <row r="357" s="366" customFormat="true" ht="15" customHeight="true" x14ac:dyDescent="0.2">
      <c r="B357" s="368"/>
      <c r="V357" s="403"/>
      <c r="W357" s="403"/>
      <c r="X357" s="403"/>
      <c r="Y357" s="403"/>
      <c r="Z357" s="403"/>
      <c r="AA357" s="403"/>
      <c r="AB357" s="403"/>
      <c r="AC357" s="403"/>
      <c r="AD357" s="403"/>
      <c r="AE357" s="403"/>
      <c r="AF357" s="403"/>
      <c r="AG357" s="403"/>
      <c r="AH357" s="403"/>
      <c r="AI357" s="403"/>
      <c r="AJ357" s="403"/>
      <c r="AK357" s="403"/>
      <c r="AL357" s="403"/>
      <c r="AM357" s="403"/>
      <c r="AN357" s="403"/>
      <c r="AO357" s="403"/>
      <c r="AP357" s="403"/>
      <c r="AQ357" s="403"/>
      <c r="AR357" s="403"/>
      <c r="AS357" s="403"/>
      <c r="AT357" s="403"/>
      <c r="AU357" s="403"/>
      <c r="AV357" s="403"/>
      <c r="AW357" s="403"/>
      <c r="AX357" s="403"/>
      <c r="AY357" s="403"/>
      <c r="AZ357" s="403"/>
      <c r="BA357" s="430"/>
      <c r="BB357" s="370"/>
      <c r="BC357" s="430"/>
      <c r="BD357" s="430"/>
      <c r="BE357" s="430"/>
      <c r="BF357" s="430"/>
      <c r="BG357" s="430"/>
      <c r="BH357" s="430"/>
      <c r="BI357" s="430"/>
      <c r="BJ357" s="430"/>
      <c r="BK357" s="430"/>
      <c r="BL357" s="430"/>
      <c r="BM357" s="430"/>
      <c r="BN357" s="430"/>
      <c r="BO357" s="430"/>
      <c r="BP357" s="430"/>
      <c r="BQ357" s="430"/>
      <c r="BR357" s="430"/>
      <c r="BS357" s="430"/>
      <c r="BT357" s="430"/>
      <c r="BU357" s="430"/>
      <c r="BV357" s="403"/>
      <c r="BW357" s="403"/>
      <c r="BX357" s="403"/>
      <c r="BY357" s="403"/>
      <c r="BZ357" s="403"/>
      <c r="CA357" s="403"/>
      <c r="CB357" s="403"/>
      <c r="CC357" s="403"/>
      <c r="CD357" s="403"/>
      <c r="CE357" s="403"/>
      <c r="CF357" s="403"/>
      <c r="CG357" s="403"/>
      <c r="CH357" s="403"/>
      <c r="CI357" s="403"/>
      <c r="CJ357" s="403"/>
      <c r="CK357" s="403"/>
      <c r="CL357" s="403"/>
      <c r="CM357" s="403"/>
      <c r="CN357" s="403"/>
      <c r="CO357" s="403"/>
      <c r="CP357" s="403"/>
      <c r="CQ357" s="403"/>
      <c r="CR357" s="403"/>
      <c r="CS357" s="403"/>
      <c r="CT357" s="403"/>
      <c r="CU357" s="403"/>
      <c r="CV357" s="403"/>
      <c r="CW357" s="403"/>
      <c r="CX357" s="403"/>
      <c r="CY357" s="403"/>
      <c r="CZ357" s="403"/>
    </row>
    <row r="358" s="366" customFormat="true" ht="15" customHeight="true" x14ac:dyDescent="0.2">
      <c r="B358" s="368"/>
      <c r="V358" s="403"/>
      <c r="W358" s="403"/>
      <c r="X358" s="403"/>
      <c r="Y358" s="403"/>
      <c r="Z358" s="403"/>
      <c r="AA358" s="403"/>
      <c r="AB358" s="403"/>
      <c r="AC358" s="403"/>
      <c r="AD358" s="403"/>
      <c r="AE358" s="403"/>
      <c r="AF358" s="403"/>
      <c r="AG358" s="403"/>
      <c r="AH358" s="403"/>
      <c r="AI358" s="403"/>
      <c r="AJ358" s="403"/>
      <c r="AK358" s="403"/>
      <c r="AL358" s="403"/>
      <c r="AM358" s="403"/>
      <c r="AN358" s="403"/>
      <c r="AO358" s="403"/>
      <c r="AP358" s="403"/>
      <c r="AQ358" s="403"/>
      <c r="AR358" s="403"/>
      <c r="AS358" s="403"/>
      <c r="AT358" s="403"/>
      <c r="AU358" s="403"/>
      <c r="AV358" s="403"/>
      <c r="AW358" s="403"/>
      <c r="AX358" s="403"/>
      <c r="AY358" s="403"/>
      <c r="AZ358" s="403"/>
      <c r="BA358" s="430"/>
      <c r="BB358" s="370"/>
      <c r="BC358" s="430"/>
      <c r="BD358" s="430"/>
      <c r="BE358" s="430"/>
      <c r="BF358" s="430"/>
      <c r="BG358" s="430"/>
      <c r="BH358" s="430"/>
      <c r="BI358" s="430"/>
      <c r="BJ358" s="430"/>
      <c r="BK358" s="430"/>
      <c r="BL358" s="430"/>
      <c r="BM358" s="430"/>
      <c r="BN358" s="430"/>
      <c r="BO358" s="430"/>
      <c r="BP358" s="430"/>
      <c r="BQ358" s="430"/>
      <c r="BR358" s="430"/>
      <c r="BS358" s="430"/>
      <c r="BT358" s="430"/>
      <c r="BU358" s="430"/>
      <c r="BV358" s="403"/>
      <c r="BW358" s="403"/>
      <c r="BX358" s="403"/>
      <c r="BY358" s="403"/>
      <c r="BZ358" s="403"/>
      <c r="CA358" s="403"/>
      <c r="CB358" s="403"/>
      <c r="CC358" s="403"/>
      <c r="CD358" s="403"/>
      <c r="CE358" s="403"/>
      <c r="CF358" s="403"/>
      <c r="CG358" s="403"/>
      <c r="CH358" s="403"/>
      <c r="CI358" s="403"/>
      <c r="CJ358" s="403"/>
      <c r="CK358" s="403"/>
      <c r="CL358" s="403"/>
      <c r="CM358" s="403"/>
      <c r="CN358" s="403"/>
      <c r="CO358" s="403"/>
      <c r="CP358" s="403"/>
      <c r="CQ358" s="403"/>
      <c r="CR358" s="403"/>
      <c r="CS358" s="403"/>
      <c r="CT358" s="403"/>
      <c r="CU358" s="403"/>
      <c r="CV358" s="403"/>
      <c r="CW358" s="403"/>
      <c r="CX358" s="403"/>
      <c r="CY358" s="403"/>
      <c r="CZ358" s="403"/>
    </row>
    <row r="359" s="366" customFormat="true" ht="15" customHeight="true" x14ac:dyDescent="0.2">
      <c r="B359" s="368"/>
      <c r="V359" s="403"/>
      <c r="W359" s="403"/>
      <c r="X359" s="403"/>
      <c r="Y359" s="403"/>
      <c r="Z359" s="403"/>
      <c r="AA359" s="403"/>
      <c r="AB359" s="403"/>
      <c r="AC359" s="403"/>
      <c r="AD359" s="403"/>
      <c r="AE359" s="403"/>
      <c r="AF359" s="403"/>
      <c r="AG359" s="403"/>
      <c r="AH359" s="403"/>
      <c r="AI359" s="403"/>
      <c r="AJ359" s="403"/>
      <c r="AK359" s="403"/>
      <c r="AL359" s="403"/>
      <c r="AM359" s="403"/>
      <c r="AN359" s="403"/>
      <c r="AO359" s="403"/>
      <c r="AP359" s="403"/>
      <c r="AQ359" s="403"/>
      <c r="AR359" s="403"/>
      <c r="AS359" s="403"/>
      <c r="AT359" s="403"/>
      <c r="AU359" s="403"/>
      <c r="AV359" s="403"/>
      <c r="AW359" s="403"/>
      <c r="AX359" s="403"/>
      <c r="AY359" s="403"/>
      <c r="AZ359" s="403"/>
      <c r="BA359" s="430"/>
      <c r="BB359" s="370"/>
      <c r="BC359" s="430"/>
      <c r="BD359" s="430"/>
      <c r="BE359" s="430"/>
      <c r="BF359" s="430"/>
      <c r="BG359" s="430"/>
      <c r="BH359" s="430"/>
      <c r="BI359" s="430"/>
      <c r="BJ359" s="430"/>
      <c r="BK359" s="430"/>
      <c r="BL359" s="430"/>
      <c r="BM359" s="430"/>
      <c r="BN359" s="430"/>
      <c r="BO359" s="430"/>
      <c r="BP359" s="430"/>
      <c r="BQ359" s="430"/>
      <c r="BR359" s="430"/>
      <c r="BS359" s="430"/>
      <c r="BT359" s="430"/>
      <c r="BU359" s="430"/>
      <c r="BV359" s="403"/>
      <c r="BW359" s="403"/>
      <c r="BX359" s="403"/>
      <c r="BY359" s="403"/>
      <c r="BZ359" s="403"/>
      <c r="CA359" s="403"/>
      <c r="CB359" s="403"/>
      <c r="CC359" s="403"/>
      <c r="CD359" s="403"/>
      <c r="CE359" s="403"/>
      <c r="CF359" s="403"/>
      <c r="CG359" s="403"/>
      <c r="CH359" s="403"/>
      <c r="CI359" s="403"/>
      <c r="CJ359" s="403"/>
      <c r="CK359" s="403"/>
      <c r="CL359" s="403"/>
      <c r="CM359" s="403"/>
      <c r="CN359" s="403"/>
      <c r="CO359" s="403"/>
      <c r="CP359" s="403"/>
      <c r="CQ359" s="403"/>
      <c r="CR359" s="403"/>
      <c r="CS359" s="403"/>
      <c r="CT359" s="403"/>
      <c r="CU359" s="403"/>
      <c r="CV359" s="403"/>
      <c r="CW359" s="403"/>
      <c r="CX359" s="403"/>
      <c r="CY359" s="403"/>
      <c r="CZ359" s="403"/>
    </row>
    <row r="360" s="366" customFormat="true" ht="15" customHeight="true" x14ac:dyDescent="0.2">
      <c r="B360" s="368"/>
      <c r="V360" s="403"/>
      <c r="W360" s="403"/>
      <c r="X360" s="403"/>
      <c r="Y360" s="403"/>
      <c r="Z360" s="403"/>
      <c r="AA360" s="403"/>
      <c r="AB360" s="403"/>
      <c r="AC360" s="403"/>
      <c r="AD360" s="403"/>
      <c r="AE360" s="403"/>
      <c r="AF360" s="403"/>
      <c r="AG360" s="403"/>
      <c r="AH360" s="403"/>
      <c r="AI360" s="403"/>
      <c r="AJ360" s="403"/>
      <c r="AK360" s="403"/>
      <c r="AL360" s="403"/>
      <c r="AM360" s="403"/>
      <c r="AN360" s="403"/>
      <c r="AO360" s="403"/>
      <c r="AP360" s="403"/>
      <c r="AQ360" s="403"/>
      <c r="AR360" s="403"/>
      <c r="AS360" s="403"/>
      <c r="AT360" s="403"/>
      <c r="AU360" s="403"/>
      <c r="AV360" s="403"/>
      <c r="AW360" s="403"/>
      <c r="AX360" s="403"/>
      <c r="AY360" s="403"/>
      <c r="AZ360" s="403"/>
      <c r="BA360" s="430"/>
      <c r="BB360" s="370"/>
      <c r="BC360" s="430"/>
      <c r="BD360" s="430"/>
      <c r="BE360" s="430"/>
      <c r="BF360" s="430"/>
      <c r="BG360" s="430"/>
      <c r="BH360" s="430"/>
      <c r="BI360" s="430"/>
      <c r="BJ360" s="430"/>
      <c r="BK360" s="430"/>
      <c r="BL360" s="430"/>
      <c r="BM360" s="430"/>
      <c r="BN360" s="430"/>
      <c r="BO360" s="430"/>
      <c r="BP360" s="430"/>
      <c r="BQ360" s="430"/>
      <c r="BR360" s="430"/>
      <c r="BS360" s="430"/>
      <c r="BT360" s="430"/>
      <c r="BU360" s="430"/>
      <c r="BV360" s="403"/>
      <c r="BW360" s="403"/>
      <c r="BX360" s="403"/>
      <c r="BY360" s="403"/>
      <c r="BZ360" s="403"/>
      <c r="CA360" s="403"/>
      <c r="CB360" s="403"/>
      <c r="CC360" s="403"/>
      <c r="CD360" s="403"/>
      <c r="CE360" s="403"/>
      <c r="CF360" s="403"/>
      <c r="CG360" s="403"/>
      <c r="CH360" s="403"/>
      <c r="CI360" s="403"/>
      <c r="CJ360" s="403"/>
      <c r="CK360" s="403"/>
      <c r="CL360" s="403"/>
      <c r="CM360" s="403"/>
      <c r="CN360" s="403"/>
      <c r="CO360" s="403"/>
      <c r="CP360" s="403"/>
      <c r="CQ360" s="403"/>
      <c r="CR360" s="403"/>
      <c r="CS360" s="403"/>
      <c r="CT360" s="403"/>
      <c r="CU360" s="403"/>
      <c r="CV360" s="403"/>
      <c r="CW360" s="403"/>
      <c r="CX360" s="403"/>
      <c r="CY360" s="403"/>
      <c r="CZ360" s="403"/>
    </row>
    <row r="361" s="366" customFormat="true" ht="15" customHeight="true" x14ac:dyDescent="0.2">
      <c r="B361" s="368"/>
      <c r="V361" s="403"/>
      <c r="W361" s="403"/>
      <c r="X361" s="403"/>
      <c r="Y361" s="403"/>
      <c r="Z361" s="403"/>
      <c r="AA361" s="403"/>
      <c r="AB361" s="403"/>
      <c r="AC361" s="403"/>
      <c r="AD361" s="403"/>
      <c r="AE361" s="403"/>
      <c r="AF361" s="403"/>
      <c r="AG361" s="403"/>
      <c r="AH361" s="403"/>
      <c r="AI361" s="403"/>
      <c r="AJ361" s="403"/>
      <c r="AK361" s="403"/>
      <c r="AL361" s="403"/>
      <c r="AM361" s="403"/>
      <c r="AN361" s="403"/>
      <c r="AO361" s="403"/>
      <c r="AP361" s="403"/>
      <c r="AQ361" s="403"/>
      <c r="AR361" s="403"/>
      <c r="AS361" s="403"/>
      <c r="AT361" s="403"/>
      <c r="AU361" s="403"/>
      <c r="AV361" s="403"/>
      <c r="AW361" s="403"/>
      <c r="AX361" s="403"/>
      <c r="AY361" s="403"/>
      <c r="AZ361" s="403"/>
      <c r="BA361" s="430"/>
      <c r="BB361" s="370"/>
      <c r="BC361" s="430"/>
      <c r="BD361" s="430"/>
      <c r="BE361" s="430"/>
      <c r="BF361" s="430"/>
      <c r="BG361" s="430"/>
      <c r="BH361" s="430"/>
      <c r="BI361" s="430"/>
      <c r="BJ361" s="430"/>
      <c r="BK361" s="430"/>
      <c r="BL361" s="430"/>
      <c r="BM361" s="430"/>
      <c r="BN361" s="430"/>
      <c r="BO361" s="430"/>
      <c r="BP361" s="430"/>
      <c r="BQ361" s="430"/>
      <c r="BR361" s="430"/>
      <c r="BS361" s="430"/>
      <c r="BT361" s="430"/>
      <c r="BU361" s="430"/>
      <c r="BV361" s="403"/>
      <c r="BW361" s="403"/>
      <c r="BX361" s="403"/>
      <c r="BY361" s="403"/>
      <c r="BZ361" s="403"/>
      <c r="CA361" s="403"/>
      <c r="CB361" s="403"/>
      <c r="CC361" s="403"/>
      <c r="CD361" s="403"/>
      <c r="CE361" s="403"/>
      <c r="CF361" s="403"/>
      <c r="CG361" s="403"/>
      <c r="CH361" s="403"/>
      <c r="CI361" s="403"/>
      <c r="CJ361" s="403"/>
      <c r="CK361" s="403"/>
      <c r="CL361" s="403"/>
      <c r="CM361" s="403"/>
      <c r="CN361" s="403"/>
      <c r="CO361" s="403"/>
      <c r="CP361" s="403"/>
      <c r="CQ361" s="403"/>
      <c r="CR361" s="403"/>
      <c r="CS361" s="403"/>
      <c r="CT361" s="403"/>
      <c r="CU361" s="403"/>
      <c r="CV361" s="403"/>
      <c r="CW361" s="403"/>
      <c r="CX361" s="403"/>
      <c r="CY361" s="403"/>
      <c r="CZ361" s="403"/>
    </row>
    <row r="362" s="366" customFormat="true" ht="15" customHeight="true" x14ac:dyDescent="0.2">
      <c r="B362" s="368"/>
      <c r="V362" s="403"/>
      <c r="W362" s="403"/>
      <c r="X362" s="403"/>
      <c r="Y362" s="403"/>
      <c r="Z362" s="403"/>
      <c r="AA362" s="403"/>
      <c r="AB362" s="403"/>
      <c r="AC362" s="403"/>
      <c r="AD362" s="403"/>
      <c r="AE362" s="403"/>
      <c r="AF362" s="403"/>
      <c r="AG362" s="403"/>
      <c r="AH362" s="403"/>
      <c r="AI362" s="403"/>
      <c r="AJ362" s="403"/>
      <c r="AK362" s="403"/>
      <c r="AL362" s="403"/>
      <c r="AM362" s="403"/>
      <c r="AN362" s="403"/>
      <c r="AO362" s="403"/>
      <c r="AP362" s="403"/>
      <c r="AQ362" s="403"/>
      <c r="AR362" s="403"/>
      <c r="AS362" s="403"/>
      <c r="AT362" s="403"/>
      <c r="AU362" s="403"/>
      <c r="AV362" s="403"/>
      <c r="AW362" s="403"/>
      <c r="AX362" s="403"/>
      <c r="AY362" s="403"/>
      <c r="AZ362" s="403"/>
      <c r="BA362" s="430"/>
      <c r="BB362" s="370"/>
      <c r="BC362" s="430"/>
      <c r="BD362" s="430"/>
      <c r="BE362" s="430"/>
      <c r="BF362" s="430"/>
      <c r="BG362" s="430"/>
      <c r="BH362" s="430"/>
      <c r="BI362" s="430"/>
      <c r="BJ362" s="430"/>
      <c r="BK362" s="430"/>
      <c r="BL362" s="430"/>
      <c r="BM362" s="430"/>
      <c r="BN362" s="430"/>
      <c r="BO362" s="430"/>
      <c r="BP362" s="430"/>
      <c r="BQ362" s="430"/>
      <c r="BR362" s="430"/>
      <c r="BS362" s="430"/>
      <c r="BT362" s="430"/>
      <c r="BU362" s="430"/>
      <c r="BV362" s="403"/>
      <c r="BW362" s="403"/>
      <c r="BX362" s="403"/>
      <c r="BY362" s="403"/>
      <c r="BZ362" s="403"/>
      <c r="CA362" s="403"/>
      <c r="CB362" s="403"/>
      <c r="CC362" s="403"/>
      <c r="CD362" s="403"/>
      <c r="CE362" s="403"/>
      <c r="CF362" s="403"/>
      <c r="CG362" s="403"/>
      <c r="CH362" s="403"/>
      <c r="CI362" s="403"/>
      <c r="CJ362" s="403"/>
      <c r="CK362" s="403"/>
      <c r="CL362" s="403"/>
      <c r="CM362" s="403"/>
      <c r="CN362" s="403"/>
      <c r="CO362" s="403"/>
      <c r="CP362" s="403"/>
      <c r="CQ362" s="403"/>
      <c r="CR362" s="403"/>
      <c r="CS362" s="403"/>
      <c r="CT362" s="403"/>
      <c r="CU362" s="403"/>
      <c r="CV362" s="403"/>
      <c r="CW362" s="403"/>
      <c r="CX362" s="403"/>
      <c r="CY362" s="403"/>
      <c r="CZ362" s="403"/>
    </row>
    <row r="363" s="366" customFormat="true" ht="15" customHeight="true" x14ac:dyDescent="0.2">
      <c r="B363" s="368"/>
      <c r="V363" s="403"/>
      <c r="W363" s="403"/>
      <c r="X363" s="403"/>
      <c r="Y363" s="403"/>
      <c r="Z363" s="403"/>
      <c r="AA363" s="403"/>
      <c r="AB363" s="403"/>
      <c r="AC363" s="403"/>
      <c r="AD363" s="403"/>
      <c r="AE363" s="403"/>
      <c r="AF363" s="403"/>
      <c r="AG363" s="403"/>
      <c r="AH363" s="403"/>
      <c r="AI363" s="403"/>
      <c r="AJ363" s="403"/>
      <c r="AK363" s="403"/>
      <c r="AL363" s="403"/>
      <c r="AM363" s="403"/>
      <c r="AN363" s="403"/>
      <c r="AO363" s="403"/>
      <c r="AP363" s="403"/>
      <c r="AQ363" s="403"/>
      <c r="AR363" s="403"/>
      <c r="AS363" s="403"/>
      <c r="AT363" s="403"/>
      <c r="AU363" s="403"/>
      <c r="AV363" s="403"/>
      <c r="AW363" s="403"/>
      <c r="AX363" s="403"/>
      <c r="AY363" s="403"/>
      <c r="AZ363" s="403"/>
      <c r="BA363" s="430"/>
      <c r="BB363" s="370"/>
      <c r="BC363" s="430"/>
      <c r="BD363" s="430"/>
      <c r="BE363" s="430"/>
      <c r="BF363" s="430"/>
      <c r="BG363" s="430"/>
      <c r="BH363" s="430"/>
      <c r="BI363" s="430"/>
      <c r="BJ363" s="430"/>
      <c r="BK363" s="430"/>
      <c r="BL363" s="430"/>
      <c r="BM363" s="430"/>
      <c r="BN363" s="430"/>
      <c r="BO363" s="430"/>
      <c r="BP363" s="430"/>
      <c r="BQ363" s="430"/>
      <c r="BR363" s="430"/>
      <c r="BS363" s="430"/>
      <c r="BT363" s="430"/>
      <c r="BU363" s="430"/>
      <c r="BV363" s="403"/>
      <c r="BW363" s="403"/>
      <c r="BX363" s="403"/>
      <c r="BY363" s="403"/>
      <c r="BZ363" s="403"/>
      <c r="CA363" s="403"/>
      <c r="CB363" s="403"/>
      <c r="CC363" s="403"/>
      <c r="CD363" s="403"/>
      <c r="CE363" s="403"/>
      <c r="CF363" s="403"/>
      <c r="CG363" s="403"/>
      <c r="CH363" s="403"/>
      <c r="CI363" s="403"/>
      <c r="CJ363" s="403"/>
      <c r="CK363" s="403"/>
      <c r="CL363" s="403"/>
      <c r="CM363" s="403"/>
      <c r="CN363" s="403"/>
      <c r="CO363" s="403"/>
      <c r="CP363" s="403"/>
      <c r="CQ363" s="403"/>
      <c r="CR363" s="403"/>
      <c r="CS363" s="403"/>
      <c r="CT363" s="403"/>
      <c r="CU363" s="403"/>
      <c r="CV363" s="403"/>
      <c r="CW363" s="403"/>
      <c r="CX363" s="403"/>
      <c r="CY363" s="403"/>
      <c r="CZ363" s="403"/>
    </row>
    <row r="364" s="366" customFormat="true" ht="15" customHeight="true" x14ac:dyDescent="0.2">
      <c r="B364" s="368"/>
      <c r="V364" s="403"/>
      <c r="W364" s="403"/>
      <c r="X364" s="403"/>
      <c r="Y364" s="403"/>
      <c r="Z364" s="403"/>
      <c r="AA364" s="403"/>
      <c r="AB364" s="403"/>
      <c r="AC364" s="403"/>
      <c r="AD364" s="403"/>
      <c r="AE364" s="403"/>
      <c r="AF364" s="403"/>
      <c r="AG364" s="403"/>
      <c r="AH364" s="403"/>
      <c r="AI364" s="403"/>
      <c r="AJ364" s="403"/>
      <c r="AK364" s="403"/>
      <c r="AL364" s="403"/>
      <c r="AM364" s="403"/>
      <c r="AN364" s="403"/>
      <c r="AO364" s="403"/>
      <c r="AP364" s="403"/>
      <c r="AQ364" s="403"/>
      <c r="AR364" s="403"/>
      <c r="AS364" s="403"/>
      <c r="AT364" s="403"/>
      <c r="AU364" s="403"/>
      <c r="AV364" s="403"/>
      <c r="AW364" s="403"/>
      <c r="AX364" s="403"/>
      <c r="AY364" s="403"/>
      <c r="AZ364" s="403"/>
      <c r="BA364" s="430"/>
      <c r="BB364" s="370"/>
      <c r="BC364" s="430"/>
      <c r="BD364" s="430"/>
      <c r="BE364" s="430"/>
      <c r="BF364" s="430"/>
      <c r="BG364" s="430"/>
      <c r="BH364" s="430"/>
      <c r="BI364" s="430"/>
      <c r="BJ364" s="430"/>
      <c r="BK364" s="430"/>
      <c r="BL364" s="430"/>
      <c r="BM364" s="430"/>
      <c r="BN364" s="430"/>
      <c r="BO364" s="430"/>
      <c r="BP364" s="430"/>
      <c r="BQ364" s="430"/>
      <c r="BR364" s="430"/>
      <c r="BS364" s="430"/>
      <c r="BT364" s="430"/>
      <c r="BU364" s="430"/>
      <c r="BV364" s="403"/>
      <c r="BW364" s="403"/>
      <c r="BX364" s="403"/>
      <c r="BY364" s="403"/>
      <c r="BZ364" s="403"/>
      <c r="CA364" s="403"/>
      <c r="CB364" s="403"/>
      <c r="CC364" s="403"/>
      <c r="CD364" s="403"/>
      <c r="CE364" s="403"/>
      <c r="CF364" s="403"/>
      <c r="CG364" s="403"/>
      <c r="CH364" s="403"/>
      <c r="CI364" s="403"/>
      <c r="CJ364" s="403"/>
      <c r="CK364" s="403"/>
      <c r="CL364" s="403"/>
      <c r="CM364" s="403"/>
      <c r="CN364" s="403"/>
      <c r="CO364" s="403"/>
      <c r="CP364" s="403"/>
      <c r="CQ364" s="403"/>
      <c r="CR364" s="403"/>
      <c r="CS364" s="403"/>
      <c r="CT364" s="403"/>
      <c r="CU364" s="403"/>
      <c r="CV364" s="403"/>
      <c r="CW364" s="403"/>
      <c r="CX364" s="403"/>
      <c r="CY364" s="403"/>
      <c r="CZ364" s="403"/>
    </row>
    <row r="365" s="366" customFormat="true" ht="15" customHeight="true" x14ac:dyDescent="0.2">
      <c r="B365" s="368"/>
      <c r="V365" s="403"/>
      <c r="W365" s="403"/>
      <c r="X365" s="403"/>
      <c r="Y365" s="403"/>
      <c r="Z365" s="403"/>
      <c r="AA365" s="403"/>
      <c r="AB365" s="403"/>
      <c r="AC365" s="403"/>
      <c r="AD365" s="403"/>
      <c r="AE365" s="403"/>
      <c r="AF365" s="403"/>
      <c r="AG365" s="403"/>
      <c r="AH365" s="403"/>
      <c r="AI365" s="403"/>
      <c r="AJ365" s="403"/>
      <c r="AK365" s="403"/>
      <c r="AL365" s="403"/>
      <c r="AM365" s="403"/>
      <c r="AN365" s="403"/>
      <c r="AO365" s="403"/>
      <c r="AP365" s="403"/>
      <c r="AQ365" s="403"/>
      <c r="AR365" s="403"/>
      <c r="AS365" s="403"/>
      <c r="AT365" s="403"/>
      <c r="AU365" s="403"/>
      <c r="AV365" s="403"/>
      <c r="AW365" s="403"/>
      <c r="AX365" s="403"/>
      <c r="AY365" s="403"/>
      <c r="AZ365" s="403"/>
      <c r="BA365" s="430"/>
      <c r="BB365" s="370"/>
      <c r="BC365" s="430"/>
      <c r="BD365" s="430"/>
      <c r="BE365" s="430"/>
      <c r="BF365" s="430"/>
      <c r="BG365" s="430"/>
      <c r="BH365" s="430"/>
      <c r="BI365" s="430"/>
      <c r="BJ365" s="430"/>
      <c r="BK365" s="430"/>
      <c r="BL365" s="430"/>
      <c r="BM365" s="430"/>
      <c r="BN365" s="430"/>
      <c r="BO365" s="430"/>
      <c r="BP365" s="430"/>
      <c r="BQ365" s="430"/>
      <c r="BR365" s="430"/>
      <c r="BS365" s="430"/>
      <c r="BT365" s="430"/>
      <c r="BU365" s="430"/>
      <c r="BV365" s="403"/>
      <c r="BW365" s="403"/>
      <c r="BX365" s="403"/>
      <c r="BY365" s="403"/>
      <c r="BZ365" s="403"/>
      <c r="CA365" s="403"/>
      <c r="CB365" s="403"/>
      <c r="CC365" s="403"/>
      <c r="CD365" s="403"/>
      <c r="CE365" s="403"/>
      <c r="CF365" s="403"/>
      <c r="CG365" s="403"/>
      <c r="CH365" s="403"/>
      <c r="CI365" s="403"/>
      <c r="CJ365" s="403"/>
      <c r="CK365" s="403"/>
      <c r="CL365" s="403"/>
      <c r="CM365" s="403"/>
      <c r="CN365" s="403"/>
      <c r="CO365" s="403"/>
      <c r="CP365" s="403"/>
      <c r="CQ365" s="403"/>
      <c r="CR365" s="403"/>
      <c r="CS365" s="403"/>
      <c r="CT365" s="403"/>
      <c r="CU365" s="403"/>
      <c r="CV365" s="403"/>
      <c r="CW365" s="403"/>
      <c r="CX365" s="403"/>
      <c r="CY365" s="403"/>
      <c r="CZ365" s="403"/>
    </row>
    <row r="366" s="366" customFormat="true" ht="15" customHeight="true" x14ac:dyDescent="0.2">
      <c r="B366" s="368"/>
      <c r="V366" s="403"/>
      <c r="W366" s="403"/>
      <c r="X366" s="403"/>
      <c r="Y366" s="403"/>
      <c r="Z366" s="403"/>
      <c r="AA366" s="403"/>
      <c r="AB366" s="403"/>
      <c r="AC366" s="403"/>
      <c r="AD366" s="403"/>
      <c r="AE366" s="403"/>
      <c r="AF366" s="403"/>
      <c r="AG366" s="403"/>
      <c r="AH366" s="403"/>
      <c r="AI366" s="403"/>
      <c r="AJ366" s="403"/>
      <c r="AK366" s="403"/>
      <c r="AL366" s="403"/>
      <c r="AM366" s="403"/>
      <c r="AN366" s="403"/>
      <c r="AO366" s="403"/>
      <c r="AP366" s="403"/>
      <c r="AQ366" s="403"/>
      <c r="AR366" s="403"/>
      <c r="AS366" s="403"/>
      <c r="AT366" s="403"/>
      <c r="AU366" s="403"/>
      <c r="AV366" s="403"/>
      <c r="AW366" s="403"/>
      <c r="AX366" s="403"/>
      <c r="AY366" s="403"/>
      <c r="AZ366" s="403"/>
      <c r="BA366" s="430"/>
      <c r="BB366" s="370"/>
      <c r="BC366" s="430"/>
      <c r="BD366" s="430"/>
      <c r="BE366" s="430"/>
      <c r="BF366" s="430"/>
      <c r="BG366" s="430"/>
      <c r="BH366" s="430"/>
      <c r="BI366" s="430"/>
      <c r="BJ366" s="430"/>
      <c r="BK366" s="430"/>
      <c r="BL366" s="430"/>
      <c r="BM366" s="430"/>
      <c r="BN366" s="430"/>
      <c r="BO366" s="430"/>
      <c r="BP366" s="430"/>
      <c r="BQ366" s="430"/>
      <c r="BR366" s="430"/>
      <c r="BS366" s="430"/>
      <c r="BT366" s="430"/>
      <c r="BU366" s="430"/>
      <c r="BV366" s="403"/>
      <c r="BW366" s="403"/>
      <c r="BX366" s="403"/>
      <c r="BY366" s="403"/>
      <c r="BZ366" s="403"/>
      <c r="CA366" s="403"/>
      <c r="CB366" s="403"/>
      <c r="CC366" s="403"/>
      <c r="CD366" s="403"/>
      <c r="CE366" s="403"/>
      <c r="CF366" s="403"/>
      <c r="CG366" s="403"/>
      <c r="CH366" s="403"/>
      <c r="CI366" s="403"/>
      <c r="CJ366" s="403"/>
      <c r="CK366" s="403"/>
      <c r="CL366" s="403"/>
      <c r="CM366" s="403"/>
      <c r="CN366" s="403"/>
      <c r="CO366" s="403"/>
      <c r="CP366" s="403"/>
      <c r="CQ366" s="403"/>
      <c r="CR366" s="403"/>
      <c r="CS366" s="403"/>
      <c r="CT366" s="403"/>
      <c r="CU366" s="403"/>
      <c r="CV366" s="403"/>
      <c r="CW366" s="403"/>
      <c r="CX366" s="403"/>
      <c r="CY366" s="403"/>
      <c r="CZ366" s="403"/>
    </row>
    <row r="367" s="366" customFormat="true" ht="15" customHeight="true" x14ac:dyDescent="0.2">
      <c r="B367" s="368"/>
      <c r="V367" s="403"/>
      <c r="W367" s="403"/>
      <c r="X367" s="403"/>
      <c r="Y367" s="403"/>
      <c r="Z367" s="403"/>
      <c r="AA367" s="403"/>
      <c r="AB367" s="403"/>
      <c r="AC367" s="403"/>
      <c r="AD367" s="403"/>
      <c r="AE367" s="403"/>
      <c r="AF367" s="403"/>
      <c r="AG367" s="403"/>
      <c r="AH367" s="403"/>
      <c r="AI367" s="403"/>
      <c r="AJ367" s="403"/>
      <c r="AK367" s="403"/>
      <c r="AL367" s="403"/>
      <c r="AM367" s="403"/>
      <c r="AN367" s="403"/>
      <c r="AO367" s="403"/>
      <c r="AP367" s="403"/>
      <c r="AQ367" s="403"/>
      <c r="AR367" s="403"/>
      <c r="AS367" s="403"/>
      <c r="AT367" s="403"/>
      <c r="AU367" s="403"/>
      <c r="AV367" s="403"/>
      <c r="AW367" s="403"/>
      <c r="AX367" s="403"/>
      <c r="AY367" s="403"/>
      <c r="AZ367" s="403"/>
      <c r="BA367" s="430"/>
      <c r="BB367" s="370"/>
      <c r="BC367" s="430"/>
      <c r="BD367" s="430"/>
      <c r="BE367" s="430"/>
      <c r="BF367" s="430"/>
      <c r="BG367" s="430"/>
      <c r="BH367" s="430"/>
      <c r="BI367" s="430"/>
      <c r="BJ367" s="430"/>
      <c r="BK367" s="430"/>
      <c r="BL367" s="430"/>
      <c r="BM367" s="430"/>
      <c r="BN367" s="430"/>
      <c r="BO367" s="430"/>
      <c r="BP367" s="430"/>
      <c r="BQ367" s="430"/>
      <c r="BR367" s="430"/>
      <c r="BS367" s="430"/>
      <c r="BT367" s="430"/>
      <c r="BU367" s="430"/>
      <c r="BV367" s="403"/>
      <c r="BW367" s="403"/>
      <c r="BX367" s="403"/>
      <c r="BY367" s="403"/>
      <c r="BZ367" s="403"/>
      <c r="CA367" s="403"/>
      <c r="CB367" s="403"/>
      <c r="CC367" s="403"/>
      <c r="CD367" s="403"/>
      <c r="CE367" s="403"/>
      <c r="CF367" s="403"/>
      <c r="CG367" s="403"/>
      <c r="CH367" s="403"/>
      <c r="CI367" s="403"/>
      <c r="CJ367" s="403"/>
      <c r="CK367" s="403"/>
      <c r="CL367" s="403"/>
      <c r="CM367" s="403"/>
      <c r="CN367" s="403"/>
      <c r="CO367" s="403"/>
      <c r="CP367" s="403"/>
      <c r="CQ367" s="403"/>
      <c r="CR367" s="403"/>
      <c r="CS367" s="403"/>
      <c r="CT367" s="403"/>
      <c r="CU367" s="403"/>
      <c r="CV367" s="403"/>
      <c r="CW367" s="403"/>
      <c r="CX367" s="403"/>
      <c r="CY367" s="403"/>
      <c r="CZ367" s="403"/>
    </row>
    <row r="368" s="366" customFormat="true" ht="15" customHeight="true" x14ac:dyDescent="0.2">
      <c r="B368" s="368"/>
      <c r="V368" s="403"/>
      <c r="W368" s="403"/>
      <c r="X368" s="403"/>
      <c r="Y368" s="403"/>
      <c r="Z368" s="403"/>
      <c r="AA368" s="403"/>
      <c r="AB368" s="403"/>
      <c r="AC368" s="403"/>
      <c r="AD368" s="403"/>
      <c r="AE368" s="403"/>
      <c r="AF368" s="403"/>
      <c r="AG368" s="403"/>
      <c r="AH368" s="403"/>
      <c r="AI368" s="403"/>
      <c r="AJ368" s="403"/>
      <c r="AK368" s="403"/>
      <c r="AL368" s="403"/>
      <c r="AM368" s="403"/>
      <c r="AN368" s="403"/>
      <c r="AO368" s="403"/>
      <c r="AP368" s="403"/>
      <c r="AQ368" s="403"/>
      <c r="AR368" s="403"/>
      <c r="AS368" s="403"/>
      <c r="AT368" s="403"/>
      <c r="AU368" s="403"/>
      <c r="AV368" s="403"/>
      <c r="AW368" s="403"/>
      <c r="AX368" s="403"/>
      <c r="AY368" s="403"/>
      <c r="AZ368" s="403"/>
      <c r="BA368" s="430"/>
      <c r="BB368" s="370"/>
      <c r="BC368" s="430"/>
      <c r="BD368" s="430"/>
      <c r="BE368" s="430"/>
      <c r="BF368" s="430"/>
      <c r="BG368" s="430"/>
      <c r="BH368" s="430"/>
      <c r="BI368" s="430"/>
      <c r="BJ368" s="430"/>
      <c r="BK368" s="430"/>
      <c r="BL368" s="430"/>
      <c r="BM368" s="430"/>
      <c r="BN368" s="430"/>
      <c r="BO368" s="430"/>
      <c r="BP368" s="430"/>
      <c r="BQ368" s="430"/>
      <c r="BR368" s="430"/>
      <c r="BS368" s="430"/>
      <c r="BT368" s="430"/>
      <c r="BU368" s="430"/>
      <c r="BV368" s="403"/>
      <c r="BW368" s="403"/>
      <c r="BX368" s="403"/>
      <c r="BY368" s="403"/>
      <c r="BZ368" s="403"/>
      <c r="CA368" s="403"/>
      <c r="CB368" s="403"/>
      <c r="CC368" s="403"/>
      <c r="CD368" s="403"/>
      <c r="CE368" s="403"/>
      <c r="CF368" s="403"/>
      <c r="CG368" s="403"/>
      <c r="CH368" s="403"/>
      <c r="CI368" s="403"/>
      <c r="CJ368" s="403"/>
      <c r="CK368" s="403"/>
      <c r="CL368" s="403"/>
      <c r="CM368" s="403"/>
      <c r="CN368" s="403"/>
      <c r="CO368" s="403"/>
      <c r="CP368" s="403"/>
      <c r="CQ368" s="403"/>
      <c r="CR368" s="403"/>
      <c r="CS368" s="403"/>
      <c r="CT368" s="403"/>
      <c r="CU368" s="403"/>
      <c r="CV368" s="403"/>
      <c r="CW368" s="403"/>
      <c r="CX368" s="403"/>
      <c r="CY368" s="403"/>
      <c r="CZ368" s="403"/>
    </row>
    <row r="369" s="366" customFormat="true" ht="15" customHeight="true" x14ac:dyDescent="0.2">
      <c r="B369" s="368"/>
      <c r="V369" s="403"/>
      <c r="W369" s="403"/>
      <c r="X369" s="403"/>
      <c r="Y369" s="403"/>
      <c r="Z369" s="403"/>
      <c r="AA369" s="403"/>
      <c r="AB369" s="403"/>
      <c r="AC369" s="403"/>
      <c r="AD369" s="403"/>
      <c r="AE369" s="403"/>
      <c r="AF369" s="403"/>
      <c r="AG369" s="403"/>
      <c r="AH369" s="403"/>
      <c r="AI369" s="403"/>
      <c r="AJ369" s="403"/>
      <c r="AK369" s="403"/>
      <c r="AL369" s="403"/>
      <c r="AM369" s="403"/>
      <c r="AN369" s="403"/>
      <c r="AO369" s="403"/>
      <c r="AP369" s="403"/>
      <c r="AQ369" s="403"/>
      <c r="AR369" s="403"/>
      <c r="AS369" s="403"/>
      <c r="AT369" s="403"/>
      <c r="AU369" s="403"/>
      <c r="AV369" s="403"/>
      <c r="AW369" s="403"/>
      <c r="AX369" s="403"/>
      <c r="AY369" s="403"/>
      <c r="AZ369" s="403"/>
      <c r="BA369" s="430"/>
      <c r="BB369" s="370"/>
      <c r="BC369" s="430"/>
      <c r="BD369" s="430"/>
      <c r="BE369" s="430"/>
      <c r="BF369" s="430"/>
      <c r="BG369" s="430"/>
      <c r="BH369" s="430"/>
      <c r="BI369" s="430"/>
      <c r="BJ369" s="430"/>
      <c r="BK369" s="430"/>
      <c r="BL369" s="430"/>
      <c r="BM369" s="430"/>
      <c r="BN369" s="430"/>
      <c r="BO369" s="430"/>
      <c r="BP369" s="430"/>
      <c r="BQ369" s="430"/>
      <c r="BR369" s="430"/>
      <c r="BS369" s="430"/>
      <c r="BT369" s="430"/>
      <c r="BU369" s="430"/>
      <c r="BV369" s="403"/>
      <c r="BW369" s="403"/>
      <c r="BX369" s="403"/>
      <c r="BY369" s="403"/>
      <c r="BZ369" s="403"/>
      <c r="CA369" s="403"/>
      <c r="CB369" s="403"/>
      <c r="CC369" s="403"/>
      <c r="CD369" s="403"/>
      <c r="CE369" s="403"/>
      <c r="CF369" s="403"/>
      <c r="CG369" s="403"/>
      <c r="CH369" s="403"/>
      <c r="CI369" s="403"/>
      <c r="CJ369" s="403"/>
      <c r="CK369" s="403"/>
      <c r="CL369" s="403"/>
      <c r="CM369" s="403"/>
      <c r="CN369" s="403"/>
      <c r="CO369" s="403"/>
      <c r="CP369" s="403"/>
      <c r="CQ369" s="403"/>
      <c r="CR369" s="403"/>
      <c r="CS369" s="403"/>
      <c r="CT369" s="403"/>
      <c r="CU369" s="403"/>
      <c r="CV369" s="403"/>
      <c r="CW369" s="403"/>
      <c r="CX369" s="403"/>
      <c r="CY369" s="403"/>
      <c r="CZ369" s="403"/>
    </row>
    <row r="370" s="366" customFormat="true" ht="15" customHeight="true" x14ac:dyDescent="0.2">
      <c r="B370" s="368"/>
      <c r="V370" s="403"/>
      <c r="W370" s="403"/>
      <c r="X370" s="403"/>
      <c r="Y370" s="403"/>
      <c r="Z370" s="403"/>
      <c r="AA370" s="403"/>
      <c r="AB370" s="403"/>
      <c r="AC370" s="403"/>
      <c r="AD370" s="403"/>
      <c r="AE370" s="403"/>
      <c r="AF370" s="403"/>
      <c r="AG370" s="403"/>
      <c r="AH370" s="403"/>
      <c r="AI370" s="403"/>
      <c r="AJ370" s="403"/>
      <c r="AK370" s="403"/>
      <c r="AL370" s="403"/>
      <c r="AM370" s="403"/>
      <c r="AN370" s="403"/>
      <c r="AO370" s="403"/>
      <c r="AP370" s="403"/>
      <c r="AQ370" s="403"/>
      <c r="AR370" s="403"/>
      <c r="AS370" s="403"/>
      <c r="AT370" s="403"/>
      <c r="AU370" s="403"/>
      <c r="AV370" s="403"/>
      <c r="AW370" s="403"/>
      <c r="AX370" s="403"/>
      <c r="AY370" s="403"/>
      <c r="AZ370" s="403"/>
      <c r="BA370" s="430"/>
      <c r="BB370" s="370"/>
      <c r="BC370" s="430"/>
      <c r="BD370" s="430"/>
      <c r="BE370" s="430"/>
      <c r="BF370" s="430"/>
      <c r="BG370" s="430"/>
      <c r="BH370" s="430"/>
      <c r="BI370" s="430"/>
      <c r="BJ370" s="430"/>
      <c r="BK370" s="430"/>
      <c r="BL370" s="430"/>
      <c r="BM370" s="430"/>
      <c r="BN370" s="430"/>
      <c r="BO370" s="430"/>
      <c r="BP370" s="430"/>
      <c r="BQ370" s="430"/>
      <c r="BR370" s="430"/>
      <c r="BS370" s="430"/>
      <c r="BT370" s="430"/>
      <c r="BU370" s="430"/>
      <c r="BV370" s="403"/>
      <c r="BW370" s="403"/>
      <c r="BX370" s="403"/>
      <c r="BY370" s="403"/>
      <c r="BZ370" s="403"/>
      <c r="CA370" s="403"/>
      <c r="CB370" s="403"/>
      <c r="CC370" s="403"/>
      <c r="CD370" s="403"/>
      <c r="CE370" s="403"/>
      <c r="CF370" s="403"/>
      <c r="CG370" s="403"/>
      <c r="CH370" s="403"/>
      <c r="CI370" s="403"/>
      <c r="CJ370" s="403"/>
      <c r="CK370" s="403"/>
      <c r="CL370" s="403"/>
      <c r="CM370" s="403"/>
      <c r="CN370" s="403"/>
      <c r="CO370" s="403"/>
      <c r="CP370" s="403"/>
      <c r="CQ370" s="403"/>
      <c r="CR370" s="403"/>
      <c r="CS370" s="403"/>
      <c r="CT370" s="403"/>
      <c r="CU370" s="403"/>
      <c r="CV370" s="403"/>
      <c r="CW370" s="403"/>
      <c r="CX370" s="403"/>
      <c r="CY370" s="403"/>
      <c r="CZ370" s="403"/>
    </row>
    <row r="371" s="366" customFormat="true" ht="15" customHeight="true" x14ac:dyDescent="0.2">
      <c r="B371" s="368"/>
      <c r="V371" s="403"/>
      <c r="W371" s="403"/>
      <c r="X371" s="403"/>
      <c r="Y371" s="403"/>
      <c r="Z371" s="403"/>
      <c r="AA371" s="403"/>
      <c r="AB371" s="403"/>
      <c r="AC371" s="403"/>
      <c r="AD371" s="403"/>
      <c r="AE371" s="403"/>
      <c r="AF371" s="403"/>
      <c r="AG371" s="403"/>
      <c r="AH371" s="403"/>
      <c r="AI371" s="403"/>
      <c r="AJ371" s="403"/>
      <c r="AK371" s="403"/>
      <c r="AL371" s="403"/>
      <c r="AM371" s="403"/>
      <c r="AN371" s="403"/>
      <c r="AO371" s="403"/>
      <c r="AP371" s="403"/>
      <c r="AQ371" s="403"/>
      <c r="AR371" s="403"/>
      <c r="AS371" s="403"/>
      <c r="AT371" s="403"/>
      <c r="AU371" s="403"/>
      <c r="AV371" s="403"/>
      <c r="AW371" s="403"/>
      <c r="AX371" s="403"/>
      <c r="AY371" s="403"/>
      <c r="AZ371" s="403"/>
      <c r="BA371" s="430"/>
      <c r="BB371" s="370"/>
      <c r="BC371" s="430"/>
      <c r="BD371" s="430"/>
      <c r="BE371" s="430"/>
      <c r="BF371" s="430"/>
      <c r="BG371" s="430"/>
      <c r="BH371" s="430"/>
      <c r="BI371" s="430"/>
      <c r="BJ371" s="430"/>
      <c r="BK371" s="430"/>
      <c r="BL371" s="430"/>
      <c r="BM371" s="430"/>
      <c r="BN371" s="430"/>
      <c r="BO371" s="430"/>
      <c r="BP371" s="430"/>
      <c r="BQ371" s="430"/>
      <c r="BR371" s="430"/>
      <c r="BS371" s="430"/>
      <c r="BT371" s="430"/>
      <c r="BU371" s="430"/>
      <c r="BV371" s="403"/>
      <c r="BW371" s="403"/>
      <c r="BX371" s="403"/>
      <c r="BY371" s="403"/>
      <c r="BZ371" s="403"/>
      <c r="CA371" s="403"/>
      <c r="CB371" s="403"/>
      <c r="CC371" s="403"/>
      <c r="CD371" s="403"/>
      <c r="CE371" s="403"/>
      <c r="CF371" s="403"/>
      <c r="CG371" s="403"/>
      <c r="CH371" s="403"/>
      <c r="CI371" s="403"/>
      <c r="CJ371" s="403"/>
      <c r="CK371" s="403"/>
      <c r="CL371" s="403"/>
      <c r="CM371" s="403"/>
      <c r="CN371" s="403"/>
      <c r="CO371" s="403"/>
      <c r="CP371" s="403"/>
      <c r="CQ371" s="403"/>
      <c r="CR371" s="403"/>
      <c r="CS371" s="403"/>
      <c r="CT371" s="403"/>
      <c r="CU371" s="403"/>
      <c r="CV371" s="403"/>
      <c r="CW371" s="403"/>
      <c r="CX371" s="403"/>
      <c r="CY371" s="403"/>
      <c r="CZ371" s="403"/>
    </row>
    <row r="372" s="366" customFormat="true" ht="15" customHeight="true" x14ac:dyDescent="0.2">
      <c r="B372" s="368"/>
      <c r="V372" s="403"/>
      <c r="W372" s="403"/>
      <c r="X372" s="403"/>
      <c r="Y372" s="403"/>
      <c r="Z372" s="403"/>
      <c r="AA372" s="403"/>
      <c r="AB372" s="403"/>
      <c r="AC372" s="403"/>
      <c r="AD372" s="403"/>
      <c r="AE372" s="403"/>
      <c r="AF372" s="403"/>
      <c r="AG372" s="403"/>
      <c r="AH372" s="403"/>
      <c r="AI372" s="403"/>
      <c r="AJ372" s="403"/>
      <c r="AK372" s="403"/>
      <c r="AL372" s="403"/>
      <c r="AM372" s="403"/>
      <c r="AN372" s="403"/>
      <c r="AO372" s="403"/>
      <c r="AP372" s="403"/>
      <c r="AQ372" s="403"/>
      <c r="AR372" s="403"/>
      <c r="AS372" s="403"/>
      <c r="AT372" s="403"/>
      <c r="AU372" s="403"/>
      <c r="AV372" s="403"/>
      <c r="AW372" s="403"/>
      <c r="AX372" s="403"/>
      <c r="AY372" s="403"/>
      <c r="AZ372" s="403"/>
      <c r="BA372" s="430"/>
      <c r="BB372" s="370"/>
      <c r="BC372" s="430"/>
      <c r="BD372" s="430"/>
      <c r="BE372" s="430"/>
      <c r="BF372" s="430"/>
      <c r="BG372" s="430"/>
      <c r="BH372" s="430"/>
      <c r="BI372" s="430"/>
      <c r="BJ372" s="430"/>
      <c r="BK372" s="430"/>
      <c r="BL372" s="430"/>
      <c r="BM372" s="430"/>
      <c r="BN372" s="430"/>
      <c r="BO372" s="430"/>
      <c r="BP372" s="430"/>
      <c r="BQ372" s="430"/>
      <c r="BR372" s="430"/>
      <c r="BS372" s="430"/>
      <c r="BT372" s="430"/>
      <c r="BU372" s="430"/>
      <c r="BV372" s="403"/>
      <c r="BW372" s="403"/>
      <c r="BX372" s="403"/>
      <c r="BY372" s="403"/>
      <c r="BZ372" s="403"/>
      <c r="CA372" s="403"/>
      <c r="CB372" s="403"/>
      <c r="CC372" s="403"/>
      <c r="CD372" s="403"/>
      <c r="CE372" s="403"/>
      <c r="CF372" s="403"/>
      <c r="CG372" s="403"/>
      <c r="CH372" s="403"/>
      <c r="CI372" s="403"/>
      <c r="CJ372" s="403"/>
      <c r="CK372" s="403"/>
      <c r="CL372" s="403"/>
      <c r="CM372" s="403"/>
      <c r="CN372" s="403"/>
      <c r="CO372" s="403"/>
      <c r="CP372" s="403"/>
      <c r="CQ372" s="403"/>
      <c r="CR372" s="403"/>
      <c r="CS372" s="403"/>
      <c r="CT372" s="403"/>
      <c r="CU372" s="403"/>
      <c r="CV372" s="403"/>
      <c r="CW372" s="403"/>
      <c r="CX372" s="403"/>
      <c r="CY372" s="403"/>
      <c r="CZ372" s="403"/>
    </row>
    <row r="373" s="366" customFormat="true" ht="15" customHeight="true" x14ac:dyDescent="0.2">
      <c r="B373" s="368"/>
      <c r="V373" s="403"/>
      <c r="W373" s="403"/>
      <c r="X373" s="403"/>
      <c r="Y373" s="403"/>
      <c r="Z373" s="403"/>
      <c r="AA373" s="403"/>
      <c r="AB373" s="403"/>
      <c r="AC373" s="403"/>
      <c r="AD373" s="403"/>
      <c r="AE373" s="403"/>
      <c r="AF373" s="403"/>
      <c r="AG373" s="403"/>
      <c r="AH373" s="403"/>
      <c r="AI373" s="403"/>
      <c r="AJ373" s="403"/>
      <c r="AK373" s="403"/>
      <c r="AL373" s="403"/>
      <c r="AM373" s="403"/>
      <c r="AN373" s="403"/>
      <c r="AO373" s="403"/>
      <c r="AP373" s="403"/>
      <c r="AQ373" s="403"/>
      <c r="AR373" s="403"/>
      <c r="AS373" s="403"/>
      <c r="AT373" s="403"/>
      <c r="AU373" s="403"/>
      <c r="AV373" s="403"/>
      <c r="AW373" s="403"/>
      <c r="AX373" s="403"/>
      <c r="AY373" s="403"/>
      <c r="AZ373" s="403"/>
      <c r="BA373" s="430"/>
      <c r="BB373" s="370"/>
      <c r="BC373" s="430"/>
      <c r="BD373" s="430"/>
      <c r="BE373" s="430"/>
      <c r="BF373" s="430"/>
      <c r="BG373" s="430"/>
      <c r="BH373" s="430"/>
      <c r="BI373" s="430"/>
      <c r="BJ373" s="430"/>
      <c r="BK373" s="430"/>
      <c r="BL373" s="430"/>
      <c r="BM373" s="430"/>
      <c r="BN373" s="430"/>
      <c r="BO373" s="430"/>
      <c r="BP373" s="430"/>
      <c r="BQ373" s="430"/>
      <c r="BR373" s="430"/>
      <c r="BS373" s="430"/>
      <c r="BT373" s="430"/>
      <c r="BU373" s="430"/>
      <c r="BV373" s="403"/>
      <c r="BW373" s="403"/>
      <c r="BX373" s="403"/>
      <c r="BY373" s="403"/>
      <c r="BZ373" s="403"/>
      <c r="CA373" s="403"/>
      <c r="CB373" s="403"/>
      <c r="CC373" s="403"/>
      <c r="CD373" s="403"/>
      <c r="CE373" s="403"/>
      <c r="CF373" s="403"/>
      <c r="CG373" s="403"/>
      <c r="CH373" s="403"/>
      <c r="CI373" s="403"/>
      <c r="CJ373" s="403"/>
      <c r="CK373" s="403"/>
      <c r="CL373" s="403"/>
      <c r="CM373" s="403"/>
      <c r="CN373" s="403"/>
      <c r="CO373" s="403"/>
      <c r="CP373" s="403"/>
      <c r="CQ373" s="403"/>
      <c r="CR373" s="403"/>
      <c r="CS373" s="403"/>
      <c r="CT373" s="403"/>
      <c r="CU373" s="403"/>
      <c r="CV373" s="403"/>
      <c r="CW373" s="403"/>
      <c r="CX373" s="403"/>
      <c r="CY373" s="403"/>
      <c r="CZ373" s="403"/>
    </row>
    <row r="374" s="366" customFormat="true" ht="15" customHeight="true" x14ac:dyDescent="0.2">
      <c r="B374" s="368"/>
      <c r="V374" s="403"/>
      <c r="W374" s="403"/>
      <c r="X374" s="403"/>
      <c r="Y374" s="403"/>
      <c r="Z374" s="403"/>
      <c r="AA374" s="403"/>
      <c r="AB374" s="403"/>
      <c r="AC374" s="403"/>
      <c r="AD374" s="403"/>
      <c r="AE374" s="403"/>
      <c r="AF374" s="403"/>
      <c r="AG374" s="403"/>
      <c r="AH374" s="403"/>
      <c r="AI374" s="403"/>
      <c r="AJ374" s="403"/>
      <c r="AK374" s="403"/>
      <c r="AL374" s="403"/>
      <c r="AM374" s="403"/>
      <c r="AN374" s="403"/>
      <c r="AO374" s="403"/>
      <c r="AP374" s="403"/>
      <c r="AQ374" s="403"/>
      <c r="AR374" s="403"/>
      <c r="AS374" s="403"/>
      <c r="AT374" s="403"/>
      <c r="AU374" s="403"/>
      <c r="AV374" s="403"/>
      <c r="AW374" s="403"/>
      <c r="AX374" s="403"/>
      <c r="AY374" s="403"/>
      <c r="AZ374" s="403"/>
      <c r="BA374" s="430"/>
      <c r="BB374" s="370"/>
      <c r="BC374" s="430"/>
      <c r="BD374" s="430"/>
      <c r="BE374" s="430"/>
      <c r="BF374" s="430"/>
      <c r="BG374" s="430"/>
      <c r="BH374" s="430"/>
      <c r="BI374" s="430"/>
      <c r="BJ374" s="430"/>
      <c r="BK374" s="430"/>
      <c r="BL374" s="430"/>
      <c r="BM374" s="430"/>
      <c r="BN374" s="430"/>
      <c r="BO374" s="430"/>
      <c r="BP374" s="430"/>
      <c r="BQ374" s="430"/>
      <c r="BR374" s="430"/>
      <c r="BS374" s="430"/>
      <c r="BT374" s="430"/>
      <c r="BU374" s="430"/>
      <c r="BV374" s="403"/>
      <c r="BW374" s="403"/>
      <c r="BX374" s="403"/>
      <c r="BY374" s="403"/>
      <c r="BZ374" s="403"/>
      <c r="CA374" s="403"/>
      <c r="CB374" s="403"/>
      <c r="CC374" s="403"/>
      <c r="CD374" s="403"/>
      <c r="CE374" s="403"/>
      <c r="CF374" s="403"/>
      <c r="CG374" s="403"/>
      <c r="CH374" s="403"/>
      <c r="CI374" s="403"/>
      <c r="CJ374" s="403"/>
      <c r="CK374" s="403"/>
      <c r="CL374" s="403"/>
      <c r="CM374" s="403"/>
      <c r="CN374" s="403"/>
      <c r="CO374" s="403"/>
      <c r="CP374" s="403"/>
      <c r="CQ374" s="403"/>
      <c r="CR374" s="403"/>
      <c r="CS374" s="403"/>
      <c r="CT374" s="403"/>
      <c r="CU374" s="403"/>
      <c r="CV374" s="403"/>
      <c r="CW374" s="403"/>
      <c r="CX374" s="403"/>
      <c r="CY374" s="403"/>
      <c r="CZ374" s="403"/>
    </row>
    <row r="375" s="366" customFormat="true" ht="15" customHeight="true" x14ac:dyDescent="0.2">
      <c r="B375" s="368"/>
      <c r="V375" s="403"/>
      <c r="W375" s="403"/>
      <c r="X375" s="403"/>
      <c r="Y375" s="403"/>
      <c r="Z375" s="403"/>
      <c r="AA375" s="403"/>
      <c r="AB375" s="403"/>
      <c r="AC375" s="403"/>
      <c r="AD375" s="403"/>
      <c r="AE375" s="403"/>
      <c r="AF375" s="403"/>
      <c r="AG375" s="403"/>
      <c r="AH375" s="403"/>
      <c r="AI375" s="403"/>
      <c r="AJ375" s="403"/>
      <c r="AK375" s="403"/>
      <c r="AL375" s="403"/>
      <c r="AM375" s="403"/>
      <c r="AN375" s="403"/>
      <c r="AO375" s="403"/>
      <c r="AP375" s="403"/>
      <c r="AQ375" s="403"/>
      <c r="AR375" s="403"/>
      <c r="AS375" s="403"/>
      <c r="AT375" s="403"/>
      <c r="AU375" s="403"/>
      <c r="AV375" s="403"/>
      <c r="AW375" s="403"/>
      <c r="AX375" s="403"/>
      <c r="AY375" s="403"/>
      <c r="AZ375" s="403"/>
      <c r="BA375" s="367"/>
      <c r="BB375" s="365"/>
      <c r="BC375" s="365"/>
      <c r="BD375" s="365"/>
      <c r="BE375" s="365"/>
      <c r="BF375" s="365"/>
      <c r="BG375" s="365"/>
      <c r="BH375" s="365"/>
      <c r="BI375" s="365"/>
      <c r="BJ375" s="365"/>
      <c r="BK375" s="365"/>
      <c r="BL375" s="365"/>
      <c r="BM375" s="365"/>
      <c r="BN375" s="365"/>
      <c r="BO375" s="365"/>
      <c r="BP375" s="365"/>
      <c r="BQ375" s="365"/>
      <c r="BR375" s="365"/>
      <c r="BS375" s="365"/>
      <c r="BT375" s="365"/>
      <c r="BU375" s="367"/>
      <c r="BV375" s="402"/>
      <c r="BW375" s="402"/>
      <c r="BX375" s="402"/>
      <c r="BY375" s="402"/>
      <c r="BZ375" s="402"/>
      <c r="CA375" s="402"/>
      <c r="CB375" s="402"/>
      <c r="CC375" s="402"/>
      <c r="CD375" s="402"/>
      <c r="CE375" s="402"/>
      <c r="CF375" s="402"/>
      <c r="CG375" s="402"/>
      <c r="CH375" s="402"/>
      <c r="CI375" s="402"/>
      <c r="CJ375" s="402"/>
      <c r="CK375" s="402"/>
      <c r="CL375" s="402"/>
      <c r="CM375" s="402"/>
      <c r="CN375" s="402"/>
      <c r="CO375" s="402"/>
      <c r="CP375" s="402"/>
      <c r="CQ375" s="402"/>
      <c r="CR375" s="402"/>
      <c r="CS375" s="402"/>
      <c r="CT375" s="402"/>
      <c r="CU375" s="402"/>
      <c r="CV375" s="402"/>
      <c r="CW375" s="402"/>
      <c r="CX375" s="402"/>
      <c r="CY375" s="402"/>
      <c r="CZ375" s="402"/>
    </row>
    <row r="376" s="366" customFormat="true" ht="15" customHeight="true" x14ac:dyDescent="0.2">
      <c r="B376" s="368"/>
      <c r="V376" s="403"/>
      <c r="W376" s="403"/>
      <c r="X376" s="403"/>
      <c r="Y376" s="403"/>
      <c r="Z376" s="403"/>
      <c r="AA376" s="403"/>
      <c r="AB376" s="403"/>
      <c r="AC376" s="403"/>
      <c r="AD376" s="403"/>
      <c r="AE376" s="403"/>
      <c r="AF376" s="403"/>
      <c r="AG376" s="403"/>
      <c r="AH376" s="403"/>
      <c r="AI376" s="403"/>
      <c r="AJ376" s="403"/>
      <c r="AK376" s="403"/>
      <c r="AL376" s="403"/>
      <c r="AM376" s="403"/>
      <c r="AN376" s="403"/>
      <c r="AO376" s="403"/>
      <c r="AP376" s="403"/>
      <c r="AQ376" s="403"/>
      <c r="AR376" s="403"/>
      <c r="AS376" s="403"/>
      <c r="AT376" s="403"/>
      <c r="AU376" s="403"/>
      <c r="AV376" s="403"/>
      <c r="AW376" s="403"/>
      <c r="AX376" s="403"/>
      <c r="AY376" s="403"/>
      <c r="AZ376" s="403"/>
      <c r="BA376" s="367"/>
      <c r="BB376" s="365"/>
      <c r="BC376" s="365"/>
      <c r="BD376" s="365"/>
      <c r="BE376" s="365"/>
      <c r="BF376" s="365"/>
      <c r="BG376" s="365"/>
      <c r="BH376" s="365"/>
      <c r="BI376" s="365"/>
      <c r="BJ376" s="365"/>
      <c r="BK376" s="365"/>
      <c r="BL376" s="365"/>
      <c r="BM376" s="365"/>
      <c r="BN376" s="365"/>
      <c r="BO376" s="365"/>
      <c r="BP376" s="365"/>
      <c r="BQ376" s="365"/>
      <c r="BR376" s="365"/>
      <c r="BS376" s="365"/>
      <c r="BT376" s="365"/>
      <c r="BU376" s="367"/>
      <c r="BV376" s="402"/>
      <c r="BW376" s="402"/>
      <c r="BX376" s="402"/>
      <c r="BY376" s="402"/>
      <c r="BZ376" s="402"/>
      <c r="CA376" s="402"/>
      <c r="CB376" s="402"/>
      <c r="CC376" s="402"/>
      <c r="CD376" s="402"/>
      <c r="CE376" s="402"/>
      <c r="CF376" s="402"/>
      <c r="CG376" s="402"/>
      <c r="CH376" s="402"/>
      <c r="CI376" s="402"/>
      <c r="CJ376" s="402"/>
      <c r="CK376" s="402"/>
      <c r="CL376" s="402"/>
      <c r="CM376" s="402"/>
      <c r="CN376" s="402"/>
      <c r="CO376" s="402"/>
      <c r="CP376" s="402"/>
      <c r="CQ376" s="402"/>
      <c r="CR376" s="402"/>
      <c r="CS376" s="402"/>
      <c r="CT376" s="402"/>
      <c r="CU376" s="402"/>
      <c r="CV376" s="402"/>
      <c r="CW376" s="402"/>
      <c r="CX376" s="402"/>
      <c r="CY376" s="402"/>
      <c r="CZ376" s="402"/>
    </row>
    <row r="377" s="366" customFormat="true" ht="15" customHeight="true" x14ac:dyDescent="0.2">
      <c r="B377" s="368"/>
      <c r="V377" s="403"/>
      <c r="W377" s="403"/>
      <c r="X377" s="403"/>
      <c r="Y377" s="403"/>
      <c r="Z377" s="403"/>
      <c r="AA377" s="403"/>
      <c r="AB377" s="403"/>
      <c r="AC377" s="403"/>
      <c r="AD377" s="403"/>
      <c r="AE377" s="403"/>
      <c r="AF377" s="403"/>
      <c r="AG377" s="403"/>
      <c r="AH377" s="403"/>
      <c r="AI377" s="403"/>
      <c r="AJ377" s="403"/>
      <c r="AK377" s="403"/>
      <c r="AL377" s="403"/>
      <c r="AM377" s="403"/>
      <c r="AN377" s="403"/>
      <c r="AO377" s="403"/>
      <c r="AP377" s="403"/>
      <c r="AQ377" s="403"/>
      <c r="AR377" s="403"/>
      <c r="AS377" s="403"/>
      <c r="AT377" s="403"/>
      <c r="AU377" s="403"/>
      <c r="AV377" s="403"/>
      <c r="AW377" s="403"/>
      <c r="AX377" s="403"/>
      <c r="AY377" s="403"/>
      <c r="AZ377" s="403"/>
      <c r="BA377" s="367"/>
      <c r="BB377" s="365"/>
      <c r="BC377" s="365"/>
      <c r="BD377" s="365"/>
      <c r="BE377" s="365"/>
      <c r="BF377" s="365"/>
      <c r="BG377" s="365"/>
      <c r="BH377" s="365"/>
      <c r="BI377" s="365"/>
      <c r="BJ377" s="365"/>
      <c r="BK377" s="365"/>
      <c r="BL377" s="365"/>
      <c r="BM377" s="365"/>
      <c r="BN377" s="365"/>
      <c r="BO377" s="365"/>
      <c r="BP377" s="365"/>
      <c r="BQ377" s="365"/>
      <c r="BR377" s="365"/>
      <c r="BS377" s="365"/>
      <c r="BT377" s="365"/>
      <c r="BU377" s="367"/>
      <c r="BV377" s="402"/>
      <c r="BW377" s="402"/>
      <c r="BX377" s="402"/>
      <c r="BY377" s="402"/>
      <c r="BZ377" s="402"/>
      <c r="CA377" s="402"/>
      <c r="CB377" s="402"/>
      <c r="CC377" s="402"/>
      <c r="CD377" s="402"/>
      <c r="CE377" s="402"/>
      <c r="CF377" s="402"/>
      <c r="CG377" s="402"/>
      <c r="CH377" s="402"/>
      <c r="CI377" s="402"/>
      <c r="CJ377" s="402"/>
      <c r="CK377" s="402"/>
      <c r="CL377" s="402"/>
      <c r="CM377" s="402"/>
      <c r="CN377" s="402"/>
      <c r="CO377" s="402"/>
      <c r="CP377" s="402"/>
      <c r="CQ377" s="402"/>
      <c r="CR377" s="402"/>
      <c r="CS377" s="402"/>
      <c r="CT377" s="402"/>
      <c r="CU377" s="402"/>
      <c r="CV377" s="402"/>
      <c r="CW377" s="402"/>
      <c r="CX377" s="402"/>
      <c r="CY377" s="402"/>
      <c r="CZ377" s="402"/>
    </row>
    <row r="378" s="366" customFormat="true" ht="15" customHeight="true" x14ac:dyDescent="0.2">
      <c r="B378" s="368"/>
      <c r="V378" s="403"/>
      <c r="W378" s="403"/>
      <c r="X378" s="403"/>
      <c r="Y378" s="403"/>
      <c r="Z378" s="403"/>
      <c r="AA378" s="403"/>
      <c r="AB378" s="403"/>
      <c r="AC378" s="403"/>
      <c r="AD378" s="403"/>
      <c r="AE378" s="403"/>
      <c r="AF378" s="403"/>
      <c r="AG378" s="403"/>
      <c r="AH378" s="403"/>
      <c r="AI378" s="403"/>
      <c r="AJ378" s="403"/>
      <c r="AK378" s="403"/>
      <c r="AL378" s="403"/>
      <c r="AM378" s="403"/>
      <c r="AN378" s="403"/>
      <c r="AO378" s="403"/>
      <c r="AP378" s="403"/>
      <c r="AQ378" s="403"/>
      <c r="AR378" s="403"/>
      <c r="AS378" s="403"/>
      <c r="AT378" s="403"/>
      <c r="AU378" s="403"/>
      <c r="AV378" s="403"/>
      <c r="AW378" s="403"/>
      <c r="AX378" s="403"/>
      <c r="AY378" s="403"/>
      <c r="AZ378" s="403"/>
      <c r="BA378" s="367"/>
      <c r="BB378" s="365"/>
      <c r="BC378" s="365"/>
      <c r="BD378" s="365"/>
      <c r="BE378" s="365"/>
      <c r="BF378" s="365"/>
      <c r="BG378" s="365"/>
      <c r="BH378" s="365"/>
      <c r="BI378" s="365"/>
      <c r="BJ378" s="365"/>
      <c r="BK378" s="365"/>
      <c r="BL378" s="365"/>
      <c r="BM378" s="365"/>
      <c r="BN378" s="365"/>
      <c r="BO378" s="365"/>
      <c r="BP378" s="365"/>
      <c r="BQ378" s="365"/>
      <c r="BR378" s="365"/>
      <c r="BS378" s="365"/>
      <c r="BT378" s="365"/>
      <c r="BU378" s="367"/>
      <c r="BV378" s="402"/>
      <c r="BW378" s="402"/>
      <c r="BX378" s="402"/>
      <c r="BY378" s="402"/>
      <c r="BZ378" s="402"/>
      <c r="CA378" s="402"/>
      <c r="CB378" s="402"/>
      <c r="CC378" s="402"/>
      <c r="CD378" s="402"/>
      <c r="CE378" s="402"/>
      <c r="CF378" s="402"/>
      <c r="CG378" s="402"/>
      <c r="CH378" s="402"/>
      <c r="CI378" s="402"/>
      <c r="CJ378" s="402"/>
      <c r="CK378" s="402"/>
      <c r="CL378" s="402"/>
      <c r="CM378" s="402"/>
      <c r="CN378" s="402"/>
      <c r="CO378" s="402"/>
      <c r="CP378" s="402"/>
      <c r="CQ378" s="402"/>
      <c r="CR378" s="402"/>
      <c r="CS378" s="402"/>
      <c r="CT378" s="402"/>
      <c r="CU378" s="402"/>
      <c r="CV378" s="402"/>
      <c r="CW378" s="402"/>
      <c r="CX378" s="402"/>
      <c r="CY378" s="402"/>
      <c r="CZ378" s="402"/>
    </row>
    <row r="379" s="366" customFormat="true" ht="15" customHeight="true" x14ac:dyDescent="0.2">
      <c r="B379" s="368"/>
      <c r="V379" s="403"/>
      <c r="W379" s="403"/>
      <c r="X379" s="403"/>
      <c r="Y379" s="403"/>
      <c r="Z379" s="403"/>
      <c r="AA379" s="403"/>
      <c r="AB379" s="403"/>
      <c r="AC379" s="403"/>
      <c r="AD379" s="403"/>
      <c r="AE379" s="403"/>
      <c r="AF379" s="403"/>
      <c r="AG379" s="403"/>
      <c r="AH379" s="403"/>
      <c r="AI379" s="403"/>
      <c r="AJ379" s="403"/>
      <c r="AK379" s="403"/>
      <c r="AL379" s="403"/>
      <c r="AM379" s="403"/>
      <c r="AN379" s="403"/>
      <c r="AO379" s="403"/>
      <c r="AP379" s="403"/>
      <c r="AQ379" s="403"/>
      <c r="AR379" s="403"/>
      <c r="AS379" s="403"/>
      <c r="AT379" s="403"/>
      <c r="AU379" s="403"/>
      <c r="AV379" s="403"/>
      <c r="AW379" s="403"/>
      <c r="AX379" s="403"/>
      <c r="AY379" s="403"/>
      <c r="AZ379" s="403"/>
      <c r="BA379" s="367"/>
      <c r="BB379" s="365"/>
      <c r="BC379" s="365"/>
      <c r="BD379" s="365"/>
      <c r="BE379" s="365"/>
      <c r="BF379" s="365"/>
      <c r="BG379" s="365"/>
      <c r="BH379" s="365"/>
      <c r="BI379" s="365"/>
      <c r="BJ379" s="365"/>
      <c r="BK379" s="365"/>
      <c r="BL379" s="365"/>
      <c r="BM379" s="365"/>
      <c r="BN379" s="365"/>
      <c r="BO379" s="365"/>
      <c r="BP379" s="365"/>
      <c r="BQ379" s="365"/>
      <c r="BR379" s="365"/>
      <c r="BS379" s="365"/>
      <c r="BT379" s="365"/>
      <c r="BU379" s="367"/>
      <c r="BV379" s="402"/>
      <c r="BW379" s="402"/>
      <c r="BX379" s="402"/>
      <c r="BY379" s="402"/>
      <c r="BZ379" s="402"/>
      <c r="CA379" s="402"/>
      <c r="CB379" s="402"/>
      <c r="CC379" s="402"/>
      <c r="CD379" s="402"/>
      <c r="CE379" s="402"/>
      <c r="CF379" s="402"/>
      <c r="CG379" s="402"/>
      <c r="CH379" s="402"/>
      <c r="CI379" s="402"/>
      <c r="CJ379" s="402"/>
      <c r="CK379" s="402"/>
      <c r="CL379" s="402"/>
      <c r="CM379" s="402"/>
      <c r="CN379" s="402"/>
      <c r="CO379" s="402"/>
      <c r="CP379" s="402"/>
      <c r="CQ379" s="402"/>
      <c r="CR379" s="402"/>
      <c r="CS379" s="402"/>
      <c r="CT379" s="402"/>
      <c r="CU379" s="402"/>
      <c r="CV379" s="402"/>
      <c r="CW379" s="402"/>
      <c r="CX379" s="402"/>
      <c r="CY379" s="402"/>
      <c r="CZ379" s="402"/>
    </row>
    <row r="380" s="366" customFormat="true" ht="15" customHeight="true" x14ac:dyDescent="0.2">
      <c r="B380" s="368"/>
      <c r="V380" s="403"/>
      <c r="W380" s="403"/>
      <c r="X380" s="403"/>
      <c r="Y380" s="403"/>
      <c r="Z380" s="403"/>
      <c r="AA380" s="403"/>
      <c r="AB380" s="403"/>
      <c r="AC380" s="403"/>
      <c r="AD380" s="403"/>
      <c r="AE380" s="403"/>
      <c r="AF380" s="403"/>
      <c r="AG380" s="403"/>
      <c r="AH380" s="403"/>
      <c r="AI380" s="403"/>
      <c r="AJ380" s="403"/>
      <c r="AK380" s="403"/>
      <c r="AL380" s="403"/>
      <c r="AM380" s="403"/>
      <c r="AN380" s="403"/>
      <c r="AO380" s="403"/>
      <c r="AP380" s="403"/>
      <c r="AQ380" s="403"/>
      <c r="AR380" s="403"/>
      <c r="AS380" s="403"/>
      <c r="AT380" s="403"/>
      <c r="AU380" s="403"/>
      <c r="AV380" s="403"/>
      <c r="AW380" s="403"/>
      <c r="AX380" s="403"/>
      <c r="AY380" s="403"/>
      <c r="AZ380" s="403"/>
      <c r="BA380" s="367"/>
      <c r="BB380" s="365"/>
      <c r="BC380" s="365"/>
      <c r="BD380" s="365"/>
      <c r="BE380" s="365"/>
      <c r="BF380" s="365"/>
      <c r="BG380" s="365"/>
      <c r="BH380" s="365"/>
      <c r="BI380" s="365"/>
      <c r="BJ380" s="365"/>
      <c r="BK380" s="365"/>
      <c r="BL380" s="365"/>
      <c r="BM380" s="365"/>
      <c r="BN380" s="365"/>
      <c r="BO380" s="365"/>
      <c r="BP380" s="365"/>
      <c r="BQ380" s="365"/>
      <c r="BR380" s="365"/>
      <c r="BS380" s="365"/>
      <c r="BT380" s="365"/>
      <c r="BU380" s="367"/>
      <c r="BV380" s="402"/>
      <c r="BW380" s="402"/>
      <c r="BX380" s="402"/>
      <c r="BY380" s="402"/>
      <c r="BZ380" s="402"/>
      <c r="CA380" s="402"/>
      <c r="CB380" s="402"/>
      <c r="CC380" s="402"/>
      <c r="CD380" s="402"/>
      <c r="CE380" s="402"/>
      <c r="CF380" s="402"/>
      <c r="CG380" s="402"/>
      <c r="CH380" s="402"/>
      <c r="CI380" s="402"/>
      <c r="CJ380" s="402"/>
      <c r="CK380" s="402"/>
      <c r="CL380" s="402"/>
      <c r="CM380" s="402"/>
      <c r="CN380" s="402"/>
      <c r="CO380" s="402"/>
      <c r="CP380" s="402"/>
      <c r="CQ380" s="402"/>
      <c r="CR380" s="402"/>
      <c r="CS380" s="402"/>
      <c r="CT380" s="402"/>
      <c r="CU380" s="402"/>
      <c r="CV380" s="402"/>
      <c r="CW380" s="402"/>
      <c r="CX380" s="402"/>
      <c r="CY380" s="402"/>
      <c r="CZ380" s="402"/>
    </row>
    <row r="381" s="366" customFormat="true" ht="15" customHeight="true" x14ac:dyDescent="0.2">
      <c r="B381" s="368"/>
      <c r="V381" s="403"/>
      <c r="W381" s="403"/>
      <c r="X381" s="403"/>
      <c r="Y381" s="403"/>
      <c r="Z381" s="403"/>
      <c r="AA381" s="403"/>
      <c r="AB381" s="403"/>
      <c r="AC381" s="403"/>
      <c r="AD381" s="403"/>
      <c r="AE381" s="403"/>
      <c r="AF381" s="403"/>
      <c r="AG381" s="403"/>
      <c r="AH381" s="403"/>
      <c r="AI381" s="403"/>
      <c r="AJ381" s="403"/>
      <c r="AK381" s="403"/>
      <c r="AL381" s="403"/>
      <c r="AM381" s="403"/>
      <c r="AN381" s="403"/>
      <c r="AO381" s="403"/>
      <c r="AP381" s="403"/>
      <c r="AQ381" s="403"/>
      <c r="AR381" s="403"/>
      <c r="AS381" s="403"/>
      <c r="AT381" s="403"/>
      <c r="AU381" s="403"/>
      <c r="AV381" s="403"/>
      <c r="AW381" s="403"/>
      <c r="AX381" s="403"/>
      <c r="AY381" s="403"/>
      <c r="AZ381" s="403"/>
      <c r="BA381" s="367"/>
      <c r="BB381" s="365"/>
      <c r="BC381" s="365"/>
      <c r="BD381" s="365"/>
      <c r="BE381" s="365"/>
      <c r="BF381" s="365"/>
      <c r="BG381" s="365"/>
      <c r="BH381" s="365"/>
      <c r="BI381" s="365"/>
      <c r="BJ381" s="365"/>
      <c r="BK381" s="365"/>
      <c r="BL381" s="365"/>
      <c r="BM381" s="365"/>
      <c r="BN381" s="365"/>
      <c r="BO381" s="365"/>
      <c r="BP381" s="365"/>
      <c r="BQ381" s="365"/>
      <c r="BR381" s="365"/>
      <c r="BS381" s="365"/>
      <c r="BT381" s="365"/>
      <c r="BU381" s="367"/>
      <c r="BV381" s="402"/>
      <c r="BW381" s="402"/>
      <c r="BX381" s="402"/>
      <c r="BY381" s="402"/>
      <c r="BZ381" s="402"/>
      <c r="CA381" s="402"/>
      <c r="CB381" s="402"/>
      <c r="CC381" s="402"/>
      <c r="CD381" s="402"/>
      <c r="CE381" s="402"/>
      <c r="CF381" s="402"/>
      <c r="CG381" s="402"/>
      <c r="CH381" s="402"/>
      <c r="CI381" s="402"/>
      <c r="CJ381" s="402"/>
      <c r="CK381" s="402"/>
      <c r="CL381" s="402"/>
      <c r="CM381" s="402"/>
      <c r="CN381" s="402"/>
      <c r="CO381" s="402"/>
      <c r="CP381" s="402"/>
      <c r="CQ381" s="402"/>
      <c r="CR381" s="402"/>
      <c r="CS381" s="402"/>
      <c r="CT381" s="402"/>
      <c r="CU381" s="402"/>
      <c r="CV381" s="402"/>
      <c r="CW381" s="402"/>
      <c r="CX381" s="402"/>
      <c r="CY381" s="402"/>
      <c r="CZ381" s="402"/>
    </row>
    <row r="382" s="366" customFormat="true" ht="15" customHeight="true" x14ac:dyDescent="0.2">
      <c r="B382" s="368"/>
      <c r="V382" s="403"/>
      <c r="W382" s="403"/>
      <c r="X382" s="403"/>
      <c r="Y382" s="403"/>
      <c r="Z382" s="403"/>
      <c r="AA382" s="403"/>
      <c r="AB382" s="403"/>
      <c r="AC382" s="403"/>
      <c r="AD382" s="403"/>
      <c r="AE382" s="403"/>
      <c r="AF382" s="403"/>
      <c r="AG382" s="403"/>
      <c r="AH382" s="403"/>
      <c r="AI382" s="403"/>
      <c r="AJ382" s="403"/>
      <c r="AK382" s="403"/>
      <c r="AL382" s="403"/>
      <c r="AM382" s="403"/>
      <c r="AN382" s="403"/>
      <c r="AO382" s="403"/>
      <c r="AP382" s="403"/>
      <c r="AQ382" s="403"/>
      <c r="AR382" s="403"/>
      <c r="AS382" s="403"/>
      <c r="AT382" s="403"/>
      <c r="AU382" s="403"/>
      <c r="AV382" s="403"/>
      <c r="AW382" s="403"/>
      <c r="AX382" s="403"/>
      <c r="AY382" s="403"/>
      <c r="AZ382" s="403"/>
      <c r="BA382" s="367"/>
      <c r="BB382" s="365"/>
      <c r="BC382" s="365"/>
      <c r="BD382" s="365"/>
      <c r="BE382" s="365"/>
      <c r="BF382" s="365"/>
      <c r="BG382" s="365"/>
      <c r="BH382" s="365"/>
      <c r="BI382" s="365"/>
      <c r="BJ382" s="365"/>
      <c r="BK382" s="365"/>
      <c r="BL382" s="365"/>
      <c r="BM382" s="365"/>
      <c r="BN382" s="365"/>
      <c r="BO382" s="365"/>
      <c r="BP382" s="365"/>
      <c r="BQ382" s="365"/>
      <c r="BR382" s="365"/>
      <c r="BS382" s="365"/>
      <c r="BT382" s="365"/>
      <c r="BU382" s="367"/>
      <c r="BV382" s="402"/>
      <c r="BW382" s="402"/>
      <c r="BX382" s="402"/>
      <c r="BY382" s="402"/>
      <c r="BZ382" s="402"/>
      <c r="CA382" s="402"/>
      <c r="CB382" s="402"/>
      <c r="CC382" s="402"/>
      <c r="CD382" s="402"/>
      <c r="CE382" s="402"/>
      <c r="CF382" s="402"/>
      <c r="CG382" s="402"/>
      <c r="CH382" s="402"/>
      <c r="CI382" s="402"/>
      <c r="CJ382" s="402"/>
      <c r="CK382" s="402"/>
      <c r="CL382" s="402"/>
      <c r="CM382" s="402"/>
      <c r="CN382" s="402"/>
      <c r="CO382" s="402"/>
      <c r="CP382" s="402"/>
      <c r="CQ382" s="402"/>
      <c r="CR382" s="402"/>
      <c r="CS382" s="402"/>
      <c r="CT382" s="402"/>
      <c r="CU382" s="402"/>
      <c r="CV382" s="402"/>
      <c r="CW382" s="402"/>
      <c r="CX382" s="402"/>
      <c r="CY382" s="402"/>
      <c r="CZ382" s="402"/>
    </row>
    <row r="383" s="366" customFormat="true" ht="15" customHeight="true" x14ac:dyDescent="0.2">
      <c r="B383" s="368"/>
      <c r="V383" s="403"/>
      <c r="W383" s="403"/>
      <c r="X383" s="403"/>
      <c r="Y383" s="403"/>
      <c r="Z383" s="403"/>
      <c r="AA383" s="403"/>
      <c r="AB383" s="403"/>
      <c r="AC383" s="403"/>
      <c r="AD383" s="403"/>
      <c r="AE383" s="403"/>
      <c r="AF383" s="403"/>
      <c r="AG383" s="403"/>
      <c r="AH383" s="403"/>
      <c r="AI383" s="403"/>
      <c r="AJ383" s="403"/>
      <c r="AK383" s="403"/>
      <c r="AL383" s="403"/>
      <c r="AM383" s="403"/>
      <c r="AN383" s="403"/>
      <c r="AO383" s="403"/>
      <c r="AP383" s="403"/>
      <c r="AQ383" s="403"/>
      <c r="AR383" s="403"/>
      <c r="AS383" s="403"/>
      <c r="AT383" s="403"/>
      <c r="AU383" s="403"/>
      <c r="AV383" s="403"/>
      <c r="AW383" s="403"/>
      <c r="AX383" s="403"/>
      <c r="AY383" s="403"/>
      <c r="AZ383" s="403"/>
      <c r="BA383" s="367"/>
      <c r="BB383" s="365"/>
      <c r="BC383" s="365"/>
      <c r="BD383" s="365"/>
      <c r="BE383" s="365"/>
      <c r="BF383" s="365"/>
      <c r="BG383" s="365"/>
      <c r="BH383" s="365"/>
      <c r="BI383" s="365"/>
      <c r="BJ383" s="365"/>
      <c r="BK383" s="365"/>
      <c r="BL383" s="365"/>
      <c r="BM383" s="365"/>
      <c r="BN383" s="365"/>
      <c r="BO383" s="365"/>
      <c r="BP383" s="365"/>
      <c r="BQ383" s="365"/>
      <c r="BR383" s="365"/>
      <c r="BS383" s="365"/>
      <c r="BT383" s="365"/>
      <c r="BU383" s="367"/>
      <c r="BV383" s="402"/>
      <c r="BW383" s="402"/>
      <c r="BX383" s="402"/>
      <c r="BY383" s="402"/>
      <c r="BZ383" s="402"/>
      <c r="CA383" s="402"/>
      <c r="CB383" s="402"/>
      <c r="CC383" s="402"/>
      <c r="CD383" s="402"/>
      <c r="CE383" s="402"/>
      <c r="CF383" s="402"/>
      <c r="CG383" s="402"/>
      <c r="CH383" s="402"/>
      <c r="CI383" s="402"/>
      <c r="CJ383" s="402"/>
      <c r="CK383" s="402"/>
      <c r="CL383" s="402"/>
      <c r="CM383" s="402"/>
      <c r="CN383" s="402"/>
      <c r="CO383" s="402"/>
      <c r="CP383" s="402"/>
      <c r="CQ383" s="402"/>
      <c r="CR383" s="402"/>
      <c r="CS383" s="402"/>
      <c r="CT383" s="402"/>
      <c r="CU383" s="402"/>
      <c r="CV383" s="402"/>
      <c r="CW383" s="402"/>
      <c r="CX383" s="402"/>
      <c r="CY383" s="402"/>
      <c r="CZ383" s="402"/>
    </row>
    <row r="384" s="366" customFormat="true" ht="15" customHeight="true" x14ac:dyDescent="0.2">
      <c r="B384" s="368"/>
      <c r="V384" s="403"/>
      <c r="W384" s="403"/>
      <c r="X384" s="403"/>
      <c r="Y384" s="403"/>
      <c r="Z384" s="403"/>
      <c r="AA384" s="403"/>
      <c r="AB384" s="403"/>
      <c r="AC384" s="403"/>
      <c r="AD384" s="403"/>
      <c r="AE384" s="403"/>
      <c r="AF384" s="403"/>
      <c r="AG384" s="403"/>
      <c r="AH384" s="403"/>
      <c r="AI384" s="403"/>
      <c r="AJ384" s="403"/>
      <c r="AK384" s="403"/>
      <c r="AL384" s="403"/>
      <c r="AM384" s="403"/>
      <c r="AN384" s="403"/>
      <c r="AO384" s="403"/>
      <c r="AP384" s="403"/>
      <c r="AQ384" s="403"/>
      <c r="AR384" s="403"/>
      <c r="AS384" s="403"/>
      <c r="AT384" s="403"/>
      <c r="AU384" s="403"/>
      <c r="AV384" s="403"/>
      <c r="AW384" s="403"/>
      <c r="AX384" s="403"/>
      <c r="AY384" s="403"/>
      <c r="AZ384" s="403"/>
      <c r="BA384" s="367"/>
      <c r="BB384" s="365"/>
      <c r="BC384" s="365"/>
      <c r="BD384" s="365"/>
      <c r="BE384" s="365"/>
      <c r="BF384" s="365"/>
      <c r="BG384" s="365"/>
      <c r="BH384" s="365"/>
      <c r="BI384" s="365"/>
      <c r="BJ384" s="365"/>
      <c r="BK384" s="365"/>
      <c r="BL384" s="365"/>
      <c r="BM384" s="365"/>
      <c r="BN384" s="365"/>
      <c r="BO384" s="365"/>
      <c r="BP384" s="365"/>
      <c r="BQ384" s="365"/>
      <c r="BR384" s="365"/>
      <c r="BS384" s="365"/>
      <c r="BT384" s="365"/>
      <c r="BU384" s="367"/>
      <c r="BV384" s="402"/>
      <c r="BW384" s="402"/>
      <c r="BX384" s="402"/>
      <c r="BY384" s="402"/>
      <c r="BZ384" s="402"/>
      <c r="CA384" s="402"/>
      <c r="CB384" s="402"/>
      <c r="CC384" s="402"/>
      <c r="CD384" s="402"/>
      <c r="CE384" s="402"/>
      <c r="CF384" s="402"/>
      <c r="CG384" s="402"/>
      <c r="CH384" s="402"/>
      <c r="CI384" s="402"/>
      <c r="CJ384" s="402"/>
      <c r="CK384" s="402"/>
      <c r="CL384" s="402"/>
      <c r="CM384" s="402"/>
      <c r="CN384" s="402"/>
      <c r="CO384" s="402"/>
      <c r="CP384" s="402"/>
      <c r="CQ384" s="402"/>
      <c r="CR384" s="402"/>
      <c r="CS384" s="402"/>
      <c r="CT384" s="402"/>
      <c r="CU384" s="402"/>
      <c r="CV384" s="402"/>
      <c r="CW384" s="402"/>
      <c r="CX384" s="402"/>
      <c r="CY384" s="402"/>
      <c r="CZ384" s="402"/>
    </row>
    <row r="385" s="366" customFormat="true" ht="15" customHeight="true" x14ac:dyDescent="0.2">
      <c r="B385" s="368"/>
      <c r="V385" s="403"/>
      <c r="W385" s="403"/>
      <c r="X385" s="403"/>
      <c r="Y385" s="403"/>
      <c r="Z385" s="403"/>
      <c r="AA385" s="403"/>
      <c r="AB385" s="403"/>
      <c r="AC385" s="403"/>
      <c r="AD385" s="403"/>
      <c r="AE385" s="403"/>
      <c r="AF385" s="403"/>
      <c r="AG385" s="403"/>
      <c r="AH385" s="403"/>
      <c r="AI385" s="403"/>
      <c r="AJ385" s="403"/>
      <c r="AK385" s="403"/>
      <c r="AL385" s="403"/>
      <c r="AM385" s="403"/>
      <c r="AN385" s="403"/>
      <c r="AO385" s="403"/>
      <c r="AP385" s="403"/>
      <c r="AQ385" s="403"/>
      <c r="AR385" s="403"/>
      <c r="AS385" s="403"/>
      <c r="AT385" s="403"/>
      <c r="AU385" s="403"/>
      <c r="AV385" s="403"/>
      <c r="AW385" s="403"/>
      <c r="AX385" s="403"/>
      <c r="AY385" s="403"/>
      <c r="AZ385" s="403"/>
      <c r="BA385" s="367"/>
      <c r="BB385" s="365"/>
      <c r="BC385" s="365"/>
      <c r="BD385" s="365"/>
      <c r="BE385" s="365"/>
      <c r="BF385" s="365"/>
      <c r="BG385" s="365"/>
      <c r="BH385" s="365"/>
      <c r="BI385" s="365"/>
      <c r="BJ385" s="365"/>
      <c r="BK385" s="365"/>
      <c r="BL385" s="365"/>
      <c r="BM385" s="365"/>
      <c r="BN385" s="365"/>
      <c r="BO385" s="365"/>
      <c r="BP385" s="365"/>
      <c r="BQ385" s="365"/>
      <c r="BR385" s="365"/>
      <c r="BS385" s="365"/>
      <c r="BT385" s="365"/>
      <c r="BU385" s="367"/>
      <c r="BV385" s="402"/>
      <c r="BW385" s="402"/>
      <c r="BX385" s="402"/>
      <c r="BY385" s="402"/>
      <c r="BZ385" s="402"/>
      <c r="CA385" s="402"/>
      <c r="CB385" s="402"/>
      <c r="CC385" s="402"/>
      <c r="CD385" s="402"/>
      <c r="CE385" s="402"/>
      <c r="CF385" s="402"/>
      <c r="CG385" s="402"/>
      <c r="CH385" s="402"/>
      <c r="CI385" s="402"/>
      <c r="CJ385" s="402"/>
      <c r="CK385" s="402"/>
      <c r="CL385" s="402"/>
      <c r="CM385" s="402"/>
      <c r="CN385" s="402"/>
      <c r="CO385" s="402"/>
      <c r="CP385" s="402"/>
      <c r="CQ385" s="402"/>
      <c r="CR385" s="402"/>
      <c r="CS385" s="402"/>
      <c r="CT385" s="402"/>
      <c r="CU385" s="402"/>
      <c r="CV385" s="402"/>
      <c r="CW385" s="402"/>
      <c r="CX385" s="402"/>
      <c r="CY385" s="402"/>
      <c r="CZ385" s="402"/>
    </row>
    <row r="386" s="366" customFormat="true" ht="15" customHeight="true" x14ac:dyDescent="0.2">
      <c r="B386" s="368"/>
      <c r="V386" s="403"/>
      <c r="W386" s="403"/>
      <c r="X386" s="403"/>
      <c r="Y386" s="403"/>
      <c r="Z386" s="403"/>
      <c r="AA386" s="403"/>
      <c r="AB386" s="403"/>
      <c r="AC386" s="403"/>
      <c r="AD386" s="403"/>
      <c r="AE386" s="403"/>
      <c r="AF386" s="403"/>
      <c r="AG386" s="403"/>
      <c r="AH386" s="403"/>
      <c r="AI386" s="403"/>
      <c r="AJ386" s="403"/>
      <c r="AK386" s="403"/>
      <c r="AL386" s="403"/>
      <c r="AM386" s="403"/>
      <c r="AN386" s="403"/>
      <c r="AO386" s="403"/>
      <c r="AP386" s="403"/>
      <c r="AQ386" s="403"/>
      <c r="AR386" s="403"/>
      <c r="AS386" s="403"/>
      <c r="AT386" s="403"/>
      <c r="AU386" s="403"/>
      <c r="AV386" s="403"/>
      <c r="AW386" s="403"/>
      <c r="AX386" s="403"/>
      <c r="AY386" s="403"/>
      <c r="AZ386" s="403"/>
      <c r="BA386" s="367"/>
      <c r="BB386" s="365"/>
      <c r="BC386" s="365"/>
      <c r="BD386" s="365"/>
      <c r="BE386" s="365"/>
      <c r="BF386" s="365"/>
      <c r="BG386" s="365"/>
      <c r="BH386" s="365"/>
      <c r="BI386" s="365"/>
      <c r="BJ386" s="365"/>
      <c r="BK386" s="365"/>
      <c r="BL386" s="365"/>
      <c r="BM386" s="365"/>
      <c r="BN386" s="365"/>
      <c r="BO386" s="365"/>
      <c r="BP386" s="365"/>
      <c r="BQ386" s="365"/>
      <c r="BR386" s="365"/>
      <c r="BS386" s="365"/>
      <c r="BT386" s="365"/>
      <c r="BU386" s="367"/>
      <c r="BV386" s="402"/>
      <c r="BW386" s="402"/>
      <c r="BX386" s="402"/>
      <c r="BY386" s="402"/>
      <c r="BZ386" s="402"/>
      <c r="CA386" s="402"/>
      <c r="CB386" s="402"/>
      <c r="CC386" s="402"/>
      <c r="CD386" s="402"/>
      <c r="CE386" s="402"/>
      <c r="CF386" s="402"/>
      <c r="CG386" s="402"/>
      <c r="CH386" s="402"/>
      <c r="CI386" s="402"/>
      <c r="CJ386" s="402"/>
      <c r="CK386" s="402"/>
      <c r="CL386" s="402"/>
      <c r="CM386" s="402"/>
      <c r="CN386" s="402"/>
      <c r="CO386" s="402"/>
      <c r="CP386" s="402"/>
      <c r="CQ386" s="402"/>
      <c r="CR386" s="402"/>
      <c r="CS386" s="402"/>
      <c r="CT386" s="402"/>
      <c r="CU386" s="402"/>
      <c r="CV386" s="402"/>
      <c r="CW386" s="402"/>
      <c r="CX386" s="402"/>
      <c r="CY386" s="402"/>
      <c r="CZ386" s="402"/>
    </row>
    <row r="387" s="366" customFormat="true" ht="15" customHeight="true" x14ac:dyDescent="0.2">
      <c r="B387" s="368"/>
      <c r="V387" s="403"/>
      <c r="W387" s="403"/>
      <c r="X387" s="403"/>
      <c r="Y387" s="403"/>
      <c r="Z387" s="403"/>
      <c r="AA387" s="403"/>
      <c r="AB387" s="403"/>
      <c r="AC387" s="403"/>
      <c r="AD387" s="403"/>
      <c r="AE387" s="403"/>
      <c r="AF387" s="403"/>
      <c r="AG387" s="403"/>
      <c r="AH387" s="403"/>
      <c r="AI387" s="403"/>
      <c r="AJ387" s="403"/>
      <c r="AK387" s="403"/>
      <c r="AL387" s="403"/>
      <c r="AM387" s="403"/>
      <c r="AN387" s="403"/>
      <c r="AO387" s="403"/>
      <c r="AP387" s="403"/>
      <c r="AQ387" s="403"/>
      <c r="AR387" s="403"/>
      <c r="AS387" s="403"/>
      <c r="AT387" s="403"/>
      <c r="AU387" s="403"/>
      <c r="AV387" s="403"/>
      <c r="AW387" s="403"/>
      <c r="AX387" s="403"/>
      <c r="AY387" s="403"/>
      <c r="AZ387" s="403"/>
      <c r="BA387" s="367"/>
      <c r="BB387" s="365"/>
      <c r="BC387" s="365"/>
      <c r="BD387" s="365"/>
      <c r="BE387" s="365"/>
      <c r="BF387" s="365"/>
      <c r="BG387" s="365"/>
      <c r="BH387" s="365"/>
      <c r="BI387" s="365"/>
      <c r="BJ387" s="365"/>
      <c r="BK387" s="365"/>
      <c r="BL387" s="365"/>
      <c r="BM387" s="365"/>
      <c r="BN387" s="365"/>
      <c r="BO387" s="365"/>
      <c r="BP387" s="365"/>
      <c r="BQ387" s="365"/>
      <c r="BR387" s="365"/>
      <c r="BS387" s="365"/>
      <c r="BT387" s="365"/>
      <c r="BU387" s="367"/>
      <c r="BV387" s="402"/>
      <c r="BW387" s="402"/>
      <c r="BX387" s="402"/>
      <c r="BY387" s="402"/>
      <c r="BZ387" s="402"/>
      <c r="CA387" s="402"/>
      <c r="CB387" s="402"/>
      <c r="CC387" s="402"/>
      <c r="CD387" s="402"/>
      <c r="CE387" s="402"/>
      <c r="CF387" s="402"/>
      <c r="CG387" s="402"/>
      <c r="CH387" s="402"/>
      <c r="CI387" s="402"/>
      <c r="CJ387" s="402"/>
      <c r="CK387" s="402"/>
      <c r="CL387" s="402"/>
      <c r="CM387" s="402"/>
      <c r="CN387" s="402"/>
      <c r="CO387" s="402"/>
      <c r="CP387" s="402"/>
      <c r="CQ387" s="402"/>
      <c r="CR387" s="402"/>
      <c r="CS387" s="402"/>
      <c r="CT387" s="402"/>
      <c r="CU387" s="402"/>
      <c r="CV387" s="402"/>
      <c r="CW387" s="402"/>
      <c r="CX387" s="402"/>
      <c r="CY387" s="402"/>
      <c r="CZ387" s="402"/>
    </row>
    <row r="388" s="366" customFormat="true" ht="15" customHeight="true" x14ac:dyDescent="0.2">
      <c r="B388" s="368"/>
      <c r="V388" s="403"/>
      <c r="W388" s="403"/>
      <c r="X388" s="403"/>
      <c r="Y388" s="403"/>
      <c r="Z388" s="403"/>
      <c r="AA388" s="403"/>
      <c r="AB388" s="403"/>
      <c r="AC388" s="403"/>
      <c r="AD388" s="403"/>
      <c r="AE388" s="403"/>
      <c r="AF388" s="403"/>
      <c r="AG388" s="403"/>
      <c r="AH388" s="403"/>
      <c r="AI388" s="403"/>
      <c r="AJ388" s="403"/>
      <c r="AK388" s="403"/>
      <c r="AL388" s="403"/>
      <c r="AM388" s="403"/>
      <c r="AN388" s="403"/>
      <c r="AO388" s="403"/>
      <c r="AP388" s="403"/>
      <c r="AQ388" s="403"/>
      <c r="AR388" s="403"/>
      <c r="AS388" s="403"/>
      <c r="AT388" s="403"/>
      <c r="AU388" s="403"/>
      <c r="AV388" s="403"/>
      <c r="AW388" s="403"/>
      <c r="AX388" s="403"/>
      <c r="AY388" s="403"/>
      <c r="AZ388" s="403"/>
      <c r="BA388" s="367"/>
      <c r="BB388" s="365"/>
      <c r="BC388" s="365"/>
      <c r="BD388" s="365"/>
      <c r="BE388" s="365"/>
      <c r="BF388" s="365"/>
      <c r="BG388" s="365"/>
      <c r="BH388" s="365"/>
      <c r="BI388" s="365"/>
      <c r="BJ388" s="365"/>
      <c r="BK388" s="365"/>
      <c r="BL388" s="365"/>
      <c r="BM388" s="365"/>
      <c r="BN388" s="365"/>
      <c r="BO388" s="365"/>
      <c r="BP388" s="365"/>
      <c r="BQ388" s="365"/>
      <c r="BR388" s="365"/>
      <c r="BS388" s="365"/>
      <c r="BT388" s="365"/>
      <c r="BU388" s="367"/>
      <c r="BV388" s="402"/>
      <c r="BW388" s="402"/>
      <c r="BX388" s="402"/>
      <c r="BY388" s="402"/>
      <c r="BZ388" s="402"/>
      <c r="CA388" s="402"/>
      <c r="CB388" s="402"/>
      <c r="CC388" s="402"/>
      <c r="CD388" s="402"/>
      <c r="CE388" s="402"/>
      <c r="CF388" s="402"/>
      <c r="CG388" s="402"/>
      <c r="CH388" s="402"/>
      <c r="CI388" s="402"/>
      <c r="CJ388" s="402"/>
      <c r="CK388" s="402"/>
      <c r="CL388" s="402"/>
      <c r="CM388" s="402"/>
      <c r="CN388" s="402"/>
      <c r="CO388" s="402"/>
      <c r="CP388" s="402"/>
      <c r="CQ388" s="402"/>
      <c r="CR388" s="402"/>
      <c r="CS388" s="402"/>
      <c r="CT388" s="402"/>
      <c r="CU388" s="402"/>
      <c r="CV388" s="402"/>
      <c r="CW388" s="402"/>
      <c r="CX388" s="402"/>
      <c r="CY388" s="402"/>
      <c r="CZ388" s="402"/>
    </row>
    <row r="389" s="366" customFormat="true" ht="15" customHeight="true" x14ac:dyDescent="0.2">
      <c r="B389" s="368"/>
      <c r="V389" s="403"/>
      <c r="W389" s="403"/>
      <c r="X389" s="403"/>
      <c r="Y389" s="403"/>
      <c r="Z389" s="403"/>
      <c r="AA389" s="403"/>
      <c r="AB389" s="403"/>
      <c r="AC389" s="403"/>
      <c r="AD389" s="403"/>
      <c r="AE389" s="403"/>
      <c r="AF389" s="403"/>
      <c r="AG389" s="403"/>
      <c r="AH389" s="403"/>
      <c r="AI389" s="403"/>
      <c r="AJ389" s="403"/>
      <c r="AK389" s="403"/>
      <c r="AL389" s="403"/>
      <c r="AM389" s="403"/>
      <c r="AN389" s="403"/>
      <c r="AO389" s="403"/>
      <c r="AP389" s="403"/>
      <c r="AQ389" s="403"/>
      <c r="AR389" s="403"/>
      <c r="AS389" s="403"/>
      <c r="AT389" s="403"/>
      <c r="AU389" s="403"/>
      <c r="AV389" s="403"/>
      <c r="AW389" s="403"/>
      <c r="AX389" s="403"/>
      <c r="AY389" s="403"/>
      <c r="AZ389" s="403"/>
      <c r="BA389" s="367"/>
      <c r="BB389" s="365"/>
      <c r="BC389" s="365"/>
      <c r="BD389" s="365"/>
      <c r="BE389" s="365"/>
      <c r="BF389" s="365"/>
      <c r="BG389" s="365"/>
      <c r="BH389" s="365"/>
      <c r="BI389" s="365"/>
      <c r="BJ389" s="365"/>
      <c r="BK389" s="365"/>
      <c r="BL389" s="365"/>
      <c r="BM389" s="365"/>
      <c r="BN389" s="365"/>
      <c r="BO389" s="365"/>
      <c r="BP389" s="365"/>
      <c r="BQ389" s="365"/>
      <c r="BR389" s="365"/>
      <c r="BS389" s="365"/>
      <c r="BT389" s="365"/>
      <c r="BU389" s="367"/>
      <c r="BV389" s="402"/>
      <c r="BW389" s="402"/>
      <c r="BX389" s="402"/>
      <c r="BY389" s="402"/>
      <c r="BZ389" s="402"/>
      <c r="CA389" s="402"/>
      <c r="CB389" s="402"/>
      <c r="CC389" s="402"/>
      <c r="CD389" s="402"/>
      <c r="CE389" s="402"/>
      <c r="CF389" s="402"/>
      <c r="CG389" s="402"/>
      <c r="CH389" s="402"/>
      <c r="CI389" s="402"/>
      <c r="CJ389" s="402"/>
      <c r="CK389" s="402"/>
      <c r="CL389" s="402"/>
      <c r="CM389" s="402"/>
      <c r="CN389" s="402"/>
      <c r="CO389" s="402"/>
      <c r="CP389" s="402"/>
      <c r="CQ389" s="402"/>
      <c r="CR389" s="402"/>
      <c r="CS389" s="402"/>
      <c r="CT389" s="402"/>
      <c r="CU389" s="402"/>
      <c r="CV389" s="402"/>
      <c r="CW389" s="402"/>
      <c r="CX389" s="402"/>
      <c r="CY389" s="402"/>
      <c r="CZ389" s="402"/>
    </row>
    <row r="390" s="575" customFormat="true" ht="15" customHeight="true" x14ac:dyDescent="0.2">
      <c r="B390" s="594"/>
      <c r="V390" s="403"/>
      <c r="W390" s="403"/>
      <c r="X390" s="403"/>
      <c r="Y390" s="403"/>
      <c r="Z390" s="403"/>
      <c r="AA390" s="403"/>
      <c r="AB390" s="403"/>
      <c r="AC390" s="403"/>
      <c r="AD390" s="403"/>
      <c r="AE390" s="403"/>
      <c r="AF390" s="403"/>
      <c r="AG390" s="403"/>
      <c r="AH390" s="403"/>
      <c r="AI390" s="403"/>
      <c r="AJ390" s="403"/>
      <c r="AK390" s="403"/>
      <c r="AL390" s="403"/>
      <c r="AM390" s="403"/>
      <c r="AN390" s="403"/>
      <c r="AO390" s="403"/>
      <c r="AP390" s="403"/>
      <c r="AQ390" s="403"/>
      <c r="AR390" s="403"/>
      <c r="AS390" s="403"/>
      <c r="AT390" s="403"/>
      <c r="AU390" s="403"/>
      <c r="AV390" s="403"/>
      <c r="AW390" s="403"/>
      <c r="AX390" s="403"/>
      <c r="AY390" s="403"/>
      <c r="AZ390" s="403"/>
      <c r="BA390" s="367"/>
      <c r="BB390" s="365"/>
      <c r="BC390" s="365"/>
      <c r="BD390" s="365"/>
      <c r="BE390" s="365"/>
      <c r="BF390" s="365"/>
      <c r="BG390" s="365"/>
      <c r="BH390" s="365"/>
      <c r="BI390" s="365"/>
      <c r="BJ390" s="365"/>
      <c r="BK390" s="365"/>
      <c r="BL390" s="365"/>
      <c r="BM390" s="365"/>
      <c r="BN390" s="365"/>
      <c r="BO390" s="365"/>
      <c r="BP390" s="365"/>
      <c r="BQ390" s="365"/>
      <c r="BR390" s="365"/>
      <c r="BS390" s="365"/>
      <c r="BT390" s="365"/>
      <c r="BU390" s="367"/>
      <c r="BV390" s="402"/>
      <c r="BW390" s="402"/>
      <c r="BX390" s="402"/>
      <c r="BY390" s="402"/>
      <c r="BZ390" s="402"/>
      <c r="CA390" s="402"/>
      <c r="CB390" s="402"/>
      <c r="CC390" s="402"/>
      <c r="CD390" s="402"/>
      <c r="CE390" s="402"/>
      <c r="CF390" s="402"/>
      <c r="CG390" s="402"/>
      <c r="CH390" s="402"/>
      <c r="CI390" s="402"/>
      <c r="CJ390" s="402"/>
      <c r="CK390" s="402"/>
      <c r="CL390" s="402"/>
      <c r="CM390" s="402"/>
      <c r="CN390" s="402"/>
      <c r="CO390" s="402"/>
      <c r="CP390" s="402"/>
      <c r="CQ390" s="402"/>
      <c r="CR390" s="402"/>
      <c r="CS390" s="402"/>
      <c r="CT390" s="402"/>
      <c r="CU390" s="402"/>
      <c r="CV390" s="402"/>
      <c r="CW390" s="402"/>
      <c r="CX390" s="402"/>
      <c r="CY390" s="402"/>
      <c r="CZ390" s="402"/>
    </row>
    <row r="391" s="575" customFormat="true" ht="15" customHeight="true" x14ac:dyDescent="0.2">
      <c r="B391" s="594"/>
      <c r="V391" s="403"/>
      <c r="W391" s="403"/>
      <c r="X391" s="403"/>
      <c r="Y391" s="403"/>
      <c r="Z391" s="403"/>
      <c r="AA391" s="403"/>
      <c r="AB391" s="403"/>
      <c r="AC391" s="403"/>
      <c r="AD391" s="403"/>
      <c r="AE391" s="403"/>
      <c r="AF391" s="403"/>
      <c r="AG391" s="403"/>
      <c r="AH391" s="403"/>
      <c r="AI391" s="403"/>
      <c r="AJ391" s="403"/>
      <c r="AK391" s="403"/>
      <c r="AL391" s="403"/>
      <c r="AM391" s="403"/>
      <c r="AN391" s="403"/>
      <c r="AO391" s="403"/>
      <c r="AP391" s="403"/>
      <c r="AQ391" s="403"/>
      <c r="AR391" s="403"/>
      <c r="AS391" s="403"/>
      <c r="AT391" s="403"/>
      <c r="AU391" s="403"/>
      <c r="AV391" s="403"/>
      <c r="AW391" s="403"/>
      <c r="AX391" s="403"/>
      <c r="AY391" s="403"/>
      <c r="AZ391" s="403"/>
      <c r="BA391" s="367"/>
      <c r="BB391" s="365"/>
      <c r="BC391" s="365"/>
      <c r="BD391" s="365"/>
      <c r="BE391" s="365"/>
      <c r="BF391" s="365"/>
      <c r="BG391" s="365"/>
      <c r="BH391" s="365"/>
      <c r="BI391" s="365"/>
      <c r="BJ391" s="365"/>
      <c r="BK391" s="365"/>
      <c r="BL391" s="365"/>
      <c r="BM391" s="365"/>
      <c r="BN391" s="365"/>
      <c r="BO391" s="365"/>
      <c r="BP391" s="365"/>
      <c r="BQ391" s="365"/>
      <c r="BR391" s="365"/>
      <c r="BS391" s="365"/>
      <c r="BT391" s="365"/>
      <c r="BU391" s="367"/>
      <c r="BV391" s="402"/>
      <c r="BW391" s="402"/>
      <c r="BX391" s="402"/>
      <c r="BY391" s="402"/>
      <c r="BZ391" s="402"/>
      <c r="CA391" s="402"/>
      <c r="CB391" s="402"/>
      <c r="CC391" s="402"/>
      <c r="CD391" s="402"/>
      <c r="CE391" s="402"/>
      <c r="CF391" s="402"/>
      <c r="CG391" s="402"/>
      <c r="CH391" s="402"/>
      <c r="CI391" s="402"/>
      <c r="CJ391" s="402"/>
      <c r="CK391" s="402"/>
      <c r="CL391" s="402"/>
      <c r="CM391" s="402"/>
      <c r="CN391" s="402"/>
      <c r="CO391" s="402"/>
      <c r="CP391" s="402"/>
      <c r="CQ391" s="402"/>
      <c r="CR391" s="402"/>
      <c r="CS391" s="402"/>
      <c r="CT391" s="402"/>
      <c r="CU391" s="402"/>
      <c r="CV391" s="402"/>
      <c r="CW391" s="402"/>
      <c r="CX391" s="402"/>
      <c r="CY391" s="402"/>
      <c r="CZ391" s="402"/>
    </row>
    <row r="392" s="575" customFormat="true" ht="15" customHeight="true" x14ac:dyDescent="0.2">
      <c r="V392" s="403"/>
      <c r="W392" s="403"/>
      <c r="X392" s="403"/>
      <c r="Y392" s="403"/>
      <c r="Z392" s="403"/>
      <c r="AA392" s="403"/>
      <c r="AB392" s="403"/>
      <c r="AC392" s="403"/>
      <c r="AD392" s="403"/>
      <c r="AE392" s="403"/>
      <c r="AF392" s="403"/>
      <c r="AG392" s="403"/>
      <c r="AH392" s="403"/>
      <c r="AI392" s="403"/>
      <c r="AJ392" s="403"/>
      <c r="AK392" s="403"/>
      <c r="AL392" s="403"/>
      <c r="AM392" s="403"/>
      <c r="AN392" s="403"/>
      <c r="AO392" s="403"/>
      <c r="AP392" s="403"/>
      <c r="AQ392" s="403"/>
      <c r="AR392" s="403"/>
      <c r="AS392" s="403"/>
      <c r="AT392" s="403"/>
      <c r="AU392" s="403"/>
      <c r="AV392" s="403"/>
      <c r="AW392" s="403"/>
      <c r="AX392" s="403"/>
      <c r="AY392" s="403"/>
      <c r="AZ392" s="403"/>
      <c r="BA392" s="367"/>
      <c r="BB392" s="365"/>
      <c r="BC392" s="365"/>
      <c r="BD392" s="365"/>
      <c r="BE392" s="365"/>
      <c r="BF392" s="365"/>
      <c r="BG392" s="365"/>
      <c r="BH392" s="365"/>
      <c r="BI392" s="365"/>
      <c r="BJ392" s="365"/>
      <c r="BK392" s="365"/>
      <c r="BL392" s="365"/>
      <c r="BM392" s="365"/>
      <c r="BN392" s="365"/>
      <c r="BO392" s="365"/>
      <c r="BP392" s="365"/>
      <c r="BQ392" s="365"/>
      <c r="BR392" s="365"/>
      <c r="BS392" s="365"/>
      <c r="BT392" s="365"/>
      <c r="BU392" s="367"/>
      <c r="BV392" s="402"/>
      <c r="BW392" s="402"/>
      <c r="BX392" s="402"/>
      <c r="BY392" s="402"/>
      <c r="BZ392" s="402"/>
      <c r="CA392" s="402"/>
      <c r="CB392" s="402"/>
      <c r="CC392" s="402"/>
      <c r="CD392" s="402"/>
      <c r="CE392" s="402"/>
      <c r="CF392" s="402"/>
      <c r="CG392" s="402"/>
      <c r="CH392" s="402"/>
      <c r="CI392" s="402"/>
      <c r="CJ392" s="402"/>
      <c r="CK392" s="402"/>
      <c r="CL392" s="402"/>
      <c r="CM392" s="402"/>
      <c r="CN392" s="402"/>
      <c r="CO392" s="402"/>
      <c r="CP392" s="402"/>
      <c r="CQ392" s="402"/>
      <c r="CR392" s="402"/>
      <c r="CS392" s="402"/>
      <c r="CT392" s="402"/>
      <c r="CU392" s="402"/>
      <c r="CV392" s="402"/>
      <c r="CW392" s="402"/>
      <c r="CX392" s="402"/>
      <c r="CY392" s="402"/>
      <c r="CZ392" s="402"/>
    </row>
    <row r="393" s="575" customFormat="true" ht="15" customHeight="true" x14ac:dyDescent="0.2">
      <c r="V393" s="403"/>
      <c r="W393" s="403"/>
      <c r="X393" s="403"/>
      <c r="Y393" s="403"/>
      <c r="Z393" s="403"/>
      <c r="AA393" s="403"/>
      <c r="AB393" s="403"/>
      <c r="AC393" s="403"/>
      <c r="AD393" s="403"/>
      <c r="AE393" s="403"/>
      <c r="AF393" s="403"/>
      <c r="AG393" s="403"/>
      <c r="AH393" s="403"/>
      <c r="AI393" s="403"/>
      <c r="AJ393" s="403"/>
      <c r="AK393" s="403"/>
      <c r="AL393" s="403"/>
      <c r="AM393" s="403"/>
      <c r="AN393" s="403"/>
      <c r="AO393" s="403"/>
      <c r="AP393" s="403"/>
      <c r="AQ393" s="403"/>
      <c r="AR393" s="403"/>
      <c r="AS393" s="403"/>
      <c r="AT393" s="403"/>
      <c r="AU393" s="403"/>
      <c r="AV393" s="403"/>
      <c r="AW393" s="403"/>
      <c r="AX393" s="403"/>
      <c r="AY393" s="403"/>
      <c r="AZ393" s="403"/>
      <c r="BA393" s="367"/>
      <c r="BB393" s="365"/>
      <c r="BC393" s="365"/>
      <c r="BD393" s="365"/>
      <c r="BE393" s="365"/>
      <c r="BF393" s="365"/>
      <c r="BG393" s="365"/>
      <c r="BH393" s="365"/>
      <c r="BI393" s="365"/>
      <c r="BJ393" s="365"/>
      <c r="BK393" s="365"/>
      <c r="BL393" s="365"/>
      <c r="BM393" s="365"/>
      <c r="BN393" s="365"/>
      <c r="BO393" s="365"/>
      <c r="BP393" s="365"/>
      <c r="BQ393" s="365"/>
      <c r="BR393" s="365"/>
      <c r="BS393" s="365"/>
      <c r="BT393" s="365"/>
      <c r="BU393" s="367"/>
      <c r="BV393" s="402"/>
      <c r="BW393" s="402"/>
      <c r="BX393" s="402"/>
      <c r="BY393" s="402"/>
      <c r="BZ393" s="402"/>
      <c r="CA393" s="402"/>
      <c r="CB393" s="402"/>
      <c r="CC393" s="402"/>
      <c r="CD393" s="402"/>
      <c r="CE393" s="402"/>
      <c r="CF393" s="402"/>
      <c r="CG393" s="402"/>
      <c r="CH393" s="402"/>
      <c r="CI393" s="402"/>
      <c r="CJ393" s="402"/>
      <c r="CK393" s="402"/>
      <c r="CL393" s="402"/>
      <c r="CM393" s="402"/>
      <c r="CN393" s="402"/>
      <c r="CO393" s="402"/>
      <c r="CP393" s="402"/>
      <c r="CQ393" s="402"/>
      <c r="CR393" s="402"/>
      <c r="CS393" s="402"/>
      <c r="CT393" s="402"/>
      <c r="CU393" s="402"/>
      <c r="CV393" s="402"/>
      <c r="CW393" s="402"/>
      <c r="CX393" s="402"/>
      <c r="CY393" s="402"/>
      <c r="CZ393" s="402"/>
    </row>
    <row r="394" s="575" customFormat="true" ht="15" customHeight="true" x14ac:dyDescent="0.2">
      <c r="V394" s="403"/>
      <c r="W394" s="403"/>
      <c r="X394" s="403"/>
      <c r="Y394" s="403"/>
      <c r="Z394" s="403"/>
      <c r="AA394" s="403"/>
      <c r="AB394" s="403"/>
      <c r="AC394" s="403"/>
      <c r="AD394" s="403"/>
      <c r="AE394" s="403"/>
      <c r="AF394" s="403"/>
      <c r="AG394" s="403"/>
      <c r="AH394" s="403"/>
      <c r="AI394" s="403"/>
      <c r="AJ394" s="403"/>
      <c r="AK394" s="403"/>
      <c r="AL394" s="403"/>
      <c r="AM394" s="403"/>
      <c r="AN394" s="403"/>
      <c r="AO394" s="403"/>
      <c r="AP394" s="403"/>
      <c r="AQ394" s="403"/>
      <c r="AR394" s="403"/>
      <c r="AS394" s="403"/>
      <c r="AT394" s="403"/>
      <c r="AU394" s="403"/>
      <c r="AV394" s="403"/>
      <c r="AW394" s="403"/>
      <c r="AX394" s="403"/>
      <c r="AY394" s="403"/>
      <c r="AZ394" s="403"/>
      <c r="BA394" s="367"/>
      <c r="BB394" s="365"/>
      <c r="BC394" s="365"/>
      <c r="BD394" s="365"/>
      <c r="BE394" s="365"/>
      <c r="BF394" s="365"/>
      <c r="BG394" s="365"/>
      <c r="BH394" s="365"/>
      <c r="BI394" s="365"/>
      <c r="BJ394" s="365"/>
      <c r="BK394" s="365"/>
      <c r="BL394" s="365"/>
      <c r="BM394" s="365"/>
      <c r="BN394" s="365"/>
      <c r="BO394" s="365"/>
      <c r="BP394" s="365"/>
      <c r="BQ394" s="365"/>
      <c r="BR394" s="365"/>
      <c r="BS394" s="365"/>
      <c r="BT394" s="365"/>
      <c r="BU394" s="367"/>
      <c r="BV394" s="402"/>
      <c r="BW394" s="402"/>
      <c r="BX394" s="402"/>
      <c r="BY394" s="402"/>
      <c r="BZ394" s="402"/>
      <c r="CA394" s="402"/>
      <c r="CB394" s="402"/>
      <c r="CC394" s="402"/>
      <c r="CD394" s="402"/>
      <c r="CE394" s="402"/>
      <c r="CF394" s="402"/>
      <c r="CG394" s="402"/>
      <c r="CH394" s="402"/>
      <c r="CI394" s="402"/>
      <c r="CJ394" s="402"/>
      <c r="CK394" s="402"/>
      <c r="CL394" s="402"/>
      <c r="CM394" s="402"/>
      <c r="CN394" s="402"/>
      <c r="CO394" s="402"/>
      <c r="CP394" s="402"/>
      <c r="CQ394" s="402"/>
      <c r="CR394" s="402"/>
      <c r="CS394" s="402"/>
      <c r="CT394" s="402"/>
      <c r="CU394" s="402"/>
      <c r="CV394" s="402"/>
      <c r="CW394" s="402"/>
      <c r="CX394" s="402"/>
      <c r="CY394" s="402"/>
      <c r="CZ394" s="402"/>
    </row>
    <row r="395" s="575" customFormat="true" ht="15" customHeight="true" x14ac:dyDescent="0.2">
      <c r="V395" s="403"/>
      <c r="W395" s="403"/>
      <c r="X395" s="403"/>
      <c r="Y395" s="403"/>
      <c r="Z395" s="403"/>
      <c r="AA395" s="403"/>
      <c r="AB395" s="403"/>
      <c r="AC395" s="403"/>
      <c r="AD395" s="403"/>
      <c r="AE395" s="403"/>
      <c r="AF395" s="403"/>
      <c r="AG395" s="403"/>
      <c r="AH395" s="403"/>
      <c r="AI395" s="403"/>
      <c r="AJ395" s="403"/>
      <c r="AK395" s="403"/>
      <c r="AL395" s="403"/>
      <c r="AM395" s="403"/>
      <c r="AN395" s="403"/>
      <c r="AO395" s="403"/>
      <c r="AP395" s="403"/>
      <c r="AQ395" s="403"/>
      <c r="AR395" s="403"/>
      <c r="AS395" s="403"/>
      <c r="AT395" s="403"/>
      <c r="AU395" s="403"/>
      <c r="AV395" s="403"/>
      <c r="AW395" s="403"/>
      <c r="AX395" s="403"/>
      <c r="AY395" s="403"/>
      <c r="AZ395" s="403"/>
      <c r="BA395" s="367"/>
      <c r="BB395" s="365"/>
      <c r="BC395" s="365"/>
      <c r="BD395" s="365"/>
      <c r="BE395" s="365"/>
      <c r="BF395" s="365"/>
      <c r="BG395" s="365"/>
      <c r="BH395" s="365"/>
      <c r="BI395" s="365"/>
      <c r="BJ395" s="365"/>
      <c r="BK395" s="365"/>
      <c r="BL395" s="365"/>
      <c r="BM395" s="365"/>
      <c r="BN395" s="365"/>
      <c r="BO395" s="365"/>
      <c r="BP395" s="365"/>
      <c r="BQ395" s="365"/>
      <c r="BR395" s="365"/>
      <c r="BS395" s="365"/>
      <c r="BT395" s="365"/>
      <c r="BU395" s="367"/>
      <c r="BV395" s="402"/>
      <c r="BW395" s="402"/>
      <c r="BX395" s="402"/>
      <c r="BY395" s="402"/>
      <c r="BZ395" s="402"/>
      <c r="CA395" s="402"/>
      <c r="CB395" s="402"/>
      <c r="CC395" s="402"/>
      <c r="CD395" s="402"/>
      <c r="CE395" s="402"/>
      <c r="CF395" s="402"/>
      <c r="CG395" s="402"/>
      <c r="CH395" s="402"/>
      <c r="CI395" s="402"/>
      <c r="CJ395" s="402"/>
      <c r="CK395" s="402"/>
      <c r="CL395" s="402"/>
      <c r="CM395" s="402"/>
      <c r="CN395" s="402"/>
      <c r="CO395" s="402"/>
      <c r="CP395" s="402"/>
      <c r="CQ395" s="402"/>
      <c r="CR395" s="402"/>
      <c r="CS395" s="402"/>
      <c r="CT395" s="402"/>
      <c r="CU395" s="402"/>
      <c r="CV395" s="402"/>
      <c r="CW395" s="402"/>
      <c r="CX395" s="402"/>
      <c r="CY395" s="402"/>
      <c r="CZ395" s="402"/>
    </row>
    <row r="396" s="575" customFormat="true" ht="15" customHeight="true" x14ac:dyDescent="0.2">
      <c r="V396" s="403"/>
      <c r="W396" s="403"/>
      <c r="X396" s="403"/>
      <c r="Y396" s="403"/>
      <c r="Z396" s="403"/>
      <c r="AA396" s="403"/>
      <c r="AB396" s="403"/>
      <c r="AC396" s="403"/>
      <c r="AD396" s="403"/>
      <c r="AE396" s="403"/>
      <c r="AF396" s="403"/>
      <c r="AG396" s="403"/>
      <c r="AH396" s="403"/>
      <c r="AI396" s="403"/>
      <c r="AJ396" s="403"/>
      <c r="AK396" s="403"/>
      <c r="AL396" s="403"/>
      <c r="AM396" s="403"/>
      <c r="AN396" s="403"/>
      <c r="AO396" s="403"/>
      <c r="AP396" s="403"/>
      <c r="AQ396" s="403"/>
      <c r="AR396" s="403"/>
      <c r="AS396" s="403"/>
      <c r="AT396" s="403"/>
      <c r="AU396" s="403"/>
      <c r="AV396" s="403"/>
      <c r="AW396" s="403"/>
      <c r="AX396" s="403"/>
      <c r="AY396" s="403"/>
      <c r="AZ396" s="403"/>
      <c r="BA396" s="367"/>
      <c r="BB396" s="365"/>
      <c r="BC396" s="365"/>
      <c r="BD396" s="365"/>
      <c r="BE396" s="365"/>
      <c r="BF396" s="365"/>
      <c r="BG396" s="365"/>
      <c r="BH396" s="365"/>
      <c r="BI396" s="365"/>
      <c r="BJ396" s="365"/>
      <c r="BK396" s="365"/>
      <c r="BL396" s="365"/>
      <c r="BM396" s="365"/>
      <c r="BN396" s="365"/>
      <c r="BO396" s="365"/>
      <c r="BP396" s="365"/>
      <c r="BQ396" s="365"/>
      <c r="BR396" s="365"/>
      <c r="BS396" s="365"/>
      <c r="BT396" s="365"/>
      <c r="BU396" s="367"/>
      <c r="BV396" s="402"/>
      <c r="BW396" s="402"/>
      <c r="BX396" s="402"/>
      <c r="BY396" s="402"/>
      <c r="BZ396" s="402"/>
      <c r="CA396" s="402"/>
      <c r="CB396" s="402"/>
      <c r="CC396" s="402"/>
      <c r="CD396" s="402"/>
      <c r="CE396" s="402"/>
      <c r="CF396" s="402"/>
      <c r="CG396" s="402"/>
      <c r="CH396" s="402"/>
      <c r="CI396" s="402"/>
      <c r="CJ396" s="402"/>
      <c r="CK396" s="402"/>
      <c r="CL396" s="402"/>
      <c r="CM396" s="402"/>
      <c r="CN396" s="402"/>
      <c r="CO396" s="402"/>
      <c r="CP396" s="402"/>
      <c r="CQ396" s="402"/>
      <c r="CR396" s="402"/>
      <c r="CS396" s="402"/>
      <c r="CT396" s="402"/>
      <c r="CU396" s="402"/>
      <c r="CV396" s="402"/>
      <c r="CW396" s="402"/>
      <c r="CX396" s="402"/>
      <c r="CY396" s="402"/>
      <c r="CZ396" s="402"/>
    </row>
    <row r="397" s="575" customFormat="true" ht="15" customHeight="true" x14ac:dyDescent="0.2">
      <c r="V397" s="403"/>
      <c r="W397" s="403"/>
      <c r="X397" s="403"/>
      <c r="Y397" s="403"/>
      <c r="Z397" s="403"/>
      <c r="AA397" s="403"/>
      <c r="AB397" s="403"/>
      <c r="AC397" s="403"/>
      <c r="AD397" s="403"/>
      <c r="AE397" s="403"/>
      <c r="AF397" s="403"/>
      <c r="AG397" s="403"/>
      <c r="AH397" s="403"/>
      <c r="AI397" s="403"/>
      <c r="AJ397" s="403"/>
      <c r="AK397" s="403"/>
      <c r="AL397" s="403"/>
      <c r="AM397" s="403"/>
      <c r="AN397" s="403"/>
      <c r="AO397" s="403"/>
      <c r="AP397" s="403"/>
      <c r="AQ397" s="403"/>
      <c r="AR397" s="403"/>
      <c r="AS397" s="403"/>
      <c r="AT397" s="403"/>
      <c r="AU397" s="403"/>
      <c r="AV397" s="403"/>
      <c r="AW397" s="403"/>
      <c r="AX397" s="403"/>
      <c r="AY397" s="403"/>
      <c r="AZ397" s="403"/>
      <c r="BA397" s="367"/>
      <c r="BB397" s="365"/>
      <c r="BC397" s="365"/>
      <c r="BD397" s="365"/>
      <c r="BE397" s="365"/>
      <c r="BF397" s="365"/>
      <c r="BG397" s="365"/>
      <c r="BH397" s="365"/>
      <c r="BI397" s="365"/>
      <c r="BJ397" s="365"/>
      <c r="BK397" s="365"/>
      <c r="BL397" s="365"/>
      <c r="BM397" s="365"/>
      <c r="BN397" s="365"/>
      <c r="BO397" s="365"/>
      <c r="BP397" s="365"/>
      <c r="BQ397" s="365"/>
      <c r="BR397" s="365"/>
      <c r="BS397" s="365"/>
      <c r="BT397" s="365"/>
      <c r="BU397" s="367"/>
      <c r="BV397" s="402"/>
      <c r="BW397" s="402"/>
      <c r="BX397" s="402"/>
      <c r="BY397" s="402"/>
      <c r="BZ397" s="402"/>
      <c r="CA397" s="402"/>
      <c r="CB397" s="402"/>
      <c r="CC397" s="402"/>
      <c r="CD397" s="402"/>
      <c r="CE397" s="402"/>
      <c r="CF397" s="402"/>
      <c r="CG397" s="402"/>
      <c r="CH397" s="402"/>
      <c r="CI397" s="402"/>
      <c r="CJ397" s="402"/>
      <c r="CK397" s="402"/>
      <c r="CL397" s="402"/>
      <c r="CM397" s="402"/>
      <c r="CN397" s="402"/>
      <c r="CO397" s="402"/>
      <c r="CP397" s="402"/>
      <c r="CQ397" s="402"/>
      <c r="CR397" s="402"/>
      <c r="CS397" s="402"/>
      <c r="CT397" s="402"/>
      <c r="CU397" s="402"/>
      <c r="CV397" s="402"/>
      <c r="CW397" s="402"/>
      <c r="CX397" s="402"/>
      <c r="CY397" s="402"/>
      <c r="CZ397" s="402"/>
    </row>
    <row r="398" s="575" customFormat="true" ht="15" customHeight="true" x14ac:dyDescent="0.2">
      <c r="V398" s="403"/>
      <c r="W398" s="403"/>
      <c r="X398" s="403"/>
      <c r="Y398" s="403"/>
      <c r="Z398" s="403"/>
      <c r="AA398" s="403"/>
      <c r="AB398" s="403"/>
      <c r="AC398" s="403"/>
      <c r="AD398" s="403"/>
      <c r="AE398" s="403"/>
      <c r="AF398" s="403"/>
      <c r="AG398" s="403"/>
      <c r="AH398" s="403"/>
      <c r="AI398" s="403"/>
      <c r="AJ398" s="403"/>
      <c r="AK398" s="403"/>
      <c r="AL398" s="403"/>
      <c r="AM398" s="403"/>
      <c r="AN398" s="403"/>
      <c r="AO398" s="403"/>
      <c r="AP398" s="403"/>
      <c r="AQ398" s="403"/>
      <c r="AR398" s="403"/>
      <c r="AS398" s="403"/>
      <c r="AT398" s="403"/>
      <c r="AU398" s="403"/>
      <c r="AV398" s="403"/>
      <c r="AW398" s="403"/>
      <c r="AX398" s="403"/>
      <c r="AY398" s="403"/>
      <c r="AZ398" s="403"/>
      <c r="BA398" s="367"/>
      <c r="BB398" s="365"/>
      <c r="BC398" s="365"/>
      <c r="BD398" s="365"/>
      <c r="BE398" s="365"/>
      <c r="BF398" s="365"/>
      <c r="BG398" s="365"/>
      <c r="BH398" s="365"/>
      <c r="BI398" s="365"/>
      <c r="BJ398" s="365"/>
      <c r="BK398" s="365"/>
      <c r="BL398" s="365"/>
      <c r="BM398" s="365"/>
      <c r="BN398" s="365"/>
      <c r="BO398" s="365"/>
      <c r="BP398" s="365"/>
      <c r="BQ398" s="365"/>
      <c r="BR398" s="365"/>
      <c r="BS398" s="365"/>
      <c r="BT398" s="365"/>
      <c r="BU398" s="367"/>
      <c r="BV398" s="402"/>
      <c r="BW398" s="402"/>
      <c r="BX398" s="402"/>
      <c r="BY398" s="402"/>
      <c r="BZ398" s="402"/>
      <c r="CA398" s="402"/>
      <c r="CB398" s="402"/>
      <c r="CC398" s="402"/>
      <c r="CD398" s="402"/>
      <c r="CE398" s="402"/>
      <c r="CF398" s="402"/>
      <c r="CG398" s="402"/>
      <c r="CH398" s="402"/>
      <c r="CI398" s="402"/>
      <c r="CJ398" s="402"/>
      <c r="CK398" s="402"/>
      <c r="CL398" s="402"/>
      <c r="CM398" s="402"/>
      <c r="CN398" s="402"/>
      <c r="CO398" s="402"/>
      <c r="CP398" s="402"/>
      <c r="CQ398" s="402"/>
      <c r="CR398" s="402"/>
      <c r="CS398" s="402"/>
      <c r="CT398" s="402"/>
      <c r="CU398" s="402"/>
      <c r="CV398" s="402"/>
      <c r="CW398" s="402"/>
      <c r="CX398" s="402"/>
      <c r="CY398" s="402"/>
      <c r="CZ398" s="402"/>
    </row>
    <row r="399" s="587" customFormat="true" ht="15" customHeight="true" x14ac:dyDescent="0.25">
      <c r="A399" s="371"/>
      <c r="B399" s="371"/>
      <c r="C399" s="1073" t="s">
        <v>132</v>
      </c>
      <c r="D399" s="1074"/>
      <c r="E399" s="1074"/>
      <c r="F399" s="1074"/>
      <c r="G399" s="371"/>
      <c r="H399" s="1075" t="s">
        <v>133</v>
      </c>
      <c r="I399" s="1076"/>
      <c r="J399" s="1076"/>
      <c r="K399" s="1076"/>
      <c r="M399" s="1075" t="s">
        <v>134</v>
      </c>
      <c r="N399" s="1076"/>
      <c r="O399" s="1076"/>
      <c r="P399" s="1076"/>
      <c r="V399" s="398"/>
      <c r="W399" s="398"/>
      <c r="X399" s="398"/>
      <c r="Y399" s="398"/>
      <c r="Z399" s="398"/>
      <c r="AA399" s="398"/>
      <c r="AB399" s="398"/>
      <c r="AC399" s="398"/>
      <c r="AD399" s="398"/>
      <c r="AE399" s="398"/>
      <c r="AF399" s="398"/>
      <c r="AG399" s="398"/>
      <c r="AH399" s="398"/>
      <c r="AI399" s="398"/>
      <c r="AJ399" s="398"/>
      <c r="AK399" s="398"/>
      <c r="AL399" s="398"/>
      <c r="AM399" s="398"/>
      <c r="AN399" s="398"/>
      <c r="AO399" s="398"/>
      <c r="AP399" s="398"/>
      <c r="AQ399" s="398"/>
      <c r="AR399" s="398"/>
      <c r="AS399" s="398"/>
      <c r="AT399" s="398"/>
      <c r="AU399" s="398"/>
      <c r="AV399" s="398"/>
      <c r="AW399" s="398"/>
      <c r="AX399" s="398"/>
      <c r="AY399" s="398"/>
      <c r="AZ399" s="398"/>
      <c r="BB399" s="371"/>
      <c r="BV399" s="398"/>
      <c r="BW399" s="398"/>
      <c r="BX399" s="398"/>
      <c r="BY399" s="398"/>
      <c r="BZ399" s="398"/>
      <c r="CA399" s="398"/>
      <c r="CB399" s="398"/>
      <c r="CC399" s="398"/>
      <c r="CD399" s="398"/>
      <c r="CE399" s="398"/>
      <c r="CF399" s="398"/>
      <c r="CG399" s="398"/>
      <c r="CH399" s="398"/>
      <c r="CI399" s="398"/>
      <c r="CJ399" s="398"/>
      <c r="CK399" s="398"/>
      <c r="CL399" s="398"/>
      <c r="CM399" s="398"/>
      <c r="CN399" s="398"/>
      <c r="CO399" s="398"/>
      <c r="CP399" s="398"/>
      <c r="CQ399" s="398"/>
      <c r="CR399" s="398"/>
      <c r="CS399" s="398"/>
      <c r="CT399" s="398"/>
      <c r="CU399" s="398"/>
      <c r="CV399" s="398"/>
      <c r="CW399" s="398"/>
      <c r="CX399" s="398"/>
      <c r="CY399" s="398"/>
      <c r="CZ399" s="398"/>
    </row>
    <row r="400" s="405" customFormat="true" ht="24" customHeight="true" x14ac:dyDescent="0.2">
      <c r="C400" s="1089" t="s">
        <v>207</v>
      </c>
      <c r="D400" s="960"/>
      <c r="E400" s="960"/>
      <c r="H400" s="1089" t="s">
        <v>207</v>
      </c>
      <c r="I400" s="960"/>
      <c r="J400" s="960"/>
      <c r="M400" s="1089" t="s">
        <v>207</v>
      </c>
      <c r="N400" s="960"/>
      <c r="O400" s="960"/>
      <c r="V400" s="398"/>
      <c r="W400" s="398"/>
      <c r="X400" s="398"/>
      <c r="Y400" s="398"/>
      <c r="Z400" s="398"/>
      <c r="AA400" s="398"/>
      <c r="AB400" s="398"/>
      <c r="AC400" s="398"/>
      <c r="AD400" s="398"/>
      <c r="AE400" s="398"/>
      <c r="AF400" s="398"/>
      <c r="AG400" s="398"/>
      <c r="AH400" s="398"/>
      <c r="AI400" s="398"/>
      <c r="AJ400" s="398"/>
      <c r="AK400" s="398"/>
      <c r="AL400" s="398"/>
      <c r="AM400" s="398"/>
      <c r="AN400" s="398"/>
      <c r="AO400" s="398"/>
      <c r="AP400" s="398"/>
      <c r="AQ400" s="398"/>
      <c r="AR400" s="398"/>
      <c r="AS400" s="398"/>
      <c r="AT400" s="398"/>
      <c r="AU400" s="398"/>
      <c r="AV400" s="398"/>
      <c r="AW400" s="398"/>
      <c r="AX400" s="398"/>
      <c r="AY400" s="398"/>
      <c r="AZ400" s="398"/>
      <c r="BA400" s="587"/>
      <c r="BB400" s="371"/>
      <c r="BC400" s="587"/>
      <c r="BD400" s="587"/>
      <c r="BE400" s="587"/>
      <c r="BF400" s="587"/>
      <c r="BG400" s="587"/>
      <c r="BH400" s="587"/>
      <c r="BI400" s="587"/>
      <c r="BJ400" s="587"/>
      <c r="BK400" s="587"/>
      <c r="BL400" s="587"/>
      <c r="BM400" s="587"/>
      <c r="BN400" s="587"/>
      <c r="BO400" s="587"/>
      <c r="BP400" s="587"/>
      <c r="BQ400" s="587"/>
      <c r="BR400" s="587"/>
      <c r="BS400" s="587"/>
      <c r="BT400" s="587"/>
      <c r="BU400" s="587"/>
      <c r="BV400" s="398"/>
      <c r="BW400" s="398"/>
      <c r="BX400" s="398"/>
      <c r="BY400" s="398"/>
      <c r="BZ400" s="398"/>
      <c r="CA400" s="398"/>
      <c r="CB400" s="398"/>
      <c r="CC400" s="398"/>
      <c r="CD400" s="398"/>
      <c r="CE400" s="398"/>
      <c r="CF400" s="398"/>
      <c r="CG400" s="398"/>
      <c r="CH400" s="398"/>
      <c r="CI400" s="398"/>
      <c r="CJ400" s="398"/>
      <c r="CK400" s="398"/>
      <c r="CL400" s="398"/>
      <c r="CM400" s="398"/>
      <c r="CN400" s="398"/>
      <c r="CO400" s="398"/>
      <c r="CP400" s="398"/>
      <c r="CQ400" s="398"/>
      <c r="CR400" s="398"/>
      <c r="CS400" s="398"/>
      <c r="CT400" s="398"/>
      <c r="CU400" s="398"/>
      <c r="CV400" s="398"/>
      <c r="CW400" s="398"/>
      <c r="CX400" s="398"/>
      <c r="CY400" s="398"/>
      <c r="CZ400" s="398"/>
    </row>
    <row r="401" s="405" customFormat="true" ht="25.15" customHeight="true" x14ac:dyDescent="0.2">
      <c r="C401" s="1077"/>
      <c r="D401" s="960"/>
      <c r="E401" s="639" t="s">
        <v>208</v>
      </c>
      <c r="H401" s="1077"/>
      <c r="I401" s="960"/>
      <c r="J401" s="640" t="s">
        <v>208</v>
      </c>
      <c r="M401" s="1077"/>
      <c r="N401" s="960"/>
      <c r="O401" s="641" t="s">
        <v>208</v>
      </c>
      <c r="V401" s="398"/>
      <c r="W401" s="398"/>
      <c r="X401" s="398"/>
      <c r="Y401" s="398"/>
      <c r="Z401" s="398"/>
      <c r="AA401" s="398"/>
      <c r="AB401" s="398"/>
      <c r="AC401" s="398"/>
      <c r="AD401" s="398"/>
      <c r="AE401" s="398"/>
      <c r="AF401" s="398"/>
      <c r="AG401" s="398"/>
      <c r="AH401" s="398"/>
      <c r="AI401" s="398"/>
      <c r="AJ401" s="398"/>
      <c r="AK401" s="398"/>
      <c r="AL401" s="398"/>
      <c r="AM401" s="398"/>
      <c r="AN401" s="398"/>
      <c r="AO401" s="398"/>
      <c r="AP401" s="398"/>
      <c r="AQ401" s="398"/>
      <c r="AR401" s="398"/>
      <c r="AS401" s="398"/>
      <c r="AT401" s="398"/>
      <c r="AU401" s="398"/>
      <c r="AV401" s="398"/>
      <c r="AW401" s="398"/>
      <c r="AX401" s="398"/>
      <c r="AY401" s="398"/>
      <c r="AZ401" s="398"/>
      <c r="BA401" s="587"/>
      <c r="BB401" s="371"/>
      <c r="BC401" s="587"/>
      <c r="BD401" s="587"/>
      <c r="BE401" s="587"/>
      <c r="BF401" s="587"/>
      <c r="BG401" s="587"/>
      <c r="BH401" s="587"/>
      <c r="BI401" s="587"/>
      <c r="BJ401" s="587"/>
      <c r="BK401" s="587"/>
      <c r="BL401" s="587"/>
      <c r="BM401" s="587"/>
      <c r="BN401" s="587"/>
      <c r="BO401" s="587"/>
      <c r="BP401" s="587"/>
      <c r="BQ401" s="587"/>
      <c r="BR401" s="587"/>
      <c r="BS401" s="587"/>
      <c r="BT401" s="587"/>
      <c r="BU401" s="587"/>
      <c r="BV401" s="398"/>
      <c r="BW401" s="398"/>
      <c r="BX401" s="398"/>
      <c r="BY401" s="398"/>
      <c r="BZ401" s="398"/>
      <c r="CA401" s="398"/>
      <c r="CB401" s="398"/>
      <c r="CC401" s="398"/>
      <c r="CD401" s="398"/>
      <c r="CE401" s="398"/>
      <c r="CF401" s="398"/>
      <c r="CG401" s="398"/>
      <c r="CH401" s="398"/>
      <c r="CI401" s="398"/>
      <c r="CJ401" s="398"/>
      <c r="CK401" s="398"/>
      <c r="CL401" s="398"/>
      <c r="CM401" s="398"/>
      <c r="CN401" s="398"/>
      <c r="CO401" s="398"/>
      <c r="CP401" s="398"/>
      <c r="CQ401" s="398"/>
      <c r="CR401" s="398"/>
      <c r="CS401" s="398"/>
      <c r="CT401" s="398"/>
      <c r="CU401" s="398"/>
      <c r="CV401" s="398"/>
      <c r="CW401" s="398"/>
      <c r="CX401" s="398"/>
      <c r="CY401" s="398"/>
      <c r="CZ401" s="398"/>
    </row>
    <row r="402" s="405" customFormat="true" ht="25.15" customHeight="true" x14ac:dyDescent="0.2">
      <c r="B402" s="1084" t="s">
        <v>139</v>
      </c>
      <c r="C402" s="960"/>
      <c r="D402" s="960"/>
      <c r="E402" s="642" t="s">
        <v>209</v>
      </c>
      <c r="H402" s="960"/>
      <c r="I402" s="960"/>
      <c r="J402" s="643" t="s">
        <v>209</v>
      </c>
      <c r="M402" s="960"/>
      <c r="N402" s="960"/>
      <c r="O402" s="644" t="s">
        <v>209</v>
      </c>
      <c r="V402" s="398"/>
      <c r="W402" s="398"/>
      <c r="X402" s="398"/>
      <c r="Y402" s="398"/>
      <c r="Z402" s="398"/>
      <c r="AA402" s="398"/>
      <c r="AB402" s="398"/>
      <c r="AC402" s="398"/>
      <c r="AD402" s="398"/>
      <c r="AE402" s="398"/>
      <c r="AF402" s="398"/>
      <c r="AG402" s="398"/>
      <c r="AH402" s="398"/>
      <c r="AI402" s="398"/>
      <c r="AJ402" s="398"/>
      <c r="AK402" s="398"/>
      <c r="AL402" s="398"/>
      <c r="AM402" s="398"/>
      <c r="AN402" s="398"/>
      <c r="AO402" s="398"/>
      <c r="AP402" s="398"/>
      <c r="AQ402" s="398"/>
      <c r="AR402" s="398"/>
      <c r="AS402" s="398"/>
      <c r="AT402" s="398"/>
      <c r="AU402" s="398"/>
      <c r="AV402" s="398"/>
      <c r="AW402" s="398"/>
      <c r="AX402" s="398"/>
      <c r="AY402" s="398"/>
      <c r="AZ402" s="398"/>
      <c r="BA402" s="587"/>
      <c r="BB402" s="371"/>
      <c r="BC402" s="587"/>
      <c r="BD402" s="587"/>
      <c r="BE402" s="587"/>
      <c r="BF402" s="587"/>
      <c r="BG402" s="587"/>
      <c r="BH402" s="587"/>
      <c r="BI402" s="587"/>
      <c r="BJ402" s="587"/>
      <c r="BK402" s="587"/>
      <c r="BL402" s="587"/>
      <c r="BM402" s="587"/>
      <c r="BN402" s="587"/>
      <c r="BO402" s="587"/>
      <c r="BP402" s="587"/>
      <c r="BQ402" s="587"/>
      <c r="BR402" s="587"/>
      <c r="BS402" s="587"/>
      <c r="BT402" s="587"/>
      <c r="BU402" s="587"/>
      <c r="BV402" s="398"/>
      <c r="BW402" s="398"/>
      <c r="BX402" s="398"/>
      <c r="BY402" s="398"/>
      <c r="BZ402" s="398"/>
      <c r="CA402" s="398"/>
      <c r="CB402" s="398"/>
      <c r="CC402" s="398"/>
      <c r="CD402" s="398"/>
      <c r="CE402" s="398"/>
      <c r="CF402" s="398"/>
      <c r="CG402" s="398"/>
      <c r="CH402" s="398"/>
      <c r="CI402" s="398"/>
      <c r="CJ402" s="398"/>
      <c r="CK402" s="398"/>
      <c r="CL402" s="398"/>
      <c r="CM402" s="398"/>
      <c r="CN402" s="398"/>
      <c r="CO402" s="398"/>
      <c r="CP402" s="398"/>
      <c r="CQ402" s="398"/>
      <c r="CR402" s="398"/>
      <c r="CS402" s="398"/>
      <c r="CT402" s="398"/>
      <c r="CU402" s="398"/>
      <c r="CV402" s="398"/>
      <c r="CW402" s="398"/>
      <c r="CX402" s="398"/>
      <c r="CY402" s="398"/>
      <c r="CZ402" s="398"/>
    </row>
    <row r="403" s="405" customFormat="true" ht="25.15" customHeight="true" x14ac:dyDescent="0.2">
      <c r="B403" s="960"/>
      <c r="C403" s="1090" t="s">
        <v>210</v>
      </c>
      <c r="D403" s="1072"/>
      <c r="E403" s="831">
        <v>0.81786329649264899</v>
      </c>
      <c r="F403" s="697"/>
      <c r="G403" s="697"/>
      <c r="H403" s="1090" t="s">
        <v>211</v>
      </c>
      <c r="I403" s="1072"/>
      <c r="J403" s="832">
        <v>0.73758776353714917</v>
      </c>
      <c r="K403" s="697"/>
      <c r="L403" s="697"/>
      <c r="M403" s="1090" t="s">
        <v>211</v>
      </c>
      <c r="N403" s="1072"/>
      <c r="O403" s="833">
        <v>0.76363105914113127</v>
      </c>
      <c r="P403" s="697"/>
      <c r="Q403" s="697"/>
      <c r="V403" s="398"/>
      <c r="W403" s="398"/>
      <c r="X403" s="398"/>
      <c r="Y403" s="398"/>
      <c r="Z403" s="398"/>
      <c r="AA403" s="398"/>
      <c r="AB403" s="398"/>
      <c r="AC403" s="398"/>
      <c r="AD403" s="398"/>
      <c r="AE403" s="398"/>
      <c r="AF403" s="398"/>
      <c r="AG403" s="398"/>
      <c r="AH403" s="398"/>
      <c r="AI403" s="398"/>
      <c r="AJ403" s="398"/>
      <c r="AK403" s="398"/>
      <c r="AL403" s="398"/>
      <c r="AM403" s="398"/>
      <c r="AN403" s="398"/>
      <c r="AO403" s="398"/>
      <c r="AP403" s="398"/>
      <c r="AQ403" s="398"/>
      <c r="AR403" s="398"/>
      <c r="AS403" s="398"/>
      <c r="AT403" s="398"/>
      <c r="AU403" s="398"/>
      <c r="AV403" s="398"/>
      <c r="AW403" s="398"/>
      <c r="AX403" s="398"/>
      <c r="AY403" s="398"/>
      <c r="AZ403" s="398"/>
      <c r="BA403" s="400"/>
      <c r="BB403" s="477"/>
      <c r="BC403" s="400"/>
      <c r="BD403" s="400"/>
      <c r="BE403" s="400"/>
      <c r="BF403" s="400"/>
      <c r="BG403" s="400"/>
      <c r="BH403" s="400"/>
      <c r="BI403" s="400"/>
      <c r="BJ403" s="400"/>
      <c r="BK403" s="400"/>
      <c r="BL403" s="400"/>
      <c r="BM403" s="400"/>
      <c r="BN403" s="400"/>
      <c r="BO403" s="400"/>
      <c r="BP403" s="400"/>
      <c r="BQ403" s="400"/>
      <c r="BR403" s="400"/>
      <c r="BS403" s="400"/>
      <c r="BT403" s="400"/>
      <c r="BU403" s="400"/>
      <c r="BV403" s="401"/>
      <c r="BW403" s="401"/>
      <c r="BX403" s="401"/>
      <c r="BY403" s="401"/>
      <c r="BZ403" s="401"/>
      <c r="CA403" s="401"/>
      <c r="CB403" s="401"/>
      <c r="CC403" s="401"/>
      <c r="CD403" s="401"/>
      <c r="CE403" s="401"/>
      <c r="CF403" s="401"/>
      <c r="CG403" s="401"/>
      <c r="CH403" s="401"/>
      <c r="CI403" s="401"/>
      <c r="CJ403" s="401"/>
      <c r="CK403" s="401"/>
      <c r="CL403" s="401"/>
      <c r="CM403" s="401"/>
      <c r="CN403" s="401"/>
      <c r="CO403" s="401"/>
      <c r="CP403" s="401"/>
      <c r="CQ403" s="401"/>
      <c r="CR403" s="401"/>
      <c r="CS403" s="401"/>
      <c r="CT403" s="401"/>
      <c r="CU403" s="401"/>
      <c r="CV403" s="401"/>
      <c r="CW403" s="401"/>
      <c r="CX403" s="401"/>
      <c r="CY403" s="401"/>
      <c r="CZ403" s="401"/>
    </row>
    <row r="404" s="405" customFormat="true" ht="25.15" customHeight="true" x14ac:dyDescent="0.2">
      <c r="B404" s="960"/>
      <c r="C404" s="1090" t="s">
        <v>211</v>
      </c>
      <c r="D404" s="1072"/>
      <c r="E404" s="834">
        <v>0.81244301112770034</v>
      </c>
      <c r="F404" s="697"/>
      <c r="G404" s="697"/>
      <c r="H404" s="1090" t="s">
        <v>210</v>
      </c>
      <c r="I404" s="1072"/>
      <c r="J404" s="835">
        <v>0.73180194640284768</v>
      </c>
      <c r="K404" s="697"/>
      <c r="L404" s="697"/>
      <c r="M404" s="1090" t="s">
        <v>210</v>
      </c>
      <c r="N404" s="1072"/>
      <c r="O404" s="836">
        <v>0.75122501076526482</v>
      </c>
      <c r="P404" s="697"/>
      <c r="Q404" s="697"/>
      <c r="V404" s="398"/>
      <c r="W404" s="398"/>
      <c r="X404" s="398"/>
      <c r="Y404" s="398"/>
      <c r="Z404" s="398"/>
      <c r="AA404" s="398"/>
      <c r="AB404" s="398"/>
      <c r="AC404" s="398"/>
      <c r="AD404" s="398"/>
      <c r="AE404" s="398"/>
      <c r="AF404" s="398"/>
      <c r="AG404" s="398"/>
      <c r="AH404" s="398"/>
      <c r="AI404" s="398"/>
      <c r="AJ404" s="398"/>
      <c r="AK404" s="398"/>
      <c r="AL404" s="398"/>
      <c r="AM404" s="398"/>
      <c r="AN404" s="398"/>
      <c r="AO404" s="398"/>
      <c r="AP404" s="398"/>
      <c r="AQ404" s="398"/>
      <c r="AR404" s="398"/>
      <c r="AS404" s="398"/>
      <c r="AT404" s="398"/>
      <c r="AU404" s="398"/>
      <c r="AV404" s="398"/>
      <c r="AW404" s="398"/>
      <c r="AX404" s="398"/>
      <c r="AY404" s="398"/>
      <c r="AZ404" s="398"/>
      <c r="BA404" s="400"/>
      <c r="BB404" s="477"/>
      <c r="BC404" s="400"/>
      <c r="BD404" s="400"/>
      <c r="BE404" s="400"/>
      <c r="BF404" s="400"/>
      <c r="BG404" s="400"/>
      <c r="BH404" s="400"/>
      <c r="BI404" s="400"/>
      <c r="BJ404" s="400"/>
      <c r="BK404" s="400"/>
      <c r="BL404" s="400"/>
      <c r="BM404" s="400"/>
      <c r="BN404" s="400"/>
      <c r="BO404" s="400"/>
      <c r="BP404" s="400"/>
      <c r="BQ404" s="400"/>
      <c r="BR404" s="400"/>
      <c r="BS404" s="400"/>
      <c r="BT404" s="400"/>
      <c r="BU404" s="400"/>
      <c r="BV404" s="401"/>
      <c r="BW404" s="401"/>
      <c r="BX404" s="401"/>
      <c r="BY404" s="401"/>
      <c r="BZ404" s="401"/>
      <c r="CA404" s="401"/>
      <c r="CB404" s="401"/>
      <c r="CC404" s="401"/>
      <c r="CD404" s="401"/>
      <c r="CE404" s="401"/>
      <c r="CF404" s="401"/>
      <c r="CG404" s="401"/>
      <c r="CH404" s="401"/>
      <c r="CI404" s="401"/>
      <c r="CJ404" s="401"/>
      <c r="CK404" s="401"/>
      <c r="CL404" s="401"/>
      <c r="CM404" s="401"/>
      <c r="CN404" s="401"/>
      <c r="CO404" s="401"/>
      <c r="CP404" s="401"/>
      <c r="CQ404" s="401"/>
      <c r="CR404" s="401"/>
      <c r="CS404" s="401"/>
      <c r="CT404" s="401"/>
      <c r="CU404" s="401"/>
      <c r="CV404" s="401"/>
      <c r="CW404" s="401"/>
      <c r="CX404" s="401"/>
      <c r="CY404" s="401"/>
      <c r="CZ404" s="401"/>
    </row>
    <row r="405" s="405" customFormat="true" ht="25.15" customHeight="true" x14ac:dyDescent="0.2">
      <c r="B405" s="960"/>
      <c r="C405" s="1090" t="s">
        <v>377</v>
      </c>
      <c r="D405" s="1072"/>
      <c r="E405" s="834">
        <v>-0.75164213837159743</v>
      </c>
      <c r="F405" s="697"/>
      <c r="G405" s="697"/>
      <c r="H405" s="1090" t="s">
        <v>380</v>
      </c>
      <c r="I405" s="1072"/>
      <c r="J405" s="835">
        <v>0.66493729893998088</v>
      </c>
      <c r="K405" s="697"/>
      <c r="L405" s="697"/>
      <c r="M405" s="1090" t="s">
        <v>375</v>
      </c>
      <c r="N405" s="1072"/>
      <c r="O405" s="836">
        <v>0.67275682382636559</v>
      </c>
      <c r="P405" s="697"/>
      <c r="Q405" s="697"/>
      <c r="V405" s="398"/>
      <c r="W405" s="398"/>
      <c r="X405" s="398"/>
      <c r="Y405" s="398"/>
      <c r="Z405" s="398"/>
      <c r="AA405" s="398"/>
      <c r="AB405" s="398"/>
      <c r="AC405" s="398"/>
      <c r="AD405" s="398"/>
      <c r="AE405" s="398"/>
      <c r="AF405" s="398"/>
      <c r="AG405" s="398"/>
      <c r="AH405" s="398"/>
      <c r="AI405" s="398"/>
      <c r="AJ405" s="398"/>
      <c r="AK405" s="398"/>
      <c r="AL405" s="398"/>
      <c r="AM405" s="398"/>
      <c r="AN405" s="398"/>
      <c r="AO405" s="398"/>
      <c r="AP405" s="398"/>
      <c r="AQ405" s="398"/>
      <c r="AR405" s="398"/>
      <c r="AS405" s="398"/>
      <c r="AT405" s="398"/>
      <c r="AU405" s="398"/>
      <c r="AV405" s="398"/>
      <c r="AW405" s="398"/>
      <c r="AX405" s="398"/>
      <c r="AY405" s="398"/>
      <c r="AZ405" s="398"/>
      <c r="BA405" s="400"/>
      <c r="BB405" s="477"/>
      <c r="BC405" s="400"/>
      <c r="BD405" s="400"/>
      <c r="BE405" s="400"/>
      <c r="BF405" s="400"/>
      <c r="BG405" s="400"/>
      <c r="BH405" s="400"/>
      <c r="BI405" s="400"/>
      <c r="BJ405" s="400"/>
      <c r="BK405" s="400"/>
      <c r="BL405" s="400"/>
      <c r="BM405" s="400"/>
      <c r="BN405" s="400"/>
      <c r="BO405" s="400"/>
      <c r="BP405" s="400"/>
      <c r="BQ405" s="400"/>
      <c r="BR405" s="400"/>
      <c r="BS405" s="400"/>
      <c r="BT405" s="400"/>
      <c r="BU405" s="400"/>
      <c r="BV405" s="401"/>
      <c r="BW405" s="401"/>
      <c r="BX405" s="401"/>
      <c r="BY405" s="401"/>
      <c r="BZ405" s="401"/>
      <c r="CA405" s="401"/>
      <c r="CB405" s="401"/>
      <c r="CC405" s="401"/>
      <c r="CD405" s="401"/>
      <c r="CE405" s="401"/>
      <c r="CF405" s="401"/>
      <c r="CG405" s="401"/>
      <c r="CH405" s="401"/>
      <c r="CI405" s="401"/>
      <c r="CJ405" s="401"/>
      <c r="CK405" s="401"/>
      <c r="CL405" s="401"/>
      <c r="CM405" s="401"/>
      <c r="CN405" s="401"/>
      <c r="CO405" s="401"/>
      <c r="CP405" s="401"/>
      <c r="CQ405" s="401"/>
      <c r="CR405" s="401"/>
      <c r="CS405" s="401"/>
      <c r="CT405" s="401"/>
      <c r="CU405" s="401"/>
      <c r="CV405" s="401"/>
      <c r="CW405" s="401"/>
      <c r="CX405" s="401"/>
      <c r="CY405" s="401"/>
      <c r="CZ405" s="401"/>
    </row>
    <row r="406" s="405" customFormat="true" ht="25.15" customHeight="true" x14ac:dyDescent="0.2">
      <c r="B406" s="960"/>
      <c r="C406" s="1090" t="s">
        <v>376</v>
      </c>
      <c r="D406" s="1072"/>
      <c r="E406" s="834">
        <v>0.74640714582717116</v>
      </c>
      <c r="F406" s="697"/>
      <c r="G406" s="697"/>
      <c r="H406" s="1090" t="s">
        <v>376</v>
      </c>
      <c r="I406" s="1072"/>
      <c r="J406" s="835">
        <v>0.64133431891388482</v>
      </c>
      <c r="K406" s="697"/>
      <c r="L406" s="697"/>
      <c r="M406" s="1090" t="s">
        <v>376</v>
      </c>
      <c r="N406" s="1072"/>
      <c r="O406" s="836">
        <v>0.6670943381073533</v>
      </c>
      <c r="P406" s="697"/>
      <c r="Q406" s="697"/>
      <c r="V406" s="398"/>
      <c r="W406" s="398"/>
      <c r="X406" s="398"/>
      <c r="Y406" s="398"/>
      <c r="Z406" s="398"/>
      <c r="AA406" s="398"/>
      <c r="AB406" s="398"/>
      <c r="AC406" s="398"/>
      <c r="AD406" s="398"/>
      <c r="AE406" s="398"/>
      <c r="AF406" s="398"/>
      <c r="AG406" s="398"/>
      <c r="AH406" s="398"/>
      <c r="AI406" s="398"/>
      <c r="AJ406" s="398"/>
      <c r="AK406" s="398"/>
      <c r="AL406" s="398"/>
      <c r="AM406" s="398"/>
      <c r="AN406" s="398"/>
      <c r="AO406" s="398"/>
      <c r="AP406" s="398"/>
      <c r="AQ406" s="398"/>
      <c r="AR406" s="398"/>
      <c r="AS406" s="398"/>
      <c r="AT406" s="398"/>
      <c r="AU406" s="398"/>
      <c r="AV406" s="398"/>
      <c r="AW406" s="398"/>
      <c r="AX406" s="398"/>
      <c r="AY406" s="398"/>
      <c r="AZ406" s="398"/>
      <c r="BA406" s="400"/>
      <c r="BB406" s="477"/>
      <c r="BC406" s="400"/>
      <c r="BD406" s="400"/>
      <c r="BE406" s="400"/>
      <c r="BF406" s="400"/>
      <c r="BG406" s="400"/>
      <c r="BH406" s="400"/>
      <c r="BI406" s="400"/>
      <c r="BJ406" s="400"/>
      <c r="BK406" s="400"/>
      <c r="BL406" s="400"/>
      <c r="BM406" s="400"/>
      <c r="BN406" s="400"/>
      <c r="BO406" s="400"/>
      <c r="BP406" s="400"/>
      <c r="BQ406" s="400"/>
      <c r="BR406" s="400"/>
      <c r="BS406" s="400"/>
      <c r="BT406" s="400"/>
      <c r="BU406" s="400"/>
      <c r="BV406" s="401"/>
      <c r="BW406" s="401"/>
      <c r="BX406" s="401"/>
      <c r="BY406" s="401"/>
      <c r="BZ406" s="401"/>
      <c r="CA406" s="401"/>
      <c r="CB406" s="401"/>
      <c r="CC406" s="401"/>
      <c r="CD406" s="401"/>
      <c r="CE406" s="401"/>
      <c r="CF406" s="401"/>
      <c r="CG406" s="401"/>
      <c r="CH406" s="401"/>
      <c r="CI406" s="401"/>
      <c r="CJ406" s="401"/>
      <c r="CK406" s="401"/>
      <c r="CL406" s="401"/>
      <c r="CM406" s="401"/>
      <c r="CN406" s="401"/>
      <c r="CO406" s="401"/>
      <c r="CP406" s="401"/>
      <c r="CQ406" s="401"/>
      <c r="CR406" s="401"/>
      <c r="CS406" s="401"/>
      <c r="CT406" s="401"/>
      <c r="CU406" s="401"/>
      <c r="CV406" s="401"/>
      <c r="CW406" s="401"/>
      <c r="CX406" s="401"/>
      <c r="CY406" s="401"/>
      <c r="CZ406" s="401"/>
    </row>
    <row r="407" s="405" customFormat="true" ht="25.15" customHeight="true" x14ac:dyDescent="0.2">
      <c r="B407" s="960"/>
      <c r="C407" s="1090" t="s">
        <v>375</v>
      </c>
      <c r="D407" s="1072"/>
      <c r="E407" s="834">
        <v>0.74159718767403215</v>
      </c>
      <c r="F407" s="697"/>
      <c r="G407" s="697"/>
      <c r="H407" s="1090" t="s">
        <v>377</v>
      </c>
      <c r="I407" s="1072"/>
      <c r="J407" s="835">
        <v>-0.61316237302892929</v>
      </c>
      <c r="K407" s="697"/>
      <c r="L407" s="697"/>
      <c r="M407" s="1090" t="s">
        <v>377</v>
      </c>
      <c r="N407" s="1072"/>
      <c r="O407" s="836">
        <v>-0.65803528358659369</v>
      </c>
      <c r="P407" s="697"/>
      <c r="Q407" s="697"/>
      <c r="V407" s="398"/>
      <c r="W407" s="398"/>
      <c r="X407" s="398"/>
      <c r="Y407" s="398"/>
      <c r="Z407" s="398"/>
      <c r="AA407" s="398"/>
      <c r="AB407" s="398"/>
      <c r="AC407" s="398"/>
      <c r="AD407" s="398"/>
      <c r="AE407" s="398"/>
      <c r="AF407" s="398"/>
      <c r="AG407" s="398"/>
      <c r="AH407" s="398"/>
      <c r="AI407" s="398"/>
      <c r="AJ407" s="398"/>
      <c r="AK407" s="398"/>
      <c r="AL407" s="398"/>
      <c r="AM407" s="398"/>
      <c r="AN407" s="398"/>
      <c r="AO407" s="398"/>
      <c r="AP407" s="398"/>
      <c r="AQ407" s="398"/>
      <c r="AR407" s="398"/>
      <c r="AS407" s="398"/>
      <c r="AT407" s="398"/>
      <c r="AU407" s="398"/>
      <c r="AV407" s="398"/>
      <c r="AW407" s="398"/>
      <c r="AX407" s="398"/>
      <c r="AY407" s="398"/>
      <c r="AZ407" s="398"/>
      <c r="BA407" s="400"/>
      <c r="BB407" s="477"/>
      <c r="BC407" s="400"/>
      <c r="BD407" s="400"/>
      <c r="BE407" s="400"/>
      <c r="BF407" s="400"/>
      <c r="BG407" s="400"/>
      <c r="BH407" s="400"/>
      <c r="BI407" s="400"/>
      <c r="BJ407" s="400"/>
      <c r="BK407" s="400"/>
      <c r="BL407" s="400"/>
      <c r="BM407" s="400"/>
      <c r="BN407" s="400"/>
      <c r="BO407" s="400"/>
      <c r="BP407" s="400"/>
      <c r="BQ407" s="400"/>
      <c r="BR407" s="400"/>
      <c r="BS407" s="400"/>
      <c r="BT407" s="400"/>
      <c r="BU407" s="400"/>
      <c r="BV407" s="401"/>
      <c r="BW407" s="401"/>
      <c r="BX407" s="401"/>
      <c r="BY407" s="401"/>
      <c r="BZ407" s="401"/>
      <c r="CA407" s="401"/>
      <c r="CB407" s="401"/>
      <c r="CC407" s="401"/>
      <c r="CD407" s="401"/>
      <c r="CE407" s="401"/>
      <c r="CF407" s="401"/>
      <c r="CG407" s="401"/>
      <c r="CH407" s="401"/>
      <c r="CI407" s="401"/>
      <c r="CJ407" s="401"/>
      <c r="CK407" s="401"/>
      <c r="CL407" s="401"/>
      <c r="CM407" s="401"/>
      <c r="CN407" s="401"/>
      <c r="CO407" s="401"/>
      <c r="CP407" s="401"/>
      <c r="CQ407" s="401"/>
      <c r="CR407" s="401"/>
      <c r="CS407" s="401"/>
      <c r="CT407" s="401"/>
      <c r="CU407" s="401"/>
      <c r="CV407" s="401"/>
      <c r="CW407" s="401"/>
      <c r="CX407" s="401"/>
      <c r="CY407" s="401"/>
      <c r="CZ407" s="401"/>
    </row>
    <row r="408" s="405" customFormat="true" ht="25.15" customHeight="true" x14ac:dyDescent="0.2">
      <c r="B408" s="960"/>
      <c r="C408" s="1090" t="s">
        <v>380</v>
      </c>
      <c r="D408" s="1072"/>
      <c r="E408" s="834">
        <v>0.73142895147343323</v>
      </c>
      <c r="F408" s="697"/>
      <c r="G408" s="697"/>
      <c r="H408" s="1090" t="s">
        <v>378</v>
      </c>
      <c r="I408" s="1072"/>
      <c r="J408" s="835">
        <v>0.53069261976625126</v>
      </c>
      <c r="K408" s="697"/>
      <c r="L408" s="697"/>
      <c r="M408" s="1090" t="s">
        <v>380</v>
      </c>
      <c r="N408" s="1072"/>
      <c r="O408" s="836">
        <v>0.62840823525560341</v>
      </c>
      <c r="P408" s="697"/>
      <c r="Q408" s="697"/>
      <c r="V408" s="398"/>
      <c r="W408" s="398"/>
      <c r="X408" s="398"/>
      <c r="Y408" s="398"/>
      <c r="Z408" s="398"/>
      <c r="AA408" s="398"/>
      <c r="AB408" s="398"/>
      <c r="AC408" s="398"/>
      <c r="AD408" s="398"/>
      <c r="AE408" s="398"/>
      <c r="AF408" s="398"/>
      <c r="AG408" s="398"/>
      <c r="AH408" s="398"/>
      <c r="AI408" s="398"/>
      <c r="AJ408" s="398"/>
      <c r="AK408" s="398"/>
      <c r="AL408" s="398"/>
      <c r="AM408" s="398"/>
      <c r="AN408" s="398"/>
      <c r="AO408" s="398"/>
      <c r="AP408" s="398"/>
      <c r="AQ408" s="398"/>
      <c r="AR408" s="398"/>
      <c r="AS408" s="398"/>
      <c r="AT408" s="398"/>
      <c r="AU408" s="398"/>
      <c r="AV408" s="398"/>
      <c r="AW408" s="398"/>
      <c r="AX408" s="398"/>
      <c r="AY408" s="398"/>
      <c r="AZ408" s="398"/>
      <c r="BA408" s="400"/>
      <c r="BB408" s="477"/>
      <c r="BC408" s="400"/>
      <c r="BD408" s="400"/>
      <c r="BE408" s="400"/>
      <c r="BF408" s="400"/>
      <c r="BG408" s="400"/>
      <c r="BH408" s="400"/>
      <c r="BI408" s="400"/>
      <c r="BJ408" s="400"/>
      <c r="BK408" s="400"/>
      <c r="BL408" s="400"/>
      <c r="BM408" s="400"/>
      <c r="BN408" s="400"/>
      <c r="BO408" s="400"/>
      <c r="BP408" s="400"/>
      <c r="BQ408" s="400"/>
      <c r="BR408" s="400"/>
      <c r="BS408" s="400"/>
      <c r="BT408" s="400"/>
      <c r="BU408" s="400"/>
      <c r="BV408" s="401"/>
      <c r="BW408" s="401"/>
      <c r="BX408" s="401"/>
      <c r="BY408" s="401"/>
      <c r="BZ408" s="401"/>
      <c r="CA408" s="401"/>
      <c r="CB408" s="401"/>
      <c r="CC408" s="401"/>
      <c r="CD408" s="401"/>
      <c r="CE408" s="401"/>
      <c r="CF408" s="401"/>
      <c r="CG408" s="401"/>
      <c r="CH408" s="401"/>
      <c r="CI408" s="401"/>
      <c r="CJ408" s="401"/>
      <c r="CK408" s="401"/>
      <c r="CL408" s="401"/>
      <c r="CM408" s="401"/>
      <c r="CN408" s="401"/>
      <c r="CO408" s="401"/>
      <c r="CP408" s="401"/>
      <c r="CQ408" s="401"/>
      <c r="CR408" s="401"/>
      <c r="CS408" s="401"/>
      <c r="CT408" s="401"/>
      <c r="CU408" s="401"/>
      <c r="CV408" s="401"/>
      <c r="CW408" s="401"/>
      <c r="CX408" s="401"/>
      <c r="CY408" s="401"/>
      <c r="CZ408" s="401"/>
    </row>
    <row r="409" s="405" customFormat="true" ht="25.15" customHeight="true" x14ac:dyDescent="0.2">
      <c r="B409" s="960"/>
      <c r="C409" s="1090" t="s">
        <v>379</v>
      </c>
      <c r="D409" s="1072"/>
      <c r="E409" s="834">
        <v>0.63471724729146439</v>
      </c>
      <c r="F409" s="697"/>
      <c r="G409" s="697"/>
      <c r="H409" s="1090" t="s">
        <v>381</v>
      </c>
      <c r="I409" s="1072"/>
      <c r="J409" s="835">
        <v>-0.52378691611205208</v>
      </c>
      <c r="K409" s="697"/>
      <c r="L409" s="697"/>
      <c r="M409" s="1090" t="s">
        <v>382</v>
      </c>
      <c r="N409" s="1072"/>
      <c r="O409" s="836">
        <v>0.55184507091779123</v>
      </c>
      <c r="P409" s="697"/>
      <c r="Q409" s="697"/>
      <c r="V409" s="398"/>
      <c r="W409" s="398"/>
      <c r="X409" s="398"/>
      <c r="Y409" s="398"/>
      <c r="Z409" s="398"/>
      <c r="AA409" s="398"/>
      <c r="AB409" s="398"/>
      <c r="AC409" s="398"/>
      <c r="AD409" s="398"/>
      <c r="AE409" s="398"/>
      <c r="AF409" s="398"/>
      <c r="AG409" s="398"/>
      <c r="AH409" s="398"/>
      <c r="AI409" s="398"/>
      <c r="AJ409" s="398"/>
      <c r="AK409" s="398"/>
      <c r="AL409" s="398"/>
      <c r="AM409" s="398"/>
      <c r="AN409" s="398"/>
      <c r="AO409" s="398"/>
      <c r="AP409" s="398"/>
      <c r="AQ409" s="398"/>
      <c r="AR409" s="398"/>
      <c r="AS409" s="398"/>
      <c r="AT409" s="398"/>
      <c r="AU409" s="398"/>
      <c r="AV409" s="398"/>
      <c r="AW409" s="398"/>
      <c r="AX409" s="398"/>
      <c r="AY409" s="398"/>
      <c r="AZ409" s="398"/>
      <c r="BA409" s="400"/>
      <c r="BB409" s="477"/>
      <c r="BC409" s="400"/>
      <c r="BD409" s="400"/>
      <c r="BE409" s="400"/>
      <c r="BF409" s="400"/>
      <c r="BG409" s="400"/>
      <c r="BH409" s="400"/>
      <c r="BI409" s="400"/>
      <c r="BJ409" s="400"/>
      <c r="BK409" s="400"/>
      <c r="BL409" s="400"/>
      <c r="BM409" s="400"/>
      <c r="BN409" s="400"/>
      <c r="BO409" s="400"/>
      <c r="BP409" s="400"/>
      <c r="BQ409" s="400"/>
      <c r="BR409" s="400"/>
      <c r="BS409" s="400"/>
      <c r="BT409" s="400"/>
      <c r="BU409" s="400"/>
      <c r="BV409" s="401"/>
      <c r="BW409" s="401"/>
      <c r="BX409" s="401"/>
      <c r="BY409" s="401"/>
      <c r="BZ409" s="401"/>
      <c r="CA409" s="401"/>
      <c r="CB409" s="401"/>
      <c r="CC409" s="401"/>
      <c r="CD409" s="401"/>
      <c r="CE409" s="401"/>
      <c r="CF409" s="401"/>
      <c r="CG409" s="401"/>
      <c r="CH409" s="401"/>
      <c r="CI409" s="401"/>
      <c r="CJ409" s="401"/>
      <c r="CK409" s="401"/>
      <c r="CL409" s="401"/>
      <c r="CM409" s="401"/>
      <c r="CN409" s="401"/>
      <c r="CO409" s="401"/>
      <c r="CP409" s="401"/>
      <c r="CQ409" s="401"/>
      <c r="CR409" s="401"/>
      <c r="CS409" s="401"/>
      <c r="CT409" s="401"/>
      <c r="CU409" s="401"/>
      <c r="CV409" s="401"/>
      <c r="CW409" s="401"/>
      <c r="CX409" s="401"/>
      <c r="CY409" s="401"/>
      <c r="CZ409" s="401"/>
    </row>
    <row r="410" s="405" customFormat="true" ht="25.15" customHeight="true" x14ac:dyDescent="0.2">
      <c r="B410" s="960"/>
      <c r="C410" s="1090" t="s">
        <v>382</v>
      </c>
      <c r="D410" s="1072"/>
      <c r="E410" s="834">
        <v>0.60763550926248355</v>
      </c>
      <c r="F410" s="697"/>
      <c r="G410" s="697"/>
      <c r="H410" s="1090" t="s">
        <v>216</v>
      </c>
      <c r="I410" s="1072"/>
      <c r="J410" s="835">
        <v>0.5184354848572037</v>
      </c>
      <c r="K410" s="697"/>
      <c r="L410" s="697"/>
      <c r="M410" s="1090" t="s">
        <v>379</v>
      </c>
      <c r="N410" s="1072"/>
      <c r="O410" s="836">
        <v>0.54807832791222577</v>
      </c>
      <c r="P410" s="697"/>
      <c r="Q410" s="697"/>
      <c r="V410" s="398"/>
      <c r="W410" s="398"/>
      <c r="X410" s="398"/>
      <c r="Y410" s="398"/>
      <c r="Z410" s="398"/>
      <c r="AA410" s="398"/>
      <c r="AB410" s="398"/>
      <c r="AC410" s="398"/>
      <c r="AD410" s="398"/>
      <c r="AE410" s="398"/>
      <c r="AF410" s="398"/>
      <c r="AG410" s="398"/>
      <c r="AH410" s="398"/>
      <c r="AI410" s="398"/>
      <c r="AJ410" s="398"/>
      <c r="AK410" s="398"/>
      <c r="AL410" s="398"/>
      <c r="AM410" s="398"/>
      <c r="AN410" s="398"/>
      <c r="AO410" s="398"/>
      <c r="AP410" s="398"/>
      <c r="AQ410" s="398"/>
      <c r="AR410" s="398"/>
      <c r="AS410" s="398"/>
      <c r="AT410" s="398"/>
      <c r="AU410" s="398"/>
      <c r="AV410" s="398"/>
      <c r="AW410" s="398"/>
      <c r="AX410" s="398"/>
      <c r="AY410" s="398"/>
      <c r="AZ410" s="398"/>
      <c r="BA410" s="400"/>
      <c r="BB410" s="477"/>
      <c r="BC410" s="400"/>
      <c r="BD410" s="400"/>
      <c r="BE410" s="400"/>
      <c r="BF410" s="400"/>
      <c r="BG410" s="400"/>
      <c r="BH410" s="400"/>
      <c r="BI410" s="400"/>
      <c r="BJ410" s="400"/>
      <c r="BK410" s="400"/>
      <c r="BL410" s="400"/>
      <c r="BM410" s="400"/>
      <c r="BN410" s="400"/>
      <c r="BO410" s="400"/>
      <c r="BP410" s="400"/>
      <c r="BQ410" s="400"/>
      <c r="BR410" s="400"/>
      <c r="BS410" s="400"/>
      <c r="BT410" s="400"/>
      <c r="BU410" s="400"/>
      <c r="BV410" s="401"/>
      <c r="BW410" s="401"/>
      <c r="BX410" s="401"/>
      <c r="BY410" s="401"/>
      <c r="BZ410" s="401"/>
      <c r="CA410" s="401"/>
      <c r="CB410" s="401"/>
      <c r="CC410" s="401"/>
      <c r="CD410" s="401"/>
      <c r="CE410" s="401"/>
      <c r="CF410" s="401"/>
      <c r="CG410" s="401"/>
      <c r="CH410" s="401"/>
      <c r="CI410" s="401"/>
      <c r="CJ410" s="401"/>
      <c r="CK410" s="401"/>
      <c r="CL410" s="401"/>
      <c r="CM410" s="401"/>
      <c r="CN410" s="401"/>
      <c r="CO410" s="401"/>
      <c r="CP410" s="401"/>
      <c r="CQ410" s="401"/>
      <c r="CR410" s="401"/>
      <c r="CS410" s="401"/>
      <c r="CT410" s="401"/>
      <c r="CU410" s="401"/>
      <c r="CV410" s="401"/>
      <c r="CW410" s="401"/>
      <c r="CX410" s="401"/>
      <c r="CY410" s="401"/>
      <c r="CZ410" s="401"/>
    </row>
    <row r="411" s="405" customFormat="true" ht="25.15" customHeight="true" x14ac:dyDescent="0.2">
      <c r="B411" s="960"/>
      <c r="C411" s="1090" t="s">
        <v>381</v>
      </c>
      <c r="D411" s="1072"/>
      <c r="E411" s="834">
        <v>-0.5896291140460902</v>
      </c>
      <c r="F411" s="697"/>
      <c r="G411" s="697"/>
      <c r="H411" s="1090" t="s">
        <v>382</v>
      </c>
      <c r="I411" s="1072"/>
      <c r="J411" s="835">
        <v>0.51726429971480758</v>
      </c>
      <c r="K411" s="697"/>
      <c r="L411" s="697"/>
      <c r="M411" s="1090" t="s">
        <v>378</v>
      </c>
      <c r="N411" s="1072"/>
      <c r="O411" s="836">
        <v>0.51757011573761225</v>
      </c>
      <c r="P411" s="697"/>
      <c r="Q411" s="697"/>
      <c r="V411" s="398"/>
      <c r="W411" s="398"/>
      <c r="X411" s="398"/>
      <c r="Y411" s="398"/>
      <c r="Z411" s="398"/>
      <c r="AA411" s="398"/>
      <c r="AB411" s="398"/>
      <c r="AC411" s="398"/>
      <c r="AD411" s="398"/>
      <c r="AE411" s="398"/>
      <c r="AF411" s="398"/>
      <c r="AG411" s="398"/>
      <c r="AH411" s="398"/>
      <c r="AI411" s="398"/>
      <c r="AJ411" s="398"/>
      <c r="AK411" s="398"/>
      <c r="AL411" s="398"/>
      <c r="AM411" s="398"/>
      <c r="AN411" s="398"/>
      <c r="AO411" s="398"/>
      <c r="AP411" s="398"/>
      <c r="AQ411" s="398"/>
      <c r="AR411" s="398"/>
      <c r="AS411" s="398"/>
      <c r="AT411" s="398"/>
      <c r="AU411" s="398"/>
      <c r="AV411" s="398"/>
      <c r="AW411" s="398"/>
      <c r="AX411" s="398"/>
      <c r="AY411" s="398"/>
      <c r="AZ411" s="398"/>
      <c r="BA411" s="400"/>
      <c r="BB411" s="477"/>
      <c r="BC411" s="400"/>
      <c r="BD411" s="400"/>
      <c r="BE411" s="400"/>
      <c r="BF411" s="400"/>
      <c r="BG411" s="400"/>
      <c r="BH411" s="400"/>
      <c r="BI411" s="400"/>
      <c r="BJ411" s="400"/>
      <c r="BK411" s="400"/>
      <c r="BL411" s="400"/>
      <c r="BM411" s="400"/>
      <c r="BN411" s="400"/>
      <c r="BO411" s="400"/>
      <c r="BP411" s="400"/>
      <c r="BQ411" s="400"/>
      <c r="BR411" s="400"/>
      <c r="BS411" s="400"/>
      <c r="BT411" s="400"/>
      <c r="BU411" s="400"/>
      <c r="BV411" s="401"/>
      <c r="BW411" s="401"/>
      <c r="BX411" s="401"/>
      <c r="BY411" s="401"/>
      <c r="BZ411" s="401"/>
      <c r="CA411" s="401"/>
      <c r="CB411" s="401"/>
      <c r="CC411" s="401"/>
      <c r="CD411" s="401"/>
      <c r="CE411" s="401"/>
      <c r="CF411" s="401"/>
      <c r="CG411" s="401"/>
      <c r="CH411" s="401"/>
      <c r="CI411" s="401"/>
      <c r="CJ411" s="401"/>
      <c r="CK411" s="401"/>
      <c r="CL411" s="401"/>
      <c r="CM411" s="401"/>
      <c r="CN411" s="401"/>
      <c r="CO411" s="401"/>
      <c r="CP411" s="401"/>
      <c r="CQ411" s="401"/>
      <c r="CR411" s="401"/>
      <c r="CS411" s="401"/>
      <c r="CT411" s="401"/>
      <c r="CU411" s="401"/>
      <c r="CV411" s="401"/>
      <c r="CW411" s="401"/>
      <c r="CX411" s="401"/>
      <c r="CY411" s="401"/>
      <c r="CZ411" s="401"/>
    </row>
    <row r="412" s="405" customFormat="true" ht="25.15" customHeight="true" x14ac:dyDescent="0.2">
      <c r="B412" s="960"/>
      <c r="C412" s="1090" t="s">
        <v>378</v>
      </c>
      <c r="D412" s="1072"/>
      <c r="E412" s="834">
        <v>0.57304500784338319</v>
      </c>
      <c r="F412" s="697"/>
      <c r="G412" s="697"/>
      <c r="H412" s="1090" t="s">
        <v>375</v>
      </c>
      <c r="I412" s="1072"/>
      <c r="J412" s="835">
        <v>0.5163092162018873</v>
      </c>
      <c r="K412" s="697"/>
      <c r="L412" s="697"/>
      <c r="M412" s="1090" t="s">
        <v>381</v>
      </c>
      <c r="N412" s="1072"/>
      <c r="O412" s="836">
        <v>-0.5144694764071126</v>
      </c>
      <c r="P412" s="697"/>
      <c r="Q412" s="697"/>
      <c r="V412" s="398"/>
      <c r="W412" s="398"/>
      <c r="X412" s="398"/>
      <c r="Y412" s="398"/>
      <c r="Z412" s="398"/>
      <c r="AA412" s="398"/>
      <c r="AB412" s="398"/>
      <c r="AC412" s="398"/>
      <c r="AD412" s="398"/>
      <c r="AE412" s="398"/>
      <c r="AF412" s="398"/>
      <c r="AG412" s="398"/>
      <c r="AH412" s="398"/>
      <c r="AI412" s="398"/>
      <c r="AJ412" s="398"/>
      <c r="AK412" s="398"/>
      <c r="AL412" s="398"/>
      <c r="AM412" s="398"/>
      <c r="AN412" s="398"/>
      <c r="AO412" s="398"/>
      <c r="AP412" s="398"/>
      <c r="AQ412" s="398"/>
      <c r="AR412" s="398"/>
      <c r="AS412" s="398"/>
      <c r="AT412" s="398"/>
      <c r="AU412" s="398"/>
      <c r="AV412" s="398"/>
      <c r="AW412" s="398"/>
      <c r="AX412" s="398"/>
      <c r="AY412" s="398"/>
      <c r="AZ412" s="398"/>
      <c r="BA412" s="400"/>
      <c r="BB412" s="477"/>
      <c r="BC412" s="400"/>
      <c r="BD412" s="400"/>
      <c r="BE412" s="400"/>
      <c r="BF412" s="400"/>
      <c r="BG412" s="400"/>
      <c r="BH412" s="400"/>
      <c r="BI412" s="400"/>
      <c r="BJ412" s="400"/>
      <c r="BK412" s="400"/>
      <c r="BL412" s="400"/>
      <c r="BM412" s="400"/>
      <c r="BN412" s="400"/>
      <c r="BO412" s="400"/>
      <c r="BP412" s="400"/>
      <c r="BQ412" s="400"/>
      <c r="BR412" s="400"/>
      <c r="BS412" s="400"/>
      <c r="BT412" s="400"/>
      <c r="BU412" s="400"/>
      <c r="BV412" s="401"/>
      <c r="BW412" s="401"/>
      <c r="BX412" s="401"/>
      <c r="BY412" s="401"/>
      <c r="BZ412" s="401"/>
      <c r="CA412" s="401"/>
      <c r="CB412" s="401"/>
      <c r="CC412" s="401"/>
      <c r="CD412" s="401"/>
      <c r="CE412" s="401"/>
      <c r="CF412" s="401"/>
      <c r="CG412" s="401"/>
      <c r="CH412" s="401"/>
      <c r="CI412" s="401"/>
      <c r="CJ412" s="401"/>
      <c r="CK412" s="401"/>
      <c r="CL412" s="401"/>
      <c r="CM412" s="401"/>
      <c r="CN412" s="401"/>
      <c r="CO412" s="401"/>
      <c r="CP412" s="401"/>
      <c r="CQ412" s="401"/>
      <c r="CR412" s="401"/>
      <c r="CS412" s="401"/>
      <c r="CT412" s="401"/>
      <c r="CU412" s="401"/>
      <c r="CV412" s="401"/>
      <c r="CW412" s="401"/>
      <c r="CX412" s="401"/>
      <c r="CY412" s="401"/>
      <c r="CZ412" s="401"/>
    </row>
    <row r="413" s="405" customFormat="true" ht="25.15" customHeight="true" x14ac:dyDescent="0.2">
      <c r="B413" s="960"/>
      <c r="C413" s="1090" t="s">
        <v>216</v>
      </c>
      <c r="D413" s="1072"/>
      <c r="E413" s="834">
        <v>0.52268434380094964</v>
      </c>
      <c r="F413" s="697"/>
      <c r="G413" s="697"/>
      <c r="H413" s="1090" t="s">
        <v>379</v>
      </c>
      <c r="I413" s="1072"/>
      <c r="J413" s="835">
        <v>0.48072121269646045</v>
      </c>
      <c r="K413" s="697"/>
      <c r="L413" s="697"/>
      <c r="M413" s="1090" t="s">
        <v>393</v>
      </c>
      <c r="N413" s="1072"/>
      <c r="O413" s="836">
        <v>0.48288156625228418</v>
      </c>
      <c r="P413" s="697"/>
      <c r="Q413" s="697"/>
      <c r="V413" s="398"/>
      <c r="W413" s="398"/>
      <c r="X413" s="398"/>
      <c r="Y413" s="398"/>
      <c r="Z413" s="398"/>
      <c r="AA413" s="398"/>
      <c r="AB413" s="398"/>
      <c r="AC413" s="398"/>
      <c r="AD413" s="398"/>
      <c r="AE413" s="398"/>
      <c r="AF413" s="398"/>
      <c r="AG413" s="398"/>
      <c r="AH413" s="398"/>
      <c r="AI413" s="398"/>
      <c r="AJ413" s="398"/>
      <c r="AK413" s="398"/>
      <c r="AL413" s="398"/>
      <c r="AM413" s="398"/>
      <c r="AN413" s="398"/>
      <c r="AO413" s="398"/>
      <c r="AP413" s="398"/>
      <c r="AQ413" s="398"/>
      <c r="AR413" s="398"/>
      <c r="AS413" s="398"/>
      <c r="AT413" s="398"/>
      <c r="AU413" s="398"/>
      <c r="AV413" s="398"/>
      <c r="AW413" s="398"/>
      <c r="AX413" s="398"/>
      <c r="AY413" s="398"/>
      <c r="AZ413" s="398"/>
      <c r="BA413" s="400"/>
      <c r="BB413" s="477"/>
      <c r="BC413" s="400"/>
      <c r="BD413" s="400"/>
      <c r="BE413" s="400"/>
      <c r="BF413" s="400"/>
      <c r="BG413" s="400"/>
      <c r="BH413" s="400"/>
      <c r="BI413" s="400"/>
      <c r="BJ413" s="400"/>
      <c r="BK413" s="400"/>
      <c r="BL413" s="400"/>
      <c r="BM413" s="400"/>
      <c r="BN413" s="400"/>
      <c r="BO413" s="400"/>
      <c r="BP413" s="400"/>
      <c r="BQ413" s="400"/>
      <c r="BR413" s="400"/>
      <c r="BS413" s="400"/>
      <c r="BT413" s="400"/>
      <c r="BU413" s="400"/>
      <c r="BV413" s="401"/>
      <c r="BW413" s="401"/>
      <c r="BX413" s="401"/>
      <c r="BY413" s="401"/>
      <c r="BZ413" s="401"/>
      <c r="CA413" s="401"/>
      <c r="CB413" s="401"/>
      <c r="CC413" s="401"/>
      <c r="CD413" s="401"/>
      <c r="CE413" s="401"/>
      <c r="CF413" s="401"/>
      <c r="CG413" s="401"/>
      <c r="CH413" s="401"/>
      <c r="CI413" s="401"/>
      <c r="CJ413" s="401"/>
      <c r="CK413" s="401"/>
      <c r="CL413" s="401"/>
      <c r="CM413" s="401"/>
      <c r="CN413" s="401"/>
      <c r="CO413" s="401"/>
      <c r="CP413" s="401"/>
      <c r="CQ413" s="401"/>
      <c r="CR413" s="401"/>
      <c r="CS413" s="401"/>
      <c r="CT413" s="401"/>
      <c r="CU413" s="401"/>
      <c r="CV413" s="401"/>
      <c r="CW413" s="401"/>
      <c r="CX413" s="401"/>
      <c r="CY413" s="401"/>
      <c r="CZ413" s="401"/>
    </row>
    <row r="414" s="405" customFormat="true" ht="25.15" customHeight="true" x14ac:dyDescent="0.2">
      <c r="B414" s="960"/>
      <c r="C414" s="1090" t="s">
        <v>393</v>
      </c>
      <c r="D414" s="1072"/>
      <c r="E414" s="834">
        <v>0.4996295794577803</v>
      </c>
      <c r="F414" s="697"/>
      <c r="G414" s="697"/>
      <c r="H414" s="1090" t="s">
        <v>385</v>
      </c>
      <c r="I414" s="1072"/>
      <c r="J414" s="835">
        <v>-0.48022487491069971</v>
      </c>
      <c r="K414" s="697"/>
      <c r="L414" s="697"/>
      <c r="M414" s="1090" t="s">
        <v>216</v>
      </c>
      <c r="N414" s="1072"/>
      <c r="O414" s="836">
        <v>0.46352287545648807</v>
      </c>
      <c r="P414" s="697"/>
      <c r="Q414" s="697"/>
      <c r="V414" s="398"/>
      <c r="W414" s="398"/>
      <c r="X414" s="398"/>
      <c r="Y414" s="398"/>
      <c r="Z414" s="398"/>
      <c r="AA414" s="398"/>
      <c r="AB414" s="398"/>
      <c r="AC414" s="398"/>
      <c r="AD414" s="398"/>
      <c r="AE414" s="398"/>
      <c r="AF414" s="398"/>
      <c r="AG414" s="398"/>
      <c r="AH414" s="398"/>
      <c r="AI414" s="398"/>
      <c r="AJ414" s="398"/>
      <c r="AK414" s="398"/>
      <c r="AL414" s="398"/>
      <c r="AM414" s="398"/>
      <c r="AN414" s="398"/>
      <c r="AO414" s="398"/>
      <c r="AP414" s="398"/>
      <c r="AQ414" s="398"/>
      <c r="AR414" s="398"/>
      <c r="AS414" s="398"/>
      <c r="AT414" s="398"/>
      <c r="AU414" s="398"/>
      <c r="AV414" s="398"/>
      <c r="AW414" s="398"/>
      <c r="AX414" s="398"/>
      <c r="AY414" s="398"/>
      <c r="AZ414" s="398"/>
      <c r="BA414" s="400"/>
      <c r="BB414" s="477"/>
      <c r="BC414" s="400"/>
      <c r="BD414" s="400"/>
      <c r="BE414" s="400"/>
      <c r="BF414" s="400"/>
      <c r="BG414" s="400"/>
      <c r="BH414" s="400"/>
      <c r="BI414" s="400"/>
      <c r="BJ414" s="400"/>
      <c r="BK414" s="400"/>
      <c r="BL414" s="400"/>
      <c r="BM414" s="400"/>
      <c r="BN414" s="400"/>
      <c r="BO414" s="400"/>
      <c r="BP414" s="400"/>
      <c r="BQ414" s="400"/>
      <c r="BR414" s="400"/>
      <c r="BS414" s="400"/>
      <c r="BT414" s="400"/>
      <c r="BU414" s="400"/>
      <c r="BV414" s="401"/>
      <c r="BW414" s="401"/>
      <c r="BX414" s="401"/>
      <c r="BY414" s="401"/>
      <c r="BZ414" s="401"/>
      <c r="CA414" s="401"/>
      <c r="CB414" s="401"/>
      <c r="CC414" s="401"/>
      <c r="CD414" s="401"/>
      <c r="CE414" s="401"/>
      <c r="CF414" s="401"/>
      <c r="CG414" s="401"/>
      <c r="CH414" s="401"/>
      <c r="CI414" s="401"/>
      <c r="CJ414" s="401"/>
      <c r="CK414" s="401"/>
      <c r="CL414" s="401"/>
      <c r="CM414" s="401"/>
      <c r="CN414" s="401"/>
      <c r="CO414" s="401"/>
      <c r="CP414" s="401"/>
      <c r="CQ414" s="401"/>
      <c r="CR414" s="401"/>
      <c r="CS414" s="401"/>
      <c r="CT414" s="401"/>
      <c r="CU414" s="401"/>
      <c r="CV414" s="401"/>
      <c r="CW414" s="401"/>
      <c r="CX414" s="401"/>
      <c r="CY414" s="401"/>
      <c r="CZ414" s="401"/>
    </row>
    <row r="415" s="405" customFormat="true" ht="25.15" customHeight="true" x14ac:dyDescent="0.2">
      <c r="B415" s="960"/>
      <c r="C415" s="1090" t="s">
        <v>217</v>
      </c>
      <c r="D415" s="1072"/>
      <c r="E415" s="834">
        <v>0.48892127604451652</v>
      </c>
      <c r="F415" s="697"/>
      <c r="G415" s="697"/>
      <c r="H415" s="1090" t="s">
        <v>393</v>
      </c>
      <c r="I415" s="1072"/>
      <c r="J415" s="835">
        <v>0.43684399541928542</v>
      </c>
      <c r="K415" s="697"/>
      <c r="L415" s="697"/>
      <c r="M415" s="1090" t="s">
        <v>383</v>
      </c>
      <c r="N415" s="1072"/>
      <c r="O415" s="836">
        <v>0.45694011511891447</v>
      </c>
      <c r="P415" s="697"/>
      <c r="Q415" s="697"/>
      <c r="V415" s="398"/>
      <c r="W415" s="398"/>
      <c r="X415" s="398"/>
      <c r="Y415" s="398"/>
      <c r="Z415" s="398"/>
      <c r="AA415" s="398"/>
      <c r="AB415" s="398"/>
      <c r="AC415" s="398"/>
      <c r="AD415" s="398"/>
      <c r="AE415" s="398"/>
      <c r="AF415" s="398"/>
      <c r="AG415" s="398"/>
      <c r="AH415" s="398"/>
      <c r="AI415" s="398"/>
      <c r="AJ415" s="398"/>
      <c r="AK415" s="398"/>
      <c r="AL415" s="398"/>
      <c r="AM415" s="398"/>
      <c r="AN415" s="398"/>
      <c r="AO415" s="398"/>
      <c r="AP415" s="398"/>
      <c r="AQ415" s="398"/>
      <c r="AR415" s="398"/>
      <c r="AS415" s="398"/>
      <c r="AT415" s="398"/>
      <c r="AU415" s="398"/>
      <c r="AV415" s="398"/>
      <c r="AW415" s="398"/>
      <c r="AX415" s="398"/>
      <c r="AY415" s="398"/>
      <c r="AZ415" s="398"/>
      <c r="BA415" s="400"/>
      <c r="BB415" s="477"/>
      <c r="BC415" s="400"/>
      <c r="BD415" s="400"/>
      <c r="BE415" s="400"/>
      <c r="BF415" s="400"/>
      <c r="BG415" s="400"/>
      <c r="BH415" s="400"/>
      <c r="BI415" s="400"/>
      <c r="BJ415" s="400"/>
      <c r="BK415" s="400"/>
      <c r="BL415" s="400"/>
      <c r="BM415" s="400"/>
      <c r="BN415" s="400"/>
      <c r="BO415" s="400"/>
      <c r="BP415" s="400"/>
      <c r="BQ415" s="400"/>
      <c r="BR415" s="400"/>
      <c r="BS415" s="400"/>
      <c r="BT415" s="400"/>
      <c r="BU415" s="400"/>
      <c r="BV415" s="401"/>
      <c r="BW415" s="401"/>
      <c r="BX415" s="401"/>
      <c r="BY415" s="401"/>
      <c r="BZ415" s="401"/>
      <c r="CA415" s="401"/>
      <c r="CB415" s="401"/>
      <c r="CC415" s="401"/>
      <c r="CD415" s="401"/>
      <c r="CE415" s="401"/>
      <c r="CF415" s="401"/>
      <c r="CG415" s="401"/>
      <c r="CH415" s="401"/>
      <c r="CI415" s="401"/>
      <c r="CJ415" s="401"/>
      <c r="CK415" s="401"/>
      <c r="CL415" s="401"/>
      <c r="CM415" s="401"/>
      <c r="CN415" s="401"/>
      <c r="CO415" s="401"/>
      <c r="CP415" s="401"/>
      <c r="CQ415" s="401"/>
      <c r="CR415" s="401"/>
      <c r="CS415" s="401"/>
      <c r="CT415" s="401"/>
      <c r="CU415" s="401"/>
      <c r="CV415" s="401"/>
      <c r="CW415" s="401"/>
      <c r="CX415" s="401"/>
      <c r="CY415" s="401"/>
      <c r="CZ415" s="401"/>
    </row>
    <row r="416" s="405" customFormat="true" ht="25.15" customHeight="true" x14ac:dyDescent="0.2">
      <c r="B416" s="960"/>
      <c r="C416" s="1090" t="s">
        <v>384</v>
      </c>
      <c r="D416" s="1072"/>
      <c r="E416" s="834">
        <v>-0.45694318539179224</v>
      </c>
      <c r="F416" s="697"/>
      <c r="G416" s="697"/>
      <c r="H416" s="1090" t="s">
        <v>225</v>
      </c>
      <c r="I416" s="1072"/>
      <c r="J416" s="835">
        <v>0.43202282074480186</v>
      </c>
      <c r="K416" s="697"/>
      <c r="L416" s="697"/>
      <c r="M416" s="1090" t="s">
        <v>217</v>
      </c>
      <c r="N416" s="1072"/>
      <c r="O416" s="836">
        <v>0.44435465083532522</v>
      </c>
      <c r="P416" s="697"/>
      <c r="Q416" s="697"/>
      <c r="V416" s="398"/>
      <c r="W416" s="398"/>
      <c r="X416" s="398"/>
      <c r="Y416" s="398"/>
      <c r="Z416" s="398"/>
      <c r="AA416" s="398"/>
      <c r="AB416" s="398"/>
      <c r="AC416" s="398"/>
      <c r="AD416" s="398"/>
      <c r="AE416" s="398"/>
      <c r="AF416" s="398"/>
      <c r="AG416" s="398"/>
      <c r="AH416" s="398"/>
      <c r="AI416" s="398"/>
      <c r="AJ416" s="398"/>
      <c r="AK416" s="398"/>
      <c r="AL416" s="398"/>
      <c r="AM416" s="398"/>
      <c r="AN416" s="398"/>
      <c r="AO416" s="398"/>
      <c r="AP416" s="398"/>
      <c r="AQ416" s="398"/>
      <c r="AR416" s="398"/>
      <c r="AS416" s="398"/>
      <c r="AT416" s="398"/>
      <c r="AU416" s="398"/>
      <c r="AV416" s="398"/>
      <c r="AW416" s="398"/>
      <c r="AX416" s="398"/>
      <c r="AY416" s="398"/>
      <c r="AZ416" s="398"/>
      <c r="BA416" s="400"/>
      <c r="BB416" s="477"/>
      <c r="BC416" s="400"/>
      <c r="BD416" s="400"/>
      <c r="BE416" s="400"/>
      <c r="BF416" s="400"/>
      <c r="BG416" s="400"/>
      <c r="BH416" s="400"/>
      <c r="BI416" s="400"/>
      <c r="BJ416" s="400"/>
      <c r="BK416" s="400"/>
      <c r="BL416" s="400"/>
      <c r="BM416" s="400"/>
      <c r="BN416" s="400"/>
      <c r="BO416" s="400"/>
      <c r="BP416" s="400"/>
      <c r="BQ416" s="400"/>
      <c r="BR416" s="400"/>
      <c r="BS416" s="400"/>
      <c r="BT416" s="400"/>
      <c r="BU416" s="400"/>
      <c r="BV416" s="401"/>
      <c r="BW416" s="401"/>
      <c r="BX416" s="401"/>
      <c r="BY416" s="401"/>
      <c r="BZ416" s="401"/>
      <c r="CA416" s="401"/>
      <c r="CB416" s="401"/>
      <c r="CC416" s="401"/>
      <c r="CD416" s="401"/>
      <c r="CE416" s="401"/>
      <c r="CF416" s="401"/>
      <c r="CG416" s="401"/>
      <c r="CH416" s="401"/>
      <c r="CI416" s="401"/>
      <c r="CJ416" s="401"/>
      <c r="CK416" s="401"/>
      <c r="CL416" s="401"/>
      <c r="CM416" s="401"/>
      <c r="CN416" s="401"/>
      <c r="CO416" s="401"/>
      <c r="CP416" s="401"/>
      <c r="CQ416" s="401"/>
      <c r="CR416" s="401"/>
      <c r="CS416" s="401"/>
      <c r="CT416" s="401"/>
      <c r="CU416" s="401"/>
      <c r="CV416" s="401"/>
      <c r="CW416" s="401"/>
      <c r="CX416" s="401"/>
      <c r="CY416" s="401"/>
      <c r="CZ416" s="401"/>
    </row>
    <row r="417" s="405" customFormat="true" ht="25.15" customHeight="true" x14ac:dyDescent="0.2">
      <c r="B417" s="960"/>
      <c r="C417" s="1090" t="s">
        <v>225</v>
      </c>
      <c r="D417" s="1072"/>
      <c r="E417" s="834">
        <v>0.43976381573897744</v>
      </c>
      <c r="F417" s="697"/>
      <c r="G417" s="697"/>
      <c r="H417" s="1090" t="s">
        <v>217</v>
      </c>
      <c r="I417" s="1072"/>
      <c r="J417" s="835">
        <v>0.42916864287397982</v>
      </c>
      <c r="K417" s="697"/>
      <c r="L417" s="697"/>
      <c r="M417" s="1090" t="s">
        <v>225</v>
      </c>
      <c r="N417" s="1072"/>
      <c r="O417" s="836">
        <v>0.36525501388496817</v>
      </c>
      <c r="P417" s="697"/>
      <c r="Q417" s="697"/>
      <c r="V417" s="398"/>
      <c r="W417" s="398"/>
      <c r="X417" s="398"/>
      <c r="Y417" s="398"/>
      <c r="Z417" s="398"/>
      <c r="AA417" s="398"/>
      <c r="AB417" s="398"/>
      <c r="AC417" s="398"/>
      <c r="AD417" s="398"/>
      <c r="AE417" s="398"/>
      <c r="AF417" s="398"/>
      <c r="AG417" s="398"/>
      <c r="AH417" s="398"/>
      <c r="AI417" s="398"/>
      <c r="AJ417" s="398"/>
      <c r="AK417" s="398"/>
      <c r="AL417" s="398"/>
      <c r="AM417" s="398"/>
      <c r="AN417" s="398"/>
      <c r="AO417" s="398"/>
      <c r="AP417" s="398"/>
      <c r="AQ417" s="398"/>
      <c r="AR417" s="398"/>
      <c r="AS417" s="398"/>
      <c r="AT417" s="398"/>
      <c r="AU417" s="398"/>
      <c r="AV417" s="398"/>
      <c r="AW417" s="398"/>
      <c r="AX417" s="398"/>
      <c r="AY417" s="398"/>
      <c r="AZ417" s="398"/>
      <c r="BA417" s="400"/>
      <c r="BB417" s="477"/>
      <c r="BC417" s="400"/>
      <c r="BD417" s="400"/>
      <c r="BE417" s="400"/>
      <c r="BF417" s="400"/>
      <c r="BG417" s="400"/>
      <c r="BH417" s="400"/>
      <c r="BI417" s="400"/>
      <c r="BJ417" s="400"/>
      <c r="BK417" s="400"/>
      <c r="BL417" s="400"/>
      <c r="BM417" s="400"/>
      <c r="BN417" s="400"/>
      <c r="BO417" s="400"/>
      <c r="BP417" s="400"/>
      <c r="BQ417" s="400"/>
      <c r="BR417" s="400"/>
      <c r="BS417" s="400"/>
      <c r="BT417" s="400"/>
      <c r="BU417" s="400"/>
      <c r="BV417" s="401"/>
      <c r="BW417" s="401"/>
      <c r="BX417" s="401"/>
      <c r="BY417" s="401"/>
      <c r="BZ417" s="401"/>
      <c r="CA417" s="401"/>
      <c r="CB417" s="401"/>
      <c r="CC417" s="401"/>
      <c r="CD417" s="401"/>
      <c r="CE417" s="401"/>
      <c r="CF417" s="401"/>
      <c r="CG417" s="401"/>
      <c r="CH417" s="401"/>
      <c r="CI417" s="401"/>
      <c r="CJ417" s="401"/>
      <c r="CK417" s="401"/>
      <c r="CL417" s="401"/>
      <c r="CM417" s="401"/>
      <c r="CN417" s="401"/>
      <c r="CO417" s="401"/>
      <c r="CP417" s="401"/>
      <c r="CQ417" s="401"/>
      <c r="CR417" s="401"/>
      <c r="CS417" s="401"/>
      <c r="CT417" s="401"/>
      <c r="CU417" s="401"/>
      <c r="CV417" s="401"/>
      <c r="CW417" s="401"/>
      <c r="CX417" s="401"/>
      <c r="CY417" s="401"/>
      <c r="CZ417" s="401"/>
    </row>
    <row r="418" s="405" customFormat="true" ht="25.15" customHeight="true" x14ac:dyDescent="0.2">
      <c r="B418" s="960"/>
      <c r="C418" s="1090" t="s">
        <v>219</v>
      </c>
      <c r="D418" s="1072"/>
      <c r="E418" s="834">
        <v>0.35729230446807603</v>
      </c>
      <c r="F418" s="697"/>
      <c r="G418" s="697"/>
      <c r="H418" s="1090" t="s">
        <v>384</v>
      </c>
      <c r="I418" s="1072"/>
      <c r="J418" s="835">
        <v>-0.39242931081870502</v>
      </c>
      <c r="K418" s="697"/>
      <c r="L418" s="697"/>
      <c r="M418" s="1090" t="s">
        <v>219</v>
      </c>
      <c r="N418" s="1072"/>
      <c r="O418" s="836">
        <v>0.35592032634297954</v>
      </c>
      <c r="P418" s="697"/>
      <c r="Q418" s="697"/>
      <c r="V418" s="398"/>
      <c r="W418" s="398"/>
      <c r="X418" s="398"/>
      <c r="Y418" s="398"/>
      <c r="Z418" s="398"/>
      <c r="AA418" s="398"/>
      <c r="AB418" s="398"/>
      <c r="AC418" s="398"/>
      <c r="AD418" s="398"/>
      <c r="AE418" s="398"/>
      <c r="AF418" s="398"/>
      <c r="AG418" s="398"/>
      <c r="AH418" s="398"/>
      <c r="AI418" s="398"/>
      <c r="AJ418" s="398"/>
      <c r="AK418" s="398"/>
      <c r="AL418" s="398"/>
      <c r="AM418" s="398"/>
      <c r="AN418" s="398"/>
      <c r="AO418" s="398"/>
      <c r="AP418" s="398"/>
      <c r="AQ418" s="398"/>
      <c r="AR418" s="398"/>
      <c r="AS418" s="398"/>
      <c r="AT418" s="398"/>
      <c r="AU418" s="398"/>
      <c r="AV418" s="398"/>
      <c r="AW418" s="398"/>
      <c r="AX418" s="398"/>
      <c r="AY418" s="398"/>
      <c r="AZ418" s="398"/>
      <c r="BA418" s="400"/>
      <c r="BB418" s="477"/>
      <c r="BC418" s="400"/>
      <c r="BD418" s="400"/>
      <c r="BE418" s="400"/>
      <c r="BF418" s="400"/>
      <c r="BG418" s="400"/>
      <c r="BH418" s="400"/>
      <c r="BI418" s="400"/>
      <c r="BJ418" s="400"/>
      <c r="BK418" s="400"/>
      <c r="BL418" s="400"/>
      <c r="BM418" s="400"/>
      <c r="BN418" s="400"/>
      <c r="BO418" s="400"/>
      <c r="BP418" s="400"/>
      <c r="BQ418" s="400"/>
      <c r="BR418" s="400"/>
      <c r="BS418" s="400"/>
      <c r="BT418" s="400"/>
      <c r="BU418" s="400"/>
      <c r="BV418" s="401"/>
      <c r="BW418" s="401"/>
      <c r="BX418" s="401"/>
      <c r="BY418" s="401"/>
      <c r="BZ418" s="401"/>
      <c r="CA418" s="401"/>
      <c r="CB418" s="401"/>
      <c r="CC418" s="401"/>
      <c r="CD418" s="401"/>
      <c r="CE418" s="401"/>
      <c r="CF418" s="401"/>
      <c r="CG418" s="401"/>
      <c r="CH418" s="401"/>
      <c r="CI418" s="401"/>
      <c r="CJ418" s="401"/>
      <c r="CK418" s="401"/>
      <c r="CL418" s="401"/>
      <c r="CM418" s="401"/>
      <c r="CN418" s="401"/>
      <c r="CO418" s="401"/>
      <c r="CP418" s="401"/>
      <c r="CQ418" s="401"/>
      <c r="CR418" s="401"/>
      <c r="CS418" s="401"/>
      <c r="CT418" s="401"/>
      <c r="CU418" s="401"/>
      <c r="CV418" s="401"/>
      <c r="CW418" s="401"/>
      <c r="CX418" s="401"/>
      <c r="CY418" s="401"/>
      <c r="CZ418" s="401"/>
    </row>
    <row r="419" s="405" customFormat="true" ht="25.15" customHeight="true" x14ac:dyDescent="0.2">
      <c r="B419" s="960"/>
      <c r="C419" s="1090" t="s">
        <v>441</v>
      </c>
      <c r="D419" s="1072"/>
      <c r="E419" s="834">
        <v>-0.33613455416992616</v>
      </c>
      <c r="F419" s="697"/>
      <c r="G419" s="697"/>
      <c r="H419" s="1090" t="s">
        <v>386</v>
      </c>
      <c r="I419" s="1072"/>
      <c r="J419" s="835">
        <v>-0.36625258380276665</v>
      </c>
      <c r="K419" s="697"/>
      <c r="L419" s="697"/>
      <c r="M419" s="1090" t="s">
        <v>384</v>
      </c>
      <c r="N419" s="1072"/>
      <c r="O419" s="836">
        <v>-0.35391646269002169</v>
      </c>
      <c r="P419" s="697"/>
      <c r="Q419" s="697"/>
      <c r="V419" s="398"/>
      <c r="W419" s="398"/>
      <c r="X419" s="398"/>
      <c r="Y419" s="398"/>
      <c r="Z419" s="398"/>
      <c r="AA419" s="398"/>
      <c r="AB419" s="398"/>
      <c r="AC419" s="398"/>
      <c r="AD419" s="398"/>
      <c r="AE419" s="398"/>
      <c r="AF419" s="398"/>
      <c r="AG419" s="398"/>
      <c r="AH419" s="398"/>
      <c r="AI419" s="398"/>
      <c r="AJ419" s="398"/>
      <c r="AK419" s="398"/>
      <c r="AL419" s="398"/>
      <c r="AM419" s="398"/>
      <c r="AN419" s="398"/>
      <c r="AO419" s="398"/>
      <c r="AP419" s="398"/>
      <c r="AQ419" s="398"/>
      <c r="AR419" s="398"/>
      <c r="AS419" s="398"/>
      <c r="AT419" s="398"/>
      <c r="AU419" s="398"/>
      <c r="AV419" s="398"/>
      <c r="AW419" s="398"/>
      <c r="AX419" s="398"/>
      <c r="AY419" s="398"/>
      <c r="AZ419" s="398"/>
      <c r="BA419" s="400"/>
      <c r="BB419" s="477"/>
      <c r="BC419" s="400"/>
      <c r="BD419" s="400"/>
      <c r="BE419" s="400"/>
      <c r="BF419" s="400"/>
      <c r="BG419" s="400"/>
      <c r="BH419" s="400"/>
      <c r="BI419" s="400"/>
      <c r="BJ419" s="400"/>
      <c r="BK419" s="400"/>
      <c r="BL419" s="400"/>
      <c r="BM419" s="400"/>
      <c r="BN419" s="400"/>
      <c r="BO419" s="400"/>
      <c r="BP419" s="400"/>
      <c r="BQ419" s="400"/>
      <c r="BR419" s="400"/>
      <c r="BS419" s="400"/>
      <c r="BT419" s="400"/>
      <c r="BU419" s="400"/>
      <c r="BV419" s="401"/>
      <c r="BW419" s="401"/>
      <c r="BX419" s="401"/>
      <c r="BY419" s="401"/>
      <c r="BZ419" s="401"/>
      <c r="CA419" s="401"/>
      <c r="CB419" s="401"/>
      <c r="CC419" s="401"/>
      <c r="CD419" s="401"/>
      <c r="CE419" s="401"/>
      <c r="CF419" s="401"/>
      <c r="CG419" s="401"/>
      <c r="CH419" s="401"/>
      <c r="CI419" s="401"/>
      <c r="CJ419" s="401"/>
      <c r="CK419" s="401"/>
      <c r="CL419" s="401"/>
      <c r="CM419" s="401"/>
      <c r="CN419" s="401"/>
      <c r="CO419" s="401"/>
      <c r="CP419" s="401"/>
      <c r="CQ419" s="401"/>
      <c r="CR419" s="401"/>
      <c r="CS419" s="401"/>
      <c r="CT419" s="401"/>
      <c r="CU419" s="401"/>
      <c r="CV419" s="401"/>
      <c r="CW419" s="401"/>
      <c r="CX419" s="401"/>
      <c r="CY419" s="401"/>
      <c r="CZ419" s="401"/>
    </row>
    <row r="420" s="405" customFormat="true" ht="25.15" customHeight="true" x14ac:dyDescent="0.2">
      <c r="B420" s="960"/>
      <c r="C420" s="1090" t="s">
        <v>387</v>
      </c>
      <c r="D420" s="1072"/>
      <c r="E420" s="834">
        <v>-0.31866560101434938</v>
      </c>
      <c r="F420" s="697"/>
      <c r="G420" s="697"/>
      <c r="H420" s="1090" t="s">
        <v>219</v>
      </c>
      <c r="I420" s="1072"/>
      <c r="J420" s="835">
        <v>0.35894399060895349</v>
      </c>
      <c r="K420" s="697"/>
      <c r="L420" s="697"/>
      <c r="M420" s="1090" t="s">
        <v>392</v>
      </c>
      <c r="N420" s="1072"/>
      <c r="O420" s="836">
        <v>0.33716594584685333</v>
      </c>
      <c r="P420" s="697"/>
      <c r="Q420" s="697"/>
      <c r="V420" s="398"/>
      <c r="W420" s="398"/>
      <c r="X420" s="398"/>
      <c r="Y420" s="398"/>
      <c r="Z420" s="398"/>
      <c r="AA420" s="398"/>
      <c r="AB420" s="398"/>
      <c r="AC420" s="398"/>
      <c r="AD420" s="398"/>
      <c r="AE420" s="398"/>
      <c r="AF420" s="398"/>
      <c r="AG420" s="398"/>
      <c r="AH420" s="398"/>
      <c r="AI420" s="398"/>
      <c r="AJ420" s="398"/>
      <c r="AK420" s="398"/>
      <c r="AL420" s="398"/>
      <c r="AM420" s="398"/>
      <c r="AN420" s="398"/>
      <c r="AO420" s="398"/>
      <c r="AP420" s="398"/>
      <c r="AQ420" s="398"/>
      <c r="AR420" s="398"/>
      <c r="AS420" s="398"/>
      <c r="AT420" s="398"/>
      <c r="AU420" s="398"/>
      <c r="AV420" s="398"/>
      <c r="AW420" s="398"/>
      <c r="AX420" s="398"/>
      <c r="AY420" s="398"/>
      <c r="AZ420" s="398"/>
      <c r="BA420" s="400"/>
      <c r="BB420" s="477"/>
      <c r="BC420" s="400"/>
      <c r="BD420" s="400"/>
      <c r="BE420" s="400"/>
      <c r="BF420" s="400"/>
      <c r="BG420" s="400"/>
      <c r="BH420" s="400"/>
      <c r="BI420" s="400"/>
      <c r="BJ420" s="400"/>
      <c r="BK420" s="400"/>
      <c r="BL420" s="400"/>
      <c r="BM420" s="400"/>
      <c r="BN420" s="400"/>
      <c r="BO420" s="400"/>
      <c r="BP420" s="400"/>
      <c r="BQ420" s="400"/>
      <c r="BR420" s="400"/>
      <c r="BS420" s="400"/>
      <c r="BT420" s="400"/>
      <c r="BU420" s="400"/>
      <c r="BV420" s="401"/>
      <c r="BW420" s="401"/>
      <c r="BX420" s="401"/>
      <c r="BY420" s="401"/>
      <c r="BZ420" s="401"/>
      <c r="CA420" s="401"/>
      <c r="CB420" s="401"/>
      <c r="CC420" s="401"/>
      <c r="CD420" s="401"/>
      <c r="CE420" s="401"/>
      <c r="CF420" s="401"/>
      <c r="CG420" s="401"/>
      <c r="CH420" s="401"/>
      <c r="CI420" s="401"/>
      <c r="CJ420" s="401"/>
      <c r="CK420" s="401"/>
      <c r="CL420" s="401"/>
      <c r="CM420" s="401"/>
      <c r="CN420" s="401"/>
      <c r="CO420" s="401"/>
      <c r="CP420" s="401"/>
      <c r="CQ420" s="401"/>
      <c r="CR420" s="401"/>
      <c r="CS420" s="401"/>
      <c r="CT420" s="401"/>
      <c r="CU420" s="401"/>
      <c r="CV420" s="401"/>
      <c r="CW420" s="401"/>
      <c r="CX420" s="401"/>
      <c r="CY420" s="401"/>
      <c r="CZ420" s="401"/>
    </row>
    <row r="421" s="405" customFormat="true" ht="25.15" customHeight="true" x14ac:dyDescent="0.2">
      <c r="B421" s="960"/>
      <c r="C421" s="1090" t="s">
        <v>392</v>
      </c>
      <c r="D421" s="1072"/>
      <c r="E421" s="834">
        <v>0.31700143333558484</v>
      </c>
      <c r="F421" s="697"/>
      <c r="G421" s="697"/>
      <c r="H421" s="1090" t="s">
        <v>387</v>
      </c>
      <c r="I421" s="1072"/>
      <c r="J421" s="835">
        <v>-0.34601698486771409</v>
      </c>
      <c r="K421" s="697"/>
      <c r="L421" s="697"/>
      <c r="M421" s="1090" t="s">
        <v>223</v>
      </c>
      <c r="N421" s="1072"/>
      <c r="O421" s="836">
        <v>0.29474606961449118</v>
      </c>
      <c r="P421" s="697"/>
      <c r="Q421" s="697"/>
      <c r="V421" s="398"/>
      <c r="W421" s="398"/>
      <c r="X421" s="398"/>
      <c r="Y421" s="398"/>
      <c r="Z421" s="398"/>
      <c r="AA421" s="398"/>
      <c r="AB421" s="398"/>
      <c r="AC421" s="398"/>
      <c r="AD421" s="398"/>
      <c r="AE421" s="398"/>
      <c r="AF421" s="398"/>
      <c r="AG421" s="398"/>
      <c r="AH421" s="398"/>
      <c r="AI421" s="398"/>
      <c r="AJ421" s="398"/>
      <c r="AK421" s="398"/>
      <c r="AL421" s="398"/>
      <c r="AM421" s="398"/>
      <c r="AN421" s="398"/>
      <c r="AO421" s="398"/>
      <c r="AP421" s="398"/>
      <c r="AQ421" s="398"/>
      <c r="AR421" s="398"/>
      <c r="AS421" s="398"/>
      <c r="AT421" s="398"/>
      <c r="AU421" s="398"/>
      <c r="AV421" s="398"/>
      <c r="AW421" s="398"/>
      <c r="AX421" s="398"/>
      <c r="AY421" s="398"/>
      <c r="AZ421" s="398"/>
      <c r="BA421" s="400"/>
      <c r="BB421" s="477"/>
      <c r="BC421" s="400"/>
      <c r="BD421" s="400"/>
      <c r="BE421" s="400"/>
      <c r="BF421" s="400"/>
      <c r="BG421" s="400"/>
      <c r="BH421" s="400"/>
      <c r="BI421" s="400"/>
      <c r="BJ421" s="400"/>
      <c r="BK421" s="400"/>
      <c r="BL421" s="400"/>
      <c r="BM421" s="400"/>
      <c r="BN421" s="400"/>
      <c r="BO421" s="400"/>
      <c r="BP421" s="400"/>
      <c r="BQ421" s="400"/>
      <c r="BR421" s="400"/>
      <c r="BS421" s="400"/>
      <c r="BT421" s="400"/>
      <c r="BU421" s="400"/>
      <c r="BV421" s="401"/>
      <c r="BW421" s="401"/>
      <c r="BX421" s="401"/>
      <c r="BY421" s="401"/>
      <c r="BZ421" s="401"/>
      <c r="CA421" s="401"/>
      <c r="CB421" s="401"/>
      <c r="CC421" s="401"/>
      <c r="CD421" s="401"/>
      <c r="CE421" s="401"/>
      <c r="CF421" s="401"/>
      <c r="CG421" s="401"/>
      <c r="CH421" s="401"/>
      <c r="CI421" s="401"/>
      <c r="CJ421" s="401"/>
      <c r="CK421" s="401"/>
      <c r="CL421" s="401"/>
      <c r="CM421" s="401"/>
      <c r="CN421" s="401"/>
      <c r="CO421" s="401"/>
      <c r="CP421" s="401"/>
      <c r="CQ421" s="401"/>
      <c r="CR421" s="401"/>
      <c r="CS421" s="401"/>
      <c r="CT421" s="401"/>
      <c r="CU421" s="401"/>
      <c r="CV421" s="401"/>
      <c r="CW421" s="401"/>
      <c r="CX421" s="401"/>
      <c r="CY421" s="401"/>
      <c r="CZ421" s="401"/>
    </row>
    <row r="422" s="405" customFormat="true" ht="25.15" customHeight="true" x14ac:dyDescent="0.2">
      <c r="B422" s="960"/>
      <c r="C422" s="1090" t="s">
        <v>388</v>
      </c>
      <c r="D422" s="1072"/>
      <c r="E422" s="834">
        <v>0.31607885985082185</v>
      </c>
      <c r="F422" s="697"/>
      <c r="G422" s="697"/>
      <c r="H422" s="1090" t="s">
        <v>441</v>
      </c>
      <c r="I422" s="1072"/>
      <c r="J422" s="835">
        <v>-0.32679730572726612</v>
      </c>
      <c r="K422" s="697"/>
      <c r="L422" s="697"/>
      <c r="M422" s="1090" t="s">
        <v>388</v>
      </c>
      <c r="N422" s="1072"/>
      <c r="O422" s="836">
        <v>0.27419435200149073</v>
      </c>
      <c r="P422" s="697"/>
      <c r="Q422" s="697"/>
      <c r="V422" s="398"/>
      <c r="W422" s="398"/>
      <c r="X422" s="398"/>
      <c r="Y422" s="398"/>
      <c r="Z422" s="398"/>
      <c r="AA422" s="398"/>
      <c r="AB422" s="398"/>
      <c r="AC422" s="398"/>
      <c r="AD422" s="398"/>
      <c r="AE422" s="398"/>
      <c r="AF422" s="398"/>
      <c r="AG422" s="398"/>
      <c r="AH422" s="398"/>
      <c r="AI422" s="398"/>
      <c r="AJ422" s="398"/>
      <c r="AK422" s="398"/>
      <c r="AL422" s="398"/>
      <c r="AM422" s="398"/>
      <c r="AN422" s="398"/>
      <c r="AO422" s="398"/>
      <c r="AP422" s="398"/>
      <c r="AQ422" s="398"/>
      <c r="AR422" s="398"/>
      <c r="AS422" s="398"/>
      <c r="AT422" s="398"/>
      <c r="AU422" s="398"/>
      <c r="AV422" s="398"/>
      <c r="AW422" s="398"/>
      <c r="AX422" s="398"/>
      <c r="AY422" s="398"/>
      <c r="AZ422" s="398"/>
      <c r="BA422" s="400"/>
      <c r="BB422" s="477"/>
      <c r="BC422" s="400"/>
      <c r="BD422" s="400"/>
      <c r="BE422" s="400"/>
      <c r="BF422" s="400"/>
      <c r="BG422" s="400"/>
      <c r="BH422" s="400"/>
      <c r="BI422" s="400"/>
      <c r="BJ422" s="400"/>
      <c r="BK422" s="400"/>
      <c r="BL422" s="400"/>
      <c r="BM422" s="400"/>
      <c r="BN422" s="400"/>
      <c r="BO422" s="400"/>
      <c r="BP422" s="400"/>
      <c r="BQ422" s="400"/>
      <c r="BR422" s="400"/>
      <c r="BS422" s="400"/>
      <c r="BT422" s="400"/>
      <c r="BU422" s="400"/>
      <c r="BV422" s="401"/>
      <c r="BW422" s="401"/>
      <c r="BX422" s="401"/>
      <c r="BY422" s="401"/>
      <c r="BZ422" s="401"/>
      <c r="CA422" s="401"/>
      <c r="CB422" s="401"/>
      <c r="CC422" s="401"/>
      <c r="CD422" s="401"/>
      <c r="CE422" s="401"/>
      <c r="CF422" s="401"/>
      <c r="CG422" s="401"/>
      <c r="CH422" s="401"/>
      <c r="CI422" s="401"/>
      <c r="CJ422" s="401"/>
      <c r="CK422" s="401"/>
      <c r="CL422" s="401"/>
      <c r="CM422" s="401"/>
      <c r="CN422" s="401"/>
      <c r="CO422" s="401"/>
      <c r="CP422" s="401"/>
      <c r="CQ422" s="401"/>
      <c r="CR422" s="401"/>
      <c r="CS422" s="401"/>
      <c r="CT422" s="401"/>
      <c r="CU422" s="401"/>
      <c r="CV422" s="401"/>
      <c r="CW422" s="401"/>
      <c r="CX422" s="401"/>
      <c r="CY422" s="401"/>
      <c r="CZ422" s="401"/>
    </row>
    <row r="423" s="405" customFormat="true" ht="25.15" customHeight="true" x14ac:dyDescent="0.2">
      <c r="B423" s="960"/>
      <c r="C423" s="1090" t="s">
        <v>223</v>
      </c>
      <c r="D423" s="1072"/>
      <c r="E423" s="834">
        <v>0.31166520854896534</v>
      </c>
      <c r="F423" s="697"/>
      <c r="G423" s="697"/>
      <c r="H423" s="1090" t="s">
        <v>388</v>
      </c>
      <c r="I423" s="1072"/>
      <c r="J423" s="835">
        <v>0.31175323595965132</v>
      </c>
      <c r="K423" s="697"/>
      <c r="L423" s="697"/>
      <c r="M423" s="1090" t="s">
        <v>441</v>
      </c>
      <c r="N423" s="1072"/>
      <c r="O423" s="836">
        <v>-0.26236304743117683</v>
      </c>
      <c r="P423" s="697"/>
      <c r="Q423" s="697"/>
      <c r="V423" s="398"/>
      <c r="W423" s="398"/>
      <c r="X423" s="398"/>
      <c r="Y423" s="398"/>
      <c r="Z423" s="398"/>
      <c r="AA423" s="398"/>
      <c r="AB423" s="398"/>
      <c r="AC423" s="398"/>
      <c r="AD423" s="398"/>
      <c r="AE423" s="398"/>
      <c r="AF423" s="398"/>
      <c r="AG423" s="398"/>
      <c r="AH423" s="398"/>
      <c r="AI423" s="398"/>
      <c r="AJ423" s="398"/>
      <c r="AK423" s="398"/>
      <c r="AL423" s="398"/>
      <c r="AM423" s="398"/>
      <c r="AN423" s="398"/>
      <c r="AO423" s="398"/>
      <c r="AP423" s="398"/>
      <c r="AQ423" s="398"/>
      <c r="AR423" s="398"/>
      <c r="AS423" s="398"/>
      <c r="AT423" s="398"/>
      <c r="AU423" s="398"/>
      <c r="AV423" s="398"/>
      <c r="AW423" s="398"/>
      <c r="AX423" s="398"/>
      <c r="AY423" s="398"/>
      <c r="AZ423" s="398"/>
      <c r="BA423" s="400"/>
      <c r="BB423" s="477"/>
      <c r="BC423" s="400"/>
      <c r="BD423" s="400"/>
      <c r="BE423" s="400"/>
      <c r="BF423" s="400"/>
      <c r="BG423" s="400"/>
      <c r="BH423" s="400"/>
      <c r="BI423" s="400"/>
      <c r="BJ423" s="400"/>
      <c r="BK423" s="400"/>
      <c r="BL423" s="400"/>
      <c r="BM423" s="400"/>
      <c r="BN423" s="400"/>
      <c r="BO423" s="400"/>
      <c r="BP423" s="400"/>
      <c r="BQ423" s="400"/>
      <c r="BR423" s="400"/>
      <c r="BS423" s="400"/>
      <c r="BT423" s="400"/>
      <c r="BU423" s="400"/>
      <c r="BV423" s="401"/>
      <c r="BW423" s="401"/>
      <c r="BX423" s="401"/>
      <c r="BY423" s="401"/>
      <c r="BZ423" s="401"/>
      <c r="CA423" s="401"/>
      <c r="CB423" s="401"/>
      <c r="CC423" s="401"/>
      <c r="CD423" s="401"/>
      <c r="CE423" s="401"/>
      <c r="CF423" s="401"/>
      <c r="CG423" s="401"/>
      <c r="CH423" s="401"/>
      <c r="CI423" s="401"/>
      <c r="CJ423" s="401"/>
      <c r="CK423" s="401"/>
      <c r="CL423" s="401"/>
      <c r="CM423" s="401"/>
      <c r="CN423" s="401"/>
      <c r="CO423" s="401"/>
      <c r="CP423" s="401"/>
      <c r="CQ423" s="401"/>
      <c r="CR423" s="401"/>
      <c r="CS423" s="401"/>
      <c r="CT423" s="401"/>
      <c r="CU423" s="401"/>
      <c r="CV423" s="401"/>
      <c r="CW423" s="401"/>
      <c r="CX423" s="401"/>
      <c r="CY423" s="401"/>
      <c r="CZ423" s="401"/>
    </row>
    <row r="424" s="405" customFormat="true" ht="25.15" customHeight="true" x14ac:dyDescent="0.2">
      <c r="B424" s="960"/>
      <c r="C424" s="1090" t="s">
        <v>383</v>
      </c>
      <c r="D424" s="1072"/>
      <c r="E424" s="834">
        <v>0.28930662244373989</v>
      </c>
      <c r="F424" s="697"/>
      <c r="G424" s="697"/>
      <c r="H424" s="1090" t="s">
        <v>392</v>
      </c>
      <c r="I424" s="1072"/>
      <c r="J424" s="835">
        <v>0.2985842982275384</v>
      </c>
      <c r="K424" s="697"/>
      <c r="L424" s="697"/>
      <c r="M424" s="1090" t="s">
        <v>386</v>
      </c>
      <c r="N424" s="1072"/>
      <c r="O424" s="836">
        <v>-0.25068958919508572</v>
      </c>
      <c r="P424" s="697"/>
      <c r="Q424" s="697"/>
      <c r="V424" s="398"/>
      <c r="W424" s="398"/>
      <c r="X424" s="398"/>
      <c r="Y424" s="398"/>
      <c r="Z424" s="398"/>
      <c r="AA424" s="398"/>
      <c r="AB424" s="398"/>
      <c r="AC424" s="398"/>
      <c r="AD424" s="398"/>
      <c r="AE424" s="398"/>
      <c r="AF424" s="398"/>
      <c r="AG424" s="398"/>
      <c r="AH424" s="398"/>
      <c r="AI424" s="398"/>
      <c r="AJ424" s="398"/>
      <c r="AK424" s="398"/>
      <c r="AL424" s="398"/>
      <c r="AM424" s="398"/>
      <c r="AN424" s="398"/>
      <c r="AO424" s="398"/>
      <c r="AP424" s="398"/>
      <c r="AQ424" s="398"/>
      <c r="AR424" s="398"/>
      <c r="AS424" s="398"/>
      <c r="AT424" s="398"/>
      <c r="AU424" s="398"/>
      <c r="AV424" s="398"/>
      <c r="AW424" s="398"/>
      <c r="AX424" s="398"/>
      <c r="AY424" s="398"/>
      <c r="AZ424" s="398"/>
      <c r="BA424" s="400"/>
      <c r="BB424" s="477"/>
      <c r="BC424" s="400"/>
      <c r="BD424" s="400"/>
      <c r="BE424" s="400"/>
      <c r="BF424" s="400"/>
      <c r="BG424" s="400"/>
      <c r="BH424" s="400"/>
      <c r="BI424" s="400"/>
      <c r="BJ424" s="400"/>
      <c r="BK424" s="400"/>
      <c r="BL424" s="400"/>
      <c r="BM424" s="400"/>
      <c r="BN424" s="400"/>
      <c r="BO424" s="400"/>
      <c r="BP424" s="400"/>
      <c r="BQ424" s="400"/>
      <c r="BR424" s="400"/>
      <c r="BS424" s="400"/>
      <c r="BT424" s="400"/>
      <c r="BU424" s="400"/>
      <c r="BV424" s="401"/>
      <c r="BW424" s="401"/>
      <c r="BX424" s="401"/>
      <c r="BY424" s="401"/>
      <c r="BZ424" s="401"/>
      <c r="CA424" s="401"/>
      <c r="CB424" s="401"/>
      <c r="CC424" s="401"/>
      <c r="CD424" s="401"/>
      <c r="CE424" s="401"/>
      <c r="CF424" s="401"/>
      <c r="CG424" s="401"/>
      <c r="CH424" s="401"/>
      <c r="CI424" s="401"/>
      <c r="CJ424" s="401"/>
      <c r="CK424" s="401"/>
      <c r="CL424" s="401"/>
      <c r="CM424" s="401"/>
      <c r="CN424" s="401"/>
      <c r="CO424" s="401"/>
      <c r="CP424" s="401"/>
      <c r="CQ424" s="401"/>
      <c r="CR424" s="401"/>
      <c r="CS424" s="401"/>
      <c r="CT424" s="401"/>
      <c r="CU424" s="401"/>
      <c r="CV424" s="401"/>
      <c r="CW424" s="401"/>
      <c r="CX424" s="401"/>
      <c r="CY424" s="401"/>
      <c r="CZ424" s="401"/>
    </row>
    <row r="425" s="405" customFormat="true" ht="25.15" customHeight="true" x14ac:dyDescent="0.2">
      <c r="B425" s="960"/>
      <c r="C425" s="1090" t="s">
        <v>385</v>
      </c>
      <c r="D425" s="1072"/>
      <c r="E425" s="834">
        <v>-0.27759346958675812</v>
      </c>
      <c r="F425" s="697"/>
      <c r="G425" s="697"/>
      <c r="H425" s="1090" t="s">
        <v>395</v>
      </c>
      <c r="I425" s="1072"/>
      <c r="J425" s="835">
        <v>-0.23319190771730194</v>
      </c>
      <c r="K425" s="697"/>
      <c r="L425" s="697"/>
      <c r="M425" s="1090" t="s">
        <v>403</v>
      </c>
      <c r="N425" s="1072"/>
      <c r="O425" s="836">
        <v>0.23381559398005114</v>
      </c>
      <c r="P425" s="697"/>
      <c r="Q425" s="697"/>
      <c r="V425" s="398"/>
      <c r="W425" s="398"/>
      <c r="X425" s="398"/>
      <c r="Y425" s="398"/>
      <c r="Z425" s="398"/>
      <c r="AA425" s="398"/>
      <c r="AB425" s="398"/>
      <c r="AC425" s="398"/>
      <c r="AD425" s="398"/>
      <c r="AE425" s="398"/>
      <c r="AF425" s="398"/>
      <c r="AG425" s="398"/>
      <c r="AH425" s="398"/>
      <c r="AI425" s="398"/>
      <c r="AJ425" s="398"/>
      <c r="AK425" s="398"/>
      <c r="AL425" s="398"/>
      <c r="AM425" s="398"/>
      <c r="AN425" s="398"/>
      <c r="AO425" s="398"/>
      <c r="AP425" s="398"/>
      <c r="AQ425" s="398"/>
      <c r="AR425" s="398"/>
      <c r="AS425" s="398"/>
      <c r="AT425" s="398"/>
      <c r="AU425" s="398"/>
      <c r="AV425" s="398"/>
      <c r="AW425" s="398"/>
      <c r="AX425" s="398"/>
      <c r="AY425" s="398"/>
      <c r="AZ425" s="398"/>
      <c r="BA425" s="400"/>
      <c r="BB425" s="477"/>
      <c r="BC425" s="400"/>
      <c r="BD425" s="400"/>
      <c r="BE425" s="400"/>
      <c r="BF425" s="400"/>
      <c r="BG425" s="400"/>
      <c r="BH425" s="400"/>
      <c r="BI425" s="400"/>
      <c r="BJ425" s="400"/>
      <c r="BK425" s="400"/>
      <c r="BL425" s="400"/>
      <c r="BM425" s="400"/>
      <c r="BN425" s="400"/>
      <c r="BO425" s="400"/>
      <c r="BP425" s="400"/>
      <c r="BQ425" s="400"/>
      <c r="BR425" s="400"/>
      <c r="BS425" s="400"/>
      <c r="BT425" s="400"/>
      <c r="BU425" s="400"/>
      <c r="BV425" s="401"/>
      <c r="BW425" s="401"/>
      <c r="BX425" s="401"/>
      <c r="BY425" s="401"/>
      <c r="BZ425" s="401"/>
      <c r="CA425" s="401"/>
      <c r="CB425" s="401"/>
      <c r="CC425" s="401"/>
      <c r="CD425" s="401"/>
      <c r="CE425" s="401"/>
      <c r="CF425" s="401"/>
      <c r="CG425" s="401"/>
      <c r="CH425" s="401"/>
      <c r="CI425" s="401"/>
      <c r="CJ425" s="401"/>
      <c r="CK425" s="401"/>
      <c r="CL425" s="401"/>
      <c r="CM425" s="401"/>
      <c r="CN425" s="401"/>
      <c r="CO425" s="401"/>
      <c r="CP425" s="401"/>
      <c r="CQ425" s="401"/>
      <c r="CR425" s="401"/>
      <c r="CS425" s="401"/>
      <c r="CT425" s="401"/>
      <c r="CU425" s="401"/>
      <c r="CV425" s="401"/>
      <c r="CW425" s="401"/>
      <c r="CX425" s="401"/>
      <c r="CY425" s="401"/>
      <c r="CZ425" s="401"/>
    </row>
    <row r="426" s="405" customFormat="true" ht="25.15" customHeight="true" x14ac:dyDescent="0.2">
      <c r="B426" s="960"/>
      <c r="C426" s="1090" t="s">
        <v>386</v>
      </c>
      <c r="D426" s="1072"/>
      <c r="E426" s="834">
        <v>-0.27337868847920238</v>
      </c>
      <c r="F426" s="697"/>
      <c r="G426" s="697"/>
      <c r="H426" s="1090" t="s">
        <v>223</v>
      </c>
      <c r="I426" s="1072"/>
      <c r="J426" s="835">
        <v>0.22710659712797038</v>
      </c>
      <c r="K426" s="697"/>
      <c r="L426" s="697"/>
      <c r="M426" s="1090" t="s">
        <v>406</v>
      </c>
      <c r="N426" s="1072"/>
      <c r="O426" s="836">
        <v>0.23034142902846191</v>
      </c>
      <c r="P426" s="697"/>
      <c r="Q426" s="697"/>
      <c r="V426" s="398"/>
      <c r="W426" s="398"/>
      <c r="X426" s="398"/>
      <c r="Y426" s="398"/>
      <c r="Z426" s="398"/>
      <c r="AA426" s="398"/>
      <c r="AB426" s="398"/>
      <c r="AC426" s="398"/>
      <c r="AD426" s="398"/>
      <c r="AE426" s="398"/>
      <c r="AF426" s="398"/>
      <c r="AG426" s="398"/>
      <c r="AH426" s="398"/>
      <c r="AI426" s="398"/>
      <c r="AJ426" s="398"/>
      <c r="AK426" s="398"/>
      <c r="AL426" s="398"/>
      <c r="AM426" s="398"/>
      <c r="AN426" s="398"/>
      <c r="AO426" s="398"/>
      <c r="AP426" s="398"/>
      <c r="AQ426" s="398"/>
      <c r="AR426" s="398"/>
      <c r="AS426" s="398"/>
      <c r="AT426" s="398"/>
      <c r="AU426" s="398"/>
      <c r="AV426" s="398"/>
      <c r="AW426" s="398"/>
      <c r="AX426" s="398"/>
      <c r="AY426" s="398"/>
      <c r="AZ426" s="398"/>
      <c r="BA426" s="400"/>
      <c r="BB426" s="477"/>
      <c r="BC426" s="400"/>
      <c r="BD426" s="400"/>
      <c r="BE426" s="400"/>
      <c r="BF426" s="400"/>
      <c r="BG426" s="400"/>
      <c r="BH426" s="400"/>
      <c r="BI426" s="400"/>
      <c r="BJ426" s="400"/>
      <c r="BK426" s="400"/>
      <c r="BL426" s="400"/>
      <c r="BM426" s="400"/>
      <c r="BN426" s="400"/>
      <c r="BO426" s="400"/>
      <c r="BP426" s="400"/>
      <c r="BQ426" s="400"/>
      <c r="BR426" s="400"/>
      <c r="BS426" s="400"/>
      <c r="BT426" s="400"/>
      <c r="BU426" s="400"/>
      <c r="BV426" s="401"/>
      <c r="BW426" s="401"/>
      <c r="BX426" s="401"/>
      <c r="BY426" s="401"/>
      <c r="BZ426" s="401"/>
      <c r="CA426" s="401"/>
      <c r="CB426" s="401"/>
      <c r="CC426" s="401"/>
      <c r="CD426" s="401"/>
      <c r="CE426" s="401"/>
      <c r="CF426" s="401"/>
      <c r="CG426" s="401"/>
      <c r="CH426" s="401"/>
      <c r="CI426" s="401"/>
      <c r="CJ426" s="401"/>
      <c r="CK426" s="401"/>
      <c r="CL426" s="401"/>
      <c r="CM426" s="401"/>
      <c r="CN426" s="401"/>
      <c r="CO426" s="401"/>
      <c r="CP426" s="401"/>
      <c r="CQ426" s="401"/>
      <c r="CR426" s="401"/>
      <c r="CS426" s="401"/>
      <c r="CT426" s="401"/>
      <c r="CU426" s="401"/>
      <c r="CV426" s="401"/>
      <c r="CW426" s="401"/>
      <c r="CX426" s="401"/>
      <c r="CY426" s="401"/>
      <c r="CZ426" s="401"/>
    </row>
    <row r="427" s="405" customFormat="true" ht="25.15" customHeight="true" x14ac:dyDescent="0.2">
      <c r="B427" s="960"/>
      <c r="C427" s="1090" t="s">
        <v>426</v>
      </c>
      <c r="D427" s="1072"/>
      <c r="E427" s="834">
        <v>0.19061623966556743</v>
      </c>
      <c r="F427" s="697"/>
      <c r="G427" s="697"/>
      <c r="H427" s="1090" t="s">
        <v>404</v>
      </c>
      <c r="I427" s="1072"/>
      <c r="J427" s="835">
        <v>-0.20768693725168325</v>
      </c>
      <c r="K427" s="697"/>
      <c r="L427" s="697"/>
      <c r="M427" s="1090" t="s">
        <v>387</v>
      </c>
      <c r="N427" s="1072"/>
      <c r="O427" s="836">
        <v>-0.22690749730957707</v>
      </c>
      <c r="P427" s="697"/>
      <c r="Q427" s="697"/>
      <c r="V427" s="398"/>
      <c r="W427" s="398"/>
      <c r="X427" s="398"/>
      <c r="Y427" s="398"/>
      <c r="Z427" s="398"/>
      <c r="AA427" s="398"/>
      <c r="AB427" s="398"/>
      <c r="AC427" s="398"/>
      <c r="AD427" s="398"/>
      <c r="AE427" s="398"/>
      <c r="AF427" s="398"/>
      <c r="AG427" s="398"/>
      <c r="AH427" s="398"/>
      <c r="AI427" s="398"/>
      <c r="AJ427" s="398"/>
      <c r="AK427" s="398"/>
      <c r="AL427" s="398"/>
      <c r="AM427" s="398"/>
      <c r="AN427" s="398"/>
      <c r="AO427" s="398"/>
      <c r="AP427" s="398"/>
      <c r="AQ427" s="398"/>
      <c r="AR427" s="398"/>
      <c r="AS427" s="398"/>
      <c r="AT427" s="398"/>
      <c r="AU427" s="398"/>
      <c r="AV427" s="398"/>
      <c r="AW427" s="398"/>
      <c r="AX427" s="398"/>
      <c r="AY427" s="398"/>
      <c r="AZ427" s="398"/>
      <c r="BA427" s="400"/>
      <c r="BB427" s="477"/>
      <c r="BC427" s="400"/>
      <c r="BD427" s="400"/>
      <c r="BE427" s="400"/>
      <c r="BF427" s="400"/>
      <c r="BG427" s="400"/>
      <c r="BH427" s="400"/>
      <c r="BI427" s="400"/>
      <c r="BJ427" s="400"/>
      <c r="BK427" s="400"/>
      <c r="BL427" s="400"/>
      <c r="BM427" s="400"/>
      <c r="BN427" s="400"/>
      <c r="BO427" s="400"/>
      <c r="BP427" s="400"/>
      <c r="BQ427" s="400"/>
      <c r="BR427" s="400"/>
      <c r="BS427" s="400"/>
      <c r="BT427" s="400"/>
      <c r="BU427" s="400"/>
      <c r="BV427" s="401"/>
      <c r="BW427" s="401"/>
      <c r="BX427" s="401"/>
      <c r="BY427" s="401"/>
      <c r="BZ427" s="401"/>
      <c r="CA427" s="401"/>
      <c r="CB427" s="401"/>
      <c r="CC427" s="401"/>
      <c r="CD427" s="401"/>
      <c r="CE427" s="401"/>
      <c r="CF427" s="401"/>
      <c r="CG427" s="401"/>
      <c r="CH427" s="401"/>
      <c r="CI427" s="401"/>
      <c r="CJ427" s="401"/>
      <c r="CK427" s="401"/>
      <c r="CL427" s="401"/>
      <c r="CM427" s="401"/>
      <c r="CN427" s="401"/>
      <c r="CO427" s="401"/>
      <c r="CP427" s="401"/>
      <c r="CQ427" s="401"/>
      <c r="CR427" s="401"/>
      <c r="CS427" s="401"/>
      <c r="CT427" s="401"/>
      <c r="CU427" s="401"/>
      <c r="CV427" s="401"/>
      <c r="CW427" s="401"/>
      <c r="CX427" s="401"/>
      <c r="CY427" s="401"/>
      <c r="CZ427" s="401"/>
    </row>
    <row r="428" s="405" customFormat="true" ht="25.15" customHeight="true" x14ac:dyDescent="0.2">
      <c r="B428" s="960"/>
      <c r="C428" s="1090" t="s">
        <v>389</v>
      </c>
      <c r="D428" s="1072"/>
      <c r="E428" s="834">
        <v>0.17865042778000759</v>
      </c>
      <c r="F428" s="697"/>
      <c r="G428" s="697"/>
      <c r="H428" s="1090" t="s">
        <v>389</v>
      </c>
      <c r="I428" s="1072"/>
      <c r="J428" s="835">
        <v>0.17683515922521487</v>
      </c>
      <c r="K428" s="697"/>
      <c r="L428" s="697"/>
      <c r="M428" s="1090" t="s">
        <v>391</v>
      </c>
      <c r="N428" s="1072"/>
      <c r="O428" s="836">
        <v>0.21744883862380454</v>
      </c>
      <c r="P428" s="697"/>
      <c r="Q428" s="697"/>
      <c r="V428" s="398"/>
      <c r="W428" s="398"/>
      <c r="X428" s="398"/>
      <c r="Y428" s="398"/>
      <c r="Z428" s="398"/>
      <c r="AA428" s="398"/>
      <c r="AB428" s="398"/>
      <c r="AC428" s="398"/>
      <c r="AD428" s="398"/>
      <c r="AE428" s="398"/>
      <c r="AF428" s="398"/>
      <c r="AG428" s="398"/>
      <c r="AH428" s="398"/>
      <c r="AI428" s="398"/>
      <c r="AJ428" s="398"/>
      <c r="AK428" s="398"/>
      <c r="AL428" s="398"/>
      <c r="AM428" s="398"/>
      <c r="AN428" s="398"/>
      <c r="AO428" s="398"/>
      <c r="AP428" s="398"/>
      <c r="AQ428" s="398"/>
      <c r="AR428" s="398"/>
      <c r="AS428" s="398"/>
      <c r="AT428" s="398"/>
      <c r="AU428" s="398"/>
      <c r="AV428" s="398"/>
      <c r="AW428" s="398"/>
      <c r="AX428" s="398"/>
      <c r="AY428" s="398"/>
      <c r="AZ428" s="398"/>
      <c r="BA428" s="400"/>
      <c r="BB428" s="477"/>
      <c r="BC428" s="400"/>
      <c r="BD428" s="400"/>
      <c r="BE428" s="400"/>
      <c r="BF428" s="400"/>
      <c r="BG428" s="400"/>
      <c r="BH428" s="400"/>
      <c r="BI428" s="400"/>
      <c r="BJ428" s="400"/>
      <c r="BK428" s="400"/>
      <c r="BL428" s="400"/>
      <c r="BM428" s="400"/>
      <c r="BN428" s="400"/>
      <c r="BO428" s="400"/>
      <c r="BP428" s="400"/>
      <c r="BQ428" s="400"/>
      <c r="BR428" s="400"/>
      <c r="BS428" s="400"/>
      <c r="BT428" s="400"/>
      <c r="BU428" s="400"/>
      <c r="BV428" s="401"/>
      <c r="BW428" s="401"/>
      <c r="BX428" s="401"/>
      <c r="BY428" s="401"/>
      <c r="BZ428" s="401"/>
      <c r="CA428" s="401"/>
      <c r="CB428" s="401"/>
      <c r="CC428" s="401"/>
      <c r="CD428" s="401"/>
      <c r="CE428" s="401"/>
      <c r="CF428" s="401"/>
      <c r="CG428" s="401"/>
      <c r="CH428" s="401"/>
      <c r="CI428" s="401"/>
      <c r="CJ428" s="401"/>
      <c r="CK428" s="401"/>
      <c r="CL428" s="401"/>
      <c r="CM428" s="401"/>
      <c r="CN428" s="401"/>
      <c r="CO428" s="401"/>
      <c r="CP428" s="401"/>
      <c r="CQ428" s="401"/>
      <c r="CR428" s="401"/>
      <c r="CS428" s="401"/>
      <c r="CT428" s="401"/>
      <c r="CU428" s="401"/>
      <c r="CV428" s="401"/>
      <c r="CW428" s="401"/>
      <c r="CX428" s="401"/>
      <c r="CY428" s="401"/>
      <c r="CZ428" s="401"/>
    </row>
    <row r="429" s="405" customFormat="true" ht="25.15" customHeight="true" x14ac:dyDescent="0.2">
      <c r="B429" s="960"/>
      <c r="C429" s="1090" t="s">
        <v>395</v>
      </c>
      <c r="D429" s="1072"/>
      <c r="E429" s="834">
        <v>-0.1692626061652025</v>
      </c>
      <c r="F429" s="697"/>
      <c r="G429" s="697"/>
      <c r="H429" s="1090" t="s">
        <v>396</v>
      </c>
      <c r="I429" s="1072"/>
      <c r="J429" s="835">
        <v>-0.16849145242317271</v>
      </c>
      <c r="K429" s="697"/>
      <c r="L429" s="697"/>
      <c r="M429" s="1090" t="s">
        <v>385</v>
      </c>
      <c r="N429" s="1072"/>
      <c r="O429" s="836">
        <v>-0.21435752157346538</v>
      </c>
      <c r="P429" s="697"/>
      <c r="Q429" s="697"/>
      <c r="V429" s="398"/>
      <c r="W429" s="398"/>
      <c r="X429" s="398"/>
      <c r="Y429" s="398"/>
      <c r="Z429" s="398"/>
      <c r="AA429" s="398"/>
      <c r="AB429" s="398"/>
      <c r="AC429" s="398"/>
      <c r="AD429" s="398"/>
      <c r="AE429" s="398"/>
      <c r="AF429" s="398"/>
      <c r="AG429" s="398"/>
      <c r="AH429" s="398"/>
      <c r="AI429" s="398"/>
      <c r="AJ429" s="398"/>
      <c r="AK429" s="398"/>
      <c r="AL429" s="398"/>
      <c r="AM429" s="398"/>
      <c r="AN429" s="398"/>
      <c r="AO429" s="398"/>
      <c r="AP429" s="398"/>
      <c r="AQ429" s="398"/>
      <c r="AR429" s="398"/>
      <c r="AS429" s="398"/>
      <c r="AT429" s="398"/>
      <c r="AU429" s="398"/>
      <c r="AV429" s="398"/>
      <c r="AW429" s="398"/>
      <c r="AX429" s="398"/>
      <c r="AY429" s="398"/>
      <c r="AZ429" s="398"/>
      <c r="BA429" s="400"/>
      <c r="BB429" s="477"/>
      <c r="BC429" s="400"/>
      <c r="BD429" s="400"/>
      <c r="BE429" s="400"/>
      <c r="BF429" s="400"/>
      <c r="BG429" s="400"/>
      <c r="BH429" s="400"/>
      <c r="BI429" s="400"/>
      <c r="BJ429" s="400"/>
      <c r="BK429" s="400"/>
      <c r="BL429" s="400"/>
      <c r="BM429" s="400"/>
      <c r="BN429" s="400"/>
      <c r="BO429" s="400"/>
      <c r="BP429" s="400"/>
      <c r="BQ429" s="400"/>
      <c r="BR429" s="400"/>
      <c r="BS429" s="400"/>
      <c r="BT429" s="400"/>
      <c r="BU429" s="400"/>
      <c r="BV429" s="401"/>
      <c r="BW429" s="401"/>
      <c r="BX429" s="401"/>
      <c r="BY429" s="401"/>
      <c r="BZ429" s="401"/>
      <c r="CA429" s="401"/>
      <c r="CB429" s="401"/>
      <c r="CC429" s="401"/>
      <c r="CD429" s="401"/>
      <c r="CE429" s="401"/>
      <c r="CF429" s="401"/>
      <c r="CG429" s="401"/>
      <c r="CH429" s="401"/>
      <c r="CI429" s="401"/>
      <c r="CJ429" s="401"/>
      <c r="CK429" s="401"/>
      <c r="CL429" s="401"/>
      <c r="CM429" s="401"/>
      <c r="CN429" s="401"/>
      <c r="CO429" s="401"/>
      <c r="CP429" s="401"/>
      <c r="CQ429" s="401"/>
      <c r="CR429" s="401"/>
      <c r="CS429" s="401"/>
      <c r="CT429" s="401"/>
      <c r="CU429" s="401"/>
      <c r="CV429" s="401"/>
      <c r="CW429" s="401"/>
      <c r="CX429" s="401"/>
      <c r="CY429" s="401"/>
      <c r="CZ429" s="401"/>
    </row>
    <row r="430" s="405" customFormat="true" ht="25.15" customHeight="true" x14ac:dyDescent="0.2">
      <c r="B430" s="960"/>
      <c r="C430" s="1090" t="s">
        <v>403</v>
      </c>
      <c r="D430" s="1072"/>
      <c r="E430" s="834">
        <v>0.15293233174898818</v>
      </c>
      <c r="F430" s="697"/>
      <c r="G430" s="697"/>
      <c r="H430" s="1090" t="s">
        <v>402</v>
      </c>
      <c r="I430" s="1072"/>
      <c r="J430" s="835">
        <v>0.15743753708961189</v>
      </c>
      <c r="K430" s="697"/>
      <c r="L430" s="697"/>
      <c r="M430" s="1090" t="s">
        <v>404</v>
      </c>
      <c r="N430" s="1072"/>
      <c r="O430" s="836">
        <v>-0.10473310560147954</v>
      </c>
      <c r="P430" s="697"/>
      <c r="Q430" s="697"/>
      <c r="V430" s="398"/>
      <c r="W430" s="398"/>
      <c r="X430" s="398"/>
      <c r="Y430" s="398"/>
      <c r="Z430" s="398"/>
      <c r="AA430" s="398"/>
      <c r="AB430" s="398"/>
      <c r="AC430" s="398"/>
      <c r="AD430" s="398"/>
      <c r="AE430" s="398"/>
      <c r="AF430" s="398"/>
      <c r="AG430" s="398"/>
      <c r="AH430" s="398"/>
      <c r="AI430" s="398"/>
      <c r="AJ430" s="398"/>
      <c r="AK430" s="398"/>
      <c r="AL430" s="398"/>
      <c r="AM430" s="398"/>
      <c r="AN430" s="398"/>
      <c r="AO430" s="398"/>
      <c r="AP430" s="398"/>
      <c r="AQ430" s="398"/>
      <c r="AR430" s="398"/>
      <c r="AS430" s="398"/>
      <c r="AT430" s="398"/>
      <c r="AU430" s="398"/>
      <c r="AV430" s="398"/>
      <c r="AW430" s="398"/>
      <c r="AX430" s="398"/>
      <c r="AY430" s="398"/>
      <c r="AZ430" s="398"/>
      <c r="BA430" s="400"/>
      <c r="BB430" s="477"/>
      <c r="BC430" s="400"/>
      <c r="BD430" s="400"/>
      <c r="BE430" s="400"/>
      <c r="BF430" s="400"/>
      <c r="BG430" s="400"/>
      <c r="BH430" s="400"/>
      <c r="BI430" s="400"/>
      <c r="BJ430" s="400"/>
      <c r="BK430" s="400"/>
      <c r="BL430" s="400"/>
      <c r="BM430" s="400"/>
      <c r="BN430" s="400"/>
      <c r="BO430" s="400"/>
      <c r="BP430" s="400"/>
      <c r="BQ430" s="400"/>
      <c r="BR430" s="400"/>
      <c r="BS430" s="400"/>
      <c r="BT430" s="400"/>
      <c r="BU430" s="400"/>
      <c r="BV430" s="401"/>
      <c r="BW430" s="401"/>
      <c r="BX430" s="401"/>
      <c r="BY430" s="401"/>
      <c r="BZ430" s="401"/>
      <c r="CA430" s="401"/>
      <c r="CB430" s="401"/>
      <c r="CC430" s="401"/>
      <c r="CD430" s="401"/>
      <c r="CE430" s="401"/>
      <c r="CF430" s="401"/>
      <c r="CG430" s="401"/>
      <c r="CH430" s="401"/>
      <c r="CI430" s="401"/>
      <c r="CJ430" s="401"/>
      <c r="CK430" s="401"/>
      <c r="CL430" s="401"/>
      <c r="CM430" s="401"/>
      <c r="CN430" s="401"/>
      <c r="CO430" s="401"/>
      <c r="CP430" s="401"/>
      <c r="CQ430" s="401"/>
      <c r="CR430" s="401"/>
      <c r="CS430" s="401"/>
      <c r="CT430" s="401"/>
      <c r="CU430" s="401"/>
      <c r="CV430" s="401"/>
      <c r="CW430" s="401"/>
      <c r="CX430" s="401"/>
      <c r="CY430" s="401"/>
      <c r="CZ430" s="401"/>
    </row>
    <row r="431" s="405" customFormat="true" ht="25.15" customHeight="true" x14ac:dyDescent="0.2">
      <c r="B431" s="960"/>
      <c r="C431" s="1090" t="s">
        <v>404</v>
      </c>
      <c r="D431" s="1072"/>
      <c r="E431" s="834">
        <v>-0.15023711033099732</v>
      </c>
      <c r="F431" s="697"/>
      <c r="G431" s="697"/>
      <c r="H431" s="1090" t="s">
        <v>383</v>
      </c>
      <c r="I431" s="1072"/>
      <c r="J431" s="835">
        <v>0.14300963988533213</v>
      </c>
      <c r="K431" s="697"/>
      <c r="L431" s="697"/>
      <c r="M431" s="1090" t="s">
        <v>398</v>
      </c>
      <c r="N431" s="1072"/>
      <c r="O431" s="836">
        <v>9.9299702247024974E-2</v>
      </c>
      <c r="P431" s="697"/>
      <c r="Q431" s="697"/>
      <c r="V431" s="398"/>
      <c r="W431" s="398"/>
      <c r="X431" s="398"/>
      <c r="Y431" s="398"/>
      <c r="Z431" s="398"/>
      <c r="AA431" s="398"/>
      <c r="AB431" s="398"/>
      <c r="AC431" s="398"/>
      <c r="AD431" s="398"/>
      <c r="AE431" s="398"/>
      <c r="AF431" s="398"/>
      <c r="AG431" s="398"/>
      <c r="AH431" s="398"/>
      <c r="AI431" s="398"/>
      <c r="AJ431" s="398"/>
      <c r="AK431" s="398"/>
      <c r="AL431" s="398"/>
      <c r="AM431" s="398"/>
      <c r="AN431" s="398"/>
      <c r="AO431" s="398"/>
      <c r="AP431" s="398"/>
      <c r="AQ431" s="398"/>
      <c r="AR431" s="398"/>
      <c r="AS431" s="398"/>
      <c r="AT431" s="398"/>
      <c r="AU431" s="398"/>
      <c r="AV431" s="398"/>
      <c r="AW431" s="398"/>
      <c r="AX431" s="398"/>
      <c r="AY431" s="398"/>
      <c r="AZ431" s="398"/>
      <c r="BA431" s="400"/>
      <c r="BB431" s="477"/>
      <c r="BC431" s="400"/>
      <c r="BD431" s="400"/>
      <c r="BE431" s="400"/>
      <c r="BF431" s="400"/>
      <c r="BG431" s="400"/>
      <c r="BH431" s="400"/>
      <c r="BI431" s="400"/>
      <c r="BJ431" s="400"/>
      <c r="BK431" s="400"/>
      <c r="BL431" s="400"/>
      <c r="BM431" s="400"/>
      <c r="BN431" s="400"/>
      <c r="BO431" s="400"/>
      <c r="BP431" s="400"/>
      <c r="BQ431" s="400"/>
      <c r="BR431" s="400"/>
      <c r="BS431" s="400"/>
      <c r="BT431" s="400"/>
      <c r="BU431" s="400"/>
      <c r="BV431" s="401"/>
      <c r="BW431" s="401"/>
      <c r="BX431" s="401"/>
      <c r="BY431" s="401"/>
      <c r="BZ431" s="401"/>
      <c r="CA431" s="401"/>
      <c r="CB431" s="401"/>
      <c r="CC431" s="401"/>
      <c r="CD431" s="401"/>
      <c r="CE431" s="401"/>
      <c r="CF431" s="401"/>
      <c r="CG431" s="401"/>
      <c r="CH431" s="401"/>
      <c r="CI431" s="401"/>
      <c r="CJ431" s="401"/>
      <c r="CK431" s="401"/>
      <c r="CL431" s="401"/>
      <c r="CM431" s="401"/>
      <c r="CN431" s="401"/>
      <c r="CO431" s="401"/>
      <c r="CP431" s="401"/>
      <c r="CQ431" s="401"/>
      <c r="CR431" s="401"/>
      <c r="CS431" s="401"/>
      <c r="CT431" s="401"/>
      <c r="CU431" s="401"/>
      <c r="CV431" s="401"/>
      <c r="CW431" s="401"/>
      <c r="CX431" s="401"/>
      <c r="CY431" s="401"/>
      <c r="CZ431" s="401"/>
    </row>
    <row r="432" s="405" customFormat="true" ht="25.15" customHeight="true" x14ac:dyDescent="0.2">
      <c r="B432" s="960"/>
      <c r="C432" s="1090" t="s">
        <v>399</v>
      </c>
      <c r="D432" s="1072"/>
      <c r="E432" s="834">
        <v>-0.14579429783091558</v>
      </c>
      <c r="F432" s="697"/>
      <c r="G432" s="697"/>
      <c r="H432" s="1090" t="s">
        <v>400</v>
      </c>
      <c r="I432" s="1072"/>
      <c r="J432" s="835">
        <v>-0.12747131897160108</v>
      </c>
      <c r="K432" s="697"/>
      <c r="L432" s="697"/>
      <c r="M432" s="1090" t="s">
        <v>394</v>
      </c>
      <c r="N432" s="1072"/>
      <c r="O432" s="836">
        <v>9.5875314011396345E-2</v>
      </c>
      <c r="P432" s="697"/>
      <c r="Q432" s="697"/>
      <c r="V432" s="398"/>
      <c r="W432" s="398"/>
      <c r="X432" s="398"/>
      <c r="Y432" s="398"/>
      <c r="Z432" s="398"/>
      <c r="AA432" s="398"/>
      <c r="AB432" s="398"/>
      <c r="AC432" s="398"/>
      <c r="AD432" s="398"/>
      <c r="AE432" s="398"/>
      <c r="AF432" s="398"/>
      <c r="AG432" s="398"/>
      <c r="AH432" s="398"/>
      <c r="AI432" s="398"/>
      <c r="AJ432" s="398"/>
      <c r="AK432" s="398"/>
      <c r="AL432" s="398"/>
      <c r="AM432" s="398"/>
      <c r="AN432" s="398"/>
      <c r="AO432" s="398"/>
      <c r="AP432" s="398"/>
      <c r="AQ432" s="398"/>
      <c r="AR432" s="398"/>
      <c r="AS432" s="398"/>
      <c r="AT432" s="398"/>
      <c r="AU432" s="398"/>
      <c r="AV432" s="398"/>
      <c r="AW432" s="398"/>
      <c r="AX432" s="398"/>
      <c r="AY432" s="398"/>
      <c r="AZ432" s="398"/>
      <c r="BA432" s="400"/>
      <c r="BB432" s="477"/>
      <c r="BC432" s="400"/>
      <c r="BD432" s="400"/>
      <c r="BE432" s="400"/>
      <c r="BF432" s="400"/>
      <c r="BG432" s="400"/>
      <c r="BH432" s="400"/>
      <c r="BI432" s="400"/>
      <c r="BJ432" s="400"/>
      <c r="BK432" s="400"/>
      <c r="BL432" s="400"/>
      <c r="BM432" s="400"/>
      <c r="BN432" s="400"/>
      <c r="BO432" s="400"/>
      <c r="BP432" s="400"/>
      <c r="BQ432" s="400"/>
      <c r="BR432" s="400"/>
      <c r="BS432" s="400"/>
      <c r="BT432" s="400"/>
      <c r="BU432" s="400"/>
      <c r="BV432" s="401"/>
      <c r="BW432" s="401"/>
      <c r="BX432" s="401"/>
      <c r="BY432" s="401"/>
      <c r="BZ432" s="401"/>
      <c r="CA432" s="401"/>
      <c r="CB432" s="401"/>
      <c r="CC432" s="401"/>
      <c r="CD432" s="401"/>
      <c r="CE432" s="401"/>
      <c r="CF432" s="401"/>
      <c r="CG432" s="401"/>
      <c r="CH432" s="401"/>
      <c r="CI432" s="401"/>
      <c r="CJ432" s="401"/>
      <c r="CK432" s="401"/>
      <c r="CL432" s="401"/>
      <c r="CM432" s="401"/>
      <c r="CN432" s="401"/>
      <c r="CO432" s="401"/>
      <c r="CP432" s="401"/>
      <c r="CQ432" s="401"/>
      <c r="CR432" s="401"/>
      <c r="CS432" s="401"/>
      <c r="CT432" s="401"/>
      <c r="CU432" s="401"/>
      <c r="CV432" s="401"/>
      <c r="CW432" s="401"/>
      <c r="CX432" s="401"/>
      <c r="CY432" s="401"/>
      <c r="CZ432" s="401"/>
    </row>
    <row r="433" s="405" customFormat="true" ht="25.15" customHeight="true" x14ac:dyDescent="0.2">
      <c r="B433" s="960"/>
      <c r="C433" s="1090" t="s">
        <v>406</v>
      </c>
      <c r="D433" s="1072"/>
      <c r="E433" s="834">
        <v>0.14485587251903087</v>
      </c>
      <c r="F433" s="697"/>
      <c r="G433" s="697"/>
      <c r="H433" s="1090" t="s">
        <v>403</v>
      </c>
      <c r="I433" s="1072"/>
      <c r="J433" s="835">
        <v>0.10966935548786363</v>
      </c>
      <c r="K433" s="697"/>
      <c r="L433" s="697"/>
      <c r="M433" s="1090" t="s">
        <v>407</v>
      </c>
      <c r="N433" s="1072"/>
      <c r="O433" s="836">
        <v>8.3746609240892389E-2</v>
      </c>
      <c r="P433" s="697"/>
      <c r="Q433" s="697"/>
      <c r="V433" s="398"/>
      <c r="W433" s="398"/>
      <c r="X433" s="398"/>
      <c r="Y433" s="398"/>
      <c r="Z433" s="398"/>
      <c r="AA433" s="398"/>
      <c r="AB433" s="398"/>
      <c r="AC433" s="398"/>
      <c r="AD433" s="398"/>
      <c r="AE433" s="398"/>
      <c r="AF433" s="398"/>
      <c r="AG433" s="398"/>
      <c r="AH433" s="398"/>
      <c r="AI433" s="398"/>
      <c r="AJ433" s="398"/>
      <c r="AK433" s="398"/>
      <c r="AL433" s="398"/>
      <c r="AM433" s="398"/>
      <c r="AN433" s="398"/>
      <c r="AO433" s="398"/>
      <c r="AP433" s="398"/>
      <c r="AQ433" s="398"/>
      <c r="AR433" s="398"/>
      <c r="AS433" s="398"/>
      <c r="AT433" s="398"/>
      <c r="AU433" s="398"/>
      <c r="AV433" s="398"/>
      <c r="AW433" s="398"/>
      <c r="AX433" s="398"/>
      <c r="AY433" s="398"/>
      <c r="AZ433" s="398"/>
      <c r="BA433" s="400"/>
      <c r="BB433" s="477"/>
      <c r="BC433" s="400"/>
      <c r="BD433" s="400"/>
      <c r="BE433" s="400"/>
      <c r="BF433" s="400"/>
      <c r="BG433" s="400"/>
      <c r="BH433" s="400"/>
      <c r="BI433" s="400"/>
      <c r="BJ433" s="400"/>
      <c r="BK433" s="400"/>
      <c r="BL433" s="400"/>
      <c r="BM433" s="400"/>
      <c r="BN433" s="400"/>
      <c r="BO433" s="400"/>
      <c r="BP433" s="400"/>
      <c r="BQ433" s="400"/>
      <c r="BR433" s="400"/>
      <c r="BS433" s="400"/>
      <c r="BT433" s="400"/>
      <c r="BU433" s="400"/>
      <c r="BV433" s="401"/>
      <c r="BW433" s="401"/>
      <c r="BX433" s="401"/>
      <c r="BY433" s="401"/>
      <c r="BZ433" s="401"/>
      <c r="CA433" s="401"/>
      <c r="CB433" s="401"/>
      <c r="CC433" s="401"/>
      <c r="CD433" s="401"/>
      <c r="CE433" s="401"/>
      <c r="CF433" s="401"/>
      <c r="CG433" s="401"/>
      <c r="CH433" s="401"/>
      <c r="CI433" s="401"/>
      <c r="CJ433" s="401"/>
      <c r="CK433" s="401"/>
      <c r="CL433" s="401"/>
      <c r="CM433" s="401"/>
      <c r="CN433" s="401"/>
      <c r="CO433" s="401"/>
      <c r="CP433" s="401"/>
      <c r="CQ433" s="401"/>
      <c r="CR433" s="401"/>
      <c r="CS433" s="401"/>
      <c r="CT433" s="401"/>
      <c r="CU433" s="401"/>
      <c r="CV433" s="401"/>
      <c r="CW433" s="401"/>
      <c r="CX433" s="401"/>
      <c r="CY433" s="401"/>
      <c r="CZ433" s="401"/>
    </row>
    <row r="434" s="405" customFormat="true" ht="25.15" customHeight="true" x14ac:dyDescent="0.2">
      <c r="B434" s="960"/>
      <c r="C434" s="1090" t="s">
        <v>402</v>
      </c>
      <c r="D434" s="1072"/>
      <c r="E434" s="834">
        <v>0.13972060451735058</v>
      </c>
      <c r="F434" s="697"/>
      <c r="G434" s="697"/>
      <c r="H434" s="1090" t="s">
        <v>419</v>
      </c>
      <c r="I434" s="1072"/>
      <c r="J434" s="835">
        <v>0.10658268871570081</v>
      </c>
      <c r="K434" s="697"/>
      <c r="L434" s="697"/>
      <c r="M434" s="1090" t="s">
        <v>395</v>
      </c>
      <c r="N434" s="1072"/>
      <c r="O434" s="836">
        <v>-8.31465500606728E-2</v>
      </c>
      <c r="P434" s="697"/>
      <c r="Q434" s="697"/>
      <c r="V434" s="398"/>
      <c r="W434" s="398"/>
      <c r="X434" s="398"/>
      <c r="Y434" s="398"/>
      <c r="Z434" s="398"/>
      <c r="AA434" s="398"/>
      <c r="AB434" s="398"/>
      <c r="AC434" s="398"/>
      <c r="AD434" s="398"/>
      <c r="AE434" s="398"/>
      <c r="AF434" s="398"/>
      <c r="AG434" s="398"/>
      <c r="AH434" s="398"/>
      <c r="AI434" s="398"/>
      <c r="AJ434" s="398"/>
      <c r="AK434" s="398"/>
      <c r="AL434" s="398"/>
      <c r="AM434" s="398"/>
      <c r="AN434" s="398"/>
      <c r="AO434" s="398"/>
      <c r="AP434" s="398"/>
      <c r="AQ434" s="398"/>
      <c r="AR434" s="398"/>
      <c r="AS434" s="398"/>
      <c r="AT434" s="398"/>
      <c r="AU434" s="398"/>
      <c r="AV434" s="398"/>
      <c r="AW434" s="398"/>
      <c r="AX434" s="398"/>
      <c r="AY434" s="398"/>
      <c r="AZ434" s="398"/>
      <c r="BA434" s="400"/>
      <c r="BB434" s="477"/>
      <c r="BC434" s="400"/>
      <c r="BD434" s="400"/>
      <c r="BE434" s="400"/>
      <c r="BF434" s="400"/>
      <c r="BG434" s="400"/>
      <c r="BH434" s="400"/>
      <c r="BI434" s="400"/>
      <c r="BJ434" s="400"/>
      <c r="BK434" s="400"/>
      <c r="BL434" s="400"/>
      <c r="BM434" s="400"/>
      <c r="BN434" s="400"/>
      <c r="BO434" s="400"/>
      <c r="BP434" s="400"/>
      <c r="BQ434" s="400"/>
      <c r="BR434" s="400"/>
      <c r="BS434" s="400"/>
      <c r="BT434" s="400"/>
      <c r="BU434" s="400"/>
      <c r="BV434" s="401"/>
      <c r="BW434" s="401"/>
      <c r="BX434" s="401"/>
      <c r="BY434" s="401"/>
      <c r="BZ434" s="401"/>
      <c r="CA434" s="401"/>
      <c r="CB434" s="401"/>
      <c r="CC434" s="401"/>
      <c r="CD434" s="401"/>
      <c r="CE434" s="401"/>
      <c r="CF434" s="401"/>
      <c r="CG434" s="401"/>
      <c r="CH434" s="401"/>
      <c r="CI434" s="401"/>
      <c r="CJ434" s="401"/>
      <c r="CK434" s="401"/>
      <c r="CL434" s="401"/>
      <c r="CM434" s="401"/>
      <c r="CN434" s="401"/>
      <c r="CO434" s="401"/>
      <c r="CP434" s="401"/>
      <c r="CQ434" s="401"/>
      <c r="CR434" s="401"/>
      <c r="CS434" s="401"/>
      <c r="CT434" s="401"/>
      <c r="CU434" s="401"/>
      <c r="CV434" s="401"/>
      <c r="CW434" s="401"/>
      <c r="CX434" s="401"/>
      <c r="CY434" s="401"/>
      <c r="CZ434" s="401"/>
    </row>
    <row r="435" s="405" customFormat="true" ht="25.15" customHeight="true" x14ac:dyDescent="0.2">
      <c r="B435" s="960"/>
      <c r="C435" s="1090" t="s">
        <v>398</v>
      </c>
      <c r="D435" s="1072"/>
      <c r="E435" s="834">
        <v>0.11231812904959752</v>
      </c>
      <c r="F435" s="697"/>
      <c r="G435" s="697"/>
      <c r="H435" s="1090" t="s">
        <v>398</v>
      </c>
      <c r="I435" s="1072"/>
      <c r="J435" s="835">
        <v>0.10600945439002499</v>
      </c>
      <c r="K435" s="697"/>
      <c r="L435" s="697"/>
      <c r="M435" s="1090" t="s">
        <v>401</v>
      </c>
      <c r="N435" s="1072"/>
      <c r="O435" s="836">
        <v>-8.0345784989837826E-2</v>
      </c>
      <c r="P435" s="697"/>
      <c r="Q435" s="697"/>
      <c r="V435" s="398"/>
      <c r="W435" s="398"/>
      <c r="X435" s="398"/>
      <c r="Y435" s="398"/>
      <c r="Z435" s="398"/>
      <c r="AA435" s="398"/>
      <c r="AB435" s="398"/>
      <c r="AC435" s="398"/>
      <c r="AD435" s="398"/>
      <c r="AE435" s="398"/>
      <c r="AF435" s="398"/>
      <c r="AG435" s="398"/>
      <c r="AH435" s="398"/>
      <c r="AI435" s="398"/>
      <c r="AJ435" s="398"/>
      <c r="AK435" s="398"/>
      <c r="AL435" s="398"/>
      <c r="AM435" s="398"/>
      <c r="AN435" s="398"/>
      <c r="AO435" s="398"/>
      <c r="AP435" s="398"/>
      <c r="AQ435" s="398"/>
      <c r="AR435" s="398"/>
      <c r="AS435" s="398"/>
      <c r="AT435" s="398"/>
      <c r="AU435" s="398"/>
      <c r="AV435" s="398"/>
      <c r="AW435" s="398"/>
      <c r="AX435" s="398"/>
      <c r="AY435" s="398"/>
      <c r="AZ435" s="398"/>
      <c r="BA435" s="400"/>
      <c r="BB435" s="477"/>
      <c r="BC435" s="400"/>
      <c r="BD435" s="400"/>
      <c r="BE435" s="400"/>
      <c r="BF435" s="400"/>
      <c r="BG435" s="400"/>
      <c r="BH435" s="400"/>
      <c r="BI435" s="400"/>
      <c r="BJ435" s="400"/>
      <c r="BK435" s="400"/>
      <c r="BL435" s="400"/>
      <c r="BM435" s="400"/>
      <c r="BN435" s="400"/>
      <c r="BO435" s="400"/>
      <c r="BP435" s="400"/>
      <c r="BQ435" s="400"/>
      <c r="BR435" s="400"/>
      <c r="BS435" s="400"/>
      <c r="BT435" s="400"/>
      <c r="BU435" s="400"/>
      <c r="BV435" s="401"/>
      <c r="BW435" s="401"/>
      <c r="BX435" s="401"/>
      <c r="BY435" s="401"/>
      <c r="BZ435" s="401"/>
      <c r="CA435" s="401"/>
      <c r="CB435" s="401"/>
      <c r="CC435" s="401"/>
      <c r="CD435" s="401"/>
      <c r="CE435" s="401"/>
      <c r="CF435" s="401"/>
      <c r="CG435" s="401"/>
      <c r="CH435" s="401"/>
      <c r="CI435" s="401"/>
      <c r="CJ435" s="401"/>
      <c r="CK435" s="401"/>
      <c r="CL435" s="401"/>
      <c r="CM435" s="401"/>
      <c r="CN435" s="401"/>
      <c r="CO435" s="401"/>
      <c r="CP435" s="401"/>
      <c r="CQ435" s="401"/>
      <c r="CR435" s="401"/>
      <c r="CS435" s="401"/>
      <c r="CT435" s="401"/>
      <c r="CU435" s="401"/>
      <c r="CV435" s="401"/>
      <c r="CW435" s="401"/>
      <c r="CX435" s="401"/>
      <c r="CY435" s="401"/>
      <c r="CZ435" s="401"/>
    </row>
    <row r="436" s="405" customFormat="true" ht="25.15" customHeight="true" x14ac:dyDescent="0.2">
      <c r="B436" s="960"/>
      <c r="C436" s="1090" t="s">
        <v>391</v>
      </c>
      <c r="D436" s="1072"/>
      <c r="E436" s="834">
        <v>0.10987263113853742</v>
      </c>
      <c r="F436" s="697"/>
      <c r="G436" s="697"/>
      <c r="H436" s="1090" t="s">
        <v>432</v>
      </c>
      <c r="I436" s="1072"/>
      <c r="J436" s="835">
        <v>-9.9507111197652251E-2</v>
      </c>
      <c r="K436" s="697"/>
      <c r="L436" s="697"/>
      <c r="M436" s="1090" t="s">
        <v>417</v>
      </c>
      <c r="N436" s="1072"/>
      <c r="O436" s="836">
        <v>7.7225232595923898E-2</v>
      </c>
      <c r="P436" s="697"/>
      <c r="Q436" s="697"/>
      <c r="V436" s="398"/>
      <c r="W436" s="398"/>
      <c r="X436" s="398"/>
      <c r="Y436" s="398"/>
      <c r="Z436" s="398"/>
      <c r="AA436" s="398"/>
      <c r="AB436" s="398"/>
      <c r="AC436" s="398"/>
      <c r="AD436" s="398"/>
      <c r="AE436" s="398"/>
      <c r="AF436" s="398"/>
      <c r="AG436" s="398"/>
      <c r="AH436" s="398"/>
      <c r="AI436" s="398"/>
      <c r="AJ436" s="398"/>
      <c r="AK436" s="398"/>
      <c r="AL436" s="398"/>
      <c r="AM436" s="398"/>
      <c r="AN436" s="398"/>
      <c r="AO436" s="398"/>
      <c r="AP436" s="398"/>
      <c r="AQ436" s="398"/>
      <c r="AR436" s="398"/>
      <c r="AS436" s="398"/>
      <c r="AT436" s="398"/>
      <c r="AU436" s="398"/>
      <c r="AV436" s="398"/>
      <c r="AW436" s="398"/>
      <c r="AX436" s="398"/>
      <c r="AY436" s="398"/>
      <c r="AZ436" s="398"/>
      <c r="BA436" s="400"/>
      <c r="BB436" s="477"/>
      <c r="BC436" s="400"/>
      <c r="BD436" s="400"/>
      <c r="BE436" s="400"/>
      <c r="BF436" s="400"/>
      <c r="BG436" s="400"/>
      <c r="BH436" s="400"/>
      <c r="BI436" s="400"/>
      <c r="BJ436" s="400"/>
      <c r="BK436" s="400"/>
      <c r="BL436" s="400"/>
      <c r="BM436" s="400"/>
      <c r="BN436" s="400"/>
      <c r="BO436" s="400"/>
      <c r="BP436" s="400"/>
      <c r="BQ436" s="400"/>
      <c r="BR436" s="400"/>
      <c r="BS436" s="400"/>
      <c r="BT436" s="400"/>
      <c r="BU436" s="400"/>
      <c r="BV436" s="401"/>
      <c r="BW436" s="401"/>
      <c r="BX436" s="401"/>
      <c r="BY436" s="401"/>
      <c r="BZ436" s="401"/>
      <c r="CA436" s="401"/>
      <c r="CB436" s="401"/>
      <c r="CC436" s="401"/>
      <c r="CD436" s="401"/>
      <c r="CE436" s="401"/>
      <c r="CF436" s="401"/>
      <c r="CG436" s="401"/>
      <c r="CH436" s="401"/>
      <c r="CI436" s="401"/>
      <c r="CJ436" s="401"/>
      <c r="CK436" s="401"/>
      <c r="CL436" s="401"/>
      <c r="CM436" s="401"/>
      <c r="CN436" s="401"/>
      <c r="CO436" s="401"/>
      <c r="CP436" s="401"/>
      <c r="CQ436" s="401"/>
      <c r="CR436" s="401"/>
      <c r="CS436" s="401"/>
      <c r="CT436" s="401"/>
      <c r="CU436" s="401"/>
      <c r="CV436" s="401"/>
      <c r="CW436" s="401"/>
      <c r="CX436" s="401"/>
      <c r="CY436" s="401"/>
      <c r="CZ436" s="401"/>
    </row>
    <row r="437" s="405" customFormat="true" ht="25.15" customHeight="true" x14ac:dyDescent="0.2">
      <c r="B437" s="960"/>
      <c r="C437" s="1090" t="s">
        <v>409</v>
      </c>
      <c r="D437" s="1072"/>
      <c r="E437" s="834">
        <v>-9.4134112503630837E-2</v>
      </c>
      <c r="F437" s="697"/>
      <c r="G437" s="697"/>
      <c r="H437" s="1090" t="s">
        <v>406</v>
      </c>
      <c r="I437" s="1072"/>
      <c r="J437" s="835">
        <v>-9.8138644497549304E-2</v>
      </c>
      <c r="K437" s="697"/>
      <c r="L437" s="697"/>
      <c r="M437" s="1090" t="s">
        <v>412</v>
      </c>
      <c r="N437" s="1072"/>
      <c r="O437" s="836">
        <v>7.2697175665920655E-2</v>
      </c>
      <c r="P437" s="697"/>
      <c r="Q437" s="697"/>
      <c r="V437" s="398"/>
      <c r="W437" s="398"/>
      <c r="X437" s="398"/>
      <c r="Y437" s="398"/>
      <c r="Z437" s="398"/>
      <c r="AA437" s="398"/>
      <c r="AB437" s="398"/>
      <c r="AC437" s="398"/>
      <c r="AD437" s="398"/>
      <c r="AE437" s="398"/>
      <c r="AF437" s="398"/>
      <c r="AG437" s="398"/>
      <c r="AH437" s="398"/>
      <c r="AI437" s="398"/>
      <c r="AJ437" s="398"/>
      <c r="AK437" s="398"/>
      <c r="AL437" s="398"/>
      <c r="AM437" s="398"/>
      <c r="AN437" s="398"/>
      <c r="AO437" s="398"/>
      <c r="AP437" s="398"/>
      <c r="AQ437" s="398"/>
      <c r="AR437" s="398"/>
      <c r="AS437" s="398"/>
      <c r="AT437" s="398"/>
      <c r="AU437" s="398"/>
      <c r="AV437" s="398"/>
      <c r="AW437" s="398"/>
      <c r="AX437" s="398"/>
      <c r="AY437" s="398"/>
      <c r="AZ437" s="398"/>
      <c r="BA437" s="400"/>
      <c r="BB437" s="477"/>
      <c r="BC437" s="400"/>
      <c r="BD437" s="400"/>
      <c r="BE437" s="400"/>
      <c r="BF437" s="400"/>
      <c r="BG437" s="400"/>
      <c r="BH437" s="400"/>
      <c r="BI437" s="400"/>
      <c r="BJ437" s="400"/>
      <c r="BK437" s="400"/>
      <c r="BL437" s="400"/>
      <c r="BM437" s="400"/>
      <c r="BN437" s="400"/>
      <c r="BO437" s="400"/>
      <c r="BP437" s="400"/>
      <c r="BQ437" s="400"/>
      <c r="BR437" s="400"/>
      <c r="BS437" s="400"/>
      <c r="BT437" s="400"/>
      <c r="BU437" s="400"/>
      <c r="BV437" s="401"/>
      <c r="BW437" s="401"/>
      <c r="BX437" s="401"/>
      <c r="BY437" s="401"/>
      <c r="BZ437" s="401"/>
      <c r="CA437" s="401"/>
      <c r="CB437" s="401"/>
      <c r="CC437" s="401"/>
      <c r="CD437" s="401"/>
      <c r="CE437" s="401"/>
      <c r="CF437" s="401"/>
      <c r="CG437" s="401"/>
      <c r="CH437" s="401"/>
      <c r="CI437" s="401"/>
      <c r="CJ437" s="401"/>
      <c r="CK437" s="401"/>
      <c r="CL437" s="401"/>
      <c r="CM437" s="401"/>
      <c r="CN437" s="401"/>
      <c r="CO437" s="401"/>
      <c r="CP437" s="401"/>
      <c r="CQ437" s="401"/>
      <c r="CR437" s="401"/>
      <c r="CS437" s="401"/>
      <c r="CT437" s="401"/>
      <c r="CU437" s="401"/>
      <c r="CV437" s="401"/>
      <c r="CW437" s="401"/>
      <c r="CX437" s="401"/>
      <c r="CY437" s="401"/>
      <c r="CZ437" s="401"/>
    </row>
    <row r="438" s="405" customFormat="true" ht="25.15" customHeight="true" x14ac:dyDescent="0.2">
      <c r="B438" s="960"/>
      <c r="C438" s="1090" t="s">
        <v>396</v>
      </c>
      <c r="D438" s="1072"/>
      <c r="E438" s="834">
        <v>-8.5851288245342466E-2</v>
      </c>
      <c r="F438" s="697"/>
      <c r="G438" s="697"/>
      <c r="H438" s="1090" t="s">
        <v>415</v>
      </c>
      <c r="I438" s="1072"/>
      <c r="J438" s="835">
        <v>-9.572159596269518E-2</v>
      </c>
      <c r="K438" s="697"/>
      <c r="L438" s="697"/>
      <c r="M438" s="1090" t="s">
        <v>389</v>
      </c>
      <c r="N438" s="1072"/>
      <c r="O438" s="836">
        <v>7.1745918669860229E-2</v>
      </c>
      <c r="P438" s="697"/>
      <c r="Q438" s="697"/>
      <c r="V438" s="398"/>
      <c r="W438" s="398"/>
      <c r="X438" s="398"/>
      <c r="Y438" s="398"/>
      <c r="Z438" s="398"/>
      <c r="AA438" s="398"/>
      <c r="AB438" s="398"/>
      <c r="AC438" s="398"/>
      <c r="AD438" s="398"/>
      <c r="AE438" s="398"/>
      <c r="AF438" s="398"/>
      <c r="AG438" s="398"/>
      <c r="AH438" s="398"/>
      <c r="AI438" s="398"/>
      <c r="AJ438" s="398"/>
      <c r="AK438" s="398"/>
      <c r="AL438" s="398"/>
      <c r="AM438" s="398"/>
      <c r="AN438" s="398"/>
      <c r="AO438" s="398"/>
      <c r="AP438" s="398"/>
      <c r="AQ438" s="398"/>
      <c r="AR438" s="398"/>
      <c r="AS438" s="398"/>
      <c r="AT438" s="398"/>
      <c r="AU438" s="398"/>
      <c r="AV438" s="398"/>
      <c r="AW438" s="398"/>
      <c r="AX438" s="398"/>
      <c r="AY438" s="398"/>
      <c r="AZ438" s="398"/>
      <c r="BA438" s="400"/>
      <c r="BB438" s="477"/>
      <c r="BC438" s="400"/>
      <c r="BD438" s="400"/>
      <c r="BE438" s="400"/>
      <c r="BF438" s="400"/>
      <c r="BG438" s="400"/>
      <c r="BH438" s="400"/>
      <c r="BI438" s="400"/>
      <c r="BJ438" s="400"/>
      <c r="BK438" s="400"/>
      <c r="BL438" s="400"/>
      <c r="BM438" s="400"/>
      <c r="BN438" s="400"/>
      <c r="BO438" s="400"/>
      <c r="BP438" s="400"/>
      <c r="BQ438" s="400"/>
      <c r="BR438" s="400"/>
      <c r="BS438" s="400"/>
      <c r="BT438" s="400"/>
      <c r="BU438" s="400"/>
      <c r="BV438" s="401"/>
      <c r="BW438" s="401"/>
      <c r="BX438" s="401"/>
      <c r="BY438" s="401"/>
      <c r="BZ438" s="401"/>
      <c r="CA438" s="401"/>
      <c r="CB438" s="401"/>
      <c r="CC438" s="401"/>
      <c r="CD438" s="401"/>
      <c r="CE438" s="401"/>
      <c r="CF438" s="401"/>
      <c r="CG438" s="401"/>
      <c r="CH438" s="401"/>
      <c r="CI438" s="401"/>
      <c r="CJ438" s="401"/>
      <c r="CK438" s="401"/>
      <c r="CL438" s="401"/>
      <c r="CM438" s="401"/>
      <c r="CN438" s="401"/>
      <c r="CO438" s="401"/>
      <c r="CP438" s="401"/>
      <c r="CQ438" s="401"/>
      <c r="CR438" s="401"/>
      <c r="CS438" s="401"/>
      <c r="CT438" s="401"/>
      <c r="CU438" s="401"/>
      <c r="CV438" s="401"/>
      <c r="CW438" s="401"/>
      <c r="CX438" s="401"/>
      <c r="CY438" s="401"/>
      <c r="CZ438" s="401"/>
    </row>
    <row r="439" s="405" customFormat="true" ht="25.15" customHeight="true" x14ac:dyDescent="0.2">
      <c r="B439" s="960"/>
      <c r="C439" s="1090" t="s">
        <v>419</v>
      </c>
      <c r="D439" s="1072"/>
      <c r="E439" s="834">
        <v>8.0130396327213985E-2</v>
      </c>
      <c r="F439" s="697"/>
      <c r="G439" s="697"/>
      <c r="H439" s="1090" t="s">
        <v>422</v>
      </c>
      <c r="I439" s="1072"/>
      <c r="J439" s="835">
        <v>-8.4837618629548348E-2</v>
      </c>
      <c r="K439" s="697"/>
      <c r="L439" s="697"/>
      <c r="M439" s="1090" t="s">
        <v>410</v>
      </c>
      <c r="N439" s="1072"/>
      <c r="O439" s="836">
        <v>6.7229232133836844E-2</v>
      </c>
      <c r="P439" s="697"/>
      <c r="Q439" s="697"/>
      <c r="V439" s="398"/>
      <c r="W439" s="398"/>
      <c r="X439" s="398"/>
      <c r="Y439" s="398"/>
      <c r="Z439" s="398"/>
      <c r="AA439" s="398"/>
      <c r="AB439" s="398"/>
      <c r="AC439" s="398"/>
      <c r="AD439" s="398"/>
      <c r="AE439" s="398"/>
      <c r="AF439" s="398"/>
      <c r="AG439" s="398"/>
      <c r="AH439" s="398"/>
      <c r="AI439" s="398"/>
      <c r="AJ439" s="398"/>
      <c r="AK439" s="398"/>
      <c r="AL439" s="398"/>
      <c r="AM439" s="398"/>
      <c r="AN439" s="398"/>
      <c r="AO439" s="398"/>
      <c r="AP439" s="398"/>
      <c r="AQ439" s="398"/>
      <c r="AR439" s="398"/>
      <c r="AS439" s="398"/>
      <c r="AT439" s="398"/>
      <c r="AU439" s="398"/>
      <c r="AV439" s="398"/>
      <c r="AW439" s="398"/>
      <c r="AX439" s="398"/>
      <c r="AY439" s="398"/>
      <c r="AZ439" s="398"/>
      <c r="BA439" s="400"/>
      <c r="BB439" s="477"/>
      <c r="BC439" s="400"/>
      <c r="BD439" s="400"/>
      <c r="BE439" s="400"/>
      <c r="BF439" s="400"/>
      <c r="BG439" s="400"/>
      <c r="BH439" s="400"/>
      <c r="BI439" s="400"/>
      <c r="BJ439" s="400"/>
      <c r="BK439" s="400"/>
      <c r="BL439" s="400"/>
      <c r="BM439" s="400"/>
      <c r="BN439" s="400"/>
      <c r="BO439" s="400"/>
      <c r="BP439" s="400"/>
      <c r="BQ439" s="400"/>
      <c r="BR439" s="400"/>
      <c r="BS439" s="400"/>
      <c r="BT439" s="400"/>
      <c r="BU439" s="400"/>
      <c r="BV439" s="401"/>
      <c r="BW439" s="401"/>
      <c r="BX439" s="401"/>
      <c r="BY439" s="401"/>
      <c r="BZ439" s="401"/>
      <c r="CA439" s="401"/>
      <c r="CB439" s="401"/>
      <c r="CC439" s="401"/>
      <c r="CD439" s="401"/>
      <c r="CE439" s="401"/>
      <c r="CF439" s="401"/>
      <c r="CG439" s="401"/>
      <c r="CH439" s="401"/>
      <c r="CI439" s="401"/>
      <c r="CJ439" s="401"/>
      <c r="CK439" s="401"/>
      <c r="CL439" s="401"/>
      <c r="CM439" s="401"/>
      <c r="CN439" s="401"/>
      <c r="CO439" s="401"/>
      <c r="CP439" s="401"/>
      <c r="CQ439" s="401"/>
      <c r="CR439" s="401"/>
      <c r="CS439" s="401"/>
      <c r="CT439" s="401"/>
      <c r="CU439" s="401"/>
      <c r="CV439" s="401"/>
      <c r="CW439" s="401"/>
      <c r="CX439" s="401"/>
      <c r="CY439" s="401"/>
      <c r="CZ439" s="401"/>
    </row>
    <row r="440" s="405" customFormat="true" ht="25.15" customHeight="true" x14ac:dyDescent="0.2">
      <c r="B440" s="960"/>
      <c r="C440" s="1090" t="s">
        <v>410</v>
      </c>
      <c r="D440" s="1072"/>
      <c r="E440" s="834">
        <v>7.9868850141565612E-2</v>
      </c>
      <c r="F440" s="697"/>
      <c r="G440" s="697"/>
      <c r="H440" s="1090" t="s">
        <v>426</v>
      </c>
      <c r="I440" s="1072"/>
      <c r="J440" s="835">
        <v>6.030057205508807E-2</v>
      </c>
      <c r="K440" s="697"/>
      <c r="L440" s="697"/>
      <c r="M440" s="1090" t="s">
        <v>402</v>
      </c>
      <c r="N440" s="1072"/>
      <c r="O440" s="836">
        <v>6.5913229665606879E-2</v>
      </c>
      <c r="P440" s="697"/>
      <c r="Q440" s="697"/>
      <c r="V440" s="398"/>
      <c r="W440" s="398"/>
      <c r="X440" s="398"/>
      <c r="Y440" s="398"/>
      <c r="Z440" s="398"/>
      <c r="AA440" s="398"/>
      <c r="AB440" s="398"/>
      <c r="AC440" s="398"/>
      <c r="AD440" s="398"/>
      <c r="AE440" s="398"/>
      <c r="AF440" s="398"/>
      <c r="AG440" s="398"/>
      <c r="AH440" s="398"/>
      <c r="AI440" s="398"/>
      <c r="AJ440" s="398"/>
      <c r="AK440" s="398"/>
      <c r="AL440" s="398"/>
      <c r="AM440" s="398"/>
      <c r="AN440" s="398"/>
      <c r="AO440" s="398"/>
      <c r="AP440" s="398"/>
      <c r="AQ440" s="398"/>
      <c r="AR440" s="398"/>
      <c r="AS440" s="398"/>
      <c r="AT440" s="398"/>
      <c r="AU440" s="398"/>
      <c r="AV440" s="398"/>
      <c r="AW440" s="398"/>
      <c r="AX440" s="398"/>
      <c r="AY440" s="398"/>
      <c r="AZ440" s="398"/>
      <c r="BA440" s="400"/>
      <c r="BB440" s="477"/>
      <c r="BC440" s="400"/>
      <c r="BD440" s="400"/>
      <c r="BE440" s="400"/>
      <c r="BF440" s="400"/>
      <c r="BG440" s="400"/>
      <c r="BH440" s="400"/>
      <c r="BI440" s="400"/>
      <c r="BJ440" s="400"/>
      <c r="BK440" s="400"/>
      <c r="BL440" s="400"/>
      <c r="BM440" s="400"/>
      <c r="BN440" s="400"/>
      <c r="BO440" s="400"/>
      <c r="BP440" s="400"/>
      <c r="BQ440" s="400"/>
      <c r="BR440" s="400"/>
      <c r="BS440" s="400"/>
      <c r="BT440" s="400"/>
      <c r="BU440" s="400"/>
      <c r="BV440" s="401"/>
      <c r="BW440" s="401"/>
      <c r="BX440" s="401"/>
      <c r="BY440" s="401"/>
      <c r="BZ440" s="401"/>
      <c r="CA440" s="401"/>
      <c r="CB440" s="401"/>
      <c r="CC440" s="401"/>
      <c r="CD440" s="401"/>
      <c r="CE440" s="401"/>
      <c r="CF440" s="401"/>
      <c r="CG440" s="401"/>
      <c r="CH440" s="401"/>
      <c r="CI440" s="401"/>
      <c r="CJ440" s="401"/>
      <c r="CK440" s="401"/>
      <c r="CL440" s="401"/>
      <c r="CM440" s="401"/>
      <c r="CN440" s="401"/>
      <c r="CO440" s="401"/>
      <c r="CP440" s="401"/>
      <c r="CQ440" s="401"/>
      <c r="CR440" s="401"/>
      <c r="CS440" s="401"/>
      <c r="CT440" s="401"/>
      <c r="CU440" s="401"/>
      <c r="CV440" s="401"/>
      <c r="CW440" s="401"/>
      <c r="CX440" s="401"/>
      <c r="CY440" s="401"/>
      <c r="CZ440" s="401"/>
    </row>
    <row r="441" s="405" customFormat="true" ht="25.15" customHeight="true" x14ac:dyDescent="0.2">
      <c r="B441" s="960"/>
      <c r="C441" s="1090" t="s">
        <v>418</v>
      </c>
      <c r="D441" s="1072"/>
      <c r="E441" s="834">
        <v>-7.9061000933729281E-2</v>
      </c>
      <c r="F441" s="697"/>
      <c r="G441" s="697"/>
      <c r="H441" s="1090" t="s">
        <v>407</v>
      </c>
      <c r="I441" s="1072"/>
      <c r="J441" s="835">
        <v>5.9414065608030885E-2</v>
      </c>
      <c r="K441" s="697"/>
      <c r="L441" s="697"/>
      <c r="M441" s="1090" t="s">
        <v>409</v>
      </c>
      <c r="N441" s="1072"/>
      <c r="O441" s="836">
        <v>-6.5513732702878233E-2</v>
      </c>
      <c r="P441" s="697"/>
      <c r="Q441" s="697"/>
      <c r="V441" s="398"/>
      <c r="W441" s="398"/>
      <c r="X441" s="398"/>
      <c r="Y441" s="398"/>
      <c r="Z441" s="398"/>
      <c r="AA441" s="398"/>
      <c r="AB441" s="398"/>
      <c r="AC441" s="398"/>
      <c r="AD441" s="398"/>
      <c r="AE441" s="398"/>
      <c r="AF441" s="398"/>
      <c r="AG441" s="398"/>
      <c r="AH441" s="398"/>
      <c r="AI441" s="398"/>
      <c r="AJ441" s="398"/>
      <c r="AK441" s="398"/>
      <c r="AL441" s="398"/>
      <c r="AM441" s="398"/>
      <c r="AN441" s="398"/>
      <c r="AO441" s="398"/>
      <c r="AP441" s="398"/>
      <c r="AQ441" s="398"/>
      <c r="AR441" s="398"/>
      <c r="AS441" s="398"/>
      <c r="AT441" s="398"/>
      <c r="AU441" s="398"/>
      <c r="AV441" s="398"/>
      <c r="AW441" s="398"/>
      <c r="AX441" s="398"/>
      <c r="AY441" s="398"/>
      <c r="AZ441" s="398"/>
      <c r="BA441" s="400"/>
      <c r="BB441" s="477"/>
      <c r="BC441" s="400"/>
      <c r="BD441" s="400"/>
      <c r="BE441" s="400"/>
      <c r="BF441" s="400"/>
      <c r="BG441" s="400"/>
      <c r="BH441" s="400"/>
      <c r="BI441" s="400"/>
      <c r="BJ441" s="400"/>
      <c r="BK441" s="400"/>
      <c r="BL441" s="400"/>
      <c r="BM441" s="400"/>
      <c r="BN441" s="400"/>
      <c r="BO441" s="400"/>
      <c r="BP441" s="400"/>
      <c r="BQ441" s="400"/>
      <c r="BR441" s="400"/>
      <c r="BS441" s="400"/>
      <c r="BT441" s="400"/>
      <c r="BU441" s="400"/>
      <c r="BV441" s="401"/>
      <c r="BW441" s="401"/>
      <c r="BX441" s="401"/>
      <c r="BY441" s="401"/>
      <c r="BZ441" s="401"/>
      <c r="CA441" s="401"/>
      <c r="CB441" s="401"/>
      <c r="CC441" s="401"/>
      <c r="CD441" s="401"/>
      <c r="CE441" s="401"/>
      <c r="CF441" s="401"/>
      <c r="CG441" s="401"/>
      <c r="CH441" s="401"/>
      <c r="CI441" s="401"/>
      <c r="CJ441" s="401"/>
      <c r="CK441" s="401"/>
      <c r="CL441" s="401"/>
      <c r="CM441" s="401"/>
      <c r="CN441" s="401"/>
      <c r="CO441" s="401"/>
      <c r="CP441" s="401"/>
      <c r="CQ441" s="401"/>
      <c r="CR441" s="401"/>
      <c r="CS441" s="401"/>
      <c r="CT441" s="401"/>
      <c r="CU441" s="401"/>
      <c r="CV441" s="401"/>
      <c r="CW441" s="401"/>
      <c r="CX441" s="401"/>
      <c r="CY441" s="401"/>
      <c r="CZ441" s="401"/>
    </row>
    <row r="442" s="405" customFormat="true" ht="25.15" customHeight="true" x14ac:dyDescent="0.2">
      <c r="B442" s="960"/>
      <c r="C442" s="1090" t="s">
        <v>432</v>
      </c>
      <c r="D442" s="1072"/>
      <c r="E442" s="834">
        <v>-7.4109019176839874E-2</v>
      </c>
      <c r="F442" s="697"/>
      <c r="G442" s="697"/>
      <c r="H442" s="1090" t="s">
        <v>410</v>
      </c>
      <c r="I442" s="1072"/>
      <c r="J442" s="835">
        <v>5.5399103440963049E-2</v>
      </c>
      <c r="K442" s="697"/>
      <c r="L442" s="697"/>
      <c r="M442" s="1090" t="s">
        <v>396</v>
      </c>
      <c r="N442" s="1072"/>
      <c r="O442" s="836">
        <v>-6.3849104074508875E-2</v>
      </c>
      <c r="P442" s="697"/>
      <c r="Q442" s="697"/>
      <c r="V442" s="398"/>
      <c r="W442" s="398"/>
      <c r="X442" s="398"/>
      <c r="Y442" s="398"/>
      <c r="Z442" s="398"/>
      <c r="AA442" s="398"/>
      <c r="AB442" s="398"/>
      <c r="AC442" s="398"/>
      <c r="AD442" s="398"/>
      <c r="AE442" s="398"/>
      <c r="AF442" s="398"/>
      <c r="AG442" s="398"/>
      <c r="AH442" s="398"/>
      <c r="AI442" s="398"/>
      <c r="AJ442" s="398"/>
      <c r="AK442" s="398"/>
      <c r="AL442" s="398"/>
      <c r="AM442" s="398"/>
      <c r="AN442" s="398"/>
      <c r="AO442" s="398"/>
      <c r="AP442" s="398"/>
      <c r="AQ442" s="398"/>
      <c r="AR442" s="398"/>
      <c r="AS442" s="398"/>
      <c r="AT442" s="398"/>
      <c r="AU442" s="398"/>
      <c r="AV442" s="398"/>
      <c r="AW442" s="398"/>
      <c r="AX442" s="398"/>
      <c r="AY442" s="398"/>
      <c r="AZ442" s="398"/>
      <c r="BA442" s="400"/>
      <c r="BB442" s="477"/>
      <c r="BC442" s="400"/>
      <c r="BD442" s="400"/>
      <c r="BE442" s="400"/>
      <c r="BF442" s="400"/>
      <c r="BG442" s="400"/>
      <c r="BH442" s="400"/>
      <c r="BI442" s="400"/>
      <c r="BJ442" s="400"/>
      <c r="BK442" s="400"/>
      <c r="BL442" s="400"/>
      <c r="BM442" s="400"/>
      <c r="BN442" s="400"/>
      <c r="BO442" s="400"/>
      <c r="BP442" s="400"/>
      <c r="BQ442" s="400"/>
      <c r="BR442" s="400"/>
      <c r="BS442" s="400"/>
      <c r="BT442" s="400"/>
      <c r="BU442" s="400"/>
      <c r="BV442" s="401"/>
      <c r="BW442" s="401"/>
      <c r="BX442" s="401"/>
      <c r="BY442" s="401"/>
      <c r="BZ442" s="401"/>
      <c r="CA442" s="401"/>
      <c r="CB442" s="401"/>
      <c r="CC442" s="401"/>
      <c r="CD442" s="401"/>
      <c r="CE442" s="401"/>
      <c r="CF442" s="401"/>
      <c r="CG442" s="401"/>
      <c r="CH442" s="401"/>
      <c r="CI442" s="401"/>
      <c r="CJ442" s="401"/>
      <c r="CK442" s="401"/>
      <c r="CL442" s="401"/>
      <c r="CM442" s="401"/>
      <c r="CN442" s="401"/>
      <c r="CO442" s="401"/>
      <c r="CP442" s="401"/>
      <c r="CQ442" s="401"/>
      <c r="CR442" s="401"/>
      <c r="CS442" s="401"/>
      <c r="CT442" s="401"/>
      <c r="CU442" s="401"/>
      <c r="CV442" s="401"/>
      <c r="CW442" s="401"/>
      <c r="CX442" s="401"/>
      <c r="CY442" s="401"/>
      <c r="CZ442" s="401"/>
    </row>
    <row r="443" s="405" customFormat="true" ht="25.15" customHeight="true" x14ac:dyDescent="0.2">
      <c r="B443" s="960"/>
      <c r="C443" s="1090" t="s">
        <v>407</v>
      </c>
      <c r="D443" s="1072"/>
      <c r="E443" s="834">
        <v>6.9010198556421376E-2</v>
      </c>
      <c r="F443" s="697"/>
      <c r="G443" s="697"/>
      <c r="H443" s="1090" t="s">
        <v>413</v>
      </c>
      <c r="I443" s="1072"/>
      <c r="J443" s="835">
        <v>-5.1277211694354362E-2</v>
      </c>
      <c r="K443" s="697"/>
      <c r="L443" s="697"/>
      <c r="M443" s="1090" t="s">
        <v>418</v>
      </c>
      <c r="N443" s="1072"/>
      <c r="O443" s="836">
        <v>-6.2688226171709577E-2</v>
      </c>
      <c r="P443" s="697"/>
      <c r="Q443" s="697"/>
      <c r="V443" s="398"/>
      <c r="W443" s="398"/>
      <c r="X443" s="398"/>
      <c r="Y443" s="398"/>
      <c r="Z443" s="398"/>
      <c r="AA443" s="398"/>
      <c r="AB443" s="398"/>
      <c r="AC443" s="398"/>
      <c r="AD443" s="398"/>
      <c r="AE443" s="398"/>
      <c r="AF443" s="398"/>
      <c r="AG443" s="398"/>
      <c r="AH443" s="398"/>
      <c r="AI443" s="398"/>
      <c r="AJ443" s="398"/>
      <c r="AK443" s="398"/>
      <c r="AL443" s="398"/>
      <c r="AM443" s="398"/>
      <c r="AN443" s="398"/>
      <c r="AO443" s="398"/>
      <c r="AP443" s="398"/>
      <c r="AQ443" s="398"/>
      <c r="AR443" s="398"/>
      <c r="AS443" s="398"/>
      <c r="AT443" s="398"/>
      <c r="AU443" s="398"/>
      <c r="AV443" s="398"/>
      <c r="AW443" s="398"/>
      <c r="AX443" s="398"/>
      <c r="AY443" s="398"/>
      <c r="AZ443" s="398"/>
      <c r="BA443" s="400"/>
      <c r="BB443" s="477"/>
      <c r="BC443" s="400"/>
      <c r="BD443" s="400"/>
      <c r="BE443" s="400"/>
      <c r="BF443" s="400"/>
      <c r="BG443" s="400"/>
      <c r="BH443" s="400"/>
      <c r="BI443" s="400"/>
      <c r="BJ443" s="400"/>
      <c r="BK443" s="400"/>
      <c r="BL443" s="400"/>
      <c r="BM443" s="400"/>
      <c r="BN443" s="400"/>
      <c r="BO443" s="400"/>
      <c r="BP443" s="400"/>
      <c r="BQ443" s="400"/>
      <c r="BR443" s="400"/>
      <c r="BS443" s="400"/>
      <c r="BT443" s="400"/>
      <c r="BU443" s="400"/>
      <c r="BV443" s="401"/>
      <c r="BW443" s="401"/>
      <c r="BX443" s="401"/>
      <c r="BY443" s="401"/>
      <c r="BZ443" s="401"/>
      <c r="CA443" s="401"/>
      <c r="CB443" s="401"/>
      <c r="CC443" s="401"/>
      <c r="CD443" s="401"/>
      <c r="CE443" s="401"/>
      <c r="CF443" s="401"/>
      <c r="CG443" s="401"/>
      <c r="CH443" s="401"/>
      <c r="CI443" s="401"/>
      <c r="CJ443" s="401"/>
      <c r="CK443" s="401"/>
      <c r="CL443" s="401"/>
      <c r="CM443" s="401"/>
      <c r="CN443" s="401"/>
      <c r="CO443" s="401"/>
      <c r="CP443" s="401"/>
      <c r="CQ443" s="401"/>
      <c r="CR443" s="401"/>
      <c r="CS443" s="401"/>
      <c r="CT443" s="401"/>
      <c r="CU443" s="401"/>
      <c r="CV443" s="401"/>
      <c r="CW443" s="401"/>
      <c r="CX443" s="401"/>
      <c r="CY443" s="401"/>
      <c r="CZ443" s="401"/>
    </row>
    <row r="444" s="405" customFormat="true" ht="25.15" customHeight="true" x14ac:dyDescent="0.2">
      <c r="B444" s="960"/>
      <c r="C444" s="1090" t="s">
        <v>417</v>
      </c>
      <c r="D444" s="1072"/>
      <c r="E444" s="834">
        <v>6.2629846433729E-2</v>
      </c>
      <c r="F444" s="697"/>
      <c r="G444" s="697"/>
      <c r="H444" s="1090" t="s">
        <v>394</v>
      </c>
      <c r="I444" s="1072"/>
      <c r="J444" s="835">
        <v>4.6982491005908428E-2</v>
      </c>
      <c r="K444" s="697"/>
      <c r="L444" s="697"/>
      <c r="M444" s="1090" t="s">
        <v>411</v>
      </c>
      <c r="N444" s="1072"/>
      <c r="O444" s="836">
        <v>5.5059992753879482E-2</v>
      </c>
      <c r="P444" s="697"/>
      <c r="Q444" s="697"/>
      <c r="V444" s="398"/>
      <c r="W444" s="398"/>
      <c r="X444" s="398"/>
      <c r="Y444" s="398"/>
      <c r="Z444" s="398"/>
      <c r="AA444" s="398"/>
      <c r="AB444" s="398"/>
      <c r="AC444" s="398"/>
      <c r="AD444" s="398"/>
      <c r="AE444" s="398"/>
      <c r="AF444" s="398"/>
      <c r="AG444" s="398"/>
      <c r="AH444" s="398"/>
      <c r="AI444" s="398"/>
      <c r="AJ444" s="398"/>
      <c r="AK444" s="398"/>
      <c r="AL444" s="398"/>
      <c r="AM444" s="398"/>
      <c r="AN444" s="398"/>
      <c r="AO444" s="398"/>
      <c r="AP444" s="398"/>
      <c r="AQ444" s="398"/>
      <c r="AR444" s="398"/>
      <c r="AS444" s="398"/>
      <c r="AT444" s="398"/>
      <c r="AU444" s="398"/>
      <c r="AV444" s="398"/>
      <c r="AW444" s="398"/>
      <c r="AX444" s="398"/>
      <c r="AY444" s="398"/>
      <c r="AZ444" s="398"/>
      <c r="BA444" s="400"/>
      <c r="BB444" s="477"/>
      <c r="BC444" s="400"/>
      <c r="BD444" s="400"/>
      <c r="BE444" s="400"/>
      <c r="BF444" s="400"/>
      <c r="BG444" s="400"/>
      <c r="BH444" s="400"/>
      <c r="BI444" s="400"/>
      <c r="BJ444" s="400"/>
      <c r="BK444" s="400"/>
      <c r="BL444" s="400"/>
      <c r="BM444" s="400"/>
      <c r="BN444" s="400"/>
      <c r="BO444" s="400"/>
      <c r="BP444" s="400"/>
      <c r="BQ444" s="400"/>
      <c r="BR444" s="400"/>
      <c r="BS444" s="400"/>
      <c r="BT444" s="400"/>
      <c r="BU444" s="400"/>
      <c r="BV444" s="401"/>
      <c r="BW444" s="401"/>
      <c r="BX444" s="401"/>
      <c r="BY444" s="401"/>
      <c r="BZ444" s="401"/>
      <c r="CA444" s="401"/>
      <c r="CB444" s="401"/>
      <c r="CC444" s="401"/>
      <c r="CD444" s="401"/>
      <c r="CE444" s="401"/>
      <c r="CF444" s="401"/>
      <c r="CG444" s="401"/>
      <c r="CH444" s="401"/>
      <c r="CI444" s="401"/>
      <c r="CJ444" s="401"/>
      <c r="CK444" s="401"/>
      <c r="CL444" s="401"/>
      <c r="CM444" s="401"/>
      <c r="CN444" s="401"/>
      <c r="CO444" s="401"/>
      <c r="CP444" s="401"/>
      <c r="CQ444" s="401"/>
      <c r="CR444" s="401"/>
      <c r="CS444" s="401"/>
      <c r="CT444" s="401"/>
      <c r="CU444" s="401"/>
      <c r="CV444" s="401"/>
      <c r="CW444" s="401"/>
      <c r="CX444" s="401"/>
      <c r="CY444" s="401"/>
      <c r="CZ444" s="401"/>
    </row>
    <row r="445" s="405" customFormat="true" ht="25.15" customHeight="true" x14ac:dyDescent="0.2">
      <c r="B445" s="960"/>
      <c r="C445" s="1090" t="s">
        <v>394</v>
      </c>
      <c r="D445" s="1072"/>
      <c r="E445" s="834">
        <v>5.7713514672891347E-2</v>
      </c>
      <c r="F445" s="697"/>
      <c r="G445" s="697"/>
      <c r="H445" s="1090" t="s">
        <v>433</v>
      </c>
      <c r="I445" s="1072"/>
      <c r="J445" s="835">
        <v>-4.1847792087020767E-2</v>
      </c>
      <c r="K445" s="697"/>
      <c r="L445" s="697"/>
      <c r="M445" s="1090" t="s">
        <v>432</v>
      </c>
      <c r="N445" s="1072"/>
      <c r="O445" s="836">
        <v>-5.4232302564109734E-2</v>
      </c>
      <c r="P445" s="697"/>
      <c r="Q445" s="697"/>
      <c r="V445" s="398"/>
      <c r="W445" s="398"/>
      <c r="X445" s="398"/>
      <c r="Y445" s="398"/>
      <c r="Z445" s="398"/>
      <c r="AA445" s="398"/>
      <c r="AB445" s="398"/>
      <c r="AC445" s="398"/>
      <c r="AD445" s="398"/>
      <c r="AE445" s="398"/>
      <c r="AF445" s="398"/>
      <c r="AG445" s="398"/>
      <c r="AH445" s="398"/>
      <c r="AI445" s="398"/>
      <c r="AJ445" s="398"/>
      <c r="AK445" s="398"/>
      <c r="AL445" s="398"/>
      <c r="AM445" s="398"/>
      <c r="AN445" s="398"/>
      <c r="AO445" s="398"/>
      <c r="AP445" s="398"/>
      <c r="AQ445" s="398"/>
      <c r="AR445" s="398"/>
      <c r="AS445" s="398"/>
      <c r="AT445" s="398"/>
      <c r="AU445" s="398"/>
      <c r="AV445" s="398"/>
      <c r="AW445" s="398"/>
      <c r="AX445" s="398"/>
      <c r="AY445" s="398"/>
      <c r="AZ445" s="398"/>
      <c r="BA445" s="400"/>
      <c r="BB445" s="477"/>
      <c r="BC445" s="400"/>
      <c r="BD445" s="400"/>
      <c r="BE445" s="400"/>
      <c r="BF445" s="400"/>
      <c r="BG445" s="400"/>
      <c r="BH445" s="400"/>
      <c r="BI445" s="400"/>
      <c r="BJ445" s="400"/>
      <c r="BK445" s="400"/>
      <c r="BL445" s="400"/>
      <c r="BM445" s="400"/>
      <c r="BN445" s="400"/>
      <c r="BO445" s="400"/>
      <c r="BP445" s="400"/>
      <c r="BQ445" s="400"/>
      <c r="BR445" s="400"/>
      <c r="BS445" s="400"/>
      <c r="BT445" s="400"/>
      <c r="BU445" s="400"/>
      <c r="BV445" s="401"/>
      <c r="BW445" s="401"/>
      <c r="BX445" s="401"/>
      <c r="BY445" s="401"/>
      <c r="BZ445" s="401"/>
      <c r="CA445" s="401"/>
      <c r="CB445" s="401"/>
      <c r="CC445" s="401"/>
      <c r="CD445" s="401"/>
      <c r="CE445" s="401"/>
      <c r="CF445" s="401"/>
      <c r="CG445" s="401"/>
      <c r="CH445" s="401"/>
      <c r="CI445" s="401"/>
      <c r="CJ445" s="401"/>
      <c r="CK445" s="401"/>
      <c r="CL445" s="401"/>
      <c r="CM445" s="401"/>
      <c r="CN445" s="401"/>
      <c r="CO445" s="401"/>
      <c r="CP445" s="401"/>
      <c r="CQ445" s="401"/>
      <c r="CR445" s="401"/>
      <c r="CS445" s="401"/>
      <c r="CT445" s="401"/>
      <c r="CU445" s="401"/>
      <c r="CV445" s="401"/>
      <c r="CW445" s="401"/>
      <c r="CX445" s="401"/>
      <c r="CY445" s="401"/>
      <c r="CZ445" s="401"/>
    </row>
    <row r="446" s="405" customFormat="true" ht="25.15" customHeight="true" x14ac:dyDescent="0.2">
      <c r="C446" s="1090" t="s">
        <v>400</v>
      </c>
      <c r="D446" s="1072"/>
      <c r="E446" s="834">
        <v>-5.2124698691724092E-2</v>
      </c>
      <c r="F446" s="697"/>
      <c r="G446" s="697"/>
      <c r="H446" s="1090" t="s">
        <v>405</v>
      </c>
      <c r="I446" s="1072"/>
      <c r="J446" s="835">
        <v>3.7099864366053989E-2</v>
      </c>
      <c r="K446" s="697"/>
      <c r="L446" s="697"/>
      <c r="M446" s="1090" t="s">
        <v>420</v>
      </c>
      <c r="N446" s="1072"/>
      <c r="O446" s="836">
        <v>4.9099135472730079E-2</v>
      </c>
      <c r="P446" s="697"/>
      <c r="Q446" s="697"/>
      <c r="V446" s="398"/>
      <c r="W446" s="398"/>
      <c r="X446" s="398"/>
      <c r="Y446" s="398"/>
      <c r="Z446" s="398"/>
      <c r="AA446" s="398"/>
      <c r="AB446" s="398"/>
      <c r="AC446" s="398"/>
      <c r="AD446" s="398"/>
      <c r="AE446" s="398"/>
      <c r="AF446" s="398"/>
      <c r="AG446" s="398"/>
      <c r="AH446" s="398"/>
      <c r="AI446" s="398"/>
      <c r="AJ446" s="398"/>
      <c r="AK446" s="398"/>
      <c r="AL446" s="398"/>
      <c r="AM446" s="398"/>
      <c r="AN446" s="398"/>
      <c r="AO446" s="398"/>
      <c r="AP446" s="398"/>
      <c r="AQ446" s="398"/>
      <c r="AR446" s="398"/>
      <c r="AS446" s="398"/>
      <c r="AT446" s="398"/>
      <c r="AU446" s="398"/>
      <c r="AV446" s="398"/>
      <c r="AW446" s="398"/>
      <c r="AX446" s="398"/>
      <c r="AY446" s="398"/>
      <c r="AZ446" s="398"/>
      <c r="BA446" s="400"/>
      <c r="BB446" s="477"/>
      <c r="BC446" s="400"/>
      <c r="BD446" s="400"/>
      <c r="BE446" s="400"/>
      <c r="BF446" s="400"/>
      <c r="BG446" s="400"/>
      <c r="BH446" s="400"/>
      <c r="BI446" s="400"/>
      <c r="BJ446" s="400"/>
      <c r="BK446" s="400"/>
      <c r="BL446" s="400"/>
      <c r="BM446" s="400"/>
      <c r="BN446" s="400"/>
      <c r="BO446" s="400"/>
      <c r="BP446" s="400"/>
      <c r="BQ446" s="400"/>
      <c r="BR446" s="400"/>
      <c r="BS446" s="400"/>
      <c r="BT446" s="400"/>
      <c r="BU446" s="400"/>
      <c r="BV446" s="401"/>
      <c r="BW446" s="401"/>
      <c r="BX446" s="401"/>
      <c r="BY446" s="401"/>
      <c r="BZ446" s="401"/>
      <c r="CA446" s="401"/>
      <c r="CB446" s="401"/>
      <c r="CC446" s="401"/>
      <c r="CD446" s="401"/>
      <c r="CE446" s="401"/>
      <c r="CF446" s="401"/>
      <c r="CG446" s="401"/>
      <c r="CH446" s="401"/>
      <c r="CI446" s="401"/>
      <c r="CJ446" s="401"/>
      <c r="CK446" s="401"/>
      <c r="CL446" s="401"/>
      <c r="CM446" s="401"/>
      <c r="CN446" s="401"/>
      <c r="CO446" s="401"/>
      <c r="CP446" s="401"/>
      <c r="CQ446" s="401"/>
      <c r="CR446" s="401"/>
      <c r="CS446" s="401"/>
      <c r="CT446" s="401"/>
      <c r="CU446" s="401"/>
      <c r="CV446" s="401"/>
      <c r="CW446" s="401"/>
      <c r="CX446" s="401"/>
      <c r="CY446" s="401"/>
      <c r="CZ446" s="401"/>
    </row>
    <row r="447" s="405" customFormat="true" ht="25.15" customHeight="true" x14ac:dyDescent="0.2">
      <c r="C447" s="1090" t="s">
        <v>412</v>
      </c>
      <c r="D447" s="1072"/>
      <c r="E447" s="834">
        <v>5.1442697448036485E-2</v>
      </c>
      <c r="F447" s="697"/>
      <c r="G447" s="697"/>
      <c r="H447" s="1090" t="s">
        <v>416</v>
      </c>
      <c r="I447" s="1072"/>
      <c r="J447" s="835">
        <v>-3.5282448265795401E-2</v>
      </c>
      <c r="K447" s="697"/>
      <c r="L447" s="697"/>
      <c r="M447" s="1090" t="s">
        <v>433</v>
      </c>
      <c r="N447" s="1072"/>
      <c r="O447" s="836">
        <v>3.5460421097368439E-2</v>
      </c>
      <c r="P447" s="697"/>
      <c r="Q447" s="697"/>
      <c r="V447" s="398"/>
      <c r="W447" s="398"/>
      <c r="X447" s="398"/>
      <c r="Y447" s="398"/>
      <c r="Z447" s="398"/>
      <c r="AA447" s="398"/>
      <c r="AB447" s="398"/>
      <c r="AC447" s="398"/>
      <c r="AD447" s="398"/>
      <c r="AE447" s="398"/>
      <c r="AF447" s="398"/>
      <c r="AG447" s="398"/>
      <c r="AH447" s="398"/>
      <c r="AI447" s="398"/>
      <c r="AJ447" s="398"/>
      <c r="AK447" s="398"/>
      <c r="AL447" s="398"/>
      <c r="AM447" s="398"/>
      <c r="AN447" s="398"/>
      <c r="AO447" s="398"/>
      <c r="AP447" s="398"/>
      <c r="AQ447" s="398"/>
      <c r="AR447" s="398"/>
      <c r="AS447" s="398"/>
      <c r="AT447" s="398"/>
      <c r="AU447" s="398"/>
      <c r="AV447" s="398"/>
      <c r="AW447" s="398"/>
      <c r="AX447" s="398"/>
      <c r="AY447" s="398"/>
      <c r="AZ447" s="398"/>
      <c r="BA447" s="400"/>
      <c r="BB447" s="477"/>
      <c r="BC447" s="400"/>
      <c r="BD447" s="400"/>
      <c r="BE447" s="400"/>
      <c r="BF447" s="400"/>
      <c r="BG447" s="400"/>
      <c r="BH447" s="400"/>
      <c r="BI447" s="400"/>
      <c r="BJ447" s="400"/>
      <c r="BK447" s="400"/>
      <c r="BL447" s="400"/>
      <c r="BM447" s="400"/>
      <c r="BN447" s="400"/>
      <c r="BO447" s="400"/>
      <c r="BP447" s="400"/>
      <c r="BQ447" s="400"/>
      <c r="BR447" s="400"/>
      <c r="BS447" s="400"/>
      <c r="BT447" s="400"/>
      <c r="BU447" s="400"/>
      <c r="BV447" s="401"/>
      <c r="BW447" s="401"/>
      <c r="BX447" s="401"/>
      <c r="BY447" s="401"/>
      <c r="BZ447" s="401"/>
      <c r="CA447" s="401"/>
      <c r="CB447" s="401"/>
      <c r="CC447" s="401"/>
      <c r="CD447" s="401"/>
      <c r="CE447" s="401"/>
      <c r="CF447" s="401"/>
      <c r="CG447" s="401"/>
      <c r="CH447" s="401"/>
      <c r="CI447" s="401"/>
      <c r="CJ447" s="401"/>
      <c r="CK447" s="401"/>
      <c r="CL447" s="401"/>
      <c r="CM447" s="401"/>
      <c r="CN447" s="401"/>
      <c r="CO447" s="401"/>
      <c r="CP447" s="401"/>
      <c r="CQ447" s="401"/>
      <c r="CR447" s="401"/>
      <c r="CS447" s="401"/>
      <c r="CT447" s="401"/>
      <c r="CU447" s="401"/>
      <c r="CV447" s="401"/>
      <c r="CW447" s="401"/>
      <c r="CX447" s="401"/>
      <c r="CY447" s="401"/>
      <c r="CZ447" s="401"/>
    </row>
    <row r="448" s="405" customFormat="true" ht="25.15" customHeight="true" x14ac:dyDescent="0.2">
      <c r="C448" s="1090" t="s">
        <v>429</v>
      </c>
      <c r="D448" s="1072"/>
      <c r="E448" s="834">
        <v>3.9716056406012001E-2</v>
      </c>
      <c r="F448" s="697"/>
      <c r="G448" s="697"/>
      <c r="H448" s="1090" t="s">
        <v>408</v>
      </c>
      <c r="I448" s="1072"/>
      <c r="J448" s="835">
        <v>3.0735286089640195E-2</v>
      </c>
      <c r="K448" s="697"/>
      <c r="L448" s="697"/>
      <c r="M448" s="1090" t="s">
        <v>399</v>
      </c>
      <c r="N448" s="1072"/>
      <c r="O448" s="836">
        <v>-3.4904918791247859E-2</v>
      </c>
      <c r="P448" s="697"/>
      <c r="Q448" s="697"/>
      <c r="V448" s="398"/>
      <c r="W448" s="398"/>
      <c r="X448" s="398"/>
      <c r="Y448" s="398"/>
      <c r="Z448" s="398"/>
      <c r="AA448" s="398"/>
      <c r="AB448" s="398"/>
      <c r="AC448" s="398"/>
      <c r="AD448" s="398"/>
      <c r="AE448" s="398"/>
      <c r="AF448" s="398"/>
      <c r="AG448" s="398"/>
      <c r="AH448" s="398"/>
      <c r="AI448" s="398"/>
      <c r="AJ448" s="398"/>
      <c r="AK448" s="398"/>
      <c r="AL448" s="398"/>
      <c r="AM448" s="398"/>
      <c r="AN448" s="398"/>
      <c r="AO448" s="398"/>
      <c r="AP448" s="398"/>
      <c r="AQ448" s="398"/>
      <c r="AR448" s="398"/>
      <c r="AS448" s="398"/>
      <c r="AT448" s="398"/>
      <c r="AU448" s="398"/>
      <c r="AV448" s="398"/>
      <c r="AW448" s="398"/>
      <c r="AX448" s="398"/>
      <c r="AY448" s="398"/>
      <c r="AZ448" s="398"/>
      <c r="BA448" s="400"/>
      <c r="BB448" s="477"/>
      <c r="BC448" s="400"/>
      <c r="BD448" s="400"/>
      <c r="BE448" s="400"/>
      <c r="BF448" s="400"/>
      <c r="BG448" s="400"/>
      <c r="BH448" s="400"/>
      <c r="BI448" s="400"/>
      <c r="BJ448" s="400"/>
      <c r="BK448" s="400"/>
      <c r="BL448" s="400"/>
      <c r="BM448" s="400"/>
      <c r="BN448" s="400"/>
      <c r="BO448" s="400"/>
      <c r="BP448" s="400"/>
      <c r="BQ448" s="400"/>
      <c r="BR448" s="400"/>
      <c r="BS448" s="400"/>
      <c r="BT448" s="400"/>
      <c r="BU448" s="400"/>
      <c r="BV448" s="401"/>
      <c r="BW448" s="401"/>
      <c r="BX448" s="401"/>
      <c r="BY448" s="401"/>
      <c r="BZ448" s="401"/>
      <c r="CA448" s="401"/>
      <c r="CB448" s="401"/>
      <c r="CC448" s="401"/>
      <c r="CD448" s="401"/>
      <c r="CE448" s="401"/>
      <c r="CF448" s="401"/>
      <c r="CG448" s="401"/>
      <c r="CH448" s="401"/>
      <c r="CI448" s="401"/>
      <c r="CJ448" s="401"/>
      <c r="CK448" s="401"/>
      <c r="CL448" s="401"/>
      <c r="CM448" s="401"/>
      <c r="CN448" s="401"/>
      <c r="CO448" s="401"/>
      <c r="CP448" s="401"/>
      <c r="CQ448" s="401"/>
      <c r="CR448" s="401"/>
      <c r="CS448" s="401"/>
      <c r="CT448" s="401"/>
      <c r="CU448" s="401"/>
      <c r="CV448" s="401"/>
      <c r="CW448" s="401"/>
      <c r="CX448" s="401"/>
      <c r="CY448" s="401"/>
      <c r="CZ448" s="401"/>
    </row>
    <row r="449" s="405" customFormat="true" ht="25.15" customHeight="true" x14ac:dyDescent="0.2">
      <c r="C449" s="1090" t="s">
        <v>413</v>
      </c>
      <c r="D449" s="1072"/>
      <c r="E449" s="834">
        <v>-3.8379098710073181E-2</v>
      </c>
      <c r="F449" s="697"/>
      <c r="G449" s="697"/>
      <c r="H449" s="1090" t="s">
        <v>421</v>
      </c>
      <c r="I449" s="1072"/>
      <c r="J449" s="835">
        <v>2.8543344038107245E-2</v>
      </c>
      <c r="K449" s="697"/>
      <c r="L449" s="697"/>
      <c r="M449" s="1090" t="s">
        <v>413</v>
      </c>
      <c r="N449" s="1072"/>
      <c r="O449" s="836">
        <v>3.4384879107751946E-2</v>
      </c>
      <c r="P449" s="697"/>
      <c r="Q449" s="697"/>
      <c r="V449" s="398"/>
      <c r="W449" s="398"/>
      <c r="X449" s="398"/>
      <c r="Y449" s="398"/>
      <c r="Z449" s="398"/>
      <c r="AA449" s="398"/>
      <c r="AB449" s="398"/>
      <c r="AC449" s="398"/>
      <c r="AD449" s="398"/>
      <c r="AE449" s="398"/>
      <c r="AF449" s="398"/>
      <c r="AG449" s="398"/>
      <c r="AH449" s="398"/>
      <c r="AI449" s="398"/>
      <c r="AJ449" s="398"/>
      <c r="AK449" s="398"/>
      <c r="AL449" s="398"/>
      <c r="AM449" s="398"/>
      <c r="AN449" s="398"/>
      <c r="AO449" s="398"/>
      <c r="AP449" s="398"/>
      <c r="AQ449" s="398"/>
      <c r="AR449" s="398"/>
      <c r="AS449" s="398"/>
      <c r="AT449" s="398"/>
      <c r="AU449" s="398"/>
      <c r="AV449" s="398"/>
      <c r="AW449" s="398"/>
      <c r="AX449" s="398"/>
      <c r="AY449" s="398"/>
      <c r="AZ449" s="398"/>
      <c r="BA449" s="400"/>
      <c r="BB449" s="477"/>
      <c r="BC449" s="400"/>
      <c r="BD449" s="400"/>
      <c r="BE449" s="400"/>
      <c r="BF449" s="400"/>
      <c r="BG449" s="400"/>
      <c r="BH449" s="400"/>
      <c r="BI449" s="400"/>
      <c r="BJ449" s="400"/>
      <c r="BK449" s="400"/>
      <c r="BL449" s="400"/>
      <c r="BM449" s="400"/>
      <c r="BN449" s="400"/>
      <c r="BO449" s="400"/>
      <c r="BP449" s="400"/>
      <c r="BQ449" s="400"/>
      <c r="BR449" s="400"/>
      <c r="BS449" s="400"/>
      <c r="BT449" s="400"/>
      <c r="BU449" s="400"/>
      <c r="BV449" s="401"/>
      <c r="BW449" s="401"/>
      <c r="BX449" s="401"/>
      <c r="BY449" s="401"/>
      <c r="BZ449" s="401"/>
      <c r="CA449" s="401"/>
      <c r="CB449" s="401"/>
      <c r="CC449" s="401"/>
      <c r="CD449" s="401"/>
      <c r="CE449" s="401"/>
      <c r="CF449" s="401"/>
      <c r="CG449" s="401"/>
      <c r="CH449" s="401"/>
      <c r="CI449" s="401"/>
      <c r="CJ449" s="401"/>
      <c r="CK449" s="401"/>
      <c r="CL449" s="401"/>
      <c r="CM449" s="401"/>
      <c r="CN449" s="401"/>
      <c r="CO449" s="401"/>
      <c r="CP449" s="401"/>
      <c r="CQ449" s="401"/>
      <c r="CR449" s="401"/>
      <c r="CS449" s="401"/>
      <c r="CT449" s="401"/>
      <c r="CU449" s="401"/>
      <c r="CV449" s="401"/>
      <c r="CW449" s="401"/>
      <c r="CX449" s="401"/>
      <c r="CY449" s="401"/>
      <c r="CZ449" s="401"/>
    </row>
    <row r="450" s="405" customFormat="true" ht="25.15" customHeight="true" x14ac:dyDescent="0.2">
      <c r="C450" s="1090" t="s">
        <v>408</v>
      </c>
      <c r="D450" s="1072"/>
      <c r="E450" s="834">
        <v>3.8054148384209313E-2</v>
      </c>
      <c r="F450" s="697"/>
      <c r="G450" s="697"/>
      <c r="H450" s="1090" t="s">
        <v>409</v>
      </c>
      <c r="I450" s="1072"/>
      <c r="J450" s="835">
        <v>-2.7575145004401953E-2</v>
      </c>
      <c r="K450" s="697"/>
      <c r="L450" s="697"/>
      <c r="M450" s="1090" t="s">
        <v>405</v>
      </c>
      <c r="N450" s="1072"/>
      <c r="O450" s="836">
        <v>3.3841159801082328E-2</v>
      </c>
      <c r="P450" s="697"/>
      <c r="Q450" s="697"/>
      <c r="V450" s="398"/>
      <c r="W450" s="398"/>
      <c r="X450" s="398"/>
      <c r="Y450" s="398"/>
      <c r="Z450" s="398"/>
      <c r="AA450" s="398"/>
      <c r="AB450" s="398"/>
      <c r="AC450" s="398"/>
      <c r="AD450" s="398"/>
      <c r="AE450" s="398"/>
      <c r="AF450" s="398"/>
      <c r="AG450" s="398"/>
      <c r="AH450" s="398"/>
      <c r="AI450" s="398"/>
      <c r="AJ450" s="398"/>
      <c r="AK450" s="398"/>
      <c r="AL450" s="398"/>
      <c r="AM450" s="398"/>
      <c r="AN450" s="398"/>
      <c r="AO450" s="398"/>
      <c r="AP450" s="398"/>
      <c r="AQ450" s="398"/>
      <c r="AR450" s="398"/>
      <c r="AS450" s="398"/>
      <c r="AT450" s="398"/>
      <c r="AU450" s="398"/>
      <c r="AV450" s="398"/>
      <c r="AW450" s="398"/>
      <c r="AX450" s="398"/>
      <c r="AY450" s="398"/>
      <c r="AZ450" s="398"/>
      <c r="BA450" s="400"/>
      <c r="BB450" s="477"/>
      <c r="BC450" s="400"/>
      <c r="BD450" s="400"/>
      <c r="BE450" s="400"/>
      <c r="BF450" s="400"/>
      <c r="BG450" s="400"/>
      <c r="BH450" s="400"/>
      <c r="BI450" s="400"/>
      <c r="BJ450" s="400"/>
      <c r="BK450" s="400"/>
      <c r="BL450" s="400"/>
      <c r="BM450" s="400"/>
      <c r="BN450" s="400"/>
      <c r="BO450" s="400"/>
      <c r="BP450" s="400"/>
      <c r="BQ450" s="400"/>
      <c r="BR450" s="400"/>
      <c r="BS450" s="400"/>
      <c r="BT450" s="400"/>
      <c r="BU450" s="400"/>
      <c r="BV450" s="401"/>
      <c r="BW450" s="401"/>
      <c r="BX450" s="401"/>
      <c r="BY450" s="401"/>
      <c r="BZ450" s="401"/>
      <c r="CA450" s="401"/>
      <c r="CB450" s="401"/>
      <c r="CC450" s="401"/>
      <c r="CD450" s="401"/>
      <c r="CE450" s="401"/>
      <c r="CF450" s="401"/>
      <c r="CG450" s="401"/>
      <c r="CH450" s="401"/>
      <c r="CI450" s="401"/>
      <c r="CJ450" s="401"/>
      <c r="CK450" s="401"/>
      <c r="CL450" s="401"/>
      <c r="CM450" s="401"/>
      <c r="CN450" s="401"/>
      <c r="CO450" s="401"/>
      <c r="CP450" s="401"/>
      <c r="CQ450" s="401"/>
      <c r="CR450" s="401"/>
      <c r="CS450" s="401"/>
      <c r="CT450" s="401"/>
      <c r="CU450" s="401"/>
      <c r="CV450" s="401"/>
      <c r="CW450" s="401"/>
      <c r="CX450" s="401"/>
      <c r="CY450" s="401"/>
      <c r="CZ450" s="401"/>
    </row>
    <row r="451" s="405" customFormat="true" ht="25.15" customHeight="true" x14ac:dyDescent="0.2">
      <c r="C451" s="1090" t="s">
        <v>401</v>
      </c>
      <c r="D451" s="1072"/>
      <c r="E451" s="834">
        <v>-3.5873740046265916E-2</v>
      </c>
      <c r="F451" s="697"/>
      <c r="G451" s="697"/>
      <c r="H451" s="1090" t="s">
        <v>420</v>
      </c>
      <c r="I451" s="1072"/>
      <c r="J451" s="835">
        <v>-2.2782945330468783E-2</v>
      </c>
      <c r="K451" s="697"/>
      <c r="L451" s="697"/>
      <c r="M451" s="1090" t="s">
        <v>400</v>
      </c>
      <c r="N451" s="1072"/>
      <c r="O451" s="836">
        <v>-3.1214770553665238E-2</v>
      </c>
      <c r="P451" s="697"/>
      <c r="Q451" s="697"/>
      <c r="V451" s="398"/>
      <c r="W451" s="398"/>
      <c r="X451" s="398"/>
      <c r="Y451" s="398"/>
      <c r="Z451" s="398"/>
      <c r="AA451" s="398"/>
      <c r="AB451" s="398"/>
      <c r="AC451" s="398"/>
      <c r="AD451" s="398"/>
      <c r="AE451" s="398"/>
      <c r="AF451" s="398"/>
      <c r="AG451" s="398"/>
      <c r="AH451" s="398"/>
      <c r="AI451" s="398"/>
      <c r="AJ451" s="398"/>
      <c r="AK451" s="398"/>
      <c r="AL451" s="398"/>
      <c r="AM451" s="398"/>
      <c r="AN451" s="398"/>
      <c r="AO451" s="398"/>
      <c r="AP451" s="398"/>
      <c r="AQ451" s="398"/>
      <c r="AR451" s="398"/>
      <c r="AS451" s="398"/>
      <c r="AT451" s="398"/>
      <c r="AU451" s="398"/>
      <c r="AV451" s="398"/>
      <c r="AW451" s="398"/>
      <c r="AX451" s="398"/>
      <c r="AY451" s="398"/>
      <c r="AZ451" s="398"/>
      <c r="BA451" s="400"/>
      <c r="BB451" s="477"/>
      <c r="BC451" s="400"/>
      <c r="BD451" s="400"/>
      <c r="BE451" s="400"/>
      <c r="BF451" s="400"/>
      <c r="BG451" s="400"/>
      <c r="BH451" s="400"/>
      <c r="BI451" s="400"/>
      <c r="BJ451" s="400"/>
      <c r="BK451" s="400"/>
      <c r="BL451" s="400"/>
      <c r="BM451" s="400"/>
      <c r="BN451" s="400"/>
      <c r="BO451" s="400"/>
      <c r="BP451" s="400"/>
      <c r="BQ451" s="400"/>
      <c r="BR451" s="400"/>
      <c r="BS451" s="400"/>
      <c r="BT451" s="400"/>
      <c r="BU451" s="400"/>
      <c r="BV451" s="401"/>
      <c r="BW451" s="401"/>
      <c r="BX451" s="401"/>
      <c r="BY451" s="401"/>
      <c r="BZ451" s="401"/>
      <c r="CA451" s="401"/>
      <c r="CB451" s="401"/>
      <c r="CC451" s="401"/>
      <c r="CD451" s="401"/>
      <c r="CE451" s="401"/>
      <c r="CF451" s="401"/>
      <c r="CG451" s="401"/>
      <c r="CH451" s="401"/>
      <c r="CI451" s="401"/>
      <c r="CJ451" s="401"/>
      <c r="CK451" s="401"/>
      <c r="CL451" s="401"/>
      <c r="CM451" s="401"/>
      <c r="CN451" s="401"/>
      <c r="CO451" s="401"/>
      <c r="CP451" s="401"/>
      <c r="CQ451" s="401"/>
      <c r="CR451" s="401"/>
      <c r="CS451" s="401"/>
      <c r="CT451" s="401"/>
      <c r="CU451" s="401"/>
      <c r="CV451" s="401"/>
      <c r="CW451" s="401"/>
      <c r="CX451" s="401"/>
      <c r="CY451" s="401"/>
      <c r="CZ451" s="401"/>
    </row>
    <row r="452" s="405" customFormat="true" ht="25.15" customHeight="true" x14ac:dyDescent="0.2">
      <c r="C452" s="1090" t="s">
        <v>422</v>
      </c>
      <c r="D452" s="1072"/>
      <c r="E452" s="834">
        <v>-3.2899205525275935E-2</v>
      </c>
      <c r="F452" s="697"/>
      <c r="G452" s="697"/>
      <c r="H452" s="1090" t="s">
        <v>418</v>
      </c>
      <c r="I452" s="1072"/>
      <c r="J452" s="835">
        <v>-1.9341093383950569E-2</v>
      </c>
      <c r="K452" s="697"/>
      <c r="L452" s="697"/>
      <c r="M452" s="1090" t="s">
        <v>419</v>
      </c>
      <c r="N452" s="1072"/>
      <c r="O452" s="836">
        <v>3.0031889698854158E-2</v>
      </c>
      <c r="P452" s="697"/>
      <c r="Q452" s="697"/>
      <c r="V452" s="398"/>
      <c r="W452" s="398"/>
      <c r="X452" s="398"/>
      <c r="Y452" s="398"/>
      <c r="Z452" s="398"/>
      <c r="AA452" s="398"/>
      <c r="AB452" s="398"/>
      <c r="AC452" s="398"/>
      <c r="AD452" s="398"/>
      <c r="AE452" s="398"/>
      <c r="AF452" s="398"/>
      <c r="AG452" s="398"/>
      <c r="AH452" s="398"/>
      <c r="AI452" s="398"/>
      <c r="AJ452" s="398"/>
      <c r="AK452" s="398"/>
      <c r="AL452" s="398"/>
      <c r="AM452" s="398"/>
      <c r="AN452" s="398"/>
      <c r="AO452" s="398"/>
      <c r="AP452" s="398"/>
      <c r="AQ452" s="398"/>
      <c r="AR452" s="398"/>
      <c r="AS452" s="398"/>
      <c r="AT452" s="398"/>
      <c r="AU452" s="398"/>
      <c r="AV452" s="398"/>
      <c r="AW452" s="398"/>
      <c r="AX452" s="398"/>
      <c r="AY452" s="398"/>
      <c r="AZ452" s="398"/>
      <c r="BA452" s="400"/>
      <c r="BB452" s="477"/>
      <c r="BC452" s="400"/>
      <c r="BD452" s="400"/>
      <c r="BE452" s="400"/>
      <c r="BF452" s="400"/>
      <c r="BG452" s="400"/>
      <c r="BH452" s="400"/>
      <c r="BI452" s="400"/>
      <c r="BJ452" s="400"/>
      <c r="BK452" s="400"/>
      <c r="BL452" s="400"/>
      <c r="BM452" s="400"/>
      <c r="BN452" s="400"/>
      <c r="BO452" s="400"/>
      <c r="BP452" s="400"/>
      <c r="BQ452" s="400"/>
      <c r="BR452" s="400"/>
      <c r="BS452" s="400"/>
      <c r="BT452" s="400"/>
      <c r="BU452" s="400"/>
      <c r="BV452" s="401"/>
      <c r="BW452" s="401"/>
      <c r="BX452" s="401"/>
      <c r="BY452" s="401"/>
      <c r="BZ452" s="401"/>
      <c r="CA452" s="401"/>
      <c r="CB452" s="401"/>
      <c r="CC452" s="401"/>
      <c r="CD452" s="401"/>
      <c r="CE452" s="401"/>
      <c r="CF452" s="401"/>
      <c r="CG452" s="401"/>
      <c r="CH452" s="401"/>
      <c r="CI452" s="401"/>
      <c r="CJ452" s="401"/>
      <c r="CK452" s="401"/>
      <c r="CL452" s="401"/>
      <c r="CM452" s="401"/>
      <c r="CN452" s="401"/>
      <c r="CO452" s="401"/>
      <c r="CP452" s="401"/>
      <c r="CQ452" s="401"/>
      <c r="CR452" s="401"/>
      <c r="CS452" s="401"/>
      <c r="CT452" s="401"/>
      <c r="CU452" s="401"/>
      <c r="CV452" s="401"/>
      <c r="CW452" s="401"/>
      <c r="CX452" s="401"/>
      <c r="CY452" s="401"/>
      <c r="CZ452" s="401"/>
    </row>
    <row r="453" s="405" customFormat="true" ht="25.15" customHeight="true" x14ac:dyDescent="0.2">
      <c r="C453" s="1090" t="s">
        <v>411</v>
      </c>
      <c r="D453" s="1072"/>
      <c r="E453" s="834">
        <v>2.5099744011442611E-2</v>
      </c>
      <c r="F453" s="697"/>
      <c r="G453" s="697"/>
      <c r="H453" s="1090" t="s">
        <v>412</v>
      </c>
      <c r="I453" s="1072"/>
      <c r="J453" s="835">
        <v>1.4072625417806593E-2</v>
      </c>
      <c r="K453" s="697"/>
      <c r="L453" s="697"/>
      <c r="M453" s="1090" t="s">
        <v>416</v>
      </c>
      <c r="N453" s="1072"/>
      <c r="O453" s="836">
        <v>2.562908835543266E-2</v>
      </c>
      <c r="P453" s="697"/>
      <c r="Q453" s="697"/>
      <c r="V453" s="398"/>
      <c r="W453" s="398"/>
      <c r="X453" s="398"/>
      <c r="Y453" s="398"/>
      <c r="Z453" s="398"/>
      <c r="AA453" s="398"/>
      <c r="AB453" s="398"/>
      <c r="AC453" s="398"/>
      <c r="AD453" s="398"/>
      <c r="AE453" s="398"/>
      <c r="AF453" s="398"/>
      <c r="AG453" s="398"/>
      <c r="AH453" s="398"/>
      <c r="AI453" s="398"/>
      <c r="AJ453" s="398"/>
      <c r="AK453" s="398"/>
      <c r="AL453" s="398"/>
      <c r="AM453" s="398"/>
      <c r="AN453" s="398"/>
      <c r="AO453" s="398"/>
      <c r="AP453" s="398"/>
      <c r="AQ453" s="398"/>
      <c r="AR453" s="398"/>
      <c r="AS453" s="398"/>
      <c r="AT453" s="398"/>
      <c r="AU453" s="398"/>
      <c r="AV453" s="398"/>
      <c r="AW453" s="398"/>
      <c r="AX453" s="398"/>
      <c r="AY453" s="398"/>
      <c r="AZ453" s="398"/>
      <c r="BA453" s="400"/>
      <c r="BB453" s="477"/>
      <c r="BC453" s="400"/>
      <c r="BD453" s="400"/>
      <c r="BE453" s="400"/>
      <c r="BF453" s="400"/>
      <c r="BG453" s="400"/>
      <c r="BH453" s="400"/>
      <c r="BI453" s="400"/>
      <c r="BJ453" s="400"/>
      <c r="BK453" s="400"/>
      <c r="BL453" s="400"/>
      <c r="BM453" s="400"/>
      <c r="BN453" s="400"/>
      <c r="BO453" s="400"/>
      <c r="BP453" s="400"/>
      <c r="BQ453" s="400"/>
      <c r="BR453" s="400"/>
      <c r="BS453" s="400"/>
      <c r="BT453" s="400"/>
      <c r="BU453" s="400"/>
      <c r="BV453" s="401"/>
      <c r="BW453" s="401"/>
      <c r="BX453" s="401"/>
      <c r="BY453" s="401"/>
      <c r="BZ453" s="401"/>
      <c r="CA453" s="401"/>
      <c r="CB453" s="401"/>
      <c r="CC453" s="401"/>
      <c r="CD453" s="401"/>
      <c r="CE453" s="401"/>
      <c r="CF453" s="401"/>
      <c r="CG453" s="401"/>
      <c r="CH453" s="401"/>
      <c r="CI453" s="401"/>
      <c r="CJ453" s="401"/>
      <c r="CK453" s="401"/>
      <c r="CL453" s="401"/>
      <c r="CM453" s="401"/>
      <c r="CN453" s="401"/>
      <c r="CO453" s="401"/>
      <c r="CP453" s="401"/>
      <c r="CQ453" s="401"/>
      <c r="CR453" s="401"/>
      <c r="CS453" s="401"/>
      <c r="CT453" s="401"/>
      <c r="CU453" s="401"/>
      <c r="CV453" s="401"/>
      <c r="CW453" s="401"/>
      <c r="CX453" s="401"/>
      <c r="CY453" s="401"/>
      <c r="CZ453" s="401"/>
    </row>
    <row r="454" s="405" customFormat="true" ht="25.15" customHeight="true" x14ac:dyDescent="0.2">
      <c r="C454" s="1090" t="s">
        <v>405</v>
      </c>
      <c r="D454" s="1072"/>
      <c r="E454" s="834">
        <v>2.2043421753390517E-2</v>
      </c>
      <c r="F454" s="697"/>
      <c r="G454" s="697"/>
      <c r="H454" s="1090" t="s">
        <v>425</v>
      </c>
      <c r="I454" s="1072"/>
      <c r="J454" s="835">
        <v>-1.4034137451252936E-2</v>
      </c>
      <c r="K454" s="697"/>
      <c r="L454" s="697"/>
      <c r="M454" s="1090" t="s">
        <v>415</v>
      </c>
      <c r="N454" s="1072"/>
      <c r="O454" s="836">
        <v>2.0210054891489575E-2</v>
      </c>
      <c r="P454" s="697"/>
      <c r="Q454" s="697"/>
      <c r="V454" s="398"/>
      <c r="W454" s="398"/>
      <c r="X454" s="398"/>
      <c r="Y454" s="398"/>
      <c r="Z454" s="398"/>
      <c r="AA454" s="398"/>
      <c r="AB454" s="398"/>
      <c r="AC454" s="398"/>
      <c r="AD454" s="398"/>
      <c r="AE454" s="398"/>
      <c r="AF454" s="398"/>
      <c r="AG454" s="398"/>
      <c r="AH454" s="398"/>
      <c r="AI454" s="398"/>
      <c r="AJ454" s="398"/>
      <c r="AK454" s="398"/>
      <c r="AL454" s="398"/>
      <c r="AM454" s="398"/>
      <c r="AN454" s="398"/>
      <c r="AO454" s="398"/>
      <c r="AP454" s="398"/>
      <c r="AQ454" s="398"/>
      <c r="AR454" s="398"/>
      <c r="AS454" s="398"/>
      <c r="AT454" s="398"/>
      <c r="AU454" s="398"/>
      <c r="AV454" s="398"/>
      <c r="AW454" s="398"/>
      <c r="AX454" s="398"/>
      <c r="AY454" s="398"/>
      <c r="AZ454" s="398"/>
      <c r="BA454" s="400"/>
      <c r="BB454" s="477"/>
      <c r="BC454" s="400"/>
      <c r="BD454" s="400"/>
      <c r="BE454" s="400"/>
      <c r="BF454" s="400"/>
      <c r="BG454" s="400"/>
      <c r="BH454" s="400"/>
      <c r="BI454" s="400"/>
      <c r="BJ454" s="400"/>
      <c r="BK454" s="400"/>
      <c r="BL454" s="400"/>
      <c r="BM454" s="400"/>
      <c r="BN454" s="400"/>
      <c r="BO454" s="400"/>
      <c r="BP454" s="400"/>
      <c r="BQ454" s="400"/>
      <c r="BR454" s="400"/>
      <c r="BS454" s="400"/>
      <c r="BT454" s="400"/>
      <c r="BU454" s="400"/>
      <c r="BV454" s="401"/>
      <c r="BW454" s="401"/>
      <c r="BX454" s="401"/>
      <c r="BY454" s="401"/>
      <c r="BZ454" s="401"/>
      <c r="CA454" s="401"/>
      <c r="CB454" s="401"/>
      <c r="CC454" s="401"/>
      <c r="CD454" s="401"/>
      <c r="CE454" s="401"/>
      <c r="CF454" s="401"/>
      <c r="CG454" s="401"/>
      <c r="CH454" s="401"/>
      <c r="CI454" s="401"/>
      <c r="CJ454" s="401"/>
      <c r="CK454" s="401"/>
      <c r="CL454" s="401"/>
      <c r="CM454" s="401"/>
      <c r="CN454" s="401"/>
      <c r="CO454" s="401"/>
      <c r="CP454" s="401"/>
      <c r="CQ454" s="401"/>
      <c r="CR454" s="401"/>
      <c r="CS454" s="401"/>
      <c r="CT454" s="401"/>
      <c r="CU454" s="401"/>
      <c r="CV454" s="401"/>
      <c r="CW454" s="401"/>
      <c r="CX454" s="401"/>
      <c r="CY454" s="401"/>
      <c r="CZ454" s="401"/>
    </row>
    <row r="455" s="405" customFormat="true" ht="25.15" customHeight="true" x14ac:dyDescent="0.2">
      <c r="C455" s="1090" t="s">
        <v>420</v>
      </c>
      <c r="D455" s="1072"/>
      <c r="E455" s="834">
        <v>1.5323898978145019E-2</v>
      </c>
      <c r="F455" s="697"/>
      <c r="G455" s="697"/>
      <c r="H455" s="1090" t="s">
        <v>417</v>
      </c>
      <c r="I455" s="1072"/>
      <c r="J455" s="835">
        <v>1.3692689164047417E-2</v>
      </c>
      <c r="K455" s="697"/>
      <c r="L455" s="697"/>
      <c r="M455" s="1090" t="s">
        <v>427</v>
      </c>
      <c r="N455" s="1072"/>
      <c r="O455" s="836">
        <v>1.9536647333871386E-2</v>
      </c>
      <c r="P455" s="697"/>
      <c r="Q455" s="697"/>
      <c r="V455" s="398"/>
      <c r="W455" s="398"/>
      <c r="X455" s="398"/>
      <c r="Y455" s="398"/>
      <c r="Z455" s="398"/>
      <c r="AA455" s="398"/>
      <c r="AB455" s="398"/>
      <c r="AC455" s="398"/>
      <c r="AD455" s="398"/>
      <c r="AE455" s="398"/>
      <c r="AF455" s="398"/>
      <c r="AG455" s="398"/>
      <c r="AH455" s="398"/>
      <c r="AI455" s="398"/>
      <c r="AJ455" s="398"/>
      <c r="AK455" s="398"/>
      <c r="AL455" s="398"/>
      <c r="AM455" s="398"/>
      <c r="AN455" s="398"/>
      <c r="AO455" s="398"/>
      <c r="AP455" s="398"/>
      <c r="AQ455" s="398"/>
      <c r="AR455" s="398"/>
      <c r="AS455" s="398"/>
      <c r="AT455" s="398"/>
      <c r="AU455" s="398"/>
      <c r="AV455" s="398"/>
      <c r="AW455" s="398"/>
      <c r="AX455" s="398"/>
      <c r="AY455" s="398"/>
      <c r="AZ455" s="398"/>
      <c r="BA455" s="400"/>
      <c r="BB455" s="477"/>
      <c r="BC455" s="400"/>
      <c r="BD455" s="400"/>
      <c r="BE455" s="400"/>
      <c r="BF455" s="400"/>
      <c r="BG455" s="400"/>
      <c r="BH455" s="400"/>
      <c r="BI455" s="400"/>
      <c r="BJ455" s="400"/>
      <c r="BK455" s="400"/>
      <c r="BL455" s="400"/>
      <c r="BM455" s="400"/>
      <c r="BN455" s="400"/>
      <c r="BO455" s="400"/>
      <c r="BP455" s="400"/>
      <c r="BQ455" s="400"/>
      <c r="BR455" s="400"/>
      <c r="BS455" s="400"/>
      <c r="BT455" s="400"/>
      <c r="BU455" s="400"/>
      <c r="BV455" s="401"/>
      <c r="BW455" s="401"/>
      <c r="BX455" s="401"/>
      <c r="BY455" s="401"/>
      <c r="BZ455" s="401"/>
      <c r="CA455" s="401"/>
      <c r="CB455" s="401"/>
      <c r="CC455" s="401"/>
      <c r="CD455" s="401"/>
      <c r="CE455" s="401"/>
      <c r="CF455" s="401"/>
      <c r="CG455" s="401"/>
      <c r="CH455" s="401"/>
      <c r="CI455" s="401"/>
      <c r="CJ455" s="401"/>
      <c r="CK455" s="401"/>
      <c r="CL455" s="401"/>
      <c r="CM455" s="401"/>
      <c r="CN455" s="401"/>
      <c r="CO455" s="401"/>
      <c r="CP455" s="401"/>
      <c r="CQ455" s="401"/>
      <c r="CR455" s="401"/>
      <c r="CS455" s="401"/>
      <c r="CT455" s="401"/>
      <c r="CU455" s="401"/>
      <c r="CV455" s="401"/>
      <c r="CW455" s="401"/>
      <c r="CX455" s="401"/>
      <c r="CY455" s="401"/>
      <c r="CZ455" s="401"/>
    </row>
    <row r="456" s="405" customFormat="true" ht="25.15" customHeight="true" x14ac:dyDescent="0.2">
      <c r="C456" s="1090" t="s">
        <v>424</v>
      </c>
      <c r="D456" s="1072"/>
      <c r="E456" s="834">
        <v>1.1968841619594873E-2</v>
      </c>
      <c r="F456" s="697"/>
      <c r="G456" s="697"/>
      <c r="H456" s="1090" t="s">
        <v>423</v>
      </c>
      <c r="I456" s="1072"/>
      <c r="J456" s="835">
        <v>1.3378241079878063E-2</v>
      </c>
      <c r="K456" s="697"/>
      <c r="L456" s="697"/>
      <c r="M456" s="1090" t="s">
        <v>421</v>
      </c>
      <c r="N456" s="1072"/>
      <c r="O456" s="836">
        <v>-1.7505079173281032E-2</v>
      </c>
      <c r="P456" s="697"/>
      <c r="Q456" s="697"/>
      <c r="V456" s="398"/>
      <c r="W456" s="398"/>
      <c r="X456" s="398"/>
      <c r="Y456" s="398"/>
      <c r="Z456" s="398"/>
      <c r="AA456" s="398"/>
      <c r="AB456" s="398"/>
      <c r="AC456" s="398"/>
      <c r="AD456" s="398"/>
      <c r="AE456" s="398"/>
      <c r="AF456" s="398"/>
      <c r="AG456" s="398"/>
      <c r="AH456" s="398"/>
      <c r="AI456" s="398"/>
      <c r="AJ456" s="398"/>
      <c r="AK456" s="398"/>
      <c r="AL456" s="398"/>
      <c r="AM456" s="398"/>
      <c r="AN456" s="398"/>
      <c r="AO456" s="398"/>
      <c r="AP456" s="398"/>
      <c r="AQ456" s="398"/>
      <c r="AR456" s="398"/>
      <c r="AS456" s="398"/>
      <c r="AT456" s="398"/>
      <c r="AU456" s="398"/>
      <c r="AV456" s="398"/>
      <c r="AW456" s="398"/>
      <c r="AX456" s="398"/>
      <c r="AY456" s="398"/>
      <c r="AZ456" s="398"/>
      <c r="BA456" s="400"/>
      <c r="BB456" s="477"/>
      <c r="BC456" s="400"/>
      <c r="BD456" s="400"/>
      <c r="BE456" s="400"/>
      <c r="BF456" s="400"/>
      <c r="BG456" s="400"/>
      <c r="BH456" s="400"/>
      <c r="BI456" s="400"/>
      <c r="BJ456" s="400"/>
      <c r="BK456" s="400"/>
      <c r="BL456" s="400"/>
      <c r="BM456" s="400"/>
      <c r="BN456" s="400"/>
      <c r="BO456" s="400"/>
      <c r="BP456" s="400"/>
      <c r="BQ456" s="400"/>
      <c r="BR456" s="400"/>
      <c r="BS456" s="400"/>
      <c r="BT456" s="400"/>
      <c r="BU456" s="400"/>
      <c r="BV456" s="401"/>
      <c r="BW456" s="401"/>
      <c r="BX456" s="401"/>
      <c r="BY456" s="401"/>
      <c r="BZ456" s="401"/>
      <c r="CA456" s="401"/>
      <c r="CB456" s="401"/>
      <c r="CC456" s="401"/>
      <c r="CD456" s="401"/>
      <c r="CE456" s="401"/>
      <c r="CF456" s="401"/>
      <c r="CG456" s="401"/>
      <c r="CH456" s="401"/>
      <c r="CI456" s="401"/>
      <c r="CJ456" s="401"/>
      <c r="CK456" s="401"/>
      <c r="CL456" s="401"/>
      <c r="CM456" s="401"/>
      <c r="CN456" s="401"/>
      <c r="CO456" s="401"/>
      <c r="CP456" s="401"/>
      <c r="CQ456" s="401"/>
      <c r="CR456" s="401"/>
      <c r="CS456" s="401"/>
      <c r="CT456" s="401"/>
      <c r="CU456" s="401"/>
      <c r="CV456" s="401"/>
      <c r="CW456" s="401"/>
      <c r="CX456" s="401"/>
      <c r="CY456" s="401"/>
      <c r="CZ456" s="401"/>
    </row>
    <row r="457" s="405" customFormat="true" ht="25.15" customHeight="true" x14ac:dyDescent="0.2">
      <c r="C457" s="1090" t="s">
        <v>427</v>
      </c>
      <c r="D457" s="1072"/>
      <c r="E457" s="834">
        <v>1.1459126692151383E-2</v>
      </c>
      <c r="F457" s="697"/>
      <c r="G457" s="697"/>
      <c r="H457" s="1090" t="s">
        <v>427</v>
      </c>
      <c r="I457" s="1072"/>
      <c r="J457" s="835">
        <v>-1.2665832086773018E-2</v>
      </c>
      <c r="K457" s="697"/>
      <c r="L457" s="697"/>
      <c r="M457" s="1090" t="s">
        <v>426</v>
      </c>
      <c r="N457" s="1072"/>
      <c r="O457" s="836">
        <v>1.692690575312061E-2</v>
      </c>
      <c r="P457" s="697"/>
      <c r="Q457" s="697"/>
      <c r="V457" s="398"/>
      <c r="W457" s="398"/>
      <c r="X457" s="398"/>
      <c r="Y457" s="398"/>
      <c r="Z457" s="398"/>
      <c r="AA457" s="398"/>
      <c r="AB457" s="398"/>
      <c r="AC457" s="398"/>
      <c r="AD457" s="398"/>
      <c r="AE457" s="398"/>
      <c r="AF457" s="398"/>
      <c r="AG457" s="398"/>
      <c r="AH457" s="398"/>
      <c r="AI457" s="398"/>
      <c r="AJ457" s="398"/>
      <c r="AK457" s="398"/>
      <c r="AL457" s="398"/>
      <c r="AM457" s="398"/>
      <c r="AN457" s="398"/>
      <c r="AO457" s="398"/>
      <c r="AP457" s="398"/>
      <c r="AQ457" s="398"/>
      <c r="AR457" s="398"/>
      <c r="AS457" s="398"/>
      <c r="AT457" s="398"/>
      <c r="AU457" s="398"/>
      <c r="AV457" s="398"/>
      <c r="AW457" s="398"/>
      <c r="AX457" s="398"/>
      <c r="AY457" s="398"/>
      <c r="AZ457" s="398"/>
      <c r="BA457" s="400"/>
      <c r="BB457" s="477"/>
      <c r="BC457" s="400"/>
      <c r="BD457" s="400"/>
      <c r="BE457" s="400"/>
      <c r="BF457" s="400"/>
      <c r="BG457" s="400"/>
      <c r="BH457" s="400"/>
      <c r="BI457" s="400"/>
      <c r="BJ457" s="400"/>
      <c r="BK457" s="400"/>
      <c r="BL457" s="400"/>
      <c r="BM457" s="400"/>
      <c r="BN457" s="400"/>
      <c r="BO457" s="400"/>
      <c r="BP457" s="400"/>
      <c r="BQ457" s="400"/>
      <c r="BR457" s="400"/>
      <c r="BS457" s="400"/>
      <c r="BT457" s="400"/>
      <c r="BU457" s="400"/>
      <c r="BV457" s="401"/>
      <c r="BW457" s="401"/>
      <c r="BX457" s="401"/>
      <c r="BY457" s="401"/>
      <c r="BZ457" s="401"/>
      <c r="CA457" s="401"/>
      <c r="CB457" s="401"/>
      <c r="CC457" s="401"/>
      <c r="CD457" s="401"/>
      <c r="CE457" s="401"/>
      <c r="CF457" s="401"/>
      <c r="CG457" s="401"/>
      <c r="CH457" s="401"/>
      <c r="CI457" s="401"/>
      <c r="CJ457" s="401"/>
      <c r="CK457" s="401"/>
      <c r="CL457" s="401"/>
      <c r="CM457" s="401"/>
      <c r="CN457" s="401"/>
      <c r="CO457" s="401"/>
      <c r="CP457" s="401"/>
      <c r="CQ457" s="401"/>
      <c r="CR457" s="401"/>
      <c r="CS457" s="401"/>
      <c r="CT457" s="401"/>
      <c r="CU457" s="401"/>
      <c r="CV457" s="401"/>
      <c r="CW457" s="401"/>
      <c r="CX457" s="401"/>
      <c r="CY457" s="401"/>
      <c r="CZ457" s="401"/>
    </row>
    <row r="458" s="405" customFormat="true" ht="25.15" customHeight="true" x14ac:dyDescent="0.2">
      <c r="C458" s="1090" t="s">
        <v>415</v>
      </c>
      <c r="D458" s="1072"/>
      <c r="E458" s="834">
        <v>-1.1372627344542313E-2</v>
      </c>
      <c r="F458" s="697"/>
      <c r="G458" s="697"/>
      <c r="H458" s="1090" t="s">
        <v>431</v>
      </c>
      <c r="I458" s="1072"/>
      <c r="J458" s="835">
        <v>-1.1183493797270279E-2</v>
      </c>
      <c r="K458" s="697"/>
      <c r="L458" s="697"/>
      <c r="M458" s="1090" t="s">
        <v>428</v>
      </c>
      <c r="N458" s="1072"/>
      <c r="O458" s="836">
        <v>1.5775442977525523E-2</v>
      </c>
      <c r="P458" s="697"/>
      <c r="Q458" s="697"/>
      <c r="V458" s="398"/>
      <c r="W458" s="398"/>
      <c r="X458" s="398"/>
      <c r="Y458" s="398"/>
      <c r="Z458" s="398"/>
      <c r="AA458" s="398"/>
      <c r="AB458" s="398"/>
      <c r="AC458" s="398"/>
      <c r="AD458" s="398"/>
      <c r="AE458" s="398"/>
      <c r="AF458" s="398"/>
      <c r="AG458" s="398"/>
      <c r="AH458" s="398"/>
      <c r="AI458" s="398"/>
      <c r="AJ458" s="398"/>
      <c r="AK458" s="398"/>
      <c r="AL458" s="398"/>
      <c r="AM458" s="398"/>
      <c r="AN458" s="398"/>
      <c r="AO458" s="398"/>
      <c r="AP458" s="398"/>
      <c r="AQ458" s="398"/>
      <c r="AR458" s="398"/>
      <c r="AS458" s="398"/>
      <c r="AT458" s="398"/>
      <c r="AU458" s="398"/>
      <c r="AV458" s="398"/>
      <c r="AW458" s="398"/>
      <c r="AX458" s="398"/>
      <c r="AY458" s="398"/>
      <c r="AZ458" s="398"/>
      <c r="BA458" s="400"/>
      <c r="BB458" s="477"/>
      <c r="BC458" s="400"/>
      <c r="BD458" s="400"/>
      <c r="BE458" s="400"/>
      <c r="BF458" s="400"/>
      <c r="BG458" s="400"/>
      <c r="BH458" s="400"/>
      <c r="BI458" s="400"/>
      <c r="BJ458" s="400"/>
      <c r="BK458" s="400"/>
      <c r="BL458" s="400"/>
      <c r="BM458" s="400"/>
      <c r="BN458" s="400"/>
      <c r="BO458" s="400"/>
      <c r="BP458" s="400"/>
      <c r="BQ458" s="400"/>
      <c r="BR458" s="400"/>
      <c r="BS458" s="400"/>
      <c r="BT458" s="400"/>
      <c r="BU458" s="400"/>
      <c r="BV458" s="401"/>
      <c r="BW458" s="401"/>
      <c r="BX458" s="401"/>
      <c r="BY458" s="401"/>
      <c r="BZ458" s="401"/>
      <c r="CA458" s="401"/>
      <c r="CB458" s="401"/>
      <c r="CC458" s="401"/>
      <c r="CD458" s="401"/>
      <c r="CE458" s="401"/>
      <c r="CF458" s="401"/>
      <c r="CG458" s="401"/>
      <c r="CH458" s="401"/>
      <c r="CI458" s="401"/>
      <c r="CJ458" s="401"/>
      <c r="CK458" s="401"/>
      <c r="CL458" s="401"/>
      <c r="CM458" s="401"/>
      <c r="CN458" s="401"/>
      <c r="CO458" s="401"/>
      <c r="CP458" s="401"/>
      <c r="CQ458" s="401"/>
      <c r="CR458" s="401"/>
      <c r="CS458" s="401"/>
      <c r="CT458" s="401"/>
      <c r="CU458" s="401"/>
      <c r="CV458" s="401"/>
      <c r="CW458" s="401"/>
      <c r="CX458" s="401"/>
      <c r="CY458" s="401"/>
      <c r="CZ458" s="401"/>
    </row>
    <row r="459" s="405" customFormat="true" ht="25.15" customHeight="true" x14ac:dyDescent="0.2">
      <c r="C459" s="1090" t="s">
        <v>433</v>
      </c>
      <c r="D459" s="1072"/>
      <c r="E459" s="834">
        <v>1.0746004350886832E-2</v>
      </c>
      <c r="F459" s="697"/>
      <c r="G459" s="697"/>
      <c r="H459" s="1090" t="s">
        <v>391</v>
      </c>
      <c r="I459" s="1072"/>
      <c r="J459" s="835">
        <v>-8.9605185894330499E-3</v>
      </c>
      <c r="K459" s="697"/>
      <c r="L459" s="697"/>
      <c r="M459" s="1090" t="s">
        <v>422</v>
      </c>
      <c r="N459" s="1072"/>
      <c r="O459" s="836">
        <v>-1.4914599184619235E-2</v>
      </c>
      <c r="P459" s="697"/>
      <c r="Q459" s="697"/>
      <c r="V459" s="398"/>
      <c r="W459" s="398"/>
      <c r="X459" s="398"/>
      <c r="Y459" s="398"/>
      <c r="Z459" s="398"/>
      <c r="AA459" s="398"/>
      <c r="AB459" s="398"/>
      <c r="AC459" s="398"/>
      <c r="AD459" s="398"/>
      <c r="AE459" s="398"/>
      <c r="AF459" s="398"/>
      <c r="AG459" s="398"/>
      <c r="AH459" s="398"/>
      <c r="AI459" s="398"/>
      <c r="AJ459" s="398"/>
      <c r="AK459" s="398"/>
      <c r="AL459" s="398"/>
      <c r="AM459" s="398"/>
      <c r="AN459" s="398"/>
      <c r="AO459" s="398"/>
      <c r="AP459" s="398"/>
      <c r="AQ459" s="398"/>
      <c r="AR459" s="398"/>
      <c r="AS459" s="398"/>
      <c r="AT459" s="398"/>
      <c r="AU459" s="398"/>
      <c r="AV459" s="398"/>
      <c r="AW459" s="398"/>
      <c r="AX459" s="398"/>
      <c r="AY459" s="398"/>
      <c r="AZ459" s="398"/>
      <c r="BA459" s="400"/>
      <c r="BB459" s="477"/>
      <c r="BC459" s="400"/>
      <c r="BD459" s="400"/>
      <c r="BE459" s="400"/>
      <c r="BF459" s="400"/>
      <c r="BG459" s="400"/>
      <c r="BH459" s="400"/>
      <c r="BI459" s="400"/>
      <c r="BJ459" s="400"/>
      <c r="BK459" s="400"/>
      <c r="BL459" s="400"/>
      <c r="BM459" s="400"/>
      <c r="BN459" s="400"/>
      <c r="BO459" s="400"/>
      <c r="BP459" s="400"/>
      <c r="BQ459" s="400"/>
      <c r="BR459" s="400"/>
      <c r="BS459" s="400"/>
      <c r="BT459" s="400"/>
      <c r="BU459" s="400"/>
      <c r="BV459" s="401"/>
      <c r="BW459" s="401"/>
      <c r="BX459" s="401"/>
      <c r="BY459" s="401"/>
      <c r="BZ459" s="401"/>
      <c r="CA459" s="401"/>
      <c r="CB459" s="401"/>
      <c r="CC459" s="401"/>
      <c r="CD459" s="401"/>
      <c r="CE459" s="401"/>
      <c r="CF459" s="401"/>
      <c r="CG459" s="401"/>
      <c r="CH459" s="401"/>
      <c r="CI459" s="401"/>
      <c r="CJ459" s="401"/>
      <c r="CK459" s="401"/>
      <c r="CL459" s="401"/>
      <c r="CM459" s="401"/>
      <c r="CN459" s="401"/>
      <c r="CO459" s="401"/>
      <c r="CP459" s="401"/>
      <c r="CQ459" s="401"/>
      <c r="CR459" s="401"/>
      <c r="CS459" s="401"/>
      <c r="CT459" s="401"/>
      <c r="CU459" s="401"/>
      <c r="CV459" s="401"/>
      <c r="CW459" s="401"/>
      <c r="CX459" s="401"/>
      <c r="CY459" s="401"/>
      <c r="CZ459" s="401"/>
    </row>
    <row r="460" s="405" customFormat="true" ht="25.15" customHeight="true" x14ac:dyDescent="0.2">
      <c r="C460" s="1090" t="s">
        <v>431</v>
      </c>
      <c r="D460" s="1072"/>
      <c r="E460" s="834">
        <v>8.5019845376017623E-3</v>
      </c>
      <c r="F460" s="697"/>
      <c r="G460" s="697"/>
      <c r="H460" s="1090" t="s">
        <v>430</v>
      </c>
      <c r="I460" s="1072"/>
      <c r="J460" s="835">
        <v>-7.5818165386565585E-3</v>
      </c>
      <c r="K460" s="697"/>
      <c r="L460" s="697"/>
      <c r="M460" s="1090" t="s">
        <v>429</v>
      </c>
      <c r="N460" s="1072"/>
      <c r="O460" s="836">
        <v>-9.5719080640813328E-3</v>
      </c>
      <c r="P460" s="697"/>
      <c r="Q460" s="697"/>
      <c r="V460" s="398"/>
      <c r="W460" s="398"/>
      <c r="X460" s="398"/>
      <c r="Y460" s="398"/>
      <c r="Z460" s="398"/>
      <c r="AA460" s="398"/>
      <c r="AB460" s="398"/>
      <c r="AC460" s="398"/>
      <c r="AD460" s="398"/>
      <c r="AE460" s="398"/>
      <c r="AF460" s="398"/>
      <c r="AG460" s="398"/>
      <c r="AH460" s="398"/>
      <c r="AI460" s="398"/>
      <c r="AJ460" s="398"/>
      <c r="AK460" s="398"/>
      <c r="AL460" s="398"/>
      <c r="AM460" s="398"/>
      <c r="AN460" s="398"/>
      <c r="AO460" s="398"/>
      <c r="AP460" s="398"/>
      <c r="AQ460" s="398"/>
      <c r="AR460" s="398"/>
      <c r="AS460" s="398"/>
      <c r="AT460" s="398"/>
      <c r="AU460" s="398"/>
      <c r="AV460" s="398"/>
      <c r="AW460" s="398"/>
      <c r="AX460" s="398"/>
      <c r="AY460" s="398"/>
      <c r="AZ460" s="398"/>
      <c r="BA460" s="400"/>
      <c r="BB460" s="477"/>
      <c r="BC460" s="400"/>
      <c r="BD460" s="400"/>
      <c r="BE460" s="400"/>
      <c r="BF460" s="400"/>
      <c r="BG460" s="400"/>
      <c r="BH460" s="400"/>
      <c r="BI460" s="400"/>
      <c r="BJ460" s="400"/>
      <c r="BK460" s="400"/>
      <c r="BL460" s="400"/>
      <c r="BM460" s="400"/>
      <c r="BN460" s="400"/>
      <c r="BO460" s="400"/>
      <c r="BP460" s="400"/>
      <c r="BQ460" s="400"/>
      <c r="BR460" s="400"/>
      <c r="BS460" s="400"/>
      <c r="BT460" s="400"/>
      <c r="BU460" s="400"/>
      <c r="BV460" s="401"/>
      <c r="BW460" s="401"/>
      <c r="BX460" s="401"/>
      <c r="BY460" s="401"/>
      <c r="BZ460" s="401"/>
      <c r="CA460" s="401"/>
      <c r="CB460" s="401"/>
      <c r="CC460" s="401"/>
      <c r="CD460" s="401"/>
      <c r="CE460" s="401"/>
      <c r="CF460" s="401"/>
      <c r="CG460" s="401"/>
      <c r="CH460" s="401"/>
      <c r="CI460" s="401"/>
      <c r="CJ460" s="401"/>
      <c r="CK460" s="401"/>
      <c r="CL460" s="401"/>
      <c r="CM460" s="401"/>
      <c r="CN460" s="401"/>
      <c r="CO460" s="401"/>
      <c r="CP460" s="401"/>
      <c r="CQ460" s="401"/>
      <c r="CR460" s="401"/>
      <c r="CS460" s="401"/>
      <c r="CT460" s="401"/>
      <c r="CU460" s="401"/>
      <c r="CV460" s="401"/>
      <c r="CW460" s="401"/>
      <c r="CX460" s="401"/>
      <c r="CY460" s="401"/>
      <c r="CZ460" s="401"/>
    </row>
    <row r="461" s="405" customFormat="true" ht="25.15" customHeight="true" x14ac:dyDescent="0.2">
      <c r="C461" s="1090" t="s">
        <v>428</v>
      </c>
      <c r="D461" s="1072"/>
      <c r="E461" s="834">
        <v>6.231235814090884E-3</v>
      </c>
      <c r="F461" s="697"/>
      <c r="G461" s="697"/>
      <c r="H461" s="1090" t="s">
        <v>399</v>
      </c>
      <c r="I461" s="1072"/>
      <c r="J461" s="835">
        <v>-5.6435140190776454E-3</v>
      </c>
      <c r="K461" s="697"/>
      <c r="L461" s="697"/>
      <c r="M461" s="1090" t="s">
        <v>425</v>
      </c>
      <c r="N461" s="1072"/>
      <c r="O461" s="836">
        <v>-6.0377958958442515E-3</v>
      </c>
      <c r="P461" s="697"/>
      <c r="Q461" s="697"/>
      <c r="V461" s="398"/>
      <c r="W461" s="398"/>
      <c r="X461" s="398"/>
      <c r="Y461" s="398"/>
      <c r="Z461" s="398"/>
      <c r="AA461" s="398"/>
      <c r="AB461" s="398"/>
      <c r="AC461" s="398"/>
      <c r="AD461" s="398"/>
      <c r="AE461" s="398"/>
      <c r="AF461" s="398"/>
      <c r="AG461" s="398"/>
      <c r="AH461" s="398"/>
      <c r="AI461" s="398"/>
      <c r="AJ461" s="398"/>
      <c r="AK461" s="398"/>
      <c r="AL461" s="398"/>
      <c r="AM461" s="398"/>
      <c r="AN461" s="398"/>
      <c r="AO461" s="398"/>
      <c r="AP461" s="398"/>
      <c r="AQ461" s="398"/>
      <c r="AR461" s="398"/>
      <c r="AS461" s="398"/>
      <c r="AT461" s="398"/>
      <c r="AU461" s="398"/>
      <c r="AV461" s="398"/>
      <c r="AW461" s="398"/>
      <c r="AX461" s="398"/>
      <c r="AY461" s="398"/>
      <c r="AZ461" s="398"/>
      <c r="BA461" s="400"/>
      <c r="BB461" s="477"/>
      <c r="BC461" s="400"/>
      <c r="BD461" s="400"/>
      <c r="BE461" s="400"/>
      <c r="BF461" s="400"/>
      <c r="BG461" s="400"/>
      <c r="BH461" s="400"/>
      <c r="BI461" s="400"/>
      <c r="BJ461" s="400"/>
      <c r="BK461" s="400"/>
      <c r="BL461" s="400"/>
      <c r="BM461" s="400"/>
      <c r="BN461" s="400"/>
      <c r="BO461" s="400"/>
      <c r="BP461" s="400"/>
      <c r="BQ461" s="400"/>
      <c r="BR461" s="400"/>
      <c r="BS461" s="400"/>
      <c r="BT461" s="400"/>
      <c r="BU461" s="400"/>
      <c r="BV461" s="401"/>
      <c r="BW461" s="401"/>
      <c r="BX461" s="401"/>
      <c r="BY461" s="401"/>
      <c r="BZ461" s="401"/>
      <c r="CA461" s="401"/>
      <c r="CB461" s="401"/>
      <c r="CC461" s="401"/>
      <c r="CD461" s="401"/>
      <c r="CE461" s="401"/>
      <c r="CF461" s="401"/>
      <c r="CG461" s="401"/>
      <c r="CH461" s="401"/>
      <c r="CI461" s="401"/>
      <c r="CJ461" s="401"/>
      <c r="CK461" s="401"/>
      <c r="CL461" s="401"/>
      <c r="CM461" s="401"/>
      <c r="CN461" s="401"/>
      <c r="CO461" s="401"/>
      <c r="CP461" s="401"/>
      <c r="CQ461" s="401"/>
      <c r="CR461" s="401"/>
      <c r="CS461" s="401"/>
      <c r="CT461" s="401"/>
      <c r="CU461" s="401"/>
      <c r="CV461" s="401"/>
      <c r="CW461" s="401"/>
      <c r="CX461" s="401"/>
      <c r="CY461" s="401"/>
      <c r="CZ461" s="401"/>
    </row>
    <row r="462" s="405" customFormat="true" ht="25.15" customHeight="true" x14ac:dyDescent="0.2">
      <c r="C462" s="1090" t="s">
        <v>416</v>
      </c>
      <c r="D462" s="1072"/>
      <c r="E462" s="834">
        <v>-5.6917977404933639E-3</v>
      </c>
      <c r="F462" s="697"/>
      <c r="G462" s="697"/>
      <c r="H462" s="1090" t="s">
        <v>401</v>
      </c>
      <c r="I462" s="1072"/>
      <c r="J462" s="835">
        <v>5.543998928035288E-3</v>
      </c>
      <c r="K462" s="697"/>
      <c r="L462" s="697"/>
      <c r="M462" s="1090" t="s">
        <v>423</v>
      </c>
      <c r="N462" s="1072"/>
      <c r="O462" s="836">
        <v>-4.245568155608009E-3</v>
      </c>
      <c r="P462" s="697"/>
      <c r="Q462" s="697"/>
      <c r="V462" s="398"/>
      <c r="W462" s="398"/>
      <c r="X462" s="398"/>
      <c r="Y462" s="398"/>
      <c r="Z462" s="398"/>
      <c r="AA462" s="398"/>
      <c r="AB462" s="398"/>
      <c r="AC462" s="398"/>
      <c r="AD462" s="398"/>
      <c r="AE462" s="398"/>
      <c r="AF462" s="398"/>
      <c r="AG462" s="398"/>
      <c r="AH462" s="398"/>
      <c r="AI462" s="398"/>
      <c r="AJ462" s="398"/>
      <c r="AK462" s="398"/>
      <c r="AL462" s="398"/>
      <c r="AM462" s="398"/>
      <c r="AN462" s="398"/>
      <c r="AO462" s="398"/>
      <c r="AP462" s="398"/>
      <c r="AQ462" s="398"/>
      <c r="AR462" s="398"/>
      <c r="AS462" s="398"/>
      <c r="AT462" s="398"/>
      <c r="AU462" s="398"/>
      <c r="AV462" s="398"/>
      <c r="AW462" s="398"/>
      <c r="AX462" s="398"/>
      <c r="AY462" s="398"/>
      <c r="AZ462" s="398"/>
      <c r="BA462" s="400"/>
      <c r="BB462" s="477"/>
      <c r="BC462" s="400"/>
      <c r="BD462" s="400"/>
      <c r="BE462" s="400"/>
      <c r="BF462" s="400"/>
      <c r="BG462" s="400"/>
      <c r="BH462" s="400"/>
      <c r="BI462" s="400"/>
      <c r="BJ462" s="400"/>
      <c r="BK462" s="400"/>
      <c r="BL462" s="400"/>
      <c r="BM462" s="400"/>
      <c r="BN462" s="400"/>
      <c r="BO462" s="400"/>
      <c r="BP462" s="400"/>
      <c r="BQ462" s="400"/>
      <c r="BR462" s="400"/>
      <c r="BS462" s="400"/>
      <c r="BT462" s="400"/>
      <c r="BU462" s="400"/>
      <c r="BV462" s="401"/>
      <c r="BW462" s="401"/>
      <c r="BX462" s="401"/>
      <c r="BY462" s="401"/>
      <c r="BZ462" s="401"/>
      <c r="CA462" s="401"/>
      <c r="CB462" s="401"/>
      <c r="CC462" s="401"/>
      <c r="CD462" s="401"/>
      <c r="CE462" s="401"/>
      <c r="CF462" s="401"/>
      <c r="CG462" s="401"/>
      <c r="CH462" s="401"/>
      <c r="CI462" s="401"/>
      <c r="CJ462" s="401"/>
      <c r="CK462" s="401"/>
      <c r="CL462" s="401"/>
      <c r="CM462" s="401"/>
      <c r="CN462" s="401"/>
      <c r="CO462" s="401"/>
      <c r="CP462" s="401"/>
      <c r="CQ462" s="401"/>
      <c r="CR462" s="401"/>
      <c r="CS462" s="401"/>
      <c r="CT462" s="401"/>
      <c r="CU462" s="401"/>
      <c r="CV462" s="401"/>
      <c r="CW462" s="401"/>
      <c r="CX462" s="401"/>
      <c r="CY462" s="401"/>
      <c r="CZ462" s="401"/>
    </row>
    <row r="463" s="405" customFormat="true" ht="25.15" customHeight="true" x14ac:dyDescent="0.2">
      <c r="C463" s="1090" t="s">
        <v>430</v>
      </c>
      <c r="D463" s="1072"/>
      <c r="E463" s="834">
        <v>-2.0629716335472475E-3</v>
      </c>
      <c r="F463" s="697"/>
      <c r="G463" s="697"/>
      <c r="H463" s="1090" t="s">
        <v>429</v>
      </c>
      <c r="I463" s="1072"/>
      <c r="J463" s="835">
        <v>-2.6728946186908172E-3</v>
      </c>
      <c r="K463" s="697"/>
      <c r="L463" s="697"/>
      <c r="M463" s="1090" t="s">
        <v>430</v>
      </c>
      <c r="N463" s="1072"/>
      <c r="O463" s="836">
        <v>-3.7758962930076433E-3</v>
      </c>
      <c r="P463" s="697"/>
      <c r="Q463" s="697"/>
      <c r="V463" s="398"/>
      <c r="W463" s="398"/>
      <c r="X463" s="398"/>
      <c r="Y463" s="398"/>
      <c r="Z463" s="398"/>
      <c r="AA463" s="398"/>
      <c r="AB463" s="398"/>
      <c r="AC463" s="398"/>
      <c r="AD463" s="398"/>
      <c r="AE463" s="398"/>
      <c r="AF463" s="398"/>
      <c r="AG463" s="398"/>
      <c r="AH463" s="398"/>
      <c r="AI463" s="398"/>
      <c r="AJ463" s="398"/>
      <c r="AK463" s="398"/>
      <c r="AL463" s="398"/>
      <c r="AM463" s="398"/>
      <c r="AN463" s="398"/>
      <c r="AO463" s="398"/>
      <c r="AP463" s="398"/>
      <c r="AQ463" s="398"/>
      <c r="AR463" s="398"/>
      <c r="AS463" s="398"/>
      <c r="AT463" s="398"/>
      <c r="AU463" s="398"/>
      <c r="AV463" s="398"/>
      <c r="AW463" s="398"/>
      <c r="AX463" s="398"/>
      <c r="AY463" s="398"/>
      <c r="AZ463" s="398"/>
      <c r="BA463" s="400"/>
      <c r="BB463" s="477"/>
      <c r="BC463" s="400"/>
      <c r="BD463" s="400"/>
      <c r="BE463" s="400"/>
      <c r="BF463" s="400"/>
      <c r="BG463" s="400"/>
      <c r="BH463" s="400"/>
      <c r="BI463" s="400"/>
      <c r="BJ463" s="400"/>
      <c r="BK463" s="400"/>
      <c r="BL463" s="400"/>
      <c r="BM463" s="400"/>
      <c r="BN463" s="400"/>
      <c r="BO463" s="400"/>
      <c r="BP463" s="400"/>
      <c r="BQ463" s="400"/>
      <c r="BR463" s="400"/>
      <c r="BS463" s="400"/>
      <c r="BT463" s="400"/>
      <c r="BU463" s="400"/>
      <c r="BV463" s="401"/>
      <c r="BW463" s="401"/>
      <c r="BX463" s="401"/>
      <c r="BY463" s="401"/>
      <c r="BZ463" s="401"/>
      <c r="CA463" s="401"/>
      <c r="CB463" s="401"/>
      <c r="CC463" s="401"/>
      <c r="CD463" s="401"/>
      <c r="CE463" s="401"/>
      <c r="CF463" s="401"/>
      <c r="CG463" s="401"/>
      <c r="CH463" s="401"/>
      <c r="CI463" s="401"/>
      <c r="CJ463" s="401"/>
      <c r="CK463" s="401"/>
      <c r="CL463" s="401"/>
      <c r="CM463" s="401"/>
      <c r="CN463" s="401"/>
      <c r="CO463" s="401"/>
      <c r="CP463" s="401"/>
      <c r="CQ463" s="401"/>
      <c r="CR463" s="401"/>
      <c r="CS463" s="401"/>
      <c r="CT463" s="401"/>
      <c r="CU463" s="401"/>
      <c r="CV463" s="401"/>
      <c r="CW463" s="401"/>
      <c r="CX463" s="401"/>
      <c r="CY463" s="401"/>
      <c r="CZ463" s="401"/>
    </row>
    <row r="464" s="405" customFormat="true" ht="25.15" customHeight="true" x14ac:dyDescent="0.2">
      <c r="C464" s="1090" t="s">
        <v>421</v>
      </c>
      <c r="D464" s="1072"/>
      <c r="E464" s="834">
        <v>-1.3574863054600312E-3</v>
      </c>
      <c r="F464" s="697"/>
      <c r="G464" s="697"/>
      <c r="H464" s="1090" t="s">
        <v>428</v>
      </c>
      <c r="I464" s="1072"/>
      <c r="J464" s="835">
        <v>6.5713545360063534E-4</v>
      </c>
      <c r="K464" s="697"/>
      <c r="L464" s="697"/>
      <c r="M464" s="1090" t="s">
        <v>408</v>
      </c>
      <c r="N464" s="1072"/>
      <c r="O464" s="837">
        <v>3.2277538836961886E-3</v>
      </c>
      <c r="P464" s="697"/>
      <c r="Q464" s="697"/>
      <c r="V464" s="398"/>
      <c r="W464" s="398"/>
      <c r="X464" s="398"/>
      <c r="Y464" s="398"/>
      <c r="Z464" s="398"/>
      <c r="AA464" s="398"/>
      <c r="AB464" s="398"/>
      <c r="AC464" s="398"/>
      <c r="AD464" s="398"/>
      <c r="AE464" s="398"/>
      <c r="AF464" s="398"/>
      <c r="AG464" s="398"/>
      <c r="AH464" s="398"/>
      <c r="AI464" s="398"/>
      <c r="AJ464" s="398"/>
      <c r="AK464" s="398"/>
      <c r="AL464" s="398"/>
      <c r="AM464" s="398"/>
      <c r="AN464" s="398"/>
      <c r="AO464" s="398"/>
      <c r="AP464" s="398"/>
      <c r="AQ464" s="398"/>
      <c r="AR464" s="398"/>
      <c r="AS464" s="398"/>
      <c r="AT464" s="398"/>
      <c r="AU464" s="398"/>
      <c r="AV464" s="398"/>
      <c r="AW464" s="398"/>
      <c r="AX464" s="398"/>
      <c r="AY464" s="398"/>
      <c r="AZ464" s="398"/>
      <c r="BA464" s="400"/>
      <c r="BB464" s="477"/>
      <c r="BC464" s="400"/>
      <c r="BD464" s="400"/>
      <c r="BE464" s="400"/>
      <c r="BF464" s="400"/>
      <c r="BG464" s="400"/>
      <c r="BH464" s="400"/>
      <c r="BI464" s="400"/>
      <c r="BJ464" s="400"/>
      <c r="BK464" s="400"/>
      <c r="BL464" s="400"/>
      <c r="BM464" s="400"/>
      <c r="BN464" s="400"/>
      <c r="BO464" s="400"/>
      <c r="BP464" s="400"/>
      <c r="BQ464" s="400"/>
      <c r="BR464" s="400"/>
      <c r="BS464" s="400"/>
      <c r="BT464" s="400"/>
      <c r="BU464" s="400"/>
      <c r="BV464" s="401"/>
      <c r="BW464" s="401"/>
      <c r="BX464" s="401"/>
      <c r="BY464" s="401"/>
      <c r="BZ464" s="401"/>
      <c r="CA464" s="401"/>
      <c r="CB464" s="401"/>
      <c r="CC464" s="401"/>
      <c r="CD464" s="401"/>
      <c r="CE464" s="401"/>
      <c r="CF464" s="401"/>
      <c r="CG464" s="401"/>
      <c r="CH464" s="401"/>
      <c r="CI464" s="401"/>
      <c r="CJ464" s="401"/>
      <c r="CK464" s="401"/>
      <c r="CL464" s="401"/>
      <c r="CM464" s="401"/>
      <c r="CN464" s="401"/>
      <c r="CO464" s="401"/>
      <c r="CP464" s="401"/>
      <c r="CQ464" s="401"/>
      <c r="CR464" s="401"/>
      <c r="CS464" s="401"/>
      <c r="CT464" s="401"/>
      <c r="CU464" s="401"/>
      <c r="CV464" s="401"/>
      <c r="CW464" s="401"/>
      <c r="CX464" s="401"/>
      <c r="CY464" s="401"/>
      <c r="CZ464" s="401"/>
    </row>
    <row r="465" s="405" customFormat="true" ht="25.15" customHeight="true" x14ac:dyDescent="0.2">
      <c r="C465" s="1090" t="s">
        <v>425</v>
      </c>
      <c r="D465" s="1072"/>
      <c r="E465" s="834">
        <v>-1.2193075526253313E-3</v>
      </c>
      <c r="F465" s="697"/>
      <c r="G465" s="697"/>
      <c r="H465" s="1090" t="s">
        <v>424</v>
      </c>
      <c r="I465" s="1072"/>
      <c r="J465" s="838">
        <v>-4.7584498761926291E-4</v>
      </c>
      <c r="K465" s="697"/>
      <c r="L465" s="697"/>
      <c r="M465" s="1071"/>
      <c r="N465" s="1072"/>
      <c r="O465" s="698"/>
      <c r="P465" s="697"/>
      <c r="Q465" s="697"/>
      <c r="V465" s="398"/>
      <c r="W465" s="398"/>
      <c r="X465" s="398"/>
      <c r="Y465" s="398"/>
      <c r="Z465" s="398"/>
      <c r="AA465" s="398"/>
      <c r="AB465" s="398"/>
      <c r="AC465" s="398"/>
      <c r="AD465" s="398"/>
      <c r="AE465" s="398"/>
      <c r="AF465" s="398"/>
      <c r="AG465" s="398"/>
      <c r="AH465" s="398"/>
      <c r="AI465" s="398"/>
      <c r="AJ465" s="398"/>
      <c r="AK465" s="398"/>
      <c r="AL465" s="398"/>
      <c r="AM465" s="398"/>
      <c r="AN465" s="398"/>
      <c r="AO465" s="398"/>
      <c r="AP465" s="398"/>
      <c r="AQ465" s="398"/>
      <c r="AR465" s="398"/>
      <c r="AS465" s="398"/>
      <c r="AT465" s="398"/>
      <c r="AU465" s="398"/>
      <c r="AV465" s="398"/>
      <c r="AW465" s="398"/>
      <c r="AX465" s="398"/>
      <c r="AY465" s="398"/>
      <c r="AZ465" s="398"/>
      <c r="BA465" s="400"/>
      <c r="BB465" s="477"/>
      <c r="BC465" s="400"/>
      <c r="BD465" s="400"/>
      <c r="BE465" s="400"/>
      <c r="BF465" s="400"/>
      <c r="BG465" s="400"/>
      <c r="BH465" s="400"/>
      <c r="BI465" s="400"/>
      <c r="BJ465" s="400"/>
      <c r="BK465" s="400"/>
      <c r="BL465" s="400"/>
      <c r="BM465" s="400"/>
      <c r="BN465" s="400"/>
      <c r="BO465" s="400"/>
      <c r="BP465" s="400"/>
      <c r="BQ465" s="400"/>
      <c r="BR465" s="400"/>
      <c r="BS465" s="400"/>
      <c r="BT465" s="400"/>
      <c r="BU465" s="400"/>
      <c r="BV465" s="401"/>
      <c r="BW465" s="401"/>
      <c r="BX465" s="401"/>
      <c r="BY465" s="401"/>
      <c r="BZ465" s="401"/>
      <c r="CA465" s="401"/>
      <c r="CB465" s="401"/>
      <c r="CC465" s="401"/>
      <c r="CD465" s="401"/>
      <c r="CE465" s="401"/>
      <c r="CF465" s="401"/>
      <c r="CG465" s="401"/>
      <c r="CH465" s="401"/>
      <c r="CI465" s="401"/>
      <c r="CJ465" s="401"/>
      <c r="CK465" s="401"/>
      <c r="CL465" s="401"/>
      <c r="CM465" s="401"/>
      <c r="CN465" s="401"/>
      <c r="CO465" s="401"/>
      <c r="CP465" s="401"/>
      <c r="CQ465" s="401"/>
      <c r="CR465" s="401"/>
      <c r="CS465" s="401"/>
      <c r="CT465" s="401"/>
      <c r="CU465" s="401"/>
      <c r="CV465" s="401"/>
      <c r="CW465" s="401"/>
      <c r="CX465" s="401"/>
      <c r="CY465" s="401"/>
      <c r="CZ465" s="401"/>
    </row>
    <row r="466" s="405" customFormat="true" ht="25.15" customHeight="true" x14ac:dyDescent="0.2">
      <c r="C466" s="1090" t="s">
        <v>423</v>
      </c>
      <c r="D466" s="1072"/>
      <c r="E466" s="839">
        <v>1.0898117144795476E-3</v>
      </c>
      <c r="F466" s="697"/>
      <c r="G466" s="697"/>
      <c r="H466" s="1071"/>
      <c r="I466" s="1072"/>
      <c r="J466" s="698"/>
      <c r="K466" s="697"/>
      <c r="L466" s="697"/>
      <c r="M466" s="1071"/>
      <c r="N466" s="1072"/>
      <c r="O466" s="698"/>
      <c r="P466" s="697"/>
      <c r="Q466" s="697"/>
      <c r="V466" s="398"/>
      <c r="W466" s="398"/>
      <c r="X466" s="398"/>
      <c r="Y466" s="398"/>
      <c r="Z466" s="398"/>
      <c r="AA466" s="398"/>
      <c r="AB466" s="398"/>
      <c r="AC466" s="398"/>
      <c r="AD466" s="398"/>
      <c r="AE466" s="398"/>
      <c r="AF466" s="398"/>
      <c r="AG466" s="398"/>
      <c r="AH466" s="398"/>
      <c r="AI466" s="398"/>
      <c r="AJ466" s="398"/>
      <c r="AK466" s="398"/>
      <c r="AL466" s="398"/>
      <c r="AM466" s="398"/>
      <c r="AN466" s="398"/>
      <c r="AO466" s="398"/>
      <c r="AP466" s="398"/>
      <c r="AQ466" s="398"/>
      <c r="AR466" s="398"/>
      <c r="AS466" s="398"/>
      <c r="AT466" s="398"/>
      <c r="AU466" s="398"/>
      <c r="AV466" s="398"/>
      <c r="AW466" s="398"/>
      <c r="AX466" s="398"/>
      <c r="AY466" s="398"/>
      <c r="AZ466" s="398"/>
      <c r="BA466" s="400"/>
      <c r="BB466" s="477"/>
      <c r="BC466" s="400"/>
      <c r="BD466" s="400"/>
      <c r="BE466" s="400"/>
      <c r="BF466" s="400"/>
      <c r="BG466" s="400"/>
      <c r="BH466" s="400"/>
      <c r="BI466" s="400"/>
      <c r="BJ466" s="400"/>
      <c r="BK466" s="400"/>
      <c r="BL466" s="400"/>
      <c r="BM466" s="400"/>
      <c r="BN466" s="400"/>
      <c r="BO466" s="400"/>
      <c r="BP466" s="400"/>
      <c r="BQ466" s="400"/>
      <c r="BR466" s="400"/>
      <c r="BS466" s="400"/>
      <c r="BT466" s="400"/>
      <c r="BU466" s="400"/>
      <c r="BV466" s="401"/>
      <c r="BW466" s="401"/>
      <c r="BX466" s="401"/>
      <c r="BY466" s="401"/>
      <c r="BZ466" s="401"/>
      <c r="CA466" s="401"/>
      <c r="CB466" s="401"/>
      <c r="CC466" s="401"/>
      <c r="CD466" s="401"/>
      <c r="CE466" s="401"/>
      <c r="CF466" s="401"/>
      <c r="CG466" s="401"/>
      <c r="CH466" s="401"/>
      <c r="CI466" s="401"/>
      <c r="CJ466" s="401"/>
      <c r="CK466" s="401"/>
      <c r="CL466" s="401"/>
      <c r="CM466" s="401"/>
      <c r="CN466" s="401"/>
      <c r="CO466" s="401"/>
      <c r="CP466" s="401"/>
      <c r="CQ466" s="401"/>
      <c r="CR466" s="401"/>
      <c r="CS466" s="401"/>
      <c r="CT466" s="401"/>
      <c r="CU466" s="401"/>
      <c r="CV466" s="401"/>
      <c r="CW466" s="401"/>
      <c r="CX466" s="401"/>
      <c r="CY466" s="401"/>
      <c r="CZ466" s="401"/>
    </row>
    <row r="467" s="405" customFormat="true" ht="25.15" customHeight="true" x14ac:dyDescent="0.2">
      <c r="C467" s="1071"/>
      <c r="D467" s="1072"/>
      <c r="E467" s="698"/>
      <c r="F467" s="697"/>
      <c r="G467" s="697"/>
      <c r="H467" s="1071"/>
      <c r="I467" s="1072"/>
      <c r="J467" s="698"/>
      <c r="K467" s="697"/>
      <c r="L467" s="697"/>
      <c r="M467" s="1071"/>
      <c r="N467" s="1072"/>
      <c r="O467" s="697"/>
      <c r="P467" s="697"/>
      <c r="Q467" s="697"/>
      <c r="V467" s="398"/>
      <c r="W467" s="398"/>
      <c r="X467" s="398"/>
      <c r="Y467" s="398"/>
      <c r="Z467" s="398"/>
      <c r="AA467" s="398"/>
      <c r="AB467" s="398"/>
      <c r="AC467" s="398"/>
      <c r="AD467" s="398"/>
      <c r="AE467" s="398"/>
      <c r="AF467" s="398"/>
      <c r="AG467" s="398"/>
      <c r="AH467" s="398"/>
      <c r="AI467" s="398"/>
      <c r="AJ467" s="398"/>
      <c r="AK467" s="398"/>
      <c r="AL467" s="398"/>
      <c r="AM467" s="398"/>
      <c r="AN467" s="398"/>
      <c r="AO467" s="398"/>
      <c r="AP467" s="398"/>
      <c r="AQ467" s="398"/>
      <c r="AR467" s="398"/>
      <c r="AS467" s="398"/>
      <c r="AT467" s="398"/>
      <c r="AU467" s="398"/>
      <c r="AV467" s="398"/>
      <c r="AW467" s="398"/>
      <c r="AX467" s="398"/>
      <c r="AY467" s="398"/>
      <c r="AZ467" s="398"/>
      <c r="BA467" s="400"/>
      <c r="BB467" s="477"/>
      <c r="BC467" s="400"/>
      <c r="BD467" s="400"/>
      <c r="BE467" s="400"/>
      <c r="BF467" s="400"/>
      <c r="BG467" s="400"/>
      <c r="BH467" s="400"/>
      <c r="BI467" s="400"/>
      <c r="BJ467" s="400"/>
      <c r="BK467" s="400"/>
      <c r="BL467" s="400"/>
      <c r="BM467" s="400"/>
      <c r="BN467" s="400"/>
      <c r="BO467" s="400"/>
      <c r="BP467" s="400"/>
      <c r="BQ467" s="400"/>
      <c r="BR467" s="400"/>
      <c r="BS467" s="400"/>
      <c r="BT467" s="400"/>
      <c r="BU467" s="400"/>
      <c r="BV467" s="401"/>
      <c r="BW467" s="401"/>
      <c r="BX467" s="401"/>
      <c r="BY467" s="401"/>
      <c r="BZ467" s="401"/>
      <c r="CA467" s="401"/>
      <c r="CB467" s="401"/>
      <c r="CC467" s="401"/>
      <c r="CD467" s="401"/>
      <c r="CE467" s="401"/>
      <c r="CF467" s="401"/>
      <c r="CG467" s="401"/>
      <c r="CH467" s="401"/>
      <c r="CI467" s="401"/>
      <c r="CJ467" s="401"/>
      <c r="CK467" s="401"/>
      <c r="CL467" s="401"/>
      <c r="CM467" s="401"/>
      <c r="CN467" s="401"/>
      <c r="CO467" s="401"/>
      <c r="CP467" s="401"/>
      <c r="CQ467" s="401"/>
      <c r="CR467" s="401"/>
      <c r="CS467" s="401"/>
      <c r="CT467" s="401"/>
      <c r="CU467" s="401"/>
      <c r="CV467" s="401"/>
      <c r="CW467" s="401"/>
      <c r="CX467" s="401"/>
      <c r="CY467" s="401"/>
      <c r="CZ467" s="401"/>
    </row>
    <row r="468" s="405" customFormat="true" ht="25.15" customHeight="true" x14ac:dyDescent="0.2">
      <c r="C468" s="1071"/>
      <c r="D468" s="1072"/>
      <c r="E468" s="698"/>
      <c r="F468" s="697"/>
      <c r="G468" s="697"/>
      <c r="H468" s="1071"/>
      <c r="I468" s="1072"/>
      <c r="J468" s="697"/>
      <c r="K468" s="697"/>
      <c r="L468" s="697"/>
      <c r="M468" s="1091" t="s">
        <v>237</v>
      </c>
      <c r="N468" s="1072"/>
      <c r="O468" s="1072"/>
      <c r="P468" s="697"/>
      <c r="Q468" s="697"/>
      <c r="V468" s="398"/>
      <c r="W468" s="398"/>
      <c r="X468" s="398"/>
      <c r="Y468" s="398"/>
      <c r="Z468" s="398"/>
      <c r="AA468" s="398"/>
      <c r="AB468" s="398"/>
      <c r="AC468" s="398"/>
      <c r="AD468" s="398"/>
      <c r="AE468" s="398"/>
      <c r="AF468" s="398"/>
      <c r="AG468" s="398"/>
      <c r="AH468" s="398"/>
      <c r="AI468" s="398"/>
      <c r="AJ468" s="398"/>
      <c r="AK468" s="398"/>
      <c r="AL468" s="398"/>
      <c r="AM468" s="398"/>
      <c r="AN468" s="398"/>
      <c r="AO468" s="398"/>
      <c r="AP468" s="398"/>
      <c r="AQ468" s="398"/>
      <c r="AR468" s="398"/>
      <c r="AS468" s="398"/>
      <c r="AT468" s="398"/>
      <c r="AU468" s="398"/>
      <c r="AV468" s="398"/>
      <c r="AW468" s="398"/>
      <c r="AX468" s="398"/>
      <c r="AY468" s="398"/>
      <c r="AZ468" s="398"/>
      <c r="BA468" s="400"/>
      <c r="BB468" s="477"/>
      <c r="BC468" s="400"/>
      <c r="BD468" s="400"/>
      <c r="BE468" s="400"/>
      <c r="BF468" s="400"/>
      <c r="BG468" s="400"/>
      <c r="BH468" s="400"/>
      <c r="BI468" s="400"/>
      <c r="BJ468" s="400"/>
      <c r="BK468" s="400"/>
      <c r="BL468" s="400"/>
      <c r="BM468" s="400"/>
      <c r="BN468" s="400"/>
      <c r="BO468" s="400"/>
      <c r="BP468" s="400"/>
      <c r="BQ468" s="400"/>
      <c r="BR468" s="400"/>
      <c r="BS468" s="400"/>
      <c r="BT468" s="400"/>
      <c r="BU468" s="400"/>
      <c r="BV468" s="401"/>
      <c r="BW468" s="401"/>
      <c r="BX468" s="401"/>
      <c r="BY468" s="401"/>
      <c r="BZ468" s="401"/>
      <c r="CA468" s="401"/>
      <c r="CB468" s="401"/>
      <c r="CC468" s="401"/>
      <c r="CD468" s="401"/>
      <c r="CE468" s="401"/>
      <c r="CF468" s="401"/>
      <c r="CG468" s="401"/>
      <c r="CH468" s="401"/>
      <c r="CI468" s="401"/>
      <c r="CJ468" s="401"/>
      <c r="CK468" s="401"/>
      <c r="CL468" s="401"/>
      <c r="CM468" s="401"/>
      <c r="CN468" s="401"/>
      <c r="CO468" s="401"/>
      <c r="CP468" s="401"/>
      <c r="CQ468" s="401"/>
      <c r="CR468" s="401"/>
      <c r="CS468" s="401"/>
      <c r="CT468" s="401"/>
      <c r="CU468" s="401"/>
      <c r="CV468" s="401"/>
      <c r="CW468" s="401"/>
      <c r="CX468" s="401"/>
      <c r="CY468" s="401"/>
      <c r="CZ468" s="401"/>
    </row>
    <row r="469" s="405" customFormat="true" ht="25.15" customHeight="true" x14ac:dyDescent="0.2">
      <c r="C469" s="1071"/>
      <c r="D469" s="1072"/>
      <c r="E469" s="697"/>
      <c r="F469" s="697"/>
      <c r="G469" s="697"/>
      <c r="H469" s="1091" t="s">
        <v>237</v>
      </c>
      <c r="I469" s="1072"/>
      <c r="J469" s="1072"/>
      <c r="K469" s="697"/>
      <c r="L469" s="697"/>
      <c r="M469" s="1071"/>
      <c r="N469" s="1072"/>
      <c r="O469" s="816" t="s">
        <v>238</v>
      </c>
      <c r="P469" s="697"/>
      <c r="Q469" s="697"/>
      <c r="V469" s="398"/>
      <c r="W469" s="398"/>
      <c r="X469" s="398"/>
      <c r="Y469" s="398"/>
      <c r="Z469" s="398"/>
      <c r="AA469" s="398"/>
      <c r="AB469" s="398"/>
      <c r="AC469" s="398"/>
      <c r="AD469" s="398"/>
      <c r="AE469" s="398"/>
      <c r="AF469" s="398"/>
      <c r="AG469" s="398"/>
      <c r="AH469" s="398"/>
      <c r="AI469" s="398"/>
      <c r="AJ469" s="398"/>
      <c r="AK469" s="398"/>
      <c r="AL469" s="398"/>
      <c r="AM469" s="398"/>
      <c r="AN469" s="398"/>
      <c r="AO469" s="398"/>
      <c r="AP469" s="398"/>
      <c r="AQ469" s="398"/>
      <c r="AR469" s="398"/>
      <c r="AS469" s="398"/>
      <c r="AT469" s="398"/>
      <c r="AU469" s="398"/>
      <c r="AV469" s="398"/>
      <c r="AW469" s="398"/>
      <c r="AX469" s="398"/>
      <c r="AY469" s="398"/>
      <c r="AZ469" s="398"/>
      <c r="BA469" s="400"/>
      <c r="BB469" s="477"/>
      <c r="BC469" s="400"/>
      <c r="BD469" s="400"/>
      <c r="BE469" s="400"/>
      <c r="BF469" s="400"/>
      <c r="BG469" s="400"/>
      <c r="BH469" s="400"/>
      <c r="BI469" s="400"/>
      <c r="BJ469" s="400"/>
      <c r="BK469" s="400"/>
      <c r="BL469" s="400"/>
      <c r="BM469" s="400"/>
      <c r="BN469" s="400"/>
      <c r="BO469" s="400"/>
      <c r="BP469" s="400"/>
      <c r="BQ469" s="400"/>
      <c r="BR469" s="400"/>
      <c r="BS469" s="400"/>
      <c r="BT469" s="400"/>
      <c r="BU469" s="400"/>
      <c r="BV469" s="401"/>
      <c r="BW469" s="401"/>
      <c r="BX469" s="401"/>
      <c r="BY469" s="401"/>
      <c r="BZ469" s="401"/>
      <c r="CA469" s="401"/>
      <c r="CB469" s="401"/>
      <c r="CC469" s="401"/>
      <c r="CD469" s="401"/>
      <c r="CE469" s="401"/>
      <c r="CF469" s="401"/>
      <c r="CG469" s="401"/>
      <c r="CH469" s="401"/>
      <c r="CI469" s="401"/>
      <c r="CJ469" s="401"/>
      <c r="CK469" s="401"/>
      <c r="CL469" s="401"/>
      <c r="CM469" s="401"/>
      <c r="CN469" s="401"/>
      <c r="CO469" s="401"/>
      <c r="CP469" s="401"/>
      <c r="CQ469" s="401"/>
      <c r="CR469" s="401"/>
      <c r="CS469" s="401"/>
      <c r="CT469" s="401"/>
      <c r="CU469" s="401"/>
      <c r="CV469" s="401"/>
      <c r="CW469" s="401"/>
      <c r="CX469" s="401"/>
      <c r="CY469" s="401"/>
      <c r="CZ469" s="401"/>
    </row>
    <row r="470" s="405" customFormat="true" ht="25.15" customHeight="true" x14ac:dyDescent="0.2">
      <c r="C470" s="1091" t="s">
        <v>237</v>
      </c>
      <c r="D470" s="1072"/>
      <c r="E470" s="1072"/>
      <c r="F470" s="697"/>
      <c r="G470" s="697"/>
      <c r="H470" s="1071"/>
      <c r="I470" s="1072"/>
      <c r="J470" s="817" t="s">
        <v>238</v>
      </c>
      <c r="K470" s="697"/>
      <c r="L470" s="697"/>
      <c r="M470" s="1090" t="s">
        <v>441</v>
      </c>
      <c r="N470" s="1072"/>
      <c r="O470" s="833">
        <v>6.883436865737394E-2</v>
      </c>
      <c r="P470" s="697"/>
      <c r="Q470" s="697"/>
      <c r="V470" s="398"/>
      <c r="W470" s="398"/>
      <c r="X470" s="398"/>
      <c r="Y470" s="398"/>
      <c r="Z470" s="398"/>
      <c r="AA470" s="398"/>
      <c r="AB470" s="398"/>
      <c r="AC470" s="398"/>
      <c r="AD470" s="398"/>
      <c r="AE470" s="398"/>
      <c r="AF470" s="398"/>
      <c r="AG470" s="398"/>
      <c r="AH470" s="398"/>
      <c r="AI470" s="398"/>
      <c r="AJ470" s="398"/>
      <c r="AK470" s="398"/>
      <c r="AL470" s="398"/>
      <c r="AM470" s="398"/>
      <c r="AN470" s="398"/>
      <c r="AO470" s="398"/>
      <c r="AP470" s="398"/>
      <c r="AQ470" s="398"/>
      <c r="AR470" s="398"/>
      <c r="AS470" s="398"/>
      <c r="AT470" s="398"/>
      <c r="AU470" s="398"/>
      <c r="AV470" s="398"/>
      <c r="AW470" s="398"/>
      <c r="AX470" s="398"/>
      <c r="AY470" s="398"/>
      <c r="AZ470" s="398"/>
      <c r="BA470" s="400"/>
      <c r="BB470" s="477"/>
      <c r="BC470" s="400"/>
      <c r="BD470" s="400"/>
      <c r="BE470" s="400"/>
      <c r="BF470" s="400"/>
      <c r="BG470" s="400"/>
      <c r="BH470" s="400"/>
      <c r="BI470" s="400"/>
      <c r="BJ470" s="400"/>
      <c r="BK470" s="400"/>
      <c r="BL470" s="400"/>
      <c r="BM470" s="400"/>
      <c r="BN470" s="400"/>
      <c r="BO470" s="400"/>
      <c r="BP470" s="400"/>
      <c r="BQ470" s="400"/>
      <c r="BR470" s="400"/>
      <c r="BS470" s="400"/>
      <c r="BT470" s="400"/>
      <c r="BU470" s="400"/>
      <c r="BV470" s="401"/>
      <c r="BW470" s="401"/>
      <c r="BX470" s="401"/>
      <c r="BY470" s="401"/>
      <c r="BZ470" s="401"/>
      <c r="CA470" s="401"/>
      <c r="CB470" s="401"/>
      <c r="CC470" s="401"/>
      <c r="CD470" s="401"/>
      <c r="CE470" s="401"/>
      <c r="CF470" s="401"/>
      <c r="CG470" s="401"/>
      <c r="CH470" s="401"/>
      <c r="CI470" s="401"/>
      <c r="CJ470" s="401"/>
      <c r="CK470" s="401"/>
      <c r="CL470" s="401"/>
      <c r="CM470" s="401"/>
      <c r="CN470" s="401"/>
      <c r="CO470" s="401"/>
      <c r="CP470" s="401"/>
      <c r="CQ470" s="401"/>
      <c r="CR470" s="401"/>
      <c r="CS470" s="401"/>
      <c r="CT470" s="401"/>
      <c r="CU470" s="401"/>
      <c r="CV470" s="401"/>
      <c r="CW470" s="401"/>
      <c r="CX470" s="401"/>
      <c r="CY470" s="401"/>
      <c r="CZ470" s="401"/>
    </row>
    <row r="471" s="405" customFormat="true" ht="25.15" customHeight="true" x14ac:dyDescent="0.2">
      <c r="C471" s="1071"/>
      <c r="D471" s="1072"/>
      <c r="E471" s="818" t="s">
        <v>238</v>
      </c>
      <c r="F471" s="697"/>
      <c r="G471" s="697"/>
      <c r="H471" s="1090" t="s">
        <v>441</v>
      </c>
      <c r="I471" s="1072"/>
      <c r="J471" s="832">
        <v>0.10679647903060024</v>
      </c>
      <c r="K471" s="697"/>
      <c r="L471" s="697"/>
      <c r="M471" s="1090" t="s">
        <v>395</v>
      </c>
      <c r="N471" s="1072"/>
      <c r="O471" s="836">
        <v>6.9133487869919678E-3</v>
      </c>
      <c r="P471" s="697"/>
      <c r="Q471" s="697"/>
      <c r="V471" s="398"/>
      <c r="W471" s="398"/>
      <c r="X471" s="398"/>
      <c r="Y471" s="398"/>
      <c r="Z471" s="398"/>
      <c r="AA471" s="398"/>
      <c r="AB471" s="398"/>
      <c r="AC471" s="398"/>
      <c r="AD471" s="398"/>
      <c r="AE471" s="398"/>
      <c r="AF471" s="398"/>
      <c r="AG471" s="398"/>
      <c r="AH471" s="398"/>
      <c r="AI471" s="398"/>
      <c r="AJ471" s="398"/>
      <c r="AK471" s="398"/>
      <c r="AL471" s="398"/>
      <c r="AM471" s="398"/>
      <c r="AN471" s="398"/>
      <c r="AO471" s="398"/>
      <c r="AP471" s="398"/>
      <c r="AQ471" s="398"/>
      <c r="AR471" s="398"/>
      <c r="AS471" s="398"/>
      <c r="AT471" s="398"/>
      <c r="AU471" s="398"/>
      <c r="AV471" s="398"/>
      <c r="AW471" s="398"/>
      <c r="AX471" s="398"/>
      <c r="AY471" s="398"/>
      <c r="AZ471" s="398"/>
      <c r="BA471" s="400"/>
      <c r="BB471" s="477"/>
      <c r="BC471" s="400"/>
      <c r="BD471" s="400"/>
      <c r="BE471" s="400"/>
      <c r="BF471" s="400"/>
      <c r="BG471" s="400"/>
      <c r="BH471" s="400"/>
      <c r="BI471" s="400"/>
      <c r="BJ471" s="400"/>
      <c r="BK471" s="400"/>
      <c r="BL471" s="400"/>
      <c r="BM471" s="400"/>
      <c r="BN471" s="400"/>
      <c r="BO471" s="400"/>
      <c r="BP471" s="400"/>
      <c r="BQ471" s="400"/>
      <c r="BR471" s="400"/>
      <c r="BS471" s="400"/>
      <c r="BT471" s="400"/>
      <c r="BU471" s="400"/>
      <c r="BV471" s="401"/>
      <c r="BW471" s="401"/>
      <c r="BX471" s="401"/>
      <c r="BY471" s="401"/>
      <c r="BZ471" s="401"/>
      <c r="CA471" s="401"/>
      <c r="CB471" s="401"/>
      <c r="CC471" s="401"/>
      <c r="CD471" s="401"/>
      <c r="CE471" s="401"/>
      <c r="CF471" s="401"/>
      <c r="CG471" s="401"/>
      <c r="CH471" s="401"/>
      <c r="CI471" s="401"/>
      <c r="CJ471" s="401"/>
      <c r="CK471" s="401"/>
      <c r="CL471" s="401"/>
      <c r="CM471" s="401"/>
      <c r="CN471" s="401"/>
      <c r="CO471" s="401"/>
      <c r="CP471" s="401"/>
      <c r="CQ471" s="401"/>
      <c r="CR471" s="401"/>
      <c r="CS471" s="401"/>
      <c r="CT471" s="401"/>
      <c r="CU471" s="401"/>
      <c r="CV471" s="401"/>
      <c r="CW471" s="401"/>
      <c r="CX471" s="401"/>
      <c r="CY471" s="401"/>
      <c r="CZ471" s="401"/>
    </row>
    <row r="472" s="405" customFormat="true" ht="25.15" customHeight="true" x14ac:dyDescent="0.2">
      <c r="C472" s="1090" t="s">
        <v>441</v>
      </c>
      <c r="D472" s="1072"/>
      <c r="E472" s="831">
        <v>0.11298643850701502</v>
      </c>
      <c r="F472" s="697"/>
      <c r="G472" s="697"/>
      <c r="H472" s="1090" t="s">
        <v>395</v>
      </c>
      <c r="I472" s="1072"/>
      <c r="J472" s="835">
        <v>5.4378465824834667E-2</v>
      </c>
      <c r="K472" s="697"/>
      <c r="L472" s="697"/>
      <c r="M472" s="1090" t="s">
        <v>416</v>
      </c>
      <c r="N472" s="1072"/>
      <c r="O472" s="836">
        <v>6.5685016993057401E-4</v>
      </c>
      <c r="P472" s="697"/>
      <c r="Q472" s="697"/>
      <c r="V472" s="398"/>
      <c r="W472" s="398"/>
      <c r="X472" s="398"/>
      <c r="Y472" s="398"/>
      <c r="Z472" s="398"/>
      <c r="AA472" s="398"/>
      <c r="AB472" s="398"/>
      <c r="AC472" s="398"/>
      <c r="AD472" s="398"/>
      <c r="AE472" s="398"/>
      <c r="AF472" s="398"/>
      <c r="AG472" s="398"/>
      <c r="AH472" s="398"/>
      <c r="AI472" s="398"/>
      <c r="AJ472" s="398"/>
      <c r="AK472" s="398"/>
      <c r="AL472" s="398"/>
      <c r="AM472" s="398"/>
      <c r="AN472" s="398"/>
      <c r="AO472" s="398"/>
      <c r="AP472" s="398"/>
      <c r="AQ472" s="398"/>
      <c r="AR472" s="398"/>
      <c r="AS472" s="398"/>
      <c r="AT472" s="398"/>
      <c r="AU472" s="398"/>
      <c r="AV472" s="398"/>
      <c r="AW472" s="398"/>
      <c r="AX472" s="398"/>
      <c r="AY472" s="398"/>
      <c r="AZ472" s="398"/>
      <c r="BA472" s="400"/>
      <c r="BB472" s="477"/>
      <c r="BC472" s="400"/>
      <c r="BD472" s="400"/>
      <c r="BE472" s="400"/>
      <c r="BF472" s="400"/>
      <c r="BG472" s="400"/>
      <c r="BH472" s="400"/>
      <c r="BI472" s="400"/>
      <c r="BJ472" s="400"/>
      <c r="BK472" s="400"/>
      <c r="BL472" s="400"/>
      <c r="BM472" s="400"/>
      <c r="BN472" s="400"/>
      <c r="BO472" s="400"/>
      <c r="BP472" s="400"/>
      <c r="BQ472" s="400"/>
      <c r="BR472" s="400"/>
      <c r="BS472" s="400"/>
      <c r="BT472" s="400"/>
      <c r="BU472" s="400"/>
      <c r="BV472" s="401"/>
      <c r="BW472" s="401"/>
      <c r="BX472" s="401"/>
      <c r="BY472" s="401"/>
      <c r="BZ472" s="401"/>
      <c r="CA472" s="401"/>
      <c r="CB472" s="401"/>
      <c r="CC472" s="401"/>
      <c r="CD472" s="401"/>
      <c r="CE472" s="401"/>
      <c r="CF472" s="401"/>
      <c r="CG472" s="401"/>
      <c r="CH472" s="401"/>
      <c r="CI472" s="401"/>
      <c r="CJ472" s="401"/>
      <c r="CK472" s="401"/>
      <c r="CL472" s="401"/>
      <c r="CM472" s="401"/>
      <c r="CN472" s="401"/>
      <c r="CO472" s="401"/>
      <c r="CP472" s="401"/>
      <c r="CQ472" s="401"/>
      <c r="CR472" s="401"/>
      <c r="CS472" s="401"/>
      <c r="CT472" s="401"/>
      <c r="CU472" s="401"/>
      <c r="CV472" s="401"/>
      <c r="CW472" s="401"/>
      <c r="CX472" s="401"/>
      <c r="CY472" s="401"/>
      <c r="CZ472" s="401"/>
    </row>
    <row r="473" s="405" customFormat="true" ht="25.15" customHeight="true" x14ac:dyDescent="0.2">
      <c r="C473" s="1090" t="s">
        <v>395</v>
      </c>
      <c r="D473" s="1072"/>
      <c r="E473" s="834">
        <v>2.8649829845836448E-2</v>
      </c>
      <c r="F473" s="697"/>
      <c r="G473" s="697"/>
      <c r="H473" s="1090" t="s">
        <v>416</v>
      </c>
      <c r="I473" s="1072"/>
      <c r="J473" s="835">
        <v>1.2448511556285289E-3</v>
      </c>
      <c r="K473" s="697"/>
      <c r="L473" s="697"/>
      <c r="M473" s="1090" t="s">
        <v>406</v>
      </c>
      <c r="N473" s="1072"/>
      <c r="O473" s="836">
        <v>5.3057173926873959E-2</v>
      </c>
      <c r="P473" s="697"/>
      <c r="Q473" s="697"/>
      <c r="V473" s="398"/>
      <c r="W473" s="398"/>
      <c r="X473" s="398"/>
      <c r="Y473" s="398"/>
      <c r="Z473" s="398"/>
      <c r="AA473" s="398"/>
      <c r="AB473" s="398"/>
      <c r="AC473" s="398"/>
      <c r="AD473" s="398"/>
      <c r="AE473" s="398"/>
      <c r="AF473" s="398"/>
      <c r="AG473" s="398"/>
      <c r="AH473" s="398"/>
      <c r="AI473" s="398"/>
      <c r="AJ473" s="398"/>
      <c r="AK473" s="398"/>
      <c r="AL473" s="398"/>
      <c r="AM473" s="398"/>
      <c r="AN473" s="398"/>
      <c r="AO473" s="398"/>
      <c r="AP473" s="398"/>
      <c r="AQ473" s="398"/>
      <c r="AR473" s="398"/>
      <c r="AS473" s="398"/>
      <c r="AT473" s="398"/>
      <c r="AU473" s="398"/>
      <c r="AV473" s="398"/>
      <c r="AW473" s="398"/>
      <c r="AX473" s="398"/>
      <c r="AY473" s="398"/>
      <c r="AZ473" s="398"/>
      <c r="BA473" s="400"/>
      <c r="BB473" s="477"/>
      <c r="BC473" s="400"/>
      <c r="BD473" s="400"/>
      <c r="BE473" s="400"/>
      <c r="BF473" s="400"/>
      <c r="BG473" s="400"/>
      <c r="BH473" s="400"/>
      <c r="BI473" s="400"/>
      <c r="BJ473" s="400"/>
      <c r="BK473" s="400"/>
      <c r="BL473" s="400"/>
      <c r="BM473" s="400"/>
      <c r="BN473" s="400"/>
      <c r="BO473" s="400"/>
      <c r="BP473" s="400"/>
      <c r="BQ473" s="400"/>
      <c r="BR473" s="400"/>
      <c r="BS473" s="400"/>
      <c r="BT473" s="400"/>
      <c r="BU473" s="400"/>
      <c r="BV473" s="401"/>
      <c r="BW473" s="401"/>
      <c r="BX473" s="401"/>
      <c r="BY473" s="401"/>
      <c r="BZ473" s="401"/>
      <c r="CA473" s="401"/>
      <c r="CB473" s="401"/>
      <c r="CC473" s="401"/>
      <c r="CD473" s="401"/>
      <c r="CE473" s="401"/>
      <c r="CF473" s="401"/>
      <c r="CG473" s="401"/>
      <c r="CH473" s="401"/>
      <c r="CI473" s="401"/>
      <c r="CJ473" s="401"/>
      <c r="CK473" s="401"/>
      <c r="CL473" s="401"/>
      <c r="CM473" s="401"/>
      <c r="CN473" s="401"/>
      <c r="CO473" s="401"/>
      <c r="CP473" s="401"/>
      <c r="CQ473" s="401"/>
      <c r="CR473" s="401"/>
      <c r="CS473" s="401"/>
      <c r="CT473" s="401"/>
      <c r="CU473" s="401"/>
      <c r="CV473" s="401"/>
      <c r="CW473" s="401"/>
      <c r="CX473" s="401"/>
      <c r="CY473" s="401"/>
      <c r="CZ473" s="401"/>
    </row>
    <row r="474" s="405" customFormat="true" ht="25.15" customHeight="true" x14ac:dyDescent="0.2">
      <c r="C474" s="1090" t="s">
        <v>416</v>
      </c>
      <c r="D474" s="1072"/>
      <c r="E474" s="840">
        <v>3.2396561518685363E-5</v>
      </c>
      <c r="F474" s="697"/>
      <c r="G474" s="697"/>
      <c r="H474" s="1090" t="s">
        <v>406</v>
      </c>
      <c r="I474" s="1072"/>
      <c r="J474" s="835">
        <v>9.6311935438163649E-3</v>
      </c>
      <c r="K474" s="697"/>
      <c r="L474" s="697"/>
      <c r="M474" s="1090" t="s">
        <v>396</v>
      </c>
      <c r="N474" s="1072"/>
      <c r="O474" s="836">
        <v>4.0767080911174661E-3</v>
      </c>
      <c r="P474" s="697"/>
      <c r="Q474" s="697"/>
      <c r="V474" s="398"/>
      <c r="W474" s="398"/>
      <c r="X474" s="398"/>
      <c r="Y474" s="398"/>
      <c r="Z474" s="398"/>
      <c r="AA474" s="398"/>
      <c r="AB474" s="398"/>
      <c r="AC474" s="398"/>
      <c r="AD474" s="398"/>
      <c r="AE474" s="398"/>
      <c r="AF474" s="398"/>
      <c r="AG474" s="398"/>
      <c r="AH474" s="398"/>
      <c r="AI474" s="398"/>
      <c r="AJ474" s="398"/>
      <c r="AK474" s="398"/>
      <c r="AL474" s="398"/>
      <c r="AM474" s="398"/>
      <c r="AN474" s="398"/>
      <c r="AO474" s="398"/>
      <c r="AP474" s="398"/>
      <c r="AQ474" s="398"/>
      <c r="AR474" s="398"/>
      <c r="AS474" s="398"/>
      <c r="AT474" s="398"/>
      <c r="AU474" s="398"/>
      <c r="AV474" s="398"/>
      <c r="AW474" s="398"/>
      <c r="AX474" s="398"/>
      <c r="AY474" s="398"/>
      <c r="AZ474" s="398"/>
      <c r="BA474" s="400"/>
      <c r="BB474" s="477"/>
      <c r="BC474" s="400"/>
      <c r="BD474" s="400"/>
      <c r="BE474" s="400"/>
      <c r="BF474" s="400"/>
      <c r="BG474" s="400"/>
      <c r="BH474" s="400"/>
      <c r="BI474" s="400"/>
      <c r="BJ474" s="400"/>
      <c r="BK474" s="400"/>
      <c r="BL474" s="400"/>
      <c r="BM474" s="400"/>
      <c r="BN474" s="400"/>
      <c r="BO474" s="400"/>
      <c r="BP474" s="400"/>
      <c r="BQ474" s="400"/>
      <c r="BR474" s="400"/>
      <c r="BS474" s="400"/>
      <c r="BT474" s="400"/>
      <c r="BU474" s="400"/>
      <c r="BV474" s="401"/>
      <c r="BW474" s="401"/>
      <c r="BX474" s="401"/>
      <c r="BY474" s="401"/>
      <c r="BZ474" s="401"/>
      <c r="CA474" s="401"/>
      <c r="CB474" s="401"/>
      <c r="CC474" s="401"/>
      <c r="CD474" s="401"/>
      <c r="CE474" s="401"/>
      <c r="CF474" s="401"/>
      <c r="CG474" s="401"/>
      <c r="CH474" s="401"/>
      <c r="CI474" s="401"/>
      <c r="CJ474" s="401"/>
      <c r="CK474" s="401"/>
      <c r="CL474" s="401"/>
      <c r="CM474" s="401"/>
      <c r="CN474" s="401"/>
      <c r="CO474" s="401"/>
      <c r="CP474" s="401"/>
      <c r="CQ474" s="401"/>
      <c r="CR474" s="401"/>
      <c r="CS474" s="401"/>
      <c r="CT474" s="401"/>
      <c r="CU474" s="401"/>
      <c r="CV474" s="401"/>
      <c r="CW474" s="401"/>
      <c r="CX474" s="401"/>
      <c r="CY474" s="401"/>
      <c r="CZ474" s="401"/>
    </row>
    <row r="475" s="405" customFormat="true" ht="25.15" customHeight="true" x14ac:dyDescent="0.2">
      <c r="C475" s="1090" t="s">
        <v>406</v>
      </c>
      <c r="D475" s="1072"/>
      <c r="E475" s="834">
        <v>2.0983223803249722E-2</v>
      </c>
      <c r="F475" s="697"/>
      <c r="G475" s="697"/>
      <c r="H475" s="1090" t="s">
        <v>396</v>
      </c>
      <c r="I475" s="1072"/>
      <c r="J475" s="835">
        <v>2.8389369539670271E-2</v>
      </c>
      <c r="K475" s="697"/>
      <c r="L475" s="697"/>
      <c r="M475" s="1090" t="s">
        <v>381</v>
      </c>
      <c r="N475" s="1072"/>
      <c r="O475" s="836">
        <v>0.26467884215460857</v>
      </c>
      <c r="P475" s="697"/>
      <c r="Q475" s="697"/>
      <c r="V475" s="398"/>
      <c r="W475" s="398"/>
      <c r="X475" s="398"/>
      <c r="Y475" s="398"/>
      <c r="Z475" s="398"/>
      <c r="AA475" s="398"/>
      <c r="AB475" s="398"/>
      <c r="AC475" s="398"/>
      <c r="AD475" s="398"/>
      <c r="AE475" s="398"/>
      <c r="AF475" s="398"/>
      <c r="AG475" s="398"/>
      <c r="AH475" s="398"/>
      <c r="AI475" s="398"/>
      <c r="AJ475" s="398"/>
      <c r="AK475" s="398"/>
      <c r="AL475" s="398"/>
      <c r="AM475" s="398"/>
      <c r="AN475" s="398"/>
      <c r="AO475" s="398"/>
      <c r="AP475" s="398"/>
      <c r="AQ475" s="398"/>
      <c r="AR475" s="398"/>
      <c r="AS475" s="398"/>
      <c r="AT475" s="398"/>
      <c r="AU475" s="398"/>
      <c r="AV475" s="398"/>
      <c r="AW475" s="398"/>
      <c r="AX475" s="398"/>
      <c r="AY475" s="398"/>
      <c r="AZ475" s="398"/>
      <c r="BA475" s="400"/>
      <c r="BB475" s="477"/>
      <c r="BC475" s="400"/>
      <c r="BD475" s="400"/>
      <c r="BE475" s="400"/>
      <c r="BF475" s="400"/>
      <c r="BG475" s="400"/>
      <c r="BH475" s="400"/>
      <c r="BI475" s="400"/>
      <c r="BJ475" s="400"/>
      <c r="BK475" s="400"/>
      <c r="BL475" s="400"/>
      <c r="BM475" s="400"/>
      <c r="BN475" s="400"/>
      <c r="BO475" s="400"/>
      <c r="BP475" s="400"/>
      <c r="BQ475" s="400"/>
      <c r="BR475" s="400"/>
      <c r="BS475" s="400"/>
      <c r="BT475" s="400"/>
      <c r="BU475" s="400"/>
      <c r="BV475" s="401"/>
      <c r="BW475" s="401"/>
      <c r="BX475" s="401"/>
      <c r="BY475" s="401"/>
      <c r="BZ475" s="401"/>
      <c r="CA475" s="401"/>
      <c r="CB475" s="401"/>
      <c r="CC475" s="401"/>
      <c r="CD475" s="401"/>
      <c r="CE475" s="401"/>
      <c r="CF475" s="401"/>
      <c r="CG475" s="401"/>
      <c r="CH475" s="401"/>
      <c r="CI475" s="401"/>
      <c r="CJ475" s="401"/>
      <c r="CK475" s="401"/>
      <c r="CL475" s="401"/>
      <c r="CM475" s="401"/>
      <c r="CN475" s="401"/>
      <c r="CO475" s="401"/>
      <c r="CP475" s="401"/>
      <c r="CQ475" s="401"/>
      <c r="CR475" s="401"/>
      <c r="CS475" s="401"/>
      <c r="CT475" s="401"/>
      <c r="CU475" s="401"/>
      <c r="CV475" s="401"/>
      <c r="CW475" s="401"/>
      <c r="CX475" s="401"/>
      <c r="CY475" s="401"/>
      <c r="CZ475" s="401"/>
    </row>
    <row r="476" s="405" customFormat="true" ht="25.15" customHeight="true" x14ac:dyDescent="0.2">
      <c r="C476" s="1090" t="s">
        <v>396</v>
      </c>
      <c r="D476" s="1072"/>
      <c r="E476" s="834">
        <v>7.3704436933848773E-3</v>
      </c>
      <c r="F476" s="697"/>
      <c r="G476" s="697"/>
      <c r="H476" s="1090" t="s">
        <v>381</v>
      </c>
      <c r="I476" s="1072"/>
      <c r="J476" s="835">
        <v>0.27435273349017386</v>
      </c>
      <c r="K476" s="697"/>
      <c r="L476" s="697"/>
      <c r="M476" s="1090" t="s">
        <v>394</v>
      </c>
      <c r="N476" s="1072"/>
      <c r="O476" s="836">
        <v>9.1920758367838532E-3</v>
      </c>
      <c r="P476" s="697"/>
      <c r="Q476" s="697"/>
      <c r="V476" s="398"/>
      <c r="W476" s="398"/>
      <c r="X476" s="398"/>
      <c r="Y476" s="398"/>
      <c r="Z476" s="398"/>
      <c r="AA476" s="398"/>
      <c r="AB476" s="398"/>
      <c r="AC476" s="398"/>
      <c r="AD476" s="398"/>
      <c r="AE476" s="398"/>
      <c r="AF476" s="398"/>
      <c r="AG476" s="398"/>
      <c r="AH476" s="398"/>
      <c r="AI476" s="398"/>
      <c r="AJ476" s="398"/>
      <c r="AK476" s="398"/>
      <c r="AL476" s="398"/>
      <c r="AM476" s="398"/>
      <c r="AN476" s="398"/>
      <c r="AO476" s="398"/>
      <c r="AP476" s="398"/>
      <c r="AQ476" s="398"/>
      <c r="AR476" s="398"/>
      <c r="AS476" s="398"/>
      <c r="AT476" s="398"/>
      <c r="AU476" s="398"/>
      <c r="AV476" s="398"/>
      <c r="AW476" s="398"/>
      <c r="AX476" s="398"/>
      <c r="AY476" s="398"/>
      <c r="AZ476" s="398"/>
      <c r="BA476" s="400"/>
      <c r="BB476" s="477"/>
      <c r="BC476" s="400"/>
      <c r="BD476" s="400"/>
      <c r="BE476" s="400"/>
      <c r="BF476" s="400"/>
      <c r="BG476" s="400"/>
      <c r="BH476" s="400"/>
      <c r="BI476" s="400"/>
      <c r="BJ476" s="400"/>
      <c r="BK476" s="400"/>
      <c r="BL476" s="400"/>
      <c r="BM476" s="400"/>
      <c r="BN476" s="400"/>
      <c r="BO476" s="400"/>
      <c r="BP476" s="400"/>
      <c r="BQ476" s="400"/>
      <c r="BR476" s="400"/>
      <c r="BS476" s="400"/>
      <c r="BT476" s="400"/>
      <c r="BU476" s="400"/>
      <c r="BV476" s="401"/>
      <c r="BW476" s="401"/>
      <c r="BX476" s="401"/>
      <c r="BY476" s="401"/>
      <c r="BZ476" s="401"/>
      <c r="CA476" s="401"/>
      <c r="CB476" s="401"/>
      <c r="CC476" s="401"/>
      <c r="CD476" s="401"/>
      <c r="CE476" s="401"/>
      <c r="CF476" s="401"/>
      <c r="CG476" s="401"/>
      <c r="CH476" s="401"/>
      <c r="CI476" s="401"/>
      <c r="CJ476" s="401"/>
      <c r="CK476" s="401"/>
      <c r="CL476" s="401"/>
      <c r="CM476" s="401"/>
      <c r="CN476" s="401"/>
      <c r="CO476" s="401"/>
      <c r="CP476" s="401"/>
      <c r="CQ476" s="401"/>
      <c r="CR476" s="401"/>
      <c r="CS476" s="401"/>
      <c r="CT476" s="401"/>
      <c r="CU476" s="401"/>
      <c r="CV476" s="401"/>
      <c r="CW476" s="401"/>
      <c r="CX476" s="401"/>
      <c r="CY476" s="401"/>
      <c r="CZ476" s="401"/>
    </row>
    <row r="477" s="405" customFormat="true" ht="25.15" customHeight="true" x14ac:dyDescent="0.2">
      <c r="C477" s="1090" t="s">
        <v>381</v>
      </c>
      <c r="D477" s="1072"/>
      <c r="E477" s="834">
        <v>0.34766249213077727</v>
      </c>
      <c r="F477" s="697"/>
      <c r="G477" s="697"/>
      <c r="H477" s="1090" t="s">
        <v>394</v>
      </c>
      <c r="I477" s="1072"/>
      <c r="J477" s="835">
        <v>2.2073544611202664E-3</v>
      </c>
      <c r="K477" s="697"/>
      <c r="L477" s="697"/>
      <c r="M477" s="1090" t="s">
        <v>415</v>
      </c>
      <c r="N477" s="1072"/>
      <c r="O477" s="836">
        <v>4.0844631871702171E-4</v>
      </c>
      <c r="P477" s="697"/>
      <c r="Q477" s="697"/>
      <c r="V477" s="398"/>
      <c r="W477" s="398"/>
      <c r="X477" s="398"/>
      <c r="Y477" s="398"/>
      <c r="Z477" s="398"/>
      <c r="AA477" s="398"/>
      <c r="AB477" s="398"/>
      <c r="AC477" s="398"/>
      <c r="AD477" s="398"/>
      <c r="AE477" s="398"/>
      <c r="AF477" s="398"/>
      <c r="AG477" s="398"/>
      <c r="AH477" s="398"/>
      <c r="AI477" s="398"/>
      <c r="AJ477" s="398"/>
      <c r="AK477" s="398"/>
      <c r="AL477" s="398"/>
      <c r="AM477" s="398"/>
      <c r="AN477" s="398"/>
      <c r="AO477" s="398"/>
      <c r="AP477" s="398"/>
      <c r="AQ477" s="398"/>
      <c r="AR477" s="398"/>
      <c r="AS477" s="398"/>
      <c r="AT477" s="398"/>
      <c r="AU477" s="398"/>
      <c r="AV477" s="398"/>
      <c r="AW477" s="398"/>
      <c r="AX477" s="398"/>
      <c r="AY477" s="398"/>
      <c r="AZ477" s="398"/>
      <c r="BA477" s="400"/>
      <c r="BB477" s="477"/>
      <c r="BC477" s="400"/>
      <c r="BD477" s="400"/>
      <c r="BE477" s="400"/>
      <c r="BF477" s="400"/>
      <c r="BG477" s="400"/>
      <c r="BH477" s="400"/>
      <c r="BI477" s="400"/>
      <c r="BJ477" s="400"/>
      <c r="BK477" s="400"/>
      <c r="BL477" s="400"/>
      <c r="BM477" s="400"/>
      <c r="BN477" s="400"/>
      <c r="BO477" s="400"/>
      <c r="BP477" s="400"/>
      <c r="BQ477" s="400"/>
      <c r="BR477" s="400"/>
      <c r="BS477" s="400"/>
      <c r="BT477" s="400"/>
      <c r="BU477" s="400"/>
      <c r="BV477" s="401"/>
      <c r="BW477" s="401"/>
      <c r="BX477" s="401"/>
      <c r="BY477" s="401"/>
      <c r="BZ477" s="401"/>
      <c r="CA477" s="401"/>
      <c r="CB477" s="401"/>
      <c r="CC477" s="401"/>
      <c r="CD477" s="401"/>
      <c r="CE477" s="401"/>
      <c r="CF477" s="401"/>
      <c r="CG477" s="401"/>
      <c r="CH477" s="401"/>
      <c r="CI477" s="401"/>
      <c r="CJ477" s="401"/>
      <c r="CK477" s="401"/>
      <c r="CL477" s="401"/>
      <c r="CM477" s="401"/>
      <c r="CN477" s="401"/>
      <c r="CO477" s="401"/>
      <c r="CP477" s="401"/>
      <c r="CQ477" s="401"/>
      <c r="CR477" s="401"/>
      <c r="CS477" s="401"/>
      <c r="CT477" s="401"/>
      <c r="CU477" s="401"/>
      <c r="CV477" s="401"/>
      <c r="CW477" s="401"/>
      <c r="CX477" s="401"/>
      <c r="CY477" s="401"/>
      <c r="CZ477" s="401"/>
    </row>
    <row r="478" s="405" customFormat="true" ht="25.15" customHeight="true" x14ac:dyDescent="0.2">
      <c r="C478" s="1090" t="s">
        <v>394</v>
      </c>
      <c r="D478" s="1072"/>
      <c r="E478" s="834">
        <v>3.3308497758980449E-3</v>
      </c>
      <c r="F478" s="697"/>
      <c r="G478" s="697"/>
      <c r="H478" s="1090" t="s">
        <v>415</v>
      </c>
      <c r="I478" s="1072"/>
      <c r="J478" s="835">
        <v>9.162623933645463E-3</v>
      </c>
      <c r="K478" s="697"/>
      <c r="L478" s="697"/>
      <c r="M478" s="1090" t="s">
        <v>392</v>
      </c>
      <c r="N478" s="1072"/>
      <c r="O478" s="836">
        <v>0.11368087503880324</v>
      </c>
      <c r="P478" s="697"/>
      <c r="Q478" s="697"/>
      <c r="V478" s="398"/>
      <c r="W478" s="398"/>
      <c r="X478" s="398"/>
      <c r="Y478" s="398"/>
      <c r="Z478" s="398"/>
      <c r="AA478" s="398"/>
      <c r="AB478" s="398"/>
      <c r="AC478" s="398"/>
      <c r="AD478" s="398"/>
      <c r="AE478" s="398"/>
      <c r="AF478" s="398"/>
      <c r="AG478" s="398"/>
      <c r="AH478" s="398"/>
      <c r="AI478" s="398"/>
      <c r="AJ478" s="398"/>
      <c r="AK478" s="398"/>
      <c r="AL478" s="398"/>
      <c r="AM478" s="398"/>
      <c r="AN478" s="398"/>
      <c r="AO478" s="398"/>
      <c r="AP478" s="398"/>
      <c r="AQ478" s="398"/>
      <c r="AR478" s="398"/>
      <c r="AS478" s="398"/>
      <c r="AT478" s="398"/>
      <c r="AU478" s="398"/>
      <c r="AV478" s="398"/>
      <c r="AW478" s="398"/>
      <c r="AX478" s="398"/>
      <c r="AY478" s="398"/>
      <c r="AZ478" s="398"/>
      <c r="BA478" s="400"/>
      <c r="BB478" s="477"/>
      <c r="BC478" s="400"/>
      <c r="BD478" s="400"/>
      <c r="BE478" s="400"/>
      <c r="BF478" s="400"/>
      <c r="BG478" s="400"/>
      <c r="BH478" s="400"/>
      <c r="BI478" s="400"/>
      <c r="BJ478" s="400"/>
      <c r="BK478" s="400"/>
      <c r="BL478" s="400"/>
      <c r="BM478" s="400"/>
      <c r="BN478" s="400"/>
      <c r="BO478" s="400"/>
      <c r="BP478" s="400"/>
      <c r="BQ478" s="400"/>
      <c r="BR478" s="400"/>
      <c r="BS478" s="400"/>
      <c r="BT478" s="400"/>
      <c r="BU478" s="400"/>
      <c r="BV478" s="401"/>
      <c r="BW478" s="401"/>
      <c r="BX478" s="401"/>
      <c r="BY478" s="401"/>
      <c r="BZ478" s="401"/>
      <c r="CA478" s="401"/>
      <c r="CB478" s="401"/>
      <c r="CC478" s="401"/>
      <c r="CD478" s="401"/>
      <c r="CE478" s="401"/>
      <c r="CF478" s="401"/>
      <c r="CG478" s="401"/>
      <c r="CH478" s="401"/>
      <c r="CI478" s="401"/>
      <c r="CJ478" s="401"/>
      <c r="CK478" s="401"/>
      <c r="CL478" s="401"/>
      <c r="CM478" s="401"/>
      <c r="CN478" s="401"/>
      <c r="CO478" s="401"/>
      <c r="CP478" s="401"/>
      <c r="CQ478" s="401"/>
      <c r="CR478" s="401"/>
      <c r="CS478" s="401"/>
      <c r="CT478" s="401"/>
      <c r="CU478" s="401"/>
      <c r="CV478" s="401"/>
      <c r="CW478" s="401"/>
      <c r="CX478" s="401"/>
      <c r="CY478" s="401"/>
      <c r="CZ478" s="401"/>
    </row>
    <row r="479" s="405" customFormat="true" ht="25.15" customHeight="true" x14ac:dyDescent="0.2">
      <c r="C479" s="1090" t="s">
        <v>415</v>
      </c>
      <c r="D479" s="1072"/>
      <c r="E479" s="834">
        <v>1.2933665271783155E-4</v>
      </c>
      <c r="F479" s="697"/>
      <c r="G479" s="697"/>
      <c r="H479" s="1090" t="s">
        <v>392</v>
      </c>
      <c r="I479" s="1072"/>
      <c r="J479" s="835">
        <v>8.9152583148031594E-2</v>
      </c>
      <c r="K479" s="697"/>
      <c r="L479" s="697"/>
      <c r="M479" s="1090" t="s">
        <v>379</v>
      </c>
      <c r="N479" s="1072"/>
      <c r="O479" s="836">
        <v>0.30038985352706127</v>
      </c>
      <c r="P479" s="697"/>
      <c r="Q479" s="697"/>
      <c r="V479" s="398"/>
      <c r="W479" s="398"/>
      <c r="X479" s="398"/>
      <c r="Y479" s="398"/>
      <c r="Z479" s="398"/>
      <c r="AA479" s="398"/>
      <c r="AB479" s="398"/>
      <c r="AC479" s="398"/>
      <c r="AD479" s="398"/>
      <c r="AE479" s="398"/>
      <c r="AF479" s="398"/>
      <c r="AG479" s="398"/>
      <c r="AH479" s="398"/>
      <c r="AI479" s="398"/>
      <c r="AJ479" s="398"/>
      <c r="AK479" s="398"/>
      <c r="AL479" s="398"/>
      <c r="AM479" s="398"/>
      <c r="AN479" s="398"/>
      <c r="AO479" s="398"/>
      <c r="AP479" s="398"/>
      <c r="AQ479" s="398"/>
      <c r="AR479" s="398"/>
      <c r="AS479" s="398"/>
      <c r="AT479" s="398"/>
      <c r="AU479" s="398"/>
      <c r="AV479" s="398"/>
      <c r="AW479" s="398"/>
      <c r="AX479" s="398"/>
      <c r="AY479" s="398"/>
      <c r="AZ479" s="398"/>
      <c r="BA479" s="400"/>
      <c r="BB479" s="477"/>
      <c r="BC479" s="400"/>
      <c r="BD479" s="400"/>
      <c r="BE479" s="400"/>
      <c r="BF479" s="400"/>
      <c r="BG479" s="400"/>
      <c r="BH479" s="400"/>
      <c r="BI479" s="400"/>
      <c r="BJ479" s="400"/>
      <c r="BK479" s="400"/>
      <c r="BL479" s="400"/>
      <c r="BM479" s="400"/>
      <c r="BN479" s="400"/>
      <c r="BO479" s="400"/>
      <c r="BP479" s="400"/>
      <c r="BQ479" s="400"/>
      <c r="BR479" s="400"/>
      <c r="BS479" s="400"/>
      <c r="BT479" s="400"/>
      <c r="BU479" s="400"/>
      <c r="BV479" s="401"/>
      <c r="BW479" s="401"/>
      <c r="BX479" s="401"/>
      <c r="BY479" s="401"/>
      <c r="BZ479" s="401"/>
      <c r="CA479" s="401"/>
      <c r="CB479" s="401"/>
      <c r="CC479" s="401"/>
      <c r="CD479" s="401"/>
      <c r="CE479" s="401"/>
      <c r="CF479" s="401"/>
      <c r="CG479" s="401"/>
      <c r="CH479" s="401"/>
      <c r="CI479" s="401"/>
      <c r="CJ479" s="401"/>
      <c r="CK479" s="401"/>
      <c r="CL479" s="401"/>
      <c r="CM479" s="401"/>
      <c r="CN479" s="401"/>
      <c r="CO479" s="401"/>
      <c r="CP479" s="401"/>
      <c r="CQ479" s="401"/>
      <c r="CR479" s="401"/>
      <c r="CS479" s="401"/>
      <c r="CT479" s="401"/>
      <c r="CU479" s="401"/>
      <c r="CV479" s="401"/>
      <c r="CW479" s="401"/>
      <c r="CX479" s="401"/>
      <c r="CY479" s="401"/>
      <c r="CZ479" s="401"/>
    </row>
    <row r="480" s="405" customFormat="true" ht="25.15" customHeight="true" x14ac:dyDescent="0.2">
      <c r="C480" s="1090" t="s">
        <v>392</v>
      </c>
      <c r="D480" s="1072"/>
      <c r="E480" s="834">
        <v>0.10048990873681524</v>
      </c>
      <c r="F480" s="697"/>
      <c r="G480" s="697"/>
      <c r="H480" s="1090" t="s">
        <v>379</v>
      </c>
      <c r="I480" s="1072"/>
      <c r="J480" s="835">
        <v>0.23109288433635558</v>
      </c>
      <c r="K480" s="697"/>
      <c r="L480" s="697"/>
      <c r="M480" s="1090" t="s">
        <v>412</v>
      </c>
      <c r="N480" s="1072"/>
      <c r="O480" s="836">
        <v>5.2848793498017259E-3</v>
      </c>
      <c r="P480" s="697"/>
      <c r="Q480" s="697"/>
      <c r="V480" s="398"/>
      <c r="W480" s="398"/>
      <c r="X480" s="398"/>
      <c r="Y480" s="398"/>
      <c r="Z480" s="398"/>
      <c r="AA480" s="398"/>
      <c r="AB480" s="398"/>
      <c r="AC480" s="398"/>
      <c r="AD480" s="398"/>
      <c r="AE480" s="398"/>
      <c r="AF480" s="398"/>
      <c r="AG480" s="398"/>
      <c r="AH480" s="398"/>
      <c r="AI480" s="398"/>
      <c r="AJ480" s="398"/>
      <c r="AK480" s="398"/>
      <c r="AL480" s="398"/>
      <c r="AM480" s="398"/>
      <c r="AN480" s="398"/>
      <c r="AO480" s="398"/>
      <c r="AP480" s="398"/>
      <c r="AQ480" s="398"/>
      <c r="AR480" s="398"/>
      <c r="AS480" s="398"/>
      <c r="AT480" s="398"/>
      <c r="AU480" s="398"/>
      <c r="AV480" s="398"/>
      <c r="AW480" s="398"/>
      <c r="AX480" s="398"/>
      <c r="AY480" s="398"/>
      <c r="AZ480" s="398"/>
      <c r="BA480" s="400"/>
      <c r="BB480" s="477"/>
      <c r="BC480" s="400"/>
      <c r="BD480" s="400"/>
      <c r="BE480" s="400"/>
      <c r="BF480" s="400"/>
      <c r="BG480" s="400"/>
      <c r="BH480" s="400"/>
      <c r="BI480" s="400"/>
      <c r="BJ480" s="400"/>
      <c r="BK480" s="400"/>
      <c r="BL480" s="400"/>
      <c r="BM480" s="400"/>
      <c r="BN480" s="400"/>
      <c r="BO480" s="400"/>
      <c r="BP480" s="400"/>
      <c r="BQ480" s="400"/>
      <c r="BR480" s="400"/>
      <c r="BS480" s="400"/>
      <c r="BT480" s="400"/>
      <c r="BU480" s="400"/>
      <c r="BV480" s="401"/>
      <c r="BW480" s="401"/>
      <c r="BX480" s="401"/>
      <c r="BY480" s="401"/>
      <c r="BZ480" s="401"/>
      <c r="CA480" s="401"/>
      <c r="CB480" s="401"/>
      <c r="CC480" s="401"/>
      <c r="CD480" s="401"/>
      <c r="CE480" s="401"/>
      <c r="CF480" s="401"/>
      <c r="CG480" s="401"/>
      <c r="CH480" s="401"/>
      <c r="CI480" s="401"/>
      <c r="CJ480" s="401"/>
      <c r="CK480" s="401"/>
      <c r="CL480" s="401"/>
      <c r="CM480" s="401"/>
      <c r="CN480" s="401"/>
      <c r="CO480" s="401"/>
      <c r="CP480" s="401"/>
      <c r="CQ480" s="401"/>
      <c r="CR480" s="401"/>
      <c r="CS480" s="401"/>
      <c r="CT480" s="401"/>
      <c r="CU480" s="401"/>
      <c r="CV480" s="401"/>
      <c r="CW480" s="401"/>
      <c r="CX480" s="401"/>
      <c r="CY480" s="401"/>
      <c r="CZ480" s="401"/>
    </row>
    <row r="481" s="405" customFormat="true" ht="25.15" customHeight="true" x14ac:dyDescent="0.2">
      <c r="C481" s="1090" t="s">
        <v>379</v>
      </c>
      <c r="D481" s="1072"/>
      <c r="E481" s="834">
        <v>0.40286598400925394</v>
      </c>
      <c r="F481" s="697"/>
      <c r="G481" s="697"/>
      <c r="H481" s="1090" t="s">
        <v>412</v>
      </c>
      <c r="I481" s="1072"/>
      <c r="J481" s="835">
        <v>1.980387861498962E-4</v>
      </c>
      <c r="K481" s="697"/>
      <c r="L481" s="697"/>
      <c r="M481" s="1090" t="s">
        <v>430</v>
      </c>
      <c r="N481" s="1072"/>
      <c r="O481" s="841">
        <v>1.4257392815548863E-5</v>
      </c>
      <c r="P481" s="697"/>
      <c r="Q481" s="697"/>
      <c r="V481" s="398"/>
      <c r="W481" s="398"/>
      <c r="X481" s="398"/>
      <c r="Y481" s="398"/>
      <c r="Z481" s="398"/>
      <c r="AA481" s="398"/>
      <c r="AB481" s="398"/>
      <c r="AC481" s="398"/>
      <c r="AD481" s="398"/>
      <c r="AE481" s="398"/>
      <c r="AF481" s="398"/>
      <c r="AG481" s="398"/>
      <c r="AH481" s="398"/>
      <c r="AI481" s="398"/>
      <c r="AJ481" s="398"/>
      <c r="AK481" s="398"/>
      <c r="AL481" s="398"/>
      <c r="AM481" s="398"/>
      <c r="AN481" s="398"/>
      <c r="AO481" s="398"/>
      <c r="AP481" s="398"/>
      <c r="AQ481" s="398"/>
      <c r="AR481" s="398"/>
      <c r="AS481" s="398"/>
      <c r="AT481" s="398"/>
      <c r="AU481" s="398"/>
      <c r="AV481" s="398"/>
      <c r="AW481" s="398"/>
      <c r="AX481" s="398"/>
      <c r="AY481" s="398"/>
      <c r="AZ481" s="398"/>
      <c r="BA481" s="400"/>
      <c r="BB481" s="477"/>
      <c r="BC481" s="400"/>
      <c r="BD481" s="400"/>
      <c r="BE481" s="400"/>
      <c r="BF481" s="400"/>
      <c r="BG481" s="400"/>
      <c r="BH481" s="400"/>
      <c r="BI481" s="400"/>
      <c r="BJ481" s="400"/>
      <c r="BK481" s="400"/>
      <c r="BL481" s="400"/>
      <c r="BM481" s="400"/>
      <c r="BN481" s="400"/>
      <c r="BO481" s="400"/>
      <c r="BP481" s="400"/>
      <c r="BQ481" s="400"/>
      <c r="BR481" s="400"/>
      <c r="BS481" s="400"/>
      <c r="BT481" s="400"/>
      <c r="BU481" s="400"/>
      <c r="BV481" s="401"/>
      <c r="BW481" s="401"/>
      <c r="BX481" s="401"/>
      <c r="BY481" s="401"/>
      <c r="BZ481" s="401"/>
      <c r="CA481" s="401"/>
      <c r="CB481" s="401"/>
      <c r="CC481" s="401"/>
      <c r="CD481" s="401"/>
      <c r="CE481" s="401"/>
      <c r="CF481" s="401"/>
      <c r="CG481" s="401"/>
      <c r="CH481" s="401"/>
      <c r="CI481" s="401"/>
      <c r="CJ481" s="401"/>
      <c r="CK481" s="401"/>
      <c r="CL481" s="401"/>
      <c r="CM481" s="401"/>
      <c r="CN481" s="401"/>
      <c r="CO481" s="401"/>
      <c r="CP481" s="401"/>
      <c r="CQ481" s="401"/>
      <c r="CR481" s="401"/>
      <c r="CS481" s="401"/>
      <c r="CT481" s="401"/>
      <c r="CU481" s="401"/>
      <c r="CV481" s="401"/>
      <c r="CW481" s="401"/>
      <c r="CX481" s="401"/>
      <c r="CY481" s="401"/>
      <c r="CZ481" s="401"/>
    </row>
    <row r="482" s="405" customFormat="true" ht="25.15" customHeight="true" x14ac:dyDescent="0.2">
      <c r="C482" s="1090" t="s">
        <v>412</v>
      </c>
      <c r="D482" s="1072"/>
      <c r="E482" s="834">
        <v>2.6463511207302196E-3</v>
      </c>
      <c r="F482" s="697"/>
      <c r="G482" s="697"/>
      <c r="H482" s="1090" t="s">
        <v>430</v>
      </c>
      <c r="I482" s="1072"/>
      <c r="J482" s="842">
        <v>5.7483942025846115E-5</v>
      </c>
      <c r="K482" s="697"/>
      <c r="L482" s="697"/>
      <c r="M482" s="1090" t="s">
        <v>425</v>
      </c>
      <c r="N482" s="1072"/>
      <c r="O482" s="841">
        <v>3.6454979279873691E-5</v>
      </c>
      <c r="P482" s="697"/>
      <c r="Q482" s="697"/>
      <c r="V482" s="398"/>
      <c r="W482" s="398"/>
      <c r="X482" s="398"/>
      <c r="Y482" s="398"/>
      <c r="Z482" s="398"/>
      <c r="AA482" s="398"/>
      <c r="AB482" s="398"/>
      <c r="AC482" s="398"/>
      <c r="AD482" s="398"/>
      <c r="AE482" s="398"/>
      <c r="AF482" s="398"/>
      <c r="AG482" s="398"/>
      <c r="AH482" s="398"/>
      <c r="AI482" s="398"/>
      <c r="AJ482" s="398"/>
      <c r="AK482" s="398"/>
      <c r="AL482" s="398"/>
      <c r="AM482" s="398"/>
      <c r="AN482" s="398"/>
      <c r="AO482" s="398"/>
      <c r="AP482" s="398"/>
      <c r="AQ482" s="398"/>
      <c r="AR482" s="398"/>
      <c r="AS482" s="398"/>
      <c r="AT482" s="398"/>
      <c r="AU482" s="398"/>
      <c r="AV482" s="398"/>
      <c r="AW482" s="398"/>
      <c r="AX482" s="398"/>
      <c r="AY482" s="398"/>
      <c r="AZ482" s="398"/>
      <c r="BA482" s="400"/>
      <c r="BB482" s="477"/>
      <c r="BC482" s="400"/>
      <c r="BD482" s="400"/>
      <c r="BE482" s="400"/>
      <c r="BF482" s="400"/>
      <c r="BG482" s="400"/>
      <c r="BH482" s="400"/>
      <c r="BI482" s="400"/>
      <c r="BJ482" s="400"/>
      <c r="BK482" s="400"/>
      <c r="BL482" s="400"/>
      <c r="BM482" s="400"/>
      <c r="BN482" s="400"/>
      <c r="BO482" s="400"/>
      <c r="BP482" s="400"/>
      <c r="BQ482" s="400"/>
      <c r="BR482" s="400"/>
      <c r="BS482" s="400"/>
      <c r="BT482" s="400"/>
      <c r="BU482" s="400"/>
      <c r="BV482" s="401"/>
      <c r="BW482" s="401"/>
      <c r="BX482" s="401"/>
      <c r="BY482" s="401"/>
      <c r="BZ482" s="401"/>
      <c r="CA482" s="401"/>
      <c r="CB482" s="401"/>
      <c r="CC482" s="401"/>
      <c r="CD482" s="401"/>
      <c r="CE482" s="401"/>
      <c r="CF482" s="401"/>
      <c r="CG482" s="401"/>
      <c r="CH482" s="401"/>
      <c r="CI482" s="401"/>
      <c r="CJ482" s="401"/>
      <c r="CK482" s="401"/>
      <c r="CL482" s="401"/>
      <c r="CM482" s="401"/>
      <c r="CN482" s="401"/>
      <c r="CO482" s="401"/>
      <c r="CP482" s="401"/>
      <c r="CQ482" s="401"/>
      <c r="CR482" s="401"/>
      <c r="CS482" s="401"/>
      <c r="CT482" s="401"/>
      <c r="CU482" s="401"/>
      <c r="CV482" s="401"/>
      <c r="CW482" s="401"/>
      <c r="CX482" s="401"/>
      <c r="CY482" s="401"/>
      <c r="CZ482" s="401"/>
    </row>
    <row r="483" s="405" customFormat="true" ht="25.15" customHeight="true" x14ac:dyDescent="0.2">
      <c r="C483" s="1090" t="s">
        <v>430</v>
      </c>
      <c r="D483" s="1072"/>
      <c r="E483" s="840">
        <v>4.2558519608205983E-6</v>
      </c>
      <c r="F483" s="697"/>
      <c r="G483" s="697"/>
      <c r="H483" s="1090" t="s">
        <v>425</v>
      </c>
      <c r="I483" s="1072"/>
      <c r="J483" s="835">
        <v>1.9695701400066027E-4</v>
      </c>
      <c r="K483" s="697"/>
      <c r="L483" s="697"/>
      <c r="M483" s="1090" t="s">
        <v>386</v>
      </c>
      <c r="N483" s="1072"/>
      <c r="O483" s="836">
        <v>6.2845270130800837E-2</v>
      </c>
      <c r="P483" s="697"/>
      <c r="Q483" s="697"/>
      <c r="V483" s="398"/>
      <c r="W483" s="398"/>
      <c r="X483" s="398"/>
      <c r="Y483" s="398"/>
      <c r="Z483" s="398"/>
      <c r="AA483" s="398"/>
      <c r="AB483" s="398"/>
      <c r="AC483" s="398"/>
      <c r="AD483" s="398"/>
      <c r="AE483" s="398"/>
      <c r="AF483" s="398"/>
      <c r="AG483" s="398"/>
      <c r="AH483" s="398"/>
      <c r="AI483" s="398"/>
      <c r="AJ483" s="398"/>
      <c r="AK483" s="398"/>
      <c r="AL483" s="398"/>
      <c r="AM483" s="398"/>
      <c r="AN483" s="398"/>
      <c r="AO483" s="398"/>
      <c r="AP483" s="398"/>
      <c r="AQ483" s="398"/>
      <c r="AR483" s="398"/>
      <c r="AS483" s="398"/>
      <c r="AT483" s="398"/>
      <c r="AU483" s="398"/>
      <c r="AV483" s="398"/>
      <c r="AW483" s="398"/>
      <c r="AX483" s="398"/>
      <c r="AY483" s="398"/>
      <c r="AZ483" s="398"/>
      <c r="BA483" s="400"/>
      <c r="BB483" s="477"/>
      <c r="BC483" s="400"/>
      <c r="BD483" s="400"/>
      <c r="BE483" s="400"/>
      <c r="BF483" s="400"/>
      <c r="BG483" s="400"/>
      <c r="BH483" s="400"/>
      <c r="BI483" s="400"/>
      <c r="BJ483" s="400"/>
      <c r="BK483" s="400"/>
      <c r="BL483" s="400"/>
      <c r="BM483" s="400"/>
      <c r="BN483" s="400"/>
      <c r="BO483" s="400"/>
      <c r="BP483" s="400"/>
      <c r="BQ483" s="400"/>
      <c r="BR483" s="400"/>
      <c r="BS483" s="400"/>
      <c r="BT483" s="400"/>
      <c r="BU483" s="400"/>
      <c r="BV483" s="401"/>
      <c r="BW483" s="401"/>
      <c r="BX483" s="401"/>
      <c r="BY483" s="401"/>
      <c r="BZ483" s="401"/>
      <c r="CA483" s="401"/>
      <c r="CB483" s="401"/>
      <c r="CC483" s="401"/>
      <c r="CD483" s="401"/>
      <c r="CE483" s="401"/>
      <c r="CF483" s="401"/>
      <c r="CG483" s="401"/>
      <c r="CH483" s="401"/>
      <c r="CI483" s="401"/>
      <c r="CJ483" s="401"/>
      <c r="CK483" s="401"/>
      <c r="CL483" s="401"/>
      <c r="CM483" s="401"/>
      <c r="CN483" s="401"/>
      <c r="CO483" s="401"/>
      <c r="CP483" s="401"/>
      <c r="CQ483" s="401"/>
      <c r="CR483" s="401"/>
      <c r="CS483" s="401"/>
      <c r="CT483" s="401"/>
      <c r="CU483" s="401"/>
      <c r="CV483" s="401"/>
      <c r="CW483" s="401"/>
      <c r="CX483" s="401"/>
      <c r="CY483" s="401"/>
      <c r="CZ483" s="401"/>
    </row>
    <row r="484" s="405" customFormat="true" ht="25.15" customHeight="true" x14ac:dyDescent="0.2">
      <c r="C484" s="1090" t="s">
        <v>425</v>
      </c>
      <c r="D484" s="1072"/>
      <c r="E484" s="840">
        <v>1.4867109078891751E-6</v>
      </c>
      <c r="F484" s="697"/>
      <c r="G484" s="697"/>
      <c r="H484" s="1090" t="s">
        <v>386</v>
      </c>
      <c r="I484" s="1072"/>
      <c r="J484" s="835">
        <v>0.13414095514220262</v>
      </c>
      <c r="K484" s="697"/>
      <c r="L484" s="697"/>
      <c r="M484" s="1090" t="s">
        <v>387</v>
      </c>
      <c r="N484" s="1072"/>
      <c r="O484" s="836">
        <v>5.1487012335295727E-2</v>
      </c>
      <c r="P484" s="697"/>
      <c r="Q484" s="697"/>
      <c r="V484" s="398"/>
      <c r="W484" s="398"/>
      <c r="X484" s="398"/>
      <c r="Y484" s="398"/>
      <c r="Z484" s="398"/>
      <c r="AA484" s="398"/>
      <c r="AB484" s="398"/>
      <c r="AC484" s="398"/>
      <c r="AD484" s="398"/>
      <c r="AE484" s="398"/>
      <c r="AF484" s="398"/>
      <c r="AG484" s="398"/>
      <c r="AH484" s="398"/>
      <c r="AI484" s="398"/>
      <c r="AJ484" s="398"/>
      <c r="AK484" s="398"/>
      <c r="AL484" s="398"/>
      <c r="AM484" s="398"/>
      <c r="AN484" s="398"/>
      <c r="AO484" s="398"/>
      <c r="AP484" s="398"/>
      <c r="AQ484" s="398"/>
      <c r="AR484" s="398"/>
      <c r="AS484" s="398"/>
      <c r="AT484" s="398"/>
      <c r="AU484" s="398"/>
      <c r="AV484" s="398"/>
      <c r="AW484" s="398"/>
      <c r="AX484" s="398"/>
      <c r="AY484" s="398"/>
      <c r="AZ484" s="398"/>
      <c r="BA484" s="400"/>
      <c r="BB484" s="477"/>
      <c r="BC484" s="400"/>
      <c r="BD484" s="400"/>
      <c r="BE484" s="400"/>
      <c r="BF484" s="400"/>
      <c r="BG484" s="400"/>
      <c r="BH484" s="400"/>
      <c r="BI484" s="400"/>
      <c r="BJ484" s="400"/>
      <c r="BK484" s="400"/>
      <c r="BL484" s="400"/>
      <c r="BM484" s="400"/>
      <c r="BN484" s="400"/>
      <c r="BO484" s="400"/>
      <c r="BP484" s="400"/>
      <c r="BQ484" s="400"/>
      <c r="BR484" s="400"/>
      <c r="BS484" s="400"/>
      <c r="BT484" s="400"/>
      <c r="BU484" s="400"/>
      <c r="BV484" s="401"/>
      <c r="BW484" s="401"/>
      <c r="BX484" s="401"/>
      <c r="BY484" s="401"/>
      <c r="BZ484" s="401"/>
      <c r="CA484" s="401"/>
      <c r="CB484" s="401"/>
      <c r="CC484" s="401"/>
      <c r="CD484" s="401"/>
      <c r="CE484" s="401"/>
      <c r="CF484" s="401"/>
      <c r="CG484" s="401"/>
      <c r="CH484" s="401"/>
      <c r="CI484" s="401"/>
      <c r="CJ484" s="401"/>
      <c r="CK484" s="401"/>
      <c r="CL484" s="401"/>
      <c r="CM484" s="401"/>
      <c r="CN484" s="401"/>
      <c r="CO484" s="401"/>
      <c r="CP484" s="401"/>
      <c r="CQ484" s="401"/>
      <c r="CR484" s="401"/>
      <c r="CS484" s="401"/>
      <c r="CT484" s="401"/>
      <c r="CU484" s="401"/>
      <c r="CV484" s="401"/>
      <c r="CW484" s="401"/>
      <c r="CX484" s="401"/>
      <c r="CY484" s="401"/>
      <c r="CZ484" s="401"/>
    </row>
    <row r="485" s="405" customFormat="true" ht="25.15" customHeight="true" x14ac:dyDescent="0.2">
      <c r="C485" s="1090" t="s">
        <v>386</v>
      </c>
      <c r="D485" s="1072"/>
      <c r="E485" s="834">
        <v>7.4735907314608774E-2</v>
      </c>
      <c r="F485" s="697"/>
      <c r="G485" s="697"/>
      <c r="H485" s="1090" t="s">
        <v>387</v>
      </c>
      <c r="I485" s="1072"/>
      <c r="J485" s="835">
        <v>0.11972775381694388</v>
      </c>
      <c r="K485" s="697"/>
      <c r="L485" s="697"/>
      <c r="M485" s="1090" t="s">
        <v>404</v>
      </c>
      <c r="N485" s="1072"/>
      <c r="O485" s="836">
        <v>1.0969023408930665E-2</v>
      </c>
      <c r="P485" s="697"/>
      <c r="Q485" s="697"/>
      <c r="V485" s="398"/>
      <c r="W485" s="398"/>
      <c r="X485" s="398"/>
      <c r="Y485" s="398"/>
      <c r="Z485" s="398"/>
      <c r="AA485" s="398"/>
      <c r="AB485" s="398"/>
      <c r="AC485" s="398"/>
      <c r="AD485" s="398"/>
      <c r="AE485" s="398"/>
      <c r="AF485" s="398"/>
      <c r="AG485" s="398"/>
      <c r="AH485" s="398"/>
      <c r="AI485" s="398"/>
      <c r="AJ485" s="398"/>
      <c r="AK485" s="398"/>
      <c r="AL485" s="398"/>
      <c r="AM485" s="398"/>
      <c r="AN485" s="398"/>
      <c r="AO485" s="398"/>
      <c r="AP485" s="398"/>
      <c r="AQ485" s="398"/>
      <c r="AR485" s="398"/>
      <c r="AS485" s="398"/>
      <c r="AT485" s="398"/>
      <c r="AU485" s="398"/>
      <c r="AV485" s="398"/>
      <c r="AW485" s="398"/>
      <c r="AX485" s="398"/>
      <c r="AY485" s="398"/>
      <c r="AZ485" s="398"/>
      <c r="BA485" s="400"/>
      <c r="BB485" s="477"/>
      <c r="BC485" s="400"/>
      <c r="BD485" s="400"/>
      <c r="BE485" s="400"/>
      <c r="BF485" s="400"/>
      <c r="BG485" s="400"/>
      <c r="BH485" s="400"/>
      <c r="BI485" s="400"/>
      <c r="BJ485" s="400"/>
      <c r="BK485" s="400"/>
      <c r="BL485" s="400"/>
      <c r="BM485" s="400"/>
      <c r="BN485" s="400"/>
      <c r="BO485" s="400"/>
      <c r="BP485" s="400"/>
      <c r="BQ485" s="400"/>
      <c r="BR485" s="400"/>
      <c r="BS485" s="400"/>
      <c r="BT485" s="400"/>
      <c r="BU485" s="400"/>
      <c r="BV485" s="401"/>
      <c r="BW485" s="401"/>
      <c r="BX485" s="401"/>
      <c r="BY485" s="401"/>
      <c r="BZ485" s="401"/>
      <c r="CA485" s="401"/>
      <c r="CB485" s="401"/>
      <c r="CC485" s="401"/>
      <c r="CD485" s="401"/>
      <c r="CE485" s="401"/>
      <c r="CF485" s="401"/>
      <c r="CG485" s="401"/>
      <c r="CH485" s="401"/>
      <c r="CI485" s="401"/>
      <c r="CJ485" s="401"/>
      <c r="CK485" s="401"/>
      <c r="CL485" s="401"/>
      <c r="CM485" s="401"/>
      <c r="CN485" s="401"/>
      <c r="CO485" s="401"/>
      <c r="CP485" s="401"/>
      <c r="CQ485" s="401"/>
      <c r="CR485" s="401"/>
      <c r="CS485" s="401"/>
      <c r="CT485" s="401"/>
      <c r="CU485" s="401"/>
      <c r="CV485" s="401"/>
      <c r="CW485" s="401"/>
      <c r="CX485" s="401"/>
      <c r="CY485" s="401"/>
      <c r="CZ485" s="401"/>
    </row>
    <row r="486" s="405" customFormat="true" ht="25.15" customHeight="true" x14ac:dyDescent="0.2">
      <c r="C486" s="1090" t="s">
        <v>387</v>
      </c>
      <c r="D486" s="1072"/>
      <c r="E486" s="834">
        <v>0.10154776526983651</v>
      </c>
      <c r="F486" s="697"/>
      <c r="G486" s="697"/>
      <c r="H486" s="1090" t="s">
        <v>404</v>
      </c>
      <c r="I486" s="1072"/>
      <c r="J486" s="835">
        <v>4.3133863904984616E-2</v>
      </c>
      <c r="K486" s="697"/>
      <c r="L486" s="697"/>
      <c r="M486" s="1090" t="s">
        <v>422</v>
      </c>
      <c r="N486" s="1072"/>
      <c r="O486" s="836">
        <v>2.2244526883784477E-4</v>
      </c>
      <c r="P486" s="697"/>
      <c r="Q486" s="697"/>
      <c r="V486" s="398"/>
      <c r="W486" s="398"/>
      <c r="X486" s="398"/>
      <c r="Y486" s="398"/>
      <c r="Z486" s="398"/>
      <c r="AA486" s="398"/>
      <c r="AB486" s="398"/>
      <c r="AC486" s="398"/>
      <c r="AD486" s="398"/>
      <c r="AE486" s="398"/>
      <c r="AF486" s="398"/>
      <c r="AG486" s="398"/>
      <c r="AH486" s="398"/>
      <c r="AI486" s="398"/>
      <c r="AJ486" s="398"/>
      <c r="AK486" s="398"/>
      <c r="AL486" s="398"/>
      <c r="AM486" s="398"/>
      <c r="AN486" s="398"/>
      <c r="AO486" s="398"/>
      <c r="AP486" s="398"/>
      <c r="AQ486" s="398"/>
      <c r="AR486" s="398"/>
      <c r="AS486" s="398"/>
      <c r="AT486" s="398"/>
      <c r="AU486" s="398"/>
      <c r="AV486" s="398"/>
      <c r="AW486" s="398"/>
      <c r="AX486" s="398"/>
      <c r="AY486" s="398"/>
      <c r="AZ486" s="398"/>
      <c r="BA486" s="400"/>
      <c r="BB486" s="477"/>
      <c r="BC486" s="400"/>
      <c r="BD486" s="400"/>
      <c r="BE486" s="400"/>
      <c r="BF486" s="400"/>
      <c r="BG486" s="400"/>
      <c r="BH486" s="400"/>
      <c r="BI486" s="400"/>
      <c r="BJ486" s="400"/>
      <c r="BK486" s="400"/>
      <c r="BL486" s="400"/>
      <c r="BM486" s="400"/>
      <c r="BN486" s="400"/>
      <c r="BO486" s="400"/>
      <c r="BP486" s="400"/>
      <c r="BQ486" s="400"/>
      <c r="BR486" s="400"/>
      <c r="BS486" s="400"/>
      <c r="BT486" s="400"/>
      <c r="BU486" s="400"/>
      <c r="BV486" s="401"/>
      <c r="BW486" s="401"/>
      <c r="BX486" s="401"/>
      <c r="BY486" s="401"/>
      <c r="BZ486" s="401"/>
      <c r="CA486" s="401"/>
      <c r="CB486" s="401"/>
      <c r="CC486" s="401"/>
      <c r="CD486" s="401"/>
      <c r="CE486" s="401"/>
      <c r="CF486" s="401"/>
      <c r="CG486" s="401"/>
      <c r="CH486" s="401"/>
      <c r="CI486" s="401"/>
      <c r="CJ486" s="401"/>
      <c r="CK486" s="401"/>
      <c r="CL486" s="401"/>
      <c r="CM486" s="401"/>
      <c r="CN486" s="401"/>
      <c r="CO486" s="401"/>
      <c r="CP486" s="401"/>
      <c r="CQ486" s="401"/>
      <c r="CR486" s="401"/>
      <c r="CS486" s="401"/>
      <c r="CT486" s="401"/>
      <c r="CU486" s="401"/>
      <c r="CV486" s="401"/>
      <c r="CW486" s="401"/>
      <c r="CX486" s="401"/>
      <c r="CY486" s="401"/>
      <c r="CZ486" s="401"/>
    </row>
    <row r="487" s="405" customFormat="true" ht="25.15" customHeight="true" x14ac:dyDescent="0.2">
      <c r="C487" s="1090" t="s">
        <v>404</v>
      </c>
      <c r="D487" s="1072"/>
      <c r="E487" s="834">
        <v>2.2571189320608261E-2</v>
      </c>
      <c r="F487" s="697"/>
      <c r="G487" s="697"/>
      <c r="H487" s="1090" t="s">
        <v>422</v>
      </c>
      <c r="I487" s="1072"/>
      <c r="J487" s="835">
        <v>7.1974215347326885E-3</v>
      </c>
      <c r="K487" s="697"/>
      <c r="L487" s="697"/>
      <c r="M487" s="1090" t="s">
        <v>429</v>
      </c>
      <c r="N487" s="1072"/>
      <c r="O487" s="841">
        <v>9.1621423987225248E-5</v>
      </c>
      <c r="P487" s="697"/>
      <c r="Q487" s="697"/>
      <c r="V487" s="398"/>
      <c r="W487" s="398"/>
      <c r="X487" s="398"/>
      <c r="Y487" s="398"/>
      <c r="Z487" s="398"/>
      <c r="AA487" s="398"/>
      <c r="AB487" s="398"/>
      <c r="AC487" s="398"/>
      <c r="AD487" s="398"/>
      <c r="AE487" s="398"/>
      <c r="AF487" s="398"/>
      <c r="AG487" s="398"/>
      <c r="AH487" s="398"/>
      <c r="AI487" s="398"/>
      <c r="AJ487" s="398"/>
      <c r="AK487" s="398"/>
      <c r="AL487" s="398"/>
      <c r="AM487" s="398"/>
      <c r="AN487" s="398"/>
      <c r="AO487" s="398"/>
      <c r="AP487" s="398"/>
      <c r="AQ487" s="398"/>
      <c r="AR487" s="398"/>
      <c r="AS487" s="398"/>
      <c r="AT487" s="398"/>
      <c r="AU487" s="398"/>
      <c r="AV487" s="398"/>
      <c r="AW487" s="398"/>
      <c r="AX487" s="398"/>
      <c r="AY487" s="398"/>
      <c r="AZ487" s="398"/>
      <c r="BA487" s="400"/>
      <c r="BB487" s="477"/>
      <c r="BC487" s="400"/>
      <c r="BD487" s="400"/>
      <c r="BE487" s="400"/>
      <c r="BF487" s="400"/>
      <c r="BG487" s="400"/>
      <c r="BH487" s="400"/>
      <c r="BI487" s="400"/>
      <c r="BJ487" s="400"/>
      <c r="BK487" s="400"/>
      <c r="BL487" s="400"/>
      <c r="BM487" s="400"/>
      <c r="BN487" s="400"/>
      <c r="BO487" s="400"/>
      <c r="BP487" s="400"/>
      <c r="BQ487" s="400"/>
      <c r="BR487" s="400"/>
      <c r="BS487" s="400"/>
      <c r="BT487" s="400"/>
      <c r="BU487" s="400"/>
      <c r="BV487" s="401"/>
      <c r="BW487" s="401"/>
      <c r="BX487" s="401"/>
      <c r="BY487" s="401"/>
      <c r="BZ487" s="401"/>
      <c r="CA487" s="401"/>
      <c r="CB487" s="401"/>
      <c r="CC487" s="401"/>
      <c r="CD487" s="401"/>
      <c r="CE487" s="401"/>
      <c r="CF487" s="401"/>
      <c r="CG487" s="401"/>
      <c r="CH487" s="401"/>
      <c r="CI487" s="401"/>
      <c r="CJ487" s="401"/>
      <c r="CK487" s="401"/>
      <c r="CL487" s="401"/>
      <c r="CM487" s="401"/>
      <c r="CN487" s="401"/>
      <c r="CO487" s="401"/>
      <c r="CP487" s="401"/>
      <c r="CQ487" s="401"/>
      <c r="CR487" s="401"/>
      <c r="CS487" s="401"/>
      <c r="CT487" s="401"/>
      <c r="CU487" s="401"/>
      <c r="CV487" s="401"/>
      <c r="CW487" s="401"/>
      <c r="CX487" s="401"/>
      <c r="CY487" s="401"/>
      <c r="CZ487" s="401"/>
    </row>
    <row r="488" s="405" customFormat="true" ht="25.15" customHeight="true" x14ac:dyDescent="0.2">
      <c r="C488" s="1090" t="s">
        <v>422</v>
      </c>
      <c r="D488" s="1072"/>
      <c r="E488" s="834">
        <v>1.0823577241943466E-3</v>
      </c>
      <c r="F488" s="697"/>
      <c r="G488" s="697"/>
      <c r="H488" s="1090" t="s">
        <v>429</v>
      </c>
      <c r="I488" s="1072"/>
      <c r="J488" s="842">
        <v>7.1443656426263294E-6</v>
      </c>
      <c r="K488" s="697"/>
      <c r="L488" s="697"/>
      <c r="M488" s="1090" t="s">
        <v>427</v>
      </c>
      <c r="N488" s="1072"/>
      <c r="O488" s="836">
        <v>3.8168058904806393E-4</v>
      </c>
      <c r="P488" s="697"/>
      <c r="Q488" s="697"/>
      <c r="V488" s="398"/>
      <c r="W488" s="398"/>
      <c r="X488" s="398"/>
      <c r="Y488" s="398"/>
      <c r="Z488" s="398"/>
      <c r="AA488" s="398"/>
      <c r="AB488" s="398"/>
      <c r="AC488" s="398"/>
      <c r="AD488" s="398"/>
      <c r="AE488" s="398"/>
      <c r="AF488" s="398"/>
      <c r="AG488" s="398"/>
      <c r="AH488" s="398"/>
      <c r="AI488" s="398"/>
      <c r="AJ488" s="398"/>
      <c r="AK488" s="398"/>
      <c r="AL488" s="398"/>
      <c r="AM488" s="398"/>
      <c r="AN488" s="398"/>
      <c r="AO488" s="398"/>
      <c r="AP488" s="398"/>
      <c r="AQ488" s="398"/>
      <c r="AR488" s="398"/>
      <c r="AS488" s="398"/>
      <c r="AT488" s="398"/>
      <c r="AU488" s="398"/>
      <c r="AV488" s="398"/>
      <c r="AW488" s="398"/>
      <c r="AX488" s="398"/>
      <c r="AY488" s="398"/>
      <c r="AZ488" s="398"/>
      <c r="BA488" s="400"/>
      <c r="BB488" s="477"/>
      <c r="BC488" s="400"/>
      <c r="BD488" s="400"/>
      <c r="BE488" s="400"/>
      <c r="BF488" s="400"/>
      <c r="BG488" s="400"/>
      <c r="BH488" s="400"/>
      <c r="BI488" s="400"/>
      <c r="BJ488" s="400"/>
      <c r="BK488" s="400"/>
      <c r="BL488" s="400"/>
      <c r="BM488" s="400"/>
      <c r="BN488" s="400"/>
      <c r="BO488" s="400"/>
      <c r="BP488" s="400"/>
      <c r="BQ488" s="400"/>
      <c r="BR488" s="400"/>
      <c r="BS488" s="400"/>
      <c r="BT488" s="400"/>
      <c r="BU488" s="400"/>
      <c r="BV488" s="401"/>
      <c r="BW488" s="401"/>
      <c r="BX488" s="401"/>
      <c r="BY488" s="401"/>
      <c r="BZ488" s="401"/>
      <c r="CA488" s="401"/>
      <c r="CB488" s="401"/>
      <c r="CC488" s="401"/>
      <c r="CD488" s="401"/>
      <c r="CE488" s="401"/>
      <c r="CF488" s="401"/>
      <c r="CG488" s="401"/>
      <c r="CH488" s="401"/>
      <c r="CI488" s="401"/>
      <c r="CJ488" s="401"/>
      <c r="CK488" s="401"/>
      <c r="CL488" s="401"/>
      <c r="CM488" s="401"/>
      <c r="CN488" s="401"/>
      <c r="CO488" s="401"/>
      <c r="CP488" s="401"/>
      <c r="CQ488" s="401"/>
      <c r="CR488" s="401"/>
      <c r="CS488" s="401"/>
      <c r="CT488" s="401"/>
      <c r="CU488" s="401"/>
      <c r="CV488" s="401"/>
      <c r="CW488" s="401"/>
      <c r="CX488" s="401"/>
      <c r="CY488" s="401"/>
      <c r="CZ488" s="401"/>
    </row>
    <row r="489" s="405" customFormat="true" ht="25.15" customHeight="true" x14ac:dyDescent="0.2">
      <c r="C489" s="1090" t="s">
        <v>429</v>
      </c>
      <c r="D489" s="1072"/>
      <c r="E489" s="834">
        <v>1.577365136445527E-3</v>
      </c>
      <c r="F489" s="697"/>
      <c r="G489" s="697"/>
      <c r="H489" s="1090" t="s">
        <v>427</v>
      </c>
      <c r="I489" s="1072"/>
      <c r="J489" s="835">
        <v>1.6042330245032895E-4</v>
      </c>
      <c r="K489" s="697"/>
      <c r="L489" s="697"/>
      <c r="M489" s="1090" t="s">
        <v>401</v>
      </c>
      <c r="N489" s="1072"/>
      <c r="O489" s="836">
        <v>6.4554451656332491E-3</v>
      </c>
      <c r="P489" s="697"/>
      <c r="Q489" s="697"/>
      <c r="V489" s="398"/>
      <c r="W489" s="398"/>
      <c r="X489" s="398"/>
      <c r="Y489" s="398"/>
      <c r="Z489" s="398"/>
      <c r="AA489" s="398"/>
      <c r="AB489" s="398"/>
      <c r="AC489" s="398"/>
      <c r="AD489" s="398"/>
      <c r="AE489" s="398"/>
      <c r="AF489" s="398"/>
      <c r="AG489" s="398"/>
      <c r="AH489" s="398"/>
      <c r="AI489" s="398"/>
      <c r="AJ489" s="398"/>
      <c r="AK489" s="398"/>
      <c r="AL489" s="398"/>
      <c r="AM489" s="398"/>
      <c r="AN489" s="398"/>
      <c r="AO489" s="398"/>
      <c r="AP489" s="398"/>
      <c r="AQ489" s="398"/>
      <c r="AR489" s="398"/>
      <c r="AS489" s="398"/>
      <c r="AT489" s="398"/>
      <c r="AU489" s="398"/>
      <c r="AV489" s="398"/>
      <c r="AW489" s="398"/>
      <c r="AX489" s="398"/>
      <c r="AY489" s="398"/>
      <c r="AZ489" s="398"/>
      <c r="BA489" s="400"/>
      <c r="BB489" s="477"/>
      <c r="BC489" s="400"/>
      <c r="BD489" s="400"/>
      <c r="BE489" s="400"/>
      <c r="BF489" s="400"/>
      <c r="BG489" s="400"/>
      <c r="BH489" s="400"/>
      <c r="BI489" s="400"/>
      <c r="BJ489" s="400"/>
      <c r="BK489" s="400"/>
      <c r="BL489" s="400"/>
      <c r="BM489" s="400"/>
      <c r="BN489" s="400"/>
      <c r="BO489" s="400"/>
      <c r="BP489" s="400"/>
      <c r="BQ489" s="400"/>
      <c r="BR489" s="400"/>
      <c r="BS489" s="400"/>
      <c r="BT489" s="400"/>
      <c r="BU489" s="400"/>
      <c r="BV489" s="401"/>
      <c r="BW489" s="401"/>
      <c r="BX489" s="401"/>
      <c r="BY489" s="401"/>
      <c r="BZ489" s="401"/>
      <c r="CA489" s="401"/>
      <c r="CB489" s="401"/>
      <c r="CC489" s="401"/>
      <c r="CD489" s="401"/>
      <c r="CE489" s="401"/>
      <c r="CF489" s="401"/>
      <c r="CG489" s="401"/>
      <c r="CH489" s="401"/>
      <c r="CI489" s="401"/>
      <c r="CJ489" s="401"/>
      <c r="CK489" s="401"/>
      <c r="CL489" s="401"/>
      <c r="CM489" s="401"/>
      <c r="CN489" s="401"/>
      <c r="CO489" s="401"/>
      <c r="CP489" s="401"/>
      <c r="CQ489" s="401"/>
      <c r="CR489" s="401"/>
      <c r="CS489" s="401"/>
      <c r="CT489" s="401"/>
      <c r="CU489" s="401"/>
      <c r="CV489" s="401"/>
      <c r="CW489" s="401"/>
      <c r="CX489" s="401"/>
      <c r="CY489" s="401"/>
      <c r="CZ489" s="401"/>
    </row>
    <row r="490" s="405" customFormat="true" ht="25.15" customHeight="true" x14ac:dyDescent="0.2">
      <c r="C490" s="1090" t="s">
        <v>427</v>
      </c>
      <c r="D490" s="1072"/>
      <c r="E490" s="834">
        <v>1.313115845467763E-4</v>
      </c>
      <c r="F490" s="697"/>
      <c r="G490" s="697"/>
      <c r="H490" s="1090" t="s">
        <v>401</v>
      </c>
      <c r="I490" s="1072"/>
      <c r="J490" s="842">
        <v>3.0735924114056426E-5</v>
      </c>
      <c r="K490" s="697"/>
      <c r="L490" s="697"/>
      <c r="M490" s="1090" t="s">
        <v>393</v>
      </c>
      <c r="N490" s="1072"/>
      <c r="O490" s="836">
        <v>0.23317460702625911</v>
      </c>
      <c r="P490" s="697"/>
      <c r="Q490" s="697"/>
      <c r="V490" s="398"/>
      <c r="W490" s="398"/>
      <c r="X490" s="398"/>
      <c r="Y490" s="398"/>
      <c r="Z490" s="398"/>
      <c r="AA490" s="398"/>
      <c r="AB490" s="398"/>
      <c r="AC490" s="398"/>
      <c r="AD490" s="398"/>
      <c r="AE490" s="398"/>
      <c r="AF490" s="398"/>
      <c r="AG490" s="398"/>
      <c r="AH490" s="398"/>
      <c r="AI490" s="398"/>
      <c r="AJ490" s="398"/>
      <c r="AK490" s="398"/>
      <c r="AL490" s="398"/>
      <c r="AM490" s="398"/>
      <c r="AN490" s="398"/>
      <c r="AO490" s="398"/>
      <c r="AP490" s="398"/>
      <c r="AQ490" s="398"/>
      <c r="AR490" s="398"/>
      <c r="AS490" s="398"/>
      <c r="AT490" s="398"/>
      <c r="AU490" s="398"/>
      <c r="AV490" s="398"/>
      <c r="AW490" s="398"/>
      <c r="AX490" s="398"/>
      <c r="AY490" s="398"/>
      <c r="AZ490" s="398"/>
      <c r="BA490" s="400"/>
      <c r="BB490" s="477"/>
      <c r="BC490" s="400"/>
      <c r="BD490" s="400"/>
      <c r="BE490" s="400"/>
      <c r="BF490" s="400"/>
      <c r="BG490" s="400"/>
      <c r="BH490" s="400"/>
      <c r="BI490" s="400"/>
      <c r="BJ490" s="400"/>
      <c r="BK490" s="400"/>
      <c r="BL490" s="400"/>
      <c r="BM490" s="400"/>
      <c r="BN490" s="400"/>
      <c r="BO490" s="400"/>
      <c r="BP490" s="400"/>
      <c r="BQ490" s="400"/>
      <c r="BR490" s="400"/>
      <c r="BS490" s="400"/>
      <c r="BT490" s="400"/>
      <c r="BU490" s="400"/>
      <c r="BV490" s="401"/>
      <c r="BW490" s="401"/>
      <c r="BX490" s="401"/>
      <c r="BY490" s="401"/>
      <c r="BZ490" s="401"/>
      <c r="CA490" s="401"/>
      <c r="CB490" s="401"/>
      <c r="CC490" s="401"/>
      <c r="CD490" s="401"/>
      <c r="CE490" s="401"/>
      <c r="CF490" s="401"/>
      <c r="CG490" s="401"/>
      <c r="CH490" s="401"/>
      <c r="CI490" s="401"/>
      <c r="CJ490" s="401"/>
      <c r="CK490" s="401"/>
      <c r="CL490" s="401"/>
      <c r="CM490" s="401"/>
      <c r="CN490" s="401"/>
      <c r="CO490" s="401"/>
      <c r="CP490" s="401"/>
      <c r="CQ490" s="401"/>
      <c r="CR490" s="401"/>
      <c r="CS490" s="401"/>
      <c r="CT490" s="401"/>
      <c r="CU490" s="401"/>
      <c r="CV490" s="401"/>
      <c r="CW490" s="401"/>
      <c r="CX490" s="401"/>
      <c r="CY490" s="401"/>
      <c r="CZ490" s="401"/>
    </row>
    <row r="491" s="405" customFormat="true" ht="25.15" customHeight="true" x14ac:dyDescent="0.2">
      <c r="C491" s="1090" t="s">
        <v>401</v>
      </c>
      <c r="D491" s="1072"/>
      <c r="E491" s="834">
        <v>1.2869252249070628E-3</v>
      </c>
      <c r="F491" s="697"/>
      <c r="G491" s="697"/>
      <c r="H491" s="1090" t="s">
        <v>393</v>
      </c>
      <c r="I491" s="1072"/>
      <c r="J491" s="835">
        <v>0.19083267633388468</v>
      </c>
      <c r="K491" s="697"/>
      <c r="L491" s="697"/>
      <c r="M491" s="1090" t="s">
        <v>405</v>
      </c>
      <c r="N491" s="1072"/>
      <c r="O491" s="836">
        <v>1.1452240966823904E-3</v>
      </c>
      <c r="P491" s="697"/>
      <c r="Q491" s="697"/>
      <c r="V491" s="398"/>
      <c r="W491" s="398"/>
      <c r="X491" s="398"/>
      <c r="Y491" s="398"/>
      <c r="Z491" s="398"/>
      <c r="AA491" s="398"/>
      <c r="AB491" s="398"/>
      <c r="AC491" s="398"/>
      <c r="AD491" s="398"/>
      <c r="AE491" s="398"/>
      <c r="AF491" s="398"/>
      <c r="AG491" s="398"/>
      <c r="AH491" s="398"/>
      <c r="AI491" s="398"/>
      <c r="AJ491" s="398"/>
      <c r="AK491" s="398"/>
      <c r="AL491" s="398"/>
      <c r="AM491" s="398"/>
      <c r="AN491" s="398"/>
      <c r="AO491" s="398"/>
      <c r="AP491" s="398"/>
      <c r="AQ491" s="398"/>
      <c r="AR491" s="398"/>
      <c r="AS491" s="398"/>
      <c r="AT491" s="398"/>
      <c r="AU491" s="398"/>
      <c r="AV491" s="398"/>
      <c r="AW491" s="398"/>
      <c r="AX491" s="398"/>
      <c r="AY491" s="398"/>
      <c r="AZ491" s="398"/>
      <c r="BA491" s="400"/>
      <c r="BB491" s="477"/>
      <c r="BC491" s="400"/>
      <c r="BD491" s="400"/>
      <c r="BE491" s="400"/>
      <c r="BF491" s="400"/>
      <c r="BG491" s="400"/>
      <c r="BH491" s="400"/>
      <c r="BI491" s="400"/>
      <c r="BJ491" s="400"/>
      <c r="BK491" s="400"/>
      <c r="BL491" s="400"/>
      <c r="BM491" s="400"/>
      <c r="BN491" s="400"/>
      <c r="BO491" s="400"/>
      <c r="BP491" s="400"/>
      <c r="BQ491" s="400"/>
      <c r="BR491" s="400"/>
      <c r="BS491" s="400"/>
      <c r="BT491" s="400"/>
      <c r="BU491" s="400"/>
      <c r="BV491" s="401"/>
      <c r="BW491" s="401"/>
      <c r="BX491" s="401"/>
      <c r="BY491" s="401"/>
      <c r="BZ491" s="401"/>
      <c r="CA491" s="401"/>
      <c r="CB491" s="401"/>
      <c r="CC491" s="401"/>
      <c r="CD491" s="401"/>
      <c r="CE491" s="401"/>
      <c r="CF491" s="401"/>
      <c r="CG491" s="401"/>
      <c r="CH491" s="401"/>
      <c r="CI491" s="401"/>
      <c r="CJ491" s="401"/>
      <c r="CK491" s="401"/>
      <c r="CL491" s="401"/>
      <c r="CM491" s="401"/>
      <c r="CN491" s="401"/>
      <c r="CO491" s="401"/>
      <c r="CP491" s="401"/>
      <c r="CQ491" s="401"/>
      <c r="CR491" s="401"/>
      <c r="CS491" s="401"/>
      <c r="CT491" s="401"/>
      <c r="CU491" s="401"/>
      <c r="CV491" s="401"/>
      <c r="CW491" s="401"/>
      <c r="CX491" s="401"/>
      <c r="CY491" s="401"/>
      <c r="CZ491" s="401"/>
    </row>
    <row r="492" s="405" customFormat="true" ht="25.15" customHeight="true" x14ac:dyDescent="0.2">
      <c r="C492" s="1090" t="s">
        <v>393</v>
      </c>
      <c r="D492" s="1072"/>
      <c r="E492" s="834">
        <v>0.2496297166691584</v>
      </c>
      <c r="F492" s="697"/>
      <c r="G492" s="697"/>
      <c r="H492" s="1090" t="s">
        <v>405</v>
      </c>
      <c r="I492" s="1072"/>
      <c r="J492" s="835">
        <v>1.3763999359796026E-3</v>
      </c>
      <c r="K492" s="697"/>
      <c r="L492" s="697"/>
      <c r="M492" s="1090" t="s">
        <v>383</v>
      </c>
      <c r="N492" s="1072"/>
      <c r="O492" s="836">
        <v>0.2087942688048868</v>
      </c>
      <c r="P492" s="697"/>
      <c r="Q492" s="697"/>
      <c r="V492" s="398"/>
      <c r="W492" s="398"/>
      <c r="X492" s="398"/>
      <c r="Y492" s="398"/>
      <c r="Z492" s="398"/>
      <c r="AA492" s="398"/>
      <c r="AB492" s="398"/>
      <c r="AC492" s="398"/>
      <c r="AD492" s="398"/>
      <c r="AE492" s="398"/>
      <c r="AF492" s="398"/>
      <c r="AG492" s="398"/>
      <c r="AH492" s="398"/>
      <c r="AI492" s="398"/>
      <c r="AJ492" s="398"/>
      <c r="AK492" s="398"/>
      <c r="AL492" s="398"/>
      <c r="AM492" s="398"/>
      <c r="AN492" s="398"/>
      <c r="AO492" s="398"/>
      <c r="AP492" s="398"/>
      <c r="AQ492" s="398"/>
      <c r="AR492" s="398"/>
      <c r="AS492" s="398"/>
      <c r="AT492" s="398"/>
      <c r="AU492" s="398"/>
      <c r="AV492" s="398"/>
      <c r="AW492" s="398"/>
      <c r="AX492" s="398"/>
      <c r="AY492" s="398"/>
      <c r="AZ492" s="398"/>
      <c r="BA492" s="400"/>
      <c r="BB492" s="477"/>
      <c r="BC492" s="400"/>
      <c r="BD492" s="400"/>
      <c r="BE492" s="400"/>
      <c r="BF492" s="400"/>
      <c r="BG492" s="400"/>
      <c r="BH492" s="400"/>
      <c r="BI492" s="400"/>
      <c r="BJ492" s="400"/>
      <c r="BK492" s="400"/>
      <c r="BL492" s="400"/>
      <c r="BM492" s="400"/>
      <c r="BN492" s="400"/>
      <c r="BO492" s="400"/>
      <c r="BP492" s="400"/>
      <c r="BQ492" s="400"/>
      <c r="BR492" s="400"/>
      <c r="BS492" s="400"/>
      <c r="BT492" s="400"/>
      <c r="BU492" s="400"/>
      <c r="BV492" s="401"/>
      <c r="BW492" s="401"/>
      <c r="BX492" s="401"/>
      <c r="BY492" s="401"/>
      <c r="BZ492" s="401"/>
      <c r="CA492" s="401"/>
      <c r="CB492" s="401"/>
      <c r="CC492" s="401"/>
      <c r="CD492" s="401"/>
      <c r="CE492" s="401"/>
      <c r="CF492" s="401"/>
      <c r="CG492" s="401"/>
      <c r="CH492" s="401"/>
      <c r="CI492" s="401"/>
      <c r="CJ492" s="401"/>
      <c r="CK492" s="401"/>
      <c r="CL492" s="401"/>
      <c r="CM492" s="401"/>
      <c r="CN492" s="401"/>
      <c r="CO492" s="401"/>
      <c r="CP492" s="401"/>
      <c r="CQ492" s="401"/>
      <c r="CR492" s="401"/>
      <c r="CS492" s="401"/>
      <c r="CT492" s="401"/>
      <c r="CU492" s="401"/>
      <c r="CV492" s="401"/>
      <c r="CW492" s="401"/>
      <c r="CX492" s="401"/>
      <c r="CY492" s="401"/>
      <c r="CZ492" s="401"/>
    </row>
    <row r="493" s="405" customFormat="true" ht="25.15" customHeight="true" x14ac:dyDescent="0.2">
      <c r="C493" s="1090" t="s">
        <v>405</v>
      </c>
      <c r="D493" s="1072"/>
      <c r="E493" s="834">
        <v>4.8591244259785026E-4</v>
      </c>
      <c r="F493" s="697"/>
      <c r="G493" s="697"/>
      <c r="H493" s="1090" t="s">
        <v>383</v>
      </c>
      <c r="I493" s="1072"/>
      <c r="J493" s="835">
        <v>2.0451757100132379E-2</v>
      </c>
      <c r="K493" s="697"/>
      <c r="L493" s="697"/>
      <c r="M493" s="1090" t="s">
        <v>389</v>
      </c>
      <c r="N493" s="1072"/>
      <c r="O493" s="836">
        <v>5.1474768457821984E-3</v>
      </c>
      <c r="P493" s="697"/>
      <c r="Q493" s="697"/>
      <c r="V493" s="398"/>
      <c r="W493" s="398"/>
      <c r="X493" s="398"/>
      <c r="Y493" s="398"/>
      <c r="Z493" s="398"/>
      <c r="AA493" s="398"/>
      <c r="AB493" s="398"/>
      <c r="AC493" s="398"/>
      <c r="AD493" s="398"/>
      <c r="AE493" s="398"/>
      <c r="AF493" s="398"/>
      <c r="AG493" s="398"/>
      <c r="AH493" s="398"/>
      <c r="AI493" s="398"/>
      <c r="AJ493" s="398"/>
      <c r="AK493" s="398"/>
      <c r="AL493" s="398"/>
      <c r="AM493" s="398"/>
      <c r="AN493" s="398"/>
      <c r="AO493" s="398"/>
      <c r="AP493" s="398"/>
      <c r="AQ493" s="398"/>
      <c r="AR493" s="398"/>
      <c r="AS493" s="398"/>
      <c r="AT493" s="398"/>
      <c r="AU493" s="398"/>
      <c r="AV493" s="398"/>
      <c r="AW493" s="398"/>
      <c r="AX493" s="398"/>
      <c r="AY493" s="398"/>
      <c r="AZ493" s="398"/>
      <c r="BA493" s="400"/>
      <c r="BB493" s="477"/>
      <c r="BC493" s="400"/>
      <c r="BD493" s="400"/>
      <c r="BE493" s="400"/>
      <c r="BF493" s="400"/>
      <c r="BG493" s="400"/>
      <c r="BH493" s="400"/>
      <c r="BI493" s="400"/>
      <c r="BJ493" s="400"/>
      <c r="BK493" s="400"/>
      <c r="BL493" s="400"/>
      <c r="BM493" s="400"/>
      <c r="BN493" s="400"/>
      <c r="BO493" s="400"/>
      <c r="BP493" s="400"/>
      <c r="BQ493" s="400"/>
      <c r="BR493" s="400"/>
      <c r="BS493" s="400"/>
      <c r="BT493" s="400"/>
      <c r="BU493" s="400"/>
      <c r="BV493" s="401"/>
      <c r="BW493" s="401"/>
      <c r="BX493" s="401"/>
      <c r="BY493" s="401"/>
      <c r="BZ493" s="401"/>
      <c r="CA493" s="401"/>
      <c r="CB493" s="401"/>
      <c r="CC493" s="401"/>
      <c r="CD493" s="401"/>
      <c r="CE493" s="401"/>
      <c r="CF493" s="401"/>
      <c r="CG493" s="401"/>
      <c r="CH493" s="401"/>
      <c r="CI493" s="401"/>
      <c r="CJ493" s="401"/>
      <c r="CK493" s="401"/>
      <c r="CL493" s="401"/>
      <c r="CM493" s="401"/>
      <c r="CN493" s="401"/>
      <c r="CO493" s="401"/>
      <c r="CP493" s="401"/>
      <c r="CQ493" s="401"/>
      <c r="CR493" s="401"/>
      <c r="CS493" s="401"/>
      <c r="CT493" s="401"/>
      <c r="CU493" s="401"/>
      <c r="CV493" s="401"/>
      <c r="CW493" s="401"/>
      <c r="CX493" s="401"/>
      <c r="CY493" s="401"/>
      <c r="CZ493" s="401"/>
    </row>
    <row r="494" s="405" customFormat="true" ht="25.15" customHeight="true" x14ac:dyDescent="0.2">
      <c r="C494" s="1090" t="s">
        <v>383</v>
      </c>
      <c r="D494" s="1072"/>
      <c r="E494" s="834">
        <v>8.3698321789804658E-2</v>
      </c>
      <c r="F494" s="697"/>
      <c r="G494" s="697"/>
      <c r="H494" s="1090" t="s">
        <v>389</v>
      </c>
      <c r="I494" s="1072"/>
      <c r="J494" s="835">
        <v>3.1270673538207096E-2</v>
      </c>
      <c r="K494" s="697"/>
      <c r="L494" s="697"/>
      <c r="M494" s="1090" t="s">
        <v>408</v>
      </c>
      <c r="N494" s="1072"/>
      <c r="O494" s="841">
        <v>1.0418395133715828E-5</v>
      </c>
      <c r="P494" s="697"/>
      <c r="Q494" s="697"/>
      <c r="V494" s="398"/>
      <c r="W494" s="398"/>
      <c r="X494" s="398"/>
      <c r="Y494" s="398"/>
      <c r="Z494" s="398"/>
      <c r="AA494" s="398"/>
      <c r="AB494" s="398"/>
      <c r="AC494" s="398"/>
      <c r="AD494" s="398"/>
      <c r="AE494" s="398"/>
      <c r="AF494" s="398"/>
      <c r="AG494" s="398"/>
      <c r="AH494" s="398"/>
      <c r="AI494" s="398"/>
      <c r="AJ494" s="398"/>
      <c r="AK494" s="398"/>
      <c r="AL494" s="398"/>
      <c r="AM494" s="398"/>
      <c r="AN494" s="398"/>
      <c r="AO494" s="398"/>
      <c r="AP494" s="398"/>
      <c r="AQ494" s="398"/>
      <c r="AR494" s="398"/>
      <c r="AS494" s="398"/>
      <c r="AT494" s="398"/>
      <c r="AU494" s="398"/>
      <c r="AV494" s="398"/>
      <c r="AW494" s="398"/>
      <c r="AX494" s="398"/>
      <c r="AY494" s="398"/>
      <c r="AZ494" s="398"/>
      <c r="BA494" s="400"/>
      <c r="BB494" s="477"/>
      <c r="BC494" s="400"/>
      <c r="BD494" s="400"/>
      <c r="BE494" s="400"/>
      <c r="BF494" s="400"/>
      <c r="BG494" s="400"/>
      <c r="BH494" s="400"/>
      <c r="BI494" s="400"/>
      <c r="BJ494" s="400"/>
      <c r="BK494" s="400"/>
      <c r="BL494" s="400"/>
      <c r="BM494" s="400"/>
      <c r="BN494" s="400"/>
      <c r="BO494" s="400"/>
      <c r="BP494" s="400"/>
      <c r="BQ494" s="400"/>
      <c r="BR494" s="400"/>
      <c r="BS494" s="400"/>
      <c r="BT494" s="400"/>
      <c r="BU494" s="400"/>
      <c r="BV494" s="401"/>
      <c r="BW494" s="401"/>
      <c r="BX494" s="401"/>
      <c r="BY494" s="401"/>
      <c r="BZ494" s="401"/>
      <c r="CA494" s="401"/>
      <c r="CB494" s="401"/>
      <c r="CC494" s="401"/>
      <c r="CD494" s="401"/>
      <c r="CE494" s="401"/>
      <c r="CF494" s="401"/>
      <c r="CG494" s="401"/>
      <c r="CH494" s="401"/>
      <c r="CI494" s="401"/>
      <c r="CJ494" s="401"/>
      <c r="CK494" s="401"/>
      <c r="CL494" s="401"/>
      <c r="CM494" s="401"/>
      <c r="CN494" s="401"/>
      <c r="CO494" s="401"/>
      <c r="CP494" s="401"/>
      <c r="CQ494" s="401"/>
      <c r="CR494" s="401"/>
      <c r="CS494" s="401"/>
      <c r="CT494" s="401"/>
      <c r="CU494" s="401"/>
      <c r="CV494" s="401"/>
      <c r="CW494" s="401"/>
      <c r="CX494" s="401"/>
      <c r="CY494" s="401"/>
      <c r="CZ494" s="401"/>
    </row>
    <row r="495" s="405" customFormat="true" ht="25.15" customHeight="true" x14ac:dyDescent="0.2">
      <c r="C495" s="1090" t="s">
        <v>389</v>
      </c>
      <c r="D495" s="1072"/>
      <c r="E495" s="834">
        <v>3.1915975345979709E-2</v>
      </c>
      <c r="F495" s="697"/>
      <c r="G495" s="697"/>
      <c r="H495" s="1090" t="s">
        <v>408</v>
      </c>
      <c r="I495" s="1072"/>
      <c r="J495" s="835">
        <v>9.4465781101203011E-4</v>
      </c>
      <c r="K495" s="697"/>
      <c r="L495" s="697"/>
      <c r="M495" s="1090" t="s">
        <v>426</v>
      </c>
      <c r="N495" s="1072"/>
      <c r="O495" s="836">
        <v>2.865201383750276E-4</v>
      </c>
      <c r="P495" s="697"/>
      <c r="Q495" s="697"/>
      <c r="V495" s="398"/>
      <c r="W495" s="398"/>
      <c r="X495" s="398"/>
      <c r="Y495" s="398"/>
      <c r="Z495" s="398"/>
      <c r="AA495" s="398"/>
      <c r="AB495" s="398"/>
      <c r="AC495" s="398"/>
      <c r="AD495" s="398"/>
      <c r="AE495" s="398"/>
      <c r="AF495" s="398"/>
      <c r="AG495" s="398"/>
      <c r="AH495" s="398"/>
      <c r="AI495" s="398"/>
      <c r="AJ495" s="398"/>
      <c r="AK495" s="398"/>
      <c r="AL495" s="398"/>
      <c r="AM495" s="398"/>
      <c r="AN495" s="398"/>
      <c r="AO495" s="398"/>
      <c r="AP495" s="398"/>
      <c r="AQ495" s="398"/>
      <c r="AR495" s="398"/>
      <c r="AS495" s="398"/>
      <c r="AT495" s="398"/>
      <c r="AU495" s="398"/>
      <c r="AV495" s="398"/>
      <c r="AW495" s="398"/>
      <c r="AX495" s="398"/>
      <c r="AY495" s="398"/>
      <c r="AZ495" s="398"/>
      <c r="BA495" s="400"/>
      <c r="BB495" s="477"/>
      <c r="BC495" s="400"/>
      <c r="BD495" s="400"/>
      <c r="BE495" s="400"/>
      <c r="BF495" s="400"/>
      <c r="BG495" s="400"/>
      <c r="BH495" s="400"/>
      <c r="BI495" s="400"/>
      <c r="BJ495" s="400"/>
      <c r="BK495" s="400"/>
      <c r="BL495" s="400"/>
      <c r="BM495" s="400"/>
      <c r="BN495" s="400"/>
      <c r="BO495" s="400"/>
      <c r="BP495" s="400"/>
      <c r="BQ495" s="400"/>
      <c r="BR495" s="400"/>
      <c r="BS495" s="400"/>
      <c r="BT495" s="400"/>
      <c r="BU495" s="400"/>
      <c r="BV495" s="401"/>
      <c r="BW495" s="401"/>
      <c r="BX495" s="401"/>
      <c r="BY495" s="401"/>
      <c r="BZ495" s="401"/>
      <c r="CA495" s="401"/>
      <c r="CB495" s="401"/>
      <c r="CC495" s="401"/>
      <c r="CD495" s="401"/>
      <c r="CE495" s="401"/>
      <c r="CF495" s="401"/>
      <c r="CG495" s="401"/>
      <c r="CH495" s="401"/>
      <c r="CI495" s="401"/>
      <c r="CJ495" s="401"/>
      <c r="CK495" s="401"/>
      <c r="CL495" s="401"/>
      <c r="CM495" s="401"/>
      <c r="CN495" s="401"/>
      <c r="CO495" s="401"/>
      <c r="CP495" s="401"/>
      <c r="CQ495" s="401"/>
      <c r="CR495" s="401"/>
      <c r="CS495" s="401"/>
      <c r="CT495" s="401"/>
      <c r="CU495" s="401"/>
      <c r="CV495" s="401"/>
      <c r="CW495" s="401"/>
      <c r="CX495" s="401"/>
      <c r="CY495" s="401"/>
      <c r="CZ495" s="401"/>
    </row>
    <row r="496" s="405" customFormat="true" ht="25.15" customHeight="true" x14ac:dyDescent="0.2">
      <c r="C496" s="1090" t="s">
        <v>408</v>
      </c>
      <c r="D496" s="1072"/>
      <c r="E496" s="834">
        <v>1.4481182092474204E-3</v>
      </c>
      <c r="F496" s="697"/>
      <c r="G496" s="697"/>
      <c r="H496" s="1090" t="s">
        <v>426</v>
      </c>
      <c r="I496" s="1072"/>
      <c r="J496" s="835">
        <v>3.6361589901708681E-3</v>
      </c>
      <c r="K496" s="697"/>
      <c r="L496" s="697"/>
      <c r="M496" s="1090" t="s">
        <v>421</v>
      </c>
      <c r="N496" s="1072"/>
      <c r="O496" s="836">
        <v>3.0642779686283734E-4</v>
      </c>
      <c r="P496" s="697"/>
      <c r="Q496" s="697"/>
      <c r="V496" s="398"/>
      <c r="W496" s="398"/>
      <c r="X496" s="398"/>
      <c r="Y496" s="398"/>
      <c r="Z496" s="398"/>
      <c r="AA496" s="398"/>
      <c r="AB496" s="398"/>
      <c r="AC496" s="398"/>
      <c r="AD496" s="398"/>
      <c r="AE496" s="398"/>
      <c r="AF496" s="398"/>
      <c r="AG496" s="398"/>
      <c r="AH496" s="398"/>
      <c r="AI496" s="398"/>
      <c r="AJ496" s="398"/>
      <c r="AK496" s="398"/>
      <c r="AL496" s="398"/>
      <c r="AM496" s="398"/>
      <c r="AN496" s="398"/>
      <c r="AO496" s="398"/>
      <c r="AP496" s="398"/>
      <c r="AQ496" s="398"/>
      <c r="AR496" s="398"/>
      <c r="AS496" s="398"/>
      <c r="AT496" s="398"/>
      <c r="AU496" s="398"/>
      <c r="AV496" s="398"/>
      <c r="AW496" s="398"/>
      <c r="AX496" s="398"/>
      <c r="AY496" s="398"/>
      <c r="AZ496" s="398"/>
      <c r="BA496" s="400"/>
      <c r="BB496" s="477"/>
      <c r="BC496" s="400"/>
      <c r="BD496" s="400"/>
      <c r="BE496" s="400"/>
      <c r="BF496" s="400"/>
      <c r="BG496" s="400"/>
      <c r="BH496" s="400"/>
      <c r="BI496" s="400"/>
      <c r="BJ496" s="400"/>
      <c r="BK496" s="400"/>
      <c r="BL496" s="400"/>
      <c r="BM496" s="400"/>
      <c r="BN496" s="400"/>
      <c r="BO496" s="400"/>
      <c r="BP496" s="400"/>
      <c r="BQ496" s="400"/>
      <c r="BR496" s="400"/>
      <c r="BS496" s="400"/>
      <c r="BT496" s="400"/>
      <c r="BU496" s="400"/>
      <c r="BV496" s="401"/>
      <c r="BW496" s="401"/>
      <c r="BX496" s="401"/>
      <c r="BY496" s="401"/>
      <c r="BZ496" s="401"/>
      <c r="CA496" s="401"/>
      <c r="CB496" s="401"/>
      <c r="CC496" s="401"/>
      <c r="CD496" s="401"/>
      <c r="CE496" s="401"/>
      <c r="CF496" s="401"/>
      <c r="CG496" s="401"/>
      <c r="CH496" s="401"/>
      <c r="CI496" s="401"/>
      <c r="CJ496" s="401"/>
      <c r="CK496" s="401"/>
      <c r="CL496" s="401"/>
      <c r="CM496" s="401"/>
      <c r="CN496" s="401"/>
      <c r="CO496" s="401"/>
      <c r="CP496" s="401"/>
      <c r="CQ496" s="401"/>
      <c r="CR496" s="401"/>
      <c r="CS496" s="401"/>
      <c r="CT496" s="401"/>
      <c r="CU496" s="401"/>
      <c r="CV496" s="401"/>
      <c r="CW496" s="401"/>
      <c r="CX496" s="401"/>
      <c r="CY496" s="401"/>
      <c r="CZ496" s="401"/>
    </row>
    <row r="497" s="405" customFormat="true" ht="25.15" customHeight="true" x14ac:dyDescent="0.2">
      <c r="C497" s="1090" t="s">
        <v>426</v>
      </c>
      <c r="D497" s="1072"/>
      <c r="E497" s="834">
        <v>3.6334550824241044E-2</v>
      </c>
      <c r="F497" s="697"/>
      <c r="G497" s="697"/>
      <c r="H497" s="1090" t="s">
        <v>421</v>
      </c>
      <c r="I497" s="1072"/>
      <c r="J497" s="835">
        <v>8.1472248887775245E-4</v>
      </c>
      <c r="K497" s="697"/>
      <c r="L497" s="697"/>
      <c r="M497" s="1090" t="s">
        <v>385</v>
      </c>
      <c r="N497" s="1072"/>
      <c r="O497" s="836">
        <v>4.5949147055118676E-2</v>
      </c>
      <c r="P497" s="697"/>
      <c r="Q497" s="697"/>
      <c r="V497" s="398"/>
      <c r="W497" s="398"/>
      <c r="X497" s="398"/>
      <c r="Y497" s="398"/>
      <c r="Z497" s="398"/>
      <c r="AA497" s="398"/>
      <c r="AB497" s="398"/>
      <c r="AC497" s="398"/>
      <c r="AD497" s="398"/>
      <c r="AE497" s="398"/>
      <c r="AF497" s="398"/>
      <c r="AG497" s="398"/>
      <c r="AH497" s="398"/>
      <c r="AI497" s="398"/>
      <c r="AJ497" s="398"/>
      <c r="AK497" s="398"/>
      <c r="AL497" s="398"/>
      <c r="AM497" s="398"/>
      <c r="AN497" s="398"/>
      <c r="AO497" s="398"/>
      <c r="AP497" s="398"/>
      <c r="AQ497" s="398"/>
      <c r="AR497" s="398"/>
      <c r="AS497" s="398"/>
      <c r="AT497" s="398"/>
      <c r="AU497" s="398"/>
      <c r="AV497" s="398"/>
      <c r="AW497" s="398"/>
      <c r="AX497" s="398"/>
      <c r="AY497" s="398"/>
      <c r="AZ497" s="398"/>
      <c r="BA497" s="400"/>
      <c r="BB497" s="477"/>
      <c r="BC497" s="400"/>
      <c r="BD497" s="400"/>
      <c r="BE497" s="400"/>
      <c r="BF497" s="400"/>
      <c r="BG497" s="400"/>
      <c r="BH497" s="400"/>
      <c r="BI497" s="400"/>
      <c r="BJ497" s="400"/>
      <c r="BK497" s="400"/>
      <c r="BL497" s="400"/>
      <c r="BM497" s="400"/>
      <c r="BN497" s="400"/>
      <c r="BO497" s="400"/>
      <c r="BP497" s="400"/>
      <c r="BQ497" s="400"/>
      <c r="BR497" s="400"/>
      <c r="BS497" s="400"/>
      <c r="BT497" s="400"/>
      <c r="BU497" s="400"/>
      <c r="BV497" s="401"/>
      <c r="BW497" s="401"/>
      <c r="BX497" s="401"/>
      <c r="BY497" s="401"/>
      <c r="BZ497" s="401"/>
      <c r="CA497" s="401"/>
      <c r="CB497" s="401"/>
      <c r="CC497" s="401"/>
      <c r="CD497" s="401"/>
      <c r="CE497" s="401"/>
      <c r="CF497" s="401"/>
      <c r="CG497" s="401"/>
      <c r="CH497" s="401"/>
      <c r="CI497" s="401"/>
      <c r="CJ497" s="401"/>
      <c r="CK497" s="401"/>
      <c r="CL497" s="401"/>
      <c r="CM497" s="401"/>
      <c r="CN497" s="401"/>
      <c r="CO497" s="401"/>
      <c r="CP497" s="401"/>
      <c r="CQ497" s="401"/>
      <c r="CR497" s="401"/>
      <c r="CS497" s="401"/>
      <c r="CT497" s="401"/>
      <c r="CU497" s="401"/>
      <c r="CV497" s="401"/>
      <c r="CW497" s="401"/>
      <c r="CX497" s="401"/>
      <c r="CY497" s="401"/>
      <c r="CZ497" s="401"/>
    </row>
    <row r="498" s="405" customFormat="true" ht="25.15" customHeight="true" x14ac:dyDescent="0.2">
      <c r="C498" s="1090" t="s">
        <v>421</v>
      </c>
      <c r="D498" s="1072"/>
      <c r="E498" s="840">
        <v>1.842769069511525E-6</v>
      </c>
      <c r="F498" s="697"/>
      <c r="G498" s="697"/>
      <c r="H498" s="1090" t="s">
        <v>385</v>
      </c>
      <c r="I498" s="1072"/>
      <c r="J498" s="835">
        <v>0.23061593048299717</v>
      </c>
      <c r="K498" s="697"/>
      <c r="L498" s="697"/>
      <c r="M498" s="1090" t="s">
        <v>384</v>
      </c>
      <c r="N498" s="1072"/>
      <c r="O498" s="836">
        <v>0.12525686256301752</v>
      </c>
      <c r="P498" s="697"/>
      <c r="Q498" s="697"/>
      <c r="V498" s="398"/>
      <c r="W498" s="398"/>
      <c r="X498" s="398"/>
      <c r="Y498" s="398"/>
      <c r="Z498" s="398"/>
      <c r="AA498" s="398"/>
      <c r="AB498" s="398"/>
      <c r="AC498" s="398"/>
      <c r="AD498" s="398"/>
      <c r="AE498" s="398"/>
      <c r="AF498" s="398"/>
      <c r="AG498" s="398"/>
      <c r="AH498" s="398"/>
      <c r="AI498" s="398"/>
      <c r="AJ498" s="398"/>
      <c r="AK498" s="398"/>
      <c r="AL498" s="398"/>
      <c r="AM498" s="398"/>
      <c r="AN498" s="398"/>
      <c r="AO498" s="398"/>
      <c r="AP498" s="398"/>
      <c r="AQ498" s="398"/>
      <c r="AR498" s="398"/>
      <c r="AS498" s="398"/>
      <c r="AT498" s="398"/>
      <c r="AU498" s="398"/>
      <c r="AV498" s="398"/>
      <c r="AW498" s="398"/>
      <c r="AX498" s="398"/>
      <c r="AY498" s="398"/>
      <c r="AZ498" s="398"/>
      <c r="BA498" s="400"/>
      <c r="BB498" s="477"/>
      <c r="BC498" s="400"/>
      <c r="BD498" s="400"/>
      <c r="BE498" s="400"/>
      <c r="BF498" s="400"/>
      <c r="BG498" s="400"/>
      <c r="BH498" s="400"/>
      <c r="BI498" s="400"/>
      <c r="BJ498" s="400"/>
      <c r="BK498" s="400"/>
      <c r="BL498" s="400"/>
      <c r="BM498" s="400"/>
      <c r="BN498" s="400"/>
      <c r="BO498" s="400"/>
      <c r="BP498" s="400"/>
      <c r="BQ498" s="400"/>
      <c r="BR498" s="400"/>
      <c r="BS498" s="400"/>
      <c r="BT498" s="400"/>
      <c r="BU498" s="400"/>
      <c r="BV498" s="401"/>
      <c r="BW498" s="401"/>
      <c r="BX498" s="401"/>
      <c r="BY498" s="401"/>
      <c r="BZ498" s="401"/>
      <c r="CA498" s="401"/>
      <c r="CB498" s="401"/>
      <c r="CC498" s="401"/>
      <c r="CD498" s="401"/>
      <c r="CE498" s="401"/>
      <c r="CF498" s="401"/>
      <c r="CG498" s="401"/>
      <c r="CH498" s="401"/>
      <c r="CI498" s="401"/>
      <c r="CJ498" s="401"/>
      <c r="CK498" s="401"/>
      <c r="CL498" s="401"/>
      <c r="CM498" s="401"/>
      <c r="CN498" s="401"/>
      <c r="CO498" s="401"/>
      <c r="CP498" s="401"/>
      <c r="CQ498" s="401"/>
      <c r="CR498" s="401"/>
      <c r="CS498" s="401"/>
      <c r="CT498" s="401"/>
      <c r="CU498" s="401"/>
      <c r="CV498" s="401"/>
      <c r="CW498" s="401"/>
      <c r="CX498" s="401"/>
      <c r="CY498" s="401"/>
      <c r="CZ498" s="401"/>
    </row>
    <row r="499" s="405" customFormat="true" ht="25.15" customHeight="true" x14ac:dyDescent="0.2">
      <c r="C499" s="1090" t="s">
        <v>385</v>
      </c>
      <c r="D499" s="1072"/>
      <c r="E499" s="834">
        <v>7.7058134357214411E-2</v>
      </c>
      <c r="F499" s="697"/>
      <c r="G499" s="697"/>
      <c r="H499" s="1090" t="s">
        <v>384</v>
      </c>
      <c r="I499" s="1072"/>
      <c r="J499" s="835">
        <v>0.1540007639896438</v>
      </c>
      <c r="K499" s="697"/>
      <c r="L499" s="697"/>
      <c r="M499" s="1090" t="s">
        <v>432</v>
      </c>
      <c r="N499" s="1072"/>
      <c r="O499" s="836">
        <v>2.9411426414051433E-3</v>
      </c>
      <c r="P499" s="697"/>
      <c r="Q499" s="697"/>
      <c r="V499" s="398"/>
      <c r="W499" s="398"/>
      <c r="X499" s="398"/>
      <c r="Y499" s="398"/>
      <c r="Z499" s="398"/>
      <c r="AA499" s="398"/>
      <c r="AB499" s="398"/>
      <c r="AC499" s="398"/>
      <c r="AD499" s="398"/>
      <c r="AE499" s="398"/>
      <c r="AF499" s="398"/>
      <c r="AG499" s="398"/>
      <c r="AH499" s="398"/>
      <c r="AI499" s="398"/>
      <c r="AJ499" s="398"/>
      <c r="AK499" s="398"/>
      <c r="AL499" s="398"/>
      <c r="AM499" s="398"/>
      <c r="AN499" s="398"/>
      <c r="AO499" s="398"/>
      <c r="AP499" s="398"/>
      <c r="AQ499" s="398"/>
      <c r="AR499" s="398"/>
      <c r="AS499" s="398"/>
      <c r="AT499" s="398"/>
      <c r="AU499" s="398"/>
      <c r="AV499" s="398"/>
      <c r="AW499" s="398"/>
      <c r="AX499" s="398"/>
      <c r="AY499" s="398"/>
      <c r="AZ499" s="398"/>
      <c r="BA499" s="400"/>
      <c r="BB499" s="477"/>
      <c r="BC499" s="400"/>
      <c r="BD499" s="400"/>
      <c r="BE499" s="400"/>
      <c r="BF499" s="400"/>
      <c r="BG499" s="400"/>
      <c r="BH499" s="400"/>
      <c r="BI499" s="400"/>
      <c r="BJ499" s="400"/>
      <c r="BK499" s="400"/>
      <c r="BL499" s="400"/>
      <c r="BM499" s="400"/>
      <c r="BN499" s="400"/>
      <c r="BO499" s="400"/>
      <c r="BP499" s="400"/>
      <c r="BQ499" s="400"/>
      <c r="BR499" s="400"/>
      <c r="BS499" s="400"/>
      <c r="BT499" s="400"/>
      <c r="BU499" s="400"/>
      <c r="BV499" s="401"/>
      <c r="BW499" s="401"/>
      <c r="BX499" s="401"/>
      <c r="BY499" s="401"/>
      <c r="BZ499" s="401"/>
      <c r="CA499" s="401"/>
      <c r="CB499" s="401"/>
      <c r="CC499" s="401"/>
      <c r="CD499" s="401"/>
      <c r="CE499" s="401"/>
      <c r="CF499" s="401"/>
      <c r="CG499" s="401"/>
      <c r="CH499" s="401"/>
      <c r="CI499" s="401"/>
      <c r="CJ499" s="401"/>
      <c r="CK499" s="401"/>
      <c r="CL499" s="401"/>
      <c r="CM499" s="401"/>
      <c r="CN499" s="401"/>
      <c r="CO499" s="401"/>
      <c r="CP499" s="401"/>
      <c r="CQ499" s="401"/>
      <c r="CR499" s="401"/>
      <c r="CS499" s="401"/>
      <c r="CT499" s="401"/>
      <c r="CU499" s="401"/>
      <c r="CV499" s="401"/>
      <c r="CW499" s="401"/>
      <c r="CX499" s="401"/>
      <c r="CY499" s="401"/>
      <c r="CZ499" s="401"/>
    </row>
    <row r="500" s="405" customFormat="true" ht="25.15" customHeight="true" x14ac:dyDescent="0.2">
      <c r="C500" s="1090" t="s">
        <v>384</v>
      </c>
      <c r="D500" s="1072"/>
      <c r="E500" s="834">
        <v>0.20879707467599781</v>
      </c>
      <c r="F500" s="697"/>
      <c r="G500" s="697"/>
      <c r="H500" s="1090" t="s">
        <v>432</v>
      </c>
      <c r="I500" s="1072"/>
      <c r="J500" s="835">
        <v>9.9016651789019302E-3</v>
      </c>
      <c r="K500" s="697"/>
      <c r="L500" s="697"/>
      <c r="M500" s="1090" t="s">
        <v>400</v>
      </c>
      <c r="N500" s="1072"/>
      <c r="O500" s="836">
        <v>9.7436190071796644E-4</v>
      </c>
      <c r="P500" s="697"/>
      <c r="Q500" s="697"/>
      <c r="V500" s="398"/>
      <c r="W500" s="398"/>
      <c r="X500" s="398"/>
      <c r="Y500" s="398"/>
      <c r="Z500" s="398"/>
      <c r="AA500" s="398"/>
      <c r="AB500" s="398"/>
      <c r="AC500" s="398"/>
      <c r="AD500" s="398"/>
      <c r="AE500" s="398"/>
      <c r="AF500" s="398"/>
      <c r="AG500" s="398"/>
      <c r="AH500" s="398"/>
      <c r="AI500" s="398"/>
      <c r="AJ500" s="398"/>
      <c r="AK500" s="398"/>
      <c r="AL500" s="398"/>
      <c r="AM500" s="398"/>
      <c r="AN500" s="398"/>
      <c r="AO500" s="398"/>
      <c r="AP500" s="398"/>
      <c r="AQ500" s="398"/>
      <c r="AR500" s="398"/>
      <c r="AS500" s="398"/>
      <c r="AT500" s="398"/>
      <c r="AU500" s="398"/>
      <c r="AV500" s="398"/>
      <c r="AW500" s="398"/>
      <c r="AX500" s="398"/>
      <c r="AY500" s="398"/>
      <c r="AZ500" s="398"/>
      <c r="BA500" s="400"/>
      <c r="BB500" s="477"/>
      <c r="BC500" s="400"/>
      <c r="BD500" s="400"/>
      <c r="BE500" s="400"/>
      <c r="BF500" s="400"/>
      <c r="BG500" s="400"/>
      <c r="BH500" s="400"/>
      <c r="BI500" s="400"/>
      <c r="BJ500" s="400"/>
      <c r="BK500" s="400"/>
      <c r="BL500" s="400"/>
      <c r="BM500" s="400"/>
      <c r="BN500" s="400"/>
      <c r="BO500" s="400"/>
      <c r="BP500" s="400"/>
      <c r="BQ500" s="400"/>
      <c r="BR500" s="400"/>
      <c r="BS500" s="400"/>
      <c r="BT500" s="400"/>
      <c r="BU500" s="400"/>
      <c r="BV500" s="401"/>
      <c r="BW500" s="401"/>
      <c r="BX500" s="401"/>
      <c r="BY500" s="401"/>
      <c r="BZ500" s="401"/>
      <c r="CA500" s="401"/>
      <c r="CB500" s="401"/>
      <c r="CC500" s="401"/>
      <c r="CD500" s="401"/>
      <c r="CE500" s="401"/>
      <c r="CF500" s="401"/>
      <c r="CG500" s="401"/>
      <c r="CH500" s="401"/>
      <c r="CI500" s="401"/>
      <c r="CJ500" s="401"/>
      <c r="CK500" s="401"/>
      <c r="CL500" s="401"/>
      <c r="CM500" s="401"/>
      <c r="CN500" s="401"/>
      <c r="CO500" s="401"/>
      <c r="CP500" s="401"/>
      <c r="CQ500" s="401"/>
      <c r="CR500" s="401"/>
      <c r="CS500" s="401"/>
      <c r="CT500" s="401"/>
      <c r="CU500" s="401"/>
      <c r="CV500" s="401"/>
      <c r="CW500" s="401"/>
      <c r="CX500" s="401"/>
      <c r="CY500" s="401"/>
      <c r="CZ500" s="401"/>
    </row>
    <row r="501" s="405" customFormat="true" ht="25.15" customHeight="true" x14ac:dyDescent="0.2">
      <c r="C501" s="1090" t="s">
        <v>432</v>
      </c>
      <c r="D501" s="1072"/>
      <c r="E501" s="834">
        <v>5.49214672335322E-3</v>
      </c>
      <c r="F501" s="697"/>
      <c r="G501" s="697"/>
      <c r="H501" s="1090" t="s">
        <v>400</v>
      </c>
      <c r="I501" s="1072"/>
      <c r="J501" s="835">
        <v>1.6248937160359665E-2</v>
      </c>
      <c r="K501" s="697"/>
      <c r="L501" s="697"/>
      <c r="M501" s="1090" t="s">
        <v>409</v>
      </c>
      <c r="N501" s="1072"/>
      <c r="O501" s="836">
        <v>4.2920491726641773E-3</v>
      </c>
      <c r="P501" s="697"/>
      <c r="Q501" s="697"/>
      <c r="V501" s="398"/>
      <c r="W501" s="398"/>
      <c r="X501" s="398"/>
      <c r="Y501" s="398"/>
      <c r="Z501" s="398"/>
      <c r="AA501" s="398"/>
      <c r="AB501" s="398"/>
      <c r="AC501" s="398"/>
      <c r="AD501" s="398"/>
      <c r="AE501" s="398"/>
      <c r="AF501" s="398"/>
      <c r="AG501" s="398"/>
      <c r="AH501" s="398"/>
      <c r="AI501" s="398"/>
      <c r="AJ501" s="398"/>
      <c r="AK501" s="398"/>
      <c r="AL501" s="398"/>
      <c r="AM501" s="398"/>
      <c r="AN501" s="398"/>
      <c r="AO501" s="398"/>
      <c r="AP501" s="398"/>
      <c r="AQ501" s="398"/>
      <c r="AR501" s="398"/>
      <c r="AS501" s="398"/>
      <c r="AT501" s="398"/>
      <c r="AU501" s="398"/>
      <c r="AV501" s="398"/>
      <c r="AW501" s="398"/>
      <c r="AX501" s="398"/>
      <c r="AY501" s="398"/>
      <c r="AZ501" s="398"/>
      <c r="BA501" s="400"/>
      <c r="BB501" s="477"/>
      <c r="BC501" s="400"/>
      <c r="BD501" s="400"/>
      <c r="BE501" s="400"/>
      <c r="BF501" s="400"/>
      <c r="BG501" s="400"/>
      <c r="BH501" s="400"/>
      <c r="BI501" s="400"/>
      <c r="BJ501" s="400"/>
      <c r="BK501" s="400"/>
      <c r="BL501" s="400"/>
      <c r="BM501" s="400"/>
      <c r="BN501" s="400"/>
      <c r="BO501" s="400"/>
      <c r="BP501" s="400"/>
      <c r="BQ501" s="400"/>
      <c r="BR501" s="400"/>
      <c r="BS501" s="400"/>
      <c r="BT501" s="400"/>
      <c r="BU501" s="400"/>
      <c r="BV501" s="401"/>
      <c r="BW501" s="401"/>
      <c r="BX501" s="401"/>
      <c r="BY501" s="401"/>
      <c r="BZ501" s="401"/>
      <c r="CA501" s="401"/>
      <c r="CB501" s="401"/>
      <c r="CC501" s="401"/>
      <c r="CD501" s="401"/>
      <c r="CE501" s="401"/>
      <c r="CF501" s="401"/>
      <c r="CG501" s="401"/>
      <c r="CH501" s="401"/>
      <c r="CI501" s="401"/>
      <c r="CJ501" s="401"/>
      <c r="CK501" s="401"/>
      <c r="CL501" s="401"/>
      <c r="CM501" s="401"/>
      <c r="CN501" s="401"/>
      <c r="CO501" s="401"/>
      <c r="CP501" s="401"/>
      <c r="CQ501" s="401"/>
      <c r="CR501" s="401"/>
      <c r="CS501" s="401"/>
      <c r="CT501" s="401"/>
      <c r="CU501" s="401"/>
      <c r="CV501" s="401"/>
      <c r="CW501" s="401"/>
      <c r="CX501" s="401"/>
      <c r="CY501" s="401"/>
      <c r="CZ501" s="401"/>
    </row>
    <row r="502" s="405" customFormat="true" ht="25.15" customHeight="true" x14ac:dyDescent="0.2">
      <c r="C502" s="1090" t="s">
        <v>400</v>
      </c>
      <c r="D502" s="1072"/>
      <c r="E502" s="834">
        <v>2.7169842137030231E-3</v>
      </c>
      <c r="F502" s="697"/>
      <c r="G502" s="697"/>
      <c r="H502" s="1090" t="s">
        <v>409</v>
      </c>
      <c r="I502" s="1072"/>
      <c r="J502" s="835">
        <v>7.6038862201379396E-4</v>
      </c>
      <c r="K502" s="697"/>
      <c r="L502" s="697"/>
      <c r="M502" s="1090" t="s">
        <v>380</v>
      </c>
      <c r="N502" s="1072"/>
      <c r="O502" s="836">
        <v>0.3948969101370618</v>
      </c>
      <c r="P502" s="697"/>
      <c r="Q502" s="697"/>
      <c r="V502" s="398"/>
      <c r="W502" s="398"/>
      <c r="X502" s="398"/>
      <c r="Y502" s="398"/>
      <c r="Z502" s="398"/>
      <c r="AA502" s="398"/>
      <c r="AB502" s="398"/>
      <c r="AC502" s="398"/>
      <c r="AD502" s="398"/>
      <c r="AE502" s="398"/>
      <c r="AF502" s="398"/>
      <c r="AG502" s="398"/>
      <c r="AH502" s="398"/>
      <c r="AI502" s="398"/>
      <c r="AJ502" s="398"/>
      <c r="AK502" s="398"/>
      <c r="AL502" s="398"/>
      <c r="AM502" s="398"/>
      <c r="AN502" s="398"/>
      <c r="AO502" s="398"/>
      <c r="AP502" s="398"/>
      <c r="AQ502" s="398"/>
      <c r="AR502" s="398"/>
      <c r="AS502" s="398"/>
      <c r="AT502" s="398"/>
      <c r="AU502" s="398"/>
      <c r="AV502" s="398"/>
      <c r="AW502" s="398"/>
      <c r="AX502" s="398"/>
      <c r="AY502" s="398"/>
      <c r="AZ502" s="398"/>
      <c r="BA502" s="400"/>
      <c r="BB502" s="477"/>
      <c r="BC502" s="400"/>
      <c r="BD502" s="400"/>
      <c r="BE502" s="400"/>
      <c r="BF502" s="400"/>
      <c r="BG502" s="400"/>
      <c r="BH502" s="400"/>
      <c r="BI502" s="400"/>
      <c r="BJ502" s="400"/>
      <c r="BK502" s="400"/>
      <c r="BL502" s="400"/>
      <c r="BM502" s="400"/>
      <c r="BN502" s="400"/>
      <c r="BO502" s="400"/>
      <c r="BP502" s="400"/>
      <c r="BQ502" s="400"/>
      <c r="BR502" s="400"/>
      <c r="BS502" s="400"/>
      <c r="BT502" s="400"/>
      <c r="BU502" s="400"/>
      <c r="BV502" s="401"/>
      <c r="BW502" s="401"/>
      <c r="BX502" s="401"/>
      <c r="BY502" s="401"/>
      <c r="BZ502" s="401"/>
      <c r="CA502" s="401"/>
      <c r="CB502" s="401"/>
      <c r="CC502" s="401"/>
      <c r="CD502" s="401"/>
      <c r="CE502" s="401"/>
      <c r="CF502" s="401"/>
      <c r="CG502" s="401"/>
      <c r="CH502" s="401"/>
      <c r="CI502" s="401"/>
      <c r="CJ502" s="401"/>
      <c r="CK502" s="401"/>
      <c r="CL502" s="401"/>
      <c r="CM502" s="401"/>
      <c r="CN502" s="401"/>
      <c r="CO502" s="401"/>
      <c r="CP502" s="401"/>
      <c r="CQ502" s="401"/>
      <c r="CR502" s="401"/>
      <c r="CS502" s="401"/>
      <c r="CT502" s="401"/>
      <c r="CU502" s="401"/>
      <c r="CV502" s="401"/>
      <c r="CW502" s="401"/>
      <c r="CX502" s="401"/>
      <c r="CY502" s="401"/>
      <c r="CZ502" s="401"/>
    </row>
    <row r="503" s="405" customFormat="true" ht="25.15" customHeight="true" x14ac:dyDescent="0.2">
      <c r="C503" s="1090" t="s">
        <v>409</v>
      </c>
      <c r="D503" s="1072"/>
      <c r="E503" s="834">
        <v>8.8612311368462277E-3</v>
      </c>
      <c r="F503" s="697"/>
      <c r="G503" s="697"/>
      <c r="H503" s="1090" t="s">
        <v>424</v>
      </c>
      <c r="I503" s="1072"/>
      <c r="J503" s="842">
        <v>2.2642845224237646E-7</v>
      </c>
      <c r="K503" s="697"/>
      <c r="L503" s="697"/>
      <c r="M503" s="1090" t="s">
        <v>418</v>
      </c>
      <c r="N503" s="1072"/>
      <c r="O503" s="836">
        <v>3.9298137005554139E-3</v>
      </c>
      <c r="P503" s="697"/>
      <c r="Q503" s="697"/>
      <c r="V503" s="398"/>
      <c r="W503" s="398"/>
      <c r="X503" s="398"/>
      <c r="Y503" s="398"/>
      <c r="Z503" s="398"/>
      <c r="AA503" s="398"/>
      <c r="AB503" s="398"/>
      <c r="AC503" s="398"/>
      <c r="AD503" s="398"/>
      <c r="AE503" s="398"/>
      <c r="AF503" s="398"/>
      <c r="AG503" s="398"/>
      <c r="AH503" s="398"/>
      <c r="AI503" s="398"/>
      <c r="AJ503" s="398"/>
      <c r="AK503" s="398"/>
      <c r="AL503" s="398"/>
      <c r="AM503" s="398"/>
      <c r="AN503" s="398"/>
      <c r="AO503" s="398"/>
      <c r="AP503" s="398"/>
      <c r="AQ503" s="398"/>
      <c r="AR503" s="398"/>
      <c r="AS503" s="398"/>
      <c r="AT503" s="398"/>
      <c r="AU503" s="398"/>
      <c r="AV503" s="398"/>
      <c r="AW503" s="398"/>
      <c r="AX503" s="398"/>
      <c r="AY503" s="398"/>
      <c r="AZ503" s="398"/>
      <c r="BA503" s="400"/>
      <c r="BB503" s="477"/>
      <c r="BC503" s="400"/>
      <c r="BD503" s="400"/>
      <c r="BE503" s="400"/>
      <c r="BF503" s="400"/>
      <c r="BG503" s="400"/>
      <c r="BH503" s="400"/>
      <c r="BI503" s="400"/>
      <c r="BJ503" s="400"/>
      <c r="BK503" s="400"/>
      <c r="BL503" s="400"/>
      <c r="BM503" s="400"/>
      <c r="BN503" s="400"/>
      <c r="BO503" s="400"/>
      <c r="BP503" s="400"/>
      <c r="BQ503" s="400"/>
      <c r="BR503" s="400"/>
      <c r="BS503" s="400"/>
      <c r="BT503" s="400"/>
      <c r="BU503" s="400"/>
      <c r="BV503" s="401"/>
      <c r="BW503" s="401"/>
      <c r="BX503" s="401"/>
      <c r="BY503" s="401"/>
      <c r="BZ503" s="401"/>
      <c r="CA503" s="401"/>
      <c r="CB503" s="401"/>
      <c r="CC503" s="401"/>
      <c r="CD503" s="401"/>
      <c r="CE503" s="401"/>
      <c r="CF503" s="401"/>
      <c r="CG503" s="401"/>
      <c r="CH503" s="401"/>
      <c r="CI503" s="401"/>
      <c r="CJ503" s="401"/>
      <c r="CK503" s="401"/>
      <c r="CL503" s="401"/>
      <c r="CM503" s="401"/>
      <c r="CN503" s="401"/>
      <c r="CO503" s="401"/>
      <c r="CP503" s="401"/>
      <c r="CQ503" s="401"/>
      <c r="CR503" s="401"/>
      <c r="CS503" s="401"/>
      <c r="CT503" s="401"/>
      <c r="CU503" s="401"/>
      <c r="CV503" s="401"/>
      <c r="CW503" s="401"/>
      <c r="CX503" s="401"/>
      <c r="CY503" s="401"/>
      <c r="CZ503" s="401"/>
    </row>
    <row r="504" s="405" customFormat="true" ht="25.15" customHeight="true" x14ac:dyDescent="0.2">
      <c r="C504" s="1090" t="s">
        <v>424</v>
      </c>
      <c r="D504" s="1072"/>
      <c r="E504" s="834">
        <v>1.4325316971494642E-4</v>
      </c>
      <c r="F504" s="697"/>
      <c r="G504" s="697"/>
      <c r="H504" s="1090" t="s">
        <v>380</v>
      </c>
      <c r="I504" s="1072"/>
      <c r="J504" s="835">
        <v>0.44214161152159748</v>
      </c>
      <c r="K504" s="697"/>
      <c r="L504" s="697"/>
      <c r="M504" s="1090" t="s">
        <v>411</v>
      </c>
      <c r="N504" s="1072"/>
      <c r="O504" s="836">
        <v>3.0316028020572609E-3</v>
      </c>
      <c r="P504" s="697"/>
      <c r="Q504" s="697"/>
      <c r="V504" s="398"/>
      <c r="W504" s="398"/>
      <c r="X504" s="398"/>
      <c r="Y504" s="398"/>
      <c r="Z504" s="398"/>
      <c r="AA504" s="398"/>
      <c r="AB504" s="398"/>
      <c r="AC504" s="398"/>
      <c r="AD504" s="398"/>
      <c r="AE504" s="398"/>
      <c r="AF504" s="398"/>
      <c r="AG504" s="398"/>
      <c r="AH504" s="398"/>
      <c r="AI504" s="398"/>
      <c r="AJ504" s="398"/>
      <c r="AK504" s="398"/>
      <c r="AL504" s="398"/>
      <c r="AM504" s="398"/>
      <c r="AN504" s="398"/>
      <c r="AO504" s="398"/>
      <c r="AP504" s="398"/>
      <c r="AQ504" s="398"/>
      <c r="AR504" s="398"/>
      <c r="AS504" s="398"/>
      <c r="AT504" s="398"/>
      <c r="AU504" s="398"/>
      <c r="AV504" s="398"/>
      <c r="AW504" s="398"/>
      <c r="AX504" s="398"/>
      <c r="AY504" s="398"/>
      <c r="AZ504" s="398"/>
      <c r="BA504" s="400"/>
      <c r="BB504" s="477"/>
      <c r="BC504" s="400"/>
      <c r="BD504" s="400"/>
      <c r="BE504" s="400"/>
      <c r="BF504" s="400"/>
      <c r="BG504" s="400"/>
      <c r="BH504" s="400"/>
      <c r="BI504" s="400"/>
      <c r="BJ504" s="400"/>
      <c r="BK504" s="400"/>
      <c r="BL504" s="400"/>
      <c r="BM504" s="400"/>
      <c r="BN504" s="400"/>
      <c r="BO504" s="400"/>
      <c r="BP504" s="400"/>
      <c r="BQ504" s="400"/>
      <c r="BR504" s="400"/>
      <c r="BS504" s="400"/>
      <c r="BT504" s="400"/>
      <c r="BU504" s="400"/>
      <c r="BV504" s="401"/>
      <c r="BW504" s="401"/>
      <c r="BX504" s="401"/>
      <c r="BY504" s="401"/>
      <c r="BZ504" s="401"/>
      <c r="CA504" s="401"/>
      <c r="CB504" s="401"/>
      <c r="CC504" s="401"/>
      <c r="CD504" s="401"/>
      <c r="CE504" s="401"/>
      <c r="CF504" s="401"/>
      <c r="CG504" s="401"/>
      <c r="CH504" s="401"/>
      <c r="CI504" s="401"/>
      <c r="CJ504" s="401"/>
      <c r="CK504" s="401"/>
      <c r="CL504" s="401"/>
      <c r="CM504" s="401"/>
      <c r="CN504" s="401"/>
      <c r="CO504" s="401"/>
      <c r="CP504" s="401"/>
      <c r="CQ504" s="401"/>
      <c r="CR504" s="401"/>
      <c r="CS504" s="401"/>
      <c r="CT504" s="401"/>
      <c r="CU504" s="401"/>
      <c r="CV504" s="401"/>
      <c r="CW504" s="401"/>
      <c r="CX504" s="401"/>
      <c r="CY504" s="401"/>
      <c r="CZ504" s="401"/>
    </row>
    <row r="505" s="405" customFormat="true" ht="25.15" customHeight="true" x14ac:dyDescent="0.2">
      <c r="C505" s="1090" t="s">
        <v>380</v>
      </c>
      <c r="D505" s="1072"/>
      <c r="E505" s="834">
        <v>0.53498831105352596</v>
      </c>
      <c r="F505" s="697"/>
      <c r="G505" s="697"/>
      <c r="H505" s="1090" t="s">
        <v>418</v>
      </c>
      <c r="I505" s="1072"/>
      <c r="J505" s="835">
        <v>3.7407789328669651E-4</v>
      </c>
      <c r="K505" s="697"/>
      <c r="L505" s="697"/>
      <c r="M505" s="1090" t="s">
        <v>391</v>
      </c>
      <c r="N505" s="1072"/>
      <c r="O505" s="836">
        <v>4.7283997418841386E-2</v>
      </c>
      <c r="P505" s="697"/>
      <c r="Q505" s="697"/>
      <c r="V505" s="398"/>
      <c r="W505" s="398"/>
      <c r="X505" s="398"/>
      <c r="Y505" s="398"/>
      <c r="Z505" s="398"/>
      <c r="AA505" s="398"/>
      <c r="AB505" s="398"/>
      <c r="AC505" s="398"/>
      <c r="AD505" s="398"/>
      <c r="AE505" s="398"/>
      <c r="AF505" s="398"/>
      <c r="AG505" s="398"/>
      <c r="AH505" s="398"/>
      <c r="AI505" s="398"/>
      <c r="AJ505" s="398"/>
      <c r="AK505" s="398"/>
      <c r="AL505" s="398"/>
      <c r="AM505" s="398"/>
      <c r="AN505" s="398"/>
      <c r="AO505" s="398"/>
      <c r="AP505" s="398"/>
      <c r="AQ505" s="398"/>
      <c r="AR505" s="398"/>
      <c r="AS505" s="398"/>
      <c r="AT505" s="398"/>
      <c r="AU505" s="398"/>
      <c r="AV505" s="398"/>
      <c r="AW505" s="398"/>
      <c r="AX505" s="398"/>
      <c r="AY505" s="398"/>
      <c r="AZ505" s="398"/>
      <c r="BA505" s="400"/>
      <c r="BB505" s="477"/>
      <c r="BC505" s="400"/>
      <c r="BD505" s="400"/>
      <c r="BE505" s="400"/>
      <c r="BF505" s="400"/>
      <c r="BG505" s="400"/>
      <c r="BH505" s="400"/>
      <c r="BI505" s="400"/>
      <c r="BJ505" s="400"/>
      <c r="BK505" s="400"/>
      <c r="BL505" s="400"/>
      <c r="BM505" s="400"/>
      <c r="BN505" s="400"/>
      <c r="BO505" s="400"/>
      <c r="BP505" s="400"/>
      <c r="BQ505" s="400"/>
      <c r="BR505" s="400"/>
      <c r="BS505" s="400"/>
      <c r="BT505" s="400"/>
      <c r="BU505" s="400"/>
      <c r="BV505" s="401"/>
      <c r="BW505" s="401"/>
      <c r="BX505" s="401"/>
      <c r="BY505" s="401"/>
      <c r="BZ505" s="401"/>
      <c r="CA505" s="401"/>
      <c r="CB505" s="401"/>
      <c r="CC505" s="401"/>
      <c r="CD505" s="401"/>
      <c r="CE505" s="401"/>
      <c r="CF505" s="401"/>
      <c r="CG505" s="401"/>
      <c r="CH505" s="401"/>
      <c r="CI505" s="401"/>
      <c r="CJ505" s="401"/>
      <c r="CK505" s="401"/>
      <c r="CL505" s="401"/>
      <c r="CM505" s="401"/>
      <c r="CN505" s="401"/>
      <c r="CO505" s="401"/>
      <c r="CP505" s="401"/>
      <c r="CQ505" s="401"/>
      <c r="CR505" s="401"/>
      <c r="CS505" s="401"/>
      <c r="CT505" s="401"/>
      <c r="CU505" s="401"/>
      <c r="CV505" s="401"/>
      <c r="CW505" s="401"/>
      <c r="CX505" s="401"/>
      <c r="CY505" s="401"/>
      <c r="CZ505" s="401"/>
    </row>
    <row r="506" s="405" customFormat="true" ht="25.15" customHeight="true" x14ac:dyDescent="0.2">
      <c r="C506" s="1090" t="s">
        <v>418</v>
      </c>
      <c r="D506" s="1072"/>
      <c r="E506" s="834">
        <v>6.2506418686431421E-3</v>
      </c>
      <c r="F506" s="697"/>
      <c r="G506" s="697"/>
      <c r="H506" s="1090" t="s">
        <v>391</v>
      </c>
      <c r="I506" s="1072"/>
      <c r="J506" s="842">
        <v>8.0290893391575256E-5</v>
      </c>
      <c r="K506" s="697"/>
      <c r="L506" s="697"/>
      <c r="M506" s="1090" t="s">
        <v>410</v>
      </c>
      <c r="N506" s="1072"/>
      <c r="O506" s="836">
        <v>4.5197696533053203E-3</v>
      </c>
      <c r="P506" s="697"/>
      <c r="Q506" s="697"/>
      <c r="V506" s="398"/>
      <c r="W506" s="398"/>
      <c r="X506" s="398"/>
      <c r="Y506" s="398"/>
      <c r="Z506" s="398"/>
      <c r="AA506" s="398"/>
      <c r="AB506" s="398"/>
      <c r="AC506" s="398"/>
      <c r="AD506" s="398"/>
      <c r="AE506" s="398"/>
      <c r="AF506" s="398"/>
      <c r="AG506" s="398"/>
      <c r="AH506" s="398"/>
      <c r="AI506" s="398"/>
      <c r="AJ506" s="398"/>
      <c r="AK506" s="398"/>
      <c r="AL506" s="398"/>
      <c r="AM506" s="398"/>
      <c r="AN506" s="398"/>
      <c r="AO506" s="398"/>
      <c r="AP506" s="398"/>
      <c r="AQ506" s="398"/>
      <c r="AR506" s="398"/>
      <c r="AS506" s="398"/>
      <c r="AT506" s="398"/>
      <c r="AU506" s="398"/>
      <c r="AV506" s="398"/>
      <c r="AW506" s="398"/>
      <c r="AX506" s="398"/>
      <c r="AY506" s="398"/>
      <c r="AZ506" s="398"/>
      <c r="BA506" s="400"/>
      <c r="BB506" s="477"/>
      <c r="BC506" s="400"/>
      <c r="BD506" s="400"/>
      <c r="BE506" s="400"/>
      <c r="BF506" s="400"/>
      <c r="BG506" s="400"/>
      <c r="BH506" s="400"/>
      <c r="BI506" s="400"/>
      <c r="BJ506" s="400"/>
      <c r="BK506" s="400"/>
      <c r="BL506" s="400"/>
      <c r="BM506" s="400"/>
      <c r="BN506" s="400"/>
      <c r="BO506" s="400"/>
      <c r="BP506" s="400"/>
      <c r="BQ506" s="400"/>
      <c r="BR506" s="400"/>
      <c r="BS506" s="400"/>
      <c r="BT506" s="400"/>
      <c r="BU506" s="400"/>
      <c r="BV506" s="401"/>
      <c r="BW506" s="401"/>
      <c r="BX506" s="401"/>
      <c r="BY506" s="401"/>
      <c r="BZ506" s="401"/>
      <c r="CA506" s="401"/>
      <c r="CB506" s="401"/>
      <c r="CC506" s="401"/>
      <c r="CD506" s="401"/>
      <c r="CE506" s="401"/>
      <c r="CF506" s="401"/>
      <c r="CG506" s="401"/>
      <c r="CH506" s="401"/>
      <c r="CI506" s="401"/>
      <c r="CJ506" s="401"/>
      <c r="CK506" s="401"/>
      <c r="CL506" s="401"/>
      <c r="CM506" s="401"/>
      <c r="CN506" s="401"/>
      <c r="CO506" s="401"/>
      <c r="CP506" s="401"/>
      <c r="CQ506" s="401"/>
      <c r="CR506" s="401"/>
      <c r="CS506" s="401"/>
      <c r="CT506" s="401"/>
      <c r="CU506" s="401"/>
      <c r="CV506" s="401"/>
      <c r="CW506" s="401"/>
      <c r="CX506" s="401"/>
      <c r="CY506" s="401"/>
      <c r="CZ506" s="401"/>
    </row>
    <row r="507" s="405" customFormat="true" ht="25.15" customHeight="true" x14ac:dyDescent="0.2">
      <c r="C507" s="1090" t="s">
        <v>411</v>
      </c>
      <c r="D507" s="1072"/>
      <c r="E507" s="834">
        <v>6.2999714943994922E-4</v>
      </c>
      <c r="F507" s="697"/>
      <c r="G507" s="697"/>
      <c r="H507" s="1090" t="s">
        <v>410</v>
      </c>
      <c r="I507" s="1072"/>
      <c r="J507" s="835">
        <v>3.0690606620625239E-3</v>
      </c>
      <c r="K507" s="697"/>
      <c r="L507" s="697"/>
      <c r="M507" s="1090" t="s">
        <v>420</v>
      </c>
      <c r="N507" s="1072"/>
      <c r="O507" s="836">
        <v>2.410725104169501E-3</v>
      </c>
      <c r="P507" s="697"/>
      <c r="Q507" s="697"/>
      <c r="V507" s="398"/>
      <c r="W507" s="398"/>
      <c r="X507" s="398"/>
      <c r="Y507" s="398"/>
      <c r="Z507" s="398"/>
      <c r="AA507" s="398"/>
      <c r="AB507" s="398"/>
      <c r="AC507" s="398"/>
      <c r="AD507" s="398"/>
      <c r="AE507" s="398"/>
      <c r="AF507" s="398"/>
      <c r="AG507" s="398"/>
      <c r="AH507" s="398"/>
      <c r="AI507" s="398"/>
      <c r="AJ507" s="398"/>
      <c r="AK507" s="398"/>
      <c r="AL507" s="398"/>
      <c r="AM507" s="398"/>
      <c r="AN507" s="398"/>
      <c r="AO507" s="398"/>
      <c r="AP507" s="398"/>
      <c r="AQ507" s="398"/>
      <c r="AR507" s="398"/>
      <c r="AS507" s="398"/>
      <c r="AT507" s="398"/>
      <c r="AU507" s="398"/>
      <c r="AV507" s="398"/>
      <c r="AW507" s="398"/>
      <c r="AX507" s="398"/>
      <c r="AY507" s="398"/>
      <c r="AZ507" s="398"/>
      <c r="BA507" s="400"/>
      <c r="BB507" s="477"/>
      <c r="BC507" s="400"/>
      <c r="BD507" s="400"/>
      <c r="BE507" s="400"/>
      <c r="BF507" s="400"/>
      <c r="BG507" s="400"/>
      <c r="BH507" s="400"/>
      <c r="BI507" s="400"/>
      <c r="BJ507" s="400"/>
      <c r="BK507" s="400"/>
      <c r="BL507" s="400"/>
      <c r="BM507" s="400"/>
      <c r="BN507" s="400"/>
      <c r="BO507" s="400"/>
      <c r="BP507" s="400"/>
      <c r="BQ507" s="400"/>
      <c r="BR507" s="400"/>
      <c r="BS507" s="400"/>
      <c r="BT507" s="400"/>
      <c r="BU507" s="400"/>
      <c r="BV507" s="401"/>
      <c r="BW507" s="401"/>
      <c r="BX507" s="401"/>
      <c r="BY507" s="401"/>
      <c r="BZ507" s="401"/>
      <c r="CA507" s="401"/>
      <c r="CB507" s="401"/>
      <c r="CC507" s="401"/>
      <c r="CD507" s="401"/>
      <c r="CE507" s="401"/>
      <c r="CF507" s="401"/>
      <c r="CG507" s="401"/>
      <c r="CH507" s="401"/>
      <c r="CI507" s="401"/>
      <c r="CJ507" s="401"/>
      <c r="CK507" s="401"/>
      <c r="CL507" s="401"/>
      <c r="CM507" s="401"/>
      <c r="CN507" s="401"/>
      <c r="CO507" s="401"/>
      <c r="CP507" s="401"/>
      <c r="CQ507" s="401"/>
      <c r="CR507" s="401"/>
      <c r="CS507" s="401"/>
      <c r="CT507" s="401"/>
      <c r="CU507" s="401"/>
      <c r="CV507" s="401"/>
      <c r="CW507" s="401"/>
      <c r="CX507" s="401"/>
      <c r="CY507" s="401"/>
      <c r="CZ507" s="401"/>
    </row>
    <row r="508" s="405" customFormat="true" ht="25.15" customHeight="true" x14ac:dyDescent="0.2">
      <c r="C508" s="1090" t="s">
        <v>391</v>
      </c>
      <c r="D508" s="1072"/>
      <c r="E508" s="834">
        <v>1.2071995073305102E-2</v>
      </c>
      <c r="F508" s="697"/>
      <c r="G508" s="697"/>
      <c r="H508" s="1090" t="s">
        <v>420</v>
      </c>
      <c r="I508" s="1072"/>
      <c r="J508" s="835">
        <v>5.1906259793112934E-4</v>
      </c>
      <c r="K508" s="697"/>
      <c r="L508" s="697"/>
      <c r="M508" s="1090" t="s">
        <v>433</v>
      </c>
      <c r="N508" s="1072"/>
      <c r="O508" s="836">
        <v>1.2574414644026927E-3</v>
      </c>
      <c r="P508" s="697"/>
      <c r="Q508" s="697"/>
      <c r="V508" s="398"/>
      <c r="W508" s="398"/>
      <c r="X508" s="398"/>
      <c r="Y508" s="398"/>
      <c r="Z508" s="398"/>
      <c r="AA508" s="398"/>
      <c r="AB508" s="398"/>
      <c r="AC508" s="398"/>
      <c r="AD508" s="398"/>
      <c r="AE508" s="398"/>
      <c r="AF508" s="398"/>
      <c r="AG508" s="398"/>
      <c r="AH508" s="398"/>
      <c r="AI508" s="398"/>
      <c r="AJ508" s="398"/>
      <c r="AK508" s="398"/>
      <c r="AL508" s="398"/>
      <c r="AM508" s="398"/>
      <c r="AN508" s="398"/>
      <c r="AO508" s="398"/>
      <c r="AP508" s="398"/>
      <c r="AQ508" s="398"/>
      <c r="AR508" s="398"/>
      <c r="AS508" s="398"/>
      <c r="AT508" s="398"/>
      <c r="AU508" s="398"/>
      <c r="AV508" s="398"/>
      <c r="AW508" s="398"/>
      <c r="AX508" s="398"/>
      <c r="AY508" s="398"/>
      <c r="AZ508" s="398"/>
      <c r="BA508" s="400"/>
      <c r="BB508" s="477"/>
      <c r="BC508" s="400"/>
      <c r="BD508" s="400"/>
      <c r="BE508" s="400"/>
      <c r="BF508" s="400"/>
      <c r="BG508" s="400"/>
      <c r="BH508" s="400"/>
      <c r="BI508" s="400"/>
      <c r="BJ508" s="400"/>
      <c r="BK508" s="400"/>
      <c r="BL508" s="400"/>
      <c r="BM508" s="400"/>
      <c r="BN508" s="400"/>
      <c r="BO508" s="400"/>
      <c r="BP508" s="400"/>
      <c r="BQ508" s="400"/>
      <c r="BR508" s="400"/>
      <c r="BS508" s="400"/>
      <c r="BT508" s="400"/>
      <c r="BU508" s="400"/>
      <c r="BV508" s="401"/>
      <c r="BW508" s="401"/>
      <c r="BX508" s="401"/>
      <c r="BY508" s="401"/>
      <c r="BZ508" s="401"/>
      <c r="CA508" s="401"/>
      <c r="CB508" s="401"/>
      <c r="CC508" s="401"/>
      <c r="CD508" s="401"/>
      <c r="CE508" s="401"/>
      <c r="CF508" s="401"/>
      <c r="CG508" s="401"/>
      <c r="CH508" s="401"/>
      <c r="CI508" s="401"/>
      <c r="CJ508" s="401"/>
      <c r="CK508" s="401"/>
      <c r="CL508" s="401"/>
      <c r="CM508" s="401"/>
      <c r="CN508" s="401"/>
      <c r="CO508" s="401"/>
      <c r="CP508" s="401"/>
      <c r="CQ508" s="401"/>
      <c r="CR508" s="401"/>
      <c r="CS508" s="401"/>
      <c r="CT508" s="401"/>
      <c r="CU508" s="401"/>
      <c r="CV508" s="401"/>
      <c r="CW508" s="401"/>
      <c r="CX508" s="401"/>
      <c r="CY508" s="401"/>
      <c r="CZ508" s="401"/>
    </row>
    <row r="509" s="405" customFormat="true" ht="25.15" customHeight="true" x14ac:dyDescent="0.2">
      <c r="C509" s="1090" t="s">
        <v>410</v>
      </c>
      <c r="D509" s="1072"/>
      <c r="E509" s="834">
        <v>6.3790332229358652E-3</v>
      </c>
      <c r="F509" s="697"/>
      <c r="G509" s="697"/>
      <c r="H509" s="1090" t="s">
        <v>433</v>
      </c>
      <c r="I509" s="1072"/>
      <c r="J509" s="835">
        <v>1.751237702558518E-3</v>
      </c>
      <c r="K509" s="697"/>
      <c r="L509" s="697"/>
      <c r="M509" s="1090" t="s">
        <v>403</v>
      </c>
      <c r="N509" s="1072"/>
      <c r="O509" s="836">
        <v>5.4669731988244125E-2</v>
      </c>
      <c r="P509" s="697"/>
      <c r="Q509" s="697"/>
      <c r="V509" s="398"/>
      <c r="W509" s="398"/>
      <c r="X509" s="398"/>
      <c r="Y509" s="398"/>
      <c r="Z509" s="398"/>
      <c r="AA509" s="398"/>
      <c r="AB509" s="398"/>
      <c r="AC509" s="398"/>
      <c r="AD509" s="398"/>
      <c r="AE509" s="398"/>
      <c r="AF509" s="398"/>
      <c r="AG509" s="398"/>
      <c r="AH509" s="398"/>
      <c r="AI509" s="398"/>
      <c r="AJ509" s="398"/>
      <c r="AK509" s="398"/>
      <c r="AL509" s="398"/>
      <c r="AM509" s="398"/>
      <c r="AN509" s="398"/>
      <c r="AO509" s="398"/>
      <c r="AP509" s="398"/>
      <c r="AQ509" s="398"/>
      <c r="AR509" s="398"/>
      <c r="AS509" s="398"/>
      <c r="AT509" s="398"/>
      <c r="AU509" s="398"/>
      <c r="AV509" s="398"/>
      <c r="AW509" s="398"/>
      <c r="AX509" s="398"/>
      <c r="AY509" s="398"/>
      <c r="AZ509" s="398"/>
      <c r="BA509" s="400"/>
      <c r="BB509" s="477"/>
      <c r="BC509" s="400"/>
      <c r="BD509" s="400"/>
      <c r="BE509" s="400"/>
      <c r="BF509" s="400"/>
      <c r="BG509" s="400"/>
      <c r="BH509" s="400"/>
      <c r="BI509" s="400"/>
      <c r="BJ509" s="400"/>
      <c r="BK509" s="400"/>
      <c r="BL509" s="400"/>
      <c r="BM509" s="400"/>
      <c r="BN509" s="400"/>
      <c r="BO509" s="400"/>
      <c r="BP509" s="400"/>
      <c r="BQ509" s="400"/>
      <c r="BR509" s="400"/>
      <c r="BS509" s="400"/>
      <c r="BT509" s="400"/>
      <c r="BU509" s="400"/>
      <c r="BV509" s="401"/>
      <c r="BW509" s="401"/>
      <c r="BX509" s="401"/>
      <c r="BY509" s="401"/>
      <c r="BZ509" s="401"/>
      <c r="CA509" s="401"/>
      <c r="CB509" s="401"/>
      <c r="CC509" s="401"/>
      <c r="CD509" s="401"/>
      <c r="CE509" s="401"/>
      <c r="CF509" s="401"/>
      <c r="CG509" s="401"/>
      <c r="CH509" s="401"/>
      <c r="CI509" s="401"/>
      <c r="CJ509" s="401"/>
      <c r="CK509" s="401"/>
      <c r="CL509" s="401"/>
      <c r="CM509" s="401"/>
      <c r="CN509" s="401"/>
      <c r="CO509" s="401"/>
      <c r="CP509" s="401"/>
      <c r="CQ509" s="401"/>
      <c r="CR509" s="401"/>
      <c r="CS509" s="401"/>
      <c r="CT509" s="401"/>
      <c r="CU509" s="401"/>
      <c r="CV509" s="401"/>
      <c r="CW509" s="401"/>
      <c r="CX509" s="401"/>
      <c r="CY509" s="401"/>
      <c r="CZ509" s="401"/>
    </row>
    <row r="510" s="405" customFormat="true" ht="25.15" customHeight="true" x14ac:dyDescent="0.2">
      <c r="C510" s="1090" t="s">
        <v>420</v>
      </c>
      <c r="D510" s="1072"/>
      <c r="E510" s="834">
        <v>2.3482187989239397E-4</v>
      </c>
      <c r="F510" s="697"/>
      <c r="G510" s="697"/>
      <c r="H510" s="1090" t="s">
        <v>403</v>
      </c>
      <c r="I510" s="1072"/>
      <c r="J510" s="835">
        <v>1.2027367533123405E-2</v>
      </c>
      <c r="K510" s="697"/>
      <c r="L510" s="697"/>
      <c r="M510" s="1090" t="s">
        <v>398</v>
      </c>
      <c r="N510" s="1072"/>
      <c r="O510" s="836">
        <v>9.8604308663478163E-3</v>
      </c>
      <c r="P510" s="697"/>
      <c r="Q510" s="697"/>
      <c r="V510" s="398"/>
      <c r="W510" s="398"/>
      <c r="X510" s="398"/>
      <c r="Y510" s="398"/>
      <c r="Z510" s="398"/>
      <c r="AA510" s="398"/>
      <c r="AB510" s="398"/>
      <c r="AC510" s="398"/>
      <c r="AD510" s="398"/>
      <c r="AE510" s="398"/>
      <c r="AF510" s="398"/>
      <c r="AG510" s="398"/>
      <c r="AH510" s="398"/>
      <c r="AI510" s="398"/>
      <c r="AJ510" s="398"/>
      <c r="AK510" s="398"/>
      <c r="AL510" s="398"/>
      <c r="AM510" s="398"/>
      <c r="AN510" s="398"/>
      <c r="AO510" s="398"/>
      <c r="AP510" s="398"/>
      <c r="AQ510" s="398"/>
      <c r="AR510" s="398"/>
      <c r="AS510" s="398"/>
      <c r="AT510" s="398"/>
      <c r="AU510" s="398"/>
      <c r="AV510" s="398"/>
      <c r="AW510" s="398"/>
      <c r="AX510" s="398"/>
      <c r="AY510" s="398"/>
      <c r="AZ510" s="398"/>
      <c r="BA510" s="400"/>
      <c r="BB510" s="477"/>
      <c r="BC510" s="400"/>
      <c r="BD510" s="400"/>
      <c r="BE510" s="400"/>
      <c r="BF510" s="400"/>
      <c r="BG510" s="400"/>
      <c r="BH510" s="400"/>
      <c r="BI510" s="400"/>
      <c r="BJ510" s="400"/>
      <c r="BK510" s="400"/>
      <c r="BL510" s="400"/>
      <c r="BM510" s="400"/>
      <c r="BN510" s="400"/>
      <c r="BO510" s="400"/>
      <c r="BP510" s="400"/>
      <c r="BQ510" s="400"/>
      <c r="BR510" s="400"/>
      <c r="BS510" s="400"/>
      <c r="BT510" s="400"/>
      <c r="BU510" s="400"/>
      <c r="BV510" s="401"/>
      <c r="BW510" s="401"/>
      <c r="BX510" s="401"/>
      <c r="BY510" s="401"/>
      <c r="BZ510" s="401"/>
      <c r="CA510" s="401"/>
      <c r="CB510" s="401"/>
      <c r="CC510" s="401"/>
      <c r="CD510" s="401"/>
      <c r="CE510" s="401"/>
      <c r="CF510" s="401"/>
      <c r="CG510" s="401"/>
      <c r="CH510" s="401"/>
      <c r="CI510" s="401"/>
      <c r="CJ510" s="401"/>
      <c r="CK510" s="401"/>
      <c r="CL510" s="401"/>
      <c r="CM510" s="401"/>
      <c r="CN510" s="401"/>
      <c r="CO510" s="401"/>
      <c r="CP510" s="401"/>
      <c r="CQ510" s="401"/>
      <c r="CR510" s="401"/>
      <c r="CS510" s="401"/>
      <c r="CT510" s="401"/>
      <c r="CU510" s="401"/>
      <c r="CV510" s="401"/>
      <c r="CW510" s="401"/>
      <c r="CX510" s="401"/>
      <c r="CY510" s="401"/>
      <c r="CZ510" s="401"/>
    </row>
    <row r="511" s="405" customFormat="true" ht="25.15" customHeight="true" x14ac:dyDescent="0.2">
      <c r="C511" s="1090" t="s">
        <v>433</v>
      </c>
      <c r="D511" s="1072"/>
      <c r="E511" s="834">
        <v>1.1547660950927872E-4</v>
      </c>
      <c r="F511" s="697"/>
      <c r="G511" s="697"/>
      <c r="H511" s="1090" t="s">
        <v>398</v>
      </c>
      <c r="I511" s="1072"/>
      <c r="J511" s="835">
        <v>1.1238004420070788E-2</v>
      </c>
      <c r="K511" s="697"/>
      <c r="L511" s="697"/>
      <c r="M511" s="1090" t="s">
        <v>407</v>
      </c>
      <c r="N511" s="1072"/>
      <c r="O511" s="836">
        <v>7.0134945593467229E-3</v>
      </c>
      <c r="P511" s="697"/>
      <c r="Q511" s="697"/>
      <c r="V511" s="398"/>
      <c r="W511" s="398"/>
      <c r="X511" s="398"/>
      <c r="Y511" s="398"/>
      <c r="Z511" s="398"/>
      <c r="AA511" s="398"/>
      <c r="AB511" s="398"/>
      <c r="AC511" s="398"/>
      <c r="AD511" s="398"/>
      <c r="AE511" s="398"/>
      <c r="AF511" s="398"/>
      <c r="AG511" s="398"/>
      <c r="AH511" s="398"/>
      <c r="AI511" s="398"/>
      <c r="AJ511" s="398"/>
      <c r="AK511" s="398"/>
      <c r="AL511" s="398"/>
      <c r="AM511" s="398"/>
      <c r="AN511" s="398"/>
      <c r="AO511" s="398"/>
      <c r="AP511" s="398"/>
      <c r="AQ511" s="398"/>
      <c r="AR511" s="398"/>
      <c r="AS511" s="398"/>
      <c r="AT511" s="398"/>
      <c r="AU511" s="398"/>
      <c r="AV511" s="398"/>
      <c r="AW511" s="398"/>
      <c r="AX511" s="398"/>
      <c r="AY511" s="398"/>
      <c r="AZ511" s="398"/>
      <c r="BA511" s="400"/>
      <c r="BB511" s="477"/>
      <c r="BC511" s="400"/>
      <c r="BD511" s="400"/>
      <c r="BE511" s="400"/>
      <c r="BF511" s="400"/>
      <c r="BG511" s="400"/>
      <c r="BH511" s="400"/>
      <c r="BI511" s="400"/>
      <c r="BJ511" s="400"/>
      <c r="BK511" s="400"/>
      <c r="BL511" s="400"/>
      <c r="BM511" s="400"/>
      <c r="BN511" s="400"/>
      <c r="BO511" s="400"/>
      <c r="BP511" s="400"/>
      <c r="BQ511" s="400"/>
      <c r="BR511" s="400"/>
      <c r="BS511" s="400"/>
      <c r="BT511" s="400"/>
      <c r="BU511" s="400"/>
      <c r="BV511" s="401"/>
      <c r="BW511" s="401"/>
      <c r="BX511" s="401"/>
      <c r="BY511" s="401"/>
      <c r="BZ511" s="401"/>
      <c r="CA511" s="401"/>
      <c r="CB511" s="401"/>
      <c r="CC511" s="401"/>
      <c r="CD511" s="401"/>
      <c r="CE511" s="401"/>
      <c r="CF511" s="401"/>
      <c r="CG511" s="401"/>
      <c r="CH511" s="401"/>
      <c r="CI511" s="401"/>
      <c r="CJ511" s="401"/>
      <c r="CK511" s="401"/>
      <c r="CL511" s="401"/>
      <c r="CM511" s="401"/>
      <c r="CN511" s="401"/>
      <c r="CO511" s="401"/>
      <c r="CP511" s="401"/>
      <c r="CQ511" s="401"/>
      <c r="CR511" s="401"/>
      <c r="CS511" s="401"/>
      <c r="CT511" s="401"/>
      <c r="CU511" s="401"/>
      <c r="CV511" s="401"/>
      <c r="CW511" s="401"/>
      <c r="CX511" s="401"/>
      <c r="CY511" s="401"/>
      <c r="CZ511" s="401"/>
    </row>
    <row r="512" s="405" customFormat="true" ht="25.15" customHeight="true" x14ac:dyDescent="0.2">
      <c r="C512" s="1090" t="s">
        <v>403</v>
      </c>
      <c r="D512" s="1072"/>
      <c r="E512" s="834">
        <v>2.338829809418258E-2</v>
      </c>
      <c r="F512" s="697"/>
      <c r="G512" s="697"/>
      <c r="H512" s="1090" t="s">
        <v>407</v>
      </c>
      <c r="I512" s="1072"/>
      <c r="J512" s="835">
        <v>3.5300311920753984E-3</v>
      </c>
      <c r="K512" s="697"/>
      <c r="L512" s="697"/>
      <c r="M512" s="1090" t="s">
        <v>402</v>
      </c>
      <c r="N512" s="1072"/>
      <c r="O512" s="836">
        <v>4.344553844951039E-3</v>
      </c>
      <c r="P512" s="697"/>
      <c r="Q512" s="697"/>
      <c r="V512" s="398"/>
      <c r="W512" s="398"/>
      <c r="X512" s="398"/>
      <c r="Y512" s="398"/>
      <c r="Z512" s="398"/>
      <c r="AA512" s="398"/>
      <c r="AB512" s="398"/>
      <c r="AC512" s="398"/>
      <c r="AD512" s="398"/>
      <c r="AE512" s="398"/>
      <c r="AF512" s="398"/>
      <c r="AG512" s="398"/>
      <c r="AH512" s="398"/>
      <c r="AI512" s="398"/>
      <c r="AJ512" s="398"/>
      <c r="AK512" s="398"/>
      <c r="AL512" s="398"/>
      <c r="AM512" s="398"/>
      <c r="AN512" s="398"/>
      <c r="AO512" s="398"/>
      <c r="AP512" s="398"/>
      <c r="AQ512" s="398"/>
      <c r="AR512" s="398"/>
      <c r="AS512" s="398"/>
      <c r="AT512" s="398"/>
      <c r="AU512" s="398"/>
      <c r="AV512" s="398"/>
      <c r="AW512" s="398"/>
      <c r="AX512" s="398"/>
      <c r="AY512" s="398"/>
      <c r="AZ512" s="398"/>
      <c r="BA512" s="400"/>
      <c r="BB512" s="477"/>
      <c r="BC512" s="400"/>
      <c r="BD512" s="400"/>
      <c r="BE512" s="400"/>
      <c r="BF512" s="400"/>
      <c r="BG512" s="400"/>
      <c r="BH512" s="400"/>
      <c r="BI512" s="400"/>
      <c r="BJ512" s="400"/>
      <c r="BK512" s="400"/>
      <c r="BL512" s="400"/>
      <c r="BM512" s="400"/>
      <c r="BN512" s="400"/>
      <c r="BO512" s="400"/>
      <c r="BP512" s="400"/>
      <c r="BQ512" s="400"/>
      <c r="BR512" s="400"/>
      <c r="BS512" s="400"/>
      <c r="BT512" s="400"/>
      <c r="BU512" s="400"/>
      <c r="BV512" s="401"/>
      <c r="BW512" s="401"/>
      <c r="BX512" s="401"/>
      <c r="BY512" s="401"/>
      <c r="BZ512" s="401"/>
      <c r="CA512" s="401"/>
      <c r="CB512" s="401"/>
      <c r="CC512" s="401"/>
      <c r="CD512" s="401"/>
      <c r="CE512" s="401"/>
      <c r="CF512" s="401"/>
      <c r="CG512" s="401"/>
      <c r="CH512" s="401"/>
      <c r="CI512" s="401"/>
      <c r="CJ512" s="401"/>
      <c r="CK512" s="401"/>
      <c r="CL512" s="401"/>
      <c r="CM512" s="401"/>
      <c r="CN512" s="401"/>
      <c r="CO512" s="401"/>
      <c r="CP512" s="401"/>
      <c r="CQ512" s="401"/>
      <c r="CR512" s="401"/>
      <c r="CS512" s="401"/>
      <c r="CT512" s="401"/>
      <c r="CU512" s="401"/>
      <c r="CV512" s="401"/>
      <c r="CW512" s="401"/>
      <c r="CX512" s="401"/>
      <c r="CY512" s="401"/>
      <c r="CZ512" s="401"/>
    </row>
    <row r="513" s="405" customFormat="true" ht="25.15" customHeight="true" x14ac:dyDescent="0.2">
      <c r="C513" s="1090" t="s">
        <v>398</v>
      </c>
      <c r="D513" s="1072"/>
      <c r="E513" s="834">
        <v>1.2615362113202043E-2</v>
      </c>
      <c r="F513" s="697"/>
      <c r="G513" s="697"/>
      <c r="H513" s="1090" t="s">
        <v>402</v>
      </c>
      <c r="I513" s="1072"/>
      <c r="J513" s="835">
        <v>2.4786578084842921E-2</v>
      </c>
      <c r="K513" s="697"/>
      <c r="L513" s="697"/>
      <c r="M513" s="1090" t="s">
        <v>417</v>
      </c>
      <c r="N513" s="1072"/>
      <c r="O513" s="836">
        <v>5.9637365494945469E-3</v>
      </c>
      <c r="P513" s="697"/>
      <c r="Q513" s="697"/>
      <c r="V513" s="398"/>
      <c r="W513" s="398"/>
      <c r="X513" s="398"/>
      <c r="Y513" s="398"/>
      <c r="Z513" s="398"/>
      <c r="AA513" s="398"/>
      <c r="AB513" s="398"/>
      <c r="AC513" s="398"/>
      <c r="AD513" s="398"/>
      <c r="AE513" s="398"/>
      <c r="AF513" s="398"/>
      <c r="AG513" s="398"/>
      <c r="AH513" s="398"/>
      <c r="AI513" s="398"/>
      <c r="AJ513" s="398"/>
      <c r="AK513" s="398"/>
      <c r="AL513" s="398"/>
      <c r="AM513" s="398"/>
      <c r="AN513" s="398"/>
      <c r="AO513" s="398"/>
      <c r="AP513" s="398"/>
      <c r="AQ513" s="398"/>
      <c r="AR513" s="398"/>
      <c r="AS513" s="398"/>
      <c r="AT513" s="398"/>
      <c r="AU513" s="398"/>
      <c r="AV513" s="398"/>
      <c r="AW513" s="398"/>
      <c r="AX513" s="398"/>
      <c r="AY513" s="398"/>
      <c r="AZ513" s="398"/>
      <c r="BA513" s="400"/>
      <c r="BB513" s="477"/>
      <c r="BC513" s="400"/>
      <c r="BD513" s="400"/>
      <c r="BE513" s="400"/>
      <c r="BF513" s="400"/>
      <c r="BG513" s="400"/>
      <c r="BH513" s="400"/>
      <c r="BI513" s="400"/>
      <c r="BJ513" s="400"/>
      <c r="BK513" s="400"/>
      <c r="BL513" s="400"/>
      <c r="BM513" s="400"/>
      <c r="BN513" s="400"/>
      <c r="BO513" s="400"/>
      <c r="BP513" s="400"/>
      <c r="BQ513" s="400"/>
      <c r="BR513" s="400"/>
      <c r="BS513" s="400"/>
      <c r="BT513" s="400"/>
      <c r="BU513" s="400"/>
      <c r="BV513" s="401"/>
      <c r="BW513" s="401"/>
      <c r="BX513" s="401"/>
      <c r="BY513" s="401"/>
      <c r="BZ513" s="401"/>
      <c r="CA513" s="401"/>
      <c r="CB513" s="401"/>
      <c r="CC513" s="401"/>
      <c r="CD513" s="401"/>
      <c r="CE513" s="401"/>
      <c r="CF513" s="401"/>
      <c r="CG513" s="401"/>
      <c r="CH513" s="401"/>
      <c r="CI513" s="401"/>
      <c r="CJ513" s="401"/>
      <c r="CK513" s="401"/>
      <c r="CL513" s="401"/>
      <c r="CM513" s="401"/>
      <c r="CN513" s="401"/>
      <c r="CO513" s="401"/>
      <c r="CP513" s="401"/>
      <c r="CQ513" s="401"/>
      <c r="CR513" s="401"/>
      <c r="CS513" s="401"/>
      <c r="CT513" s="401"/>
      <c r="CU513" s="401"/>
      <c r="CV513" s="401"/>
      <c r="CW513" s="401"/>
      <c r="CX513" s="401"/>
      <c r="CY513" s="401"/>
      <c r="CZ513" s="401"/>
    </row>
    <row r="514" s="405" customFormat="true" ht="25.15" customHeight="true" x14ac:dyDescent="0.2">
      <c r="C514" s="1090" t="s">
        <v>407</v>
      </c>
      <c r="D514" s="1072"/>
      <c r="E514" s="834">
        <v>4.7624075047967033E-3</v>
      </c>
      <c r="F514" s="697"/>
      <c r="G514" s="697"/>
      <c r="H514" s="1090" t="s">
        <v>417</v>
      </c>
      <c r="I514" s="1072"/>
      <c r="J514" s="835">
        <v>1.8748973654322156E-4</v>
      </c>
      <c r="K514" s="697"/>
      <c r="L514" s="697"/>
      <c r="M514" s="1090" t="s">
        <v>375</v>
      </c>
      <c r="N514" s="1072"/>
      <c r="O514" s="836">
        <v>0.45260174400493952</v>
      </c>
      <c r="P514" s="697"/>
      <c r="Q514" s="697"/>
      <c r="V514" s="398"/>
      <c r="W514" s="398"/>
      <c r="X514" s="398"/>
      <c r="Y514" s="398"/>
      <c r="Z514" s="398"/>
      <c r="AA514" s="398"/>
      <c r="AB514" s="398"/>
      <c r="AC514" s="398"/>
      <c r="AD514" s="398"/>
      <c r="AE514" s="398"/>
      <c r="AF514" s="398"/>
      <c r="AG514" s="398"/>
      <c r="AH514" s="398"/>
      <c r="AI514" s="398"/>
      <c r="AJ514" s="398"/>
      <c r="AK514" s="398"/>
      <c r="AL514" s="398"/>
      <c r="AM514" s="398"/>
      <c r="AN514" s="398"/>
      <c r="AO514" s="398"/>
      <c r="AP514" s="398"/>
      <c r="AQ514" s="398"/>
      <c r="AR514" s="398"/>
      <c r="AS514" s="398"/>
      <c r="AT514" s="398"/>
      <c r="AU514" s="398"/>
      <c r="AV514" s="398"/>
      <c r="AW514" s="398"/>
      <c r="AX514" s="398"/>
      <c r="AY514" s="398"/>
      <c r="AZ514" s="398"/>
      <c r="BA514" s="400"/>
      <c r="BB514" s="477"/>
      <c r="BC514" s="400"/>
      <c r="BD514" s="400"/>
      <c r="BE514" s="400"/>
      <c r="BF514" s="400"/>
      <c r="BG514" s="400"/>
      <c r="BH514" s="400"/>
      <c r="BI514" s="400"/>
      <c r="BJ514" s="400"/>
      <c r="BK514" s="400"/>
      <c r="BL514" s="400"/>
      <c r="BM514" s="400"/>
      <c r="BN514" s="400"/>
      <c r="BO514" s="400"/>
      <c r="BP514" s="400"/>
      <c r="BQ514" s="400"/>
      <c r="BR514" s="400"/>
      <c r="BS514" s="400"/>
      <c r="BT514" s="400"/>
      <c r="BU514" s="400"/>
      <c r="BV514" s="401"/>
      <c r="BW514" s="401"/>
      <c r="BX514" s="401"/>
      <c r="BY514" s="401"/>
      <c r="BZ514" s="401"/>
      <c r="CA514" s="401"/>
      <c r="CB514" s="401"/>
      <c r="CC514" s="401"/>
      <c r="CD514" s="401"/>
      <c r="CE514" s="401"/>
      <c r="CF514" s="401"/>
      <c r="CG514" s="401"/>
      <c r="CH514" s="401"/>
      <c r="CI514" s="401"/>
      <c r="CJ514" s="401"/>
      <c r="CK514" s="401"/>
      <c r="CL514" s="401"/>
      <c r="CM514" s="401"/>
      <c r="CN514" s="401"/>
      <c r="CO514" s="401"/>
      <c r="CP514" s="401"/>
      <c r="CQ514" s="401"/>
      <c r="CR514" s="401"/>
      <c r="CS514" s="401"/>
      <c r="CT514" s="401"/>
      <c r="CU514" s="401"/>
      <c r="CV514" s="401"/>
      <c r="CW514" s="401"/>
      <c r="CX514" s="401"/>
      <c r="CY514" s="401"/>
      <c r="CZ514" s="401"/>
    </row>
    <row r="515" s="405" customFormat="true" ht="25.15" customHeight="true" x14ac:dyDescent="0.2">
      <c r="C515" s="1090" t="s">
        <v>402</v>
      </c>
      <c r="D515" s="1072"/>
      <c r="E515" s="834">
        <v>1.9521847326693886E-2</v>
      </c>
      <c r="F515" s="697"/>
      <c r="G515" s="697"/>
      <c r="H515" s="1090" t="s">
        <v>375</v>
      </c>
      <c r="I515" s="1072"/>
      <c r="J515" s="835">
        <v>0.26657520673500723</v>
      </c>
      <c r="K515" s="697"/>
      <c r="L515" s="697"/>
      <c r="M515" s="1090" t="s">
        <v>377</v>
      </c>
      <c r="N515" s="1072"/>
      <c r="O515" s="836">
        <v>0.43301043444488879</v>
      </c>
      <c r="P515" s="697"/>
      <c r="Q515" s="697"/>
      <c r="V515" s="398"/>
      <c r="W515" s="398"/>
      <c r="X515" s="398"/>
      <c r="Y515" s="398"/>
      <c r="Z515" s="398"/>
      <c r="AA515" s="398"/>
      <c r="AB515" s="398"/>
      <c r="AC515" s="398"/>
      <c r="AD515" s="398"/>
      <c r="AE515" s="398"/>
      <c r="AF515" s="398"/>
      <c r="AG515" s="398"/>
      <c r="AH515" s="398"/>
      <c r="AI515" s="398"/>
      <c r="AJ515" s="398"/>
      <c r="AK515" s="398"/>
      <c r="AL515" s="398"/>
      <c r="AM515" s="398"/>
      <c r="AN515" s="398"/>
      <c r="AO515" s="398"/>
      <c r="AP515" s="398"/>
      <c r="AQ515" s="398"/>
      <c r="AR515" s="398"/>
      <c r="AS515" s="398"/>
      <c r="AT515" s="398"/>
      <c r="AU515" s="398"/>
      <c r="AV515" s="398"/>
      <c r="AW515" s="398"/>
      <c r="AX515" s="398"/>
      <c r="AY515" s="398"/>
      <c r="AZ515" s="398"/>
      <c r="BA515" s="400"/>
      <c r="BB515" s="477"/>
      <c r="BC515" s="400"/>
      <c r="BD515" s="400"/>
      <c r="BE515" s="400"/>
      <c r="BF515" s="400"/>
      <c r="BG515" s="400"/>
      <c r="BH515" s="400"/>
      <c r="BI515" s="400"/>
      <c r="BJ515" s="400"/>
      <c r="BK515" s="400"/>
      <c r="BL515" s="400"/>
      <c r="BM515" s="400"/>
      <c r="BN515" s="400"/>
      <c r="BO515" s="400"/>
      <c r="BP515" s="400"/>
      <c r="BQ515" s="400"/>
      <c r="BR515" s="400"/>
      <c r="BS515" s="400"/>
      <c r="BT515" s="400"/>
      <c r="BU515" s="400"/>
      <c r="BV515" s="401"/>
      <c r="BW515" s="401"/>
      <c r="BX515" s="401"/>
      <c r="BY515" s="401"/>
      <c r="BZ515" s="401"/>
      <c r="CA515" s="401"/>
      <c r="CB515" s="401"/>
      <c r="CC515" s="401"/>
      <c r="CD515" s="401"/>
      <c r="CE515" s="401"/>
      <c r="CF515" s="401"/>
      <c r="CG515" s="401"/>
      <c r="CH515" s="401"/>
      <c r="CI515" s="401"/>
      <c r="CJ515" s="401"/>
      <c r="CK515" s="401"/>
      <c r="CL515" s="401"/>
      <c r="CM515" s="401"/>
      <c r="CN515" s="401"/>
      <c r="CO515" s="401"/>
      <c r="CP515" s="401"/>
      <c r="CQ515" s="401"/>
      <c r="CR515" s="401"/>
      <c r="CS515" s="401"/>
      <c r="CT515" s="401"/>
      <c r="CU515" s="401"/>
      <c r="CV515" s="401"/>
      <c r="CW515" s="401"/>
      <c r="CX515" s="401"/>
      <c r="CY515" s="401"/>
      <c r="CZ515" s="401"/>
    </row>
    <row r="516" s="405" customFormat="true" ht="25.15" customHeight="true" x14ac:dyDescent="0.2">
      <c r="C516" s="1090" t="s">
        <v>417</v>
      </c>
      <c r="D516" s="1072"/>
      <c r="E516" s="834">
        <v>3.922497664312477E-3</v>
      </c>
      <c r="F516" s="697"/>
      <c r="G516" s="697"/>
      <c r="H516" s="1090" t="s">
        <v>377</v>
      </c>
      <c r="I516" s="1072"/>
      <c r="J516" s="835">
        <v>0.37596809569846784</v>
      </c>
      <c r="K516" s="697"/>
      <c r="L516" s="697"/>
      <c r="M516" s="1090" t="s">
        <v>413</v>
      </c>
      <c r="N516" s="1072"/>
      <c r="O516" s="836">
        <v>1.1823199112547163E-3</v>
      </c>
      <c r="P516" s="697"/>
      <c r="Q516" s="697"/>
      <c r="V516" s="398"/>
      <c r="W516" s="398"/>
      <c r="X516" s="398"/>
      <c r="Y516" s="398"/>
      <c r="Z516" s="398"/>
      <c r="AA516" s="398"/>
      <c r="AB516" s="398"/>
      <c r="AC516" s="398"/>
      <c r="AD516" s="398"/>
      <c r="AE516" s="398"/>
      <c r="AF516" s="398"/>
      <c r="AG516" s="398"/>
      <c r="AH516" s="398"/>
      <c r="AI516" s="398"/>
      <c r="AJ516" s="398"/>
      <c r="AK516" s="398"/>
      <c r="AL516" s="398"/>
      <c r="AM516" s="398"/>
      <c r="AN516" s="398"/>
      <c r="AO516" s="398"/>
      <c r="AP516" s="398"/>
      <c r="AQ516" s="398"/>
      <c r="AR516" s="398"/>
      <c r="AS516" s="398"/>
      <c r="AT516" s="398"/>
      <c r="AU516" s="398"/>
      <c r="AV516" s="398"/>
      <c r="AW516" s="398"/>
      <c r="AX516" s="398"/>
      <c r="AY516" s="398"/>
      <c r="AZ516" s="398"/>
      <c r="BA516" s="400"/>
      <c r="BB516" s="477"/>
      <c r="BC516" s="400"/>
      <c r="BD516" s="400"/>
      <c r="BE516" s="400"/>
      <c r="BF516" s="400"/>
      <c r="BG516" s="400"/>
      <c r="BH516" s="400"/>
      <c r="BI516" s="400"/>
      <c r="BJ516" s="400"/>
      <c r="BK516" s="400"/>
      <c r="BL516" s="400"/>
      <c r="BM516" s="400"/>
      <c r="BN516" s="400"/>
      <c r="BO516" s="400"/>
      <c r="BP516" s="400"/>
      <c r="BQ516" s="400"/>
      <c r="BR516" s="400"/>
      <c r="BS516" s="400"/>
      <c r="BT516" s="400"/>
      <c r="BU516" s="400"/>
      <c r="BV516" s="401"/>
      <c r="BW516" s="401"/>
      <c r="BX516" s="401"/>
      <c r="BY516" s="401"/>
      <c r="BZ516" s="401"/>
      <c r="CA516" s="401"/>
      <c r="CB516" s="401"/>
      <c r="CC516" s="401"/>
      <c r="CD516" s="401"/>
      <c r="CE516" s="401"/>
      <c r="CF516" s="401"/>
      <c r="CG516" s="401"/>
      <c r="CH516" s="401"/>
      <c r="CI516" s="401"/>
      <c r="CJ516" s="401"/>
      <c r="CK516" s="401"/>
      <c r="CL516" s="401"/>
      <c r="CM516" s="401"/>
      <c r="CN516" s="401"/>
      <c r="CO516" s="401"/>
      <c r="CP516" s="401"/>
      <c r="CQ516" s="401"/>
      <c r="CR516" s="401"/>
      <c r="CS516" s="401"/>
      <c r="CT516" s="401"/>
      <c r="CU516" s="401"/>
      <c r="CV516" s="401"/>
      <c r="CW516" s="401"/>
      <c r="CX516" s="401"/>
      <c r="CY516" s="401"/>
      <c r="CZ516" s="401"/>
    </row>
    <row r="517" s="405" customFormat="true" ht="25.15" customHeight="true" x14ac:dyDescent="0.2">
      <c r="C517" s="1090" t="s">
        <v>375</v>
      </c>
      <c r="D517" s="1072"/>
      <c r="E517" s="834">
        <v>0.54996638876603365</v>
      </c>
      <c r="F517" s="697"/>
      <c r="G517" s="697"/>
      <c r="H517" s="1090" t="s">
        <v>413</v>
      </c>
      <c r="I517" s="1072"/>
      <c r="J517" s="835">
        <v>2.6293524391476316E-3</v>
      </c>
      <c r="K517" s="697"/>
      <c r="L517" s="697"/>
      <c r="M517" s="1090" t="s">
        <v>428</v>
      </c>
      <c r="N517" s="1072"/>
      <c r="O517" s="836">
        <v>2.4886460113715932E-4</v>
      </c>
      <c r="P517" s="697"/>
      <c r="Q517" s="697"/>
      <c r="V517" s="398"/>
      <c r="W517" s="398"/>
      <c r="X517" s="398"/>
      <c r="Y517" s="398"/>
      <c r="Z517" s="398"/>
      <c r="AA517" s="398"/>
      <c r="AB517" s="398"/>
      <c r="AC517" s="398"/>
      <c r="AD517" s="398"/>
      <c r="AE517" s="398"/>
      <c r="AF517" s="398"/>
      <c r="AG517" s="398"/>
      <c r="AH517" s="398"/>
      <c r="AI517" s="398"/>
      <c r="AJ517" s="398"/>
      <c r="AK517" s="398"/>
      <c r="AL517" s="398"/>
      <c r="AM517" s="398"/>
      <c r="AN517" s="398"/>
      <c r="AO517" s="398"/>
      <c r="AP517" s="398"/>
      <c r="AQ517" s="398"/>
      <c r="AR517" s="398"/>
      <c r="AS517" s="398"/>
      <c r="AT517" s="398"/>
      <c r="AU517" s="398"/>
      <c r="AV517" s="398"/>
      <c r="AW517" s="398"/>
      <c r="AX517" s="398"/>
      <c r="AY517" s="398"/>
      <c r="AZ517" s="398"/>
      <c r="BA517" s="400"/>
      <c r="BB517" s="477"/>
      <c r="BC517" s="400"/>
      <c r="BD517" s="400"/>
      <c r="BE517" s="400"/>
      <c r="BF517" s="400"/>
      <c r="BG517" s="400"/>
      <c r="BH517" s="400"/>
      <c r="BI517" s="400"/>
      <c r="BJ517" s="400"/>
      <c r="BK517" s="400"/>
      <c r="BL517" s="400"/>
      <c r="BM517" s="400"/>
      <c r="BN517" s="400"/>
      <c r="BO517" s="400"/>
      <c r="BP517" s="400"/>
      <c r="BQ517" s="400"/>
      <c r="BR517" s="400"/>
      <c r="BS517" s="400"/>
      <c r="BT517" s="400"/>
      <c r="BU517" s="400"/>
      <c r="BV517" s="401"/>
      <c r="BW517" s="401"/>
      <c r="BX517" s="401"/>
      <c r="BY517" s="401"/>
      <c r="BZ517" s="401"/>
      <c r="CA517" s="401"/>
      <c r="CB517" s="401"/>
      <c r="CC517" s="401"/>
      <c r="CD517" s="401"/>
      <c r="CE517" s="401"/>
      <c r="CF517" s="401"/>
      <c r="CG517" s="401"/>
      <c r="CH517" s="401"/>
      <c r="CI517" s="401"/>
      <c r="CJ517" s="401"/>
      <c r="CK517" s="401"/>
      <c r="CL517" s="401"/>
      <c r="CM517" s="401"/>
      <c r="CN517" s="401"/>
      <c r="CO517" s="401"/>
      <c r="CP517" s="401"/>
      <c r="CQ517" s="401"/>
      <c r="CR517" s="401"/>
      <c r="CS517" s="401"/>
      <c r="CT517" s="401"/>
      <c r="CU517" s="401"/>
      <c r="CV517" s="401"/>
      <c r="CW517" s="401"/>
      <c r="CX517" s="401"/>
      <c r="CY517" s="401"/>
      <c r="CZ517" s="401"/>
    </row>
    <row r="518" s="405" customFormat="true" ht="25.15" customHeight="true" x14ac:dyDescent="0.2">
      <c r="C518" s="1090" t="s">
        <v>377</v>
      </c>
      <c r="D518" s="1072"/>
      <c r="E518" s="834">
        <v>0.56496590417582759</v>
      </c>
      <c r="F518" s="697"/>
      <c r="G518" s="697"/>
      <c r="H518" s="1090" t="s">
        <v>428</v>
      </c>
      <c r="I518" s="1072"/>
      <c r="J518" s="842">
        <v>4.3182700437891278E-7</v>
      </c>
      <c r="K518" s="697"/>
      <c r="L518" s="697"/>
      <c r="M518" s="1090" t="s">
        <v>423</v>
      </c>
      <c r="N518" s="1072"/>
      <c r="O518" s="841">
        <v>1.8024848963912793E-5</v>
      </c>
      <c r="P518" s="697"/>
      <c r="Q518" s="697"/>
      <c r="V518" s="398"/>
      <c r="W518" s="398"/>
      <c r="X518" s="398"/>
      <c r="Y518" s="398"/>
      <c r="Z518" s="398"/>
      <c r="AA518" s="398"/>
      <c r="AB518" s="398"/>
      <c r="AC518" s="398"/>
      <c r="AD518" s="398"/>
      <c r="AE518" s="398"/>
      <c r="AF518" s="398"/>
      <c r="AG518" s="398"/>
      <c r="AH518" s="398"/>
      <c r="AI518" s="398"/>
      <c r="AJ518" s="398"/>
      <c r="AK518" s="398"/>
      <c r="AL518" s="398"/>
      <c r="AM518" s="398"/>
      <c r="AN518" s="398"/>
      <c r="AO518" s="398"/>
      <c r="AP518" s="398"/>
      <c r="AQ518" s="398"/>
      <c r="AR518" s="398"/>
      <c r="AS518" s="398"/>
      <c r="AT518" s="398"/>
      <c r="AU518" s="398"/>
      <c r="AV518" s="398"/>
      <c r="AW518" s="398"/>
      <c r="AX518" s="398"/>
      <c r="AY518" s="398"/>
      <c r="AZ518" s="398"/>
      <c r="BA518" s="400"/>
      <c r="BB518" s="477"/>
      <c r="BC518" s="400"/>
      <c r="BD518" s="400"/>
      <c r="BE518" s="400"/>
      <c r="BF518" s="400"/>
      <c r="BG518" s="400"/>
      <c r="BH518" s="400"/>
      <c r="BI518" s="400"/>
      <c r="BJ518" s="400"/>
      <c r="BK518" s="400"/>
      <c r="BL518" s="400"/>
      <c r="BM518" s="400"/>
      <c r="BN518" s="400"/>
      <c r="BO518" s="400"/>
      <c r="BP518" s="400"/>
      <c r="BQ518" s="400"/>
      <c r="BR518" s="400"/>
      <c r="BS518" s="400"/>
      <c r="BT518" s="400"/>
      <c r="BU518" s="400"/>
      <c r="BV518" s="401"/>
      <c r="BW518" s="401"/>
      <c r="BX518" s="401"/>
      <c r="BY518" s="401"/>
      <c r="BZ518" s="401"/>
      <c r="CA518" s="401"/>
      <c r="CB518" s="401"/>
      <c r="CC518" s="401"/>
      <c r="CD518" s="401"/>
      <c r="CE518" s="401"/>
      <c r="CF518" s="401"/>
      <c r="CG518" s="401"/>
      <c r="CH518" s="401"/>
      <c r="CI518" s="401"/>
      <c r="CJ518" s="401"/>
      <c r="CK518" s="401"/>
      <c r="CL518" s="401"/>
      <c r="CM518" s="401"/>
      <c r="CN518" s="401"/>
      <c r="CO518" s="401"/>
      <c r="CP518" s="401"/>
      <c r="CQ518" s="401"/>
      <c r="CR518" s="401"/>
      <c r="CS518" s="401"/>
      <c r="CT518" s="401"/>
      <c r="CU518" s="401"/>
      <c r="CV518" s="401"/>
      <c r="CW518" s="401"/>
      <c r="CX518" s="401"/>
      <c r="CY518" s="401"/>
      <c r="CZ518" s="401"/>
    </row>
    <row r="519" s="405" customFormat="true" ht="25.15" customHeight="true" x14ac:dyDescent="0.2">
      <c r="C519" s="1090" t="s">
        <v>413</v>
      </c>
      <c r="D519" s="1072"/>
      <c r="E519" s="834">
        <v>1.4729552177975408E-3</v>
      </c>
      <c r="F519" s="697"/>
      <c r="G519" s="697"/>
      <c r="H519" s="1090" t="s">
        <v>431</v>
      </c>
      <c r="I519" s="1072"/>
      <c r="J519" s="835">
        <v>1.2507053351358281E-4</v>
      </c>
      <c r="K519" s="697"/>
      <c r="L519" s="697"/>
      <c r="M519" s="1090" t="s">
        <v>210</v>
      </c>
      <c r="N519" s="1072"/>
      <c r="O519" s="836">
        <v>0.56433901679927223</v>
      </c>
      <c r="P519" s="697"/>
      <c r="Q519" s="697"/>
      <c r="V519" s="398"/>
      <c r="W519" s="398"/>
      <c r="X519" s="398"/>
      <c r="Y519" s="398"/>
      <c r="Z519" s="398"/>
      <c r="AA519" s="398"/>
      <c r="AB519" s="398"/>
      <c r="AC519" s="398"/>
      <c r="AD519" s="398"/>
      <c r="AE519" s="398"/>
      <c r="AF519" s="398"/>
      <c r="AG519" s="398"/>
      <c r="AH519" s="398"/>
      <c r="AI519" s="398"/>
      <c r="AJ519" s="398"/>
      <c r="AK519" s="398"/>
      <c r="AL519" s="398"/>
      <c r="AM519" s="398"/>
      <c r="AN519" s="398"/>
      <c r="AO519" s="398"/>
      <c r="AP519" s="398"/>
      <c r="AQ519" s="398"/>
      <c r="AR519" s="398"/>
      <c r="AS519" s="398"/>
      <c r="AT519" s="398"/>
      <c r="AU519" s="398"/>
      <c r="AV519" s="398"/>
      <c r="AW519" s="398"/>
      <c r="AX519" s="398"/>
      <c r="AY519" s="398"/>
      <c r="AZ519" s="398"/>
      <c r="BA519" s="400"/>
      <c r="BB519" s="477"/>
      <c r="BC519" s="400"/>
      <c r="BD519" s="400"/>
      <c r="BE519" s="400"/>
      <c r="BF519" s="400"/>
      <c r="BG519" s="400"/>
      <c r="BH519" s="400"/>
      <c r="BI519" s="400"/>
      <c r="BJ519" s="400"/>
      <c r="BK519" s="400"/>
      <c r="BL519" s="400"/>
      <c r="BM519" s="400"/>
      <c r="BN519" s="400"/>
      <c r="BO519" s="400"/>
      <c r="BP519" s="400"/>
      <c r="BQ519" s="400"/>
      <c r="BR519" s="400"/>
      <c r="BS519" s="400"/>
      <c r="BT519" s="400"/>
      <c r="BU519" s="400"/>
      <c r="BV519" s="401"/>
      <c r="BW519" s="401"/>
      <c r="BX519" s="401"/>
      <c r="BY519" s="401"/>
      <c r="BZ519" s="401"/>
      <c r="CA519" s="401"/>
      <c r="CB519" s="401"/>
      <c r="CC519" s="401"/>
      <c r="CD519" s="401"/>
      <c r="CE519" s="401"/>
      <c r="CF519" s="401"/>
      <c r="CG519" s="401"/>
      <c r="CH519" s="401"/>
      <c r="CI519" s="401"/>
      <c r="CJ519" s="401"/>
      <c r="CK519" s="401"/>
      <c r="CL519" s="401"/>
      <c r="CM519" s="401"/>
      <c r="CN519" s="401"/>
      <c r="CO519" s="401"/>
      <c r="CP519" s="401"/>
      <c r="CQ519" s="401"/>
      <c r="CR519" s="401"/>
      <c r="CS519" s="401"/>
      <c r="CT519" s="401"/>
      <c r="CU519" s="401"/>
      <c r="CV519" s="401"/>
      <c r="CW519" s="401"/>
      <c r="CX519" s="401"/>
      <c r="CY519" s="401"/>
      <c r="CZ519" s="401"/>
    </row>
    <row r="520" s="405" customFormat="true" ht="25.15" customHeight="true" x14ac:dyDescent="0.2">
      <c r="C520" s="1090" t="s">
        <v>428</v>
      </c>
      <c r="D520" s="1072"/>
      <c r="E520" s="840">
        <v>3.8828299770808879E-5</v>
      </c>
      <c r="F520" s="697"/>
      <c r="G520" s="697"/>
      <c r="H520" s="1090" t="s">
        <v>423</v>
      </c>
      <c r="I520" s="1072"/>
      <c r="J520" s="835">
        <v>1.7897733439133697E-4</v>
      </c>
      <c r="K520" s="697"/>
      <c r="L520" s="697"/>
      <c r="M520" s="1090" t="s">
        <v>217</v>
      </c>
      <c r="N520" s="1072"/>
      <c r="O520" s="836">
        <v>0.19745105571898378</v>
      </c>
      <c r="P520" s="697"/>
      <c r="Q520" s="697"/>
      <c r="V520" s="398"/>
      <c r="W520" s="398"/>
      <c r="X520" s="398"/>
      <c r="Y520" s="398"/>
      <c r="Z520" s="398"/>
      <c r="AA520" s="398"/>
      <c r="AB520" s="398"/>
      <c r="AC520" s="398"/>
      <c r="AD520" s="398"/>
      <c r="AE520" s="398"/>
      <c r="AF520" s="398"/>
      <c r="AG520" s="398"/>
      <c r="AH520" s="398"/>
      <c r="AI520" s="398"/>
      <c r="AJ520" s="398"/>
      <c r="AK520" s="398"/>
      <c r="AL520" s="398"/>
      <c r="AM520" s="398"/>
      <c r="AN520" s="398"/>
      <c r="AO520" s="398"/>
      <c r="AP520" s="398"/>
      <c r="AQ520" s="398"/>
      <c r="AR520" s="398"/>
      <c r="AS520" s="398"/>
      <c r="AT520" s="398"/>
      <c r="AU520" s="398"/>
      <c r="AV520" s="398"/>
      <c r="AW520" s="398"/>
      <c r="AX520" s="398"/>
      <c r="AY520" s="398"/>
      <c r="AZ520" s="398"/>
      <c r="BA520" s="400"/>
      <c r="BB520" s="477"/>
      <c r="BC520" s="400"/>
      <c r="BD520" s="400"/>
      <c r="BE520" s="400"/>
      <c r="BF520" s="400"/>
      <c r="BG520" s="400"/>
      <c r="BH520" s="400"/>
      <c r="BI520" s="400"/>
      <c r="BJ520" s="400"/>
      <c r="BK520" s="400"/>
      <c r="BL520" s="400"/>
      <c r="BM520" s="400"/>
      <c r="BN520" s="400"/>
      <c r="BO520" s="400"/>
      <c r="BP520" s="400"/>
      <c r="BQ520" s="400"/>
      <c r="BR520" s="400"/>
      <c r="BS520" s="400"/>
      <c r="BT520" s="400"/>
      <c r="BU520" s="400"/>
      <c r="BV520" s="401"/>
      <c r="BW520" s="401"/>
      <c r="BX520" s="401"/>
      <c r="BY520" s="401"/>
      <c r="BZ520" s="401"/>
      <c r="CA520" s="401"/>
      <c r="CB520" s="401"/>
      <c r="CC520" s="401"/>
      <c r="CD520" s="401"/>
      <c r="CE520" s="401"/>
      <c r="CF520" s="401"/>
      <c r="CG520" s="401"/>
      <c r="CH520" s="401"/>
      <c r="CI520" s="401"/>
      <c r="CJ520" s="401"/>
      <c r="CK520" s="401"/>
      <c r="CL520" s="401"/>
      <c r="CM520" s="401"/>
      <c r="CN520" s="401"/>
      <c r="CO520" s="401"/>
      <c r="CP520" s="401"/>
      <c r="CQ520" s="401"/>
      <c r="CR520" s="401"/>
      <c r="CS520" s="401"/>
      <c r="CT520" s="401"/>
      <c r="CU520" s="401"/>
      <c r="CV520" s="401"/>
      <c r="CW520" s="401"/>
      <c r="CX520" s="401"/>
      <c r="CY520" s="401"/>
      <c r="CZ520" s="401"/>
    </row>
    <row r="521" s="405" customFormat="true" ht="25.15" customHeight="true" x14ac:dyDescent="0.2">
      <c r="C521" s="1090" t="s">
        <v>431</v>
      </c>
      <c r="D521" s="1072"/>
      <c r="E521" s="840">
        <v>7.2283741077619449E-5</v>
      </c>
      <c r="F521" s="697"/>
      <c r="G521" s="697"/>
      <c r="H521" s="1090" t="s">
        <v>210</v>
      </c>
      <c r="I521" s="1072"/>
      <c r="J521" s="835">
        <v>0.53553408875899633</v>
      </c>
      <c r="K521" s="697"/>
      <c r="L521" s="697"/>
      <c r="M521" s="1090" t="s">
        <v>211</v>
      </c>
      <c r="N521" s="1072"/>
      <c r="O521" s="836">
        <v>0.58313239448500598</v>
      </c>
      <c r="P521" s="697"/>
      <c r="Q521" s="697"/>
      <c r="V521" s="398"/>
      <c r="W521" s="398"/>
      <c r="X521" s="398"/>
      <c r="Y521" s="398"/>
      <c r="Z521" s="398"/>
      <c r="AA521" s="398"/>
      <c r="AB521" s="398"/>
      <c r="AC521" s="398"/>
      <c r="AD521" s="398"/>
      <c r="AE521" s="398"/>
      <c r="AF521" s="398"/>
      <c r="AG521" s="398"/>
      <c r="AH521" s="398"/>
      <c r="AI521" s="398"/>
      <c r="AJ521" s="398"/>
      <c r="AK521" s="398"/>
      <c r="AL521" s="398"/>
      <c r="AM521" s="398"/>
      <c r="AN521" s="398"/>
      <c r="AO521" s="398"/>
      <c r="AP521" s="398"/>
      <c r="AQ521" s="398"/>
      <c r="AR521" s="398"/>
      <c r="AS521" s="398"/>
      <c r="AT521" s="398"/>
      <c r="AU521" s="398"/>
      <c r="AV521" s="398"/>
      <c r="AW521" s="398"/>
      <c r="AX521" s="398"/>
      <c r="AY521" s="398"/>
      <c r="AZ521" s="398"/>
      <c r="BA521" s="400"/>
      <c r="BB521" s="477"/>
      <c r="BC521" s="400"/>
      <c r="BD521" s="400"/>
      <c r="BE521" s="400"/>
      <c r="BF521" s="400"/>
      <c r="BG521" s="400"/>
      <c r="BH521" s="400"/>
      <c r="BI521" s="400"/>
      <c r="BJ521" s="400"/>
      <c r="BK521" s="400"/>
      <c r="BL521" s="400"/>
      <c r="BM521" s="400"/>
      <c r="BN521" s="400"/>
      <c r="BO521" s="400"/>
      <c r="BP521" s="400"/>
      <c r="BQ521" s="400"/>
      <c r="BR521" s="400"/>
      <c r="BS521" s="400"/>
      <c r="BT521" s="400"/>
      <c r="BU521" s="400"/>
      <c r="BV521" s="401"/>
      <c r="BW521" s="401"/>
      <c r="BX521" s="401"/>
      <c r="BY521" s="401"/>
      <c r="BZ521" s="401"/>
      <c r="CA521" s="401"/>
      <c r="CB521" s="401"/>
      <c r="CC521" s="401"/>
      <c r="CD521" s="401"/>
      <c r="CE521" s="401"/>
      <c r="CF521" s="401"/>
      <c r="CG521" s="401"/>
      <c r="CH521" s="401"/>
      <c r="CI521" s="401"/>
      <c r="CJ521" s="401"/>
      <c r="CK521" s="401"/>
      <c r="CL521" s="401"/>
      <c r="CM521" s="401"/>
      <c r="CN521" s="401"/>
      <c r="CO521" s="401"/>
      <c r="CP521" s="401"/>
      <c r="CQ521" s="401"/>
      <c r="CR521" s="401"/>
      <c r="CS521" s="401"/>
      <c r="CT521" s="401"/>
      <c r="CU521" s="401"/>
      <c r="CV521" s="401"/>
      <c r="CW521" s="401"/>
      <c r="CX521" s="401"/>
      <c r="CY521" s="401"/>
      <c r="CZ521" s="401"/>
    </row>
    <row r="522" s="405" customFormat="true" ht="25.15" customHeight="true" x14ac:dyDescent="0.2">
      <c r="C522" s="1090" t="s">
        <v>423</v>
      </c>
      <c r="D522" s="1072"/>
      <c r="E522" s="840">
        <v>1.1876895730168509E-6</v>
      </c>
      <c r="F522" s="697"/>
      <c r="G522" s="697"/>
      <c r="H522" s="1090" t="s">
        <v>217</v>
      </c>
      <c r="I522" s="1072"/>
      <c r="J522" s="835">
        <v>0.18418572402629363</v>
      </c>
      <c r="K522" s="697"/>
      <c r="L522" s="697"/>
      <c r="M522" s="1090" t="s">
        <v>216</v>
      </c>
      <c r="N522" s="1072"/>
      <c r="O522" s="836">
        <v>0.21485345607145095</v>
      </c>
      <c r="P522" s="697"/>
      <c r="Q522" s="697"/>
      <c r="V522" s="398"/>
      <c r="W522" s="398"/>
      <c r="X522" s="398"/>
      <c r="Y522" s="398"/>
      <c r="Z522" s="398"/>
      <c r="AA522" s="398"/>
      <c r="AB522" s="398"/>
      <c r="AC522" s="398"/>
      <c r="AD522" s="398"/>
      <c r="AE522" s="398"/>
      <c r="AF522" s="398"/>
      <c r="AG522" s="398"/>
      <c r="AH522" s="398"/>
      <c r="AI522" s="398"/>
      <c r="AJ522" s="398"/>
      <c r="AK522" s="398"/>
      <c r="AL522" s="398"/>
      <c r="AM522" s="398"/>
      <c r="AN522" s="398"/>
      <c r="AO522" s="398"/>
      <c r="AP522" s="398"/>
      <c r="AQ522" s="398"/>
      <c r="AR522" s="398"/>
      <c r="AS522" s="398"/>
      <c r="AT522" s="398"/>
      <c r="AU522" s="398"/>
      <c r="AV522" s="398"/>
      <c r="AW522" s="398"/>
      <c r="AX522" s="398"/>
      <c r="AY522" s="398"/>
      <c r="AZ522" s="398"/>
      <c r="BA522" s="400"/>
      <c r="BB522" s="477"/>
      <c r="BC522" s="400"/>
      <c r="BD522" s="400"/>
      <c r="BE522" s="400"/>
      <c r="BF522" s="400"/>
      <c r="BG522" s="400"/>
      <c r="BH522" s="400"/>
      <c r="BI522" s="400"/>
      <c r="BJ522" s="400"/>
      <c r="BK522" s="400"/>
      <c r="BL522" s="400"/>
      <c r="BM522" s="400"/>
      <c r="BN522" s="400"/>
      <c r="BO522" s="400"/>
      <c r="BP522" s="400"/>
      <c r="BQ522" s="400"/>
      <c r="BR522" s="400"/>
      <c r="BS522" s="400"/>
      <c r="BT522" s="400"/>
      <c r="BU522" s="400"/>
      <c r="BV522" s="401"/>
      <c r="BW522" s="401"/>
      <c r="BX522" s="401"/>
      <c r="BY522" s="401"/>
      <c r="BZ522" s="401"/>
      <c r="CA522" s="401"/>
      <c r="CB522" s="401"/>
      <c r="CC522" s="401"/>
      <c r="CD522" s="401"/>
      <c r="CE522" s="401"/>
      <c r="CF522" s="401"/>
      <c r="CG522" s="401"/>
      <c r="CH522" s="401"/>
      <c r="CI522" s="401"/>
      <c r="CJ522" s="401"/>
      <c r="CK522" s="401"/>
      <c r="CL522" s="401"/>
      <c r="CM522" s="401"/>
      <c r="CN522" s="401"/>
      <c r="CO522" s="401"/>
      <c r="CP522" s="401"/>
      <c r="CQ522" s="401"/>
      <c r="CR522" s="401"/>
      <c r="CS522" s="401"/>
      <c r="CT522" s="401"/>
      <c r="CU522" s="401"/>
      <c r="CV522" s="401"/>
      <c r="CW522" s="401"/>
      <c r="CX522" s="401"/>
      <c r="CY522" s="401"/>
      <c r="CZ522" s="401"/>
    </row>
    <row r="523" s="405" customFormat="true" ht="25.15" customHeight="true" x14ac:dyDescent="0.2">
      <c r="C523" s="1090" t="s">
        <v>210</v>
      </c>
      <c r="D523" s="1072"/>
      <c r="E523" s="834">
        <v>0.66890037174982264</v>
      </c>
      <c r="F523" s="697"/>
      <c r="G523" s="697"/>
      <c r="H523" s="1090" t="s">
        <v>211</v>
      </c>
      <c r="I523" s="1072"/>
      <c r="J523" s="835">
        <v>0.54403570891973352</v>
      </c>
      <c r="K523" s="697"/>
      <c r="L523" s="697"/>
      <c r="M523" s="1090" t="s">
        <v>223</v>
      </c>
      <c r="N523" s="1072"/>
      <c r="O523" s="836">
        <v>8.6875245553190483E-2</v>
      </c>
      <c r="P523" s="697"/>
      <c r="Q523" s="697"/>
      <c r="V523" s="398"/>
      <c r="W523" s="398"/>
      <c r="X523" s="398"/>
      <c r="Y523" s="398"/>
      <c r="Z523" s="398"/>
      <c r="AA523" s="398"/>
      <c r="AB523" s="398"/>
      <c r="AC523" s="398"/>
      <c r="AD523" s="398"/>
      <c r="AE523" s="398"/>
      <c r="AF523" s="398"/>
      <c r="AG523" s="398"/>
      <c r="AH523" s="398"/>
      <c r="AI523" s="398"/>
      <c r="AJ523" s="398"/>
      <c r="AK523" s="398"/>
      <c r="AL523" s="398"/>
      <c r="AM523" s="398"/>
      <c r="AN523" s="398"/>
      <c r="AO523" s="398"/>
      <c r="AP523" s="398"/>
      <c r="AQ523" s="398"/>
      <c r="AR523" s="398"/>
      <c r="AS523" s="398"/>
      <c r="AT523" s="398"/>
      <c r="AU523" s="398"/>
      <c r="AV523" s="398"/>
      <c r="AW523" s="398"/>
      <c r="AX523" s="398"/>
      <c r="AY523" s="398"/>
      <c r="AZ523" s="398"/>
      <c r="BA523" s="400"/>
      <c r="BB523" s="477"/>
      <c r="BC523" s="400"/>
      <c r="BD523" s="400"/>
      <c r="BE523" s="400"/>
      <c r="BF523" s="400"/>
      <c r="BG523" s="400"/>
      <c r="BH523" s="400"/>
      <c r="BI523" s="400"/>
      <c r="BJ523" s="400"/>
      <c r="BK523" s="400"/>
      <c r="BL523" s="400"/>
      <c r="BM523" s="400"/>
      <c r="BN523" s="400"/>
      <c r="BO523" s="400"/>
      <c r="BP523" s="400"/>
      <c r="BQ523" s="400"/>
      <c r="BR523" s="400"/>
      <c r="BS523" s="400"/>
      <c r="BT523" s="400"/>
      <c r="BU523" s="400"/>
      <c r="BV523" s="401"/>
      <c r="BW523" s="401"/>
      <c r="BX523" s="401"/>
      <c r="BY523" s="401"/>
      <c r="BZ523" s="401"/>
      <c r="CA523" s="401"/>
      <c r="CB523" s="401"/>
      <c r="CC523" s="401"/>
      <c r="CD523" s="401"/>
      <c r="CE523" s="401"/>
      <c r="CF523" s="401"/>
      <c r="CG523" s="401"/>
      <c r="CH523" s="401"/>
      <c r="CI523" s="401"/>
      <c r="CJ523" s="401"/>
      <c r="CK523" s="401"/>
      <c r="CL523" s="401"/>
      <c r="CM523" s="401"/>
      <c r="CN523" s="401"/>
      <c r="CO523" s="401"/>
      <c r="CP523" s="401"/>
      <c r="CQ523" s="401"/>
      <c r="CR523" s="401"/>
      <c r="CS523" s="401"/>
      <c r="CT523" s="401"/>
      <c r="CU523" s="401"/>
      <c r="CV523" s="401"/>
      <c r="CW523" s="401"/>
      <c r="CX523" s="401"/>
      <c r="CY523" s="401"/>
      <c r="CZ523" s="401"/>
    </row>
    <row r="524" s="405" customFormat="true" ht="25.15" customHeight="true" x14ac:dyDescent="0.2">
      <c r="C524" s="1090" t="s">
        <v>217</v>
      </c>
      <c r="D524" s="1072"/>
      <c r="E524" s="834">
        <v>0.23904401416899831</v>
      </c>
      <c r="F524" s="697"/>
      <c r="G524" s="697"/>
      <c r="H524" s="1090" t="s">
        <v>216</v>
      </c>
      <c r="I524" s="1072"/>
      <c r="J524" s="835">
        <v>0.26877535195912389</v>
      </c>
      <c r="K524" s="697"/>
      <c r="L524" s="697"/>
      <c r="M524" s="1090" t="s">
        <v>225</v>
      </c>
      <c r="N524" s="1072"/>
      <c r="O524" s="836">
        <v>0.1334112251681083</v>
      </c>
      <c r="P524" s="697"/>
      <c r="Q524" s="697"/>
      <c r="V524" s="398"/>
      <c r="W524" s="398"/>
      <c r="X524" s="398"/>
      <c r="Y524" s="398"/>
      <c r="Z524" s="398"/>
      <c r="AA524" s="398"/>
      <c r="AB524" s="398"/>
      <c r="AC524" s="398"/>
      <c r="AD524" s="398"/>
      <c r="AE524" s="398"/>
      <c r="AF524" s="398"/>
      <c r="AG524" s="398"/>
      <c r="AH524" s="398"/>
      <c r="AI524" s="398"/>
      <c r="AJ524" s="398"/>
      <c r="AK524" s="398"/>
      <c r="AL524" s="398"/>
      <c r="AM524" s="398"/>
      <c r="AN524" s="398"/>
      <c r="AO524" s="398"/>
      <c r="AP524" s="398"/>
      <c r="AQ524" s="398"/>
      <c r="AR524" s="398"/>
      <c r="AS524" s="398"/>
      <c r="AT524" s="398"/>
      <c r="AU524" s="398"/>
      <c r="AV524" s="398"/>
      <c r="AW524" s="398"/>
      <c r="AX524" s="398"/>
      <c r="AY524" s="398"/>
      <c r="AZ524" s="398"/>
      <c r="BA524" s="400"/>
      <c r="BB524" s="477"/>
      <c r="BC524" s="400"/>
      <c r="BD524" s="400"/>
      <c r="BE524" s="400"/>
      <c r="BF524" s="400"/>
      <c r="BG524" s="400"/>
      <c r="BH524" s="400"/>
      <c r="BI524" s="400"/>
      <c r="BJ524" s="400"/>
      <c r="BK524" s="400"/>
      <c r="BL524" s="400"/>
      <c r="BM524" s="400"/>
      <c r="BN524" s="400"/>
      <c r="BO524" s="400"/>
      <c r="BP524" s="400"/>
      <c r="BQ524" s="400"/>
      <c r="BR524" s="400"/>
      <c r="BS524" s="400"/>
      <c r="BT524" s="400"/>
      <c r="BU524" s="400"/>
      <c r="BV524" s="401"/>
      <c r="BW524" s="401"/>
      <c r="BX524" s="401"/>
      <c r="BY524" s="401"/>
      <c r="BZ524" s="401"/>
      <c r="CA524" s="401"/>
      <c r="CB524" s="401"/>
      <c r="CC524" s="401"/>
      <c r="CD524" s="401"/>
      <c r="CE524" s="401"/>
      <c r="CF524" s="401"/>
      <c r="CG524" s="401"/>
      <c r="CH524" s="401"/>
      <c r="CI524" s="401"/>
      <c r="CJ524" s="401"/>
      <c r="CK524" s="401"/>
      <c r="CL524" s="401"/>
      <c r="CM524" s="401"/>
      <c r="CN524" s="401"/>
      <c r="CO524" s="401"/>
      <c r="CP524" s="401"/>
      <c r="CQ524" s="401"/>
      <c r="CR524" s="401"/>
      <c r="CS524" s="401"/>
      <c r="CT524" s="401"/>
      <c r="CU524" s="401"/>
      <c r="CV524" s="401"/>
      <c r="CW524" s="401"/>
      <c r="CX524" s="401"/>
      <c r="CY524" s="401"/>
      <c r="CZ524" s="401"/>
    </row>
    <row r="525" s="405" customFormat="true" ht="25.15" customHeight="true" x14ac:dyDescent="0.2">
      <c r="C525" s="1090" t="s">
        <v>211</v>
      </c>
      <c r="D525" s="1072"/>
      <c r="E525" s="834">
        <v>0.66006364633024461</v>
      </c>
      <c r="F525" s="697"/>
      <c r="G525" s="697"/>
      <c r="H525" s="1090" t="s">
        <v>223</v>
      </c>
      <c r="I525" s="1072"/>
      <c r="J525" s="835">
        <v>5.1577406459046245E-2</v>
      </c>
      <c r="K525" s="697"/>
      <c r="L525" s="697"/>
      <c r="M525" s="1090" t="s">
        <v>219</v>
      </c>
      <c r="N525" s="1072"/>
      <c r="O525" s="836">
        <v>0.12667927870409307</v>
      </c>
      <c r="P525" s="697"/>
      <c r="Q525" s="697"/>
      <c r="V525" s="398"/>
      <c r="W525" s="398"/>
      <c r="X525" s="398"/>
      <c r="Y525" s="398"/>
      <c r="Z525" s="398"/>
      <c r="AA525" s="398"/>
      <c r="AB525" s="398"/>
      <c r="AC525" s="398"/>
      <c r="AD525" s="398"/>
      <c r="AE525" s="398"/>
      <c r="AF525" s="398"/>
      <c r="AG525" s="398"/>
      <c r="AH525" s="398"/>
      <c r="AI525" s="398"/>
      <c r="AJ525" s="398"/>
      <c r="AK525" s="398"/>
      <c r="AL525" s="398"/>
      <c r="AM525" s="398"/>
      <c r="AN525" s="398"/>
      <c r="AO525" s="398"/>
      <c r="AP525" s="398"/>
      <c r="AQ525" s="398"/>
      <c r="AR525" s="398"/>
      <c r="AS525" s="398"/>
      <c r="AT525" s="398"/>
      <c r="AU525" s="398"/>
      <c r="AV525" s="398"/>
      <c r="AW525" s="398"/>
      <c r="AX525" s="398"/>
      <c r="AY525" s="398"/>
      <c r="AZ525" s="398"/>
      <c r="BA525" s="400"/>
      <c r="BB525" s="477"/>
      <c r="BC525" s="400"/>
      <c r="BD525" s="400"/>
      <c r="BE525" s="400"/>
      <c r="BF525" s="400"/>
      <c r="BG525" s="400"/>
      <c r="BH525" s="400"/>
      <c r="BI525" s="400"/>
      <c r="BJ525" s="400"/>
      <c r="BK525" s="400"/>
      <c r="BL525" s="400"/>
      <c r="BM525" s="400"/>
      <c r="BN525" s="400"/>
      <c r="BO525" s="400"/>
      <c r="BP525" s="400"/>
      <c r="BQ525" s="400"/>
      <c r="BR525" s="400"/>
      <c r="BS525" s="400"/>
      <c r="BT525" s="400"/>
      <c r="BU525" s="400"/>
      <c r="BV525" s="401"/>
      <c r="BW525" s="401"/>
      <c r="BX525" s="401"/>
      <c r="BY525" s="401"/>
      <c r="BZ525" s="401"/>
      <c r="CA525" s="401"/>
      <c r="CB525" s="401"/>
      <c r="CC525" s="401"/>
      <c r="CD525" s="401"/>
      <c r="CE525" s="401"/>
      <c r="CF525" s="401"/>
      <c r="CG525" s="401"/>
      <c r="CH525" s="401"/>
      <c r="CI525" s="401"/>
      <c r="CJ525" s="401"/>
      <c r="CK525" s="401"/>
      <c r="CL525" s="401"/>
      <c r="CM525" s="401"/>
      <c r="CN525" s="401"/>
      <c r="CO525" s="401"/>
      <c r="CP525" s="401"/>
      <c r="CQ525" s="401"/>
      <c r="CR525" s="401"/>
      <c r="CS525" s="401"/>
      <c r="CT525" s="401"/>
      <c r="CU525" s="401"/>
      <c r="CV525" s="401"/>
      <c r="CW525" s="401"/>
      <c r="CX525" s="401"/>
      <c r="CY525" s="401"/>
      <c r="CZ525" s="401"/>
    </row>
    <row r="526" s="405" customFormat="true" ht="25.15" customHeight="true" x14ac:dyDescent="0.2">
      <c r="C526" s="1090" t="s">
        <v>216</v>
      </c>
      <c r="D526" s="1072"/>
      <c r="E526" s="834">
        <v>0.2731989232546293</v>
      </c>
      <c r="F526" s="697"/>
      <c r="G526" s="697"/>
      <c r="H526" s="1090" t="s">
        <v>225</v>
      </c>
      <c r="I526" s="1072"/>
      <c r="J526" s="835">
        <v>0.18664371764429519</v>
      </c>
      <c r="K526" s="697"/>
      <c r="L526" s="697"/>
      <c r="M526" s="1090" t="s">
        <v>388</v>
      </c>
      <c r="N526" s="1072"/>
      <c r="O526" s="836">
        <v>7.5182542669517405E-2</v>
      </c>
      <c r="P526" s="697"/>
      <c r="Q526" s="697"/>
      <c r="V526" s="398"/>
      <c r="W526" s="398"/>
      <c r="X526" s="398"/>
      <c r="Y526" s="398"/>
      <c r="Z526" s="398"/>
      <c r="AA526" s="398"/>
      <c r="AB526" s="398"/>
      <c r="AC526" s="398"/>
      <c r="AD526" s="398"/>
      <c r="AE526" s="398"/>
      <c r="AF526" s="398"/>
      <c r="AG526" s="398"/>
      <c r="AH526" s="398"/>
      <c r="AI526" s="398"/>
      <c r="AJ526" s="398"/>
      <c r="AK526" s="398"/>
      <c r="AL526" s="398"/>
      <c r="AM526" s="398"/>
      <c r="AN526" s="398"/>
      <c r="AO526" s="398"/>
      <c r="AP526" s="398"/>
      <c r="AQ526" s="398"/>
      <c r="AR526" s="398"/>
      <c r="AS526" s="398"/>
      <c r="AT526" s="398"/>
      <c r="AU526" s="398"/>
      <c r="AV526" s="398"/>
      <c r="AW526" s="398"/>
      <c r="AX526" s="398"/>
      <c r="AY526" s="398"/>
      <c r="AZ526" s="398"/>
      <c r="BA526" s="400"/>
      <c r="BB526" s="477"/>
      <c r="BC526" s="400"/>
      <c r="BD526" s="400"/>
      <c r="BE526" s="400"/>
      <c r="BF526" s="400"/>
      <c r="BG526" s="400"/>
      <c r="BH526" s="400"/>
      <c r="BI526" s="400"/>
      <c r="BJ526" s="400"/>
      <c r="BK526" s="400"/>
      <c r="BL526" s="400"/>
      <c r="BM526" s="400"/>
      <c r="BN526" s="400"/>
      <c r="BO526" s="400"/>
      <c r="BP526" s="400"/>
      <c r="BQ526" s="400"/>
      <c r="BR526" s="400"/>
      <c r="BS526" s="400"/>
      <c r="BT526" s="400"/>
      <c r="BU526" s="400"/>
      <c r="BV526" s="401"/>
      <c r="BW526" s="401"/>
      <c r="BX526" s="401"/>
      <c r="BY526" s="401"/>
      <c r="BZ526" s="401"/>
      <c r="CA526" s="401"/>
      <c r="CB526" s="401"/>
      <c r="CC526" s="401"/>
      <c r="CD526" s="401"/>
      <c r="CE526" s="401"/>
      <c r="CF526" s="401"/>
      <c r="CG526" s="401"/>
      <c r="CH526" s="401"/>
      <c r="CI526" s="401"/>
      <c r="CJ526" s="401"/>
      <c r="CK526" s="401"/>
      <c r="CL526" s="401"/>
      <c r="CM526" s="401"/>
      <c r="CN526" s="401"/>
      <c r="CO526" s="401"/>
      <c r="CP526" s="401"/>
      <c r="CQ526" s="401"/>
      <c r="CR526" s="401"/>
      <c r="CS526" s="401"/>
      <c r="CT526" s="401"/>
      <c r="CU526" s="401"/>
      <c r="CV526" s="401"/>
      <c r="CW526" s="401"/>
      <c r="CX526" s="401"/>
      <c r="CY526" s="401"/>
      <c r="CZ526" s="401"/>
    </row>
    <row r="527" s="405" customFormat="true" ht="25.15" customHeight="true" x14ac:dyDescent="0.2">
      <c r="C527" s="1090" t="s">
        <v>223</v>
      </c>
      <c r="D527" s="1072"/>
      <c r="E527" s="834">
        <v>9.7135202219870057E-2</v>
      </c>
      <c r="F527" s="697"/>
      <c r="G527" s="697"/>
      <c r="H527" s="1090" t="s">
        <v>219</v>
      </c>
      <c r="I527" s="1072"/>
      <c r="J527" s="835">
        <v>0.12884078839428048</v>
      </c>
      <c r="K527" s="697"/>
      <c r="L527" s="697"/>
      <c r="M527" s="1090" t="s">
        <v>376</v>
      </c>
      <c r="N527" s="1072"/>
      <c r="O527" s="836">
        <v>0.44501485593488782</v>
      </c>
      <c r="P527" s="697"/>
      <c r="Q527" s="697"/>
      <c r="V527" s="398"/>
      <c r="W527" s="398"/>
      <c r="X527" s="398"/>
      <c r="Y527" s="398"/>
      <c r="Z527" s="398"/>
      <c r="AA527" s="398"/>
      <c r="AB527" s="398"/>
      <c r="AC527" s="398"/>
      <c r="AD527" s="398"/>
      <c r="AE527" s="398"/>
      <c r="AF527" s="398"/>
      <c r="AG527" s="398"/>
      <c r="AH527" s="398"/>
      <c r="AI527" s="398"/>
      <c r="AJ527" s="398"/>
      <c r="AK527" s="398"/>
      <c r="AL527" s="398"/>
      <c r="AM527" s="398"/>
      <c r="AN527" s="398"/>
      <c r="AO527" s="398"/>
      <c r="AP527" s="398"/>
      <c r="AQ527" s="398"/>
      <c r="AR527" s="398"/>
      <c r="AS527" s="398"/>
      <c r="AT527" s="398"/>
      <c r="AU527" s="398"/>
      <c r="AV527" s="398"/>
      <c r="AW527" s="398"/>
      <c r="AX527" s="398"/>
      <c r="AY527" s="398"/>
      <c r="AZ527" s="398"/>
      <c r="BA527" s="400"/>
      <c r="BB527" s="477"/>
      <c r="BC527" s="400"/>
      <c r="BD527" s="400"/>
      <c r="BE527" s="400"/>
      <c r="BF527" s="400"/>
      <c r="BG527" s="400"/>
      <c r="BH527" s="400"/>
      <c r="BI527" s="400"/>
      <c r="BJ527" s="400"/>
      <c r="BK527" s="400"/>
      <c r="BL527" s="400"/>
      <c r="BM527" s="400"/>
      <c r="BN527" s="400"/>
      <c r="BO527" s="400"/>
      <c r="BP527" s="400"/>
      <c r="BQ527" s="400"/>
      <c r="BR527" s="400"/>
      <c r="BS527" s="400"/>
      <c r="BT527" s="400"/>
      <c r="BU527" s="400"/>
      <c r="BV527" s="401"/>
      <c r="BW527" s="401"/>
      <c r="BX527" s="401"/>
      <c r="BY527" s="401"/>
      <c r="BZ527" s="401"/>
      <c r="CA527" s="401"/>
      <c r="CB527" s="401"/>
      <c r="CC527" s="401"/>
      <c r="CD527" s="401"/>
      <c r="CE527" s="401"/>
      <c r="CF527" s="401"/>
      <c r="CG527" s="401"/>
      <c r="CH527" s="401"/>
      <c r="CI527" s="401"/>
      <c r="CJ527" s="401"/>
      <c r="CK527" s="401"/>
      <c r="CL527" s="401"/>
      <c r="CM527" s="401"/>
      <c r="CN527" s="401"/>
      <c r="CO527" s="401"/>
      <c r="CP527" s="401"/>
      <c r="CQ527" s="401"/>
      <c r="CR527" s="401"/>
      <c r="CS527" s="401"/>
      <c r="CT527" s="401"/>
      <c r="CU527" s="401"/>
      <c r="CV527" s="401"/>
      <c r="CW527" s="401"/>
      <c r="CX527" s="401"/>
      <c r="CY527" s="401"/>
      <c r="CZ527" s="401"/>
    </row>
    <row r="528" s="405" customFormat="true" ht="25.15" customHeight="true" x14ac:dyDescent="0.2">
      <c r="C528" s="1090" t="s">
        <v>225</v>
      </c>
      <c r="D528" s="1072"/>
      <c r="E528" s="834">
        <v>0.1933922136333053</v>
      </c>
      <c r="F528" s="697"/>
      <c r="G528" s="697"/>
      <c r="H528" s="1090" t="s">
        <v>388</v>
      </c>
      <c r="I528" s="1072"/>
      <c r="J528" s="835">
        <v>9.7190080131314027E-2</v>
      </c>
      <c r="K528" s="697"/>
      <c r="L528" s="697"/>
      <c r="M528" s="1090" t="s">
        <v>382</v>
      </c>
      <c r="N528" s="1072"/>
      <c r="O528" s="836">
        <v>0.30453298229626202</v>
      </c>
      <c r="P528" s="697"/>
      <c r="Q528" s="697"/>
      <c r="V528" s="398"/>
      <c r="W528" s="398"/>
      <c r="X528" s="398"/>
      <c r="Y528" s="398"/>
      <c r="Z528" s="398"/>
      <c r="AA528" s="398"/>
      <c r="AB528" s="398"/>
      <c r="AC528" s="398"/>
      <c r="AD528" s="398"/>
      <c r="AE528" s="398"/>
      <c r="AF528" s="398"/>
      <c r="AG528" s="398"/>
      <c r="AH528" s="398"/>
      <c r="AI528" s="398"/>
      <c r="AJ528" s="398"/>
      <c r="AK528" s="398"/>
      <c r="AL528" s="398"/>
      <c r="AM528" s="398"/>
      <c r="AN528" s="398"/>
      <c r="AO528" s="398"/>
      <c r="AP528" s="398"/>
      <c r="AQ528" s="398"/>
      <c r="AR528" s="398"/>
      <c r="AS528" s="398"/>
      <c r="AT528" s="398"/>
      <c r="AU528" s="398"/>
      <c r="AV528" s="398"/>
      <c r="AW528" s="398"/>
      <c r="AX528" s="398"/>
      <c r="AY528" s="398"/>
      <c r="AZ528" s="398"/>
      <c r="BA528" s="400"/>
      <c r="BB528" s="477"/>
      <c r="BC528" s="400"/>
      <c r="BD528" s="400"/>
      <c r="BE528" s="400"/>
      <c r="BF528" s="400"/>
      <c r="BG528" s="400"/>
      <c r="BH528" s="400"/>
      <c r="BI528" s="400"/>
      <c r="BJ528" s="400"/>
      <c r="BK528" s="400"/>
      <c r="BL528" s="400"/>
      <c r="BM528" s="400"/>
      <c r="BN528" s="400"/>
      <c r="BO528" s="400"/>
      <c r="BP528" s="400"/>
      <c r="BQ528" s="400"/>
      <c r="BR528" s="400"/>
      <c r="BS528" s="400"/>
      <c r="BT528" s="400"/>
      <c r="BU528" s="400"/>
      <c r="BV528" s="401"/>
      <c r="BW528" s="401"/>
      <c r="BX528" s="401"/>
      <c r="BY528" s="401"/>
      <c r="BZ528" s="401"/>
      <c r="CA528" s="401"/>
      <c r="CB528" s="401"/>
      <c r="CC528" s="401"/>
      <c r="CD528" s="401"/>
      <c r="CE528" s="401"/>
      <c r="CF528" s="401"/>
      <c r="CG528" s="401"/>
      <c r="CH528" s="401"/>
      <c r="CI528" s="401"/>
      <c r="CJ528" s="401"/>
      <c r="CK528" s="401"/>
      <c r="CL528" s="401"/>
      <c r="CM528" s="401"/>
      <c r="CN528" s="401"/>
      <c r="CO528" s="401"/>
      <c r="CP528" s="401"/>
      <c r="CQ528" s="401"/>
      <c r="CR528" s="401"/>
      <c r="CS528" s="401"/>
      <c r="CT528" s="401"/>
      <c r="CU528" s="401"/>
      <c r="CV528" s="401"/>
      <c r="CW528" s="401"/>
      <c r="CX528" s="401"/>
      <c r="CY528" s="401"/>
      <c r="CZ528" s="401"/>
    </row>
    <row r="529" s="405" customFormat="true" ht="25.15" customHeight="true" x14ac:dyDescent="0.2">
      <c r="C529" s="1090" t="s">
        <v>219</v>
      </c>
      <c r="D529" s="1072"/>
      <c r="E529" s="834">
        <v>0.12765779083210835</v>
      </c>
      <c r="F529" s="697"/>
      <c r="G529" s="697"/>
      <c r="H529" s="1090" t="s">
        <v>376</v>
      </c>
      <c r="I529" s="1072"/>
      <c r="J529" s="835">
        <v>0.41130970861673649</v>
      </c>
      <c r="K529" s="697"/>
      <c r="L529" s="697"/>
      <c r="M529" s="1090" t="s">
        <v>399</v>
      </c>
      <c r="N529" s="1072"/>
      <c r="O529" s="836">
        <v>1.2183533558236079E-3</v>
      </c>
      <c r="P529" s="697"/>
      <c r="Q529" s="697"/>
      <c r="V529" s="398"/>
      <c r="W529" s="398"/>
      <c r="X529" s="398"/>
      <c r="Y529" s="398"/>
      <c r="Z529" s="398"/>
      <c r="AA529" s="398"/>
      <c r="AB529" s="398"/>
      <c r="AC529" s="398"/>
      <c r="AD529" s="398"/>
      <c r="AE529" s="398"/>
      <c r="AF529" s="398"/>
      <c r="AG529" s="398"/>
      <c r="AH529" s="398"/>
      <c r="AI529" s="398"/>
      <c r="AJ529" s="398"/>
      <c r="AK529" s="398"/>
      <c r="AL529" s="398"/>
      <c r="AM529" s="398"/>
      <c r="AN529" s="398"/>
      <c r="AO529" s="398"/>
      <c r="AP529" s="398"/>
      <c r="AQ529" s="398"/>
      <c r="AR529" s="398"/>
      <c r="AS529" s="398"/>
      <c r="AT529" s="398"/>
      <c r="AU529" s="398"/>
      <c r="AV529" s="398"/>
      <c r="AW529" s="398"/>
      <c r="AX529" s="398"/>
      <c r="AY529" s="398"/>
      <c r="AZ529" s="398"/>
      <c r="BA529" s="400"/>
      <c r="BB529" s="477"/>
      <c r="BC529" s="400"/>
      <c r="BD529" s="400"/>
      <c r="BE529" s="400"/>
      <c r="BF529" s="400"/>
      <c r="BG529" s="400"/>
      <c r="BH529" s="400"/>
      <c r="BI529" s="400"/>
      <c r="BJ529" s="400"/>
      <c r="BK529" s="400"/>
      <c r="BL529" s="400"/>
      <c r="BM529" s="400"/>
      <c r="BN529" s="400"/>
      <c r="BO529" s="400"/>
      <c r="BP529" s="400"/>
      <c r="BQ529" s="400"/>
      <c r="BR529" s="400"/>
      <c r="BS529" s="400"/>
      <c r="BT529" s="400"/>
      <c r="BU529" s="400"/>
      <c r="BV529" s="401"/>
      <c r="BW529" s="401"/>
      <c r="BX529" s="401"/>
      <c r="BY529" s="401"/>
      <c r="BZ529" s="401"/>
      <c r="CA529" s="401"/>
      <c r="CB529" s="401"/>
      <c r="CC529" s="401"/>
      <c r="CD529" s="401"/>
      <c r="CE529" s="401"/>
      <c r="CF529" s="401"/>
      <c r="CG529" s="401"/>
      <c r="CH529" s="401"/>
      <c r="CI529" s="401"/>
      <c r="CJ529" s="401"/>
      <c r="CK529" s="401"/>
      <c r="CL529" s="401"/>
      <c r="CM529" s="401"/>
      <c r="CN529" s="401"/>
      <c r="CO529" s="401"/>
      <c r="CP529" s="401"/>
      <c r="CQ529" s="401"/>
      <c r="CR529" s="401"/>
      <c r="CS529" s="401"/>
      <c r="CT529" s="401"/>
      <c r="CU529" s="401"/>
      <c r="CV529" s="401"/>
      <c r="CW529" s="401"/>
      <c r="CX529" s="401"/>
      <c r="CY529" s="401"/>
      <c r="CZ529" s="401"/>
    </row>
    <row r="530" s="405" customFormat="true" ht="25.15" customHeight="true" x14ac:dyDescent="0.2">
      <c r="C530" s="1090" t="s">
        <v>388</v>
      </c>
      <c r="D530" s="1072"/>
      <c r="E530" s="834">
        <v>9.9905845644595481E-2</v>
      </c>
      <c r="F530" s="697"/>
      <c r="G530" s="697"/>
      <c r="H530" s="1090" t="s">
        <v>382</v>
      </c>
      <c r="I530" s="1072"/>
      <c r="J530" s="835">
        <v>0.26756235575945031</v>
      </c>
      <c r="K530" s="697"/>
      <c r="L530" s="697"/>
      <c r="M530" s="1090" t="s">
        <v>419</v>
      </c>
      <c r="N530" s="1072"/>
      <c r="O530" s="836">
        <v>9.0191439888414248E-4</v>
      </c>
      <c r="P530" s="697"/>
      <c r="Q530" s="697"/>
      <c r="V530" s="398"/>
      <c r="W530" s="398"/>
      <c r="X530" s="398"/>
      <c r="Y530" s="398"/>
      <c r="Z530" s="398"/>
      <c r="AA530" s="398"/>
      <c r="AB530" s="398"/>
      <c r="AC530" s="398"/>
      <c r="AD530" s="398"/>
      <c r="AE530" s="398"/>
      <c r="AF530" s="398"/>
      <c r="AG530" s="398"/>
      <c r="AH530" s="398"/>
      <c r="AI530" s="398"/>
      <c r="AJ530" s="398"/>
      <c r="AK530" s="398"/>
      <c r="AL530" s="398"/>
      <c r="AM530" s="398"/>
      <c r="AN530" s="398"/>
      <c r="AO530" s="398"/>
      <c r="AP530" s="398"/>
      <c r="AQ530" s="398"/>
      <c r="AR530" s="398"/>
      <c r="AS530" s="398"/>
      <c r="AT530" s="398"/>
      <c r="AU530" s="398"/>
      <c r="AV530" s="398"/>
      <c r="AW530" s="398"/>
      <c r="AX530" s="398"/>
      <c r="AY530" s="398"/>
      <c r="AZ530" s="398"/>
      <c r="BA530" s="400"/>
      <c r="BB530" s="477"/>
      <c r="BC530" s="400"/>
      <c r="BD530" s="400"/>
      <c r="BE530" s="400"/>
      <c r="BF530" s="400"/>
      <c r="BG530" s="400"/>
      <c r="BH530" s="400"/>
      <c r="BI530" s="400"/>
      <c r="BJ530" s="400"/>
      <c r="BK530" s="400"/>
      <c r="BL530" s="400"/>
      <c r="BM530" s="400"/>
      <c r="BN530" s="400"/>
      <c r="BO530" s="400"/>
      <c r="BP530" s="400"/>
      <c r="BQ530" s="400"/>
      <c r="BR530" s="400"/>
      <c r="BS530" s="400"/>
      <c r="BT530" s="400"/>
      <c r="BU530" s="400"/>
      <c r="BV530" s="401"/>
      <c r="BW530" s="401"/>
      <c r="BX530" s="401"/>
      <c r="BY530" s="401"/>
      <c r="BZ530" s="401"/>
      <c r="CA530" s="401"/>
      <c r="CB530" s="401"/>
      <c r="CC530" s="401"/>
      <c r="CD530" s="401"/>
      <c r="CE530" s="401"/>
      <c r="CF530" s="401"/>
      <c r="CG530" s="401"/>
      <c r="CH530" s="401"/>
      <c r="CI530" s="401"/>
      <c r="CJ530" s="401"/>
      <c r="CK530" s="401"/>
      <c r="CL530" s="401"/>
      <c r="CM530" s="401"/>
      <c r="CN530" s="401"/>
      <c r="CO530" s="401"/>
      <c r="CP530" s="401"/>
      <c r="CQ530" s="401"/>
      <c r="CR530" s="401"/>
      <c r="CS530" s="401"/>
      <c r="CT530" s="401"/>
      <c r="CU530" s="401"/>
      <c r="CV530" s="401"/>
      <c r="CW530" s="401"/>
      <c r="CX530" s="401"/>
      <c r="CY530" s="401"/>
      <c r="CZ530" s="401"/>
    </row>
    <row r="531" s="405" customFormat="true" ht="25.15" customHeight="true" x14ac:dyDescent="0.2">
      <c r="C531" s="1090" t="s">
        <v>376</v>
      </c>
      <c r="D531" s="1072"/>
      <c r="E531" s="834">
        <v>0.55712362734186394</v>
      </c>
      <c r="F531" s="697"/>
      <c r="G531" s="697"/>
      <c r="H531" s="1090" t="s">
        <v>399</v>
      </c>
      <c r="I531" s="1072"/>
      <c r="J531" s="842">
        <v>3.1849250483525915E-5</v>
      </c>
      <c r="K531" s="697"/>
      <c r="L531" s="697"/>
      <c r="M531" s="1090" t="s">
        <v>378</v>
      </c>
      <c r="N531" s="1072"/>
      <c r="O531" s="837">
        <v>0.26787882470464536</v>
      </c>
      <c r="P531" s="697"/>
      <c r="Q531" s="697"/>
      <c r="V531" s="398"/>
      <c r="W531" s="398"/>
      <c r="X531" s="398"/>
      <c r="Y531" s="398"/>
      <c r="Z531" s="398"/>
      <c r="AA531" s="398"/>
      <c r="AB531" s="398"/>
      <c r="AC531" s="398"/>
      <c r="AD531" s="398"/>
      <c r="AE531" s="398"/>
      <c r="AF531" s="398"/>
      <c r="AG531" s="398"/>
      <c r="AH531" s="398"/>
      <c r="AI531" s="398"/>
      <c r="AJ531" s="398"/>
      <c r="AK531" s="398"/>
      <c r="AL531" s="398"/>
      <c r="AM531" s="398"/>
      <c r="AN531" s="398"/>
      <c r="AO531" s="398"/>
      <c r="AP531" s="398"/>
      <c r="AQ531" s="398"/>
      <c r="AR531" s="398"/>
      <c r="AS531" s="398"/>
      <c r="AT531" s="398"/>
      <c r="AU531" s="398"/>
      <c r="AV531" s="398"/>
      <c r="AW531" s="398"/>
      <c r="AX531" s="398"/>
      <c r="AY531" s="398"/>
      <c r="AZ531" s="398"/>
      <c r="BA531" s="400"/>
      <c r="BB531" s="477"/>
      <c r="BC531" s="400"/>
      <c r="BD531" s="400"/>
      <c r="BE531" s="400"/>
      <c r="BF531" s="400"/>
      <c r="BG531" s="400"/>
      <c r="BH531" s="400"/>
      <c r="BI531" s="400"/>
      <c r="BJ531" s="400"/>
      <c r="BK531" s="400"/>
      <c r="BL531" s="400"/>
      <c r="BM531" s="400"/>
      <c r="BN531" s="400"/>
      <c r="BO531" s="400"/>
      <c r="BP531" s="400"/>
      <c r="BQ531" s="400"/>
      <c r="BR531" s="400"/>
      <c r="BS531" s="400"/>
      <c r="BT531" s="400"/>
      <c r="BU531" s="400"/>
      <c r="BV531" s="401"/>
      <c r="BW531" s="401"/>
      <c r="BX531" s="401"/>
      <c r="BY531" s="401"/>
      <c r="BZ531" s="401"/>
      <c r="CA531" s="401"/>
      <c r="CB531" s="401"/>
      <c r="CC531" s="401"/>
      <c r="CD531" s="401"/>
      <c r="CE531" s="401"/>
      <c r="CF531" s="401"/>
      <c r="CG531" s="401"/>
      <c r="CH531" s="401"/>
      <c r="CI531" s="401"/>
      <c r="CJ531" s="401"/>
      <c r="CK531" s="401"/>
      <c r="CL531" s="401"/>
      <c r="CM531" s="401"/>
      <c r="CN531" s="401"/>
      <c r="CO531" s="401"/>
      <c r="CP531" s="401"/>
      <c r="CQ531" s="401"/>
      <c r="CR531" s="401"/>
      <c r="CS531" s="401"/>
      <c r="CT531" s="401"/>
      <c r="CU531" s="401"/>
      <c r="CV531" s="401"/>
      <c r="CW531" s="401"/>
      <c r="CX531" s="401"/>
      <c r="CY531" s="401"/>
      <c r="CZ531" s="401"/>
    </row>
    <row r="532" s="405" customFormat="true" ht="25.15" customHeight="true" x14ac:dyDescent="0.2">
      <c r="C532" s="1090" t="s">
        <v>382</v>
      </c>
      <c r="D532" s="1072"/>
      <c r="E532" s="834">
        <v>0.36922091211667774</v>
      </c>
      <c r="F532" s="697"/>
      <c r="G532" s="697"/>
      <c r="H532" s="1090" t="s">
        <v>419</v>
      </c>
      <c r="I532" s="1072"/>
      <c r="J532" s="835">
        <v>1.1359869533867977E-2</v>
      </c>
      <c r="K532" s="697"/>
      <c r="L532" s="697"/>
      <c r="M532" s="1071"/>
      <c r="N532" s="1072"/>
      <c r="O532" s="698"/>
      <c r="P532" s="697"/>
      <c r="Q532" s="697"/>
      <c r="V532" s="398"/>
      <c r="W532" s="398"/>
      <c r="X532" s="398"/>
      <c r="Y532" s="398"/>
      <c r="Z532" s="398"/>
      <c r="AA532" s="398"/>
      <c r="AB532" s="398"/>
      <c r="AC532" s="398"/>
      <c r="AD532" s="398"/>
      <c r="AE532" s="398"/>
      <c r="AF532" s="398"/>
      <c r="AG532" s="398"/>
      <c r="AH532" s="398"/>
      <c r="AI532" s="398"/>
      <c r="AJ532" s="398"/>
      <c r="AK532" s="398"/>
      <c r="AL532" s="398"/>
      <c r="AM532" s="398"/>
      <c r="AN532" s="398"/>
      <c r="AO532" s="398"/>
      <c r="AP532" s="398"/>
      <c r="AQ532" s="398"/>
      <c r="AR532" s="398"/>
      <c r="AS532" s="398"/>
      <c r="AT532" s="398"/>
      <c r="AU532" s="398"/>
      <c r="AV532" s="398"/>
      <c r="AW532" s="398"/>
      <c r="AX532" s="398"/>
      <c r="AY532" s="398"/>
      <c r="AZ532" s="398"/>
      <c r="BA532" s="400"/>
      <c r="BB532" s="477"/>
      <c r="BC532" s="400"/>
      <c r="BD532" s="400"/>
      <c r="BE532" s="400"/>
      <c r="BF532" s="400"/>
      <c r="BG532" s="400"/>
      <c r="BH532" s="400"/>
      <c r="BI532" s="400"/>
      <c r="BJ532" s="400"/>
      <c r="BK532" s="400"/>
      <c r="BL532" s="400"/>
      <c r="BM532" s="400"/>
      <c r="BN532" s="400"/>
      <c r="BO532" s="400"/>
      <c r="BP532" s="400"/>
      <c r="BQ532" s="400"/>
      <c r="BR532" s="400"/>
      <c r="BS532" s="400"/>
      <c r="BT532" s="400"/>
      <c r="BU532" s="400"/>
      <c r="BV532" s="401"/>
      <c r="BW532" s="401"/>
      <c r="BX532" s="401"/>
      <c r="BY532" s="401"/>
      <c r="BZ532" s="401"/>
      <c r="CA532" s="401"/>
      <c r="CB532" s="401"/>
      <c r="CC532" s="401"/>
      <c r="CD532" s="401"/>
      <c r="CE532" s="401"/>
      <c r="CF532" s="401"/>
      <c r="CG532" s="401"/>
      <c r="CH532" s="401"/>
      <c r="CI532" s="401"/>
      <c r="CJ532" s="401"/>
      <c r="CK532" s="401"/>
      <c r="CL532" s="401"/>
      <c r="CM532" s="401"/>
      <c r="CN532" s="401"/>
      <c r="CO532" s="401"/>
      <c r="CP532" s="401"/>
      <c r="CQ532" s="401"/>
      <c r="CR532" s="401"/>
      <c r="CS532" s="401"/>
      <c r="CT532" s="401"/>
      <c r="CU532" s="401"/>
      <c r="CV532" s="401"/>
      <c r="CW532" s="401"/>
      <c r="CX532" s="401"/>
      <c r="CY532" s="401"/>
      <c r="CZ532" s="401"/>
    </row>
    <row r="533" s="405" customFormat="true" ht="25.15" customHeight="true" x14ac:dyDescent="0.2">
      <c r="C533" s="1090" t="s">
        <v>399</v>
      </c>
      <c r="D533" s="1072"/>
      <c r="E533" s="834">
        <v>2.1255977280009716E-2</v>
      </c>
      <c r="F533" s="697"/>
      <c r="G533" s="697"/>
      <c r="H533" s="1090" t="s">
        <v>378</v>
      </c>
      <c r="I533" s="1072"/>
      <c r="J533" s="838">
        <v>0.28163465667436693</v>
      </c>
      <c r="K533" s="697"/>
      <c r="L533" s="697"/>
      <c r="M533" s="1071"/>
      <c r="N533" s="1072"/>
      <c r="O533" s="697"/>
      <c r="P533" s="697"/>
      <c r="Q533" s="697"/>
      <c r="V533" s="398"/>
      <c r="W533" s="398"/>
      <c r="X533" s="398"/>
      <c r="Y533" s="398"/>
      <c r="Z533" s="398"/>
      <c r="AA533" s="398"/>
      <c r="AB533" s="398"/>
      <c r="AC533" s="398"/>
      <c r="AD533" s="398"/>
      <c r="AE533" s="398"/>
      <c r="AF533" s="398"/>
      <c r="AG533" s="398"/>
      <c r="AH533" s="398"/>
      <c r="AI533" s="398"/>
      <c r="AJ533" s="398"/>
      <c r="AK533" s="398"/>
      <c r="AL533" s="398"/>
      <c r="AM533" s="398"/>
      <c r="AN533" s="398"/>
      <c r="AO533" s="398"/>
      <c r="AP533" s="398"/>
      <c r="AQ533" s="398"/>
      <c r="AR533" s="398"/>
      <c r="AS533" s="398"/>
      <c r="AT533" s="398"/>
      <c r="AU533" s="398"/>
      <c r="AV533" s="398"/>
      <c r="AW533" s="398"/>
      <c r="AX533" s="398"/>
      <c r="AY533" s="398"/>
      <c r="AZ533" s="398"/>
      <c r="BA533" s="400"/>
      <c r="BB533" s="477"/>
      <c r="BC533" s="400"/>
      <c r="BD533" s="400"/>
      <c r="BE533" s="400"/>
      <c r="BF533" s="400"/>
      <c r="BG533" s="400"/>
      <c r="BH533" s="400"/>
      <c r="BI533" s="400"/>
      <c r="BJ533" s="400"/>
      <c r="BK533" s="400"/>
      <c r="BL533" s="400"/>
      <c r="BM533" s="400"/>
      <c r="BN533" s="400"/>
      <c r="BO533" s="400"/>
      <c r="BP533" s="400"/>
      <c r="BQ533" s="400"/>
      <c r="BR533" s="400"/>
      <c r="BS533" s="400"/>
      <c r="BT533" s="400"/>
      <c r="BU533" s="400"/>
      <c r="BV533" s="401"/>
      <c r="BW533" s="401"/>
      <c r="BX533" s="401"/>
      <c r="BY533" s="401"/>
      <c r="BZ533" s="401"/>
      <c r="CA533" s="401"/>
      <c r="CB533" s="401"/>
      <c r="CC533" s="401"/>
      <c r="CD533" s="401"/>
      <c r="CE533" s="401"/>
      <c r="CF533" s="401"/>
      <c r="CG533" s="401"/>
      <c r="CH533" s="401"/>
      <c r="CI533" s="401"/>
      <c r="CJ533" s="401"/>
      <c r="CK533" s="401"/>
      <c r="CL533" s="401"/>
      <c r="CM533" s="401"/>
      <c r="CN533" s="401"/>
      <c r="CO533" s="401"/>
      <c r="CP533" s="401"/>
      <c r="CQ533" s="401"/>
      <c r="CR533" s="401"/>
      <c r="CS533" s="401"/>
      <c r="CT533" s="401"/>
      <c r="CU533" s="401"/>
      <c r="CV533" s="401"/>
      <c r="CW533" s="401"/>
      <c r="CX533" s="401"/>
      <c r="CY533" s="401"/>
      <c r="CZ533" s="401"/>
    </row>
    <row r="534" s="405" customFormat="true" ht="25.15" customHeight="true" x14ac:dyDescent="0.2">
      <c r="C534" s="1090" t="s">
        <v>419</v>
      </c>
      <c r="D534" s="1072"/>
      <c r="E534" s="834">
        <v>6.4208804155563882E-3</v>
      </c>
      <c r="F534" s="697"/>
      <c r="G534" s="697"/>
      <c r="H534" s="1071"/>
      <c r="I534" s="1072"/>
      <c r="J534" s="698"/>
      <c r="K534" s="697"/>
      <c r="L534" s="697"/>
      <c r="M534" s="1091" t="s">
        <v>239</v>
      </c>
      <c r="N534" s="1072"/>
      <c r="O534" s="1072"/>
      <c r="P534" s="1072"/>
      <c r="Q534" s="1072"/>
      <c r="V534" s="398"/>
      <c r="W534" s="398"/>
      <c r="X534" s="398"/>
      <c r="Y534" s="398"/>
      <c r="Z534" s="398"/>
      <c r="AA534" s="398"/>
      <c r="AB534" s="398"/>
      <c r="AC534" s="398"/>
      <c r="AD534" s="398"/>
      <c r="AE534" s="398"/>
      <c r="AF534" s="398"/>
      <c r="AG534" s="398"/>
      <c r="AH534" s="398"/>
      <c r="AI534" s="398"/>
      <c r="AJ534" s="398"/>
      <c r="AK534" s="398"/>
      <c r="AL534" s="398"/>
      <c r="AM534" s="398"/>
      <c r="AN534" s="398"/>
      <c r="AO534" s="398"/>
      <c r="AP534" s="398"/>
      <c r="AQ534" s="398"/>
      <c r="AR534" s="398"/>
      <c r="AS534" s="398"/>
      <c r="AT534" s="398"/>
      <c r="AU534" s="398"/>
      <c r="AV534" s="398"/>
      <c r="AW534" s="398"/>
      <c r="AX534" s="398"/>
      <c r="AY534" s="398"/>
      <c r="AZ534" s="398"/>
      <c r="BA534" s="400"/>
      <c r="BB534" s="477"/>
      <c r="BC534" s="400"/>
      <c r="BD534" s="400"/>
      <c r="BE534" s="400"/>
      <c r="BF534" s="400"/>
      <c r="BG534" s="400"/>
      <c r="BH534" s="400"/>
      <c r="BI534" s="400"/>
      <c r="BJ534" s="400"/>
      <c r="BK534" s="400"/>
      <c r="BL534" s="400"/>
      <c r="BM534" s="400"/>
      <c r="BN534" s="400"/>
      <c r="BO534" s="400"/>
      <c r="BP534" s="400"/>
      <c r="BQ534" s="400"/>
      <c r="BR534" s="400"/>
      <c r="BS534" s="400"/>
      <c r="BT534" s="400"/>
      <c r="BU534" s="400"/>
      <c r="BV534" s="401"/>
      <c r="BW534" s="401"/>
      <c r="BX534" s="401"/>
      <c r="BY534" s="401"/>
      <c r="BZ534" s="401"/>
      <c r="CA534" s="401"/>
      <c r="CB534" s="401"/>
      <c r="CC534" s="401"/>
      <c r="CD534" s="401"/>
      <c r="CE534" s="401"/>
      <c r="CF534" s="401"/>
      <c r="CG534" s="401"/>
      <c r="CH534" s="401"/>
      <c r="CI534" s="401"/>
      <c r="CJ534" s="401"/>
      <c r="CK534" s="401"/>
      <c r="CL534" s="401"/>
      <c r="CM534" s="401"/>
      <c r="CN534" s="401"/>
      <c r="CO534" s="401"/>
      <c r="CP534" s="401"/>
      <c r="CQ534" s="401"/>
      <c r="CR534" s="401"/>
      <c r="CS534" s="401"/>
      <c r="CT534" s="401"/>
      <c r="CU534" s="401"/>
      <c r="CV534" s="401"/>
      <c r="CW534" s="401"/>
      <c r="CX534" s="401"/>
      <c r="CY534" s="401"/>
      <c r="CZ534" s="401"/>
    </row>
    <row r="535" s="405" customFormat="true" ht="25.15" customHeight="true" x14ac:dyDescent="0.2">
      <c r="C535" s="1090" t="s">
        <v>378</v>
      </c>
      <c r="D535" s="1072"/>
      <c r="E535" s="839">
        <v>0.32838058101422313</v>
      </c>
      <c r="F535" s="697"/>
      <c r="G535" s="697"/>
      <c r="H535" s="1071"/>
      <c r="I535" s="1072"/>
      <c r="J535" s="697"/>
      <c r="K535" s="697"/>
      <c r="L535" s="697"/>
      <c r="M535" s="1085" t="s">
        <v>208</v>
      </c>
      <c r="N535" s="1072"/>
      <c r="O535" s="1085" t="s">
        <v>240</v>
      </c>
      <c r="P535" s="1086"/>
      <c r="Q535" s="1087"/>
      <c r="V535" s="398"/>
      <c r="W535" s="398"/>
      <c r="X535" s="398"/>
      <c r="Y535" s="398"/>
      <c r="Z535" s="398"/>
      <c r="AA535" s="398"/>
      <c r="AB535" s="398"/>
      <c r="AC535" s="398"/>
      <c r="AD535" s="398"/>
      <c r="AE535" s="398"/>
      <c r="AF535" s="398"/>
      <c r="AG535" s="398"/>
      <c r="AH535" s="398"/>
      <c r="AI535" s="398"/>
      <c r="AJ535" s="398"/>
      <c r="AK535" s="398"/>
      <c r="AL535" s="398"/>
      <c r="AM535" s="398"/>
      <c r="AN535" s="398"/>
      <c r="AO535" s="398"/>
      <c r="AP535" s="398"/>
      <c r="AQ535" s="398"/>
      <c r="AR535" s="398"/>
      <c r="AS535" s="398"/>
      <c r="AT535" s="398"/>
      <c r="AU535" s="398"/>
      <c r="AV535" s="398"/>
      <c r="AW535" s="398"/>
      <c r="AX535" s="398"/>
      <c r="AY535" s="398"/>
      <c r="AZ535" s="398"/>
      <c r="BA535" s="400"/>
      <c r="BB535" s="477"/>
      <c r="BC535" s="400"/>
      <c r="BD535" s="400"/>
      <c r="BE535" s="400"/>
      <c r="BF535" s="400"/>
      <c r="BG535" s="400"/>
      <c r="BH535" s="400"/>
      <c r="BI535" s="400"/>
      <c r="BJ535" s="400"/>
      <c r="BK535" s="400"/>
      <c r="BL535" s="400"/>
      <c r="BM535" s="400"/>
      <c r="BN535" s="400"/>
      <c r="BO535" s="400"/>
      <c r="BP535" s="400"/>
      <c r="BQ535" s="400"/>
      <c r="BR535" s="400"/>
      <c r="BS535" s="400"/>
      <c r="BT535" s="400"/>
      <c r="BU535" s="400"/>
      <c r="BV535" s="401"/>
      <c r="BW535" s="401"/>
      <c r="BX535" s="401"/>
      <c r="BY535" s="401"/>
      <c r="BZ535" s="401"/>
      <c r="CA535" s="401"/>
      <c r="CB535" s="401"/>
      <c r="CC535" s="401"/>
      <c r="CD535" s="401"/>
      <c r="CE535" s="401"/>
      <c r="CF535" s="401"/>
      <c r="CG535" s="401"/>
      <c r="CH535" s="401"/>
      <c r="CI535" s="401"/>
      <c r="CJ535" s="401"/>
      <c r="CK535" s="401"/>
      <c r="CL535" s="401"/>
      <c r="CM535" s="401"/>
      <c r="CN535" s="401"/>
      <c r="CO535" s="401"/>
      <c r="CP535" s="401"/>
      <c r="CQ535" s="401"/>
      <c r="CR535" s="401"/>
      <c r="CS535" s="401"/>
      <c r="CT535" s="401"/>
      <c r="CU535" s="401"/>
      <c r="CV535" s="401"/>
      <c r="CW535" s="401"/>
      <c r="CX535" s="401"/>
      <c r="CY535" s="401"/>
      <c r="CZ535" s="401"/>
    </row>
    <row r="536" s="405" customFormat="true" ht="25.15" customHeight="true" x14ac:dyDescent="0.2">
      <c r="C536" s="1071"/>
      <c r="D536" s="1072"/>
      <c r="E536" s="698"/>
      <c r="F536" s="697"/>
      <c r="G536" s="697"/>
      <c r="H536" s="1091" t="s">
        <v>239</v>
      </c>
      <c r="I536" s="1072"/>
      <c r="J536" s="1072"/>
      <c r="K536" s="1072"/>
      <c r="L536" s="1072"/>
      <c r="M536" s="1072"/>
      <c r="N536" s="1072"/>
      <c r="O536" s="819" t="s">
        <v>188</v>
      </c>
      <c r="P536" s="820" t="s">
        <v>241</v>
      </c>
      <c r="Q536" s="821" t="s">
        <v>242</v>
      </c>
      <c r="V536" s="398"/>
      <c r="W536" s="398"/>
      <c r="X536" s="398"/>
      <c r="Y536" s="398"/>
      <c r="Z536" s="398"/>
      <c r="AA536" s="398"/>
      <c r="AB536" s="398"/>
      <c r="AC536" s="398"/>
      <c r="AD536" s="398"/>
      <c r="AE536" s="398"/>
      <c r="AF536" s="398"/>
      <c r="AG536" s="398"/>
      <c r="AH536" s="398"/>
      <c r="AI536" s="398"/>
      <c r="AJ536" s="398"/>
      <c r="AK536" s="398"/>
      <c r="AL536" s="398"/>
      <c r="AM536" s="398"/>
      <c r="AN536" s="398"/>
      <c r="AO536" s="398"/>
      <c r="AP536" s="398"/>
      <c r="AQ536" s="398"/>
      <c r="AR536" s="398"/>
      <c r="AS536" s="398"/>
      <c r="AT536" s="398"/>
      <c r="AU536" s="398"/>
      <c r="AV536" s="398"/>
      <c r="AW536" s="398"/>
      <c r="AX536" s="398"/>
      <c r="AY536" s="398"/>
      <c r="AZ536" s="398"/>
      <c r="BA536" s="400"/>
      <c r="BB536" s="477"/>
      <c r="BC536" s="400"/>
      <c r="BD536" s="400"/>
      <c r="BE536" s="400"/>
      <c r="BF536" s="400"/>
      <c r="BG536" s="400"/>
      <c r="BH536" s="400"/>
      <c r="BI536" s="400"/>
      <c r="BJ536" s="400"/>
      <c r="BK536" s="400"/>
      <c r="BL536" s="400"/>
      <c r="BM536" s="400"/>
      <c r="BN536" s="400"/>
      <c r="BO536" s="400"/>
      <c r="BP536" s="400"/>
      <c r="BQ536" s="400"/>
      <c r="BR536" s="400"/>
      <c r="BS536" s="400"/>
      <c r="BT536" s="400"/>
      <c r="BU536" s="400"/>
      <c r="BV536" s="401"/>
      <c r="BW536" s="401"/>
      <c r="BX536" s="401"/>
      <c r="BY536" s="401"/>
      <c r="BZ536" s="401"/>
      <c r="CA536" s="401"/>
      <c r="CB536" s="401"/>
      <c r="CC536" s="401"/>
      <c r="CD536" s="401"/>
      <c r="CE536" s="401"/>
      <c r="CF536" s="401"/>
      <c r="CG536" s="401"/>
      <c r="CH536" s="401"/>
      <c r="CI536" s="401"/>
      <c r="CJ536" s="401"/>
      <c r="CK536" s="401"/>
      <c r="CL536" s="401"/>
      <c r="CM536" s="401"/>
      <c r="CN536" s="401"/>
      <c r="CO536" s="401"/>
      <c r="CP536" s="401"/>
      <c r="CQ536" s="401"/>
      <c r="CR536" s="401"/>
      <c r="CS536" s="401"/>
      <c r="CT536" s="401"/>
      <c r="CU536" s="401"/>
      <c r="CV536" s="401"/>
      <c r="CW536" s="401"/>
      <c r="CX536" s="401"/>
      <c r="CY536" s="401"/>
      <c r="CZ536" s="401"/>
    </row>
    <row r="537" s="405" customFormat="true" ht="25.15" customHeight="true" x14ac:dyDescent="0.2">
      <c r="C537" s="1071"/>
      <c r="D537" s="1072"/>
      <c r="E537" s="697"/>
      <c r="F537" s="697"/>
      <c r="G537" s="697"/>
      <c r="H537" s="1085" t="s">
        <v>208</v>
      </c>
      <c r="I537" s="1072"/>
      <c r="J537" s="1085" t="s">
        <v>240</v>
      </c>
      <c r="K537" s="1086"/>
      <c r="L537" s="1087"/>
      <c r="M537" s="1090" t="s">
        <v>209</v>
      </c>
      <c r="N537" s="1072"/>
      <c r="O537" s="843">
        <v>6.0156698807496856</v>
      </c>
      <c r="P537" s="844">
        <v>9.7026933560478792</v>
      </c>
      <c r="Q537" s="845">
        <v>9.7026933560478792</v>
      </c>
      <c r="V537" s="398"/>
      <c r="W537" s="398"/>
      <c r="X537" s="398"/>
      <c r="Y537" s="398"/>
      <c r="Z537" s="398"/>
      <c r="AA537" s="398"/>
      <c r="AB537" s="398"/>
      <c r="AC537" s="398"/>
      <c r="AD537" s="398"/>
      <c r="AE537" s="398"/>
      <c r="AF537" s="398"/>
      <c r="AG537" s="398"/>
      <c r="AH537" s="398"/>
      <c r="AI537" s="398"/>
      <c r="AJ537" s="398"/>
      <c r="AK537" s="398"/>
      <c r="AL537" s="398"/>
      <c r="AM537" s="398"/>
      <c r="AN537" s="398"/>
      <c r="AO537" s="398"/>
      <c r="AP537" s="398"/>
      <c r="AQ537" s="398"/>
      <c r="AR537" s="398"/>
      <c r="AS537" s="398"/>
      <c r="AT537" s="398"/>
      <c r="AU537" s="398"/>
      <c r="AV537" s="398"/>
      <c r="AW537" s="398"/>
      <c r="AX537" s="398"/>
      <c r="AY537" s="398"/>
      <c r="AZ537" s="398"/>
      <c r="BA537" s="400"/>
      <c r="BB537" s="477"/>
      <c r="BC537" s="400"/>
      <c r="BD537" s="400"/>
      <c r="BE537" s="400"/>
      <c r="BF537" s="400"/>
      <c r="BG537" s="400"/>
      <c r="BH537" s="400"/>
      <c r="BI537" s="400"/>
      <c r="BJ537" s="400"/>
      <c r="BK537" s="400"/>
      <c r="BL537" s="400"/>
      <c r="BM537" s="400"/>
      <c r="BN537" s="400"/>
      <c r="BO537" s="400"/>
      <c r="BP537" s="400"/>
      <c r="BQ537" s="400"/>
      <c r="BR537" s="400"/>
      <c r="BS537" s="400"/>
      <c r="BT537" s="400"/>
      <c r="BU537" s="400"/>
      <c r="BV537" s="401"/>
      <c r="BW537" s="401"/>
      <c r="BX537" s="401"/>
      <c r="BY537" s="401"/>
      <c r="BZ537" s="401"/>
      <c r="CA537" s="401"/>
      <c r="CB537" s="401"/>
      <c r="CC537" s="401"/>
      <c r="CD537" s="401"/>
      <c r="CE537" s="401"/>
      <c r="CF537" s="401"/>
      <c r="CG537" s="401"/>
      <c r="CH537" s="401"/>
      <c r="CI537" s="401"/>
      <c r="CJ537" s="401"/>
      <c r="CK537" s="401"/>
      <c r="CL537" s="401"/>
      <c r="CM537" s="401"/>
      <c r="CN537" s="401"/>
      <c r="CO537" s="401"/>
      <c r="CP537" s="401"/>
      <c r="CQ537" s="401"/>
      <c r="CR537" s="401"/>
      <c r="CS537" s="401"/>
      <c r="CT537" s="401"/>
      <c r="CU537" s="401"/>
      <c r="CV537" s="401"/>
      <c r="CW537" s="401"/>
      <c r="CX537" s="401"/>
      <c r="CY537" s="401"/>
      <c r="CZ537" s="401"/>
    </row>
    <row r="538" s="405" customFormat="true" ht="25.15" customHeight="true" x14ac:dyDescent="0.2">
      <c r="C538" s="1091" t="s">
        <v>239</v>
      </c>
      <c r="D538" s="1072"/>
      <c r="E538" s="1072"/>
      <c r="F538" s="1072"/>
      <c r="G538" s="1072"/>
      <c r="H538" s="1072"/>
      <c r="I538" s="1072"/>
      <c r="J538" s="822" t="s">
        <v>188</v>
      </c>
      <c r="K538" s="823" t="s">
        <v>241</v>
      </c>
      <c r="L538" s="824" t="s">
        <v>242</v>
      </c>
      <c r="M538" s="1071"/>
      <c r="N538" s="1072"/>
      <c r="O538" s="698"/>
      <c r="P538" s="698"/>
      <c r="Q538" s="698"/>
      <c r="V538" s="398"/>
      <c r="W538" s="398"/>
      <c r="X538" s="398"/>
      <c r="Y538" s="398"/>
      <c r="Z538" s="398"/>
      <c r="AA538" s="398"/>
      <c r="AB538" s="398"/>
      <c r="AC538" s="398"/>
      <c r="AD538" s="398"/>
      <c r="AE538" s="398"/>
      <c r="AF538" s="398"/>
      <c r="AG538" s="398"/>
      <c r="AH538" s="398"/>
      <c r="AI538" s="398"/>
      <c r="AJ538" s="398"/>
      <c r="AK538" s="398"/>
      <c r="AL538" s="398"/>
      <c r="AM538" s="398"/>
      <c r="AN538" s="398"/>
      <c r="AO538" s="398"/>
      <c r="AP538" s="398"/>
      <c r="AQ538" s="398"/>
      <c r="AR538" s="398"/>
      <c r="AS538" s="398"/>
      <c r="AT538" s="398"/>
      <c r="AU538" s="398"/>
      <c r="AV538" s="398"/>
      <c r="AW538" s="398"/>
      <c r="AX538" s="398"/>
      <c r="AY538" s="398"/>
      <c r="AZ538" s="398"/>
      <c r="BA538" s="400"/>
      <c r="BB538" s="477"/>
      <c r="BC538" s="400"/>
      <c r="BD538" s="400"/>
      <c r="BE538" s="400"/>
      <c r="BF538" s="400"/>
      <c r="BG538" s="400"/>
      <c r="BH538" s="400"/>
      <c r="BI538" s="400"/>
      <c r="BJ538" s="400"/>
      <c r="BK538" s="400"/>
      <c r="BL538" s="400"/>
      <c r="BM538" s="400"/>
      <c r="BN538" s="400"/>
      <c r="BO538" s="400"/>
      <c r="BP538" s="400"/>
      <c r="BQ538" s="400"/>
      <c r="BR538" s="400"/>
      <c r="BS538" s="400"/>
      <c r="BT538" s="400"/>
      <c r="BU538" s="400"/>
      <c r="BV538" s="401"/>
      <c r="BW538" s="401"/>
      <c r="BX538" s="401"/>
      <c r="BY538" s="401"/>
      <c r="BZ538" s="401"/>
      <c r="CA538" s="401"/>
      <c r="CB538" s="401"/>
      <c r="CC538" s="401"/>
      <c r="CD538" s="401"/>
      <c r="CE538" s="401"/>
      <c r="CF538" s="401"/>
      <c r="CG538" s="401"/>
      <c r="CH538" s="401"/>
      <c r="CI538" s="401"/>
      <c r="CJ538" s="401"/>
      <c r="CK538" s="401"/>
      <c r="CL538" s="401"/>
      <c r="CM538" s="401"/>
      <c r="CN538" s="401"/>
      <c r="CO538" s="401"/>
      <c r="CP538" s="401"/>
      <c r="CQ538" s="401"/>
      <c r="CR538" s="401"/>
      <c r="CS538" s="401"/>
      <c r="CT538" s="401"/>
      <c r="CU538" s="401"/>
      <c r="CV538" s="401"/>
      <c r="CW538" s="401"/>
      <c r="CX538" s="401"/>
      <c r="CY538" s="401"/>
      <c r="CZ538" s="401"/>
    </row>
    <row r="539" s="405" customFormat="true" ht="25.15" customHeight="true" x14ac:dyDescent="0.2">
      <c r="C539" s="1085" t="s">
        <v>208</v>
      </c>
      <c r="D539" s="1072"/>
      <c r="E539" s="1085" t="s">
        <v>240</v>
      </c>
      <c r="F539" s="1086"/>
      <c r="G539" s="1087"/>
      <c r="H539" s="1090" t="s">
        <v>209</v>
      </c>
      <c r="I539" s="1072"/>
      <c r="J539" s="846">
        <v>5.8859775271907608</v>
      </c>
      <c r="K539" s="847">
        <v>9.3428214717313658</v>
      </c>
      <c r="L539" s="848">
        <v>9.3428214717313658</v>
      </c>
      <c r="M539" s="1071"/>
      <c r="N539" s="1072"/>
      <c r="O539" s="697"/>
      <c r="P539" s="697"/>
      <c r="Q539" s="697"/>
      <c r="V539" s="398"/>
      <c r="W539" s="398"/>
      <c r="X539" s="398"/>
      <c r="Y539" s="398"/>
      <c r="Z539" s="398"/>
      <c r="AA539" s="398"/>
      <c r="AB539" s="398"/>
      <c r="AC539" s="398"/>
      <c r="AD539" s="398"/>
      <c r="AE539" s="398"/>
      <c r="AF539" s="398"/>
      <c r="AG539" s="398"/>
      <c r="AH539" s="398"/>
      <c r="AI539" s="398"/>
      <c r="AJ539" s="398"/>
      <c r="AK539" s="398"/>
      <c r="AL539" s="398"/>
      <c r="AM539" s="398"/>
      <c r="AN539" s="398"/>
      <c r="AO539" s="398"/>
      <c r="AP539" s="398"/>
      <c r="AQ539" s="398"/>
      <c r="AR539" s="398"/>
      <c r="AS539" s="398"/>
      <c r="AT539" s="398"/>
      <c r="AU539" s="398"/>
      <c r="AV539" s="398"/>
      <c r="AW539" s="398"/>
      <c r="AX539" s="398"/>
      <c r="AY539" s="398"/>
      <c r="AZ539" s="398"/>
      <c r="BA539" s="400"/>
      <c r="BB539" s="477"/>
      <c r="BC539" s="400"/>
      <c r="BD539" s="400"/>
      <c r="BE539" s="400"/>
      <c r="BF539" s="400"/>
      <c r="BG539" s="400"/>
      <c r="BH539" s="400"/>
      <c r="BI539" s="400"/>
      <c r="BJ539" s="400"/>
      <c r="BK539" s="400"/>
      <c r="BL539" s="400"/>
      <c r="BM539" s="400"/>
      <c r="BN539" s="400"/>
      <c r="BO539" s="400"/>
      <c r="BP539" s="400"/>
      <c r="BQ539" s="400"/>
      <c r="BR539" s="400"/>
      <c r="BS539" s="400"/>
      <c r="BT539" s="400"/>
      <c r="BU539" s="400"/>
      <c r="BV539" s="401"/>
      <c r="BW539" s="401"/>
      <c r="BX539" s="401"/>
      <c r="BY539" s="401"/>
      <c r="BZ539" s="401"/>
      <c r="CA539" s="401"/>
      <c r="CB539" s="401"/>
      <c r="CC539" s="401"/>
      <c r="CD539" s="401"/>
      <c r="CE539" s="401"/>
      <c r="CF539" s="401"/>
      <c r="CG539" s="401"/>
      <c r="CH539" s="401"/>
      <c r="CI539" s="401"/>
      <c r="CJ539" s="401"/>
      <c r="CK539" s="401"/>
      <c r="CL539" s="401"/>
      <c r="CM539" s="401"/>
      <c r="CN539" s="401"/>
      <c r="CO539" s="401"/>
      <c r="CP539" s="401"/>
      <c r="CQ539" s="401"/>
      <c r="CR539" s="401"/>
      <c r="CS539" s="401"/>
      <c r="CT539" s="401"/>
      <c r="CU539" s="401"/>
      <c r="CV539" s="401"/>
      <c r="CW539" s="401"/>
      <c r="CX539" s="401"/>
      <c r="CY539" s="401"/>
      <c r="CZ539" s="401"/>
    </row>
    <row r="540" s="405" customFormat="true" ht="25.15" customHeight="true" x14ac:dyDescent="0.2">
      <c r="C540" s="1072"/>
      <c r="D540" s="1072"/>
      <c r="E540" s="825" t="s">
        <v>188</v>
      </c>
      <c r="F540" s="826" t="s">
        <v>241</v>
      </c>
      <c r="G540" s="827" t="s">
        <v>242</v>
      </c>
      <c r="H540" s="1071"/>
      <c r="I540" s="1072"/>
      <c r="J540" s="698"/>
      <c r="K540" s="698"/>
      <c r="L540" s="698"/>
      <c r="M540" s="1091" t="s">
        <v>243</v>
      </c>
      <c r="N540" s="1072"/>
      <c r="O540" s="1072"/>
      <c r="P540" s="697"/>
      <c r="Q540" s="697"/>
      <c r="V540" s="398"/>
      <c r="W540" s="398"/>
      <c r="X540" s="398"/>
      <c r="Y540" s="398"/>
      <c r="Z540" s="398"/>
      <c r="AA540" s="398"/>
      <c r="AB540" s="398"/>
      <c r="AC540" s="398"/>
      <c r="AD540" s="398"/>
      <c r="AE540" s="398"/>
      <c r="AF540" s="398"/>
      <c r="AG540" s="398"/>
      <c r="AH540" s="398"/>
      <c r="AI540" s="398"/>
      <c r="AJ540" s="398"/>
      <c r="AK540" s="398"/>
      <c r="AL540" s="398"/>
      <c r="AM540" s="398"/>
      <c r="AN540" s="398"/>
      <c r="AO540" s="398"/>
      <c r="AP540" s="398"/>
      <c r="AQ540" s="398"/>
      <c r="AR540" s="398"/>
      <c r="AS540" s="398"/>
      <c r="AT540" s="398"/>
      <c r="AU540" s="398"/>
      <c r="AV540" s="398"/>
      <c r="AW540" s="398"/>
      <c r="AX540" s="398"/>
      <c r="AY540" s="398"/>
      <c r="AZ540" s="398"/>
      <c r="BA540" s="400"/>
      <c r="BB540" s="477"/>
      <c r="BC540" s="400"/>
      <c r="BD540" s="400"/>
      <c r="BE540" s="400"/>
      <c r="BF540" s="400"/>
      <c r="BG540" s="400"/>
      <c r="BH540" s="400"/>
      <c r="BI540" s="400"/>
      <c r="BJ540" s="400"/>
      <c r="BK540" s="400"/>
      <c r="BL540" s="400"/>
      <c r="BM540" s="400"/>
      <c r="BN540" s="400"/>
      <c r="BO540" s="400"/>
      <c r="BP540" s="400"/>
      <c r="BQ540" s="400"/>
      <c r="BR540" s="400"/>
      <c r="BS540" s="400"/>
      <c r="BT540" s="400"/>
      <c r="BU540" s="400"/>
      <c r="BV540" s="401"/>
      <c r="BW540" s="401"/>
      <c r="BX540" s="401"/>
      <c r="BY540" s="401"/>
      <c r="BZ540" s="401"/>
      <c r="CA540" s="401"/>
      <c r="CB540" s="401"/>
      <c r="CC540" s="401"/>
      <c r="CD540" s="401"/>
      <c r="CE540" s="401"/>
      <c r="CF540" s="401"/>
      <c r="CG540" s="401"/>
      <c r="CH540" s="401"/>
      <c r="CI540" s="401"/>
      <c r="CJ540" s="401"/>
      <c r="CK540" s="401"/>
      <c r="CL540" s="401"/>
      <c r="CM540" s="401"/>
      <c r="CN540" s="401"/>
      <c r="CO540" s="401"/>
      <c r="CP540" s="401"/>
      <c r="CQ540" s="401"/>
      <c r="CR540" s="401"/>
      <c r="CS540" s="401"/>
      <c r="CT540" s="401"/>
      <c r="CU540" s="401"/>
      <c r="CV540" s="401"/>
      <c r="CW540" s="401"/>
      <c r="CX540" s="401"/>
      <c r="CY540" s="401"/>
      <c r="CZ540" s="401"/>
    </row>
    <row r="541" s="405" customFormat="true" ht="25.15" customHeight="true" x14ac:dyDescent="0.2">
      <c r="C541" s="1090" t="s">
        <v>209</v>
      </c>
      <c r="D541" s="1072"/>
      <c r="E541" s="849">
        <v>7.3197673047545653</v>
      </c>
      <c r="F541" s="850">
        <v>11.437136413679008</v>
      </c>
      <c r="G541" s="851">
        <v>11.437136413679008</v>
      </c>
      <c r="H541" s="1071"/>
      <c r="I541" s="1072"/>
      <c r="J541" s="697"/>
      <c r="K541" s="697"/>
      <c r="L541" s="697"/>
      <c r="M541" s="1071"/>
      <c r="N541" s="1072"/>
      <c r="O541" s="828" t="s">
        <v>208</v>
      </c>
      <c r="P541" s="697"/>
      <c r="Q541" s="697"/>
      <c r="V541" s="398"/>
      <c r="W541" s="398"/>
      <c r="X541" s="398"/>
      <c r="Y541" s="398"/>
      <c r="Z541" s="398"/>
      <c r="AA541" s="398"/>
      <c r="AB541" s="398"/>
      <c r="AC541" s="398"/>
      <c r="AD541" s="398"/>
      <c r="AE541" s="398"/>
      <c r="AF541" s="398"/>
      <c r="AG541" s="398"/>
      <c r="AH541" s="398"/>
      <c r="AI541" s="398"/>
      <c r="AJ541" s="398"/>
      <c r="AK541" s="398"/>
      <c r="AL541" s="398"/>
      <c r="AM541" s="398"/>
      <c r="AN541" s="398"/>
      <c r="AO541" s="398"/>
      <c r="AP541" s="398"/>
      <c r="AQ541" s="398"/>
      <c r="AR541" s="398"/>
      <c r="AS541" s="398"/>
      <c r="AT541" s="398"/>
      <c r="AU541" s="398"/>
      <c r="AV541" s="398"/>
      <c r="AW541" s="398"/>
      <c r="AX541" s="398"/>
      <c r="AY541" s="398"/>
      <c r="AZ541" s="398"/>
      <c r="BA541" s="400"/>
      <c r="BB541" s="477"/>
      <c r="BC541" s="400"/>
      <c r="BD541" s="400"/>
      <c r="BE541" s="400"/>
      <c r="BF541" s="400"/>
      <c r="BG541" s="400"/>
      <c r="BH541" s="400"/>
      <c r="BI541" s="400"/>
      <c r="BJ541" s="400"/>
      <c r="BK541" s="400"/>
      <c r="BL541" s="400"/>
      <c r="BM541" s="400"/>
      <c r="BN541" s="400"/>
      <c r="BO541" s="400"/>
      <c r="BP541" s="400"/>
      <c r="BQ541" s="400"/>
      <c r="BR541" s="400"/>
      <c r="BS541" s="400"/>
      <c r="BT541" s="400"/>
      <c r="BU541" s="400"/>
      <c r="BV541" s="401"/>
      <c r="BW541" s="401"/>
      <c r="BX541" s="401"/>
      <c r="BY541" s="401"/>
      <c r="BZ541" s="401"/>
      <c r="CA541" s="401"/>
      <c r="CB541" s="401"/>
      <c r="CC541" s="401"/>
      <c r="CD541" s="401"/>
      <c r="CE541" s="401"/>
      <c r="CF541" s="401"/>
      <c r="CG541" s="401"/>
      <c r="CH541" s="401"/>
      <c r="CI541" s="401"/>
      <c r="CJ541" s="401"/>
      <c r="CK541" s="401"/>
      <c r="CL541" s="401"/>
      <c r="CM541" s="401"/>
      <c r="CN541" s="401"/>
      <c r="CO541" s="401"/>
      <c r="CP541" s="401"/>
      <c r="CQ541" s="401"/>
      <c r="CR541" s="401"/>
      <c r="CS541" s="401"/>
      <c r="CT541" s="401"/>
      <c r="CU541" s="401"/>
      <c r="CV541" s="401"/>
      <c r="CW541" s="401"/>
      <c r="CX541" s="401"/>
      <c r="CY541" s="401"/>
      <c r="CZ541" s="401"/>
    </row>
    <row r="542" s="405" customFormat="true" ht="25.15" customHeight="true" x14ac:dyDescent="0.2">
      <c r="C542" s="1071"/>
      <c r="D542" s="1072"/>
      <c r="E542" s="698"/>
      <c r="F542" s="698"/>
      <c r="G542" s="698"/>
      <c r="H542" s="1091" t="s">
        <v>243</v>
      </c>
      <c r="I542" s="1072"/>
      <c r="J542" s="1072"/>
      <c r="K542" s="697"/>
      <c r="L542" s="697"/>
      <c r="M542" s="1072"/>
      <c r="N542" s="1072"/>
      <c r="O542" s="852" t="s">
        <v>209</v>
      </c>
      <c r="P542" s="697"/>
      <c r="Q542" s="697"/>
      <c r="V542" s="398"/>
      <c r="W542" s="398"/>
      <c r="X542" s="398"/>
      <c r="Y542" s="398"/>
      <c r="Z542" s="398"/>
      <c r="AA542" s="398"/>
      <c r="AB542" s="398"/>
      <c r="AC542" s="398"/>
      <c r="AD542" s="398"/>
      <c r="AE542" s="398"/>
      <c r="AF542" s="398"/>
      <c r="AG542" s="398"/>
      <c r="AH542" s="398"/>
      <c r="AI542" s="398"/>
      <c r="AJ542" s="398"/>
      <c r="AK542" s="398"/>
      <c r="AL542" s="398"/>
      <c r="AM542" s="398"/>
      <c r="AN542" s="398"/>
      <c r="AO542" s="398"/>
      <c r="AP542" s="398"/>
      <c r="AQ542" s="398"/>
      <c r="AR542" s="398"/>
      <c r="AS542" s="398"/>
      <c r="AT542" s="398"/>
      <c r="AU542" s="398"/>
      <c r="AV542" s="398"/>
      <c r="AW542" s="398"/>
      <c r="AX542" s="398"/>
      <c r="AY542" s="398"/>
      <c r="AZ542" s="398"/>
      <c r="BA542" s="400"/>
      <c r="BB542" s="477"/>
      <c r="BC542" s="400"/>
      <c r="BD542" s="400"/>
      <c r="BE542" s="400"/>
      <c r="BF542" s="400"/>
      <c r="BG542" s="400"/>
      <c r="BH542" s="400"/>
      <c r="BI542" s="400"/>
      <c r="BJ542" s="400"/>
      <c r="BK542" s="400"/>
      <c r="BL542" s="400"/>
      <c r="BM542" s="400"/>
      <c r="BN542" s="400"/>
      <c r="BO542" s="400"/>
      <c r="BP542" s="400"/>
      <c r="BQ542" s="400"/>
      <c r="BR542" s="400"/>
      <c r="BS542" s="400"/>
      <c r="BT542" s="400"/>
      <c r="BU542" s="400"/>
      <c r="BV542" s="401"/>
      <c r="BW542" s="401"/>
      <c r="BX542" s="401"/>
      <c r="BY542" s="401"/>
      <c r="BZ542" s="401"/>
      <c r="CA542" s="401"/>
      <c r="CB542" s="401"/>
      <c r="CC542" s="401"/>
      <c r="CD542" s="401"/>
      <c r="CE542" s="401"/>
      <c r="CF542" s="401"/>
      <c r="CG542" s="401"/>
      <c r="CH542" s="401"/>
      <c r="CI542" s="401"/>
      <c r="CJ542" s="401"/>
      <c r="CK542" s="401"/>
      <c r="CL542" s="401"/>
      <c r="CM542" s="401"/>
      <c r="CN542" s="401"/>
      <c r="CO542" s="401"/>
      <c r="CP542" s="401"/>
      <c r="CQ542" s="401"/>
      <c r="CR542" s="401"/>
      <c r="CS542" s="401"/>
      <c r="CT542" s="401"/>
      <c r="CU542" s="401"/>
      <c r="CV542" s="401"/>
      <c r="CW542" s="401"/>
      <c r="CX542" s="401"/>
      <c r="CY542" s="401"/>
      <c r="CZ542" s="401"/>
    </row>
    <row r="543" s="405" customFormat="true" ht="25.15" customHeight="true" x14ac:dyDescent="0.2">
      <c r="C543" s="1071"/>
      <c r="D543" s="1072"/>
      <c r="E543" s="697"/>
      <c r="F543" s="697"/>
      <c r="G543" s="697"/>
      <c r="H543" s="1071"/>
      <c r="I543" s="1072"/>
      <c r="J543" s="829" t="s">
        <v>208</v>
      </c>
      <c r="K543" s="697"/>
      <c r="L543" s="697"/>
      <c r="M543" s="1090" t="s">
        <v>441</v>
      </c>
      <c r="N543" s="1072"/>
      <c r="O543" s="833">
        <v>-4.3613272109685755E-2</v>
      </c>
      <c r="P543" s="697"/>
      <c r="Q543" s="697"/>
      <c r="V543" s="398"/>
      <c r="W543" s="398"/>
      <c r="X543" s="398"/>
      <c r="Y543" s="398"/>
      <c r="Z543" s="398"/>
      <c r="AA543" s="398"/>
      <c r="AB543" s="398"/>
      <c r="AC543" s="398"/>
      <c r="AD543" s="398"/>
      <c r="AE543" s="398"/>
      <c r="AF543" s="398"/>
      <c r="AG543" s="398"/>
      <c r="AH543" s="398"/>
      <c r="AI543" s="398"/>
      <c r="AJ543" s="398"/>
      <c r="AK543" s="398"/>
      <c r="AL543" s="398"/>
      <c r="AM543" s="398"/>
      <c r="AN543" s="398"/>
      <c r="AO543" s="398"/>
      <c r="AP543" s="398"/>
      <c r="AQ543" s="398"/>
      <c r="AR543" s="398"/>
      <c r="AS543" s="398"/>
      <c r="AT543" s="398"/>
      <c r="AU543" s="398"/>
      <c r="AV543" s="398"/>
      <c r="AW543" s="398"/>
      <c r="AX543" s="398"/>
      <c r="AY543" s="398"/>
      <c r="AZ543" s="398"/>
      <c r="BA543" s="400"/>
      <c r="BB543" s="477"/>
      <c r="BC543" s="400"/>
      <c r="BD543" s="400"/>
      <c r="BE543" s="400"/>
      <c r="BF543" s="400"/>
      <c r="BG543" s="400"/>
      <c r="BH543" s="400"/>
      <c r="BI543" s="400"/>
      <c r="BJ543" s="400"/>
      <c r="BK543" s="400"/>
      <c r="BL543" s="400"/>
      <c r="BM543" s="400"/>
      <c r="BN543" s="400"/>
      <c r="BO543" s="400"/>
      <c r="BP543" s="400"/>
      <c r="BQ543" s="400"/>
      <c r="BR543" s="400"/>
      <c r="BS543" s="400"/>
      <c r="BT543" s="400"/>
      <c r="BU543" s="400"/>
      <c r="BV543" s="401"/>
      <c r="BW543" s="401"/>
      <c r="BX543" s="401"/>
      <c r="BY543" s="401"/>
      <c r="BZ543" s="401"/>
      <c r="CA543" s="401"/>
      <c r="CB543" s="401"/>
      <c r="CC543" s="401"/>
      <c r="CD543" s="401"/>
      <c r="CE543" s="401"/>
      <c r="CF543" s="401"/>
      <c r="CG543" s="401"/>
      <c r="CH543" s="401"/>
      <c r="CI543" s="401"/>
      <c r="CJ543" s="401"/>
      <c r="CK543" s="401"/>
      <c r="CL543" s="401"/>
      <c r="CM543" s="401"/>
      <c r="CN543" s="401"/>
      <c r="CO543" s="401"/>
      <c r="CP543" s="401"/>
      <c r="CQ543" s="401"/>
      <c r="CR543" s="401"/>
      <c r="CS543" s="401"/>
      <c r="CT543" s="401"/>
      <c r="CU543" s="401"/>
      <c r="CV543" s="401"/>
      <c r="CW543" s="401"/>
      <c r="CX543" s="401"/>
      <c r="CY543" s="401"/>
      <c r="CZ543" s="401"/>
    </row>
    <row r="544" s="405" customFormat="true" ht="25.15" customHeight="true" x14ac:dyDescent="0.2">
      <c r="C544" s="1091" t="s">
        <v>243</v>
      </c>
      <c r="D544" s="1072"/>
      <c r="E544" s="1072"/>
      <c r="F544" s="697"/>
      <c r="G544" s="697"/>
      <c r="H544" s="1072"/>
      <c r="I544" s="1072"/>
      <c r="J544" s="853" t="s">
        <v>209</v>
      </c>
      <c r="K544" s="697"/>
      <c r="L544" s="697"/>
      <c r="M544" s="1090" t="s">
        <v>395</v>
      </c>
      <c r="N544" s="1072"/>
      <c r="O544" s="836">
        <v>-1.3821661046718028E-2</v>
      </c>
      <c r="P544" s="697"/>
      <c r="Q544" s="697"/>
      <c r="V544" s="398"/>
      <c r="W544" s="398"/>
      <c r="X544" s="398"/>
      <c r="Y544" s="398"/>
      <c r="Z544" s="398"/>
      <c r="AA544" s="398"/>
      <c r="AB544" s="398"/>
      <c r="AC544" s="398"/>
      <c r="AD544" s="398"/>
      <c r="AE544" s="398"/>
      <c r="AF544" s="398"/>
      <c r="AG544" s="398"/>
      <c r="AH544" s="398"/>
      <c r="AI544" s="398"/>
      <c r="AJ544" s="398"/>
      <c r="AK544" s="398"/>
      <c r="AL544" s="398"/>
      <c r="AM544" s="398"/>
      <c r="AN544" s="398"/>
      <c r="AO544" s="398"/>
      <c r="AP544" s="398"/>
      <c r="AQ544" s="398"/>
      <c r="AR544" s="398"/>
      <c r="AS544" s="398"/>
      <c r="AT544" s="398"/>
      <c r="AU544" s="398"/>
      <c r="AV544" s="398"/>
      <c r="AW544" s="398"/>
      <c r="AX544" s="398"/>
      <c r="AY544" s="398"/>
      <c r="AZ544" s="398"/>
      <c r="BA544" s="400"/>
      <c r="BB544" s="477"/>
      <c r="BC544" s="400"/>
      <c r="BD544" s="400"/>
      <c r="BE544" s="400"/>
      <c r="BF544" s="400"/>
      <c r="BG544" s="400"/>
      <c r="BH544" s="400"/>
      <c r="BI544" s="400"/>
      <c r="BJ544" s="400"/>
      <c r="BK544" s="400"/>
      <c r="BL544" s="400"/>
      <c r="BM544" s="400"/>
      <c r="BN544" s="400"/>
      <c r="BO544" s="400"/>
      <c r="BP544" s="400"/>
      <c r="BQ544" s="400"/>
      <c r="BR544" s="400"/>
      <c r="BS544" s="400"/>
      <c r="BT544" s="400"/>
      <c r="BU544" s="400"/>
      <c r="BV544" s="401"/>
      <c r="BW544" s="401"/>
      <c r="BX544" s="401"/>
      <c r="BY544" s="401"/>
      <c r="BZ544" s="401"/>
      <c r="CA544" s="401"/>
      <c r="CB544" s="401"/>
      <c r="CC544" s="401"/>
      <c r="CD544" s="401"/>
      <c r="CE544" s="401"/>
      <c r="CF544" s="401"/>
      <c r="CG544" s="401"/>
      <c r="CH544" s="401"/>
      <c r="CI544" s="401"/>
      <c r="CJ544" s="401"/>
      <c r="CK544" s="401"/>
      <c r="CL544" s="401"/>
      <c r="CM544" s="401"/>
      <c r="CN544" s="401"/>
      <c r="CO544" s="401"/>
      <c r="CP544" s="401"/>
      <c r="CQ544" s="401"/>
      <c r="CR544" s="401"/>
      <c r="CS544" s="401"/>
      <c r="CT544" s="401"/>
      <c r="CU544" s="401"/>
      <c r="CV544" s="401"/>
      <c r="CW544" s="401"/>
      <c r="CX544" s="401"/>
      <c r="CY544" s="401"/>
      <c r="CZ544" s="401"/>
    </row>
    <row r="545" s="405" customFormat="true" ht="25.15" customHeight="true" x14ac:dyDescent="0.2">
      <c r="C545" s="1071"/>
      <c r="D545" s="1072"/>
      <c r="E545" s="830" t="s">
        <v>208</v>
      </c>
      <c r="F545" s="697"/>
      <c r="G545" s="697"/>
      <c r="H545" s="1090" t="s">
        <v>441</v>
      </c>
      <c r="I545" s="1072"/>
      <c r="J545" s="832">
        <v>-5.552133086094857E-2</v>
      </c>
      <c r="K545" s="697"/>
      <c r="L545" s="697"/>
      <c r="M545" s="1090" t="s">
        <v>416</v>
      </c>
      <c r="N545" s="1072"/>
      <c r="O545" s="836">
        <v>4.2603880970008799E-3</v>
      </c>
      <c r="P545" s="697"/>
      <c r="Q545" s="697"/>
      <c r="V545" s="398"/>
      <c r="W545" s="398"/>
      <c r="X545" s="398"/>
      <c r="Y545" s="398"/>
      <c r="Z545" s="398"/>
      <c r="AA545" s="398"/>
      <c r="AB545" s="398"/>
      <c r="AC545" s="398"/>
      <c r="AD545" s="398"/>
      <c r="AE545" s="398"/>
      <c r="AF545" s="398"/>
      <c r="AG545" s="398"/>
      <c r="AH545" s="398"/>
      <c r="AI545" s="398"/>
      <c r="AJ545" s="398"/>
      <c r="AK545" s="398"/>
      <c r="AL545" s="398"/>
      <c r="AM545" s="398"/>
      <c r="AN545" s="398"/>
      <c r="AO545" s="398"/>
      <c r="AP545" s="398"/>
      <c r="AQ545" s="398"/>
      <c r="AR545" s="398"/>
      <c r="AS545" s="398"/>
      <c r="AT545" s="398"/>
      <c r="AU545" s="398"/>
      <c r="AV545" s="398"/>
      <c r="AW545" s="398"/>
      <c r="AX545" s="398"/>
      <c r="AY545" s="398"/>
      <c r="AZ545" s="398"/>
      <c r="BA545" s="400"/>
      <c r="BB545" s="477"/>
      <c r="BC545" s="400"/>
      <c r="BD545" s="400"/>
      <c r="BE545" s="400"/>
      <c r="BF545" s="400"/>
      <c r="BG545" s="400"/>
      <c r="BH545" s="400"/>
      <c r="BI545" s="400"/>
      <c r="BJ545" s="400"/>
      <c r="BK545" s="400"/>
      <c r="BL545" s="400"/>
      <c r="BM545" s="400"/>
      <c r="BN545" s="400"/>
      <c r="BO545" s="400"/>
      <c r="BP545" s="400"/>
      <c r="BQ545" s="400"/>
      <c r="BR545" s="400"/>
      <c r="BS545" s="400"/>
      <c r="BT545" s="400"/>
      <c r="BU545" s="400"/>
      <c r="BV545" s="401"/>
      <c r="BW545" s="401"/>
      <c r="BX545" s="401"/>
      <c r="BY545" s="401"/>
      <c r="BZ545" s="401"/>
      <c r="CA545" s="401"/>
      <c r="CB545" s="401"/>
      <c r="CC545" s="401"/>
      <c r="CD545" s="401"/>
      <c r="CE545" s="401"/>
      <c r="CF545" s="401"/>
      <c r="CG545" s="401"/>
      <c r="CH545" s="401"/>
      <c r="CI545" s="401"/>
      <c r="CJ545" s="401"/>
      <c r="CK545" s="401"/>
      <c r="CL545" s="401"/>
      <c r="CM545" s="401"/>
      <c r="CN545" s="401"/>
      <c r="CO545" s="401"/>
      <c r="CP545" s="401"/>
      <c r="CQ545" s="401"/>
      <c r="CR545" s="401"/>
      <c r="CS545" s="401"/>
      <c r="CT545" s="401"/>
      <c r="CU545" s="401"/>
      <c r="CV545" s="401"/>
      <c r="CW545" s="401"/>
      <c r="CX545" s="401"/>
      <c r="CY545" s="401"/>
      <c r="CZ545" s="401"/>
    </row>
    <row r="546" s="405" customFormat="true" ht="25.15" customHeight="true" x14ac:dyDescent="0.2">
      <c r="C546" s="1072"/>
      <c r="D546" s="1072"/>
      <c r="E546" s="854" t="s">
        <v>209</v>
      </c>
      <c r="F546" s="697"/>
      <c r="G546" s="697"/>
      <c r="H546" s="1090" t="s">
        <v>395</v>
      </c>
      <c r="I546" s="1072"/>
      <c r="J546" s="835">
        <v>-3.9618212376797669E-2</v>
      </c>
      <c r="K546" s="697"/>
      <c r="L546" s="697"/>
      <c r="M546" s="1090" t="s">
        <v>406</v>
      </c>
      <c r="N546" s="1072"/>
      <c r="O546" s="836">
        <v>3.829023759524456E-2</v>
      </c>
      <c r="P546" s="697"/>
      <c r="Q546" s="697"/>
      <c r="V546" s="398"/>
      <c r="W546" s="398"/>
      <c r="X546" s="398"/>
      <c r="Y546" s="398"/>
      <c r="Z546" s="398"/>
      <c r="AA546" s="398"/>
      <c r="AB546" s="398"/>
      <c r="AC546" s="398"/>
      <c r="AD546" s="398"/>
      <c r="AE546" s="398"/>
      <c r="AF546" s="398"/>
      <c r="AG546" s="398"/>
      <c r="AH546" s="398"/>
      <c r="AI546" s="398"/>
      <c r="AJ546" s="398"/>
      <c r="AK546" s="398"/>
      <c r="AL546" s="398"/>
      <c r="AM546" s="398"/>
      <c r="AN546" s="398"/>
      <c r="AO546" s="398"/>
      <c r="AP546" s="398"/>
      <c r="AQ546" s="398"/>
      <c r="AR546" s="398"/>
      <c r="AS546" s="398"/>
      <c r="AT546" s="398"/>
      <c r="AU546" s="398"/>
      <c r="AV546" s="398"/>
      <c r="AW546" s="398"/>
      <c r="AX546" s="398"/>
      <c r="AY546" s="398"/>
      <c r="AZ546" s="398"/>
      <c r="BA546" s="400"/>
      <c r="BB546" s="477"/>
      <c r="BC546" s="400"/>
      <c r="BD546" s="400"/>
      <c r="BE546" s="400"/>
      <c r="BF546" s="400"/>
      <c r="BG546" s="400"/>
      <c r="BH546" s="400"/>
      <c r="BI546" s="400"/>
      <c r="BJ546" s="400"/>
      <c r="BK546" s="400"/>
      <c r="BL546" s="400"/>
      <c r="BM546" s="400"/>
      <c r="BN546" s="400"/>
      <c r="BO546" s="400"/>
      <c r="BP546" s="400"/>
      <c r="BQ546" s="400"/>
      <c r="BR546" s="400"/>
      <c r="BS546" s="400"/>
      <c r="BT546" s="400"/>
      <c r="BU546" s="400"/>
      <c r="BV546" s="401"/>
      <c r="BW546" s="401"/>
      <c r="BX546" s="401"/>
      <c r="BY546" s="401"/>
      <c r="BZ546" s="401"/>
      <c r="CA546" s="401"/>
      <c r="CB546" s="401"/>
      <c r="CC546" s="401"/>
      <c r="CD546" s="401"/>
      <c r="CE546" s="401"/>
      <c r="CF546" s="401"/>
      <c r="CG546" s="401"/>
      <c r="CH546" s="401"/>
      <c r="CI546" s="401"/>
      <c r="CJ546" s="401"/>
      <c r="CK546" s="401"/>
      <c r="CL546" s="401"/>
      <c r="CM546" s="401"/>
      <c r="CN546" s="401"/>
      <c r="CO546" s="401"/>
      <c r="CP546" s="401"/>
      <c r="CQ546" s="401"/>
      <c r="CR546" s="401"/>
      <c r="CS546" s="401"/>
      <c r="CT546" s="401"/>
      <c r="CU546" s="401"/>
      <c r="CV546" s="401"/>
      <c r="CW546" s="401"/>
      <c r="CX546" s="401"/>
      <c r="CY546" s="401"/>
      <c r="CZ546" s="401"/>
    </row>
    <row r="547" s="405" customFormat="true" ht="25.15" customHeight="true" x14ac:dyDescent="0.2">
      <c r="C547" s="1090" t="s">
        <v>441</v>
      </c>
      <c r="D547" s="1072"/>
      <c r="E547" s="831">
        <v>-4.5921480857948789E-2</v>
      </c>
      <c r="F547" s="697"/>
      <c r="G547" s="697"/>
      <c r="H547" s="1090" t="s">
        <v>416</v>
      </c>
      <c r="I547" s="1072"/>
      <c r="J547" s="835">
        <v>-5.9943226257329748E-3</v>
      </c>
      <c r="K547" s="697"/>
      <c r="L547" s="697"/>
      <c r="M547" s="1090" t="s">
        <v>396</v>
      </c>
      <c r="N547" s="1072"/>
      <c r="O547" s="836">
        <v>-1.0613797854637574E-2</v>
      </c>
      <c r="P547" s="697"/>
      <c r="Q547" s="697"/>
      <c r="V547" s="398"/>
      <c r="W547" s="398"/>
      <c r="X547" s="398"/>
      <c r="Y547" s="398"/>
      <c r="Z547" s="398"/>
      <c r="AA547" s="398"/>
      <c r="AB547" s="398"/>
      <c r="AC547" s="398"/>
      <c r="AD547" s="398"/>
      <c r="AE547" s="398"/>
      <c r="AF547" s="398"/>
      <c r="AG547" s="398"/>
      <c r="AH547" s="398"/>
      <c r="AI547" s="398"/>
      <c r="AJ547" s="398"/>
      <c r="AK547" s="398"/>
      <c r="AL547" s="398"/>
      <c r="AM547" s="398"/>
      <c r="AN547" s="398"/>
      <c r="AO547" s="398"/>
      <c r="AP547" s="398"/>
      <c r="AQ547" s="398"/>
      <c r="AR547" s="398"/>
      <c r="AS547" s="398"/>
      <c r="AT547" s="398"/>
      <c r="AU547" s="398"/>
      <c r="AV547" s="398"/>
      <c r="AW547" s="398"/>
      <c r="AX547" s="398"/>
      <c r="AY547" s="398"/>
      <c r="AZ547" s="398"/>
      <c r="BA547" s="400"/>
      <c r="BB547" s="477"/>
      <c r="BC547" s="400"/>
      <c r="BD547" s="400"/>
      <c r="BE547" s="400"/>
      <c r="BF547" s="400"/>
      <c r="BG547" s="400"/>
      <c r="BH547" s="400"/>
      <c r="BI547" s="400"/>
      <c r="BJ547" s="400"/>
      <c r="BK547" s="400"/>
      <c r="BL547" s="400"/>
      <c r="BM547" s="400"/>
      <c r="BN547" s="400"/>
      <c r="BO547" s="400"/>
      <c r="BP547" s="400"/>
      <c r="BQ547" s="400"/>
      <c r="BR547" s="400"/>
      <c r="BS547" s="400"/>
      <c r="BT547" s="400"/>
      <c r="BU547" s="400"/>
      <c r="BV547" s="401"/>
      <c r="BW547" s="401"/>
      <c r="BX547" s="401"/>
      <c r="BY547" s="401"/>
      <c r="BZ547" s="401"/>
      <c r="CA547" s="401"/>
      <c r="CB547" s="401"/>
      <c r="CC547" s="401"/>
      <c r="CD547" s="401"/>
      <c r="CE547" s="401"/>
      <c r="CF547" s="401"/>
      <c r="CG547" s="401"/>
      <c r="CH547" s="401"/>
      <c r="CI547" s="401"/>
      <c r="CJ547" s="401"/>
      <c r="CK547" s="401"/>
      <c r="CL547" s="401"/>
      <c r="CM547" s="401"/>
      <c r="CN547" s="401"/>
      <c r="CO547" s="401"/>
      <c r="CP547" s="401"/>
      <c r="CQ547" s="401"/>
      <c r="CR547" s="401"/>
      <c r="CS547" s="401"/>
      <c r="CT547" s="401"/>
      <c r="CU547" s="401"/>
      <c r="CV547" s="401"/>
      <c r="CW547" s="401"/>
      <c r="CX547" s="401"/>
      <c r="CY547" s="401"/>
      <c r="CZ547" s="401"/>
    </row>
    <row r="548" s="405" customFormat="true" ht="25.15" customHeight="true" x14ac:dyDescent="0.2">
      <c r="C548" s="1090" t="s">
        <v>395</v>
      </c>
      <c r="D548" s="1072"/>
      <c r="E548" s="834">
        <v>-2.312404194259806E-2</v>
      </c>
      <c r="F548" s="697"/>
      <c r="G548" s="697"/>
      <c r="H548" s="1090" t="s">
        <v>406</v>
      </c>
      <c r="I548" s="1072"/>
      <c r="J548" s="835">
        <v>-1.6673295819460695E-2</v>
      </c>
      <c r="K548" s="697"/>
      <c r="L548" s="697"/>
      <c r="M548" s="1090" t="s">
        <v>381</v>
      </c>
      <c r="N548" s="1072"/>
      <c r="O548" s="836">
        <v>-8.55215606250984E-2</v>
      </c>
      <c r="P548" s="697"/>
      <c r="Q548" s="697"/>
      <c r="V548" s="398"/>
      <c r="W548" s="398"/>
      <c r="X548" s="398"/>
      <c r="Y548" s="398"/>
      <c r="Z548" s="398"/>
      <c r="AA548" s="398"/>
      <c r="AB548" s="398"/>
      <c r="AC548" s="398"/>
      <c r="AD548" s="398"/>
      <c r="AE548" s="398"/>
      <c r="AF548" s="398"/>
      <c r="AG548" s="398"/>
      <c r="AH548" s="398"/>
      <c r="AI548" s="398"/>
      <c r="AJ548" s="398"/>
      <c r="AK548" s="398"/>
      <c r="AL548" s="398"/>
      <c r="AM548" s="398"/>
      <c r="AN548" s="398"/>
      <c r="AO548" s="398"/>
      <c r="AP548" s="398"/>
      <c r="AQ548" s="398"/>
      <c r="AR548" s="398"/>
      <c r="AS548" s="398"/>
      <c r="AT548" s="398"/>
      <c r="AU548" s="398"/>
      <c r="AV548" s="398"/>
      <c r="AW548" s="398"/>
      <c r="AX548" s="398"/>
      <c r="AY548" s="398"/>
      <c r="AZ548" s="398"/>
      <c r="BA548" s="400"/>
      <c r="BB548" s="477"/>
      <c r="BC548" s="400"/>
      <c r="BD548" s="400"/>
      <c r="BE548" s="400"/>
      <c r="BF548" s="400"/>
      <c r="BG548" s="400"/>
      <c r="BH548" s="400"/>
      <c r="BI548" s="400"/>
      <c r="BJ548" s="400"/>
      <c r="BK548" s="400"/>
      <c r="BL548" s="400"/>
      <c r="BM548" s="400"/>
      <c r="BN548" s="400"/>
      <c r="BO548" s="400"/>
      <c r="BP548" s="400"/>
      <c r="BQ548" s="400"/>
      <c r="BR548" s="400"/>
      <c r="BS548" s="400"/>
      <c r="BT548" s="400"/>
      <c r="BU548" s="400"/>
      <c r="BV548" s="401"/>
      <c r="BW548" s="401"/>
      <c r="BX548" s="401"/>
      <c r="BY548" s="401"/>
      <c r="BZ548" s="401"/>
      <c r="CA548" s="401"/>
      <c r="CB548" s="401"/>
      <c r="CC548" s="401"/>
      <c r="CD548" s="401"/>
      <c r="CE548" s="401"/>
      <c r="CF548" s="401"/>
      <c r="CG548" s="401"/>
      <c r="CH548" s="401"/>
      <c r="CI548" s="401"/>
      <c r="CJ548" s="401"/>
      <c r="CK548" s="401"/>
      <c r="CL548" s="401"/>
      <c r="CM548" s="401"/>
      <c r="CN548" s="401"/>
      <c r="CO548" s="401"/>
      <c r="CP548" s="401"/>
      <c r="CQ548" s="401"/>
      <c r="CR548" s="401"/>
      <c r="CS548" s="401"/>
      <c r="CT548" s="401"/>
      <c r="CU548" s="401"/>
      <c r="CV548" s="401"/>
      <c r="CW548" s="401"/>
      <c r="CX548" s="401"/>
      <c r="CY548" s="401"/>
      <c r="CZ548" s="401"/>
    </row>
    <row r="549" s="405" customFormat="true" ht="25.15" customHeight="true" x14ac:dyDescent="0.2">
      <c r="C549" s="1090" t="s">
        <v>416</v>
      </c>
      <c r="D549" s="1072"/>
      <c r="E549" s="834">
        <v>-7.7759271620509698E-4</v>
      </c>
      <c r="F549" s="697"/>
      <c r="G549" s="697"/>
      <c r="H549" s="1090" t="s">
        <v>396</v>
      </c>
      <c r="I549" s="1072"/>
      <c r="J549" s="835">
        <v>-2.8625908210626438E-2</v>
      </c>
      <c r="K549" s="697"/>
      <c r="L549" s="697"/>
      <c r="M549" s="1090" t="s">
        <v>394</v>
      </c>
      <c r="N549" s="1072"/>
      <c r="O549" s="836">
        <v>1.5937595631402596E-2</v>
      </c>
      <c r="P549" s="697"/>
      <c r="Q549" s="697"/>
      <c r="V549" s="398"/>
      <c r="W549" s="398"/>
      <c r="X549" s="398"/>
      <c r="Y549" s="398"/>
      <c r="Z549" s="398"/>
      <c r="AA549" s="398"/>
      <c r="AB549" s="398"/>
      <c r="AC549" s="398"/>
      <c r="AD549" s="398"/>
      <c r="AE549" s="398"/>
      <c r="AF549" s="398"/>
      <c r="AG549" s="398"/>
      <c r="AH549" s="398"/>
      <c r="AI549" s="398"/>
      <c r="AJ549" s="398"/>
      <c r="AK549" s="398"/>
      <c r="AL549" s="398"/>
      <c r="AM549" s="398"/>
      <c r="AN549" s="398"/>
      <c r="AO549" s="398"/>
      <c r="AP549" s="398"/>
      <c r="AQ549" s="398"/>
      <c r="AR549" s="398"/>
      <c r="AS549" s="398"/>
      <c r="AT549" s="398"/>
      <c r="AU549" s="398"/>
      <c r="AV549" s="398"/>
      <c r="AW549" s="398"/>
      <c r="AX549" s="398"/>
      <c r="AY549" s="398"/>
      <c r="AZ549" s="398"/>
      <c r="BA549" s="400"/>
      <c r="BB549" s="477"/>
      <c r="BC549" s="400"/>
      <c r="BD549" s="400"/>
      <c r="BE549" s="400"/>
      <c r="BF549" s="400"/>
      <c r="BG549" s="400"/>
      <c r="BH549" s="400"/>
      <c r="BI549" s="400"/>
      <c r="BJ549" s="400"/>
      <c r="BK549" s="400"/>
      <c r="BL549" s="400"/>
      <c r="BM549" s="400"/>
      <c r="BN549" s="400"/>
      <c r="BO549" s="400"/>
      <c r="BP549" s="400"/>
      <c r="BQ549" s="400"/>
      <c r="BR549" s="400"/>
      <c r="BS549" s="400"/>
      <c r="BT549" s="400"/>
      <c r="BU549" s="400"/>
      <c r="BV549" s="401"/>
      <c r="BW549" s="401"/>
      <c r="BX549" s="401"/>
      <c r="BY549" s="401"/>
      <c r="BZ549" s="401"/>
      <c r="CA549" s="401"/>
      <c r="CB549" s="401"/>
      <c r="CC549" s="401"/>
      <c r="CD549" s="401"/>
      <c r="CE549" s="401"/>
      <c r="CF549" s="401"/>
      <c r="CG549" s="401"/>
      <c r="CH549" s="401"/>
      <c r="CI549" s="401"/>
      <c r="CJ549" s="401"/>
      <c r="CK549" s="401"/>
      <c r="CL549" s="401"/>
      <c r="CM549" s="401"/>
      <c r="CN549" s="401"/>
      <c r="CO549" s="401"/>
      <c r="CP549" s="401"/>
      <c r="CQ549" s="401"/>
      <c r="CR549" s="401"/>
      <c r="CS549" s="401"/>
      <c r="CT549" s="401"/>
      <c r="CU549" s="401"/>
      <c r="CV549" s="401"/>
      <c r="CW549" s="401"/>
      <c r="CX549" s="401"/>
      <c r="CY549" s="401"/>
      <c r="CZ549" s="401"/>
    </row>
    <row r="550" s="405" customFormat="true" ht="25.15" customHeight="true" x14ac:dyDescent="0.2">
      <c r="C550" s="1090" t="s">
        <v>406</v>
      </c>
      <c r="D550" s="1072"/>
      <c r="E550" s="834">
        <v>1.9789682716408147E-2</v>
      </c>
      <c r="F550" s="697"/>
      <c r="G550" s="697"/>
      <c r="H550" s="1090" t="s">
        <v>381</v>
      </c>
      <c r="I550" s="1072"/>
      <c r="J550" s="835">
        <v>-8.8988942566018137E-2</v>
      </c>
      <c r="K550" s="697"/>
      <c r="L550" s="697"/>
      <c r="M550" s="1090" t="s">
        <v>415</v>
      </c>
      <c r="N550" s="1072"/>
      <c r="O550" s="836">
        <v>3.3595684756842006E-3</v>
      </c>
      <c r="P550" s="697"/>
      <c r="Q550" s="697"/>
      <c r="V550" s="398"/>
      <c r="W550" s="398"/>
      <c r="X550" s="398"/>
      <c r="Y550" s="398"/>
      <c r="Z550" s="398"/>
      <c r="AA550" s="398"/>
      <c r="AB550" s="398"/>
      <c r="AC550" s="398"/>
      <c r="AD550" s="398"/>
      <c r="AE550" s="398"/>
      <c r="AF550" s="398"/>
      <c r="AG550" s="398"/>
      <c r="AH550" s="398"/>
      <c r="AI550" s="398"/>
      <c r="AJ550" s="398"/>
      <c r="AK550" s="398"/>
      <c r="AL550" s="398"/>
      <c r="AM550" s="398"/>
      <c r="AN550" s="398"/>
      <c r="AO550" s="398"/>
      <c r="AP550" s="398"/>
      <c r="AQ550" s="398"/>
      <c r="AR550" s="398"/>
      <c r="AS550" s="398"/>
      <c r="AT550" s="398"/>
      <c r="AU550" s="398"/>
      <c r="AV550" s="398"/>
      <c r="AW550" s="398"/>
      <c r="AX550" s="398"/>
      <c r="AY550" s="398"/>
      <c r="AZ550" s="398"/>
      <c r="BA550" s="400"/>
      <c r="BB550" s="477"/>
      <c r="BC550" s="400"/>
      <c r="BD550" s="400"/>
      <c r="BE550" s="400"/>
      <c r="BF550" s="400"/>
      <c r="BG550" s="400"/>
      <c r="BH550" s="400"/>
      <c r="BI550" s="400"/>
      <c r="BJ550" s="400"/>
      <c r="BK550" s="400"/>
      <c r="BL550" s="400"/>
      <c r="BM550" s="400"/>
      <c r="BN550" s="400"/>
      <c r="BO550" s="400"/>
      <c r="BP550" s="400"/>
      <c r="BQ550" s="400"/>
      <c r="BR550" s="400"/>
      <c r="BS550" s="400"/>
      <c r="BT550" s="400"/>
      <c r="BU550" s="400"/>
      <c r="BV550" s="401"/>
      <c r="BW550" s="401"/>
      <c r="BX550" s="401"/>
      <c r="BY550" s="401"/>
      <c r="BZ550" s="401"/>
      <c r="CA550" s="401"/>
      <c r="CB550" s="401"/>
      <c r="CC550" s="401"/>
      <c r="CD550" s="401"/>
      <c r="CE550" s="401"/>
      <c r="CF550" s="401"/>
      <c r="CG550" s="401"/>
      <c r="CH550" s="401"/>
      <c r="CI550" s="401"/>
      <c r="CJ550" s="401"/>
      <c r="CK550" s="401"/>
      <c r="CL550" s="401"/>
      <c r="CM550" s="401"/>
      <c r="CN550" s="401"/>
      <c r="CO550" s="401"/>
      <c r="CP550" s="401"/>
      <c r="CQ550" s="401"/>
      <c r="CR550" s="401"/>
      <c r="CS550" s="401"/>
      <c r="CT550" s="401"/>
      <c r="CU550" s="401"/>
      <c r="CV550" s="401"/>
      <c r="CW550" s="401"/>
      <c r="CX550" s="401"/>
      <c r="CY550" s="401"/>
      <c r="CZ550" s="401"/>
    </row>
    <row r="551" s="405" customFormat="true" ht="25.15" customHeight="true" x14ac:dyDescent="0.2">
      <c r="C551" s="1090" t="s">
        <v>396</v>
      </c>
      <c r="D551" s="1072"/>
      <c r="E551" s="834">
        <v>-1.1728690909283093E-2</v>
      </c>
      <c r="F551" s="697"/>
      <c r="G551" s="697"/>
      <c r="H551" s="1090" t="s">
        <v>394</v>
      </c>
      <c r="I551" s="1072"/>
      <c r="J551" s="835">
        <v>7.9821050605220489E-3</v>
      </c>
      <c r="K551" s="697"/>
      <c r="L551" s="697"/>
      <c r="M551" s="1090" t="s">
        <v>392</v>
      </c>
      <c r="N551" s="1072"/>
      <c r="O551" s="836">
        <v>5.6047946867196614E-2</v>
      </c>
      <c r="P551" s="697"/>
      <c r="Q551" s="697"/>
      <c r="V551" s="398"/>
      <c r="W551" s="398"/>
      <c r="X551" s="398"/>
      <c r="Y551" s="398"/>
      <c r="Z551" s="398"/>
      <c r="AA551" s="398"/>
      <c r="AB551" s="398"/>
      <c r="AC551" s="398"/>
      <c r="AD551" s="398"/>
      <c r="AE551" s="398"/>
      <c r="AF551" s="398"/>
      <c r="AG551" s="398"/>
      <c r="AH551" s="398"/>
      <c r="AI551" s="398"/>
      <c r="AJ551" s="398"/>
      <c r="AK551" s="398"/>
      <c r="AL551" s="398"/>
      <c r="AM551" s="398"/>
      <c r="AN551" s="398"/>
      <c r="AO551" s="398"/>
      <c r="AP551" s="398"/>
      <c r="AQ551" s="398"/>
      <c r="AR551" s="398"/>
      <c r="AS551" s="398"/>
      <c r="AT551" s="398"/>
      <c r="AU551" s="398"/>
      <c r="AV551" s="398"/>
      <c r="AW551" s="398"/>
      <c r="AX551" s="398"/>
      <c r="AY551" s="398"/>
      <c r="AZ551" s="398"/>
      <c r="BA551" s="400"/>
      <c r="BB551" s="477"/>
      <c r="BC551" s="400"/>
      <c r="BD551" s="400"/>
      <c r="BE551" s="400"/>
      <c r="BF551" s="400"/>
      <c r="BG551" s="400"/>
      <c r="BH551" s="400"/>
      <c r="BI551" s="400"/>
      <c r="BJ551" s="400"/>
      <c r="BK551" s="400"/>
      <c r="BL551" s="400"/>
      <c r="BM551" s="400"/>
      <c r="BN551" s="400"/>
      <c r="BO551" s="400"/>
      <c r="BP551" s="400"/>
      <c r="BQ551" s="400"/>
      <c r="BR551" s="400"/>
      <c r="BS551" s="400"/>
      <c r="BT551" s="400"/>
      <c r="BU551" s="400"/>
      <c r="BV551" s="401"/>
      <c r="BW551" s="401"/>
      <c r="BX551" s="401"/>
      <c r="BY551" s="401"/>
      <c r="BZ551" s="401"/>
      <c r="CA551" s="401"/>
      <c r="CB551" s="401"/>
      <c r="CC551" s="401"/>
      <c r="CD551" s="401"/>
      <c r="CE551" s="401"/>
      <c r="CF551" s="401"/>
      <c r="CG551" s="401"/>
      <c r="CH551" s="401"/>
      <c r="CI551" s="401"/>
      <c r="CJ551" s="401"/>
      <c r="CK551" s="401"/>
      <c r="CL551" s="401"/>
      <c r="CM551" s="401"/>
      <c r="CN551" s="401"/>
      <c r="CO551" s="401"/>
      <c r="CP551" s="401"/>
      <c r="CQ551" s="401"/>
      <c r="CR551" s="401"/>
      <c r="CS551" s="401"/>
      <c r="CT551" s="401"/>
      <c r="CU551" s="401"/>
      <c r="CV551" s="401"/>
      <c r="CW551" s="401"/>
      <c r="CX551" s="401"/>
      <c r="CY551" s="401"/>
      <c r="CZ551" s="401"/>
    </row>
    <row r="552" s="405" customFormat="true" ht="25.15" customHeight="true" x14ac:dyDescent="0.2">
      <c r="C552" s="1090" t="s">
        <v>381</v>
      </c>
      <c r="D552" s="1072"/>
      <c r="E552" s="834">
        <v>-8.0552986112426797E-2</v>
      </c>
      <c r="F552" s="697"/>
      <c r="G552" s="697"/>
      <c r="H552" s="1090" t="s">
        <v>415</v>
      </c>
      <c r="I552" s="1072"/>
      <c r="J552" s="835">
        <v>-1.6262650599751925E-2</v>
      </c>
      <c r="K552" s="697"/>
      <c r="L552" s="697"/>
      <c r="M552" s="1090" t="s">
        <v>379</v>
      </c>
      <c r="N552" s="1072"/>
      <c r="O552" s="836">
        <v>9.1108444907539235E-2</v>
      </c>
      <c r="P552" s="697"/>
      <c r="Q552" s="697"/>
      <c r="V552" s="398"/>
      <c r="W552" s="398"/>
      <c r="X552" s="398"/>
      <c r="Y552" s="398"/>
      <c r="Z552" s="398"/>
      <c r="AA552" s="398"/>
      <c r="AB552" s="398"/>
      <c r="AC552" s="398"/>
      <c r="AD552" s="398"/>
      <c r="AE552" s="398"/>
      <c r="AF552" s="398"/>
      <c r="AG552" s="398"/>
      <c r="AH552" s="398"/>
      <c r="AI552" s="398"/>
      <c r="AJ552" s="398"/>
      <c r="AK552" s="398"/>
      <c r="AL552" s="398"/>
      <c r="AM552" s="398"/>
      <c r="AN552" s="398"/>
      <c r="AO552" s="398"/>
      <c r="AP552" s="398"/>
      <c r="AQ552" s="398"/>
      <c r="AR552" s="398"/>
      <c r="AS552" s="398"/>
      <c r="AT552" s="398"/>
      <c r="AU552" s="398"/>
      <c r="AV552" s="398"/>
      <c r="AW552" s="398"/>
      <c r="AX552" s="398"/>
      <c r="AY552" s="398"/>
      <c r="AZ552" s="398"/>
      <c r="BA552" s="400"/>
      <c r="BB552" s="477"/>
      <c r="BC552" s="400"/>
      <c r="BD552" s="400"/>
      <c r="BE552" s="400"/>
      <c r="BF552" s="400"/>
      <c r="BG552" s="400"/>
      <c r="BH552" s="400"/>
      <c r="BI552" s="400"/>
      <c r="BJ552" s="400"/>
      <c r="BK552" s="400"/>
      <c r="BL552" s="400"/>
      <c r="BM552" s="400"/>
      <c r="BN552" s="400"/>
      <c r="BO552" s="400"/>
      <c r="BP552" s="400"/>
      <c r="BQ552" s="400"/>
      <c r="BR552" s="400"/>
      <c r="BS552" s="400"/>
      <c r="BT552" s="400"/>
      <c r="BU552" s="400"/>
      <c r="BV552" s="401"/>
      <c r="BW552" s="401"/>
      <c r="BX552" s="401"/>
      <c r="BY552" s="401"/>
      <c r="BZ552" s="401"/>
      <c r="CA552" s="401"/>
      <c r="CB552" s="401"/>
      <c r="CC552" s="401"/>
      <c r="CD552" s="401"/>
      <c r="CE552" s="401"/>
      <c r="CF552" s="401"/>
      <c r="CG552" s="401"/>
      <c r="CH552" s="401"/>
      <c r="CI552" s="401"/>
      <c r="CJ552" s="401"/>
      <c r="CK552" s="401"/>
      <c r="CL552" s="401"/>
      <c r="CM552" s="401"/>
      <c r="CN552" s="401"/>
      <c r="CO552" s="401"/>
      <c r="CP552" s="401"/>
      <c r="CQ552" s="401"/>
      <c r="CR552" s="401"/>
      <c r="CS552" s="401"/>
      <c r="CT552" s="401"/>
      <c r="CU552" s="401"/>
      <c r="CV552" s="401"/>
      <c r="CW552" s="401"/>
      <c r="CX552" s="401"/>
      <c r="CY552" s="401"/>
      <c r="CZ552" s="401"/>
    </row>
    <row r="553" s="405" customFormat="true" ht="25.15" customHeight="true" x14ac:dyDescent="0.2">
      <c r="C553" s="1090" t="s">
        <v>394</v>
      </c>
      <c r="D553" s="1072"/>
      <c r="E553" s="834">
        <v>7.8846105716234259E-3</v>
      </c>
      <c r="F553" s="697"/>
      <c r="G553" s="697"/>
      <c r="H553" s="1090" t="s">
        <v>392</v>
      </c>
      <c r="I553" s="1072"/>
      <c r="J553" s="835">
        <v>5.072807309375605E-2</v>
      </c>
      <c r="K553" s="697"/>
      <c r="L553" s="697"/>
      <c r="M553" s="1090" t="s">
        <v>412</v>
      </c>
      <c r="N553" s="1072"/>
      <c r="O553" s="836">
        <v>1.2084635145713979E-2</v>
      </c>
      <c r="P553" s="697"/>
      <c r="Q553" s="697"/>
      <c r="V553" s="398"/>
      <c r="W553" s="398"/>
      <c r="X553" s="398"/>
      <c r="Y553" s="398"/>
      <c r="Z553" s="398"/>
      <c r="AA553" s="398"/>
      <c r="AB553" s="398"/>
      <c r="AC553" s="398"/>
      <c r="AD553" s="398"/>
      <c r="AE553" s="398"/>
      <c r="AF553" s="398"/>
      <c r="AG553" s="398"/>
      <c r="AH553" s="398"/>
      <c r="AI553" s="398"/>
      <c r="AJ553" s="398"/>
      <c r="AK553" s="398"/>
      <c r="AL553" s="398"/>
      <c r="AM553" s="398"/>
      <c r="AN553" s="398"/>
      <c r="AO553" s="398"/>
      <c r="AP553" s="398"/>
      <c r="AQ553" s="398"/>
      <c r="AR553" s="398"/>
      <c r="AS553" s="398"/>
      <c r="AT553" s="398"/>
      <c r="AU553" s="398"/>
      <c r="AV553" s="398"/>
      <c r="AW553" s="398"/>
      <c r="AX553" s="398"/>
      <c r="AY553" s="398"/>
      <c r="AZ553" s="398"/>
      <c r="BA553" s="400"/>
      <c r="BB553" s="477"/>
      <c r="BC553" s="400"/>
      <c r="BD553" s="400"/>
      <c r="BE553" s="400"/>
      <c r="BF553" s="400"/>
      <c r="BG553" s="400"/>
      <c r="BH553" s="400"/>
      <c r="BI553" s="400"/>
      <c r="BJ553" s="400"/>
      <c r="BK553" s="400"/>
      <c r="BL553" s="400"/>
      <c r="BM553" s="400"/>
      <c r="BN553" s="400"/>
      <c r="BO553" s="400"/>
      <c r="BP553" s="400"/>
      <c r="BQ553" s="400"/>
      <c r="BR553" s="400"/>
      <c r="BS553" s="400"/>
      <c r="BT553" s="400"/>
      <c r="BU553" s="400"/>
      <c r="BV553" s="401"/>
      <c r="BW553" s="401"/>
      <c r="BX553" s="401"/>
      <c r="BY553" s="401"/>
      <c r="BZ553" s="401"/>
      <c r="CA553" s="401"/>
      <c r="CB553" s="401"/>
      <c r="CC553" s="401"/>
      <c r="CD553" s="401"/>
      <c r="CE553" s="401"/>
      <c r="CF553" s="401"/>
      <c r="CG553" s="401"/>
      <c r="CH553" s="401"/>
      <c r="CI553" s="401"/>
      <c r="CJ553" s="401"/>
      <c r="CK553" s="401"/>
      <c r="CL553" s="401"/>
      <c r="CM553" s="401"/>
      <c r="CN553" s="401"/>
      <c r="CO553" s="401"/>
      <c r="CP553" s="401"/>
      <c r="CQ553" s="401"/>
      <c r="CR553" s="401"/>
      <c r="CS553" s="401"/>
      <c r="CT553" s="401"/>
      <c r="CU553" s="401"/>
      <c r="CV553" s="401"/>
      <c r="CW553" s="401"/>
      <c r="CX553" s="401"/>
      <c r="CY553" s="401"/>
      <c r="CZ553" s="401"/>
    </row>
    <row r="554" s="405" customFormat="true" ht="25.15" customHeight="true" x14ac:dyDescent="0.2">
      <c r="C554" s="1090" t="s">
        <v>415</v>
      </c>
      <c r="D554" s="1072"/>
      <c r="E554" s="834">
        <v>-1.5536870054810633E-3</v>
      </c>
      <c r="F554" s="697"/>
      <c r="G554" s="697"/>
      <c r="H554" s="1090" t="s">
        <v>379</v>
      </c>
      <c r="I554" s="1072"/>
      <c r="J554" s="835">
        <v>8.1672281362905136E-2</v>
      </c>
      <c r="K554" s="697"/>
      <c r="L554" s="697"/>
      <c r="M554" s="1090" t="s">
        <v>430</v>
      </c>
      <c r="N554" s="1072"/>
      <c r="O554" s="836">
        <v>-6.2767677878911195E-4</v>
      </c>
      <c r="P554" s="697"/>
      <c r="Q554" s="697"/>
      <c r="V554" s="398"/>
      <c r="W554" s="398"/>
      <c r="X554" s="398"/>
      <c r="Y554" s="398"/>
      <c r="Z554" s="398"/>
      <c r="AA554" s="398"/>
      <c r="AB554" s="398"/>
      <c r="AC554" s="398"/>
      <c r="AD554" s="398"/>
      <c r="AE554" s="398"/>
      <c r="AF554" s="398"/>
      <c r="AG554" s="398"/>
      <c r="AH554" s="398"/>
      <c r="AI554" s="398"/>
      <c r="AJ554" s="398"/>
      <c r="AK554" s="398"/>
      <c r="AL554" s="398"/>
      <c r="AM554" s="398"/>
      <c r="AN554" s="398"/>
      <c r="AO554" s="398"/>
      <c r="AP554" s="398"/>
      <c r="AQ554" s="398"/>
      <c r="AR554" s="398"/>
      <c r="AS554" s="398"/>
      <c r="AT554" s="398"/>
      <c r="AU554" s="398"/>
      <c r="AV554" s="398"/>
      <c r="AW554" s="398"/>
      <c r="AX554" s="398"/>
      <c r="AY554" s="398"/>
      <c r="AZ554" s="398"/>
      <c r="BA554" s="400"/>
      <c r="BB554" s="477"/>
      <c r="BC554" s="400"/>
      <c r="BD554" s="400"/>
      <c r="BE554" s="400"/>
      <c r="BF554" s="400"/>
      <c r="BG554" s="400"/>
      <c r="BH554" s="400"/>
      <c r="BI554" s="400"/>
      <c r="BJ554" s="400"/>
      <c r="BK554" s="400"/>
      <c r="BL554" s="400"/>
      <c r="BM554" s="400"/>
      <c r="BN554" s="400"/>
      <c r="BO554" s="400"/>
      <c r="BP554" s="400"/>
      <c r="BQ554" s="400"/>
      <c r="BR554" s="400"/>
      <c r="BS554" s="400"/>
      <c r="BT554" s="400"/>
      <c r="BU554" s="400"/>
      <c r="BV554" s="401"/>
      <c r="BW554" s="401"/>
      <c r="BX554" s="401"/>
      <c r="BY554" s="401"/>
      <c r="BZ554" s="401"/>
      <c r="CA554" s="401"/>
      <c r="CB554" s="401"/>
      <c r="CC554" s="401"/>
      <c r="CD554" s="401"/>
      <c r="CE554" s="401"/>
      <c r="CF554" s="401"/>
      <c r="CG554" s="401"/>
      <c r="CH554" s="401"/>
      <c r="CI554" s="401"/>
      <c r="CJ554" s="401"/>
      <c r="CK554" s="401"/>
      <c r="CL554" s="401"/>
      <c r="CM554" s="401"/>
      <c r="CN554" s="401"/>
      <c r="CO554" s="401"/>
      <c r="CP554" s="401"/>
      <c r="CQ554" s="401"/>
      <c r="CR554" s="401"/>
      <c r="CS554" s="401"/>
      <c r="CT554" s="401"/>
      <c r="CU554" s="401"/>
      <c r="CV554" s="401"/>
      <c r="CW554" s="401"/>
      <c r="CX554" s="401"/>
      <c r="CY554" s="401"/>
      <c r="CZ554" s="401"/>
    </row>
    <row r="555" s="405" customFormat="true" ht="25.15" customHeight="true" x14ac:dyDescent="0.2">
      <c r="C555" s="1090" t="s">
        <v>392</v>
      </c>
      <c r="D555" s="1072"/>
      <c r="E555" s="834">
        <v>4.3307583443216308E-2</v>
      </c>
      <c r="F555" s="697"/>
      <c r="G555" s="697"/>
      <c r="H555" s="1090" t="s">
        <v>412</v>
      </c>
      <c r="I555" s="1072"/>
      <c r="J555" s="835">
        <v>2.3908731137346232E-3</v>
      </c>
      <c r="K555" s="697"/>
      <c r="L555" s="697"/>
      <c r="M555" s="1090" t="s">
        <v>425</v>
      </c>
      <c r="N555" s="1072"/>
      <c r="O555" s="836">
        <v>-1.003678063380002E-3</v>
      </c>
      <c r="P555" s="697"/>
      <c r="Q555" s="697"/>
      <c r="V555" s="398"/>
      <c r="W555" s="398"/>
      <c r="X555" s="398"/>
      <c r="Y555" s="398"/>
      <c r="Z555" s="398"/>
      <c r="AA555" s="398"/>
      <c r="AB555" s="398"/>
      <c r="AC555" s="398"/>
      <c r="AD555" s="398"/>
      <c r="AE555" s="398"/>
      <c r="AF555" s="398"/>
      <c r="AG555" s="398"/>
      <c r="AH555" s="398"/>
      <c r="AI555" s="398"/>
      <c r="AJ555" s="398"/>
      <c r="AK555" s="398"/>
      <c r="AL555" s="398"/>
      <c r="AM555" s="398"/>
      <c r="AN555" s="398"/>
      <c r="AO555" s="398"/>
      <c r="AP555" s="398"/>
      <c r="AQ555" s="398"/>
      <c r="AR555" s="398"/>
      <c r="AS555" s="398"/>
      <c r="AT555" s="398"/>
      <c r="AU555" s="398"/>
      <c r="AV555" s="398"/>
      <c r="AW555" s="398"/>
      <c r="AX555" s="398"/>
      <c r="AY555" s="398"/>
      <c r="AZ555" s="398"/>
      <c r="BA555" s="400"/>
      <c r="BB555" s="477"/>
      <c r="BC555" s="400"/>
      <c r="BD555" s="400"/>
      <c r="BE555" s="400"/>
      <c r="BF555" s="400"/>
      <c r="BG555" s="400"/>
      <c r="BH555" s="400"/>
      <c r="BI555" s="400"/>
      <c r="BJ555" s="400"/>
      <c r="BK555" s="400"/>
      <c r="BL555" s="400"/>
      <c r="BM555" s="400"/>
      <c r="BN555" s="400"/>
      <c r="BO555" s="400"/>
      <c r="BP555" s="400"/>
      <c r="BQ555" s="400"/>
      <c r="BR555" s="400"/>
      <c r="BS555" s="400"/>
      <c r="BT555" s="400"/>
      <c r="BU555" s="400"/>
      <c r="BV555" s="401"/>
      <c r="BW555" s="401"/>
      <c r="BX555" s="401"/>
      <c r="BY555" s="401"/>
      <c r="BZ555" s="401"/>
      <c r="CA555" s="401"/>
      <c r="CB555" s="401"/>
      <c r="CC555" s="401"/>
      <c r="CD555" s="401"/>
      <c r="CE555" s="401"/>
      <c r="CF555" s="401"/>
      <c r="CG555" s="401"/>
      <c r="CH555" s="401"/>
      <c r="CI555" s="401"/>
      <c r="CJ555" s="401"/>
      <c r="CK555" s="401"/>
      <c r="CL555" s="401"/>
      <c r="CM555" s="401"/>
      <c r="CN555" s="401"/>
      <c r="CO555" s="401"/>
      <c r="CP555" s="401"/>
      <c r="CQ555" s="401"/>
      <c r="CR555" s="401"/>
      <c r="CS555" s="401"/>
      <c r="CT555" s="401"/>
      <c r="CU555" s="401"/>
      <c r="CV555" s="401"/>
      <c r="CW555" s="401"/>
      <c r="CX555" s="401"/>
      <c r="CY555" s="401"/>
      <c r="CZ555" s="401"/>
    </row>
    <row r="556" s="405" customFormat="true" ht="25.15" customHeight="true" x14ac:dyDescent="0.2">
      <c r="C556" s="1090" t="s">
        <v>379</v>
      </c>
      <c r="D556" s="1072"/>
      <c r="E556" s="834">
        <v>8.6712762969825954E-2</v>
      </c>
      <c r="F556" s="697"/>
      <c r="G556" s="697"/>
      <c r="H556" s="1090" t="s">
        <v>430</v>
      </c>
      <c r="I556" s="1072"/>
      <c r="J556" s="835">
        <v>-1.2881151012948536E-3</v>
      </c>
      <c r="K556" s="697"/>
      <c r="L556" s="697"/>
      <c r="M556" s="1090" t="s">
        <v>386</v>
      </c>
      <c r="N556" s="1072"/>
      <c r="O556" s="836">
        <v>-4.1672763659671479E-2</v>
      </c>
      <c r="P556" s="697"/>
      <c r="Q556" s="697"/>
      <c r="V556" s="398"/>
      <c r="W556" s="398"/>
      <c r="X556" s="398"/>
      <c r="Y556" s="398"/>
      <c r="Z556" s="398"/>
      <c r="AA556" s="398"/>
      <c r="AB556" s="398"/>
      <c r="AC556" s="398"/>
      <c r="AD556" s="398"/>
      <c r="AE556" s="398"/>
      <c r="AF556" s="398"/>
      <c r="AG556" s="398"/>
      <c r="AH556" s="398"/>
      <c r="AI556" s="398"/>
      <c r="AJ556" s="398"/>
      <c r="AK556" s="398"/>
      <c r="AL556" s="398"/>
      <c r="AM556" s="398"/>
      <c r="AN556" s="398"/>
      <c r="AO556" s="398"/>
      <c r="AP556" s="398"/>
      <c r="AQ556" s="398"/>
      <c r="AR556" s="398"/>
      <c r="AS556" s="398"/>
      <c r="AT556" s="398"/>
      <c r="AU556" s="398"/>
      <c r="AV556" s="398"/>
      <c r="AW556" s="398"/>
      <c r="AX556" s="398"/>
      <c r="AY556" s="398"/>
      <c r="AZ556" s="398"/>
      <c r="BA556" s="400"/>
      <c r="BB556" s="477"/>
      <c r="BC556" s="400"/>
      <c r="BD556" s="400"/>
      <c r="BE556" s="400"/>
      <c r="BF556" s="400"/>
      <c r="BG556" s="400"/>
      <c r="BH556" s="400"/>
      <c r="BI556" s="400"/>
      <c r="BJ556" s="400"/>
      <c r="BK556" s="400"/>
      <c r="BL556" s="400"/>
      <c r="BM556" s="400"/>
      <c r="BN556" s="400"/>
      <c r="BO556" s="400"/>
      <c r="BP556" s="400"/>
      <c r="BQ556" s="400"/>
      <c r="BR556" s="400"/>
      <c r="BS556" s="400"/>
      <c r="BT556" s="400"/>
      <c r="BU556" s="400"/>
      <c r="BV556" s="401"/>
      <c r="BW556" s="401"/>
      <c r="BX556" s="401"/>
      <c r="BY556" s="401"/>
      <c r="BZ556" s="401"/>
      <c r="CA556" s="401"/>
      <c r="CB556" s="401"/>
      <c r="CC556" s="401"/>
      <c r="CD556" s="401"/>
      <c r="CE556" s="401"/>
      <c r="CF556" s="401"/>
      <c r="CG556" s="401"/>
      <c r="CH556" s="401"/>
      <c r="CI556" s="401"/>
      <c r="CJ556" s="401"/>
      <c r="CK556" s="401"/>
      <c r="CL556" s="401"/>
      <c r="CM556" s="401"/>
      <c r="CN556" s="401"/>
      <c r="CO556" s="401"/>
      <c r="CP556" s="401"/>
      <c r="CQ556" s="401"/>
      <c r="CR556" s="401"/>
      <c r="CS556" s="401"/>
      <c r="CT556" s="401"/>
      <c r="CU556" s="401"/>
      <c r="CV556" s="401"/>
      <c r="CW556" s="401"/>
      <c r="CX556" s="401"/>
      <c r="CY556" s="401"/>
      <c r="CZ556" s="401"/>
    </row>
    <row r="557" s="405" customFormat="true" ht="25.15" customHeight="true" x14ac:dyDescent="0.2">
      <c r="C557" s="1090" t="s">
        <v>412</v>
      </c>
      <c r="D557" s="1072"/>
      <c r="E557" s="834">
        <v>7.027914318344766E-3</v>
      </c>
      <c r="F557" s="697"/>
      <c r="G557" s="697"/>
      <c r="H557" s="1090" t="s">
        <v>425</v>
      </c>
      <c r="I557" s="1072"/>
      <c r="J557" s="835">
        <v>-2.3843341885729391E-3</v>
      </c>
      <c r="K557" s="697"/>
      <c r="L557" s="697"/>
      <c r="M557" s="1090" t="s">
        <v>387</v>
      </c>
      <c r="N557" s="1072"/>
      <c r="O557" s="836">
        <v>-3.7719406451422396E-2</v>
      </c>
      <c r="P557" s="697"/>
      <c r="Q557" s="697"/>
      <c r="V557" s="398"/>
      <c r="W557" s="398"/>
      <c r="X557" s="398"/>
      <c r="Y557" s="398"/>
      <c r="Z557" s="398"/>
      <c r="AA557" s="398"/>
      <c r="AB557" s="398"/>
      <c r="AC557" s="398"/>
      <c r="AD557" s="398"/>
      <c r="AE557" s="398"/>
      <c r="AF557" s="398"/>
      <c r="AG557" s="398"/>
      <c r="AH557" s="398"/>
      <c r="AI557" s="398"/>
      <c r="AJ557" s="398"/>
      <c r="AK557" s="398"/>
      <c r="AL557" s="398"/>
      <c r="AM557" s="398"/>
      <c r="AN557" s="398"/>
      <c r="AO557" s="398"/>
      <c r="AP557" s="398"/>
      <c r="AQ557" s="398"/>
      <c r="AR557" s="398"/>
      <c r="AS557" s="398"/>
      <c r="AT557" s="398"/>
      <c r="AU557" s="398"/>
      <c r="AV557" s="398"/>
      <c r="AW557" s="398"/>
      <c r="AX557" s="398"/>
      <c r="AY557" s="398"/>
      <c r="AZ557" s="398"/>
      <c r="BA557" s="400"/>
      <c r="BB557" s="477"/>
      <c r="BC557" s="400"/>
      <c r="BD557" s="400"/>
      <c r="BE557" s="400"/>
      <c r="BF557" s="400"/>
      <c r="BG557" s="400"/>
      <c r="BH557" s="400"/>
      <c r="BI557" s="400"/>
      <c r="BJ557" s="400"/>
      <c r="BK557" s="400"/>
      <c r="BL557" s="400"/>
      <c r="BM557" s="400"/>
      <c r="BN557" s="400"/>
      <c r="BO557" s="400"/>
      <c r="BP557" s="400"/>
      <c r="BQ557" s="400"/>
      <c r="BR557" s="400"/>
      <c r="BS557" s="400"/>
      <c r="BT557" s="400"/>
      <c r="BU557" s="400"/>
      <c r="BV557" s="401"/>
      <c r="BW557" s="401"/>
      <c r="BX557" s="401"/>
      <c r="BY557" s="401"/>
      <c r="BZ557" s="401"/>
      <c r="CA557" s="401"/>
      <c r="CB557" s="401"/>
      <c r="CC557" s="401"/>
      <c r="CD557" s="401"/>
      <c r="CE557" s="401"/>
      <c r="CF557" s="401"/>
      <c r="CG557" s="401"/>
      <c r="CH557" s="401"/>
      <c r="CI557" s="401"/>
      <c r="CJ557" s="401"/>
      <c r="CK557" s="401"/>
      <c r="CL557" s="401"/>
      <c r="CM557" s="401"/>
      <c r="CN557" s="401"/>
      <c r="CO557" s="401"/>
      <c r="CP557" s="401"/>
      <c r="CQ557" s="401"/>
      <c r="CR557" s="401"/>
      <c r="CS557" s="401"/>
      <c r="CT557" s="401"/>
      <c r="CU557" s="401"/>
      <c r="CV557" s="401"/>
      <c r="CW557" s="401"/>
      <c r="CX557" s="401"/>
      <c r="CY557" s="401"/>
      <c r="CZ557" s="401"/>
    </row>
    <row r="558" s="405" customFormat="true" ht="25.15" customHeight="true" x14ac:dyDescent="0.2">
      <c r="C558" s="1090" t="s">
        <v>430</v>
      </c>
      <c r="D558" s="1072"/>
      <c r="E558" s="834">
        <v>-2.8183568515999702E-4</v>
      </c>
      <c r="F558" s="697"/>
      <c r="G558" s="697"/>
      <c r="H558" s="1090" t="s">
        <v>386</v>
      </c>
      <c r="I558" s="1072"/>
      <c r="J558" s="835">
        <v>-6.2224597717343039E-2</v>
      </c>
      <c r="K558" s="697"/>
      <c r="L558" s="697"/>
      <c r="M558" s="1090" t="s">
        <v>404</v>
      </c>
      <c r="N558" s="1072"/>
      <c r="O558" s="836">
        <v>-1.7410048702411092E-2</v>
      </c>
      <c r="P558" s="697"/>
      <c r="Q558" s="697"/>
      <c r="V558" s="398"/>
      <c r="W558" s="398"/>
      <c r="X558" s="398"/>
      <c r="Y558" s="398"/>
      <c r="Z558" s="398"/>
      <c r="AA558" s="398"/>
      <c r="AB558" s="398"/>
      <c r="AC558" s="398"/>
      <c r="AD558" s="398"/>
      <c r="AE558" s="398"/>
      <c r="AF558" s="398"/>
      <c r="AG558" s="398"/>
      <c r="AH558" s="398"/>
      <c r="AI558" s="398"/>
      <c r="AJ558" s="398"/>
      <c r="AK558" s="398"/>
      <c r="AL558" s="398"/>
      <c r="AM558" s="398"/>
      <c r="AN558" s="398"/>
      <c r="AO558" s="398"/>
      <c r="AP558" s="398"/>
      <c r="AQ558" s="398"/>
      <c r="AR558" s="398"/>
      <c r="AS558" s="398"/>
      <c r="AT558" s="398"/>
      <c r="AU558" s="398"/>
      <c r="AV558" s="398"/>
      <c r="AW558" s="398"/>
      <c r="AX558" s="398"/>
      <c r="AY558" s="398"/>
      <c r="AZ558" s="398"/>
      <c r="BA558" s="400"/>
      <c r="BB558" s="477"/>
      <c r="BC558" s="400"/>
      <c r="BD558" s="400"/>
      <c r="BE558" s="400"/>
      <c r="BF558" s="400"/>
      <c r="BG558" s="400"/>
      <c r="BH558" s="400"/>
      <c r="BI558" s="400"/>
      <c r="BJ558" s="400"/>
      <c r="BK558" s="400"/>
      <c r="BL558" s="400"/>
      <c r="BM558" s="400"/>
      <c r="BN558" s="400"/>
      <c r="BO558" s="400"/>
      <c r="BP558" s="400"/>
      <c r="BQ558" s="400"/>
      <c r="BR558" s="400"/>
      <c r="BS558" s="400"/>
      <c r="BT558" s="400"/>
      <c r="BU558" s="400"/>
      <c r="BV558" s="401"/>
      <c r="BW558" s="401"/>
      <c r="BX558" s="401"/>
      <c r="BY558" s="401"/>
      <c r="BZ558" s="401"/>
      <c r="CA558" s="401"/>
      <c r="CB558" s="401"/>
      <c r="CC558" s="401"/>
      <c r="CD558" s="401"/>
      <c r="CE558" s="401"/>
      <c r="CF558" s="401"/>
      <c r="CG558" s="401"/>
      <c r="CH558" s="401"/>
      <c r="CI558" s="401"/>
      <c r="CJ558" s="401"/>
      <c r="CK558" s="401"/>
      <c r="CL558" s="401"/>
      <c r="CM558" s="401"/>
      <c r="CN558" s="401"/>
      <c r="CO558" s="401"/>
      <c r="CP558" s="401"/>
      <c r="CQ558" s="401"/>
      <c r="CR558" s="401"/>
      <c r="CS558" s="401"/>
      <c r="CT558" s="401"/>
      <c r="CU558" s="401"/>
      <c r="CV558" s="401"/>
      <c r="CW558" s="401"/>
      <c r="CX558" s="401"/>
      <c r="CY558" s="401"/>
      <c r="CZ558" s="401"/>
    </row>
    <row r="559" s="405" customFormat="true" ht="25.15" customHeight="true" x14ac:dyDescent="0.2">
      <c r="C559" s="1090" t="s">
        <v>425</v>
      </c>
      <c r="D559" s="1072"/>
      <c r="E559" s="834">
        <v>-1.6657736535331233E-4</v>
      </c>
      <c r="F559" s="697"/>
      <c r="G559" s="697"/>
      <c r="H559" s="1090" t="s">
        <v>387</v>
      </c>
      <c r="I559" s="1072"/>
      <c r="J559" s="835">
        <v>-5.878666428290967E-2</v>
      </c>
      <c r="K559" s="697"/>
      <c r="L559" s="697"/>
      <c r="M559" s="1090" t="s">
        <v>422</v>
      </c>
      <c r="N559" s="1072"/>
      <c r="O559" s="836">
        <v>-2.4792914970860318E-3</v>
      </c>
      <c r="P559" s="697"/>
      <c r="Q559" s="697"/>
      <c r="V559" s="398"/>
      <c r="W559" s="398"/>
      <c r="X559" s="398"/>
      <c r="Y559" s="398"/>
      <c r="Z559" s="398"/>
      <c r="AA559" s="398"/>
      <c r="AB559" s="398"/>
      <c r="AC559" s="398"/>
      <c r="AD559" s="398"/>
      <c r="AE559" s="398"/>
      <c r="AF559" s="398"/>
      <c r="AG559" s="398"/>
      <c r="AH559" s="398"/>
      <c r="AI559" s="398"/>
      <c r="AJ559" s="398"/>
      <c r="AK559" s="398"/>
      <c r="AL559" s="398"/>
      <c r="AM559" s="398"/>
      <c r="AN559" s="398"/>
      <c r="AO559" s="398"/>
      <c r="AP559" s="398"/>
      <c r="AQ559" s="398"/>
      <c r="AR559" s="398"/>
      <c r="AS559" s="398"/>
      <c r="AT559" s="398"/>
      <c r="AU559" s="398"/>
      <c r="AV559" s="398"/>
      <c r="AW559" s="398"/>
      <c r="AX559" s="398"/>
      <c r="AY559" s="398"/>
      <c r="AZ559" s="398"/>
      <c r="BA559" s="400"/>
      <c r="BB559" s="477"/>
      <c r="BC559" s="400"/>
      <c r="BD559" s="400"/>
      <c r="BE559" s="400"/>
      <c r="BF559" s="400"/>
      <c r="BG559" s="400"/>
      <c r="BH559" s="400"/>
      <c r="BI559" s="400"/>
      <c r="BJ559" s="400"/>
      <c r="BK559" s="400"/>
      <c r="BL559" s="400"/>
      <c r="BM559" s="400"/>
      <c r="BN559" s="400"/>
      <c r="BO559" s="400"/>
      <c r="BP559" s="400"/>
      <c r="BQ559" s="400"/>
      <c r="BR559" s="400"/>
      <c r="BS559" s="400"/>
      <c r="BT559" s="400"/>
      <c r="BU559" s="400"/>
      <c r="BV559" s="401"/>
      <c r="BW559" s="401"/>
      <c r="BX559" s="401"/>
      <c r="BY559" s="401"/>
      <c r="BZ559" s="401"/>
      <c r="CA559" s="401"/>
      <c r="CB559" s="401"/>
      <c r="CC559" s="401"/>
      <c r="CD559" s="401"/>
      <c r="CE559" s="401"/>
      <c r="CF559" s="401"/>
      <c r="CG559" s="401"/>
      <c r="CH559" s="401"/>
      <c r="CI559" s="401"/>
      <c r="CJ559" s="401"/>
      <c r="CK559" s="401"/>
      <c r="CL559" s="401"/>
      <c r="CM559" s="401"/>
      <c r="CN559" s="401"/>
      <c r="CO559" s="401"/>
      <c r="CP559" s="401"/>
      <c r="CQ559" s="401"/>
      <c r="CR559" s="401"/>
      <c r="CS559" s="401"/>
      <c r="CT559" s="401"/>
      <c r="CU559" s="401"/>
      <c r="CV559" s="401"/>
      <c r="CW559" s="401"/>
      <c r="CX559" s="401"/>
      <c r="CY559" s="401"/>
      <c r="CZ559" s="401"/>
    </row>
    <row r="560" s="405" customFormat="true" ht="25.15" customHeight="true" x14ac:dyDescent="0.2">
      <c r="C560" s="1090" t="s">
        <v>386</v>
      </c>
      <c r="D560" s="1072"/>
      <c r="E560" s="834">
        <v>-3.7348002620469764E-2</v>
      </c>
      <c r="F560" s="697"/>
      <c r="G560" s="697"/>
      <c r="H560" s="1090" t="s">
        <v>404</v>
      </c>
      <c r="I560" s="1072"/>
      <c r="J560" s="835">
        <v>-3.528503741175637E-2</v>
      </c>
      <c r="K560" s="697"/>
      <c r="L560" s="697"/>
      <c r="M560" s="1090" t="s">
        <v>429</v>
      </c>
      <c r="N560" s="1072"/>
      <c r="O560" s="836">
        <v>-1.5911624563561429E-3</v>
      </c>
      <c r="P560" s="697"/>
      <c r="Q560" s="697"/>
      <c r="V560" s="398"/>
      <c r="W560" s="398"/>
      <c r="X560" s="398"/>
      <c r="Y560" s="398"/>
      <c r="Z560" s="398"/>
      <c r="AA560" s="398"/>
      <c r="AB560" s="398"/>
      <c r="AC560" s="398"/>
      <c r="AD560" s="398"/>
      <c r="AE560" s="398"/>
      <c r="AF560" s="398"/>
      <c r="AG560" s="398"/>
      <c r="AH560" s="398"/>
      <c r="AI560" s="398"/>
      <c r="AJ560" s="398"/>
      <c r="AK560" s="398"/>
      <c r="AL560" s="398"/>
      <c r="AM560" s="398"/>
      <c r="AN560" s="398"/>
      <c r="AO560" s="398"/>
      <c r="AP560" s="398"/>
      <c r="AQ560" s="398"/>
      <c r="AR560" s="398"/>
      <c r="AS560" s="398"/>
      <c r="AT560" s="398"/>
      <c r="AU560" s="398"/>
      <c r="AV560" s="398"/>
      <c r="AW560" s="398"/>
      <c r="AX560" s="398"/>
      <c r="AY560" s="398"/>
      <c r="AZ560" s="398"/>
      <c r="BA560" s="400"/>
      <c r="BB560" s="477"/>
      <c r="BC560" s="400"/>
      <c r="BD560" s="400"/>
      <c r="BE560" s="400"/>
      <c r="BF560" s="400"/>
      <c r="BG560" s="400"/>
      <c r="BH560" s="400"/>
      <c r="BI560" s="400"/>
      <c r="BJ560" s="400"/>
      <c r="BK560" s="400"/>
      <c r="BL560" s="400"/>
      <c r="BM560" s="400"/>
      <c r="BN560" s="400"/>
      <c r="BO560" s="400"/>
      <c r="BP560" s="400"/>
      <c r="BQ560" s="400"/>
      <c r="BR560" s="400"/>
      <c r="BS560" s="400"/>
      <c r="BT560" s="400"/>
      <c r="BU560" s="400"/>
      <c r="BV560" s="401"/>
      <c r="BW560" s="401"/>
      <c r="BX560" s="401"/>
      <c r="BY560" s="401"/>
      <c r="BZ560" s="401"/>
      <c r="CA560" s="401"/>
      <c r="CB560" s="401"/>
      <c r="CC560" s="401"/>
      <c r="CD560" s="401"/>
      <c r="CE560" s="401"/>
      <c r="CF560" s="401"/>
      <c r="CG560" s="401"/>
      <c r="CH560" s="401"/>
      <c r="CI560" s="401"/>
      <c r="CJ560" s="401"/>
      <c r="CK560" s="401"/>
      <c r="CL560" s="401"/>
      <c r="CM560" s="401"/>
      <c r="CN560" s="401"/>
      <c r="CO560" s="401"/>
      <c r="CP560" s="401"/>
      <c r="CQ560" s="401"/>
      <c r="CR560" s="401"/>
      <c r="CS560" s="401"/>
      <c r="CT560" s="401"/>
      <c r="CU560" s="401"/>
      <c r="CV560" s="401"/>
      <c r="CW560" s="401"/>
      <c r="CX560" s="401"/>
      <c r="CY560" s="401"/>
      <c r="CZ560" s="401"/>
    </row>
    <row r="561" s="405" customFormat="true" ht="25.15" customHeight="true" x14ac:dyDescent="0.2">
      <c r="C561" s="1090" t="s">
        <v>387</v>
      </c>
      <c r="D561" s="1072"/>
      <c r="E561" s="834">
        <v>-4.35349359818255E-2</v>
      </c>
      <c r="F561" s="697"/>
      <c r="G561" s="697"/>
      <c r="H561" s="1090" t="s">
        <v>422</v>
      </c>
      <c r="I561" s="1072"/>
      <c r="J561" s="835">
        <v>-1.441351385349909E-2</v>
      </c>
      <c r="K561" s="697"/>
      <c r="L561" s="697"/>
      <c r="M561" s="1090" t="s">
        <v>427</v>
      </c>
      <c r="N561" s="1072"/>
      <c r="O561" s="836">
        <v>3.2476262363380702E-3</v>
      </c>
      <c r="P561" s="697"/>
      <c r="Q561" s="697"/>
      <c r="V561" s="398"/>
      <c r="W561" s="398"/>
      <c r="X561" s="398"/>
      <c r="Y561" s="398"/>
      <c r="Z561" s="398"/>
      <c r="AA561" s="398"/>
      <c r="AB561" s="398"/>
      <c r="AC561" s="398"/>
      <c r="AD561" s="398"/>
      <c r="AE561" s="398"/>
      <c r="AF561" s="398"/>
      <c r="AG561" s="398"/>
      <c r="AH561" s="398"/>
      <c r="AI561" s="398"/>
      <c r="AJ561" s="398"/>
      <c r="AK561" s="398"/>
      <c r="AL561" s="398"/>
      <c r="AM561" s="398"/>
      <c r="AN561" s="398"/>
      <c r="AO561" s="398"/>
      <c r="AP561" s="398"/>
      <c r="AQ561" s="398"/>
      <c r="AR561" s="398"/>
      <c r="AS561" s="398"/>
      <c r="AT561" s="398"/>
      <c r="AU561" s="398"/>
      <c r="AV561" s="398"/>
      <c r="AW561" s="398"/>
      <c r="AX561" s="398"/>
      <c r="AY561" s="398"/>
      <c r="AZ561" s="398"/>
      <c r="BA561" s="400"/>
      <c r="BB561" s="477"/>
      <c r="BC561" s="400"/>
      <c r="BD561" s="400"/>
      <c r="BE561" s="400"/>
      <c r="BF561" s="400"/>
      <c r="BG561" s="400"/>
      <c r="BH561" s="400"/>
      <c r="BI561" s="400"/>
      <c r="BJ561" s="400"/>
      <c r="BK561" s="400"/>
      <c r="BL561" s="400"/>
      <c r="BM561" s="400"/>
      <c r="BN561" s="400"/>
      <c r="BO561" s="400"/>
      <c r="BP561" s="400"/>
      <c r="BQ561" s="400"/>
      <c r="BR561" s="400"/>
      <c r="BS561" s="400"/>
      <c r="BT561" s="400"/>
      <c r="BU561" s="400"/>
      <c r="BV561" s="401"/>
      <c r="BW561" s="401"/>
      <c r="BX561" s="401"/>
      <c r="BY561" s="401"/>
      <c r="BZ561" s="401"/>
      <c r="CA561" s="401"/>
      <c r="CB561" s="401"/>
      <c r="CC561" s="401"/>
      <c r="CD561" s="401"/>
      <c r="CE561" s="401"/>
      <c r="CF561" s="401"/>
      <c r="CG561" s="401"/>
      <c r="CH561" s="401"/>
      <c r="CI561" s="401"/>
      <c r="CJ561" s="401"/>
      <c r="CK561" s="401"/>
      <c r="CL561" s="401"/>
      <c r="CM561" s="401"/>
      <c r="CN561" s="401"/>
      <c r="CO561" s="401"/>
      <c r="CP561" s="401"/>
      <c r="CQ561" s="401"/>
      <c r="CR561" s="401"/>
      <c r="CS561" s="401"/>
      <c r="CT561" s="401"/>
      <c r="CU561" s="401"/>
      <c r="CV561" s="401"/>
      <c r="CW561" s="401"/>
      <c r="CX561" s="401"/>
      <c r="CY561" s="401"/>
      <c r="CZ561" s="401"/>
    </row>
    <row r="562" s="405" customFormat="true" ht="25.15" customHeight="true" x14ac:dyDescent="0.2">
      <c r="C562" s="1090" t="s">
        <v>404</v>
      </c>
      <c r="D562" s="1072"/>
      <c r="E562" s="834">
        <v>-2.0524847864140518E-2</v>
      </c>
      <c r="F562" s="697"/>
      <c r="G562" s="697"/>
      <c r="H562" s="1090" t="s">
        <v>429</v>
      </c>
      <c r="I562" s="1072"/>
      <c r="J562" s="835">
        <v>-4.5411227045009245E-4</v>
      </c>
      <c r="K562" s="697"/>
      <c r="L562" s="697"/>
      <c r="M562" s="1090" t="s">
        <v>401</v>
      </c>
      <c r="N562" s="1072"/>
      <c r="O562" s="836">
        <v>-1.3356082794194979E-2</v>
      </c>
      <c r="P562" s="697"/>
      <c r="Q562" s="697"/>
      <c r="V562" s="398"/>
      <c r="W562" s="398"/>
      <c r="X562" s="398"/>
      <c r="Y562" s="398"/>
      <c r="Z562" s="398"/>
      <c r="AA562" s="398"/>
      <c r="AB562" s="398"/>
      <c r="AC562" s="398"/>
      <c r="AD562" s="398"/>
      <c r="AE562" s="398"/>
      <c r="AF562" s="398"/>
      <c r="AG562" s="398"/>
      <c r="AH562" s="398"/>
      <c r="AI562" s="398"/>
      <c r="AJ562" s="398"/>
      <c r="AK562" s="398"/>
      <c r="AL562" s="398"/>
      <c r="AM562" s="398"/>
      <c r="AN562" s="398"/>
      <c r="AO562" s="398"/>
      <c r="AP562" s="398"/>
      <c r="AQ562" s="398"/>
      <c r="AR562" s="398"/>
      <c r="AS562" s="398"/>
      <c r="AT562" s="398"/>
      <c r="AU562" s="398"/>
      <c r="AV562" s="398"/>
      <c r="AW562" s="398"/>
      <c r="AX562" s="398"/>
      <c r="AY562" s="398"/>
      <c r="AZ562" s="398"/>
      <c r="BA562" s="400"/>
      <c r="BB562" s="477"/>
      <c r="BC562" s="400"/>
      <c r="BD562" s="400"/>
      <c r="BE562" s="400"/>
      <c r="BF562" s="400"/>
      <c r="BG562" s="400"/>
      <c r="BH562" s="400"/>
      <c r="BI562" s="400"/>
      <c r="BJ562" s="400"/>
      <c r="BK562" s="400"/>
      <c r="BL562" s="400"/>
      <c r="BM562" s="400"/>
      <c r="BN562" s="400"/>
      <c r="BO562" s="400"/>
      <c r="BP562" s="400"/>
      <c r="BQ562" s="400"/>
      <c r="BR562" s="400"/>
      <c r="BS562" s="400"/>
      <c r="BT562" s="400"/>
      <c r="BU562" s="400"/>
      <c r="BV562" s="401"/>
      <c r="BW562" s="401"/>
      <c r="BX562" s="401"/>
      <c r="BY562" s="401"/>
      <c r="BZ562" s="401"/>
      <c r="CA562" s="401"/>
      <c r="CB562" s="401"/>
      <c r="CC562" s="401"/>
      <c r="CD562" s="401"/>
      <c r="CE562" s="401"/>
      <c r="CF562" s="401"/>
      <c r="CG562" s="401"/>
      <c r="CH562" s="401"/>
      <c r="CI562" s="401"/>
      <c r="CJ562" s="401"/>
      <c r="CK562" s="401"/>
      <c r="CL562" s="401"/>
      <c r="CM562" s="401"/>
      <c r="CN562" s="401"/>
      <c r="CO562" s="401"/>
      <c r="CP562" s="401"/>
      <c r="CQ562" s="401"/>
      <c r="CR562" s="401"/>
      <c r="CS562" s="401"/>
      <c r="CT562" s="401"/>
      <c r="CU562" s="401"/>
      <c r="CV562" s="401"/>
      <c r="CW562" s="401"/>
      <c r="CX562" s="401"/>
      <c r="CY562" s="401"/>
      <c r="CZ562" s="401"/>
    </row>
    <row r="563" s="405" customFormat="true" ht="25.15" customHeight="true" x14ac:dyDescent="0.2">
      <c r="C563" s="1090" t="s">
        <v>422</v>
      </c>
      <c r="D563" s="1072"/>
      <c r="E563" s="834">
        <v>-4.4945698620646327E-3</v>
      </c>
      <c r="F563" s="697"/>
      <c r="G563" s="697"/>
      <c r="H563" s="1090" t="s">
        <v>427</v>
      </c>
      <c r="I563" s="1072"/>
      <c r="J563" s="835">
        <v>-2.1518655190683549E-3</v>
      </c>
      <c r="K563" s="697"/>
      <c r="L563" s="697"/>
      <c r="M563" s="1090" t="s">
        <v>393</v>
      </c>
      <c r="N563" s="1072"/>
      <c r="O563" s="836">
        <v>8.027062252826056E-2</v>
      </c>
      <c r="P563" s="697"/>
      <c r="Q563" s="697"/>
      <c r="V563" s="398"/>
      <c r="W563" s="398"/>
      <c r="X563" s="398"/>
      <c r="Y563" s="398"/>
      <c r="Z563" s="398"/>
      <c r="AA563" s="398"/>
      <c r="AB563" s="398"/>
      <c r="AC563" s="398"/>
      <c r="AD563" s="398"/>
      <c r="AE563" s="398"/>
      <c r="AF563" s="398"/>
      <c r="AG563" s="398"/>
      <c r="AH563" s="398"/>
      <c r="AI563" s="398"/>
      <c r="AJ563" s="398"/>
      <c r="AK563" s="398"/>
      <c r="AL563" s="398"/>
      <c r="AM563" s="398"/>
      <c r="AN563" s="398"/>
      <c r="AO563" s="398"/>
      <c r="AP563" s="398"/>
      <c r="AQ563" s="398"/>
      <c r="AR563" s="398"/>
      <c r="AS563" s="398"/>
      <c r="AT563" s="398"/>
      <c r="AU563" s="398"/>
      <c r="AV563" s="398"/>
      <c r="AW563" s="398"/>
      <c r="AX563" s="398"/>
      <c r="AY563" s="398"/>
      <c r="AZ563" s="398"/>
      <c r="BA563" s="400"/>
      <c r="BB563" s="477"/>
      <c r="BC563" s="400"/>
      <c r="BD563" s="400"/>
      <c r="BE563" s="400"/>
      <c r="BF563" s="400"/>
      <c r="BG563" s="400"/>
      <c r="BH563" s="400"/>
      <c r="BI563" s="400"/>
      <c r="BJ563" s="400"/>
      <c r="BK563" s="400"/>
      <c r="BL563" s="400"/>
      <c r="BM563" s="400"/>
      <c r="BN563" s="400"/>
      <c r="BO563" s="400"/>
      <c r="BP563" s="400"/>
      <c r="BQ563" s="400"/>
      <c r="BR563" s="400"/>
      <c r="BS563" s="400"/>
      <c r="BT563" s="400"/>
      <c r="BU563" s="400"/>
      <c r="BV563" s="401"/>
      <c r="BW563" s="401"/>
      <c r="BX563" s="401"/>
      <c r="BY563" s="401"/>
      <c r="BZ563" s="401"/>
      <c r="CA563" s="401"/>
      <c r="CB563" s="401"/>
      <c r="CC563" s="401"/>
      <c r="CD563" s="401"/>
      <c r="CE563" s="401"/>
      <c r="CF563" s="401"/>
      <c r="CG563" s="401"/>
      <c r="CH563" s="401"/>
      <c r="CI563" s="401"/>
      <c r="CJ563" s="401"/>
      <c r="CK563" s="401"/>
      <c r="CL563" s="401"/>
      <c r="CM563" s="401"/>
      <c r="CN563" s="401"/>
      <c r="CO563" s="401"/>
      <c r="CP563" s="401"/>
      <c r="CQ563" s="401"/>
      <c r="CR563" s="401"/>
      <c r="CS563" s="401"/>
      <c r="CT563" s="401"/>
      <c r="CU563" s="401"/>
      <c r="CV563" s="401"/>
      <c r="CW563" s="401"/>
      <c r="CX563" s="401"/>
      <c r="CY563" s="401"/>
      <c r="CZ563" s="401"/>
    </row>
    <row r="564" s="405" customFormat="true" ht="25.15" customHeight="true" x14ac:dyDescent="0.2">
      <c r="C564" s="1090" t="s">
        <v>429</v>
      </c>
      <c r="D564" s="1072"/>
      <c r="E564" s="834">
        <v>5.4258632484415707E-3</v>
      </c>
      <c r="F564" s="697"/>
      <c r="G564" s="697"/>
      <c r="H564" s="1090" t="s">
        <v>401</v>
      </c>
      <c r="I564" s="1072"/>
      <c r="J564" s="835">
        <v>9.4189943852560185E-4</v>
      </c>
      <c r="K564" s="697"/>
      <c r="L564" s="697"/>
      <c r="M564" s="1090" t="s">
        <v>405</v>
      </c>
      <c r="N564" s="1072"/>
      <c r="O564" s="836">
        <v>5.6255014772959872E-3</v>
      </c>
      <c r="P564" s="697"/>
      <c r="Q564" s="697"/>
      <c r="V564" s="398"/>
      <c r="W564" s="398"/>
      <c r="X564" s="398"/>
      <c r="Y564" s="398"/>
      <c r="Z564" s="398"/>
      <c r="AA564" s="398"/>
      <c r="AB564" s="398"/>
      <c r="AC564" s="398"/>
      <c r="AD564" s="398"/>
      <c r="AE564" s="398"/>
      <c r="AF564" s="398"/>
      <c r="AG564" s="398"/>
      <c r="AH564" s="398"/>
      <c r="AI564" s="398"/>
      <c r="AJ564" s="398"/>
      <c r="AK564" s="398"/>
      <c r="AL564" s="398"/>
      <c r="AM564" s="398"/>
      <c r="AN564" s="398"/>
      <c r="AO564" s="398"/>
      <c r="AP564" s="398"/>
      <c r="AQ564" s="398"/>
      <c r="AR564" s="398"/>
      <c r="AS564" s="398"/>
      <c r="AT564" s="398"/>
      <c r="AU564" s="398"/>
      <c r="AV564" s="398"/>
      <c r="AW564" s="398"/>
      <c r="AX564" s="398"/>
      <c r="AY564" s="398"/>
      <c r="AZ564" s="398"/>
      <c r="BA564" s="400"/>
      <c r="BB564" s="477"/>
      <c r="BC564" s="400"/>
      <c r="BD564" s="400"/>
      <c r="BE564" s="400"/>
      <c r="BF564" s="400"/>
      <c r="BG564" s="400"/>
      <c r="BH564" s="400"/>
      <c r="BI564" s="400"/>
      <c r="BJ564" s="400"/>
      <c r="BK564" s="400"/>
      <c r="BL564" s="400"/>
      <c r="BM564" s="400"/>
      <c r="BN564" s="400"/>
      <c r="BO564" s="400"/>
      <c r="BP564" s="400"/>
      <c r="BQ564" s="400"/>
      <c r="BR564" s="400"/>
      <c r="BS564" s="400"/>
      <c r="BT564" s="400"/>
      <c r="BU564" s="400"/>
      <c r="BV564" s="401"/>
      <c r="BW564" s="401"/>
      <c r="BX564" s="401"/>
      <c r="BY564" s="401"/>
      <c r="BZ564" s="401"/>
      <c r="CA564" s="401"/>
      <c r="CB564" s="401"/>
      <c r="CC564" s="401"/>
      <c r="CD564" s="401"/>
      <c r="CE564" s="401"/>
      <c r="CF564" s="401"/>
      <c r="CG564" s="401"/>
      <c r="CH564" s="401"/>
      <c r="CI564" s="401"/>
      <c r="CJ564" s="401"/>
      <c r="CK564" s="401"/>
      <c r="CL564" s="401"/>
      <c r="CM564" s="401"/>
      <c r="CN564" s="401"/>
      <c r="CO564" s="401"/>
      <c r="CP564" s="401"/>
      <c r="CQ564" s="401"/>
      <c r="CR564" s="401"/>
      <c r="CS564" s="401"/>
      <c r="CT564" s="401"/>
      <c r="CU564" s="401"/>
      <c r="CV564" s="401"/>
      <c r="CW564" s="401"/>
      <c r="CX564" s="401"/>
      <c r="CY564" s="401"/>
      <c r="CZ564" s="401"/>
    </row>
    <row r="565" s="405" customFormat="true" ht="25.15" customHeight="true" x14ac:dyDescent="0.2">
      <c r="C565" s="1090" t="s">
        <v>427</v>
      </c>
      <c r="D565" s="1072"/>
      <c r="E565" s="834">
        <v>1.5655042319047618E-3</v>
      </c>
      <c r="F565" s="697"/>
      <c r="G565" s="697"/>
      <c r="H565" s="1090" t="s">
        <v>393</v>
      </c>
      <c r="I565" s="1072"/>
      <c r="J565" s="835">
        <v>7.4217747757487754E-2</v>
      </c>
      <c r="K565" s="697"/>
      <c r="L565" s="697"/>
      <c r="M565" s="1090" t="s">
        <v>383</v>
      </c>
      <c r="N565" s="1072"/>
      <c r="O565" s="836">
        <v>7.5958309577647515E-2</v>
      </c>
      <c r="P565" s="697"/>
      <c r="Q565" s="697"/>
      <c r="V565" s="398"/>
      <c r="W565" s="398"/>
      <c r="X565" s="398"/>
      <c r="Y565" s="398"/>
      <c r="Z565" s="398"/>
      <c r="AA565" s="398"/>
      <c r="AB565" s="398"/>
      <c r="AC565" s="398"/>
      <c r="AD565" s="398"/>
      <c r="AE565" s="398"/>
      <c r="AF565" s="398"/>
      <c r="AG565" s="398"/>
      <c r="AH565" s="398"/>
      <c r="AI565" s="398"/>
      <c r="AJ565" s="398"/>
      <c r="AK565" s="398"/>
      <c r="AL565" s="398"/>
      <c r="AM565" s="398"/>
      <c r="AN565" s="398"/>
      <c r="AO565" s="398"/>
      <c r="AP565" s="398"/>
      <c r="AQ565" s="398"/>
      <c r="AR565" s="398"/>
      <c r="AS565" s="398"/>
      <c r="AT565" s="398"/>
      <c r="AU565" s="398"/>
      <c r="AV565" s="398"/>
      <c r="AW565" s="398"/>
      <c r="AX565" s="398"/>
      <c r="AY565" s="398"/>
      <c r="AZ565" s="398"/>
      <c r="BA565" s="400"/>
      <c r="BB565" s="477"/>
      <c r="BC565" s="400"/>
      <c r="BD565" s="400"/>
      <c r="BE565" s="400"/>
      <c r="BF565" s="400"/>
      <c r="BG565" s="400"/>
      <c r="BH565" s="400"/>
      <c r="BI565" s="400"/>
      <c r="BJ565" s="400"/>
      <c r="BK565" s="400"/>
      <c r="BL565" s="400"/>
      <c r="BM565" s="400"/>
      <c r="BN565" s="400"/>
      <c r="BO565" s="400"/>
      <c r="BP565" s="400"/>
      <c r="BQ565" s="400"/>
      <c r="BR565" s="400"/>
      <c r="BS565" s="400"/>
      <c r="BT565" s="400"/>
      <c r="BU565" s="400"/>
      <c r="BV565" s="401"/>
      <c r="BW565" s="401"/>
      <c r="BX565" s="401"/>
      <c r="BY565" s="401"/>
      <c r="BZ565" s="401"/>
      <c r="CA565" s="401"/>
      <c r="CB565" s="401"/>
      <c r="CC565" s="401"/>
      <c r="CD565" s="401"/>
      <c r="CE565" s="401"/>
      <c r="CF565" s="401"/>
      <c r="CG565" s="401"/>
      <c r="CH565" s="401"/>
      <c r="CI565" s="401"/>
      <c r="CJ565" s="401"/>
      <c r="CK565" s="401"/>
      <c r="CL565" s="401"/>
      <c r="CM565" s="401"/>
      <c r="CN565" s="401"/>
      <c r="CO565" s="401"/>
      <c r="CP565" s="401"/>
      <c r="CQ565" s="401"/>
      <c r="CR565" s="401"/>
      <c r="CS565" s="401"/>
      <c r="CT565" s="401"/>
      <c r="CU565" s="401"/>
      <c r="CV565" s="401"/>
      <c r="CW565" s="401"/>
      <c r="CX565" s="401"/>
      <c r="CY565" s="401"/>
      <c r="CZ565" s="401"/>
    </row>
    <row r="566" s="405" customFormat="true" ht="25.15" customHeight="true" x14ac:dyDescent="0.2">
      <c r="C566" s="1090" t="s">
        <v>401</v>
      </c>
      <c r="D566" s="1072"/>
      <c r="E566" s="834">
        <v>-4.9009399551491317E-3</v>
      </c>
      <c r="F566" s="697"/>
      <c r="G566" s="697"/>
      <c r="H566" s="1090" t="s">
        <v>405</v>
      </c>
      <c r="I566" s="1072"/>
      <c r="J566" s="835">
        <v>6.3030931046997871E-3</v>
      </c>
      <c r="K566" s="697"/>
      <c r="L566" s="697"/>
      <c r="M566" s="1090" t="s">
        <v>389</v>
      </c>
      <c r="N566" s="1072"/>
      <c r="O566" s="836">
        <v>1.1926505292361406E-2</v>
      </c>
      <c r="P566" s="697"/>
      <c r="Q566" s="697"/>
      <c r="V566" s="398"/>
      <c r="W566" s="398"/>
      <c r="X566" s="398"/>
      <c r="Y566" s="398"/>
      <c r="Z566" s="398"/>
      <c r="AA566" s="398"/>
      <c r="AB566" s="398"/>
      <c r="AC566" s="398"/>
      <c r="AD566" s="398"/>
      <c r="AE566" s="398"/>
      <c r="AF566" s="398"/>
      <c r="AG566" s="398"/>
      <c r="AH566" s="398"/>
      <c r="AI566" s="398"/>
      <c r="AJ566" s="398"/>
      <c r="AK566" s="398"/>
      <c r="AL566" s="398"/>
      <c r="AM566" s="398"/>
      <c r="AN566" s="398"/>
      <c r="AO566" s="398"/>
      <c r="AP566" s="398"/>
      <c r="AQ566" s="398"/>
      <c r="AR566" s="398"/>
      <c r="AS566" s="398"/>
      <c r="AT566" s="398"/>
      <c r="AU566" s="398"/>
      <c r="AV566" s="398"/>
      <c r="AW566" s="398"/>
      <c r="AX566" s="398"/>
      <c r="AY566" s="398"/>
      <c r="AZ566" s="398"/>
      <c r="BA566" s="400"/>
      <c r="BB566" s="477"/>
      <c r="BC566" s="400"/>
      <c r="BD566" s="400"/>
      <c r="BE566" s="400"/>
      <c r="BF566" s="400"/>
      <c r="BG566" s="400"/>
      <c r="BH566" s="400"/>
      <c r="BI566" s="400"/>
      <c r="BJ566" s="400"/>
      <c r="BK566" s="400"/>
      <c r="BL566" s="400"/>
      <c r="BM566" s="400"/>
      <c r="BN566" s="400"/>
      <c r="BO566" s="400"/>
      <c r="BP566" s="400"/>
      <c r="BQ566" s="400"/>
      <c r="BR566" s="400"/>
      <c r="BS566" s="400"/>
      <c r="BT566" s="400"/>
      <c r="BU566" s="400"/>
      <c r="BV566" s="401"/>
      <c r="BW566" s="401"/>
      <c r="BX566" s="401"/>
      <c r="BY566" s="401"/>
      <c r="BZ566" s="401"/>
      <c r="CA566" s="401"/>
      <c r="CB566" s="401"/>
      <c r="CC566" s="401"/>
      <c r="CD566" s="401"/>
      <c r="CE566" s="401"/>
      <c r="CF566" s="401"/>
      <c r="CG566" s="401"/>
      <c r="CH566" s="401"/>
      <c r="CI566" s="401"/>
      <c r="CJ566" s="401"/>
      <c r="CK566" s="401"/>
      <c r="CL566" s="401"/>
      <c r="CM566" s="401"/>
      <c r="CN566" s="401"/>
      <c r="CO566" s="401"/>
      <c r="CP566" s="401"/>
      <c r="CQ566" s="401"/>
      <c r="CR566" s="401"/>
      <c r="CS566" s="401"/>
      <c r="CT566" s="401"/>
      <c r="CU566" s="401"/>
      <c r="CV566" s="401"/>
      <c r="CW566" s="401"/>
      <c r="CX566" s="401"/>
      <c r="CY566" s="401"/>
      <c r="CZ566" s="401"/>
    </row>
    <row r="567" s="405" customFormat="true" ht="25.15" customHeight="true" x14ac:dyDescent="0.2">
      <c r="C567" s="1090" t="s">
        <v>393</v>
      </c>
      <c r="D567" s="1072"/>
      <c r="E567" s="834">
        <v>6.8257576867675182E-2</v>
      </c>
      <c r="F567" s="697"/>
      <c r="G567" s="697"/>
      <c r="H567" s="1090" t="s">
        <v>383</v>
      </c>
      <c r="I567" s="1072"/>
      <c r="J567" s="835">
        <v>2.4296667668995891E-2</v>
      </c>
      <c r="K567" s="697"/>
      <c r="L567" s="697"/>
      <c r="M567" s="1090" t="s">
        <v>408</v>
      </c>
      <c r="N567" s="1072"/>
      <c r="O567" s="836">
        <v>5.3655768146870775E-4</v>
      </c>
      <c r="P567" s="697"/>
      <c r="Q567" s="697"/>
      <c r="V567" s="398"/>
      <c r="W567" s="398"/>
      <c r="X567" s="398"/>
      <c r="Y567" s="398"/>
      <c r="Z567" s="398"/>
      <c r="AA567" s="398"/>
      <c r="AB567" s="398"/>
      <c r="AC567" s="398"/>
      <c r="AD567" s="398"/>
      <c r="AE567" s="398"/>
      <c r="AF567" s="398"/>
      <c r="AG567" s="398"/>
      <c r="AH567" s="398"/>
      <c r="AI567" s="398"/>
      <c r="AJ567" s="398"/>
      <c r="AK567" s="398"/>
      <c r="AL567" s="398"/>
      <c r="AM567" s="398"/>
      <c r="AN567" s="398"/>
      <c r="AO567" s="398"/>
      <c r="AP567" s="398"/>
      <c r="AQ567" s="398"/>
      <c r="AR567" s="398"/>
      <c r="AS567" s="398"/>
      <c r="AT567" s="398"/>
      <c r="AU567" s="398"/>
      <c r="AV567" s="398"/>
      <c r="AW567" s="398"/>
      <c r="AX567" s="398"/>
      <c r="AY567" s="398"/>
      <c r="AZ567" s="398"/>
      <c r="BA567" s="400"/>
      <c r="BB567" s="477"/>
      <c r="BC567" s="400"/>
      <c r="BD567" s="400"/>
      <c r="BE567" s="400"/>
      <c r="BF567" s="400"/>
      <c r="BG567" s="400"/>
      <c r="BH567" s="400"/>
      <c r="BI567" s="400"/>
      <c r="BJ567" s="400"/>
      <c r="BK567" s="400"/>
      <c r="BL567" s="400"/>
      <c r="BM567" s="400"/>
      <c r="BN567" s="400"/>
      <c r="BO567" s="400"/>
      <c r="BP567" s="400"/>
      <c r="BQ567" s="400"/>
      <c r="BR567" s="400"/>
      <c r="BS567" s="400"/>
      <c r="BT567" s="400"/>
      <c r="BU567" s="400"/>
      <c r="BV567" s="401"/>
      <c r="BW567" s="401"/>
      <c r="BX567" s="401"/>
      <c r="BY567" s="401"/>
      <c r="BZ567" s="401"/>
      <c r="CA567" s="401"/>
      <c r="CB567" s="401"/>
      <c r="CC567" s="401"/>
      <c r="CD567" s="401"/>
      <c r="CE567" s="401"/>
      <c r="CF567" s="401"/>
      <c r="CG567" s="401"/>
      <c r="CH567" s="401"/>
      <c r="CI567" s="401"/>
      <c r="CJ567" s="401"/>
      <c r="CK567" s="401"/>
      <c r="CL567" s="401"/>
      <c r="CM567" s="401"/>
      <c r="CN567" s="401"/>
      <c r="CO567" s="401"/>
      <c r="CP567" s="401"/>
      <c r="CQ567" s="401"/>
      <c r="CR567" s="401"/>
      <c r="CS567" s="401"/>
      <c r="CT567" s="401"/>
      <c r="CU567" s="401"/>
      <c r="CV567" s="401"/>
      <c r="CW567" s="401"/>
      <c r="CX567" s="401"/>
      <c r="CY567" s="401"/>
      <c r="CZ567" s="401"/>
    </row>
    <row r="568" s="405" customFormat="true" ht="25.15" customHeight="true" x14ac:dyDescent="0.2">
      <c r="C568" s="1090" t="s">
        <v>405</v>
      </c>
      <c r="D568" s="1072"/>
      <c r="E568" s="834">
        <v>3.0114921466249593E-3</v>
      </c>
      <c r="F568" s="697"/>
      <c r="G568" s="697"/>
      <c r="H568" s="1090" t="s">
        <v>389</v>
      </c>
      <c r="I568" s="1072"/>
      <c r="J568" s="835">
        <v>3.004346489742956E-2</v>
      </c>
      <c r="K568" s="697"/>
      <c r="L568" s="697"/>
      <c r="M568" s="1090" t="s">
        <v>426</v>
      </c>
      <c r="N568" s="1072"/>
      <c r="O568" s="836">
        <v>2.8138023011015268E-3</v>
      </c>
      <c r="P568" s="697"/>
      <c r="Q568" s="697"/>
      <c r="V568" s="398"/>
      <c r="W568" s="398"/>
      <c r="X568" s="398"/>
      <c r="Y568" s="398"/>
      <c r="Z568" s="398"/>
      <c r="AA568" s="398"/>
      <c r="AB568" s="398"/>
      <c r="AC568" s="398"/>
      <c r="AD568" s="398"/>
      <c r="AE568" s="398"/>
      <c r="AF568" s="398"/>
      <c r="AG568" s="398"/>
      <c r="AH568" s="398"/>
      <c r="AI568" s="398"/>
      <c r="AJ568" s="398"/>
      <c r="AK568" s="398"/>
      <c r="AL568" s="398"/>
      <c r="AM568" s="398"/>
      <c r="AN568" s="398"/>
      <c r="AO568" s="398"/>
      <c r="AP568" s="398"/>
      <c r="AQ568" s="398"/>
      <c r="AR568" s="398"/>
      <c r="AS568" s="398"/>
      <c r="AT568" s="398"/>
      <c r="AU568" s="398"/>
      <c r="AV568" s="398"/>
      <c r="AW568" s="398"/>
      <c r="AX568" s="398"/>
      <c r="AY568" s="398"/>
      <c r="AZ568" s="398"/>
      <c r="BA568" s="400"/>
      <c r="BB568" s="477"/>
      <c r="BC568" s="400"/>
      <c r="BD568" s="400"/>
      <c r="BE568" s="400"/>
      <c r="BF568" s="400"/>
      <c r="BG568" s="400"/>
      <c r="BH568" s="400"/>
      <c r="BI568" s="400"/>
      <c r="BJ568" s="400"/>
      <c r="BK568" s="400"/>
      <c r="BL568" s="400"/>
      <c r="BM568" s="400"/>
      <c r="BN568" s="400"/>
      <c r="BO568" s="400"/>
      <c r="BP568" s="400"/>
      <c r="BQ568" s="400"/>
      <c r="BR568" s="400"/>
      <c r="BS568" s="400"/>
      <c r="BT568" s="400"/>
      <c r="BU568" s="400"/>
      <c r="BV568" s="401"/>
      <c r="BW568" s="401"/>
      <c r="BX568" s="401"/>
      <c r="BY568" s="401"/>
      <c r="BZ568" s="401"/>
      <c r="CA568" s="401"/>
      <c r="CB568" s="401"/>
      <c r="CC568" s="401"/>
      <c r="CD568" s="401"/>
      <c r="CE568" s="401"/>
      <c r="CF568" s="401"/>
      <c r="CG568" s="401"/>
      <c r="CH568" s="401"/>
      <c r="CI568" s="401"/>
      <c r="CJ568" s="401"/>
      <c r="CK568" s="401"/>
      <c r="CL568" s="401"/>
      <c r="CM568" s="401"/>
      <c r="CN568" s="401"/>
      <c r="CO568" s="401"/>
      <c r="CP568" s="401"/>
      <c r="CQ568" s="401"/>
      <c r="CR568" s="401"/>
      <c r="CS568" s="401"/>
      <c r="CT568" s="401"/>
      <c r="CU568" s="401"/>
      <c r="CV568" s="401"/>
      <c r="CW568" s="401"/>
      <c r="CX568" s="401"/>
      <c r="CY568" s="401"/>
      <c r="CZ568" s="401"/>
    </row>
    <row r="569" s="405" customFormat="true" ht="25.15" customHeight="true" x14ac:dyDescent="0.2">
      <c r="C569" s="1090" t="s">
        <v>383</v>
      </c>
      <c r="D569" s="1072"/>
      <c r="E569" s="834">
        <v>3.9524019056701484E-2</v>
      </c>
      <c r="F569" s="697"/>
      <c r="G569" s="697"/>
      <c r="H569" s="1090" t="s">
        <v>408</v>
      </c>
      <c r="I569" s="1072"/>
      <c r="J569" s="835">
        <v>5.2217810801444614E-3</v>
      </c>
      <c r="K569" s="697"/>
      <c r="L569" s="697"/>
      <c r="M569" s="1090" t="s">
        <v>421</v>
      </c>
      <c r="N569" s="1072"/>
      <c r="O569" s="836">
        <v>-2.9099135292143916E-3</v>
      </c>
      <c r="P569" s="697"/>
      <c r="Q569" s="697"/>
      <c r="V569" s="398"/>
      <c r="W569" s="398"/>
      <c r="X569" s="398"/>
      <c r="Y569" s="398"/>
      <c r="Z569" s="398"/>
      <c r="AA569" s="398"/>
      <c r="AB569" s="398"/>
      <c r="AC569" s="398"/>
      <c r="AD569" s="398"/>
      <c r="AE569" s="398"/>
      <c r="AF569" s="398"/>
      <c r="AG569" s="398"/>
      <c r="AH569" s="398"/>
      <c r="AI569" s="398"/>
      <c r="AJ569" s="398"/>
      <c r="AK569" s="398"/>
      <c r="AL569" s="398"/>
      <c r="AM569" s="398"/>
      <c r="AN569" s="398"/>
      <c r="AO569" s="398"/>
      <c r="AP569" s="398"/>
      <c r="AQ569" s="398"/>
      <c r="AR569" s="398"/>
      <c r="AS569" s="398"/>
      <c r="AT569" s="398"/>
      <c r="AU569" s="398"/>
      <c r="AV569" s="398"/>
      <c r="AW569" s="398"/>
      <c r="AX569" s="398"/>
      <c r="AY569" s="398"/>
      <c r="AZ569" s="398"/>
      <c r="BA569" s="400"/>
      <c r="BB569" s="477"/>
      <c r="BC569" s="400"/>
      <c r="BD569" s="400"/>
      <c r="BE569" s="400"/>
      <c r="BF569" s="400"/>
      <c r="BG569" s="400"/>
      <c r="BH569" s="400"/>
      <c r="BI569" s="400"/>
      <c r="BJ569" s="400"/>
      <c r="BK569" s="400"/>
      <c r="BL569" s="400"/>
      <c r="BM569" s="400"/>
      <c r="BN569" s="400"/>
      <c r="BO569" s="400"/>
      <c r="BP569" s="400"/>
      <c r="BQ569" s="400"/>
      <c r="BR569" s="400"/>
      <c r="BS569" s="400"/>
      <c r="BT569" s="400"/>
      <c r="BU569" s="400"/>
      <c r="BV569" s="401"/>
      <c r="BW569" s="401"/>
      <c r="BX569" s="401"/>
      <c r="BY569" s="401"/>
      <c r="BZ569" s="401"/>
      <c r="CA569" s="401"/>
      <c r="CB569" s="401"/>
      <c r="CC569" s="401"/>
      <c r="CD569" s="401"/>
      <c r="CE569" s="401"/>
      <c r="CF569" s="401"/>
      <c r="CG569" s="401"/>
      <c r="CH569" s="401"/>
      <c r="CI569" s="401"/>
      <c r="CJ569" s="401"/>
      <c r="CK569" s="401"/>
      <c r="CL569" s="401"/>
      <c r="CM569" s="401"/>
      <c r="CN569" s="401"/>
      <c r="CO569" s="401"/>
      <c r="CP569" s="401"/>
      <c r="CQ569" s="401"/>
      <c r="CR569" s="401"/>
      <c r="CS569" s="401"/>
      <c r="CT569" s="401"/>
      <c r="CU569" s="401"/>
      <c r="CV569" s="401"/>
      <c r="CW569" s="401"/>
      <c r="CX569" s="401"/>
      <c r="CY569" s="401"/>
      <c r="CZ569" s="401"/>
    </row>
    <row r="570" s="405" customFormat="true" ht="25.15" customHeight="true" x14ac:dyDescent="0.2">
      <c r="C570" s="1090" t="s">
        <v>389</v>
      </c>
      <c r="D570" s="1072"/>
      <c r="E570" s="834">
        <v>2.440657200454514E-2</v>
      </c>
      <c r="F570" s="697"/>
      <c r="G570" s="697"/>
      <c r="H570" s="1090" t="s">
        <v>426</v>
      </c>
      <c r="I570" s="1072"/>
      <c r="J570" s="835">
        <v>1.0244784621844813E-2</v>
      </c>
      <c r="K570" s="697"/>
      <c r="L570" s="697"/>
      <c r="M570" s="1090" t="s">
        <v>385</v>
      </c>
      <c r="N570" s="1072"/>
      <c r="O570" s="836">
        <v>-3.563319228327598E-2</v>
      </c>
      <c r="P570" s="697"/>
      <c r="Q570" s="697"/>
      <c r="V570" s="398"/>
      <c r="W570" s="398"/>
      <c r="X570" s="398"/>
      <c r="Y570" s="398"/>
      <c r="Z570" s="398"/>
      <c r="AA570" s="398"/>
      <c r="AB570" s="398"/>
      <c r="AC570" s="398"/>
      <c r="AD570" s="398"/>
      <c r="AE570" s="398"/>
      <c r="AF570" s="398"/>
      <c r="AG570" s="398"/>
      <c r="AH570" s="398"/>
      <c r="AI570" s="398"/>
      <c r="AJ570" s="398"/>
      <c r="AK570" s="398"/>
      <c r="AL570" s="398"/>
      <c r="AM570" s="398"/>
      <c r="AN570" s="398"/>
      <c r="AO570" s="398"/>
      <c r="AP570" s="398"/>
      <c r="AQ570" s="398"/>
      <c r="AR570" s="398"/>
      <c r="AS570" s="398"/>
      <c r="AT570" s="398"/>
      <c r="AU570" s="398"/>
      <c r="AV570" s="398"/>
      <c r="AW570" s="398"/>
      <c r="AX570" s="398"/>
      <c r="AY570" s="398"/>
      <c r="AZ570" s="398"/>
      <c r="BA570" s="400"/>
      <c r="BB570" s="477"/>
      <c r="BC570" s="400"/>
      <c r="BD570" s="400"/>
      <c r="BE570" s="400"/>
      <c r="BF570" s="400"/>
      <c r="BG570" s="400"/>
      <c r="BH570" s="400"/>
      <c r="BI570" s="400"/>
      <c r="BJ570" s="400"/>
      <c r="BK570" s="400"/>
      <c r="BL570" s="400"/>
      <c r="BM570" s="400"/>
      <c r="BN570" s="400"/>
      <c r="BO570" s="400"/>
      <c r="BP570" s="400"/>
      <c r="BQ570" s="400"/>
      <c r="BR570" s="400"/>
      <c r="BS570" s="400"/>
      <c r="BT570" s="400"/>
      <c r="BU570" s="400"/>
      <c r="BV570" s="401"/>
      <c r="BW570" s="401"/>
      <c r="BX570" s="401"/>
      <c r="BY570" s="401"/>
      <c r="BZ570" s="401"/>
      <c r="CA570" s="401"/>
      <c r="CB570" s="401"/>
      <c r="CC570" s="401"/>
      <c r="CD570" s="401"/>
      <c r="CE570" s="401"/>
      <c r="CF570" s="401"/>
      <c r="CG570" s="401"/>
      <c r="CH570" s="401"/>
      <c r="CI570" s="401"/>
      <c r="CJ570" s="401"/>
      <c r="CK570" s="401"/>
      <c r="CL570" s="401"/>
      <c r="CM570" s="401"/>
      <c r="CN570" s="401"/>
      <c r="CO570" s="401"/>
      <c r="CP570" s="401"/>
      <c r="CQ570" s="401"/>
      <c r="CR570" s="401"/>
      <c r="CS570" s="401"/>
      <c r="CT570" s="401"/>
      <c r="CU570" s="401"/>
      <c r="CV570" s="401"/>
      <c r="CW570" s="401"/>
      <c r="CX570" s="401"/>
      <c r="CY570" s="401"/>
      <c r="CZ570" s="401"/>
    </row>
    <row r="571" s="405" customFormat="true" ht="25.15" customHeight="true" x14ac:dyDescent="0.2">
      <c r="C571" s="1090" t="s">
        <v>408</v>
      </c>
      <c r="D571" s="1072"/>
      <c r="E571" s="834">
        <v>5.1988194159520874E-3</v>
      </c>
      <c r="F571" s="697"/>
      <c r="G571" s="697"/>
      <c r="H571" s="1090" t="s">
        <v>421</v>
      </c>
      <c r="I571" s="1072"/>
      <c r="J571" s="835">
        <v>4.8493803970961324E-3</v>
      </c>
      <c r="K571" s="697"/>
      <c r="L571" s="697"/>
      <c r="M571" s="1090" t="s">
        <v>384</v>
      </c>
      <c r="N571" s="1072"/>
      <c r="O571" s="836">
        <v>-5.8832427594234266E-2</v>
      </c>
      <c r="P571" s="697"/>
      <c r="Q571" s="697"/>
      <c r="V571" s="398"/>
      <c r="W571" s="398"/>
      <c r="X571" s="398"/>
      <c r="Y571" s="398"/>
      <c r="Z571" s="398"/>
      <c r="AA571" s="398"/>
      <c r="AB571" s="398"/>
      <c r="AC571" s="398"/>
      <c r="AD571" s="398"/>
      <c r="AE571" s="398"/>
      <c r="AF571" s="398"/>
      <c r="AG571" s="398"/>
      <c r="AH571" s="398"/>
      <c r="AI571" s="398"/>
      <c r="AJ571" s="398"/>
      <c r="AK571" s="398"/>
      <c r="AL571" s="398"/>
      <c r="AM571" s="398"/>
      <c r="AN571" s="398"/>
      <c r="AO571" s="398"/>
      <c r="AP571" s="398"/>
      <c r="AQ571" s="398"/>
      <c r="AR571" s="398"/>
      <c r="AS571" s="398"/>
      <c r="AT571" s="398"/>
      <c r="AU571" s="398"/>
      <c r="AV571" s="398"/>
      <c r="AW571" s="398"/>
      <c r="AX571" s="398"/>
      <c r="AY571" s="398"/>
      <c r="AZ571" s="398"/>
      <c r="BA571" s="400"/>
      <c r="BB571" s="477"/>
      <c r="BC571" s="400"/>
      <c r="BD571" s="400"/>
      <c r="BE571" s="400"/>
      <c r="BF571" s="400"/>
      <c r="BG571" s="400"/>
      <c r="BH571" s="400"/>
      <c r="BI571" s="400"/>
      <c r="BJ571" s="400"/>
      <c r="BK571" s="400"/>
      <c r="BL571" s="400"/>
      <c r="BM571" s="400"/>
      <c r="BN571" s="400"/>
      <c r="BO571" s="400"/>
      <c r="BP571" s="400"/>
      <c r="BQ571" s="400"/>
      <c r="BR571" s="400"/>
      <c r="BS571" s="400"/>
      <c r="BT571" s="400"/>
      <c r="BU571" s="400"/>
      <c r="BV571" s="401"/>
      <c r="BW571" s="401"/>
      <c r="BX571" s="401"/>
      <c r="BY571" s="401"/>
      <c r="BZ571" s="401"/>
      <c r="CA571" s="401"/>
      <c r="CB571" s="401"/>
      <c r="CC571" s="401"/>
      <c r="CD571" s="401"/>
      <c r="CE571" s="401"/>
      <c r="CF571" s="401"/>
      <c r="CG571" s="401"/>
      <c r="CH571" s="401"/>
      <c r="CI571" s="401"/>
      <c r="CJ571" s="401"/>
      <c r="CK571" s="401"/>
      <c r="CL571" s="401"/>
      <c r="CM571" s="401"/>
      <c r="CN571" s="401"/>
      <c r="CO571" s="401"/>
      <c r="CP571" s="401"/>
      <c r="CQ571" s="401"/>
      <c r="CR571" s="401"/>
      <c r="CS571" s="401"/>
      <c r="CT571" s="401"/>
      <c r="CU571" s="401"/>
      <c r="CV571" s="401"/>
      <c r="CW571" s="401"/>
      <c r="CX571" s="401"/>
      <c r="CY571" s="401"/>
      <c r="CZ571" s="401"/>
    </row>
    <row r="572" s="405" customFormat="true" ht="25.15" customHeight="true" x14ac:dyDescent="0.2">
      <c r="C572" s="1090" t="s">
        <v>426</v>
      </c>
      <c r="D572" s="1072"/>
      <c r="E572" s="834">
        <v>2.6041297725646607E-2</v>
      </c>
      <c r="F572" s="697"/>
      <c r="G572" s="697"/>
      <c r="H572" s="1090" t="s">
        <v>385</v>
      </c>
      <c r="I572" s="1072"/>
      <c r="J572" s="835">
        <v>-8.1587955898958356E-2</v>
      </c>
      <c r="K572" s="697"/>
      <c r="L572" s="697"/>
      <c r="M572" s="1090" t="s">
        <v>432</v>
      </c>
      <c r="N572" s="1072"/>
      <c r="O572" s="836">
        <v>-9.0151726472981249E-3</v>
      </c>
      <c r="P572" s="697"/>
      <c r="Q572" s="697"/>
      <c r="V572" s="398"/>
      <c r="W572" s="398"/>
      <c r="X572" s="398"/>
      <c r="Y572" s="398"/>
      <c r="Z572" s="398"/>
      <c r="AA572" s="398"/>
      <c r="AB572" s="398"/>
      <c r="AC572" s="398"/>
      <c r="AD572" s="398"/>
      <c r="AE572" s="398"/>
      <c r="AF572" s="398"/>
      <c r="AG572" s="398"/>
      <c r="AH572" s="398"/>
      <c r="AI572" s="398"/>
      <c r="AJ572" s="398"/>
      <c r="AK572" s="398"/>
      <c r="AL572" s="398"/>
      <c r="AM572" s="398"/>
      <c r="AN572" s="398"/>
      <c r="AO572" s="398"/>
      <c r="AP572" s="398"/>
      <c r="AQ572" s="398"/>
      <c r="AR572" s="398"/>
      <c r="AS572" s="398"/>
      <c r="AT572" s="398"/>
      <c r="AU572" s="398"/>
      <c r="AV572" s="398"/>
      <c r="AW572" s="398"/>
      <c r="AX572" s="398"/>
      <c r="AY572" s="398"/>
      <c r="AZ572" s="398"/>
      <c r="BA572" s="400"/>
      <c r="BB572" s="477"/>
      <c r="BC572" s="400"/>
      <c r="BD572" s="400"/>
      <c r="BE572" s="400"/>
      <c r="BF572" s="400"/>
      <c r="BG572" s="400"/>
      <c r="BH572" s="400"/>
      <c r="BI572" s="400"/>
      <c r="BJ572" s="400"/>
      <c r="BK572" s="400"/>
      <c r="BL572" s="400"/>
      <c r="BM572" s="400"/>
      <c r="BN572" s="400"/>
      <c r="BO572" s="400"/>
      <c r="BP572" s="400"/>
      <c r="BQ572" s="400"/>
      <c r="BR572" s="400"/>
      <c r="BS572" s="400"/>
      <c r="BT572" s="400"/>
      <c r="BU572" s="400"/>
      <c r="BV572" s="401"/>
      <c r="BW572" s="401"/>
      <c r="BX572" s="401"/>
      <c r="BY572" s="401"/>
      <c r="BZ572" s="401"/>
      <c r="CA572" s="401"/>
      <c r="CB572" s="401"/>
      <c r="CC572" s="401"/>
      <c r="CD572" s="401"/>
      <c r="CE572" s="401"/>
      <c r="CF572" s="401"/>
      <c r="CG572" s="401"/>
      <c r="CH572" s="401"/>
      <c r="CI572" s="401"/>
      <c r="CJ572" s="401"/>
      <c r="CK572" s="401"/>
      <c r="CL572" s="401"/>
      <c r="CM572" s="401"/>
      <c r="CN572" s="401"/>
      <c r="CO572" s="401"/>
      <c r="CP572" s="401"/>
      <c r="CQ572" s="401"/>
      <c r="CR572" s="401"/>
      <c r="CS572" s="401"/>
      <c r="CT572" s="401"/>
      <c r="CU572" s="401"/>
      <c r="CV572" s="401"/>
      <c r="CW572" s="401"/>
      <c r="CX572" s="401"/>
      <c r="CY572" s="401"/>
      <c r="CZ572" s="401"/>
    </row>
    <row r="573" s="405" customFormat="true" ht="25.15" customHeight="true" x14ac:dyDescent="0.2">
      <c r="C573" s="1090" t="s">
        <v>421</v>
      </c>
      <c r="D573" s="1072"/>
      <c r="E573" s="834">
        <v>-1.8545484425143871E-4</v>
      </c>
      <c r="F573" s="697"/>
      <c r="G573" s="697"/>
      <c r="H573" s="1090" t="s">
        <v>384</v>
      </c>
      <c r="I573" s="1072"/>
      <c r="J573" s="835">
        <v>-6.6671900972412032E-2</v>
      </c>
      <c r="K573" s="697"/>
      <c r="L573" s="697"/>
      <c r="M573" s="1090" t="s">
        <v>400</v>
      </c>
      <c r="N573" s="1072"/>
      <c r="O573" s="836">
        <v>-5.1889101583771071E-3</v>
      </c>
      <c r="P573" s="697"/>
      <c r="Q573" s="697"/>
      <c r="V573" s="398"/>
      <c r="W573" s="398"/>
      <c r="X573" s="398"/>
      <c r="Y573" s="398"/>
      <c r="Z573" s="398"/>
      <c r="AA573" s="398"/>
      <c r="AB573" s="398"/>
      <c r="AC573" s="398"/>
      <c r="AD573" s="398"/>
      <c r="AE573" s="398"/>
      <c r="AF573" s="398"/>
      <c r="AG573" s="398"/>
      <c r="AH573" s="398"/>
      <c r="AI573" s="398"/>
      <c r="AJ573" s="398"/>
      <c r="AK573" s="398"/>
      <c r="AL573" s="398"/>
      <c r="AM573" s="398"/>
      <c r="AN573" s="398"/>
      <c r="AO573" s="398"/>
      <c r="AP573" s="398"/>
      <c r="AQ573" s="398"/>
      <c r="AR573" s="398"/>
      <c r="AS573" s="398"/>
      <c r="AT573" s="398"/>
      <c r="AU573" s="398"/>
      <c r="AV573" s="398"/>
      <c r="AW573" s="398"/>
      <c r="AX573" s="398"/>
      <c r="AY573" s="398"/>
      <c r="AZ573" s="398"/>
      <c r="BA573" s="400"/>
      <c r="BB573" s="477"/>
      <c r="BC573" s="400"/>
      <c r="BD573" s="400"/>
      <c r="BE573" s="400"/>
      <c r="BF573" s="400"/>
      <c r="BG573" s="400"/>
      <c r="BH573" s="400"/>
      <c r="BI573" s="400"/>
      <c r="BJ573" s="400"/>
      <c r="BK573" s="400"/>
      <c r="BL573" s="400"/>
      <c r="BM573" s="400"/>
      <c r="BN573" s="400"/>
      <c r="BO573" s="400"/>
      <c r="BP573" s="400"/>
      <c r="BQ573" s="400"/>
      <c r="BR573" s="400"/>
      <c r="BS573" s="400"/>
      <c r="BT573" s="400"/>
      <c r="BU573" s="400"/>
      <c r="BV573" s="401"/>
      <c r="BW573" s="401"/>
      <c r="BX573" s="401"/>
      <c r="BY573" s="401"/>
      <c r="BZ573" s="401"/>
      <c r="CA573" s="401"/>
      <c r="CB573" s="401"/>
      <c r="CC573" s="401"/>
      <c r="CD573" s="401"/>
      <c r="CE573" s="401"/>
      <c r="CF573" s="401"/>
      <c r="CG573" s="401"/>
      <c r="CH573" s="401"/>
      <c r="CI573" s="401"/>
      <c r="CJ573" s="401"/>
      <c r="CK573" s="401"/>
      <c r="CL573" s="401"/>
      <c r="CM573" s="401"/>
      <c r="CN573" s="401"/>
      <c r="CO573" s="401"/>
      <c r="CP573" s="401"/>
      <c r="CQ573" s="401"/>
      <c r="CR573" s="401"/>
      <c r="CS573" s="401"/>
      <c r="CT573" s="401"/>
      <c r="CU573" s="401"/>
      <c r="CV573" s="401"/>
      <c r="CW573" s="401"/>
      <c r="CX573" s="401"/>
      <c r="CY573" s="401"/>
      <c r="CZ573" s="401"/>
    </row>
    <row r="574" s="405" customFormat="true" ht="25.15" customHeight="true" x14ac:dyDescent="0.2">
      <c r="C574" s="1090" t="s">
        <v>385</v>
      </c>
      <c r="D574" s="1072"/>
      <c r="E574" s="834">
        <v>-3.7923810693605918E-2</v>
      </c>
      <c r="F574" s="697"/>
      <c r="G574" s="697"/>
      <c r="H574" s="1090" t="s">
        <v>432</v>
      </c>
      <c r="I574" s="1072"/>
      <c r="J574" s="835">
        <v>-1.6905791899131606E-2</v>
      </c>
      <c r="K574" s="697"/>
      <c r="L574" s="697"/>
      <c r="M574" s="1090" t="s">
        <v>409</v>
      </c>
      <c r="N574" s="1072"/>
      <c r="O574" s="836">
        <v>-1.0890513276422306E-2</v>
      </c>
      <c r="P574" s="697"/>
      <c r="Q574" s="697"/>
      <c r="V574" s="398"/>
      <c r="W574" s="398"/>
      <c r="X574" s="398"/>
      <c r="Y574" s="398"/>
      <c r="Z574" s="398"/>
      <c r="AA574" s="398"/>
      <c r="AB574" s="398"/>
      <c r="AC574" s="398"/>
      <c r="AD574" s="398"/>
      <c r="AE574" s="398"/>
      <c r="AF574" s="398"/>
      <c r="AG574" s="398"/>
      <c r="AH574" s="398"/>
      <c r="AI574" s="398"/>
      <c r="AJ574" s="398"/>
      <c r="AK574" s="398"/>
      <c r="AL574" s="398"/>
      <c r="AM574" s="398"/>
      <c r="AN574" s="398"/>
      <c r="AO574" s="398"/>
      <c r="AP574" s="398"/>
      <c r="AQ574" s="398"/>
      <c r="AR574" s="398"/>
      <c r="AS574" s="398"/>
      <c r="AT574" s="398"/>
      <c r="AU574" s="398"/>
      <c r="AV574" s="398"/>
      <c r="AW574" s="398"/>
      <c r="AX574" s="398"/>
      <c r="AY574" s="398"/>
      <c r="AZ574" s="398"/>
      <c r="BA574" s="400"/>
      <c r="BB574" s="477"/>
      <c r="BC574" s="400"/>
      <c r="BD574" s="400"/>
      <c r="BE574" s="400"/>
      <c r="BF574" s="400"/>
      <c r="BG574" s="400"/>
      <c r="BH574" s="400"/>
      <c r="BI574" s="400"/>
      <c r="BJ574" s="400"/>
      <c r="BK574" s="400"/>
      <c r="BL574" s="400"/>
      <c r="BM574" s="400"/>
      <c r="BN574" s="400"/>
      <c r="BO574" s="400"/>
      <c r="BP574" s="400"/>
      <c r="BQ574" s="400"/>
      <c r="BR574" s="400"/>
      <c r="BS574" s="400"/>
      <c r="BT574" s="400"/>
      <c r="BU574" s="400"/>
      <c r="BV574" s="401"/>
      <c r="BW574" s="401"/>
      <c r="BX574" s="401"/>
      <c r="BY574" s="401"/>
      <c r="BZ574" s="401"/>
      <c r="CA574" s="401"/>
      <c r="CB574" s="401"/>
      <c r="CC574" s="401"/>
      <c r="CD574" s="401"/>
      <c r="CE574" s="401"/>
      <c r="CF574" s="401"/>
      <c r="CG574" s="401"/>
      <c r="CH574" s="401"/>
      <c r="CI574" s="401"/>
      <c r="CJ574" s="401"/>
      <c r="CK574" s="401"/>
      <c r="CL574" s="401"/>
      <c r="CM574" s="401"/>
      <c r="CN574" s="401"/>
      <c r="CO574" s="401"/>
      <c r="CP574" s="401"/>
      <c r="CQ574" s="401"/>
      <c r="CR574" s="401"/>
      <c r="CS574" s="401"/>
      <c r="CT574" s="401"/>
      <c r="CU574" s="401"/>
      <c r="CV574" s="401"/>
      <c r="CW574" s="401"/>
      <c r="CX574" s="401"/>
      <c r="CY574" s="401"/>
      <c r="CZ574" s="401"/>
    </row>
    <row r="575" s="405" customFormat="true" ht="25.15" customHeight="true" x14ac:dyDescent="0.2">
      <c r="C575" s="1090" t="s">
        <v>384</v>
      </c>
      <c r="D575" s="1072"/>
      <c r="E575" s="834">
        <v>-6.2425916886044201E-2</v>
      </c>
      <c r="F575" s="697"/>
      <c r="G575" s="697"/>
      <c r="H575" s="1090" t="s">
        <v>400</v>
      </c>
      <c r="I575" s="1072"/>
      <c r="J575" s="835">
        <v>-2.1656779758797373E-2</v>
      </c>
      <c r="K575" s="697"/>
      <c r="L575" s="697"/>
      <c r="M575" s="1090" t="s">
        <v>380</v>
      </c>
      <c r="N575" s="1072"/>
      <c r="O575" s="836">
        <v>0.10446188832045583</v>
      </c>
      <c r="P575" s="697"/>
      <c r="Q575" s="697"/>
      <c r="V575" s="398"/>
      <c r="W575" s="398"/>
      <c r="X575" s="398"/>
      <c r="Y575" s="398"/>
      <c r="Z575" s="398"/>
      <c r="AA575" s="398"/>
      <c r="AB575" s="398"/>
      <c r="AC575" s="398"/>
      <c r="AD575" s="398"/>
      <c r="AE575" s="398"/>
      <c r="AF575" s="398"/>
      <c r="AG575" s="398"/>
      <c r="AH575" s="398"/>
      <c r="AI575" s="398"/>
      <c r="AJ575" s="398"/>
      <c r="AK575" s="398"/>
      <c r="AL575" s="398"/>
      <c r="AM575" s="398"/>
      <c r="AN575" s="398"/>
      <c r="AO575" s="398"/>
      <c r="AP575" s="398"/>
      <c r="AQ575" s="398"/>
      <c r="AR575" s="398"/>
      <c r="AS575" s="398"/>
      <c r="AT575" s="398"/>
      <c r="AU575" s="398"/>
      <c r="AV575" s="398"/>
      <c r="AW575" s="398"/>
      <c r="AX575" s="398"/>
      <c r="AY575" s="398"/>
      <c r="AZ575" s="398"/>
      <c r="BA575" s="400"/>
      <c r="BB575" s="477"/>
      <c r="BC575" s="400"/>
      <c r="BD575" s="400"/>
      <c r="BE575" s="400"/>
      <c r="BF575" s="400"/>
      <c r="BG575" s="400"/>
      <c r="BH575" s="400"/>
      <c r="BI575" s="400"/>
      <c r="BJ575" s="400"/>
      <c r="BK575" s="400"/>
      <c r="BL575" s="400"/>
      <c r="BM575" s="400"/>
      <c r="BN575" s="400"/>
      <c r="BO575" s="400"/>
      <c r="BP575" s="400"/>
      <c r="BQ575" s="400"/>
      <c r="BR575" s="400"/>
      <c r="BS575" s="400"/>
      <c r="BT575" s="400"/>
      <c r="BU575" s="400"/>
      <c r="BV575" s="401"/>
      <c r="BW575" s="401"/>
      <c r="BX575" s="401"/>
      <c r="BY575" s="401"/>
      <c r="BZ575" s="401"/>
      <c r="CA575" s="401"/>
      <c r="CB575" s="401"/>
      <c r="CC575" s="401"/>
      <c r="CD575" s="401"/>
      <c r="CE575" s="401"/>
      <c r="CF575" s="401"/>
      <c r="CG575" s="401"/>
      <c r="CH575" s="401"/>
      <c r="CI575" s="401"/>
      <c r="CJ575" s="401"/>
      <c r="CK575" s="401"/>
      <c r="CL575" s="401"/>
      <c r="CM575" s="401"/>
      <c r="CN575" s="401"/>
      <c r="CO575" s="401"/>
      <c r="CP575" s="401"/>
      <c r="CQ575" s="401"/>
      <c r="CR575" s="401"/>
      <c r="CS575" s="401"/>
      <c r="CT575" s="401"/>
      <c r="CU575" s="401"/>
      <c r="CV575" s="401"/>
      <c r="CW575" s="401"/>
      <c r="CX575" s="401"/>
      <c r="CY575" s="401"/>
      <c r="CZ575" s="401"/>
    </row>
    <row r="576" s="405" customFormat="true" ht="25.15" customHeight="true" x14ac:dyDescent="0.2">
      <c r="C576" s="1090" t="s">
        <v>432</v>
      </c>
      <c r="D576" s="1072"/>
      <c r="E576" s="834">
        <v>-1.0124504795214222E-2</v>
      </c>
      <c r="F576" s="697"/>
      <c r="G576" s="697"/>
      <c r="H576" s="1090" t="s">
        <v>409</v>
      </c>
      <c r="I576" s="1072"/>
      <c r="J576" s="835">
        <v>-4.6848879182797227E-3</v>
      </c>
      <c r="K576" s="697"/>
      <c r="L576" s="697"/>
      <c r="M576" s="1090" t="s">
        <v>418</v>
      </c>
      <c r="N576" s="1072"/>
      <c r="O576" s="836">
        <v>-1.0420822188450482E-2</v>
      </c>
      <c r="P576" s="697"/>
      <c r="Q576" s="697"/>
      <c r="V576" s="398"/>
      <c r="W576" s="398"/>
      <c r="X576" s="398"/>
      <c r="Y576" s="398"/>
      <c r="Z576" s="398"/>
      <c r="AA576" s="398"/>
      <c r="AB576" s="398"/>
      <c r="AC576" s="398"/>
      <c r="AD576" s="398"/>
      <c r="AE576" s="398"/>
      <c r="AF576" s="398"/>
      <c r="AG576" s="398"/>
      <c r="AH576" s="398"/>
      <c r="AI576" s="398"/>
      <c r="AJ576" s="398"/>
      <c r="AK576" s="398"/>
      <c r="AL576" s="398"/>
      <c r="AM576" s="398"/>
      <c r="AN576" s="398"/>
      <c r="AO576" s="398"/>
      <c r="AP576" s="398"/>
      <c r="AQ576" s="398"/>
      <c r="AR576" s="398"/>
      <c r="AS576" s="398"/>
      <c r="AT576" s="398"/>
      <c r="AU576" s="398"/>
      <c r="AV576" s="398"/>
      <c r="AW576" s="398"/>
      <c r="AX576" s="398"/>
      <c r="AY576" s="398"/>
      <c r="AZ576" s="398"/>
      <c r="BA576" s="400"/>
      <c r="BB576" s="477"/>
      <c r="BC576" s="400"/>
      <c r="BD576" s="400"/>
      <c r="BE576" s="400"/>
      <c r="BF576" s="400"/>
      <c r="BG576" s="400"/>
      <c r="BH576" s="400"/>
      <c r="BI576" s="400"/>
      <c r="BJ576" s="400"/>
      <c r="BK576" s="400"/>
      <c r="BL576" s="400"/>
      <c r="BM576" s="400"/>
      <c r="BN576" s="400"/>
      <c r="BO576" s="400"/>
      <c r="BP576" s="400"/>
      <c r="BQ576" s="400"/>
      <c r="BR576" s="400"/>
      <c r="BS576" s="400"/>
      <c r="BT576" s="400"/>
      <c r="BU576" s="400"/>
      <c r="BV576" s="401"/>
      <c r="BW576" s="401"/>
      <c r="BX576" s="401"/>
      <c r="BY576" s="401"/>
      <c r="BZ576" s="401"/>
      <c r="CA576" s="401"/>
      <c r="CB576" s="401"/>
      <c r="CC576" s="401"/>
      <c r="CD576" s="401"/>
      <c r="CE576" s="401"/>
      <c r="CF576" s="401"/>
      <c r="CG576" s="401"/>
      <c r="CH576" s="401"/>
      <c r="CI576" s="401"/>
      <c r="CJ576" s="401"/>
      <c r="CK576" s="401"/>
      <c r="CL576" s="401"/>
      <c r="CM576" s="401"/>
      <c r="CN576" s="401"/>
      <c r="CO576" s="401"/>
      <c r="CP576" s="401"/>
      <c r="CQ576" s="401"/>
      <c r="CR576" s="401"/>
      <c r="CS576" s="401"/>
      <c r="CT576" s="401"/>
      <c r="CU576" s="401"/>
      <c r="CV576" s="401"/>
      <c r="CW576" s="401"/>
      <c r="CX576" s="401"/>
      <c r="CY576" s="401"/>
      <c r="CZ576" s="401"/>
    </row>
    <row r="577" s="405" customFormat="true" ht="25.15" customHeight="true" x14ac:dyDescent="0.2">
      <c r="C577" s="1090" t="s">
        <v>400</v>
      </c>
      <c r="D577" s="1072"/>
      <c r="E577" s="834">
        <v>-7.1210868490131406E-3</v>
      </c>
      <c r="F577" s="697"/>
      <c r="G577" s="697"/>
      <c r="H577" s="1090" t="s">
        <v>424</v>
      </c>
      <c r="I577" s="1072"/>
      <c r="J577" s="835">
        <v>-8.0843833572428298E-5</v>
      </c>
      <c r="K577" s="697"/>
      <c r="L577" s="697"/>
      <c r="M577" s="1090" t="s">
        <v>411</v>
      </c>
      <c r="N577" s="1072"/>
      <c r="O577" s="836">
        <v>9.152761678308351E-3</v>
      </c>
      <c r="P577" s="697"/>
      <c r="Q577" s="697"/>
      <c r="V577" s="398"/>
      <c r="W577" s="398"/>
      <c r="X577" s="398"/>
      <c r="Y577" s="398"/>
      <c r="Z577" s="398"/>
      <c r="AA577" s="398"/>
      <c r="AB577" s="398"/>
      <c r="AC577" s="398"/>
      <c r="AD577" s="398"/>
      <c r="AE577" s="398"/>
      <c r="AF577" s="398"/>
      <c r="AG577" s="398"/>
      <c r="AH577" s="398"/>
      <c r="AI577" s="398"/>
      <c r="AJ577" s="398"/>
      <c r="AK577" s="398"/>
      <c r="AL577" s="398"/>
      <c r="AM577" s="398"/>
      <c r="AN577" s="398"/>
      <c r="AO577" s="398"/>
      <c r="AP577" s="398"/>
      <c r="AQ577" s="398"/>
      <c r="AR577" s="398"/>
      <c r="AS577" s="398"/>
      <c r="AT577" s="398"/>
      <c r="AU577" s="398"/>
      <c r="AV577" s="398"/>
      <c r="AW577" s="398"/>
      <c r="AX577" s="398"/>
      <c r="AY577" s="398"/>
      <c r="AZ577" s="398"/>
      <c r="BA577" s="400"/>
      <c r="BB577" s="477"/>
      <c r="BC577" s="400"/>
      <c r="BD577" s="400"/>
      <c r="BE577" s="400"/>
      <c r="BF577" s="400"/>
      <c r="BG577" s="400"/>
      <c r="BH577" s="400"/>
      <c r="BI577" s="400"/>
      <c r="BJ577" s="400"/>
      <c r="BK577" s="400"/>
      <c r="BL577" s="400"/>
      <c r="BM577" s="400"/>
      <c r="BN577" s="400"/>
      <c r="BO577" s="400"/>
      <c r="BP577" s="400"/>
      <c r="BQ577" s="400"/>
      <c r="BR577" s="400"/>
      <c r="BS577" s="400"/>
      <c r="BT577" s="400"/>
      <c r="BU577" s="400"/>
      <c r="BV577" s="401"/>
      <c r="BW577" s="401"/>
      <c r="BX577" s="401"/>
      <c r="BY577" s="401"/>
      <c r="BZ577" s="401"/>
      <c r="CA577" s="401"/>
      <c r="CB577" s="401"/>
      <c r="CC577" s="401"/>
      <c r="CD577" s="401"/>
      <c r="CE577" s="401"/>
      <c r="CF577" s="401"/>
      <c r="CG577" s="401"/>
      <c r="CH577" s="401"/>
      <c r="CI577" s="401"/>
      <c r="CJ577" s="401"/>
      <c r="CK577" s="401"/>
      <c r="CL577" s="401"/>
      <c r="CM577" s="401"/>
      <c r="CN577" s="401"/>
      <c r="CO577" s="401"/>
      <c r="CP577" s="401"/>
      <c r="CQ577" s="401"/>
      <c r="CR577" s="401"/>
      <c r="CS577" s="401"/>
      <c r="CT577" s="401"/>
      <c r="CU577" s="401"/>
      <c r="CV577" s="401"/>
      <c r="CW577" s="401"/>
      <c r="CX577" s="401"/>
      <c r="CY577" s="401"/>
      <c r="CZ577" s="401"/>
    </row>
    <row r="578" s="405" customFormat="true" ht="25.15" customHeight="true" x14ac:dyDescent="0.2">
      <c r="C578" s="1090" t="s">
        <v>409</v>
      </c>
      <c r="D578" s="1072"/>
      <c r="E578" s="834">
        <v>-1.2860260249323213E-2</v>
      </c>
      <c r="F578" s="697"/>
      <c r="G578" s="697"/>
      <c r="H578" s="1090" t="s">
        <v>380</v>
      </c>
      <c r="I578" s="1072"/>
      <c r="J578" s="835">
        <v>0.11296973117349632</v>
      </c>
      <c r="K578" s="697"/>
      <c r="L578" s="697"/>
      <c r="M578" s="1090" t="s">
        <v>391</v>
      </c>
      <c r="N578" s="1072"/>
      <c r="O578" s="836">
        <v>3.6147069725293107E-2</v>
      </c>
      <c r="P578" s="697"/>
      <c r="Q578" s="697"/>
      <c r="V578" s="398"/>
      <c r="W578" s="398"/>
      <c r="X578" s="398"/>
      <c r="Y578" s="398"/>
      <c r="Z578" s="398"/>
      <c r="AA578" s="398"/>
      <c r="AB578" s="398"/>
      <c r="AC578" s="398"/>
      <c r="AD578" s="398"/>
      <c r="AE578" s="398"/>
      <c r="AF578" s="398"/>
      <c r="AG578" s="398"/>
      <c r="AH578" s="398"/>
      <c r="AI578" s="398"/>
      <c r="AJ578" s="398"/>
      <c r="AK578" s="398"/>
      <c r="AL578" s="398"/>
      <c r="AM578" s="398"/>
      <c r="AN578" s="398"/>
      <c r="AO578" s="398"/>
      <c r="AP578" s="398"/>
      <c r="AQ578" s="398"/>
      <c r="AR578" s="398"/>
      <c r="AS578" s="398"/>
      <c r="AT578" s="398"/>
      <c r="AU578" s="398"/>
      <c r="AV578" s="398"/>
      <c r="AW578" s="398"/>
      <c r="AX578" s="398"/>
      <c r="AY578" s="398"/>
      <c r="AZ578" s="398"/>
      <c r="BA578" s="400"/>
      <c r="BB578" s="477"/>
      <c r="BC578" s="400"/>
      <c r="BD578" s="400"/>
      <c r="BE578" s="400"/>
      <c r="BF578" s="400"/>
      <c r="BG578" s="400"/>
      <c r="BH578" s="400"/>
      <c r="BI578" s="400"/>
      <c r="BJ578" s="400"/>
      <c r="BK578" s="400"/>
      <c r="BL578" s="400"/>
      <c r="BM578" s="400"/>
      <c r="BN578" s="400"/>
      <c r="BO578" s="400"/>
      <c r="BP578" s="400"/>
      <c r="BQ578" s="400"/>
      <c r="BR578" s="400"/>
      <c r="BS578" s="400"/>
      <c r="BT578" s="400"/>
      <c r="BU578" s="400"/>
      <c r="BV578" s="401"/>
      <c r="BW578" s="401"/>
      <c r="BX578" s="401"/>
      <c r="BY578" s="401"/>
      <c r="BZ578" s="401"/>
      <c r="CA578" s="401"/>
      <c r="CB578" s="401"/>
      <c r="CC578" s="401"/>
      <c r="CD578" s="401"/>
      <c r="CE578" s="401"/>
      <c r="CF578" s="401"/>
      <c r="CG578" s="401"/>
      <c r="CH578" s="401"/>
      <c r="CI578" s="401"/>
      <c r="CJ578" s="401"/>
      <c r="CK578" s="401"/>
      <c r="CL578" s="401"/>
      <c r="CM578" s="401"/>
      <c r="CN578" s="401"/>
      <c r="CO578" s="401"/>
      <c r="CP578" s="401"/>
      <c r="CQ578" s="401"/>
      <c r="CR578" s="401"/>
      <c r="CS578" s="401"/>
      <c r="CT578" s="401"/>
      <c r="CU578" s="401"/>
      <c r="CV578" s="401"/>
      <c r="CW578" s="401"/>
      <c r="CX578" s="401"/>
      <c r="CY578" s="401"/>
      <c r="CZ578" s="401"/>
    </row>
    <row r="579" s="405" customFormat="true" ht="25.15" customHeight="true" x14ac:dyDescent="0.2">
      <c r="C579" s="1090" t="s">
        <v>424</v>
      </c>
      <c r="D579" s="1072"/>
      <c r="E579" s="834">
        <v>1.635139632351495E-3</v>
      </c>
      <c r="F579" s="697"/>
      <c r="G579" s="697"/>
      <c r="H579" s="1090" t="s">
        <v>418</v>
      </c>
      <c r="I579" s="1072"/>
      <c r="J579" s="835">
        <v>-3.285961132981359E-3</v>
      </c>
      <c r="K579" s="697"/>
      <c r="L579" s="697"/>
      <c r="M579" s="1090" t="s">
        <v>410</v>
      </c>
      <c r="N579" s="1072"/>
      <c r="O579" s="836">
        <v>1.1175685080222288E-2</v>
      </c>
      <c r="P579" s="697"/>
      <c r="Q579" s="697"/>
      <c r="V579" s="398"/>
      <c r="W579" s="398"/>
      <c r="X579" s="398"/>
      <c r="Y579" s="398"/>
      <c r="Z579" s="398"/>
      <c r="AA579" s="398"/>
      <c r="AB579" s="398"/>
      <c r="AC579" s="398"/>
      <c r="AD579" s="398"/>
      <c r="AE579" s="398"/>
      <c r="AF579" s="398"/>
      <c r="AG579" s="398"/>
      <c r="AH579" s="398"/>
      <c r="AI579" s="398"/>
      <c r="AJ579" s="398"/>
      <c r="AK579" s="398"/>
      <c r="AL579" s="398"/>
      <c r="AM579" s="398"/>
      <c r="AN579" s="398"/>
      <c r="AO579" s="398"/>
      <c r="AP579" s="398"/>
      <c r="AQ579" s="398"/>
      <c r="AR579" s="398"/>
      <c r="AS579" s="398"/>
      <c r="AT579" s="398"/>
      <c r="AU579" s="398"/>
      <c r="AV579" s="398"/>
      <c r="AW579" s="398"/>
      <c r="AX579" s="398"/>
      <c r="AY579" s="398"/>
      <c r="AZ579" s="398"/>
      <c r="BA579" s="400"/>
      <c r="BB579" s="477"/>
      <c r="BC579" s="400"/>
      <c r="BD579" s="400"/>
      <c r="BE579" s="400"/>
      <c r="BF579" s="400"/>
      <c r="BG579" s="400"/>
      <c r="BH579" s="400"/>
      <c r="BI579" s="400"/>
      <c r="BJ579" s="400"/>
      <c r="BK579" s="400"/>
      <c r="BL579" s="400"/>
      <c r="BM579" s="400"/>
      <c r="BN579" s="400"/>
      <c r="BO579" s="400"/>
      <c r="BP579" s="400"/>
      <c r="BQ579" s="400"/>
      <c r="BR579" s="400"/>
      <c r="BS579" s="400"/>
      <c r="BT579" s="400"/>
      <c r="BU579" s="400"/>
      <c r="BV579" s="401"/>
      <c r="BW579" s="401"/>
      <c r="BX579" s="401"/>
      <c r="BY579" s="401"/>
      <c r="BZ579" s="401"/>
      <c r="CA579" s="401"/>
      <c r="CB579" s="401"/>
      <c r="CC579" s="401"/>
      <c r="CD579" s="401"/>
      <c r="CE579" s="401"/>
      <c r="CF579" s="401"/>
      <c r="CG579" s="401"/>
      <c r="CH579" s="401"/>
      <c r="CI579" s="401"/>
      <c r="CJ579" s="401"/>
      <c r="CK579" s="401"/>
      <c r="CL579" s="401"/>
      <c r="CM579" s="401"/>
      <c r="CN579" s="401"/>
      <c r="CO579" s="401"/>
      <c r="CP579" s="401"/>
      <c r="CQ579" s="401"/>
      <c r="CR579" s="401"/>
      <c r="CS579" s="401"/>
      <c r="CT579" s="401"/>
      <c r="CU579" s="401"/>
      <c r="CV579" s="401"/>
      <c r="CW579" s="401"/>
      <c r="CX579" s="401"/>
      <c r="CY579" s="401"/>
      <c r="CZ579" s="401"/>
    </row>
    <row r="580" s="405" customFormat="true" ht="25.15" customHeight="true" x14ac:dyDescent="0.2">
      <c r="C580" s="1090" t="s">
        <v>380</v>
      </c>
      <c r="D580" s="1072"/>
      <c r="E580" s="834">
        <v>9.9925164424056565E-2</v>
      </c>
      <c r="F580" s="697"/>
      <c r="G580" s="697"/>
      <c r="H580" s="1090" t="s">
        <v>391</v>
      </c>
      <c r="I580" s="1072"/>
      <c r="J580" s="835">
        <v>-1.5223501190820372E-3</v>
      </c>
      <c r="K580" s="697"/>
      <c r="L580" s="697"/>
      <c r="M580" s="1090" t="s">
        <v>420</v>
      </c>
      <c r="N580" s="1072"/>
      <c r="O580" s="836">
        <v>8.1618733151978158E-3</v>
      </c>
      <c r="P580" s="697"/>
      <c r="Q580" s="697"/>
      <c r="V580" s="398"/>
      <c r="W580" s="398"/>
      <c r="X580" s="398"/>
      <c r="Y580" s="398"/>
      <c r="Z580" s="398"/>
      <c r="AA580" s="398"/>
      <c r="AB580" s="398"/>
      <c r="AC580" s="398"/>
      <c r="AD580" s="398"/>
      <c r="AE580" s="398"/>
      <c r="AF580" s="398"/>
      <c r="AG580" s="398"/>
      <c r="AH580" s="398"/>
      <c r="AI580" s="398"/>
      <c r="AJ580" s="398"/>
      <c r="AK580" s="398"/>
      <c r="AL580" s="398"/>
      <c r="AM580" s="398"/>
      <c r="AN580" s="398"/>
      <c r="AO580" s="398"/>
      <c r="AP580" s="398"/>
      <c r="AQ580" s="398"/>
      <c r="AR580" s="398"/>
      <c r="AS580" s="398"/>
      <c r="AT580" s="398"/>
      <c r="AU580" s="398"/>
      <c r="AV580" s="398"/>
      <c r="AW580" s="398"/>
      <c r="AX580" s="398"/>
      <c r="AY580" s="398"/>
      <c r="AZ580" s="398"/>
      <c r="BA580" s="400"/>
      <c r="BB580" s="477"/>
      <c r="BC580" s="400"/>
      <c r="BD580" s="400"/>
      <c r="BE580" s="400"/>
      <c r="BF580" s="400"/>
      <c r="BG580" s="400"/>
      <c r="BH580" s="400"/>
      <c r="BI580" s="400"/>
      <c r="BJ580" s="400"/>
      <c r="BK580" s="400"/>
      <c r="BL580" s="400"/>
      <c r="BM580" s="400"/>
      <c r="BN580" s="400"/>
      <c r="BO580" s="400"/>
      <c r="BP580" s="400"/>
      <c r="BQ580" s="400"/>
      <c r="BR580" s="400"/>
      <c r="BS580" s="400"/>
      <c r="BT580" s="400"/>
      <c r="BU580" s="400"/>
      <c r="BV580" s="401"/>
      <c r="BW580" s="401"/>
      <c r="BX580" s="401"/>
      <c r="BY580" s="401"/>
      <c r="BZ580" s="401"/>
      <c r="CA580" s="401"/>
      <c r="CB580" s="401"/>
      <c r="CC580" s="401"/>
      <c r="CD580" s="401"/>
      <c r="CE580" s="401"/>
      <c r="CF580" s="401"/>
      <c r="CG580" s="401"/>
      <c r="CH580" s="401"/>
      <c r="CI580" s="401"/>
      <c r="CJ580" s="401"/>
      <c r="CK580" s="401"/>
      <c r="CL580" s="401"/>
      <c r="CM580" s="401"/>
      <c r="CN580" s="401"/>
      <c r="CO580" s="401"/>
      <c r="CP580" s="401"/>
      <c r="CQ580" s="401"/>
      <c r="CR580" s="401"/>
      <c r="CS580" s="401"/>
      <c r="CT580" s="401"/>
      <c r="CU580" s="401"/>
      <c r="CV580" s="401"/>
      <c r="CW580" s="401"/>
      <c r="CX580" s="401"/>
      <c r="CY580" s="401"/>
      <c r="CZ580" s="401"/>
    </row>
    <row r="581" s="405" customFormat="true" ht="25.15" customHeight="true" x14ac:dyDescent="0.2">
      <c r="C581" s="1090" t="s">
        <v>418</v>
      </c>
      <c r="D581" s="1072"/>
      <c r="E581" s="834">
        <v>-1.080102654115454E-2</v>
      </c>
      <c r="F581" s="697"/>
      <c r="G581" s="697"/>
      <c r="H581" s="1090" t="s">
        <v>410</v>
      </c>
      <c r="I581" s="1072"/>
      <c r="J581" s="835">
        <v>9.4120480727359727E-3</v>
      </c>
      <c r="K581" s="697"/>
      <c r="L581" s="697"/>
      <c r="M581" s="1090" t="s">
        <v>433</v>
      </c>
      <c r="N581" s="1072"/>
      <c r="O581" s="836">
        <v>5.8946753728695784E-3</v>
      </c>
      <c r="P581" s="697"/>
      <c r="Q581" s="697"/>
      <c r="V581" s="398"/>
      <c r="W581" s="398"/>
      <c r="X581" s="398"/>
      <c r="Y581" s="398"/>
      <c r="Z581" s="398"/>
      <c r="AA581" s="398"/>
      <c r="AB581" s="398"/>
      <c r="AC581" s="398"/>
      <c r="AD581" s="398"/>
      <c r="AE581" s="398"/>
      <c r="AF581" s="398"/>
      <c r="AG581" s="398"/>
      <c r="AH581" s="398"/>
      <c r="AI581" s="398"/>
      <c r="AJ581" s="398"/>
      <c r="AK581" s="398"/>
      <c r="AL581" s="398"/>
      <c r="AM581" s="398"/>
      <c r="AN581" s="398"/>
      <c r="AO581" s="398"/>
      <c r="AP581" s="398"/>
      <c r="AQ581" s="398"/>
      <c r="AR581" s="398"/>
      <c r="AS581" s="398"/>
      <c r="AT581" s="398"/>
      <c r="AU581" s="398"/>
      <c r="AV581" s="398"/>
      <c r="AW581" s="398"/>
      <c r="AX581" s="398"/>
      <c r="AY581" s="398"/>
      <c r="AZ581" s="398"/>
      <c r="BA581" s="400"/>
      <c r="BB581" s="477"/>
      <c r="BC581" s="400"/>
      <c r="BD581" s="400"/>
      <c r="BE581" s="400"/>
      <c r="BF581" s="400"/>
      <c r="BG581" s="400"/>
      <c r="BH581" s="400"/>
      <c r="BI581" s="400"/>
      <c r="BJ581" s="400"/>
      <c r="BK581" s="400"/>
      <c r="BL581" s="400"/>
      <c r="BM581" s="400"/>
      <c r="BN581" s="400"/>
      <c r="BO581" s="400"/>
      <c r="BP581" s="400"/>
      <c r="BQ581" s="400"/>
      <c r="BR581" s="400"/>
      <c r="BS581" s="400"/>
      <c r="BT581" s="400"/>
      <c r="BU581" s="400"/>
      <c r="BV581" s="401"/>
      <c r="BW581" s="401"/>
      <c r="BX581" s="401"/>
      <c r="BY581" s="401"/>
      <c r="BZ581" s="401"/>
      <c r="CA581" s="401"/>
      <c r="CB581" s="401"/>
      <c r="CC581" s="401"/>
      <c r="CD581" s="401"/>
      <c r="CE581" s="401"/>
      <c r="CF581" s="401"/>
      <c r="CG581" s="401"/>
      <c r="CH581" s="401"/>
      <c r="CI581" s="401"/>
      <c r="CJ581" s="401"/>
      <c r="CK581" s="401"/>
      <c r="CL581" s="401"/>
      <c r="CM581" s="401"/>
      <c r="CN581" s="401"/>
      <c r="CO581" s="401"/>
      <c r="CP581" s="401"/>
      <c r="CQ581" s="401"/>
      <c r="CR581" s="401"/>
      <c r="CS581" s="401"/>
      <c r="CT581" s="401"/>
      <c r="CU581" s="401"/>
      <c r="CV581" s="401"/>
      <c r="CW581" s="401"/>
      <c r="CX581" s="401"/>
      <c r="CY581" s="401"/>
      <c r="CZ581" s="401"/>
    </row>
    <row r="582" s="405" customFormat="true" ht="25.15" customHeight="true" x14ac:dyDescent="0.2">
      <c r="C582" s="1090" t="s">
        <v>411</v>
      </c>
      <c r="D582" s="1072"/>
      <c r="E582" s="834">
        <v>3.4290357830281076E-3</v>
      </c>
      <c r="F582" s="697"/>
      <c r="G582" s="697"/>
      <c r="H582" s="1090" t="s">
        <v>420</v>
      </c>
      <c r="I582" s="1072"/>
      <c r="J582" s="835">
        <v>-3.8707156500719007E-3</v>
      </c>
      <c r="K582" s="697"/>
      <c r="L582" s="697"/>
      <c r="M582" s="1090" t="s">
        <v>403</v>
      </c>
      <c r="N582" s="1072"/>
      <c r="O582" s="836">
        <v>3.8867756810969253E-2</v>
      </c>
      <c r="P582" s="697"/>
      <c r="Q582" s="697"/>
      <c r="V582" s="398"/>
      <c r="W582" s="398"/>
      <c r="X582" s="398"/>
      <c r="Y582" s="398"/>
      <c r="Z582" s="398"/>
      <c r="AA582" s="398"/>
      <c r="AB582" s="398"/>
      <c r="AC582" s="398"/>
      <c r="AD582" s="398"/>
      <c r="AE582" s="398"/>
      <c r="AF582" s="398"/>
      <c r="AG582" s="398"/>
      <c r="AH582" s="398"/>
      <c r="AI582" s="398"/>
      <c r="AJ582" s="398"/>
      <c r="AK582" s="398"/>
      <c r="AL582" s="398"/>
      <c r="AM582" s="398"/>
      <c r="AN582" s="398"/>
      <c r="AO582" s="398"/>
      <c r="AP582" s="398"/>
      <c r="AQ582" s="398"/>
      <c r="AR582" s="398"/>
      <c r="AS582" s="398"/>
      <c r="AT582" s="398"/>
      <c r="AU582" s="398"/>
      <c r="AV582" s="398"/>
      <c r="AW582" s="398"/>
      <c r="AX582" s="398"/>
      <c r="AY582" s="398"/>
      <c r="AZ582" s="398"/>
      <c r="BA582" s="400"/>
      <c r="BB582" s="477"/>
      <c r="BC582" s="400"/>
      <c r="BD582" s="400"/>
      <c r="BE582" s="400"/>
      <c r="BF582" s="400"/>
      <c r="BG582" s="400"/>
      <c r="BH582" s="400"/>
      <c r="BI582" s="400"/>
      <c r="BJ582" s="400"/>
      <c r="BK582" s="400"/>
      <c r="BL582" s="400"/>
      <c r="BM582" s="400"/>
      <c r="BN582" s="400"/>
      <c r="BO582" s="400"/>
      <c r="BP582" s="400"/>
      <c r="BQ582" s="400"/>
      <c r="BR582" s="400"/>
      <c r="BS582" s="400"/>
      <c r="BT582" s="400"/>
      <c r="BU582" s="400"/>
      <c r="BV582" s="401"/>
      <c r="BW582" s="401"/>
      <c r="BX582" s="401"/>
      <c r="BY582" s="401"/>
      <c r="BZ582" s="401"/>
      <c r="CA582" s="401"/>
      <c r="CB582" s="401"/>
      <c r="CC582" s="401"/>
      <c r="CD582" s="401"/>
      <c r="CE582" s="401"/>
      <c r="CF582" s="401"/>
      <c r="CG582" s="401"/>
      <c r="CH582" s="401"/>
      <c r="CI582" s="401"/>
      <c r="CJ582" s="401"/>
      <c r="CK582" s="401"/>
      <c r="CL582" s="401"/>
      <c r="CM582" s="401"/>
      <c r="CN582" s="401"/>
      <c r="CO582" s="401"/>
      <c r="CP582" s="401"/>
      <c r="CQ582" s="401"/>
      <c r="CR582" s="401"/>
      <c r="CS582" s="401"/>
      <c r="CT582" s="401"/>
      <c r="CU582" s="401"/>
      <c r="CV582" s="401"/>
      <c r="CW582" s="401"/>
      <c r="CX582" s="401"/>
      <c r="CY582" s="401"/>
      <c r="CZ582" s="401"/>
    </row>
    <row r="583" s="405" customFormat="true" ht="25.15" customHeight="true" x14ac:dyDescent="0.2">
      <c r="C583" s="1090" t="s">
        <v>391</v>
      </c>
      <c r="D583" s="1072"/>
      <c r="E583" s="834">
        <v>1.5010399451792614E-2</v>
      </c>
      <c r="F583" s="697"/>
      <c r="G583" s="697"/>
      <c r="H583" s="1090" t="s">
        <v>433</v>
      </c>
      <c r="I583" s="1072"/>
      <c r="J583" s="835">
        <v>-7.109743775558338E-3</v>
      </c>
      <c r="K583" s="697"/>
      <c r="L583" s="697"/>
      <c r="M583" s="1090" t="s">
        <v>398</v>
      </c>
      <c r="N583" s="1072"/>
      <c r="O583" s="836">
        <v>1.6506840337896012E-2</v>
      </c>
      <c r="P583" s="697"/>
      <c r="Q583" s="697"/>
      <c r="V583" s="398"/>
      <c r="W583" s="398"/>
      <c r="X583" s="398"/>
      <c r="Y583" s="398"/>
      <c r="Z583" s="398"/>
      <c r="AA583" s="398"/>
      <c r="AB583" s="398"/>
      <c r="AC583" s="398"/>
      <c r="AD583" s="398"/>
      <c r="AE583" s="398"/>
      <c r="AF583" s="398"/>
      <c r="AG583" s="398"/>
      <c r="AH583" s="398"/>
      <c r="AI583" s="398"/>
      <c r="AJ583" s="398"/>
      <c r="AK583" s="398"/>
      <c r="AL583" s="398"/>
      <c r="AM583" s="398"/>
      <c r="AN583" s="398"/>
      <c r="AO583" s="398"/>
      <c r="AP583" s="398"/>
      <c r="AQ583" s="398"/>
      <c r="AR583" s="398"/>
      <c r="AS583" s="398"/>
      <c r="AT583" s="398"/>
      <c r="AU583" s="398"/>
      <c r="AV583" s="398"/>
      <c r="AW583" s="398"/>
      <c r="AX583" s="398"/>
      <c r="AY583" s="398"/>
      <c r="AZ583" s="398"/>
      <c r="BA583" s="400"/>
      <c r="BB583" s="477"/>
      <c r="BC583" s="400"/>
      <c r="BD583" s="400"/>
      <c r="BE583" s="400"/>
      <c r="BF583" s="400"/>
      <c r="BG583" s="400"/>
      <c r="BH583" s="400"/>
      <c r="BI583" s="400"/>
      <c r="BJ583" s="400"/>
      <c r="BK583" s="400"/>
      <c r="BL583" s="400"/>
      <c r="BM583" s="400"/>
      <c r="BN583" s="400"/>
      <c r="BO583" s="400"/>
      <c r="BP583" s="400"/>
      <c r="BQ583" s="400"/>
      <c r="BR583" s="400"/>
      <c r="BS583" s="400"/>
      <c r="BT583" s="400"/>
      <c r="BU583" s="400"/>
      <c r="BV583" s="401"/>
      <c r="BW583" s="401"/>
      <c r="BX583" s="401"/>
      <c r="BY583" s="401"/>
      <c r="BZ583" s="401"/>
      <c r="CA583" s="401"/>
      <c r="CB583" s="401"/>
      <c r="CC583" s="401"/>
      <c r="CD583" s="401"/>
      <c r="CE583" s="401"/>
      <c r="CF583" s="401"/>
      <c r="CG583" s="401"/>
      <c r="CH583" s="401"/>
      <c r="CI583" s="401"/>
      <c r="CJ583" s="401"/>
      <c r="CK583" s="401"/>
      <c r="CL583" s="401"/>
      <c r="CM583" s="401"/>
      <c r="CN583" s="401"/>
      <c r="CO583" s="401"/>
      <c r="CP583" s="401"/>
      <c r="CQ583" s="401"/>
      <c r="CR583" s="401"/>
      <c r="CS583" s="401"/>
      <c r="CT583" s="401"/>
      <c r="CU583" s="401"/>
      <c r="CV583" s="401"/>
      <c r="CW583" s="401"/>
      <c r="CX583" s="401"/>
      <c r="CY583" s="401"/>
      <c r="CZ583" s="401"/>
    </row>
    <row r="584" s="405" customFormat="true" ht="25.15" customHeight="true" x14ac:dyDescent="0.2">
      <c r="C584" s="1090" t="s">
        <v>410</v>
      </c>
      <c r="D584" s="1072"/>
      <c r="E584" s="834">
        <v>1.0911391963196246E-2</v>
      </c>
      <c r="F584" s="697"/>
      <c r="G584" s="697"/>
      <c r="H584" s="1090" t="s">
        <v>403</v>
      </c>
      <c r="I584" s="1072"/>
      <c r="J584" s="835">
        <v>1.8632309583452699E-2</v>
      </c>
      <c r="K584" s="697"/>
      <c r="L584" s="697"/>
      <c r="M584" s="1090" t="s">
        <v>407</v>
      </c>
      <c r="N584" s="1072"/>
      <c r="O584" s="836">
        <v>1.392141040000947E-2</v>
      </c>
      <c r="P584" s="697"/>
      <c r="Q584" s="697"/>
      <c r="V584" s="398"/>
      <c r="W584" s="398"/>
      <c r="X584" s="398"/>
      <c r="Y584" s="398"/>
      <c r="Z584" s="398"/>
      <c r="AA584" s="398"/>
      <c r="AB584" s="398"/>
      <c r="AC584" s="398"/>
      <c r="AD584" s="398"/>
      <c r="AE584" s="398"/>
      <c r="AF584" s="398"/>
      <c r="AG584" s="398"/>
      <c r="AH584" s="398"/>
      <c r="AI584" s="398"/>
      <c r="AJ584" s="398"/>
      <c r="AK584" s="398"/>
      <c r="AL584" s="398"/>
      <c r="AM584" s="398"/>
      <c r="AN584" s="398"/>
      <c r="AO584" s="398"/>
      <c r="AP584" s="398"/>
      <c r="AQ584" s="398"/>
      <c r="AR584" s="398"/>
      <c r="AS584" s="398"/>
      <c r="AT584" s="398"/>
      <c r="AU584" s="398"/>
      <c r="AV584" s="398"/>
      <c r="AW584" s="398"/>
      <c r="AX584" s="398"/>
      <c r="AY584" s="398"/>
      <c r="AZ584" s="398"/>
      <c r="BA584" s="400"/>
      <c r="BB584" s="477"/>
      <c r="BC584" s="400"/>
      <c r="BD584" s="400"/>
      <c r="BE584" s="400"/>
      <c r="BF584" s="400"/>
      <c r="BG584" s="400"/>
      <c r="BH584" s="400"/>
      <c r="BI584" s="400"/>
      <c r="BJ584" s="400"/>
      <c r="BK584" s="400"/>
      <c r="BL584" s="400"/>
      <c r="BM584" s="400"/>
      <c r="BN584" s="400"/>
      <c r="BO584" s="400"/>
      <c r="BP584" s="400"/>
      <c r="BQ584" s="400"/>
      <c r="BR584" s="400"/>
      <c r="BS584" s="400"/>
      <c r="BT584" s="400"/>
      <c r="BU584" s="400"/>
      <c r="BV584" s="401"/>
      <c r="BW584" s="401"/>
      <c r="BX584" s="401"/>
      <c r="BY584" s="401"/>
      <c r="BZ584" s="401"/>
      <c r="CA584" s="401"/>
      <c r="CB584" s="401"/>
      <c r="CC584" s="401"/>
      <c r="CD584" s="401"/>
      <c r="CE584" s="401"/>
      <c r="CF584" s="401"/>
      <c r="CG584" s="401"/>
      <c r="CH584" s="401"/>
      <c r="CI584" s="401"/>
      <c r="CJ584" s="401"/>
      <c r="CK584" s="401"/>
      <c r="CL584" s="401"/>
      <c r="CM584" s="401"/>
      <c r="CN584" s="401"/>
      <c r="CO584" s="401"/>
      <c r="CP584" s="401"/>
      <c r="CQ584" s="401"/>
      <c r="CR584" s="401"/>
      <c r="CS584" s="401"/>
      <c r="CT584" s="401"/>
      <c r="CU584" s="401"/>
      <c r="CV584" s="401"/>
      <c r="CW584" s="401"/>
      <c r="CX584" s="401"/>
      <c r="CY584" s="401"/>
      <c r="CZ584" s="401"/>
    </row>
    <row r="585" s="405" customFormat="true" ht="25.15" customHeight="true" x14ac:dyDescent="0.2">
      <c r="C585" s="1090" t="s">
        <v>420</v>
      </c>
      <c r="D585" s="1072"/>
      <c r="E585" s="834">
        <v>2.0934953722082611E-3</v>
      </c>
      <c r="F585" s="697"/>
      <c r="G585" s="697"/>
      <c r="H585" s="1090" t="s">
        <v>398</v>
      </c>
      <c r="I585" s="1072"/>
      <c r="J585" s="835">
        <v>1.8010509537337772E-2</v>
      </c>
      <c r="K585" s="697"/>
      <c r="L585" s="697"/>
      <c r="M585" s="1090" t="s">
        <v>402</v>
      </c>
      <c r="N585" s="1072"/>
      <c r="O585" s="836">
        <v>1.0956922665675372E-2</v>
      </c>
      <c r="P585" s="697"/>
      <c r="Q585" s="697"/>
      <c r="V585" s="398"/>
      <c r="W585" s="398"/>
      <c r="X585" s="398"/>
      <c r="Y585" s="398"/>
      <c r="Z585" s="398"/>
      <c r="AA585" s="398"/>
      <c r="AB585" s="398"/>
      <c r="AC585" s="398"/>
      <c r="AD585" s="398"/>
      <c r="AE585" s="398"/>
      <c r="AF585" s="398"/>
      <c r="AG585" s="398"/>
      <c r="AH585" s="398"/>
      <c r="AI585" s="398"/>
      <c r="AJ585" s="398"/>
      <c r="AK585" s="398"/>
      <c r="AL585" s="398"/>
      <c r="AM585" s="398"/>
      <c r="AN585" s="398"/>
      <c r="AO585" s="398"/>
      <c r="AP585" s="398"/>
      <c r="AQ585" s="398"/>
      <c r="AR585" s="398"/>
      <c r="AS585" s="398"/>
      <c r="AT585" s="398"/>
      <c r="AU585" s="398"/>
      <c r="AV585" s="398"/>
      <c r="AW585" s="398"/>
      <c r="AX585" s="398"/>
      <c r="AY585" s="398"/>
      <c r="AZ585" s="398"/>
      <c r="BA585" s="400"/>
      <c r="BB585" s="477"/>
      <c r="BC585" s="400"/>
      <c r="BD585" s="400"/>
      <c r="BE585" s="400"/>
      <c r="BF585" s="400"/>
      <c r="BG585" s="400"/>
      <c r="BH585" s="400"/>
      <c r="BI585" s="400"/>
      <c r="BJ585" s="400"/>
      <c r="BK585" s="400"/>
      <c r="BL585" s="400"/>
      <c r="BM585" s="400"/>
      <c r="BN585" s="400"/>
      <c r="BO585" s="400"/>
      <c r="BP585" s="400"/>
      <c r="BQ585" s="400"/>
      <c r="BR585" s="400"/>
      <c r="BS585" s="400"/>
      <c r="BT585" s="400"/>
      <c r="BU585" s="400"/>
      <c r="BV585" s="401"/>
      <c r="BW585" s="401"/>
      <c r="BX585" s="401"/>
      <c r="BY585" s="401"/>
      <c r="BZ585" s="401"/>
      <c r="CA585" s="401"/>
      <c r="CB585" s="401"/>
      <c r="CC585" s="401"/>
      <c r="CD585" s="401"/>
      <c r="CE585" s="401"/>
      <c r="CF585" s="401"/>
      <c r="CG585" s="401"/>
      <c r="CH585" s="401"/>
      <c r="CI585" s="401"/>
      <c r="CJ585" s="401"/>
      <c r="CK585" s="401"/>
      <c r="CL585" s="401"/>
      <c r="CM585" s="401"/>
      <c r="CN585" s="401"/>
      <c r="CO585" s="401"/>
      <c r="CP585" s="401"/>
      <c r="CQ585" s="401"/>
      <c r="CR585" s="401"/>
      <c r="CS585" s="401"/>
      <c r="CT585" s="401"/>
      <c r="CU585" s="401"/>
      <c r="CV585" s="401"/>
      <c r="CW585" s="401"/>
      <c r="CX585" s="401"/>
      <c r="CY585" s="401"/>
      <c r="CZ585" s="401"/>
    </row>
    <row r="586" s="405" customFormat="true" ht="25.15" customHeight="true" x14ac:dyDescent="0.2">
      <c r="C586" s="1090" t="s">
        <v>433</v>
      </c>
      <c r="D586" s="1072"/>
      <c r="E586" s="834">
        <v>1.4680800500183591E-3</v>
      </c>
      <c r="F586" s="697"/>
      <c r="G586" s="697"/>
      <c r="H586" s="1090" t="s">
        <v>407</v>
      </c>
      <c r="I586" s="1072"/>
      <c r="J586" s="835">
        <v>1.0094171330685971E-2</v>
      </c>
      <c r="K586" s="697"/>
      <c r="L586" s="697"/>
      <c r="M586" s="1090" t="s">
        <v>417</v>
      </c>
      <c r="N586" s="1072"/>
      <c r="O586" s="836">
        <v>1.283734548716625E-2</v>
      </c>
      <c r="P586" s="697"/>
      <c r="Q586" s="697"/>
      <c r="V586" s="398"/>
      <c r="W586" s="398"/>
      <c r="X586" s="398"/>
      <c r="Y586" s="398"/>
      <c r="Z586" s="398"/>
      <c r="AA586" s="398"/>
      <c r="AB586" s="398"/>
      <c r="AC586" s="398"/>
      <c r="AD586" s="398"/>
      <c r="AE586" s="398"/>
      <c r="AF586" s="398"/>
      <c r="AG586" s="398"/>
      <c r="AH586" s="398"/>
      <c r="AI586" s="398"/>
      <c r="AJ586" s="398"/>
      <c r="AK586" s="398"/>
      <c r="AL586" s="398"/>
      <c r="AM586" s="398"/>
      <c r="AN586" s="398"/>
      <c r="AO586" s="398"/>
      <c r="AP586" s="398"/>
      <c r="AQ586" s="398"/>
      <c r="AR586" s="398"/>
      <c r="AS586" s="398"/>
      <c r="AT586" s="398"/>
      <c r="AU586" s="398"/>
      <c r="AV586" s="398"/>
      <c r="AW586" s="398"/>
      <c r="AX586" s="398"/>
      <c r="AY586" s="398"/>
      <c r="AZ586" s="398"/>
      <c r="BA586" s="400"/>
      <c r="BB586" s="477"/>
      <c r="BC586" s="400"/>
      <c r="BD586" s="400"/>
      <c r="BE586" s="400"/>
      <c r="BF586" s="400"/>
      <c r="BG586" s="400"/>
      <c r="BH586" s="400"/>
      <c r="BI586" s="400"/>
      <c r="BJ586" s="400"/>
      <c r="BK586" s="400"/>
      <c r="BL586" s="400"/>
      <c r="BM586" s="400"/>
      <c r="BN586" s="400"/>
      <c r="BO586" s="400"/>
      <c r="BP586" s="400"/>
      <c r="BQ586" s="400"/>
      <c r="BR586" s="400"/>
      <c r="BS586" s="400"/>
      <c r="BT586" s="400"/>
      <c r="BU586" s="400"/>
      <c r="BV586" s="401"/>
      <c r="BW586" s="401"/>
      <c r="BX586" s="401"/>
      <c r="BY586" s="401"/>
      <c r="BZ586" s="401"/>
      <c r="CA586" s="401"/>
      <c r="CB586" s="401"/>
      <c r="CC586" s="401"/>
      <c r="CD586" s="401"/>
      <c r="CE586" s="401"/>
      <c r="CF586" s="401"/>
      <c r="CG586" s="401"/>
      <c r="CH586" s="401"/>
      <c r="CI586" s="401"/>
      <c r="CJ586" s="401"/>
      <c r="CK586" s="401"/>
      <c r="CL586" s="401"/>
      <c r="CM586" s="401"/>
      <c r="CN586" s="401"/>
      <c r="CO586" s="401"/>
      <c r="CP586" s="401"/>
      <c r="CQ586" s="401"/>
      <c r="CR586" s="401"/>
      <c r="CS586" s="401"/>
      <c r="CT586" s="401"/>
      <c r="CU586" s="401"/>
      <c r="CV586" s="401"/>
      <c r="CW586" s="401"/>
      <c r="CX586" s="401"/>
      <c r="CY586" s="401"/>
      <c r="CZ586" s="401"/>
    </row>
    <row r="587" s="405" customFormat="true" ht="25.15" customHeight="true" x14ac:dyDescent="0.2">
      <c r="C587" s="1090" t="s">
        <v>403</v>
      </c>
      <c r="D587" s="1072"/>
      <c r="E587" s="834">
        <v>2.089305921646591E-2</v>
      </c>
      <c r="F587" s="697"/>
      <c r="G587" s="697"/>
      <c r="H587" s="1090" t="s">
        <v>402</v>
      </c>
      <c r="I587" s="1072"/>
      <c r="J587" s="835">
        <v>2.6747899794437906E-2</v>
      </c>
      <c r="K587" s="697"/>
      <c r="L587" s="697"/>
      <c r="M587" s="1090" t="s">
        <v>375</v>
      </c>
      <c r="N587" s="1072"/>
      <c r="O587" s="836">
        <v>0.11183406622414681</v>
      </c>
      <c r="P587" s="697"/>
      <c r="Q587" s="697"/>
      <c r="V587" s="398"/>
      <c r="W587" s="398"/>
      <c r="X587" s="398"/>
      <c r="Y587" s="398"/>
      <c r="Z587" s="398"/>
      <c r="AA587" s="398"/>
      <c r="AB587" s="398"/>
      <c r="AC587" s="398"/>
      <c r="AD587" s="398"/>
      <c r="AE587" s="398"/>
      <c r="AF587" s="398"/>
      <c r="AG587" s="398"/>
      <c r="AH587" s="398"/>
      <c r="AI587" s="398"/>
      <c r="AJ587" s="398"/>
      <c r="AK587" s="398"/>
      <c r="AL587" s="398"/>
      <c r="AM587" s="398"/>
      <c r="AN587" s="398"/>
      <c r="AO587" s="398"/>
      <c r="AP587" s="398"/>
      <c r="AQ587" s="398"/>
      <c r="AR587" s="398"/>
      <c r="AS587" s="398"/>
      <c r="AT587" s="398"/>
      <c r="AU587" s="398"/>
      <c r="AV587" s="398"/>
      <c r="AW587" s="398"/>
      <c r="AX587" s="398"/>
      <c r="AY587" s="398"/>
      <c r="AZ587" s="398"/>
      <c r="BA587" s="400"/>
      <c r="BB587" s="477"/>
      <c r="BC587" s="400"/>
      <c r="BD587" s="400"/>
      <c r="BE587" s="400"/>
      <c r="BF587" s="400"/>
      <c r="BG587" s="400"/>
      <c r="BH587" s="400"/>
      <c r="BI587" s="400"/>
      <c r="BJ587" s="400"/>
      <c r="BK587" s="400"/>
      <c r="BL587" s="400"/>
      <c r="BM587" s="400"/>
      <c r="BN587" s="400"/>
      <c r="BO587" s="400"/>
      <c r="BP587" s="400"/>
      <c r="BQ587" s="400"/>
      <c r="BR587" s="400"/>
      <c r="BS587" s="400"/>
      <c r="BT587" s="400"/>
      <c r="BU587" s="400"/>
      <c r="BV587" s="401"/>
      <c r="BW587" s="401"/>
      <c r="BX587" s="401"/>
      <c r="BY587" s="401"/>
      <c r="BZ587" s="401"/>
      <c r="CA587" s="401"/>
      <c r="CB587" s="401"/>
      <c r="CC587" s="401"/>
      <c r="CD587" s="401"/>
      <c r="CE587" s="401"/>
      <c r="CF587" s="401"/>
      <c r="CG587" s="401"/>
      <c r="CH587" s="401"/>
      <c r="CI587" s="401"/>
      <c r="CJ587" s="401"/>
      <c r="CK587" s="401"/>
      <c r="CL587" s="401"/>
      <c r="CM587" s="401"/>
      <c r="CN587" s="401"/>
      <c r="CO587" s="401"/>
      <c r="CP587" s="401"/>
      <c r="CQ587" s="401"/>
      <c r="CR587" s="401"/>
      <c r="CS587" s="401"/>
      <c r="CT587" s="401"/>
      <c r="CU587" s="401"/>
      <c r="CV587" s="401"/>
      <c r="CW587" s="401"/>
      <c r="CX587" s="401"/>
      <c r="CY587" s="401"/>
      <c r="CZ587" s="401"/>
    </row>
    <row r="588" s="405" customFormat="true" ht="25.15" customHeight="true" x14ac:dyDescent="0.2">
      <c r="C588" s="1090" t="s">
        <v>398</v>
      </c>
      <c r="D588" s="1072"/>
      <c r="E588" s="834">
        <v>1.5344494486408213E-2</v>
      </c>
      <c r="F588" s="697"/>
      <c r="G588" s="697"/>
      <c r="H588" s="1090" t="s">
        <v>417</v>
      </c>
      <c r="I588" s="1072"/>
      <c r="J588" s="835">
        <v>2.3263237246137799E-3</v>
      </c>
      <c r="K588" s="697"/>
      <c r="L588" s="697"/>
      <c r="M588" s="1090" t="s">
        <v>377</v>
      </c>
      <c r="N588" s="1072"/>
      <c r="O588" s="836">
        <v>-0.10938686740313416</v>
      </c>
      <c r="P588" s="697"/>
      <c r="Q588" s="697"/>
      <c r="V588" s="398"/>
      <c r="W588" s="398"/>
      <c r="X588" s="398"/>
      <c r="Y588" s="398"/>
      <c r="Z588" s="398"/>
      <c r="AA588" s="398"/>
      <c r="AB588" s="398"/>
      <c r="AC588" s="398"/>
      <c r="AD588" s="398"/>
      <c r="AE588" s="398"/>
      <c r="AF588" s="398"/>
      <c r="AG588" s="398"/>
      <c r="AH588" s="398"/>
      <c r="AI588" s="398"/>
      <c r="AJ588" s="398"/>
      <c r="AK588" s="398"/>
      <c r="AL588" s="398"/>
      <c r="AM588" s="398"/>
      <c r="AN588" s="398"/>
      <c r="AO588" s="398"/>
      <c r="AP588" s="398"/>
      <c r="AQ588" s="398"/>
      <c r="AR588" s="398"/>
      <c r="AS588" s="398"/>
      <c r="AT588" s="398"/>
      <c r="AU588" s="398"/>
      <c r="AV588" s="398"/>
      <c r="AW588" s="398"/>
      <c r="AX588" s="398"/>
      <c r="AY588" s="398"/>
      <c r="AZ588" s="398"/>
      <c r="BA588" s="400"/>
      <c r="BB588" s="477"/>
      <c r="BC588" s="400"/>
      <c r="BD588" s="400"/>
      <c r="BE588" s="400"/>
      <c r="BF588" s="400"/>
      <c r="BG588" s="400"/>
      <c r="BH588" s="400"/>
      <c r="BI588" s="400"/>
      <c r="BJ588" s="400"/>
      <c r="BK588" s="400"/>
      <c r="BL588" s="400"/>
      <c r="BM588" s="400"/>
      <c r="BN588" s="400"/>
      <c r="BO588" s="400"/>
      <c r="BP588" s="400"/>
      <c r="BQ588" s="400"/>
      <c r="BR588" s="400"/>
      <c r="BS588" s="400"/>
      <c r="BT588" s="400"/>
      <c r="BU588" s="400"/>
      <c r="BV588" s="401"/>
      <c r="BW588" s="401"/>
      <c r="BX588" s="401"/>
      <c r="BY588" s="401"/>
      <c r="BZ588" s="401"/>
      <c r="CA588" s="401"/>
      <c r="CB588" s="401"/>
      <c r="CC588" s="401"/>
      <c r="CD588" s="401"/>
      <c r="CE588" s="401"/>
      <c r="CF588" s="401"/>
      <c r="CG588" s="401"/>
      <c r="CH588" s="401"/>
      <c r="CI588" s="401"/>
      <c r="CJ588" s="401"/>
      <c r="CK588" s="401"/>
      <c r="CL588" s="401"/>
      <c r="CM588" s="401"/>
      <c r="CN588" s="401"/>
      <c r="CO588" s="401"/>
      <c r="CP588" s="401"/>
      <c r="CQ588" s="401"/>
      <c r="CR588" s="401"/>
      <c r="CS588" s="401"/>
      <c r="CT588" s="401"/>
      <c r="CU588" s="401"/>
      <c r="CV588" s="401"/>
      <c r="CW588" s="401"/>
      <c r="CX588" s="401"/>
      <c r="CY588" s="401"/>
      <c r="CZ588" s="401"/>
    </row>
    <row r="589" s="405" customFormat="true" ht="25.15" customHeight="true" x14ac:dyDescent="0.2">
      <c r="C589" s="1090" t="s">
        <v>407</v>
      </c>
      <c r="D589" s="1072"/>
      <c r="E589" s="834">
        <v>9.4279224575343681E-3</v>
      </c>
      <c r="F589" s="697"/>
      <c r="G589" s="697"/>
      <c r="H589" s="1090" t="s">
        <v>375</v>
      </c>
      <c r="I589" s="1072"/>
      <c r="J589" s="835">
        <v>8.7718516392010351E-2</v>
      </c>
      <c r="K589" s="697"/>
      <c r="L589" s="697"/>
      <c r="M589" s="1090" t="s">
        <v>413</v>
      </c>
      <c r="N589" s="1072"/>
      <c r="O589" s="836">
        <v>5.7158853110913788E-3</v>
      </c>
      <c r="P589" s="697"/>
      <c r="Q589" s="697"/>
      <c r="V589" s="398"/>
      <c r="W589" s="398"/>
      <c r="X589" s="398"/>
      <c r="Y589" s="398"/>
      <c r="Z589" s="398"/>
      <c r="AA589" s="398"/>
      <c r="AB589" s="398"/>
      <c r="AC589" s="398"/>
      <c r="AD589" s="398"/>
      <c r="AE589" s="398"/>
      <c r="AF589" s="398"/>
      <c r="AG589" s="398"/>
      <c r="AH589" s="398"/>
      <c r="AI589" s="398"/>
      <c r="AJ589" s="398"/>
      <c r="AK589" s="398"/>
      <c r="AL589" s="398"/>
      <c r="AM589" s="398"/>
      <c r="AN589" s="398"/>
      <c r="AO589" s="398"/>
      <c r="AP589" s="398"/>
      <c r="AQ589" s="398"/>
      <c r="AR589" s="398"/>
      <c r="AS589" s="398"/>
      <c r="AT589" s="398"/>
      <c r="AU589" s="398"/>
      <c r="AV589" s="398"/>
      <c r="AW589" s="398"/>
      <c r="AX589" s="398"/>
      <c r="AY589" s="398"/>
      <c r="AZ589" s="398"/>
      <c r="BA589" s="400"/>
      <c r="BB589" s="477"/>
      <c r="BC589" s="400"/>
      <c r="BD589" s="400"/>
      <c r="BE589" s="400"/>
      <c r="BF589" s="400"/>
      <c r="BG589" s="400"/>
      <c r="BH589" s="400"/>
      <c r="BI589" s="400"/>
      <c r="BJ589" s="400"/>
      <c r="BK589" s="400"/>
      <c r="BL589" s="400"/>
      <c r="BM589" s="400"/>
      <c r="BN589" s="400"/>
      <c r="BO589" s="400"/>
      <c r="BP589" s="400"/>
      <c r="BQ589" s="400"/>
      <c r="BR589" s="400"/>
      <c r="BS589" s="400"/>
      <c r="BT589" s="400"/>
      <c r="BU589" s="400"/>
      <c r="BV589" s="401"/>
      <c r="BW589" s="401"/>
      <c r="BX589" s="401"/>
      <c r="BY589" s="401"/>
      <c r="BZ589" s="401"/>
      <c r="CA589" s="401"/>
      <c r="CB589" s="401"/>
      <c r="CC589" s="401"/>
      <c r="CD589" s="401"/>
      <c r="CE589" s="401"/>
      <c r="CF589" s="401"/>
      <c r="CG589" s="401"/>
      <c r="CH589" s="401"/>
      <c r="CI589" s="401"/>
      <c r="CJ589" s="401"/>
      <c r="CK589" s="401"/>
      <c r="CL589" s="401"/>
      <c r="CM589" s="401"/>
      <c r="CN589" s="401"/>
      <c r="CO589" s="401"/>
      <c r="CP589" s="401"/>
      <c r="CQ589" s="401"/>
      <c r="CR589" s="401"/>
      <c r="CS589" s="401"/>
      <c r="CT589" s="401"/>
      <c r="CU589" s="401"/>
      <c r="CV589" s="401"/>
      <c r="CW589" s="401"/>
      <c r="CX589" s="401"/>
      <c r="CY589" s="401"/>
      <c r="CZ589" s="401"/>
    </row>
    <row r="590" s="405" customFormat="true" ht="25.15" customHeight="true" x14ac:dyDescent="0.2">
      <c r="C590" s="1090" t="s">
        <v>402</v>
      </c>
      <c r="D590" s="1072"/>
      <c r="E590" s="834">
        <v>1.908812106999561E-2</v>
      </c>
      <c r="F590" s="697"/>
      <c r="G590" s="697"/>
      <c r="H590" s="1090" t="s">
        <v>377</v>
      </c>
      <c r="I590" s="1072"/>
      <c r="J590" s="835">
        <v>-0.10417341388008618</v>
      </c>
      <c r="K590" s="697"/>
      <c r="L590" s="697"/>
      <c r="M590" s="1090" t="s">
        <v>428</v>
      </c>
      <c r="N590" s="1072"/>
      <c r="O590" s="836">
        <v>2.622391735292422E-3</v>
      </c>
      <c r="P590" s="697"/>
      <c r="Q590" s="697"/>
      <c r="V590" s="398"/>
      <c r="W590" s="398"/>
      <c r="X590" s="398"/>
      <c r="Y590" s="398"/>
      <c r="Z590" s="398"/>
      <c r="AA590" s="398"/>
      <c r="AB590" s="398"/>
      <c r="AC590" s="398"/>
      <c r="AD590" s="398"/>
      <c r="AE590" s="398"/>
      <c r="AF590" s="398"/>
      <c r="AG590" s="398"/>
      <c r="AH590" s="398"/>
      <c r="AI590" s="398"/>
      <c r="AJ590" s="398"/>
      <c r="AK590" s="398"/>
      <c r="AL590" s="398"/>
      <c r="AM590" s="398"/>
      <c r="AN590" s="398"/>
      <c r="AO590" s="398"/>
      <c r="AP590" s="398"/>
      <c r="AQ590" s="398"/>
      <c r="AR590" s="398"/>
      <c r="AS590" s="398"/>
      <c r="AT590" s="398"/>
      <c r="AU590" s="398"/>
      <c r="AV590" s="398"/>
      <c r="AW590" s="398"/>
      <c r="AX590" s="398"/>
      <c r="AY590" s="398"/>
      <c r="AZ590" s="398"/>
      <c r="BA590" s="400"/>
      <c r="BB590" s="477"/>
      <c r="BC590" s="400"/>
      <c r="BD590" s="400"/>
      <c r="BE590" s="400"/>
      <c r="BF590" s="400"/>
      <c r="BG590" s="400"/>
      <c r="BH590" s="400"/>
      <c r="BI590" s="400"/>
      <c r="BJ590" s="400"/>
      <c r="BK590" s="400"/>
      <c r="BL590" s="400"/>
      <c r="BM590" s="400"/>
      <c r="BN590" s="400"/>
      <c r="BO590" s="400"/>
      <c r="BP590" s="400"/>
      <c r="BQ590" s="400"/>
      <c r="BR590" s="400"/>
      <c r="BS590" s="400"/>
      <c r="BT590" s="400"/>
      <c r="BU590" s="400"/>
      <c r="BV590" s="401"/>
      <c r="BW590" s="401"/>
      <c r="BX590" s="401"/>
      <c r="BY590" s="401"/>
      <c r="BZ590" s="401"/>
      <c r="CA590" s="401"/>
      <c r="CB590" s="401"/>
      <c r="CC590" s="401"/>
      <c r="CD590" s="401"/>
      <c r="CE590" s="401"/>
      <c r="CF590" s="401"/>
      <c r="CG590" s="401"/>
      <c r="CH590" s="401"/>
      <c r="CI590" s="401"/>
      <c r="CJ590" s="401"/>
      <c r="CK590" s="401"/>
      <c r="CL590" s="401"/>
      <c r="CM590" s="401"/>
      <c r="CN590" s="401"/>
      <c r="CO590" s="401"/>
      <c r="CP590" s="401"/>
      <c r="CQ590" s="401"/>
      <c r="CR590" s="401"/>
      <c r="CS590" s="401"/>
      <c r="CT590" s="401"/>
      <c r="CU590" s="401"/>
      <c r="CV590" s="401"/>
      <c r="CW590" s="401"/>
      <c r="CX590" s="401"/>
      <c r="CY590" s="401"/>
      <c r="CZ590" s="401"/>
    </row>
    <row r="591" s="405" customFormat="true" ht="25.15" customHeight="true" x14ac:dyDescent="0.2">
      <c r="C591" s="1090" t="s">
        <v>417</v>
      </c>
      <c r="D591" s="1072"/>
      <c r="E591" s="834">
        <v>8.5562619446997584E-3</v>
      </c>
      <c r="F591" s="697"/>
      <c r="G591" s="697"/>
      <c r="H591" s="1090" t="s">
        <v>413</v>
      </c>
      <c r="I591" s="1072"/>
      <c r="J591" s="835">
        <v>-8.7117579802972467E-3</v>
      </c>
      <c r="K591" s="697"/>
      <c r="L591" s="697"/>
      <c r="M591" s="1090" t="s">
        <v>423</v>
      </c>
      <c r="N591" s="1072"/>
      <c r="O591" s="836">
        <v>-7.057515189112934E-4</v>
      </c>
      <c r="P591" s="697"/>
      <c r="Q591" s="697"/>
      <c r="V591" s="398"/>
      <c r="W591" s="398"/>
      <c r="X591" s="398"/>
      <c r="Y591" s="398"/>
      <c r="Z591" s="398"/>
      <c r="AA591" s="398"/>
      <c r="AB591" s="398"/>
      <c r="AC591" s="398"/>
      <c r="AD591" s="398"/>
      <c r="AE591" s="398"/>
      <c r="AF591" s="398"/>
      <c r="AG591" s="398"/>
      <c r="AH591" s="398"/>
      <c r="AI591" s="398"/>
      <c r="AJ591" s="398"/>
      <c r="AK591" s="398"/>
      <c r="AL591" s="398"/>
      <c r="AM591" s="398"/>
      <c r="AN591" s="398"/>
      <c r="AO591" s="398"/>
      <c r="AP591" s="398"/>
      <c r="AQ591" s="398"/>
      <c r="AR591" s="398"/>
      <c r="AS591" s="398"/>
      <c r="AT591" s="398"/>
      <c r="AU591" s="398"/>
      <c r="AV591" s="398"/>
      <c r="AW591" s="398"/>
      <c r="AX591" s="398"/>
      <c r="AY591" s="398"/>
      <c r="AZ591" s="398"/>
      <c r="BA591" s="400"/>
      <c r="BB591" s="477"/>
      <c r="BC591" s="400"/>
      <c r="BD591" s="400"/>
      <c r="BE591" s="400"/>
      <c r="BF591" s="400"/>
      <c r="BG591" s="400"/>
      <c r="BH591" s="400"/>
      <c r="BI591" s="400"/>
      <c r="BJ591" s="400"/>
      <c r="BK591" s="400"/>
      <c r="BL591" s="400"/>
      <c r="BM591" s="400"/>
      <c r="BN591" s="400"/>
      <c r="BO591" s="400"/>
      <c r="BP591" s="400"/>
      <c r="BQ591" s="400"/>
      <c r="BR591" s="400"/>
      <c r="BS591" s="400"/>
      <c r="BT591" s="400"/>
      <c r="BU591" s="400"/>
      <c r="BV591" s="401"/>
      <c r="BW591" s="401"/>
      <c r="BX591" s="401"/>
      <c r="BY591" s="401"/>
      <c r="BZ591" s="401"/>
      <c r="CA591" s="401"/>
      <c r="CB591" s="401"/>
      <c r="CC591" s="401"/>
      <c r="CD591" s="401"/>
      <c r="CE591" s="401"/>
      <c r="CF591" s="401"/>
      <c r="CG591" s="401"/>
      <c r="CH591" s="401"/>
      <c r="CI591" s="401"/>
      <c r="CJ591" s="401"/>
      <c r="CK591" s="401"/>
      <c r="CL591" s="401"/>
      <c r="CM591" s="401"/>
      <c r="CN591" s="401"/>
      <c r="CO591" s="401"/>
      <c r="CP591" s="401"/>
      <c r="CQ591" s="401"/>
      <c r="CR591" s="401"/>
      <c r="CS591" s="401"/>
      <c r="CT591" s="401"/>
      <c r="CU591" s="401"/>
      <c r="CV591" s="401"/>
      <c r="CW591" s="401"/>
      <c r="CX591" s="401"/>
      <c r="CY591" s="401"/>
      <c r="CZ591" s="401"/>
    </row>
    <row r="592" s="405" customFormat="true" ht="25.15" customHeight="true" x14ac:dyDescent="0.2">
      <c r="C592" s="1090" t="s">
        <v>375</v>
      </c>
      <c r="D592" s="1072"/>
      <c r="E592" s="834">
        <v>0.10131431188971358</v>
      </c>
      <c r="F592" s="697"/>
      <c r="G592" s="697"/>
      <c r="H592" s="1090" t="s">
        <v>428</v>
      </c>
      <c r="I592" s="1072"/>
      <c r="J592" s="835">
        <v>1.1164423421002607E-4</v>
      </c>
      <c r="K592" s="697"/>
      <c r="L592" s="697"/>
      <c r="M592" s="1090" t="s">
        <v>210</v>
      </c>
      <c r="N592" s="1072"/>
      <c r="O592" s="836">
        <v>0.12487803115147762</v>
      </c>
      <c r="P592" s="697"/>
      <c r="Q592" s="697"/>
      <c r="V592" s="398"/>
      <c r="W592" s="398"/>
      <c r="X592" s="398"/>
      <c r="Y592" s="398"/>
      <c r="Z592" s="398"/>
      <c r="AA592" s="398"/>
      <c r="AB592" s="398"/>
      <c r="AC592" s="398"/>
      <c r="AD592" s="398"/>
      <c r="AE592" s="398"/>
      <c r="AF592" s="398"/>
      <c r="AG592" s="398"/>
      <c r="AH592" s="398"/>
      <c r="AI592" s="398"/>
      <c r="AJ592" s="398"/>
      <c r="AK592" s="398"/>
      <c r="AL592" s="398"/>
      <c r="AM592" s="398"/>
      <c r="AN592" s="398"/>
      <c r="AO592" s="398"/>
      <c r="AP592" s="398"/>
      <c r="AQ592" s="398"/>
      <c r="AR592" s="398"/>
      <c r="AS592" s="398"/>
      <c r="AT592" s="398"/>
      <c r="AU592" s="398"/>
      <c r="AV592" s="398"/>
      <c r="AW592" s="398"/>
      <c r="AX592" s="398"/>
      <c r="AY592" s="398"/>
      <c r="AZ592" s="398"/>
      <c r="BA592" s="400"/>
      <c r="BB592" s="477"/>
      <c r="BC592" s="400"/>
      <c r="BD592" s="400"/>
      <c r="BE592" s="400"/>
      <c r="BF592" s="400"/>
      <c r="BG592" s="400"/>
      <c r="BH592" s="400"/>
      <c r="BI592" s="400"/>
      <c r="BJ592" s="400"/>
      <c r="BK592" s="400"/>
      <c r="BL592" s="400"/>
      <c r="BM592" s="400"/>
      <c r="BN592" s="400"/>
      <c r="BO592" s="400"/>
      <c r="BP592" s="400"/>
      <c r="BQ592" s="400"/>
      <c r="BR592" s="400"/>
      <c r="BS592" s="400"/>
      <c r="BT592" s="400"/>
      <c r="BU592" s="400"/>
      <c r="BV592" s="401"/>
      <c r="BW592" s="401"/>
      <c r="BX592" s="401"/>
      <c r="BY592" s="401"/>
      <c r="BZ592" s="401"/>
      <c r="CA592" s="401"/>
      <c r="CB592" s="401"/>
      <c r="CC592" s="401"/>
      <c r="CD592" s="401"/>
      <c r="CE592" s="401"/>
      <c r="CF592" s="401"/>
      <c r="CG592" s="401"/>
      <c r="CH592" s="401"/>
      <c r="CI592" s="401"/>
      <c r="CJ592" s="401"/>
      <c r="CK592" s="401"/>
      <c r="CL592" s="401"/>
      <c r="CM592" s="401"/>
      <c r="CN592" s="401"/>
      <c r="CO592" s="401"/>
      <c r="CP592" s="401"/>
      <c r="CQ592" s="401"/>
      <c r="CR592" s="401"/>
      <c r="CS592" s="401"/>
      <c r="CT592" s="401"/>
      <c r="CU592" s="401"/>
      <c r="CV592" s="401"/>
      <c r="CW592" s="401"/>
      <c r="CX592" s="401"/>
      <c r="CY592" s="401"/>
      <c r="CZ592" s="401"/>
    </row>
    <row r="593" s="405" customFormat="true" ht="25.15" customHeight="true" x14ac:dyDescent="0.2">
      <c r="C593" s="1090" t="s">
        <v>377</v>
      </c>
      <c r="D593" s="1072"/>
      <c r="E593" s="834">
        <v>-0.10268661653811963</v>
      </c>
      <c r="F593" s="697"/>
      <c r="G593" s="697"/>
      <c r="H593" s="1090" t="s">
        <v>431</v>
      </c>
      <c r="I593" s="1072"/>
      <c r="J593" s="835">
        <v>-1.9000231899641482E-3</v>
      </c>
      <c r="K593" s="697"/>
      <c r="L593" s="697"/>
      <c r="M593" s="1090" t="s">
        <v>217</v>
      </c>
      <c r="N593" s="1072"/>
      <c r="O593" s="836">
        <v>7.3866196058609002E-2</v>
      </c>
      <c r="P593" s="697"/>
      <c r="Q593" s="697"/>
      <c r="V593" s="398"/>
      <c r="W593" s="398"/>
      <c r="X593" s="398"/>
      <c r="Y593" s="398"/>
      <c r="Z593" s="398"/>
      <c r="AA593" s="398"/>
      <c r="AB593" s="398"/>
      <c r="AC593" s="398"/>
      <c r="AD593" s="398"/>
      <c r="AE593" s="398"/>
      <c r="AF593" s="398"/>
      <c r="AG593" s="398"/>
      <c r="AH593" s="398"/>
      <c r="AI593" s="398"/>
      <c r="AJ593" s="398"/>
      <c r="AK593" s="398"/>
      <c r="AL593" s="398"/>
      <c r="AM593" s="398"/>
      <c r="AN593" s="398"/>
      <c r="AO593" s="398"/>
      <c r="AP593" s="398"/>
      <c r="AQ593" s="398"/>
      <c r="AR593" s="398"/>
      <c r="AS593" s="398"/>
      <c r="AT593" s="398"/>
      <c r="AU593" s="398"/>
      <c r="AV593" s="398"/>
      <c r="AW593" s="398"/>
      <c r="AX593" s="398"/>
      <c r="AY593" s="398"/>
      <c r="AZ593" s="398"/>
      <c r="BA593" s="400"/>
      <c r="BB593" s="477"/>
      <c r="BC593" s="400"/>
      <c r="BD593" s="400"/>
      <c r="BE593" s="400"/>
      <c r="BF593" s="400"/>
      <c r="BG593" s="400"/>
      <c r="BH593" s="400"/>
      <c r="BI593" s="400"/>
      <c r="BJ593" s="400"/>
      <c r="BK593" s="400"/>
      <c r="BL593" s="400"/>
      <c r="BM593" s="400"/>
      <c r="BN593" s="400"/>
      <c r="BO593" s="400"/>
      <c r="BP593" s="400"/>
      <c r="BQ593" s="400"/>
      <c r="BR593" s="400"/>
      <c r="BS593" s="400"/>
      <c r="BT593" s="400"/>
      <c r="BU593" s="400"/>
      <c r="BV593" s="401"/>
      <c r="BW593" s="401"/>
      <c r="BX593" s="401"/>
      <c r="BY593" s="401"/>
      <c r="BZ593" s="401"/>
      <c r="CA593" s="401"/>
      <c r="CB593" s="401"/>
      <c r="CC593" s="401"/>
      <c r="CD593" s="401"/>
      <c r="CE593" s="401"/>
      <c r="CF593" s="401"/>
      <c r="CG593" s="401"/>
      <c r="CH593" s="401"/>
      <c r="CI593" s="401"/>
      <c r="CJ593" s="401"/>
      <c r="CK593" s="401"/>
      <c r="CL593" s="401"/>
      <c r="CM593" s="401"/>
      <c r="CN593" s="401"/>
      <c r="CO593" s="401"/>
      <c r="CP593" s="401"/>
      <c r="CQ593" s="401"/>
      <c r="CR593" s="401"/>
      <c r="CS593" s="401"/>
      <c r="CT593" s="401"/>
      <c r="CU593" s="401"/>
      <c r="CV593" s="401"/>
      <c r="CW593" s="401"/>
      <c r="CX593" s="401"/>
      <c r="CY593" s="401"/>
      <c r="CZ593" s="401"/>
    </row>
    <row r="594" s="405" customFormat="true" ht="25.15" customHeight="true" x14ac:dyDescent="0.2">
      <c r="C594" s="1090" t="s">
        <v>413</v>
      </c>
      <c r="D594" s="1072"/>
      <c r="E594" s="834">
        <v>-5.2432129481963154E-3</v>
      </c>
      <c r="F594" s="697"/>
      <c r="G594" s="697"/>
      <c r="H594" s="1090" t="s">
        <v>423</v>
      </c>
      <c r="I594" s="1072"/>
      <c r="J594" s="835">
        <v>2.272900468626693E-3</v>
      </c>
      <c r="K594" s="697"/>
      <c r="L594" s="697"/>
      <c r="M594" s="1090" t="s">
        <v>211</v>
      </c>
      <c r="N594" s="1072"/>
      <c r="O594" s="836">
        <v>0.1269403199109666</v>
      </c>
      <c r="P594" s="697"/>
      <c r="Q594" s="697"/>
      <c r="V594" s="398"/>
      <c r="W594" s="398"/>
      <c r="X594" s="398"/>
      <c r="Y594" s="398"/>
      <c r="Z594" s="398"/>
      <c r="AA594" s="398"/>
      <c r="AB594" s="398"/>
      <c r="AC594" s="398"/>
      <c r="AD594" s="398"/>
      <c r="AE594" s="398"/>
      <c r="AF594" s="398"/>
      <c r="AG594" s="398"/>
      <c r="AH594" s="398"/>
      <c r="AI594" s="398"/>
      <c r="AJ594" s="398"/>
      <c r="AK594" s="398"/>
      <c r="AL594" s="398"/>
      <c r="AM594" s="398"/>
      <c r="AN594" s="398"/>
      <c r="AO594" s="398"/>
      <c r="AP594" s="398"/>
      <c r="AQ594" s="398"/>
      <c r="AR594" s="398"/>
      <c r="AS594" s="398"/>
      <c r="AT594" s="398"/>
      <c r="AU594" s="398"/>
      <c r="AV594" s="398"/>
      <c r="AW594" s="398"/>
      <c r="AX594" s="398"/>
      <c r="AY594" s="398"/>
      <c r="AZ594" s="398"/>
      <c r="BA594" s="400"/>
      <c r="BB594" s="477"/>
      <c r="BC594" s="400"/>
      <c r="BD594" s="400"/>
      <c r="BE594" s="400"/>
      <c r="BF594" s="400"/>
      <c r="BG594" s="400"/>
      <c r="BH594" s="400"/>
      <c r="BI594" s="400"/>
      <c r="BJ594" s="400"/>
      <c r="BK594" s="400"/>
      <c r="BL594" s="400"/>
      <c r="BM594" s="400"/>
      <c r="BN594" s="400"/>
      <c r="BO594" s="400"/>
      <c r="BP594" s="400"/>
      <c r="BQ594" s="400"/>
      <c r="BR594" s="400"/>
      <c r="BS594" s="400"/>
      <c r="BT594" s="400"/>
      <c r="BU594" s="400"/>
      <c r="BV594" s="401"/>
      <c r="BW594" s="401"/>
      <c r="BX594" s="401"/>
      <c r="BY594" s="401"/>
      <c r="BZ594" s="401"/>
      <c r="CA594" s="401"/>
      <c r="CB594" s="401"/>
      <c r="CC594" s="401"/>
      <c r="CD594" s="401"/>
      <c r="CE594" s="401"/>
      <c r="CF594" s="401"/>
      <c r="CG594" s="401"/>
      <c r="CH594" s="401"/>
      <c r="CI594" s="401"/>
      <c r="CJ594" s="401"/>
      <c r="CK594" s="401"/>
      <c r="CL594" s="401"/>
      <c r="CM594" s="401"/>
      <c r="CN594" s="401"/>
      <c r="CO594" s="401"/>
      <c r="CP594" s="401"/>
      <c r="CQ594" s="401"/>
      <c r="CR594" s="401"/>
      <c r="CS594" s="401"/>
      <c r="CT594" s="401"/>
      <c r="CU594" s="401"/>
      <c r="CV594" s="401"/>
      <c r="CW594" s="401"/>
      <c r="CX594" s="401"/>
      <c r="CY594" s="401"/>
      <c r="CZ594" s="401"/>
    </row>
    <row r="595" s="405" customFormat="true" ht="25.15" customHeight="true" x14ac:dyDescent="0.2">
      <c r="C595" s="1090" t="s">
        <v>428</v>
      </c>
      <c r="D595" s="1072"/>
      <c r="E595" s="834">
        <v>8.5128878482836144E-4</v>
      </c>
      <c r="F595" s="697"/>
      <c r="G595" s="697"/>
      <c r="H595" s="1090" t="s">
        <v>210</v>
      </c>
      <c r="I595" s="1072"/>
      <c r="J595" s="835">
        <v>0.12432972144766574</v>
      </c>
      <c r="K595" s="697"/>
      <c r="L595" s="697"/>
      <c r="M595" s="1090" t="s">
        <v>216</v>
      </c>
      <c r="N595" s="1072"/>
      <c r="O595" s="836">
        <v>7.7052578456769133E-2</v>
      </c>
      <c r="P595" s="697"/>
      <c r="Q595" s="697"/>
      <c r="V595" s="398"/>
      <c r="W595" s="398"/>
      <c r="X595" s="398"/>
      <c r="Y595" s="398"/>
      <c r="Z595" s="398"/>
      <c r="AA595" s="398"/>
      <c r="AB595" s="398"/>
      <c r="AC595" s="398"/>
      <c r="AD595" s="398"/>
      <c r="AE595" s="398"/>
      <c r="AF595" s="398"/>
      <c r="AG595" s="398"/>
      <c r="AH595" s="398"/>
      <c r="AI595" s="398"/>
      <c r="AJ595" s="398"/>
      <c r="AK595" s="398"/>
      <c r="AL595" s="398"/>
      <c r="AM595" s="398"/>
      <c r="AN595" s="398"/>
      <c r="AO595" s="398"/>
      <c r="AP595" s="398"/>
      <c r="AQ595" s="398"/>
      <c r="AR595" s="398"/>
      <c r="AS595" s="398"/>
      <c r="AT595" s="398"/>
      <c r="AU595" s="398"/>
      <c r="AV595" s="398"/>
      <c r="AW595" s="398"/>
      <c r="AX595" s="398"/>
      <c r="AY595" s="398"/>
      <c r="AZ595" s="398"/>
      <c r="BA595" s="400"/>
      <c r="BB595" s="477"/>
      <c r="BC595" s="400"/>
      <c r="BD595" s="400"/>
      <c r="BE595" s="400"/>
      <c r="BF595" s="400"/>
      <c r="BG595" s="400"/>
      <c r="BH595" s="400"/>
      <c r="BI595" s="400"/>
      <c r="BJ595" s="400"/>
      <c r="BK595" s="400"/>
      <c r="BL595" s="400"/>
      <c r="BM595" s="400"/>
      <c r="BN595" s="400"/>
      <c r="BO595" s="400"/>
      <c r="BP595" s="400"/>
      <c r="BQ595" s="400"/>
      <c r="BR595" s="400"/>
      <c r="BS595" s="400"/>
      <c r="BT595" s="400"/>
      <c r="BU595" s="400"/>
      <c r="BV595" s="401"/>
      <c r="BW595" s="401"/>
      <c r="BX595" s="401"/>
      <c r="BY595" s="401"/>
      <c r="BZ595" s="401"/>
      <c r="CA595" s="401"/>
      <c r="CB595" s="401"/>
      <c r="CC595" s="401"/>
      <c r="CD595" s="401"/>
      <c r="CE595" s="401"/>
      <c r="CF595" s="401"/>
      <c r="CG595" s="401"/>
      <c r="CH595" s="401"/>
      <c r="CI595" s="401"/>
      <c r="CJ595" s="401"/>
      <c r="CK595" s="401"/>
      <c r="CL595" s="401"/>
      <c r="CM595" s="401"/>
      <c r="CN595" s="401"/>
      <c r="CO595" s="401"/>
      <c r="CP595" s="401"/>
      <c r="CQ595" s="401"/>
      <c r="CR595" s="401"/>
      <c r="CS595" s="401"/>
      <c r="CT595" s="401"/>
      <c r="CU595" s="401"/>
      <c r="CV595" s="401"/>
      <c r="CW595" s="401"/>
      <c r="CX595" s="401"/>
      <c r="CY595" s="401"/>
      <c r="CZ595" s="401"/>
    </row>
    <row r="596" s="405" customFormat="true" ht="25.15" customHeight="true" x14ac:dyDescent="0.2">
      <c r="C596" s="1090" t="s">
        <v>431</v>
      </c>
      <c r="D596" s="1072"/>
      <c r="E596" s="834">
        <v>1.1615102206977655E-3</v>
      </c>
      <c r="F596" s="697"/>
      <c r="G596" s="697"/>
      <c r="H596" s="1090" t="s">
        <v>217</v>
      </c>
      <c r="I596" s="1072"/>
      <c r="J596" s="835">
        <v>7.2913741326975798E-2</v>
      </c>
      <c r="K596" s="697"/>
      <c r="L596" s="697"/>
      <c r="M596" s="1090" t="s">
        <v>223</v>
      </c>
      <c r="N596" s="1072"/>
      <c r="O596" s="836">
        <v>4.8996383687490402E-2</v>
      </c>
      <c r="P596" s="697"/>
      <c r="Q596" s="697"/>
      <c r="V596" s="398"/>
      <c r="W596" s="398"/>
      <c r="X596" s="398"/>
      <c r="Y596" s="398"/>
      <c r="Z596" s="398"/>
      <c r="AA596" s="398"/>
      <c r="AB596" s="398"/>
      <c r="AC596" s="398"/>
      <c r="AD596" s="398"/>
      <c r="AE596" s="398"/>
      <c r="AF596" s="398"/>
      <c r="AG596" s="398"/>
      <c r="AH596" s="398"/>
      <c r="AI596" s="398"/>
      <c r="AJ596" s="398"/>
      <c r="AK596" s="398"/>
      <c r="AL596" s="398"/>
      <c r="AM596" s="398"/>
      <c r="AN596" s="398"/>
      <c r="AO596" s="398"/>
      <c r="AP596" s="398"/>
      <c r="AQ596" s="398"/>
      <c r="AR596" s="398"/>
      <c r="AS596" s="398"/>
      <c r="AT596" s="398"/>
      <c r="AU596" s="398"/>
      <c r="AV596" s="398"/>
      <c r="AW596" s="398"/>
      <c r="AX596" s="398"/>
      <c r="AY596" s="398"/>
      <c r="AZ596" s="398"/>
      <c r="BA596" s="400"/>
      <c r="BB596" s="477"/>
      <c r="BC596" s="400"/>
      <c r="BD596" s="400"/>
      <c r="BE596" s="400"/>
      <c r="BF596" s="400"/>
      <c r="BG596" s="400"/>
      <c r="BH596" s="400"/>
      <c r="BI596" s="400"/>
      <c r="BJ596" s="400"/>
      <c r="BK596" s="400"/>
      <c r="BL596" s="400"/>
      <c r="BM596" s="400"/>
      <c r="BN596" s="400"/>
      <c r="BO596" s="400"/>
      <c r="BP596" s="400"/>
      <c r="BQ596" s="400"/>
      <c r="BR596" s="400"/>
      <c r="BS596" s="400"/>
      <c r="BT596" s="400"/>
      <c r="BU596" s="400"/>
      <c r="BV596" s="401"/>
      <c r="BW596" s="401"/>
      <c r="BX596" s="401"/>
      <c r="BY596" s="401"/>
      <c r="BZ596" s="401"/>
      <c r="CA596" s="401"/>
      <c r="CB596" s="401"/>
      <c r="CC596" s="401"/>
      <c r="CD596" s="401"/>
      <c r="CE596" s="401"/>
      <c r="CF596" s="401"/>
      <c r="CG596" s="401"/>
      <c r="CH596" s="401"/>
      <c r="CI596" s="401"/>
      <c r="CJ596" s="401"/>
      <c r="CK596" s="401"/>
      <c r="CL596" s="401"/>
      <c r="CM596" s="401"/>
      <c r="CN596" s="401"/>
      <c r="CO596" s="401"/>
      <c r="CP596" s="401"/>
      <c r="CQ596" s="401"/>
      <c r="CR596" s="401"/>
      <c r="CS596" s="401"/>
      <c r="CT596" s="401"/>
      <c r="CU596" s="401"/>
      <c r="CV596" s="401"/>
      <c r="CW596" s="401"/>
      <c r="CX596" s="401"/>
      <c r="CY596" s="401"/>
      <c r="CZ596" s="401"/>
    </row>
    <row r="597" s="405" customFormat="true" ht="25.15" customHeight="true" x14ac:dyDescent="0.2">
      <c r="C597" s="1090" t="s">
        <v>423</v>
      </c>
      <c r="D597" s="1072"/>
      <c r="E597" s="834">
        <v>1.4888611469543011E-4</v>
      </c>
      <c r="F597" s="697"/>
      <c r="G597" s="697"/>
      <c r="H597" s="1090" t="s">
        <v>211</v>
      </c>
      <c r="I597" s="1072"/>
      <c r="J597" s="835">
        <v>0.12531270466626851</v>
      </c>
      <c r="K597" s="697"/>
      <c r="L597" s="697"/>
      <c r="M597" s="1090" t="s">
        <v>225</v>
      </c>
      <c r="N597" s="1072"/>
      <c r="O597" s="836">
        <v>6.0717263600816036E-2</v>
      </c>
      <c r="P597" s="697"/>
      <c r="Q597" s="697"/>
      <c r="V597" s="398"/>
      <c r="W597" s="398"/>
      <c r="X597" s="398"/>
      <c r="Y597" s="398"/>
      <c r="Z597" s="398"/>
      <c r="AA597" s="398"/>
      <c r="AB597" s="398"/>
      <c r="AC597" s="398"/>
      <c r="AD597" s="398"/>
      <c r="AE597" s="398"/>
      <c r="AF597" s="398"/>
      <c r="AG597" s="398"/>
      <c r="AH597" s="398"/>
      <c r="AI597" s="398"/>
      <c r="AJ597" s="398"/>
      <c r="AK597" s="398"/>
      <c r="AL597" s="398"/>
      <c r="AM597" s="398"/>
      <c r="AN597" s="398"/>
      <c r="AO597" s="398"/>
      <c r="AP597" s="398"/>
      <c r="AQ597" s="398"/>
      <c r="AR597" s="398"/>
      <c r="AS597" s="398"/>
      <c r="AT597" s="398"/>
      <c r="AU597" s="398"/>
      <c r="AV597" s="398"/>
      <c r="AW597" s="398"/>
      <c r="AX597" s="398"/>
      <c r="AY597" s="398"/>
      <c r="AZ597" s="398"/>
      <c r="BA597" s="400"/>
      <c r="BB597" s="477"/>
      <c r="BC597" s="400"/>
      <c r="BD597" s="400"/>
      <c r="BE597" s="400"/>
      <c r="BF597" s="400"/>
      <c r="BG597" s="400"/>
      <c r="BH597" s="400"/>
      <c r="BI597" s="400"/>
      <c r="BJ597" s="400"/>
      <c r="BK597" s="400"/>
      <c r="BL597" s="400"/>
      <c r="BM597" s="400"/>
      <c r="BN597" s="400"/>
      <c r="BO597" s="400"/>
      <c r="BP597" s="400"/>
      <c r="BQ597" s="400"/>
      <c r="BR597" s="400"/>
      <c r="BS597" s="400"/>
      <c r="BT597" s="400"/>
      <c r="BU597" s="400"/>
      <c r="BV597" s="401"/>
      <c r="BW597" s="401"/>
      <c r="BX597" s="401"/>
      <c r="BY597" s="401"/>
      <c r="BZ597" s="401"/>
      <c r="CA597" s="401"/>
      <c r="CB597" s="401"/>
      <c r="CC597" s="401"/>
      <c r="CD597" s="401"/>
      <c r="CE597" s="401"/>
      <c r="CF597" s="401"/>
      <c r="CG597" s="401"/>
      <c r="CH597" s="401"/>
      <c r="CI597" s="401"/>
      <c r="CJ597" s="401"/>
      <c r="CK597" s="401"/>
      <c r="CL597" s="401"/>
      <c r="CM597" s="401"/>
      <c r="CN597" s="401"/>
      <c r="CO597" s="401"/>
      <c r="CP597" s="401"/>
      <c r="CQ597" s="401"/>
      <c r="CR597" s="401"/>
      <c r="CS597" s="401"/>
      <c r="CT597" s="401"/>
      <c r="CU597" s="401"/>
      <c r="CV597" s="401"/>
      <c r="CW597" s="401"/>
      <c r="CX597" s="401"/>
      <c r="CY597" s="401"/>
      <c r="CZ597" s="401"/>
    </row>
    <row r="598" s="405" customFormat="true" ht="25.15" customHeight="true" x14ac:dyDescent="0.2">
      <c r="C598" s="1090" t="s">
        <v>210</v>
      </c>
      <c r="D598" s="1072"/>
      <c r="E598" s="834">
        <v>0.11173351043022976</v>
      </c>
      <c r="F598" s="697"/>
      <c r="G598" s="697"/>
      <c r="H598" s="1090" t="s">
        <v>216</v>
      </c>
      <c r="I598" s="1072"/>
      <c r="J598" s="835">
        <v>8.8079759472789024E-2</v>
      </c>
      <c r="K598" s="697"/>
      <c r="L598" s="697"/>
      <c r="M598" s="1090" t="s">
        <v>219</v>
      </c>
      <c r="N598" s="1072"/>
      <c r="O598" s="836">
        <v>5.916553491107196E-2</v>
      </c>
      <c r="P598" s="697"/>
      <c r="Q598" s="697"/>
      <c r="V598" s="398"/>
      <c r="W598" s="398"/>
      <c r="X598" s="398"/>
      <c r="Y598" s="398"/>
      <c r="Z598" s="398"/>
      <c r="AA598" s="398"/>
      <c r="AB598" s="398"/>
      <c r="AC598" s="398"/>
      <c r="AD598" s="398"/>
      <c r="AE598" s="398"/>
      <c r="AF598" s="398"/>
      <c r="AG598" s="398"/>
      <c r="AH598" s="398"/>
      <c r="AI598" s="398"/>
      <c r="AJ598" s="398"/>
      <c r="AK598" s="398"/>
      <c r="AL598" s="398"/>
      <c r="AM598" s="398"/>
      <c r="AN598" s="398"/>
      <c r="AO598" s="398"/>
      <c r="AP598" s="398"/>
      <c r="AQ598" s="398"/>
      <c r="AR598" s="398"/>
      <c r="AS598" s="398"/>
      <c r="AT598" s="398"/>
      <c r="AU598" s="398"/>
      <c r="AV598" s="398"/>
      <c r="AW598" s="398"/>
      <c r="AX598" s="398"/>
      <c r="AY598" s="398"/>
      <c r="AZ598" s="398"/>
      <c r="BA598" s="400"/>
      <c r="BB598" s="477"/>
      <c r="BC598" s="400"/>
      <c r="BD598" s="400"/>
      <c r="BE598" s="400"/>
      <c r="BF598" s="400"/>
      <c r="BG598" s="400"/>
      <c r="BH598" s="400"/>
      <c r="BI598" s="400"/>
      <c r="BJ598" s="400"/>
      <c r="BK598" s="400"/>
      <c r="BL598" s="400"/>
      <c r="BM598" s="400"/>
      <c r="BN598" s="400"/>
      <c r="BO598" s="400"/>
      <c r="BP598" s="400"/>
      <c r="BQ598" s="400"/>
      <c r="BR598" s="400"/>
      <c r="BS598" s="400"/>
      <c r="BT598" s="400"/>
      <c r="BU598" s="400"/>
      <c r="BV598" s="401"/>
      <c r="BW598" s="401"/>
      <c r="BX598" s="401"/>
      <c r="BY598" s="401"/>
      <c r="BZ598" s="401"/>
      <c r="CA598" s="401"/>
      <c r="CB598" s="401"/>
      <c r="CC598" s="401"/>
      <c r="CD598" s="401"/>
      <c r="CE598" s="401"/>
      <c r="CF598" s="401"/>
      <c r="CG598" s="401"/>
      <c r="CH598" s="401"/>
      <c r="CI598" s="401"/>
      <c r="CJ598" s="401"/>
      <c r="CK598" s="401"/>
      <c r="CL598" s="401"/>
      <c r="CM598" s="401"/>
      <c r="CN598" s="401"/>
      <c r="CO598" s="401"/>
      <c r="CP598" s="401"/>
      <c r="CQ598" s="401"/>
      <c r="CR598" s="401"/>
      <c r="CS598" s="401"/>
      <c r="CT598" s="401"/>
      <c r="CU598" s="401"/>
      <c r="CV598" s="401"/>
      <c r="CW598" s="401"/>
      <c r="CX598" s="401"/>
      <c r="CY598" s="401"/>
      <c r="CZ598" s="401"/>
    </row>
    <row r="599" s="405" customFormat="true" ht="25.15" customHeight="true" x14ac:dyDescent="0.2">
      <c r="C599" s="1090" t="s">
        <v>217</v>
      </c>
      <c r="D599" s="1072"/>
      <c r="E599" s="834">
        <v>6.679464738270259E-2</v>
      </c>
      <c r="F599" s="697"/>
      <c r="G599" s="697"/>
      <c r="H599" s="1090" t="s">
        <v>223</v>
      </c>
      <c r="I599" s="1072"/>
      <c r="J599" s="835">
        <v>3.8584346623620737E-2</v>
      </c>
      <c r="K599" s="697"/>
      <c r="L599" s="697"/>
      <c r="M599" s="1090" t="s">
        <v>388</v>
      </c>
      <c r="N599" s="1072"/>
      <c r="O599" s="836">
        <v>4.5580019754561413E-2</v>
      </c>
      <c r="P599" s="697"/>
      <c r="Q599" s="697"/>
      <c r="V599" s="398"/>
      <c r="W599" s="398"/>
      <c r="X599" s="398"/>
      <c r="Y599" s="398"/>
      <c r="Z599" s="398"/>
      <c r="AA599" s="398"/>
      <c r="AB599" s="398"/>
      <c r="AC599" s="398"/>
      <c r="AD599" s="398"/>
      <c r="AE599" s="398"/>
      <c r="AF599" s="398"/>
      <c r="AG599" s="398"/>
      <c r="AH599" s="398"/>
      <c r="AI599" s="398"/>
      <c r="AJ599" s="398"/>
      <c r="AK599" s="398"/>
      <c r="AL599" s="398"/>
      <c r="AM599" s="398"/>
      <c r="AN599" s="398"/>
      <c r="AO599" s="398"/>
      <c r="AP599" s="398"/>
      <c r="AQ599" s="398"/>
      <c r="AR599" s="398"/>
      <c r="AS599" s="398"/>
      <c r="AT599" s="398"/>
      <c r="AU599" s="398"/>
      <c r="AV599" s="398"/>
      <c r="AW599" s="398"/>
      <c r="AX599" s="398"/>
      <c r="AY599" s="398"/>
      <c r="AZ599" s="398"/>
      <c r="BA599" s="400"/>
      <c r="BB599" s="477"/>
      <c r="BC599" s="400"/>
      <c r="BD599" s="400"/>
      <c r="BE599" s="400"/>
      <c r="BF599" s="400"/>
      <c r="BG599" s="400"/>
      <c r="BH599" s="400"/>
      <c r="BI599" s="400"/>
      <c r="BJ599" s="400"/>
      <c r="BK599" s="400"/>
      <c r="BL599" s="400"/>
      <c r="BM599" s="400"/>
      <c r="BN599" s="400"/>
      <c r="BO599" s="400"/>
      <c r="BP599" s="400"/>
      <c r="BQ599" s="400"/>
      <c r="BR599" s="400"/>
      <c r="BS599" s="400"/>
      <c r="BT599" s="400"/>
      <c r="BU599" s="400"/>
      <c r="BV599" s="401"/>
      <c r="BW599" s="401"/>
      <c r="BX599" s="401"/>
      <c r="BY599" s="401"/>
      <c r="BZ599" s="401"/>
      <c r="CA599" s="401"/>
      <c r="CB599" s="401"/>
      <c r="CC599" s="401"/>
      <c r="CD599" s="401"/>
      <c r="CE599" s="401"/>
      <c r="CF599" s="401"/>
      <c r="CG599" s="401"/>
      <c r="CH599" s="401"/>
      <c r="CI599" s="401"/>
      <c r="CJ599" s="401"/>
      <c r="CK599" s="401"/>
      <c r="CL599" s="401"/>
      <c r="CM599" s="401"/>
      <c r="CN599" s="401"/>
      <c r="CO599" s="401"/>
      <c r="CP599" s="401"/>
      <c r="CQ599" s="401"/>
      <c r="CR599" s="401"/>
      <c r="CS599" s="401"/>
      <c r="CT599" s="401"/>
      <c r="CU599" s="401"/>
      <c r="CV599" s="401"/>
      <c r="CW599" s="401"/>
      <c r="CX599" s="401"/>
      <c r="CY599" s="401"/>
      <c r="CZ599" s="401"/>
    </row>
    <row r="600" s="405" customFormat="true" ht="25.15" customHeight="true" x14ac:dyDescent="0.2">
      <c r="C600" s="1090" t="s">
        <v>211</v>
      </c>
      <c r="D600" s="1072"/>
      <c r="E600" s="834">
        <v>0.11099301074775654</v>
      </c>
      <c r="F600" s="697"/>
      <c r="G600" s="697"/>
      <c r="H600" s="1090" t="s">
        <v>225</v>
      </c>
      <c r="I600" s="1072"/>
      <c r="J600" s="835">
        <v>7.3398652772464157E-2</v>
      </c>
      <c r="K600" s="697"/>
      <c r="L600" s="697"/>
      <c r="M600" s="1090" t="s">
        <v>376</v>
      </c>
      <c r="N600" s="1072"/>
      <c r="O600" s="836">
        <v>0.11089277691950389</v>
      </c>
      <c r="P600" s="697"/>
      <c r="Q600" s="697"/>
      <c r="V600" s="398"/>
      <c r="W600" s="398"/>
      <c r="X600" s="398"/>
      <c r="Y600" s="398"/>
      <c r="Z600" s="398"/>
      <c r="AA600" s="398"/>
      <c r="AB600" s="398"/>
      <c r="AC600" s="398"/>
      <c r="AD600" s="398"/>
      <c r="AE600" s="398"/>
      <c r="AF600" s="398"/>
      <c r="AG600" s="398"/>
      <c r="AH600" s="398"/>
      <c r="AI600" s="398"/>
      <c r="AJ600" s="398"/>
      <c r="AK600" s="398"/>
      <c r="AL600" s="398"/>
      <c r="AM600" s="398"/>
      <c r="AN600" s="398"/>
      <c r="AO600" s="398"/>
      <c r="AP600" s="398"/>
      <c r="AQ600" s="398"/>
      <c r="AR600" s="398"/>
      <c r="AS600" s="398"/>
      <c r="AT600" s="398"/>
      <c r="AU600" s="398"/>
      <c r="AV600" s="398"/>
      <c r="AW600" s="398"/>
      <c r="AX600" s="398"/>
      <c r="AY600" s="398"/>
      <c r="AZ600" s="398"/>
      <c r="BA600" s="400"/>
      <c r="BB600" s="477"/>
      <c r="BC600" s="400"/>
      <c r="BD600" s="400"/>
      <c r="BE600" s="400"/>
      <c r="BF600" s="400"/>
      <c r="BG600" s="400"/>
      <c r="BH600" s="400"/>
      <c r="BI600" s="400"/>
      <c r="BJ600" s="400"/>
      <c r="BK600" s="400"/>
      <c r="BL600" s="400"/>
      <c r="BM600" s="400"/>
      <c r="BN600" s="400"/>
      <c r="BO600" s="400"/>
      <c r="BP600" s="400"/>
      <c r="BQ600" s="400"/>
      <c r="BR600" s="400"/>
      <c r="BS600" s="400"/>
      <c r="BT600" s="400"/>
      <c r="BU600" s="400"/>
      <c r="BV600" s="401"/>
      <c r="BW600" s="401"/>
      <c r="BX600" s="401"/>
      <c r="BY600" s="401"/>
      <c r="BZ600" s="401"/>
      <c r="CA600" s="401"/>
      <c r="CB600" s="401"/>
      <c r="CC600" s="401"/>
      <c r="CD600" s="401"/>
      <c r="CE600" s="401"/>
      <c r="CF600" s="401"/>
      <c r="CG600" s="401"/>
      <c r="CH600" s="401"/>
      <c r="CI600" s="401"/>
      <c r="CJ600" s="401"/>
      <c r="CK600" s="401"/>
      <c r="CL600" s="401"/>
      <c r="CM600" s="401"/>
      <c r="CN600" s="401"/>
      <c r="CO600" s="401"/>
      <c r="CP600" s="401"/>
      <c r="CQ600" s="401"/>
      <c r="CR600" s="401"/>
      <c r="CS600" s="401"/>
      <c r="CT600" s="401"/>
      <c r="CU600" s="401"/>
      <c r="CV600" s="401"/>
      <c r="CW600" s="401"/>
      <c r="CX600" s="401"/>
      <c r="CY600" s="401"/>
      <c r="CZ600" s="401"/>
    </row>
    <row r="601" s="405" customFormat="true" ht="25.15" customHeight="true" x14ac:dyDescent="0.2">
      <c r="C601" s="1090" t="s">
        <v>216</v>
      </c>
      <c r="D601" s="1072"/>
      <c r="E601" s="834">
        <v>7.1407234962433758E-2</v>
      </c>
      <c r="F601" s="697"/>
      <c r="G601" s="697"/>
      <c r="H601" s="1090" t="s">
        <v>219</v>
      </c>
      <c r="I601" s="1072"/>
      <c r="J601" s="835">
        <v>6.0982901982004178E-2</v>
      </c>
      <c r="K601" s="697"/>
      <c r="L601" s="697"/>
      <c r="M601" s="1090" t="s">
        <v>382</v>
      </c>
      <c r="N601" s="1072"/>
      <c r="O601" s="836">
        <v>9.1734600112235415E-2</v>
      </c>
      <c r="P601" s="697"/>
      <c r="Q601" s="697"/>
      <c r="V601" s="398"/>
      <c r="W601" s="398"/>
      <c r="X601" s="398"/>
      <c r="Y601" s="398"/>
      <c r="Z601" s="398"/>
      <c r="AA601" s="398"/>
      <c r="AB601" s="398"/>
      <c r="AC601" s="398"/>
      <c r="AD601" s="398"/>
      <c r="AE601" s="398"/>
      <c r="AF601" s="398"/>
      <c r="AG601" s="398"/>
      <c r="AH601" s="398"/>
      <c r="AI601" s="398"/>
      <c r="AJ601" s="398"/>
      <c r="AK601" s="398"/>
      <c r="AL601" s="398"/>
      <c r="AM601" s="398"/>
      <c r="AN601" s="398"/>
      <c r="AO601" s="398"/>
      <c r="AP601" s="398"/>
      <c r="AQ601" s="398"/>
      <c r="AR601" s="398"/>
      <c r="AS601" s="398"/>
      <c r="AT601" s="398"/>
      <c r="AU601" s="398"/>
      <c r="AV601" s="398"/>
      <c r="AW601" s="398"/>
      <c r="AX601" s="398"/>
      <c r="AY601" s="398"/>
      <c r="AZ601" s="398"/>
      <c r="BA601" s="400"/>
      <c r="BB601" s="477"/>
      <c r="BC601" s="400"/>
      <c r="BD601" s="400"/>
      <c r="BE601" s="400"/>
      <c r="BF601" s="400"/>
      <c r="BG601" s="400"/>
      <c r="BH601" s="400"/>
      <c r="BI601" s="400"/>
      <c r="BJ601" s="400"/>
      <c r="BK601" s="400"/>
      <c r="BL601" s="400"/>
      <c r="BM601" s="400"/>
      <c r="BN601" s="400"/>
      <c r="BO601" s="400"/>
      <c r="BP601" s="400"/>
      <c r="BQ601" s="400"/>
      <c r="BR601" s="400"/>
      <c r="BS601" s="400"/>
      <c r="BT601" s="400"/>
      <c r="BU601" s="400"/>
      <c r="BV601" s="401"/>
      <c r="BW601" s="401"/>
      <c r="BX601" s="401"/>
      <c r="BY601" s="401"/>
      <c r="BZ601" s="401"/>
      <c r="CA601" s="401"/>
      <c r="CB601" s="401"/>
      <c r="CC601" s="401"/>
      <c r="CD601" s="401"/>
      <c r="CE601" s="401"/>
      <c r="CF601" s="401"/>
      <c r="CG601" s="401"/>
      <c r="CH601" s="401"/>
      <c r="CI601" s="401"/>
      <c r="CJ601" s="401"/>
      <c r="CK601" s="401"/>
      <c r="CL601" s="401"/>
      <c r="CM601" s="401"/>
      <c r="CN601" s="401"/>
      <c r="CO601" s="401"/>
      <c r="CP601" s="401"/>
      <c r="CQ601" s="401"/>
      <c r="CR601" s="401"/>
      <c r="CS601" s="401"/>
      <c r="CT601" s="401"/>
      <c r="CU601" s="401"/>
      <c r="CV601" s="401"/>
      <c r="CW601" s="401"/>
      <c r="CX601" s="401"/>
      <c r="CY601" s="401"/>
      <c r="CZ601" s="401"/>
    </row>
    <row r="602" s="405" customFormat="true" ht="25.15" customHeight="true" x14ac:dyDescent="0.2">
      <c r="C602" s="1090" t="s">
        <v>223</v>
      </c>
      <c r="D602" s="1072"/>
      <c r="E602" s="834">
        <v>4.2578567811373293E-2</v>
      </c>
      <c r="F602" s="697"/>
      <c r="G602" s="697"/>
      <c r="H602" s="1090" t="s">
        <v>388</v>
      </c>
      <c r="I602" s="1072"/>
      <c r="J602" s="835">
        <v>5.2965413904399301E-2</v>
      </c>
      <c r="K602" s="697"/>
      <c r="L602" s="697"/>
      <c r="M602" s="1090" t="s">
        <v>399</v>
      </c>
      <c r="N602" s="1072"/>
      <c r="O602" s="836">
        <v>-5.8023328213113214E-3</v>
      </c>
      <c r="P602" s="697"/>
      <c r="Q602" s="697"/>
      <c r="V602" s="398"/>
      <c r="W602" s="398"/>
      <c r="X602" s="398"/>
      <c r="Y602" s="398"/>
      <c r="Z602" s="398"/>
      <c r="AA602" s="398"/>
      <c r="AB602" s="398"/>
      <c r="AC602" s="398"/>
      <c r="AD602" s="398"/>
      <c r="AE602" s="398"/>
      <c r="AF602" s="398"/>
      <c r="AG602" s="398"/>
      <c r="AH602" s="398"/>
      <c r="AI602" s="398"/>
      <c r="AJ602" s="398"/>
      <c r="AK602" s="398"/>
      <c r="AL602" s="398"/>
      <c r="AM602" s="398"/>
      <c r="AN602" s="398"/>
      <c r="AO602" s="398"/>
      <c r="AP602" s="398"/>
      <c r="AQ602" s="398"/>
      <c r="AR602" s="398"/>
      <c r="AS602" s="398"/>
      <c r="AT602" s="398"/>
      <c r="AU602" s="398"/>
      <c r="AV602" s="398"/>
      <c r="AW602" s="398"/>
      <c r="AX602" s="398"/>
      <c r="AY602" s="398"/>
      <c r="AZ602" s="398"/>
      <c r="BA602" s="400"/>
      <c r="BB602" s="477"/>
      <c r="BC602" s="400"/>
      <c r="BD602" s="400"/>
      <c r="BE602" s="400"/>
      <c r="BF602" s="400"/>
      <c r="BG602" s="400"/>
      <c r="BH602" s="400"/>
      <c r="BI602" s="400"/>
      <c r="BJ602" s="400"/>
      <c r="BK602" s="400"/>
      <c r="BL602" s="400"/>
      <c r="BM602" s="400"/>
      <c r="BN602" s="400"/>
      <c r="BO602" s="400"/>
      <c r="BP602" s="400"/>
      <c r="BQ602" s="400"/>
      <c r="BR602" s="400"/>
      <c r="BS602" s="400"/>
      <c r="BT602" s="400"/>
      <c r="BU602" s="400"/>
      <c r="BV602" s="401"/>
      <c r="BW602" s="401"/>
      <c r="BX602" s="401"/>
      <c r="BY602" s="401"/>
      <c r="BZ602" s="401"/>
      <c r="CA602" s="401"/>
      <c r="CB602" s="401"/>
      <c r="CC602" s="401"/>
      <c r="CD602" s="401"/>
      <c r="CE602" s="401"/>
      <c r="CF602" s="401"/>
      <c r="CG602" s="401"/>
      <c r="CH602" s="401"/>
      <c r="CI602" s="401"/>
      <c r="CJ602" s="401"/>
      <c r="CK602" s="401"/>
      <c r="CL602" s="401"/>
      <c r="CM602" s="401"/>
      <c r="CN602" s="401"/>
      <c r="CO602" s="401"/>
      <c r="CP602" s="401"/>
      <c r="CQ602" s="401"/>
      <c r="CR602" s="401"/>
      <c r="CS602" s="401"/>
      <c r="CT602" s="401"/>
      <c r="CU602" s="401"/>
      <c r="CV602" s="401"/>
      <c r="CW602" s="401"/>
      <c r="CX602" s="401"/>
      <c r="CY602" s="401"/>
      <c r="CZ602" s="401"/>
    </row>
    <row r="603" s="405" customFormat="true" ht="25.15" customHeight="true" x14ac:dyDescent="0.2">
      <c r="C603" s="1090" t="s">
        <v>225</v>
      </c>
      <c r="D603" s="1072"/>
      <c r="E603" s="834">
        <v>6.0078933855360166E-2</v>
      </c>
      <c r="F603" s="697"/>
      <c r="G603" s="697"/>
      <c r="H603" s="1090" t="s">
        <v>376</v>
      </c>
      <c r="I603" s="1072"/>
      <c r="J603" s="835">
        <v>0.10895969547134488</v>
      </c>
      <c r="K603" s="697"/>
      <c r="L603" s="697"/>
      <c r="M603" s="1090" t="s">
        <v>419</v>
      </c>
      <c r="N603" s="1072"/>
      <c r="O603" s="836">
        <v>4.9922768858971242E-3</v>
      </c>
      <c r="P603" s="697"/>
      <c r="Q603" s="697"/>
      <c r="V603" s="398"/>
      <c r="W603" s="398"/>
      <c r="X603" s="398"/>
      <c r="Y603" s="398"/>
      <c r="Z603" s="398"/>
      <c r="AA603" s="398"/>
      <c r="AB603" s="398"/>
      <c r="AC603" s="398"/>
      <c r="AD603" s="398"/>
      <c r="AE603" s="398"/>
      <c r="AF603" s="398"/>
      <c r="AG603" s="398"/>
      <c r="AH603" s="398"/>
      <c r="AI603" s="398"/>
      <c r="AJ603" s="398"/>
      <c r="AK603" s="398"/>
      <c r="AL603" s="398"/>
      <c r="AM603" s="398"/>
      <c r="AN603" s="398"/>
      <c r="AO603" s="398"/>
      <c r="AP603" s="398"/>
      <c r="AQ603" s="398"/>
      <c r="AR603" s="398"/>
      <c r="AS603" s="398"/>
      <c r="AT603" s="398"/>
      <c r="AU603" s="398"/>
      <c r="AV603" s="398"/>
      <c r="AW603" s="398"/>
      <c r="AX603" s="398"/>
      <c r="AY603" s="398"/>
      <c r="AZ603" s="398"/>
      <c r="BA603" s="400"/>
      <c r="BB603" s="477"/>
      <c r="BC603" s="400"/>
      <c r="BD603" s="400"/>
      <c r="BE603" s="400"/>
      <c r="BF603" s="400"/>
      <c r="BG603" s="400"/>
      <c r="BH603" s="400"/>
      <c r="BI603" s="400"/>
      <c r="BJ603" s="400"/>
      <c r="BK603" s="400"/>
      <c r="BL603" s="400"/>
      <c r="BM603" s="400"/>
      <c r="BN603" s="400"/>
      <c r="BO603" s="400"/>
      <c r="BP603" s="400"/>
      <c r="BQ603" s="400"/>
      <c r="BR603" s="400"/>
      <c r="BS603" s="400"/>
      <c r="BT603" s="400"/>
      <c r="BU603" s="400"/>
      <c r="BV603" s="401"/>
      <c r="BW603" s="401"/>
      <c r="BX603" s="401"/>
      <c r="BY603" s="401"/>
      <c r="BZ603" s="401"/>
      <c r="CA603" s="401"/>
      <c r="CB603" s="401"/>
      <c r="CC603" s="401"/>
      <c r="CD603" s="401"/>
      <c r="CE603" s="401"/>
      <c r="CF603" s="401"/>
      <c r="CG603" s="401"/>
      <c r="CH603" s="401"/>
      <c r="CI603" s="401"/>
      <c r="CJ603" s="401"/>
      <c r="CK603" s="401"/>
      <c r="CL603" s="401"/>
      <c r="CM603" s="401"/>
      <c r="CN603" s="401"/>
      <c r="CO603" s="401"/>
      <c r="CP603" s="401"/>
      <c r="CQ603" s="401"/>
      <c r="CR603" s="401"/>
      <c r="CS603" s="401"/>
      <c r="CT603" s="401"/>
      <c r="CU603" s="401"/>
      <c r="CV603" s="401"/>
      <c r="CW603" s="401"/>
      <c r="CX603" s="401"/>
      <c r="CY603" s="401"/>
      <c r="CZ603" s="401"/>
    </row>
    <row r="604" s="405" customFormat="true" ht="25.15" customHeight="true" x14ac:dyDescent="0.2">
      <c r="C604" s="1090" t="s">
        <v>219</v>
      </c>
      <c r="D604" s="1072"/>
      <c r="E604" s="834">
        <v>4.8811975789994896E-2</v>
      </c>
      <c r="F604" s="697"/>
      <c r="G604" s="697"/>
      <c r="H604" s="1090" t="s">
        <v>382</v>
      </c>
      <c r="I604" s="1072"/>
      <c r="J604" s="835">
        <v>8.7880780605305117E-2</v>
      </c>
      <c r="K604" s="697"/>
      <c r="L604" s="697"/>
      <c r="M604" s="1090" t="s">
        <v>378</v>
      </c>
      <c r="N604" s="1072"/>
      <c r="O604" s="837">
        <v>8.6036987733294906E-2</v>
      </c>
      <c r="P604" s="697"/>
      <c r="Q604" s="697"/>
      <c r="V604" s="398"/>
      <c r="W604" s="398"/>
      <c r="X604" s="398"/>
      <c r="Y604" s="398"/>
      <c r="Z604" s="398"/>
      <c r="AA604" s="398"/>
      <c r="AB604" s="398"/>
      <c r="AC604" s="398"/>
      <c r="AD604" s="398"/>
      <c r="AE604" s="398"/>
      <c r="AF604" s="398"/>
      <c r="AG604" s="398"/>
      <c r="AH604" s="398"/>
      <c r="AI604" s="398"/>
      <c r="AJ604" s="398"/>
      <c r="AK604" s="398"/>
      <c r="AL604" s="398"/>
      <c r="AM604" s="398"/>
      <c r="AN604" s="398"/>
      <c r="AO604" s="398"/>
      <c r="AP604" s="398"/>
      <c r="AQ604" s="398"/>
      <c r="AR604" s="398"/>
      <c r="AS604" s="398"/>
      <c r="AT604" s="398"/>
      <c r="AU604" s="398"/>
      <c r="AV604" s="398"/>
      <c r="AW604" s="398"/>
      <c r="AX604" s="398"/>
      <c r="AY604" s="398"/>
      <c r="AZ604" s="398"/>
      <c r="BA604" s="401"/>
      <c r="BB604" s="478"/>
      <c r="BC604" s="401"/>
      <c r="BD604" s="401"/>
      <c r="BE604" s="401"/>
      <c r="BF604" s="401"/>
      <c r="BG604" s="401"/>
      <c r="BH604" s="401"/>
      <c r="BI604" s="401"/>
      <c r="BJ604" s="401"/>
      <c r="BK604" s="401"/>
      <c r="BL604" s="401"/>
      <c r="BM604" s="401"/>
      <c r="BN604" s="401"/>
      <c r="BO604" s="401"/>
      <c r="BP604" s="401"/>
      <c r="BQ604" s="401"/>
      <c r="BR604" s="401"/>
      <c r="BS604" s="401"/>
      <c r="BT604" s="401"/>
      <c r="BU604" s="401"/>
      <c r="BV604" s="401"/>
      <c r="BW604" s="401"/>
      <c r="BX604" s="401"/>
      <c r="BY604" s="401"/>
      <c r="BZ604" s="401"/>
      <c r="CA604" s="401"/>
      <c r="CB604" s="401"/>
      <c r="CC604" s="401"/>
      <c r="CD604" s="401"/>
      <c r="CE604" s="401"/>
      <c r="CF604" s="401"/>
      <c r="CG604" s="401"/>
      <c r="CH604" s="401"/>
      <c r="CI604" s="401"/>
      <c r="CJ604" s="401"/>
      <c r="CK604" s="401"/>
      <c r="CL604" s="401"/>
      <c r="CM604" s="401"/>
      <c r="CN604" s="401"/>
      <c r="CO604" s="401"/>
      <c r="CP604" s="401"/>
      <c r="CQ604" s="401"/>
      <c r="CR604" s="401"/>
      <c r="CS604" s="401"/>
      <c r="CT604" s="401"/>
      <c r="CU604" s="401"/>
      <c r="CV604" s="401"/>
      <c r="CW604" s="401"/>
      <c r="CX604" s="401"/>
      <c r="CY604" s="401"/>
      <c r="CZ604" s="401"/>
    </row>
    <row r="605" s="405" customFormat="true" ht="25.15" customHeight="true" x14ac:dyDescent="0.2">
      <c r="C605" s="1090" t="s">
        <v>388</v>
      </c>
      <c r="D605" s="1072"/>
      <c r="E605" s="834">
        <v>4.3181544807512171E-2</v>
      </c>
      <c r="F605" s="697"/>
      <c r="G605" s="697"/>
      <c r="H605" s="1090" t="s">
        <v>399</v>
      </c>
      <c r="I605" s="1072"/>
      <c r="J605" s="835">
        <v>-9.5880658616295507E-4</v>
      </c>
      <c r="K605" s="697"/>
      <c r="L605" s="697"/>
      <c r="M605" s="1071"/>
      <c r="N605" s="1072"/>
      <c r="O605" s="698"/>
      <c r="P605" s="697"/>
      <c r="Q605" s="697"/>
      <c r="V605" s="398"/>
      <c r="W605" s="398"/>
      <c r="X605" s="398"/>
      <c r="Y605" s="398"/>
      <c r="Z605" s="398"/>
      <c r="AA605" s="398"/>
      <c r="AB605" s="398"/>
      <c r="AC605" s="398"/>
      <c r="AD605" s="398"/>
      <c r="AE605" s="398"/>
      <c r="AF605" s="398"/>
      <c r="AG605" s="398"/>
      <c r="AH605" s="398"/>
      <c r="AI605" s="398"/>
      <c r="AJ605" s="398"/>
      <c r="AK605" s="398"/>
      <c r="AL605" s="398"/>
      <c r="AM605" s="398"/>
      <c r="AN605" s="398"/>
      <c r="AO605" s="398"/>
      <c r="AP605" s="398"/>
      <c r="AQ605" s="398"/>
      <c r="AR605" s="398"/>
      <c r="AS605" s="398"/>
      <c r="AT605" s="398"/>
      <c r="AU605" s="398"/>
      <c r="AV605" s="398"/>
      <c r="AW605" s="398"/>
      <c r="AX605" s="398"/>
      <c r="AY605" s="398"/>
      <c r="AZ605" s="398"/>
      <c r="BA605" s="401"/>
      <c r="BB605" s="478"/>
      <c r="BC605" s="401"/>
      <c r="BD605" s="401"/>
      <c r="BE605" s="401"/>
      <c r="BF605" s="401"/>
      <c r="BG605" s="401"/>
      <c r="BH605" s="401"/>
      <c r="BI605" s="401"/>
      <c r="BJ605" s="401"/>
      <c r="BK605" s="401"/>
      <c r="BL605" s="401"/>
      <c r="BM605" s="401"/>
      <c r="BN605" s="401"/>
      <c r="BO605" s="401"/>
      <c r="BP605" s="401"/>
      <c r="BQ605" s="401"/>
      <c r="BR605" s="401"/>
      <c r="BS605" s="401"/>
      <c r="BT605" s="401"/>
      <c r="BU605" s="401"/>
      <c r="BV605" s="401"/>
      <c r="BW605" s="401"/>
      <c r="BX605" s="401"/>
      <c r="BY605" s="401"/>
      <c r="BZ605" s="401"/>
      <c r="CA605" s="401"/>
      <c r="CB605" s="401"/>
      <c r="CC605" s="401"/>
      <c r="CD605" s="401"/>
      <c r="CE605" s="401"/>
      <c r="CF605" s="401"/>
      <c r="CG605" s="401"/>
      <c r="CH605" s="401"/>
      <c r="CI605" s="401"/>
      <c r="CJ605" s="401"/>
      <c r="CK605" s="401"/>
      <c r="CL605" s="401"/>
      <c r="CM605" s="401"/>
      <c r="CN605" s="401"/>
      <c r="CO605" s="401"/>
      <c r="CP605" s="401"/>
      <c r="CQ605" s="401"/>
      <c r="CR605" s="401"/>
      <c r="CS605" s="401"/>
      <c r="CT605" s="401"/>
      <c r="CU605" s="401"/>
      <c r="CV605" s="401"/>
      <c r="CW605" s="401"/>
      <c r="CX605" s="401"/>
      <c r="CY605" s="401"/>
      <c r="CZ605" s="401"/>
    </row>
    <row r="606" s="405" customFormat="true" ht="25.15" customHeight="true" x14ac:dyDescent="0.2">
      <c r="C606" s="1090" t="s">
        <v>376</v>
      </c>
      <c r="D606" s="1072"/>
      <c r="E606" s="834">
        <v>0.10197143088720066</v>
      </c>
      <c r="F606" s="697"/>
      <c r="G606" s="697"/>
      <c r="H606" s="1090" t="s">
        <v>419</v>
      </c>
      <c r="I606" s="1072"/>
      <c r="J606" s="835">
        <v>1.8107899363076611E-2</v>
      </c>
      <c r="K606" s="697"/>
      <c r="L606" s="697"/>
      <c r="M606" s="1071"/>
      <c r="N606" s="1072"/>
      <c r="O606" s="697"/>
      <c r="P606" s="697"/>
      <c r="Q606" s="697"/>
      <c r="V606" s="398"/>
      <c r="W606" s="398"/>
      <c r="X606" s="398"/>
      <c r="Y606" s="398"/>
      <c r="Z606" s="398"/>
      <c r="AA606" s="398"/>
      <c r="AB606" s="398"/>
      <c r="AC606" s="398"/>
      <c r="AD606" s="398"/>
      <c r="AE606" s="398"/>
      <c r="AF606" s="398"/>
      <c r="AG606" s="398"/>
      <c r="AH606" s="398"/>
      <c r="AI606" s="398"/>
      <c r="AJ606" s="398"/>
      <c r="AK606" s="398"/>
      <c r="AL606" s="398"/>
      <c r="AM606" s="398"/>
      <c r="AN606" s="398"/>
      <c r="AO606" s="398"/>
      <c r="AP606" s="398"/>
      <c r="AQ606" s="398"/>
      <c r="AR606" s="398"/>
      <c r="AS606" s="398"/>
      <c r="AT606" s="398"/>
      <c r="AU606" s="398"/>
      <c r="AV606" s="398"/>
      <c r="AW606" s="398"/>
      <c r="AX606" s="398"/>
      <c r="AY606" s="398"/>
      <c r="AZ606" s="398"/>
      <c r="BA606" s="401"/>
      <c r="BB606" s="478"/>
      <c r="BC606" s="401"/>
      <c r="BD606" s="401"/>
      <c r="BE606" s="401"/>
      <c r="BF606" s="401"/>
      <c r="BG606" s="401"/>
      <c r="BH606" s="401"/>
      <c r="BI606" s="401"/>
      <c r="BJ606" s="401"/>
      <c r="BK606" s="401"/>
      <c r="BL606" s="401"/>
      <c r="BM606" s="401"/>
      <c r="BN606" s="401"/>
      <c r="BO606" s="401"/>
      <c r="BP606" s="401"/>
      <c r="BQ606" s="401"/>
      <c r="BR606" s="401"/>
      <c r="BS606" s="401"/>
      <c r="BT606" s="401"/>
      <c r="BU606" s="401"/>
      <c r="BV606" s="401"/>
      <c r="BW606" s="401"/>
      <c r="BX606" s="401"/>
      <c r="BY606" s="401"/>
      <c r="BZ606" s="401"/>
      <c r="CA606" s="401"/>
      <c r="CB606" s="401"/>
      <c r="CC606" s="401"/>
      <c r="CD606" s="401"/>
      <c r="CE606" s="401"/>
      <c r="CF606" s="401"/>
      <c r="CG606" s="401"/>
      <c r="CH606" s="401"/>
      <c r="CI606" s="401"/>
      <c r="CJ606" s="401"/>
      <c r="CK606" s="401"/>
      <c r="CL606" s="401"/>
      <c r="CM606" s="401"/>
      <c r="CN606" s="401"/>
      <c r="CO606" s="401"/>
      <c r="CP606" s="401"/>
      <c r="CQ606" s="401"/>
      <c r="CR606" s="401"/>
      <c r="CS606" s="401"/>
      <c r="CT606" s="401"/>
      <c r="CU606" s="401"/>
      <c r="CV606" s="401"/>
      <c r="CW606" s="401"/>
      <c r="CX606" s="401"/>
      <c r="CY606" s="401"/>
      <c r="CZ606" s="401"/>
    </row>
    <row r="607" s="405" customFormat="true" ht="25.15" customHeight="true" x14ac:dyDescent="0.2">
      <c r="C607" s="1090" t="s">
        <v>382</v>
      </c>
      <c r="D607" s="1072"/>
      <c r="E607" s="834">
        <v>8.3012954369163228E-2</v>
      </c>
      <c r="F607" s="697"/>
      <c r="G607" s="697"/>
      <c r="H607" s="1090" t="s">
        <v>378</v>
      </c>
      <c r="I607" s="1072"/>
      <c r="J607" s="838">
        <v>9.0162189256529218E-2</v>
      </c>
      <c r="K607" s="697"/>
      <c r="L607" s="697"/>
      <c r="M607" s="1091" t="s">
        <v>244</v>
      </c>
      <c r="N607" s="1072"/>
      <c r="O607" s="1072"/>
      <c r="P607" s="697"/>
      <c r="Q607" s="697"/>
      <c r="V607" s="398"/>
      <c r="W607" s="398"/>
      <c r="X607" s="398"/>
      <c r="Y607" s="398"/>
      <c r="Z607" s="398"/>
      <c r="AA607" s="398"/>
      <c r="AB607" s="398"/>
      <c r="AC607" s="398"/>
      <c r="AD607" s="398"/>
      <c r="AE607" s="398"/>
      <c r="AF607" s="398"/>
      <c r="AG607" s="398"/>
      <c r="AH607" s="398"/>
      <c r="AI607" s="398"/>
      <c r="AJ607" s="398"/>
      <c r="AK607" s="398"/>
      <c r="AL607" s="398"/>
      <c r="AM607" s="398"/>
      <c r="AN607" s="398"/>
      <c r="AO607" s="398"/>
      <c r="AP607" s="398"/>
      <c r="AQ607" s="398"/>
      <c r="AR607" s="398"/>
      <c r="AS607" s="398"/>
      <c r="AT607" s="398"/>
      <c r="AU607" s="398"/>
      <c r="AV607" s="398"/>
      <c r="AW607" s="398"/>
      <c r="AX607" s="398"/>
      <c r="AY607" s="398"/>
      <c r="AZ607" s="398"/>
      <c r="BA607" s="401"/>
      <c r="BB607" s="478"/>
      <c r="BC607" s="401"/>
      <c r="BD607" s="401"/>
      <c r="BE607" s="401"/>
      <c r="BF607" s="401"/>
      <c r="BG607" s="401"/>
      <c r="BH607" s="401"/>
      <c r="BI607" s="401"/>
      <c r="BJ607" s="401"/>
      <c r="BK607" s="401"/>
      <c r="BL607" s="401"/>
      <c r="BM607" s="401"/>
      <c r="BN607" s="401"/>
      <c r="BO607" s="401"/>
      <c r="BP607" s="401"/>
      <c r="BQ607" s="401"/>
      <c r="BR607" s="401"/>
      <c r="BS607" s="401"/>
      <c r="BT607" s="401"/>
      <c r="BU607" s="401"/>
      <c r="BV607" s="401"/>
      <c r="BW607" s="401"/>
      <c r="BX607" s="401"/>
      <c r="BY607" s="401"/>
      <c r="BZ607" s="401"/>
      <c r="CA607" s="401"/>
      <c r="CB607" s="401"/>
      <c r="CC607" s="401"/>
      <c r="CD607" s="401"/>
      <c r="CE607" s="401"/>
      <c r="CF607" s="401"/>
      <c r="CG607" s="401"/>
      <c r="CH607" s="401"/>
      <c r="CI607" s="401"/>
      <c r="CJ607" s="401"/>
      <c r="CK607" s="401"/>
      <c r="CL607" s="401"/>
      <c r="CM607" s="401"/>
      <c r="CN607" s="401"/>
      <c r="CO607" s="401"/>
      <c r="CP607" s="401"/>
      <c r="CQ607" s="401"/>
      <c r="CR607" s="401"/>
      <c r="CS607" s="401"/>
      <c r="CT607" s="401"/>
      <c r="CU607" s="401"/>
      <c r="CV607" s="401"/>
      <c r="CW607" s="401"/>
      <c r="CX607" s="401"/>
      <c r="CY607" s="401"/>
      <c r="CZ607" s="401"/>
    </row>
    <row r="608" s="405" customFormat="true" ht="25.15" customHeight="true" x14ac:dyDescent="0.2">
      <c r="C608" s="1090" t="s">
        <v>399</v>
      </c>
      <c r="D608" s="1072"/>
      <c r="E608" s="834">
        <v>-1.9917886971108315E-2</v>
      </c>
      <c r="F608" s="697"/>
      <c r="G608" s="697"/>
      <c r="H608" s="1071"/>
      <c r="I608" s="1072"/>
      <c r="J608" s="698"/>
      <c r="K608" s="697"/>
      <c r="L608" s="697"/>
      <c r="M608" s="1085" t="s">
        <v>208</v>
      </c>
      <c r="N608" s="1072"/>
      <c r="O608" s="855" t="s">
        <v>209</v>
      </c>
      <c r="P608" s="697"/>
      <c r="Q608" s="697"/>
      <c r="V608" s="398"/>
      <c r="W608" s="398"/>
      <c r="X608" s="398"/>
      <c r="Y608" s="398"/>
      <c r="Z608" s="398"/>
      <c r="AA608" s="398"/>
      <c r="AB608" s="398"/>
      <c r="AC608" s="398"/>
      <c r="AD608" s="398"/>
      <c r="AE608" s="398"/>
      <c r="AF608" s="398"/>
      <c r="AG608" s="398"/>
      <c r="AH608" s="398"/>
      <c r="AI608" s="398"/>
      <c r="AJ608" s="398"/>
      <c r="AK608" s="398"/>
      <c r="AL608" s="398"/>
      <c r="AM608" s="398"/>
      <c r="AN608" s="398"/>
      <c r="AO608" s="398"/>
      <c r="AP608" s="398"/>
      <c r="AQ608" s="398"/>
      <c r="AR608" s="398"/>
      <c r="AS608" s="398"/>
      <c r="AT608" s="398"/>
      <c r="AU608" s="398"/>
      <c r="AV608" s="398"/>
      <c r="AW608" s="398"/>
      <c r="AX608" s="398"/>
      <c r="AY608" s="398"/>
      <c r="AZ608" s="398"/>
      <c r="BA608" s="401"/>
      <c r="BB608" s="478"/>
      <c r="BC608" s="401"/>
      <c r="BD608" s="401"/>
      <c r="BE608" s="401"/>
      <c r="BF608" s="401"/>
      <c r="BG608" s="401"/>
      <c r="BH608" s="401"/>
      <c r="BI608" s="401"/>
      <c r="BJ608" s="401"/>
      <c r="BK608" s="401"/>
      <c r="BL608" s="401"/>
      <c r="BM608" s="401"/>
      <c r="BN608" s="401"/>
      <c r="BO608" s="401"/>
      <c r="BP608" s="401"/>
      <c r="BQ608" s="401"/>
      <c r="BR608" s="401"/>
      <c r="BS608" s="401"/>
      <c r="BT608" s="401"/>
      <c r="BU608" s="401"/>
      <c r="BV608" s="401"/>
      <c r="BW608" s="401"/>
      <c r="BX608" s="401"/>
      <c r="BY608" s="401"/>
      <c r="BZ608" s="401"/>
      <c r="CA608" s="401"/>
      <c r="CB608" s="401"/>
      <c r="CC608" s="401"/>
      <c r="CD608" s="401"/>
      <c r="CE608" s="401"/>
      <c r="CF608" s="401"/>
      <c r="CG608" s="401"/>
      <c r="CH608" s="401"/>
      <c r="CI608" s="401"/>
      <c r="CJ608" s="401"/>
      <c r="CK608" s="401"/>
      <c r="CL608" s="401"/>
      <c r="CM608" s="401"/>
      <c r="CN608" s="401"/>
      <c r="CO608" s="401"/>
      <c r="CP608" s="401"/>
      <c r="CQ608" s="401"/>
      <c r="CR608" s="401"/>
      <c r="CS608" s="401"/>
      <c r="CT608" s="401"/>
      <c r="CU608" s="401"/>
      <c r="CV608" s="401"/>
      <c r="CW608" s="401"/>
      <c r="CX608" s="401"/>
      <c r="CY608" s="401"/>
      <c r="CZ608" s="401"/>
    </row>
    <row r="609" s="405" customFormat="true" ht="25.15" customHeight="true" x14ac:dyDescent="0.2">
      <c r="C609" s="1090" t="s">
        <v>419</v>
      </c>
      <c r="D609" s="1072"/>
      <c r="E609" s="834">
        <v>1.0947123452294061E-2</v>
      </c>
      <c r="F609" s="697"/>
      <c r="G609" s="697"/>
      <c r="H609" s="1071"/>
      <c r="I609" s="1072"/>
      <c r="J609" s="697"/>
      <c r="K609" s="697"/>
      <c r="L609" s="697"/>
      <c r="M609" s="1090" t="s">
        <v>209</v>
      </c>
      <c r="N609" s="1072"/>
      <c r="O609" s="856">
        <v>0.99999999999999989</v>
      </c>
      <c r="P609" s="697"/>
      <c r="Q609" s="697"/>
      <c r="V609" s="398"/>
      <c r="W609" s="398"/>
      <c r="X609" s="398"/>
      <c r="Y609" s="398"/>
      <c r="Z609" s="398"/>
      <c r="AA609" s="398"/>
      <c r="AB609" s="398"/>
      <c r="AC609" s="398"/>
      <c r="AD609" s="398"/>
      <c r="AE609" s="398"/>
      <c r="AF609" s="398"/>
      <c r="AG609" s="398"/>
      <c r="AH609" s="398"/>
      <c r="AI609" s="398"/>
      <c r="AJ609" s="398"/>
      <c r="AK609" s="398"/>
      <c r="AL609" s="398"/>
      <c r="AM609" s="398"/>
      <c r="AN609" s="398"/>
      <c r="AO609" s="398"/>
      <c r="AP609" s="398"/>
      <c r="AQ609" s="398"/>
      <c r="AR609" s="398"/>
      <c r="AS609" s="398"/>
      <c r="AT609" s="398"/>
      <c r="AU609" s="398"/>
      <c r="AV609" s="398"/>
      <c r="AW609" s="398"/>
      <c r="AX609" s="398"/>
      <c r="AY609" s="398"/>
      <c r="AZ609" s="398"/>
      <c r="BA609" s="401"/>
      <c r="BB609" s="478"/>
      <c r="BC609" s="401"/>
      <c r="BD609" s="401"/>
      <c r="BE609" s="401"/>
      <c r="BF609" s="401"/>
      <c r="BG609" s="401"/>
      <c r="BH609" s="401"/>
      <c r="BI609" s="401"/>
      <c r="BJ609" s="401"/>
      <c r="BK609" s="401"/>
      <c r="BL609" s="401"/>
      <c r="BM609" s="401"/>
      <c r="BN609" s="401"/>
      <c r="BO609" s="401"/>
      <c r="BP609" s="401"/>
      <c r="BQ609" s="401"/>
      <c r="BR609" s="401"/>
      <c r="BS609" s="401"/>
      <c r="BT609" s="401"/>
      <c r="BU609" s="401"/>
      <c r="BV609" s="401"/>
      <c r="BW609" s="401"/>
      <c r="BX609" s="401"/>
      <c r="BY609" s="401"/>
      <c r="BZ609" s="401"/>
      <c r="CA609" s="401"/>
      <c r="CB609" s="401"/>
      <c r="CC609" s="401"/>
      <c r="CD609" s="401"/>
      <c r="CE609" s="401"/>
      <c r="CF609" s="401"/>
      <c r="CG609" s="401"/>
      <c r="CH609" s="401"/>
      <c r="CI609" s="401"/>
      <c r="CJ609" s="401"/>
      <c r="CK609" s="401"/>
      <c r="CL609" s="401"/>
      <c r="CM609" s="401"/>
      <c r="CN609" s="401"/>
      <c r="CO609" s="401"/>
      <c r="CP609" s="401"/>
      <c r="CQ609" s="401"/>
      <c r="CR609" s="401"/>
      <c r="CS609" s="401"/>
      <c r="CT609" s="401"/>
      <c r="CU609" s="401"/>
      <c r="CV609" s="401"/>
      <c r="CW609" s="401"/>
      <c r="CX609" s="401"/>
      <c r="CY609" s="401"/>
      <c r="CZ609" s="401"/>
    </row>
    <row r="610" s="405" customFormat="true" ht="25.15" customHeight="true" x14ac:dyDescent="0.2">
      <c r="C610" s="1090" t="s">
        <v>378</v>
      </c>
      <c r="D610" s="1072"/>
      <c r="E610" s="839">
        <v>7.8287325810365724E-2</v>
      </c>
      <c r="F610" s="697"/>
      <c r="G610" s="697"/>
      <c r="H610" s="1091" t="s">
        <v>244</v>
      </c>
      <c r="I610" s="1072"/>
      <c r="J610" s="1072"/>
      <c r="K610" s="697"/>
      <c r="L610" s="697"/>
      <c r="M610" s="1071"/>
      <c r="N610" s="1072"/>
      <c r="O610" s="698"/>
      <c r="P610" s="697"/>
      <c r="Q610" s="697"/>
      <c r="V610" s="398"/>
      <c r="W610" s="398"/>
      <c r="X610" s="398"/>
      <c r="Y610" s="398"/>
      <c r="Z610" s="398"/>
      <c r="AA610" s="398"/>
      <c r="AB610" s="398"/>
      <c r="AC610" s="398"/>
      <c r="AD610" s="398"/>
      <c r="AE610" s="398"/>
      <c r="AF610" s="398"/>
      <c r="AG610" s="398"/>
      <c r="AH610" s="398"/>
      <c r="AI610" s="398"/>
      <c r="AJ610" s="398"/>
      <c r="AK610" s="398"/>
      <c r="AL610" s="398"/>
      <c r="AM610" s="398"/>
      <c r="AN610" s="398"/>
      <c r="AO610" s="398"/>
      <c r="AP610" s="398"/>
      <c r="AQ610" s="398"/>
      <c r="AR610" s="398"/>
      <c r="AS610" s="398"/>
      <c r="AT610" s="398"/>
      <c r="AU610" s="398"/>
      <c r="AV610" s="398"/>
      <c r="AW610" s="398"/>
      <c r="AX610" s="398"/>
      <c r="AY610" s="398"/>
      <c r="AZ610" s="398"/>
      <c r="BA610" s="401"/>
      <c r="BB610" s="478"/>
      <c r="BC610" s="401"/>
      <c r="BD610" s="401"/>
      <c r="BE610" s="401"/>
      <c r="BF610" s="401"/>
      <c r="BG610" s="401"/>
      <c r="BH610" s="401"/>
      <c r="BI610" s="401"/>
      <c r="BJ610" s="401"/>
      <c r="BK610" s="401"/>
      <c r="BL610" s="401"/>
      <c r="BM610" s="401"/>
      <c r="BN610" s="401"/>
      <c r="BO610" s="401"/>
      <c r="BP610" s="401"/>
      <c r="BQ610" s="401"/>
      <c r="BR610" s="401"/>
      <c r="BS610" s="401"/>
      <c r="BT610" s="401"/>
      <c r="BU610" s="401"/>
      <c r="BV610" s="401"/>
      <c r="BW610" s="401"/>
      <c r="BX610" s="401"/>
      <c r="BY610" s="401"/>
      <c r="BZ610" s="401"/>
      <c r="CA610" s="401"/>
      <c r="CB610" s="401"/>
      <c r="CC610" s="401"/>
      <c r="CD610" s="401"/>
      <c r="CE610" s="401"/>
      <c r="CF610" s="401"/>
      <c r="CG610" s="401"/>
      <c r="CH610" s="401"/>
      <c r="CI610" s="401"/>
      <c r="CJ610" s="401"/>
      <c r="CK610" s="401"/>
      <c r="CL610" s="401"/>
      <c r="CM610" s="401"/>
      <c r="CN610" s="401"/>
      <c r="CO610" s="401"/>
      <c r="CP610" s="401"/>
      <c r="CQ610" s="401"/>
      <c r="CR610" s="401"/>
      <c r="CS610" s="401"/>
      <c r="CT610" s="401"/>
      <c r="CU610" s="401"/>
      <c r="CV610" s="401"/>
      <c r="CW610" s="401"/>
      <c r="CX610" s="401"/>
      <c r="CY610" s="401"/>
      <c r="CZ610" s="401"/>
    </row>
    <row r="611" s="405" customFormat="true" ht="25.15" customHeight="true" x14ac:dyDescent="0.2">
      <c r="C611" s="1071"/>
      <c r="D611" s="1072"/>
      <c r="E611" s="698"/>
      <c r="F611" s="697"/>
      <c r="G611" s="697"/>
      <c r="H611" s="1085" t="s">
        <v>208</v>
      </c>
      <c r="I611" s="1072"/>
      <c r="J611" s="857" t="s">
        <v>209</v>
      </c>
      <c r="K611" s="697"/>
      <c r="L611" s="697"/>
      <c r="M611" s="1071"/>
      <c r="N611" s="1072"/>
      <c r="O611" s="697"/>
      <c r="P611" s="697"/>
      <c r="Q611" s="697"/>
      <c r="V611" s="398"/>
      <c r="W611" s="398"/>
      <c r="X611" s="398"/>
      <c r="Y611" s="398"/>
      <c r="Z611" s="398"/>
      <c r="AA611" s="398"/>
      <c r="AB611" s="398"/>
      <c r="AC611" s="398"/>
      <c r="AD611" s="398"/>
      <c r="AE611" s="398"/>
      <c r="AF611" s="398"/>
      <c r="AG611" s="398"/>
      <c r="AH611" s="398"/>
      <c r="AI611" s="398"/>
      <c r="AJ611" s="398"/>
      <c r="AK611" s="398"/>
      <c r="AL611" s="398"/>
      <c r="AM611" s="398"/>
      <c r="AN611" s="398"/>
      <c r="AO611" s="398"/>
      <c r="AP611" s="398"/>
      <c r="AQ611" s="398"/>
      <c r="AR611" s="398"/>
      <c r="AS611" s="398"/>
      <c r="AT611" s="398"/>
      <c r="AU611" s="398"/>
      <c r="AV611" s="398"/>
      <c r="AW611" s="398"/>
      <c r="AX611" s="398"/>
      <c r="AY611" s="398"/>
      <c r="AZ611" s="398"/>
      <c r="BA611" s="401"/>
      <c r="BB611" s="478"/>
      <c r="BC611" s="401"/>
      <c r="BD611" s="401"/>
      <c r="BE611" s="401"/>
      <c r="BF611" s="401"/>
      <c r="BG611" s="401"/>
      <c r="BH611" s="401"/>
      <c r="BI611" s="401"/>
      <c r="BJ611" s="401"/>
      <c r="BK611" s="401"/>
      <c r="BL611" s="401"/>
      <c r="BM611" s="401"/>
      <c r="BN611" s="401"/>
      <c r="BO611" s="401"/>
      <c r="BP611" s="401"/>
      <c r="BQ611" s="401"/>
      <c r="BR611" s="401"/>
      <c r="BS611" s="401"/>
      <c r="BT611" s="401"/>
      <c r="BU611" s="401"/>
      <c r="BV611" s="401"/>
      <c r="BW611" s="401"/>
      <c r="BX611" s="401"/>
      <c r="BY611" s="401"/>
      <c r="BZ611" s="401"/>
      <c r="CA611" s="401"/>
      <c r="CB611" s="401"/>
      <c r="CC611" s="401"/>
      <c r="CD611" s="401"/>
      <c r="CE611" s="401"/>
      <c r="CF611" s="401"/>
      <c r="CG611" s="401"/>
      <c r="CH611" s="401"/>
      <c r="CI611" s="401"/>
      <c r="CJ611" s="401"/>
      <c r="CK611" s="401"/>
      <c r="CL611" s="401"/>
      <c r="CM611" s="401"/>
      <c r="CN611" s="401"/>
      <c r="CO611" s="401"/>
      <c r="CP611" s="401"/>
      <c r="CQ611" s="401"/>
      <c r="CR611" s="401"/>
      <c r="CS611" s="401"/>
      <c r="CT611" s="401"/>
      <c r="CU611" s="401"/>
      <c r="CV611" s="401"/>
      <c r="CW611" s="401"/>
      <c r="CX611" s="401"/>
      <c r="CY611" s="401"/>
      <c r="CZ611" s="401"/>
    </row>
    <row r="612" s="405" customFormat="true" ht="25.15" customHeight="true" x14ac:dyDescent="0.2">
      <c r="C612" s="1071"/>
      <c r="D612" s="1072"/>
      <c r="E612" s="697"/>
      <c r="F612" s="697"/>
      <c r="G612" s="697"/>
      <c r="H612" s="1090" t="s">
        <v>209</v>
      </c>
      <c r="I612" s="1072"/>
      <c r="J612" s="858">
        <v>1</v>
      </c>
      <c r="K612" s="697"/>
      <c r="L612" s="697"/>
      <c r="M612" s="1071"/>
      <c r="N612" s="1072"/>
      <c r="O612" s="697"/>
      <c r="P612" s="697"/>
      <c r="Q612" s="697"/>
      <c r="V612" s="398"/>
      <c r="W612" s="398"/>
      <c r="X612" s="398"/>
      <c r="Y612" s="398"/>
      <c r="Z612" s="398"/>
      <c r="AA612" s="398"/>
      <c r="AB612" s="398"/>
      <c r="AC612" s="398"/>
      <c r="AD612" s="398"/>
      <c r="AE612" s="398"/>
      <c r="AF612" s="398"/>
      <c r="AG612" s="398"/>
      <c r="AH612" s="398"/>
      <c r="AI612" s="398"/>
      <c r="AJ612" s="398"/>
      <c r="AK612" s="398"/>
      <c r="AL612" s="398"/>
      <c r="AM612" s="398"/>
      <c r="AN612" s="398"/>
      <c r="AO612" s="398"/>
      <c r="AP612" s="398"/>
      <c r="AQ612" s="398"/>
      <c r="AR612" s="398"/>
      <c r="AS612" s="398"/>
      <c r="AT612" s="398"/>
      <c r="AU612" s="398"/>
      <c r="AV612" s="398"/>
      <c r="AW612" s="398"/>
      <c r="AX612" s="398"/>
      <c r="AY612" s="398"/>
      <c r="AZ612" s="398"/>
      <c r="BA612" s="401"/>
      <c r="BB612" s="478"/>
      <c r="BC612" s="401"/>
      <c r="BD612" s="401"/>
      <c r="BE612" s="401"/>
      <c r="BF612" s="401"/>
      <c r="BG612" s="401"/>
      <c r="BH612" s="401"/>
      <c r="BI612" s="401"/>
      <c r="BJ612" s="401"/>
      <c r="BK612" s="401"/>
      <c r="BL612" s="401"/>
      <c r="BM612" s="401"/>
      <c r="BN612" s="401"/>
      <c r="BO612" s="401"/>
      <c r="BP612" s="401"/>
      <c r="BQ612" s="401"/>
      <c r="BR612" s="401"/>
      <c r="BS612" s="401"/>
      <c r="BT612" s="401"/>
      <c r="BU612" s="401"/>
      <c r="BV612" s="401"/>
      <c r="BW612" s="401"/>
      <c r="BX612" s="401"/>
      <c r="BY612" s="401"/>
      <c r="BZ612" s="401"/>
      <c r="CA612" s="401"/>
      <c r="CB612" s="401"/>
      <c r="CC612" s="401"/>
      <c r="CD612" s="401"/>
      <c r="CE612" s="401"/>
      <c r="CF612" s="401"/>
      <c r="CG612" s="401"/>
      <c r="CH612" s="401"/>
      <c r="CI612" s="401"/>
      <c r="CJ612" s="401"/>
      <c r="CK612" s="401"/>
      <c r="CL612" s="401"/>
      <c r="CM612" s="401"/>
      <c r="CN612" s="401"/>
      <c r="CO612" s="401"/>
      <c r="CP612" s="401"/>
      <c r="CQ612" s="401"/>
      <c r="CR612" s="401"/>
      <c r="CS612" s="401"/>
      <c r="CT612" s="401"/>
      <c r="CU612" s="401"/>
      <c r="CV612" s="401"/>
      <c r="CW612" s="401"/>
      <c r="CX612" s="401"/>
      <c r="CY612" s="401"/>
      <c r="CZ612" s="401"/>
    </row>
    <row r="613" s="405" customFormat="true" ht="25.15" customHeight="true" x14ac:dyDescent="0.2">
      <c r="C613" s="1091" t="s">
        <v>244</v>
      </c>
      <c r="D613" s="1072"/>
      <c r="E613" s="1072"/>
      <c r="F613" s="697"/>
      <c r="G613" s="697"/>
      <c r="H613" s="1071"/>
      <c r="I613" s="1072"/>
      <c r="J613" s="698"/>
      <c r="K613" s="697"/>
      <c r="L613" s="697"/>
      <c r="M613" s="1071"/>
      <c r="N613" s="1072"/>
      <c r="O613" s="697"/>
      <c r="P613" s="697"/>
      <c r="Q613" s="697"/>
      <c r="V613" s="398"/>
      <c r="W613" s="398"/>
      <c r="X613" s="398"/>
      <c r="Y613" s="398"/>
      <c r="Z613" s="398"/>
      <c r="AA613" s="398"/>
      <c r="AB613" s="398"/>
      <c r="AC613" s="398"/>
      <c r="AD613" s="398"/>
      <c r="AE613" s="398"/>
      <c r="AF613" s="398"/>
      <c r="AG613" s="398"/>
      <c r="AH613" s="398"/>
      <c r="AI613" s="398"/>
      <c r="AJ613" s="398"/>
      <c r="AK613" s="398"/>
      <c r="AL613" s="398"/>
      <c r="AM613" s="398"/>
      <c r="AN613" s="398"/>
      <c r="AO613" s="398"/>
      <c r="AP613" s="398"/>
      <c r="AQ613" s="398"/>
      <c r="AR613" s="398"/>
      <c r="AS613" s="398"/>
      <c r="AT613" s="398"/>
      <c r="AU613" s="398"/>
      <c r="AV613" s="398"/>
      <c r="AW613" s="398"/>
      <c r="AX613" s="398"/>
      <c r="AY613" s="398"/>
      <c r="AZ613" s="398"/>
      <c r="BA613" s="401"/>
      <c r="BB613" s="478"/>
      <c r="BC613" s="401"/>
      <c r="BD613" s="401"/>
      <c r="BE613" s="401"/>
      <c r="BF613" s="401"/>
      <c r="BG613" s="401"/>
      <c r="BH613" s="401"/>
      <c r="BI613" s="401"/>
      <c r="BJ613" s="401"/>
      <c r="BK613" s="401"/>
      <c r="BL613" s="401"/>
      <c r="BM613" s="401"/>
      <c r="BN613" s="401"/>
      <c r="BO613" s="401"/>
      <c r="BP613" s="401"/>
      <c r="BQ613" s="401"/>
      <c r="BR613" s="401"/>
      <c r="BS613" s="401"/>
      <c r="BT613" s="401"/>
      <c r="BU613" s="401"/>
      <c r="BV613" s="401"/>
      <c r="BW613" s="401"/>
      <c r="BX613" s="401"/>
      <c r="BY613" s="401"/>
      <c r="BZ613" s="401"/>
      <c r="CA613" s="401"/>
      <c r="CB613" s="401"/>
      <c r="CC613" s="401"/>
      <c r="CD613" s="401"/>
      <c r="CE613" s="401"/>
      <c r="CF613" s="401"/>
      <c r="CG613" s="401"/>
      <c r="CH613" s="401"/>
      <c r="CI613" s="401"/>
      <c r="CJ613" s="401"/>
      <c r="CK613" s="401"/>
      <c r="CL613" s="401"/>
      <c r="CM613" s="401"/>
      <c r="CN613" s="401"/>
      <c r="CO613" s="401"/>
      <c r="CP613" s="401"/>
      <c r="CQ613" s="401"/>
      <c r="CR613" s="401"/>
      <c r="CS613" s="401"/>
      <c r="CT613" s="401"/>
      <c r="CU613" s="401"/>
      <c r="CV613" s="401"/>
      <c r="CW613" s="401"/>
      <c r="CX613" s="401"/>
      <c r="CY613" s="401"/>
      <c r="CZ613" s="401"/>
    </row>
    <row r="614" s="405" customFormat="true" ht="25.15" customHeight="true" x14ac:dyDescent="0.2">
      <c r="C614" s="1085" t="s">
        <v>208</v>
      </c>
      <c r="D614" s="1072"/>
      <c r="E614" s="859" t="s">
        <v>209</v>
      </c>
      <c r="F614" s="697"/>
      <c r="G614" s="697"/>
      <c r="H614" s="1071"/>
      <c r="I614" s="1072"/>
      <c r="J614" s="697"/>
      <c r="K614" s="697"/>
      <c r="L614" s="697"/>
      <c r="M614" s="1071"/>
      <c r="N614" s="1072"/>
      <c r="O614" s="697"/>
      <c r="P614" s="697"/>
      <c r="Q614" s="697"/>
      <c r="V614" s="398"/>
      <c r="W614" s="398"/>
      <c r="X614" s="398"/>
      <c r="Y614" s="398"/>
      <c r="Z614" s="398"/>
      <c r="AA614" s="398"/>
      <c r="AB614" s="398"/>
      <c r="AC614" s="398"/>
      <c r="AD614" s="398"/>
      <c r="AE614" s="398"/>
      <c r="AF614" s="398"/>
      <c r="AG614" s="398"/>
      <c r="AH614" s="398"/>
      <c r="AI614" s="398"/>
      <c r="AJ614" s="398"/>
      <c r="AK614" s="398"/>
      <c r="AL614" s="398"/>
      <c r="AM614" s="398"/>
      <c r="AN614" s="398"/>
      <c r="AO614" s="398"/>
      <c r="AP614" s="398"/>
      <c r="AQ614" s="398"/>
      <c r="AR614" s="398"/>
      <c r="AS614" s="398"/>
      <c r="AT614" s="398"/>
      <c r="AU614" s="398"/>
      <c r="AV614" s="398"/>
      <c r="AW614" s="398"/>
      <c r="AX614" s="398"/>
      <c r="AY614" s="398"/>
      <c r="AZ614" s="398"/>
      <c r="BA614" s="401"/>
      <c r="BB614" s="478"/>
      <c r="BC614" s="401"/>
      <c r="BD614" s="401"/>
      <c r="BE614" s="401"/>
      <c r="BF614" s="401"/>
      <c r="BG614" s="401"/>
      <c r="BH614" s="401"/>
      <c r="BI614" s="401"/>
      <c r="BJ614" s="401"/>
      <c r="BK614" s="401"/>
      <c r="BL614" s="401"/>
      <c r="BM614" s="401"/>
      <c r="BN614" s="401"/>
      <c r="BO614" s="401"/>
      <c r="BP614" s="401"/>
      <c r="BQ614" s="401"/>
      <c r="BR614" s="401"/>
      <c r="BS614" s="401"/>
      <c r="BT614" s="401"/>
      <c r="BU614" s="401"/>
      <c r="BV614" s="401"/>
      <c r="BW614" s="401"/>
      <c r="BX614" s="401"/>
      <c r="BY614" s="401"/>
      <c r="BZ614" s="401"/>
      <c r="CA614" s="401"/>
      <c r="CB614" s="401"/>
      <c r="CC614" s="401"/>
      <c r="CD614" s="401"/>
      <c r="CE614" s="401"/>
      <c r="CF614" s="401"/>
      <c r="CG614" s="401"/>
      <c r="CH614" s="401"/>
      <c r="CI614" s="401"/>
      <c r="CJ614" s="401"/>
      <c r="CK614" s="401"/>
      <c r="CL614" s="401"/>
      <c r="CM614" s="401"/>
      <c r="CN614" s="401"/>
      <c r="CO614" s="401"/>
      <c r="CP614" s="401"/>
      <c r="CQ614" s="401"/>
      <c r="CR614" s="401"/>
      <c r="CS614" s="401"/>
      <c r="CT614" s="401"/>
      <c r="CU614" s="401"/>
      <c r="CV614" s="401"/>
      <c r="CW614" s="401"/>
      <c r="CX614" s="401"/>
      <c r="CY614" s="401"/>
      <c r="CZ614" s="401"/>
    </row>
    <row r="615" s="405" customFormat="true" ht="25.15" customHeight="true" x14ac:dyDescent="0.2">
      <c r="C615" s="1090" t="s">
        <v>209</v>
      </c>
      <c r="D615" s="1072"/>
      <c r="E615" s="860">
        <v>1</v>
      </c>
      <c r="F615" s="697"/>
      <c r="G615" s="697"/>
      <c r="H615" s="1071"/>
      <c r="I615" s="1072"/>
      <c r="J615" s="697"/>
      <c r="K615" s="697"/>
      <c r="L615" s="697"/>
      <c r="M615" s="1071"/>
      <c r="N615" s="1072"/>
      <c r="O615" s="697"/>
      <c r="P615" s="697"/>
      <c r="Q615" s="697"/>
      <c r="V615" s="398"/>
      <c r="W615" s="398"/>
      <c r="X615" s="398"/>
      <c r="Y615" s="398"/>
      <c r="Z615" s="398"/>
      <c r="AA615" s="398"/>
      <c r="AB615" s="398"/>
      <c r="AC615" s="398"/>
      <c r="AD615" s="398"/>
      <c r="AE615" s="398"/>
      <c r="AF615" s="398"/>
      <c r="AG615" s="398"/>
      <c r="AH615" s="398"/>
      <c r="AI615" s="398"/>
      <c r="AJ615" s="398"/>
      <c r="AK615" s="398"/>
      <c r="AL615" s="398"/>
      <c r="AM615" s="398"/>
      <c r="AN615" s="398"/>
      <c r="AO615" s="398"/>
      <c r="AP615" s="398"/>
      <c r="AQ615" s="398"/>
      <c r="AR615" s="398"/>
      <c r="AS615" s="398"/>
      <c r="AT615" s="398"/>
      <c r="AU615" s="398"/>
      <c r="AV615" s="398"/>
      <c r="AW615" s="398"/>
      <c r="AX615" s="398"/>
      <c r="AY615" s="398"/>
      <c r="AZ615" s="398"/>
      <c r="BA615" s="401"/>
      <c r="BB615" s="478"/>
      <c r="BC615" s="401"/>
      <c r="BD615" s="401"/>
      <c r="BE615" s="401"/>
      <c r="BF615" s="401"/>
      <c r="BG615" s="401"/>
      <c r="BH615" s="401"/>
      <c r="BI615" s="401"/>
      <c r="BJ615" s="401"/>
      <c r="BK615" s="401"/>
      <c r="BL615" s="401"/>
      <c r="BM615" s="401"/>
      <c r="BN615" s="401"/>
      <c r="BO615" s="401"/>
      <c r="BP615" s="401"/>
      <c r="BQ615" s="401"/>
      <c r="BR615" s="401"/>
      <c r="BS615" s="401"/>
      <c r="BT615" s="401"/>
      <c r="BU615" s="401"/>
      <c r="BV615" s="401"/>
      <c r="BW615" s="401"/>
      <c r="BX615" s="401"/>
      <c r="BY615" s="401"/>
      <c r="BZ615" s="401"/>
      <c r="CA615" s="401"/>
      <c r="CB615" s="401"/>
      <c r="CC615" s="401"/>
      <c r="CD615" s="401"/>
      <c r="CE615" s="401"/>
      <c r="CF615" s="401"/>
      <c r="CG615" s="401"/>
      <c r="CH615" s="401"/>
      <c r="CI615" s="401"/>
      <c r="CJ615" s="401"/>
      <c r="CK615" s="401"/>
      <c r="CL615" s="401"/>
      <c r="CM615" s="401"/>
      <c r="CN615" s="401"/>
      <c r="CO615" s="401"/>
      <c r="CP615" s="401"/>
      <c r="CQ615" s="401"/>
      <c r="CR615" s="401"/>
      <c r="CS615" s="401"/>
      <c r="CT615" s="401"/>
      <c r="CU615" s="401"/>
      <c r="CV615" s="401"/>
      <c r="CW615" s="401"/>
      <c r="CX615" s="401"/>
      <c r="CY615" s="401"/>
      <c r="CZ615" s="401"/>
    </row>
    <row r="616" s="405" customFormat="true" ht="25.15" customHeight="true" x14ac:dyDescent="0.2">
      <c r="C616" s="1071"/>
      <c r="D616" s="1072"/>
      <c r="E616" s="698"/>
      <c r="F616" s="697"/>
      <c r="G616" s="697"/>
      <c r="H616" s="1071"/>
      <c r="I616" s="1072"/>
      <c r="J616" s="697"/>
      <c r="K616" s="697"/>
      <c r="L616" s="697"/>
      <c r="M616" s="1071"/>
      <c r="N616" s="1072"/>
      <c r="O616" s="697"/>
      <c r="P616" s="697"/>
      <c r="Q616" s="697"/>
      <c r="V616" s="398"/>
      <c r="W616" s="398"/>
      <c r="X616" s="398"/>
      <c r="Y616" s="398"/>
      <c r="Z616" s="398"/>
      <c r="AA616" s="398"/>
      <c r="AB616" s="398"/>
      <c r="AC616" s="398"/>
      <c r="AD616" s="398"/>
      <c r="AE616" s="398"/>
      <c r="AF616" s="398"/>
      <c r="AG616" s="398"/>
      <c r="AH616" s="398"/>
      <c r="AI616" s="398"/>
      <c r="AJ616" s="398"/>
      <c r="AK616" s="398"/>
      <c r="AL616" s="398"/>
      <c r="AM616" s="398"/>
      <c r="AN616" s="398"/>
      <c r="AO616" s="398"/>
      <c r="AP616" s="398"/>
      <c r="AQ616" s="398"/>
      <c r="AR616" s="398"/>
      <c r="AS616" s="398"/>
      <c r="AT616" s="398"/>
      <c r="AU616" s="398"/>
      <c r="AV616" s="398"/>
      <c r="AW616" s="398"/>
      <c r="AX616" s="398"/>
      <c r="AY616" s="398"/>
      <c r="AZ616" s="398"/>
      <c r="BA616" s="401"/>
      <c r="BB616" s="478"/>
      <c r="BC616" s="401"/>
      <c r="BD616" s="401"/>
      <c r="BE616" s="401"/>
      <c r="BF616" s="401"/>
      <c r="BG616" s="401"/>
      <c r="BH616" s="401"/>
      <c r="BI616" s="401"/>
      <c r="BJ616" s="401"/>
      <c r="BK616" s="401"/>
      <c r="BL616" s="401"/>
      <c r="BM616" s="401"/>
      <c r="BN616" s="401"/>
      <c r="BO616" s="401"/>
      <c r="BP616" s="401"/>
      <c r="BQ616" s="401"/>
      <c r="BR616" s="401"/>
      <c r="BS616" s="401"/>
      <c r="BT616" s="401"/>
      <c r="BU616" s="401"/>
      <c r="BV616" s="401"/>
      <c r="BW616" s="401"/>
      <c r="BX616" s="401"/>
      <c r="BY616" s="401"/>
      <c r="BZ616" s="401"/>
      <c r="CA616" s="401"/>
      <c r="CB616" s="401"/>
      <c r="CC616" s="401"/>
      <c r="CD616" s="401"/>
      <c r="CE616" s="401"/>
      <c r="CF616" s="401"/>
      <c r="CG616" s="401"/>
      <c r="CH616" s="401"/>
      <c r="CI616" s="401"/>
      <c r="CJ616" s="401"/>
      <c r="CK616" s="401"/>
      <c r="CL616" s="401"/>
      <c r="CM616" s="401"/>
      <c r="CN616" s="401"/>
      <c r="CO616" s="401"/>
      <c r="CP616" s="401"/>
      <c r="CQ616" s="401"/>
      <c r="CR616" s="401"/>
      <c r="CS616" s="401"/>
      <c r="CT616" s="401"/>
      <c r="CU616" s="401"/>
      <c r="CV616" s="401"/>
      <c r="CW616" s="401"/>
      <c r="CX616" s="401"/>
      <c r="CY616" s="401"/>
      <c r="CZ616" s="401"/>
    </row>
    <row r="617" s="405" customFormat="true" ht="25.15" customHeight="true" x14ac:dyDescent="0.2">
      <c r="C617" s="1071"/>
      <c r="D617" s="1072"/>
      <c r="E617" s="697"/>
      <c r="F617" s="697"/>
      <c r="G617" s="697"/>
      <c r="H617" s="1071"/>
      <c r="I617" s="1072"/>
      <c r="J617" s="697"/>
      <c r="K617" s="697"/>
      <c r="L617" s="697"/>
      <c r="M617" s="1071"/>
      <c r="N617" s="1072"/>
      <c r="O617" s="697"/>
      <c r="P617" s="697"/>
      <c r="Q617" s="697"/>
      <c r="V617" s="398"/>
      <c r="W617" s="398"/>
      <c r="X617" s="398"/>
      <c r="Y617" s="398"/>
      <c r="Z617" s="398"/>
      <c r="AA617" s="398"/>
      <c r="AB617" s="398"/>
      <c r="AC617" s="398"/>
      <c r="AD617" s="398"/>
      <c r="AE617" s="398"/>
      <c r="AF617" s="398"/>
      <c r="AG617" s="398"/>
      <c r="AH617" s="398"/>
      <c r="AI617" s="398"/>
      <c r="AJ617" s="398"/>
      <c r="AK617" s="398"/>
      <c r="AL617" s="398"/>
      <c r="AM617" s="398"/>
      <c r="AN617" s="398"/>
      <c r="AO617" s="398"/>
      <c r="AP617" s="398"/>
      <c r="AQ617" s="398"/>
      <c r="AR617" s="398"/>
      <c r="AS617" s="398"/>
      <c r="AT617" s="398"/>
      <c r="AU617" s="398"/>
      <c r="AV617" s="398"/>
      <c r="AW617" s="398"/>
      <c r="AX617" s="398"/>
      <c r="AY617" s="398"/>
      <c r="AZ617" s="398"/>
      <c r="BA617" s="401"/>
      <c r="BB617" s="478"/>
      <c r="BC617" s="401"/>
      <c r="BD617" s="401"/>
      <c r="BE617" s="401"/>
      <c r="BF617" s="401"/>
      <c r="BG617" s="401"/>
      <c r="BH617" s="401"/>
      <c r="BI617" s="401"/>
      <c r="BJ617" s="401"/>
      <c r="BK617" s="401"/>
      <c r="BL617" s="401"/>
      <c r="BM617" s="401"/>
      <c r="BN617" s="401"/>
      <c r="BO617" s="401"/>
      <c r="BP617" s="401"/>
      <c r="BQ617" s="401"/>
      <c r="BR617" s="401"/>
      <c r="BS617" s="401"/>
      <c r="BT617" s="401"/>
      <c r="BU617" s="401"/>
      <c r="BV617" s="401"/>
      <c r="BW617" s="401"/>
      <c r="BX617" s="401"/>
      <c r="BY617" s="401"/>
      <c r="BZ617" s="401"/>
      <c r="CA617" s="401"/>
      <c r="CB617" s="401"/>
      <c r="CC617" s="401"/>
      <c r="CD617" s="401"/>
      <c r="CE617" s="401"/>
      <c r="CF617" s="401"/>
      <c r="CG617" s="401"/>
      <c r="CH617" s="401"/>
      <c r="CI617" s="401"/>
      <c r="CJ617" s="401"/>
      <c r="CK617" s="401"/>
      <c r="CL617" s="401"/>
      <c r="CM617" s="401"/>
      <c r="CN617" s="401"/>
      <c r="CO617" s="401"/>
      <c r="CP617" s="401"/>
      <c r="CQ617" s="401"/>
      <c r="CR617" s="401"/>
      <c r="CS617" s="401"/>
      <c r="CT617" s="401"/>
      <c r="CU617" s="401"/>
      <c r="CV617" s="401"/>
      <c r="CW617" s="401"/>
      <c r="CX617" s="401"/>
      <c r="CY617" s="401"/>
      <c r="CZ617" s="401"/>
    </row>
    <row r="618" s="405" customFormat="true" ht="25.15" customHeight="true" x14ac:dyDescent="0.2">
      <c r="C618" s="1071"/>
      <c r="D618" s="1072"/>
      <c r="E618" s="697"/>
      <c r="F618" s="697"/>
      <c r="G618" s="697"/>
      <c r="H618" s="1071"/>
      <c r="I618" s="1072"/>
      <c r="J618" s="697"/>
      <c r="K618" s="697"/>
      <c r="L618" s="697"/>
      <c r="M618" s="1071"/>
      <c r="N618" s="1072"/>
      <c r="O618" s="697"/>
      <c r="P618" s="697"/>
      <c r="Q618" s="697"/>
      <c r="V618" s="398"/>
      <c r="W618" s="398"/>
      <c r="X618" s="398"/>
      <c r="Y618" s="398"/>
      <c r="Z618" s="398"/>
      <c r="AA618" s="398"/>
      <c r="AB618" s="398"/>
      <c r="AC618" s="398"/>
      <c r="AD618" s="398"/>
      <c r="AE618" s="398"/>
      <c r="AF618" s="398"/>
      <c r="AG618" s="398"/>
      <c r="AH618" s="398"/>
      <c r="AI618" s="398"/>
      <c r="AJ618" s="398"/>
      <c r="AK618" s="398"/>
      <c r="AL618" s="398"/>
      <c r="AM618" s="398"/>
      <c r="AN618" s="398"/>
      <c r="AO618" s="398"/>
      <c r="AP618" s="398"/>
      <c r="AQ618" s="398"/>
      <c r="AR618" s="398"/>
      <c r="AS618" s="398"/>
      <c r="AT618" s="398"/>
      <c r="AU618" s="398"/>
      <c r="AV618" s="398"/>
      <c r="AW618" s="398"/>
      <c r="AX618" s="398"/>
      <c r="AY618" s="398"/>
      <c r="AZ618" s="398"/>
      <c r="BA618" s="401"/>
      <c r="BB618" s="478"/>
      <c r="BC618" s="401"/>
      <c r="BD618" s="401"/>
      <c r="BE618" s="401"/>
      <c r="BF618" s="401"/>
      <c r="BG618" s="401"/>
      <c r="BH618" s="401"/>
      <c r="BI618" s="401"/>
      <c r="BJ618" s="401"/>
      <c r="BK618" s="401"/>
      <c r="BL618" s="401"/>
      <c r="BM618" s="401"/>
      <c r="BN618" s="401"/>
      <c r="BO618" s="401"/>
      <c r="BP618" s="401"/>
      <c r="BQ618" s="401"/>
      <c r="BR618" s="401"/>
      <c r="BS618" s="401"/>
      <c r="BT618" s="401"/>
      <c r="BU618" s="401"/>
      <c r="BV618" s="401"/>
      <c r="BW618" s="401"/>
      <c r="BX618" s="401"/>
      <c r="BY618" s="401"/>
      <c r="BZ618" s="401"/>
      <c r="CA618" s="401"/>
      <c r="CB618" s="401"/>
      <c r="CC618" s="401"/>
      <c r="CD618" s="401"/>
      <c r="CE618" s="401"/>
      <c r="CF618" s="401"/>
      <c r="CG618" s="401"/>
      <c r="CH618" s="401"/>
      <c r="CI618" s="401"/>
      <c r="CJ618" s="401"/>
      <c r="CK618" s="401"/>
      <c r="CL618" s="401"/>
      <c r="CM618" s="401"/>
      <c r="CN618" s="401"/>
      <c r="CO618" s="401"/>
      <c r="CP618" s="401"/>
      <c r="CQ618" s="401"/>
      <c r="CR618" s="401"/>
      <c r="CS618" s="401"/>
      <c r="CT618" s="401"/>
      <c r="CU618" s="401"/>
      <c r="CV618" s="401"/>
      <c r="CW618" s="401"/>
      <c r="CX618" s="401"/>
      <c r="CY618" s="401"/>
      <c r="CZ618" s="401"/>
    </row>
    <row r="619" s="405" customFormat="true" ht="25.15" customHeight="true" x14ac:dyDescent="0.2">
      <c r="C619" s="1071"/>
      <c r="D619" s="1072"/>
      <c r="E619" s="697"/>
      <c r="F619" s="697"/>
      <c r="G619" s="697"/>
      <c r="H619" s="1071"/>
      <c r="I619" s="1072"/>
      <c r="J619" s="697"/>
      <c r="K619" s="697"/>
      <c r="L619" s="697"/>
      <c r="M619" s="1071"/>
      <c r="N619" s="1072"/>
      <c r="O619" s="697"/>
      <c r="P619" s="697"/>
      <c r="Q619" s="697"/>
      <c r="V619" s="398"/>
      <c r="W619" s="398"/>
      <c r="X619" s="398"/>
      <c r="Y619" s="398"/>
      <c r="Z619" s="398"/>
      <c r="AA619" s="398"/>
      <c r="AB619" s="398"/>
      <c r="AC619" s="398"/>
      <c r="AD619" s="398"/>
      <c r="AE619" s="398"/>
      <c r="AF619" s="398"/>
      <c r="AG619" s="398"/>
      <c r="AH619" s="398"/>
      <c r="AI619" s="398"/>
      <c r="AJ619" s="398"/>
      <c r="AK619" s="398"/>
      <c r="AL619" s="398"/>
      <c r="AM619" s="398"/>
      <c r="AN619" s="398"/>
      <c r="AO619" s="398"/>
      <c r="AP619" s="398"/>
      <c r="AQ619" s="398"/>
      <c r="AR619" s="398"/>
      <c r="AS619" s="398"/>
      <c r="AT619" s="398"/>
      <c r="AU619" s="398"/>
      <c r="AV619" s="398"/>
      <c r="AW619" s="398"/>
      <c r="AX619" s="398"/>
      <c r="AY619" s="398"/>
      <c r="AZ619" s="398"/>
      <c r="BA619" s="401"/>
      <c r="BB619" s="478"/>
      <c r="BC619" s="401"/>
      <c r="BD619" s="401"/>
      <c r="BE619" s="401"/>
      <c r="BF619" s="401"/>
      <c r="BG619" s="401"/>
      <c r="BH619" s="401"/>
      <c r="BI619" s="401"/>
      <c r="BJ619" s="401"/>
      <c r="BK619" s="401"/>
      <c r="BL619" s="401"/>
      <c r="BM619" s="401"/>
      <c r="BN619" s="401"/>
      <c r="BO619" s="401"/>
      <c r="BP619" s="401"/>
      <c r="BQ619" s="401"/>
      <c r="BR619" s="401"/>
      <c r="BS619" s="401"/>
      <c r="BT619" s="401"/>
      <c r="BU619" s="401"/>
      <c r="BV619" s="401"/>
      <c r="BW619" s="401"/>
      <c r="BX619" s="401"/>
      <c r="BY619" s="401"/>
      <c r="BZ619" s="401"/>
      <c r="CA619" s="401"/>
      <c r="CB619" s="401"/>
      <c r="CC619" s="401"/>
      <c r="CD619" s="401"/>
      <c r="CE619" s="401"/>
      <c r="CF619" s="401"/>
      <c r="CG619" s="401"/>
      <c r="CH619" s="401"/>
      <c r="CI619" s="401"/>
      <c r="CJ619" s="401"/>
      <c r="CK619" s="401"/>
      <c r="CL619" s="401"/>
      <c r="CM619" s="401"/>
      <c r="CN619" s="401"/>
      <c r="CO619" s="401"/>
      <c r="CP619" s="401"/>
      <c r="CQ619" s="401"/>
      <c r="CR619" s="401"/>
      <c r="CS619" s="401"/>
      <c r="CT619" s="401"/>
      <c r="CU619" s="401"/>
      <c r="CV619" s="401"/>
      <c r="CW619" s="401"/>
      <c r="CX619" s="401"/>
      <c r="CY619" s="401"/>
      <c r="CZ619" s="401"/>
    </row>
    <row r="620" s="405" customFormat="true" ht="25.15" customHeight="true" x14ac:dyDescent="0.2">
      <c r="C620" s="1071"/>
      <c r="D620" s="1072"/>
      <c r="E620" s="697"/>
      <c r="F620" s="697"/>
      <c r="G620" s="697"/>
      <c r="H620" s="1071"/>
      <c r="I620" s="1072"/>
      <c r="J620" s="697"/>
      <c r="K620" s="697"/>
      <c r="L620" s="697"/>
      <c r="M620" s="1071"/>
      <c r="N620" s="1072"/>
      <c r="O620" s="697"/>
      <c r="P620" s="697"/>
      <c r="Q620" s="697"/>
      <c r="V620" s="398"/>
      <c r="W620" s="398"/>
      <c r="X620" s="398"/>
      <c r="Y620" s="398"/>
      <c r="Z620" s="398"/>
      <c r="AA620" s="398"/>
      <c r="AB620" s="398"/>
      <c r="AC620" s="398"/>
      <c r="AD620" s="398"/>
      <c r="AE620" s="398"/>
      <c r="AF620" s="398"/>
      <c r="AG620" s="398"/>
      <c r="AH620" s="398"/>
      <c r="AI620" s="398"/>
      <c r="AJ620" s="398"/>
      <c r="AK620" s="398"/>
      <c r="AL620" s="398"/>
      <c r="AM620" s="398"/>
      <c r="AN620" s="398"/>
      <c r="AO620" s="398"/>
      <c r="AP620" s="398"/>
      <c r="AQ620" s="398"/>
      <c r="AR620" s="398"/>
      <c r="AS620" s="398"/>
      <c r="AT620" s="398"/>
      <c r="AU620" s="398"/>
      <c r="AV620" s="398"/>
      <c r="AW620" s="398"/>
      <c r="AX620" s="398"/>
      <c r="AY620" s="398"/>
      <c r="AZ620" s="398"/>
      <c r="BA620" s="401"/>
      <c r="BB620" s="478"/>
      <c r="BC620" s="401"/>
      <c r="BD620" s="401"/>
      <c r="BE620" s="401"/>
      <c r="BF620" s="401"/>
      <c r="BG620" s="401"/>
      <c r="BH620" s="401"/>
      <c r="BI620" s="401"/>
      <c r="BJ620" s="401"/>
      <c r="BK620" s="401"/>
      <c r="BL620" s="401"/>
      <c r="BM620" s="401"/>
      <c r="BN620" s="401"/>
      <c r="BO620" s="401"/>
      <c r="BP620" s="401"/>
      <c r="BQ620" s="401"/>
      <c r="BR620" s="401"/>
      <c r="BS620" s="401"/>
      <c r="BT620" s="401"/>
      <c r="BU620" s="401"/>
      <c r="BV620" s="401"/>
      <c r="BW620" s="401"/>
      <c r="BX620" s="401"/>
      <c r="BY620" s="401"/>
      <c r="BZ620" s="401"/>
      <c r="CA620" s="401"/>
      <c r="CB620" s="401"/>
      <c r="CC620" s="401"/>
      <c r="CD620" s="401"/>
      <c r="CE620" s="401"/>
      <c r="CF620" s="401"/>
      <c r="CG620" s="401"/>
      <c r="CH620" s="401"/>
      <c r="CI620" s="401"/>
      <c r="CJ620" s="401"/>
      <c r="CK620" s="401"/>
      <c r="CL620" s="401"/>
      <c r="CM620" s="401"/>
      <c r="CN620" s="401"/>
      <c r="CO620" s="401"/>
      <c r="CP620" s="401"/>
      <c r="CQ620" s="401"/>
      <c r="CR620" s="401"/>
      <c r="CS620" s="401"/>
      <c r="CT620" s="401"/>
      <c r="CU620" s="401"/>
      <c r="CV620" s="401"/>
      <c r="CW620" s="401"/>
      <c r="CX620" s="401"/>
      <c r="CY620" s="401"/>
      <c r="CZ620" s="401"/>
    </row>
    <row r="621" s="405" customFormat="true" ht="25.15" customHeight="true" x14ac:dyDescent="0.2">
      <c r="C621" s="1071"/>
      <c r="D621" s="1072"/>
      <c r="E621" s="697"/>
      <c r="F621" s="697"/>
      <c r="G621" s="697"/>
      <c r="H621" s="1071"/>
      <c r="I621" s="1072"/>
      <c r="J621" s="697"/>
      <c r="K621" s="697"/>
      <c r="L621" s="697"/>
      <c r="M621" s="1071"/>
      <c r="N621" s="1072"/>
      <c r="O621" s="697"/>
      <c r="P621" s="697"/>
      <c r="Q621" s="697"/>
      <c r="V621" s="398"/>
      <c r="W621" s="398"/>
      <c r="X621" s="398"/>
      <c r="Y621" s="398"/>
      <c r="Z621" s="398"/>
      <c r="AA621" s="398"/>
      <c r="AB621" s="398"/>
      <c r="AC621" s="398"/>
      <c r="AD621" s="398"/>
      <c r="AE621" s="398"/>
      <c r="AF621" s="398"/>
      <c r="AG621" s="398"/>
      <c r="AH621" s="398"/>
      <c r="AI621" s="398"/>
      <c r="AJ621" s="398"/>
      <c r="AK621" s="398"/>
      <c r="AL621" s="398"/>
      <c r="AM621" s="398"/>
      <c r="AN621" s="398"/>
      <c r="AO621" s="398"/>
      <c r="AP621" s="398"/>
      <c r="AQ621" s="398"/>
      <c r="AR621" s="398"/>
      <c r="AS621" s="398"/>
      <c r="AT621" s="398"/>
      <c r="AU621" s="398"/>
      <c r="AV621" s="398"/>
      <c r="AW621" s="398"/>
      <c r="AX621" s="398"/>
      <c r="AY621" s="398"/>
      <c r="AZ621" s="398"/>
      <c r="BA621" s="401"/>
      <c r="BB621" s="478"/>
      <c r="BC621" s="401"/>
      <c r="BD621" s="401"/>
      <c r="BE621" s="401"/>
      <c r="BF621" s="401"/>
      <c r="BG621" s="401"/>
      <c r="BH621" s="401"/>
      <c r="BI621" s="401"/>
      <c r="BJ621" s="401"/>
      <c r="BK621" s="401"/>
      <c r="BL621" s="401"/>
      <c r="BM621" s="401"/>
      <c r="BN621" s="401"/>
      <c r="BO621" s="401"/>
      <c r="BP621" s="401"/>
      <c r="BQ621" s="401"/>
      <c r="BR621" s="401"/>
      <c r="BS621" s="401"/>
      <c r="BT621" s="401"/>
      <c r="BU621" s="401"/>
      <c r="BV621" s="401"/>
      <c r="BW621" s="401"/>
      <c r="BX621" s="401"/>
      <c r="BY621" s="401"/>
      <c r="BZ621" s="401"/>
      <c r="CA621" s="401"/>
      <c r="CB621" s="401"/>
      <c r="CC621" s="401"/>
      <c r="CD621" s="401"/>
      <c r="CE621" s="401"/>
      <c r="CF621" s="401"/>
      <c r="CG621" s="401"/>
      <c r="CH621" s="401"/>
      <c r="CI621" s="401"/>
      <c r="CJ621" s="401"/>
      <c r="CK621" s="401"/>
      <c r="CL621" s="401"/>
      <c r="CM621" s="401"/>
      <c r="CN621" s="401"/>
      <c r="CO621" s="401"/>
      <c r="CP621" s="401"/>
      <c r="CQ621" s="401"/>
      <c r="CR621" s="401"/>
      <c r="CS621" s="401"/>
      <c r="CT621" s="401"/>
      <c r="CU621" s="401"/>
      <c r="CV621" s="401"/>
      <c r="CW621" s="401"/>
      <c r="CX621" s="401"/>
      <c r="CY621" s="401"/>
      <c r="CZ621" s="401"/>
    </row>
    <row r="622" s="405" customFormat="true" ht="25.15" customHeight="true" x14ac:dyDescent="0.2">
      <c r="C622" s="1071"/>
      <c r="D622" s="1072"/>
      <c r="E622" s="697"/>
      <c r="F622" s="697"/>
      <c r="G622" s="697"/>
      <c r="H622" s="1071"/>
      <c r="I622" s="1072"/>
      <c r="J622" s="697"/>
      <c r="K622" s="697"/>
      <c r="L622" s="697"/>
      <c r="M622" s="1071"/>
      <c r="N622" s="1072"/>
      <c r="O622" s="697"/>
      <c r="P622" s="697"/>
      <c r="Q622" s="697"/>
      <c r="V622" s="398"/>
      <c r="W622" s="398"/>
      <c r="X622" s="398"/>
      <c r="Y622" s="398"/>
      <c r="Z622" s="398"/>
      <c r="AA622" s="398"/>
      <c r="AB622" s="398"/>
      <c r="AC622" s="398"/>
      <c r="AD622" s="398"/>
      <c r="AE622" s="398"/>
      <c r="AF622" s="398"/>
      <c r="AG622" s="398"/>
      <c r="AH622" s="398"/>
      <c r="AI622" s="398"/>
      <c r="AJ622" s="398"/>
      <c r="AK622" s="398"/>
      <c r="AL622" s="398"/>
      <c r="AM622" s="398"/>
      <c r="AN622" s="398"/>
      <c r="AO622" s="398"/>
      <c r="AP622" s="398"/>
      <c r="AQ622" s="398"/>
      <c r="AR622" s="398"/>
      <c r="AS622" s="398"/>
      <c r="AT622" s="398"/>
      <c r="AU622" s="398"/>
      <c r="AV622" s="398"/>
      <c r="AW622" s="398"/>
      <c r="AX622" s="398"/>
      <c r="AY622" s="398"/>
      <c r="AZ622" s="398"/>
      <c r="BA622" s="401"/>
      <c r="BB622" s="478"/>
      <c r="BC622" s="401"/>
      <c r="BD622" s="401"/>
      <c r="BE622" s="401"/>
      <c r="BF622" s="401"/>
      <c r="BG622" s="401"/>
      <c r="BH622" s="401"/>
      <c r="BI622" s="401"/>
      <c r="BJ622" s="401"/>
      <c r="BK622" s="401"/>
      <c r="BL622" s="401"/>
      <c r="BM622" s="401"/>
      <c r="BN622" s="401"/>
      <c r="BO622" s="401"/>
      <c r="BP622" s="401"/>
      <c r="BQ622" s="401"/>
      <c r="BR622" s="401"/>
      <c r="BS622" s="401"/>
      <c r="BT622" s="401"/>
      <c r="BU622" s="401"/>
      <c r="BV622" s="401"/>
      <c r="BW622" s="401"/>
      <c r="BX622" s="401"/>
      <c r="BY622" s="401"/>
      <c r="BZ622" s="401"/>
      <c r="CA622" s="401"/>
      <c r="CB622" s="401"/>
      <c r="CC622" s="401"/>
      <c r="CD622" s="401"/>
      <c r="CE622" s="401"/>
      <c r="CF622" s="401"/>
      <c r="CG622" s="401"/>
      <c r="CH622" s="401"/>
      <c r="CI622" s="401"/>
      <c r="CJ622" s="401"/>
      <c r="CK622" s="401"/>
      <c r="CL622" s="401"/>
      <c r="CM622" s="401"/>
      <c r="CN622" s="401"/>
      <c r="CO622" s="401"/>
      <c r="CP622" s="401"/>
      <c r="CQ622" s="401"/>
      <c r="CR622" s="401"/>
      <c r="CS622" s="401"/>
      <c r="CT622" s="401"/>
      <c r="CU622" s="401"/>
      <c r="CV622" s="401"/>
      <c r="CW622" s="401"/>
      <c r="CX622" s="401"/>
      <c r="CY622" s="401"/>
      <c r="CZ622" s="401"/>
    </row>
    <row r="623" s="405" customFormat="true" ht="25.15" customHeight="true" x14ac:dyDescent="0.2">
      <c r="C623" s="1071"/>
      <c r="D623" s="1072"/>
      <c r="E623" s="697"/>
      <c r="F623" s="697"/>
      <c r="G623" s="697"/>
      <c r="H623" s="1071"/>
      <c r="I623" s="1072"/>
      <c r="J623" s="697"/>
      <c r="K623" s="697"/>
      <c r="L623" s="697"/>
      <c r="M623" s="1071"/>
      <c r="N623" s="1072"/>
      <c r="O623" s="697"/>
      <c r="P623" s="697"/>
      <c r="Q623" s="697"/>
      <c r="V623" s="398"/>
      <c r="W623" s="398"/>
      <c r="X623" s="398"/>
      <c r="Y623" s="398"/>
      <c r="Z623" s="398"/>
      <c r="AA623" s="398"/>
      <c r="AB623" s="398"/>
      <c r="AC623" s="398"/>
      <c r="AD623" s="398"/>
      <c r="AE623" s="398"/>
      <c r="AF623" s="398"/>
      <c r="AG623" s="398"/>
      <c r="AH623" s="398"/>
      <c r="AI623" s="398"/>
      <c r="AJ623" s="398"/>
      <c r="AK623" s="398"/>
      <c r="AL623" s="398"/>
      <c r="AM623" s="398"/>
      <c r="AN623" s="398"/>
      <c r="AO623" s="398"/>
      <c r="AP623" s="398"/>
      <c r="AQ623" s="398"/>
      <c r="AR623" s="398"/>
      <c r="AS623" s="398"/>
      <c r="AT623" s="398"/>
      <c r="AU623" s="398"/>
      <c r="AV623" s="398"/>
      <c r="AW623" s="398"/>
      <c r="AX623" s="398"/>
      <c r="AY623" s="398"/>
      <c r="AZ623" s="398"/>
      <c r="BA623" s="401"/>
      <c r="BB623" s="478"/>
      <c r="BC623" s="401"/>
      <c r="BD623" s="401"/>
      <c r="BE623" s="401"/>
      <c r="BF623" s="401"/>
      <c r="BG623" s="401"/>
      <c r="BH623" s="401"/>
      <c r="BI623" s="401"/>
      <c r="BJ623" s="401"/>
      <c r="BK623" s="401"/>
      <c r="BL623" s="401"/>
      <c r="BM623" s="401"/>
      <c r="BN623" s="401"/>
      <c r="BO623" s="401"/>
      <c r="BP623" s="401"/>
      <c r="BQ623" s="401"/>
      <c r="BR623" s="401"/>
      <c r="BS623" s="401"/>
      <c r="BT623" s="401"/>
      <c r="BU623" s="401"/>
      <c r="BV623" s="401"/>
      <c r="BW623" s="401"/>
      <c r="BX623" s="401"/>
      <c r="BY623" s="401"/>
      <c r="BZ623" s="401"/>
      <c r="CA623" s="401"/>
      <c r="CB623" s="401"/>
      <c r="CC623" s="401"/>
      <c r="CD623" s="401"/>
      <c r="CE623" s="401"/>
      <c r="CF623" s="401"/>
      <c r="CG623" s="401"/>
      <c r="CH623" s="401"/>
      <c r="CI623" s="401"/>
      <c r="CJ623" s="401"/>
      <c r="CK623" s="401"/>
      <c r="CL623" s="401"/>
      <c r="CM623" s="401"/>
      <c r="CN623" s="401"/>
      <c r="CO623" s="401"/>
      <c r="CP623" s="401"/>
      <c r="CQ623" s="401"/>
      <c r="CR623" s="401"/>
      <c r="CS623" s="401"/>
      <c r="CT623" s="401"/>
      <c r="CU623" s="401"/>
      <c r="CV623" s="401"/>
      <c r="CW623" s="401"/>
      <c r="CX623" s="401"/>
      <c r="CY623" s="401"/>
      <c r="CZ623" s="401"/>
    </row>
    <row r="624" s="405" customFormat="true" ht="25.15" customHeight="true" x14ac:dyDescent="0.2">
      <c r="C624" s="1071"/>
      <c r="D624" s="1072"/>
      <c r="E624" s="697"/>
      <c r="F624" s="697"/>
      <c r="G624" s="697"/>
      <c r="H624" s="1071"/>
      <c r="I624" s="1072"/>
      <c r="J624" s="697"/>
      <c r="K624" s="697"/>
      <c r="L624" s="697"/>
      <c r="M624" s="1071"/>
      <c r="N624" s="1072"/>
      <c r="O624" s="697"/>
      <c r="P624" s="697"/>
      <c r="Q624" s="697"/>
      <c r="V624" s="398"/>
      <c r="W624" s="398"/>
      <c r="X624" s="398"/>
      <c r="Y624" s="398"/>
      <c r="Z624" s="398"/>
      <c r="AA624" s="398"/>
      <c r="AB624" s="398"/>
      <c r="AC624" s="398"/>
      <c r="AD624" s="398"/>
      <c r="AE624" s="398"/>
      <c r="AF624" s="398"/>
      <c r="AG624" s="398"/>
      <c r="AH624" s="398"/>
      <c r="AI624" s="398"/>
      <c r="AJ624" s="398"/>
      <c r="AK624" s="398"/>
      <c r="AL624" s="398"/>
      <c r="AM624" s="398"/>
      <c r="AN624" s="398"/>
      <c r="AO624" s="398"/>
      <c r="AP624" s="398"/>
      <c r="AQ624" s="398"/>
      <c r="AR624" s="398"/>
      <c r="AS624" s="398"/>
      <c r="AT624" s="398"/>
      <c r="AU624" s="398"/>
      <c r="AV624" s="398"/>
      <c r="AW624" s="398"/>
      <c r="AX624" s="398"/>
      <c r="AY624" s="398"/>
      <c r="AZ624" s="398"/>
      <c r="BA624" s="401"/>
      <c r="BB624" s="478"/>
      <c r="BC624" s="401"/>
      <c r="BD624" s="401"/>
      <c r="BE624" s="401"/>
      <c r="BF624" s="401"/>
      <c r="BG624" s="401"/>
      <c r="BH624" s="401"/>
      <c r="BI624" s="401"/>
      <c r="BJ624" s="401"/>
      <c r="BK624" s="401"/>
      <c r="BL624" s="401"/>
      <c r="BM624" s="401"/>
      <c r="BN624" s="401"/>
      <c r="BO624" s="401"/>
      <c r="BP624" s="401"/>
      <c r="BQ624" s="401"/>
      <c r="BR624" s="401"/>
      <c r="BS624" s="401"/>
      <c r="BT624" s="401"/>
      <c r="BU624" s="401"/>
      <c r="BV624" s="401"/>
      <c r="BW624" s="401"/>
      <c r="BX624" s="401"/>
      <c r="BY624" s="401"/>
      <c r="BZ624" s="401"/>
      <c r="CA624" s="401"/>
      <c r="CB624" s="401"/>
      <c r="CC624" s="401"/>
      <c r="CD624" s="401"/>
      <c r="CE624" s="401"/>
      <c r="CF624" s="401"/>
      <c r="CG624" s="401"/>
      <c r="CH624" s="401"/>
      <c r="CI624" s="401"/>
      <c r="CJ624" s="401"/>
      <c r="CK624" s="401"/>
      <c r="CL624" s="401"/>
      <c r="CM624" s="401"/>
      <c r="CN624" s="401"/>
      <c r="CO624" s="401"/>
      <c r="CP624" s="401"/>
      <c r="CQ624" s="401"/>
      <c r="CR624" s="401"/>
      <c r="CS624" s="401"/>
      <c r="CT624" s="401"/>
      <c r="CU624" s="401"/>
      <c r="CV624" s="401"/>
      <c r="CW624" s="401"/>
      <c r="CX624" s="401"/>
      <c r="CY624" s="401"/>
      <c r="CZ624" s="401"/>
    </row>
    <row r="625" s="405" customFormat="true" ht="25.15" customHeight="true" x14ac:dyDescent="0.2">
      <c r="C625" s="1071"/>
      <c r="D625" s="1072"/>
      <c r="E625" s="697"/>
      <c r="F625" s="697"/>
      <c r="G625" s="697"/>
      <c r="H625" s="1071"/>
      <c r="I625" s="1072"/>
      <c r="J625" s="697"/>
      <c r="K625" s="697"/>
      <c r="L625" s="697"/>
      <c r="M625" s="1071"/>
      <c r="N625" s="1072"/>
      <c r="O625" s="697"/>
      <c r="P625" s="697"/>
      <c r="Q625" s="697"/>
      <c r="V625" s="398"/>
      <c r="W625" s="398"/>
      <c r="X625" s="398"/>
      <c r="Y625" s="398"/>
      <c r="Z625" s="398"/>
      <c r="AA625" s="398"/>
      <c r="AB625" s="398"/>
      <c r="AC625" s="398"/>
      <c r="AD625" s="398"/>
      <c r="AE625" s="398"/>
      <c r="AF625" s="398"/>
      <c r="AG625" s="398"/>
      <c r="AH625" s="398"/>
      <c r="AI625" s="398"/>
      <c r="AJ625" s="398"/>
      <c r="AK625" s="398"/>
      <c r="AL625" s="398"/>
      <c r="AM625" s="398"/>
      <c r="AN625" s="398"/>
      <c r="AO625" s="398"/>
      <c r="AP625" s="398"/>
      <c r="AQ625" s="398"/>
      <c r="AR625" s="398"/>
      <c r="AS625" s="398"/>
      <c r="AT625" s="398"/>
      <c r="AU625" s="398"/>
      <c r="AV625" s="398"/>
      <c r="AW625" s="398"/>
      <c r="AX625" s="398"/>
      <c r="AY625" s="398"/>
      <c r="AZ625" s="398"/>
      <c r="BA625" s="401"/>
      <c r="BB625" s="478"/>
      <c r="BC625" s="401"/>
      <c r="BD625" s="401"/>
      <c r="BE625" s="401"/>
      <c r="BF625" s="401"/>
      <c r="BG625" s="401"/>
      <c r="BH625" s="401"/>
      <c r="BI625" s="401"/>
      <c r="BJ625" s="401"/>
      <c r="BK625" s="401"/>
      <c r="BL625" s="401"/>
      <c r="BM625" s="401"/>
      <c r="BN625" s="401"/>
      <c r="BO625" s="401"/>
      <c r="BP625" s="401"/>
      <c r="BQ625" s="401"/>
      <c r="BR625" s="401"/>
      <c r="BS625" s="401"/>
      <c r="BT625" s="401"/>
      <c r="BU625" s="401"/>
      <c r="BV625" s="401"/>
      <c r="BW625" s="401"/>
      <c r="BX625" s="401"/>
      <c r="BY625" s="401"/>
      <c r="BZ625" s="401"/>
      <c r="CA625" s="401"/>
      <c r="CB625" s="401"/>
      <c r="CC625" s="401"/>
      <c r="CD625" s="401"/>
      <c r="CE625" s="401"/>
      <c r="CF625" s="401"/>
      <c r="CG625" s="401"/>
      <c r="CH625" s="401"/>
      <c r="CI625" s="401"/>
      <c r="CJ625" s="401"/>
      <c r="CK625" s="401"/>
      <c r="CL625" s="401"/>
      <c r="CM625" s="401"/>
      <c r="CN625" s="401"/>
      <c r="CO625" s="401"/>
      <c r="CP625" s="401"/>
      <c r="CQ625" s="401"/>
      <c r="CR625" s="401"/>
      <c r="CS625" s="401"/>
      <c r="CT625" s="401"/>
      <c r="CU625" s="401"/>
      <c r="CV625" s="401"/>
      <c r="CW625" s="401"/>
      <c r="CX625" s="401"/>
      <c r="CY625" s="401"/>
      <c r="CZ625" s="401"/>
    </row>
    <row r="626" s="405" customFormat="true" ht="25.15" customHeight="true" x14ac:dyDescent="0.2">
      <c r="C626" s="1071"/>
      <c r="D626" s="1072"/>
      <c r="E626" s="697"/>
      <c r="F626" s="697"/>
      <c r="G626" s="697"/>
      <c r="H626" s="1071"/>
      <c r="I626" s="1072"/>
      <c r="J626" s="697"/>
      <c r="K626" s="697"/>
      <c r="L626" s="697"/>
      <c r="M626" s="1071"/>
      <c r="N626" s="1072"/>
      <c r="O626" s="697"/>
      <c r="P626" s="697"/>
      <c r="Q626" s="697"/>
      <c r="V626" s="398"/>
      <c r="W626" s="398"/>
      <c r="X626" s="398"/>
      <c r="Y626" s="398"/>
      <c r="Z626" s="398"/>
      <c r="AA626" s="398"/>
      <c r="AB626" s="398"/>
      <c r="AC626" s="398"/>
      <c r="AD626" s="398"/>
      <c r="AE626" s="398"/>
      <c r="AF626" s="398"/>
      <c r="AG626" s="398"/>
      <c r="AH626" s="398"/>
      <c r="AI626" s="398"/>
      <c r="AJ626" s="398"/>
      <c r="AK626" s="398"/>
      <c r="AL626" s="398"/>
      <c r="AM626" s="398"/>
      <c r="AN626" s="398"/>
      <c r="AO626" s="398"/>
      <c r="AP626" s="398"/>
      <c r="AQ626" s="398"/>
      <c r="AR626" s="398"/>
      <c r="AS626" s="398"/>
      <c r="AT626" s="398"/>
      <c r="AU626" s="398"/>
      <c r="AV626" s="398"/>
      <c r="AW626" s="398"/>
      <c r="AX626" s="398"/>
      <c r="AY626" s="398"/>
      <c r="AZ626" s="398"/>
      <c r="BA626" s="401"/>
      <c r="BB626" s="478"/>
      <c r="BC626" s="401"/>
      <c r="BD626" s="401"/>
      <c r="BE626" s="401"/>
      <c r="BF626" s="401"/>
      <c r="BG626" s="401"/>
      <c r="BH626" s="401"/>
      <c r="BI626" s="401"/>
      <c r="BJ626" s="401"/>
      <c r="BK626" s="401"/>
      <c r="BL626" s="401"/>
      <c r="BM626" s="401"/>
      <c r="BN626" s="401"/>
      <c r="BO626" s="401"/>
      <c r="BP626" s="401"/>
      <c r="BQ626" s="401"/>
      <c r="BR626" s="401"/>
      <c r="BS626" s="401"/>
      <c r="BT626" s="401"/>
      <c r="BU626" s="401"/>
      <c r="BV626" s="401"/>
      <c r="BW626" s="401"/>
      <c r="BX626" s="401"/>
      <c r="BY626" s="401"/>
      <c r="BZ626" s="401"/>
      <c r="CA626" s="401"/>
      <c r="CB626" s="401"/>
      <c r="CC626" s="401"/>
      <c r="CD626" s="401"/>
      <c r="CE626" s="401"/>
      <c r="CF626" s="401"/>
      <c r="CG626" s="401"/>
      <c r="CH626" s="401"/>
      <c r="CI626" s="401"/>
      <c r="CJ626" s="401"/>
      <c r="CK626" s="401"/>
      <c r="CL626" s="401"/>
      <c r="CM626" s="401"/>
      <c r="CN626" s="401"/>
      <c r="CO626" s="401"/>
      <c r="CP626" s="401"/>
      <c r="CQ626" s="401"/>
      <c r="CR626" s="401"/>
      <c r="CS626" s="401"/>
      <c r="CT626" s="401"/>
      <c r="CU626" s="401"/>
      <c r="CV626" s="401"/>
      <c r="CW626" s="401"/>
      <c r="CX626" s="401"/>
      <c r="CY626" s="401"/>
      <c r="CZ626" s="401"/>
    </row>
    <row r="627" s="405" customFormat="true" ht="25.15" customHeight="true" x14ac:dyDescent="0.2">
      <c r="C627" s="1071"/>
      <c r="D627" s="1072"/>
      <c r="E627" s="697"/>
      <c r="F627" s="697"/>
      <c r="G627" s="697"/>
      <c r="H627" s="1071"/>
      <c r="I627" s="1072"/>
      <c r="J627" s="697"/>
      <c r="K627" s="697"/>
      <c r="L627" s="697"/>
      <c r="M627" s="1071"/>
      <c r="N627" s="1072"/>
      <c r="O627" s="697"/>
      <c r="P627" s="697"/>
      <c r="Q627" s="697"/>
      <c r="V627" s="398"/>
      <c r="W627" s="398"/>
      <c r="X627" s="398"/>
      <c r="Y627" s="398"/>
      <c r="Z627" s="398"/>
      <c r="AA627" s="398"/>
      <c r="AB627" s="398"/>
      <c r="AC627" s="398"/>
      <c r="AD627" s="398"/>
      <c r="AE627" s="398"/>
      <c r="AF627" s="398"/>
      <c r="AG627" s="398"/>
      <c r="AH627" s="398"/>
      <c r="AI627" s="398"/>
      <c r="AJ627" s="398"/>
      <c r="AK627" s="398"/>
      <c r="AL627" s="398"/>
      <c r="AM627" s="398"/>
      <c r="AN627" s="398"/>
      <c r="AO627" s="398"/>
      <c r="AP627" s="398"/>
      <c r="AQ627" s="398"/>
      <c r="AR627" s="398"/>
      <c r="AS627" s="398"/>
      <c r="AT627" s="398"/>
      <c r="AU627" s="398"/>
      <c r="AV627" s="398"/>
      <c r="AW627" s="398"/>
      <c r="AX627" s="398"/>
      <c r="AY627" s="398"/>
      <c r="AZ627" s="398"/>
      <c r="BA627" s="401"/>
      <c r="BB627" s="478"/>
      <c r="BC627" s="401"/>
      <c r="BD627" s="401"/>
      <c r="BE627" s="401"/>
      <c r="BF627" s="401"/>
      <c r="BG627" s="401"/>
      <c r="BH627" s="401"/>
      <c r="BI627" s="401"/>
      <c r="BJ627" s="401"/>
      <c r="BK627" s="401"/>
      <c r="BL627" s="401"/>
      <c r="BM627" s="401"/>
      <c r="BN627" s="401"/>
      <c r="BO627" s="401"/>
      <c r="BP627" s="401"/>
      <c r="BQ627" s="401"/>
      <c r="BR627" s="401"/>
      <c r="BS627" s="401"/>
      <c r="BT627" s="401"/>
      <c r="BU627" s="401"/>
      <c r="BV627" s="401"/>
      <c r="BW627" s="401"/>
      <c r="BX627" s="401"/>
      <c r="BY627" s="401"/>
      <c r="BZ627" s="401"/>
      <c r="CA627" s="401"/>
      <c r="CB627" s="401"/>
      <c r="CC627" s="401"/>
      <c r="CD627" s="401"/>
      <c r="CE627" s="401"/>
      <c r="CF627" s="401"/>
      <c r="CG627" s="401"/>
      <c r="CH627" s="401"/>
      <c r="CI627" s="401"/>
      <c r="CJ627" s="401"/>
      <c r="CK627" s="401"/>
      <c r="CL627" s="401"/>
      <c r="CM627" s="401"/>
      <c r="CN627" s="401"/>
      <c r="CO627" s="401"/>
      <c r="CP627" s="401"/>
      <c r="CQ627" s="401"/>
      <c r="CR627" s="401"/>
      <c r="CS627" s="401"/>
      <c r="CT627" s="401"/>
      <c r="CU627" s="401"/>
      <c r="CV627" s="401"/>
      <c r="CW627" s="401"/>
      <c r="CX627" s="401"/>
      <c r="CY627" s="401"/>
      <c r="CZ627" s="401"/>
    </row>
    <row r="628" s="405" customFormat="true" ht="25.15" customHeight="true" x14ac:dyDescent="0.2">
      <c r="C628" s="1071"/>
      <c r="D628" s="1072"/>
      <c r="E628" s="697"/>
      <c r="F628" s="697"/>
      <c r="G628" s="697"/>
      <c r="H628" s="1071"/>
      <c r="I628" s="1072"/>
      <c r="J628" s="697"/>
      <c r="K628" s="697"/>
      <c r="L628" s="697"/>
      <c r="M628" s="1071"/>
      <c r="N628" s="1072"/>
      <c r="O628" s="697"/>
      <c r="P628" s="697"/>
      <c r="Q628" s="697"/>
      <c r="V628" s="398"/>
      <c r="W628" s="398"/>
      <c r="X628" s="398"/>
      <c r="Y628" s="398"/>
      <c r="Z628" s="398"/>
      <c r="AA628" s="398"/>
      <c r="AB628" s="398"/>
      <c r="AC628" s="398"/>
      <c r="AD628" s="398"/>
      <c r="AE628" s="398"/>
      <c r="AF628" s="398"/>
      <c r="AG628" s="398"/>
      <c r="AH628" s="398"/>
      <c r="AI628" s="398"/>
      <c r="AJ628" s="398"/>
      <c r="AK628" s="398"/>
      <c r="AL628" s="398"/>
      <c r="AM628" s="398"/>
      <c r="AN628" s="398"/>
      <c r="AO628" s="398"/>
      <c r="AP628" s="398"/>
      <c r="AQ628" s="398"/>
      <c r="AR628" s="398"/>
      <c r="AS628" s="398"/>
      <c r="AT628" s="398"/>
      <c r="AU628" s="398"/>
      <c r="AV628" s="398"/>
      <c r="AW628" s="398"/>
      <c r="AX628" s="398"/>
      <c r="AY628" s="398"/>
      <c r="AZ628" s="398"/>
      <c r="BA628" s="401"/>
      <c r="BB628" s="478"/>
      <c r="BC628" s="401"/>
      <c r="BD628" s="401"/>
      <c r="BE628" s="401"/>
      <c r="BF628" s="401"/>
      <c r="BG628" s="401"/>
      <c r="BH628" s="401"/>
      <c r="BI628" s="401"/>
      <c r="BJ628" s="401"/>
      <c r="BK628" s="401"/>
      <c r="BL628" s="401"/>
      <c r="BM628" s="401"/>
      <c r="BN628" s="401"/>
      <c r="BO628" s="401"/>
      <c r="BP628" s="401"/>
      <c r="BQ628" s="401"/>
      <c r="BR628" s="401"/>
      <c r="BS628" s="401"/>
      <c r="BT628" s="401"/>
      <c r="BU628" s="401"/>
      <c r="BV628" s="401"/>
      <c r="BW628" s="401"/>
      <c r="BX628" s="401"/>
      <c r="BY628" s="401"/>
      <c r="BZ628" s="401"/>
      <c r="CA628" s="401"/>
      <c r="CB628" s="401"/>
      <c r="CC628" s="401"/>
      <c r="CD628" s="401"/>
      <c r="CE628" s="401"/>
      <c r="CF628" s="401"/>
      <c r="CG628" s="401"/>
      <c r="CH628" s="401"/>
      <c r="CI628" s="401"/>
      <c r="CJ628" s="401"/>
      <c r="CK628" s="401"/>
      <c r="CL628" s="401"/>
      <c r="CM628" s="401"/>
      <c r="CN628" s="401"/>
      <c r="CO628" s="401"/>
      <c r="CP628" s="401"/>
      <c r="CQ628" s="401"/>
      <c r="CR628" s="401"/>
      <c r="CS628" s="401"/>
      <c r="CT628" s="401"/>
      <c r="CU628" s="401"/>
      <c r="CV628" s="401"/>
      <c r="CW628" s="401"/>
      <c r="CX628" s="401"/>
      <c r="CY628" s="401"/>
      <c r="CZ628" s="401"/>
    </row>
    <row r="629" s="405" customFormat="true" ht="25.15" customHeight="true" x14ac:dyDescent="0.2">
      <c r="C629" s="1071"/>
      <c r="D629" s="1072"/>
      <c r="E629" s="697"/>
      <c r="F629" s="697"/>
      <c r="G629" s="697"/>
      <c r="H629" s="1071"/>
      <c r="I629" s="1072"/>
      <c r="J629" s="697"/>
      <c r="K629" s="697"/>
      <c r="L629" s="697"/>
      <c r="M629" s="1071"/>
      <c r="N629" s="1072"/>
      <c r="O629" s="697"/>
      <c r="P629" s="697"/>
      <c r="Q629" s="697"/>
      <c r="V629" s="398"/>
      <c r="W629" s="398"/>
      <c r="X629" s="398"/>
      <c r="Y629" s="398"/>
      <c r="Z629" s="398"/>
      <c r="AA629" s="398"/>
      <c r="AB629" s="398"/>
      <c r="AC629" s="398"/>
      <c r="AD629" s="398"/>
      <c r="AE629" s="398"/>
      <c r="AF629" s="398"/>
      <c r="AG629" s="398"/>
      <c r="AH629" s="398"/>
      <c r="AI629" s="398"/>
      <c r="AJ629" s="398"/>
      <c r="AK629" s="398"/>
      <c r="AL629" s="398"/>
      <c r="AM629" s="398"/>
      <c r="AN629" s="398"/>
      <c r="AO629" s="398"/>
      <c r="AP629" s="398"/>
      <c r="AQ629" s="398"/>
      <c r="AR629" s="398"/>
      <c r="AS629" s="398"/>
      <c r="AT629" s="398"/>
      <c r="AU629" s="398"/>
      <c r="AV629" s="398"/>
      <c r="AW629" s="398"/>
      <c r="AX629" s="398"/>
      <c r="AY629" s="398"/>
      <c r="AZ629" s="398"/>
      <c r="BA629" s="401"/>
      <c r="BB629" s="478"/>
      <c r="BC629" s="401"/>
      <c r="BD629" s="401"/>
      <c r="BE629" s="401"/>
      <c r="BF629" s="401"/>
      <c r="BG629" s="401"/>
      <c r="BH629" s="401"/>
      <c r="BI629" s="401"/>
      <c r="BJ629" s="401"/>
      <c r="BK629" s="401"/>
      <c r="BL629" s="401"/>
      <c r="BM629" s="401"/>
      <c r="BN629" s="401"/>
      <c r="BO629" s="401"/>
      <c r="BP629" s="401"/>
      <c r="BQ629" s="401"/>
      <c r="BR629" s="401"/>
      <c r="BS629" s="401"/>
      <c r="BT629" s="401"/>
      <c r="BU629" s="401"/>
      <c r="BV629" s="401"/>
      <c r="BW629" s="401"/>
      <c r="BX629" s="401"/>
      <c r="BY629" s="401"/>
      <c r="BZ629" s="401"/>
      <c r="CA629" s="401"/>
      <c r="CB629" s="401"/>
      <c r="CC629" s="401"/>
      <c r="CD629" s="401"/>
      <c r="CE629" s="401"/>
      <c r="CF629" s="401"/>
      <c r="CG629" s="401"/>
      <c r="CH629" s="401"/>
      <c r="CI629" s="401"/>
      <c r="CJ629" s="401"/>
      <c r="CK629" s="401"/>
      <c r="CL629" s="401"/>
      <c r="CM629" s="401"/>
      <c r="CN629" s="401"/>
      <c r="CO629" s="401"/>
      <c r="CP629" s="401"/>
      <c r="CQ629" s="401"/>
      <c r="CR629" s="401"/>
      <c r="CS629" s="401"/>
      <c r="CT629" s="401"/>
      <c r="CU629" s="401"/>
      <c r="CV629" s="401"/>
      <c r="CW629" s="401"/>
      <c r="CX629" s="401"/>
      <c r="CY629" s="401"/>
      <c r="CZ629" s="401"/>
    </row>
    <row r="630" s="405" customFormat="true" ht="25.15" customHeight="true" x14ac:dyDescent="0.2">
      <c r="C630" s="1071"/>
      <c r="D630" s="1072"/>
      <c r="E630" s="697"/>
      <c r="F630" s="697"/>
      <c r="G630" s="697"/>
      <c r="H630" s="1071"/>
      <c r="I630" s="1072"/>
      <c r="J630" s="697"/>
      <c r="K630" s="697"/>
      <c r="L630" s="697"/>
      <c r="M630" s="1071"/>
      <c r="N630" s="1072"/>
      <c r="O630" s="697"/>
      <c r="P630" s="697"/>
      <c r="Q630" s="697"/>
      <c r="V630" s="398"/>
      <c r="W630" s="398"/>
      <c r="X630" s="398"/>
      <c r="Y630" s="398"/>
      <c r="Z630" s="398"/>
      <c r="AA630" s="398"/>
      <c r="AB630" s="398"/>
      <c r="AC630" s="398"/>
      <c r="AD630" s="398"/>
      <c r="AE630" s="398"/>
      <c r="AF630" s="398"/>
      <c r="AG630" s="398"/>
      <c r="AH630" s="398"/>
      <c r="AI630" s="398"/>
      <c r="AJ630" s="398"/>
      <c r="AK630" s="398"/>
      <c r="AL630" s="398"/>
      <c r="AM630" s="398"/>
      <c r="AN630" s="398"/>
      <c r="AO630" s="398"/>
      <c r="AP630" s="398"/>
      <c r="AQ630" s="398"/>
      <c r="AR630" s="398"/>
      <c r="AS630" s="398"/>
      <c r="AT630" s="398"/>
      <c r="AU630" s="398"/>
      <c r="AV630" s="398"/>
      <c r="AW630" s="398"/>
      <c r="AX630" s="398"/>
      <c r="AY630" s="398"/>
      <c r="AZ630" s="398"/>
      <c r="BA630" s="401"/>
      <c r="BB630" s="478"/>
      <c r="BC630" s="401"/>
      <c r="BD630" s="401"/>
      <c r="BE630" s="401"/>
      <c r="BF630" s="401"/>
      <c r="BG630" s="401"/>
      <c r="BH630" s="401"/>
      <c r="BI630" s="401"/>
      <c r="BJ630" s="401"/>
      <c r="BK630" s="401"/>
      <c r="BL630" s="401"/>
      <c r="BM630" s="401"/>
      <c r="BN630" s="401"/>
      <c r="BO630" s="401"/>
      <c r="BP630" s="401"/>
      <c r="BQ630" s="401"/>
      <c r="BR630" s="401"/>
      <c r="BS630" s="401"/>
      <c r="BT630" s="401"/>
      <c r="BU630" s="401"/>
      <c r="BV630" s="401"/>
      <c r="BW630" s="401"/>
      <c r="BX630" s="401"/>
      <c r="BY630" s="401"/>
      <c r="BZ630" s="401"/>
      <c r="CA630" s="401"/>
      <c r="CB630" s="401"/>
      <c r="CC630" s="401"/>
      <c r="CD630" s="401"/>
      <c r="CE630" s="401"/>
      <c r="CF630" s="401"/>
      <c r="CG630" s="401"/>
      <c r="CH630" s="401"/>
      <c r="CI630" s="401"/>
      <c r="CJ630" s="401"/>
      <c r="CK630" s="401"/>
      <c r="CL630" s="401"/>
      <c r="CM630" s="401"/>
      <c r="CN630" s="401"/>
      <c r="CO630" s="401"/>
      <c r="CP630" s="401"/>
      <c r="CQ630" s="401"/>
      <c r="CR630" s="401"/>
      <c r="CS630" s="401"/>
      <c r="CT630" s="401"/>
      <c r="CU630" s="401"/>
      <c r="CV630" s="401"/>
      <c r="CW630" s="401"/>
      <c r="CX630" s="401"/>
      <c r="CY630" s="401"/>
      <c r="CZ630" s="401"/>
    </row>
    <row r="631" s="405" customFormat="true" ht="25.15" customHeight="true" x14ac:dyDescent="0.2">
      <c r="C631" s="1071"/>
      <c r="D631" s="1072"/>
      <c r="E631" s="697"/>
      <c r="F631" s="697"/>
      <c r="G631" s="697"/>
      <c r="H631" s="1071"/>
      <c r="I631" s="1072"/>
      <c r="J631" s="697"/>
      <c r="K631" s="697"/>
      <c r="L631" s="697"/>
      <c r="M631" s="1071"/>
      <c r="N631" s="1072"/>
      <c r="O631" s="697"/>
      <c r="P631" s="697"/>
      <c r="Q631" s="697"/>
      <c r="V631" s="398"/>
      <c r="W631" s="398"/>
      <c r="X631" s="398"/>
      <c r="Y631" s="398"/>
      <c r="Z631" s="398"/>
      <c r="AA631" s="398"/>
      <c r="AB631" s="398"/>
      <c r="AC631" s="398"/>
      <c r="AD631" s="398"/>
      <c r="AE631" s="398"/>
      <c r="AF631" s="398"/>
      <c r="AG631" s="398"/>
      <c r="AH631" s="398"/>
      <c r="AI631" s="398"/>
      <c r="AJ631" s="398"/>
      <c r="AK631" s="398"/>
      <c r="AL631" s="398"/>
      <c r="AM631" s="398"/>
      <c r="AN631" s="398"/>
      <c r="AO631" s="398"/>
      <c r="AP631" s="398"/>
      <c r="AQ631" s="398"/>
      <c r="AR631" s="398"/>
      <c r="AS631" s="398"/>
      <c r="AT631" s="398"/>
      <c r="AU631" s="398"/>
      <c r="AV631" s="398"/>
      <c r="AW631" s="398"/>
      <c r="AX631" s="398"/>
      <c r="AY631" s="398"/>
      <c r="AZ631" s="398"/>
      <c r="BA631" s="401"/>
      <c r="BB631" s="478"/>
      <c r="BC631" s="401"/>
      <c r="BD631" s="401"/>
      <c r="BE631" s="401"/>
      <c r="BF631" s="401"/>
      <c r="BG631" s="401"/>
      <c r="BH631" s="401"/>
      <c r="BI631" s="401"/>
      <c r="BJ631" s="401"/>
      <c r="BK631" s="401"/>
      <c r="BL631" s="401"/>
      <c r="BM631" s="401"/>
      <c r="BN631" s="401"/>
      <c r="BO631" s="401"/>
      <c r="BP631" s="401"/>
      <c r="BQ631" s="401"/>
      <c r="BR631" s="401"/>
      <c r="BS631" s="401"/>
      <c r="BT631" s="401"/>
      <c r="BU631" s="401"/>
      <c r="BV631" s="401"/>
      <c r="BW631" s="401"/>
      <c r="BX631" s="401"/>
      <c r="BY631" s="401"/>
      <c r="BZ631" s="401"/>
      <c r="CA631" s="401"/>
      <c r="CB631" s="401"/>
      <c r="CC631" s="401"/>
      <c r="CD631" s="401"/>
      <c r="CE631" s="401"/>
      <c r="CF631" s="401"/>
      <c r="CG631" s="401"/>
      <c r="CH631" s="401"/>
      <c r="CI631" s="401"/>
      <c r="CJ631" s="401"/>
      <c r="CK631" s="401"/>
      <c r="CL631" s="401"/>
      <c r="CM631" s="401"/>
      <c r="CN631" s="401"/>
      <c r="CO631" s="401"/>
      <c r="CP631" s="401"/>
      <c r="CQ631" s="401"/>
      <c r="CR631" s="401"/>
      <c r="CS631" s="401"/>
      <c r="CT631" s="401"/>
      <c r="CU631" s="401"/>
      <c r="CV631" s="401"/>
      <c r="CW631" s="401"/>
      <c r="CX631" s="401"/>
      <c r="CY631" s="401"/>
      <c r="CZ631" s="401"/>
    </row>
    <row r="632" s="405" customFormat="true" ht="25.15" customHeight="true" x14ac:dyDescent="0.2">
      <c r="C632" s="1071"/>
      <c r="D632" s="1072"/>
      <c r="E632" s="697"/>
      <c r="F632" s="697"/>
      <c r="G632" s="697"/>
      <c r="H632" s="1071"/>
      <c r="I632" s="1072"/>
      <c r="J632" s="697"/>
      <c r="K632" s="697"/>
      <c r="L632" s="697"/>
      <c r="M632" s="1071"/>
      <c r="N632" s="1072"/>
      <c r="O632" s="697"/>
      <c r="P632" s="697"/>
      <c r="Q632" s="697"/>
      <c r="V632" s="398"/>
      <c r="W632" s="398"/>
      <c r="X632" s="398"/>
      <c r="Y632" s="398"/>
      <c r="Z632" s="398"/>
      <c r="AA632" s="398"/>
      <c r="AB632" s="398"/>
      <c r="AC632" s="398"/>
      <c r="AD632" s="398"/>
      <c r="AE632" s="398"/>
      <c r="AF632" s="398"/>
      <c r="AG632" s="398"/>
      <c r="AH632" s="398"/>
      <c r="AI632" s="398"/>
      <c r="AJ632" s="398"/>
      <c r="AK632" s="398"/>
      <c r="AL632" s="398"/>
      <c r="AM632" s="398"/>
      <c r="AN632" s="398"/>
      <c r="AO632" s="398"/>
      <c r="AP632" s="398"/>
      <c r="AQ632" s="398"/>
      <c r="AR632" s="398"/>
      <c r="AS632" s="398"/>
      <c r="AT632" s="398"/>
      <c r="AU632" s="398"/>
      <c r="AV632" s="398"/>
      <c r="AW632" s="398"/>
      <c r="AX632" s="398"/>
      <c r="AY632" s="398"/>
      <c r="AZ632" s="398"/>
      <c r="BA632" s="401"/>
      <c r="BB632" s="478"/>
      <c r="BC632" s="401"/>
      <c r="BD632" s="401"/>
      <c r="BE632" s="401"/>
      <c r="BF632" s="401"/>
      <c r="BG632" s="401"/>
      <c r="BH632" s="401"/>
      <c r="BI632" s="401"/>
      <c r="BJ632" s="401"/>
      <c r="BK632" s="401"/>
      <c r="BL632" s="401"/>
      <c r="BM632" s="401"/>
      <c r="BN632" s="401"/>
      <c r="BO632" s="401"/>
      <c r="BP632" s="401"/>
      <c r="BQ632" s="401"/>
      <c r="BR632" s="401"/>
      <c r="BS632" s="401"/>
      <c r="BT632" s="401"/>
      <c r="BU632" s="401"/>
      <c r="BV632" s="401"/>
      <c r="BW632" s="401"/>
      <c r="BX632" s="401"/>
      <c r="BY632" s="401"/>
      <c r="BZ632" s="401"/>
      <c r="CA632" s="401"/>
      <c r="CB632" s="401"/>
      <c r="CC632" s="401"/>
      <c r="CD632" s="401"/>
      <c r="CE632" s="401"/>
      <c r="CF632" s="401"/>
      <c r="CG632" s="401"/>
      <c r="CH632" s="401"/>
      <c r="CI632" s="401"/>
      <c r="CJ632" s="401"/>
      <c r="CK632" s="401"/>
      <c r="CL632" s="401"/>
      <c r="CM632" s="401"/>
      <c r="CN632" s="401"/>
      <c r="CO632" s="401"/>
      <c r="CP632" s="401"/>
      <c r="CQ632" s="401"/>
      <c r="CR632" s="401"/>
      <c r="CS632" s="401"/>
      <c r="CT632" s="401"/>
      <c r="CU632" s="401"/>
      <c r="CV632" s="401"/>
      <c r="CW632" s="401"/>
      <c r="CX632" s="401"/>
      <c r="CY632" s="401"/>
      <c r="CZ632" s="401"/>
    </row>
    <row r="633" s="405" customFormat="true" ht="25.15" customHeight="true" x14ac:dyDescent="0.2">
      <c r="C633" s="1071"/>
      <c r="D633" s="1072"/>
      <c r="E633" s="697"/>
      <c r="F633" s="697"/>
      <c r="G633" s="697"/>
      <c r="H633" s="1071"/>
      <c r="I633" s="1072"/>
      <c r="J633" s="697"/>
      <c r="K633" s="697"/>
      <c r="L633" s="697"/>
      <c r="M633" s="1071"/>
      <c r="N633" s="1072"/>
      <c r="O633" s="697"/>
      <c r="P633" s="697"/>
      <c r="Q633" s="697"/>
      <c r="V633" s="398"/>
      <c r="W633" s="398"/>
      <c r="X633" s="398"/>
      <c r="Y633" s="398"/>
      <c r="Z633" s="398"/>
      <c r="AA633" s="398"/>
      <c r="AB633" s="398"/>
      <c r="AC633" s="398"/>
      <c r="AD633" s="398"/>
      <c r="AE633" s="398"/>
      <c r="AF633" s="398"/>
      <c r="AG633" s="398"/>
      <c r="AH633" s="398"/>
      <c r="AI633" s="398"/>
      <c r="AJ633" s="398"/>
      <c r="AK633" s="398"/>
      <c r="AL633" s="398"/>
      <c r="AM633" s="398"/>
      <c r="AN633" s="398"/>
      <c r="AO633" s="398"/>
      <c r="AP633" s="398"/>
      <c r="AQ633" s="398"/>
      <c r="AR633" s="398"/>
      <c r="AS633" s="398"/>
      <c r="AT633" s="398"/>
      <c r="AU633" s="398"/>
      <c r="AV633" s="398"/>
      <c r="AW633" s="398"/>
      <c r="AX633" s="398"/>
      <c r="AY633" s="398"/>
      <c r="AZ633" s="398"/>
      <c r="BA633" s="401"/>
      <c r="BB633" s="478"/>
      <c r="BC633" s="401"/>
      <c r="BD633" s="401"/>
      <c r="BE633" s="401"/>
      <c r="BF633" s="401"/>
      <c r="BG633" s="401"/>
      <c r="BH633" s="401"/>
      <c r="BI633" s="401"/>
      <c r="BJ633" s="401"/>
      <c r="BK633" s="401"/>
      <c r="BL633" s="401"/>
      <c r="BM633" s="401"/>
      <c r="BN633" s="401"/>
      <c r="BO633" s="401"/>
      <c r="BP633" s="401"/>
      <c r="BQ633" s="401"/>
      <c r="BR633" s="401"/>
      <c r="BS633" s="401"/>
      <c r="BT633" s="401"/>
      <c r="BU633" s="401"/>
      <c r="BV633" s="401"/>
      <c r="BW633" s="401"/>
      <c r="BX633" s="401"/>
      <c r="BY633" s="401"/>
      <c r="BZ633" s="401"/>
      <c r="CA633" s="401"/>
      <c r="CB633" s="401"/>
      <c r="CC633" s="401"/>
      <c r="CD633" s="401"/>
      <c r="CE633" s="401"/>
      <c r="CF633" s="401"/>
      <c r="CG633" s="401"/>
      <c r="CH633" s="401"/>
      <c r="CI633" s="401"/>
      <c r="CJ633" s="401"/>
      <c r="CK633" s="401"/>
      <c r="CL633" s="401"/>
      <c r="CM633" s="401"/>
      <c r="CN633" s="401"/>
      <c r="CO633" s="401"/>
      <c r="CP633" s="401"/>
      <c r="CQ633" s="401"/>
      <c r="CR633" s="401"/>
      <c r="CS633" s="401"/>
      <c r="CT633" s="401"/>
      <c r="CU633" s="401"/>
      <c r="CV633" s="401"/>
      <c r="CW633" s="401"/>
      <c r="CX633" s="401"/>
      <c r="CY633" s="401"/>
      <c r="CZ633" s="401"/>
    </row>
    <row r="634" s="405" customFormat="true" ht="25.15" customHeight="true" x14ac:dyDescent="0.2">
      <c r="C634" s="1071"/>
      <c r="D634" s="1072"/>
      <c r="E634" s="697"/>
      <c r="F634" s="697"/>
      <c r="G634" s="697"/>
      <c r="H634" s="1071"/>
      <c r="I634" s="1072"/>
      <c r="J634" s="697"/>
      <c r="K634" s="697"/>
      <c r="L634" s="697"/>
      <c r="M634" s="1071"/>
      <c r="N634" s="1072"/>
      <c r="O634" s="697"/>
      <c r="P634" s="697"/>
      <c r="Q634" s="697"/>
      <c r="V634" s="398"/>
      <c r="W634" s="398"/>
      <c r="X634" s="398"/>
      <c r="Y634" s="398"/>
      <c r="Z634" s="398"/>
      <c r="AA634" s="398"/>
      <c r="AB634" s="398"/>
      <c r="AC634" s="398"/>
      <c r="AD634" s="398"/>
      <c r="AE634" s="398"/>
      <c r="AF634" s="398"/>
      <c r="AG634" s="398"/>
      <c r="AH634" s="398"/>
      <c r="AI634" s="398"/>
      <c r="AJ634" s="398"/>
      <c r="AK634" s="398"/>
      <c r="AL634" s="398"/>
      <c r="AM634" s="398"/>
      <c r="AN634" s="398"/>
      <c r="AO634" s="398"/>
      <c r="AP634" s="398"/>
      <c r="AQ634" s="398"/>
      <c r="AR634" s="398"/>
      <c r="AS634" s="398"/>
      <c r="AT634" s="398"/>
      <c r="AU634" s="398"/>
      <c r="AV634" s="398"/>
      <c r="AW634" s="398"/>
      <c r="AX634" s="398"/>
      <c r="AY634" s="398"/>
      <c r="AZ634" s="398"/>
      <c r="BA634" s="401"/>
      <c r="BB634" s="478"/>
      <c r="BC634" s="401"/>
      <c r="BD634" s="401"/>
      <c r="BE634" s="401"/>
      <c r="BF634" s="401"/>
      <c r="BG634" s="401"/>
      <c r="BH634" s="401"/>
      <c r="BI634" s="401"/>
      <c r="BJ634" s="401"/>
      <c r="BK634" s="401"/>
      <c r="BL634" s="401"/>
      <c r="BM634" s="401"/>
      <c r="BN634" s="401"/>
      <c r="BO634" s="401"/>
      <c r="BP634" s="401"/>
      <c r="BQ634" s="401"/>
      <c r="BR634" s="401"/>
      <c r="BS634" s="401"/>
      <c r="BT634" s="401"/>
      <c r="BU634" s="401"/>
      <c r="BV634" s="401"/>
      <c r="BW634" s="401"/>
      <c r="BX634" s="401"/>
      <c r="BY634" s="401"/>
      <c r="BZ634" s="401"/>
      <c r="CA634" s="401"/>
      <c r="CB634" s="401"/>
      <c r="CC634" s="401"/>
      <c r="CD634" s="401"/>
      <c r="CE634" s="401"/>
      <c r="CF634" s="401"/>
      <c r="CG634" s="401"/>
      <c r="CH634" s="401"/>
      <c r="CI634" s="401"/>
      <c r="CJ634" s="401"/>
      <c r="CK634" s="401"/>
      <c r="CL634" s="401"/>
      <c r="CM634" s="401"/>
      <c r="CN634" s="401"/>
      <c r="CO634" s="401"/>
      <c r="CP634" s="401"/>
      <c r="CQ634" s="401"/>
      <c r="CR634" s="401"/>
      <c r="CS634" s="401"/>
      <c r="CT634" s="401"/>
      <c r="CU634" s="401"/>
      <c r="CV634" s="401"/>
      <c r="CW634" s="401"/>
      <c r="CX634" s="401"/>
      <c r="CY634" s="401"/>
      <c r="CZ634" s="401"/>
    </row>
    <row r="635" s="405" customFormat="true" ht="25.15" customHeight="true" x14ac:dyDescent="0.2">
      <c r="C635" s="1071"/>
      <c r="D635" s="1072"/>
      <c r="E635" s="697"/>
      <c r="F635" s="697"/>
      <c r="G635" s="697"/>
      <c r="H635" s="1071"/>
      <c r="I635" s="1072"/>
      <c r="J635" s="697"/>
      <c r="K635" s="697"/>
      <c r="L635" s="697"/>
      <c r="M635" s="1071"/>
      <c r="N635" s="1072"/>
      <c r="O635" s="697"/>
      <c r="P635" s="697"/>
      <c r="Q635" s="697"/>
      <c r="V635" s="398"/>
      <c r="W635" s="398"/>
      <c r="X635" s="398"/>
      <c r="Y635" s="398"/>
      <c r="Z635" s="398"/>
      <c r="AA635" s="398"/>
      <c r="AB635" s="398"/>
      <c r="AC635" s="398"/>
      <c r="AD635" s="398"/>
      <c r="AE635" s="398"/>
      <c r="AF635" s="398"/>
      <c r="AG635" s="398"/>
      <c r="AH635" s="398"/>
      <c r="AI635" s="398"/>
      <c r="AJ635" s="398"/>
      <c r="AK635" s="398"/>
      <c r="AL635" s="398"/>
      <c r="AM635" s="398"/>
      <c r="AN635" s="398"/>
      <c r="AO635" s="398"/>
      <c r="AP635" s="398"/>
      <c r="AQ635" s="398"/>
      <c r="AR635" s="398"/>
      <c r="AS635" s="398"/>
      <c r="AT635" s="398"/>
      <c r="AU635" s="398"/>
      <c r="AV635" s="398"/>
      <c r="AW635" s="398"/>
      <c r="AX635" s="398"/>
      <c r="AY635" s="398"/>
      <c r="AZ635" s="398"/>
      <c r="BA635" s="401"/>
      <c r="BB635" s="478"/>
      <c r="BC635" s="401"/>
      <c r="BD635" s="401"/>
      <c r="BE635" s="401"/>
      <c r="BF635" s="401"/>
      <c r="BG635" s="401"/>
      <c r="BH635" s="401"/>
      <c r="BI635" s="401"/>
      <c r="BJ635" s="401"/>
      <c r="BK635" s="401"/>
      <c r="BL635" s="401"/>
      <c r="BM635" s="401"/>
      <c r="BN635" s="401"/>
      <c r="BO635" s="401"/>
      <c r="BP635" s="401"/>
      <c r="BQ635" s="401"/>
      <c r="BR635" s="401"/>
      <c r="BS635" s="401"/>
      <c r="BT635" s="401"/>
      <c r="BU635" s="401"/>
      <c r="BV635" s="401"/>
      <c r="BW635" s="401"/>
      <c r="BX635" s="401"/>
      <c r="BY635" s="401"/>
      <c r="BZ635" s="401"/>
      <c r="CA635" s="401"/>
      <c r="CB635" s="401"/>
      <c r="CC635" s="401"/>
      <c r="CD635" s="401"/>
      <c r="CE635" s="401"/>
      <c r="CF635" s="401"/>
      <c r="CG635" s="401"/>
      <c r="CH635" s="401"/>
      <c r="CI635" s="401"/>
      <c r="CJ635" s="401"/>
      <c r="CK635" s="401"/>
      <c r="CL635" s="401"/>
      <c r="CM635" s="401"/>
      <c r="CN635" s="401"/>
      <c r="CO635" s="401"/>
      <c r="CP635" s="401"/>
      <c r="CQ635" s="401"/>
      <c r="CR635" s="401"/>
      <c r="CS635" s="401"/>
      <c r="CT635" s="401"/>
      <c r="CU635" s="401"/>
      <c r="CV635" s="401"/>
      <c r="CW635" s="401"/>
      <c r="CX635" s="401"/>
      <c r="CY635" s="401"/>
      <c r="CZ635" s="401"/>
    </row>
    <row r="636" s="405" customFormat="true" ht="25.15" customHeight="true" x14ac:dyDescent="0.2">
      <c r="C636" s="1071"/>
      <c r="D636" s="1072"/>
      <c r="E636" s="697"/>
      <c r="F636" s="697"/>
      <c r="G636" s="697"/>
      <c r="H636" s="1071"/>
      <c r="I636" s="1072"/>
      <c r="J636" s="697"/>
      <c r="K636" s="697"/>
      <c r="L636" s="697"/>
      <c r="M636" s="1071"/>
      <c r="N636" s="1072"/>
      <c r="O636" s="697"/>
      <c r="P636" s="697"/>
      <c r="Q636" s="697"/>
      <c r="V636" s="398"/>
      <c r="W636" s="398"/>
      <c r="X636" s="398"/>
      <c r="Y636" s="398"/>
      <c r="Z636" s="398"/>
      <c r="AA636" s="398"/>
      <c r="AB636" s="398"/>
      <c r="AC636" s="398"/>
      <c r="AD636" s="398"/>
      <c r="AE636" s="398"/>
      <c r="AF636" s="398"/>
      <c r="AG636" s="398"/>
      <c r="AH636" s="398"/>
      <c r="AI636" s="398"/>
      <c r="AJ636" s="398"/>
      <c r="AK636" s="398"/>
      <c r="AL636" s="398"/>
      <c r="AM636" s="398"/>
      <c r="AN636" s="398"/>
      <c r="AO636" s="398"/>
      <c r="AP636" s="398"/>
      <c r="AQ636" s="398"/>
      <c r="AR636" s="398"/>
      <c r="AS636" s="398"/>
      <c r="AT636" s="398"/>
      <c r="AU636" s="398"/>
      <c r="AV636" s="398"/>
      <c r="AW636" s="398"/>
      <c r="AX636" s="398"/>
      <c r="AY636" s="398"/>
      <c r="AZ636" s="398"/>
      <c r="BA636" s="401"/>
      <c r="BB636" s="478"/>
      <c r="BC636" s="401"/>
      <c r="BD636" s="401"/>
      <c r="BE636" s="401"/>
      <c r="BF636" s="401"/>
      <c r="BG636" s="401"/>
      <c r="BH636" s="401"/>
      <c r="BI636" s="401"/>
      <c r="BJ636" s="401"/>
      <c r="BK636" s="401"/>
      <c r="BL636" s="401"/>
      <c r="BM636" s="401"/>
      <c r="BN636" s="401"/>
      <c r="BO636" s="401"/>
      <c r="BP636" s="401"/>
      <c r="BQ636" s="401"/>
      <c r="BR636" s="401"/>
      <c r="BS636" s="401"/>
      <c r="BT636" s="401"/>
      <c r="BU636" s="401"/>
      <c r="BV636" s="401"/>
      <c r="BW636" s="401"/>
      <c r="BX636" s="401"/>
      <c r="BY636" s="401"/>
      <c r="BZ636" s="401"/>
      <c r="CA636" s="401"/>
      <c r="CB636" s="401"/>
      <c r="CC636" s="401"/>
      <c r="CD636" s="401"/>
      <c r="CE636" s="401"/>
      <c r="CF636" s="401"/>
      <c r="CG636" s="401"/>
      <c r="CH636" s="401"/>
      <c r="CI636" s="401"/>
      <c r="CJ636" s="401"/>
      <c r="CK636" s="401"/>
      <c r="CL636" s="401"/>
      <c r="CM636" s="401"/>
      <c r="CN636" s="401"/>
      <c r="CO636" s="401"/>
      <c r="CP636" s="401"/>
      <c r="CQ636" s="401"/>
      <c r="CR636" s="401"/>
      <c r="CS636" s="401"/>
      <c r="CT636" s="401"/>
      <c r="CU636" s="401"/>
      <c r="CV636" s="401"/>
      <c r="CW636" s="401"/>
      <c r="CX636" s="401"/>
      <c r="CY636" s="401"/>
      <c r="CZ636" s="401"/>
    </row>
    <row r="637" s="405" customFormat="true" ht="25.15" customHeight="true" x14ac:dyDescent="0.2">
      <c r="C637" s="1071"/>
      <c r="D637" s="1072"/>
      <c r="E637" s="697"/>
      <c r="F637" s="697"/>
      <c r="G637" s="697"/>
      <c r="H637" s="1071"/>
      <c r="I637" s="1072"/>
      <c r="J637" s="697"/>
      <c r="K637" s="697"/>
      <c r="L637" s="697"/>
      <c r="M637" s="1071"/>
      <c r="N637" s="1072"/>
      <c r="O637" s="697"/>
      <c r="P637" s="697"/>
      <c r="Q637" s="697"/>
      <c r="V637" s="398"/>
      <c r="W637" s="398"/>
      <c r="X637" s="398"/>
      <c r="Y637" s="398"/>
      <c r="Z637" s="398"/>
      <c r="AA637" s="398"/>
      <c r="AB637" s="398"/>
      <c r="AC637" s="398"/>
      <c r="AD637" s="398"/>
      <c r="AE637" s="398"/>
      <c r="AF637" s="398"/>
      <c r="AG637" s="398"/>
      <c r="AH637" s="398"/>
      <c r="AI637" s="398"/>
      <c r="AJ637" s="398"/>
      <c r="AK637" s="398"/>
      <c r="AL637" s="398"/>
      <c r="AM637" s="398"/>
      <c r="AN637" s="398"/>
      <c r="AO637" s="398"/>
      <c r="AP637" s="398"/>
      <c r="AQ637" s="398"/>
      <c r="AR637" s="398"/>
      <c r="AS637" s="398"/>
      <c r="AT637" s="398"/>
      <c r="AU637" s="398"/>
      <c r="AV637" s="398"/>
      <c r="AW637" s="398"/>
      <c r="AX637" s="398"/>
      <c r="AY637" s="398"/>
      <c r="AZ637" s="398"/>
      <c r="BA637" s="401"/>
      <c r="BB637" s="478"/>
      <c r="BC637" s="401"/>
      <c r="BD637" s="401"/>
      <c r="BE637" s="401"/>
      <c r="BF637" s="401"/>
      <c r="BG637" s="401"/>
      <c r="BH637" s="401"/>
      <c r="BI637" s="401"/>
      <c r="BJ637" s="401"/>
      <c r="BK637" s="401"/>
      <c r="BL637" s="401"/>
      <c r="BM637" s="401"/>
      <c r="BN637" s="401"/>
      <c r="BO637" s="401"/>
      <c r="BP637" s="401"/>
      <c r="BQ637" s="401"/>
      <c r="BR637" s="401"/>
      <c r="BS637" s="401"/>
      <c r="BT637" s="401"/>
      <c r="BU637" s="401"/>
      <c r="BV637" s="401"/>
      <c r="BW637" s="401"/>
      <c r="BX637" s="401"/>
      <c r="BY637" s="401"/>
      <c r="BZ637" s="401"/>
      <c r="CA637" s="401"/>
      <c r="CB637" s="401"/>
      <c r="CC637" s="401"/>
      <c r="CD637" s="401"/>
      <c r="CE637" s="401"/>
      <c r="CF637" s="401"/>
      <c r="CG637" s="401"/>
      <c r="CH637" s="401"/>
      <c r="CI637" s="401"/>
      <c r="CJ637" s="401"/>
      <c r="CK637" s="401"/>
      <c r="CL637" s="401"/>
      <c r="CM637" s="401"/>
      <c r="CN637" s="401"/>
      <c r="CO637" s="401"/>
      <c r="CP637" s="401"/>
      <c r="CQ637" s="401"/>
      <c r="CR637" s="401"/>
      <c r="CS637" s="401"/>
      <c r="CT637" s="401"/>
      <c r="CU637" s="401"/>
      <c r="CV637" s="401"/>
      <c r="CW637" s="401"/>
      <c r="CX637" s="401"/>
      <c r="CY637" s="401"/>
      <c r="CZ637" s="401"/>
    </row>
    <row r="638" s="405" customFormat="true" ht="25.15" customHeight="true" x14ac:dyDescent="0.2">
      <c r="C638" s="1071"/>
      <c r="D638" s="1072"/>
      <c r="E638" s="697"/>
      <c r="F638" s="697"/>
      <c r="G638" s="697"/>
      <c r="H638" s="1071"/>
      <c r="I638" s="1072"/>
      <c r="J638" s="697"/>
      <c r="K638" s="697"/>
      <c r="L638" s="697"/>
      <c r="M638" s="1071"/>
      <c r="N638" s="1072"/>
      <c r="O638" s="697"/>
      <c r="P638" s="697"/>
      <c r="Q638" s="697"/>
      <c r="V638" s="398"/>
      <c r="W638" s="398"/>
      <c r="X638" s="398"/>
      <c r="Y638" s="398"/>
      <c r="Z638" s="398"/>
      <c r="AA638" s="398"/>
      <c r="AB638" s="398"/>
      <c r="AC638" s="398"/>
      <c r="AD638" s="398"/>
      <c r="AE638" s="398"/>
      <c r="AF638" s="398"/>
      <c r="AG638" s="398"/>
      <c r="AH638" s="398"/>
      <c r="AI638" s="398"/>
      <c r="AJ638" s="398"/>
      <c r="AK638" s="398"/>
      <c r="AL638" s="398"/>
      <c r="AM638" s="398"/>
      <c r="AN638" s="398"/>
      <c r="AO638" s="398"/>
      <c r="AP638" s="398"/>
      <c r="AQ638" s="398"/>
      <c r="AR638" s="398"/>
      <c r="AS638" s="398"/>
      <c r="AT638" s="398"/>
      <c r="AU638" s="398"/>
      <c r="AV638" s="398"/>
      <c r="AW638" s="398"/>
      <c r="AX638" s="398"/>
      <c r="AY638" s="398"/>
      <c r="AZ638" s="398"/>
      <c r="BA638" s="401"/>
      <c r="BB638" s="478"/>
      <c r="BC638" s="401"/>
      <c r="BD638" s="401"/>
      <c r="BE638" s="401"/>
      <c r="BF638" s="401"/>
      <c r="BG638" s="401"/>
      <c r="BH638" s="401"/>
      <c r="BI638" s="401"/>
      <c r="BJ638" s="401"/>
      <c r="BK638" s="401"/>
      <c r="BL638" s="401"/>
      <c r="BM638" s="401"/>
      <c r="BN638" s="401"/>
      <c r="BO638" s="401"/>
      <c r="BP638" s="401"/>
      <c r="BQ638" s="401"/>
      <c r="BR638" s="401"/>
      <c r="BS638" s="401"/>
      <c r="BT638" s="401"/>
      <c r="BU638" s="401"/>
      <c r="BV638" s="401"/>
      <c r="BW638" s="401"/>
      <c r="BX638" s="401"/>
      <c r="BY638" s="401"/>
      <c r="BZ638" s="401"/>
      <c r="CA638" s="401"/>
      <c r="CB638" s="401"/>
      <c r="CC638" s="401"/>
      <c r="CD638" s="401"/>
      <c r="CE638" s="401"/>
      <c r="CF638" s="401"/>
      <c r="CG638" s="401"/>
      <c r="CH638" s="401"/>
      <c r="CI638" s="401"/>
      <c r="CJ638" s="401"/>
      <c r="CK638" s="401"/>
      <c r="CL638" s="401"/>
      <c r="CM638" s="401"/>
      <c r="CN638" s="401"/>
      <c r="CO638" s="401"/>
      <c r="CP638" s="401"/>
      <c r="CQ638" s="401"/>
      <c r="CR638" s="401"/>
      <c r="CS638" s="401"/>
      <c r="CT638" s="401"/>
      <c r="CU638" s="401"/>
      <c r="CV638" s="401"/>
      <c r="CW638" s="401"/>
      <c r="CX638" s="401"/>
      <c r="CY638" s="401"/>
      <c r="CZ638" s="401"/>
    </row>
    <row r="639" s="405" customFormat="true" ht="25.15" customHeight="true" x14ac:dyDescent="0.2">
      <c r="C639" s="1071"/>
      <c r="D639" s="1072"/>
      <c r="E639" s="697"/>
      <c r="F639" s="697"/>
      <c r="G639" s="697"/>
      <c r="H639" s="1071"/>
      <c r="I639" s="1072"/>
      <c r="J639" s="697"/>
      <c r="K639" s="697"/>
      <c r="L639" s="697"/>
      <c r="M639" s="1071"/>
      <c r="N639" s="1072"/>
      <c r="O639" s="697"/>
      <c r="P639" s="697"/>
      <c r="Q639" s="697"/>
      <c r="V639" s="398"/>
      <c r="W639" s="398"/>
      <c r="X639" s="398"/>
      <c r="Y639" s="398"/>
      <c r="Z639" s="398"/>
      <c r="AA639" s="398"/>
      <c r="AB639" s="398"/>
      <c r="AC639" s="398"/>
      <c r="AD639" s="398"/>
      <c r="AE639" s="398"/>
      <c r="AF639" s="398"/>
      <c r="AG639" s="398"/>
      <c r="AH639" s="398"/>
      <c r="AI639" s="398"/>
      <c r="AJ639" s="398"/>
      <c r="AK639" s="398"/>
      <c r="AL639" s="398"/>
      <c r="AM639" s="398"/>
      <c r="AN639" s="398"/>
      <c r="AO639" s="398"/>
      <c r="AP639" s="398"/>
      <c r="AQ639" s="398"/>
      <c r="AR639" s="398"/>
      <c r="AS639" s="398"/>
      <c r="AT639" s="398"/>
      <c r="AU639" s="398"/>
      <c r="AV639" s="398"/>
      <c r="AW639" s="398"/>
      <c r="AX639" s="398"/>
      <c r="AY639" s="398"/>
      <c r="AZ639" s="398"/>
      <c r="BA639" s="401"/>
      <c r="BB639" s="478"/>
      <c r="BC639" s="401"/>
      <c r="BD639" s="401"/>
      <c r="BE639" s="401"/>
      <c r="BF639" s="401"/>
      <c r="BG639" s="401"/>
      <c r="BH639" s="401"/>
      <c r="BI639" s="401"/>
      <c r="BJ639" s="401"/>
      <c r="BK639" s="401"/>
      <c r="BL639" s="401"/>
      <c r="BM639" s="401"/>
      <c r="BN639" s="401"/>
      <c r="BO639" s="401"/>
      <c r="BP639" s="401"/>
      <c r="BQ639" s="401"/>
      <c r="BR639" s="401"/>
      <c r="BS639" s="401"/>
      <c r="BT639" s="401"/>
      <c r="BU639" s="401"/>
      <c r="BV639" s="401"/>
      <c r="BW639" s="401"/>
      <c r="BX639" s="401"/>
      <c r="BY639" s="401"/>
      <c r="BZ639" s="401"/>
      <c r="CA639" s="401"/>
      <c r="CB639" s="401"/>
      <c r="CC639" s="401"/>
      <c r="CD639" s="401"/>
      <c r="CE639" s="401"/>
      <c r="CF639" s="401"/>
      <c r="CG639" s="401"/>
      <c r="CH639" s="401"/>
      <c r="CI639" s="401"/>
      <c r="CJ639" s="401"/>
      <c r="CK639" s="401"/>
      <c r="CL639" s="401"/>
      <c r="CM639" s="401"/>
      <c r="CN639" s="401"/>
      <c r="CO639" s="401"/>
      <c r="CP639" s="401"/>
      <c r="CQ639" s="401"/>
      <c r="CR639" s="401"/>
      <c r="CS639" s="401"/>
      <c r="CT639" s="401"/>
      <c r="CU639" s="401"/>
      <c r="CV639" s="401"/>
      <c r="CW639" s="401"/>
      <c r="CX639" s="401"/>
      <c r="CY639" s="401"/>
      <c r="CZ639" s="401"/>
    </row>
    <row r="640" s="405" customFormat="true" ht="25.15" customHeight="true" x14ac:dyDescent="0.2">
      <c r="C640" s="1071"/>
      <c r="D640" s="1072"/>
      <c r="E640" s="697"/>
      <c r="F640" s="697"/>
      <c r="G640" s="697"/>
      <c r="H640" s="1071"/>
      <c r="I640" s="1072"/>
      <c r="J640" s="697"/>
      <c r="K640" s="697"/>
      <c r="L640" s="697"/>
      <c r="M640" s="1071"/>
      <c r="N640" s="1072"/>
      <c r="O640" s="697"/>
      <c r="P640" s="697"/>
      <c r="Q640" s="697"/>
      <c r="V640" s="398"/>
      <c r="W640" s="398"/>
      <c r="X640" s="398"/>
      <c r="Y640" s="398"/>
      <c r="Z640" s="398"/>
      <c r="AA640" s="398"/>
      <c r="AB640" s="398"/>
      <c r="AC640" s="398"/>
      <c r="AD640" s="398"/>
      <c r="AE640" s="398"/>
      <c r="AF640" s="398"/>
      <c r="AG640" s="398"/>
      <c r="AH640" s="398"/>
      <c r="AI640" s="398"/>
      <c r="AJ640" s="398"/>
      <c r="AK640" s="398"/>
      <c r="AL640" s="398"/>
      <c r="AM640" s="398"/>
      <c r="AN640" s="398"/>
      <c r="AO640" s="398"/>
      <c r="AP640" s="398"/>
      <c r="AQ640" s="398"/>
      <c r="AR640" s="398"/>
      <c r="AS640" s="398"/>
      <c r="AT640" s="398"/>
      <c r="AU640" s="398"/>
      <c r="AV640" s="398"/>
      <c r="AW640" s="398"/>
      <c r="AX640" s="398"/>
      <c r="AY640" s="398"/>
      <c r="AZ640" s="398"/>
      <c r="BA640" s="401"/>
      <c r="BB640" s="478"/>
      <c r="BC640" s="401"/>
      <c r="BD640" s="401"/>
      <c r="BE640" s="401"/>
      <c r="BF640" s="401"/>
      <c r="BG640" s="401"/>
      <c r="BH640" s="401"/>
      <c r="BI640" s="401"/>
      <c r="BJ640" s="401"/>
      <c r="BK640" s="401"/>
      <c r="BL640" s="401"/>
      <c r="BM640" s="401"/>
      <c r="BN640" s="401"/>
      <c r="BO640" s="401"/>
      <c r="BP640" s="401"/>
      <c r="BQ640" s="401"/>
      <c r="BR640" s="401"/>
      <c r="BS640" s="401"/>
      <c r="BT640" s="401"/>
      <c r="BU640" s="401"/>
      <c r="BV640" s="401"/>
      <c r="BW640" s="401"/>
      <c r="BX640" s="401"/>
      <c r="BY640" s="401"/>
      <c r="BZ640" s="401"/>
      <c r="CA640" s="401"/>
      <c r="CB640" s="401"/>
      <c r="CC640" s="401"/>
      <c r="CD640" s="401"/>
      <c r="CE640" s="401"/>
      <c r="CF640" s="401"/>
      <c r="CG640" s="401"/>
      <c r="CH640" s="401"/>
      <c r="CI640" s="401"/>
      <c r="CJ640" s="401"/>
      <c r="CK640" s="401"/>
      <c r="CL640" s="401"/>
      <c r="CM640" s="401"/>
      <c r="CN640" s="401"/>
      <c r="CO640" s="401"/>
      <c r="CP640" s="401"/>
      <c r="CQ640" s="401"/>
      <c r="CR640" s="401"/>
      <c r="CS640" s="401"/>
      <c r="CT640" s="401"/>
      <c r="CU640" s="401"/>
      <c r="CV640" s="401"/>
      <c r="CW640" s="401"/>
      <c r="CX640" s="401"/>
      <c r="CY640" s="401"/>
      <c r="CZ640" s="401"/>
    </row>
    <row r="641" s="405" customFormat="true" ht="25.15" customHeight="true" x14ac:dyDescent="0.2">
      <c r="C641" s="1071"/>
      <c r="D641" s="1072"/>
      <c r="E641" s="697"/>
      <c r="F641" s="697"/>
      <c r="G641" s="697"/>
      <c r="H641" s="1071"/>
      <c r="I641" s="1072"/>
      <c r="J641" s="697"/>
      <c r="K641" s="697"/>
      <c r="L641" s="697"/>
      <c r="M641" s="1071"/>
      <c r="N641" s="1072"/>
      <c r="O641" s="697"/>
      <c r="P641" s="697"/>
      <c r="Q641" s="697"/>
      <c r="V641" s="398"/>
      <c r="W641" s="398"/>
      <c r="X641" s="398"/>
      <c r="Y641" s="398"/>
      <c r="Z641" s="398"/>
      <c r="AA641" s="398"/>
      <c r="AB641" s="398"/>
      <c r="AC641" s="398"/>
      <c r="AD641" s="398"/>
      <c r="AE641" s="398"/>
      <c r="AF641" s="398"/>
      <c r="AG641" s="398"/>
      <c r="AH641" s="398"/>
      <c r="AI641" s="398"/>
      <c r="AJ641" s="398"/>
      <c r="AK641" s="398"/>
      <c r="AL641" s="398"/>
      <c r="AM641" s="398"/>
      <c r="AN641" s="398"/>
      <c r="AO641" s="398"/>
      <c r="AP641" s="398"/>
      <c r="AQ641" s="398"/>
      <c r="AR641" s="398"/>
      <c r="AS641" s="398"/>
      <c r="AT641" s="398"/>
      <c r="AU641" s="398"/>
      <c r="AV641" s="398"/>
      <c r="AW641" s="398"/>
      <c r="AX641" s="398"/>
      <c r="AY641" s="398"/>
      <c r="AZ641" s="398"/>
      <c r="BA641" s="401"/>
      <c r="BB641" s="478"/>
      <c r="BC641" s="401"/>
      <c r="BD641" s="401"/>
      <c r="BE641" s="401"/>
      <c r="BF641" s="401"/>
      <c r="BG641" s="401"/>
      <c r="BH641" s="401"/>
      <c r="BI641" s="401"/>
      <c r="BJ641" s="401"/>
      <c r="BK641" s="401"/>
      <c r="BL641" s="401"/>
      <c r="BM641" s="401"/>
      <c r="BN641" s="401"/>
      <c r="BO641" s="401"/>
      <c r="BP641" s="401"/>
      <c r="BQ641" s="401"/>
      <c r="BR641" s="401"/>
      <c r="BS641" s="401"/>
      <c r="BT641" s="401"/>
      <c r="BU641" s="401"/>
      <c r="BV641" s="401"/>
      <c r="BW641" s="401"/>
      <c r="BX641" s="401"/>
      <c r="BY641" s="401"/>
      <c r="BZ641" s="401"/>
      <c r="CA641" s="401"/>
      <c r="CB641" s="401"/>
      <c r="CC641" s="401"/>
      <c r="CD641" s="401"/>
      <c r="CE641" s="401"/>
      <c r="CF641" s="401"/>
      <c r="CG641" s="401"/>
      <c r="CH641" s="401"/>
      <c r="CI641" s="401"/>
      <c r="CJ641" s="401"/>
      <c r="CK641" s="401"/>
      <c r="CL641" s="401"/>
      <c r="CM641" s="401"/>
      <c r="CN641" s="401"/>
      <c r="CO641" s="401"/>
      <c r="CP641" s="401"/>
      <c r="CQ641" s="401"/>
      <c r="CR641" s="401"/>
      <c r="CS641" s="401"/>
      <c r="CT641" s="401"/>
      <c r="CU641" s="401"/>
      <c r="CV641" s="401"/>
      <c r="CW641" s="401"/>
      <c r="CX641" s="401"/>
      <c r="CY641" s="401"/>
      <c r="CZ641" s="401"/>
    </row>
    <row r="642" s="405" customFormat="true" ht="25.15" customHeight="true" x14ac:dyDescent="0.2">
      <c r="C642" s="1071"/>
      <c r="D642" s="1072"/>
      <c r="E642" s="697"/>
      <c r="F642" s="697"/>
      <c r="G642" s="697"/>
      <c r="H642" s="1071"/>
      <c r="I642" s="1072"/>
      <c r="J642" s="697"/>
      <c r="K642" s="697"/>
      <c r="L642" s="697"/>
      <c r="M642" s="1071"/>
      <c r="N642" s="1072"/>
      <c r="O642" s="697"/>
      <c r="P642" s="697"/>
      <c r="Q642" s="697"/>
      <c r="V642" s="398"/>
      <c r="W642" s="398"/>
      <c r="X642" s="398"/>
      <c r="Y642" s="398"/>
      <c r="Z642" s="398"/>
      <c r="AA642" s="398"/>
      <c r="AB642" s="398"/>
      <c r="AC642" s="398"/>
      <c r="AD642" s="398"/>
      <c r="AE642" s="398"/>
      <c r="AF642" s="398"/>
      <c r="AG642" s="398"/>
      <c r="AH642" s="398"/>
      <c r="AI642" s="398"/>
      <c r="AJ642" s="398"/>
      <c r="AK642" s="398"/>
      <c r="AL642" s="398"/>
      <c r="AM642" s="398"/>
      <c r="AN642" s="398"/>
      <c r="AO642" s="398"/>
      <c r="AP642" s="398"/>
      <c r="AQ642" s="398"/>
      <c r="AR642" s="398"/>
      <c r="AS642" s="398"/>
      <c r="AT642" s="398"/>
      <c r="AU642" s="398"/>
      <c r="AV642" s="398"/>
      <c r="AW642" s="398"/>
      <c r="AX642" s="398"/>
      <c r="AY642" s="398"/>
      <c r="AZ642" s="398"/>
      <c r="BA642" s="401"/>
      <c r="BB642" s="478"/>
      <c r="BC642" s="401"/>
      <c r="BD642" s="401"/>
      <c r="BE642" s="401"/>
      <c r="BF642" s="401"/>
      <c r="BG642" s="401"/>
      <c r="BH642" s="401"/>
      <c r="BI642" s="401"/>
      <c r="BJ642" s="401"/>
      <c r="BK642" s="401"/>
      <c r="BL642" s="401"/>
      <c r="BM642" s="401"/>
      <c r="BN642" s="401"/>
      <c r="BO642" s="401"/>
      <c r="BP642" s="401"/>
      <c r="BQ642" s="401"/>
      <c r="BR642" s="401"/>
      <c r="BS642" s="401"/>
      <c r="BT642" s="401"/>
      <c r="BU642" s="401"/>
      <c r="BV642" s="401"/>
      <c r="BW642" s="401"/>
      <c r="BX642" s="401"/>
      <c r="BY642" s="401"/>
      <c r="BZ642" s="401"/>
      <c r="CA642" s="401"/>
      <c r="CB642" s="401"/>
      <c r="CC642" s="401"/>
      <c r="CD642" s="401"/>
      <c r="CE642" s="401"/>
      <c r="CF642" s="401"/>
      <c r="CG642" s="401"/>
      <c r="CH642" s="401"/>
      <c r="CI642" s="401"/>
      <c r="CJ642" s="401"/>
      <c r="CK642" s="401"/>
      <c r="CL642" s="401"/>
      <c r="CM642" s="401"/>
      <c r="CN642" s="401"/>
      <c r="CO642" s="401"/>
      <c r="CP642" s="401"/>
      <c r="CQ642" s="401"/>
      <c r="CR642" s="401"/>
      <c r="CS642" s="401"/>
      <c r="CT642" s="401"/>
      <c r="CU642" s="401"/>
      <c r="CV642" s="401"/>
      <c r="CW642" s="401"/>
      <c r="CX642" s="401"/>
      <c r="CY642" s="401"/>
      <c r="CZ642" s="401"/>
    </row>
    <row r="643" s="405" customFormat="true" ht="25.15" customHeight="true" x14ac:dyDescent="0.2">
      <c r="C643" s="1071"/>
      <c r="D643" s="1072"/>
      <c r="E643" s="697"/>
      <c r="F643" s="697"/>
      <c r="G643" s="697"/>
      <c r="H643" s="1071"/>
      <c r="I643" s="1072"/>
      <c r="J643" s="697"/>
      <c r="K643" s="697"/>
      <c r="L643" s="697"/>
      <c r="M643" s="1071"/>
      <c r="N643" s="1072"/>
      <c r="O643" s="697"/>
      <c r="P643" s="697"/>
      <c r="Q643" s="697"/>
      <c r="V643" s="398"/>
      <c r="W643" s="398"/>
      <c r="X643" s="398"/>
      <c r="Y643" s="398"/>
      <c r="Z643" s="398"/>
      <c r="AA643" s="398"/>
      <c r="AB643" s="398"/>
      <c r="AC643" s="398"/>
      <c r="AD643" s="398"/>
      <c r="AE643" s="398"/>
      <c r="AF643" s="398"/>
      <c r="AG643" s="398"/>
      <c r="AH643" s="398"/>
      <c r="AI643" s="398"/>
      <c r="AJ643" s="398"/>
      <c r="AK643" s="398"/>
      <c r="AL643" s="398"/>
      <c r="AM643" s="398"/>
      <c r="AN643" s="398"/>
      <c r="AO643" s="398"/>
      <c r="AP643" s="398"/>
      <c r="AQ643" s="398"/>
      <c r="AR643" s="398"/>
      <c r="AS643" s="398"/>
      <c r="AT643" s="398"/>
      <c r="AU643" s="398"/>
      <c r="AV643" s="398"/>
      <c r="AW643" s="398"/>
      <c r="AX643" s="398"/>
      <c r="AY643" s="398"/>
      <c r="AZ643" s="398"/>
      <c r="BA643" s="401"/>
      <c r="BB643" s="478"/>
      <c r="BC643" s="401"/>
      <c r="BD643" s="401"/>
      <c r="BE643" s="401"/>
      <c r="BF643" s="401"/>
      <c r="BG643" s="401"/>
      <c r="BH643" s="401"/>
      <c r="BI643" s="401"/>
      <c r="BJ643" s="401"/>
      <c r="BK643" s="401"/>
      <c r="BL643" s="401"/>
      <c r="BM643" s="401"/>
      <c r="BN643" s="401"/>
      <c r="BO643" s="401"/>
      <c r="BP643" s="401"/>
      <c r="BQ643" s="401"/>
      <c r="BR643" s="401"/>
      <c r="BS643" s="401"/>
      <c r="BT643" s="401"/>
      <c r="BU643" s="401"/>
      <c r="BV643" s="401"/>
      <c r="BW643" s="401"/>
      <c r="BX643" s="401"/>
      <c r="BY643" s="401"/>
      <c r="BZ643" s="401"/>
      <c r="CA643" s="401"/>
      <c r="CB643" s="401"/>
      <c r="CC643" s="401"/>
      <c r="CD643" s="401"/>
      <c r="CE643" s="401"/>
      <c r="CF643" s="401"/>
      <c r="CG643" s="401"/>
      <c r="CH643" s="401"/>
      <c r="CI643" s="401"/>
      <c r="CJ643" s="401"/>
      <c r="CK643" s="401"/>
      <c r="CL643" s="401"/>
      <c r="CM643" s="401"/>
      <c r="CN643" s="401"/>
      <c r="CO643" s="401"/>
      <c r="CP643" s="401"/>
      <c r="CQ643" s="401"/>
      <c r="CR643" s="401"/>
      <c r="CS643" s="401"/>
      <c r="CT643" s="401"/>
      <c r="CU643" s="401"/>
      <c r="CV643" s="401"/>
      <c r="CW643" s="401"/>
      <c r="CX643" s="401"/>
      <c r="CY643" s="401"/>
      <c r="CZ643" s="401"/>
    </row>
    <row r="644" s="405" customFormat="true" ht="25.15" customHeight="true" x14ac:dyDescent="0.2">
      <c r="C644" s="1071"/>
      <c r="D644" s="1072"/>
      <c r="E644" s="697"/>
      <c r="F644" s="697"/>
      <c r="G644" s="697"/>
      <c r="H644" s="1071"/>
      <c r="I644" s="1072"/>
      <c r="J644" s="697"/>
      <c r="K644" s="697"/>
      <c r="L644" s="697"/>
      <c r="M644" s="1071"/>
      <c r="N644" s="1072"/>
      <c r="O644" s="697"/>
      <c r="P644" s="697"/>
      <c r="Q644" s="697"/>
      <c r="V644" s="398"/>
      <c r="W644" s="398"/>
      <c r="X644" s="398"/>
      <c r="Y644" s="398"/>
      <c r="Z644" s="398"/>
      <c r="AA644" s="398"/>
      <c r="AB644" s="398"/>
      <c r="AC644" s="398"/>
      <c r="AD644" s="398"/>
      <c r="AE644" s="398"/>
      <c r="AF644" s="398"/>
      <c r="AG644" s="398"/>
      <c r="AH644" s="398"/>
      <c r="AI644" s="398"/>
      <c r="AJ644" s="398"/>
      <c r="AK644" s="398"/>
      <c r="AL644" s="398"/>
      <c r="AM644" s="398"/>
      <c r="AN644" s="398"/>
      <c r="AO644" s="398"/>
      <c r="AP644" s="398"/>
      <c r="AQ644" s="398"/>
      <c r="AR644" s="398"/>
      <c r="AS644" s="398"/>
      <c r="AT644" s="398"/>
      <c r="AU644" s="398"/>
      <c r="AV644" s="398"/>
      <c r="AW644" s="398"/>
      <c r="AX644" s="398"/>
      <c r="AY644" s="398"/>
      <c r="AZ644" s="398"/>
      <c r="BA644" s="401"/>
      <c r="BB644" s="478"/>
      <c r="BC644" s="401"/>
      <c r="BD644" s="401"/>
      <c r="BE644" s="401"/>
      <c r="BF644" s="401"/>
      <c r="BG644" s="401"/>
      <c r="BH644" s="401"/>
      <c r="BI644" s="401"/>
      <c r="BJ644" s="401"/>
      <c r="BK644" s="401"/>
      <c r="BL644" s="401"/>
      <c r="BM644" s="401"/>
      <c r="BN644" s="401"/>
      <c r="BO644" s="401"/>
      <c r="BP644" s="401"/>
      <c r="BQ644" s="401"/>
      <c r="BR644" s="401"/>
      <c r="BS644" s="401"/>
      <c r="BT644" s="401"/>
      <c r="BU644" s="401"/>
      <c r="BV644" s="401"/>
      <c r="BW644" s="401"/>
      <c r="BX644" s="401"/>
      <c r="BY644" s="401"/>
      <c r="BZ644" s="401"/>
      <c r="CA644" s="401"/>
      <c r="CB644" s="401"/>
      <c r="CC644" s="401"/>
      <c r="CD644" s="401"/>
      <c r="CE644" s="401"/>
      <c r="CF644" s="401"/>
      <c r="CG644" s="401"/>
      <c r="CH644" s="401"/>
      <c r="CI644" s="401"/>
      <c r="CJ644" s="401"/>
      <c r="CK644" s="401"/>
      <c r="CL644" s="401"/>
      <c r="CM644" s="401"/>
      <c r="CN644" s="401"/>
      <c r="CO644" s="401"/>
      <c r="CP644" s="401"/>
      <c r="CQ644" s="401"/>
      <c r="CR644" s="401"/>
      <c r="CS644" s="401"/>
      <c r="CT644" s="401"/>
      <c r="CU644" s="401"/>
      <c r="CV644" s="401"/>
      <c r="CW644" s="401"/>
      <c r="CX644" s="401"/>
      <c r="CY644" s="401"/>
      <c r="CZ644" s="401"/>
    </row>
    <row r="645" s="405" customFormat="true" ht="25.15" customHeight="true" x14ac:dyDescent="0.2">
      <c r="C645" s="1071"/>
      <c r="D645" s="1072"/>
      <c r="E645" s="697"/>
      <c r="F645" s="697"/>
      <c r="G645" s="697"/>
      <c r="H645" s="1071"/>
      <c r="I645" s="1072"/>
      <c r="J645" s="697"/>
      <c r="K645" s="697"/>
      <c r="L645" s="697"/>
      <c r="M645" s="1071"/>
      <c r="N645" s="1072"/>
      <c r="O645" s="697"/>
      <c r="P645" s="697"/>
      <c r="Q645" s="697"/>
      <c r="V645" s="398"/>
      <c r="W645" s="398"/>
      <c r="X645" s="398"/>
      <c r="Y645" s="398"/>
      <c r="Z645" s="398"/>
      <c r="AA645" s="398"/>
      <c r="AB645" s="398"/>
      <c r="AC645" s="398"/>
      <c r="AD645" s="398"/>
      <c r="AE645" s="398"/>
      <c r="AF645" s="398"/>
      <c r="AG645" s="398"/>
      <c r="AH645" s="398"/>
      <c r="AI645" s="398"/>
      <c r="AJ645" s="398"/>
      <c r="AK645" s="398"/>
      <c r="AL645" s="398"/>
      <c r="AM645" s="398"/>
      <c r="AN645" s="398"/>
      <c r="AO645" s="398"/>
      <c r="AP645" s="398"/>
      <c r="AQ645" s="398"/>
      <c r="AR645" s="398"/>
      <c r="AS645" s="398"/>
      <c r="AT645" s="398"/>
      <c r="AU645" s="398"/>
      <c r="AV645" s="398"/>
      <c r="AW645" s="398"/>
      <c r="AX645" s="398"/>
      <c r="AY645" s="398"/>
      <c r="AZ645" s="398"/>
      <c r="BA645" s="401"/>
      <c r="BB645" s="478"/>
      <c r="BC645" s="401"/>
      <c r="BD645" s="401"/>
      <c r="BE645" s="401"/>
      <c r="BF645" s="401"/>
      <c r="BG645" s="401"/>
      <c r="BH645" s="401"/>
      <c r="BI645" s="401"/>
      <c r="BJ645" s="401"/>
      <c r="BK645" s="401"/>
      <c r="BL645" s="401"/>
      <c r="BM645" s="401"/>
      <c r="BN645" s="401"/>
      <c r="BO645" s="401"/>
      <c r="BP645" s="401"/>
      <c r="BQ645" s="401"/>
      <c r="BR645" s="401"/>
      <c r="BS645" s="401"/>
      <c r="BT645" s="401"/>
      <c r="BU645" s="401"/>
      <c r="BV645" s="401"/>
      <c r="BW645" s="401"/>
      <c r="BX645" s="401"/>
      <c r="BY645" s="401"/>
      <c r="BZ645" s="401"/>
      <c r="CA645" s="401"/>
      <c r="CB645" s="401"/>
      <c r="CC645" s="401"/>
      <c r="CD645" s="401"/>
      <c r="CE645" s="401"/>
      <c r="CF645" s="401"/>
      <c r="CG645" s="401"/>
      <c r="CH645" s="401"/>
      <c r="CI645" s="401"/>
      <c r="CJ645" s="401"/>
      <c r="CK645" s="401"/>
      <c r="CL645" s="401"/>
      <c r="CM645" s="401"/>
      <c r="CN645" s="401"/>
      <c r="CO645" s="401"/>
      <c r="CP645" s="401"/>
      <c r="CQ645" s="401"/>
      <c r="CR645" s="401"/>
      <c r="CS645" s="401"/>
      <c r="CT645" s="401"/>
      <c r="CU645" s="401"/>
      <c r="CV645" s="401"/>
      <c r="CW645" s="401"/>
      <c r="CX645" s="401"/>
      <c r="CY645" s="401"/>
      <c r="CZ645" s="401"/>
    </row>
    <row r="646" s="405" customFormat="true" ht="25.15" customHeight="true" x14ac:dyDescent="0.2">
      <c r="C646" s="1071"/>
      <c r="D646" s="1072"/>
      <c r="E646" s="697"/>
      <c r="F646" s="697"/>
      <c r="G646" s="697"/>
      <c r="H646" s="1071"/>
      <c r="I646" s="1072"/>
      <c r="J646" s="697"/>
      <c r="K646" s="697"/>
      <c r="L646" s="697"/>
      <c r="M646" s="1071"/>
      <c r="N646" s="1072"/>
      <c r="O646" s="697"/>
      <c r="P646" s="697"/>
      <c r="Q646" s="697"/>
      <c r="V646" s="398"/>
      <c r="W646" s="398"/>
      <c r="X646" s="398"/>
      <c r="Y646" s="398"/>
      <c r="Z646" s="398"/>
      <c r="AA646" s="398"/>
      <c r="AB646" s="398"/>
      <c r="AC646" s="398"/>
      <c r="AD646" s="398"/>
      <c r="AE646" s="398"/>
      <c r="AF646" s="398"/>
      <c r="AG646" s="398"/>
      <c r="AH646" s="398"/>
      <c r="AI646" s="398"/>
      <c r="AJ646" s="398"/>
      <c r="AK646" s="398"/>
      <c r="AL646" s="398"/>
      <c r="AM646" s="398"/>
      <c r="AN646" s="398"/>
      <c r="AO646" s="398"/>
      <c r="AP646" s="398"/>
      <c r="AQ646" s="398"/>
      <c r="AR646" s="398"/>
      <c r="AS646" s="398"/>
      <c r="AT646" s="398"/>
      <c r="AU646" s="398"/>
      <c r="AV646" s="398"/>
      <c r="AW646" s="398"/>
      <c r="AX646" s="398"/>
      <c r="AY646" s="398"/>
      <c r="AZ646" s="398"/>
      <c r="BA646" s="401"/>
      <c r="BB646" s="478"/>
      <c r="BC646" s="401"/>
      <c r="BD646" s="401"/>
      <c r="BE646" s="401"/>
      <c r="BF646" s="401"/>
      <c r="BG646" s="401"/>
      <c r="BH646" s="401"/>
      <c r="BI646" s="401"/>
      <c r="BJ646" s="401"/>
      <c r="BK646" s="401"/>
      <c r="BL646" s="401"/>
      <c r="BM646" s="401"/>
      <c r="BN646" s="401"/>
      <c r="BO646" s="401"/>
      <c r="BP646" s="401"/>
      <c r="BQ646" s="401"/>
      <c r="BR646" s="401"/>
      <c r="BS646" s="401"/>
      <c r="BT646" s="401"/>
      <c r="BU646" s="401"/>
      <c r="BV646" s="401"/>
      <c r="BW646" s="401"/>
      <c r="BX646" s="401"/>
      <c r="BY646" s="401"/>
      <c r="BZ646" s="401"/>
      <c r="CA646" s="401"/>
      <c r="CB646" s="401"/>
      <c r="CC646" s="401"/>
      <c r="CD646" s="401"/>
      <c r="CE646" s="401"/>
      <c r="CF646" s="401"/>
      <c r="CG646" s="401"/>
      <c r="CH646" s="401"/>
      <c r="CI646" s="401"/>
      <c r="CJ646" s="401"/>
      <c r="CK646" s="401"/>
      <c r="CL646" s="401"/>
      <c r="CM646" s="401"/>
      <c r="CN646" s="401"/>
      <c r="CO646" s="401"/>
      <c r="CP646" s="401"/>
      <c r="CQ646" s="401"/>
      <c r="CR646" s="401"/>
      <c r="CS646" s="401"/>
      <c r="CT646" s="401"/>
      <c r="CU646" s="401"/>
      <c r="CV646" s="401"/>
      <c r="CW646" s="401"/>
      <c r="CX646" s="401"/>
      <c r="CY646" s="401"/>
      <c r="CZ646" s="401"/>
    </row>
    <row r="647" s="405" customFormat="true" ht="25.15" customHeight="true" x14ac:dyDescent="0.2">
      <c r="C647" s="1071"/>
      <c r="D647" s="1072"/>
      <c r="E647" s="697"/>
      <c r="F647" s="697"/>
      <c r="G647" s="697"/>
      <c r="H647" s="1071"/>
      <c r="I647" s="1072"/>
      <c r="J647" s="697"/>
      <c r="K647" s="697"/>
      <c r="L647" s="697"/>
      <c r="M647" s="1071"/>
      <c r="N647" s="1072"/>
      <c r="O647" s="697"/>
      <c r="P647" s="697"/>
      <c r="Q647" s="697"/>
      <c r="V647" s="398"/>
      <c r="W647" s="398"/>
      <c r="X647" s="398"/>
      <c r="Y647" s="398"/>
      <c r="Z647" s="398"/>
      <c r="AA647" s="398"/>
      <c r="AB647" s="398"/>
      <c r="AC647" s="398"/>
      <c r="AD647" s="398"/>
      <c r="AE647" s="398"/>
      <c r="AF647" s="398"/>
      <c r="AG647" s="398"/>
      <c r="AH647" s="398"/>
      <c r="AI647" s="398"/>
      <c r="AJ647" s="398"/>
      <c r="AK647" s="398"/>
      <c r="AL647" s="398"/>
      <c r="AM647" s="398"/>
      <c r="AN647" s="398"/>
      <c r="AO647" s="398"/>
      <c r="AP647" s="398"/>
      <c r="AQ647" s="398"/>
      <c r="AR647" s="398"/>
      <c r="AS647" s="398"/>
      <c r="AT647" s="398"/>
      <c r="AU647" s="398"/>
      <c r="AV647" s="398"/>
      <c r="AW647" s="398"/>
      <c r="AX647" s="398"/>
      <c r="AY647" s="398"/>
      <c r="AZ647" s="398"/>
      <c r="BA647" s="401"/>
      <c r="BB647" s="478"/>
      <c r="BC647" s="401"/>
      <c r="BD647" s="401"/>
      <c r="BE647" s="401"/>
      <c r="BF647" s="401"/>
      <c r="BG647" s="401"/>
      <c r="BH647" s="401"/>
      <c r="BI647" s="401"/>
      <c r="BJ647" s="401"/>
      <c r="BK647" s="401"/>
      <c r="BL647" s="401"/>
      <c r="BM647" s="401"/>
      <c r="BN647" s="401"/>
      <c r="BO647" s="401"/>
      <c r="BP647" s="401"/>
      <c r="BQ647" s="401"/>
      <c r="BR647" s="401"/>
      <c r="BS647" s="401"/>
      <c r="BT647" s="401"/>
      <c r="BU647" s="401"/>
      <c r="BV647" s="401"/>
      <c r="BW647" s="401"/>
      <c r="BX647" s="401"/>
      <c r="BY647" s="401"/>
      <c r="BZ647" s="401"/>
      <c r="CA647" s="401"/>
      <c r="CB647" s="401"/>
      <c r="CC647" s="401"/>
      <c r="CD647" s="401"/>
      <c r="CE647" s="401"/>
      <c r="CF647" s="401"/>
      <c r="CG647" s="401"/>
      <c r="CH647" s="401"/>
      <c r="CI647" s="401"/>
      <c r="CJ647" s="401"/>
      <c r="CK647" s="401"/>
      <c r="CL647" s="401"/>
      <c r="CM647" s="401"/>
      <c r="CN647" s="401"/>
      <c r="CO647" s="401"/>
      <c r="CP647" s="401"/>
      <c r="CQ647" s="401"/>
      <c r="CR647" s="401"/>
      <c r="CS647" s="401"/>
      <c r="CT647" s="401"/>
      <c r="CU647" s="401"/>
      <c r="CV647" s="401"/>
      <c r="CW647" s="401"/>
      <c r="CX647" s="401"/>
      <c r="CY647" s="401"/>
      <c r="CZ647" s="401"/>
    </row>
    <row r="648" s="405" customFormat="true" ht="25.15" customHeight="true" x14ac:dyDescent="0.2">
      <c r="C648" s="1071"/>
      <c r="D648" s="1072"/>
      <c r="E648" s="697"/>
      <c r="F648" s="697"/>
      <c r="G648" s="697"/>
      <c r="H648" s="1071"/>
      <c r="I648" s="1072"/>
      <c r="J648" s="697"/>
      <c r="K648" s="697"/>
      <c r="L648" s="697"/>
      <c r="M648" s="1071"/>
      <c r="N648" s="1072"/>
      <c r="O648" s="697"/>
      <c r="P648" s="697"/>
      <c r="Q648" s="697"/>
      <c r="V648" s="398"/>
      <c r="W648" s="398"/>
      <c r="X648" s="398"/>
      <c r="Y648" s="398"/>
      <c r="Z648" s="398"/>
      <c r="AA648" s="398"/>
      <c r="AB648" s="398"/>
      <c r="AC648" s="398"/>
      <c r="AD648" s="398"/>
      <c r="AE648" s="398"/>
      <c r="AF648" s="398"/>
      <c r="AG648" s="398"/>
      <c r="AH648" s="398"/>
      <c r="AI648" s="398"/>
      <c r="AJ648" s="398"/>
      <c r="AK648" s="398"/>
      <c r="AL648" s="398"/>
      <c r="AM648" s="398"/>
      <c r="AN648" s="398"/>
      <c r="AO648" s="398"/>
      <c r="AP648" s="398"/>
      <c r="AQ648" s="398"/>
      <c r="AR648" s="398"/>
      <c r="AS648" s="398"/>
      <c r="AT648" s="398"/>
      <c r="AU648" s="398"/>
      <c r="AV648" s="398"/>
      <c r="AW648" s="398"/>
      <c r="AX648" s="398"/>
      <c r="AY648" s="398"/>
      <c r="AZ648" s="398"/>
      <c r="BA648" s="401"/>
      <c r="BB648" s="478"/>
      <c r="BC648" s="401"/>
      <c r="BD648" s="401"/>
      <c r="BE648" s="401"/>
      <c r="BF648" s="401"/>
      <c r="BG648" s="401"/>
      <c r="BH648" s="401"/>
      <c r="BI648" s="401"/>
      <c r="BJ648" s="401"/>
      <c r="BK648" s="401"/>
      <c r="BL648" s="401"/>
      <c r="BM648" s="401"/>
      <c r="BN648" s="401"/>
      <c r="BO648" s="401"/>
      <c r="BP648" s="401"/>
      <c r="BQ648" s="401"/>
      <c r="BR648" s="401"/>
      <c r="BS648" s="401"/>
      <c r="BT648" s="401"/>
      <c r="BU648" s="401"/>
      <c r="BV648" s="401"/>
      <c r="BW648" s="401"/>
      <c r="BX648" s="401"/>
      <c r="BY648" s="401"/>
      <c r="BZ648" s="401"/>
      <c r="CA648" s="401"/>
      <c r="CB648" s="401"/>
      <c r="CC648" s="401"/>
      <c r="CD648" s="401"/>
      <c r="CE648" s="401"/>
      <c r="CF648" s="401"/>
      <c r="CG648" s="401"/>
      <c r="CH648" s="401"/>
      <c r="CI648" s="401"/>
      <c r="CJ648" s="401"/>
      <c r="CK648" s="401"/>
      <c r="CL648" s="401"/>
      <c r="CM648" s="401"/>
      <c r="CN648" s="401"/>
      <c r="CO648" s="401"/>
      <c r="CP648" s="401"/>
      <c r="CQ648" s="401"/>
      <c r="CR648" s="401"/>
      <c r="CS648" s="401"/>
      <c r="CT648" s="401"/>
      <c r="CU648" s="401"/>
      <c r="CV648" s="401"/>
      <c r="CW648" s="401"/>
      <c r="CX648" s="401"/>
      <c r="CY648" s="401"/>
      <c r="CZ648" s="401"/>
    </row>
    <row r="649" s="405" customFormat="true" ht="25.15" customHeight="true" x14ac:dyDescent="0.2">
      <c r="C649" s="1071"/>
      <c r="D649" s="1072"/>
      <c r="E649" s="697"/>
      <c r="F649" s="697"/>
      <c r="G649" s="697"/>
      <c r="H649" s="1071"/>
      <c r="I649" s="1072"/>
      <c r="J649" s="697"/>
      <c r="K649" s="697"/>
      <c r="L649" s="697"/>
      <c r="M649" s="1071"/>
      <c r="N649" s="1072"/>
      <c r="O649" s="697"/>
      <c r="P649" s="697"/>
      <c r="Q649" s="697"/>
      <c r="V649" s="398"/>
      <c r="W649" s="398"/>
      <c r="X649" s="398"/>
      <c r="Y649" s="398"/>
      <c r="Z649" s="398"/>
      <c r="AA649" s="398"/>
      <c r="AB649" s="398"/>
      <c r="AC649" s="398"/>
      <c r="AD649" s="398"/>
      <c r="AE649" s="398"/>
      <c r="AF649" s="398"/>
      <c r="AG649" s="398"/>
      <c r="AH649" s="398"/>
      <c r="AI649" s="398"/>
      <c r="AJ649" s="398"/>
      <c r="AK649" s="398"/>
      <c r="AL649" s="398"/>
      <c r="AM649" s="398"/>
      <c r="AN649" s="398"/>
      <c r="AO649" s="398"/>
      <c r="AP649" s="398"/>
      <c r="AQ649" s="398"/>
      <c r="AR649" s="398"/>
      <c r="AS649" s="398"/>
      <c r="AT649" s="398"/>
      <c r="AU649" s="398"/>
      <c r="AV649" s="398"/>
      <c r="AW649" s="398"/>
      <c r="AX649" s="398"/>
      <c r="AY649" s="398"/>
      <c r="AZ649" s="398"/>
      <c r="BA649" s="401"/>
      <c r="BB649" s="478"/>
      <c r="BC649" s="401"/>
      <c r="BD649" s="401"/>
      <c r="BE649" s="401"/>
      <c r="BF649" s="401"/>
      <c r="BG649" s="401"/>
      <c r="BH649" s="401"/>
      <c r="BI649" s="401"/>
      <c r="BJ649" s="401"/>
      <c r="BK649" s="401"/>
      <c r="BL649" s="401"/>
      <c r="BM649" s="401"/>
      <c r="BN649" s="401"/>
      <c r="BO649" s="401"/>
      <c r="BP649" s="401"/>
      <c r="BQ649" s="401"/>
      <c r="BR649" s="401"/>
      <c r="BS649" s="401"/>
      <c r="BT649" s="401"/>
      <c r="BU649" s="401"/>
      <c r="BV649" s="401"/>
      <c r="BW649" s="401"/>
      <c r="BX649" s="401"/>
      <c r="BY649" s="401"/>
      <c r="BZ649" s="401"/>
      <c r="CA649" s="401"/>
      <c r="CB649" s="401"/>
      <c r="CC649" s="401"/>
      <c r="CD649" s="401"/>
      <c r="CE649" s="401"/>
      <c r="CF649" s="401"/>
      <c r="CG649" s="401"/>
      <c r="CH649" s="401"/>
      <c r="CI649" s="401"/>
      <c r="CJ649" s="401"/>
      <c r="CK649" s="401"/>
      <c r="CL649" s="401"/>
      <c r="CM649" s="401"/>
      <c r="CN649" s="401"/>
      <c r="CO649" s="401"/>
      <c r="CP649" s="401"/>
      <c r="CQ649" s="401"/>
      <c r="CR649" s="401"/>
      <c r="CS649" s="401"/>
      <c r="CT649" s="401"/>
      <c r="CU649" s="401"/>
      <c r="CV649" s="401"/>
      <c r="CW649" s="401"/>
      <c r="CX649" s="401"/>
      <c r="CY649" s="401"/>
      <c r="CZ649" s="401"/>
    </row>
    <row r="650" s="405" customFormat="true" ht="25.15" customHeight="true" x14ac:dyDescent="0.2">
      <c r="C650" s="1071"/>
      <c r="D650" s="1072"/>
      <c r="E650" s="697"/>
      <c r="F650" s="697"/>
      <c r="G650" s="697"/>
      <c r="H650" s="1071"/>
      <c r="I650" s="1072"/>
      <c r="J650" s="697"/>
      <c r="K650" s="697"/>
      <c r="L650" s="697"/>
      <c r="M650" s="1071"/>
      <c r="N650" s="1072"/>
      <c r="O650" s="697"/>
      <c r="P650" s="697"/>
      <c r="Q650" s="697"/>
      <c r="V650" s="398"/>
      <c r="W650" s="398"/>
      <c r="X650" s="398"/>
      <c r="Y650" s="398"/>
      <c r="Z650" s="398"/>
      <c r="AA650" s="398"/>
      <c r="AB650" s="398"/>
      <c r="AC650" s="398"/>
      <c r="AD650" s="398"/>
      <c r="AE650" s="398"/>
      <c r="AF650" s="398"/>
      <c r="AG650" s="398"/>
      <c r="AH650" s="398"/>
      <c r="AI650" s="398"/>
      <c r="AJ650" s="398"/>
      <c r="AK650" s="398"/>
      <c r="AL650" s="398"/>
      <c r="AM650" s="398"/>
      <c r="AN650" s="398"/>
      <c r="AO650" s="398"/>
      <c r="AP650" s="398"/>
      <c r="AQ650" s="398"/>
      <c r="AR650" s="398"/>
      <c r="AS650" s="398"/>
      <c r="AT650" s="398"/>
      <c r="AU650" s="398"/>
      <c r="AV650" s="398"/>
      <c r="AW650" s="398"/>
      <c r="AX650" s="398"/>
      <c r="AY650" s="398"/>
      <c r="AZ650" s="398"/>
      <c r="BA650" s="401"/>
      <c r="BB650" s="478"/>
      <c r="BC650" s="401"/>
      <c r="BD650" s="401"/>
      <c r="BE650" s="401"/>
      <c r="BF650" s="401"/>
      <c r="BG650" s="401"/>
      <c r="BH650" s="401"/>
      <c r="BI650" s="401"/>
      <c r="BJ650" s="401"/>
      <c r="BK650" s="401"/>
      <c r="BL650" s="401"/>
      <c r="BM650" s="401"/>
      <c r="BN650" s="401"/>
      <c r="BO650" s="401"/>
      <c r="BP650" s="401"/>
      <c r="BQ650" s="401"/>
      <c r="BR650" s="401"/>
      <c r="BS650" s="401"/>
      <c r="BT650" s="401"/>
      <c r="BU650" s="401"/>
      <c r="BV650" s="401"/>
      <c r="BW650" s="401"/>
      <c r="BX650" s="401"/>
      <c r="BY650" s="401"/>
      <c r="BZ650" s="401"/>
      <c r="CA650" s="401"/>
      <c r="CB650" s="401"/>
      <c r="CC650" s="401"/>
      <c r="CD650" s="401"/>
      <c r="CE650" s="401"/>
      <c r="CF650" s="401"/>
      <c r="CG650" s="401"/>
      <c r="CH650" s="401"/>
      <c r="CI650" s="401"/>
      <c r="CJ650" s="401"/>
      <c r="CK650" s="401"/>
      <c r="CL650" s="401"/>
      <c r="CM650" s="401"/>
      <c r="CN650" s="401"/>
      <c r="CO650" s="401"/>
      <c r="CP650" s="401"/>
      <c r="CQ650" s="401"/>
      <c r="CR650" s="401"/>
      <c r="CS650" s="401"/>
      <c r="CT650" s="401"/>
      <c r="CU650" s="401"/>
      <c r="CV650" s="401"/>
      <c r="CW650" s="401"/>
      <c r="CX650" s="401"/>
      <c r="CY650" s="401"/>
      <c r="CZ650" s="401"/>
    </row>
    <row r="651" s="405" customFormat="true" ht="25.15" customHeight="true" x14ac:dyDescent="0.2">
      <c r="C651" s="1071"/>
      <c r="D651" s="1072"/>
      <c r="E651" s="697"/>
      <c r="F651" s="697"/>
      <c r="G651" s="697"/>
      <c r="H651" s="1071"/>
      <c r="I651" s="1072"/>
      <c r="J651" s="697"/>
      <c r="K651" s="697"/>
      <c r="L651" s="697"/>
      <c r="M651" s="1071"/>
      <c r="N651" s="1072"/>
      <c r="O651" s="697"/>
      <c r="P651" s="697"/>
      <c r="Q651" s="697"/>
      <c r="V651" s="398"/>
      <c r="W651" s="398"/>
      <c r="X651" s="398"/>
      <c r="Y651" s="398"/>
      <c r="Z651" s="398"/>
      <c r="AA651" s="398"/>
      <c r="AB651" s="398"/>
      <c r="AC651" s="398"/>
      <c r="AD651" s="398"/>
      <c r="AE651" s="398"/>
      <c r="AF651" s="398"/>
      <c r="AG651" s="398"/>
      <c r="AH651" s="398"/>
      <c r="AI651" s="398"/>
      <c r="AJ651" s="398"/>
      <c r="AK651" s="398"/>
      <c r="AL651" s="398"/>
      <c r="AM651" s="398"/>
      <c r="AN651" s="398"/>
      <c r="AO651" s="398"/>
      <c r="AP651" s="398"/>
      <c r="AQ651" s="398"/>
      <c r="AR651" s="398"/>
      <c r="AS651" s="398"/>
      <c r="AT651" s="398"/>
      <c r="AU651" s="398"/>
      <c r="AV651" s="398"/>
      <c r="AW651" s="398"/>
      <c r="AX651" s="398"/>
      <c r="AY651" s="398"/>
      <c r="AZ651" s="398"/>
      <c r="BA651" s="401"/>
      <c r="BB651" s="478"/>
      <c r="BC651" s="401"/>
      <c r="BD651" s="401"/>
      <c r="BE651" s="401"/>
      <c r="BF651" s="401"/>
      <c r="BG651" s="401"/>
      <c r="BH651" s="401"/>
      <c r="BI651" s="401"/>
      <c r="BJ651" s="401"/>
      <c r="BK651" s="401"/>
      <c r="BL651" s="401"/>
      <c r="BM651" s="401"/>
      <c r="BN651" s="401"/>
      <c r="BO651" s="401"/>
      <c r="BP651" s="401"/>
      <c r="BQ651" s="401"/>
      <c r="BR651" s="401"/>
      <c r="BS651" s="401"/>
      <c r="BT651" s="401"/>
      <c r="BU651" s="401"/>
      <c r="BV651" s="401"/>
      <c r="BW651" s="401"/>
      <c r="BX651" s="401"/>
      <c r="BY651" s="401"/>
      <c r="BZ651" s="401"/>
      <c r="CA651" s="401"/>
      <c r="CB651" s="401"/>
      <c r="CC651" s="401"/>
      <c r="CD651" s="401"/>
      <c r="CE651" s="401"/>
      <c r="CF651" s="401"/>
      <c r="CG651" s="401"/>
      <c r="CH651" s="401"/>
      <c r="CI651" s="401"/>
      <c r="CJ651" s="401"/>
      <c r="CK651" s="401"/>
      <c r="CL651" s="401"/>
      <c r="CM651" s="401"/>
      <c r="CN651" s="401"/>
      <c r="CO651" s="401"/>
      <c r="CP651" s="401"/>
      <c r="CQ651" s="401"/>
      <c r="CR651" s="401"/>
      <c r="CS651" s="401"/>
      <c r="CT651" s="401"/>
      <c r="CU651" s="401"/>
      <c r="CV651" s="401"/>
      <c r="CW651" s="401"/>
      <c r="CX651" s="401"/>
      <c r="CY651" s="401"/>
      <c r="CZ651" s="401"/>
    </row>
    <row r="652" s="405" customFormat="true" ht="25.15" customHeight="true" x14ac:dyDescent="0.2">
      <c r="C652" s="1071"/>
      <c r="D652" s="1072"/>
      <c r="E652" s="697"/>
      <c r="F652" s="697"/>
      <c r="G652" s="697"/>
      <c r="H652" s="1071"/>
      <c r="I652" s="1072"/>
      <c r="J652" s="697"/>
      <c r="K652" s="697"/>
      <c r="L652" s="697"/>
      <c r="M652" s="1071"/>
      <c r="N652" s="1072"/>
      <c r="O652" s="697"/>
      <c r="P652" s="697"/>
      <c r="Q652" s="697"/>
      <c r="V652" s="398"/>
      <c r="W652" s="398"/>
      <c r="X652" s="398"/>
      <c r="Y652" s="398"/>
      <c r="Z652" s="398"/>
      <c r="AA652" s="398"/>
      <c r="AB652" s="398"/>
      <c r="AC652" s="398"/>
      <c r="AD652" s="398"/>
      <c r="AE652" s="398"/>
      <c r="AF652" s="398"/>
      <c r="AG652" s="398"/>
      <c r="AH652" s="398"/>
      <c r="AI652" s="398"/>
      <c r="AJ652" s="398"/>
      <c r="AK652" s="398"/>
      <c r="AL652" s="398"/>
      <c r="AM652" s="398"/>
      <c r="AN652" s="398"/>
      <c r="AO652" s="398"/>
      <c r="AP652" s="398"/>
      <c r="AQ652" s="398"/>
      <c r="AR652" s="398"/>
      <c r="AS652" s="398"/>
      <c r="AT652" s="398"/>
      <c r="AU652" s="398"/>
      <c r="AV652" s="398"/>
      <c r="AW652" s="398"/>
      <c r="AX652" s="398"/>
      <c r="AY652" s="398"/>
      <c r="AZ652" s="398"/>
      <c r="BA652" s="401"/>
      <c r="BB652" s="478"/>
      <c r="BC652" s="401"/>
      <c r="BD652" s="401"/>
      <c r="BE652" s="401"/>
      <c r="BF652" s="401"/>
      <c r="BG652" s="401"/>
      <c r="BH652" s="401"/>
      <c r="BI652" s="401"/>
      <c r="BJ652" s="401"/>
      <c r="BK652" s="401"/>
      <c r="BL652" s="401"/>
      <c r="BM652" s="401"/>
      <c r="BN652" s="401"/>
      <c r="BO652" s="401"/>
      <c r="BP652" s="401"/>
      <c r="BQ652" s="401"/>
      <c r="BR652" s="401"/>
      <c r="BS652" s="401"/>
      <c r="BT652" s="401"/>
      <c r="BU652" s="401"/>
      <c r="BV652" s="401"/>
      <c r="BW652" s="401"/>
      <c r="BX652" s="401"/>
      <c r="BY652" s="401"/>
      <c r="BZ652" s="401"/>
      <c r="CA652" s="401"/>
      <c r="CB652" s="401"/>
      <c r="CC652" s="401"/>
      <c r="CD652" s="401"/>
      <c r="CE652" s="401"/>
      <c r="CF652" s="401"/>
      <c r="CG652" s="401"/>
      <c r="CH652" s="401"/>
      <c r="CI652" s="401"/>
      <c r="CJ652" s="401"/>
      <c r="CK652" s="401"/>
      <c r="CL652" s="401"/>
      <c r="CM652" s="401"/>
      <c r="CN652" s="401"/>
      <c r="CO652" s="401"/>
      <c r="CP652" s="401"/>
      <c r="CQ652" s="401"/>
      <c r="CR652" s="401"/>
      <c r="CS652" s="401"/>
      <c r="CT652" s="401"/>
      <c r="CU652" s="401"/>
      <c r="CV652" s="401"/>
      <c r="CW652" s="401"/>
      <c r="CX652" s="401"/>
      <c r="CY652" s="401"/>
      <c r="CZ652" s="401"/>
    </row>
    <row r="653" s="405" customFormat="true" ht="25.15" customHeight="true" x14ac:dyDescent="0.2">
      <c r="C653" s="1071"/>
      <c r="D653" s="1072"/>
      <c r="E653" s="697"/>
      <c r="F653" s="697"/>
      <c r="G653" s="697"/>
      <c r="H653" s="1071"/>
      <c r="I653" s="1072"/>
      <c r="J653" s="697"/>
      <c r="K653" s="697"/>
      <c r="L653" s="697"/>
      <c r="M653" s="1071"/>
      <c r="N653" s="1072"/>
      <c r="O653" s="697"/>
      <c r="P653" s="697"/>
      <c r="Q653" s="697"/>
      <c r="V653" s="398"/>
      <c r="W653" s="398"/>
      <c r="X653" s="398"/>
      <c r="Y653" s="398"/>
      <c r="Z653" s="398"/>
      <c r="AA653" s="398"/>
      <c r="AB653" s="398"/>
      <c r="AC653" s="398"/>
      <c r="AD653" s="398"/>
      <c r="AE653" s="398"/>
      <c r="AF653" s="398"/>
      <c r="AG653" s="398"/>
      <c r="AH653" s="398"/>
      <c r="AI653" s="398"/>
      <c r="AJ653" s="398"/>
      <c r="AK653" s="398"/>
      <c r="AL653" s="398"/>
      <c r="AM653" s="398"/>
      <c r="AN653" s="398"/>
      <c r="AO653" s="398"/>
      <c r="AP653" s="398"/>
      <c r="AQ653" s="398"/>
      <c r="AR653" s="398"/>
      <c r="AS653" s="398"/>
      <c r="AT653" s="398"/>
      <c r="AU653" s="398"/>
      <c r="AV653" s="398"/>
      <c r="AW653" s="398"/>
      <c r="AX653" s="398"/>
      <c r="AY653" s="398"/>
      <c r="AZ653" s="398"/>
      <c r="BA653" s="401"/>
      <c r="BB653" s="478"/>
      <c r="BC653" s="401"/>
      <c r="BD653" s="401"/>
      <c r="BE653" s="401"/>
      <c r="BF653" s="401"/>
      <c r="BG653" s="401"/>
      <c r="BH653" s="401"/>
      <c r="BI653" s="401"/>
      <c r="BJ653" s="401"/>
      <c r="BK653" s="401"/>
      <c r="BL653" s="401"/>
      <c r="BM653" s="401"/>
      <c r="BN653" s="401"/>
      <c r="BO653" s="401"/>
      <c r="BP653" s="401"/>
      <c r="BQ653" s="401"/>
      <c r="BR653" s="401"/>
      <c r="BS653" s="401"/>
      <c r="BT653" s="401"/>
      <c r="BU653" s="401"/>
      <c r="BV653" s="401"/>
      <c r="BW653" s="401"/>
      <c r="BX653" s="401"/>
      <c r="BY653" s="401"/>
      <c r="BZ653" s="401"/>
      <c r="CA653" s="401"/>
      <c r="CB653" s="401"/>
      <c r="CC653" s="401"/>
      <c r="CD653" s="401"/>
      <c r="CE653" s="401"/>
      <c r="CF653" s="401"/>
      <c r="CG653" s="401"/>
      <c r="CH653" s="401"/>
      <c r="CI653" s="401"/>
      <c r="CJ653" s="401"/>
      <c r="CK653" s="401"/>
      <c r="CL653" s="401"/>
      <c r="CM653" s="401"/>
      <c r="CN653" s="401"/>
      <c r="CO653" s="401"/>
      <c r="CP653" s="401"/>
      <c r="CQ653" s="401"/>
      <c r="CR653" s="401"/>
      <c r="CS653" s="401"/>
      <c r="CT653" s="401"/>
      <c r="CU653" s="401"/>
      <c r="CV653" s="401"/>
      <c r="CW653" s="401"/>
      <c r="CX653" s="401"/>
      <c r="CY653" s="401"/>
      <c r="CZ653" s="401"/>
    </row>
    <row r="654" s="405" customFormat="true" ht="25.15" customHeight="true" x14ac:dyDescent="0.2">
      <c r="C654" s="1071"/>
      <c r="D654" s="1072"/>
      <c r="E654" s="697"/>
      <c r="F654" s="697"/>
      <c r="G654" s="697"/>
      <c r="H654" s="1071"/>
      <c r="I654" s="1072"/>
      <c r="J654" s="697"/>
      <c r="K654" s="697"/>
      <c r="L654" s="697"/>
      <c r="M654" s="1071"/>
      <c r="N654" s="1072"/>
      <c r="O654" s="697"/>
      <c r="P654" s="697"/>
      <c r="Q654" s="697"/>
      <c r="V654" s="398"/>
      <c r="W654" s="398"/>
      <c r="X654" s="398"/>
      <c r="Y654" s="398"/>
      <c r="Z654" s="398"/>
      <c r="AA654" s="398"/>
      <c r="AB654" s="398"/>
      <c r="AC654" s="398"/>
      <c r="AD654" s="398"/>
      <c r="AE654" s="398"/>
      <c r="AF654" s="398"/>
      <c r="AG654" s="398"/>
      <c r="AH654" s="398"/>
      <c r="AI654" s="398"/>
      <c r="AJ654" s="398"/>
      <c r="AK654" s="398"/>
      <c r="AL654" s="398"/>
      <c r="AM654" s="398"/>
      <c r="AN654" s="398"/>
      <c r="AO654" s="398"/>
      <c r="AP654" s="398"/>
      <c r="AQ654" s="398"/>
      <c r="AR654" s="398"/>
      <c r="AS654" s="398"/>
      <c r="AT654" s="398"/>
      <c r="AU654" s="398"/>
      <c r="AV654" s="398"/>
      <c r="AW654" s="398"/>
      <c r="AX654" s="398"/>
      <c r="AY654" s="398"/>
      <c r="AZ654" s="398"/>
      <c r="BA654" s="401"/>
      <c r="BB654" s="478"/>
      <c r="BC654" s="401"/>
      <c r="BD654" s="401"/>
      <c r="BE654" s="401"/>
      <c r="BF654" s="401"/>
      <c r="BG654" s="401"/>
      <c r="BH654" s="401"/>
      <c r="BI654" s="401"/>
      <c r="BJ654" s="401"/>
      <c r="BK654" s="401"/>
      <c r="BL654" s="401"/>
      <c r="BM654" s="401"/>
      <c r="BN654" s="401"/>
      <c r="BO654" s="401"/>
      <c r="BP654" s="401"/>
      <c r="BQ654" s="401"/>
      <c r="BR654" s="401"/>
      <c r="BS654" s="401"/>
      <c r="BT654" s="401"/>
      <c r="BU654" s="401"/>
      <c r="BV654" s="401"/>
      <c r="BW654" s="401"/>
      <c r="BX654" s="401"/>
      <c r="BY654" s="401"/>
      <c r="BZ654" s="401"/>
      <c r="CA654" s="401"/>
      <c r="CB654" s="401"/>
      <c r="CC654" s="401"/>
      <c r="CD654" s="401"/>
      <c r="CE654" s="401"/>
      <c r="CF654" s="401"/>
      <c r="CG654" s="401"/>
      <c r="CH654" s="401"/>
      <c r="CI654" s="401"/>
      <c r="CJ654" s="401"/>
      <c r="CK654" s="401"/>
      <c r="CL654" s="401"/>
      <c r="CM654" s="401"/>
      <c r="CN654" s="401"/>
      <c r="CO654" s="401"/>
      <c r="CP654" s="401"/>
      <c r="CQ654" s="401"/>
      <c r="CR654" s="401"/>
      <c r="CS654" s="401"/>
      <c r="CT654" s="401"/>
      <c r="CU654" s="401"/>
      <c r="CV654" s="401"/>
      <c r="CW654" s="401"/>
      <c r="CX654" s="401"/>
      <c r="CY654" s="401"/>
      <c r="CZ654" s="401"/>
    </row>
    <row r="655" s="405" customFormat="true" ht="25.15" customHeight="true" x14ac:dyDescent="0.2">
      <c r="C655" s="1071"/>
      <c r="D655" s="1072"/>
      <c r="E655" s="697"/>
      <c r="F655" s="697"/>
      <c r="G655" s="697"/>
      <c r="H655" s="1071"/>
      <c r="I655" s="1072"/>
      <c r="J655" s="697"/>
      <c r="K655" s="697"/>
      <c r="L655" s="697"/>
      <c r="M655" s="1071"/>
      <c r="N655" s="1072"/>
      <c r="O655" s="697"/>
      <c r="P655" s="697"/>
      <c r="Q655" s="697"/>
      <c r="V655" s="398"/>
      <c r="W655" s="398"/>
      <c r="X655" s="398"/>
      <c r="Y655" s="398"/>
      <c r="Z655" s="398"/>
      <c r="AA655" s="398"/>
      <c r="AB655" s="398"/>
      <c r="AC655" s="398"/>
      <c r="AD655" s="398"/>
      <c r="AE655" s="398"/>
      <c r="AF655" s="398"/>
      <c r="AG655" s="398"/>
      <c r="AH655" s="398"/>
      <c r="AI655" s="398"/>
      <c r="AJ655" s="398"/>
      <c r="AK655" s="398"/>
      <c r="AL655" s="398"/>
      <c r="AM655" s="398"/>
      <c r="AN655" s="398"/>
      <c r="AO655" s="398"/>
      <c r="AP655" s="398"/>
      <c r="AQ655" s="398"/>
      <c r="AR655" s="398"/>
      <c r="AS655" s="398"/>
      <c r="AT655" s="398"/>
      <c r="AU655" s="398"/>
      <c r="AV655" s="398"/>
      <c r="AW655" s="398"/>
      <c r="AX655" s="398"/>
      <c r="AY655" s="398"/>
      <c r="AZ655" s="398"/>
      <c r="BA655" s="401"/>
      <c r="BB655" s="478"/>
      <c r="BC655" s="401"/>
      <c r="BD655" s="401"/>
      <c r="BE655" s="401"/>
      <c r="BF655" s="401"/>
      <c r="BG655" s="401"/>
      <c r="BH655" s="401"/>
      <c r="BI655" s="401"/>
      <c r="BJ655" s="401"/>
      <c r="BK655" s="401"/>
      <c r="BL655" s="401"/>
      <c r="BM655" s="401"/>
      <c r="BN655" s="401"/>
      <c r="BO655" s="401"/>
      <c r="BP655" s="401"/>
      <c r="BQ655" s="401"/>
      <c r="BR655" s="401"/>
      <c r="BS655" s="401"/>
      <c r="BT655" s="401"/>
      <c r="BU655" s="401"/>
      <c r="BV655" s="401"/>
      <c r="BW655" s="401"/>
      <c r="BX655" s="401"/>
      <c r="BY655" s="401"/>
      <c r="BZ655" s="401"/>
      <c r="CA655" s="401"/>
      <c r="CB655" s="401"/>
      <c r="CC655" s="401"/>
      <c r="CD655" s="401"/>
      <c r="CE655" s="401"/>
      <c r="CF655" s="401"/>
      <c r="CG655" s="401"/>
      <c r="CH655" s="401"/>
      <c r="CI655" s="401"/>
      <c r="CJ655" s="401"/>
      <c r="CK655" s="401"/>
      <c r="CL655" s="401"/>
      <c r="CM655" s="401"/>
      <c r="CN655" s="401"/>
      <c r="CO655" s="401"/>
      <c r="CP655" s="401"/>
      <c r="CQ655" s="401"/>
      <c r="CR655" s="401"/>
      <c r="CS655" s="401"/>
      <c r="CT655" s="401"/>
      <c r="CU655" s="401"/>
      <c r="CV655" s="401"/>
      <c r="CW655" s="401"/>
      <c r="CX655" s="401"/>
      <c r="CY655" s="401"/>
      <c r="CZ655" s="401"/>
    </row>
    <row r="656" s="405" customFormat="true" ht="25.15" customHeight="true" x14ac:dyDescent="0.2">
      <c r="C656" s="1071"/>
      <c r="D656" s="1072"/>
      <c r="E656" s="697"/>
      <c r="F656" s="697"/>
      <c r="G656" s="697"/>
      <c r="H656" s="1071"/>
      <c r="I656" s="1072"/>
      <c r="J656" s="697"/>
      <c r="K656" s="697"/>
      <c r="L656" s="697"/>
      <c r="M656" s="1071"/>
      <c r="N656" s="1072"/>
      <c r="O656" s="697"/>
      <c r="P656" s="697"/>
      <c r="Q656" s="697"/>
      <c r="V656" s="398"/>
      <c r="W656" s="398"/>
      <c r="X656" s="398"/>
      <c r="Y656" s="398"/>
      <c r="Z656" s="398"/>
      <c r="AA656" s="398"/>
      <c r="AB656" s="398"/>
      <c r="AC656" s="398"/>
      <c r="AD656" s="398"/>
      <c r="AE656" s="398"/>
      <c r="AF656" s="398"/>
      <c r="AG656" s="398"/>
      <c r="AH656" s="398"/>
      <c r="AI656" s="398"/>
      <c r="AJ656" s="398"/>
      <c r="AK656" s="398"/>
      <c r="AL656" s="398"/>
      <c r="AM656" s="398"/>
      <c r="AN656" s="398"/>
      <c r="AO656" s="398"/>
      <c r="AP656" s="398"/>
      <c r="AQ656" s="398"/>
      <c r="AR656" s="398"/>
      <c r="AS656" s="398"/>
      <c r="AT656" s="398"/>
      <c r="AU656" s="398"/>
      <c r="AV656" s="398"/>
      <c r="AW656" s="398"/>
      <c r="AX656" s="398"/>
      <c r="AY656" s="398"/>
      <c r="AZ656" s="398"/>
      <c r="BA656" s="401"/>
      <c r="BB656" s="478"/>
      <c r="BC656" s="401"/>
      <c r="BD656" s="401"/>
      <c r="BE656" s="401"/>
      <c r="BF656" s="401"/>
      <c r="BG656" s="401"/>
      <c r="BH656" s="401"/>
      <c r="BI656" s="401"/>
      <c r="BJ656" s="401"/>
      <c r="BK656" s="401"/>
      <c r="BL656" s="401"/>
      <c r="BM656" s="401"/>
      <c r="BN656" s="401"/>
      <c r="BO656" s="401"/>
      <c r="BP656" s="401"/>
      <c r="BQ656" s="401"/>
      <c r="BR656" s="401"/>
      <c r="BS656" s="401"/>
      <c r="BT656" s="401"/>
      <c r="BU656" s="401"/>
      <c r="BV656" s="401"/>
      <c r="BW656" s="401"/>
      <c r="BX656" s="401"/>
      <c r="BY656" s="401"/>
      <c r="BZ656" s="401"/>
      <c r="CA656" s="401"/>
      <c r="CB656" s="401"/>
      <c r="CC656" s="401"/>
      <c r="CD656" s="401"/>
      <c r="CE656" s="401"/>
      <c r="CF656" s="401"/>
      <c r="CG656" s="401"/>
      <c r="CH656" s="401"/>
      <c r="CI656" s="401"/>
      <c r="CJ656" s="401"/>
      <c r="CK656" s="401"/>
      <c r="CL656" s="401"/>
      <c r="CM656" s="401"/>
      <c r="CN656" s="401"/>
      <c r="CO656" s="401"/>
      <c r="CP656" s="401"/>
      <c r="CQ656" s="401"/>
      <c r="CR656" s="401"/>
      <c r="CS656" s="401"/>
      <c r="CT656" s="401"/>
      <c r="CU656" s="401"/>
      <c r="CV656" s="401"/>
      <c r="CW656" s="401"/>
      <c r="CX656" s="401"/>
      <c r="CY656" s="401"/>
      <c r="CZ656" s="401"/>
    </row>
    <row r="657" s="405" customFormat="true" ht="25.15" customHeight="true" x14ac:dyDescent="0.2">
      <c r="C657" s="1071"/>
      <c r="D657" s="1072"/>
      <c r="E657" s="697"/>
      <c r="F657" s="697"/>
      <c r="G657" s="697"/>
      <c r="H657" s="1071"/>
      <c r="I657" s="1072"/>
      <c r="J657" s="697"/>
      <c r="K657" s="697"/>
      <c r="L657" s="697"/>
      <c r="M657" s="1071"/>
      <c r="N657" s="1072"/>
      <c r="O657" s="697"/>
      <c r="P657" s="697"/>
      <c r="Q657" s="697"/>
      <c r="V657" s="398"/>
      <c r="W657" s="398"/>
      <c r="X657" s="398"/>
      <c r="Y657" s="398"/>
      <c r="Z657" s="398"/>
      <c r="AA657" s="398"/>
      <c r="AB657" s="398"/>
      <c r="AC657" s="398"/>
      <c r="AD657" s="398"/>
      <c r="AE657" s="398"/>
      <c r="AF657" s="398"/>
      <c r="AG657" s="398"/>
      <c r="AH657" s="398"/>
      <c r="AI657" s="398"/>
      <c r="AJ657" s="398"/>
      <c r="AK657" s="398"/>
      <c r="AL657" s="398"/>
      <c r="AM657" s="398"/>
      <c r="AN657" s="398"/>
      <c r="AO657" s="398"/>
      <c r="AP657" s="398"/>
      <c r="AQ657" s="398"/>
      <c r="AR657" s="398"/>
      <c r="AS657" s="398"/>
      <c r="AT657" s="398"/>
      <c r="AU657" s="398"/>
      <c r="AV657" s="398"/>
      <c r="AW657" s="398"/>
      <c r="AX657" s="398"/>
      <c r="AY657" s="398"/>
      <c r="AZ657" s="398"/>
      <c r="BA657" s="401"/>
      <c r="BB657" s="478"/>
      <c r="BC657" s="401"/>
      <c r="BD657" s="401"/>
      <c r="BE657" s="401"/>
      <c r="BF657" s="401"/>
      <c r="BG657" s="401"/>
      <c r="BH657" s="401"/>
      <c r="BI657" s="401"/>
      <c r="BJ657" s="401"/>
      <c r="BK657" s="401"/>
      <c r="BL657" s="401"/>
      <c r="BM657" s="401"/>
      <c r="BN657" s="401"/>
      <c r="BO657" s="401"/>
      <c r="BP657" s="401"/>
      <c r="BQ657" s="401"/>
      <c r="BR657" s="401"/>
      <c r="BS657" s="401"/>
      <c r="BT657" s="401"/>
      <c r="BU657" s="401"/>
      <c r="BV657" s="401"/>
      <c r="BW657" s="401"/>
      <c r="BX657" s="401"/>
      <c r="BY657" s="401"/>
      <c r="BZ657" s="401"/>
      <c r="CA657" s="401"/>
      <c r="CB657" s="401"/>
      <c r="CC657" s="401"/>
      <c r="CD657" s="401"/>
      <c r="CE657" s="401"/>
      <c r="CF657" s="401"/>
      <c r="CG657" s="401"/>
      <c r="CH657" s="401"/>
      <c r="CI657" s="401"/>
      <c r="CJ657" s="401"/>
      <c r="CK657" s="401"/>
      <c r="CL657" s="401"/>
      <c r="CM657" s="401"/>
      <c r="CN657" s="401"/>
      <c r="CO657" s="401"/>
      <c r="CP657" s="401"/>
      <c r="CQ657" s="401"/>
      <c r="CR657" s="401"/>
      <c r="CS657" s="401"/>
      <c r="CT657" s="401"/>
      <c r="CU657" s="401"/>
      <c r="CV657" s="401"/>
      <c r="CW657" s="401"/>
      <c r="CX657" s="401"/>
      <c r="CY657" s="401"/>
      <c r="CZ657" s="401"/>
    </row>
    <row r="658" s="405" customFormat="true" ht="25.15" customHeight="true" x14ac:dyDescent="0.2">
      <c r="C658" s="1071"/>
      <c r="D658" s="1072"/>
      <c r="E658" s="697"/>
      <c r="F658" s="697"/>
      <c r="G658" s="697"/>
      <c r="H658" s="1071"/>
      <c r="I658" s="1072"/>
      <c r="J658" s="697"/>
      <c r="K658" s="697"/>
      <c r="L658" s="697"/>
      <c r="M658" s="1071"/>
      <c r="N658" s="1072"/>
      <c r="O658" s="697"/>
      <c r="P658" s="697"/>
      <c r="Q658" s="697"/>
      <c r="V658" s="398"/>
      <c r="W658" s="398"/>
      <c r="X658" s="398"/>
      <c r="Y658" s="398"/>
      <c r="Z658" s="398"/>
      <c r="AA658" s="398"/>
      <c r="AB658" s="398"/>
      <c r="AC658" s="398"/>
      <c r="AD658" s="398"/>
      <c r="AE658" s="398"/>
      <c r="AF658" s="398"/>
      <c r="AG658" s="398"/>
      <c r="AH658" s="398"/>
      <c r="AI658" s="398"/>
      <c r="AJ658" s="398"/>
      <c r="AK658" s="398"/>
      <c r="AL658" s="398"/>
      <c r="AM658" s="398"/>
      <c r="AN658" s="398"/>
      <c r="AO658" s="398"/>
      <c r="AP658" s="398"/>
      <c r="AQ658" s="398"/>
      <c r="AR658" s="398"/>
      <c r="AS658" s="398"/>
      <c r="AT658" s="398"/>
      <c r="AU658" s="398"/>
      <c r="AV658" s="398"/>
      <c r="AW658" s="398"/>
      <c r="AX658" s="398"/>
      <c r="AY658" s="398"/>
      <c r="AZ658" s="398"/>
      <c r="BA658" s="401"/>
      <c r="BB658" s="478"/>
      <c r="BC658" s="401"/>
      <c r="BD658" s="401"/>
      <c r="BE658" s="401"/>
      <c r="BF658" s="401"/>
      <c r="BG658" s="401"/>
      <c r="BH658" s="401"/>
      <c r="BI658" s="401"/>
      <c r="BJ658" s="401"/>
      <c r="BK658" s="401"/>
      <c r="BL658" s="401"/>
      <c r="BM658" s="401"/>
      <c r="BN658" s="401"/>
      <c r="BO658" s="401"/>
      <c r="BP658" s="401"/>
      <c r="BQ658" s="401"/>
      <c r="BR658" s="401"/>
      <c r="BS658" s="401"/>
      <c r="BT658" s="401"/>
      <c r="BU658" s="401"/>
      <c r="BV658" s="401"/>
      <c r="BW658" s="401"/>
      <c r="BX658" s="401"/>
      <c r="BY658" s="401"/>
      <c r="BZ658" s="401"/>
      <c r="CA658" s="401"/>
      <c r="CB658" s="401"/>
      <c r="CC658" s="401"/>
      <c r="CD658" s="401"/>
      <c r="CE658" s="401"/>
      <c r="CF658" s="401"/>
      <c r="CG658" s="401"/>
      <c r="CH658" s="401"/>
      <c r="CI658" s="401"/>
      <c r="CJ658" s="401"/>
      <c r="CK658" s="401"/>
      <c r="CL658" s="401"/>
      <c r="CM658" s="401"/>
      <c r="CN658" s="401"/>
      <c r="CO658" s="401"/>
      <c r="CP658" s="401"/>
      <c r="CQ658" s="401"/>
      <c r="CR658" s="401"/>
      <c r="CS658" s="401"/>
      <c r="CT658" s="401"/>
      <c r="CU658" s="401"/>
      <c r="CV658" s="401"/>
      <c r="CW658" s="401"/>
      <c r="CX658" s="401"/>
      <c r="CY658" s="401"/>
      <c r="CZ658" s="401"/>
    </row>
    <row r="659" s="405" customFormat="true" ht="25.15" customHeight="true" x14ac:dyDescent="0.2">
      <c r="C659" s="1071"/>
      <c r="D659" s="1072"/>
      <c r="E659" s="697"/>
      <c r="F659" s="697"/>
      <c r="G659" s="697"/>
      <c r="H659" s="1071"/>
      <c r="I659" s="1072"/>
      <c r="J659" s="697"/>
      <c r="K659" s="697"/>
      <c r="L659" s="697"/>
      <c r="M659" s="1071"/>
      <c r="N659" s="1072"/>
      <c r="O659" s="697"/>
      <c r="P659" s="697"/>
      <c r="Q659" s="697"/>
      <c r="V659" s="398"/>
      <c r="W659" s="398"/>
      <c r="X659" s="398"/>
      <c r="Y659" s="398"/>
      <c r="Z659" s="398"/>
      <c r="AA659" s="398"/>
      <c r="AB659" s="398"/>
      <c r="AC659" s="398"/>
      <c r="AD659" s="398"/>
      <c r="AE659" s="398"/>
      <c r="AF659" s="398"/>
      <c r="AG659" s="398"/>
      <c r="AH659" s="398"/>
      <c r="AI659" s="398"/>
      <c r="AJ659" s="398"/>
      <c r="AK659" s="398"/>
      <c r="AL659" s="398"/>
      <c r="AM659" s="398"/>
      <c r="AN659" s="398"/>
      <c r="AO659" s="398"/>
      <c r="AP659" s="398"/>
      <c r="AQ659" s="398"/>
      <c r="AR659" s="398"/>
      <c r="AS659" s="398"/>
      <c r="AT659" s="398"/>
      <c r="AU659" s="398"/>
      <c r="AV659" s="398"/>
      <c r="AW659" s="398"/>
      <c r="AX659" s="398"/>
      <c r="AY659" s="398"/>
      <c r="AZ659" s="398"/>
      <c r="BA659" s="401"/>
      <c r="BB659" s="478"/>
      <c r="BC659" s="401"/>
      <c r="BD659" s="401"/>
      <c r="BE659" s="401"/>
      <c r="BF659" s="401"/>
      <c r="BG659" s="401"/>
      <c r="BH659" s="401"/>
      <c r="BI659" s="401"/>
      <c r="BJ659" s="401"/>
      <c r="BK659" s="401"/>
      <c r="BL659" s="401"/>
      <c r="BM659" s="401"/>
      <c r="BN659" s="401"/>
      <c r="BO659" s="401"/>
      <c r="BP659" s="401"/>
      <c r="BQ659" s="401"/>
      <c r="BR659" s="401"/>
      <c r="BS659" s="401"/>
      <c r="BT659" s="401"/>
      <c r="BU659" s="401"/>
      <c r="BV659" s="401"/>
      <c r="BW659" s="401"/>
      <c r="BX659" s="401"/>
      <c r="BY659" s="401"/>
      <c r="BZ659" s="401"/>
      <c r="CA659" s="401"/>
      <c r="CB659" s="401"/>
      <c r="CC659" s="401"/>
      <c r="CD659" s="401"/>
      <c r="CE659" s="401"/>
      <c r="CF659" s="401"/>
      <c r="CG659" s="401"/>
      <c r="CH659" s="401"/>
      <c r="CI659" s="401"/>
      <c r="CJ659" s="401"/>
      <c r="CK659" s="401"/>
      <c r="CL659" s="401"/>
      <c r="CM659" s="401"/>
      <c r="CN659" s="401"/>
      <c r="CO659" s="401"/>
      <c r="CP659" s="401"/>
      <c r="CQ659" s="401"/>
      <c r="CR659" s="401"/>
      <c r="CS659" s="401"/>
      <c r="CT659" s="401"/>
      <c r="CU659" s="401"/>
      <c r="CV659" s="401"/>
      <c r="CW659" s="401"/>
      <c r="CX659" s="401"/>
      <c r="CY659" s="401"/>
      <c r="CZ659" s="401"/>
    </row>
    <row r="660" s="405" customFormat="true" ht="25.15" customHeight="true" x14ac:dyDescent="0.2">
      <c r="C660" s="1071"/>
      <c r="D660" s="1072"/>
      <c r="E660" s="697"/>
      <c r="F660" s="697"/>
      <c r="G660" s="697"/>
      <c r="H660" s="1071"/>
      <c r="I660" s="1072"/>
      <c r="J660" s="697"/>
      <c r="K660" s="697"/>
      <c r="L660" s="697"/>
      <c r="M660" s="1071"/>
      <c r="N660" s="1072"/>
      <c r="O660" s="697"/>
      <c r="P660" s="697"/>
      <c r="Q660" s="697"/>
      <c r="V660" s="398"/>
      <c r="W660" s="398"/>
      <c r="X660" s="398"/>
      <c r="Y660" s="398"/>
      <c r="Z660" s="398"/>
      <c r="AA660" s="398"/>
      <c r="AB660" s="398"/>
      <c r="AC660" s="398"/>
      <c r="AD660" s="398"/>
      <c r="AE660" s="398"/>
      <c r="AF660" s="398"/>
      <c r="AG660" s="398"/>
      <c r="AH660" s="398"/>
      <c r="AI660" s="398"/>
      <c r="AJ660" s="398"/>
      <c r="AK660" s="398"/>
      <c r="AL660" s="398"/>
      <c r="AM660" s="398"/>
      <c r="AN660" s="398"/>
      <c r="AO660" s="398"/>
      <c r="AP660" s="398"/>
      <c r="AQ660" s="398"/>
      <c r="AR660" s="398"/>
      <c r="AS660" s="398"/>
      <c r="AT660" s="398"/>
      <c r="AU660" s="398"/>
      <c r="AV660" s="398"/>
      <c r="AW660" s="398"/>
      <c r="AX660" s="398"/>
      <c r="AY660" s="398"/>
      <c r="AZ660" s="398"/>
      <c r="BA660" s="401"/>
      <c r="BB660" s="478"/>
      <c r="BC660" s="401"/>
      <c r="BD660" s="401"/>
      <c r="BE660" s="401"/>
      <c r="BF660" s="401"/>
      <c r="BG660" s="401"/>
      <c r="BH660" s="401"/>
      <c r="BI660" s="401"/>
      <c r="BJ660" s="401"/>
      <c r="BK660" s="401"/>
      <c r="BL660" s="401"/>
      <c r="BM660" s="401"/>
      <c r="BN660" s="401"/>
      <c r="BO660" s="401"/>
      <c r="BP660" s="401"/>
      <c r="BQ660" s="401"/>
      <c r="BR660" s="401"/>
      <c r="BS660" s="401"/>
      <c r="BT660" s="401"/>
      <c r="BU660" s="401"/>
      <c r="BV660" s="401"/>
      <c r="BW660" s="401"/>
      <c r="BX660" s="401"/>
      <c r="BY660" s="401"/>
      <c r="BZ660" s="401"/>
      <c r="CA660" s="401"/>
      <c r="CB660" s="401"/>
      <c r="CC660" s="401"/>
      <c r="CD660" s="401"/>
      <c r="CE660" s="401"/>
      <c r="CF660" s="401"/>
      <c r="CG660" s="401"/>
      <c r="CH660" s="401"/>
      <c r="CI660" s="401"/>
      <c r="CJ660" s="401"/>
      <c r="CK660" s="401"/>
      <c r="CL660" s="401"/>
      <c r="CM660" s="401"/>
      <c r="CN660" s="401"/>
      <c r="CO660" s="401"/>
      <c r="CP660" s="401"/>
      <c r="CQ660" s="401"/>
      <c r="CR660" s="401"/>
      <c r="CS660" s="401"/>
      <c r="CT660" s="401"/>
      <c r="CU660" s="401"/>
      <c r="CV660" s="401"/>
      <c r="CW660" s="401"/>
      <c r="CX660" s="401"/>
      <c r="CY660" s="401"/>
      <c r="CZ660" s="401"/>
    </row>
    <row r="661" s="405" customFormat="true" ht="25.15" customHeight="true" x14ac:dyDescent="0.2">
      <c r="C661" s="1071"/>
      <c r="D661" s="1072"/>
      <c r="E661" s="697"/>
      <c r="F661" s="697"/>
      <c r="G661" s="697"/>
      <c r="H661" s="1071"/>
      <c r="I661" s="1072"/>
      <c r="J661" s="697"/>
      <c r="K661" s="697"/>
      <c r="L661" s="697"/>
      <c r="M661" s="1071"/>
      <c r="N661" s="1072"/>
      <c r="O661" s="697"/>
      <c r="P661" s="697"/>
      <c r="Q661" s="697"/>
      <c r="V661" s="398"/>
      <c r="W661" s="398"/>
      <c r="X661" s="398"/>
      <c r="Y661" s="398"/>
      <c r="Z661" s="398"/>
      <c r="AA661" s="398"/>
      <c r="AB661" s="398"/>
      <c r="AC661" s="398"/>
      <c r="AD661" s="398"/>
      <c r="AE661" s="398"/>
      <c r="AF661" s="398"/>
      <c r="AG661" s="398"/>
      <c r="AH661" s="398"/>
      <c r="AI661" s="398"/>
      <c r="AJ661" s="398"/>
      <c r="AK661" s="398"/>
      <c r="AL661" s="398"/>
      <c r="AM661" s="398"/>
      <c r="AN661" s="398"/>
      <c r="AO661" s="398"/>
      <c r="AP661" s="398"/>
      <c r="AQ661" s="398"/>
      <c r="AR661" s="398"/>
      <c r="AS661" s="398"/>
      <c r="AT661" s="398"/>
      <c r="AU661" s="398"/>
      <c r="AV661" s="398"/>
      <c r="AW661" s="398"/>
      <c r="AX661" s="398"/>
      <c r="AY661" s="398"/>
      <c r="AZ661" s="398"/>
      <c r="BA661" s="401"/>
      <c r="BB661" s="478"/>
      <c r="BC661" s="401"/>
      <c r="BD661" s="401"/>
      <c r="BE661" s="401"/>
      <c r="BF661" s="401"/>
      <c r="BG661" s="401"/>
      <c r="BH661" s="401"/>
      <c r="BI661" s="401"/>
      <c r="BJ661" s="401"/>
      <c r="BK661" s="401"/>
      <c r="BL661" s="401"/>
      <c r="BM661" s="401"/>
      <c r="BN661" s="401"/>
      <c r="BO661" s="401"/>
      <c r="BP661" s="401"/>
      <c r="BQ661" s="401"/>
      <c r="BR661" s="401"/>
      <c r="BS661" s="401"/>
      <c r="BT661" s="401"/>
      <c r="BU661" s="401"/>
      <c r="BV661" s="401"/>
      <c r="BW661" s="401"/>
      <c r="BX661" s="401"/>
      <c r="BY661" s="401"/>
      <c r="BZ661" s="401"/>
      <c r="CA661" s="401"/>
      <c r="CB661" s="401"/>
      <c r="CC661" s="401"/>
      <c r="CD661" s="401"/>
      <c r="CE661" s="401"/>
      <c r="CF661" s="401"/>
      <c r="CG661" s="401"/>
      <c r="CH661" s="401"/>
      <c r="CI661" s="401"/>
      <c r="CJ661" s="401"/>
      <c r="CK661" s="401"/>
      <c r="CL661" s="401"/>
      <c r="CM661" s="401"/>
      <c r="CN661" s="401"/>
      <c r="CO661" s="401"/>
      <c r="CP661" s="401"/>
      <c r="CQ661" s="401"/>
      <c r="CR661" s="401"/>
      <c r="CS661" s="401"/>
      <c r="CT661" s="401"/>
      <c r="CU661" s="401"/>
      <c r="CV661" s="401"/>
      <c r="CW661" s="401"/>
      <c r="CX661" s="401"/>
      <c r="CY661" s="401"/>
      <c r="CZ661" s="401"/>
    </row>
    <row r="662" s="405" customFormat="true" ht="25.15" customHeight="true" x14ac:dyDescent="0.2">
      <c r="C662" s="1071"/>
      <c r="D662" s="1072"/>
      <c r="E662" s="697"/>
      <c r="F662" s="697"/>
      <c r="G662" s="697"/>
      <c r="H662" s="1071"/>
      <c r="I662" s="1072"/>
      <c r="J662" s="697"/>
      <c r="K662" s="697"/>
      <c r="L662" s="697"/>
      <c r="M662" s="1071"/>
      <c r="N662" s="1072"/>
      <c r="O662" s="697"/>
      <c r="P662" s="697"/>
      <c r="Q662" s="697"/>
      <c r="V662" s="398"/>
      <c r="W662" s="398"/>
      <c r="X662" s="398"/>
      <c r="Y662" s="398"/>
      <c r="Z662" s="398"/>
      <c r="AA662" s="398"/>
      <c r="AB662" s="398"/>
      <c r="AC662" s="398"/>
      <c r="AD662" s="398"/>
      <c r="AE662" s="398"/>
      <c r="AF662" s="398"/>
      <c r="AG662" s="398"/>
      <c r="AH662" s="398"/>
      <c r="AI662" s="398"/>
      <c r="AJ662" s="398"/>
      <c r="AK662" s="398"/>
      <c r="AL662" s="398"/>
      <c r="AM662" s="398"/>
      <c r="AN662" s="398"/>
      <c r="AO662" s="398"/>
      <c r="AP662" s="398"/>
      <c r="AQ662" s="398"/>
      <c r="AR662" s="398"/>
      <c r="AS662" s="398"/>
      <c r="AT662" s="398"/>
      <c r="AU662" s="398"/>
      <c r="AV662" s="398"/>
      <c r="AW662" s="398"/>
      <c r="AX662" s="398"/>
      <c r="AY662" s="398"/>
      <c r="AZ662" s="398"/>
      <c r="BA662" s="401"/>
      <c r="BB662" s="478"/>
      <c r="BC662" s="401"/>
      <c r="BD662" s="401"/>
      <c r="BE662" s="401"/>
      <c r="BF662" s="401"/>
      <c r="BG662" s="401"/>
      <c r="BH662" s="401"/>
      <c r="BI662" s="401"/>
      <c r="BJ662" s="401"/>
      <c r="BK662" s="401"/>
      <c r="BL662" s="401"/>
      <c r="BM662" s="401"/>
      <c r="BN662" s="401"/>
      <c r="BO662" s="401"/>
      <c r="BP662" s="401"/>
      <c r="BQ662" s="401"/>
      <c r="BR662" s="401"/>
      <c r="BS662" s="401"/>
      <c r="BT662" s="401"/>
      <c r="BU662" s="401"/>
      <c r="BV662" s="401"/>
      <c r="BW662" s="401"/>
      <c r="BX662" s="401"/>
      <c r="BY662" s="401"/>
      <c r="BZ662" s="401"/>
      <c r="CA662" s="401"/>
      <c r="CB662" s="401"/>
      <c r="CC662" s="401"/>
      <c r="CD662" s="401"/>
      <c r="CE662" s="401"/>
      <c r="CF662" s="401"/>
      <c r="CG662" s="401"/>
      <c r="CH662" s="401"/>
      <c r="CI662" s="401"/>
      <c r="CJ662" s="401"/>
      <c r="CK662" s="401"/>
      <c r="CL662" s="401"/>
      <c r="CM662" s="401"/>
      <c r="CN662" s="401"/>
      <c r="CO662" s="401"/>
      <c r="CP662" s="401"/>
      <c r="CQ662" s="401"/>
      <c r="CR662" s="401"/>
      <c r="CS662" s="401"/>
      <c r="CT662" s="401"/>
      <c r="CU662" s="401"/>
      <c r="CV662" s="401"/>
      <c r="CW662" s="401"/>
      <c r="CX662" s="401"/>
      <c r="CY662" s="401"/>
      <c r="CZ662" s="401"/>
    </row>
    <row r="663" s="405" customFormat="true" ht="25.15" customHeight="true" x14ac:dyDescent="0.2">
      <c r="C663" s="1071"/>
      <c r="D663" s="1072"/>
      <c r="E663" s="697"/>
      <c r="F663" s="697"/>
      <c r="G663" s="697"/>
      <c r="H663" s="1071"/>
      <c r="I663" s="1072"/>
      <c r="J663" s="697"/>
      <c r="K663" s="697"/>
      <c r="L663" s="697"/>
      <c r="M663" s="1071"/>
      <c r="N663" s="1072"/>
      <c r="O663" s="697"/>
      <c r="P663" s="697"/>
      <c r="Q663" s="697"/>
      <c r="V663" s="398"/>
      <c r="W663" s="398"/>
      <c r="X663" s="398"/>
      <c r="Y663" s="398"/>
      <c r="Z663" s="398"/>
      <c r="AA663" s="398"/>
      <c r="AB663" s="398"/>
      <c r="AC663" s="398"/>
      <c r="AD663" s="398"/>
      <c r="AE663" s="398"/>
      <c r="AF663" s="398"/>
      <c r="AG663" s="398"/>
      <c r="AH663" s="398"/>
      <c r="AI663" s="398"/>
      <c r="AJ663" s="398"/>
      <c r="AK663" s="398"/>
      <c r="AL663" s="398"/>
      <c r="AM663" s="398"/>
      <c r="AN663" s="398"/>
      <c r="AO663" s="398"/>
      <c r="AP663" s="398"/>
      <c r="AQ663" s="398"/>
      <c r="AR663" s="398"/>
      <c r="AS663" s="398"/>
      <c r="AT663" s="398"/>
      <c r="AU663" s="398"/>
      <c r="AV663" s="398"/>
      <c r="AW663" s="398"/>
      <c r="AX663" s="398"/>
      <c r="AY663" s="398"/>
      <c r="AZ663" s="398"/>
      <c r="BA663" s="401"/>
      <c r="BB663" s="478"/>
      <c r="BC663" s="401"/>
      <c r="BD663" s="401"/>
      <c r="BE663" s="401"/>
      <c r="BF663" s="401"/>
      <c r="BG663" s="401"/>
      <c r="BH663" s="401"/>
      <c r="BI663" s="401"/>
      <c r="BJ663" s="401"/>
      <c r="BK663" s="401"/>
      <c r="BL663" s="401"/>
      <c r="BM663" s="401"/>
      <c r="BN663" s="401"/>
      <c r="BO663" s="401"/>
      <c r="BP663" s="401"/>
      <c r="BQ663" s="401"/>
      <c r="BR663" s="401"/>
      <c r="BS663" s="401"/>
      <c r="BT663" s="401"/>
      <c r="BU663" s="401"/>
      <c r="BV663" s="401"/>
      <c r="BW663" s="401"/>
      <c r="BX663" s="401"/>
      <c r="BY663" s="401"/>
      <c r="BZ663" s="401"/>
      <c r="CA663" s="401"/>
      <c r="CB663" s="401"/>
      <c r="CC663" s="401"/>
      <c r="CD663" s="401"/>
      <c r="CE663" s="401"/>
      <c r="CF663" s="401"/>
      <c r="CG663" s="401"/>
      <c r="CH663" s="401"/>
      <c r="CI663" s="401"/>
      <c r="CJ663" s="401"/>
      <c r="CK663" s="401"/>
      <c r="CL663" s="401"/>
      <c r="CM663" s="401"/>
      <c r="CN663" s="401"/>
      <c r="CO663" s="401"/>
      <c r="CP663" s="401"/>
      <c r="CQ663" s="401"/>
      <c r="CR663" s="401"/>
      <c r="CS663" s="401"/>
      <c r="CT663" s="401"/>
      <c r="CU663" s="401"/>
      <c r="CV663" s="401"/>
      <c r="CW663" s="401"/>
      <c r="CX663" s="401"/>
      <c r="CY663" s="401"/>
      <c r="CZ663" s="401"/>
    </row>
    <row r="664" s="405" customFormat="true" ht="25.15" customHeight="true" x14ac:dyDescent="0.2">
      <c r="C664" s="1071"/>
      <c r="D664" s="1072"/>
      <c r="E664" s="697"/>
      <c r="F664" s="697"/>
      <c r="G664" s="697"/>
      <c r="H664" s="1071"/>
      <c r="I664" s="1072"/>
      <c r="J664" s="697"/>
      <c r="K664" s="697"/>
      <c r="L664" s="697"/>
      <c r="M664" s="1071"/>
      <c r="N664" s="1072"/>
      <c r="O664" s="697"/>
      <c r="P664" s="697"/>
      <c r="Q664" s="697"/>
      <c r="V664" s="398"/>
      <c r="W664" s="398"/>
      <c r="X664" s="398"/>
      <c r="Y664" s="398"/>
      <c r="Z664" s="398"/>
      <c r="AA664" s="398"/>
      <c r="AB664" s="398"/>
      <c r="AC664" s="398"/>
      <c r="AD664" s="398"/>
      <c r="AE664" s="398"/>
      <c r="AF664" s="398"/>
      <c r="AG664" s="398"/>
      <c r="AH664" s="398"/>
      <c r="AI664" s="398"/>
      <c r="AJ664" s="398"/>
      <c r="AK664" s="398"/>
      <c r="AL664" s="398"/>
      <c r="AM664" s="398"/>
      <c r="AN664" s="398"/>
      <c r="AO664" s="398"/>
      <c r="AP664" s="398"/>
      <c r="AQ664" s="398"/>
      <c r="AR664" s="398"/>
      <c r="AS664" s="398"/>
      <c r="AT664" s="398"/>
      <c r="AU664" s="398"/>
      <c r="AV664" s="398"/>
      <c r="AW664" s="398"/>
      <c r="AX664" s="398"/>
      <c r="AY664" s="398"/>
      <c r="AZ664" s="398"/>
      <c r="BA664" s="401"/>
      <c r="BB664" s="478"/>
      <c r="BC664" s="401"/>
      <c r="BD664" s="401"/>
      <c r="BE664" s="401"/>
      <c r="BF664" s="401"/>
      <c r="BG664" s="401"/>
      <c r="BH664" s="401"/>
      <c r="BI664" s="401"/>
      <c r="BJ664" s="401"/>
      <c r="BK664" s="401"/>
      <c r="BL664" s="401"/>
      <c r="BM664" s="401"/>
      <c r="BN664" s="401"/>
      <c r="BO664" s="401"/>
      <c r="BP664" s="401"/>
      <c r="BQ664" s="401"/>
      <c r="BR664" s="401"/>
      <c r="BS664" s="401"/>
      <c r="BT664" s="401"/>
      <c r="BU664" s="401"/>
      <c r="BV664" s="401"/>
      <c r="BW664" s="401"/>
      <c r="BX664" s="401"/>
      <c r="BY664" s="401"/>
      <c r="BZ664" s="401"/>
      <c r="CA664" s="401"/>
      <c r="CB664" s="401"/>
      <c r="CC664" s="401"/>
      <c r="CD664" s="401"/>
      <c r="CE664" s="401"/>
      <c r="CF664" s="401"/>
      <c r="CG664" s="401"/>
      <c r="CH664" s="401"/>
      <c r="CI664" s="401"/>
      <c r="CJ664" s="401"/>
      <c r="CK664" s="401"/>
      <c r="CL664" s="401"/>
      <c r="CM664" s="401"/>
      <c r="CN664" s="401"/>
      <c r="CO664" s="401"/>
      <c r="CP664" s="401"/>
      <c r="CQ664" s="401"/>
      <c r="CR664" s="401"/>
      <c r="CS664" s="401"/>
      <c r="CT664" s="401"/>
      <c r="CU664" s="401"/>
      <c r="CV664" s="401"/>
      <c r="CW664" s="401"/>
      <c r="CX664" s="401"/>
      <c r="CY664" s="401"/>
      <c r="CZ664" s="401"/>
    </row>
    <row r="665" s="405" customFormat="true" ht="25.15" customHeight="true" x14ac:dyDescent="0.2">
      <c r="C665" s="1071"/>
      <c r="D665" s="1072"/>
      <c r="E665" s="697"/>
      <c r="F665" s="697"/>
      <c r="G665" s="697"/>
      <c r="H665" s="1071"/>
      <c r="I665" s="1072"/>
      <c r="J665" s="697"/>
      <c r="K665" s="697"/>
      <c r="L665" s="697"/>
      <c r="M665" s="1071"/>
      <c r="N665" s="1072"/>
      <c r="O665" s="697"/>
      <c r="P665" s="697"/>
      <c r="Q665" s="697"/>
      <c r="V665" s="398"/>
      <c r="W665" s="398"/>
      <c r="X665" s="398"/>
      <c r="Y665" s="398"/>
      <c r="Z665" s="398"/>
      <c r="AA665" s="398"/>
      <c r="AB665" s="398"/>
      <c r="AC665" s="398"/>
      <c r="AD665" s="398"/>
      <c r="AE665" s="398"/>
      <c r="AF665" s="398"/>
      <c r="AG665" s="398"/>
      <c r="AH665" s="398"/>
      <c r="AI665" s="398"/>
      <c r="AJ665" s="398"/>
      <c r="AK665" s="398"/>
      <c r="AL665" s="398"/>
      <c r="AM665" s="398"/>
      <c r="AN665" s="398"/>
      <c r="AO665" s="398"/>
      <c r="AP665" s="398"/>
      <c r="AQ665" s="398"/>
      <c r="AR665" s="398"/>
      <c r="AS665" s="398"/>
      <c r="AT665" s="398"/>
      <c r="AU665" s="398"/>
      <c r="AV665" s="398"/>
      <c r="AW665" s="398"/>
      <c r="AX665" s="398"/>
      <c r="AY665" s="398"/>
      <c r="AZ665" s="398"/>
      <c r="BA665" s="401"/>
      <c r="BB665" s="478"/>
      <c r="BC665" s="401"/>
      <c r="BD665" s="401"/>
      <c r="BE665" s="401"/>
      <c r="BF665" s="401"/>
      <c r="BG665" s="401"/>
      <c r="BH665" s="401"/>
      <c r="BI665" s="401"/>
      <c r="BJ665" s="401"/>
      <c r="BK665" s="401"/>
      <c r="BL665" s="401"/>
      <c r="BM665" s="401"/>
      <c r="BN665" s="401"/>
      <c r="BO665" s="401"/>
      <c r="BP665" s="401"/>
      <c r="BQ665" s="401"/>
      <c r="BR665" s="401"/>
      <c r="BS665" s="401"/>
      <c r="BT665" s="401"/>
      <c r="BU665" s="401"/>
      <c r="BV665" s="401"/>
      <c r="BW665" s="401"/>
      <c r="BX665" s="401"/>
      <c r="BY665" s="401"/>
      <c r="BZ665" s="401"/>
      <c r="CA665" s="401"/>
      <c r="CB665" s="401"/>
      <c r="CC665" s="401"/>
      <c r="CD665" s="401"/>
      <c r="CE665" s="401"/>
      <c r="CF665" s="401"/>
      <c r="CG665" s="401"/>
      <c r="CH665" s="401"/>
      <c r="CI665" s="401"/>
      <c r="CJ665" s="401"/>
      <c r="CK665" s="401"/>
      <c r="CL665" s="401"/>
      <c r="CM665" s="401"/>
      <c r="CN665" s="401"/>
      <c r="CO665" s="401"/>
      <c r="CP665" s="401"/>
      <c r="CQ665" s="401"/>
      <c r="CR665" s="401"/>
      <c r="CS665" s="401"/>
      <c r="CT665" s="401"/>
      <c r="CU665" s="401"/>
      <c r="CV665" s="401"/>
      <c r="CW665" s="401"/>
      <c r="CX665" s="401"/>
      <c r="CY665" s="401"/>
      <c r="CZ665" s="401"/>
    </row>
    <row r="666" s="405" customFormat="true" ht="25.15" customHeight="true" x14ac:dyDescent="0.2">
      <c r="C666" s="1071"/>
      <c r="D666" s="1072"/>
      <c r="E666" s="697"/>
      <c r="F666" s="697"/>
      <c r="G666" s="697"/>
      <c r="H666" s="1071"/>
      <c r="I666" s="1072"/>
      <c r="J666" s="697"/>
      <c r="K666" s="697"/>
      <c r="L666" s="697"/>
      <c r="M666" s="1071"/>
      <c r="N666" s="1072"/>
      <c r="O666" s="697"/>
      <c r="P666" s="697"/>
      <c r="Q666" s="697"/>
      <c r="V666" s="398"/>
      <c r="W666" s="398"/>
      <c r="X666" s="398"/>
      <c r="Y666" s="398"/>
      <c r="Z666" s="398"/>
      <c r="AA666" s="398"/>
      <c r="AB666" s="398"/>
      <c r="AC666" s="398"/>
      <c r="AD666" s="398"/>
      <c r="AE666" s="398"/>
      <c r="AF666" s="398"/>
      <c r="AG666" s="398"/>
      <c r="AH666" s="398"/>
      <c r="AI666" s="398"/>
      <c r="AJ666" s="398"/>
      <c r="AK666" s="398"/>
      <c r="AL666" s="398"/>
      <c r="AM666" s="398"/>
      <c r="AN666" s="398"/>
      <c r="AO666" s="398"/>
      <c r="AP666" s="398"/>
      <c r="AQ666" s="398"/>
      <c r="AR666" s="398"/>
      <c r="AS666" s="398"/>
      <c r="AT666" s="398"/>
      <c r="AU666" s="398"/>
      <c r="AV666" s="398"/>
      <c r="AW666" s="398"/>
      <c r="AX666" s="398"/>
      <c r="AY666" s="398"/>
      <c r="AZ666" s="398"/>
      <c r="BA666" s="401"/>
      <c r="BB666" s="478"/>
      <c r="BC666" s="401"/>
      <c r="BD666" s="401"/>
      <c r="BE666" s="401"/>
      <c r="BF666" s="401"/>
      <c r="BG666" s="401"/>
      <c r="BH666" s="401"/>
      <c r="BI666" s="401"/>
      <c r="BJ666" s="401"/>
      <c r="BK666" s="401"/>
      <c r="BL666" s="401"/>
      <c r="BM666" s="401"/>
      <c r="BN666" s="401"/>
      <c r="BO666" s="401"/>
      <c r="BP666" s="401"/>
      <c r="BQ666" s="401"/>
      <c r="BR666" s="401"/>
      <c r="BS666" s="401"/>
      <c r="BT666" s="401"/>
      <c r="BU666" s="401"/>
      <c r="BV666" s="401"/>
      <c r="BW666" s="401"/>
      <c r="BX666" s="401"/>
      <c r="BY666" s="401"/>
      <c r="BZ666" s="401"/>
      <c r="CA666" s="401"/>
      <c r="CB666" s="401"/>
      <c r="CC666" s="401"/>
      <c r="CD666" s="401"/>
      <c r="CE666" s="401"/>
      <c r="CF666" s="401"/>
      <c r="CG666" s="401"/>
      <c r="CH666" s="401"/>
      <c r="CI666" s="401"/>
      <c r="CJ666" s="401"/>
      <c r="CK666" s="401"/>
      <c r="CL666" s="401"/>
      <c r="CM666" s="401"/>
      <c r="CN666" s="401"/>
      <c r="CO666" s="401"/>
      <c r="CP666" s="401"/>
      <c r="CQ666" s="401"/>
      <c r="CR666" s="401"/>
      <c r="CS666" s="401"/>
      <c r="CT666" s="401"/>
      <c r="CU666" s="401"/>
      <c r="CV666" s="401"/>
      <c r="CW666" s="401"/>
      <c r="CX666" s="401"/>
      <c r="CY666" s="401"/>
      <c r="CZ666" s="401"/>
    </row>
    <row r="667" s="405" customFormat="true" ht="25.15" customHeight="true" x14ac:dyDescent="0.2">
      <c r="C667" s="1071"/>
      <c r="D667" s="1072"/>
      <c r="E667" s="697"/>
      <c r="F667" s="697"/>
      <c r="G667" s="697"/>
      <c r="H667" s="1071"/>
      <c r="I667" s="1072"/>
      <c r="J667" s="697"/>
      <c r="K667" s="697"/>
      <c r="L667" s="697"/>
      <c r="M667" s="1071"/>
      <c r="N667" s="1072"/>
      <c r="O667" s="697"/>
      <c r="P667" s="697"/>
      <c r="Q667" s="697"/>
      <c r="V667" s="398"/>
      <c r="W667" s="398"/>
      <c r="X667" s="398"/>
      <c r="Y667" s="398"/>
      <c r="Z667" s="398"/>
      <c r="AA667" s="398"/>
      <c r="AB667" s="398"/>
      <c r="AC667" s="398"/>
      <c r="AD667" s="398"/>
      <c r="AE667" s="398"/>
      <c r="AF667" s="398"/>
      <c r="AG667" s="398"/>
      <c r="AH667" s="398"/>
      <c r="AI667" s="398"/>
      <c r="AJ667" s="398"/>
      <c r="AK667" s="398"/>
      <c r="AL667" s="398"/>
      <c r="AM667" s="398"/>
      <c r="AN667" s="398"/>
      <c r="AO667" s="398"/>
      <c r="AP667" s="398"/>
      <c r="AQ667" s="398"/>
      <c r="AR667" s="398"/>
      <c r="AS667" s="398"/>
      <c r="AT667" s="398"/>
      <c r="AU667" s="398"/>
      <c r="AV667" s="398"/>
      <c r="AW667" s="398"/>
      <c r="AX667" s="398"/>
      <c r="AY667" s="398"/>
      <c r="AZ667" s="398"/>
      <c r="BA667" s="401"/>
      <c r="BB667" s="478"/>
      <c r="BC667" s="401"/>
      <c r="BD667" s="401"/>
      <c r="BE667" s="401"/>
      <c r="BF667" s="401"/>
      <c r="BG667" s="401"/>
      <c r="BH667" s="401"/>
      <c r="BI667" s="401"/>
      <c r="BJ667" s="401"/>
      <c r="BK667" s="401"/>
      <c r="BL667" s="401"/>
      <c r="BM667" s="401"/>
      <c r="BN667" s="401"/>
      <c r="BO667" s="401"/>
      <c r="BP667" s="401"/>
      <c r="BQ667" s="401"/>
      <c r="BR667" s="401"/>
      <c r="BS667" s="401"/>
      <c r="BT667" s="401"/>
      <c r="BU667" s="401"/>
      <c r="BV667" s="401"/>
      <c r="BW667" s="401"/>
      <c r="BX667" s="401"/>
      <c r="BY667" s="401"/>
      <c r="BZ667" s="401"/>
      <c r="CA667" s="401"/>
      <c r="CB667" s="401"/>
      <c r="CC667" s="401"/>
      <c r="CD667" s="401"/>
      <c r="CE667" s="401"/>
      <c r="CF667" s="401"/>
      <c r="CG667" s="401"/>
      <c r="CH667" s="401"/>
      <c r="CI667" s="401"/>
      <c r="CJ667" s="401"/>
      <c r="CK667" s="401"/>
      <c r="CL667" s="401"/>
      <c r="CM667" s="401"/>
      <c r="CN667" s="401"/>
      <c r="CO667" s="401"/>
      <c r="CP667" s="401"/>
      <c r="CQ667" s="401"/>
      <c r="CR667" s="401"/>
      <c r="CS667" s="401"/>
      <c r="CT667" s="401"/>
      <c r="CU667" s="401"/>
      <c r="CV667" s="401"/>
      <c r="CW667" s="401"/>
      <c r="CX667" s="401"/>
      <c r="CY667" s="401"/>
      <c r="CZ667" s="401"/>
    </row>
    <row r="668" s="405" customFormat="true" ht="25.15" customHeight="true" x14ac:dyDescent="0.2">
      <c r="C668" s="1071"/>
      <c r="D668" s="1072"/>
      <c r="E668" s="697"/>
      <c r="F668" s="697"/>
      <c r="G668" s="697"/>
      <c r="H668" s="1071"/>
      <c r="I668" s="1072"/>
      <c r="J668" s="697"/>
      <c r="K668" s="697"/>
      <c r="L668" s="697"/>
      <c r="M668" s="1071"/>
      <c r="N668" s="1072"/>
      <c r="O668" s="697"/>
      <c r="P668" s="697"/>
      <c r="Q668" s="697"/>
      <c r="V668" s="398"/>
      <c r="W668" s="398"/>
      <c r="X668" s="398"/>
      <c r="Y668" s="398"/>
      <c r="Z668" s="398"/>
      <c r="AA668" s="398"/>
      <c r="AB668" s="398"/>
      <c r="AC668" s="398"/>
      <c r="AD668" s="398"/>
      <c r="AE668" s="398"/>
      <c r="AF668" s="398"/>
      <c r="AG668" s="398"/>
      <c r="AH668" s="398"/>
      <c r="AI668" s="398"/>
      <c r="AJ668" s="398"/>
      <c r="AK668" s="398"/>
      <c r="AL668" s="398"/>
      <c r="AM668" s="398"/>
      <c r="AN668" s="398"/>
      <c r="AO668" s="398"/>
      <c r="AP668" s="398"/>
      <c r="AQ668" s="398"/>
      <c r="AR668" s="398"/>
      <c r="AS668" s="398"/>
      <c r="AT668" s="398"/>
      <c r="AU668" s="398"/>
      <c r="AV668" s="398"/>
      <c r="AW668" s="398"/>
      <c r="AX668" s="398"/>
      <c r="AY668" s="398"/>
      <c r="AZ668" s="398"/>
      <c r="BA668" s="401"/>
      <c r="BB668" s="478"/>
      <c r="BC668" s="401"/>
      <c r="BD668" s="401"/>
      <c r="BE668" s="401"/>
      <c r="BF668" s="401"/>
      <c r="BG668" s="401"/>
      <c r="BH668" s="401"/>
      <c r="BI668" s="401"/>
      <c r="BJ668" s="401"/>
      <c r="BK668" s="401"/>
      <c r="BL668" s="401"/>
      <c r="BM668" s="401"/>
      <c r="BN668" s="401"/>
      <c r="BO668" s="401"/>
      <c r="BP668" s="401"/>
      <c r="BQ668" s="401"/>
      <c r="BR668" s="401"/>
      <c r="BS668" s="401"/>
      <c r="BT668" s="401"/>
      <c r="BU668" s="401"/>
      <c r="BV668" s="401"/>
      <c r="BW668" s="401"/>
      <c r="BX668" s="401"/>
      <c r="BY668" s="401"/>
      <c r="BZ668" s="401"/>
      <c r="CA668" s="401"/>
      <c r="CB668" s="401"/>
      <c r="CC668" s="401"/>
      <c r="CD668" s="401"/>
      <c r="CE668" s="401"/>
      <c r="CF668" s="401"/>
      <c r="CG668" s="401"/>
      <c r="CH668" s="401"/>
      <c r="CI668" s="401"/>
      <c r="CJ668" s="401"/>
      <c r="CK668" s="401"/>
      <c r="CL668" s="401"/>
      <c r="CM668" s="401"/>
      <c r="CN668" s="401"/>
      <c r="CO668" s="401"/>
      <c r="CP668" s="401"/>
      <c r="CQ668" s="401"/>
      <c r="CR668" s="401"/>
      <c r="CS668" s="401"/>
      <c r="CT668" s="401"/>
      <c r="CU668" s="401"/>
      <c r="CV668" s="401"/>
      <c r="CW668" s="401"/>
      <c r="CX668" s="401"/>
      <c r="CY668" s="401"/>
      <c r="CZ668" s="401"/>
    </row>
    <row r="669" s="405" customFormat="true" ht="25.15" customHeight="true" x14ac:dyDescent="0.2">
      <c r="C669" s="1071"/>
      <c r="D669" s="1072"/>
      <c r="E669" s="697"/>
      <c r="F669" s="697"/>
      <c r="G669" s="697"/>
      <c r="H669" s="1071"/>
      <c r="I669" s="1072"/>
      <c r="J669" s="697"/>
      <c r="K669" s="697"/>
      <c r="L669" s="697"/>
      <c r="M669" s="1071"/>
      <c r="N669" s="1072"/>
      <c r="O669" s="697"/>
      <c r="P669" s="697"/>
      <c r="Q669" s="697"/>
      <c r="V669" s="398"/>
      <c r="W669" s="398"/>
      <c r="X669" s="398"/>
      <c r="Y669" s="398"/>
      <c r="Z669" s="398"/>
      <c r="AA669" s="398"/>
      <c r="AB669" s="398"/>
      <c r="AC669" s="398"/>
      <c r="AD669" s="398"/>
      <c r="AE669" s="398"/>
      <c r="AF669" s="398"/>
      <c r="AG669" s="398"/>
      <c r="AH669" s="398"/>
      <c r="AI669" s="398"/>
      <c r="AJ669" s="398"/>
      <c r="AK669" s="398"/>
      <c r="AL669" s="398"/>
      <c r="AM669" s="398"/>
      <c r="AN669" s="398"/>
      <c r="AO669" s="398"/>
      <c r="AP669" s="398"/>
      <c r="AQ669" s="398"/>
      <c r="AR669" s="398"/>
      <c r="AS669" s="398"/>
      <c r="AT669" s="398"/>
      <c r="AU669" s="398"/>
      <c r="AV669" s="398"/>
      <c r="AW669" s="398"/>
      <c r="AX669" s="398"/>
      <c r="AY669" s="398"/>
      <c r="AZ669" s="398"/>
      <c r="BA669" s="401"/>
      <c r="BB669" s="478"/>
      <c r="BC669" s="401"/>
      <c r="BD669" s="401"/>
      <c r="BE669" s="401"/>
      <c r="BF669" s="401"/>
      <c r="BG669" s="401"/>
      <c r="BH669" s="401"/>
      <c r="BI669" s="401"/>
      <c r="BJ669" s="401"/>
      <c r="BK669" s="401"/>
      <c r="BL669" s="401"/>
      <c r="BM669" s="401"/>
      <c r="BN669" s="401"/>
      <c r="BO669" s="401"/>
      <c r="BP669" s="401"/>
      <c r="BQ669" s="401"/>
      <c r="BR669" s="401"/>
      <c r="BS669" s="401"/>
      <c r="BT669" s="401"/>
      <c r="BU669" s="401"/>
      <c r="BV669" s="401"/>
      <c r="BW669" s="401"/>
      <c r="BX669" s="401"/>
      <c r="BY669" s="401"/>
      <c r="BZ669" s="401"/>
      <c r="CA669" s="401"/>
      <c r="CB669" s="401"/>
      <c r="CC669" s="401"/>
      <c r="CD669" s="401"/>
      <c r="CE669" s="401"/>
      <c r="CF669" s="401"/>
      <c r="CG669" s="401"/>
      <c r="CH669" s="401"/>
      <c r="CI669" s="401"/>
      <c r="CJ669" s="401"/>
      <c r="CK669" s="401"/>
      <c r="CL669" s="401"/>
      <c r="CM669" s="401"/>
      <c r="CN669" s="401"/>
      <c r="CO669" s="401"/>
      <c r="CP669" s="401"/>
      <c r="CQ669" s="401"/>
      <c r="CR669" s="401"/>
      <c r="CS669" s="401"/>
      <c r="CT669" s="401"/>
      <c r="CU669" s="401"/>
      <c r="CV669" s="401"/>
      <c r="CW669" s="401"/>
      <c r="CX669" s="401"/>
      <c r="CY669" s="401"/>
      <c r="CZ669" s="401"/>
    </row>
    <row r="670" s="405" customFormat="true" ht="25.15" customHeight="true" x14ac:dyDescent="0.2">
      <c r="C670" s="1071"/>
      <c r="D670" s="1072"/>
      <c r="E670" s="697"/>
      <c r="F670" s="697"/>
      <c r="G670" s="697"/>
      <c r="H670" s="1071"/>
      <c r="I670" s="1072"/>
      <c r="J670" s="697"/>
      <c r="K670" s="697"/>
      <c r="L670" s="697"/>
      <c r="M670" s="1071"/>
      <c r="N670" s="1072"/>
      <c r="O670" s="697"/>
      <c r="P670" s="697"/>
      <c r="Q670" s="697"/>
      <c r="V670" s="398"/>
      <c r="W670" s="398"/>
      <c r="X670" s="398"/>
      <c r="Y670" s="398"/>
      <c r="Z670" s="398"/>
      <c r="AA670" s="398"/>
      <c r="AB670" s="398"/>
      <c r="AC670" s="398"/>
      <c r="AD670" s="398"/>
      <c r="AE670" s="398"/>
      <c r="AF670" s="398"/>
      <c r="AG670" s="398"/>
      <c r="AH670" s="398"/>
      <c r="AI670" s="398"/>
      <c r="AJ670" s="398"/>
      <c r="AK670" s="398"/>
      <c r="AL670" s="398"/>
      <c r="AM670" s="398"/>
      <c r="AN670" s="398"/>
      <c r="AO670" s="398"/>
      <c r="AP670" s="398"/>
      <c r="AQ670" s="398"/>
      <c r="AR670" s="398"/>
      <c r="AS670" s="398"/>
      <c r="AT670" s="398"/>
      <c r="AU670" s="398"/>
      <c r="AV670" s="398"/>
      <c r="AW670" s="398"/>
      <c r="AX670" s="398"/>
      <c r="AY670" s="398"/>
      <c r="AZ670" s="398"/>
      <c r="BA670" s="401"/>
      <c r="BB670" s="478"/>
      <c r="BC670" s="401"/>
      <c r="BD670" s="401"/>
      <c r="BE670" s="401"/>
      <c r="BF670" s="401"/>
      <c r="BG670" s="401"/>
      <c r="BH670" s="401"/>
      <c r="BI670" s="401"/>
      <c r="BJ670" s="401"/>
      <c r="BK670" s="401"/>
      <c r="BL670" s="401"/>
      <c r="BM670" s="401"/>
      <c r="BN670" s="401"/>
      <c r="BO670" s="401"/>
      <c r="BP670" s="401"/>
      <c r="BQ670" s="401"/>
      <c r="BR670" s="401"/>
      <c r="BS670" s="401"/>
      <c r="BT670" s="401"/>
      <c r="BU670" s="401"/>
      <c r="BV670" s="401"/>
      <c r="BW670" s="401"/>
      <c r="BX670" s="401"/>
      <c r="BY670" s="401"/>
      <c r="BZ670" s="401"/>
      <c r="CA670" s="401"/>
      <c r="CB670" s="401"/>
      <c r="CC670" s="401"/>
      <c r="CD670" s="401"/>
      <c r="CE670" s="401"/>
      <c r="CF670" s="401"/>
      <c r="CG670" s="401"/>
      <c r="CH670" s="401"/>
      <c r="CI670" s="401"/>
      <c r="CJ670" s="401"/>
      <c r="CK670" s="401"/>
      <c r="CL670" s="401"/>
      <c r="CM670" s="401"/>
      <c r="CN670" s="401"/>
      <c r="CO670" s="401"/>
      <c r="CP670" s="401"/>
      <c r="CQ670" s="401"/>
      <c r="CR670" s="401"/>
      <c r="CS670" s="401"/>
      <c r="CT670" s="401"/>
      <c r="CU670" s="401"/>
      <c r="CV670" s="401"/>
      <c r="CW670" s="401"/>
      <c r="CX670" s="401"/>
      <c r="CY670" s="401"/>
      <c r="CZ670" s="401"/>
    </row>
    <row r="671" s="405" customFormat="true" ht="25.15" customHeight="true" x14ac:dyDescent="0.2">
      <c r="C671" s="1071"/>
      <c r="D671" s="1072"/>
      <c r="E671" s="697"/>
      <c r="F671" s="697"/>
      <c r="G671" s="697"/>
      <c r="H671" s="1071"/>
      <c r="I671" s="1072"/>
      <c r="J671" s="697"/>
      <c r="K671" s="697"/>
      <c r="L671" s="697"/>
      <c r="M671" s="1071"/>
      <c r="N671" s="1072"/>
      <c r="O671" s="697"/>
      <c r="P671" s="697"/>
      <c r="Q671" s="697"/>
      <c r="V671" s="398"/>
      <c r="W671" s="398"/>
      <c r="X671" s="398"/>
      <c r="Y671" s="398"/>
      <c r="Z671" s="398"/>
      <c r="AA671" s="398"/>
      <c r="AB671" s="398"/>
      <c r="AC671" s="398"/>
      <c r="AD671" s="398"/>
      <c r="AE671" s="398"/>
      <c r="AF671" s="398"/>
      <c r="AG671" s="398"/>
      <c r="AH671" s="398"/>
      <c r="AI671" s="398"/>
      <c r="AJ671" s="398"/>
      <c r="AK671" s="398"/>
      <c r="AL671" s="398"/>
      <c r="AM671" s="398"/>
      <c r="AN671" s="398"/>
      <c r="AO671" s="398"/>
      <c r="AP671" s="398"/>
      <c r="AQ671" s="398"/>
      <c r="AR671" s="398"/>
      <c r="AS671" s="398"/>
      <c r="AT671" s="398"/>
      <c r="AU671" s="398"/>
      <c r="AV671" s="398"/>
      <c r="AW671" s="398"/>
      <c r="AX671" s="398"/>
      <c r="AY671" s="398"/>
      <c r="AZ671" s="398"/>
      <c r="BA671" s="401"/>
      <c r="BB671" s="478"/>
      <c r="BC671" s="401"/>
      <c r="BD671" s="401"/>
      <c r="BE671" s="401"/>
      <c r="BF671" s="401"/>
      <c r="BG671" s="401"/>
      <c r="BH671" s="401"/>
      <c r="BI671" s="401"/>
      <c r="BJ671" s="401"/>
      <c r="BK671" s="401"/>
      <c r="BL671" s="401"/>
      <c r="BM671" s="401"/>
      <c r="BN671" s="401"/>
      <c r="BO671" s="401"/>
      <c r="BP671" s="401"/>
      <c r="BQ671" s="401"/>
      <c r="BR671" s="401"/>
      <c r="BS671" s="401"/>
      <c r="BT671" s="401"/>
      <c r="BU671" s="401"/>
      <c r="BV671" s="401"/>
      <c r="BW671" s="401"/>
      <c r="BX671" s="401"/>
      <c r="BY671" s="401"/>
      <c r="BZ671" s="401"/>
      <c r="CA671" s="401"/>
      <c r="CB671" s="401"/>
      <c r="CC671" s="401"/>
      <c r="CD671" s="401"/>
      <c r="CE671" s="401"/>
      <c r="CF671" s="401"/>
      <c r="CG671" s="401"/>
      <c r="CH671" s="401"/>
      <c r="CI671" s="401"/>
      <c r="CJ671" s="401"/>
      <c r="CK671" s="401"/>
      <c r="CL671" s="401"/>
      <c r="CM671" s="401"/>
      <c r="CN671" s="401"/>
      <c r="CO671" s="401"/>
      <c r="CP671" s="401"/>
      <c r="CQ671" s="401"/>
      <c r="CR671" s="401"/>
      <c r="CS671" s="401"/>
      <c r="CT671" s="401"/>
      <c r="CU671" s="401"/>
      <c r="CV671" s="401"/>
      <c r="CW671" s="401"/>
      <c r="CX671" s="401"/>
      <c r="CY671" s="401"/>
      <c r="CZ671" s="401"/>
    </row>
    <row r="672" s="405" customFormat="true" ht="25.15" customHeight="true" x14ac:dyDescent="0.2">
      <c r="C672" s="1071"/>
      <c r="D672" s="1072"/>
      <c r="E672" s="697"/>
      <c r="F672" s="697"/>
      <c r="G672" s="697"/>
      <c r="H672" s="1071"/>
      <c r="I672" s="1072"/>
      <c r="J672" s="697"/>
      <c r="K672" s="697"/>
      <c r="L672" s="697"/>
      <c r="M672" s="1071"/>
      <c r="N672" s="1072"/>
      <c r="O672" s="697"/>
      <c r="P672" s="697"/>
      <c r="Q672" s="697"/>
      <c r="V672" s="398"/>
      <c r="W672" s="398"/>
      <c r="X672" s="398"/>
      <c r="Y672" s="398"/>
      <c r="Z672" s="398"/>
      <c r="AA672" s="398"/>
      <c r="AB672" s="398"/>
      <c r="AC672" s="398"/>
      <c r="AD672" s="398"/>
      <c r="AE672" s="398"/>
      <c r="AF672" s="398"/>
      <c r="AG672" s="398"/>
      <c r="AH672" s="398"/>
      <c r="AI672" s="398"/>
      <c r="AJ672" s="398"/>
      <c r="AK672" s="398"/>
      <c r="AL672" s="398"/>
      <c r="AM672" s="398"/>
      <c r="AN672" s="398"/>
      <c r="AO672" s="398"/>
      <c r="AP672" s="398"/>
      <c r="AQ672" s="398"/>
      <c r="AR672" s="398"/>
      <c r="AS672" s="398"/>
      <c r="AT672" s="398"/>
      <c r="AU672" s="398"/>
      <c r="AV672" s="398"/>
      <c r="AW672" s="398"/>
      <c r="AX672" s="398"/>
      <c r="AY672" s="398"/>
      <c r="AZ672" s="398"/>
      <c r="BA672" s="401"/>
      <c r="BB672" s="478"/>
      <c r="BC672" s="401"/>
      <c r="BD672" s="401"/>
      <c r="BE672" s="401"/>
      <c r="BF672" s="401"/>
      <c r="BG672" s="401"/>
      <c r="BH672" s="401"/>
      <c r="BI672" s="401"/>
      <c r="BJ672" s="401"/>
      <c r="BK672" s="401"/>
      <c r="BL672" s="401"/>
      <c r="BM672" s="401"/>
      <c r="BN672" s="401"/>
      <c r="BO672" s="401"/>
      <c r="BP672" s="401"/>
      <c r="BQ672" s="401"/>
      <c r="BR672" s="401"/>
      <c r="BS672" s="401"/>
      <c r="BT672" s="401"/>
      <c r="BU672" s="401"/>
      <c r="BV672" s="401"/>
      <c r="BW672" s="401"/>
      <c r="BX672" s="401"/>
      <c r="BY672" s="401"/>
      <c r="BZ672" s="401"/>
      <c r="CA672" s="401"/>
      <c r="CB672" s="401"/>
      <c r="CC672" s="401"/>
      <c r="CD672" s="401"/>
      <c r="CE672" s="401"/>
      <c r="CF672" s="401"/>
      <c r="CG672" s="401"/>
      <c r="CH672" s="401"/>
      <c r="CI672" s="401"/>
      <c r="CJ672" s="401"/>
      <c r="CK672" s="401"/>
      <c r="CL672" s="401"/>
      <c r="CM672" s="401"/>
      <c r="CN672" s="401"/>
      <c r="CO672" s="401"/>
      <c r="CP672" s="401"/>
      <c r="CQ672" s="401"/>
      <c r="CR672" s="401"/>
      <c r="CS672" s="401"/>
      <c r="CT672" s="401"/>
      <c r="CU672" s="401"/>
      <c r="CV672" s="401"/>
      <c r="CW672" s="401"/>
      <c r="CX672" s="401"/>
      <c r="CY672" s="401"/>
      <c r="CZ672" s="401"/>
    </row>
    <row r="673" s="405" customFormat="true" ht="25.15" customHeight="true" x14ac:dyDescent="0.2">
      <c r="C673" s="1071"/>
      <c r="D673" s="1072"/>
      <c r="E673" s="697"/>
      <c r="F673" s="697"/>
      <c r="G673" s="697"/>
      <c r="H673" s="1071"/>
      <c r="I673" s="1072"/>
      <c r="J673" s="697"/>
      <c r="K673" s="697"/>
      <c r="L673" s="697"/>
      <c r="M673" s="1071"/>
      <c r="N673" s="1072"/>
      <c r="O673" s="697"/>
      <c r="P673" s="697"/>
      <c r="Q673" s="697"/>
      <c r="V673" s="398"/>
      <c r="W673" s="398"/>
      <c r="X673" s="398"/>
      <c r="Y673" s="398"/>
      <c r="Z673" s="398"/>
      <c r="AA673" s="398"/>
      <c r="AB673" s="398"/>
      <c r="AC673" s="398"/>
      <c r="AD673" s="398"/>
      <c r="AE673" s="398"/>
      <c r="AF673" s="398"/>
      <c r="AG673" s="398"/>
      <c r="AH673" s="398"/>
      <c r="AI673" s="398"/>
      <c r="AJ673" s="398"/>
      <c r="AK673" s="398"/>
      <c r="AL673" s="398"/>
      <c r="AM673" s="398"/>
      <c r="AN673" s="398"/>
      <c r="AO673" s="398"/>
      <c r="AP673" s="398"/>
      <c r="AQ673" s="398"/>
      <c r="AR673" s="398"/>
      <c r="AS673" s="398"/>
      <c r="AT673" s="398"/>
      <c r="AU673" s="398"/>
      <c r="AV673" s="398"/>
      <c r="AW673" s="398"/>
      <c r="AX673" s="398"/>
      <c r="AY673" s="398"/>
      <c r="AZ673" s="398"/>
      <c r="BA673" s="401"/>
      <c r="BB673" s="478"/>
      <c r="BC673" s="401"/>
      <c r="BD673" s="401"/>
      <c r="BE673" s="401"/>
      <c r="BF673" s="401"/>
      <c r="BG673" s="401"/>
      <c r="BH673" s="401"/>
      <c r="BI673" s="401"/>
      <c r="BJ673" s="401"/>
      <c r="BK673" s="401"/>
      <c r="BL673" s="401"/>
      <c r="BM673" s="401"/>
      <c r="BN673" s="401"/>
      <c r="BO673" s="401"/>
      <c r="BP673" s="401"/>
      <c r="BQ673" s="401"/>
      <c r="BR673" s="401"/>
      <c r="BS673" s="401"/>
      <c r="BT673" s="401"/>
      <c r="BU673" s="401"/>
      <c r="BV673" s="401"/>
      <c r="BW673" s="401"/>
      <c r="BX673" s="401"/>
      <c r="BY673" s="401"/>
      <c r="BZ673" s="401"/>
      <c r="CA673" s="401"/>
      <c r="CB673" s="401"/>
      <c r="CC673" s="401"/>
      <c r="CD673" s="401"/>
      <c r="CE673" s="401"/>
      <c r="CF673" s="401"/>
      <c r="CG673" s="401"/>
      <c r="CH673" s="401"/>
      <c r="CI673" s="401"/>
      <c r="CJ673" s="401"/>
      <c r="CK673" s="401"/>
      <c r="CL673" s="401"/>
      <c r="CM673" s="401"/>
      <c r="CN673" s="401"/>
      <c r="CO673" s="401"/>
      <c r="CP673" s="401"/>
      <c r="CQ673" s="401"/>
      <c r="CR673" s="401"/>
      <c r="CS673" s="401"/>
      <c r="CT673" s="401"/>
      <c r="CU673" s="401"/>
      <c r="CV673" s="401"/>
      <c r="CW673" s="401"/>
      <c r="CX673" s="401"/>
      <c r="CY673" s="401"/>
      <c r="CZ673" s="401"/>
    </row>
    <row r="674" s="405" customFormat="true" ht="25.15" customHeight="true" x14ac:dyDescent="0.2">
      <c r="C674" s="1071"/>
      <c r="D674" s="1072"/>
      <c r="E674" s="697"/>
      <c r="F674" s="697"/>
      <c r="G674" s="697"/>
      <c r="H674" s="1071"/>
      <c r="I674" s="1072"/>
      <c r="J674" s="697"/>
      <c r="K674" s="697"/>
      <c r="L674" s="697"/>
      <c r="M674" s="1071"/>
      <c r="N674" s="1072"/>
      <c r="O674" s="697"/>
      <c r="P674" s="697"/>
      <c r="Q674" s="697"/>
      <c r="V674" s="398"/>
      <c r="W674" s="398"/>
      <c r="X674" s="398"/>
      <c r="Y674" s="398"/>
      <c r="Z674" s="398"/>
      <c r="AA674" s="398"/>
      <c r="AB674" s="398"/>
      <c r="AC674" s="398"/>
      <c r="AD674" s="398"/>
      <c r="AE674" s="398"/>
      <c r="AF674" s="398"/>
      <c r="AG674" s="398"/>
      <c r="AH674" s="398"/>
      <c r="AI674" s="398"/>
      <c r="AJ674" s="398"/>
      <c r="AK674" s="398"/>
      <c r="AL674" s="398"/>
      <c r="AM674" s="398"/>
      <c r="AN674" s="398"/>
      <c r="AO674" s="398"/>
      <c r="AP674" s="398"/>
      <c r="AQ674" s="398"/>
      <c r="AR674" s="398"/>
      <c r="AS674" s="398"/>
      <c r="AT674" s="398"/>
      <c r="AU674" s="398"/>
      <c r="AV674" s="398"/>
      <c r="AW674" s="398"/>
      <c r="AX674" s="398"/>
      <c r="AY674" s="398"/>
      <c r="AZ674" s="398"/>
      <c r="BA674" s="401"/>
      <c r="BB674" s="478"/>
      <c r="BC674" s="401"/>
      <c r="BD674" s="401"/>
      <c r="BE674" s="401"/>
      <c r="BF674" s="401"/>
      <c r="BG674" s="401"/>
      <c r="BH674" s="401"/>
      <c r="BI674" s="401"/>
      <c r="BJ674" s="401"/>
      <c r="BK674" s="401"/>
      <c r="BL674" s="401"/>
      <c r="BM674" s="401"/>
      <c r="BN674" s="401"/>
      <c r="BO674" s="401"/>
      <c r="BP674" s="401"/>
      <c r="BQ674" s="401"/>
      <c r="BR674" s="401"/>
      <c r="BS674" s="401"/>
      <c r="BT674" s="401"/>
      <c r="BU674" s="401"/>
      <c r="BV674" s="401"/>
      <c r="BW674" s="401"/>
      <c r="BX674" s="401"/>
      <c r="BY674" s="401"/>
      <c r="BZ674" s="401"/>
      <c r="CA674" s="401"/>
      <c r="CB674" s="401"/>
      <c r="CC674" s="401"/>
      <c r="CD674" s="401"/>
      <c r="CE674" s="401"/>
      <c r="CF674" s="401"/>
      <c r="CG674" s="401"/>
      <c r="CH674" s="401"/>
      <c r="CI674" s="401"/>
      <c r="CJ674" s="401"/>
      <c r="CK674" s="401"/>
      <c r="CL674" s="401"/>
      <c r="CM674" s="401"/>
      <c r="CN674" s="401"/>
      <c r="CO674" s="401"/>
      <c r="CP674" s="401"/>
      <c r="CQ674" s="401"/>
      <c r="CR674" s="401"/>
      <c r="CS674" s="401"/>
      <c r="CT674" s="401"/>
      <c r="CU674" s="401"/>
      <c r="CV674" s="401"/>
      <c r="CW674" s="401"/>
      <c r="CX674" s="401"/>
      <c r="CY674" s="401"/>
      <c r="CZ674" s="401"/>
    </row>
    <row r="675" s="405" customFormat="true" ht="25.15" customHeight="true" x14ac:dyDescent="0.2">
      <c r="C675" s="1071"/>
      <c r="D675" s="1072"/>
      <c r="E675" s="697"/>
      <c r="F675" s="697"/>
      <c r="G675" s="697"/>
      <c r="H675" s="1071"/>
      <c r="I675" s="1072"/>
      <c r="J675" s="697"/>
      <c r="K675" s="697"/>
      <c r="L675" s="697"/>
      <c r="M675" s="1071"/>
      <c r="N675" s="1072"/>
      <c r="O675" s="697"/>
      <c r="P675" s="697"/>
      <c r="Q675" s="697"/>
      <c r="V675" s="398"/>
      <c r="W675" s="398"/>
      <c r="X675" s="398"/>
      <c r="Y675" s="398"/>
      <c r="Z675" s="398"/>
      <c r="AA675" s="398"/>
      <c r="AB675" s="398"/>
      <c r="AC675" s="398"/>
      <c r="AD675" s="398"/>
      <c r="AE675" s="398"/>
      <c r="AF675" s="398"/>
      <c r="AG675" s="398"/>
      <c r="AH675" s="398"/>
      <c r="AI675" s="398"/>
      <c r="AJ675" s="398"/>
      <c r="AK675" s="398"/>
      <c r="AL675" s="398"/>
      <c r="AM675" s="398"/>
      <c r="AN675" s="398"/>
      <c r="AO675" s="398"/>
      <c r="AP675" s="398"/>
      <c r="AQ675" s="398"/>
      <c r="AR675" s="398"/>
      <c r="AS675" s="398"/>
      <c r="AT675" s="398"/>
      <c r="AU675" s="398"/>
      <c r="AV675" s="398"/>
      <c r="AW675" s="398"/>
      <c r="AX675" s="398"/>
      <c r="AY675" s="398"/>
      <c r="AZ675" s="398"/>
      <c r="BA675" s="401"/>
      <c r="BB675" s="478"/>
      <c r="BC675" s="401"/>
      <c r="BD675" s="401"/>
      <c r="BE675" s="401"/>
      <c r="BF675" s="401"/>
      <c r="BG675" s="401"/>
      <c r="BH675" s="401"/>
      <c r="BI675" s="401"/>
      <c r="BJ675" s="401"/>
      <c r="BK675" s="401"/>
      <c r="BL675" s="401"/>
      <c r="BM675" s="401"/>
      <c r="BN675" s="401"/>
      <c r="BO675" s="401"/>
      <c r="BP675" s="401"/>
      <c r="BQ675" s="401"/>
      <c r="BR675" s="401"/>
      <c r="BS675" s="401"/>
      <c r="BT675" s="401"/>
      <c r="BU675" s="401"/>
      <c r="BV675" s="401"/>
      <c r="BW675" s="401"/>
      <c r="BX675" s="401"/>
      <c r="BY675" s="401"/>
      <c r="BZ675" s="401"/>
      <c r="CA675" s="401"/>
      <c r="CB675" s="401"/>
      <c r="CC675" s="401"/>
      <c r="CD675" s="401"/>
      <c r="CE675" s="401"/>
      <c r="CF675" s="401"/>
      <c r="CG675" s="401"/>
      <c r="CH675" s="401"/>
      <c r="CI675" s="401"/>
      <c r="CJ675" s="401"/>
      <c r="CK675" s="401"/>
      <c r="CL675" s="401"/>
      <c r="CM675" s="401"/>
      <c r="CN675" s="401"/>
      <c r="CO675" s="401"/>
      <c r="CP675" s="401"/>
      <c r="CQ675" s="401"/>
      <c r="CR675" s="401"/>
      <c r="CS675" s="401"/>
      <c r="CT675" s="401"/>
      <c r="CU675" s="401"/>
      <c r="CV675" s="401"/>
      <c r="CW675" s="401"/>
      <c r="CX675" s="401"/>
      <c r="CY675" s="401"/>
      <c r="CZ675" s="401"/>
    </row>
    <row r="676" s="405" customFormat="true" ht="25.15" customHeight="true" x14ac:dyDescent="0.2">
      <c r="C676" s="1071"/>
      <c r="D676" s="1072"/>
      <c r="E676" s="697"/>
      <c r="F676" s="697"/>
      <c r="G676" s="697"/>
      <c r="H676" s="1071"/>
      <c r="I676" s="1072"/>
      <c r="J676" s="697"/>
      <c r="K676" s="697"/>
      <c r="L676" s="697"/>
      <c r="M676" s="1071"/>
      <c r="N676" s="1072"/>
      <c r="O676" s="697"/>
      <c r="P676" s="697"/>
      <c r="Q676" s="697"/>
      <c r="V676" s="398"/>
      <c r="W676" s="398"/>
      <c r="X676" s="398"/>
      <c r="Y676" s="398"/>
      <c r="Z676" s="398"/>
      <c r="AA676" s="398"/>
      <c r="AB676" s="398"/>
      <c r="AC676" s="398"/>
      <c r="AD676" s="398"/>
      <c r="AE676" s="398"/>
      <c r="AF676" s="398"/>
      <c r="AG676" s="398"/>
      <c r="AH676" s="398"/>
      <c r="AI676" s="398"/>
      <c r="AJ676" s="398"/>
      <c r="AK676" s="398"/>
      <c r="AL676" s="398"/>
      <c r="AM676" s="398"/>
      <c r="AN676" s="398"/>
      <c r="AO676" s="398"/>
      <c r="AP676" s="398"/>
      <c r="AQ676" s="398"/>
      <c r="AR676" s="398"/>
      <c r="AS676" s="398"/>
      <c r="AT676" s="398"/>
      <c r="AU676" s="398"/>
      <c r="AV676" s="398"/>
      <c r="AW676" s="398"/>
      <c r="AX676" s="398"/>
      <c r="AY676" s="398"/>
      <c r="AZ676" s="398"/>
      <c r="BA676" s="401"/>
      <c r="BB676" s="478"/>
      <c r="BC676" s="401"/>
      <c r="BD676" s="401"/>
      <c r="BE676" s="401"/>
      <c r="BF676" s="401"/>
      <c r="BG676" s="401"/>
      <c r="BH676" s="401"/>
      <c r="BI676" s="401"/>
      <c r="BJ676" s="401"/>
      <c r="BK676" s="401"/>
      <c r="BL676" s="401"/>
      <c r="BM676" s="401"/>
      <c r="BN676" s="401"/>
      <c r="BO676" s="401"/>
      <c r="BP676" s="401"/>
      <c r="BQ676" s="401"/>
      <c r="BR676" s="401"/>
      <c r="BS676" s="401"/>
      <c r="BT676" s="401"/>
      <c r="BU676" s="401"/>
      <c r="BV676" s="401"/>
      <c r="BW676" s="401"/>
      <c r="BX676" s="401"/>
      <c r="BY676" s="401"/>
      <c r="BZ676" s="401"/>
      <c r="CA676" s="401"/>
      <c r="CB676" s="401"/>
      <c r="CC676" s="401"/>
      <c r="CD676" s="401"/>
      <c r="CE676" s="401"/>
      <c r="CF676" s="401"/>
      <c r="CG676" s="401"/>
      <c r="CH676" s="401"/>
      <c r="CI676" s="401"/>
      <c r="CJ676" s="401"/>
      <c r="CK676" s="401"/>
      <c r="CL676" s="401"/>
      <c r="CM676" s="401"/>
      <c r="CN676" s="401"/>
      <c r="CO676" s="401"/>
      <c r="CP676" s="401"/>
      <c r="CQ676" s="401"/>
      <c r="CR676" s="401"/>
      <c r="CS676" s="401"/>
      <c r="CT676" s="401"/>
      <c r="CU676" s="401"/>
      <c r="CV676" s="401"/>
      <c r="CW676" s="401"/>
      <c r="CX676" s="401"/>
      <c r="CY676" s="401"/>
      <c r="CZ676" s="401"/>
    </row>
    <row r="677" s="405" customFormat="true" ht="25.15" customHeight="true" x14ac:dyDescent="0.2">
      <c r="C677" s="1071"/>
      <c r="D677" s="1072"/>
      <c r="E677" s="697"/>
      <c r="F677" s="697"/>
      <c r="G677" s="697"/>
      <c r="H677" s="1071"/>
      <c r="I677" s="1072"/>
      <c r="J677" s="697"/>
      <c r="K677" s="697"/>
      <c r="L677" s="697"/>
      <c r="M677" s="1071"/>
      <c r="N677" s="1072"/>
      <c r="O677" s="697"/>
      <c r="P677" s="697"/>
      <c r="Q677" s="697"/>
      <c r="V677" s="398"/>
      <c r="W677" s="398"/>
      <c r="X677" s="398"/>
      <c r="Y677" s="398"/>
      <c r="Z677" s="398"/>
      <c r="AA677" s="398"/>
      <c r="AB677" s="398"/>
      <c r="AC677" s="398"/>
      <c r="AD677" s="398"/>
      <c r="AE677" s="398"/>
      <c r="AF677" s="398"/>
      <c r="AG677" s="398"/>
      <c r="AH677" s="398"/>
      <c r="AI677" s="398"/>
      <c r="AJ677" s="398"/>
      <c r="AK677" s="398"/>
      <c r="AL677" s="398"/>
      <c r="AM677" s="398"/>
      <c r="AN677" s="398"/>
      <c r="AO677" s="398"/>
      <c r="AP677" s="398"/>
      <c r="AQ677" s="398"/>
      <c r="AR677" s="398"/>
      <c r="AS677" s="398"/>
      <c r="AT677" s="398"/>
      <c r="AU677" s="398"/>
      <c r="AV677" s="398"/>
      <c r="AW677" s="398"/>
      <c r="AX677" s="398"/>
      <c r="AY677" s="398"/>
      <c r="AZ677" s="398"/>
      <c r="BA677" s="401"/>
      <c r="BB677" s="478"/>
      <c r="BC677" s="401"/>
      <c r="BD677" s="401"/>
      <c r="BE677" s="401"/>
      <c r="BF677" s="401"/>
      <c r="BG677" s="401"/>
      <c r="BH677" s="401"/>
      <c r="BI677" s="401"/>
      <c r="BJ677" s="401"/>
      <c r="BK677" s="401"/>
      <c r="BL677" s="401"/>
      <c r="BM677" s="401"/>
      <c r="BN677" s="401"/>
      <c r="BO677" s="401"/>
      <c r="BP677" s="401"/>
      <c r="BQ677" s="401"/>
      <c r="BR677" s="401"/>
      <c r="BS677" s="401"/>
      <c r="BT677" s="401"/>
      <c r="BU677" s="401"/>
      <c r="BV677" s="401"/>
      <c r="BW677" s="401"/>
      <c r="BX677" s="401"/>
      <c r="BY677" s="401"/>
      <c r="BZ677" s="401"/>
      <c r="CA677" s="401"/>
      <c r="CB677" s="401"/>
      <c r="CC677" s="401"/>
      <c r="CD677" s="401"/>
      <c r="CE677" s="401"/>
      <c r="CF677" s="401"/>
      <c r="CG677" s="401"/>
      <c r="CH677" s="401"/>
      <c r="CI677" s="401"/>
      <c r="CJ677" s="401"/>
      <c r="CK677" s="401"/>
      <c r="CL677" s="401"/>
      <c r="CM677" s="401"/>
      <c r="CN677" s="401"/>
      <c r="CO677" s="401"/>
      <c r="CP677" s="401"/>
      <c r="CQ677" s="401"/>
      <c r="CR677" s="401"/>
      <c r="CS677" s="401"/>
      <c r="CT677" s="401"/>
      <c r="CU677" s="401"/>
      <c r="CV677" s="401"/>
      <c r="CW677" s="401"/>
      <c r="CX677" s="401"/>
      <c r="CY677" s="401"/>
      <c r="CZ677" s="401"/>
    </row>
    <row r="678" s="405" customFormat="true" ht="25.15" customHeight="true" x14ac:dyDescent="0.2">
      <c r="C678" s="1071"/>
      <c r="D678" s="1072"/>
      <c r="E678" s="697"/>
      <c r="F678" s="697"/>
      <c r="G678" s="697"/>
      <c r="H678" s="1071"/>
      <c r="I678" s="1072"/>
      <c r="J678" s="697"/>
      <c r="K678" s="697"/>
      <c r="L678" s="697"/>
      <c r="M678" s="1071"/>
      <c r="N678" s="1072"/>
      <c r="O678" s="697"/>
      <c r="P678" s="697"/>
      <c r="Q678" s="697"/>
      <c r="V678" s="398"/>
      <c r="W678" s="398"/>
      <c r="X678" s="398"/>
      <c r="Y678" s="398"/>
      <c r="Z678" s="398"/>
      <c r="AA678" s="398"/>
      <c r="AB678" s="398"/>
      <c r="AC678" s="398"/>
      <c r="AD678" s="398"/>
      <c r="AE678" s="398"/>
      <c r="AF678" s="398"/>
      <c r="AG678" s="398"/>
      <c r="AH678" s="398"/>
      <c r="AI678" s="398"/>
      <c r="AJ678" s="398"/>
      <c r="AK678" s="398"/>
      <c r="AL678" s="398"/>
      <c r="AM678" s="398"/>
      <c r="AN678" s="398"/>
      <c r="AO678" s="398"/>
      <c r="AP678" s="398"/>
      <c r="AQ678" s="398"/>
      <c r="AR678" s="398"/>
      <c r="AS678" s="398"/>
      <c r="AT678" s="398"/>
      <c r="AU678" s="398"/>
      <c r="AV678" s="398"/>
      <c r="AW678" s="398"/>
      <c r="AX678" s="398"/>
      <c r="AY678" s="398"/>
      <c r="AZ678" s="398"/>
      <c r="BA678" s="401"/>
      <c r="BB678" s="478"/>
      <c r="BC678" s="401"/>
      <c r="BD678" s="401"/>
      <c r="BE678" s="401"/>
      <c r="BF678" s="401"/>
      <c r="BG678" s="401"/>
      <c r="BH678" s="401"/>
      <c r="BI678" s="401"/>
      <c r="BJ678" s="401"/>
      <c r="BK678" s="401"/>
      <c r="BL678" s="401"/>
      <c r="BM678" s="401"/>
      <c r="BN678" s="401"/>
      <c r="BO678" s="401"/>
      <c r="BP678" s="401"/>
      <c r="BQ678" s="401"/>
      <c r="BR678" s="401"/>
      <c r="BS678" s="401"/>
      <c r="BT678" s="401"/>
      <c r="BU678" s="401"/>
      <c r="BV678" s="401"/>
      <c r="BW678" s="401"/>
      <c r="BX678" s="401"/>
      <c r="BY678" s="401"/>
      <c r="BZ678" s="401"/>
      <c r="CA678" s="401"/>
      <c r="CB678" s="401"/>
      <c r="CC678" s="401"/>
      <c r="CD678" s="401"/>
      <c r="CE678" s="401"/>
      <c r="CF678" s="401"/>
      <c r="CG678" s="401"/>
      <c r="CH678" s="401"/>
      <c r="CI678" s="401"/>
      <c r="CJ678" s="401"/>
      <c r="CK678" s="401"/>
      <c r="CL678" s="401"/>
      <c r="CM678" s="401"/>
      <c r="CN678" s="401"/>
      <c r="CO678" s="401"/>
      <c r="CP678" s="401"/>
      <c r="CQ678" s="401"/>
      <c r="CR678" s="401"/>
      <c r="CS678" s="401"/>
      <c r="CT678" s="401"/>
      <c r="CU678" s="401"/>
      <c r="CV678" s="401"/>
      <c r="CW678" s="401"/>
      <c r="CX678" s="401"/>
      <c r="CY678" s="401"/>
      <c r="CZ678" s="401"/>
    </row>
    <row r="679" s="405" customFormat="true" ht="25.15" customHeight="true" x14ac:dyDescent="0.2">
      <c r="C679" s="1071"/>
      <c r="D679" s="1072"/>
      <c r="E679" s="697"/>
      <c r="F679" s="697"/>
      <c r="G679" s="697"/>
      <c r="H679" s="1071"/>
      <c r="I679" s="1072"/>
      <c r="J679" s="697"/>
      <c r="K679" s="697"/>
      <c r="L679" s="697"/>
      <c r="M679" s="1071"/>
      <c r="N679" s="1072"/>
      <c r="O679" s="697"/>
      <c r="P679" s="697"/>
      <c r="Q679" s="697"/>
      <c r="V679" s="398"/>
      <c r="W679" s="398"/>
      <c r="X679" s="398"/>
      <c r="Y679" s="398"/>
      <c r="Z679" s="398"/>
      <c r="AA679" s="398"/>
      <c r="AB679" s="398"/>
      <c r="AC679" s="398"/>
      <c r="AD679" s="398"/>
      <c r="AE679" s="398"/>
      <c r="AF679" s="398"/>
      <c r="AG679" s="398"/>
      <c r="AH679" s="398"/>
      <c r="AI679" s="398"/>
      <c r="AJ679" s="398"/>
      <c r="AK679" s="398"/>
      <c r="AL679" s="398"/>
      <c r="AM679" s="398"/>
      <c r="AN679" s="398"/>
      <c r="AO679" s="398"/>
      <c r="AP679" s="398"/>
      <c r="AQ679" s="398"/>
      <c r="AR679" s="398"/>
      <c r="AS679" s="398"/>
      <c r="AT679" s="398"/>
      <c r="AU679" s="398"/>
      <c r="AV679" s="398"/>
      <c r="AW679" s="398"/>
      <c r="AX679" s="398"/>
      <c r="AY679" s="398"/>
      <c r="AZ679" s="398"/>
      <c r="BA679" s="401"/>
      <c r="BB679" s="478"/>
      <c r="BC679" s="401"/>
      <c r="BD679" s="401"/>
      <c r="BE679" s="401"/>
      <c r="BF679" s="401"/>
      <c r="BG679" s="401"/>
      <c r="BH679" s="401"/>
      <c r="BI679" s="401"/>
      <c r="BJ679" s="401"/>
      <c r="BK679" s="401"/>
      <c r="BL679" s="401"/>
      <c r="BM679" s="401"/>
      <c r="BN679" s="401"/>
      <c r="BO679" s="401"/>
      <c r="BP679" s="401"/>
      <c r="BQ679" s="401"/>
      <c r="BR679" s="401"/>
      <c r="BS679" s="401"/>
      <c r="BT679" s="401"/>
      <c r="BU679" s="401"/>
      <c r="BV679" s="401"/>
      <c r="BW679" s="401"/>
      <c r="BX679" s="401"/>
      <c r="BY679" s="401"/>
      <c r="BZ679" s="401"/>
      <c r="CA679" s="401"/>
      <c r="CB679" s="401"/>
      <c r="CC679" s="401"/>
      <c r="CD679" s="401"/>
      <c r="CE679" s="401"/>
      <c r="CF679" s="401"/>
      <c r="CG679" s="401"/>
      <c r="CH679" s="401"/>
      <c r="CI679" s="401"/>
      <c r="CJ679" s="401"/>
      <c r="CK679" s="401"/>
      <c r="CL679" s="401"/>
      <c r="CM679" s="401"/>
      <c r="CN679" s="401"/>
      <c r="CO679" s="401"/>
      <c r="CP679" s="401"/>
      <c r="CQ679" s="401"/>
      <c r="CR679" s="401"/>
      <c r="CS679" s="401"/>
      <c r="CT679" s="401"/>
      <c r="CU679" s="401"/>
      <c r="CV679" s="401"/>
      <c r="CW679" s="401"/>
      <c r="CX679" s="401"/>
      <c r="CY679" s="401"/>
      <c r="CZ679" s="401"/>
    </row>
    <row r="680" s="405" customFormat="true" ht="25.15" customHeight="true" x14ac:dyDescent="0.2">
      <c r="C680" s="1071"/>
      <c r="D680" s="1072"/>
      <c r="E680" s="697"/>
      <c r="F680" s="697"/>
      <c r="G680" s="697"/>
      <c r="H680" s="1071"/>
      <c r="I680" s="1072"/>
      <c r="J680" s="697"/>
      <c r="K680" s="697"/>
      <c r="L680" s="697"/>
      <c r="M680" s="1071"/>
      <c r="N680" s="1072"/>
      <c r="O680" s="697"/>
      <c r="P680" s="697"/>
      <c r="Q680" s="697"/>
      <c r="V680" s="398"/>
      <c r="W680" s="398"/>
      <c r="X680" s="398"/>
      <c r="Y680" s="398"/>
      <c r="Z680" s="398"/>
      <c r="AA680" s="398"/>
      <c r="AB680" s="398"/>
      <c r="AC680" s="398"/>
      <c r="AD680" s="398"/>
      <c r="AE680" s="398"/>
      <c r="AF680" s="398"/>
      <c r="AG680" s="398"/>
      <c r="AH680" s="398"/>
      <c r="AI680" s="398"/>
      <c r="AJ680" s="398"/>
      <c r="AK680" s="398"/>
      <c r="AL680" s="398"/>
      <c r="AM680" s="398"/>
      <c r="AN680" s="398"/>
      <c r="AO680" s="398"/>
      <c r="AP680" s="398"/>
      <c r="AQ680" s="398"/>
      <c r="AR680" s="398"/>
      <c r="AS680" s="398"/>
      <c r="AT680" s="398"/>
      <c r="AU680" s="398"/>
      <c r="AV680" s="398"/>
      <c r="AW680" s="398"/>
      <c r="AX680" s="398"/>
      <c r="AY680" s="398"/>
      <c r="AZ680" s="398"/>
      <c r="BA680" s="401"/>
      <c r="BB680" s="478"/>
      <c r="BC680" s="401"/>
      <c r="BD680" s="401"/>
      <c r="BE680" s="401"/>
      <c r="BF680" s="401"/>
      <c r="BG680" s="401"/>
      <c r="BH680" s="401"/>
      <c r="BI680" s="401"/>
      <c r="BJ680" s="401"/>
      <c r="BK680" s="401"/>
      <c r="BL680" s="401"/>
      <c r="BM680" s="401"/>
      <c r="BN680" s="401"/>
      <c r="BO680" s="401"/>
      <c r="BP680" s="401"/>
      <c r="BQ680" s="401"/>
      <c r="BR680" s="401"/>
      <c r="BS680" s="401"/>
      <c r="BT680" s="401"/>
      <c r="BU680" s="401"/>
      <c r="BV680" s="401"/>
      <c r="BW680" s="401"/>
      <c r="BX680" s="401"/>
      <c r="BY680" s="401"/>
      <c r="BZ680" s="401"/>
      <c r="CA680" s="401"/>
      <c r="CB680" s="401"/>
      <c r="CC680" s="401"/>
      <c r="CD680" s="401"/>
      <c r="CE680" s="401"/>
      <c r="CF680" s="401"/>
      <c r="CG680" s="401"/>
      <c r="CH680" s="401"/>
      <c r="CI680" s="401"/>
      <c r="CJ680" s="401"/>
      <c r="CK680" s="401"/>
      <c r="CL680" s="401"/>
      <c r="CM680" s="401"/>
      <c r="CN680" s="401"/>
      <c r="CO680" s="401"/>
      <c r="CP680" s="401"/>
      <c r="CQ680" s="401"/>
      <c r="CR680" s="401"/>
      <c r="CS680" s="401"/>
      <c r="CT680" s="401"/>
      <c r="CU680" s="401"/>
      <c r="CV680" s="401"/>
      <c r="CW680" s="401"/>
      <c r="CX680" s="401"/>
      <c r="CY680" s="401"/>
      <c r="CZ680" s="401"/>
    </row>
    <row r="681" s="405" customFormat="true" ht="25.15" customHeight="true" x14ac:dyDescent="0.2">
      <c r="C681" s="1071"/>
      <c r="D681" s="1072"/>
      <c r="E681" s="697"/>
      <c r="F681" s="697"/>
      <c r="G681" s="697"/>
      <c r="H681" s="1071"/>
      <c r="I681" s="1072"/>
      <c r="J681" s="697"/>
      <c r="K681" s="697"/>
      <c r="L681" s="697"/>
      <c r="M681" s="1071"/>
      <c r="N681" s="1072"/>
      <c r="O681" s="697"/>
      <c r="P681" s="697"/>
      <c r="Q681" s="697"/>
      <c r="V681" s="398"/>
      <c r="W681" s="398"/>
      <c r="X681" s="398"/>
      <c r="Y681" s="398"/>
      <c r="Z681" s="398"/>
      <c r="AA681" s="398"/>
      <c r="AB681" s="398"/>
      <c r="AC681" s="398"/>
      <c r="AD681" s="398"/>
      <c r="AE681" s="398"/>
      <c r="AF681" s="398"/>
      <c r="AG681" s="398"/>
      <c r="AH681" s="398"/>
      <c r="AI681" s="398"/>
      <c r="AJ681" s="398"/>
      <c r="AK681" s="398"/>
      <c r="AL681" s="398"/>
      <c r="AM681" s="398"/>
      <c r="AN681" s="398"/>
      <c r="AO681" s="398"/>
      <c r="AP681" s="398"/>
      <c r="AQ681" s="398"/>
      <c r="AR681" s="398"/>
      <c r="AS681" s="398"/>
      <c r="AT681" s="398"/>
      <c r="AU681" s="398"/>
      <c r="AV681" s="398"/>
      <c r="AW681" s="398"/>
      <c r="AX681" s="398"/>
      <c r="AY681" s="398"/>
      <c r="AZ681" s="398"/>
      <c r="BA681" s="401"/>
      <c r="BB681" s="478"/>
      <c r="BC681" s="401"/>
      <c r="BD681" s="401"/>
      <c r="BE681" s="401"/>
      <c r="BF681" s="401"/>
      <c r="BG681" s="401"/>
      <c r="BH681" s="401"/>
      <c r="BI681" s="401"/>
      <c r="BJ681" s="401"/>
      <c r="BK681" s="401"/>
      <c r="BL681" s="401"/>
      <c r="BM681" s="401"/>
      <c r="BN681" s="401"/>
      <c r="BO681" s="401"/>
      <c r="BP681" s="401"/>
      <c r="BQ681" s="401"/>
      <c r="BR681" s="401"/>
      <c r="BS681" s="401"/>
      <c r="BT681" s="401"/>
      <c r="BU681" s="401"/>
      <c r="BV681" s="401"/>
      <c r="BW681" s="401"/>
      <c r="BX681" s="401"/>
      <c r="BY681" s="401"/>
      <c r="BZ681" s="401"/>
      <c r="CA681" s="401"/>
      <c r="CB681" s="401"/>
      <c r="CC681" s="401"/>
      <c r="CD681" s="401"/>
      <c r="CE681" s="401"/>
      <c r="CF681" s="401"/>
      <c r="CG681" s="401"/>
      <c r="CH681" s="401"/>
      <c r="CI681" s="401"/>
      <c r="CJ681" s="401"/>
      <c r="CK681" s="401"/>
      <c r="CL681" s="401"/>
      <c r="CM681" s="401"/>
      <c r="CN681" s="401"/>
      <c r="CO681" s="401"/>
      <c r="CP681" s="401"/>
      <c r="CQ681" s="401"/>
      <c r="CR681" s="401"/>
      <c r="CS681" s="401"/>
      <c r="CT681" s="401"/>
      <c r="CU681" s="401"/>
      <c r="CV681" s="401"/>
      <c r="CW681" s="401"/>
      <c r="CX681" s="401"/>
      <c r="CY681" s="401"/>
      <c r="CZ681" s="401"/>
    </row>
    <row r="682" s="405" customFormat="true" ht="25.15" customHeight="true" x14ac:dyDescent="0.2">
      <c r="C682" s="1071"/>
      <c r="D682" s="1072"/>
      <c r="E682" s="697"/>
      <c r="F682" s="697"/>
      <c r="G682" s="697"/>
      <c r="H682" s="1071"/>
      <c r="I682" s="1072"/>
      <c r="J682" s="697"/>
      <c r="K682" s="697"/>
      <c r="L682" s="697"/>
      <c r="M682" s="1071"/>
      <c r="N682" s="1072"/>
      <c r="O682" s="697"/>
      <c r="P682" s="697"/>
      <c r="Q682" s="697"/>
      <c r="V682" s="398"/>
      <c r="W682" s="398"/>
      <c r="X682" s="398"/>
      <c r="Y682" s="398"/>
      <c r="Z682" s="398"/>
      <c r="AA682" s="398"/>
      <c r="AB682" s="398"/>
      <c r="AC682" s="398"/>
      <c r="AD682" s="398"/>
      <c r="AE682" s="398"/>
      <c r="AF682" s="398"/>
      <c r="AG682" s="398"/>
      <c r="AH682" s="398"/>
      <c r="AI682" s="398"/>
      <c r="AJ682" s="398"/>
      <c r="AK682" s="398"/>
      <c r="AL682" s="398"/>
      <c r="AM682" s="398"/>
      <c r="AN682" s="398"/>
      <c r="AO682" s="398"/>
      <c r="AP682" s="398"/>
      <c r="AQ682" s="398"/>
      <c r="AR682" s="398"/>
      <c r="AS682" s="398"/>
      <c r="AT682" s="398"/>
      <c r="AU682" s="398"/>
      <c r="AV682" s="398"/>
      <c r="AW682" s="398"/>
      <c r="AX682" s="398"/>
      <c r="AY682" s="398"/>
      <c r="AZ682" s="398"/>
      <c r="BA682" s="401"/>
      <c r="BB682" s="478"/>
      <c r="BC682" s="401"/>
      <c r="BD682" s="401"/>
      <c r="BE682" s="401"/>
      <c r="BF682" s="401"/>
      <c r="BG682" s="401"/>
      <c r="BH682" s="401"/>
      <c r="BI682" s="401"/>
      <c r="BJ682" s="401"/>
      <c r="BK682" s="401"/>
      <c r="BL682" s="401"/>
      <c r="BM682" s="401"/>
      <c r="BN682" s="401"/>
      <c r="BO682" s="401"/>
      <c r="BP682" s="401"/>
      <c r="BQ682" s="401"/>
      <c r="BR682" s="401"/>
      <c r="BS682" s="401"/>
      <c r="BT682" s="401"/>
      <c r="BU682" s="401"/>
      <c r="BV682" s="401"/>
      <c r="BW682" s="401"/>
      <c r="BX682" s="401"/>
      <c r="BY682" s="401"/>
      <c r="BZ682" s="401"/>
      <c r="CA682" s="401"/>
      <c r="CB682" s="401"/>
      <c r="CC682" s="401"/>
      <c r="CD682" s="401"/>
      <c r="CE682" s="401"/>
      <c r="CF682" s="401"/>
      <c r="CG682" s="401"/>
      <c r="CH682" s="401"/>
      <c r="CI682" s="401"/>
      <c r="CJ682" s="401"/>
      <c r="CK682" s="401"/>
      <c r="CL682" s="401"/>
      <c r="CM682" s="401"/>
      <c r="CN682" s="401"/>
      <c r="CO682" s="401"/>
      <c r="CP682" s="401"/>
      <c r="CQ682" s="401"/>
      <c r="CR682" s="401"/>
      <c r="CS682" s="401"/>
      <c r="CT682" s="401"/>
      <c r="CU682" s="401"/>
      <c r="CV682" s="401"/>
      <c r="CW682" s="401"/>
      <c r="CX682" s="401"/>
      <c r="CY682" s="401"/>
      <c r="CZ682" s="401"/>
    </row>
    <row r="683" s="405" customFormat="true" ht="25.15" customHeight="true" x14ac:dyDescent="0.2">
      <c r="C683" s="1071"/>
      <c r="D683" s="1072"/>
      <c r="E683" s="697"/>
      <c r="F683" s="697"/>
      <c r="G683" s="697"/>
      <c r="H683" s="1071"/>
      <c r="I683" s="1072"/>
      <c r="J683" s="697"/>
      <c r="K683" s="697"/>
      <c r="L683" s="697"/>
      <c r="M683" s="1071"/>
      <c r="N683" s="1072"/>
      <c r="O683" s="697"/>
      <c r="P683" s="697"/>
      <c r="Q683" s="697"/>
      <c r="V683" s="398"/>
      <c r="W683" s="398"/>
      <c r="X683" s="398"/>
      <c r="Y683" s="398"/>
      <c r="Z683" s="398"/>
      <c r="AA683" s="398"/>
      <c r="AB683" s="398"/>
      <c r="AC683" s="398"/>
      <c r="AD683" s="398"/>
      <c r="AE683" s="398"/>
      <c r="AF683" s="398"/>
      <c r="AG683" s="398"/>
      <c r="AH683" s="398"/>
      <c r="AI683" s="398"/>
      <c r="AJ683" s="398"/>
      <c r="AK683" s="398"/>
      <c r="AL683" s="398"/>
      <c r="AM683" s="398"/>
      <c r="AN683" s="398"/>
      <c r="AO683" s="398"/>
      <c r="AP683" s="398"/>
      <c r="AQ683" s="398"/>
      <c r="AR683" s="398"/>
      <c r="AS683" s="398"/>
      <c r="AT683" s="398"/>
      <c r="AU683" s="398"/>
      <c r="AV683" s="398"/>
      <c r="AW683" s="398"/>
      <c r="AX683" s="398"/>
      <c r="AY683" s="398"/>
      <c r="AZ683" s="398"/>
      <c r="BA683" s="401"/>
      <c r="BB683" s="478"/>
      <c r="BC683" s="401"/>
      <c r="BD683" s="401"/>
      <c r="BE683" s="401"/>
      <c r="BF683" s="401"/>
      <c r="BG683" s="401"/>
      <c r="BH683" s="401"/>
      <c r="BI683" s="401"/>
      <c r="BJ683" s="401"/>
      <c r="BK683" s="401"/>
      <c r="BL683" s="401"/>
      <c r="BM683" s="401"/>
      <c r="BN683" s="401"/>
      <c r="BO683" s="401"/>
      <c r="BP683" s="401"/>
      <c r="BQ683" s="401"/>
      <c r="BR683" s="401"/>
      <c r="BS683" s="401"/>
      <c r="BT683" s="401"/>
      <c r="BU683" s="401"/>
      <c r="BV683" s="401"/>
      <c r="BW683" s="401"/>
      <c r="BX683" s="401"/>
      <c r="BY683" s="401"/>
      <c r="BZ683" s="401"/>
      <c r="CA683" s="401"/>
      <c r="CB683" s="401"/>
      <c r="CC683" s="401"/>
      <c r="CD683" s="401"/>
      <c r="CE683" s="401"/>
      <c r="CF683" s="401"/>
      <c r="CG683" s="401"/>
      <c r="CH683" s="401"/>
      <c r="CI683" s="401"/>
      <c r="CJ683" s="401"/>
      <c r="CK683" s="401"/>
      <c r="CL683" s="401"/>
      <c r="CM683" s="401"/>
      <c r="CN683" s="401"/>
      <c r="CO683" s="401"/>
      <c r="CP683" s="401"/>
      <c r="CQ683" s="401"/>
      <c r="CR683" s="401"/>
      <c r="CS683" s="401"/>
      <c r="CT683" s="401"/>
      <c r="CU683" s="401"/>
      <c r="CV683" s="401"/>
      <c r="CW683" s="401"/>
      <c r="CX683" s="401"/>
      <c r="CY683" s="401"/>
      <c r="CZ683" s="401"/>
    </row>
    <row r="684" s="405" customFormat="true" ht="25.15" customHeight="true" x14ac:dyDescent="0.2">
      <c r="C684" s="1071"/>
      <c r="D684" s="1072"/>
      <c r="E684" s="697"/>
      <c r="F684" s="697"/>
      <c r="G684" s="697"/>
      <c r="H684" s="1071"/>
      <c r="I684" s="1072"/>
      <c r="J684" s="697"/>
      <c r="K684" s="697"/>
      <c r="L684" s="697"/>
      <c r="M684" s="1071"/>
      <c r="N684" s="1072"/>
      <c r="O684" s="697"/>
      <c r="P684" s="697"/>
      <c r="Q684" s="697"/>
      <c r="V684" s="398"/>
      <c r="W684" s="398"/>
      <c r="X684" s="398"/>
      <c r="Y684" s="398"/>
      <c r="Z684" s="398"/>
      <c r="AA684" s="398"/>
      <c r="AB684" s="398"/>
      <c r="AC684" s="398"/>
      <c r="AD684" s="398"/>
      <c r="AE684" s="398"/>
      <c r="AF684" s="398"/>
      <c r="AG684" s="398"/>
      <c r="AH684" s="398"/>
      <c r="AI684" s="398"/>
      <c r="AJ684" s="398"/>
      <c r="AK684" s="398"/>
      <c r="AL684" s="398"/>
      <c r="AM684" s="398"/>
      <c r="AN684" s="398"/>
      <c r="AO684" s="398"/>
      <c r="AP684" s="398"/>
      <c r="AQ684" s="398"/>
      <c r="AR684" s="398"/>
      <c r="AS684" s="398"/>
      <c r="AT684" s="398"/>
      <c r="AU684" s="398"/>
      <c r="AV684" s="398"/>
      <c r="AW684" s="398"/>
      <c r="AX684" s="398"/>
      <c r="AY684" s="398"/>
      <c r="AZ684" s="398"/>
      <c r="BA684" s="401"/>
      <c r="BB684" s="478"/>
      <c r="BC684" s="401"/>
      <c r="BD684" s="401"/>
      <c r="BE684" s="401"/>
      <c r="BF684" s="401"/>
      <c r="BG684" s="401"/>
      <c r="BH684" s="401"/>
      <c r="BI684" s="401"/>
      <c r="BJ684" s="401"/>
      <c r="BK684" s="401"/>
      <c r="BL684" s="401"/>
      <c r="BM684" s="401"/>
      <c r="BN684" s="401"/>
      <c r="BO684" s="401"/>
      <c r="BP684" s="401"/>
      <c r="BQ684" s="401"/>
      <c r="BR684" s="401"/>
      <c r="BS684" s="401"/>
      <c r="BT684" s="401"/>
      <c r="BU684" s="401"/>
      <c r="BV684" s="401"/>
      <c r="BW684" s="401"/>
      <c r="BX684" s="401"/>
      <c r="BY684" s="401"/>
      <c r="BZ684" s="401"/>
      <c r="CA684" s="401"/>
      <c r="CB684" s="401"/>
      <c r="CC684" s="401"/>
      <c r="CD684" s="401"/>
      <c r="CE684" s="401"/>
      <c r="CF684" s="401"/>
      <c r="CG684" s="401"/>
      <c r="CH684" s="401"/>
      <c r="CI684" s="401"/>
      <c r="CJ684" s="401"/>
      <c r="CK684" s="401"/>
      <c r="CL684" s="401"/>
      <c r="CM684" s="401"/>
      <c r="CN684" s="401"/>
      <c r="CO684" s="401"/>
      <c r="CP684" s="401"/>
      <c r="CQ684" s="401"/>
      <c r="CR684" s="401"/>
      <c r="CS684" s="401"/>
      <c r="CT684" s="401"/>
      <c r="CU684" s="401"/>
      <c r="CV684" s="401"/>
      <c r="CW684" s="401"/>
      <c r="CX684" s="401"/>
      <c r="CY684" s="401"/>
      <c r="CZ684" s="401"/>
    </row>
    <row r="685" s="405" customFormat="true" ht="25.15" customHeight="true" x14ac:dyDescent="0.2">
      <c r="C685" s="1071"/>
      <c r="D685" s="1072"/>
      <c r="E685" s="697"/>
      <c r="F685" s="697"/>
      <c r="G685" s="697"/>
      <c r="H685" s="1071"/>
      <c r="I685" s="1072"/>
      <c r="J685" s="697"/>
      <c r="K685" s="697"/>
      <c r="L685" s="697"/>
      <c r="M685" s="1071"/>
      <c r="N685" s="1072"/>
      <c r="O685" s="697"/>
      <c r="P685" s="697"/>
      <c r="Q685" s="697"/>
      <c r="V685" s="398"/>
      <c r="W685" s="398"/>
      <c r="X685" s="398"/>
      <c r="Y685" s="398"/>
      <c r="Z685" s="398"/>
      <c r="AA685" s="398"/>
      <c r="AB685" s="398"/>
      <c r="AC685" s="398"/>
      <c r="AD685" s="398"/>
      <c r="AE685" s="398"/>
      <c r="AF685" s="398"/>
      <c r="AG685" s="398"/>
      <c r="AH685" s="398"/>
      <c r="AI685" s="398"/>
      <c r="AJ685" s="398"/>
      <c r="AK685" s="398"/>
      <c r="AL685" s="398"/>
      <c r="AM685" s="398"/>
      <c r="AN685" s="398"/>
      <c r="AO685" s="398"/>
      <c r="AP685" s="398"/>
      <c r="AQ685" s="398"/>
      <c r="AR685" s="398"/>
      <c r="AS685" s="398"/>
      <c r="AT685" s="398"/>
      <c r="AU685" s="398"/>
      <c r="AV685" s="398"/>
      <c r="AW685" s="398"/>
      <c r="AX685" s="398"/>
      <c r="AY685" s="398"/>
      <c r="AZ685" s="398"/>
      <c r="BA685" s="401"/>
      <c r="BB685" s="478"/>
      <c r="BC685" s="401"/>
      <c r="BD685" s="401"/>
      <c r="BE685" s="401"/>
      <c r="BF685" s="401"/>
      <c r="BG685" s="401"/>
      <c r="BH685" s="401"/>
      <c r="BI685" s="401"/>
      <c r="BJ685" s="401"/>
      <c r="BK685" s="401"/>
      <c r="BL685" s="401"/>
      <c r="BM685" s="401"/>
      <c r="BN685" s="401"/>
      <c r="BO685" s="401"/>
      <c r="BP685" s="401"/>
      <c r="BQ685" s="401"/>
      <c r="BR685" s="401"/>
      <c r="BS685" s="401"/>
      <c r="BT685" s="401"/>
      <c r="BU685" s="401"/>
      <c r="BV685" s="401"/>
      <c r="BW685" s="401"/>
      <c r="BX685" s="401"/>
      <c r="BY685" s="401"/>
      <c r="BZ685" s="401"/>
      <c r="CA685" s="401"/>
      <c r="CB685" s="401"/>
      <c r="CC685" s="401"/>
      <c r="CD685" s="401"/>
      <c r="CE685" s="401"/>
      <c r="CF685" s="401"/>
      <c r="CG685" s="401"/>
      <c r="CH685" s="401"/>
      <c r="CI685" s="401"/>
      <c r="CJ685" s="401"/>
      <c r="CK685" s="401"/>
      <c r="CL685" s="401"/>
      <c r="CM685" s="401"/>
      <c r="CN685" s="401"/>
      <c r="CO685" s="401"/>
      <c r="CP685" s="401"/>
      <c r="CQ685" s="401"/>
      <c r="CR685" s="401"/>
      <c r="CS685" s="401"/>
      <c r="CT685" s="401"/>
      <c r="CU685" s="401"/>
      <c r="CV685" s="401"/>
      <c r="CW685" s="401"/>
      <c r="CX685" s="401"/>
      <c r="CY685" s="401"/>
      <c r="CZ685" s="401"/>
    </row>
    <row r="686" s="405" customFormat="true" ht="25.15" customHeight="true" x14ac:dyDescent="0.2">
      <c r="C686" s="1071"/>
      <c r="D686" s="1072"/>
      <c r="E686" s="697"/>
      <c r="F686" s="697"/>
      <c r="G686" s="697"/>
      <c r="H686" s="1071"/>
      <c r="I686" s="1072"/>
      <c r="J686" s="697"/>
      <c r="K686" s="697"/>
      <c r="L686" s="697"/>
      <c r="M686" s="1071"/>
      <c r="N686" s="1072"/>
      <c r="O686" s="697"/>
      <c r="P686" s="697"/>
      <c r="Q686" s="697"/>
      <c r="V686" s="398"/>
      <c r="W686" s="398"/>
      <c r="X686" s="398"/>
      <c r="Y686" s="398"/>
      <c r="Z686" s="398"/>
      <c r="AA686" s="398"/>
      <c r="AB686" s="398"/>
      <c r="AC686" s="398"/>
      <c r="AD686" s="398"/>
      <c r="AE686" s="398"/>
      <c r="AF686" s="398"/>
      <c r="AG686" s="398"/>
      <c r="AH686" s="398"/>
      <c r="AI686" s="398"/>
      <c r="AJ686" s="398"/>
      <c r="AK686" s="398"/>
      <c r="AL686" s="398"/>
      <c r="AM686" s="398"/>
      <c r="AN686" s="398"/>
      <c r="AO686" s="398"/>
      <c r="AP686" s="398"/>
      <c r="AQ686" s="398"/>
      <c r="AR686" s="398"/>
      <c r="AS686" s="398"/>
      <c r="AT686" s="398"/>
      <c r="AU686" s="398"/>
      <c r="AV686" s="398"/>
      <c r="AW686" s="398"/>
      <c r="AX686" s="398"/>
      <c r="AY686" s="398"/>
      <c r="AZ686" s="398"/>
      <c r="BA686" s="401"/>
      <c r="BB686" s="478"/>
      <c r="BC686" s="401"/>
      <c r="BD686" s="401"/>
      <c r="BE686" s="401"/>
      <c r="BF686" s="401"/>
      <c r="BG686" s="401"/>
      <c r="BH686" s="401"/>
      <c r="BI686" s="401"/>
      <c r="BJ686" s="401"/>
      <c r="BK686" s="401"/>
      <c r="BL686" s="401"/>
      <c r="BM686" s="401"/>
      <c r="BN686" s="401"/>
      <c r="BO686" s="401"/>
      <c r="BP686" s="401"/>
      <c r="BQ686" s="401"/>
      <c r="BR686" s="401"/>
      <c r="BS686" s="401"/>
      <c r="BT686" s="401"/>
      <c r="BU686" s="401"/>
      <c r="BV686" s="401"/>
      <c r="BW686" s="401"/>
      <c r="BX686" s="401"/>
      <c r="BY686" s="401"/>
      <c r="BZ686" s="401"/>
      <c r="CA686" s="401"/>
      <c r="CB686" s="401"/>
      <c r="CC686" s="401"/>
      <c r="CD686" s="401"/>
      <c r="CE686" s="401"/>
      <c r="CF686" s="401"/>
      <c r="CG686" s="401"/>
      <c r="CH686" s="401"/>
      <c r="CI686" s="401"/>
      <c r="CJ686" s="401"/>
      <c r="CK686" s="401"/>
      <c r="CL686" s="401"/>
      <c r="CM686" s="401"/>
      <c r="CN686" s="401"/>
      <c r="CO686" s="401"/>
      <c r="CP686" s="401"/>
      <c r="CQ686" s="401"/>
      <c r="CR686" s="401"/>
      <c r="CS686" s="401"/>
      <c r="CT686" s="401"/>
      <c r="CU686" s="401"/>
      <c r="CV686" s="401"/>
      <c r="CW686" s="401"/>
      <c r="CX686" s="401"/>
      <c r="CY686" s="401"/>
      <c r="CZ686" s="401"/>
    </row>
    <row r="687" s="405" customFormat="true" ht="25.15" customHeight="true" x14ac:dyDescent="0.2">
      <c r="C687" s="1071"/>
      <c r="D687" s="1072"/>
      <c r="E687" s="697"/>
      <c r="F687" s="697"/>
      <c r="G687" s="697"/>
      <c r="H687" s="1071"/>
      <c r="I687" s="1072"/>
      <c r="J687" s="697"/>
      <c r="K687" s="697"/>
      <c r="L687" s="697"/>
      <c r="M687" s="1071"/>
      <c r="N687" s="1072"/>
      <c r="O687" s="697"/>
      <c r="P687" s="697"/>
      <c r="Q687" s="697"/>
      <c r="V687" s="398"/>
      <c r="W687" s="398"/>
      <c r="X687" s="398"/>
      <c r="Y687" s="398"/>
      <c r="Z687" s="398"/>
      <c r="AA687" s="398"/>
      <c r="AB687" s="398"/>
      <c r="AC687" s="398"/>
      <c r="AD687" s="398"/>
      <c r="AE687" s="398"/>
      <c r="AF687" s="398"/>
      <c r="AG687" s="398"/>
      <c r="AH687" s="398"/>
      <c r="AI687" s="398"/>
      <c r="AJ687" s="398"/>
      <c r="AK687" s="398"/>
      <c r="AL687" s="398"/>
      <c r="AM687" s="398"/>
      <c r="AN687" s="398"/>
      <c r="AO687" s="398"/>
      <c r="AP687" s="398"/>
      <c r="AQ687" s="398"/>
      <c r="AR687" s="398"/>
      <c r="AS687" s="398"/>
      <c r="AT687" s="398"/>
      <c r="AU687" s="398"/>
      <c r="AV687" s="398"/>
      <c r="AW687" s="398"/>
      <c r="AX687" s="398"/>
      <c r="AY687" s="398"/>
      <c r="AZ687" s="398"/>
      <c r="BA687" s="401"/>
      <c r="BB687" s="478"/>
      <c r="BC687" s="401"/>
      <c r="BD687" s="401"/>
      <c r="BE687" s="401"/>
      <c r="BF687" s="401"/>
      <c r="BG687" s="401"/>
      <c r="BH687" s="401"/>
      <c r="BI687" s="401"/>
      <c r="BJ687" s="401"/>
      <c r="BK687" s="401"/>
      <c r="BL687" s="401"/>
      <c r="BM687" s="401"/>
      <c r="BN687" s="401"/>
      <c r="BO687" s="401"/>
      <c r="BP687" s="401"/>
      <c r="BQ687" s="401"/>
      <c r="BR687" s="401"/>
      <c r="BS687" s="401"/>
      <c r="BT687" s="401"/>
      <c r="BU687" s="401"/>
      <c r="BV687" s="401"/>
      <c r="BW687" s="401"/>
      <c r="BX687" s="401"/>
      <c r="BY687" s="401"/>
      <c r="BZ687" s="401"/>
      <c r="CA687" s="401"/>
      <c r="CB687" s="401"/>
      <c r="CC687" s="401"/>
      <c r="CD687" s="401"/>
      <c r="CE687" s="401"/>
      <c r="CF687" s="401"/>
      <c r="CG687" s="401"/>
      <c r="CH687" s="401"/>
      <c r="CI687" s="401"/>
      <c r="CJ687" s="401"/>
      <c r="CK687" s="401"/>
      <c r="CL687" s="401"/>
      <c r="CM687" s="401"/>
      <c r="CN687" s="401"/>
      <c r="CO687" s="401"/>
      <c r="CP687" s="401"/>
      <c r="CQ687" s="401"/>
      <c r="CR687" s="401"/>
      <c r="CS687" s="401"/>
      <c r="CT687" s="401"/>
      <c r="CU687" s="401"/>
      <c r="CV687" s="401"/>
      <c r="CW687" s="401"/>
      <c r="CX687" s="401"/>
      <c r="CY687" s="401"/>
      <c r="CZ687" s="401"/>
    </row>
    <row r="688" s="405" customFormat="true" ht="25.15" customHeight="true" x14ac:dyDescent="0.2">
      <c r="C688" s="1071"/>
      <c r="D688" s="1072"/>
      <c r="E688" s="697"/>
      <c r="F688" s="697"/>
      <c r="G688" s="697"/>
      <c r="H688" s="1071"/>
      <c r="I688" s="1072"/>
      <c r="J688" s="697"/>
      <c r="K688" s="697"/>
      <c r="L688" s="697"/>
      <c r="M688" s="1071"/>
      <c r="N688" s="1072"/>
      <c r="O688" s="697"/>
      <c r="P688" s="697"/>
      <c r="Q688" s="697"/>
      <c r="V688" s="398"/>
      <c r="W688" s="398"/>
      <c r="X688" s="398"/>
      <c r="Y688" s="398"/>
      <c r="Z688" s="398"/>
      <c r="AA688" s="398"/>
      <c r="AB688" s="398"/>
      <c r="AC688" s="398"/>
      <c r="AD688" s="398"/>
      <c r="AE688" s="398"/>
      <c r="AF688" s="398"/>
      <c r="AG688" s="398"/>
      <c r="AH688" s="398"/>
      <c r="AI688" s="398"/>
      <c r="AJ688" s="398"/>
      <c r="AK688" s="398"/>
      <c r="AL688" s="398"/>
      <c r="AM688" s="398"/>
      <c r="AN688" s="398"/>
      <c r="AO688" s="398"/>
      <c r="AP688" s="398"/>
      <c r="AQ688" s="398"/>
      <c r="AR688" s="398"/>
      <c r="AS688" s="398"/>
      <c r="AT688" s="398"/>
      <c r="AU688" s="398"/>
      <c r="AV688" s="398"/>
      <c r="AW688" s="398"/>
      <c r="AX688" s="398"/>
      <c r="AY688" s="398"/>
      <c r="AZ688" s="398"/>
      <c r="BA688" s="401"/>
      <c r="BB688" s="478"/>
      <c r="BC688" s="401"/>
      <c r="BD688" s="401"/>
      <c r="BE688" s="401"/>
      <c r="BF688" s="401"/>
      <c r="BG688" s="401"/>
      <c r="BH688" s="401"/>
      <c r="BI688" s="401"/>
      <c r="BJ688" s="401"/>
      <c r="BK688" s="401"/>
      <c r="BL688" s="401"/>
      <c r="BM688" s="401"/>
      <c r="BN688" s="401"/>
      <c r="BO688" s="401"/>
      <c r="BP688" s="401"/>
      <c r="BQ688" s="401"/>
      <c r="BR688" s="401"/>
      <c r="BS688" s="401"/>
      <c r="BT688" s="401"/>
      <c r="BU688" s="401"/>
      <c r="BV688" s="401"/>
      <c r="BW688" s="401"/>
      <c r="BX688" s="401"/>
      <c r="BY688" s="401"/>
      <c r="BZ688" s="401"/>
      <c r="CA688" s="401"/>
      <c r="CB688" s="401"/>
      <c r="CC688" s="401"/>
      <c r="CD688" s="401"/>
      <c r="CE688" s="401"/>
      <c r="CF688" s="401"/>
      <c r="CG688" s="401"/>
      <c r="CH688" s="401"/>
      <c r="CI688" s="401"/>
      <c r="CJ688" s="401"/>
      <c r="CK688" s="401"/>
      <c r="CL688" s="401"/>
      <c r="CM688" s="401"/>
      <c r="CN688" s="401"/>
      <c r="CO688" s="401"/>
      <c r="CP688" s="401"/>
      <c r="CQ688" s="401"/>
      <c r="CR688" s="401"/>
      <c r="CS688" s="401"/>
      <c r="CT688" s="401"/>
      <c r="CU688" s="401"/>
      <c r="CV688" s="401"/>
      <c r="CW688" s="401"/>
      <c r="CX688" s="401"/>
      <c r="CY688" s="401"/>
      <c r="CZ688" s="401"/>
    </row>
    <row r="689" s="405" customFormat="true" ht="25.15" customHeight="true" x14ac:dyDescent="0.2">
      <c r="C689" s="1071"/>
      <c r="D689" s="1072"/>
      <c r="E689" s="697"/>
      <c r="F689" s="697"/>
      <c r="G689" s="697"/>
      <c r="H689" s="1071"/>
      <c r="I689" s="1072"/>
      <c r="J689" s="697"/>
      <c r="K689" s="697"/>
      <c r="L689" s="697"/>
      <c r="M689" s="1071"/>
      <c r="N689" s="1072"/>
      <c r="O689" s="697"/>
      <c r="P689" s="697"/>
      <c r="Q689" s="697"/>
      <c r="V689" s="398"/>
      <c r="W689" s="398"/>
      <c r="X689" s="398"/>
      <c r="Y689" s="398"/>
      <c r="Z689" s="398"/>
      <c r="AA689" s="398"/>
      <c r="AB689" s="398"/>
      <c r="AC689" s="398"/>
      <c r="AD689" s="398"/>
      <c r="AE689" s="398"/>
      <c r="AF689" s="398"/>
      <c r="AG689" s="398"/>
      <c r="AH689" s="398"/>
      <c r="AI689" s="398"/>
      <c r="AJ689" s="398"/>
      <c r="AK689" s="398"/>
      <c r="AL689" s="398"/>
      <c r="AM689" s="398"/>
      <c r="AN689" s="398"/>
      <c r="AO689" s="398"/>
      <c r="AP689" s="398"/>
      <c r="AQ689" s="398"/>
      <c r="AR689" s="398"/>
      <c r="AS689" s="398"/>
      <c r="AT689" s="398"/>
      <c r="AU689" s="398"/>
      <c r="AV689" s="398"/>
      <c r="AW689" s="398"/>
      <c r="AX689" s="398"/>
      <c r="AY689" s="398"/>
      <c r="AZ689" s="398"/>
      <c r="BA689" s="401"/>
      <c r="BB689" s="478"/>
      <c r="BC689" s="401"/>
      <c r="BD689" s="401"/>
      <c r="BE689" s="401"/>
      <c r="BF689" s="401"/>
      <c r="BG689" s="401"/>
      <c r="BH689" s="401"/>
      <c r="BI689" s="401"/>
      <c r="BJ689" s="401"/>
      <c r="BK689" s="401"/>
      <c r="BL689" s="401"/>
      <c r="BM689" s="401"/>
      <c r="BN689" s="401"/>
      <c r="BO689" s="401"/>
      <c r="BP689" s="401"/>
      <c r="BQ689" s="401"/>
      <c r="BR689" s="401"/>
      <c r="BS689" s="401"/>
      <c r="BT689" s="401"/>
      <c r="BU689" s="401"/>
      <c r="BV689" s="401"/>
      <c r="BW689" s="401"/>
      <c r="BX689" s="401"/>
      <c r="BY689" s="401"/>
      <c r="BZ689" s="401"/>
      <c r="CA689" s="401"/>
      <c r="CB689" s="401"/>
      <c r="CC689" s="401"/>
      <c r="CD689" s="401"/>
      <c r="CE689" s="401"/>
      <c r="CF689" s="401"/>
      <c r="CG689" s="401"/>
      <c r="CH689" s="401"/>
      <c r="CI689" s="401"/>
      <c r="CJ689" s="401"/>
      <c r="CK689" s="401"/>
      <c r="CL689" s="401"/>
      <c r="CM689" s="401"/>
      <c r="CN689" s="401"/>
      <c r="CO689" s="401"/>
      <c r="CP689" s="401"/>
      <c r="CQ689" s="401"/>
      <c r="CR689" s="401"/>
      <c r="CS689" s="401"/>
      <c r="CT689" s="401"/>
      <c r="CU689" s="401"/>
      <c r="CV689" s="401"/>
      <c r="CW689" s="401"/>
      <c r="CX689" s="401"/>
      <c r="CY689" s="401"/>
      <c r="CZ689" s="401"/>
    </row>
    <row r="690" s="405" customFormat="true" ht="25.15" customHeight="true" x14ac:dyDescent="0.2">
      <c r="C690" s="1071"/>
      <c r="D690" s="1072"/>
      <c r="E690" s="697"/>
      <c r="F690" s="697"/>
      <c r="G690" s="697"/>
      <c r="H690" s="1071"/>
      <c r="I690" s="1072"/>
      <c r="J690" s="697"/>
      <c r="K690" s="697"/>
      <c r="L690" s="697"/>
      <c r="M690" s="1071"/>
      <c r="N690" s="1072"/>
      <c r="O690" s="697"/>
      <c r="P690" s="697"/>
      <c r="Q690" s="697"/>
      <c r="V690" s="398"/>
      <c r="W690" s="398"/>
      <c r="X690" s="398"/>
      <c r="Y690" s="398"/>
      <c r="Z690" s="398"/>
      <c r="AA690" s="398"/>
      <c r="AB690" s="398"/>
      <c r="AC690" s="398"/>
      <c r="AD690" s="398"/>
      <c r="AE690" s="398"/>
      <c r="AF690" s="398"/>
      <c r="AG690" s="398"/>
      <c r="AH690" s="398"/>
      <c r="AI690" s="398"/>
      <c r="AJ690" s="398"/>
      <c r="AK690" s="398"/>
      <c r="AL690" s="398"/>
      <c r="AM690" s="398"/>
      <c r="AN690" s="398"/>
      <c r="AO690" s="398"/>
      <c r="AP690" s="398"/>
      <c r="AQ690" s="398"/>
      <c r="AR690" s="398"/>
      <c r="AS690" s="398"/>
      <c r="AT690" s="398"/>
      <c r="AU690" s="398"/>
      <c r="AV690" s="398"/>
      <c r="AW690" s="398"/>
      <c r="AX690" s="398"/>
      <c r="AY690" s="398"/>
      <c r="AZ690" s="398"/>
      <c r="BA690" s="401"/>
      <c r="BB690" s="478"/>
      <c r="BC690" s="401"/>
      <c r="BD690" s="401"/>
      <c r="BE690" s="401"/>
      <c r="BF690" s="401"/>
      <c r="BG690" s="401"/>
      <c r="BH690" s="401"/>
      <c r="BI690" s="401"/>
      <c r="BJ690" s="401"/>
      <c r="BK690" s="401"/>
      <c r="BL690" s="401"/>
      <c r="BM690" s="401"/>
      <c r="BN690" s="401"/>
      <c r="BO690" s="401"/>
      <c r="BP690" s="401"/>
      <c r="BQ690" s="401"/>
      <c r="BR690" s="401"/>
      <c r="BS690" s="401"/>
      <c r="BT690" s="401"/>
      <c r="BU690" s="401"/>
      <c r="BV690" s="401"/>
      <c r="BW690" s="401"/>
      <c r="BX690" s="401"/>
      <c r="BY690" s="401"/>
      <c r="BZ690" s="401"/>
      <c r="CA690" s="401"/>
      <c r="CB690" s="401"/>
      <c r="CC690" s="401"/>
      <c r="CD690" s="401"/>
      <c r="CE690" s="401"/>
      <c r="CF690" s="401"/>
      <c r="CG690" s="401"/>
      <c r="CH690" s="401"/>
      <c r="CI690" s="401"/>
      <c r="CJ690" s="401"/>
      <c r="CK690" s="401"/>
      <c r="CL690" s="401"/>
      <c r="CM690" s="401"/>
      <c r="CN690" s="401"/>
      <c r="CO690" s="401"/>
      <c r="CP690" s="401"/>
      <c r="CQ690" s="401"/>
      <c r="CR690" s="401"/>
      <c r="CS690" s="401"/>
      <c r="CT690" s="401"/>
      <c r="CU690" s="401"/>
      <c r="CV690" s="401"/>
      <c r="CW690" s="401"/>
      <c r="CX690" s="401"/>
      <c r="CY690" s="401"/>
      <c r="CZ690" s="401"/>
    </row>
    <row r="691" s="405" customFormat="true" ht="25.15" customHeight="true" x14ac:dyDescent="0.2">
      <c r="C691" s="1071"/>
      <c r="D691" s="1072"/>
      <c r="E691" s="697"/>
      <c r="F691" s="697"/>
      <c r="G691" s="697"/>
      <c r="H691" s="1071"/>
      <c r="I691" s="1072"/>
      <c r="J691" s="697"/>
      <c r="K691" s="697"/>
      <c r="L691" s="697"/>
      <c r="M691" s="1071"/>
      <c r="N691" s="1072"/>
      <c r="O691" s="697"/>
      <c r="P691" s="697"/>
      <c r="Q691" s="697"/>
      <c r="V691" s="398"/>
      <c r="W691" s="398"/>
      <c r="X691" s="398"/>
      <c r="Y691" s="398"/>
      <c r="Z691" s="398"/>
      <c r="AA691" s="398"/>
      <c r="AB691" s="398"/>
      <c r="AC691" s="398"/>
      <c r="AD691" s="398"/>
      <c r="AE691" s="398"/>
      <c r="AF691" s="398"/>
      <c r="AG691" s="398"/>
      <c r="AH691" s="398"/>
      <c r="AI691" s="398"/>
      <c r="AJ691" s="398"/>
      <c r="AK691" s="398"/>
      <c r="AL691" s="398"/>
      <c r="AM691" s="398"/>
      <c r="AN691" s="398"/>
      <c r="AO691" s="398"/>
      <c r="AP691" s="398"/>
      <c r="AQ691" s="398"/>
      <c r="AR691" s="398"/>
      <c r="AS691" s="398"/>
      <c r="AT691" s="398"/>
      <c r="AU691" s="398"/>
      <c r="AV691" s="398"/>
      <c r="AW691" s="398"/>
      <c r="AX691" s="398"/>
      <c r="AY691" s="398"/>
      <c r="AZ691" s="398"/>
      <c r="BA691" s="401"/>
      <c r="BB691" s="478"/>
      <c r="BC691" s="401"/>
      <c r="BD691" s="401"/>
      <c r="BE691" s="401"/>
      <c r="BF691" s="401"/>
      <c r="BG691" s="401"/>
      <c r="BH691" s="401"/>
      <c r="BI691" s="401"/>
      <c r="BJ691" s="401"/>
      <c r="BK691" s="401"/>
      <c r="BL691" s="401"/>
      <c r="BM691" s="401"/>
      <c r="BN691" s="401"/>
      <c r="BO691" s="401"/>
      <c r="BP691" s="401"/>
      <c r="BQ691" s="401"/>
      <c r="BR691" s="401"/>
      <c r="BS691" s="401"/>
      <c r="BT691" s="401"/>
      <c r="BU691" s="401"/>
      <c r="BV691" s="401"/>
      <c r="BW691" s="401"/>
      <c r="BX691" s="401"/>
      <c r="BY691" s="401"/>
      <c r="BZ691" s="401"/>
      <c r="CA691" s="401"/>
      <c r="CB691" s="401"/>
      <c r="CC691" s="401"/>
      <c r="CD691" s="401"/>
      <c r="CE691" s="401"/>
      <c r="CF691" s="401"/>
      <c r="CG691" s="401"/>
      <c r="CH691" s="401"/>
      <c r="CI691" s="401"/>
      <c r="CJ691" s="401"/>
      <c r="CK691" s="401"/>
      <c r="CL691" s="401"/>
      <c r="CM691" s="401"/>
      <c r="CN691" s="401"/>
      <c r="CO691" s="401"/>
      <c r="CP691" s="401"/>
      <c r="CQ691" s="401"/>
      <c r="CR691" s="401"/>
      <c r="CS691" s="401"/>
      <c r="CT691" s="401"/>
      <c r="CU691" s="401"/>
      <c r="CV691" s="401"/>
      <c r="CW691" s="401"/>
      <c r="CX691" s="401"/>
      <c r="CY691" s="401"/>
      <c r="CZ691" s="401"/>
    </row>
    <row r="692" s="405" customFormat="true" ht="25.15" customHeight="true" x14ac:dyDescent="0.2">
      <c r="C692" s="1071"/>
      <c r="D692" s="1072"/>
      <c r="E692" s="697"/>
      <c r="F692" s="697"/>
      <c r="G692" s="697"/>
      <c r="H692" s="1071"/>
      <c r="I692" s="1072"/>
      <c r="J692" s="697"/>
      <c r="K692" s="697"/>
      <c r="L692" s="697"/>
      <c r="M692" s="1071"/>
      <c r="N692" s="1072"/>
      <c r="O692" s="697"/>
      <c r="P692" s="697"/>
      <c r="Q692" s="697"/>
      <c r="V692" s="398"/>
      <c r="W692" s="398"/>
      <c r="X692" s="398"/>
      <c r="Y692" s="398"/>
      <c r="Z692" s="398"/>
      <c r="AA692" s="398"/>
      <c r="AB692" s="398"/>
      <c r="AC692" s="398"/>
      <c r="AD692" s="398"/>
      <c r="AE692" s="398"/>
      <c r="AF692" s="398"/>
      <c r="AG692" s="398"/>
      <c r="AH692" s="398"/>
      <c r="AI692" s="398"/>
      <c r="AJ692" s="398"/>
      <c r="AK692" s="398"/>
      <c r="AL692" s="398"/>
      <c r="AM692" s="398"/>
      <c r="AN692" s="398"/>
      <c r="AO692" s="398"/>
      <c r="AP692" s="398"/>
      <c r="AQ692" s="398"/>
      <c r="AR692" s="398"/>
      <c r="AS692" s="398"/>
      <c r="AT692" s="398"/>
      <c r="AU692" s="398"/>
      <c r="AV692" s="398"/>
      <c r="AW692" s="398"/>
      <c r="AX692" s="398"/>
      <c r="AY692" s="398"/>
      <c r="AZ692" s="398"/>
      <c r="BA692" s="401"/>
      <c r="BB692" s="478"/>
      <c r="BC692" s="401"/>
      <c r="BD692" s="401"/>
      <c r="BE692" s="401"/>
      <c r="BF692" s="401"/>
      <c r="BG692" s="401"/>
      <c r="BH692" s="401"/>
      <c r="BI692" s="401"/>
      <c r="BJ692" s="401"/>
      <c r="BK692" s="401"/>
      <c r="BL692" s="401"/>
      <c r="BM692" s="401"/>
      <c r="BN692" s="401"/>
      <c r="BO692" s="401"/>
      <c r="BP692" s="401"/>
      <c r="BQ692" s="401"/>
      <c r="BR692" s="401"/>
      <c r="BS692" s="401"/>
      <c r="BT692" s="401"/>
      <c r="BU692" s="401"/>
      <c r="BV692" s="401"/>
      <c r="BW692" s="401"/>
      <c r="BX692" s="401"/>
      <c r="BY692" s="401"/>
      <c r="BZ692" s="401"/>
      <c r="CA692" s="401"/>
      <c r="CB692" s="401"/>
      <c r="CC692" s="401"/>
      <c r="CD692" s="401"/>
      <c r="CE692" s="401"/>
      <c r="CF692" s="401"/>
      <c r="CG692" s="401"/>
      <c r="CH692" s="401"/>
      <c r="CI692" s="401"/>
      <c r="CJ692" s="401"/>
      <c r="CK692" s="401"/>
      <c r="CL692" s="401"/>
      <c r="CM692" s="401"/>
      <c r="CN692" s="401"/>
      <c r="CO692" s="401"/>
      <c r="CP692" s="401"/>
      <c r="CQ692" s="401"/>
      <c r="CR692" s="401"/>
      <c r="CS692" s="401"/>
      <c r="CT692" s="401"/>
      <c r="CU692" s="401"/>
      <c r="CV692" s="401"/>
      <c r="CW692" s="401"/>
      <c r="CX692" s="401"/>
      <c r="CY692" s="401"/>
      <c r="CZ692" s="401"/>
    </row>
    <row r="693" s="405" customFormat="true" ht="25.15" customHeight="true" x14ac:dyDescent="0.2">
      <c r="C693" s="1071"/>
      <c r="D693" s="1072"/>
      <c r="E693" s="697"/>
      <c r="F693" s="697"/>
      <c r="G693" s="697"/>
      <c r="H693" s="1071"/>
      <c r="I693" s="1072"/>
      <c r="J693" s="697"/>
      <c r="K693" s="697"/>
      <c r="L693" s="697"/>
      <c r="M693" s="1071"/>
      <c r="N693" s="1072"/>
      <c r="O693" s="697"/>
      <c r="P693" s="697"/>
      <c r="Q693" s="697"/>
      <c r="V693" s="398"/>
      <c r="W693" s="398"/>
      <c r="X693" s="398"/>
      <c r="Y693" s="398"/>
      <c r="Z693" s="398"/>
      <c r="AA693" s="398"/>
      <c r="AB693" s="398"/>
      <c r="AC693" s="398"/>
      <c r="AD693" s="398"/>
      <c r="AE693" s="398"/>
      <c r="AF693" s="398"/>
      <c r="AG693" s="398"/>
      <c r="AH693" s="398"/>
      <c r="AI693" s="398"/>
      <c r="AJ693" s="398"/>
      <c r="AK693" s="398"/>
      <c r="AL693" s="398"/>
      <c r="AM693" s="398"/>
      <c r="AN693" s="398"/>
      <c r="AO693" s="398"/>
      <c r="AP693" s="398"/>
      <c r="AQ693" s="398"/>
      <c r="AR693" s="398"/>
      <c r="AS693" s="398"/>
      <c r="AT693" s="398"/>
      <c r="AU693" s="398"/>
      <c r="AV693" s="398"/>
      <c r="AW693" s="398"/>
      <c r="AX693" s="398"/>
      <c r="AY693" s="398"/>
      <c r="AZ693" s="398"/>
      <c r="BA693" s="401"/>
      <c r="BB693" s="478"/>
      <c r="BC693" s="401"/>
      <c r="BD693" s="401"/>
      <c r="BE693" s="401"/>
      <c r="BF693" s="401"/>
      <c r="BG693" s="401"/>
      <c r="BH693" s="401"/>
      <c r="BI693" s="401"/>
      <c r="BJ693" s="401"/>
      <c r="BK693" s="401"/>
      <c r="BL693" s="401"/>
      <c r="BM693" s="401"/>
      <c r="BN693" s="401"/>
      <c r="BO693" s="401"/>
      <c r="BP693" s="401"/>
      <c r="BQ693" s="401"/>
      <c r="BR693" s="401"/>
      <c r="BS693" s="401"/>
      <c r="BT693" s="401"/>
      <c r="BU693" s="401"/>
      <c r="BV693" s="401"/>
      <c r="BW693" s="401"/>
      <c r="BX693" s="401"/>
      <c r="BY693" s="401"/>
      <c r="BZ693" s="401"/>
      <c r="CA693" s="401"/>
      <c r="CB693" s="401"/>
      <c r="CC693" s="401"/>
      <c r="CD693" s="401"/>
      <c r="CE693" s="401"/>
      <c r="CF693" s="401"/>
      <c r="CG693" s="401"/>
      <c r="CH693" s="401"/>
      <c r="CI693" s="401"/>
      <c r="CJ693" s="401"/>
      <c r="CK693" s="401"/>
      <c r="CL693" s="401"/>
      <c r="CM693" s="401"/>
      <c r="CN693" s="401"/>
      <c r="CO693" s="401"/>
      <c r="CP693" s="401"/>
      <c r="CQ693" s="401"/>
      <c r="CR693" s="401"/>
      <c r="CS693" s="401"/>
      <c r="CT693" s="401"/>
      <c r="CU693" s="401"/>
      <c r="CV693" s="401"/>
      <c r="CW693" s="401"/>
      <c r="CX693" s="401"/>
      <c r="CY693" s="401"/>
      <c r="CZ693" s="401"/>
    </row>
    <row r="694" s="405" customFormat="true" ht="25.15" customHeight="true" x14ac:dyDescent="0.2">
      <c r="C694" s="1071"/>
      <c r="D694" s="1072"/>
      <c r="E694" s="697"/>
      <c r="F694" s="697"/>
      <c r="G694" s="697"/>
      <c r="H694" s="1071"/>
      <c r="I694" s="1072"/>
      <c r="J694" s="697"/>
      <c r="K694" s="697"/>
      <c r="L694" s="697"/>
      <c r="M694" s="1071"/>
      <c r="N694" s="1072"/>
      <c r="O694" s="697"/>
      <c r="P694" s="697"/>
      <c r="Q694" s="697"/>
      <c r="V694" s="398"/>
      <c r="W694" s="398"/>
      <c r="X694" s="398"/>
      <c r="Y694" s="398"/>
      <c r="Z694" s="398"/>
      <c r="AA694" s="398"/>
      <c r="AB694" s="398"/>
      <c r="AC694" s="398"/>
      <c r="AD694" s="398"/>
      <c r="AE694" s="398"/>
      <c r="AF694" s="398"/>
      <c r="AG694" s="398"/>
      <c r="AH694" s="398"/>
      <c r="AI694" s="398"/>
      <c r="AJ694" s="398"/>
      <c r="AK694" s="398"/>
      <c r="AL694" s="398"/>
      <c r="AM694" s="398"/>
      <c r="AN694" s="398"/>
      <c r="AO694" s="398"/>
      <c r="AP694" s="398"/>
      <c r="AQ694" s="398"/>
      <c r="AR694" s="398"/>
      <c r="AS694" s="398"/>
      <c r="AT694" s="398"/>
      <c r="AU694" s="398"/>
      <c r="AV694" s="398"/>
      <c r="AW694" s="398"/>
      <c r="AX694" s="398"/>
      <c r="AY694" s="398"/>
      <c r="AZ694" s="398"/>
      <c r="BA694" s="401"/>
      <c r="BB694" s="478"/>
      <c r="BC694" s="401"/>
      <c r="BD694" s="401"/>
      <c r="BE694" s="401"/>
      <c r="BF694" s="401"/>
      <c r="BG694" s="401"/>
      <c r="BH694" s="401"/>
      <c r="BI694" s="401"/>
      <c r="BJ694" s="401"/>
      <c r="BK694" s="401"/>
      <c r="BL694" s="401"/>
      <c r="BM694" s="401"/>
      <c r="BN694" s="401"/>
      <c r="BO694" s="401"/>
      <c r="BP694" s="401"/>
      <c r="BQ694" s="401"/>
      <c r="BR694" s="401"/>
      <c r="BS694" s="401"/>
      <c r="BT694" s="401"/>
      <c r="BU694" s="401"/>
      <c r="BV694" s="401"/>
      <c r="BW694" s="401"/>
      <c r="BX694" s="401"/>
      <c r="BY694" s="401"/>
      <c r="BZ694" s="401"/>
      <c r="CA694" s="401"/>
      <c r="CB694" s="401"/>
      <c r="CC694" s="401"/>
      <c r="CD694" s="401"/>
      <c r="CE694" s="401"/>
      <c r="CF694" s="401"/>
      <c r="CG694" s="401"/>
      <c r="CH694" s="401"/>
      <c r="CI694" s="401"/>
      <c r="CJ694" s="401"/>
      <c r="CK694" s="401"/>
      <c r="CL694" s="401"/>
      <c r="CM694" s="401"/>
      <c r="CN694" s="401"/>
      <c r="CO694" s="401"/>
      <c r="CP694" s="401"/>
      <c r="CQ694" s="401"/>
      <c r="CR694" s="401"/>
      <c r="CS694" s="401"/>
      <c r="CT694" s="401"/>
      <c r="CU694" s="401"/>
      <c r="CV694" s="401"/>
      <c r="CW694" s="401"/>
      <c r="CX694" s="401"/>
      <c r="CY694" s="401"/>
      <c r="CZ694" s="401"/>
    </row>
    <row r="695" s="405" customFormat="true" ht="25.15" customHeight="true" x14ac:dyDescent="0.2">
      <c r="C695" s="1071"/>
      <c r="D695" s="1072"/>
      <c r="E695" s="697"/>
      <c r="F695" s="697"/>
      <c r="G695" s="697"/>
      <c r="H695" s="1071"/>
      <c r="I695" s="1072"/>
      <c r="J695" s="697"/>
      <c r="K695" s="697"/>
      <c r="L695" s="697"/>
      <c r="M695" s="1071"/>
      <c r="N695" s="1072"/>
      <c r="O695" s="697"/>
      <c r="P695" s="697"/>
      <c r="Q695" s="697"/>
      <c r="V695" s="398"/>
      <c r="W695" s="398"/>
      <c r="X695" s="398"/>
      <c r="Y695" s="398"/>
      <c r="Z695" s="398"/>
      <c r="AA695" s="398"/>
      <c r="AB695" s="398"/>
      <c r="AC695" s="398"/>
      <c r="AD695" s="398"/>
      <c r="AE695" s="398"/>
      <c r="AF695" s="398"/>
      <c r="AG695" s="398"/>
      <c r="AH695" s="398"/>
      <c r="AI695" s="398"/>
      <c r="AJ695" s="398"/>
      <c r="AK695" s="398"/>
      <c r="AL695" s="398"/>
      <c r="AM695" s="398"/>
      <c r="AN695" s="398"/>
      <c r="AO695" s="398"/>
      <c r="AP695" s="398"/>
      <c r="AQ695" s="398"/>
      <c r="AR695" s="398"/>
      <c r="AS695" s="398"/>
      <c r="AT695" s="398"/>
      <c r="AU695" s="398"/>
      <c r="AV695" s="398"/>
      <c r="AW695" s="398"/>
      <c r="AX695" s="398"/>
      <c r="AY695" s="398"/>
      <c r="AZ695" s="398"/>
      <c r="BA695" s="401"/>
      <c r="BB695" s="478"/>
      <c r="BC695" s="401"/>
      <c r="BD695" s="401"/>
      <c r="BE695" s="401"/>
      <c r="BF695" s="401"/>
      <c r="BG695" s="401"/>
      <c r="BH695" s="401"/>
      <c r="BI695" s="401"/>
      <c r="BJ695" s="401"/>
      <c r="BK695" s="401"/>
      <c r="BL695" s="401"/>
      <c r="BM695" s="401"/>
      <c r="BN695" s="401"/>
      <c r="BO695" s="401"/>
      <c r="BP695" s="401"/>
      <c r="BQ695" s="401"/>
      <c r="BR695" s="401"/>
      <c r="BS695" s="401"/>
      <c r="BT695" s="401"/>
      <c r="BU695" s="401"/>
      <c r="BV695" s="401"/>
      <c r="BW695" s="401"/>
      <c r="BX695" s="401"/>
      <c r="BY695" s="401"/>
      <c r="BZ695" s="401"/>
      <c r="CA695" s="401"/>
      <c r="CB695" s="401"/>
      <c r="CC695" s="401"/>
      <c r="CD695" s="401"/>
      <c r="CE695" s="401"/>
      <c r="CF695" s="401"/>
      <c r="CG695" s="401"/>
      <c r="CH695" s="401"/>
      <c r="CI695" s="401"/>
      <c r="CJ695" s="401"/>
      <c r="CK695" s="401"/>
      <c r="CL695" s="401"/>
      <c r="CM695" s="401"/>
      <c r="CN695" s="401"/>
      <c r="CO695" s="401"/>
      <c r="CP695" s="401"/>
      <c r="CQ695" s="401"/>
      <c r="CR695" s="401"/>
      <c r="CS695" s="401"/>
      <c r="CT695" s="401"/>
      <c r="CU695" s="401"/>
      <c r="CV695" s="401"/>
      <c r="CW695" s="401"/>
      <c r="CX695" s="401"/>
      <c r="CY695" s="401"/>
      <c r="CZ695" s="401"/>
    </row>
    <row r="696" s="405" customFormat="true" ht="25.15" customHeight="true" x14ac:dyDescent="0.2">
      <c r="C696" s="1071"/>
      <c r="D696" s="1072"/>
      <c r="E696" s="697"/>
      <c r="F696" s="697"/>
      <c r="G696" s="697"/>
      <c r="H696" s="1071"/>
      <c r="I696" s="1072"/>
      <c r="J696" s="697"/>
      <c r="K696" s="697"/>
      <c r="L696" s="697"/>
      <c r="M696" s="1071"/>
      <c r="N696" s="1072"/>
      <c r="O696" s="697"/>
      <c r="P696" s="697"/>
      <c r="Q696" s="697"/>
      <c r="V696" s="398"/>
      <c r="W696" s="398"/>
      <c r="X696" s="398"/>
      <c r="Y696" s="398"/>
      <c r="Z696" s="398"/>
      <c r="AA696" s="398"/>
      <c r="AB696" s="398"/>
      <c r="AC696" s="398"/>
      <c r="AD696" s="398"/>
      <c r="AE696" s="398"/>
      <c r="AF696" s="398"/>
      <c r="AG696" s="398"/>
      <c r="AH696" s="398"/>
      <c r="AI696" s="398"/>
      <c r="AJ696" s="398"/>
      <c r="AK696" s="398"/>
      <c r="AL696" s="398"/>
      <c r="AM696" s="398"/>
      <c r="AN696" s="398"/>
      <c r="AO696" s="398"/>
      <c r="AP696" s="398"/>
      <c r="AQ696" s="398"/>
      <c r="AR696" s="398"/>
      <c r="AS696" s="398"/>
      <c r="AT696" s="398"/>
      <c r="AU696" s="398"/>
      <c r="AV696" s="398"/>
      <c r="AW696" s="398"/>
      <c r="AX696" s="398"/>
      <c r="AY696" s="398"/>
      <c r="AZ696" s="398"/>
      <c r="BA696" s="401"/>
      <c r="BB696" s="478"/>
      <c r="BC696" s="401"/>
      <c r="BD696" s="401"/>
      <c r="BE696" s="401"/>
      <c r="BF696" s="401"/>
      <c r="BG696" s="401"/>
      <c r="BH696" s="401"/>
      <c r="BI696" s="401"/>
      <c r="BJ696" s="401"/>
      <c r="BK696" s="401"/>
      <c r="BL696" s="401"/>
      <c r="BM696" s="401"/>
      <c r="BN696" s="401"/>
      <c r="BO696" s="401"/>
      <c r="BP696" s="401"/>
      <c r="BQ696" s="401"/>
      <c r="BR696" s="401"/>
      <c r="BS696" s="401"/>
      <c r="BT696" s="401"/>
      <c r="BU696" s="401"/>
      <c r="BV696" s="401"/>
      <c r="BW696" s="401"/>
      <c r="BX696" s="401"/>
      <c r="BY696" s="401"/>
      <c r="BZ696" s="401"/>
      <c r="CA696" s="401"/>
      <c r="CB696" s="401"/>
      <c r="CC696" s="401"/>
      <c r="CD696" s="401"/>
      <c r="CE696" s="401"/>
      <c r="CF696" s="401"/>
      <c r="CG696" s="401"/>
      <c r="CH696" s="401"/>
      <c r="CI696" s="401"/>
      <c r="CJ696" s="401"/>
      <c r="CK696" s="401"/>
      <c r="CL696" s="401"/>
      <c r="CM696" s="401"/>
      <c r="CN696" s="401"/>
      <c r="CO696" s="401"/>
      <c r="CP696" s="401"/>
      <c r="CQ696" s="401"/>
      <c r="CR696" s="401"/>
      <c r="CS696" s="401"/>
      <c r="CT696" s="401"/>
      <c r="CU696" s="401"/>
      <c r="CV696" s="401"/>
      <c r="CW696" s="401"/>
      <c r="CX696" s="401"/>
      <c r="CY696" s="401"/>
      <c r="CZ696" s="401"/>
    </row>
    <row r="697" s="405" customFormat="true" ht="25.15" customHeight="true" x14ac:dyDescent="0.2">
      <c r="C697" s="1071"/>
      <c r="D697" s="1072"/>
      <c r="E697" s="697"/>
      <c r="F697" s="697"/>
      <c r="G697" s="697"/>
      <c r="H697" s="1071"/>
      <c r="I697" s="1072"/>
      <c r="J697" s="697"/>
      <c r="K697" s="697"/>
      <c r="L697" s="697"/>
      <c r="M697" s="1071"/>
      <c r="N697" s="1072"/>
      <c r="O697" s="697"/>
      <c r="P697" s="697"/>
      <c r="Q697" s="697"/>
      <c r="V697" s="398"/>
      <c r="W697" s="398"/>
      <c r="X697" s="398"/>
      <c r="Y697" s="398"/>
      <c r="Z697" s="398"/>
      <c r="AA697" s="398"/>
      <c r="AB697" s="398"/>
      <c r="AC697" s="398"/>
      <c r="AD697" s="398"/>
      <c r="AE697" s="398"/>
      <c r="AF697" s="398"/>
      <c r="AG697" s="398"/>
      <c r="AH697" s="398"/>
      <c r="AI697" s="398"/>
      <c r="AJ697" s="398"/>
      <c r="AK697" s="398"/>
      <c r="AL697" s="398"/>
      <c r="AM697" s="398"/>
      <c r="AN697" s="398"/>
      <c r="AO697" s="398"/>
      <c r="AP697" s="398"/>
      <c r="AQ697" s="398"/>
      <c r="AR697" s="398"/>
      <c r="AS697" s="398"/>
      <c r="AT697" s="398"/>
      <c r="AU697" s="398"/>
      <c r="AV697" s="398"/>
      <c r="AW697" s="398"/>
      <c r="AX697" s="398"/>
      <c r="AY697" s="398"/>
      <c r="AZ697" s="398"/>
      <c r="BA697" s="401"/>
      <c r="BB697" s="478"/>
      <c r="BC697" s="401"/>
      <c r="BD697" s="401"/>
      <c r="BE697" s="401"/>
      <c r="BF697" s="401"/>
      <c r="BG697" s="401"/>
      <c r="BH697" s="401"/>
      <c r="BI697" s="401"/>
      <c r="BJ697" s="401"/>
      <c r="BK697" s="401"/>
      <c r="BL697" s="401"/>
      <c r="BM697" s="401"/>
      <c r="BN697" s="401"/>
      <c r="BO697" s="401"/>
      <c r="BP697" s="401"/>
      <c r="BQ697" s="401"/>
      <c r="BR697" s="401"/>
      <c r="BS697" s="401"/>
      <c r="BT697" s="401"/>
      <c r="BU697" s="401"/>
      <c r="BV697" s="401"/>
      <c r="BW697" s="401"/>
      <c r="BX697" s="401"/>
      <c r="BY697" s="401"/>
      <c r="BZ697" s="401"/>
      <c r="CA697" s="401"/>
      <c r="CB697" s="401"/>
      <c r="CC697" s="401"/>
      <c r="CD697" s="401"/>
      <c r="CE697" s="401"/>
      <c r="CF697" s="401"/>
      <c r="CG697" s="401"/>
      <c r="CH697" s="401"/>
      <c r="CI697" s="401"/>
      <c r="CJ697" s="401"/>
      <c r="CK697" s="401"/>
      <c r="CL697" s="401"/>
      <c r="CM697" s="401"/>
      <c r="CN697" s="401"/>
      <c r="CO697" s="401"/>
      <c r="CP697" s="401"/>
      <c r="CQ697" s="401"/>
      <c r="CR697" s="401"/>
      <c r="CS697" s="401"/>
      <c r="CT697" s="401"/>
      <c r="CU697" s="401"/>
      <c r="CV697" s="401"/>
      <c r="CW697" s="401"/>
      <c r="CX697" s="401"/>
      <c r="CY697" s="401"/>
      <c r="CZ697" s="401"/>
    </row>
    <row r="698" s="405" customFormat="true" ht="25.15" customHeight="true" x14ac:dyDescent="0.2">
      <c r="C698" s="697"/>
      <c r="D698" s="697"/>
      <c r="E698" s="697"/>
      <c r="F698" s="697"/>
      <c r="G698" s="697"/>
      <c r="H698" s="697"/>
      <c r="I698" s="697"/>
      <c r="J698" s="697"/>
      <c r="K698" s="697"/>
      <c r="L698" s="697"/>
      <c r="M698" s="697"/>
      <c r="N698" s="697"/>
      <c r="O698" s="697"/>
      <c r="P698" s="697"/>
      <c r="Q698" s="697"/>
      <c r="V698" s="398"/>
      <c r="W698" s="398"/>
      <c r="X698" s="398"/>
      <c r="Y698" s="398"/>
      <c r="Z698" s="398"/>
      <c r="AA698" s="398"/>
      <c r="AB698" s="398"/>
      <c r="AC698" s="398"/>
      <c r="AD698" s="398"/>
      <c r="AE698" s="398"/>
      <c r="AF698" s="398"/>
      <c r="AG698" s="398"/>
      <c r="AH698" s="398"/>
      <c r="AI698" s="398"/>
      <c r="AJ698" s="398"/>
      <c r="AK698" s="398"/>
      <c r="AL698" s="398"/>
      <c r="AM698" s="398"/>
      <c r="AN698" s="398"/>
      <c r="AO698" s="398"/>
      <c r="AP698" s="398"/>
      <c r="AQ698" s="398"/>
      <c r="AR698" s="398"/>
      <c r="AS698" s="398"/>
      <c r="AT698" s="398"/>
      <c r="AU698" s="398"/>
      <c r="AV698" s="398"/>
      <c r="AW698" s="398"/>
      <c r="AX698" s="398"/>
      <c r="AY698" s="398"/>
      <c r="AZ698" s="398"/>
      <c r="BA698" s="401"/>
      <c r="BB698" s="478"/>
      <c r="BC698" s="401"/>
      <c r="BD698" s="401"/>
      <c r="BE698" s="401"/>
      <c r="BF698" s="401"/>
      <c r="BG698" s="401"/>
      <c r="BH698" s="401"/>
      <c r="BI698" s="401"/>
      <c r="BJ698" s="401"/>
      <c r="BK698" s="401"/>
      <c r="BL698" s="401"/>
      <c r="BM698" s="401"/>
      <c r="BN698" s="401"/>
      <c r="BO698" s="401"/>
      <c r="BP698" s="401"/>
      <c r="BQ698" s="401"/>
      <c r="BR698" s="401"/>
      <c r="BS698" s="401"/>
      <c r="BT698" s="401"/>
      <c r="BU698" s="401"/>
      <c r="BV698" s="401"/>
      <c r="BW698" s="401"/>
      <c r="BX698" s="401"/>
      <c r="BY698" s="401"/>
      <c r="BZ698" s="401"/>
      <c r="CA698" s="401"/>
      <c r="CB698" s="401"/>
      <c r="CC698" s="401"/>
      <c r="CD698" s="401"/>
      <c r="CE698" s="401"/>
      <c r="CF698" s="401"/>
      <c r="CG698" s="401"/>
      <c r="CH698" s="401"/>
      <c r="CI698" s="401"/>
      <c r="CJ698" s="401"/>
      <c r="CK698" s="401"/>
      <c r="CL698" s="401"/>
      <c r="CM698" s="401"/>
      <c r="CN698" s="401"/>
      <c r="CO698" s="401"/>
      <c r="CP698" s="401"/>
      <c r="CQ698" s="401"/>
      <c r="CR698" s="401"/>
      <c r="CS698" s="401"/>
      <c r="CT698" s="401"/>
      <c r="CU698" s="401"/>
      <c r="CV698" s="401"/>
      <c r="CW698" s="401"/>
      <c r="CX698" s="401"/>
      <c r="CY698" s="401"/>
      <c r="CZ698" s="401"/>
    </row>
    <row r="699" s="405" customFormat="true" ht="25.15" customHeight="true" x14ac:dyDescent="0.2">
      <c r="C699" s="697"/>
      <c r="D699" s="697"/>
      <c r="E699" s="697"/>
      <c r="F699" s="697"/>
      <c r="G699" s="697"/>
      <c r="H699" s="697"/>
      <c r="I699" s="697"/>
      <c r="J699" s="697"/>
      <c r="K699" s="697"/>
      <c r="L699" s="697"/>
      <c r="M699" s="697"/>
      <c r="N699" s="697"/>
      <c r="O699" s="697"/>
      <c r="P699" s="697"/>
      <c r="Q699" s="697"/>
      <c r="V699" s="398"/>
      <c r="W699" s="398"/>
      <c r="X699" s="398"/>
      <c r="Y699" s="398"/>
      <c r="Z699" s="398"/>
      <c r="AA699" s="398"/>
      <c r="AB699" s="398"/>
      <c r="AC699" s="398"/>
      <c r="AD699" s="398"/>
      <c r="AE699" s="398"/>
      <c r="AF699" s="398"/>
      <c r="AG699" s="398"/>
      <c r="AH699" s="398"/>
      <c r="AI699" s="398"/>
      <c r="AJ699" s="398"/>
      <c r="AK699" s="398"/>
      <c r="AL699" s="398"/>
      <c r="AM699" s="398"/>
      <c r="AN699" s="398"/>
      <c r="AO699" s="398"/>
      <c r="AP699" s="398"/>
      <c r="AQ699" s="398"/>
      <c r="AR699" s="398"/>
      <c r="AS699" s="398"/>
      <c r="AT699" s="398"/>
      <c r="AU699" s="398"/>
      <c r="AV699" s="398"/>
      <c r="AW699" s="398"/>
      <c r="AX699" s="398"/>
      <c r="AY699" s="398"/>
      <c r="AZ699" s="398"/>
      <c r="BA699" s="401"/>
      <c r="BB699" s="478"/>
      <c r="BC699" s="401"/>
      <c r="BD699" s="401"/>
      <c r="BE699" s="401"/>
      <c r="BF699" s="401"/>
      <c r="BG699" s="401"/>
      <c r="BH699" s="401"/>
      <c r="BI699" s="401"/>
      <c r="BJ699" s="401"/>
      <c r="BK699" s="401"/>
      <c r="BL699" s="401"/>
      <c r="BM699" s="401"/>
      <c r="BN699" s="401"/>
      <c r="BO699" s="401"/>
      <c r="BP699" s="401"/>
      <c r="BQ699" s="401"/>
      <c r="BR699" s="401"/>
      <c r="BS699" s="401"/>
      <c r="BT699" s="401"/>
      <c r="BU699" s="401"/>
      <c r="BV699" s="401"/>
      <c r="BW699" s="401"/>
      <c r="BX699" s="401"/>
      <c r="BY699" s="401"/>
      <c r="BZ699" s="401"/>
      <c r="CA699" s="401"/>
      <c r="CB699" s="401"/>
      <c r="CC699" s="401"/>
      <c r="CD699" s="401"/>
      <c r="CE699" s="401"/>
      <c r="CF699" s="401"/>
      <c r="CG699" s="401"/>
      <c r="CH699" s="401"/>
      <c r="CI699" s="401"/>
      <c r="CJ699" s="401"/>
      <c r="CK699" s="401"/>
      <c r="CL699" s="401"/>
      <c r="CM699" s="401"/>
      <c r="CN699" s="401"/>
      <c r="CO699" s="401"/>
      <c r="CP699" s="401"/>
      <c r="CQ699" s="401"/>
      <c r="CR699" s="401"/>
      <c r="CS699" s="401"/>
      <c r="CT699" s="401"/>
      <c r="CU699" s="401"/>
      <c r="CV699" s="401"/>
      <c r="CW699" s="401"/>
      <c r="CX699" s="401"/>
      <c r="CY699" s="401"/>
      <c r="CZ699" s="401"/>
    </row>
    <row r="700" s="405" customFormat="true" ht="25.15" customHeight="true" x14ac:dyDescent="0.2">
      <c r="C700" s="697"/>
      <c r="D700" s="697"/>
      <c r="E700" s="697"/>
      <c r="F700" s="697"/>
      <c r="G700" s="697"/>
      <c r="H700" s="697"/>
      <c r="I700" s="697"/>
      <c r="J700" s="697"/>
      <c r="K700" s="697"/>
      <c r="L700" s="697"/>
      <c r="M700" s="697"/>
      <c r="N700" s="697"/>
      <c r="O700" s="697"/>
      <c r="P700" s="697"/>
      <c r="Q700" s="697"/>
      <c r="V700" s="398"/>
      <c r="W700" s="398"/>
      <c r="X700" s="398"/>
      <c r="Y700" s="398"/>
      <c r="Z700" s="398"/>
      <c r="AA700" s="398"/>
      <c r="AB700" s="398"/>
      <c r="AC700" s="398"/>
      <c r="AD700" s="398"/>
      <c r="AE700" s="398"/>
      <c r="AF700" s="398"/>
      <c r="AG700" s="398"/>
      <c r="AH700" s="398"/>
      <c r="AI700" s="398"/>
      <c r="AJ700" s="398"/>
      <c r="AK700" s="398"/>
      <c r="AL700" s="398"/>
      <c r="AM700" s="398"/>
      <c r="AN700" s="398"/>
      <c r="AO700" s="398"/>
      <c r="AP700" s="398"/>
      <c r="AQ700" s="398"/>
      <c r="AR700" s="398"/>
      <c r="AS700" s="398"/>
      <c r="AT700" s="398"/>
      <c r="AU700" s="398"/>
      <c r="AV700" s="398"/>
      <c r="AW700" s="398"/>
      <c r="AX700" s="398"/>
      <c r="AY700" s="398"/>
      <c r="AZ700" s="398"/>
      <c r="BA700" s="401"/>
      <c r="BB700" s="478"/>
      <c r="BC700" s="401"/>
      <c r="BD700" s="401"/>
      <c r="BE700" s="401"/>
      <c r="BF700" s="401"/>
      <c r="BG700" s="401"/>
      <c r="BH700" s="401"/>
      <c r="BI700" s="401"/>
      <c r="BJ700" s="401"/>
      <c r="BK700" s="401"/>
      <c r="BL700" s="401"/>
      <c r="BM700" s="401"/>
      <c r="BN700" s="401"/>
      <c r="BO700" s="401"/>
      <c r="BP700" s="401"/>
      <c r="BQ700" s="401"/>
      <c r="BR700" s="401"/>
      <c r="BS700" s="401"/>
      <c r="BT700" s="401"/>
      <c r="BU700" s="401"/>
      <c r="BV700" s="401"/>
      <c r="BW700" s="401"/>
      <c r="BX700" s="401"/>
      <c r="BY700" s="401"/>
      <c r="BZ700" s="401"/>
      <c r="CA700" s="401"/>
      <c r="CB700" s="401"/>
      <c r="CC700" s="401"/>
      <c r="CD700" s="401"/>
      <c r="CE700" s="401"/>
      <c r="CF700" s="401"/>
      <c r="CG700" s="401"/>
      <c r="CH700" s="401"/>
      <c r="CI700" s="401"/>
      <c r="CJ700" s="401"/>
      <c r="CK700" s="401"/>
      <c r="CL700" s="401"/>
      <c r="CM700" s="401"/>
      <c r="CN700" s="401"/>
      <c r="CO700" s="401"/>
      <c r="CP700" s="401"/>
      <c r="CQ700" s="401"/>
      <c r="CR700" s="401"/>
      <c r="CS700" s="401"/>
      <c r="CT700" s="401"/>
      <c r="CU700" s="401"/>
      <c r="CV700" s="401"/>
      <c r="CW700" s="401"/>
      <c r="CX700" s="401"/>
      <c r="CY700" s="401"/>
      <c r="CZ700" s="401"/>
    </row>
    <row r="701" ht="25.15" customHeight="true" x14ac:dyDescent="0.2">
      <c r="C701" s="698"/>
      <c r="D701" s="698"/>
      <c r="E701" s="698"/>
      <c r="F701" s="698"/>
      <c r="G701" s="698"/>
      <c r="H701" s="698"/>
      <c r="I701" s="698"/>
      <c r="J701" s="698"/>
      <c r="K701" s="698"/>
      <c r="L701" s="698"/>
      <c r="M701" s="698"/>
      <c r="N701" s="698"/>
      <c r="O701" s="698"/>
      <c r="P701" s="698"/>
      <c r="Q701" s="698"/>
      <c r="BA701" s="401"/>
      <c r="BB701" s="478"/>
      <c r="BC701" s="401"/>
      <c r="BD701" s="401"/>
      <c r="BE701" s="401"/>
      <c r="BF701" s="401"/>
      <c r="BG701" s="401"/>
      <c r="BH701" s="401"/>
      <c r="BI701" s="401"/>
      <c r="BJ701" s="401"/>
      <c r="BK701" s="401"/>
      <c r="BL701" s="401"/>
      <c r="BM701" s="401"/>
      <c r="BN701" s="401"/>
      <c r="BO701" s="401"/>
      <c r="BP701" s="401"/>
      <c r="BQ701" s="401"/>
      <c r="BR701" s="401"/>
      <c r="BS701" s="401"/>
      <c r="BT701" s="401"/>
      <c r="BU701" s="401"/>
      <c r="BV701" s="401"/>
      <c r="BW701" s="401"/>
      <c r="BX701" s="401"/>
      <c r="BY701" s="401"/>
      <c r="BZ701" s="401"/>
      <c r="CA701" s="401"/>
      <c r="CB701" s="401"/>
      <c r="CC701" s="401"/>
      <c r="CD701" s="401"/>
      <c r="CE701" s="401"/>
      <c r="CF701" s="401"/>
      <c r="CG701" s="401"/>
      <c r="CH701" s="401"/>
      <c r="CI701" s="401"/>
      <c r="CJ701" s="401"/>
      <c r="CK701" s="401"/>
      <c r="CL701" s="401"/>
      <c r="CM701" s="401"/>
      <c r="CN701" s="401"/>
      <c r="CO701" s="401"/>
      <c r="CP701" s="401"/>
      <c r="CQ701" s="401"/>
      <c r="CR701" s="401"/>
      <c r="CS701" s="401"/>
      <c r="CT701" s="401"/>
      <c r="CU701" s="401"/>
      <c r="CV701" s="401"/>
      <c r="CW701" s="401"/>
      <c r="CX701" s="401"/>
      <c r="CY701" s="401"/>
      <c r="CZ701" s="401"/>
    </row>
    <row r="702" ht="25.15" customHeight="true" x14ac:dyDescent="0.2">
      <c r="C702" s="698"/>
      <c r="D702" s="698"/>
      <c r="E702" s="698"/>
      <c r="F702" s="698"/>
      <c r="G702" s="698"/>
      <c r="H702" s="698"/>
      <c r="I702" s="698"/>
      <c r="J702" s="698"/>
      <c r="K702" s="698"/>
      <c r="L702" s="698"/>
      <c r="M702" s="698"/>
      <c r="N702" s="698"/>
      <c r="O702" s="698"/>
      <c r="P702" s="698"/>
      <c r="Q702" s="698"/>
      <c r="BA702" s="401"/>
      <c r="BB702" s="478"/>
      <c r="BC702" s="401"/>
      <c r="BD702" s="401"/>
      <c r="BE702" s="401"/>
      <c r="BF702" s="401"/>
      <c r="BG702" s="401"/>
      <c r="BH702" s="401"/>
      <c r="BI702" s="401"/>
      <c r="BJ702" s="401"/>
      <c r="BK702" s="401"/>
      <c r="BL702" s="401"/>
      <c r="BM702" s="401"/>
      <c r="BN702" s="401"/>
      <c r="BO702" s="401"/>
      <c r="BP702" s="401"/>
      <c r="BQ702" s="401"/>
      <c r="BR702" s="401"/>
      <c r="BS702" s="401"/>
      <c r="BT702" s="401"/>
      <c r="BU702" s="401"/>
      <c r="BV702" s="401"/>
      <c r="BW702" s="401"/>
      <c r="BX702" s="401"/>
      <c r="BY702" s="401"/>
      <c r="BZ702" s="401"/>
      <c r="CA702" s="401"/>
      <c r="CB702" s="401"/>
      <c r="CC702" s="401"/>
      <c r="CD702" s="401"/>
      <c r="CE702" s="401"/>
      <c r="CF702" s="401"/>
      <c r="CG702" s="401"/>
      <c r="CH702" s="401"/>
      <c r="CI702" s="401"/>
      <c r="CJ702" s="401"/>
      <c r="CK702" s="401"/>
      <c r="CL702" s="401"/>
      <c r="CM702" s="401"/>
      <c r="CN702" s="401"/>
      <c r="CO702" s="401"/>
      <c r="CP702" s="401"/>
      <c r="CQ702" s="401"/>
      <c r="CR702" s="401"/>
      <c r="CS702" s="401"/>
      <c r="CT702" s="401"/>
      <c r="CU702" s="401"/>
      <c r="CV702" s="401"/>
      <c r="CW702" s="401"/>
      <c r="CX702" s="401"/>
      <c r="CY702" s="401"/>
      <c r="CZ702" s="401"/>
    </row>
    <row r="703" ht="25.15" customHeight="true" x14ac:dyDescent="0.2">
      <c r="C703" s="698"/>
      <c r="D703" s="698"/>
      <c r="E703" s="698"/>
      <c r="F703" s="698"/>
      <c r="G703" s="698"/>
      <c r="H703" s="698"/>
      <c r="I703" s="698"/>
      <c r="J703" s="698"/>
      <c r="K703" s="698"/>
      <c r="L703" s="698"/>
      <c r="M703" s="698"/>
      <c r="N703" s="698"/>
      <c r="O703" s="698"/>
      <c r="P703" s="698"/>
      <c r="Q703" s="698"/>
      <c r="BA703" s="401"/>
      <c r="BB703" s="478"/>
      <c r="BC703" s="401"/>
      <c r="BD703" s="401"/>
      <c r="BE703" s="401"/>
      <c r="BF703" s="401"/>
      <c r="BG703" s="401"/>
      <c r="BH703" s="401"/>
      <c r="BI703" s="401"/>
      <c r="BJ703" s="401"/>
      <c r="BK703" s="401"/>
      <c r="BL703" s="401"/>
      <c r="BM703" s="401"/>
      <c r="BN703" s="401"/>
      <c r="BO703" s="401"/>
      <c r="BP703" s="401"/>
      <c r="BQ703" s="401"/>
      <c r="BR703" s="401"/>
      <c r="BS703" s="401"/>
      <c r="BT703" s="401"/>
      <c r="BU703" s="401"/>
      <c r="BV703" s="401"/>
      <c r="BW703" s="401"/>
      <c r="BX703" s="401"/>
      <c r="BY703" s="401"/>
      <c r="BZ703" s="401"/>
      <c r="CA703" s="401"/>
      <c r="CB703" s="401"/>
      <c r="CC703" s="401"/>
      <c r="CD703" s="401"/>
      <c r="CE703" s="401"/>
      <c r="CF703" s="401"/>
      <c r="CG703" s="401"/>
      <c r="CH703" s="401"/>
      <c r="CI703" s="401"/>
      <c r="CJ703" s="401"/>
      <c r="CK703" s="401"/>
      <c r="CL703" s="401"/>
      <c r="CM703" s="401"/>
      <c r="CN703" s="401"/>
      <c r="CO703" s="401"/>
      <c r="CP703" s="401"/>
      <c r="CQ703" s="401"/>
      <c r="CR703" s="401"/>
      <c r="CS703" s="401"/>
      <c r="CT703" s="401"/>
      <c r="CU703" s="401"/>
      <c r="CV703" s="401"/>
      <c r="CW703" s="401"/>
      <c r="CX703" s="401"/>
      <c r="CY703" s="401"/>
      <c r="CZ703" s="401"/>
    </row>
    <row r="704" ht="25.15" customHeight="true" x14ac:dyDescent="0.2">
      <c r="C704" s="698"/>
      <c r="D704" s="698"/>
      <c r="E704" s="698"/>
      <c r="F704" s="698"/>
      <c r="G704" s="698"/>
      <c r="H704" s="698"/>
      <c r="I704" s="698"/>
      <c r="J704" s="698"/>
      <c r="K704" s="698"/>
      <c r="L704" s="698"/>
      <c r="M704" s="698"/>
      <c r="N704" s="698"/>
      <c r="O704" s="698"/>
      <c r="P704" s="698"/>
      <c r="Q704" s="698"/>
      <c r="BA704" s="401"/>
      <c r="BB704" s="478"/>
      <c r="BC704" s="401"/>
      <c r="BD704" s="401"/>
      <c r="BE704" s="401"/>
      <c r="BF704" s="401"/>
      <c r="BG704" s="401"/>
      <c r="BH704" s="401"/>
      <c r="BI704" s="401"/>
      <c r="BJ704" s="401"/>
      <c r="BK704" s="401"/>
      <c r="BL704" s="401"/>
      <c r="BM704" s="401"/>
      <c r="BN704" s="401"/>
      <c r="BO704" s="401"/>
      <c r="BP704" s="401"/>
      <c r="BQ704" s="401"/>
      <c r="BR704" s="401"/>
      <c r="BS704" s="401"/>
      <c r="BT704" s="401"/>
      <c r="BU704" s="401"/>
      <c r="BV704" s="401"/>
      <c r="BW704" s="401"/>
      <c r="BX704" s="401"/>
      <c r="BY704" s="401"/>
      <c r="BZ704" s="401"/>
      <c r="CA704" s="401"/>
      <c r="CB704" s="401"/>
      <c r="CC704" s="401"/>
      <c r="CD704" s="401"/>
      <c r="CE704" s="401"/>
      <c r="CF704" s="401"/>
      <c r="CG704" s="401"/>
      <c r="CH704" s="401"/>
      <c r="CI704" s="401"/>
      <c r="CJ704" s="401"/>
      <c r="CK704" s="401"/>
      <c r="CL704" s="401"/>
      <c r="CM704" s="401"/>
      <c r="CN704" s="401"/>
      <c r="CO704" s="401"/>
      <c r="CP704" s="401"/>
      <c r="CQ704" s="401"/>
      <c r="CR704" s="401"/>
      <c r="CS704" s="401"/>
      <c r="CT704" s="401"/>
      <c r="CU704" s="401"/>
      <c r="CV704" s="401"/>
      <c r="CW704" s="401"/>
      <c r="CX704" s="401"/>
      <c r="CY704" s="401"/>
      <c r="CZ704" s="401"/>
    </row>
    <row r="705" ht="25.15" customHeight="true" x14ac:dyDescent="0.2">
      <c r="C705" s="698"/>
      <c r="D705" s="698"/>
      <c r="E705" s="698"/>
      <c r="F705" s="698"/>
      <c r="G705" s="698"/>
      <c r="H705" s="698"/>
      <c r="I705" s="698"/>
      <c r="J705" s="698"/>
      <c r="K705" s="698"/>
      <c r="L705" s="698"/>
      <c r="M705" s="698"/>
      <c r="N705" s="698"/>
      <c r="O705" s="698"/>
      <c r="P705" s="698"/>
      <c r="Q705" s="698"/>
      <c r="BA705" s="401"/>
      <c r="BB705" s="478"/>
      <c r="BC705" s="401"/>
      <c r="BD705" s="401"/>
      <c r="BE705" s="401"/>
      <c r="BF705" s="401"/>
      <c r="BG705" s="401"/>
      <c r="BH705" s="401"/>
      <c r="BI705" s="401"/>
      <c r="BJ705" s="401"/>
      <c r="BK705" s="401"/>
      <c r="BL705" s="401"/>
      <c r="BM705" s="401"/>
      <c r="BN705" s="401"/>
      <c r="BO705" s="401"/>
      <c r="BP705" s="401"/>
      <c r="BQ705" s="401"/>
      <c r="BR705" s="401"/>
      <c r="BS705" s="401"/>
      <c r="BT705" s="401"/>
      <c r="BU705" s="401"/>
      <c r="BV705" s="401"/>
      <c r="BW705" s="401"/>
      <c r="BX705" s="401"/>
      <c r="BY705" s="401"/>
      <c r="BZ705" s="401"/>
      <c r="CA705" s="401"/>
      <c r="CB705" s="401"/>
      <c r="CC705" s="401"/>
      <c r="CD705" s="401"/>
      <c r="CE705" s="401"/>
      <c r="CF705" s="401"/>
      <c r="CG705" s="401"/>
      <c r="CH705" s="401"/>
      <c r="CI705" s="401"/>
      <c r="CJ705" s="401"/>
      <c r="CK705" s="401"/>
      <c r="CL705" s="401"/>
      <c r="CM705" s="401"/>
      <c r="CN705" s="401"/>
      <c r="CO705" s="401"/>
      <c r="CP705" s="401"/>
      <c r="CQ705" s="401"/>
      <c r="CR705" s="401"/>
      <c r="CS705" s="401"/>
      <c r="CT705" s="401"/>
      <c r="CU705" s="401"/>
      <c r="CV705" s="401"/>
      <c r="CW705" s="401"/>
      <c r="CX705" s="401"/>
      <c r="CY705" s="401"/>
      <c r="CZ705" s="401"/>
    </row>
    <row r="706" ht="25.15" customHeight="true" x14ac:dyDescent="0.2">
      <c r="C706" s="698"/>
      <c r="D706" s="698"/>
      <c r="E706" s="698"/>
      <c r="F706" s="698"/>
      <c r="G706" s="698"/>
      <c r="H706" s="698"/>
      <c r="I706" s="698"/>
      <c r="J706" s="698"/>
      <c r="K706" s="698"/>
      <c r="L706" s="698"/>
      <c r="M706" s="698"/>
      <c r="N706" s="698"/>
      <c r="O706" s="698"/>
      <c r="P706" s="698"/>
      <c r="Q706" s="698"/>
      <c r="BA706" s="401"/>
      <c r="BB706" s="478"/>
      <c r="BC706" s="401"/>
      <c r="BD706" s="401"/>
      <c r="BE706" s="401"/>
      <c r="BF706" s="401"/>
      <c r="BG706" s="401"/>
      <c r="BH706" s="401"/>
      <c r="BI706" s="401"/>
      <c r="BJ706" s="401"/>
      <c r="BK706" s="401"/>
      <c r="BL706" s="401"/>
      <c r="BM706" s="401"/>
      <c r="BN706" s="401"/>
      <c r="BO706" s="401"/>
      <c r="BP706" s="401"/>
      <c r="BQ706" s="401"/>
      <c r="BR706" s="401"/>
      <c r="BS706" s="401"/>
      <c r="BT706" s="401"/>
      <c r="BU706" s="401"/>
      <c r="BV706" s="401"/>
      <c r="BW706" s="401"/>
      <c r="BX706" s="401"/>
      <c r="BY706" s="401"/>
      <c r="BZ706" s="401"/>
      <c r="CA706" s="401"/>
      <c r="CB706" s="401"/>
      <c r="CC706" s="401"/>
      <c r="CD706" s="401"/>
      <c r="CE706" s="401"/>
      <c r="CF706" s="401"/>
      <c r="CG706" s="401"/>
      <c r="CH706" s="401"/>
      <c r="CI706" s="401"/>
      <c r="CJ706" s="401"/>
      <c r="CK706" s="401"/>
      <c r="CL706" s="401"/>
      <c r="CM706" s="401"/>
      <c r="CN706" s="401"/>
      <c r="CO706" s="401"/>
      <c r="CP706" s="401"/>
      <c r="CQ706" s="401"/>
      <c r="CR706" s="401"/>
      <c r="CS706" s="401"/>
      <c r="CT706" s="401"/>
      <c r="CU706" s="401"/>
      <c r="CV706" s="401"/>
      <c r="CW706" s="401"/>
      <c r="CX706" s="401"/>
      <c r="CY706" s="401"/>
      <c r="CZ706" s="401"/>
    </row>
    <row r="707" ht="25.15" customHeight="true" x14ac:dyDescent="0.2">
      <c r="C707" s="698"/>
      <c r="D707" s="698"/>
      <c r="E707" s="698"/>
      <c r="F707" s="698"/>
      <c r="G707" s="698"/>
      <c r="H707" s="698"/>
      <c r="I707" s="698"/>
      <c r="J707" s="698"/>
      <c r="K707" s="698"/>
      <c r="L707" s="698"/>
      <c r="M707" s="698"/>
      <c r="N707" s="698"/>
      <c r="O707" s="698"/>
      <c r="P707" s="698"/>
      <c r="Q707" s="698"/>
      <c r="BA707" s="401"/>
      <c r="BB707" s="478"/>
      <c r="BC707" s="401"/>
      <c r="BD707" s="401"/>
      <c r="BE707" s="401"/>
      <c r="BF707" s="401"/>
      <c r="BG707" s="401"/>
      <c r="BH707" s="401"/>
      <c r="BI707" s="401"/>
      <c r="BJ707" s="401"/>
      <c r="BK707" s="401"/>
      <c r="BL707" s="401"/>
      <c r="BM707" s="401"/>
      <c r="BN707" s="401"/>
      <c r="BO707" s="401"/>
      <c r="BP707" s="401"/>
      <c r="BQ707" s="401"/>
      <c r="BR707" s="401"/>
      <c r="BS707" s="401"/>
      <c r="BT707" s="401"/>
      <c r="BU707" s="401"/>
      <c r="BV707" s="401"/>
      <c r="BW707" s="401"/>
      <c r="BX707" s="401"/>
      <c r="BY707" s="401"/>
      <c r="BZ707" s="401"/>
      <c r="CA707" s="401"/>
      <c r="CB707" s="401"/>
      <c r="CC707" s="401"/>
      <c r="CD707" s="401"/>
      <c r="CE707" s="401"/>
      <c r="CF707" s="401"/>
      <c r="CG707" s="401"/>
      <c r="CH707" s="401"/>
      <c r="CI707" s="401"/>
      <c r="CJ707" s="401"/>
      <c r="CK707" s="401"/>
      <c r="CL707" s="401"/>
      <c r="CM707" s="401"/>
      <c r="CN707" s="401"/>
      <c r="CO707" s="401"/>
      <c r="CP707" s="401"/>
      <c r="CQ707" s="401"/>
      <c r="CR707" s="401"/>
      <c r="CS707" s="401"/>
      <c r="CT707" s="401"/>
      <c r="CU707" s="401"/>
      <c r="CV707" s="401"/>
      <c r="CW707" s="401"/>
      <c r="CX707" s="401"/>
      <c r="CY707" s="401"/>
      <c r="CZ707" s="401"/>
    </row>
    <row r="708" ht="25.15" customHeight="true" x14ac:dyDescent="0.2">
      <c r="C708" s="698"/>
      <c r="D708" s="698"/>
      <c r="E708" s="698"/>
      <c r="F708" s="698"/>
      <c r="G708" s="698"/>
      <c r="H708" s="698"/>
      <c r="I708" s="698"/>
      <c r="J708" s="698"/>
      <c r="K708" s="698"/>
      <c r="L708" s="698"/>
      <c r="M708" s="698"/>
      <c r="N708" s="698"/>
      <c r="O708" s="698"/>
      <c r="P708" s="698"/>
      <c r="Q708" s="698"/>
      <c r="BA708" s="401"/>
      <c r="BB708" s="478"/>
      <c r="BC708" s="401"/>
      <c r="BD708" s="401"/>
      <c r="BE708" s="401"/>
      <c r="BF708" s="401"/>
      <c r="BG708" s="401"/>
      <c r="BH708" s="401"/>
      <c r="BI708" s="401"/>
      <c r="BJ708" s="401"/>
      <c r="BK708" s="401"/>
      <c r="BL708" s="401"/>
      <c r="BM708" s="401"/>
      <c r="BN708" s="401"/>
      <c r="BO708" s="401"/>
      <c r="BP708" s="401"/>
      <c r="BQ708" s="401"/>
      <c r="BR708" s="401"/>
      <c r="BS708" s="401"/>
      <c r="BT708" s="401"/>
      <c r="BU708" s="401"/>
      <c r="BV708" s="401"/>
      <c r="BW708" s="401"/>
      <c r="BX708" s="401"/>
      <c r="BY708" s="401"/>
      <c r="BZ708" s="401"/>
      <c r="CA708" s="401"/>
      <c r="CB708" s="401"/>
      <c r="CC708" s="401"/>
      <c r="CD708" s="401"/>
      <c r="CE708" s="401"/>
      <c r="CF708" s="401"/>
      <c r="CG708" s="401"/>
      <c r="CH708" s="401"/>
      <c r="CI708" s="401"/>
      <c r="CJ708" s="401"/>
      <c r="CK708" s="401"/>
      <c r="CL708" s="401"/>
      <c r="CM708" s="401"/>
      <c r="CN708" s="401"/>
      <c r="CO708" s="401"/>
      <c r="CP708" s="401"/>
      <c r="CQ708" s="401"/>
      <c r="CR708" s="401"/>
      <c r="CS708" s="401"/>
      <c r="CT708" s="401"/>
      <c r="CU708" s="401"/>
      <c r="CV708" s="401"/>
      <c r="CW708" s="401"/>
      <c r="CX708" s="401"/>
      <c r="CY708" s="401"/>
      <c r="CZ708" s="401"/>
    </row>
    <row r="709" ht="25.15" customHeight="true" x14ac:dyDescent="0.2">
      <c r="C709" s="698"/>
      <c r="D709" s="698"/>
      <c r="E709" s="698"/>
      <c r="F709" s="698"/>
      <c r="G709" s="698"/>
      <c r="H709" s="698"/>
      <c r="I709" s="698"/>
      <c r="J709" s="698"/>
      <c r="K709" s="698"/>
      <c r="L709" s="698"/>
      <c r="M709" s="698"/>
      <c r="N709" s="698"/>
      <c r="O709" s="698"/>
      <c r="P709" s="698"/>
      <c r="Q709" s="698"/>
      <c r="BA709" s="401"/>
      <c r="BB709" s="478"/>
      <c r="BC709" s="401"/>
      <c r="BD709" s="401"/>
      <c r="BE709" s="401"/>
      <c r="BF709" s="401"/>
      <c r="BG709" s="401"/>
      <c r="BH709" s="401"/>
      <c r="BI709" s="401"/>
      <c r="BJ709" s="401"/>
      <c r="BK709" s="401"/>
      <c r="BL709" s="401"/>
      <c r="BM709" s="401"/>
      <c r="BN709" s="401"/>
      <c r="BO709" s="401"/>
      <c r="BP709" s="401"/>
      <c r="BQ709" s="401"/>
      <c r="BR709" s="401"/>
      <c r="BS709" s="401"/>
      <c r="BT709" s="401"/>
      <c r="BU709" s="401"/>
      <c r="BV709" s="401"/>
      <c r="BW709" s="401"/>
      <c r="BX709" s="401"/>
      <c r="BY709" s="401"/>
      <c r="BZ709" s="401"/>
      <c r="CA709" s="401"/>
      <c r="CB709" s="401"/>
      <c r="CC709" s="401"/>
      <c r="CD709" s="401"/>
      <c r="CE709" s="401"/>
      <c r="CF709" s="401"/>
      <c r="CG709" s="401"/>
      <c r="CH709" s="401"/>
      <c r="CI709" s="401"/>
      <c r="CJ709" s="401"/>
      <c r="CK709" s="401"/>
      <c r="CL709" s="401"/>
      <c r="CM709" s="401"/>
      <c r="CN709" s="401"/>
      <c r="CO709" s="401"/>
      <c r="CP709" s="401"/>
      <c r="CQ709" s="401"/>
      <c r="CR709" s="401"/>
      <c r="CS709" s="401"/>
      <c r="CT709" s="401"/>
      <c r="CU709" s="401"/>
      <c r="CV709" s="401"/>
      <c r="CW709" s="401"/>
      <c r="CX709" s="401"/>
      <c r="CY709" s="401"/>
      <c r="CZ709" s="401"/>
    </row>
    <row r="710" ht="25.15" customHeight="true" x14ac:dyDescent="0.2">
      <c r="C710" s="698"/>
      <c r="D710" s="698"/>
      <c r="E710" s="698"/>
      <c r="F710" s="698"/>
      <c r="G710" s="698"/>
      <c r="H710" s="698"/>
      <c r="I710" s="698"/>
      <c r="J710" s="698"/>
      <c r="K710" s="698"/>
      <c r="L710" s="698"/>
      <c r="M710" s="698"/>
      <c r="N710" s="698"/>
      <c r="O710" s="698"/>
      <c r="P710" s="698"/>
      <c r="Q710" s="698"/>
      <c r="BA710" s="401"/>
      <c r="BB710" s="478"/>
      <c r="BC710" s="401"/>
      <c r="BD710" s="401"/>
      <c r="BE710" s="401"/>
      <c r="BF710" s="401"/>
      <c r="BG710" s="401"/>
      <c r="BH710" s="401"/>
      <c r="BI710" s="401"/>
      <c r="BJ710" s="401"/>
      <c r="BK710" s="401"/>
      <c r="BL710" s="401"/>
      <c r="BM710" s="401"/>
      <c r="BN710" s="401"/>
      <c r="BO710" s="401"/>
      <c r="BP710" s="401"/>
      <c r="BQ710" s="401"/>
      <c r="BR710" s="401"/>
      <c r="BS710" s="401"/>
      <c r="BT710" s="401"/>
      <c r="BU710" s="401"/>
      <c r="BV710" s="401"/>
      <c r="BW710" s="401"/>
      <c r="BX710" s="401"/>
      <c r="BY710" s="401"/>
      <c r="BZ710" s="401"/>
      <c r="CA710" s="401"/>
      <c r="CB710" s="401"/>
      <c r="CC710" s="401"/>
      <c r="CD710" s="401"/>
      <c r="CE710" s="401"/>
      <c r="CF710" s="401"/>
      <c r="CG710" s="401"/>
      <c r="CH710" s="401"/>
      <c r="CI710" s="401"/>
      <c r="CJ710" s="401"/>
      <c r="CK710" s="401"/>
      <c r="CL710" s="401"/>
      <c r="CM710" s="401"/>
      <c r="CN710" s="401"/>
      <c r="CO710" s="401"/>
      <c r="CP710" s="401"/>
      <c r="CQ710" s="401"/>
      <c r="CR710" s="401"/>
      <c r="CS710" s="401"/>
      <c r="CT710" s="401"/>
      <c r="CU710" s="401"/>
      <c r="CV710" s="401"/>
      <c r="CW710" s="401"/>
      <c r="CX710" s="401"/>
      <c r="CY710" s="401"/>
      <c r="CZ710" s="401"/>
    </row>
    <row r="711" ht="25.15" customHeight="true" x14ac:dyDescent="0.2">
      <c r="C711" s="698"/>
      <c r="D711" s="698"/>
      <c r="E711" s="698"/>
      <c r="F711" s="698"/>
      <c r="G711" s="698"/>
      <c r="H711" s="698"/>
      <c r="I711" s="698"/>
      <c r="J711" s="698"/>
      <c r="K711" s="698"/>
      <c r="L711" s="698"/>
      <c r="M711" s="698"/>
      <c r="N711" s="698"/>
      <c r="O711" s="698"/>
      <c r="P711" s="698"/>
      <c r="Q711" s="698"/>
      <c r="BA711" s="401"/>
      <c r="BB711" s="478"/>
      <c r="BC711" s="401"/>
      <c r="BD711" s="401"/>
      <c r="BE711" s="401"/>
      <c r="BF711" s="401"/>
      <c r="BG711" s="401"/>
      <c r="BH711" s="401"/>
      <c r="BI711" s="401"/>
      <c r="BJ711" s="401"/>
      <c r="BK711" s="401"/>
      <c r="BL711" s="401"/>
      <c r="BM711" s="401"/>
      <c r="BN711" s="401"/>
      <c r="BO711" s="401"/>
      <c r="BP711" s="401"/>
      <c r="BQ711" s="401"/>
      <c r="BR711" s="401"/>
      <c r="BS711" s="401"/>
      <c r="BT711" s="401"/>
      <c r="BU711" s="401"/>
      <c r="BV711" s="401"/>
      <c r="BW711" s="401"/>
      <c r="BX711" s="401"/>
      <c r="BY711" s="401"/>
      <c r="BZ711" s="401"/>
      <c r="CA711" s="401"/>
      <c r="CB711" s="401"/>
      <c r="CC711" s="401"/>
      <c r="CD711" s="401"/>
      <c r="CE711" s="401"/>
      <c r="CF711" s="401"/>
      <c r="CG711" s="401"/>
      <c r="CH711" s="401"/>
      <c r="CI711" s="401"/>
      <c r="CJ711" s="401"/>
      <c r="CK711" s="401"/>
      <c r="CL711" s="401"/>
      <c r="CM711" s="401"/>
      <c r="CN711" s="401"/>
      <c r="CO711" s="401"/>
      <c r="CP711" s="401"/>
      <c r="CQ711" s="401"/>
      <c r="CR711" s="401"/>
      <c r="CS711" s="401"/>
      <c r="CT711" s="401"/>
      <c r="CU711" s="401"/>
      <c r="CV711" s="401"/>
      <c r="CW711" s="401"/>
      <c r="CX711" s="401"/>
      <c r="CY711" s="401"/>
      <c r="CZ711" s="401"/>
    </row>
    <row r="712" ht="25.15" customHeight="true" x14ac:dyDescent="0.2">
      <c r="C712" s="698"/>
      <c r="D712" s="698"/>
      <c r="E712" s="698"/>
      <c r="F712" s="698"/>
      <c r="G712" s="698"/>
      <c r="H712" s="698"/>
      <c r="I712" s="698"/>
      <c r="J712" s="698"/>
      <c r="K712" s="698"/>
      <c r="L712" s="698"/>
      <c r="M712" s="698"/>
      <c r="N712" s="698"/>
      <c r="O712" s="698"/>
      <c r="P712" s="698"/>
      <c r="Q712" s="698"/>
      <c r="BA712" s="401"/>
      <c r="BB712" s="478"/>
      <c r="BC712" s="401"/>
      <c r="BD712" s="401"/>
      <c r="BE712" s="401"/>
      <c r="BF712" s="401"/>
      <c r="BG712" s="401"/>
      <c r="BH712" s="401"/>
      <c r="BI712" s="401"/>
      <c r="BJ712" s="401"/>
      <c r="BK712" s="401"/>
      <c r="BL712" s="401"/>
      <c r="BM712" s="401"/>
      <c r="BN712" s="401"/>
      <c r="BO712" s="401"/>
      <c r="BP712" s="401"/>
      <c r="BQ712" s="401"/>
      <c r="BR712" s="401"/>
      <c r="BS712" s="401"/>
      <c r="BT712" s="401"/>
      <c r="BU712" s="401"/>
      <c r="BV712" s="401"/>
      <c r="BW712" s="401"/>
      <c r="BX712" s="401"/>
      <c r="BY712" s="401"/>
      <c r="BZ712" s="401"/>
      <c r="CA712" s="401"/>
      <c r="CB712" s="401"/>
      <c r="CC712" s="401"/>
      <c r="CD712" s="401"/>
      <c r="CE712" s="401"/>
      <c r="CF712" s="401"/>
      <c r="CG712" s="401"/>
      <c r="CH712" s="401"/>
      <c r="CI712" s="401"/>
      <c r="CJ712" s="401"/>
      <c r="CK712" s="401"/>
      <c r="CL712" s="401"/>
      <c r="CM712" s="401"/>
      <c r="CN712" s="401"/>
      <c r="CO712" s="401"/>
      <c r="CP712" s="401"/>
      <c r="CQ712" s="401"/>
      <c r="CR712" s="401"/>
      <c r="CS712" s="401"/>
      <c r="CT712" s="401"/>
      <c r="CU712" s="401"/>
      <c r="CV712" s="401"/>
      <c r="CW712" s="401"/>
      <c r="CX712" s="401"/>
      <c r="CY712" s="401"/>
      <c r="CZ712" s="401"/>
    </row>
    <row r="713" ht="25.15" customHeight="true" x14ac:dyDescent="0.2">
      <c r="C713" s="698"/>
      <c r="D713" s="698"/>
      <c r="E713" s="698"/>
      <c r="F713" s="698"/>
      <c r="G713" s="698"/>
      <c r="H713" s="698"/>
      <c r="I713" s="698"/>
      <c r="J713" s="698"/>
      <c r="K713" s="698"/>
      <c r="L713" s="698"/>
      <c r="M713" s="698"/>
      <c r="N713" s="698"/>
      <c r="O713" s="698"/>
      <c r="P713" s="698"/>
      <c r="Q713" s="698"/>
      <c r="BA713" s="401"/>
      <c r="BB713" s="478"/>
      <c r="BC713" s="401"/>
      <c r="BD713" s="401"/>
      <c r="BE713" s="401"/>
      <c r="BF713" s="401"/>
      <c r="BG713" s="401"/>
      <c r="BH713" s="401"/>
      <c r="BI713" s="401"/>
      <c r="BJ713" s="401"/>
      <c r="BK713" s="401"/>
      <c r="BL713" s="401"/>
      <c r="BM713" s="401"/>
      <c r="BN713" s="401"/>
      <c r="BO713" s="401"/>
      <c r="BP713" s="401"/>
      <c r="BQ713" s="401"/>
      <c r="BR713" s="401"/>
      <c r="BS713" s="401"/>
      <c r="BT713" s="401"/>
      <c r="BU713" s="401"/>
      <c r="BV713" s="401"/>
      <c r="BW713" s="401"/>
      <c r="BX713" s="401"/>
      <c r="BY713" s="401"/>
      <c r="BZ713" s="401"/>
      <c r="CA713" s="401"/>
      <c r="CB713" s="401"/>
      <c r="CC713" s="401"/>
      <c r="CD713" s="401"/>
      <c r="CE713" s="401"/>
      <c r="CF713" s="401"/>
      <c r="CG713" s="401"/>
      <c r="CH713" s="401"/>
      <c r="CI713" s="401"/>
      <c r="CJ713" s="401"/>
      <c r="CK713" s="401"/>
      <c r="CL713" s="401"/>
      <c r="CM713" s="401"/>
      <c r="CN713" s="401"/>
      <c r="CO713" s="401"/>
      <c r="CP713" s="401"/>
      <c r="CQ713" s="401"/>
      <c r="CR713" s="401"/>
      <c r="CS713" s="401"/>
      <c r="CT713" s="401"/>
      <c r="CU713" s="401"/>
      <c r="CV713" s="401"/>
      <c r="CW713" s="401"/>
      <c r="CX713" s="401"/>
      <c r="CY713" s="401"/>
      <c r="CZ713" s="401"/>
    </row>
    <row r="714" ht="25.15" customHeight="true" x14ac:dyDescent="0.2">
      <c r="C714" s="698"/>
      <c r="D714" s="698"/>
      <c r="E714" s="698"/>
      <c r="F714" s="698"/>
      <c r="G714" s="698"/>
      <c r="H714" s="698"/>
      <c r="I714" s="698"/>
      <c r="J714" s="698"/>
      <c r="K714" s="698"/>
      <c r="L714" s="698"/>
      <c r="M714" s="698"/>
      <c r="N714" s="698"/>
      <c r="O714" s="698"/>
      <c r="P714" s="698"/>
      <c r="Q714" s="698"/>
      <c r="BA714" s="401"/>
      <c r="BB714" s="478"/>
      <c r="BC714" s="401"/>
      <c r="BD714" s="401"/>
      <c r="BE714" s="401"/>
      <c r="BF714" s="401"/>
      <c r="BG714" s="401"/>
      <c r="BH714" s="401"/>
      <c r="BI714" s="401"/>
      <c r="BJ714" s="401"/>
      <c r="BK714" s="401"/>
      <c r="BL714" s="401"/>
      <c r="BM714" s="401"/>
      <c r="BN714" s="401"/>
      <c r="BO714" s="401"/>
      <c r="BP714" s="401"/>
      <c r="BQ714" s="401"/>
      <c r="BR714" s="401"/>
      <c r="BS714" s="401"/>
      <c r="BT714" s="401"/>
      <c r="BU714" s="401"/>
      <c r="BV714" s="401"/>
      <c r="BW714" s="401"/>
      <c r="BX714" s="401"/>
      <c r="BY714" s="401"/>
      <c r="BZ714" s="401"/>
      <c r="CA714" s="401"/>
      <c r="CB714" s="401"/>
      <c r="CC714" s="401"/>
      <c r="CD714" s="401"/>
      <c r="CE714" s="401"/>
      <c r="CF714" s="401"/>
      <c r="CG714" s="401"/>
      <c r="CH714" s="401"/>
      <c r="CI714" s="401"/>
      <c r="CJ714" s="401"/>
      <c r="CK714" s="401"/>
      <c r="CL714" s="401"/>
      <c r="CM714" s="401"/>
      <c r="CN714" s="401"/>
      <c r="CO714" s="401"/>
      <c r="CP714" s="401"/>
      <c r="CQ714" s="401"/>
      <c r="CR714" s="401"/>
      <c r="CS714" s="401"/>
      <c r="CT714" s="401"/>
      <c r="CU714" s="401"/>
      <c r="CV714" s="401"/>
      <c r="CW714" s="401"/>
      <c r="CX714" s="401"/>
      <c r="CY714" s="401"/>
      <c r="CZ714" s="401"/>
    </row>
    <row r="715" ht="25.15" customHeight="true" x14ac:dyDescent="0.2">
      <c r="C715" s="698"/>
      <c r="D715" s="698"/>
      <c r="E715" s="698"/>
      <c r="F715" s="698"/>
      <c r="G715" s="698"/>
      <c r="H715" s="698"/>
      <c r="I715" s="698"/>
      <c r="J715" s="698"/>
      <c r="K715" s="698"/>
      <c r="L715" s="698"/>
      <c r="M715" s="698"/>
      <c r="N715" s="698"/>
      <c r="O715" s="698"/>
      <c r="P715" s="698"/>
      <c r="Q715" s="698"/>
      <c r="BA715" s="401"/>
      <c r="BB715" s="478"/>
      <c r="BC715" s="401"/>
      <c r="BD715" s="401"/>
      <c r="BE715" s="401"/>
      <c r="BF715" s="401"/>
      <c r="BG715" s="401"/>
      <c r="BH715" s="401"/>
      <c r="BI715" s="401"/>
      <c r="BJ715" s="401"/>
      <c r="BK715" s="401"/>
      <c r="BL715" s="401"/>
      <c r="BM715" s="401"/>
      <c r="BN715" s="401"/>
      <c r="BO715" s="401"/>
      <c r="BP715" s="401"/>
      <c r="BQ715" s="401"/>
      <c r="BR715" s="401"/>
      <c r="BS715" s="401"/>
      <c r="BT715" s="401"/>
      <c r="BU715" s="401"/>
      <c r="BV715" s="401"/>
      <c r="BW715" s="401"/>
      <c r="BX715" s="401"/>
      <c r="BY715" s="401"/>
      <c r="BZ715" s="401"/>
      <c r="CA715" s="401"/>
      <c r="CB715" s="401"/>
      <c r="CC715" s="401"/>
      <c r="CD715" s="401"/>
      <c r="CE715" s="401"/>
      <c r="CF715" s="401"/>
      <c r="CG715" s="401"/>
      <c r="CH715" s="401"/>
      <c r="CI715" s="401"/>
      <c r="CJ715" s="401"/>
      <c r="CK715" s="401"/>
      <c r="CL715" s="401"/>
      <c r="CM715" s="401"/>
      <c r="CN715" s="401"/>
      <c r="CO715" s="401"/>
      <c r="CP715" s="401"/>
      <c r="CQ715" s="401"/>
      <c r="CR715" s="401"/>
      <c r="CS715" s="401"/>
      <c r="CT715" s="401"/>
      <c r="CU715" s="401"/>
      <c r="CV715" s="401"/>
      <c r="CW715" s="401"/>
      <c r="CX715" s="401"/>
      <c r="CY715" s="401"/>
      <c r="CZ715" s="401"/>
    </row>
    <row r="716" ht="25.15" customHeight="true" x14ac:dyDescent="0.2">
      <c r="C716" s="698"/>
      <c r="D716" s="698"/>
      <c r="E716" s="698"/>
      <c r="F716" s="698"/>
      <c r="G716" s="698"/>
      <c r="H716" s="698"/>
      <c r="I716" s="698"/>
      <c r="J716" s="698"/>
      <c r="K716" s="698"/>
      <c r="L716" s="698"/>
      <c r="M716" s="698"/>
      <c r="N716" s="698"/>
      <c r="O716" s="698"/>
      <c r="P716" s="698"/>
      <c r="Q716" s="698"/>
      <c r="BA716" s="401"/>
      <c r="BB716" s="478"/>
      <c r="BC716" s="401"/>
      <c r="BD716" s="401"/>
      <c r="BE716" s="401"/>
      <c r="BF716" s="401"/>
      <c r="BG716" s="401"/>
      <c r="BH716" s="401"/>
      <c r="BI716" s="401"/>
      <c r="BJ716" s="401"/>
      <c r="BK716" s="401"/>
      <c r="BL716" s="401"/>
      <c r="BM716" s="401"/>
      <c r="BN716" s="401"/>
      <c r="BO716" s="401"/>
      <c r="BP716" s="401"/>
      <c r="BQ716" s="401"/>
      <c r="BR716" s="401"/>
      <c r="BS716" s="401"/>
      <c r="BT716" s="401"/>
      <c r="BU716" s="401"/>
      <c r="BV716" s="401"/>
      <c r="BW716" s="401"/>
      <c r="BX716" s="401"/>
      <c r="BY716" s="401"/>
      <c r="BZ716" s="401"/>
      <c r="CA716" s="401"/>
      <c r="CB716" s="401"/>
      <c r="CC716" s="401"/>
      <c r="CD716" s="401"/>
      <c r="CE716" s="401"/>
      <c r="CF716" s="401"/>
      <c r="CG716" s="401"/>
      <c r="CH716" s="401"/>
      <c r="CI716" s="401"/>
      <c r="CJ716" s="401"/>
      <c r="CK716" s="401"/>
      <c r="CL716" s="401"/>
      <c r="CM716" s="401"/>
      <c r="CN716" s="401"/>
      <c r="CO716" s="401"/>
      <c r="CP716" s="401"/>
      <c r="CQ716" s="401"/>
      <c r="CR716" s="401"/>
      <c r="CS716" s="401"/>
      <c r="CT716" s="401"/>
      <c r="CU716" s="401"/>
      <c r="CV716" s="401"/>
      <c r="CW716" s="401"/>
      <c r="CX716" s="401"/>
      <c r="CY716" s="401"/>
      <c r="CZ716" s="401"/>
    </row>
    <row r="717" ht="25.15" customHeight="true" x14ac:dyDescent="0.2">
      <c r="C717" s="698"/>
      <c r="D717" s="698"/>
      <c r="E717" s="698"/>
      <c r="F717" s="698"/>
      <c r="G717" s="698"/>
      <c r="H717" s="698"/>
      <c r="I717" s="698"/>
      <c r="J717" s="698"/>
      <c r="K717" s="698"/>
      <c r="L717" s="698"/>
      <c r="M717" s="698"/>
      <c r="N717" s="698"/>
      <c r="O717" s="698"/>
      <c r="P717" s="698"/>
      <c r="Q717" s="698"/>
      <c r="BA717" s="401"/>
      <c r="BB717" s="478"/>
      <c r="BC717" s="401"/>
      <c r="BD717" s="401"/>
      <c r="BE717" s="401"/>
      <c r="BF717" s="401"/>
      <c r="BG717" s="401"/>
      <c r="BH717" s="401"/>
      <c r="BI717" s="401"/>
      <c r="BJ717" s="401"/>
      <c r="BK717" s="401"/>
      <c r="BL717" s="401"/>
      <c r="BM717" s="401"/>
      <c r="BN717" s="401"/>
      <c r="BO717" s="401"/>
      <c r="BP717" s="401"/>
      <c r="BQ717" s="401"/>
      <c r="BR717" s="401"/>
      <c r="BS717" s="401"/>
      <c r="BT717" s="401"/>
      <c r="BU717" s="401"/>
      <c r="BV717" s="401"/>
      <c r="BW717" s="401"/>
      <c r="BX717" s="401"/>
      <c r="BY717" s="401"/>
      <c r="BZ717" s="401"/>
      <c r="CA717" s="401"/>
      <c r="CB717" s="401"/>
      <c r="CC717" s="401"/>
      <c r="CD717" s="401"/>
      <c r="CE717" s="401"/>
      <c r="CF717" s="401"/>
      <c r="CG717" s="401"/>
      <c r="CH717" s="401"/>
      <c r="CI717" s="401"/>
      <c r="CJ717" s="401"/>
      <c r="CK717" s="401"/>
      <c r="CL717" s="401"/>
      <c r="CM717" s="401"/>
      <c r="CN717" s="401"/>
      <c r="CO717" s="401"/>
      <c r="CP717" s="401"/>
      <c r="CQ717" s="401"/>
      <c r="CR717" s="401"/>
      <c r="CS717" s="401"/>
      <c r="CT717" s="401"/>
      <c r="CU717" s="401"/>
      <c r="CV717" s="401"/>
      <c r="CW717" s="401"/>
      <c r="CX717" s="401"/>
      <c r="CY717" s="401"/>
      <c r="CZ717" s="401"/>
    </row>
    <row r="718" ht="25.15" customHeight="true" x14ac:dyDescent="0.2">
      <c r="C718" s="698"/>
      <c r="D718" s="698"/>
      <c r="E718" s="698"/>
      <c r="F718" s="698"/>
      <c r="G718" s="698"/>
      <c r="H718" s="698"/>
      <c r="I718" s="698"/>
      <c r="J718" s="698"/>
      <c r="K718" s="698"/>
      <c r="L718" s="698"/>
      <c r="M718" s="698"/>
      <c r="N718" s="698"/>
      <c r="O718" s="698"/>
      <c r="P718" s="698"/>
      <c r="Q718" s="698"/>
      <c r="BA718" s="401"/>
      <c r="BB718" s="478"/>
      <c r="BC718" s="401"/>
      <c r="BD718" s="401"/>
      <c r="BE718" s="401"/>
      <c r="BF718" s="401"/>
      <c r="BG718" s="401"/>
      <c r="BH718" s="401"/>
      <c r="BI718" s="401"/>
      <c r="BJ718" s="401"/>
      <c r="BK718" s="401"/>
      <c r="BL718" s="401"/>
      <c r="BM718" s="401"/>
      <c r="BN718" s="401"/>
      <c r="BO718" s="401"/>
      <c r="BP718" s="401"/>
      <c r="BQ718" s="401"/>
      <c r="BR718" s="401"/>
      <c r="BS718" s="401"/>
      <c r="BT718" s="401"/>
      <c r="BU718" s="401"/>
      <c r="BV718" s="401"/>
      <c r="BW718" s="401"/>
      <c r="BX718" s="401"/>
      <c r="BY718" s="401"/>
      <c r="BZ718" s="401"/>
      <c r="CA718" s="401"/>
      <c r="CB718" s="401"/>
      <c r="CC718" s="401"/>
      <c r="CD718" s="401"/>
      <c r="CE718" s="401"/>
      <c r="CF718" s="401"/>
      <c r="CG718" s="401"/>
      <c r="CH718" s="401"/>
      <c r="CI718" s="401"/>
      <c r="CJ718" s="401"/>
      <c r="CK718" s="401"/>
      <c r="CL718" s="401"/>
      <c r="CM718" s="401"/>
      <c r="CN718" s="401"/>
      <c r="CO718" s="401"/>
      <c r="CP718" s="401"/>
      <c r="CQ718" s="401"/>
      <c r="CR718" s="401"/>
      <c r="CS718" s="401"/>
      <c r="CT718" s="401"/>
      <c r="CU718" s="401"/>
      <c r="CV718" s="401"/>
      <c r="CW718" s="401"/>
      <c r="CX718" s="401"/>
      <c r="CY718" s="401"/>
      <c r="CZ718" s="401"/>
    </row>
    <row r="719" ht="25.15" customHeight="true" x14ac:dyDescent="0.2">
      <c r="C719" s="698"/>
      <c r="D719" s="698"/>
      <c r="E719" s="698"/>
      <c r="F719" s="698"/>
      <c r="G719" s="698"/>
      <c r="H719" s="698"/>
      <c r="I719" s="698"/>
      <c r="J719" s="698"/>
      <c r="K719" s="698"/>
      <c r="L719" s="698"/>
      <c r="M719" s="698"/>
      <c r="N719" s="698"/>
      <c r="O719" s="698"/>
      <c r="P719" s="698"/>
      <c r="Q719" s="698"/>
      <c r="BA719" s="401"/>
      <c r="BB719" s="478"/>
      <c r="BC719" s="401"/>
      <c r="BD719" s="401"/>
      <c r="BE719" s="401"/>
      <c r="BF719" s="401"/>
      <c r="BG719" s="401"/>
      <c r="BH719" s="401"/>
      <c r="BI719" s="401"/>
      <c r="BJ719" s="401"/>
      <c r="BK719" s="401"/>
      <c r="BL719" s="401"/>
      <c r="BM719" s="401"/>
      <c r="BN719" s="401"/>
      <c r="BO719" s="401"/>
      <c r="BP719" s="401"/>
      <c r="BQ719" s="401"/>
      <c r="BR719" s="401"/>
      <c r="BS719" s="401"/>
      <c r="BT719" s="401"/>
      <c r="BU719" s="401"/>
      <c r="BV719" s="401"/>
      <c r="BW719" s="401"/>
      <c r="BX719" s="401"/>
      <c r="BY719" s="401"/>
      <c r="BZ719" s="401"/>
      <c r="CA719" s="401"/>
      <c r="CB719" s="401"/>
      <c r="CC719" s="401"/>
      <c r="CD719" s="401"/>
      <c r="CE719" s="401"/>
      <c r="CF719" s="401"/>
      <c r="CG719" s="401"/>
      <c r="CH719" s="401"/>
      <c r="CI719" s="401"/>
      <c r="CJ719" s="401"/>
      <c r="CK719" s="401"/>
      <c r="CL719" s="401"/>
      <c r="CM719" s="401"/>
      <c r="CN719" s="401"/>
      <c r="CO719" s="401"/>
      <c r="CP719" s="401"/>
      <c r="CQ719" s="401"/>
      <c r="CR719" s="401"/>
      <c r="CS719" s="401"/>
      <c r="CT719" s="401"/>
      <c r="CU719" s="401"/>
      <c r="CV719" s="401"/>
      <c r="CW719" s="401"/>
      <c r="CX719" s="401"/>
      <c r="CY719" s="401"/>
      <c r="CZ719" s="401"/>
    </row>
    <row r="720" ht="25.15" customHeight="true" x14ac:dyDescent="0.2">
      <c r="C720" s="698"/>
      <c r="D720" s="698"/>
      <c r="E720" s="698"/>
      <c r="F720" s="698"/>
      <c r="G720" s="698"/>
      <c r="H720" s="698"/>
      <c r="I720" s="698"/>
      <c r="J720" s="698"/>
      <c r="K720" s="698"/>
      <c r="L720" s="698"/>
      <c r="M720" s="698"/>
      <c r="N720" s="698"/>
      <c r="O720" s="698"/>
      <c r="P720" s="698"/>
      <c r="Q720" s="698"/>
      <c r="BA720" s="401"/>
      <c r="BB720" s="478"/>
      <c r="BC720" s="401"/>
      <c r="BD720" s="401"/>
      <c r="BE720" s="401"/>
      <c r="BF720" s="401"/>
      <c r="BG720" s="401"/>
      <c r="BH720" s="401"/>
      <c r="BI720" s="401"/>
      <c r="BJ720" s="401"/>
      <c r="BK720" s="401"/>
      <c r="BL720" s="401"/>
      <c r="BM720" s="401"/>
      <c r="BN720" s="401"/>
      <c r="BO720" s="401"/>
      <c r="BP720" s="401"/>
      <c r="BQ720" s="401"/>
      <c r="BR720" s="401"/>
      <c r="BS720" s="401"/>
      <c r="BT720" s="401"/>
      <c r="BU720" s="401"/>
      <c r="BV720" s="401"/>
      <c r="BW720" s="401"/>
      <c r="BX720" s="401"/>
      <c r="BY720" s="401"/>
      <c r="BZ720" s="401"/>
      <c r="CA720" s="401"/>
      <c r="CB720" s="401"/>
      <c r="CC720" s="401"/>
      <c r="CD720" s="401"/>
      <c r="CE720" s="401"/>
      <c r="CF720" s="401"/>
      <c r="CG720" s="401"/>
      <c r="CH720" s="401"/>
      <c r="CI720" s="401"/>
      <c r="CJ720" s="401"/>
      <c r="CK720" s="401"/>
      <c r="CL720" s="401"/>
      <c r="CM720" s="401"/>
      <c r="CN720" s="401"/>
      <c r="CO720" s="401"/>
      <c r="CP720" s="401"/>
      <c r="CQ720" s="401"/>
      <c r="CR720" s="401"/>
      <c r="CS720" s="401"/>
      <c r="CT720" s="401"/>
      <c r="CU720" s="401"/>
      <c r="CV720" s="401"/>
      <c r="CW720" s="401"/>
      <c r="CX720" s="401"/>
      <c r="CY720" s="401"/>
      <c r="CZ720" s="401"/>
    </row>
    <row r="721" ht="25.15" customHeight="true" x14ac:dyDescent="0.2">
      <c r="C721" s="698"/>
      <c r="D721" s="698"/>
      <c r="E721" s="698"/>
      <c r="F721" s="698"/>
      <c r="G721" s="698"/>
      <c r="H721" s="698"/>
      <c r="I721" s="698"/>
      <c r="J721" s="698"/>
      <c r="K721" s="698"/>
      <c r="L721" s="698"/>
      <c r="M721" s="698"/>
      <c r="N721" s="698"/>
      <c r="O721" s="698"/>
      <c r="P721" s="698"/>
      <c r="Q721" s="698"/>
      <c r="BA721" s="401"/>
      <c r="BB721" s="478"/>
      <c r="BC721" s="401"/>
      <c r="BD721" s="401"/>
      <c r="BE721" s="401"/>
      <c r="BF721" s="401"/>
      <c r="BG721" s="401"/>
      <c r="BH721" s="401"/>
      <c r="BI721" s="401"/>
      <c r="BJ721" s="401"/>
      <c r="BK721" s="401"/>
      <c r="BL721" s="401"/>
      <c r="BM721" s="401"/>
      <c r="BN721" s="401"/>
      <c r="BO721" s="401"/>
      <c r="BP721" s="401"/>
      <c r="BQ721" s="401"/>
      <c r="BR721" s="401"/>
      <c r="BS721" s="401"/>
      <c r="BT721" s="401"/>
      <c r="BU721" s="401"/>
      <c r="BV721" s="401"/>
      <c r="BW721" s="401"/>
      <c r="BX721" s="401"/>
      <c r="BY721" s="401"/>
      <c r="BZ721" s="401"/>
      <c r="CA721" s="401"/>
      <c r="CB721" s="401"/>
      <c r="CC721" s="401"/>
      <c r="CD721" s="401"/>
      <c r="CE721" s="401"/>
      <c r="CF721" s="401"/>
      <c r="CG721" s="401"/>
      <c r="CH721" s="401"/>
      <c r="CI721" s="401"/>
      <c r="CJ721" s="401"/>
      <c r="CK721" s="401"/>
      <c r="CL721" s="401"/>
      <c r="CM721" s="401"/>
      <c r="CN721" s="401"/>
      <c r="CO721" s="401"/>
      <c r="CP721" s="401"/>
      <c r="CQ721" s="401"/>
      <c r="CR721" s="401"/>
      <c r="CS721" s="401"/>
      <c r="CT721" s="401"/>
      <c r="CU721" s="401"/>
      <c r="CV721" s="401"/>
      <c r="CW721" s="401"/>
      <c r="CX721" s="401"/>
      <c r="CY721" s="401"/>
      <c r="CZ721" s="401"/>
    </row>
    <row r="722" ht="25.15" customHeight="true" x14ac:dyDescent="0.2">
      <c r="C722" s="698"/>
      <c r="D722" s="698"/>
      <c r="E722" s="698"/>
      <c r="F722" s="698"/>
      <c r="G722" s="698"/>
      <c r="H722" s="698"/>
      <c r="I722" s="698"/>
      <c r="J722" s="698"/>
      <c r="K722" s="698"/>
      <c r="L722" s="698"/>
      <c r="M722" s="698"/>
      <c r="N722" s="698"/>
      <c r="O722" s="698"/>
      <c r="P722" s="698"/>
      <c r="Q722" s="698"/>
      <c r="BA722" s="401"/>
      <c r="BB722" s="478"/>
      <c r="BC722" s="401"/>
      <c r="BD722" s="401"/>
      <c r="BE722" s="401"/>
      <c r="BF722" s="401"/>
      <c r="BG722" s="401"/>
      <c r="BH722" s="401"/>
      <c r="BI722" s="401"/>
      <c r="BJ722" s="401"/>
      <c r="BK722" s="401"/>
      <c r="BL722" s="401"/>
      <c r="BM722" s="401"/>
      <c r="BN722" s="401"/>
      <c r="BO722" s="401"/>
      <c r="BP722" s="401"/>
      <c r="BQ722" s="401"/>
      <c r="BR722" s="401"/>
      <c r="BS722" s="401"/>
      <c r="BT722" s="401"/>
      <c r="BU722" s="401"/>
      <c r="BV722" s="401"/>
      <c r="BW722" s="401"/>
      <c r="BX722" s="401"/>
      <c r="BY722" s="401"/>
      <c r="BZ722" s="401"/>
      <c r="CA722" s="401"/>
      <c r="CB722" s="401"/>
      <c r="CC722" s="401"/>
      <c r="CD722" s="401"/>
      <c r="CE722" s="401"/>
      <c r="CF722" s="401"/>
      <c r="CG722" s="401"/>
      <c r="CH722" s="401"/>
      <c r="CI722" s="401"/>
      <c r="CJ722" s="401"/>
      <c r="CK722" s="401"/>
      <c r="CL722" s="401"/>
      <c r="CM722" s="401"/>
      <c r="CN722" s="401"/>
      <c r="CO722" s="401"/>
      <c r="CP722" s="401"/>
      <c r="CQ722" s="401"/>
      <c r="CR722" s="401"/>
      <c r="CS722" s="401"/>
      <c r="CT722" s="401"/>
      <c r="CU722" s="401"/>
      <c r="CV722" s="401"/>
      <c r="CW722" s="401"/>
      <c r="CX722" s="401"/>
      <c r="CY722" s="401"/>
      <c r="CZ722" s="401"/>
    </row>
    <row r="723" ht="25.15" customHeight="true" x14ac:dyDescent="0.2">
      <c r="C723" s="698"/>
      <c r="D723" s="698"/>
      <c r="E723" s="698"/>
      <c r="F723" s="698"/>
      <c r="G723" s="698"/>
      <c r="H723" s="698"/>
      <c r="I723" s="698"/>
      <c r="J723" s="698"/>
      <c r="K723" s="698"/>
      <c r="L723" s="698"/>
      <c r="M723" s="698"/>
      <c r="N723" s="698"/>
      <c r="O723" s="698"/>
      <c r="P723" s="698"/>
      <c r="Q723" s="698"/>
      <c r="BA723" s="401"/>
      <c r="BB723" s="478"/>
      <c r="BC723" s="401"/>
      <c r="BD723" s="401"/>
      <c r="BE723" s="401"/>
      <c r="BF723" s="401"/>
      <c r="BG723" s="401"/>
      <c r="BH723" s="401"/>
      <c r="BI723" s="401"/>
      <c r="BJ723" s="401"/>
      <c r="BK723" s="401"/>
      <c r="BL723" s="401"/>
      <c r="BM723" s="401"/>
      <c r="BN723" s="401"/>
      <c r="BO723" s="401"/>
      <c r="BP723" s="401"/>
      <c r="BQ723" s="401"/>
      <c r="BR723" s="401"/>
      <c r="BS723" s="401"/>
      <c r="BT723" s="401"/>
      <c r="BU723" s="401"/>
      <c r="BV723" s="401"/>
      <c r="BW723" s="401"/>
      <c r="BX723" s="401"/>
      <c r="BY723" s="401"/>
      <c r="BZ723" s="401"/>
      <c r="CA723" s="401"/>
      <c r="CB723" s="401"/>
      <c r="CC723" s="401"/>
      <c r="CD723" s="401"/>
      <c r="CE723" s="401"/>
      <c r="CF723" s="401"/>
      <c r="CG723" s="401"/>
      <c r="CH723" s="401"/>
      <c r="CI723" s="401"/>
      <c r="CJ723" s="401"/>
      <c r="CK723" s="401"/>
      <c r="CL723" s="401"/>
      <c r="CM723" s="401"/>
      <c r="CN723" s="401"/>
      <c r="CO723" s="401"/>
      <c r="CP723" s="401"/>
      <c r="CQ723" s="401"/>
      <c r="CR723" s="401"/>
      <c r="CS723" s="401"/>
      <c r="CT723" s="401"/>
      <c r="CU723" s="401"/>
      <c r="CV723" s="401"/>
      <c r="CW723" s="401"/>
      <c r="CX723" s="401"/>
      <c r="CY723" s="401"/>
      <c r="CZ723" s="401"/>
    </row>
    <row r="724" ht="25.15" customHeight="true" x14ac:dyDescent="0.2">
      <c r="C724" s="698"/>
      <c r="D724" s="698"/>
      <c r="E724" s="698"/>
      <c r="F724" s="698"/>
      <c r="G724" s="698"/>
      <c r="H724" s="698"/>
      <c r="I724" s="698"/>
      <c r="J724" s="698"/>
      <c r="K724" s="698"/>
      <c r="L724" s="698"/>
      <c r="M724" s="698"/>
      <c r="N724" s="698"/>
      <c r="O724" s="698"/>
      <c r="P724" s="698"/>
      <c r="Q724" s="698"/>
      <c r="BA724" s="401"/>
      <c r="BB724" s="478"/>
      <c r="BC724" s="401"/>
      <c r="BD724" s="401"/>
      <c r="BE724" s="401"/>
      <c r="BF724" s="401"/>
      <c r="BG724" s="401"/>
      <c r="BH724" s="401"/>
      <c r="BI724" s="401"/>
      <c r="BJ724" s="401"/>
      <c r="BK724" s="401"/>
      <c r="BL724" s="401"/>
      <c r="BM724" s="401"/>
      <c r="BN724" s="401"/>
      <c r="BO724" s="401"/>
      <c r="BP724" s="401"/>
      <c r="BQ724" s="401"/>
      <c r="BR724" s="401"/>
      <c r="BS724" s="401"/>
      <c r="BT724" s="401"/>
      <c r="BU724" s="401"/>
      <c r="BV724" s="401"/>
      <c r="BW724" s="401"/>
      <c r="BX724" s="401"/>
      <c r="BY724" s="401"/>
      <c r="BZ724" s="401"/>
      <c r="CA724" s="401"/>
      <c r="CB724" s="401"/>
      <c r="CC724" s="401"/>
      <c r="CD724" s="401"/>
      <c r="CE724" s="401"/>
      <c r="CF724" s="401"/>
      <c r="CG724" s="401"/>
      <c r="CH724" s="401"/>
      <c r="CI724" s="401"/>
      <c r="CJ724" s="401"/>
      <c r="CK724" s="401"/>
      <c r="CL724" s="401"/>
      <c r="CM724" s="401"/>
      <c r="CN724" s="401"/>
      <c r="CO724" s="401"/>
      <c r="CP724" s="401"/>
      <c r="CQ724" s="401"/>
      <c r="CR724" s="401"/>
      <c r="CS724" s="401"/>
      <c r="CT724" s="401"/>
      <c r="CU724" s="401"/>
      <c r="CV724" s="401"/>
      <c r="CW724" s="401"/>
      <c r="CX724" s="401"/>
      <c r="CY724" s="401"/>
      <c r="CZ724" s="401"/>
    </row>
    <row r="725" ht="25.15" customHeight="true" x14ac:dyDescent="0.2">
      <c r="C725" s="698"/>
      <c r="D725" s="698"/>
      <c r="E725" s="698"/>
      <c r="F725" s="698"/>
      <c r="G725" s="698"/>
      <c r="H725" s="698"/>
      <c r="I725" s="698"/>
      <c r="J725" s="698"/>
      <c r="K725" s="698"/>
      <c r="L725" s="698"/>
      <c r="M725" s="698"/>
      <c r="N725" s="698"/>
      <c r="O725" s="698"/>
      <c r="P725" s="698"/>
      <c r="Q725" s="698"/>
      <c r="BA725" s="401"/>
      <c r="BB725" s="478"/>
      <c r="BC725" s="401"/>
      <c r="BD725" s="401"/>
      <c r="BE725" s="401"/>
      <c r="BF725" s="401"/>
      <c r="BG725" s="401"/>
      <c r="BH725" s="401"/>
      <c r="BI725" s="401"/>
      <c r="BJ725" s="401"/>
      <c r="BK725" s="401"/>
      <c r="BL725" s="401"/>
      <c r="BM725" s="401"/>
      <c r="BN725" s="401"/>
      <c r="BO725" s="401"/>
      <c r="BP725" s="401"/>
      <c r="BQ725" s="401"/>
      <c r="BR725" s="401"/>
      <c r="BS725" s="401"/>
      <c r="BT725" s="401"/>
      <c r="BU725" s="401"/>
      <c r="BV725" s="401"/>
      <c r="BW725" s="401"/>
      <c r="BX725" s="401"/>
      <c r="BY725" s="401"/>
      <c r="BZ725" s="401"/>
      <c r="CA725" s="401"/>
      <c r="CB725" s="401"/>
      <c r="CC725" s="401"/>
      <c r="CD725" s="401"/>
      <c r="CE725" s="401"/>
      <c r="CF725" s="401"/>
      <c r="CG725" s="401"/>
      <c r="CH725" s="401"/>
      <c r="CI725" s="401"/>
      <c r="CJ725" s="401"/>
      <c r="CK725" s="401"/>
      <c r="CL725" s="401"/>
      <c r="CM725" s="401"/>
      <c r="CN725" s="401"/>
      <c r="CO725" s="401"/>
      <c r="CP725" s="401"/>
      <c r="CQ725" s="401"/>
      <c r="CR725" s="401"/>
      <c r="CS725" s="401"/>
      <c r="CT725" s="401"/>
      <c r="CU725" s="401"/>
      <c r="CV725" s="401"/>
      <c r="CW725" s="401"/>
      <c r="CX725" s="401"/>
      <c r="CY725" s="401"/>
      <c r="CZ725" s="401"/>
    </row>
    <row r="726" ht="25.15" customHeight="true" x14ac:dyDescent="0.2">
      <c r="C726" s="698"/>
      <c r="D726" s="698"/>
      <c r="E726" s="698"/>
      <c r="F726" s="698"/>
      <c r="G726" s="698"/>
      <c r="H726" s="698"/>
      <c r="I726" s="698"/>
      <c r="J726" s="698"/>
      <c r="K726" s="698"/>
      <c r="L726" s="698"/>
      <c r="M726" s="698"/>
      <c r="N726" s="698"/>
      <c r="O726" s="698"/>
      <c r="P726" s="698"/>
      <c r="Q726" s="698"/>
      <c r="BA726" s="401"/>
      <c r="BB726" s="478"/>
      <c r="BC726" s="401"/>
      <c r="BD726" s="401"/>
      <c r="BE726" s="401"/>
      <c r="BF726" s="401"/>
      <c r="BG726" s="401"/>
      <c r="BH726" s="401"/>
      <c r="BI726" s="401"/>
      <c r="BJ726" s="401"/>
      <c r="BK726" s="401"/>
      <c r="BL726" s="401"/>
      <c r="BM726" s="401"/>
      <c r="BN726" s="401"/>
      <c r="BO726" s="401"/>
      <c r="BP726" s="401"/>
      <c r="BQ726" s="401"/>
      <c r="BR726" s="401"/>
      <c r="BS726" s="401"/>
      <c r="BT726" s="401"/>
      <c r="BU726" s="401"/>
      <c r="BV726" s="401"/>
      <c r="BW726" s="401"/>
      <c r="BX726" s="401"/>
      <c r="BY726" s="401"/>
      <c r="BZ726" s="401"/>
      <c r="CA726" s="401"/>
      <c r="CB726" s="401"/>
      <c r="CC726" s="401"/>
      <c r="CD726" s="401"/>
      <c r="CE726" s="401"/>
      <c r="CF726" s="401"/>
      <c r="CG726" s="401"/>
      <c r="CH726" s="401"/>
      <c r="CI726" s="401"/>
      <c r="CJ726" s="401"/>
      <c r="CK726" s="401"/>
      <c r="CL726" s="401"/>
      <c r="CM726" s="401"/>
      <c r="CN726" s="401"/>
      <c r="CO726" s="401"/>
      <c r="CP726" s="401"/>
      <c r="CQ726" s="401"/>
      <c r="CR726" s="401"/>
      <c r="CS726" s="401"/>
      <c r="CT726" s="401"/>
      <c r="CU726" s="401"/>
      <c r="CV726" s="401"/>
      <c r="CW726" s="401"/>
      <c r="CX726" s="401"/>
      <c r="CY726" s="401"/>
      <c r="CZ726" s="401"/>
    </row>
    <row r="727" ht="25.15" customHeight="true" x14ac:dyDescent="0.2">
      <c r="C727" s="698"/>
      <c r="D727" s="698"/>
      <c r="E727" s="698"/>
      <c r="F727" s="698"/>
      <c r="G727" s="698"/>
      <c r="H727" s="698"/>
      <c r="I727" s="698"/>
      <c r="J727" s="698"/>
      <c r="K727" s="698"/>
      <c r="L727" s="698"/>
      <c r="M727" s="698"/>
      <c r="N727" s="698"/>
      <c r="O727" s="698"/>
      <c r="P727" s="698"/>
      <c r="Q727" s="698"/>
      <c r="BA727" s="401"/>
      <c r="BB727" s="478"/>
      <c r="BC727" s="401"/>
      <c r="BD727" s="401"/>
      <c r="BE727" s="401"/>
      <c r="BF727" s="401"/>
      <c r="BG727" s="401"/>
      <c r="BH727" s="401"/>
      <c r="BI727" s="401"/>
      <c r="BJ727" s="401"/>
      <c r="BK727" s="401"/>
      <c r="BL727" s="401"/>
      <c r="BM727" s="401"/>
      <c r="BN727" s="401"/>
      <c r="BO727" s="401"/>
      <c r="BP727" s="401"/>
      <c r="BQ727" s="401"/>
      <c r="BR727" s="401"/>
      <c r="BS727" s="401"/>
      <c r="BT727" s="401"/>
      <c r="BU727" s="401"/>
      <c r="BV727" s="401"/>
      <c r="BW727" s="401"/>
      <c r="BX727" s="401"/>
      <c r="BY727" s="401"/>
      <c r="BZ727" s="401"/>
      <c r="CA727" s="401"/>
      <c r="CB727" s="401"/>
      <c r="CC727" s="401"/>
      <c r="CD727" s="401"/>
      <c r="CE727" s="401"/>
      <c r="CF727" s="401"/>
      <c r="CG727" s="401"/>
      <c r="CH727" s="401"/>
      <c r="CI727" s="401"/>
      <c r="CJ727" s="401"/>
      <c r="CK727" s="401"/>
      <c r="CL727" s="401"/>
      <c r="CM727" s="401"/>
      <c r="CN727" s="401"/>
      <c r="CO727" s="401"/>
      <c r="CP727" s="401"/>
      <c r="CQ727" s="401"/>
      <c r="CR727" s="401"/>
      <c r="CS727" s="401"/>
      <c r="CT727" s="401"/>
      <c r="CU727" s="401"/>
      <c r="CV727" s="401"/>
      <c r="CW727" s="401"/>
      <c r="CX727" s="401"/>
      <c r="CY727" s="401"/>
      <c r="CZ727" s="401"/>
    </row>
    <row r="728" ht="25.15" customHeight="true" x14ac:dyDescent="0.2">
      <c r="C728" s="698"/>
      <c r="D728" s="698"/>
      <c r="E728" s="698"/>
      <c r="F728" s="698"/>
      <c r="G728" s="698"/>
      <c r="H728" s="698"/>
      <c r="I728" s="698"/>
      <c r="J728" s="698"/>
      <c r="K728" s="698"/>
      <c r="L728" s="698"/>
      <c r="M728" s="698"/>
      <c r="N728" s="698"/>
      <c r="O728" s="698"/>
      <c r="P728" s="698"/>
      <c r="Q728" s="698"/>
      <c r="BA728" s="401"/>
      <c r="BB728" s="478"/>
      <c r="BC728" s="401"/>
      <c r="BD728" s="401"/>
      <c r="BE728" s="401"/>
      <c r="BF728" s="401"/>
      <c r="BG728" s="401"/>
      <c r="BH728" s="401"/>
      <c r="BI728" s="401"/>
      <c r="BJ728" s="401"/>
      <c r="BK728" s="401"/>
      <c r="BL728" s="401"/>
      <c r="BM728" s="401"/>
      <c r="BN728" s="401"/>
      <c r="BO728" s="401"/>
      <c r="BP728" s="401"/>
      <c r="BQ728" s="401"/>
      <c r="BR728" s="401"/>
      <c r="BS728" s="401"/>
      <c r="BT728" s="401"/>
      <c r="BU728" s="401"/>
      <c r="BV728" s="401"/>
      <c r="BW728" s="401"/>
      <c r="BX728" s="401"/>
      <c r="BY728" s="401"/>
      <c r="BZ728" s="401"/>
      <c r="CA728" s="401"/>
      <c r="CB728" s="401"/>
      <c r="CC728" s="401"/>
      <c r="CD728" s="401"/>
      <c r="CE728" s="401"/>
      <c r="CF728" s="401"/>
      <c r="CG728" s="401"/>
      <c r="CH728" s="401"/>
      <c r="CI728" s="401"/>
      <c r="CJ728" s="401"/>
      <c r="CK728" s="401"/>
      <c r="CL728" s="401"/>
      <c r="CM728" s="401"/>
      <c r="CN728" s="401"/>
      <c r="CO728" s="401"/>
      <c r="CP728" s="401"/>
      <c r="CQ728" s="401"/>
      <c r="CR728" s="401"/>
      <c r="CS728" s="401"/>
      <c r="CT728" s="401"/>
      <c r="CU728" s="401"/>
      <c r="CV728" s="401"/>
      <c r="CW728" s="401"/>
      <c r="CX728" s="401"/>
      <c r="CY728" s="401"/>
      <c r="CZ728" s="401"/>
    </row>
    <row r="729" ht="25.15" customHeight="true" x14ac:dyDescent="0.2">
      <c r="C729" s="698"/>
      <c r="D729" s="698"/>
      <c r="E729" s="698"/>
      <c r="F729" s="698"/>
      <c r="G729" s="698"/>
      <c r="H729" s="698"/>
      <c r="I729" s="698"/>
      <c r="J729" s="698"/>
      <c r="K729" s="698"/>
      <c r="L729" s="698"/>
      <c r="M729" s="698"/>
      <c r="N729" s="698"/>
      <c r="O729" s="698"/>
      <c r="P729" s="698"/>
      <c r="Q729" s="698"/>
      <c r="BA729" s="401"/>
      <c r="BB729" s="478"/>
      <c r="BC729" s="401"/>
      <c r="BD729" s="401"/>
      <c r="BE729" s="401"/>
      <c r="BF729" s="401"/>
      <c r="BG729" s="401"/>
      <c r="BH729" s="401"/>
      <c r="BI729" s="401"/>
      <c r="BJ729" s="401"/>
      <c r="BK729" s="401"/>
      <c r="BL729" s="401"/>
      <c r="BM729" s="401"/>
      <c r="BN729" s="401"/>
      <c r="BO729" s="401"/>
      <c r="BP729" s="401"/>
      <c r="BQ729" s="401"/>
      <c r="BR729" s="401"/>
      <c r="BS729" s="401"/>
      <c r="BT729" s="401"/>
      <c r="BU729" s="401"/>
      <c r="BV729" s="401"/>
      <c r="BW729" s="401"/>
      <c r="BX729" s="401"/>
      <c r="BY729" s="401"/>
      <c r="BZ729" s="401"/>
      <c r="CA729" s="401"/>
      <c r="CB729" s="401"/>
      <c r="CC729" s="401"/>
      <c r="CD729" s="401"/>
      <c r="CE729" s="401"/>
      <c r="CF729" s="401"/>
      <c r="CG729" s="401"/>
      <c r="CH729" s="401"/>
      <c r="CI729" s="401"/>
      <c r="CJ729" s="401"/>
      <c r="CK729" s="401"/>
      <c r="CL729" s="401"/>
      <c r="CM729" s="401"/>
      <c r="CN729" s="401"/>
      <c r="CO729" s="401"/>
      <c r="CP729" s="401"/>
      <c r="CQ729" s="401"/>
      <c r="CR729" s="401"/>
      <c r="CS729" s="401"/>
      <c r="CT729" s="401"/>
      <c r="CU729" s="401"/>
      <c r="CV729" s="401"/>
      <c r="CW729" s="401"/>
      <c r="CX729" s="401"/>
      <c r="CY729" s="401"/>
      <c r="CZ729" s="401"/>
    </row>
    <row r="730" ht="25.15" customHeight="true" x14ac:dyDescent="0.2">
      <c r="C730" s="698"/>
      <c r="D730" s="698"/>
      <c r="E730" s="698"/>
      <c r="F730" s="698"/>
      <c r="G730" s="698"/>
      <c r="H730" s="698"/>
      <c r="I730" s="698"/>
      <c r="J730" s="698"/>
      <c r="K730" s="698"/>
      <c r="L730" s="698"/>
      <c r="M730" s="698"/>
      <c r="N730" s="698"/>
      <c r="O730" s="698"/>
      <c r="P730" s="698"/>
      <c r="Q730" s="698"/>
      <c r="BA730" s="401"/>
      <c r="BB730" s="478"/>
      <c r="BC730" s="401"/>
      <c r="BD730" s="401"/>
      <c r="BE730" s="401"/>
      <c r="BF730" s="401"/>
      <c r="BG730" s="401"/>
      <c r="BH730" s="401"/>
      <c r="BI730" s="401"/>
      <c r="BJ730" s="401"/>
      <c r="BK730" s="401"/>
      <c r="BL730" s="401"/>
      <c r="BM730" s="401"/>
      <c r="BN730" s="401"/>
      <c r="BO730" s="401"/>
      <c r="BP730" s="401"/>
      <c r="BQ730" s="401"/>
      <c r="BR730" s="401"/>
      <c r="BS730" s="401"/>
      <c r="BT730" s="401"/>
      <c r="BU730" s="401"/>
      <c r="BV730" s="401"/>
      <c r="BW730" s="401"/>
      <c r="BX730" s="401"/>
      <c r="BY730" s="401"/>
      <c r="BZ730" s="401"/>
      <c r="CA730" s="401"/>
      <c r="CB730" s="401"/>
      <c r="CC730" s="401"/>
      <c r="CD730" s="401"/>
      <c r="CE730" s="401"/>
      <c r="CF730" s="401"/>
      <c r="CG730" s="401"/>
      <c r="CH730" s="401"/>
      <c r="CI730" s="401"/>
      <c r="CJ730" s="401"/>
      <c r="CK730" s="401"/>
      <c r="CL730" s="401"/>
      <c r="CM730" s="401"/>
      <c r="CN730" s="401"/>
      <c r="CO730" s="401"/>
      <c r="CP730" s="401"/>
      <c r="CQ730" s="401"/>
      <c r="CR730" s="401"/>
      <c r="CS730" s="401"/>
      <c r="CT730" s="401"/>
      <c r="CU730" s="401"/>
      <c r="CV730" s="401"/>
      <c r="CW730" s="401"/>
      <c r="CX730" s="401"/>
      <c r="CY730" s="401"/>
      <c r="CZ730" s="401"/>
    </row>
    <row r="731" ht="25.15" customHeight="true" x14ac:dyDescent="0.2">
      <c r="C731" s="698"/>
      <c r="D731" s="698"/>
      <c r="E731" s="698"/>
      <c r="F731" s="698"/>
      <c r="G731" s="698"/>
      <c r="H731" s="698"/>
      <c r="I731" s="698"/>
      <c r="J731" s="698"/>
      <c r="K731" s="698"/>
      <c r="L731" s="698"/>
      <c r="M731" s="698"/>
      <c r="N731" s="698"/>
      <c r="O731" s="698"/>
      <c r="P731" s="698"/>
      <c r="Q731" s="698"/>
      <c r="BA731" s="401"/>
      <c r="BB731" s="478"/>
      <c r="BC731" s="401"/>
      <c r="BD731" s="401"/>
      <c r="BE731" s="401"/>
      <c r="BF731" s="401"/>
      <c r="BG731" s="401"/>
      <c r="BH731" s="401"/>
      <c r="BI731" s="401"/>
      <c r="BJ731" s="401"/>
      <c r="BK731" s="401"/>
      <c r="BL731" s="401"/>
      <c r="BM731" s="401"/>
      <c r="BN731" s="401"/>
      <c r="BO731" s="401"/>
      <c r="BP731" s="401"/>
      <c r="BQ731" s="401"/>
      <c r="BR731" s="401"/>
      <c r="BS731" s="401"/>
      <c r="BT731" s="401"/>
      <c r="BU731" s="401"/>
      <c r="BV731" s="401"/>
      <c r="BW731" s="401"/>
      <c r="BX731" s="401"/>
      <c r="BY731" s="401"/>
      <c r="BZ731" s="401"/>
      <c r="CA731" s="401"/>
      <c r="CB731" s="401"/>
      <c r="CC731" s="401"/>
      <c r="CD731" s="401"/>
      <c r="CE731" s="401"/>
      <c r="CF731" s="401"/>
      <c r="CG731" s="401"/>
      <c r="CH731" s="401"/>
      <c r="CI731" s="401"/>
      <c r="CJ731" s="401"/>
      <c r="CK731" s="401"/>
      <c r="CL731" s="401"/>
      <c r="CM731" s="401"/>
      <c r="CN731" s="401"/>
      <c r="CO731" s="401"/>
      <c r="CP731" s="401"/>
      <c r="CQ731" s="401"/>
      <c r="CR731" s="401"/>
      <c r="CS731" s="401"/>
      <c r="CT731" s="401"/>
      <c r="CU731" s="401"/>
      <c r="CV731" s="401"/>
      <c r="CW731" s="401"/>
      <c r="CX731" s="401"/>
      <c r="CY731" s="401"/>
      <c r="CZ731" s="401"/>
    </row>
    <row r="732" ht="25.15" customHeight="true" x14ac:dyDescent="0.2">
      <c r="C732" s="698"/>
      <c r="D732" s="698"/>
      <c r="E732" s="698"/>
      <c r="F732" s="698"/>
      <c r="G732" s="698"/>
      <c r="H732" s="698"/>
      <c r="I732" s="698"/>
      <c r="J732" s="698"/>
      <c r="K732" s="698"/>
      <c r="L732" s="698"/>
      <c r="M732" s="698"/>
      <c r="N732" s="698"/>
      <c r="O732" s="698"/>
      <c r="P732" s="698"/>
      <c r="Q732" s="698"/>
      <c r="BA732" s="401"/>
      <c r="BB732" s="478"/>
      <c r="BC732" s="401"/>
      <c r="BD732" s="401"/>
      <c r="BE732" s="401"/>
      <c r="BF732" s="401"/>
      <c r="BG732" s="401"/>
      <c r="BH732" s="401"/>
      <c r="BI732" s="401"/>
      <c r="BJ732" s="401"/>
      <c r="BK732" s="401"/>
      <c r="BL732" s="401"/>
      <c r="BM732" s="401"/>
      <c r="BN732" s="401"/>
      <c r="BO732" s="401"/>
      <c r="BP732" s="401"/>
      <c r="BQ732" s="401"/>
      <c r="BR732" s="401"/>
      <c r="BS732" s="401"/>
      <c r="BT732" s="401"/>
      <c r="BU732" s="401"/>
      <c r="BV732" s="401"/>
      <c r="BW732" s="401"/>
      <c r="BX732" s="401"/>
      <c r="BY732" s="401"/>
      <c r="BZ732" s="401"/>
      <c r="CA732" s="401"/>
      <c r="CB732" s="401"/>
      <c r="CC732" s="401"/>
      <c r="CD732" s="401"/>
      <c r="CE732" s="401"/>
      <c r="CF732" s="401"/>
      <c r="CG732" s="401"/>
      <c r="CH732" s="401"/>
      <c r="CI732" s="401"/>
      <c r="CJ732" s="401"/>
      <c r="CK732" s="401"/>
      <c r="CL732" s="401"/>
      <c r="CM732" s="401"/>
      <c r="CN732" s="401"/>
      <c r="CO732" s="401"/>
      <c r="CP732" s="401"/>
      <c r="CQ732" s="401"/>
      <c r="CR732" s="401"/>
      <c r="CS732" s="401"/>
      <c r="CT732" s="401"/>
      <c r="CU732" s="401"/>
      <c r="CV732" s="401"/>
      <c r="CW732" s="401"/>
      <c r="CX732" s="401"/>
      <c r="CY732" s="401"/>
      <c r="CZ732" s="401"/>
    </row>
    <row r="733" ht="25.15" customHeight="true" x14ac:dyDescent="0.2">
      <c r="C733" s="698"/>
      <c r="D733" s="698"/>
      <c r="E733" s="698"/>
      <c r="F733" s="698"/>
      <c r="G733" s="698"/>
      <c r="H733" s="698"/>
      <c r="I733" s="698"/>
      <c r="J733" s="698"/>
      <c r="K733" s="698"/>
      <c r="L733" s="698"/>
      <c r="M733" s="698"/>
      <c r="N733" s="698"/>
      <c r="O733" s="698"/>
      <c r="P733" s="698"/>
      <c r="Q733" s="698"/>
      <c r="BA733" s="401"/>
      <c r="BB733" s="478"/>
      <c r="BC733" s="401"/>
      <c r="BD733" s="401"/>
      <c r="BE733" s="401"/>
      <c r="BF733" s="401"/>
      <c r="BG733" s="401"/>
      <c r="BH733" s="401"/>
      <c r="BI733" s="401"/>
      <c r="BJ733" s="401"/>
      <c r="BK733" s="401"/>
      <c r="BL733" s="401"/>
      <c r="BM733" s="401"/>
      <c r="BN733" s="401"/>
      <c r="BO733" s="401"/>
      <c r="BP733" s="401"/>
      <c r="BQ733" s="401"/>
      <c r="BR733" s="401"/>
      <c r="BS733" s="401"/>
      <c r="BT733" s="401"/>
      <c r="BU733" s="401"/>
      <c r="BV733" s="401"/>
      <c r="BW733" s="401"/>
      <c r="BX733" s="401"/>
      <c r="BY733" s="401"/>
      <c r="BZ733" s="401"/>
      <c r="CA733" s="401"/>
      <c r="CB733" s="401"/>
      <c r="CC733" s="401"/>
      <c r="CD733" s="401"/>
      <c r="CE733" s="401"/>
      <c r="CF733" s="401"/>
      <c r="CG733" s="401"/>
      <c r="CH733" s="401"/>
      <c r="CI733" s="401"/>
      <c r="CJ733" s="401"/>
      <c r="CK733" s="401"/>
      <c r="CL733" s="401"/>
      <c r="CM733" s="401"/>
      <c r="CN733" s="401"/>
      <c r="CO733" s="401"/>
      <c r="CP733" s="401"/>
      <c r="CQ733" s="401"/>
      <c r="CR733" s="401"/>
      <c r="CS733" s="401"/>
      <c r="CT733" s="401"/>
      <c r="CU733" s="401"/>
      <c r="CV733" s="401"/>
      <c r="CW733" s="401"/>
      <c r="CX733" s="401"/>
      <c r="CY733" s="401"/>
      <c r="CZ733" s="401"/>
    </row>
    <row r="734" ht="25.15" customHeight="true" x14ac:dyDescent="0.2">
      <c r="C734" s="698"/>
      <c r="D734" s="698"/>
      <c r="E734" s="698"/>
      <c r="F734" s="698"/>
      <c r="G734" s="698"/>
      <c r="H734" s="698"/>
      <c r="I734" s="698"/>
      <c r="J734" s="698"/>
      <c r="K734" s="698"/>
      <c r="L734" s="698"/>
      <c r="M734" s="698"/>
      <c r="N734" s="698"/>
      <c r="O734" s="698"/>
      <c r="P734" s="698"/>
      <c r="Q734" s="698"/>
      <c r="BA734" s="401"/>
      <c r="BB734" s="478"/>
      <c r="BC734" s="401"/>
      <c r="BD734" s="401"/>
      <c r="BE734" s="401"/>
      <c r="BF734" s="401"/>
      <c r="BG734" s="401"/>
      <c r="BH734" s="401"/>
      <c r="BI734" s="401"/>
      <c r="BJ734" s="401"/>
      <c r="BK734" s="401"/>
      <c r="BL734" s="401"/>
      <c r="BM734" s="401"/>
      <c r="BN734" s="401"/>
      <c r="BO734" s="401"/>
      <c r="BP734" s="401"/>
      <c r="BQ734" s="401"/>
      <c r="BR734" s="401"/>
      <c r="BS734" s="401"/>
      <c r="BT734" s="401"/>
      <c r="BU734" s="401"/>
      <c r="BV734" s="401"/>
      <c r="BW734" s="401"/>
      <c r="BX734" s="401"/>
      <c r="BY734" s="401"/>
      <c r="BZ734" s="401"/>
      <c r="CA734" s="401"/>
      <c r="CB734" s="401"/>
      <c r="CC734" s="401"/>
      <c r="CD734" s="401"/>
      <c r="CE734" s="401"/>
      <c r="CF734" s="401"/>
      <c r="CG734" s="401"/>
      <c r="CH734" s="401"/>
      <c r="CI734" s="401"/>
      <c r="CJ734" s="401"/>
      <c r="CK734" s="401"/>
      <c r="CL734" s="401"/>
      <c r="CM734" s="401"/>
      <c r="CN734" s="401"/>
      <c r="CO734" s="401"/>
      <c r="CP734" s="401"/>
      <c r="CQ734" s="401"/>
      <c r="CR734" s="401"/>
      <c r="CS734" s="401"/>
      <c r="CT734" s="401"/>
      <c r="CU734" s="401"/>
      <c r="CV734" s="401"/>
      <c r="CW734" s="401"/>
      <c r="CX734" s="401"/>
      <c r="CY734" s="401"/>
      <c r="CZ734" s="401"/>
    </row>
    <row r="735" ht="25.15" customHeight="true" x14ac:dyDescent="0.2">
      <c r="C735" s="698"/>
      <c r="D735" s="698"/>
      <c r="E735" s="698"/>
      <c r="F735" s="698"/>
      <c r="G735" s="698"/>
      <c r="H735" s="698"/>
      <c r="I735" s="698"/>
      <c r="J735" s="698"/>
      <c r="K735" s="698"/>
      <c r="L735" s="698"/>
      <c r="M735" s="698"/>
      <c r="N735" s="698"/>
      <c r="O735" s="698"/>
      <c r="P735" s="698"/>
      <c r="Q735" s="698"/>
      <c r="BA735" s="401"/>
      <c r="BB735" s="478"/>
      <c r="BC735" s="401"/>
      <c r="BD735" s="401"/>
      <c r="BE735" s="401"/>
      <c r="BF735" s="401"/>
      <c r="BG735" s="401"/>
      <c r="BH735" s="401"/>
      <c r="BI735" s="401"/>
      <c r="BJ735" s="401"/>
      <c r="BK735" s="401"/>
      <c r="BL735" s="401"/>
      <c r="BM735" s="401"/>
      <c r="BN735" s="401"/>
      <c r="BO735" s="401"/>
      <c r="BP735" s="401"/>
      <c r="BQ735" s="401"/>
      <c r="BR735" s="401"/>
      <c r="BS735" s="401"/>
      <c r="BT735" s="401"/>
      <c r="BU735" s="401"/>
      <c r="BV735" s="401"/>
      <c r="BW735" s="401"/>
      <c r="BX735" s="401"/>
      <c r="BY735" s="401"/>
      <c r="BZ735" s="401"/>
      <c r="CA735" s="401"/>
      <c r="CB735" s="401"/>
      <c r="CC735" s="401"/>
      <c r="CD735" s="401"/>
      <c r="CE735" s="401"/>
      <c r="CF735" s="401"/>
      <c r="CG735" s="401"/>
      <c r="CH735" s="401"/>
      <c r="CI735" s="401"/>
      <c r="CJ735" s="401"/>
      <c r="CK735" s="401"/>
      <c r="CL735" s="401"/>
      <c r="CM735" s="401"/>
      <c r="CN735" s="401"/>
      <c r="CO735" s="401"/>
      <c r="CP735" s="401"/>
      <c r="CQ735" s="401"/>
      <c r="CR735" s="401"/>
      <c r="CS735" s="401"/>
      <c r="CT735" s="401"/>
      <c r="CU735" s="401"/>
      <c r="CV735" s="401"/>
      <c r="CW735" s="401"/>
      <c r="CX735" s="401"/>
      <c r="CY735" s="401"/>
      <c r="CZ735" s="401"/>
    </row>
    <row r="736" ht="25.15" customHeight="true" x14ac:dyDescent="0.2">
      <c r="C736" s="698"/>
      <c r="D736" s="698"/>
      <c r="E736" s="698"/>
      <c r="F736" s="698"/>
      <c r="G736" s="698"/>
      <c r="H736" s="698"/>
      <c r="I736" s="698"/>
      <c r="J736" s="698"/>
      <c r="K736" s="698"/>
      <c r="L736" s="698"/>
      <c r="M736" s="698"/>
      <c r="N736" s="698"/>
      <c r="O736" s="698"/>
      <c r="P736" s="698"/>
      <c r="Q736" s="698"/>
      <c r="BA736" s="401"/>
      <c r="BB736" s="478"/>
      <c r="BC736" s="401"/>
      <c r="BD736" s="401"/>
      <c r="BE736" s="401"/>
      <c r="BF736" s="401"/>
      <c r="BG736" s="401"/>
      <c r="BH736" s="401"/>
      <c r="BI736" s="401"/>
      <c r="BJ736" s="401"/>
      <c r="BK736" s="401"/>
      <c r="BL736" s="401"/>
      <c r="BM736" s="401"/>
      <c r="BN736" s="401"/>
      <c r="BO736" s="401"/>
      <c r="BP736" s="401"/>
      <c r="BQ736" s="401"/>
      <c r="BR736" s="401"/>
      <c r="BS736" s="401"/>
      <c r="BT736" s="401"/>
      <c r="BU736" s="401"/>
      <c r="BV736" s="401"/>
      <c r="BW736" s="401"/>
      <c r="BX736" s="401"/>
      <c r="BY736" s="401"/>
      <c r="BZ736" s="401"/>
      <c r="CA736" s="401"/>
      <c r="CB736" s="401"/>
      <c r="CC736" s="401"/>
      <c r="CD736" s="401"/>
      <c r="CE736" s="401"/>
      <c r="CF736" s="401"/>
      <c r="CG736" s="401"/>
      <c r="CH736" s="401"/>
      <c r="CI736" s="401"/>
      <c r="CJ736" s="401"/>
      <c r="CK736" s="401"/>
      <c r="CL736" s="401"/>
      <c r="CM736" s="401"/>
      <c r="CN736" s="401"/>
      <c r="CO736" s="401"/>
      <c r="CP736" s="401"/>
      <c r="CQ736" s="401"/>
      <c r="CR736" s="401"/>
      <c r="CS736" s="401"/>
      <c r="CT736" s="401"/>
      <c r="CU736" s="401"/>
      <c r="CV736" s="401"/>
      <c r="CW736" s="401"/>
      <c r="CX736" s="401"/>
      <c r="CY736" s="401"/>
      <c r="CZ736" s="401"/>
    </row>
    <row r="737" ht="25.15" customHeight="true" x14ac:dyDescent="0.2">
      <c r="C737" s="698"/>
      <c r="D737" s="698"/>
      <c r="E737" s="698"/>
      <c r="F737" s="698"/>
      <c r="G737" s="698"/>
      <c r="H737" s="698"/>
      <c r="I737" s="698"/>
      <c r="J737" s="698"/>
      <c r="K737" s="698"/>
      <c r="L737" s="698"/>
      <c r="M737" s="698"/>
      <c r="N737" s="698"/>
      <c r="O737" s="698"/>
      <c r="P737" s="698"/>
      <c r="Q737" s="698"/>
      <c r="BA737" s="401"/>
      <c r="BB737" s="478"/>
      <c r="BC737" s="401"/>
      <c r="BD737" s="401"/>
      <c r="BE737" s="401"/>
      <c r="BF737" s="401"/>
      <c r="BG737" s="401"/>
      <c r="BH737" s="401"/>
      <c r="BI737" s="401"/>
      <c r="BJ737" s="401"/>
      <c r="BK737" s="401"/>
      <c r="BL737" s="401"/>
      <c r="BM737" s="401"/>
      <c r="BN737" s="401"/>
      <c r="BO737" s="401"/>
      <c r="BP737" s="401"/>
      <c r="BQ737" s="401"/>
      <c r="BR737" s="401"/>
      <c r="BS737" s="401"/>
      <c r="BT737" s="401"/>
      <c r="BU737" s="401"/>
      <c r="BV737" s="401"/>
      <c r="BW737" s="401"/>
      <c r="BX737" s="401"/>
      <c r="BY737" s="401"/>
      <c r="BZ737" s="401"/>
      <c r="CA737" s="401"/>
      <c r="CB737" s="401"/>
      <c r="CC737" s="401"/>
      <c r="CD737" s="401"/>
      <c r="CE737" s="401"/>
      <c r="CF737" s="401"/>
      <c r="CG737" s="401"/>
      <c r="CH737" s="401"/>
      <c r="CI737" s="401"/>
      <c r="CJ737" s="401"/>
      <c r="CK737" s="401"/>
      <c r="CL737" s="401"/>
      <c r="CM737" s="401"/>
      <c r="CN737" s="401"/>
      <c r="CO737" s="401"/>
      <c r="CP737" s="401"/>
      <c r="CQ737" s="401"/>
      <c r="CR737" s="401"/>
      <c r="CS737" s="401"/>
      <c r="CT737" s="401"/>
      <c r="CU737" s="401"/>
      <c r="CV737" s="401"/>
      <c r="CW737" s="401"/>
      <c r="CX737" s="401"/>
      <c r="CY737" s="401"/>
      <c r="CZ737" s="401"/>
    </row>
    <row r="738" ht="25.15" customHeight="true" x14ac:dyDescent="0.2">
      <c r="C738" s="698"/>
      <c r="D738" s="698"/>
      <c r="E738" s="698"/>
      <c r="F738" s="698"/>
      <c r="G738" s="698"/>
      <c r="H738" s="698"/>
      <c r="I738" s="698"/>
      <c r="J738" s="698"/>
      <c r="K738" s="698"/>
      <c r="L738" s="698"/>
      <c r="M738" s="698"/>
      <c r="N738" s="698"/>
      <c r="O738" s="698"/>
      <c r="P738" s="698"/>
      <c r="Q738" s="698"/>
      <c r="BA738" s="401"/>
      <c r="BB738" s="478"/>
      <c r="BC738" s="401"/>
      <c r="BD738" s="401"/>
      <c r="BE738" s="401"/>
      <c r="BF738" s="401"/>
      <c r="BG738" s="401"/>
      <c r="BH738" s="401"/>
      <c r="BI738" s="401"/>
      <c r="BJ738" s="401"/>
      <c r="BK738" s="401"/>
      <c r="BL738" s="401"/>
      <c r="BM738" s="401"/>
      <c r="BN738" s="401"/>
      <c r="BO738" s="401"/>
      <c r="BP738" s="401"/>
      <c r="BQ738" s="401"/>
      <c r="BR738" s="401"/>
      <c r="BS738" s="401"/>
      <c r="BT738" s="401"/>
      <c r="BU738" s="401"/>
      <c r="BV738" s="401"/>
      <c r="BW738" s="401"/>
      <c r="BX738" s="401"/>
      <c r="BY738" s="401"/>
      <c r="BZ738" s="401"/>
      <c r="CA738" s="401"/>
      <c r="CB738" s="401"/>
      <c r="CC738" s="401"/>
      <c r="CD738" s="401"/>
      <c r="CE738" s="401"/>
      <c r="CF738" s="401"/>
      <c r="CG738" s="401"/>
      <c r="CH738" s="401"/>
      <c r="CI738" s="401"/>
      <c r="CJ738" s="401"/>
      <c r="CK738" s="401"/>
      <c r="CL738" s="401"/>
      <c r="CM738" s="401"/>
      <c r="CN738" s="401"/>
      <c r="CO738" s="401"/>
      <c r="CP738" s="401"/>
      <c r="CQ738" s="401"/>
      <c r="CR738" s="401"/>
      <c r="CS738" s="401"/>
      <c r="CT738" s="401"/>
      <c r="CU738" s="401"/>
      <c r="CV738" s="401"/>
      <c r="CW738" s="401"/>
      <c r="CX738" s="401"/>
      <c r="CY738" s="401"/>
      <c r="CZ738" s="401"/>
    </row>
    <row r="739" ht="25.15" customHeight="true" x14ac:dyDescent="0.2">
      <c r="C739" s="698"/>
      <c r="D739" s="698"/>
      <c r="E739" s="698"/>
      <c r="F739" s="698"/>
      <c r="G739" s="698"/>
      <c r="H739" s="698"/>
      <c r="I739" s="698"/>
      <c r="J739" s="698"/>
      <c r="K739" s="698"/>
      <c r="L739" s="698"/>
      <c r="M739" s="698"/>
      <c r="N739" s="698"/>
      <c r="O739" s="698"/>
      <c r="P739" s="698"/>
      <c r="Q739" s="698"/>
      <c r="BA739" s="401"/>
      <c r="BB739" s="478"/>
      <c r="BC739" s="401"/>
      <c r="BD739" s="401"/>
      <c r="BE739" s="401"/>
      <c r="BF739" s="401"/>
      <c r="BG739" s="401"/>
      <c r="BH739" s="401"/>
      <c r="BI739" s="401"/>
      <c r="BJ739" s="401"/>
      <c r="BK739" s="401"/>
      <c r="BL739" s="401"/>
      <c r="BM739" s="401"/>
      <c r="BN739" s="401"/>
      <c r="BO739" s="401"/>
      <c r="BP739" s="401"/>
      <c r="BQ739" s="401"/>
      <c r="BR739" s="401"/>
      <c r="BS739" s="401"/>
      <c r="BT739" s="401"/>
      <c r="BU739" s="401"/>
      <c r="BV739" s="401"/>
      <c r="BW739" s="401"/>
      <c r="BX739" s="401"/>
      <c r="BY739" s="401"/>
      <c r="BZ739" s="401"/>
      <c r="CA739" s="401"/>
      <c r="CB739" s="401"/>
      <c r="CC739" s="401"/>
      <c r="CD739" s="401"/>
      <c r="CE739" s="401"/>
      <c r="CF739" s="401"/>
      <c r="CG739" s="401"/>
      <c r="CH739" s="401"/>
      <c r="CI739" s="401"/>
      <c r="CJ739" s="401"/>
      <c r="CK739" s="401"/>
      <c r="CL739" s="401"/>
      <c r="CM739" s="401"/>
      <c r="CN739" s="401"/>
      <c r="CO739" s="401"/>
      <c r="CP739" s="401"/>
      <c r="CQ739" s="401"/>
      <c r="CR739" s="401"/>
      <c r="CS739" s="401"/>
      <c r="CT739" s="401"/>
      <c r="CU739" s="401"/>
      <c r="CV739" s="401"/>
      <c r="CW739" s="401"/>
      <c r="CX739" s="401"/>
      <c r="CY739" s="401"/>
      <c r="CZ739" s="401"/>
    </row>
    <row r="740" ht="25.15" customHeight="true" x14ac:dyDescent="0.2">
      <c r="C740" s="698"/>
      <c r="D740" s="698"/>
      <c r="E740" s="698"/>
      <c r="F740" s="698"/>
      <c r="G740" s="698"/>
      <c r="H740" s="698"/>
      <c r="I740" s="698"/>
      <c r="J740" s="698"/>
      <c r="K740" s="698"/>
      <c r="L740" s="698"/>
      <c r="M740" s="698"/>
      <c r="N740" s="698"/>
      <c r="O740" s="698"/>
      <c r="P740" s="698"/>
      <c r="Q740" s="698"/>
      <c r="BA740" s="401"/>
      <c r="BB740" s="478"/>
      <c r="BC740" s="401"/>
      <c r="BD740" s="401"/>
      <c r="BE740" s="401"/>
      <c r="BF740" s="401"/>
      <c r="BG740" s="401"/>
      <c r="BH740" s="401"/>
      <c r="BI740" s="401"/>
      <c r="BJ740" s="401"/>
      <c r="BK740" s="401"/>
      <c r="BL740" s="401"/>
      <c r="BM740" s="401"/>
      <c r="BN740" s="401"/>
      <c r="BO740" s="401"/>
      <c r="BP740" s="401"/>
      <c r="BQ740" s="401"/>
      <c r="BR740" s="401"/>
      <c r="BS740" s="401"/>
      <c r="BT740" s="401"/>
      <c r="BU740" s="401"/>
      <c r="BV740" s="401"/>
      <c r="BW740" s="401"/>
      <c r="BX740" s="401"/>
      <c r="BY740" s="401"/>
      <c r="BZ740" s="401"/>
      <c r="CA740" s="401"/>
      <c r="CB740" s="401"/>
      <c r="CC740" s="401"/>
      <c r="CD740" s="401"/>
      <c r="CE740" s="401"/>
      <c r="CF740" s="401"/>
      <c r="CG740" s="401"/>
      <c r="CH740" s="401"/>
      <c r="CI740" s="401"/>
      <c r="CJ740" s="401"/>
      <c r="CK740" s="401"/>
      <c r="CL740" s="401"/>
      <c r="CM740" s="401"/>
      <c r="CN740" s="401"/>
      <c r="CO740" s="401"/>
      <c r="CP740" s="401"/>
      <c r="CQ740" s="401"/>
      <c r="CR740" s="401"/>
      <c r="CS740" s="401"/>
      <c r="CT740" s="401"/>
      <c r="CU740" s="401"/>
      <c r="CV740" s="401"/>
      <c r="CW740" s="401"/>
      <c r="CX740" s="401"/>
      <c r="CY740" s="401"/>
      <c r="CZ740" s="401"/>
    </row>
    <row r="741" ht="25.15" customHeight="true" x14ac:dyDescent="0.2">
      <c r="C741" s="698"/>
      <c r="D741" s="698"/>
      <c r="E741" s="698"/>
      <c r="F741" s="698"/>
      <c r="G741" s="698"/>
      <c r="H741" s="698"/>
      <c r="I741" s="698"/>
      <c r="J741" s="698"/>
      <c r="K741" s="698"/>
      <c r="L741" s="698"/>
      <c r="M741" s="698"/>
      <c r="N741" s="698"/>
      <c r="O741" s="698"/>
      <c r="P741" s="698"/>
      <c r="Q741" s="698"/>
      <c r="BA741" s="401"/>
      <c r="BB741" s="478"/>
      <c r="BC741" s="401"/>
      <c r="BD741" s="401"/>
      <c r="BE741" s="401"/>
      <c r="BF741" s="401"/>
      <c r="BG741" s="401"/>
      <c r="BH741" s="401"/>
      <c r="BI741" s="401"/>
      <c r="BJ741" s="401"/>
      <c r="BK741" s="401"/>
      <c r="BL741" s="401"/>
      <c r="BM741" s="401"/>
      <c r="BN741" s="401"/>
      <c r="BO741" s="401"/>
      <c r="BP741" s="401"/>
      <c r="BQ741" s="401"/>
      <c r="BR741" s="401"/>
      <c r="BS741" s="401"/>
      <c r="BT741" s="401"/>
      <c r="BU741" s="401"/>
      <c r="BV741" s="401"/>
      <c r="BW741" s="401"/>
      <c r="BX741" s="401"/>
      <c r="BY741" s="401"/>
      <c r="BZ741" s="401"/>
      <c r="CA741" s="401"/>
      <c r="CB741" s="401"/>
      <c r="CC741" s="401"/>
      <c r="CD741" s="401"/>
      <c r="CE741" s="401"/>
      <c r="CF741" s="401"/>
      <c r="CG741" s="401"/>
      <c r="CH741" s="401"/>
      <c r="CI741" s="401"/>
      <c r="CJ741" s="401"/>
      <c r="CK741" s="401"/>
      <c r="CL741" s="401"/>
      <c r="CM741" s="401"/>
      <c r="CN741" s="401"/>
      <c r="CO741" s="401"/>
      <c r="CP741" s="401"/>
      <c r="CQ741" s="401"/>
      <c r="CR741" s="401"/>
      <c r="CS741" s="401"/>
      <c r="CT741" s="401"/>
      <c r="CU741" s="401"/>
      <c r="CV741" s="401"/>
      <c r="CW741" s="401"/>
      <c r="CX741" s="401"/>
      <c r="CY741" s="401"/>
      <c r="CZ741" s="401"/>
    </row>
    <row r="742" ht="25.15" customHeight="true" x14ac:dyDescent="0.2">
      <c r="C742" s="698"/>
      <c r="D742" s="698"/>
      <c r="E742" s="698"/>
      <c r="F742" s="698"/>
      <c r="G742" s="698"/>
      <c r="H742" s="698"/>
      <c r="I742" s="698"/>
      <c r="J742" s="698"/>
      <c r="K742" s="698"/>
      <c r="L742" s="698"/>
      <c r="M742" s="698"/>
      <c r="N742" s="698"/>
      <c r="O742" s="698"/>
      <c r="P742" s="698"/>
      <c r="Q742" s="698"/>
      <c r="BA742" s="401"/>
      <c r="BB742" s="478"/>
      <c r="BC742" s="401"/>
      <c r="BD742" s="401"/>
      <c r="BE742" s="401"/>
      <c r="BF742" s="401"/>
      <c r="BG742" s="401"/>
      <c r="BH742" s="401"/>
      <c r="BI742" s="401"/>
      <c r="BJ742" s="401"/>
      <c r="BK742" s="401"/>
      <c r="BL742" s="401"/>
      <c r="BM742" s="401"/>
      <c r="BN742" s="401"/>
      <c r="BO742" s="401"/>
      <c r="BP742" s="401"/>
      <c r="BQ742" s="401"/>
      <c r="BR742" s="401"/>
      <c r="BS742" s="401"/>
      <c r="BT742" s="401"/>
      <c r="BU742" s="401"/>
      <c r="BV742" s="401"/>
      <c r="BW742" s="401"/>
      <c r="BX742" s="401"/>
      <c r="BY742" s="401"/>
      <c r="BZ742" s="401"/>
      <c r="CA742" s="401"/>
      <c r="CB742" s="401"/>
      <c r="CC742" s="401"/>
      <c r="CD742" s="401"/>
      <c r="CE742" s="401"/>
      <c r="CF742" s="401"/>
      <c r="CG742" s="401"/>
      <c r="CH742" s="401"/>
      <c r="CI742" s="401"/>
      <c r="CJ742" s="401"/>
      <c r="CK742" s="401"/>
      <c r="CL742" s="401"/>
      <c r="CM742" s="401"/>
      <c r="CN742" s="401"/>
      <c r="CO742" s="401"/>
      <c r="CP742" s="401"/>
      <c r="CQ742" s="401"/>
      <c r="CR742" s="401"/>
      <c r="CS742" s="401"/>
      <c r="CT742" s="401"/>
      <c r="CU742" s="401"/>
      <c r="CV742" s="401"/>
      <c r="CW742" s="401"/>
      <c r="CX742" s="401"/>
      <c r="CY742" s="401"/>
      <c r="CZ742" s="401"/>
    </row>
    <row r="743" ht="25.15" customHeight="true" x14ac:dyDescent="0.2">
      <c r="C743" s="698"/>
      <c r="D743" s="698"/>
      <c r="E743" s="698"/>
      <c r="F743" s="698"/>
      <c r="G743" s="698"/>
      <c r="H743" s="698"/>
      <c r="I743" s="698"/>
      <c r="J743" s="698"/>
      <c r="K743" s="698"/>
      <c r="L743" s="698"/>
      <c r="M743" s="698"/>
      <c r="N743" s="698"/>
      <c r="O743" s="698"/>
      <c r="P743" s="698"/>
      <c r="Q743" s="698"/>
      <c r="BA743" s="401"/>
      <c r="BB743" s="478"/>
      <c r="BC743" s="401"/>
      <c r="BD743" s="401"/>
      <c r="BE743" s="401"/>
      <c r="BF743" s="401"/>
      <c r="BG743" s="401"/>
      <c r="BH743" s="401"/>
      <c r="BI743" s="401"/>
      <c r="BJ743" s="401"/>
      <c r="BK743" s="401"/>
      <c r="BL743" s="401"/>
      <c r="BM743" s="401"/>
      <c r="BN743" s="401"/>
      <c r="BO743" s="401"/>
      <c r="BP743" s="401"/>
      <c r="BQ743" s="401"/>
      <c r="BR743" s="401"/>
      <c r="BS743" s="401"/>
      <c r="BT743" s="401"/>
      <c r="BU743" s="401"/>
      <c r="BV743" s="401"/>
      <c r="BW743" s="401"/>
      <c r="BX743" s="401"/>
      <c r="BY743" s="401"/>
      <c r="BZ743" s="401"/>
      <c r="CA743" s="401"/>
      <c r="CB743" s="401"/>
      <c r="CC743" s="401"/>
      <c r="CD743" s="401"/>
      <c r="CE743" s="401"/>
      <c r="CF743" s="401"/>
      <c r="CG743" s="401"/>
      <c r="CH743" s="401"/>
      <c r="CI743" s="401"/>
      <c r="CJ743" s="401"/>
      <c r="CK743" s="401"/>
      <c r="CL743" s="401"/>
      <c r="CM743" s="401"/>
      <c r="CN743" s="401"/>
      <c r="CO743" s="401"/>
      <c r="CP743" s="401"/>
      <c r="CQ743" s="401"/>
      <c r="CR743" s="401"/>
      <c r="CS743" s="401"/>
      <c r="CT743" s="401"/>
      <c r="CU743" s="401"/>
      <c r="CV743" s="401"/>
      <c r="CW743" s="401"/>
      <c r="CX743" s="401"/>
      <c r="CY743" s="401"/>
      <c r="CZ743" s="401"/>
    </row>
    <row r="744" ht="25.15" customHeight="true" x14ac:dyDescent="0.2">
      <c r="C744" s="698"/>
      <c r="D744" s="698"/>
      <c r="E744" s="698"/>
      <c r="F744" s="698"/>
      <c r="G744" s="698"/>
      <c r="H744" s="698"/>
      <c r="I744" s="698"/>
      <c r="J744" s="698"/>
      <c r="K744" s="698"/>
      <c r="L744" s="698"/>
      <c r="M744" s="698"/>
      <c r="N744" s="698"/>
      <c r="O744" s="698"/>
      <c r="P744" s="698"/>
      <c r="Q744" s="698"/>
      <c r="BA744" s="401"/>
      <c r="BB744" s="478"/>
      <c r="BC744" s="401"/>
      <c r="BD744" s="401"/>
      <c r="BE744" s="401"/>
      <c r="BF744" s="401"/>
      <c r="BG744" s="401"/>
      <c r="BH744" s="401"/>
      <c r="BI744" s="401"/>
      <c r="BJ744" s="401"/>
      <c r="BK744" s="401"/>
      <c r="BL744" s="401"/>
      <c r="BM744" s="401"/>
      <c r="BN744" s="401"/>
      <c r="BO744" s="401"/>
      <c r="BP744" s="401"/>
      <c r="BQ744" s="401"/>
      <c r="BR744" s="401"/>
      <c r="BS744" s="401"/>
      <c r="BT744" s="401"/>
      <c r="BU744" s="401"/>
      <c r="BV744" s="401"/>
      <c r="BW744" s="401"/>
      <c r="BX744" s="401"/>
      <c r="BY744" s="401"/>
      <c r="BZ744" s="401"/>
      <c r="CA744" s="401"/>
      <c r="CB744" s="401"/>
      <c r="CC744" s="401"/>
      <c r="CD744" s="401"/>
      <c r="CE744" s="401"/>
      <c r="CF744" s="401"/>
      <c r="CG744" s="401"/>
      <c r="CH744" s="401"/>
      <c r="CI744" s="401"/>
      <c r="CJ744" s="401"/>
      <c r="CK744" s="401"/>
      <c r="CL744" s="401"/>
      <c r="CM744" s="401"/>
      <c r="CN744" s="401"/>
      <c r="CO744" s="401"/>
      <c r="CP744" s="401"/>
      <c r="CQ744" s="401"/>
      <c r="CR744" s="401"/>
      <c r="CS744" s="401"/>
      <c r="CT744" s="401"/>
      <c r="CU744" s="401"/>
      <c r="CV744" s="401"/>
      <c r="CW744" s="401"/>
      <c r="CX744" s="401"/>
      <c r="CY744" s="401"/>
      <c r="CZ744" s="401"/>
    </row>
    <row r="745" ht="25.15" customHeight="true" x14ac:dyDescent="0.2">
      <c r="C745" s="698"/>
      <c r="D745" s="698"/>
      <c r="E745" s="698"/>
      <c r="F745" s="698"/>
      <c r="G745" s="698"/>
      <c r="H745" s="698"/>
      <c r="I745" s="698"/>
      <c r="J745" s="698"/>
      <c r="K745" s="698"/>
      <c r="L745" s="698"/>
      <c r="M745" s="698"/>
      <c r="N745" s="698"/>
      <c r="O745" s="698"/>
      <c r="P745" s="698"/>
      <c r="Q745" s="698"/>
      <c r="BA745" s="401"/>
      <c r="BB745" s="478"/>
      <c r="BC745" s="401"/>
      <c r="BD745" s="401"/>
      <c r="BE745" s="401"/>
      <c r="BF745" s="401"/>
      <c r="BG745" s="401"/>
      <c r="BH745" s="401"/>
      <c r="BI745" s="401"/>
      <c r="BJ745" s="401"/>
      <c r="BK745" s="401"/>
      <c r="BL745" s="401"/>
      <c r="BM745" s="401"/>
      <c r="BN745" s="401"/>
      <c r="BO745" s="401"/>
      <c r="BP745" s="401"/>
      <c r="BQ745" s="401"/>
      <c r="BR745" s="401"/>
      <c r="BS745" s="401"/>
      <c r="BT745" s="401"/>
      <c r="BU745" s="401"/>
      <c r="BV745" s="401"/>
      <c r="BW745" s="401"/>
      <c r="BX745" s="401"/>
      <c r="BY745" s="401"/>
      <c r="BZ745" s="401"/>
      <c r="CA745" s="401"/>
      <c r="CB745" s="401"/>
      <c r="CC745" s="401"/>
      <c r="CD745" s="401"/>
      <c r="CE745" s="401"/>
      <c r="CF745" s="401"/>
      <c r="CG745" s="401"/>
      <c r="CH745" s="401"/>
      <c r="CI745" s="401"/>
      <c r="CJ745" s="401"/>
      <c r="CK745" s="401"/>
      <c r="CL745" s="401"/>
      <c r="CM745" s="401"/>
      <c r="CN745" s="401"/>
      <c r="CO745" s="401"/>
      <c r="CP745" s="401"/>
      <c r="CQ745" s="401"/>
      <c r="CR745" s="401"/>
      <c r="CS745" s="401"/>
      <c r="CT745" s="401"/>
      <c r="CU745" s="401"/>
      <c r="CV745" s="401"/>
      <c r="CW745" s="401"/>
      <c r="CX745" s="401"/>
      <c r="CY745" s="401"/>
      <c r="CZ745" s="401"/>
    </row>
    <row r="746" ht="25.15" customHeight="true" x14ac:dyDescent="0.2">
      <c r="C746" s="698"/>
      <c r="D746" s="698"/>
      <c r="E746" s="698"/>
      <c r="F746" s="698"/>
      <c r="G746" s="698"/>
      <c r="H746" s="698"/>
      <c r="I746" s="698"/>
      <c r="J746" s="698"/>
      <c r="K746" s="698"/>
      <c r="L746" s="698"/>
      <c r="M746" s="698"/>
      <c r="N746" s="698"/>
      <c r="O746" s="698"/>
      <c r="P746" s="698"/>
      <c r="Q746" s="698"/>
      <c r="BA746" s="401"/>
      <c r="BB746" s="478"/>
      <c r="BC746" s="401"/>
      <c r="BD746" s="401"/>
      <c r="BE746" s="401"/>
      <c r="BF746" s="401"/>
      <c r="BG746" s="401"/>
      <c r="BH746" s="401"/>
      <c r="BI746" s="401"/>
      <c r="BJ746" s="401"/>
      <c r="BK746" s="401"/>
      <c r="BL746" s="401"/>
      <c r="BM746" s="401"/>
      <c r="BN746" s="401"/>
      <c r="BO746" s="401"/>
      <c r="BP746" s="401"/>
      <c r="BQ746" s="401"/>
      <c r="BR746" s="401"/>
      <c r="BS746" s="401"/>
      <c r="BT746" s="401"/>
      <c r="BU746" s="401"/>
      <c r="BV746" s="401"/>
      <c r="BW746" s="401"/>
      <c r="BX746" s="401"/>
      <c r="BY746" s="401"/>
      <c r="BZ746" s="401"/>
      <c r="CA746" s="401"/>
      <c r="CB746" s="401"/>
      <c r="CC746" s="401"/>
      <c r="CD746" s="401"/>
      <c r="CE746" s="401"/>
      <c r="CF746" s="401"/>
      <c r="CG746" s="401"/>
      <c r="CH746" s="401"/>
      <c r="CI746" s="401"/>
      <c r="CJ746" s="401"/>
      <c r="CK746" s="401"/>
      <c r="CL746" s="401"/>
      <c r="CM746" s="401"/>
      <c r="CN746" s="401"/>
      <c r="CO746" s="401"/>
      <c r="CP746" s="401"/>
      <c r="CQ746" s="401"/>
      <c r="CR746" s="401"/>
      <c r="CS746" s="401"/>
      <c r="CT746" s="401"/>
      <c r="CU746" s="401"/>
      <c r="CV746" s="401"/>
      <c r="CW746" s="401"/>
      <c r="CX746" s="401"/>
      <c r="CY746" s="401"/>
      <c r="CZ746" s="401"/>
    </row>
    <row r="747" ht="25.15" customHeight="true" x14ac:dyDescent="0.2">
      <c r="C747" s="698"/>
      <c r="D747" s="698"/>
      <c r="E747" s="698"/>
      <c r="F747" s="698"/>
      <c r="G747" s="698"/>
      <c r="H747" s="698"/>
      <c r="I747" s="698"/>
      <c r="J747" s="698"/>
      <c r="K747" s="698"/>
      <c r="L747" s="698"/>
      <c r="M747" s="698"/>
      <c r="N747" s="698"/>
      <c r="O747" s="698"/>
      <c r="P747" s="698"/>
      <c r="Q747" s="698"/>
      <c r="BA747" s="401"/>
      <c r="BB747" s="478"/>
      <c r="BC747" s="401"/>
      <c r="BD747" s="401"/>
      <c r="BE747" s="401"/>
      <c r="BF747" s="401"/>
      <c r="BG747" s="401"/>
      <c r="BH747" s="401"/>
      <c r="BI747" s="401"/>
      <c r="BJ747" s="401"/>
      <c r="BK747" s="401"/>
      <c r="BL747" s="401"/>
      <c r="BM747" s="401"/>
      <c r="BN747" s="401"/>
      <c r="BO747" s="401"/>
      <c r="BP747" s="401"/>
      <c r="BQ747" s="401"/>
      <c r="BR747" s="401"/>
      <c r="BS747" s="401"/>
      <c r="BT747" s="401"/>
      <c r="BU747" s="401"/>
      <c r="BV747" s="401"/>
      <c r="BW747" s="401"/>
      <c r="BX747" s="401"/>
      <c r="BY747" s="401"/>
      <c r="BZ747" s="401"/>
      <c r="CA747" s="401"/>
      <c r="CB747" s="401"/>
      <c r="CC747" s="401"/>
      <c r="CD747" s="401"/>
      <c r="CE747" s="401"/>
      <c r="CF747" s="401"/>
      <c r="CG747" s="401"/>
      <c r="CH747" s="401"/>
      <c r="CI747" s="401"/>
      <c r="CJ747" s="401"/>
      <c r="CK747" s="401"/>
      <c r="CL747" s="401"/>
      <c r="CM747" s="401"/>
      <c r="CN747" s="401"/>
      <c r="CO747" s="401"/>
      <c r="CP747" s="401"/>
      <c r="CQ747" s="401"/>
      <c r="CR747" s="401"/>
      <c r="CS747" s="401"/>
      <c r="CT747" s="401"/>
      <c r="CU747" s="401"/>
      <c r="CV747" s="401"/>
      <c r="CW747" s="401"/>
      <c r="CX747" s="401"/>
      <c r="CY747" s="401"/>
      <c r="CZ747" s="401"/>
    </row>
    <row r="748" ht="25.15" customHeight="true" x14ac:dyDescent="0.2">
      <c r="C748" s="698"/>
      <c r="D748" s="698"/>
      <c r="E748" s="698"/>
      <c r="F748" s="698"/>
      <c r="G748" s="698"/>
      <c r="H748" s="698"/>
      <c r="I748" s="698"/>
      <c r="J748" s="698"/>
      <c r="K748" s="698"/>
      <c r="L748" s="698"/>
      <c r="M748" s="698"/>
      <c r="N748" s="698"/>
      <c r="O748" s="698"/>
      <c r="P748" s="698"/>
      <c r="Q748" s="698"/>
      <c r="BA748" s="401"/>
      <c r="BB748" s="478"/>
      <c r="BC748" s="401"/>
      <c r="BD748" s="401"/>
      <c r="BE748" s="401"/>
      <c r="BF748" s="401"/>
      <c r="BG748" s="401"/>
      <c r="BH748" s="401"/>
      <c r="BI748" s="401"/>
      <c r="BJ748" s="401"/>
      <c r="BK748" s="401"/>
      <c r="BL748" s="401"/>
      <c r="BM748" s="401"/>
      <c r="BN748" s="401"/>
      <c r="BO748" s="401"/>
      <c r="BP748" s="401"/>
      <c r="BQ748" s="401"/>
      <c r="BR748" s="401"/>
      <c r="BS748" s="401"/>
      <c r="BT748" s="401"/>
      <c r="BU748" s="401"/>
      <c r="BV748" s="401"/>
      <c r="BW748" s="401"/>
      <c r="BX748" s="401"/>
      <c r="BY748" s="401"/>
      <c r="BZ748" s="401"/>
      <c r="CA748" s="401"/>
      <c r="CB748" s="401"/>
      <c r="CC748" s="401"/>
      <c r="CD748" s="401"/>
      <c r="CE748" s="401"/>
      <c r="CF748" s="401"/>
      <c r="CG748" s="401"/>
      <c r="CH748" s="401"/>
      <c r="CI748" s="401"/>
      <c r="CJ748" s="401"/>
      <c r="CK748" s="401"/>
      <c r="CL748" s="401"/>
      <c r="CM748" s="401"/>
      <c r="CN748" s="401"/>
      <c r="CO748" s="401"/>
      <c r="CP748" s="401"/>
      <c r="CQ748" s="401"/>
      <c r="CR748" s="401"/>
      <c r="CS748" s="401"/>
      <c r="CT748" s="401"/>
      <c r="CU748" s="401"/>
      <c r="CV748" s="401"/>
      <c r="CW748" s="401"/>
      <c r="CX748" s="401"/>
      <c r="CY748" s="401"/>
      <c r="CZ748" s="401"/>
    </row>
    <row r="749" ht="25.15" customHeight="true" x14ac:dyDescent="0.2">
      <c r="C749" s="698"/>
      <c r="D749" s="698"/>
      <c r="E749" s="698"/>
      <c r="F749" s="698"/>
      <c r="G749" s="698"/>
      <c r="H749" s="698"/>
      <c r="I749" s="698"/>
      <c r="J749" s="698"/>
      <c r="K749" s="698"/>
      <c r="L749" s="698"/>
      <c r="M749" s="698"/>
      <c r="N749" s="698"/>
      <c r="O749" s="698"/>
      <c r="P749" s="698"/>
      <c r="Q749" s="698"/>
      <c r="BA749" s="401"/>
      <c r="BB749" s="478"/>
      <c r="BC749" s="401"/>
      <c r="BD749" s="401"/>
      <c r="BE749" s="401"/>
      <c r="BF749" s="401"/>
      <c r="BG749" s="401"/>
      <c r="BH749" s="401"/>
      <c r="BI749" s="401"/>
      <c r="BJ749" s="401"/>
      <c r="BK749" s="401"/>
      <c r="BL749" s="401"/>
      <c r="BM749" s="401"/>
      <c r="BN749" s="401"/>
      <c r="BO749" s="401"/>
      <c r="BP749" s="401"/>
      <c r="BQ749" s="401"/>
      <c r="BR749" s="401"/>
      <c r="BS749" s="401"/>
      <c r="BT749" s="401"/>
      <c r="BU749" s="401"/>
      <c r="BV749" s="401"/>
      <c r="BW749" s="401"/>
      <c r="BX749" s="401"/>
      <c r="BY749" s="401"/>
      <c r="BZ749" s="401"/>
      <c r="CA749" s="401"/>
      <c r="CB749" s="401"/>
      <c r="CC749" s="401"/>
      <c r="CD749" s="401"/>
      <c r="CE749" s="401"/>
      <c r="CF749" s="401"/>
      <c r="CG749" s="401"/>
      <c r="CH749" s="401"/>
      <c r="CI749" s="401"/>
      <c r="CJ749" s="401"/>
      <c r="CK749" s="401"/>
      <c r="CL749" s="401"/>
      <c r="CM749" s="401"/>
      <c r="CN749" s="401"/>
      <c r="CO749" s="401"/>
      <c r="CP749" s="401"/>
      <c r="CQ749" s="401"/>
      <c r="CR749" s="401"/>
      <c r="CS749" s="401"/>
      <c r="CT749" s="401"/>
      <c r="CU749" s="401"/>
      <c r="CV749" s="401"/>
      <c r="CW749" s="401"/>
      <c r="CX749" s="401"/>
      <c r="CY749" s="401"/>
      <c r="CZ749" s="401"/>
    </row>
    <row r="750" ht="25.15" customHeight="true" x14ac:dyDescent="0.2">
      <c r="C750" s="698"/>
      <c r="D750" s="698"/>
      <c r="E750" s="698"/>
      <c r="F750" s="698"/>
      <c r="G750" s="698"/>
      <c r="H750" s="698"/>
      <c r="I750" s="698"/>
      <c r="J750" s="698"/>
      <c r="K750" s="698"/>
      <c r="L750" s="698"/>
      <c r="M750" s="698"/>
      <c r="N750" s="698"/>
      <c r="O750" s="698"/>
      <c r="P750" s="698"/>
      <c r="Q750" s="698"/>
      <c r="BA750" s="401"/>
      <c r="BB750" s="478"/>
      <c r="BC750" s="401"/>
      <c r="BD750" s="401"/>
      <c r="BE750" s="401"/>
      <c r="BF750" s="401"/>
      <c r="BG750" s="401"/>
      <c r="BH750" s="401"/>
      <c r="BI750" s="401"/>
      <c r="BJ750" s="401"/>
      <c r="BK750" s="401"/>
      <c r="BL750" s="401"/>
      <c r="BM750" s="401"/>
      <c r="BN750" s="401"/>
      <c r="BO750" s="401"/>
      <c r="BP750" s="401"/>
      <c r="BQ750" s="401"/>
      <c r="BR750" s="401"/>
      <c r="BS750" s="401"/>
      <c r="BT750" s="401"/>
      <c r="BU750" s="401"/>
      <c r="BV750" s="401"/>
      <c r="BW750" s="401"/>
      <c r="BX750" s="401"/>
      <c r="BY750" s="401"/>
      <c r="BZ750" s="401"/>
      <c r="CA750" s="401"/>
      <c r="CB750" s="401"/>
      <c r="CC750" s="401"/>
      <c r="CD750" s="401"/>
      <c r="CE750" s="401"/>
      <c r="CF750" s="401"/>
      <c r="CG750" s="401"/>
      <c r="CH750" s="401"/>
      <c r="CI750" s="401"/>
      <c r="CJ750" s="401"/>
      <c r="CK750" s="401"/>
      <c r="CL750" s="401"/>
      <c r="CM750" s="401"/>
      <c r="CN750" s="401"/>
      <c r="CO750" s="401"/>
      <c r="CP750" s="401"/>
      <c r="CQ750" s="401"/>
      <c r="CR750" s="401"/>
      <c r="CS750" s="401"/>
      <c r="CT750" s="401"/>
      <c r="CU750" s="401"/>
      <c r="CV750" s="401"/>
      <c r="CW750" s="401"/>
      <c r="CX750" s="401"/>
      <c r="CY750" s="401"/>
      <c r="CZ750" s="401"/>
    </row>
    <row r="751" ht="25.15" customHeight="true" x14ac:dyDescent="0.2">
      <c r="C751" s="698"/>
      <c r="D751" s="698"/>
      <c r="E751" s="698"/>
      <c r="F751" s="698"/>
      <c r="G751" s="698"/>
      <c r="H751" s="698"/>
      <c r="I751" s="698"/>
      <c r="J751" s="698"/>
      <c r="K751" s="698"/>
      <c r="L751" s="698"/>
      <c r="M751" s="698"/>
      <c r="N751" s="698"/>
      <c r="O751" s="698"/>
      <c r="P751" s="698"/>
      <c r="Q751" s="698"/>
      <c r="BA751" s="401"/>
      <c r="BB751" s="478"/>
      <c r="BC751" s="401"/>
      <c r="BD751" s="401"/>
      <c r="BE751" s="401"/>
      <c r="BF751" s="401"/>
      <c r="BG751" s="401"/>
      <c r="BH751" s="401"/>
      <c r="BI751" s="401"/>
      <c r="BJ751" s="401"/>
      <c r="BK751" s="401"/>
      <c r="BL751" s="401"/>
      <c r="BM751" s="401"/>
      <c r="BN751" s="401"/>
      <c r="BO751" s="401"/>
      <c r="BP751" s="401"/>
      <c r="BQ751" s="401"/>
      <c r="BR751" s="401"/>
      <c r="BS751" s="401"/>
      <c r="BT751" s="401"/>
      <c r="BU751" s="401"/>
      <c r="BV751" s="401"/>
      <c r="BW751" s="401"/>
      <c r="BX751" s="401"/>
      <c r="BY751" s="401"/>
      <c r="BZ751" s="401"/>
      <c r="CA751" s="401"/>
      <c r="CB751" s="401"/>
      <c r="CC751" s="401"/>
      <c r="CD751" s="401"/>
      <c r="CE751" s="401"/>
      <c r="CF751" s="401"/>
      <c r="CG751" s="401"/>
      <c r="CH751" s="401"/>
      <c r="CI751" s="401"/>
      <c r="CJ751" s="401"/>
      <c r="CK751" s="401"/>
      <c r="CL751" s="401"/>
      <c r="CM751" s="401"/>
      <c r="CN751" s="401"/>
      <c r="CO751" s="401"/>
      <c r="CP751" s="401"/>
      <c r="CQ751" s="401"/>
      <c r="CR751" s="401"/>
      <c r="CS751" s="401"/>
      <c r="CT751" s="401"/>
      <c r="CU751" s="401"/>
      <c r="CV751" s="401"/>
      <c r="CW751" s="401"/>
      <c r="CX751" s="401"/>
      <c r="CY751" s="401"/>
      <c r="CZ751" s="401"/>
    </row>
    <row r="752" ht="25.15" customHeight="true" x14ac:dyDescent="0.2">
      <c r="C752" s="698"/>
      <c r="D752" s="698"/>
      <c r="E752" s="698"/>
      <c r="F752" s="698"/>
      <c r="G752" s="698"/>
      <c r="H752" s="698"/>
      <c r="I752" s="698"/>
      <c r="J752" s="698"/>
      <c r="K752" s="698"/>
      <c r="L752" s="698"/>
      <c r="M752" s="698"/>
      <c r="N752" s="698"/>
      <c r="O752" s="698"/>
      <c r="P752" s="698"/>
      <c r="Q752" s="698"/>
      <c r="BA752" s="401"/>
      <c r="BB752" s="478"/>
      <c r="BC752" s="401"/>
      <c r="BD752" s="401"/>
      <c r="BE752" s="401"/>
      <c r="BF752" s="401"/>
      <c r="BG752" s="401"/>
      <c r="BH752" s="401"/>
      <c r="BI752" s="401"/>
      <c r="BJ752" s="401"/>
      <c r="BK752" s="401"/>
      <c r="BL752" s="401"/>
      <c r="BM752" s="401"/>
      <c r="BN752" s="401"/>
      <c r="BO752" s="401"/>
      <c r="BP752" s="401"/>
      <c r="BQ752" s="401"/>
      <c r="BR752" s="401"/>
      <c r="BS752" s="401"/>
      <c r="BT752" s="401"/>
      <c r="BU752" s="401"/>
      <c r="BV752" s="401"/>
      <c r="BW752" s="401"/>
      <c r="BX752" s="401"/>
      <c r="BY752" s="401"/>
      <c r="BZ752" s="401"/>
      <c r="CA752" s="401"/>
      <c r="CB752" s="401"/>
      <c r="CC752" s="401"/>
      <c r="CD752" s="401"/>
      <c r="CE752" s="401"/>
      <c r="CF752" s="401"/>
      <c r="CG752" s="401"/>
      <c r="CH752" s="401"/>
      <c r="CI752" s="401"/>
      <c r="CJ752" s="401"/>
      <c r="CK752" s="401"/>
      <c r="CL752" s="401"/>
      <c r="CM752" s="401"/>
      <c r="CN752" s="401"/>
      <c r="CO752" s="401"/>
      <c r="CP752" s="401"/>
      <c r="CQ752" s="401"/>
      <c r="CR752" s="401"/>
      <c r="CS752" s="401"/>
      <c r="CT752" s="401"/>
      <c r="CU752" s="401"/>
      <c r="CV752" s="401"/>
      <c r="CW752" s="401"/>
      <c r="CX752" s="401"/>
      <c r="CY752" s="401"/>
      <c r="CZ752" s="401"/>
    </row>
    <row r="753" ht="25.15" customHeight="true" x14ac:dyDescent="0.2">
      <c r="C753" s="698"/>
      <c r="D753" s="698"/>
      <c r="E753" s="698"/>
      <c r="F753" s="698"/>
      <c r="G753" s="698"/>
      <c r="H753" s="698"/>
      <c r="I753" s="698"/>
      <c r="J753" s="698"/>
      <c r="K753" s="698"/>
      <c r="L753" s="698"/>
      <c r="M753" s="698"/>
      <c r="N753" s="698"/>
      <c r="O753" s="698"/>
      <c r="P753" s="698"/>
      <c r="Q753" s="698"/>
      <c r="BA753" s="401"/>
      <c r="BB753" s="478"/>
      <c r="BC753" s="401"/>
      <c r="BD753" s="401"/>
      <c r="BE753" s="401"/>
      <c r="BF753" s="401"/>
      <c r="BG753" s="401"/>
      <c r="BH753" s="401"/>
      <c r="BI753" s="401"/>
      <c r="BJ753" s="401"/>
      <c r="BK753" s="401"/>
      <c r="BL753" s="401"/>
      <c r="BM753" s="401"/>
      <c r="BN753" s="401"/>
      <c r="BO753" s="401"/>
      <c r="BP753" s="401"/>
      <c r="BQ753" s="401"/>
      <c r="BR753" s="401"/>
      <c r="BS753" s="401"/>
      <c r="BT753" s="401"/>
      <c r="BU753" s="401"/>
      <c r="BV753" s="401"/>
      <c r="BW753" s="401"/>
      <c r="BX753" s="401"/>
      <c r="BY753" s="401"/>
      <c r="BZ753" s="401"/>
      <c r="CA753" s="401"/>
      <c r="CB753" s="401"/>
      <c r="CC753" s="401"/>
      <c r="CD753" s="401"/>
      <c r="CE753" s="401"/>
      <c r="CF753" s="401"/>
      <c r="CG753" s="401"/>
      <c r="CH753" s="401"/>
      <c r="CI753" s="401"/>
      <c r="CJ753" s="401"/>
      <c r="CK753" s="401"/>
      <c r="CL753" s="401"/>
      <c r="CM753" s="401"/>
      <c r="CN753" s="401"/>
      <c r="CO753" s="401"/>
      <c r="CP753" s="401"/>
      <c r="CQ753" s="401"/>
      <c r="CR753" s="401"/>
      <c r="CS753" s="401"/>
      <c r="CT753" s="401"/>
      <c r="CU753" s="401"/>
      <c r="CV753" s="401"/>
      <c r="CW753" s="401"/>
      <c r="CX753" s="401"/>
      <c r="CY753" s="401"/>
      <c r="CZ753" s="401"/>
    </row>
    <row r="754" ht="25.15" customHeight="true" x14ac:dyDescent="0.2">
      <c r="C754" s="698"/>
      <c r="D754" s="698"/>
      <c r="E754" s="698"/>
      <c r="F754" s="698"/>
      <c r="G754" s="698"/>
      <c r="H754" s="698"/>
      <c r="I754" s="698"/>
      <c r="J754" s="698"/>
      <c r="K754" s="698"/>
      <c r="L754" s="698"/>
      <c r="M754" s="698"/>
      <c r="N754" s="698"/>
      <c r="O754" s="698"/>
      <c r="P754" s="698"/>
      <c r="Q754" s="698"/>
      <c r="BA754" s="401"/>
      <c r="BB754" s="478"/>
      <c r="BC754" s="401"/>
      <c r="BD754" s="401"/>
      <c r="BE754" s="401"/>
      <c r="BF754" s="401"/>
      <c r="BG754" s="401"/>
      <c r="BH754" s="401"/>
      <c r="BI754" s="401"/>
      <c r="BJ754" s="401"/>
      <c r="BK754" s="401"/>
      <c r="BL754" s="401"/>
      <c r="BM754" s="401"/>
      <c r="BN754" s="401"/>
      <c r="BO754" s="401"/>
      <c r="BP754" s="401"/>
      <c r="BQ754" s="401"/>
      <c r="BR754" s="401"/>
      <c r="BS754" s="401"/>
      <c r="BT754" s="401"/>
      <c r="BU754" s="401"/>
      <c r="BV754" s="401"/>
      <c r="BW754" s="401"/>
      <c r="BX754" s="401"/>
      <c r="BY754" s="401"/>
      <c r="BZ754" s="401"/>
      <c r="CA754" s="401"/>
      <c r="CB754" s="401"/>
      <c r="CC754" s="401"/>
      <c r="CD754" s="401"/>
      <c r="CE754" s="401"/>
      <c r="CF754" s="401"/>
      <c r="CG754" s="401"/>
      <c r="CH754" s="401"/>
      <c r="CI754" s="401"/>
      <c r="CJ754" s="401"/>
      <c r="CK754" s="401"/>
      <c r="CL754" s="401"/>
      <c r="CM754" s="401"/>
      <c r="CN754" s="401"/>
      <c r="CO754" s="401"/>
      <c r="CP754" s="401"/>
      <c r="CQ754" s="401"/>
      <c r="CR754" s="401"/>
      <c r="CS754" s="401"/>
      <c r="CT754" s="401"/>
      <c r="CU754" s="401"/>
      <c r="CV754" s="401"/>
      <c r="CW754" s="401"/>
      <c r="CX754" s="401"/>
      <c r="CY754" s="401"/>
      <c r="CZ754" s="401"/>
    </row>
    <row r="755" ht="25.15" customHeight="true" x14ac:dyDescent="0.2">
      <c r="C755" s="698"/>
      <c r="D755" s="698"/>
      <c r="E755" s="698"/>
      <c r="F755" s="698"/>
      <c r="G755" s="698"/>
      <c r="H755" s="698"/>
      <c r="I755" s="698"/>
      <c r="J755" s="698"/>
      <c r="K755" s="698"/>
      <c r="L755" s="698"/>
      <c r="M755" s="698"/>
      <c r="N755" s="698"/>
      <c r="O755" s="698"/>
      <c r="P755" s="698"/>
      <c r="Q755" s="698"/>
      <c r="BA755" s="401"/>
      <c r="BB755" s="478"/>
      <c r="BC755" s="401"/>
      <c r="BD755" s="401"/>
      <c r="BE755" s="401"/>
      <c r="BF755" s="401"/>
      <c r="BG755" s="401"/>
      <c r="BH755" s="401"/>
      <c r="BI755" s="401"/>
      <c r="BJ755" s="401"/>
      <c r="BK755" s="401"/>
      <c r="BL755" s="401"/>
      <c r="BM755" s="401"/>
      <c r="BN755" s="401"/>
      <c r="BO755" s="401"/>
      <c r="BP755" s="401"/>
      <c r="BQ755" s="401"/>
      <c r="BR755" s="401"/>
      <c r="BS755" s="401"/>
      <c r="BT755" s="401"/>
      <c r="BU755" s="401"/>
      <c r="BV755" s="401"/>
      <c r="BW755" s="401"/>
      <c r="BX755" s="401"/>
      <c r="BY755" s="401"/>
      <c r="BZ755" s="401"/>
      <c r="CA755" s="401"/>
      <c r="CB755" s="401"/>
      <c r="CC755" s="401"/>
      <c r="CD755" s="401"/>
      <c r="CE755" s="401"/>
      <c r="CF755" s="401"/>
      <c r="CG755" s="401"/>
      <c r="CH755" s="401"/>
      <c r="CI755" s="401"/>
      <c r="CJ755" s="401"/>
      <c r="CK755" s="401"/>
      <c r="CL755" s="401"/>
      <c r="CM755" s="401"/>
      <c r="CN755" s="401"/>
      <c r="CO755" s="401"/>
      <c r="CP755" s="401"/>
      <c r="CQ755" s="401"/>
      <c r="CR755" s="401"/>
      <c r="CS755" s="401"/>
      <c r="CT755" s="401"/>
      <c r="CU755" s="401"/>
      <c r="CV755" s="401"/>
      <c r="CW755" s="401"/>
      <c r="CX755" s="401"/>
      <c r="CY755" s="401"/>
      <c r="CZ755" s="401"/>
    </row>
    <row r="756" ht="25.15" customHeight="true" x14ac:dyDescent="0.2">
      <c r="C756" s="698"/>
      <c r="D756" s="698"/>
      <c r="E756" s="698"/>
      <c r="F756" s="698"/>
      <c r="G756" s="698"/>
      <c r="H756" s="698"/>
      <c r="I756" s="698"/>
      <c r="J756" s="698"/>
      <c r="K756" s="698"/>
      <c r="L756" s="698"/>
      <c r="M756" s="698"/>
      <c r="N756" s="698"/>
      <c r="O756" s="698"/>
      <c r="P756" s="698"/>
      <c r="Q756" s="698"/>
      <c r="BA756" s="401"/>
      <c r="BB756" s="478"/>
      <c r="BC756" s="401"/>
      <c r="BD756" s="401"/>
      <c r="BE756" s="401"/>
      <c r="BF756" s="401"/>
      <c r="BG756" s="401"/>
      <c r="BH756" s="401"/>
      <c r="BI756" s="401"/>
      <c r="BJ756" s="401"/>
      <c r="BK756" s="401"/>
      <c r="BL756" s="401"/>
      <c r="BM756" s="401"/>
      <c r="BN756" s="401"/>
      <c r="BO756" s="401"/>
      <c r="BP756" s="401"/>
      <c r="BQ756" s="401"/>
      <c r="BR756" s="401"/>
      <c r="BS756" s="401"/>
      <c r="BT756" s="401"/>
      <c r="BU756" s="401"/>
      <c r="BV756" s="401"/>
      <c r="BW756" s="401"/>
      <c r="BX756" s="401"/>
      <c r="BY756" s="401"/>
      <c r="BZ756" s="401"/>
      <c r="CA756" s="401"/>
      <c r="CB756" s="401"/>
      <c r="CC756" s="401"/>
      <c r="CD756" s="401"/>
      <c r="CE756" s="401"/>
      <c r="CF756" s="401"/>
      <c r="CG756" s="401"/>
      <c r="CH756" s="401"/>
      <c r="CI756" s="401"/>
      <c r="CJ756" s="401"/>
      <c r="CK756" s="401"/>
      <c r="CL756" s="401"/>
      <c r="CM756" s="401"/>
      <c r="CN756" s="401"/>
      <c r="CO756" s="401"/>
      <c r="CP756" s="401"/>
      <c r="CQ756" s="401"/>
      <c r="CR756" s="401"/>
      <c r="CS756" s="401"/>
      <c r="CT756" s="401"/>
      <c r="CU756" s="401"/>
      <c r="CV756" s="401"/>
      <c r="CW756" s="401"/>
      <c r="CX756" s="401"/>
      <c r="CY756" s="401"/>
      <c r="CZ756" s="401"/>
    </row>
    <row r="757" ht="25.15" customHeight="true" x14ac:dyDescent="0.2">
      <c r="C757" s="698"/>
      <c r="D757" s="698"/>
      <c r="E757" s="698"/>
      <c r="F757" s="698"/>
      <c r="G757" s="698"/>
      <c r="H757" s="698"/>
      <c r="I757" s="698"/>
      <c r="J757" s="698"/>
      <c r="K757" s="698"/>
      <c r="L757" s="698"/>
      <c r="M757" s="698"/>
      <c r="N757" s="698"/>
      <c r="O757" s="698"/>
      <c r="P757" s="698"/>
      <c r="Q757" s="698"/>
      <c r="BA757" s="401"/>
      <c r="BB757" s="478"/>
      <c r="BC757" s="401"/>
      <c r="BD757" s="401"/>
      <c r="BE757" s="401"/>
      <c r="BF757" s="401"/>
      <c r="BG757" s="401"/>
      <c r="BH757" s="401"/>
      <c r="BI757" s="401"/>
      <c r="BJ757" s="401"/>
      <c r="BK757" s="401"/>
      <c r="BL757" s="401"/>
      <c r="BM757" s="401"/>
      <c r="BN757" s="401"/>
      <c r="BO757" s="401"/>
      <c r="BP757" s="401"/>
      <c r="BQ757" s="401"/>
      <c r="BR757" s="401"/>
      <c r="BS757" s="401"/>
      <c r="BT757" s="401"/>
      <c r="BU757" s="401"/>
      <c r="BV757" s="401"/>
      <c r="BW757" s="401"/>
      <c r="BX757" s="401"/>
      <c r="BY757" s="401"/>
      <c r="BZ757" s="401"/>
      <c r="CA757" s="401"/>
      <c r="CB757" s="401"/>
      <c r="CC757" s="401"/>
      <c r="CD757" s="401"/>
      <c r="CE757" s="401"/>
      <c r="CF757" s="401"/>
      <c r="CG757" s="401"/>
      <c r="CH757" s="401"/>
      <c r="CI757" s="401"/>
      <c r="CJ757" s="401"/>
      <c r="CK757" s="401"/>
      <c r="CL757" s="401"/>
      <c r="CM757" s="401"/>
      <c r="CN757" s="401"/>
      <c r="CO757" s="401"/>
      <c r="CP757" s="401"/>
      <c r="CQ757" s="401"/>
      <c r="CR757" s="401"/>
      <c r="CS757" s="401"/>
      <c r="CT757" s="401"/>
      <c r="CU757" s="401"/>
      <c r="CV757" s="401"/>
      <c r="CW757" s="401"/>
      <c r="CX757" s="401"/>
      <c r="CY757" s="401"/>
      <c r="CZ757" s="401"/>
    </row>
    <row r="758" ht="25.15" customHeight="true" x14ac:dyDescent="0.2">
      <c r="C758" s="698"/>
      <c r="D758" s="698"/>
      <c r="E758" s="698"/>
      <c r="F758" s="698"/>
      <c r="G758" s="698"/>
      <c r="H758" s="698"/>
      <c r="I758" s="698"/>
      <c r="J758" s="698"/>
      <c r="K758" s="698"/>
      <c r="L758" s="698"/>
      <c r="M758" s="698"/>
      <c r="N758" s="698"/>
      <c r="O758" s="698"/>
      <c r="P758" s="698"/>
      <c r="Q758" s="698"/>
      <c r="BA758" s="401"/>
      <c r="BB758" s="478"/>
      <c r="BC758" s="401"/>
      <c r="BD758" s="401"/>
      <c r="BE758" s="401"/>
      <c r="BF758" s="401"/>
      <c r="BG758" s="401"/>
      <c r="BH758" s="401"/>
      <c r="BI758" s="401"/>
      <c r="BJ758" s="401"/>
      <c r="BK758" s="401"/>
      <c r="BL758" s="401"/>
      <c r="BM758" s="401"/>
      <c r="BN758" s="401"/>
      <c r="BO758" s="401"/>
      <c r="BP758" s="401"/>
      <c r="BQ758" s="401"/>
      <c r="BR758" s="401"/>
      <c r="BS758" s="401"/>
      <c r="BT758" s="401"/>
      <c r="BU758" s="401"/>
      <c r="BV758" s="401"/>
      <c r="BW758" s="401"/>
      <c r="BX758" s="401"/>
      <c r="BY758" s="401"/>
      <c r="BZ758" s="401"/>
      <c r="CA758" s="401"/>
      <c r="CB758" s="401"/>
      <c r="CC758" s="401"/>
      <c r="CD758" s="401"/>
      <c r="CE758" s="401"/>
      <c r="CF758" s="401"/>
      <c r="CG758" s="401"/>
      <c r="CH758" s="401"/>
      <c r="CI758" s="401"/>
      <c r="CJ758" s="401"/>
      <c r="CK758" s="401"/>
      <c r="CL758" s="401"/>
      <c r="CM758" s="401"/>
      <c r="CN758" s="401"/>
      <c r="CO758" s="401"/>
      <c r="CP758" s="401"/>
      <c r="CQ758" s="401"/>
      <c r="CR758" s="401"/>
      <c r="CS758" s="401"/>
      <c r="CT758" s="401"/>
      <c r="CU758" s="401"/>
      <c r="CV758" s="401"/>
      <c r="CW758" s="401"/>
      <c r="CX758" s="401"/>
      <c r="CY758" s="401"/>
      <c r="CZ758" s="401"/>
    </row>
    <row r="759" ht="25.15" customHeight="true" x14ac:dyDescent="0.2">
      <c r="C759" s="698"/>
      <c r="D759" s="698"/>
      <c r="E759" s="698"/>
      <c r="F759" s="698"/>
      <c r="G759" s="698"/>
      <c r="H759" s="698"/>
      <c r="I759" s="698"/>
      <c r="J759" s="698"/>
      <c r="K759" s="698"/>
      <c r="L759" s="698"/>
      <c r="M759" s="698"/>
      <c r="N759" s="698"/>
      <c r="O759" s="698"/>
      <c r="P759" s="698"/>
      <c r="Q759" s="698"/>
      <c r="BA759" s="401"/>
      <c r="BB759" s="478"/>
      <c r="BC759" s="401"/>
      <c r="BD759" s="401"/>
      <c r="BE759" s="401"/>
      <c r="BF759" s="401"/>
      <c r="BG759" s="401"/>
      <c r="BH759" s="401"/>
      <c r="BI759" s="401"/>
      <c r="BJ759" s="401"/>
      <c r="BK759" s="401"/>
      <c r="BL759" s="401"/>
      <c r="BM759" s="401"/>
      <c r="BN759" s="401"/>
      <c r="BO759" s="401"/>
      <c r="BP759" s="401"/>
      <c r="BQ759" s="401"/>
      <c r="BR759" s="401"/>
      <c r="BS759" s="401"/>
      <c r="BT759" s="401"/>
      <c r="BU759" s="401"/>
      <c r="BV759" s="401"/>
      <c r="BW759" s="401"/>
      <c r="BX759" s="401"/>
      <c r="BY759" s="401"/>
      <c r="BZ759" s="401"/>
      <c r="CA759" s="401"/>
      <c r="CB759" s="401"/>
      <c r="CC759" s="401"/>
      <c r="CD759" s="401"/>
      <c r="CE759" s="401"/>
      <c r="CF759" s="401"/>
      <c r="CG759" s="401"/>
      <c r="CH759" s="401"/>
      <c r="CI759" s="401"/>
      <c r="CJ759" s="401"/>
      <c r="CK759" s="401"/>
      <c r="CL759" s="401"/>
      <c r="CM759" s="401"/>
      <c r="CN759" s="401"/>
      <c r="CO759" s="401"/>
      <c r="CP759" s="401"/>
      <c r="CQ759" s="401"/>
      <c r="CR759" s="401"/>
      <c r="CS759" s="401"/>
      <c r="CT759" s="401"/>
      <c r="CU759" s="401"/>
      <c r="CV759" s="401"/>
      <c r="CW759" s="401"/>
      <c r="CX759" s="401"/>
      <c r="CY759" s="401"/>
      <c r="CZ759" s="401"/>
    </row>
    <row r="760" ht="25.15" customHeight="true" x14ac:dyDescent="0.2">
      <c r="C760" s="698"/>
      <c r="D760" s="698"/>
      <c r="E760" s="698"/>
      <c r="F760" s="698"/>
      <c r="G760" s="698"/>
      <c r="H760" s="698"/>
      <c r="I760" s="698"/>
      <c r="J760" s="698"/>
      <c r="K760" s="698"/>
      <c r="L760" s="698"/>
      <c r="M760" s="698"/>
      <c r="N760" s="698"/>
      <c r="O760" s="698"/>
      <c r="P760" s="698"/>
      <c r="Q760" s="698"/>
      <c r="BA760" s="401"/>
      <c r="BB760" s="478"/>
      <c r="BC760" s="401"/>
      <c r="BD760" s="401"/>
      <c r="BE760" s="401"/>
      <c r="BF760" s="401"/>
      <c r="BG760" s="401"/>
      <c r="BH760" s="401"/>
      <c r="BI760" s="401"/>
      <c r="BJ760" s="401"/>
      <c r="BK760" s="401"/>
      <c r="BL760" s="401"/>
      <c r="BM760" s="401"/>
      <c r="BN760" s="401"/>
      <c r="BO760" s="401"/>
      <c r="BP760" s="401"/>
      <c r="BQ760" s="401"/>
      <c r="BR760" s="401"/>
      <c r="BS760" s="401"/>
      <c r="BT760" s="401"/>
      <c r="BU760" s="401"/>
      <c r="BV760" s="401"/>
      <c r="BW760" s="401"/>
      <c r="BX760" s="401"/>
      <c r="BY760" s="401"/>
      <c r="BZ760" s="401"/>
      <c r="CA760" s="401"/>
      <c r="CB760" s="401"/>
      <c r="CC760" s="401"/>
      <c r="CD760" s="401"/>
      <c r="CE760" s="401"/>
      <c r="CF760" s="401"/>
      <c r="CG760" s="401"/>
      <c r="CH760" s="401"/>
      <c r="CI760" s="401"/>
      <c r="CJ760" s="401"/>
      <c r="CK760" s="401"/>
      <c r="CL760" s="401"/>
      <c r="CM760" s="401"/>
      <c r="CN760" s="401"/>
      <c r="CO760" s="401"/>
      <c r="CP760" s="401"/>
      <c r="CQ760" s="401"/>
      <c r="CR760" s="401"/>
      <c r="CS760" s="401"/>
      <c r="CT760" s="401"/>
      <c r="CU760" s="401"/>
      <c r="CV760" s="401"/>
      <c r="CW760" s="401"/>
      <c r="CX760" s="401"/>
      <c r="CY760" s="401"/>
      <c r="CZ760" s="401"/>
    </row>
    <row r="761" ht="25.15" customHeight="true" x14ac:dyDescent="0.2">
      <c r="C761" s="698"/>
      <c r="D761" s="698"/>
      <c r="E761" s="698"/>
      <c r="F761" s="698"/>
      <c r="G761" s="698"/>
      <c r="H761" s="698"/>
      <c r="I761" s="698"/>
      <c r="J761" s="698"/>
      <c r="K761" s="698"/>
      <c r="L761" s="698"/>
      <c r="M761" s="698"/>
      <c r="N761" s="698"/>
      <c r="O761" s="698"/>
      <c r="P761" s="698"/>
      <c r="Q761" s="698"/>
      <c r="BA761" s="401"/>
      <c r="BB761" s="478"/>
      <c r="BC761" s="401"/>
      <c r="BD761" s="401"/>
      <c r="BE761" s="401"/>
      <c r="BF761" s="401"/>
      <c r="BG761" s="401"/>
      <c r="BH761" s="401"/>
      <c r="BI761" s="401"/>
      <c r="BJ761" s="401"/>
      <c r="BK761" s="401"/>
      <c r="BL761" s="401"/>
      <c r="BM761" s="401"/>
      <c r="BN761" s="401"/>
      <c r="BO761" s="401"/>
      <c r="BP761" s="401"/>
      <c r="BQ761" s="401"/>
      <c r="BR761" s="401"/>
      <c r="BS761" s="401"/>
      <c r="BT761" s="401"/>
      <c r="BU761" s="401"/>
      <c r="BV761" s="401"/>
      <c r="BW761" s="401"/>
      <c r="BX761" s="401"/>
      <c r="BY761" s="401"/>
      <c r="BZ761" s="401"/>
      <c r="CA761" s="401"/>
      <c r="CB761" s="401"/>
      <c r="CC761" s="401"/>
      <c r="CD761" s="401"/>
      <c r="CE761" s="401"/>
      <c r="CF761" s="401"/>
      <c r="CG761" s="401"/>
      <c r="CH761" s="401"/>
      <c r="CI761" s="401"/>
      <c r="CJ761" s="401"/>
      <c r="CK761" s="401"/>
      <c r="CL761" s="401"/>
      <c r="CM761" s="401"/>
      <c r="CN761" s="401"/>
      <c r="CO761" s="401"/>
      <c r="CP761" s="401"/>
      <c r="CQ761" s="401"/>
      <c r="CR761" s="401"/>
      <c r="CS761" s="401"/>
      <c r="CT761" s="401"/>
      <c r="CU761" s="401"/>
      <c r="CV761" s="401"/>
      <c r="CW761" s="401"/>
      <c r="CX761" s="401"/>
      <c r="CY761" s="401"/>
      <c r="CZ761" s="401"/>
    </row>
    <row r="762" ht="25.15" customHeight="true" x14ac:dyDescent="0.2">
      <c r="C762" s="698"/>
      <c r="D762" s="698"/>
      <c r="E762" s="698"/>
      <c r="F762" s="698"/>
      <c r="G762" s="698"/>
      <c r="H762" s="698"/>
      <c r="I762" s="698"/>
      <c r="J762" s="698"/>
      <c r="K762" s="698"/>
      <c r="L762" s="698"/>
      <c r="M762" s="698"/>
      <c r="N762" s="698"/>
      <c r="O762" s="698"/>
      <c r="P762" s="698"/>
      <c r="Q762" s="698"/>
      <c r="BA762" s="401"/>
      <c r="BB762" s="478"/>
      <c r="BC762" s="401"/>
      <c r="BD762" s="401"/>
      <c r="BE762" s="401"/>
      <c r="BF762" s="401"/>
      <c r="BG762" s="401"/>
      <c r="BH762" s="401"/>
      <c r="BI762" s="401"/>
      <c r="BJ762" s="401"/>
      <c r="BK762" s="401"/>
      <c r="BL762" s="401"/>
      <c r="BM762" s="401"/>
      <c r="BN762" s="401"/>
      <c r="BO762" s="401"/>
      <c r="BP762" s="401"/>
      <c r="BQ762" s="401"/>
      <c r="BR762" s="401"/>
      <c r="BS762" s="401"/>
      <c r="BT762" s="401"/>
      <c r="BU762" s="401"/>
      <c r="BV762" s="401"/>
      <c r="BW762" s="401"/>
      <c r="BX762" s="401"/>
      <c r="BY762" s="401"/>
      <c r="BZ762" s="401"/>
      <c r="CA762" s="401"/>
      <c r="CB762" s="401"/>
      <c r="CC762" s="401"/>
      <c r="CD762" s="401"/>
      <c r="CE762" s="401"/>
      <c r="CF762" s="401"/>
      <c r="CG762" s="401"/>
      <c r="CH762" s="401"/>
      <c r="CI762" s="401"/>
      <c r="CJ762" s="401"/>
      <c r="CK762" s="401"/>
      <c r="CL762" s="401"/>
      <c r="CM762" s="401"/>
      <c r="CN762" s="401"/>
      <c r="CO762" s="401"/>
      <c r="CP762" s="401"/>
      <c r="CQ762" s="401"/>
      <c r="CR762" s="401"/>
      <c r="CS762" s="401"/>
      <c r="CT762" s="401"/>
      <c r="CU762" s="401"/>
      <c r="CV762" s="401"/>
      <c r="CW762" s="401"/>
      <c r="CX762" s="401"/>
      <c r="CY762" s="401"/>
      <c r="CZ762" s="401"/>
    </row>
    <row r="763" ht="25.15" customHeight="true" x14ac:dyDescent="0.2">
      <c r="C763" s="698"/>
      <c r="D763" s="698"/>
      <c r="E763" s="698"/>
      <c r="F763" s="698"/>
      <c r="G763" s="698"/>
      <c r="H763" s="698"/>
      <c r="I763" s="698"/>
      <c r="J763" s="698"/>
      <c r="K763" s="698"/>
      <c r="L763" s="698"/>
      <c r="M763" s="698"/>
      <c r="N763" s="698"/>
      <c r="O763" s="698"/>
      <c r="P763" s="698"/>
      <c r="Q763" s="698"/>
      <c r="BA763" s="401"/>
      <c r="BB763" s="478"/>
      <c r="BC763" s="401"/>
      <c r="BD763" s="401"/>
      <c r="BE763" s="401"/>
      <c r="BF763" s="401"/>
      <c r="BG763" s="401"/>
      <c r="BH763" s="401"/>
      <c r="BI763" s="401"/>
      <c r="BJ763" s="401"/>
      <c r="BK763" s="401"/>
      <c r="BL763" s="401"/>
      <c r="BM763" s="401"/>
      <c r="BN763" s="401"/>
      <c r="BO763" s="401"/>
      <c r="BP763" s="401"/>
      <c r="BQ763" s="401"/>
      <c r="BR763" s="401"/>
      <c r="BS763" s="401"/>
      <c r="BT763" s="401"/>
      <c r="BU763" s="401"/>
      <c r="BV763" s="401"/>
      <c r="BW763" s="401"/>
      <c r="BX763" s="401"/>
      <c r="BY763" s="401"/>
      <c r="BZ763" s="401"/>
      <c r="CA763" s="401"/>
      <c r="CB763" s="401"/>
      <c r="CC763" s="401"/>
      <c r="CD763" s="401"/>
      <c r="CE763" s="401"/>
      <c r="CF763" s="401"/>
      <c r="CG763" s="401"/>
      <c r="CH763" s="401"/>
      <c r="CI763" s="401"/>
      <c r="CJ763" s="401"/>
      <c r="CK763" s="401"/>
      <c r="CL763" s="401"/>
      <c r="CM763" s="401"/>
      <c r="CN763" s="401"/>
      <c r="CO763" s="401"/>
      <c r="CP763" s="401"/>
      <c r="CQ763" s="401"/>
      <c r="CR763" s="401"/>
      <c r="CS763" s="401"/>
      <c r="CT763" s="401"/>
      <c r="CU763" s="401"/>
      <c r="CV763" s="401"/>
      <c r="CW763" s="401"/>
      <c r="CX763" s="401"/>
      <c r="CY763" s="401"/>
      <c r="CZ763" s="401"/>
    </row>
    <row r="764" ht="25.15" customHeight="true" x14ac:dyDescent="0.2">
      <c r="C764" s="698"/>
      <c r="D764" s="698"/>
      <c r="E764" s="698"/>
      <c r="F764" s="698"/>
      <c r="G764" s="698"/>
      <c r="H764" s="698"/>
      <c r="I764" s="698"/>
      <c r="J764" s="698"/>
      <c r="K764" s="698"/>
      <c r="L764" s="698"/>
      <c r="M764" s="698"/>
      <c r="N764" s="698"/>
      <c r="O764" s="698"/>
      <c r="P764" s="698"/>
      <c r="Q764" s="698"/>
      <c r="BA764" s="401"/>
      <c r="BB764" s="478"/>
      <c r="BC764" s="401"/>
      <c r="BD764" s="401"/>
      <c r="BE764" s="401"/>
      <c r="BF764" s="401"/>
      <c r="BG764" s="401"/>
      <c r="BH764" s="401"/>
      <c r="BI764" s="401"/>
      <c r="BJ764" s="401"/>
      <c r="BK764" s="401"/>
      <c r="BL764" s="401"/>
      <c r="BM764" s="401"/>
      <c r="BN764" s="401"/>
      <c r="BO764" s="401"/>
      <c r="BP764" s="401"/>
      <c r="BQ764" s="401"/>
      <c r="BR764" s="401"/>
      <c r="BS764" s="401"/>
      <c r="BT764" s="401"/>
      <c r="BU764" s="401"/>
      <c r="BV764" s="401"/>
      <c r="BW764" s="401"/>
      <c r="BX764" s="401"/>
      <c r="BY764" s="401"/>
      <c r="BZ764" s="401"/>
      <c r="CA764" s="401"/>
      <c r="CB764" s="401"/>
      <c r="CC764" s="401"/>
      <c r="CD764" s="401"/>
      <c r="CE764" s="401"/>
      <c r="CF764" s="401"/>
      <c r="CG764" s="401"/>
      <c r="CH764" s="401"/>
      <c r="CI764" s="401"/>
      <c r="CJ764" s="401"/>
      <c r="CK764" s="401"/>
      <c r="CL764" s="401"/>
      <c r="CM764" s="401"/>
      <c r="CN764" s="401"/>
      <c r="CO764" s="401"/>
      <c r="CP764" s="401"/>
      <c r="CQ764" s="401"/>
      <c r="CR764" s="401"/>
      <c r="CS764" s="401"/>
      <c r="CT764" s="401"/>
      <c r="CU764" s="401"/>
      <c r="CV764" s="401"/>
      <c r="CW764" s="401"/>
      <c r="CX764" s="401"/>
      <c r="CY764" s="401"/>
      <c r="CZ764" s="401"/>
    </row>
    <row r="765" ht="25.15" customHeight="true" x14ac:dyDescent="0.2">
      <c r="C765" s="698"/>
      <c r="D765" s="698"/>
      <c r="E765" s="698"/>
      <c r="F765" s="698"/>
      <c r="G765" s="698"/>
      <c r="H765" s="698"/>
      <c r="I765" s="698"/>
      <c r="J765" s="698"/>
      <c r="K765" s="698"/>
      <c r="L765" s="698"/>
      <c r="M765" s="698"/>
      <c r="N765" s="698"/>
      <c r="O765" s="698"/>
      <c r="P765" s="698"/>
      <c r="Q765" s="698"/>
      <c r="BA765" s="401"/>
      <c r="BB765" s="478"/>
      <c r="BC765" s="401"/>
      <c r="BD765" s="401"/>
      <c r="BE765" s="401"/>
      <c r="BF765" s="401"/>
      <c r="BG765" s="401"/>
      <c r="BH765" s="401"/>
      <c r="BI765" s="401"/>
      <c r="BJ765" s="401"/>
      <c r="BK765" s="401"/>
      <c r="BL765" s="401"/>
      <c r="BM765" s="401"/>
      <c r="BN765" s="401"/>
      <c r="BO765" s="401"/>
      <c r="BP765" s="401"/>
      <c r="BQ765" s="401"/>
      <c r="BR765" s="401"/>
      <c r="BS765" s="401"/>
      <c r="BT765" s="401"/>
      <c r="BU765" s="401"/>
      <c r="BV765" s="401"/>
      <c r="BW765" s="401"/>
      <c r="BX765" s="401"/>
      <c r="BY765" s="401"/>
      <c r="BZ765" s="401"/>
      <c r="CA765" s="401"/>
      <c r="CB765" s="401"/>
      <c r="CC765" s="401"/>
      <c r="CD765" s="401"/>
      <c r="CE765" s="401"/>
      <c r="CF765" s="401"/>
      <c r="CG765" s="401"/>
      <c r="CH765" s="401"/>
      <c r="CI765" s="401"/>
      <c r="CJ765" s="401"/>
      <c r="CK765" s="401"/>
      <c r="CL765" s="401"/>
      <c r="CM765" s="401"/>
      <c r="CN765" s="401"/>
      <c r="CO765" s="401"/>
      <c r="CP765" s="401"/>
      <c r="CQ765" s="401"/>
      <c r="CR765" s="401"/>
      <c r="CS765" s="401"/>
      <c r="CT765" s="401"/>
      <c r="CU765" s="401"/>
      <c r="CV765" s="401"/>
      <c r="CW765" s="401"/>
      <c r="CX765" s="401"/>
      <c r="CY765" s="401"/>
      <c r="CZ765" s="401"/>
    </row>
    <row r="766" ht="25.15" customHeight="true" x14ac:dyDescent="0.2">
      <c r="C766" s="698"/>
      <c r="D766" s="698"/>
      <c r="E766" s="698"/>
      <c r="F766" s="698"/>
      <c r="G766" s="698"/>
      <c r="H766" s="698"/>
      <c r="I766" s="698"/>
      <c r="J766" s="698"/>
      <c r="K766" s="698"/>
      <c r="L766" s="698"/>
      <c r="M766" s="698"/>
      <c r="N766" s="698"/>
      <c r="O766" s="698"/>
      <c r="P766" s="698"/>
      <c r="Q766" s="698"/>
      <c r="BA766" s="401"/>
      <c r="BB766" s="478"/>
      <c r="BC766" s="401"/>
      <c r="BD766" s="401"/>
      <c r="BE766" s="401"/>
      <c r="BF766" s="401"/>
      <c r="BG766" s="401"/>
      <c r="BH766" s="401"/>
      <c r="BI766" s="401"/>
      <c r="BJ766" s="401"/>
      <c r="BK766" s="401"/>
      <c r="BL766" s="401"/>
      <c r="BM766" s="401"/>
      <c r="BN766" s="401"/>
      <c r="BO766" s="401"/>
      <c r="BP766" s="401"/>
      <c r="BQ766" s="401"/>
      <c r="BR766" s="401"/>
      <c r="BS766" s="401"/>
      <c r="BT766" s="401"/>
      <c r="BU766" s="401"/>
      <c r="BV766" s="401"/>
      <c r="BW766" s="401"/>
      <c r="BX766" s="401"/>
      <c r="BY766" s="401"/>
      <c r="BZ766" s="401"/>
      <c r="CA766" s="401"/>
      <c r="CB766" s="401"/>
      <c r="CC766" s="401"/>
      <c r="CD766" s="401"/>
      <c r="CE766" s="401"/>
      <c r="CF766" s="401"/>
      <c r="CG766" s="401"/>
      <c r="CH766" s="401"/>
      <c r="CI766" s="401"/>
      <c r="CJ766" s="401"/>
      <c r="CK766" s="401"/>
      <c r="CL766" s="401"/>
      <c r="CM766" s="401"/>
      <c r="CN766" s="401"/>
      <c r="CO766" s="401"/>
      <c r="CP766" s="401"/>
      <c r="CQ766" s="401"/>
      <c r="CR766" s="401"/>
      <c r="CS766" s="401"/>
      <c r="CT766" s="401"/>
      <c r="CU766" s="401"/>
      <c r="CV766" s="401"/>
      <c r="CW766" s="401"/>
      <c r="CX766" s="401"/>
      <c r="CY766" s="401"/>
      <c r="CZ766" s="401"/>
    </row>
    <row r="767" ht="25.15" customHeight="true" x14ac:dyDescent="0.2">
      <c r="C767" s="698"/>
      <c r="D767" s="698"/>
      <c r="E767" s="698"/>
      <c r="F767" s="698"/>
      <c r="G767" s="698"/>
      <c r="H767" s="698"/>
      <c r="I767" s="698"/>
      <c r="J767" s="698"/>
      <c r="K767" s="698"/>
      <c r="L767" s="698"/>
      <c r="M767" s="698"/>
      <c r="N767" s="698"/>
      <c r="O767" s="698"/>
      <c r="P767" s="698"/>
      <c r="Q767" s="698"/>
      <c r="BA767" s="401"/>
      <c r="BB767" s="478"/>
      <c r="BC767" s="401"/>
      <c r="BD767" s="401"/>
      <c r="BE767" s="401"/>
      <c r="BF767" s="401"/>
      <c r="BG767" s="401"/>
      <c r="BH767" s="401"/>
      <c r="BI767" s="401"/>
      <c r="BJ767" s="401"/>
      <c r="BK767" s="401"/>
      <c r="BL767" s="401"/>
      <c r="BM767" s="401"/>
      <c r="BN767" s="401"/>
      <c r="BO767" s="401"/>
      <c r="BP767" s="401"/>
      <c r="BQ767" s="401"/>
      <c r="BR767" s="401"/>
      <c r="BS767" s="401"/>
      <c r="BT767" s="401"/>
      <c r="BU767" s="401"/>
      <c r="BV767" s="401"/>
      <c r="BW767" s="401"/>
      <c r="BX767" s="401"/>
      <c r="BY767" s="401"/>
      <c r="BZ767" s="401"/>
      <c r="CA767" s="401"/>
      <c r="CB767" s="401"/>
      <c r="CC767" s="401"/>
      <c r="CD767" s="401"/>
      <c r="CE767" s="401"/>
      <c r="CF767" s="401"/>
      <c r="CG767" s="401"/>
      <c r="CH767" s="401"/>
      <c r="CI767" s="401"/>
      <c r="CJ767" s="401"/>
      <c r="CK767" s="401"/>
      <c r="CL767" s="401"/>
      <c r="CM767" s="401"/>
      <c r="CN767" s="401"/>
      <c r="CO767" s="401"/>
      <c r="CP767" s="401"/>
      <c r="CQ767" s="401"/>
      <c r="CR767" s="401"/>
      <c r="CS767" s="401"/>
      <c r="CT767" s="401"/>
      <c r="CU767" s="401"/>
      <c r="CV767" s="401"/>
      <c r="CW767" s="401"/>
      <c r="CX767" s="401"/>
      <c r="CY767" s="401"/>
      <c r="CZ767" s="401"/>
    </row>
    <row r="768" ht="25.15" customHeight="true" x14ac:dyDescent="0.2">
      <c r="C768" s="698"/>
      <c r="D768" s="698"/>
      <c r="E768" s="698"/>
      <c r="F768" s="698"/>
      <c r="G768" s="698"/>
      <c r="H768" s="698"/>
      <c r="I768" s="698"/>
      <c r="J768" s="698"/>
      <c r="K768" s="698"/>
      <c r="L768" s="698"/>
      <c r="M768" s="698"/>
      <c r="N768" s="698"/>
      <c r="O768" s="698"/>
      <c r="P768" s="698"/>
      <c r="Q768" s="698"/>
      <c r="BA768" s="399"/>
      <c r="BB768" s="479"/>
      <c r="BC768" s="399"/>
      <c r="BD768" s="399"/>
      <c r="BE768" s="399"/>
      <c r="BF768" s="399"/>
      <c r="BG768" s="399"/>
      <c r="BH768" s="399"/>
      <c r="BI768" s="399"/>
      <c r="BJ768" s="399"/>
      <c r="BK768" s="399"/>
      <c r="BL768" s="399"/>
      <c r="BM768" s="399"/>
      <c r="BN768" s="399"/>
      <c r="BO768" s="399"/>
      <c r="BP768" s="399"/>
      <c r="BQ768" s="399"/>
      <c r="BR768" s="399"/>
      <c r="BS768" s="399"/>
      <c r="BT768" s="399"/>
      <c r="BU768" s="399"/>
      <c r="BV768" s="399"/>
      <c r="BW768" s="399"/>
      <c r="BX768" s="399"/>
      <c r="BY768" s="399"/>
      <c r="BZ768" s="399"/>
      <c r="CA768" s="399"/>
      <c r="CB768" s="399"/>
      <c r="CC768" s="399"/>
      <c r="CD768" s="399"/>
      <c r="CE768" s="399"/>
      <c r="CF768" s="399"/>
      <c r="CG768" s="399"/>
      <c r="CH768" s="399"/>
      <c r="CI768" s="399"/>
      <c r="CJ768" s="399"/>
      <c r="CK768" s="399"/>
      <c r="CL768" s="399"/>
      <c r="CM768" s="399"/>
      <c r="CN768" s="399"/>
      <c r="CO768" s="399"/>
      <c r="CP768" s="399"/>
      <c r="CQ768" s="399"/>
      <c r="CR768" s="399"/>
      <c r="CS768" s="399"/>
      <c r="CT768" s="399"/>
      <c r="CU768" s="399"/>
      <c r="CV768" s="399"/>
      <c r="CW768" s="399"/>
      <c r="CX768" s="399"/>
      <c r="CY768" s="399"/>
      <c r="CZ768" s="399"/>
    </row>
    <row r="769" ht="25.15" customHeight="true" x14ac:dyDescent="0.2">
      <c r="C769" s="698"/>
      <c r="D769" s="698"/>
      <c r="E769" s="698"/>
      <c r="F769" s="698"/>
      <c r="G769" s="698"/>
      <c r="H769" s="698"/>
      <c r="I769" s="698"/>
      <c r="J769" s="698"/>
      <c r="K769" s="698"/>
      <c r="L769" s="698"/>
      <c r="M769" s="698"/>
      <c r="N769" s="698"/>
      <c r="O769" s="698"/>
      <c r="P769" s="698"/>
      <c r="Q769" s="698"/>
      <c r="BA769" s="399"/>
      <c r="BB769" s="479"/>
      <c r="BC769" s="399"/>
      <c r="BD769" s="399"/>
      <c r="BE769" s="399"/>
      <c r="BF769" s="399"/>
      <c r="BG769" s="399"/>
      <c r="BH769" s="399"/>
      <c r="BI769" s="399"/>
      <c r="BJ769" s="399"/>
      <c r="BK769" s="399"/>
      <c r="BL769" s="399"/>
      <c r="BM769" s="399"/>
      <c r="BN769" s="399"/>
      <c r="BO769" s="399"/>
      <c r="BP769" s="399"/>
      <c r="BQ769" s="399"/>
      <c r="BR769" s="399"/>
      <c r="BS769" s="399"/>
      <c r="BT769" s="399"/>
      <c r="BU769" s="399"/>
      <c r="BV769" s="399"/>
      <c r="BW769" s="399"/>
      <c r="BX769" s="399"/>
      <c r="BY769" s="399"/>
      <c r="BZ769" s="399"/>
      <c r="CA769" s="399"/>
      <c r="CB769" s="399"/>
      <c r="CC769" s="399"/>
      <c r="CD769" s="399"/>
      <c r="CE769" s="399"/>
      <c r="CF769" s="399"/>
      <c r="CG769" s="399"/>
      <c r="CH769" s="399"/>
      <c r="CI769" s="399"/>
      <c r="CJ769" s="399"/>
      <c r="CK769" s="399"/>
      <c r="CL769" s="399"/>
      <c r="CM769" s="399"/>
      <c r="CN769" s="399"/>
      <c r="CO769" s="399"/>
      <c r="CP769" s="399"/>
      <c r="CQ769" s="399"/>
      <c r="CR769" s="399"/>
      <c r="CS769" s="399"/>
      <c r="CT769" s="399"/>
      <c r="CU769" s="399"/>
      <c r="CV769" s="399"/>
      <c r="CW769" s="399"/>
      <c r="CX769" s="399"/>
      <c r="CY769" s="399"/>
      <c r="CZ769" s="399"/>
    </row>
    <row r="770" ht="25.15" customHeight="true" x14ac:dyDescent="0.2">
      <c r="C770" s="698"/>
      <c r="D770" s="698"/>
      <c r="E770" s="698"/>
      <c r="F770" s="698"/>
      <c r="G770" s="698"/>
      <c r="H770" s="698"/>
      <c r="I770" s="698"/>
      <c r="J770" s="698"/>
      <c r="K770" s="698"/>
      <c r="L770" s="698"/>
      <c r="M770" s="698"/>
      <c r="N770" s="698"/>
      <c r="O770" s="698"/>
      <c r="P770" s="698"/>
      <c r="Q770" s="698"/>
      <c r="BA770" s="399"/>
      <c r="BB770" s="479"/>
      <c r="BC770" s="399"/>
      <c r="BD770" s="399"/>
      <c r="BE770" s="399"/>
      <c r="BF770" s="399"/>
      <c r="BG770" s="399"/>
      <c r="BH770" s="399"/>
      <c r="BI770" s="399"/>
      <c r="BJ770" s="399"/>
      <c r="BK770" s="399"/>
      <c r="BL770" s="399"/>
      <c r="BM770" s="399"/>
      <c r="BN770" s="399"/>
      <c r="BO770" s="399"/>
      <c r="BP770" s="399"/>
      <c r="BQ770" s="399"/>
      <c r="BR770" s="399"/>
      <c r="BS770" s="399"/>
      <c r="BT770" s="399"/>
      <c r="BU770" s="399"/>
      <c r="BV770" s="399"/>
      <c r="BW770" s="399"/>
      <c r="BX770" s="399"/>
      <c r="BY770" s="399"/>
      <c r="BZ770" s="399"/>
      <c r="CA770" s="399"/>
      <c r="CB770" s="399"/>
      <c r="CC770" s="399"/>
      <c r="CD770" s="399"/>
      <c r="CE770" s="399"/>
      <c r="CF770" s="399"/>
      <c r="CG770" s="399"/>
      <c r="CH770" s="399"/>
      <c r="CI770" s="399"/>
      <c r="CJ770" s="399"/>
      <c r="CK770" s="399"/>
      <c r="CL770" s="399"/>
      <c r="CM770" s="399"/>
      <c r="CN770" s="399"/>
      <c r="CO770" s="399"/>
      <c r="CP770" s="399"/>
      <c r="CQ770" s="399"/>
      <c r="CR770" s="399"/>
      <c r="CS770" s="399"/>
      <c r="CT770" s="399"/>
      <c r="CU770" s="399"/>
      <c r="CV770" s="399"/>
      <c r="CW770" s="399"/>
      <c r="CX770" s="399"/>
      <c r="CY770" s="399"/>
      <c r="CZ770" s="399"/>
    </row>
    <row r="771" ht="25.15" customHeight="true" x14ac:dyDescent="0.2">
      <c r="C771" s="698"/>
      <c r="D771" s="698"/>
      <c r="E771" s="698"/>
      <c r="F771" s="698"/>
      <c r="G771" s="698"/>
      <c r="H771" s="698"/>
      <c r="I771" s="698"/>
      <c r="J771" s="698"/>
      <c r="K771" s="698"/>
      <c r="L771" s="698"/>
      <c r="M771" s="698"/>
      <c r="N771" s="698"/>
      <c r="O771" s="698"/>
      <c r="P771" s="698"/>
      <c r="Q771" s="698"/>
      <c r="BA771" s="399"/>
      <c r="BB771" s="479"/>
      <c r="BC771" s="399"/>
      <c r="BD771" s="399"/>
      <c r="BE771" s="399"/>
      <c r="BF771" s="399"/>
      <c r="BG771" s="399"/>
      <c r="BH771" s="399"/>
      <c r="BI771" s="399"/>
      <c r="BJ771" s="399"/>
      <c r="BK771" s="399"/>
      <c r="BL771" s="399"/>
      <c r="BM771" s="399"/>
      <c r="BN771" s="399"/>
      <c r="BO771" s="399"/>
      <c r="BP771" s="399"/>
      <c r="BQ771" s="399"/>
      <c r="BR771" s="399"/>
      <c r="BS771" s="399"/>
      <c r="BT771" s="399"/>
      <c r="BU771" s="399"/>
      <c r="BV771" s="399"/>
      <c r="BW771" s="399"/>
      <c r="BX771" s="399"/>
      <c r="BY771" s="399"/>
      <c r="BZ771" s="399"/>
      <c r="CA771" s="399"/>
      <c r="CB771" s="399"/>
      <c r="CC771" s="399"/>
      <c r="CD771" s="399"/>
      <c r="CE771" s="399"/>
      <c r="CF771" s="399"/>
      <c r="CG771" s="399"/>
      <c r="CH771" s="399"/>
      <c r="CI771" s="399"/>
      <c r="CJ771" s="399"/>
      <c r="CK771" s="399"/>
      <c r="CL771" s="399"/>
      <c r="CM771" s="399"/>
      <c r="CN771" s="399"/>
      <c r="CO771" s="399"/>
      <c r="CP771" s="399"/>
      <c r="CQ771" s="399"/>
      <c r="CR771" s="399"/>
      <c r="CS771" s="399"/>
      <c r="CT771" s="399"/>
      <c r="CU771" s="399"/>
      <c r="CV771" s="399"/>
      <c r="CW771" s="399"/>
      <c r="CX771" s="399"/>
      <c r="CY771" s="399"/>
      <c r="CZ771" s="399"/>
    </row>
    <row r="772" ht="25.15" customHeight="true" x14ac:dyDescent="0.2">
      <c r="C772" s="698"/>
      <c r="D772" s="698"/>
      <c r="E772" s="698"/>
      <c r="F772" s="698"/>
      <c r="G772" s="698"/>
      <c r="H772" s="698"/>
      <c r="I772" s="698"/>
      <c r="J772" s="698"/>
      <c r="K772" s="698"/>
      <c r="L772" s="698"/>
      <c r="M772" s="698"/>
      <c r="N772" s="698"/>
      <c r="O772" s="698"/>
      <c r="P772" s="698"/>
      <c r="Q772" s="698"/>
      <c r="BA772" s="399"/>
      <c r="BB772" s="479"/>
      <c r="BC772" s="399"/>
      <c r="BD772" s="399"/>
      <c r="BE772" s="399"/>
      <c r="BF772" s="399"/>
      <c r="BG772" s="399"/>
      <c r="BH772" s="399"/>
      <c r="BI772" s="399"/>
      <c r="BJ772" s="399"/>
      <c r="BK772" s="399"/>
      <c r="BL772" s="399"/>
      <c r="BM772" s="399"/>
      <c r="BN772" s="399"/>
      <c r="BO772" s="399"/>
      <c r="BP772" s="399"/>
      <c r="BQ772" s="399"/>
      <c r="BR772" s="399"/>
      <c r="BS772" s="399"/>
      <c r="BT772" s="399"/>
      <c r="BU772" s="399"/>
      <c r="BV772" s="399"/>
      <c r="BW772" s="399"/>
      <c r="BX772" s="399"/>
      <c r="BY772" s="399"/>
      <c r="BZ772" s="399"/>
      <c r="CA772" s="399"/>
      <c r="CB772" s="399"/>
      <c r="CC772" s="399"/>
      <c r="CD772" s="399"/>
      <c r="CE772" s="399"/>
      <c r="CF772" s="399"/>
      <c r="CG772" s="399"/>
      <c r="CH772" s="399"/>
      <c r="CI772" s="399"/>
      <c r="CJ772" s="399"/>
      <c r="CK772" s="399"/>
      <c r="CL772" s="399"/>
      <c r="CM772" s="399"/>
      <c r="CN772" s="399"/>
      <c r="CO772" s="399"/>
      <c r="CP772" s="399"/>
      <c r="CQ772" s="399"/>
      <c r="CR772" s="399"/>
      <c r="CS772" s="399"/>
      <c r="CT772" s="399"/>
      <c r="CU772" s="399"/>
      <c r="CV772" s="399"/>
      <c r="CW772" s="399"/>
      <c r="CX772" s="399"/>
      <c r="CY772" s="399"/>
      <c r="CZ772" s="399"/>
    </row>
    <row r="773" ht="25.15" customHeight="true" x14ac:dyDescent="0.2">
      <c r="C773" s="698"/>
      <c r="D773" s="698"/>
      <c r="E773" s="698"/>
      <c r="F773" s="698"/>
      <c r="G773" s="698"/>
      <c r="H773" s="698"/>
      <c r="I773" s="698"/>
      <c r="J773" s="698"/>
      <c r="K773" s="698"/>
      <c r="L773" s="698"/>
      <c r="M773" s="698"/>
      <c r="N773" s="698"/>
      <c r="O773" s="698"/>
      <c r="P773" s="698"/>
      <c r="Q773" s="698"/>
      <c r="BA773" s="399"/>
      <c r="BB773" s="479"/>
      <c r="BC773" s="399"/>
      <c r="BD773" s="399"/>
      <c r="BE773" s="399"/>
      <c r="BF773" s="399"/>
      <c r="BG773" s="399"/>
      <c r="BH773" s="399"/>
      <c r="BI773" s="399"/>
      <c r="BJ773" s="399"/>
      <c r="BK773" s="399"/>
      <c r="BL773" s="399"/>
      <c r="BM773" s="399"/>
      <c r="BN773" s="399"/>
      <c r="BO773" s="399"/>
      <c r="BP773" s="399"/>
      <c r="BQ773" s="399"/>
      <c r="BR773" s="399"/>
      <c r="BS773" s="399"/>
      <c r="BT773" s="399"/>
      <c r="BU773" s="399"/>
      <c r="BV773" s="399"/>
      <c r="BW773" s="399"/>
      <c r="BX773" s="399"/>
      <c r="BY773" s="399"/>
      <c r="BZ773" s="399"/>
      <c r="CA773" s="399"/>
      <c r="CB773" s="399"/>
      <c r="CC773" s="399"/>
      <c r="CD773" s="399"/>
      <c r="CE773" s="399"/>
      <c r="CF773" s="399"/>
      <c r="CG773" s="399"/>
      <c r="CH773" s="399"/>
      <c r="CI773" s="399"/>
      <c r="CJ773" s="399"/>
      <c r="CK773" s="399"/>
      <c r="CL773" s="399"/>
      <c r="CM773" s="399"/>
      <c r="CN773" s="399"/>
      <c r="CO773" s="399"/>
      <c r="CP773" s="399"/>
      <c r="CQ773" s="399"/>
      <c r="CR773" s="399"/>
      <c r="CS773" s="399"/>
      <c r="CT773" s="399"/>
      <c r="CU773" s="399"/>
      <c r="CV773" s="399"/>
      <c r="CW773" s="399"/>
      <c r="CX773" s="399"/>
      <c r="CY773" s="399"/>
      <c r="CZ773" s="399"/>
    </row>
    <row r="774" ht="25.15" customHeight="true" x14ac:dyDescent="0.2">
      <c r="C774" s="698"/>
      <c r="D774" s="698"/>
      <c r="E774" s="698"/>
      <c r="F774" s="698"/>
      <c r="G774" s="698"/>
      <c r="H774" s="698"/>
      <c r="I774" s="698"/>
      <c r="J774" s="698"/>
      <c r="K774" s="698"/>
      <c r="L774" s="698"/>
      <c r="M774" s="698"/>
      <c r="N774" s="698"/>
      <c r="O774" s="698"/>
      <c r="P774" s="698"/>
      <c r="Q774" s="698"/>
      <c r="BA774" s="399"/>
      <c r="BB774" s="479"/>
      <c r="BC774" s="399"/>
      <c r="BD774" s="399"/>
      <c r="BE774" s="399"/>
      <c r="BF774" s="399"/>
      <c r="BG774" s="399"/>
      <c r="BH774" s="399"/>
      <c r="BI774" s="399"/>
      <c r="BJ774" s="399"/>
      <c r="BK774" s="399"/>
      <c r="BL774" s="399"/>
      <c r="BM774" s="399"/>
      <c r="BN774" s="399"/>
      <c r="BO774" s="399"/>
      <c r="BP774" s="399"/>
      <c r="BQ774" s="399"/>
      <c r="BR774" s="399"/>
      <c r="BS774" s="399"/>
      <c r="BT774" s="399"/>
      <c r="BU774" s="399"/>
      <c r="BV774" s="399"/>
      <c r="BW774" s="399"/>
      <c r="BX774" s="399"/>
      <c r="BY774" s="399"/>
      <c r="BZ774" s="399"/>
      <c r="CA774" s="399"/>
      <c r="CB774" s="399"/>
      <c r="CC774" s="399"/>
      <c r="CD774" s="399"/>
      <c r="CE774" s="399"/>
      <c r="CF774" s="399"/>
      <c r="CG774" s="399"/>
      <c r="CH774" s="399"/>
      <c r="CI774" s="399"/>
      <c r="CJ774" s="399"/>
      <c r="CK774" s="399"/>
      <c r="CL774" s="399"/>
      <c r="CM774" s="399"/>
      <c r="CN774" s="399"/>
      <c r="CO774" s="399"/>
      <c r="CP774" s="399"/>
      <c r="CQ774" s="399"/>
      <c r="CR774" s="399"/>
      <c r="CS774" s="399"/>
      <c r="CT774" s="399"/>
      <c r="CU774" s="399"/>
      <c r="CV774" s="399"/>
      <c r="CW774" s="399"/>
      <c r="CX774" s="399"/>
      <c r="CY774" s="399"/>
      <c r="CZ774" s="399"/>
    </row>
    <row r="775" ht="25.15" customHeight="true" x14ac:dyDescent="0.2">
      <c r="C775" s="698"/>
      <c r="D775" s="698"/>
      <c r="E775" s="698"/>
      <c r="F775" s="698"/>
      <c r="G775" s="698"/>
      <c r="H775" s="698"/>
      <c r="I775" s="698"/>
      <c r="J775" s="698"/>
      <c r="K775" s="698"/>
      <c r="L775" s="698"/>
      <c r="M775" s="698"/>
      <c r="N775" s="698"/>
      <c r="O775" s="698"/>
      <c r="P775" s="698"/>
      <c r="Q775" s="698"/>
      <c r="BA775" s="399"/>
      <c r="BB775" s="479"/>
      <c r="BC775" s="399"/>
      <c r="BD775" s="399"/>
      <c r="BE775" s="399"/>
      <c r="BF775" s="399"/>
      <c r="BG775" s="399"/>
      <c r="BH775" s="399"/>
      <c r="BI775" s="399"/>
      <c r="BJ775" s="399"/>
      <c r="BK775" s="399"/>
      <c r="BL775" s="399"/>
      <c r="BM775" s="399"/>
      <c r="BN775" s="399"/>
      <c r="BO775" s="399"/>
      <c r="BP775" s="399"/>
      <c r="BQ775" s="399"/>
      <c r="BR775" s="399"/>
      <c r="BS775" s="399"/>
      <c r="BT775" s="399"/>
      <c r="BU775" s="399"/>
      <c r="BV775" s="399"/>
      <c r="BW775" s="399"/>
      <c r="BX775" s="399"/>
      <c r="BY775" s="399"/>
      <c r="BZ775" s="399"/>
      <c r="CA775" s="399"/>
      <c r="CB775" s="399"/>
      <c r="CC775" s="399"/>
      <c r="CD775" s="399"/>
      <c r="CE775" s="399"/>
      <c r="CF775" s="399"/>
      <c r="CG775" s="399"/>
      <c r="CH775" s="399"/>
      <c r="CI775" s="399"/>
      <c r="CJ775" s="399"/>
      <c r="CK775" s="399"/>
      <c r="CL775" s="399"/>
      <c r="CM775" s="399"/>
      <c r="CN775" s="399"/>
      <c r="CO775" s="399"/>
      <c r="CP775" s="399"/>
      <c r="CQ775" s="399"/>
      <c r="CR775" s="399"/>
      <c r="CS775" s="399"/>
      <c r="CT775" s="399"/>
      <c r="CU775" s="399"/>
      <c r="CV775" s="399"/>
      <c r="CW775" s="399"/>
      <c r="CX775" s="399"/>
      <c r="CY775" s="399"/>
      <c r="CZ775" s="399"/>
    </row>
    <row r="776" ht="25.15" customHeight="true" x14ac:dyDescent="0.2">
      <c r="C776" s="698"/>
      <c r="D776" s="698"/>
      <c r="E776" s="698"/>
      <c r="F776" s="698"/>
      <c r="G776" s="698"/>
      <c r="H776" s="698"/>
      <c r="I776" s="698"/>
      <c r="J776" s="698"/>
      <c r="K776" s="698"/>
      <c r="L776" s="698"/>
      <c r="M776" s="698"/>
      <c r="N776" s="698"/>
      <c r="O776" s="698"/>
      <c r="P776" s="698"/>
      <c r="Q776" s="698"/>
      <c r="BA776" s="399"/>
      <c r="BB776" s="479"/>
      <c r="BC776" s="399"/>
      <c r="BD776" s="399"/>
      <c r="BE776" s="399"/>
      <c r="BF776" s="399"/>
      <c r="BG776" s="399"/>
      <c r="BH776" s="399"/>
      <c r="BI776" s="399"/>
      <c r="BJ776" s="399"/>
      <c r="BK776" s="399"/>
      <c r="BL776" s="399"/>
      <c r="BM776" s="399"/>
      <c r="BN776" s="399"/>
      <c r="BO776" s="399"/>
      <c r="BP776" s="399"/>
      <c r="BQ776" s="399"/>
      <c r="BR776" s="399"/>
      <c r="BS776" s="399"/>
      <c r="BT776" s="399"/>
      <c r="BU776" s="399"/>
      <c r="BV776" s="399"/>
      <c r="BW776" s="399"/>
      <c r="BX776" s="399"/>
      <c r="BY776" s="399"/>
      <c r="BZ776" s="399"/>
      <c r="CA776" s="399"/>
      <c r="CB776" s="399"/>
      <c r="CC776" s="399"/>
      <c r="CD776" s="399"/>
      <c r="CE776" s="399"/>
      <c r="CF776" s="399"/>
      <c r="CG776" s="399"/>
      <c r="CH776" s="399"/>
      <c r="CI776" s="399"/>
      <c r="CJ776" s="399"/>
      <c r="CK776" s="399"/>
      <c r="CL776" s="399"/>
      <c r="CM776" s="399"/>
      <c r="CN776" s="399"/>
      <c r="CO776" s="399"/>
      <c r="CP776" s="399"/>
      <c r="CQ776" s="399"/>
      <c r="CR776" s="399"/>
      <c r="CS776" s="399"/>
      <c r="CT776" s="399"/>
      <c r="CU776" s="399"/>
      <c r="CV776" s="399"/>
      <c r="CW776" s="399"/>
      <c r="CX776" s="399"/>
      <c r="CY776" s="399"/>
      <c r="CZ776" s="399"/>
    </row>
    <row r="777" ht="25.15" customHeight="true" x14ac:dyDescent="0.2">
      <c r="C777" s="698"/>
      <c r="D777" s="698"/>
      <c r="E777" s="698"/>
      <c r="F777" s="698"/>
      <c r="G777" s="698"/>
      <c r="H777" s="698"/>
      <c r="I777" s="698"/>
      <c r="J777" s="698"/>
      <c r="K777" s="698"/>
      <c r="L777" s="698"/>
      <c r="M777" s="698"/>
      <c r="N777" s="698"/>
      <c r="O777" s="698"/>
      <c r="P777" s="698"/>
      <c r="Q777" s="698"/>
      <c r="BA777" s="399"/>
      <c r="BB777" s="479"/>
      <c r="BC777" s="399"/>
      <c r="BD777" s="399"/>
      <c r="BE777" s="399"/>
      <c r="BF777" s="399"/>
      <c r="BG777" s="399"/>
      <c r="BH777" s="399"/>
      <c r="BI777" s="399"/>
      <c r="BJ777" s="399"/>
      <c r="BK777" s="399"/>
      <c r="BL777" s="399"/>
      <c r="BM777" s="399"/>
      <c r="BN777" s="399"/>
      <c r="BO777" s="399"/>
      <c r="BP777" s="399"/>
      <c r="BQ777" s="399"/>
      <c r="BR777" s="399"/>
      <c r="BS777" s="399"/>
      <c r="BT777" s="399"/>
      <c r="BU777" s="399"/>
      <c r="BV777" s="399"/>
      <c r="BW777" s="399"/>
      <c r="BX777" s="399"/>
      <c r="BY777" s="399"/>
      <c r="BZ777" s="399"/>
      <c r="CA777" s="399"/>
      <c r="CB777" s="399"/>
      <c r="CC777" s="399"/>
      <c r="CD777" s="399"/>
      <c r="CE777" s="399"/>
      <c r="CF777" s="399"/>
      <c r="CG777" s="399"/>
      <c r="CH777" s="399"/>
      <c r="CI777" s="399"/>
      <c r="CJ777" s="399"/>
      <c r="CK777" s="399"/>
      <c r="CL777" s="399"/>
      <c r="CM777" s="399"/>
      <c r="CN777" s="399"/>
      <c r="CO777" s="399"/>
      <c r="CP777" s="399"/>
      <c r="CQ777" s="399"/>
      <c r="CR777" s="399"/>
      <c r="CS777" s="399"/>
      <c r="CT777" s="399"/>
      <c r="CU777" s="399"/>
      <c r="CV777" s="399"/>
      <c r="CW777" s="399"/>
      <c r="CX777" s="399"/>
      <c r="CY777" s="399"/>
      <c r="CZ777" s="399"/>
    </row>
    <row r="778" ht="25.15" customHeight="true" x14ac:dyDescent="0.2">
      <c r="C778" s="698"/>
      <c r="D778" s="698"/>
      <c r="E778" s="698"/>
      <c r="F778" s="698"/>
      <c r="G778" s="698"/>
      <c r="H778" s="698"/>
      <c r="I778" s="698"/>
      <c r="J778" s="698"/>
      <c r="K778" s="698"/>
      <c r="L778" s="698"/>
      <c r="M778" s="698"/>
      <c r="N778" s="698"/>
      <c r="O778" s="698"/>
      <c r="P778" s="698"/>
      <c r="Q778" s="698"/>
      <c r="BA778" s="399"/>
      <c r="BB778" s="479"/>
      <c r="BC778" s="399"/>
      <c r="BD778" s="399"/>
      <c r="BE778" s="399"/>
      <c r="BF778" s="399"/>
      <c r="BG778" s="399"/>
      <c r="BH778" s="399"/>
      <c r="BI778" s="399"/>
      <c r="BJ778" s="399"/>
      <c r="BK778" s="399"/>
      <c r="BL778" s="399"/>
      <c r="BM778" s="399"/>
      <c r="BN778" s="399"/>
      <c r="BO778" s="399"/>
      <c r="BP778" s="399"/>
      <c r="BQ778" s="399"/>
      <c r="BR778" s="399"/>
      <c r="BS778" s="399"/>
      <c r="BT778" s="399"/>
      <c r="BU778" s="399"/>
      <c r="BV778" s="399"/>
      <c r="BW778" s="399"/>
      <c r="BX778" s="399"/>
      <c r="BY778" s="399"/>
      <c r="BZ778" s="399"/>
      <c r="CA778" s="399"/>
      <c r="CB778" s="399"/>
      <c r="CC778" s="399"/>
      <c r="CD778" s="399"/>
      <c r="CE778" s="399"/>
      <c r="CF778" s="399"/>
      <c r="CG778" s="399"/>
      <c r="CH778" s="399"/>
      <c r="CI778" s="399"/>
      <c r="CJ778" s="399"/>
      <c r="CK778" s="399"/>
      <c r="CL778" s="399"/>
      <c r="CM778" s="399"/>
      <c r="CN778" s="399"/>
      <c r="CO778" s="399"/>
      <c r="CP778" s="399"/>
      <c r="CQ778" s="399"/>
      <c r="CR778" s="399"/>
      <c r="CS778" s="399"/>
      <c r="CT778" s="399"/>
      <c r="CU778" s="399"/>
      <c r="CV778" s="399"/>
      <c r="CW778" s="399"/>
      <c r="CX778" s="399"/>
      <c r="CY778" s="399"/>
      <c r="CZ778" s="399"/>
    </row>
    <row r="779" ht="25.15" customHeight="true" x14ac:dyDescent="0.2">
      <c r="C779" s="698"/>
      <c r="D779" s="698"/>
      <c r="E779" s="698"/>
      <c r="F779" s="698"/>
      <c r="G779" s="698"/>
      <c r="H779" s="698"/>
      <c r="I779" s="698"/>
      <c r="J779" s="698"/>
      <c r="K779" s="698"/>
      <c r="L779" s="698"/>
      <c r="M779" s="698"/>
      <c r="N779" s="698"/>
      <c r="O779" s="698"/>
      <c r="P779" s="698"/>
      <c r="Q779" s="698"/>
      <c r="BA779" s="399"/>
      <c r="BB779" s="479"/>
      <c r="BC779" s="399"/>
      <c r="BD779" s="399"/>
      <c r="BE779" s="399"/>
      <c r="BF779" s="399"/>
      <c r="BG779" s="399"/>
      <c r="BH779" s="399"/>
      <c r="BI779" s="399"/>
      <c r="BJ779" s="399"/>
      <c r="BK779" s="399"/>
      <c r="BL779" s="399"/>
      <c r="BM779" s="399"/>
      <c r="BN779" s="399"/>
      <c r="BO779" s="399"/>
      <c r="BP779" s="399"/>
      <c r="BQ779" s="399"/>
      <c r="BR779" s="399"/>
      <c r="BS779" s="399"/>
      <c r="BT779" s="399"/>
      <c r="BU779" s="399"/>
      <c r="BV779" s="399"/>
      <c r="BW779" s="399"/>
      <c r="BX779" s="399"/>
      <c r="BY779" s="399"/>
      <c r="BZ779" s="399"/>
      <c r="CA779" s="399"/>
      <c r="CB779" s="399"/>
      <c r="CC779" s="399"/>
      <c r="CD779" s="399"/>
      <c r="CE779" s="399"/>
      <c r="CF779" s="399"/>
      <c r="CG779" s="399"/>
      <c r="CH779" s="399"/>
      <c r="CI779" s="399"/>
      <c r="CJ779" s="399"/>
      <c r="CK779" s="399"/>
      <c r="CL779" s="399"/>
      <c r="CM779" s="399"/>
      <c r="CN779" s="399"/>
      <c r="CO779" s="399"/>
      <c r="CP779" s="399"/>
      <c r="CQ779" s="399"/>
      <c r="CR779" s="399"/>
      <c r="CS779" s="399"/>
      <c r="CT779" s="399"/>
      <c r="CU779" s="399"/>
      <c r="CV779" s="399"/>
      <c r="CW779" s="399"/>
      <c r="CX779" s="399"/>
      <c r="CY779" s="399"/>
      <c r="CZ779" s="399"/>
    </row>
    <row r="780" ht="25.15" customHeight="true" x14ac:dyDescent="0.2">
      <c r="C780" s="698"/>
      <c r="D780" s="698"/>
      <c r="E780" s="698"/>
      <c r="F780" s="698"/>
      <c r="G780" s="698"/>
      <c r="H780" s="698"/>
      <c r="I780" s="698"/>
      <c r="J780" s="698"/>
      <c r="K780" s="698"/>
      <c r="L780" s="698"/>
      <c r="M780" s="698"/>
      <c r="N780" s="698"/>
      <c r="O780" s="698"/>
      <c r="P780" s="698"/>
      <c r="Q780" s="698"/>
      <c r="BA780" s="399"/>
      <c r="BB780" s="479"/>
      <c r="BC780" s="399"/>
      <c r="BD780" s="399"/>
      <c r="BE780" s="399"/>
      <c r="BF780" s="399"/>
      <c r="BG780" s="399"/>
      <c r="BH780" s="399"/>
      <c r="BI780" s="399"/>
      <c r="BJ780" s="399"/>
      <c r="BK780" s="399"/>
      <c r="BL780" s="399"/>
      <c r="BM780" s="399"/>
      <c r="BN780" s="399"/>
      <c r="BO780" s="399"/>
      <c r="BP780" s="399"/>
      <c r="BQ780" s="399"/>
      <c r="BR780" s="399"/>
      <c r="BS780" s="399"/>
      <c r="BT780" s="399"/>
      <c r="BU780" s="399"/>
      <c r="BV780" s="399"/>
      <c r="BW780" s="399"/>
      <c r="BX780" s="399"/>
      <c r="BY780" s="399"/>
      <c r="BZ780" s="399"/>
      <c r="CA780" s="399"/>
      <c r="CB780" s="399"/>
      <c r="CC780" s="399"/>
      <c r="CD780" s="399"/>
      <c r="CE780" s="399"/>
      <c r="CF780" s="399"/>
      <c r="CG780" s="399"/>
      <c r="CH780" s="399"/>
      <c r="CI780" s="399"/>
      <c r="CJ780" s="399"/>
      <c r="CK780" s="399"/>
      <c r="CL780" s="399"/>
      <c r="CM780" s="399"/>
      <c r="CN780" s="399"/>
      <c r="CO780" s="399"/>
      <c r="CP780" s="399"/>
      <c r="CQ780" s="399"/>
      <c r="CR780" s="399"/>
      <c r="CS780" s="399"/>
      <c r="CT780" s="399"/>
      <c r="CU780" s="399"/>
      <c r="CV780" s="399"/>
      <c r="CW780" s="399"/>
      <c r="CX780" s="399"/>
      <c r="CY780" s="399"/>
      <c r="CZ780" s="399"/>
    </row>
    <row r="781" ht="25.15" customHeight="true" x14ac:dyDescent="0.2">
      <c r="C781" s="698"/>
      <c r="D781" s="698"/>
      <c r="E781" s="698"/>
      <c r="F781" s="698"/>
      <c r="G781" s="698"/>
      <c r="H781" s="698"/>
      <c r="I781" s="698"/>
      <c r="J781" s="698"/>
      <c r="K781" s="698"/>
      <c r="L781" s="698"/>
      <c r="M781" s="698"/>
      <c r="N781" s="698"/>
      <c r="O781" s="698"/>
      <c r="P781" s="698"/>
      <c r="Q781" s="698"/>
      <c r="BA781" s="399"/>
      <c r="BB781" s="479"/>
      <c r="BC781" s="399"/>
      <c r="BD781" s="399"/>
      <c r="BE781" s="399"/>
      <c r="BF781" s="399"/>
      <c r="BG781" s="399"/>
      <c r="BH781" s="399"/>
      <c r="BI781" s="399"/>
      <c r="BJ781" s="399"/>
      <c r="BK781" s="399"/>
      <c r="BL781" s="399"/>
      <c r="BM781" s="399"/>
      <c r="BN781" s="399"/>
      <c r="BO781" s="399"/>
      <c r="BP781" s="399"/>
      <c r="BQ781" s="399"/>
      <c r="BR781" s="399"/>
      <c r="BS781" s="399"/>
      <c r="BT781" s="399"/>
      <c r="BU781" s="399"/>
      <c r="BV781" s="399"/>
      <c r="BW781" s="399"/>
      <c r="BX781" s="399"/>
      <c r="BY781" s="399"/>
      <c r="BZ781" s="399"/>
      <c r="CA781" s="399"/>
      <c r="CB781" s="399"/>
      <c r="CC781" s="399"/>
      <c r="CD781" s="399"/>
      <c r="CE781" s="399"/>
      <c r="CF781" s="399"/>
      <c r="CG781" s="399"/>
      <c r="CH781" s="399"/>
      <c r="CI781" s="399"/>
      <c r="CJ781" s="399"/>
      <c r="CK781" s="399"/>
      <c r="CL781" s="399"/>
      <c r="CM781" s="399"/>
      <c r="CN781" s="399"/>
      <c r="CO781" s="399"/>
      <c r="CP781" s="399"/>
      <c r="CQ781" s="399"/>
      <c r="CR781" s="399"/>
      <c r="CS781" s="399"/>
      <c r="CT781" s="399"/>
      <c r="CU781" s="399"/>
      <c r="CV781" s="399"/>
      <c r="CW781" s="399"/>
      <c r="CX781" s="399"/>
      <c r="CY781" s="399"/>
      <c r="CZ781" s="399"/>
    </row>
    <row r="782" ht="25.15" customHeight="true" x14ac:dyDescent="0.2">
      <c r="C782" s="698"/>
      <c r="D782" s="698"/>
      <c r="E782" s="698"/>
      <c r="F782" s="698"/>
      <c r="G782" s="698"/>
      <c r="H782" s="698"/>
      <c r="I782" s="698"/>
      <c r="J782" s="698"/>
      <c r="K782" s="698"/>
      <c r="L782" s="698"/>
      <c r="M782" s="698"/>
      <c r="N782" s="698"/>
      <c r="O782" s="698"/>
      <c r="P782" s="698"/>
      <c r="Q782" s="698"/>
      <c r="BA782" s="399"/>
      <c r="BB782" s="479"/>
      <c r="BC782" s="399"/>
      <c r="BD782" s="399"/>
      <c r="BE782" s="399"/>
      <c r="BF782" s="399"/>
      <c r="BG782" s="399"/>
      <c r="BH782" s="399"/>
      <c r="BI782" s="399"/>
      <c r="BJ782" s="399"/>
      <c r="BK782" s="399"/>
      <c r="BL782" s="399"/>
      <c r="BM782" s="399"/>
      <c r="BN782" s="399"/>
      <c r="BO782" s="399"/>
      <c r="BP782" s="399"/>
      <c r="BQ782" s="399"/>
      <c r="BR782" s="399"/>
      <c r="BS782" s="399"/>
      <c r="BT782" s="399"/>
      <c r="BU782" s="399"/>
      <c r="BV782" s="399"/>
      <c r="BW782" s="399"/>
      <c r="BX782" s="399"/>
      <c r="BY782" s="399"/>
      <c r="BZ782" s="399"/>
      <c r="CA782" s="399"/>
      <c r="CB782" s="399"/>
      <c r="CC782" s="399"/>
      <c r="CD782" s="399"/>
      <c r="CE782" s="399"/>
      <c r="CF782" s="399"/>
      <c r="CG782" s="399"/>
      <c r="CH782" s="399"/>
      <c r="CI782" s="399"/>
      <c r="CJ782" s="399"/>
      <c r="CK782" s="399"/>
      <c r="CL782" s="399"/>
      <c r="CM782" s="399"/>
      <c r="CN782" s="399"/>
      <c r="CO782" s="399"/>
      <c r="CP782" s="399"/>
      <c r="CQ782" s="399"/>
      <c r="CR782" s="399"/>
      <c r="CS782" s="399"/>
      <c r="CT782" s="399"/>
      <c r="CU782" s="399"/>
      <c r="CV782" s="399"/>
      <c r="CW782" s="399"/>
      <c r="CX782" s="399"/>
      <c r="CY782" s="399"/>
      <c r="CZ782" s="399"/>
    </row>
    <row r="783" ht="25.15" customHeight="true" x14ac:dyDescent="0.2">
      <c r="C783" s="698"/>
      <c r="D783" s="698"/>
      <c r="E783" s="698"/>
      <c r="F783" s="698"/>
      <c r="G783" s="698"/>
      <c r="H783" s="698"/>
      <c r="I783" s="698"/>
      <c r="J783" s="698"/>
      <c r="K783" s="698"/>
      <c r="L783" s="698"/>
      <c r="M783" s="698"/>
      <c r="N783" s="698"/>
      <c r="O783" s="698"/>
      <c r="P783" s="698"/>
      <c r="Q783" s="698"/>
      <c r="BA783" s="399"/>
      <c r="BB783" s="479"/>
      <c r="BC783" s="399"/>
      <c r="BD783" s="399"/>
      <c r="BE783" s="399"/>
      <c r="BF783" s="399"/>
      <c r="BG783" s="399"/>
      <c r="BH783" s="399"/>
      <c r="BI783" s="399"/>
      <c r="BJ783" s="399"/>
      <c r="BK783" s="399"/>
      <c r="BL783" s="399"/>
      <c r="BM783" s="399"/>
      <c r="BN783" s="399"/>
      <c r="BO783" s="399"/>
      <c r="BP783" s="399"/>
      <c r="BQ783" s="399"/>
      <c r="BR783" s="399"/>
      <c r="BS783" s="399"/>
      <c r="BT783" s="399"/>
      <c r="BU783" s="399"/>
      <c r="BV783" s="399"/>
      <c r="BW783" s="399"/>
      <c r="BX783" s="399"/>
      <c r="BY783" s="399"/>
      <c r="BZ783" s="399"/>
      <c r="CA783" s="399"/>
      <c r="CB783" s="399"/>
      <c r="CC783" s="399"/>
      <c r="CD783" s="399"/>
      <c r="CE783" s="399"/>
      <c r="CF783" s="399"/>
      <c r="CG783" s="399"/>
      <c r="CH783" s="399"/>
      <c r="CI783" s="399"/>
      <c r="CJ783" s="399"/>
      <c r="CK783" s="399"/>
      <c r="CL783" s="399"/>
      <c r="CM783" s="399"/>
      <c r="CN783" s="399"/>
      <c r="CO783" s="399"/>
      <c r="CP783" s="399"/>
      <c r="CQ783" s="399"/>
      <c r="CR783" s="399"/>
      <c r="CS783" s="399"/>
      <c r="CT783" s="399"/>
      <c r="CU783" s="399"/>
      <c r="CV783" s="399"/>
      <c r="CW783" s="399"/>
      <c r="CX783" s="399"/>
      <c r="CY783" s="399"/>
      <c r="CZ783" s="399"/>
    </row>
    <row r="784" ht="25.15" customHeight="true" x14ac:dyDescent="0.2">
      <c r="C784" s="698"/>
      <c r="D784" s="698"/>
      <c r="E784" s="698"/>
      <c r="F784" s="698"/>
      <c r="G784" s="698"/>
      <c r="H784" s="698"/>
      <c r="I784" s="698"/>
      <c r="J784" s="698"/>
      <c r="K784" s="698"/>
      <c r="L784" s="698"/>
      <c r="M784" s="698"/>
      <c r="N784" s="698"/>
      <c r="O784" s="698"/>
      <c r="P784" s="698"/>
      <c r="Q784" s="698"/>
      <c r="BA784" s="399"/>
      <c r="BB784" s="479"/>
      <c r="BC784" s="399"/>
      <c r="BD784" s="399"/>
      <c r="BE784" s="399"/>
      <c r="BF784" s="399"/>
      <c r="BG784" s="399"/>
      <c r="BH784" s="399"/>
      <c r="BI784" s="399"/>
      <c r="BJ784" s="399"/>
      <c r="BK784" s="399"/>
      <c r="BL784" s="399"/>
      <c r="BM784" s="399"/>
      <c r="BN784" s="399"/>
      <c r="BO784" s="399"/>
      <c r="BP784" s="399"/>
      <c r="BQ784" s="399"/>
      <c r="BR784" s="399"/>
      <c r="BS784" s="399"/>
      <c r="BT784" s="399"/>
      <c r="BU784" s="399"/>
      <c r="BV784" s="399"/>
      <c r="BW784" s="399"/>
      <c r="BX784" s="399"/>
      <c r="BY784" s="399"/>
      <c r="BZ784" s="399"/>
      <c r="CA784" s="399"/>
      <c r="CB784" s="399"/>
      <c r="CC784" s="399"/>
      <c r="CD784" s="399"/>
      <c r="CE784" s="399"/>
      <c r="CF784" s="399"/>
      <c r="CG784" s="399"/>
      <c r="CH784" s="399"/>
      <c r="CI784" s="399"/>
      <c r="CJ784" s="399"/>
      <c r="CK784" s="399"/>
      <c r="CL784" s="399"/>
      <c r="CM784" s="399"/>
      <c r="CN784" s="399"/>
      <c r="CO784" s="399"/>
      <c r="CP784" s="399"/>
      <c r="CQ784" s="399"/>
      <c r="CR784" s="399"/>
      <c r="CS784" s="399"/>
      <c r="CT784" s="399"/>
      <c r="CU784" s="399"/>
      <c r="CV784" s="399"/>
      <c r="CW784" s="399"/>
      <c r="CX784" s="399"/>
      <c r="CY784" s="399"/>
      <c r="CZ784" s="399"/>
    </row>
    <row r="785" ht="25.15" customHeight="true" x14ac:dyDescent="0.2">
      <c r="C785" s="698"/>
      <c r="D785" s="698"/>
      <c r="E785" s="698"/>
      <c r="F785" s="698"/>
      <c r="G785" s="698"/>
      <c r="H785" s="698"/>
      <c r="I785" s="698"/>
      <c r="J785" s="698"/>
      <c r="K785" s="698"/>
      <c r="L785" s="698"/>
      <c r="M785" s="698"/>
      <c r="N785" s="698"/>
      <c r="O785" s="698"/>
      <c r="P785" s="698"/>
      <c r="Q785" s="698"/>
      <c r="BA785" s="399"/>
      <c r="BB785" s="479"/>
      <c r="BC785" s="399"/>
      <c r="BD785" s="399"/>
      <c r="BE785" s="399"/>
      <c r="BF785" s="399"/>
      <c r="BG785" s="399"/>
      <c r="BH785" s="399"/>
      <c r="BI785" s="399"/>
      <c r="BJ785" s="399"/>
      <c r="BK785" s="399"/>
      <c r="BL785" s="399"/>
      <c r="BM785" s="399"/>
      <c r="BN785" s="399"/>
      <c r="BO785" s="399"/>
      <c r="BP785" s="399"/>
      <c r="BQ785" s="399"/>
      <c r="BR785" s="399"/>
      <c r="BS785" s="399"/>
      <c r="BT785" s="399"/>
      <c r="BU785" s="399"/>
      <c r="BV785" s="399"/>
      <c r="BW785" s="399"/>
      <c r="BX785" s="399"/>
      <c r="BY785" s="399"/>
      <c r="BZ785" s="399"/>
      <c r="CA785" s="399"/>
      <c r="CB785" s="399"/>
      <c r="CC785" s="399"/>
      <c r="CD785" s="399"/>
      <c r="CE785" s="399"/>
      <c r="CF785" s="399"/>
      <c r="CG785" s="399"/>
      <c r="CH785" s="399"/>
      <c r="CI785" s="399"/>
      <c r="CJ785" s="399"/>
      <c r="CK785" s="399"/>
      <c r="CL785" s="399"/>
      <c r="CM785" s="399"/>
      <c r="CN785" s="399"/>
      <c r="CO785" s="399"/>
      <c r="CP785" s="399"/>
      <c r="CQ785" s="399"/>
      <c r="CR785" s="399"/>
      <c r="CS785" s="399"/>
      <c r="CT785" s="399"/>
      <c r="CU785" s="399"/>
      <c r="CV785" s="399"/>
      <c r="CW785" s="399"/>
      <c r="CX785" s="399"/>
      <c r="CY785" s="399"/>
      <c r="CZ785" s="399"/>
    </row>
    <row r="786" ht="25.15" customHeight="true" x14ac:dyDescent="0.2">
      <c r="C786" s="698"/>
      <c r="D786" s="698"/>
      <c r="E786" s="698"/>
      <c r="F786" s="698"/>
      <c r="G786" s="698"/>
      <c r="H786" s="698"/>
      <c r="I786" s="698"/>
      <c r="J786" s="698"/>
      <c r="K786" s="698"/>
      <c r="L786" s="698"/>
      <c r="M786" s="698"/>
      <c r="N786" s="698"/>
      <c r="O786" s="698"/>
      <c r="P786" s="698"/>
      <c r="Q786" s="698"/>
      <c r="BA786" s="399"/>
      <c r="BB786" s="479"/>
      <c r="BC786" s="399"/>
      <c r="BD786" s="399"/>
      <c r="BE786" s="399"/>
      <c r="BF786" s="399"/>
      <c r="BG786" s="399"/>
      <c r="BH786" s="399"/>
      <c r="BI786" s="399"/>
      <c r="BJ786" s="399"/>
      <c r="BK786" s="399"/>
      <c r="BL786" s="399"/>
      <c r="BM786" s="399"/>
      <c r="BN786" s="399"/>
      <c r="BO786" s="399"/>
      <c r="BP786" s="399"/>
      <c r="BQ786" s="399"/>
      <c r="BR786" s="399"/>
      <c r="BS786" s="399"/>
      <c r="BT786" s="399"/>
      <c r="BU786" s="399"/>
      <c r="BV786" s="399"/>
      <c r="BW786" s="399"/>
      <c r="BX786" s="399"/>
      <c r="BY786" s="399"/>
      <c r="BZ786" s="399"/>
      <c r="CA786" s="399"/>
      <c r="CB786" s="399"/>
      <c r="CC786" s="399"/>
      <c r="CD786" s="399"/>
      <c r="CE786" s="399"/>
      <c r="CF786" s="399"/>
      <c r="CG786" s="399"/>
      <c r="CH786" s="399"/>
      <c r="CI786" s="399"/>
      <c r="CJ786" s="399"/>
      <c r="CK786" s="399"/>
      <c r="CL786" s="399"/>
      <c r="CM786" s="399"/>
      <c r="CN786" s="399"/>
      <c r="CO786" s="399"/>
      <c r="CP786" s="399"/>
      <c r="CQ786" s="399"/>
      <c r="CR786" s="399"/>
      <c r="CS786" s="399"/>
      <c r="CT786" s="399"/>
      <c r="CU786" s="399"/>
      <c r="CV786" s="399"/>
      <c r="CW786" s="399"/>
      <c r="CX786" s="399"/>
      <c r="CY786" s="399"/>
      <c r="CZ786" s="399"/>
    </row>
    <row r="787" ht="25.15" customHeight="true" x14ac:dyDescent="0.2">
      <c r="C787" s="698"/>
      <c r="D787" s="698"/>
      <c r="E787" s="698"/>
      <c r="F787" s="698"/>
      <c r="G787" s="698"/>
      <c r="H787" s="698"/>
      <c r="I787" s="698"/>
      <c r="J787" s="698"/>
      <c r="K787" s="698"/>
      <c r="L787" s="698"/>
      <c r="M787" s="698"/>
      <c r="N787" s="698"/>
      <c r="O787" s="698"/>
      <c r="P787" s="698"/>
      <c r="Q787" s="698"/>
      <c r="BA787" s="399"/>
      <c r="BB787" s="479"/>
      <c r="BC787" s="399"/>
      <c r="BD787" s="399"/>
      <c r="BE787" s="399"/>
      <c r="BF787" s="399"/>
      <c r="BG787" s="399"/>
      <c r="BH787" s="399"/>
      <c r="BI787" s="399"/>
      <c r="BJ787" s="399"/>
      <c r="BK787" s="399"/>
      <c r="BL787" s="399"/>
      <c r="BM787" s="399"/>
      <c r="BN787" s="399"/>
      <c r="BO787" s="399"/>
      <c r="BP787" s="399"/>
      <c r="BQ787" s="399"/>
      <c r="BR787" s="399"/>
      <c r="BS787" s="399"/>
      <c r="BT787" s="399"/>
      <c r="BU787" s="399"/>
      <c r="BV787" s="399"/>
      <c r="BW787" s="399"/>
      <c r="BX787" s="399"/>
      <c r="BY787" s="399"/>
      <c r="BZ787" s="399"/>
      <c r="CA787" s="399"/>
      <c r="CB787" s="399"/>
      <c r="CC787" s="399"/>
      <c r="CD787" s="399"/>
      <c r="CE787" s="399"/>
      <c r="CF787" s="399"/>
      <c r="CG787" s="399"/>
      <c r="CH787" s="399"/>
      <c r="CI787" s="399"/>
      <c r="CJ787" s="399"/>
      <c r="CK787" s="399"/>
      <c r="CL787" s="399"/>
      <c r="CM787" s="399"/>
      <c r="CN787" s="399"/>
      <c r="CO787" s="399"/>
      <c r="CP787" s="399"/>
      <c r="CQ787" s="399"/>
      <c r="CR787" s="399"/>
      <c r="CS787" s="399"/>
      <c r="CT787" s="399"/>
      <c r="CU787" s="399"/>
      <c r="CV787" s="399"/>
      <c r="CW787" s="399"/>
      <c r="CX787" s="399"/>
      <c r="CY787" s="399"/>
      <c r="CZ787" s="399"/>
    </row>
    <row r="788" ht="25.15" customHeight="true" x14ac:dyDescent="0.2">
      <c r="C788" s="698"/>
      <c r="D788" s="698"/>
      <c r="E788" s="698"/>
      <c r="F788" s="698"/>
      <c r="G788" s="698"/>
      <c r="H788" s="698"/>
      <c r="I788" s="698"/>
      <c r="J788" s="698"/>
      <c r="K788" s="698"/>
      <c r="L788" s="698"/>
      <c r="M788" s="698"/>
      <c r="N788" s="698"/>
      <c r="O788" s="698"/>
      <c r="P788" s="698"/>
      <c r="Q788" s="698"/>
      <c r="BA788" s="399"/>
      <c r="BB788" s="479"/>
      <c r="BC788" s="399"/>
      <c r="BD788" s="399"/>
      <c r="BE788" s="399"/>
      <c r="BF788" s="399"/>
      <c r="BG788" s="399"/>
      <c r="BH788" s="399"/>
      <c r="BI788" s="399"/>
      <c r="BJ788" s="399"/>
      <c r="BK788" s="399"/>
      <c r="BL788" s="399"/>
      <c r="BM788" s="399"/>
      <c r="BN788" s="399"/>
      <c r="BO788" s="399"/>
      <c r="BP788" s="399"/>
      <c r="BQ788" s="399"/>
      <c r="BR788" s="399"/>
      <c r="BS788" s="399"/>
      <c r="BT788" s="399"/>
      <c r="BU788" s="399"/>
      <c r="BV788" s="399"/>
      <c r="BW788" s="399"/>
      <c r="BX788" s="399"/>
      <c r="BY788" s="399"/>
      <c r="BZ788" s="399"/>
      <c r="CA788" s="399"/>
      <c r="CB788" s="399"/>
      <c r="CC788" s="399"/>
      <c r="CD788" s="399"/>
      <c r="CE788" s="399"/>
      <c r="CF788" s="399"/>
      <c r="CG788" s="399"/>
      <c r="CH788" s="399"/>
      <c r="CI788" s="399"/>
      <c r="CJ788" s="399"/>
      <c r="CK788" s="399"/>
      <c r="CL788" s="399"/>
      <c r="CM788" s="399"/>
      <c r="CN788" s="399"/>
      <c r="CO788" s="399"/>
      <c r="CP788" s="399"/>
      <c r="CQ788" s="399"/>
      <c r="CR788" s="399"/>
      <c r="CS788" s="399"/>
      <c r="CT788" s="399"/>
      <c r="CU788" s="399"/>
      <c r="CV788" s="399"/>
      <c r="CW788" s="399"/>
      <c r="CX788" s="399"/>
      <c r="CY788" s="399"/>
      <c r="CZ788" s="399"/>
    </row>
    <row r="789" ht="25.15" customHeight="true" x14ac:dyDescent="0.2">
      <c r="C789" s="698"/>
      <c r="D789" s="698"/>
      <c r="E789" s="698"/>
      <c r="F789" s="698"/>
      <c r="G789" s="698"/>
      <c r="H789" s="698"/>
      <c r="I789" s="698"/>
      <c r="J789" s="698"/>
      <c r="K789" s="698"/>
      <c r="L789" s="698"/>
      <c r="M789" s="698"/>
      <c r="N789" s="698"/>
      <c r="O789" s="698"/>
      <c r="P789" s="698"/>
      <c r="Q789" s="698"/>
      <c r="BA789" s="399"/>
      <c r="BB789" s="479"/>
      <c r="BC789" s="399"/>
      <c r="BD789" s="399"/>
      <c r="BE789" s="399"/>
      <c r="BF789" s="399"/>
      <c r="BG789" s="399"/>
      <c r="BH789" s="399"/>
      <c r="BI789" s="399"/>
      <c r="BJ789" s="399"/>
      <c r="BK789" s="399"/>
      <c r="BL789" s="399"/>
      <c r="BM789" s="399"/>
      <c r="BN789" s="399"/>
      <c r="BO789" s="399"/>
      <c r="BP789" s="399"/>
      <c r="BQ789" s="399"/>
      <c r="BR789" s="399"/>
      <c r="BS789" s="399"/>
      <c r="BT789" s="399"/>
      <c r="BU789" s="399"/>
      <c r="BV789" s="399"/>
      <c r="BW789" s="399"/>
      <c r="BX789" s="399"/>
      <c r="BY789" s="399"/>
      <c r="BZ789" s="399"/>
      <c r="CA789" s="399"/>
      <c r="CB789" s="399"/>
      <c r="CC789" s="399"/>
      <c r="CD789" s="399"/>
      <c r="CE789" s="399"/>
      <c r="CF789" s="399"/>
      <c r="CG789" s="399"/>
      <c r="CH789" s="399"/>
      <c r="CI789" s="399"/>
      <c r="CJ789" s="399"/>
      <c r="CK789" s="399"/>
      <c r="CL789" s="399"/>
      <c r="CM789" s="399"/>
      <c r="CN789" s="399"/>
      <c r="CO789" s="399"/>
      <c r="CP789" s="399"/>
      <c r="CQ789" s="399"/>
      <c r="CR789" s="399"/>
      <c r="CS789" s="399"/>
      <c r="CT789" s="399"/>
      <c r="CU789" s="399"/>
      <c r="CV789" s="399"/>
      <c r="CW789" s="399"/>
      <c r="CX789" s="399"/>
      <c r="CY789" s="399"/>
      <c r="CZ789" s="399"/>
    </row>
    <row r="790" ht="25.15" customHeight="true" x14ac:dyDescent="0.2">
      <c r="C790" s="698"/>
      <c r="D790" s="698"/>
      <c r="E790" s="698"/>
      <c r="F790" s="698"/>
      <c r="G790" s="698"/>
      <c r="H790" s="698"/>
      <c r="I790" s="698"/>
      <c r="J790" s="698"/>
      <c r="K790" s="698"/>
      <c r="L790" s="698"/>
      <c r="M790" s="698"/>
      <c r="N790" s="698"/>
      <c r="O790" s="698"/>
      <c r="P790" s="698"/>
      <c r="Q790" s="698"/>
      <c r="BA790" s="399"/>
      <c r="BB790" s="479"/>
      <c r="BC790" s="399"/>
      <c r="BD790" s="399"/>
      <c r="BE790" s="399"/>
      <c r="BF790" s="399"/>
      <c r="BG790" s="399"/>
      <c r="BH790" s="399"/>
      <c r="BI790" s="399"/>
      <c r="BJ790" s="399"/>
      <c r="BK790" s="399"/>
      <c r="BL790" s="399"/>
      <c r="BM790" s="399"/>
      <c r="BN790" s="399"/>
      <c r="BO790" s="399"/>
      <c r="BP790" s="399"/>
      <c r="BQ790" s="399"/>
      <c r="BR790" s="399"/>
      <c r="BS790" s="399"/>
      <c r="BT790" s="399"/>
      <c r="BU790" s="399"/>
      <c r="BV790" s="399"/>
      <c r="BW790" s="399"/>
      <c r="BX790" s="399"/>
      <c r="BY790" s="399"/>
      <c r="BZ790" s="399"/>
      <c r="CA790" s="399"/>
      <c r="CB790" s="399"/>
      <c r="CC790" s="399"/>
      <c r="CD790" s="399"/>
      <c r="CE790" s="399"/>
      <c r="CF790" s="399"/>
      <c r="CG790" s="399"/>
      <c r="CH790" s="399"/>
      <c r="CI790" s="399"/>
      <c r="CJ790" s="399"/>
      <c r="CK790" s="399"/>
      <c r="CL790" s="399"/>
      <c r="CM790" s="399"/>
      <c r="CN790" s="399"/>
      <c r="CO790" s="399"/>
      <c r="CP790" s="399"/>
      <c r="CQ790" s="399"/>
      <c r="CR790" s="399"/>
      <c r="CS790" s="399"/>
      <c r="CT790" s="399"/>
      <c r="CU790" s="399"/>
      <c r="CV790" s="399"/>
      <c r="CW790" s="399"/>
      <c r="CX790" s="399"/>
      <c r="CY790" s="399"/>
      <c r="CZ790" s="399"/>
    </row>
    <row r="791" ht="25.15" customHeight="true" x14ac:dyDescent="0.2">
      <c r="C791" s="698"/>
      <c r="D791" s="698"/>
      <c r="E791" s="698"/>
      <c r="F791" s="698"/>
      <c r="G791" s="698"/>
      <c r="H791" s="698"/>
      <c r="I791" s="698"/>
      <c r="J791" s="698"/>
      <c r="K791" s="698"/>
      <c r="L791" s="698"/>
      <c r="M791" s="698"/>
      <c r="N791" s="698"/>
      <c r="O791" s="698"/>
      <c r="P791" s="698"/>
      <c r="Q791" s="698"/>
      <c r="BA791" s="399"/>
      <c r="BB791" s="479"/>
      <c r="BC791" s="399"/>
      <c r="BD791" s="399"/>
      <c r="BE791" s="399"/>
      <c r="BF791" s="399"/>
      <c r="BG791" s="399"/>
      <c r="BH791" s="399"/>
      <c r="BI791" s="399"/>
      <c r="BJ791" s="399"/>
      <c r="BK791" s="399"/>
      <c r="BL791" s="399"/>
      <c r="BM791" s="399"/>
      <c r="BN791" s="399"/>
      <c r="BO791" s="399"/>
      <c r="BP791" s="399"/>
      <c r="BQ791" s="399"/>
      <c r="BR791" s="399"/>
      <c r="BS791" s="399"/>
      <c r="BT791" s="399"/>
      <c r="BU791" s="399"/>
      <c r="BV791" s="399"/>
      <c r="BW791" s="399"/>
      <c r="BX791" s="399"/>
      <c r="BY791" s="399"/>
      <c r="BZ791" s="399"/>
      <c r="CA791" s="399"/>
      <c r="CB791" s="399"/>
      <c r="CC791" s="399"/>
      <c r="CD791" s="399"/>
      <c r="CE791" s="399"/>
      <c r="CF791" s="399"/>
      <c r="CG791" s="399"/>
      <c r="CH791" s="399"/>
      <c r="CI791" s="399"/>
      <c r="CJ791" s="399"/>
      <c r="CK791" s="399"/>
      <c r="CL791" s="399"/>
      <c r="CM791" s="399"/>
      <c r="CN791" s="399"/>
      <c r="CO791" s="399"/>
      <c r="CP791" s="399"/>
      <c r="CQ791" s="399"/>
      <c r="CR791" s="399"/>
      <c r="CS791" s="399"/>
      <c r="CT791" s="399"/>
      <c r="CU791" s="399"/>
      <c r="CV791" s="399"/>
      <c r="CW791" s="399"/>
      <c r="CX791" s="399"/>
      <c r="CY791" s="399"/>
      <c r="CZ791" s="399"/>
    </row>
    <row r="792" ht="25.15" customHeight="true" x14ac:dyDescent="0.2">
      <c r="C792" s="698"/>
      <c r="D792" s="698"/>
      <c r="E792" s="698"/>
      <c r="F792" s="698"/>
      <c r="G792" s="698"/>
      <c r="H792" s="698"/>
      <c r="I792" s="698"/>
      <c r="J792" s="698"/>
      <c r="K792" s="698"/>
      <c r="L792" s="698"/>
      <c r="M792" s="698"/>
      <c r="N792" s="698"/>
      <c r="O792" s="698"/>
      <c r="P792" s="698"/>
      <c r="Q792" s="698"/>
      <c r="BA792" s="399"/>
      <c r="BB792" s="479"/>
      <c r="BC792" s="399"/>
      <c r="BD792" s="399"/>
      <c r="BE792" s="399"/>
      <c r="BF792" s="399"/>
      <c r="BG792" s="399"/>
      <c r="BH792" s="399"/>
      <c r="BI792" s="399"/>
      <c r="BJ792" s="399"/>
      <c r="BK792" s="399"/>
      <c r="BL792" s="399"/>
      <c r="BM792" s="399"/>
      <c r="BN792" s="399"/>
      <c r="BO792" s="399"/>
      <c r="BP792" s="399"/>
      <c r="BQ792" s="399"/>
      <c r="BR792" s="399"/>
      <c r="BS792" s="399"/>
      <c r="BT792" s="399"/>
      <c r="BU792" s="399"/>
      <c r="BV792" s="399"/>
      <c r="BW792" s="399"/>
      <c r="BX792" s="399"/>
      <c r="BY792" s="399"/>
      <c r="BZ792" s="399"/>
      <c r="CA792" s="399"/>
      <c r="CB792" s="399"/>
      <c r="CC792" s="399"/>
      <c r="CD792" s="399"/>
      <c r="CE792" s="399"/>
      <c r="CF792" s="399"/>
      <c r="CG792" s="399"/>
      <c r="CH792" s="399"/>
      <c r="CI792" s="399"/>
      <c r="CJ792" s="399"/>
      <c r="CK792" s="399"/>
      <c r="CL792" s="399"/>
      <c r="CM792" s="399"/>
      <c r="CN792" s="399"/>
      <c r="CO792" s="399"/>
      <c r="CP792" s="399"/>
      <c r="CQ792" s="399"/>
      <c r="CR792" s="399"/>
      <c r="CS792" s="399"/>
      <c r="CT792" s="399"/>
      <c r="CU792" s="399"/>
      <c r="CV792" s="399"/>
      <c r="CW792" s="399"/>
      <c r="CX792" s="399"/>
      <c r="CY792" s="399"/>
      <c r="CZ792" s="399"/>
    </row>
    <row r="793" ht="25.15" customHeight="true" x14ac:dyDescent="0.2">
      <c r="C793" s="698"/>
      <c r="D793" s="698"/>
      <c r="E793" s="698"/>
      <c r="F793" s="698"/>
      <c r="G793" s="698"/>
      <c r="H793" s="698"/>
      <c r="I793" s="698"/>
      <c r="J793" s="698"/>
      <c r="K793" s="698"/>
      <c r="L793" s="698"/>
      <c r="M793" s="698"/>
      <c r="N793" s="698"/>
      <c r="O793" s="698"/>
      <c r="P793" s="698"/>
      <c r="Q793" s="698"/>
      <c r="BA793" s="399"/>
      <c r="BB793" s="479"/>
      <c r="BC793" s="399"/>
      <c r="BD793" s="399"/>
      <c r="BE793" s="399"/>
      <c r="BF793" s="399"/>
      <c r="BG793" s="399"/>
      <c r="BH793" s="399"/>
      <c r="BI793" s="399"/>
      <c r="BJ793" s="399"/>
      <c r="BK793" s="399"/>
      <c r="BL793" s="399"/>
      <c r="BM793" s="399"/>
      <c r="BN793" s="399"/>
      <c r="BO793" s="399"/>
      <c r="BP793" s="399"/>
      <c r="BQ793" s="399"/>
      <c r="BR793" s="399"/>
      <c r="BS793" s="399"/>
      <c r="BT793" s="399"/>
      <c r="BU793" s="399"/>
      <c r="BV793" s="399"/>
      <c r="BW793" s="399"/>
      <c r="BX793" s="399"/>
      <c r="BY793" s="399"/>
      <c r="BZ793" s="399"/>
      <c r="CA793" s="399"/>
      <c r="CB793" s="399"/>
      <c r="CC793" s="399"/>
      <c r="CD793" s="399"/>
      <c r="CE793" s="399"/>
      <c r="CF793" s="399"/>
      <c r="CG793" s="399"/>
      <c r="CH793" s="399"/>
      <c r="CI793" s="399"/>
      <c r="CJ793" s="399"/>
      <c r="CK793" s="399"/>
      <c r="CL793" s="399"/>
      <c r="CM793" s="399"/>
      <c r="CN793" s="399"/>
      <c r="CO793" s="399"/>
      <c r="CP793" s="399"/>
      <c r="CQ793" s="399"/>
      <c r="CR793" s="399"/>
      <c r="CS793" s="399"/>
      <c r="CT793" s="399"/>
      <c r="CU793" s="399"/>
      <c r="CV793" s="399"/>
      <c r="CW793" s="399"/>
      <c r="CX793" s="399"/>
      <c r="CY793" s="399"/>
      <c r="CZ793" s="399"/>
    </row>
    <row r="794" ht="25.15" customHeight="true" x14ac:dyDescent="0.2">
      <c r="C794" s="698"/>
      <c r="D794" s="698"/>
      <c r="E794" s="698"/>
      <c r="F794" s="698"/>
      <c r="G794" s="698"/>
      <c r="H794" s="698"/>
      <c r="I794" s="698"/>
      <c r="J794" s="698"/>
      <c r="K794" s="698"/>
      <c r="L794" s="698"/>
      <c r="M794" s="698"/>
      <c r="N794" s="698"/>
      <c r="O794" s="698"/>
      <c r="P794" s="698"/>
      <c r="Q794" s="698"/>
      <c r="BA794" s="399"/>
      <c r="BB794" s="479"/>
      <c r="BC794" s="399"/>
      <c r="BD794" s="399"/>
      <c r="BE794" s="399"/>
      <c r="BF794" s="399"/>
      <c r="BG794" s="399"/>
      <c r="BH794" s="399"/>
      <c r="BI794" s="399"/>
      <c r="BJ794" s="399"/>
      <c r="BK794" s="399"/>
      <c r="BL794" s="399"/>
      <c r="BM794" s="399"/>
      <c r="BN794" s="399"/>
      <c r="BO794" s="399"/>
      <c r="BP794" s="399"/>
      <c r="BQ794" s="399"/>
      <c r="BR794" s="399"/>
      <c r="BS794" s="399"/>
      <c r="BT794" s="399"/>
      <c r="BU794" s="399"/>
      <c r="BV794" s="399"/>
      <c r="BW794" s="399"/>
      <c r="BX794" s="399"/>
      <c r="BY794" s="399"/>
      <c r="BZ794" s="399"/>
      <c r="CA794" s="399"/>
      <c r="CB794" s="399"/>
      <c r="CC794" s="399"/>
      <c r="CD794" s="399"/>
      <c r="CE794" s="399"/>
      <c r="CF794" s="399"/>
      <c r="CG794" s="399"/>
      <c r="CH794" s="399"/>
      <c r="CI794" s="399"/>
      <c r="CJ794" s="399"/>
      <c r="CK794" s="399"/>
      <c r="CL794" s="399"/>
      <c r="CM794" s="399"/>
      <c r="CN794" s="399"/>
      <c r="CO794" s="399"/>
      <c r="CP794" s="399"/>
      <c r="CQ794" s="399"/>
      <c r="CR794" s="399"/>
      <c r="CS794" s="399"/>
      <c r="CT794" s="399"/>
      <c r="CU794" s="399"/>
      <c r="CV794" s="399"/>
      <c r="CW794" s="399"/>
      <c r="CX794" s="399"/>
      <c r="CY794" s="399"/>
      <c r="CZ794" s="399"/>
    </row>
    <row r="795" ht="25.15" customHeight="true" x14ac:dyDescent="0.2">
      <c r="C795" s="698"/>
      <c r="D795" s="698"/>
      <c r="E795" s="698"/>
      <c r="F795" s="698"/>
      <c r="G795" s="698"/>
      <c r="H795" s="698"/>
      <c r="I795" s="698"/>
      <c r="J795" s="698"/>
      <c r="K795" s="698"/>
      <c r="L795" s="698"/>
      <c r="M795" s="698"/>
      <c r="N795" s="698"/>
      <c r="O795" s="698"/>
      <c r="P795" s="698"/>
      <c r="Q795" s="698"/>
      <c r="BA795" s="399"/>
      <c r="BB795" s="479"/>
      <c r="BC795" s="399"/>
      <c r="BD795" s="399"/>
      <c r="BE795" s="399"/>
      <c r="BF795" s="399"/>
      <c r="BG795" s="399"/>
      <c r="BH795" s="399"/>
      <c r="BI795" s="399"/>
      <c r="BJ795" s="399"/>
      <c r="BK795" s="399"/>
      <c r="BL795" s="399"/>
      <c r="BM795" s="399"/>
      <c r="BN795" s="399"/>
      <c r="BO795" s="399"/>
      <c r="BP795" s="399"/>
      <c r="BQ795" s="399"/>
      <c r="BR795" s="399"/>
      <c r="BS795" s="399"/>
      <c r="BT795" s="399"/>
      <c r="BU795" s="399"/>
      <c r="BV795" s="399"/>
      <c r="BW795" s="399"/>
      <c r="BX795" s="399"/>
      <c r="BY795" s="399"/>
      <c r="BZ795" s="399"/>
      <c r="CA795" s="399"/>
      <c r="CB795" s="399"/>
      <c r="CC795" s="399"/>
      <c r="CD795" s="399"/>
      <c r="CE795" s="399"/>
      <c r="CF795" s="399"/>
      <c r="CG795" s="399"/>
      <c r="CH795" s="399"/>
      <c r="CI795" s="399"/>
      <c r="CJ795" s="399"/>
      <c r="CK795" s="399"/>
      <c r="CL795" s="399"/>
      <c r="CM795" s="399"/>
      <c r="CN795" s="399"/>
      <c r="CO795" s="399"/>
      <c r="CP795" s="399"/>
      <c r="CQ795" s="399"/>
      <c r="CR795" s="399"/>
      <c r="CS795" s="399"/>
      <c r="CT795" s="399"/>
      <c r="CU795" s="399"/>
      <c r="CV795" s="399"/>
      <c r="CW795" s="399"/>
      <c r="CX795" s="399"/>
      <c r="CY795" s="399"/>
      <c r="CZ795" s="399"/>
    </row>
    <row r="796" ht="25.15" customHeight="true" x14ac:dyDescent="0.2">
      <c r="C796" s="698"/>
      <c r="D796" s="698"/>
      <c r="E796" s="698"/>
      <c r="F796" s="698"/>
      <c r="G796" s="698"/>
      <c r="H796" s="698"/>
      <c r="I796" s="698"/>
      <c r="J796" s="698"/>
      <c r="K796" s="698"/>
      <c r="L796" s="698"/>
      <c r="M796" s="698"/>
      <c r="N796" s="698"/>
      <c r="O796" s="698"/>
      <c r="P796" s="698"/>
      <c r="Q796" s="698"/>
      <c r="BA796" s="399"/>
      <c r="BB796" s="479"/>
      <c r="BC796" s="399"/>
      <c r="BD796" s="399"/>
      <c r="BE796" s="399"/>
      <c r="BF796" s="399"/>
      <c r="BG796" s="399"/>
      <c r="BH796" s="399"/>
      <c r="BI796" s="399"/>
      <c r="BJ796" s="399"/>
      <c r="BK796" s="399"/>
      <c r="BL796" s="399"/>
      <c r="BM796" s="399"/>
      <c r="BN796" s="399"/>
      <c r="BO796" s="399"/>
      <c r="BP796" s="399"/>
      <c r="BQ796" s="399"/>
      <c r="BR796" s="399"/>
      <c r="BS796" s="399"/>
      <c r="BT796" s="399"/>
      <c r="BU796" s="399"/>
      <c r="BV796" s="399"/>
      <c r="BW796" s="399"/>
      <c r="BX796" s="399"/>
      <c r="BY796" s="399"/>
      <c r="BZ796" s="399"/>
      <c r="CA796" s="399"/>
      <c r="CB796" s="399"/>
      <c r="CC796" s="399"/>
      <c r="CD796" s="399"/>
      <c r="CE796" s="399"/>
      <c r="CF796" s="399"/>
      <c r="CG796" s="399"/>
      <c r="CH796" s="399"/>
      <c r="CI796" s="399"/>
      <c r="CJ796" s="399"/>
      <c r="CK796" s="399"/>
      <c r="CL796" s="399"/>
      <c r="CM796" s="399"/>
      <c r="CN796" s="399"/>
      <c r="CO796" s="399"/>
      <c r="CP796" s="399"/>
      <c r="CQ796" s="399"/>
      <c r="CR796" s="399"/>
      <c r="CS796" s="399"/>
      <c r="CT796" s="399"/>
      <c r="CU796" s="399"/>
      <c r="CV796" s="399"/>
      <c r="CW796" s="399"/>
      <c r="CX796" s="399"/>
      <c r="CY796" s="399"/>
      <c r="CZ796" s="399"/>
    </row>
    <row r="797" ht="25.15" customHeight="true" x14ac:dyDescent="0.2">
      <c r="C797" s="698"/>
      <c r="D797" s="698"/>
      <c r="E797" s="698"/>
      <c r="F797" s="698"/>
      <c r="G797" s="698"/>
      <c r="H797" s="698"/>
      <c r="I797" s="698"/>
      <c r="J797" s="698"/>
      <c r="K797" s="698"/>
      <c r="L797" s="698"/>
      <c r="M797" s="698"/>
      <c r="N797" s="698"/>
      <c r="O797" s="698"/>
      <c r="P797" s="698"/>
      <c r="Q797" s="698"/>
      <c r="BA797" s="399"/>
      <c r="BB797" s="479"/>
      <c r="BC797" s="399"/>
      <c r="BD797" s="399"/>
      <c r="BE797" s="399"/>
      <c r="BF797" s="399"/>
      <c r="BG797" s="399"/>
      <c r="BH797" s="399"/>
      <c r="BI797" s="399"/>
      <c r="BJ797" s="399"/>
      <c r="BK797" s="399"/>
      <c r="BL797" s="399"/>
      <c r="BM797" s="399"/>
      <c r="BN797" s="399"/>
      <c r="BO797" s="399"/>
      <c r="BP797" s="399"/>
      <c r="BQ797" s="399"/>
      <c r="BR797" s="399"/>
      <c r="BS797" s="399"/>
      <c r="BT797" s="399"/>
      <c r="BU797" s="399"/>
      <c r="BV797" s="399"/>
      <c r="BW797" s="399"/>
      <c r="BX797" s="399"/>
      <c r="BY797" s="399"/>
      <c r="BZ797" s="399"/>
      <c r="CA797" s="399"/>
      <c r="CB797" s="399"/>
      <c r="CC797" s="399"/>
      <c r="CD797" s="399"/>
      <c r="CE797" s="399"/>
      <c r="CF797" s="399"/>
      <c r="CG797" s="399"/>
      <c r="CH797" s="399"/>
      <c r="CI797" s="399"/>
      <c r="CJ797" s="399"/>
      <c r="CK797" s="399"/>
      <c r="CL797" s="399"/>
      <c r="CM797" s="399"/>
      <c r="CN797" s="399"/>
      <c r="CO797" s="399"/>
      <c r="CP797" s="399"/>
      <c r="CQ797" s="399"/>
      <c r="CR797" s="399"/>
      <c r="CS797" s="399"/>
      <c r="CT797" s="399"/>
      <c r="CU797" s="399"/>
      <c r="CV797" s="399"/>
      <c r="CW797" s="399"/>
      <c r="CX797" s="399"/>
      <c r="CY797" s="399"/>
      <c r="CZ797" s="399"/>
    </row>
    <row r="798" ht="25.15" customHeight="true" x14ac:dyDescent="0.2">
      <c r="C798" s="698"/>
      <c r="D798" s="698"/>
      <c r="E798" s="698"/>
      <c r="F798" s="698"/>
      <c r="G798" s="698"/>
      <c r="H798" s="698"/>
      <c r="I798" s="698"/>
      <c r="J798" s="698"/>
      <c r="K798" s="698"/>
      <c r="L798" s="698"/>
      <c r="M798" s="698"/>
      <c r="N798" s="698"/>
      <c r="O798" s="698"/>
      <c r="P798" s="698"/>
      <c r="Q798" s="698"/>
      <c r="BA798" s="399"/>
      <c r="BB798" s="479"/>
      <c r="BC798" s="399"/>
      <c r="BD798" s="399"/>
      <c r="BE798" s="399"/>
      <c r="BF798" s="399"/>
      <c r="BG798" s="399"/>
      <c r="BH798" s="399"/>
      <c r="BI798" s="399"/>
      <c r="BJ798" s="399"/>
      <c r="BK798" s="399"/>
      <c r="BL798" s="399"/>
      <c r="BM798" s="399"/>
      <c r="BN798" s="399"/>
      <c r="BO798" s="399"/>
      <c r="BP798" s="399"/>
      <c r="BQ798" s="399"/>
      <c r="BR798" s="399"/>
      <c r="BS798" s="399"/>
      <c r="BT798" s="399"/>
      <c r="BU798" s="399"/>
      <c r="BV798" s="399"/>
      <c r="BW798" s="399"/>
      <c r="BX798" s="399"/>
      <c r="BY798" s="399"/>
      <c r="BZ798" s="399"/>
      <c r="CA798" s="399"/>
      <c r="CB798" s="399"/>
      <c r="CC798" s="399"/>
      <c r="CD798" s="399"/>
      <c r="CE798" s="399"/>
      <c r="CF798" s="399"/>
      <c r="CG798" s="399"/>
      <c r="CH798" s="399"/>
      <c r="CI798" s="399"/>
      <c r="CJ798" s="399"/>
      <c r="CK798" s="399"/>
      <c r="CL798" s="399"/>
      <c r="CM798" s="399"/>
      <c r="CN798" s="399"/>
      <c r="CO798" s="399"/>
      <c r="CP798" s="399"/>
      <c r="CQ798" s="399"/>
      <c r="CR798" s="399"/>
      <c r="CS798" s="399"/>
      <c r="CT798" s="399"/>
      <c r="CU798" s="399"/>
      <c r="CV798" s="399"/>
      <c r="CW798" s="399"/>
      <c r="CX798" s="399"/>
      <c r="CY798" s="399"/>
      <c r="CZ798" s="399"/>
    </row>
    <row r="799" ht="25.15" customHeight="true" x14ac:dyDescent="0.2">
      <c r="C799" s="698"/>
      <c r="D799" s="698"/>
      <c r="E799" s="698"/>
      <c r="F799" s="698"/>
      <c r="G799" s="698"/>
      <c r="H799" s="698"/>
      <c r="I799" s="698"/>
      <c r="J799" s="698"/>
      <c r="K799" s="698"/>
      <c r="L799" s="698"/>
      <c r="M799" s="698"/>
      <c r="N799" s="698"/>
      <c r="O799" s="698"/>
      <c r="P799" s="698"/>
      <c r="Q799" s="698"/>
      <c r="BA799" s="399"/>
      <c r="BB799" s="479"/>
      <c r="BC799" s="399"/>
      <c r="BD799" s="399"/>
      <c r="BE799" s="399"/>
      <c r="BF799" s="399"/>
      <c r="BG799" s="399"/>
      <c r="BH799" s="399"/>
      <c r="BI799" s="399"/>
      <c r="BJ799" s="399"/>
      <c r="BK799" s="399"/>
      <c r="BL799" s="399"/>
      <c r="BM799" s="399"/>
      <c r="BN799" s="399"/>
      <c r="BO799" s="399"/>
      <c r="BP799" s="399"/>
      <c r="BQ799" s="399"/>
      <c r="BR799" s="399"/>
      <c r="BS799" s="399"/>
      <c r="BT799" s="399"/>
      <c r="BU799" s="399"/>
      <c r="BV799" s="399"/>
      <c r="BW799" s="399"/>
      <c r="BX799" s="399"/>
      <c r="BY799" s="399"/>
      <c r="BZ799" s="399"/>
      <c r="CA799" s="399"/>
      <c r="CB799" s="399"/>
      <c r="CC799" s="399"/>
      <c r="CD799" s="399"/>
      <c r="CE799" s="399"/>
      <c r="CF799" s="399"/>
      <c r="CG799" s="399"/>
      <c r="CH799" s="399"/>
      <c r="CI799" s="399"/>
      <c r="CJ799" s="399"/>
      <c r="CK799" s="399"/>
      <c r="CL799" s="399"/>
      <c r="CM799" s="399"/>
      <c r="CN799" s="399"/>
      <c r="CO799" s="399"/>
      <c r="CP799" s="399"/>
      <c r="CQ799" s="399"/>
      <c r="CR799" s="399"/>
      <c r="CS799" s="399"/>
      <c r="CT799" s="399"/>
      <c r="CU799" s="399"/>
      <c r="CV799" s="399"/>
      <c r="CW799" s="399"/>
      <c r="CX799" s="399"/>
      <c r="CY799" s="399"/>
      <c r="CZ799" s="399"/>
    </row>
    <row r="800" ht="25.15" customHeight="true" x14ac:dyDescent="0.2">
      <c r="C800" s="698"/>
      <c r="D800" s="698"/>
      <c r="E800" s="698"/>
      <c r="F800" s="698"/>
      <c r="G800" s="698"/>
      <c r="H800" s="698"/>
      <c r="I800" s="698"/>
      <c r="J800" s="698"/>
      <c r="K800" s="698"/>
      <c r="L800" s="698"/>
      <c r="M800" s="698"/>
      <c r="N800" s="698"/>
      <c r="O800" s="698"/>
      <c r="P800" s="698"/>
      <c r="Q800" s="698"/>
      <c r="BA800" s="399"/>
      <c r="BB800" s="479"/>
      <c r="BC800" s="399"/>
      <c r="BD800" s="399"/>
      <c r="BE800" s="399"/>
      <c r="BF800" s="399"/>
      <c r="BG800" s="399"/>
      <c r="BH800" s="399"/>
      <c r="BI800" s="399"/>
      <c r="BJ800" s="399"/>
      <c r="BK800" s="399"/>
      <c r="BL800" s="399"/>
      <c r="BM800" s="399"/>
      <c r="BN800" s="399"/>
      <c r="BO800" s="399"/>
      <c r="BP800" s="399"/>
      <c r="BQ800" s="399"/>
      <c r="BR800" s="399"/>
      <c r="BS800" s="399"/>
      <c r="BT800" s="399"/>
      <c r="BU800" s="399"/>
      <c r="BV800" s="399"/>
      <c r="BW800" s="399"/>
      <c r="BX800" s="399"/>
      <c r="BY800" s="399"/>
      <c r="BZ800" s="399"/>
      <c r="CA800" s="399"/>
      <c r="CB800" s="399"/>
      <c r="CC800" s="399"/>
      <c r="CD800" s="399"/>
      <c r="CE800" s="399"/>
      <c r="CF800" s="399"/>
      <c r="CG800" s="399"/>
      <c r="CH800" s="399"/>
      <c r="CI800" s="399"/>
      <c r="CJ800" s="399"/>
      <c r="CK800" s="399"/>
      <c r="CL800" s="399"/>
      <c r="CM800" s="399"/>
      <c r="CN800" s="399"/>
      <c r="CO800" s="399"/>
      <c r="CP800" s="399"/>
      <c r="CQ800" s="399"/>
      <c r="CR800" s="399"/>
      <c r="CS800" s="399"/>
      <c r="CT800" s="399"/>
      <c r="CU800" s="399"/>
      <c r="CV800" s="399"/>
      <c r="CW800" s="399"/>
      <c r="CX800" s="399"/>
      <c r="CY800" s="399"/>
      <c r="CZ800" s="399"/>
    </row>
    <row r="801" ht="25.15" customHeight="true" x14ac:dyDescent="0.2">
      <c r="C801" s="698"/>
      <c r="D801" s="698"/>
      <c r="E801" s="698"/>
      <c r="F801" s="698"/>
      <c r="G801" s="698"/>
      <c r="H801" s="698"/>
      <c r="I801" s="698"/>
      <c r="J801" s="698"/>
      <c r="K801" s="698"/>
      <c r="L801" s="698"/>
      <c r="M801" s="698"/>
      <c r="N801" s="698"/>
      <c r="O801" s="698"/>
      <c r="P801" s="698"/>
      <c r="Q801" s="698"/>
    </row>
    <row r="802" ht="25.15" customHeight="true" x14ac:dyDescent="0.2">
      <c r="C802" s="698"/>
      <c r="D802" s="698"/>
      <c r="E802" s="698"/>
      <c r="F802" s="698"/>
      <c r="G802" s="698"/>
      <c r="H802" s="698"/>
      <c r="I802" s="698"/>
      <c r="J802" s="698"/>
      <c r="K802" s="698"/>
      <c r="L802" s="698"/>
      <c r="M802" s="698"/>
      <c r="N802" s="698"/>
      <c r="O802" s="698"/>
      <c r="P802" s="698"/>
      <c r="Q802" s="698"/>
    </row>
    <row r="803" ht="25.15" customHeight="true" x14ac:dyDescent="0.2">
      <c r="C803" s="698"/>
      <c r="D803" s="698"/>
      <c r="E803" s="698"/>
      <c r="F803" s="698"/>
      <c r="G803" s="698"/>
      <c r="H803" s="698"/>
      <c r="I803" s="698"/>
      <c r="J803" s="698"/>
      <c r="K803" s="698"/>
      <c r="L803" s="698"/>
      <c r="M803" s="698"/>
      <c r="N803" s="698"/>
      <c r="O803" s="698"/>
      <c r="P803" s="698"/>
      <c r="Q803" s="698"/>
    </row>
    <row r="804" ht="25.15" customHeight="true" x14ac:dyDescent="0.2">
      <c r="C804" s="698"/>
      <c r="D804" s="698"/>
      <c r="E804" s="698"/>
      <c r="F804" s="698"/>
      <c r="G804" s="698"/>
      <c r="H804" s="698"/>
      <c r="I804" s="698"/>
      <c r="J804" s="698"/>
      <c r="K804" s="698"/>
      <c r="L804" s="698"/>
      <c r="M804" s="698"/>
      <c r="N804" s="698"/>
      <c r="O804" s="698"/>
      <c r="P804" s="698"/>
      <c r="Q804" s="698"/>
    </row>
    <row r="805" ht="25.15" customHeight="true" x14ac:dyDescent="0.2">
      <c r="C805" s="698"/>
      <c r="D805" s="698"/>
      <c r="E805" s="698"/>
      <c r="F805" s="698"/>
      <c r="G805" s="698"/>
      <c r="H805" s="698"/>
      <c r="I805" s="698"/>
      <c r="J805" s="698"/>
      <c r="K805" s="698"/>
      <c r="L805" s="698"/>
      <c r="M805" s="698"/>
      <c r="N805" s="698"/>
      <c r="O805" s="698"/>
      <c r="P805" s="698"/>
      <c r="Q805" s="698"/>
    </row>
    <row r="806" ht="25.15" customHeight="true" x14ac:dyDescent="0.2">
      <c r="C806" s="698"/>
      <c r="D806" s="698"/>
      <c r="E806" s="698"/>
      <c r="F806" s="698"/>
      <c r="G806" s="698"/>
      <c r="H806" s="698"/>
      <c r="I806" s="698"/>
      <c r="J806" s="698"/>
      <c r="K806" s="698"/>
      <c r="L806" s="698"/>
      <c r="M806" s="698"/>
      <c r="N806" s="698"/>
      <c r="O806" s="698"/>
      <c r="P806" s="698"/>
      <c r="Q806" s="698"/>
    </row>
    <row r="807" ht="25.15" customHeight="true" x14ac:dyDescent="0.2">
      <c r="C807" s="698"/>
      <c r="D807" s="698"/>
      <c r="E807" s="698"/>
      <c r="F807" s="698"/>
      <c r="G807" s="698"/>
      <c r="H807" s="698"/>
      <c r="I807" s="698"/>
      <c r="J807" s="698"/>
      <c r="K807" s="698"/>
      <c r="L807" s="698"/>
      <c r="M807" s="698"/>
      <c r="N807" s="698"/>
      <c r="O807" s="698"/>
      <c r="P807" s="698"/>
      <c r="Q807" s="698"/>
    </row>
    <row r="808" ht="25.15" customHeight="true" x14ac:dyDescent="0.2">
      <c r="C808" s="698"/>
      <c r="D808" s="698"/>
      <c r="E808" s="698"/>
      <c r="F808" s="698"/>
      <c r="G808" s="698"/>
      <c r="H808" s="698"/>
      <c r="I808" s="698"/>
      <c r="J808" s="698"/>
      <c r="K808" s="698"/>
      <c r="L808" s="698"/>
      <c r="M808" s="698"/>
      <c r="N808" s="698"/>
      <c r="O808" s="698"/>
      <c r="P808" s="698"/>
      <c r="Q808" s="698"/>
    </row>
    <row r="809" ht="25.15" customHeight="true" x14ac:dyDescent="0.2">
      <c r="C809" s="698"/>
      <c r="D809" s="698"/>
      <c r="E809" s="698"/>
      <c r="F809" s="698"/>
      <c r="G809" s="698"/>
      <c r="H809" s="698"/>
      <c r="I809" s="698"/>
      <c r="J809" s="698"/>
      <c r="K809" s="698"/>
      <c r="L809" s="698"/>
      <c r="M809" s="698"/>
      <c r="N809" s="698"/>
      <c r="O809" s="698"/>
      <c r="P809" s="698"/>
      <c r="Q809" s="698"/>
    </row>
    <row r="810" ht="25.15" customHeight="true" x14ac:dyDescent="0.2">
      <c r="C810" s="698"/>
      <c r="D810" s="698"/>
      <c r="E810" s="698"/>
      <c r="F810" s="698"/>
      <c r="G810" s="698"/>
      <c r="H810" s="698"/>
      <c r="I810" s="698"/>
      <c r="J810" s="698"/>
      <c r="K810" s="698"/>
      <c r="L810" s="698"/>
      <c r="M810" s="698"/>
      <c r="N810" s="698"/>
      <c r="O810" s="698"/>
      <c r="P810" s="698"/>
      <c r="Q810" s="698"/>
    </row>
    <row r="811" ht="25.15" customHeight="true" x14ac:dyDescent="0.2">
      <c r="C811" s="698"/>
      <c r="D811" s="698"/>
      <c r="E811" s="698"/>
      <c r="F811" s="698"/>
      <c r="G811" s="698"/>
      <c r="H811" s="698"/>
      <c r="I811" s="698"/>
      <c r="J811" s="698"/>
      <c r="K811" s="698"/>
      <c r="L811" s="698"/>
      <c r="M811" s="698"/>
      <c r="N811" s="698"/>
      <c r="O811" s="698"/>
      <c r="P811" s="698"/>
      <c r="Q811" s="698"/>
    </row>
    <row r="812" ht="25.15" customHeight="true" x14ac:dyDescent="0.2">
      <c r="C812" s="698"/>
      <c r="D812" s="698"/>
      <c r="E812" s="698"/>
      <c r="F812" s="698"/>
      <c r="G812" s="698"/>
      <c r="H812" s="698"/>
      <c r="I812" s="698"/>
      <c r="J812" s="698"/>
      <c r="K812" s="698"/>
      <c r="L812" s="698"/>
      <c r="M812" s="698"/>
      <c r="N812" s="698"/>
      <c r="O812" s="698"/>
      <c r="P812" s="698"/>
      <c r="Q812" s="698"/>
    </row>
    <row r="813" ht="25.15" customHeight="true" x14ac:dyDescent="0.2">
      <c r="C813" s="698"/>
      <c r="D813" s="698"/>
      <c r="E813" s="698"/>
      <c r="F813" s="698"/>
      <c r="G813" s="698"/>
      <c r="H813" s="698"/>
      <c r="I813" s="698"/>
      <c r="J813" s="698"/>
      <c r="K813" s="698"/>
      <c r="L813" s="698"/>
      <c r="M813" s="698"/>
      <c r="N813" s="698"/>
      <c r="O813" s="698"/>
      <c r="P813" s="698"/>
      <c r="Q813" s="698"/>
    </row>
    <row r="814" ht="25.15" customHeight="true" x14ac:dyDescent="0.2">
      <c r="C814" s="698"/>
      <c r="D814" s="698"/>
      <c r="E814" s="698"/>
      <c r="F814" s="698"/>
      <c r="G814" s="698"/>
      <c r="H814" s="698"/>
      <c r="I814" s="698"/>
      <c r="J814" s="698"/>
      <c r="K814" s="698"/>
      <c r="L814" s="698"/>
      <c r="M814" s="698"/>
      <c r="N814" s="698"/>
      <c r="O814" s="698"/>
      <c r="P814" s="698"/>
      <c r="Q814" s="698"/>
    </row>
    <row r="815" ht="25.15" customHeight="true" x14ac:dyDescent="0.2">
      <c r="C815" s="698"/>
      <c r="D815" s="698"/>
      <c r="E815" s="698"/>
      <c r="F815" s="698"/>
      <c r="G815" s="698"/>
      <c r="H815" s="698"/>
      <c r="I815" s="698"/>
      <c r="J815" s="698"/>
      <c r="K815" s="698"/>
      <c r="L815" s="698"/>
      <c r="M815" s="698"/>
      <c r="N815" s="698"/>
      <c r="O815" s="698"/>
      <c r="P815" s="698"/>
      <c r="Q815" s="698"/>
    </row>
    <row r="816" ht="25.15" customHeight="true" x14ac:dyDescent="0.2">
      <c r="C816" s="698"/>
      <c r="D816" s="698"/>
      <c r="E816" s="698"/>
      <c r="F816" s="698"/>
      <c r="G816" s="698"/>
      <c r="H816" s="698"/>
      <c r="I816" s="698"/>
      <c r="J816" s="698"/>
      <c r="K816" s="698"/>
      <c r="L816" s="698"/>
      <c r="M816" s="698"/>
      <c r="N816" s="698"/>
      <c r="O816" s="698"/>
      <c r="P816" s="698"/>
      <c r="Q816" s="698"/>
    </row>
    <row r="817" ht="25.15" customHeight="true" x14ac:dyDescent="0.2">
      <c r="C817" s="698"/>
      <c r="D817" s="698"/>
      <c r="E817" s="698"/>
      <c r="F817" s="698"/>
      <c r="G817" s="698"/>
      <c r="H817" s="698"/>
      <c r="I817" s="698"/>
      <c r="J817" s="698"/>
      <c r="K817" s="698"/>
      <c r="L817" s="698"/>
      <c r="M817" s="698"/>
      <c r="N817" s="698"/>
      <c r="O817" s="698"/>
      <c r="P817" s="698"/>
      <c r="Q817" s="698"/>
    </row>
    <row r="818" ht="25.15" customHeight="true" x14ac:dyDescent="0.2">
      <c r="C818" s="698"/>
      <c r="D818" s="698"/>
      <c r="E818" s="698"/>
      <c r="F818" s="698"/>
      <c r="G818" s="698"/>
      <c r="H818" s="698"/>
      <c r="I818" s="698"/>
      <c r="J818" s="698"/>
      <c r="K818" s="698"/>
      <c r="L818" s="698"/>
      <c r="M818" s="698"/>
      <c r="N818" s="698"/>
      <c r="O818" s="698"/>
      <c r="P818" s="698"/>
      <c r="Q818" s="698"/>
    </row>
    <row r="819" ht="25.15" customHeight="true" x14ac:dyDescent="0.2">
      <c r="C819" s="698"/>
      <c r="D819" s="698"/>
      <c r="E819" s="698"/>
      <c r="F819" s="698"/>
      <c r="G819" s="698"/>
      <c r="H819" s="698"/>
      <c r="I819" s="698"/>
      <c r="J819" s="698"/>
      <c r="K819" s="698"/>
      <c r="L819" s="698"/>
      <c r="M819" s="698"/>
      <c r="N819" s="698"/>
      <c r="O819" s="698"/>
      <c r="P819" s="698"/>
      <c r="Q819" s="698"/>
    </row>
    <row r="820" ht="25.15" customHeight="true" x14ac:dyDescent="0.2">
      <c r="C820" s="698"/>
      <c r="D820" s="698"/>
      <c r="E820" s="698"/>
      <c r="F820" s="698"/>
      <c r="G820" s="698"/>
      <c r="H820" s="698"/>
      <c r="I820" s="698"/>
      <c r="J820" s="698"/>
      <c r="K820" s="698"/>
      <c r="L820" s="698"/>
      <c r="M820" s="698"/>
      <c r="N820" s="698"/>
      <c r="O820" s="698"/>
      <c r="P820" s="698"/>
      <c r="Q820" s="698"/>
    </row>
    <row r="821" ht="25.15" customHeight="true" x14ac:dyDescent="0.2">
      <c r="C821" s="698"/>
      <c r="D821" s="698"/>
      <c r="E821" s="698"/>
      <c r="F821" s="698"/>
      <c r="G821" s="698"/>
      <c r="H821" s="698"/>
      <c r="I821" s="698"/>
      <c r="J821" s="698"/>
      <c r="K821" s="698"/>
      <c r="L821" s="698"/>
      <c r="M821" s="698"/>
      <c r="N821" s="698"/>
      <c r="O821" s="698"/>
      <c r="P821" s="698"/>
      <c r="Q821" s="698"/>
    </row>
    <row r="822" ht="25.15" customHeight="true" x14ac:dyDescent="0.2">
      <c r="C822" s="698"/>
      <c r="D822" s="698"/>
      <c r="E822" s="698"/>
      <c r="F822" s="698"/>
      <c r="G822" s="698"/>
      <c r="H822" s="698"/>
      <c r="I822" s="698"/>
      <c r="J822" s="698"/>
      <c r="K822" s="698"/>
      <c r="L822" s="698"/>
      <c r="M822" s="698"/>
      <c r="N822" s="698"/>
      <c r="O822" s="698"/>
      <c r="P822" s="698"/>
      <c r="Q822" s="698"/>
    </row>
    <row r="823" ht="25.15" customHeight="true" x14ac:dyDescent="0.2">
      <c r="C823" s="698"/>
      <c r="D823" s="698"/>
      <c r="E823" s="698"/>
      <c r="F823" s="698"/>
      <c r="G823" s="698"/>
      <c r="H823" s="698"/>
      <c r="I823" s="698"/>
      <c r="J823" s="698"/>
      <c r="K823" s="698"/>
      <c r="L823" s="698"/>
      <c r="M823" s="698"/>
      <c r="N823" s="698"/>
      <c r="O823" s="698"/>
      <c r="P823" s="698"/>
      <c r="Q823" s="698"/>
    </row>
    <row r="824" ht="25.15" customHeight="true" x14ac:dyDescent="0.2">
      <c r="C824" s="698"/>
      <c r="D824" s="698"/>
      <c r="E824" s="698"/>
      <c r="F824" s="698"/>
      <c r="G824" s="698"/>
      <c r="H824" s="698"/>
      <c r="I824" s="698"/>
      <c r="J824" s="698"/>
      <c r="K824" s="698"/>
      <c r="L824" s="698"/>
      <c r="M824" s="698"/>
      <c r="N824" s="698"/>
      <c r="O824" s="698"/>
      <c r="P824" s="698"/>
      <c r="Q824" s="698"/>
    </row>
    <row r="825" ht="25.15" customHeight="true" x14ac:dyDescent="0.2">
      <c r="C825" s="698"/>
      <c r="D825" s="698"/>
      <c r="E825" s="698"/>
      <c r="F825" s="698"/>
      <c r="G825" s="698"/>
      <c r="H825" s="698"/>
      <c r="I825" s="698"/>
      <c r="J825" s="698"/>
      <c r="K825" s="698"/>
      <c r="L825" s="698"/>
      <c r="M825" s="698"/>
      <c r="N825" s="698"/>
      <c r="O825" s="698"/>
      <c r="P825" s="698"/>
      <c r="Q825" s="698"/>
    </row>
    <row r="826" ht="25.15" customHeight="true" x14ac:dyDescent="0.2">
      <c r="C826" s="698"/>
      <c r="D826" s="698"/>
      <c r="E826" s="698"/>
      <c r="F826" s="698"/>
      <c r="G826" s="698"/>
      <c r="H826" s="698"/>
      <c r="I826" s="698"/>
      <c r="J826" s="698"/>
      <c r="K826" s="698"/>
      <c r="L826" s="698"/>
      <c r="M826" s="698"/>
      <c r="N826" s="698"/>
      <c r="O826" s="698"/>
      <c r="P826" s="698"/>
      <c r="Q826" s="698"/>
    </row>
    <row r="827" ht="25.15" customHeight="true" x14ac:dyDescent="0.2">
      <c r="C827" s="698"/>
      <c r="D827" s="698"/>
      <c r="E827" s="698"/>
      <c r="F827" s="698"/>
      <c r="G827" s="698"/>
      <c r="H827" s="698"/>
      <c r="I827" s="698"/>
      <c r="J827" s="698"/>
      <c r="K827" s="698"/>
      <c r="L827" s="698"/>
      <c r="M827" s="698"/>
      <c r="N827" s="698"/>
      <c r="O827" s="698"/>
      <c r="P827" s="698"/>
      <c r="Q827" s="698"/>
    </row>
    <row r="828" ht="25.15" customHeight="true" x14ac:dyDescent="0.2">
      <c r="C828" s="698"/>
      <c r="D828" s="698"/>
      <c r="E828" s="698"/>
      <c r="F828" s="698"/>
      <c r="G828" s="698"/>
      <c r="H828" s="698"/>
      <c r="I828" s="698"/>
      <c r="J828" s="698"/>
      <c r="K828" s="698"/>
      <c r="L828" s="698"/>
      <c r="M828" s="698"/>
      <c r="N828" s="698"/>
      <c r="O828" s="698"/>
      <c r="P828" s="698"/>
      <c r="Q828" s="698"/>
    </row>
    <row r="829" ht="25.15" customHeight="true" x14ac:dyDescent="0.2">
      <c r="C829" s="698"/>
      <c r="D829" s="698"/>
      <c r="E829" s="698"/>
      <c r="F829" s="698"/>
      <c r="G829" s="698"/>
      <c r="H829" s="698"/>
      <c r="I829" s="698"/>
      <c r="J829" s="698"/>
      <c r="K829" s="698"/>
      <c r="L829" s="698"/>
      <c r="M829" s="698"/>
      <c r="N829" s="698"/>
      <c r="O829" s="698"/>
      <c r="P829" s="698"/>
      <c r="Q829" s="698"/>
    </row>
    <row r="830" ht="25.15" customHeight="true" x14ac:dyDescent="0.2">
      <c r="C830" s="698"/>
      <c r="D830" s="698"/>
      <c r="E830" s="698"/>
      <c r="F830" s="698"/>
      <c r="G830" s="698"/>
      <c r="H830" s="698"/>
      <c r="I830" s="698"/>
      <c r="J830" s="698"/>
      <c r="K830" s="698"/>
      <c r="L830" s="698"/>
      <c r="M830" s="698"/>
      <c r="N830" s="698"/>
      <c r="O830" s="698"/>
      <c r="P830" s="698"/>
      <c r="Q830" s="698"/>
    </row>
    <row r="831" ht="25.15" customHeight="true" x14ac:dyDescent="0.2">
      <c r="C831" s="698"/>
      <c r="D831" s="698"/>
      <c r="E831" s="698"/>
      <c r="F831" s="698"/>
      <c r="G831" s="698"/>
      <c r="H831" s="698"/>
      <c r="I831" s="698"/>
      <c r="J831" s="698"/>
      <c r="K831" s="698"/>
      <c r="L831" s="698"/>
      <c r="M831" s="698"/>
      <c r="N831" s="698"/>
      <c r="O831" s="698"/>
      <c r="P831" s="698"/>
      <c r="Q831" s="698"/>
    </row>
    <row r="832" ht="25.15" customHeight="true" x14ac:dyDescent="0.2">
      <c r="C832" s="698"/>
      <c r="D832" s="698"/>
      <c r="E832" s="698"/>
      <c r="F832" s="698"/>
      <c r="G832" s="698"/>
      <c r="H832" s="698"/>
      <c r="I832" s="698"/>
      <c r="J832" s="698"/>
      <c r="K832" s="698"/>
      <c r="L832" s="698"/>
      <c r="M832" s="698"/>
      <c r="N832" s="698"/>
      <c r="O832" s="698"/>
      <c r="P832" s="698"/>
      <c r="Q832" s="698"/>
    </row>
    <row r="833" ht="25.15" customHeight="true" x14ac:dyDescent="0.2">
      <c r="C833" s="698"/>
      <c r="D833" s="698"/>
      <c r="E833" s="698"/>
      <c r="F833" s="698"/>
      <c r="G833" s="698"/>
      <c r="H833" s="698"/>
      <c r="I833" s="698"/>
      <c r="J833" s="698"/>
      <c r="K833" s="698"/>
      <c r="L833" s="698"/>
      <c r="M833" s="698"/>
      <c r="N833" s="698"/>
      <c r="O833" s="698"/>
      <c r="P833" s="698"/>
      <c r="Q833" s="698"/>
    </row>
    <row r="834" ht="25.15" customHeight="true" x14ac:dyDescent="0.2">
      <c r="C834" s="698"/>
      <c r="D834" s="698"/>
      <c r="E834" s="698"/>
      <c r="F834" s="698"/>
      <c r="G834" s="698"/>
      <c r="H834" s="698"/>
      <c r="I834" s="698"/>
      <c r="J834" s="698"/>
      <c r="K834" s="698"/>
      <c r="L834" s="698"/>
      <c r="M834" s="698"/>
      <c r="N834" s="698"/>
      <c r="O834" s="698"/>
      <c r="P834" s="698"/>
      <c r="Q834" s="698"/>
    </row>
    <row r="835" ht="25.15" customHeight="true" x14ac:dyDescent="0.2">
      <c r="C835" s="698"/>
      <c r="D835" s="698"/>
      <c r="E835" s="698"/>
      <c r="F835" s="698"/>
      <c r="G835" s="698"/>
      <c r="H835" s="698"/>
      <c r="I835" s="698"/>
      <c r="J835" s="698"/>
      <c r="K835" s="698"/>
      <c r="L835" s="698"/>
      <c r="M835" s="698"/>
      <c r="N835" s="698"/>
      <c r="O835" s="698"/>
      <c r="P835" s="698"/>
      <c r="Q835" s="698"/>
    </row>
    <row r="836" ht="25.15" customHeight="true" x14ac:dyDescent="0.2">
      <c r="C836" s="698"/>
      <c r="D836" s="698"/>
      <c r="E836" s="698"/>
      <c r="F836" s="698"/>
      <c r="G836" s="698"/>
      <c r="H836" s="698"/>
      <c r="I836" s="698"/>
      <c r="J836" s="698"/>
      <c r="K836" s="698"/>
      <c r="L836" s="698"/>
      <c r="M836" s="698"/>
      <c r="N836" s="698"/>
      <c r="O836" s="698"/>
      <c r="P836" s="698"/>
      <c r="Q836" s="698"/>
    </row>
    <row r="837" ht="25.15" customHeight="true" x14ac:dyDescent="0.2">
      <c r="C837" s="698"/>
      <c r="D837" s="698"/>
      <c r="E837" s="698"/>
      <c r="F837" s="698"/>
      <c r="G837" s="698"/>
      <c r="H837" s="698"/>
      <c r="I837" s="698"/>
      <c r="J837" s="698"/>
      <c r="K837" s="698"/>
      <c r="L837" s="698"/>
      <c r="M837" s="698"/>
      <c r="N837" s="698"/>
      <c r="O837" s="698"/>
      <c r="P837" s="698"/>
      <c r="Q837" s="698"/>
    </row>
    <row r="838" ht="25.15" customHeight="true" x14ac:dyDescent="0.2">
      <c r="C838" s="698"/>
      <c r="D838" s="698"/>
      <c r="E838" s="698"/>
      <c r="F838" s="698"/>
      <c r="G838" s="698"/>
      <c r="H838" s="698"/>
      <c r="I838" s="698"/>
      <c r="J838" s="698"/>
      <c r="K838" s="698"/>
      <c r="L838" s="698"/>
      <c r="M838" s="698"/>
      <c r="N838" s="698"/>
      <c r="O838" s="698"/>
      <c r="P838" s="698"/>
      <c r="Q838" s="698"/>
    </row>
    <row r="839" ht="25.15" customHeight="true" x14ac:dyDescent="0.2">
      <c r="C839" s="698"/>
      <c r="D839" s="698"/>
      <c r="E839" s="698"/>
      <c r="F839" s="698"/>
      <c r="G839" s="698"/>
      <c r="H839" s="698"/>
      <c r="I839" s="698"/>
      <c r="J839" s="698"/>
      <c r="K839" s="698"/>
      <c r="L839" s="698"/>
      <c r="M839" s="698"/>
      <c r="N839" s="698"/>
      <c r="O839" s="698"/>
      <c r="P839" s="698"/>
      <c r="Q839" s="698"/>
    </row>
    <row r="840" ht="25.15" customHeight="true" x14ac:dyDescent="0.2">
      <c r="C840" s="698"/>
      <c r="D840" s="698"/>
      <c r="E840" s="698"/>
      <c r="F840" s="698"/>
      <c r="G840" s="698"/>
      <c r="H840" s="698"/>
      <c r="I840" s="698"/>
      <c r="J840" s="698"/>
      <c r="K840" s="698"/>
      <c r="L840" s="698"/>
      <c r="M840" s="698"/>
      <c r="N840" s="698"/>
      <c r="O840" s="698"/>
      <c r="P840" s="698"/>
      <c r="Q840" s="698"/>
    </row>
    <row r="841" ht="25.15" customHeight="true" x14ac:dyDescent="0.2">
      <c r="C841" s="698"/>
      <c r="D841" s="698"/>
      <c r="E841" s="698"/>
      <c r="F841" s="698"/>
      <c r="G841" s="698"/>
      <c r="H841" s="698"/>
      <c r="I841" s="698"/>
      <c r="J841" s="698"/>
      <c r="K841" s="698"/>
      <c r="L841" s="698"/>
      <c r="M841" s="698"/>
      <c r="N841" s="698"/>
      <c r="O841" s="698"/>
      <c r="P841" s="698"/>
      <c r="Q841" s="698"/>
    </row>
    <row r="842" ht="25.15" customHeight="true" x14ac:dyDescent="0.2">
      <c r="C842" s="698"/>
      <c r="D842" s="698"/>
      <c r="E842" s="698"/>
      <c r="F842" s="698"/>
      <c r="G842" s="698"/>
      <c r="H842" s="698"/>
      <c r="I842" s="698"/>
      <c r="J842" s="698"/>
      <c r="K842" s="698"/>
      <c r="L842" s="698"/>
      <c r="M842" s="698"/>
      <c r="N842" s="698"/>
      <c r="O842" s="698"/>
      <c r="P842" s="698"/>
      <c r="Q842" s="698"/>
    </row>
    <row r="843" ht="25.15" customHeight="true" x14ac:dyDescent="0.2">
      <c r="C843" s="698"/>
      <c r="D843" s="698"/>
      <c r="E843" s="698"/>
      <c r="F843" s="698"/>
      <c r="G843" s="698"/>
      <c r="H843" s="698"/>
      <c r="I843" s="698"/>
      <c r="J843" s="698"/>
      <c r="K843" s="698"/>
      <c r="L843" s="698"/>
      <c r="M843" s="698"/>
      <c r="N843" s="698"/>
      <c r="O843" s="698"/>
      <c r="P843" s="698"/>
      <c r="Q843" s="698"/>
    </row>
    <row r="844" ht="25.15" customHeight="true" x14ac:dyDescent="0.2">
      <c r="C844" s="698"/>
      <c r="D844" s="698"/>
      <c r="E844" s="698"/>
      <c r="F844" s="698"/>
      <c r="G844" s="698"/>
      <c r="H844" s="698"/>
      <c r="I844" s="698"/>
      <c r="J844" s="698"/>
      <c r="K844" s="698"/>
      <c r="L844" s="698"/>
      <c r="M844" s="698"/>
      <c r="N844" s="698"/>
      <c r="O844" s="698"/>
      <c r="P844" s="698"/>
      <c r="Q844" s="698"/>
    </row>
    <row r="845" ht="25.15" customHeight="true" x14ac:dyDescent="0.2">
      <c r="C845" s="698"/>
      <c r="D845" s="698"/>
      <c r="E845" s="698"/>
      <c r="F845" s="698"/>
      <c r="G845" s="698"/>
      <c r="H845" s="698"/>
      <c r="I845" s="698"/>
      <c r="J845" s="698"/>
      <c r="K845" s="698"/>
      <c r="L845" s="698"/>
      <c r="M845" s="698"/>
      <c r="N845" s="698"/>
      <c r="O845" s="698"/>
      <c r="P845" s="698"/>
      <c r="Q845" s="698"/>
    </row>
    <row r="846" ht="25.15" customHeight="true" x14ac:dyDescent="0.2">
      <c r="C846" s="698"/>
      <c r="D846" s="698"/>
      <c r="E846" s="698"/>
      <c r="F846" s="698"/>
      <c r="G846" s="698"/>
      <c r="H846" s="698"/>
      <c r="I846" s="698"/>
      <c r="J846" s="698"/>
      <c r="K846" s="698"/>
      <c r="L846" s="698"/>
      <c r="M846" s="698"/>
      <c r="N846" s="698"/>
      <c r="O846" s="698"/>
      <c r="P846" s="698"/>
      <c r="Q846" s="698"/>
    </row>
    <row r="847" ht="25.15" customHeight="true" x14ac:dyDescent="0.2">
      <c r="C847" s="698"/>
      <c r="D847" s="698"/>
      <c r="E847" s="698"/>
      <c r="F847" s="698"/>
      <c r="G847" s="698"/>
      <c r="H847" s="698"/>
      <c r="I847" s="698"/>
      <c r="J847" s="698"/>
      <c r="K847" s="698"/>
      <c r="L847" s="698"/>
      <c r="M847" s="698"/>
      <c r="N847" s="698"/>
      <c r="O847" s="698"/>
      <c r="P847" s="698"/>
      <c r="Q847" s="698"/>
    </row>
    <row r="848" ht="25.15" customHeight="true" x14ac:dyDescent="0.2">
      <c r="C848" s="698"/>
      <c r="D848" s="698"/>
      <c r="E848" s="698"/>
      <c r="F848" s="698"/>
      <c r="G848" s="698"/>
      <c r="H848" s="698"/>
      <c r="I848" s="698"/>
      <c r="J848" s="698"/>
      <c r="K848" s="698"/>
      <c r="L848" s="698"/>
      <c r="M848" s="698"/>
      <c r="N848" s="698"/>
      <c r="O848" s="698"/>
      <c r="P848" s="698"/>
      <c r="Q848" s="698"/>
    </row>
    <row r="849" ht="25.15" customHeight="true" x14ac:dyDescent="0.2">
      <c r="C849" s="698"/>
      <c r="D849" s="698"/>
      <c r="E849" s="698"/>
      <c r="F849" s="698"/>
      <c r="G849" s="698"/>
      <c r="H849" s="698"/>
      <c r="I849" s="698"/>
      <c r="J849" s="698"/>
      <c r="K849" s="698"/>
      <c r="L849" s="698"/>
      <c r="M849" s="698"/>
      <c r="N849" s="698"/>
      <c r="O849" s="698"/>
      <c r="P849" s="698"/>
      <c r="Q849" s="698"/>
    </row>
    <row r="850" ht="25.15" customHeight="true" x14ac:dyDescent="0.2">
      <c r="C850" s="698"/>
      <c r="D850" s="698"/>
      <c r="E850" s="698"/>
      <c r="F850" s="698"/>
      <c r="G850" s="698"/>
      <c r="H850" s="698"/>
      <c r="I850" s="698"/>
      <c r="J850" s="698"/>
      <c r="K850" s="698"/>
      <c r="L850" s="698"/>
      <c r="M850" s="698"/>
      <c r="N850" s="698"/>
      <c r="O850" s="698"/>
      <c r="P850" s="698"/>
      <c r="Q850" s="698"/>
    </row>
    <row r="851" ht="25.15" customHeight="true" x14ac:dyDescent="0.2">
      <c r="C851" s="698"/>
      <c r="D851" s="698"/>
      <c r="E851" s="698"/>
      <c r="F851" s="698"/>
      <c r="G851" s="698"/>
      <c r="H851" s="698"/>
      <c r="I851" s="698"/>
      <c r="J851" s="698"/>
      <c r="K851" s="698"/>
      <c r="L851" s="698"/>
      <c r="M851" s="698"/>
      <c r="N851" s="698"/>
      <c r="O851" s="698"/>
      <c r="P851" s="698"/>
      <c r="Q851" s="698"/>
    </row>
    <row r="852" ht="25.15" customHeight="true" x14ac:dyDescent="0.2">
      <c r="C852" s="698"/>
      <c r="D852" s="698"/>
      <c r="E852" s="698"/>
      <c r="F852" s="698"/>
      <c r="G852" s="698"/>
      <c r="H852" s="698"/>
      <c r="I852" s="698"/>
      <c r="J852" s="698"/>
      <c r="K852" s="698"/>
      <c r="L852" s="698"/>
      <c r="M852" s="698"/>
      <c r="N852" s="698"/>
      <c r="O852" s="698"/>
      <c r="P852" s="698"/>
      <c r="Q852" s="698"/>
    </row>
    <row r="853" ht="25.15" customHeight="true" x14ac:dyDescent="0.2">
      <c r="C853" s="698"/>
      <c r="D853" s="698"/>
      <c r="E853" s="698"/>
      <c r="F853" s="698"/>
      <c r="G853" s="698"/>
      <c r="H853" s="698"/>
      <c r="I853" s="698"/>
      <c r="J853" s="698"/>
      <c r="K853" s="698"/>
      <c r="L853" s="698"/>
      <c r="M853" s="698"/>
      <c r="N853" s="698"/>
      <c r="O853" s="698"/>
      <c r="P853" s="698"/>
      <c r="Q853" s="698"/>
    </row>
    <row r="854" ht="25.15" customHeight="true" x14ac:dyDescent="0.2">
      <c r="C854" s="698"/>
      <c r="D854" s="698"/>
      <c r="E854" s="698"/>
      <c r="F854" s="698"/>
      <c r="G854" s="698"/>
      <c r="H854" s="698"/>
      <c r="I854" s="698"/>
      <c r="J854" s="698"/>
      <c r="K854" s="698"/>
      <c r="L854" s="698"/>
      <c r="M854" s="698"/>
      <c r="N854" s="698"/>
      <c r="O854" s="698"/>
      <c r="P854" s="698"/>
      <c r="Q854" s="698"/>
    </row>
    <row r="855" ht="25.15" customHeight="true" x14ac:dyDescent="0.2">
      <c r="C855" s="698"/>
      <c r="D855" s="698"/>
      <c r="E855" s="698"/>
      <c r="F855" s="698"/>
      <c r="G855" s="698"/>
      <c r="H855" s="698"/>
      <c r="I855" s="698"/>
      <c r="J855" s="698"/>
      <c r="K855" s="698"/>
      <c r="L855" s="698"/>
      <c r="M855" s="698"/>
      <c r="N855" s="698"/>
      <c r="O855" s="698"/>
      <c r="P855" s="698"/>
      <c r="Q855" s="698"/>
    </row>
    <row r="856" ht="25.15" customHeight="true" x14ac:dyDescent="0.2">
      <c r="C856" s="698"/>
      <c r="D856" s="698"/>
      <c r="E856" s="698"/>
      <c r="F856" s="698"/>
      <c r="G856" s="698"/>
      <c r="H856" s="698"/>
      <c r="I856" s="698"/>
      <c r="J856" s="698"/>
      <c r="K856" s="698"/>
      <c r="L856" s="698"/>
      <c r="M856" s="698"/>
      <c r="N856" s="698"/>
      <c r="O856" s="698"/>
      <c r="P856" s="698"/>
      <c r="Q856" s="698"/>
    </row>
    <row r="857" ht="25.15" customHeight="true" x14ac:dyDescent="0.2">
      <c r="C857" s="698"/>
      <c r="D857" s="698"/>
      <c r="E857" s="698"/>
      <c r="F857" s="698"/>
      <c r="G857" s="698"/>
      <c r="H857" s="698"/>
      <c r="I857" s="698"/>
      <c r="J857" s="698"/>
      <c r="K857" s="698"/>
      <c r="L857" s="698"/>
      <c r="M857" s="698"/>
      <c r="N857" s="698"/>
      <c r="O857" s="698"/>
      <c r="P857" s="698"/>
      <c r="Q857" s="698"/>
    </row>
    <row r="858" ht="25.15" customHeight="true" x14ac:dyDescent="0.2">
      <c r="C858" s="698"/>
      <c r="D858" s="698"/>
      <c r="E858" s="698"/>
      <c r="F858" s="698"/>
      <c r="G858" s="698"/>
      <c r="H858" s="698"/>
      <c r="I858" s="698"/>
      <c r="J858" s="698"/>
      <c r="K858" s="698"/>
      <c r="L858" s="698"/>
      <c r="M858" s="698"/>
      <c r="N858" s="698"/>
      <c r="O858" s="698"/>
      <c r="P858" s="698"/>
      <c r="Q858" s="698"/>
    </row>
    <row r="859" ht="25.15" customHeight="true" x14ac:dyDescent="0.2">
      <c r="C859" s="698"/>
      <c r="D859" s="698"/>
      <c r="E859" s="698"/>
      <c r="F859" s="698"/>
      <c r="G859" s="698"/>
      <c r="H859" s="698"/>
      <c r="I859" s="698"/>
      <c r="J859" s="698"/>
      <c r="K859" s="698"/>
      <c r="L859" s="698"/>
      <c r="M859" s="698"/>
      <c r="N859" s="698"/>
      <c r="O859" s="698"/>
      <c r="P859" s="698"/>
      <c r="Q859" s="698"/>
    </row>
    <row r="860" ht="25.15" customHeight="true" x14ac:dyDescent="0.2">
      <c r="C860" s="698"/>
      <c r="D860" s="698"/>
      <c r="E860" s="698"/>
      <c r="F860" s="698"/>
      <c r="G860" s="698"/>
      <c r="H860" s="698"/>
      <c r="I860" s="698"/>
      <c r="J860" s="698"/>
      <c r="K860" s="698"/>
      <c r="L860" s="698"/>
      <c r="M860" s="698"/>
      <c r="N860" s="698"/>
      <c r="O860" s="698"/>
      <c r="P860" s="698"/>
      <c r="Q860" s="698"/>
    </row>
    <row r="861" ht="25.15" customHeight="true" x14ac:dyDescent="0.2">
      <c r="C861" s="698"/>
      <c r="D861" s="698"/>
      <c r="E861" s="698"/>
      <c r="F861" s="698"/>
      <c r="G861" s="698"/>
      <c r="H861" s="698"/>
      <c r="I861" s="698"/>
      <c r="J861" s="698"/>
      <c r="K861" s="698"/>
      <c r="L861" s="698"/>
      <c r="M861" s="698"/>
      <c r="N861" s="698"/>
      <c r="O861" s="698"/>
      <c r="P861" s="698"/>
      <c r="Q861" s="698"/>
    </row>
    <row r="862" ht="25.15" customHeight="true" x14ac:dyDescent="0.2">
      <c r="C862" s="698"/>
      <c r="D862" s="698"/>
      <c r="E862" s="698"/>
      <c r="F862" s="698"/>
      <c r="G862" s="698"/>
      <c r="H862" s="698"/>
      <c r="I862" s="698"/>
      <c r="J862" s="698"/>
      <c r="K862" s="698"/>
      <c r="L862" s="698"/>
      <c r="M862" s="698"/>
      <c r="N862" s="698"/>
      <c r="O862" s="698"/>
      <c r="P862" s="698"/>
      <c r="Q862" s="698"/>
    </row>
    <row r="863" ht="25.15" customHeight="true" x14ac:dyDescent="0.2">
      <c r="C863" s="698"/>
      <c r="D863" s="698"/>
      <c r="E863" s="698"/>
      <c r="F863" s="698"/>
      <c r="G863" s="698"/>
      <c r="H863" s="698"/>
      <c r="I863" s="698"/>
      <c r="J863" s="698"/>
      <c r="K863" s="698"/>
      <c r="L863" s="698"/>
      <c r="M863" s="698"/>
      <c r="N863" s="698"/>
      <c r="O863" s="698"/>
      <c r="P863" s="698"/>
      <c r="Q863" s="698"/>
    </row>
    <row r="864" ht="25.15" customHeight="true" x14ac:dyDescent="0.2">
      <c r="C864" s="698"/>
      <c r="D864" s="698"/>
      <c r="E864" s="698"/>
      <c r="F864" s="698"/>
      <c r="G864" s="698"/>
      <c r="H864" s="698"/>
      <c r="I864" s="698"/>
      <c r="J864" s="698"/>
      <c r="K864" s="698"/>
      <c r="L864" s="698"/>
      <c r="M864" s="698"/>
      <c r="N864" s="698"/>
      <c r="O864" s="698"/>
      <c r="P864" s="698"/>
      <c r="Q864" s="698"/>
    </row>
    <row r="865" ht="25.15" customHeight="true" x14ac:dyDescent="0.2">
      <c r="C865" s="698"/>
      <c r="D865" s="698"/>
      <c r="E865" s="698"/>
      <c r="F865" s="698"/>
      <c r="G865" s="698"/>
      <c r="H865" s="698"/>
      <c r="I865" s="698"/>
      <c r="J865" s="698"/>
      <c r="K865" s="698"/>
      <c r="L865" s="698"/>
      <c r="M865" s="698"/>
      <c r="N865" s="698"/>
      <c r="O865" s="698"/>
      <c r="P865" s="698"/>
      <c r="Q865" s="698"/>
    </row>
    <row r="866" ht="25.15" customHeight="true" x14ac:dyDescent="0.2">
      <c r="C866" s="698"/>
      <c r="D866" s="698"/>
      <c r="E866" s="698"/>
      <c r="F866" s="698"/>
      <c r="G866" s="698"/>
      <c r="H866" s="698"/>
      <c r="I866" s="698"/>
      <c r="J866" s="698"/>
      <c r="K866" s="698"/>
      <c r="L866" s="698"/>
      <c r="M866" s="698"/>
      <c r="N866" s="698"/>
      <c r="O866" s="698"/>
      <c r="P866" s="698"/>
      <c r="Q866" s="698"/>
    </row>
    <row r="867" ht="25.15" customHeight="true" x14ac:dyDescent="0.2">
      <c r="C867" s="698"/>
      <c r="D867" s="698"/>
      <c r="E867" s="698"/>
      <c r="F867" s="698"/>
      <c r="G867" s="698"/>
      <c r="H867" s="698"/>
      <c r="I867" s="698"/>
      <c r="J867" s="698"/>
      <c r="K867" s="698"/>
      <c r="L867" s="698"/>
      <c r="M867" s="698"/>
      <c r="N867" s="698"/>
      <c r="O867" s="698"/>
      <c r="P867" s="698"/>
      <c r="Q867" s="698"/>
    </row>
    <row r="868" ht="25.15" customHeight="true" x14ac:dyDescent="0.2">
      <c r="C868" s="698"/>
      <c r="D868" s="698"/>
      <c r="E868" s="698"/>
      <c r="F868" s="698"/>
      <c r="G868" s="698"/>
      <c r="H868" s="698"/>
      <c r="I868" s="698"/>
      <c r="J868" s="698"/>
      <c r="K868" s="698"/>
      <c r="L868" s="698"/>
      <c r="M868" s="698"/>
      <c r="N868" s="698"/>
      <c r="O868" s="698"/>
      <c r="P868" s="698"/>
      <c r="Q868" s="698"/>
    </row>
    <row r="869" ht="25.15" customHeight="true" x14ac:dyDescent="0.2">
      <c r="C869" s="698"/>
      <c r="D869" s="698"/>
      <c r="E869" s="698"/>
      <c r="F869" s="698"/>
      <c r="G869" s="698"/>
      <c r="H869" s="698"/>
      <c r="I869" s="698"/>
      <c r="J869" s="698"/>
      <c r="K869" s="698"/>
      <c r="L869" s="698"/>
      <c r="M869" s="698"/>
      <c r="N869" s="698"/>
      <c r="O869" s="698"/>
      <c r="P869" s="698"/>
      <c r="Q869" s="698"/>
    </row>
    <row r="870" ht="25.15" customHeight="true" x14ac:dyDescent="0.2">
      <c r="C870" s="698"/>
      <c r="D870" s="698"/>
      <c r="E870" s="698"/>
      <c r="F870" s="698"/>
      <c r="G870" s="698"/>
      <c r="H870" s="698"/>
      <c r="I870" s="698"/>
      <c r="J870" s="698"/>
      <c r="K870" s="698"/>
      <c r="L870" s="698"/>
      <c r="M870" s="698"/>
      <c r="N870" s="698"/>
      <c r="O870" s="698"/>
      <c r="P870" s="698"/>
      <c r="Q870" s="698"/>
    </row>
    <row r="871" ht="25.15" customHeight="true" x14ac:dyDescent="0.2">
      <c r="C871" s="698"/>
      <c r="D871" s="698"/>
      <c r="E871" s="698"/>
      <c r="F871" s="698"/>
      <c r="G871" s="698"/>
      <c r="H871" s="698"/>
      <c r="I871" s="698"/>
      <c r="J871" s="698"/>
      <c r="K871" s="698"/>
      <c r="L871" s="698"/>
      <c r="M871" s="698"/>
      <c r="N871" s="698"/>
      <c r="O871" s="698"/>
      <c r="P871" s="698"/>
      <c r="Q871" s="698"/>
    </row>
    <row r="872" ht="25.15" customHeight="true" x14ac:dyDescent="0.2">
      <c r="C872" s="698"/>
      <c r="D872" s="698"/>
      <c r="E872" s="698"/>
      <c r="F872" s="698"/>
      <c r="G872" s="698"/>
      <c r="H872" s="698"/>
      <c r="I872" s="698"/>
      <c r="J872" s="698"/>
      <c r="K872" s="698"/>
      <c r="L872" s="698"/>
      <c r="M872" s="698"/>
      <c r="N872" s="698"/>
      <c r="O872" s="698"/>
      <c r="P872" s="698"/>
      <c r="Q872" s="698"/>
    </row>
    <row r="873" ht="25.15" customHeight="true" x14ac:dyDescent="0.2">
      <c r="C873" s="698"/>
      <c r="D873" s="698"/>
      <c r="E873" s="698"/>
      <c r="F873" s="698"/>
      <c r="G873" s="698"/>
      <c r="H873" s="698"/>
      <c r="I873" s="698"/>
      <c r="J873" s="698"/>
      <c r="K873" s="698"/>
      <c r="L873" s="698"/>
      <c r="M873" s="698"/>
      <c r="N873" s="698"/>
      <c r="O873" s="698"/>
      <c r="P873" s="698"/>
      <c r="Q873" s="698"/>
    </row>
    <row r="874" ht="25.15" customHeight="true" x14ac:dyDescent="0.2">
      <c r="C874" s="698"/>
      <c r="D874" s="698"/>
      <c r="E874" s="698"/>
      <c r="F874" s="698"/>
      <c r="G874" s="698"/>
      <c r="H874" s="698"/>
      <c r="I874" s="698"/>
      <c r="J874" s="698"/>
      <c r="K874" s="698"/>
      <c r="L874" s="698"/>
      <c r="M874" s="698"/>
      <c r="N874" s="698"/>
      <c r="O874" s="698"/>
      <c r="P874" s="698"/>
      <c r="Q874" s="698"/>
    </row>
    <row r="875" ht="25.15" customHeight="true" x14ac:dyDescent="0.2">
      <c r="C875" s="698"/>
      <c r="D875" s="698"/>
      <c r="E875" s="698"/>
      <c r="F875" s="698"/>
      <c r="G875" s="698"/>
      <c r="H875" s="698"/>
      <c r="I875" s="698"/>
      <c r="J875" s="698"/>
      <c r="K875" s="698"/>
      <c r="L875" s="698"/>
      <c r="M875" s="698"/>
      <c r="N875" s="698"/>
      <c r="O875" s="698"/>
      <c r="P875" s="698"/>
      <c r="Q875" s="698"/>
    </row>
    <row r="876" ht="25.15" customHeight="true" x14ac:dyDescent="0.2">
      <c r="C876" s="698"/>
      <c r="D876" s="698"/>
      <c r="E876" s="698"/>
      <c r="F876" s="698"/>
      <c r="G876" s="698"/>
      <c r="H876" s="698"/>
      <c r="I876" s="698"/>
      <c r="J876" s="698"/>
      <c r="K876" s="698"/>
      <c r="L876" s="698"/>
      <c r="M876" s="698"/>
      <c r="N876" s="698"/>
      <c r="O876" s="698"/>
      <c r="P876" s="698"/>
      <c r="Q876" s="698"/>
    </row>
    <row r="877" ht="25.15" customHeight="true" x14ac:dyDescent="0.2">
      <c r="C877" s="698"/>
      <c r="D877" s="698"/>
      <c r="E877" s="698"/>
      <c r="F877" s="698"/>
      <c r="G877" s="698"/>
      <c r="H877" s="698"/>
      <c r="I877" s="698"/>
      <c r="J877" s="698"/>
      <c r="K877" s="698"/>
      <c r="L877" s="698"/>
      <c r="M877" s="698"/>
      <c r="N877" s="698"/>
      <c r="O877" s="698"/>
      <c r="P877" s="698"/>
      <c r="Q877" s="698"/>
    </row>
    <row r="878" ht="25.15" customHeight="true" x14ac:dyDescent="0.2">
      <c r="C878" s="698"/>
      <c r="D878" s="698"/>
      <c r="E878" s="698"/>
      <c r="F878" s="698"/>
      <c r="G878" s="698"/>
      <c r="H878" s="698"/>
      <c r="I878" s="698"/>
      <c r="J878" s="698"/>
      <c r="K878" s="698"/>
      <c r="L878" s="698"/>
      <c r="M878" s="698"/>
      <c r="N878" s="698"/>
      <c r="O878" s="698"/>
      <c r="P878" s="698"/>
      <c r="Q878" s="698"/>
    </row>
    <row r="879" ht="25.15" customHeight="true" x14ac:dyDescent="0.2">
      <c r="C879" s="698"/>
      <c r="D879" s="698"/>
      <c r="E879" s="698"/>
      <c r="F879" s="698"/>
      <c r="G879" s="698"/>
      <c r="H879" s="698"/>
      <c r="I879" s="698"/>
      <c r="J879" s="698"/>
      <c r="K879" s="698"/>
      <c r="L879" s="698"/>
      <c r="M879" s="698"/>
      <c r="N879" s="698"/>
      <c r="O879" s="698"/>
      <c r="P879" s="698"/>
      <c r="Q879" s="698"/>
    </row>
    <row r="880" ht="25.15" customHeight="true" x14ac:dyDescent="0.2">
      <c r="C880" s="698"/>
      <c r="D880" s="698"/>
      <c r="E880" s="698"/>
      <c r="F880" s="698"/>
      <c r="G880" s="698"/>
      <c r="H880" s="698"/>
      <c r="I880" s="698"/>
      <c r="J880" s="698"/>
      <c r="K880" s="698"/>
      <c r="L880" s="698"/>
      <c r="M880" s="698"/>
      <c r="N880" s="698"/>
      <c r="O880" s="698"/>
      <c r="P880" s="698"/>
      <c r="Q880" s="698"/>
    </row>
    <row r="881" ht="25.15" customHeight="true" x14ac:dyDescent="0.2">
      <c r="C881" s="698"/>
      <c r="D881" s="698"/>
      <c r="E881" s="698"/>
      <c r="F881" s="698"/>
      <c r="G881" s="698"/>
      <c r="H881" s="698"/>
      <c r="I881" s="698"/>
      <c r="J881" s="698"/>
      <c r="K881" s="698"/>
      <c r="L881" s="698"/>
      <c r="M881" s="698"/>
      <c r="N881" s="698"/>
      <c r="O881" s="698"/>
      <c r="P881" s="698"/>
      <c r="Q881" s="698"/>
    </row>
    <row r="882" ht="25.15" customHeight="true" x14ac:dyDescent="0.2">
      <c r="C882" s="698"/>
      <c r="D882" s="698"/>
      <c r="E882" s="698"/>
      <c r="F882" s="698"/>
      <c r="G882" s="698"/>
      <c r="H882" s="698"/>
      <c r="I882" s="698"/>
      <c r="J882" s="698"/>
      <c r="K882" s="698"/>
      <c r="L882" s="698"/>
      <c r="M882" s="698"/>
      <c r="N882" s="698"/>
      <c r="O882" s="698"/>
      <c r="P882" s="698"/>
      <c r="Q882" s="698"/>
    </row>
    <row r="883" ht="25.15" customHeight="true" x14ac:dyDescent="0.2">
      <c r="C883" s="698"/>
      <c r="D883" s="698"/>
      <c r="E883" s="698"/>
      <c r="F883" s="698"/>
      <c r="G883" s="698"/>
      <c r="H883" s="698"/>
      <c r="I883" s="698"/>
      <c r="J883" s="698"/>
      <c r="K883" s="698"/>
      <c r="L883" s="698"/>
      <c r="M883" s="698"/>
      <c r="N883" s="698"/>
      <c r="O883" s="698"/>
      <c r="P883" s="698"/>
      <c r="Q883" s="698"/>
    </row>
    <row r="884" ht="25.15" customHeight="true" x14ac:dyDescent="0.2">
      <c r="C884" s="698"/>
      <c r="D884" s="698"/>
      <c r="E884" s="698"/>
      <c r="F884" s="698"/>
      <c r="G884" s="698"/>
      <c r="H884" s="698"/>
      <c r="I884" s="698"/>
      <c r="J884" s="698"/>
      <c r="K884" s="698"/>
      <c r="L884" s="698"/>
      <c r="M884" s="698"/>
      <c r="N884" s="698"/>
      <c r="O884" s="698"/>
      <c r="P884" s="698"/>
      <c r="Q884" s="698"/>
    </row>
    <row r="885" ht="25.15" customHeight="true" x14ac:dyDescent="0.2">
      <c r="C885" s="698"/>
      <c r="D885" s="698"/>
      <c r="E885" s="698"/>
      <c r="F885" s="698"/>
      <c r="G885" s="698"/>
      <c r="H885" s="698"/>
      <c r="I885" s="698"/>
      <c r="J885" s="698"/>
      <c r="K885" s="698"/>
      <c r="L885" s="698"/>
      <c r="M885" s="698"/>
      <c r="N885" s="698"/>
      <c r="O885" s="698"/>
      <c r="P885" s="698"/>
      <c r="Q885" s="698"/>
    </row>
    <row r="886" ht="25.15" customHeight="true" x14ac:dyDescent="0.2">
      <c r="C886" s="698"/>
      <c r="D886" s="698"/>
      <c r="E886" s="698"/>
      <c r="F886" s="698"/>
      <c r="G886" s="698"/>
      <c r="H886" s="698"/>
      <c r="I886" s="698"/>
      <c r="J886" s="698"/>
      <c r="K886" s="698"/>
      <c r="L886" s="698"/>
      <c r="M886" s="698"/>
      <c r="N886" s="698"/>
      <c r="O886" s="698"/>
      <c r="P886" s="698"/>
      <c r="Q886" s="698"/>
    </row>
    <row r="887" ht="25.15" customHeight="true" x14ac:dyDescent="0.2">
      <c r="C887" s="698"/>
      <c r="D887" s="698"/>
      <c r="E887" s="698"/>
      <c r="F887" s="698"/>
      <c r="G887" s="698"/>
      <c r="H887" s="698"/>
      <c r="I887" s="698"/>
      <c r="J887" s="698"/>
      <c r="K887" s="698"/>
      <c r="L887" s="698"/>
      <c r="M887" s="698"/>
      <c r="N887" s="698"/>
      <c r="O887" s="698"/>
      <c r="P887" s="698"/>
      <c r="Q887" s="698"/>
    </row>
    <row r="888" ht="25.15" customHeight="true" x14ac:dyDescent="0.2">
      <c r="C888" s="698"/>
      <c r="D888" s="698"/>
      <c r="E888" s="698"/>
      <c r="F888" s="698"/>
      <c r="G888" s="698"/>
      <c r="H888" s="698"/>
      <c r="I888" s="698"/>
      <c r="J888" s="698"/>
      <c r="K888" s="698"/>
      <c r="L888" s="698"/>
      <c r="M888" s="698"/>
      <c r="N888" s="698"/>
      <c r="O888" s="698"/>
      <c r="P888" s="698"/>
      <c r="Q888" s="698"/>
    </row>
    <row r="889" ht="25.15" customHeight="true" x14ac:dyDescent="0.2">
      <c r="C889" s="698"/>
      <c r="D889" s="698"/>
      <c r="E889" s="698"/>
      <c r="F889" s="698"/>
      <c r="G889" s="698"/>
      <c r="H889" s="698"/>
      <c r="I889" s="698"/>
      <c r="J889" s="698"/>
      <c r="K889" s="698"/>
      <c r="L889" s="698"/>
      <c r="M889" s="698"/>
      <c r="N889" s="698"/>
      <c r="O889" s="698"/>
      <c r="P889" s="698"/>
      <c r="Q889" s="698"/>
    </row>
    <row r="890" ht="25.15" customHeight="true" x14ac:dyDescent="0.2">
      <c r="C890" s="698"/>
      <c r="D890" s="698"/>
      <c r="E890" s="698"/>
      <c r="F890" s="698"/>
      <c r="G890" s="698"/>
      <c r="H890" s="698"/>
      <c r="I890" s="698"/>
      <c r="J890" s="698"/>
      <c r="K890" s="698"/>
      <c r="L890" s="698"/>
      <c r="M890" s="698"/>
      <c r="N890" s="698"/>
      <c r="O890" s="698"/>
      <c r="P890" s="698"/>
      <c r="Q890" s="698"/>
    </row>
    <row r="891" ht="25.15" customHeight="true" x14ac:dyDescent="0.2">
      <c r="C891" s="698"/>
      <c r="D891" s="698"/>
      <c r="E891" s="698"/>
      <c r="F891" s="698"/>
      <c r="G891" s="698"/>
      <c r="H891" s="698"/>
      <c r="I891" s="698"/>
      <c r="J891" s="698"/>
      <c r="K891" s="698"/>
      <c r="L891" s="698"/>
      <c r="M891" s="698"/>
      <c r="N891" s="698"/>
      <c r="O891" s="698"/>
      <c r="P891" s="698"/>
      <c r="Q891" s="698"/>
    </row>
    <row r="892" ht="25.15" customHeight="true" x14ac:dyDescent="0.2">
      <c r="C892" s="698"/>
      <c r="D892" s="698"/>
      <c r="E892" s="698"/>
      <c r="F892" s="698"/>
      <c r="G892" s="698"/>
      <c r="H892" s="698"/>
      <c r="I892" s="698"/>
      <c r="J892" s="698"/>
      <c r="K892" s="698"/>
      <c r="L892" s="698"/>
      <c r="M892" s="698"/>
      <c r="N892" s="698"/>
      <c r="O892" s="698"/>
      <c r="P892" s="698"/>
      <c r="Q892" s="698"/>
    </row>
    <row r="893" ht="25.15" customHeight="true" x14ac:dyDescent="0.2">
      <c r="C893" s="698"/>
      <c r="D893" s="698"/>
      <c r="E893" s="698"/>
      <c r="F893" s="698"/>
      <c r="G893" s="698"/>
      <c r="H893" s="698"/>
      <c r="I893" s="698"/>
      <c r="J893" s="698"/>
      <c r="K893" s="698"/>
      <c r="L893" s="698"/>
      <c r="M893" s="698"/>
      <c r="N893" s="698"/>
      <c r="O893" s="698"/>
      <c r="P893" s="698"/>
      <c r="Q893" s="698"/>
    </row>
    <row r="894" ht="25.15" customHeight="true" x14ac:dyDescent="0.2">
      <c r="C894" s="698"/>
      <c r="D894" s="698"/>
      <c r="E894" s="698"/>
      <c r="F894" s="698"/>
      <c r="G894" s="698"/>
      <c r="H894" s="698"/>
      <c r="I894" s="698"/>
      <c r="J894" s="698"/>
      <c r="K894" s="698"/>
      <c r="L894" s="698"/>
      <c r="M894" s="698"/>
      <c r="N894" s="698"/>
      <c r="O894" s="698"/>
      <c r="P894" s="698"/>
      <c r="Q894" s="698"/>
    </row>
    <row r="895" ht="25.15" customHeight="true" x14ac:dyDescent="0.2">
      <c r="C895" s="698"/>
      <c r="D895" s="698"/>
      <c r="E895" s="698"/>
      <c r="F895" s="698"/>
      <c r="G895" s="698"/>
      <c r="H895" s="698"/>
      <c r="I895" s="698"/>
      <c r="J895" s="698"/>
      <c r="K895" s="698"/>
      <c r="L895" s="698"/>
      <c r="M895" s="698"/>
      <c r="N895" s="698"/>
      <c r="O895" s="698"/>
      <c r="P895" s="698"/>
      <c r="Q895" s="698"/>
    </row>
    <row r="896" ht="25.15" customHeight="true" x14ac:dyDescent="0.2">
      <c r="C896" s="698"/>
      <c r="D896" s="698"/>
      <c r="E896" s="698"/>
      <c r="F896" s="698"/>
      <c r="G896" s="698"/>
      <c r="H896" s="698"/>
      <c r="I896" s="698"/>
      <c r="J896" s="698"/>
      <c r="K896" s="698"/>
      <c r="L896" s="698"/>
      <c r="M896" s="698"/>
      <c r="N896" s="698"/>
      <c r="O896" s="698"/>
      <c r="P896" s="698"/>
      <c r="Q896" s="698"/>
    </row>
    <row r="897" ht="25.15" customHeight="true" x14ac:dyDescent="0.2">
      <c r="C897" s="698"/>
      <c r="D897" s="698"/>
      <c r="E897" s="698"/>
      <c r="F897" s="698"/>
      <c r="G897" s="698"/>
      <c r="H897" s="698"/>
      <c r="I897" s="698"/>
      <c r="J897" s="698"/>
      <c r="K897" s="698"/>
      <c r="L897" s="698"/>
      <c r="M897" s="698"/>
      <c r="N897" s="698"/>
      <c r="O897" s="698"/>
      <c r="P897" s="698"/>
      <c r="Q897" s="698"/>
    </row>
    <row r="898" ht="25.15" customHeight="true" x14ac:dyDescent="0.2">
      <c r="C898" s="698"/>
      <c r="D898" s="698"/>
      <c r="E898" s="698"/>
      <c r="F898" s="698"/>
      <c r="G898" s="698"/>
      <c r="H898" s="698"/>
      <c r="I898" s="698"/>
      <c r="J898" s="698"/>
      <c r="K898" s="698"/>
      <c r="L898" s="698"/>
      <c r="M898" s="698"/>
      <c r="N898" s="698"/>
      <c r="O898" s="698"/>
      <c r="P898" s="698"/>
      <c r="Q898" s="698"/>
    </row>
    <row r="899" ht="25.15" customHeight="true" x14ac:dyDescent="0.2">
      <c r="C899" s="698"/>
      <c r="D899" s="698"/>
      <c r="E899" s="698"/>
      <c r="F899" s="698"/>
      <c r="G899" s="698"/>
      <c r="H899" s="698"/>
      <c r="I899" s="698"/>
      <c r="J899" s="698"/>
      <c r="K899" s="698"/>
      <c r="L899" s="698"/>
      <c r="M899" s="698"/>
      <c r="N899" s="698"/>
      <c r="O899" s="698"/>
      <c r="P899" s="698"/>
      <c r="Q899" s="698"/>
    </row>
    <row r="900" ht="25.15" customHeight="true" x14ac:dyDescent="0.2">
      <c r="C900" s="698"/>
      <c r="D900" s="698"/>
      <c r="E900" s="698"/>
      <c r="F900" s="698"/>
      <c r="G900" s="698"/>
      <c r="H900" s="698"/>
      <c r="I900" s="698"/>
      <c r="J900" s="698"/>
      <c r="K900" s="698"/>
      <c r="L900" s="698"/>
      <c r="M900" s="698"/>
      <c r="N900" s="698"/>
      <c r="O900" s="698"/>
      <c r="P900" s="698"/>
      <c r="Q900" s="698"/>
    </row>
    <row r="901" ht="25.15" customHeight="true" x14ac:dyDescent="0.2">
      <c r="C901" s="698"/>
      <c r="D901" s="698"/>
      <c r="E901" s="698"/>
      <c r="F901" s="698"/>
      <c r="G901" s="698"/>
      <c r="H901" s="698"/>
      <c r="I901" s="698"/>
      <c r="J901" s="698"/>
      <c r="K901" s="698"/>
      <c r="L901" s="698"/>
      <c r="M901" s="698"/>
      <c r="N901" s="698"/>
      <c r="O901" s="698"/>
      <c r="P901" s="698"/>
      <c r="Q901" s="698"/>
    </row>
    <row r="902" ht="25.15" customHeight="true" x14ac:dyDescent="0.2">
      <c r="C902" s="698"/>
      <c r="D902" s="698"/>
      <c r="E902" s="698"/>
      <c r="F902" s="698"/>
      <c r="G902" s="698"/>
      <c r="H902" s="698"/>
      <c r="I902" s="698"/>
      <c r="J902" s="698"/>
      <c r="K902" s="698"/>
      <c r="L902" s="698"/>
      <c r="M902" s="698"/>
      <c r="N902" s="698"/>
      <c r="O902" s="698"/>
      <c r="P902" s="698"/>
      <c r="Q902" s="698"/>
    </row>
    <row r="903" ht="25.15" customHeight="true" x14ac:dyDescent="0.2">
      <c r="C903" s="698"/>
      <c r="D903" s="698"/>
      <c r="E903" s="698"/>
      <c r="F903" s="698"/>
      <c r="G903" s="698"/>
      <c r="H903" s="698"/>
      <c r="I903" s="698"/>
      <c r="J903" s="698"/>
      <c r="K903" s="698"/>
      <c r="L903" s="698"/>
      <c r="M903" s="698"/>
      <c r="N903" s="698"/>
      <c r="O903" s="698"/>
      <c r="P903" s="698"/>
      <c r="Q903" s="698"/>
    </row>
    <row r="904" ht="25.15" customHeight="true" x14ac:dyDescent="0.2">
      <c r="C904" s="698"/>
      <c r="D904" s="698"/>
      <c r="E904" s="698"/>
      <c r="F904" s="698"/>
      <c r="G904" s="698"/>
      <c r="H904" s="698"/>
      <c r="I904" s="698"/>
      <c r="J904" s="698"/>
      <c r="K904" s="698"/>
      <c r="L904" s="698"/>
      <c r="M904" s="698"/>
      <c r="N904" s="698"/>
      <c r="O904" s="698"/>
      <c r="P904" s="698"/>
      <c r="Q904" s="698"/>
    </row>
    <row r="905" ht="25.15" customHeight="true" x14ac:dyDescent="0.2">
      <c r="C905" s="698"/>
      <c r="D905" s="698"/>
      <c r="E905" s="698"/>
      <c r="F905" s="698"/>
      <c r="G905" s="698"/>
      <c r="H905" s="698"/>
      <c r="I905" s="698"/>
      <c r="J905" s="698"/>
      <c r="K905" s="698"/>
      <c r="L905" s="698"/>
      <c r="M905" s="698"/>
      <c r="N905" s="698"/>
      <c r="O905" s="698"/>
      <c r="P905" s="698"/>
      <c r="Q905" s="698"/>
    </row>
    <row r="906" ht="25.15" customHeight="true" x14ac:dyDescent="0.2">
      <c r="C906" s="698"/>
      <c r="D906" s="698"/>
      <c r="E906" s="698"/>
      <c r="F906" s="698"/>
      <c r="G906" s="698"/>
      <c r="H906" s="698"/>
      <c r="I906" s="698"/>
      <c r="J906" s="698"/>
      <c r="K906" s="698"/>
      <c r="L906" s="698"/>
      <c r="M906" s="698"/>
      <c r="N906" s="698"/>
      <c r="O906" s="698"/>
      <c r="P906" s="698"/>
      <c r="Q906" s="698"/>
    </row>
    <row r="907" ht="25.15" customHeight="true" x14ac:dyDescent="0.2">
      <c r="C907" s="698"/>
      <c r="D907" s="698"/>
      <c r="E907" s="698"/>
      <c r="F907" s="698"/>
      <c r="G907" s="698"/>
      <c r="H907" s="698"/>
      <c r="I907" s="698"/>
      <c r="J907" s="698"/>
      <c r="K907" s="698"/>
      <c r="L907" s="698"/>
      <c r="M907" s="698"/>
      <c r="N907" s="698"/>
      <c r="O907" s="698"/>
      <c r="P907" s="698"/>
      <c r="Q907" s="698"/>
    </row>
    <row r="908" ht="25.15" customHeight="true" x14ac:dyDescent="0.2">
      <c r="C908" s="698"/>
      <c r="D908" s="698"/>
      <c r="E908" s="698"/>
      <c r="F908" s="698"/>
      <c r="G908" s="698"/>
      <c r="H908" s="698"/>
      <c r="I908" s="698"/>
      <c r="J908" s="698"/>
      <c r="K908" s="698"/>
      <c r="L908" s="698"/>
      <c r="M908" s="698"/>
      <c r="N908" s="698"/>
      <c r="O908" s="698"/>
      <c r="P908" s="698"/>
      <c r="Q908" s="698"/>
    </row>
    <row r="909" ht="25.15" customHeight="true" x14ac:dyDescent="0.2">
      <c r="C909" s="698"/>
      <c r="D909" s="698"/>
      <c r="E909" s="698"/>
      <c r="F909" s="698"/>
      <c r="G909" s="698"/>
      <c r="H909" s="698"/>
      <c r="I909" s="698"/>
      <c r="J909" s="698"/>
      <c r="K909" s="698"/>
      <c r="L909" s="698"/>
      <c r="M909" s="698"/>
      <c r="N909" s="698"/>
      <c r="O909" s="698"/>
      <c r="P909" s="698"/>
      <c r="Q909" s="698"/>
    </row>
    <row r="910" ht="25.15" customHeight="true" x14ac:dyDescent="0.2">
      <c r="C910" s="698"/>
      <c r="D910" s="698"/>
      <c r="E910" s="698"/>
      <c r="F910" s="698"/>
      <c r="G910" s="698"/>
      <c r="H910" s="698"/>
      <c r="I910" s="698"/>
      <c r="J910" s="698"/>
      <c r="K910" s="698"/>
      <c r="L910" s="698"/>
      <c r="M910" s="698"/>
      <c r="N910" s="698"/>
      <c r="O910" s="698"/>
      <c r="P910" s="698"/>
      <c r="Q910" s="698"/>
    </row>
    <row r="911" ht="25.15" customHeight="true" x14ac:dyDescent="0.2">
      <c r="C911" s="698"/>
      <c r="D911" s="698"/>
      <c r="E911" s="698"/>
      <c r="F911" s="698"/>
      <c r="G911" s="698"/>
      <c r="H911" s="698"/>
      <c r="I911" s="698"/>
      <c r="J911" s="698"/>
      <c r="K911" s="698"/>
      <c r="L911" s="698"/>
      <c r="M911" s="698"/>
      <c r="N911" s="698"/>
      <c r="O911" s="698"/>
      <c r="P911" s="698"/>
      <c r="Q911" s="698"/>
    </row>
    <row r="912" ht="25.15" customHeight="true" x14ac:dyDescent="0.2">
      <c r="C912" s="698"/>
      <c r="D912" s="698"/>
      <c r="E912" s="698"/>
      <c r="F912" s="698"/>
      <c r="G912" s="698"/>
      <c r="H912" s="698"/>
      <c r="I912" s="698"/>
      <c r="J912" s="698"/>
      <c r="K912" s="698"/>
      <c r="L912" s="698"/>
      <c r="M912" s="698"/>
      <c r="N912" s="698"/>
      <c r="O912" s="698"/>
      <c r="P912" s="698"/>
      <c r="Q912" s="698"/>
    </row>
    <row r="913" ht="25.15" customHeight="true" x14ac:dyDescent="0.2">
      <c r="C913" s="698"/>
      <c r="D913" s="698"/>
      <c r="E913" s="698"/>
      <c r="F913" s="698"/>
      <c r="G913" s="698"/>
      <c r="H913" s="698"/>
      <c r="I913" s="698"/>
      <c r="J913" s="698"/>
      <c r="K913" s="698"/>
      <c r="L913" s="698"/>
      <c r="M913" s="698"/>
      <c r="N913" s="698"/>
      <c r="O913" s="698"/>
      <c r="P913" s="698"/>
      <c r="Q913" s="698"/>
    </row>
    <row r="914" ht="25.15" customHeight="true" x14ac:dyDescent="0.2">
      <c r="C914" s="698"/>
      <c r="D914" s="698"/>
      <c r="E914" s="698"/>
      <c r="F914" s="698"/>
      <c r="G914" s="698"/>
      <c r="H914" s="698"/>
      <c r="I914" s="698"/>
      <c r="J914" s="698"/>
      <c r="K914" s="698"/>
      <c r="L914" s="698"/>
      <c r="M914" s="698"/>
      <c r="N914" s="698"/>
      <c r="O914" s="698"/>
      <c r="P914" s="698"/>
      <c r="Q914" s="698"/>
    </row>
    <row r="915" ht="25.15" customHeight="true" x14ac:dyDescent="0.2">
      <c r="C915" s="698"/>
      <c r="D915" s="698"/>
      <c r="E915" s="698"/>
      <c r="F915" s="698"/>
      <c r="G915" s="698"/>
      <c r="H915" s="698"/>
      <c r="I915" s="698"/>
      <c r="J915" s="698"/>
      <c r="K915" s="698"/>
      <c r="L915" s="698"/>
      <c r="M915" s="698"/>
      <c r="N915" s="698"/>
      <c r="O915" s="698"/>
      <c r="P915" s="698"/>
      <c r="Q915" s="698"/>
    </row>
    <row r="916" ht="25.15" customHeight="true" x14ac:dyDescent="0.2">
      <c r="C916" s="698"/>
      <c r="D916" s="698"/>
      <c r="E916" s="698"/>
      <c r="F916" s="698"/>
      <c r="G916" s="698"/>
      <c r="H916" s="698"/>
      <c r="I916" s="698"/>
      <c r="J916" s="698"/>
      <c r="K916" s="698"/>
      <c r="L916" s="698"/>
      <c r="M916" s="698"/>
      <c r="N916" s="698"/>
      <c r="O916" s="698"/>
      <c r="P916" s="698"/>
      <c r="Q916" s="698"/>
    </row>
    <row r="917" ht="25.15" customHeight="true" x14ac:dyDescent="0.2">
      <c r="C917" s="698"/>
      <c r="D917" s="698"/>
      <c r="E917" s="698"/>
      <c r="F917" s="698"/>
      <c r="G917" s="698"/>
      <c r="H917" s="698"/>
      <c r="I917" s="698"/>
      <c r="J917" s="698"/>
      <c r="K917" s="698"/>
      <c r="L917" s="698"/>
      <c r="M917" s="698"/>
      <c r="N917" s="698"/>
      <c r="O917" s="698"/>
      <c r="P917" s="698"/>
      <c r="Q917" s="698"/>
    </row>
    <row r="918" ht="25.15" customHeight="true" x14ac:dyDescent="0.2">
      <c r="C918" s="698"/>
      <c r="D918" s="698"/>
      <c r="E918" s="698"/>
      <c r="F918" s="698"/>
      <c r="G918" s="698"/>
      <c r="H918" s="698"/>
      <c r="I918" s="698"/>
      <c r="J918" s="698"/>
      <c r="K918" s="698"/>
      <c r="L918" s="698"/>
      <c r="M918" s="698"/>
      <c r="N918" s="698"/>
      <c r="O918" s="698"/>
      <c r="P918" s="698"/>
      <c r="Q918" s="698"/>
    </row>
    <row r="919" ht="25.15" customHeight="true" x14ac:dyDescent="0.2">
      <c r="C919" s="698"/>
      <c r="D919" s="698"/>
      <c r="E919" s="698"/>
      <c r="F919" s="698"/>
      <c r="G919" s="698"/>
      <c r="H919" s="698"/>
      <c r="I919" s="698"/>
      <c r="J919" s="698"/>
      <c r="K919" s="698"/>
      <c r="L919" s="698"/>
      <c r="M919" s="698"/>
      <c r="N919" s="698"/>
      <c r="O919" s="698"/>
      <c r="P919" s="698"/>
      <c r="Q919" s="698"/>
    </row>
    <row r="920" ht="25.15" customHeight="true" x14ac:dyDescent="0.2">
      <c r="C920" s="698"/>
      <c r="D920" s="698"/>
      <c r="E920" s="698"/>
      <c r="F920" s="698"/>
      <c r="G920" s="698"/>
      <c r="H920" s="698"/>
      <c r="I920" s="698"/>
      <c r="J920" s="698"/>
      <c r="K920" s="698"/>
      <c r="L920" s="698"/>
      <c r="M920" s="698"/>
      <c r="N920" s="698"/>
      <c r="O920" s="698"/>
      <c r="P920" s="698"/>
      <c r="Q920" s="698"/>
    </row>
    <row r="921" ht="25.15" customHeight="true" x14ac:dyDescent="0.2">
      <c r="C921" s="698"/>
      <c r="D921" s="698"/>
      <c r="E921" s="698"/>
      <c r="F921" s="698"/>
      <c r="G921" s="698"/>
      <c r="H921" s="698"/>
      <c r="I921" s="698"/>
      <c r="J921" s="698"/>
      <c r="K921" s="698"/>
      <c r="L921" s="698"/>
      <c r="M921" s="698"/>
      <c r="N921" s="698"/>
      <c r="O921" s="698"/>
      <c r="P921" s="698"/>
      <c r="Q921" s="698"/>
    </row>
    <row r="922" ht="25.15" customHeight="true" x14ac:dyDescent="0.2">
      <c r="C922" s="698"/>
      <c r="D922" s="698"/>
      <c r="E922" s="698"/>
      <c r="F922" s="698"/>
      <c r="G922" s="698"/>
      <c r="H922" s="698"/>
      <c r="I922" s="698"/>
      <c r="J922" s="698"/>
      <c r="K922" s="698"/>
      <c r="L922" s="698"/>
      <c r="M922" s="698"/>
      <c r="N922" s="698"/>
      <c r="O922" s="698"/>
      <c r="P922" s="698"/>
      <c r="Q922" s="698"/>
    </row>
    <row r="923" ht="25.15" customHeight="true" x14ac:dyDescent="0.2">
      <c r="C923" s="698"/>
      <c r="D923" s="698"/>
      <c r="E923" s="698"/>
      <c r="F923" s="698"/>
      <c r="G923" s="698"/>
      <c r="H923" s="698"/>
      <c r="I923" s="698"/>
      <c r="J923" s="698"/>
      <c r="K923" s="698"/>
      <c r="L923" s="698"/>
      <c r="M923" s="698"/>
      <c r="N923" s="698"/>
      <c r="O923" s="698"/>
      <c r="P923" s="698"/>
      <c r="Q923" s="698"/>
    </row>
    <row r="924" ht="25.15" customHeight="true" x14ac:dyDescent="0.2">
      <c r="C924" s="698"/>
      <c r="D924" s="698"/>
      <c r="E924" s="698"/>
      <c r="F924" s="698"/>
      <c r="G924" s="698"/>
      <c r="H924" s="698"/>
      <c r="I924" s="698"/>
      <c r="J924" s="698"/>
      <c r="K924" s="698"/>
      <c r="L924" s="698"/>
      <c r="M924" s="698"/>
      <c r="N924" s="698"/>
      <c r="O924" s="698"/>
      <c r="P924" s="698"/>
      <c r="Q924" s="698"/>
    </row>
    <row r="925" ht="25.15" customHeight="true" x14ac:dyDescent="0.2">
      <c r="C925" s="698"/>
      <c r="D925" s="698"/>
      <c r="E925" s="698"/>
      <c r="F925" s="698"/>
      <c r="G925" s="698"/>
      <c r="H925" s="698"/>
      <c r="I925" s="698"/>
      <c r="J925" s="698"/>
      <c r="K925" s="698"/>
      <c r="L925" s="698"/>
      <c r="M925" s="698"/>
      <c r="N925" s="698"/>
      <c r="O925" s="698"/>
      <c r="P925" s="698"/>
      <c r="Q925" s="698"/>
    </row>
    <row r="926" ht="25.15" customHeight="true" x14ac:dyDescent="0.2">
      <c r="C926" s="698"/>
      <c r="D926" s="698"/>
      <c r="E926" s="698"/>
      <c r="F926" s="698"/>
      <c r="G926" s="698"/>
      <c r="H926" s="698"/>
      <c r="I926" s="698"/>
      <c r="J926" s="698"/>
      <c r="K926" s="698"/>
      <c r="L926" s="698"/>
      <c r="M926" s="698"/>
      <c r="N926" s="698"/>
      <c r="O926" s="698"/>
      <c r="P926" s="698"/>
      <c r="Q926" s="698"/>
    </row>
    <row r="927" ht="25.15" customHeight="true" x14ac:dyDescent="0.2">
      <c r="C927" s="698"/>
      <c r="D927" s="698"/>
      <c r="E927" s="698"/>
      <c r="F927" s="698"/>
      <c r="G927" s="698"/>
      <c r="H927" s="698"/>
      <c r="I927" s="698"/>
      <c r="J927" s="698"/>
      <c r="K927" s="698"/>
      <c r="L927" s="698"/>
      <c r="M927" s="698"/>
      <c r="N927" s="698"/>
      <c r="O927" s="698"/>
      <c r="P927" s="698"/>
      <c r="Q927" s="698"/>
    </row>
    <row r="928" ht="25.15" customHeight="true" x14ac:dyDescent="0.2">
      <c r="C928" s="698"/>
      <c r="D928" s="698"/>
      <c r="E928" s="698"/>
      <c r="F928" s="698"/>
      <c r="G928" s="698"/>
      <c r="H928" s="698"/>
      <c r="I928" s="698"/>
      <c r="J928" s="698"/>
      <c r="K928" s="698"/>
      <c r="L928" s="698"/>
      <c r="M928" s="698"/>
      <c r="N928" s="698"/>
      <c r="O928" s="698"/>
      <c r="P928" s="698"/>
      <c r="Q928" s="698"/>
    </row>
    <row r="929" ht="25.15" customHeight="true" x14ac:dyDescent="0.2">
      <c r="C929" s="698"/>
      <c r="D929" s="698"/>
      <c r="E929" s="698"/>
      <c r="F929" s="698"/>
      <c r="G929" s="698"/>
      <c r="H929" s="698"/>
      <c r="I929" s="698"/>
      <c r="J929" s="698"/>
      <c r="K929" s="698"/>
      <c r="L929" s="698"/>
      <c r="M929" s="698"/>
      <c r="N929" s="698"/>
      <c r="O929" s="698"/>
      <c r="P929" s="698"/>
      <c r="Q929" s="698"/>
    </row>
    <row r="930" ht="25.15" customHeight="true" x14ac:dyDescent="0.2">
      <c r="C930" s="698"/>
      <c r="D930" s="698"/>
      <c r="E930" s="698"/>
      <c r="F930" s="698"/>
      <c r="G930" s="698"/>
      <c r="H930" s="698"/>
      <c r="I930" s="698"/>
      <c r="J930" s="698"/>
      <c r="K930" s="698"/>
      <c r="L930" s="698"/>
      <c r="M930" s="698"/>
      <c r="N930" s="698"/>
      <c r="O930" s="698"/>
      <c r="P930" s="698"/>
      <c r="Q930" s="698"/>
    </row>
    <row r="931" ht="25.15" customHeight="true" x14ac:dyDescent="0.2">
      <c r="C931" s="698"/>
      <c r="D931" s="698"/>
      <c r="E931" s="698"/>
      <c r="F931" s="698"/>
      <c r="G931" s="698"/>
      <c r="H931" s="698"/>
      <c r="I931" s="698"/>
      <c r="J931" s="698"/>
      <c r="K931" s="698"/>
      <c r="L931" s="698"/>
      <c r="M931" s="698"/>
      <c r="N931" s="698"/>
      <c r="O931" s="698"/>
      <c r="P931" s="698"/>
      <c r="Q931" s="698"/>
    </row>
    <row r="932" ht="25.15" customHeight="true" x14ac:dyDescent="0.2">
      <c r="C932" s="698"/>
      <c r="D932" s="698"/>
      <c r="E932" s="698"/>
      <c r="F932" s="698"/>
      <c r="G932" s="698"/>
      <c r="H932" s="698"/>
      <c r="I932" s="698"/>
      <c r="J932" s="698"/>
      <c r="K932" s="698"/>
      <c r="L932" s="698"/>
      <c r="M932" s="698"/>
      <c r="N932" s="698"/>
      <c r="O932" s="698"/>
      <c r="P932" s="698"/>
      <c r="Q932" s="698"/>
    </row>
    <row r="933" ht="25.15" customHeight="true" x14ac:dyDescent="0.2">
      <c r="C933" s="698"/>
      <c r="D933" s="698"/>
      <c r="E933" s="698"/>
      <c r="F933" s="698"/>
      <c r="G933" s="698"/>
      <c r="H933" s="698"/>
      <c r="I933" s="698"/>
      <c r="J933" s="698"/>
      <c r="K933" s="698"/>
      <c r="L933" s="698"/>
      <c r="M933" s="698"/>
      <c r="N933" s="698"/>
      <c r="O933" s="698"/>
      <c r="P933" s="698"/>
      <c r="Q933" s="698"/>
    </row>
    <row r="934" ht="25.15" customHeight="true" x14ac:dyDescent="0.2">
      <c r="C934" s="698"/>
      <c r="D934" s="698"/>
      <c r="E934" s="698"/>
      <c r="F934" s="698"/>
      <c r="G934" s="698"/>
      <c r="H934" s="698"/>
      <c r="I934" s="698"/>
      <c r="J934" s="698"/>
      <c r="K934" s="698"/>
      <c r="L934" s="698"/>
      <c r="M934" s="698"/>
      <c r="N934" s="698"/>
      <c r="O934" s="698"/>
      <c r="P934" s="698"/>
      <c r="Q934" s="698"/>
    </row>
    <row r="935" ht="25.15" customHeight="true" x14ac:dyDescent="0.2">
      <c r="C935" s="698"/>
      <c r="D935" s="698"/>
      <c r="E935" s="698"/>
      <c r="F935" s="698"/>
      <c r="G935" s="698"/>
      <c r="H935" s="698"/>
      <c r="I935" s="698"/>
      <c r="J935" s="698"/>
      <c r="K935" s="698"/>
      <c r="L935" s="698"/>
      <c r="M935" s="698"/>
      <c r="N935" s="698"/>
      <c r="O935" s="698"/>
      <c r="P935" s="698"/>
      <c r="Q935" s="698"/>
    </row>
    <row r="936" ht="25.15" customHeight="true" x14ac:dyDescent="0.2">
      <c r="C936" s="698"/>
      <c r="D936" s="698"/>
      <c r="E936" s="698"/>
      <c r="F936" s="698"/>
      <c r="G936" s="698"/>
      <c r="H936" s="698"/>
      <c r="I936" s="698"/>
      <c r="J936" s="698"/>
      <c r="K936" s="698"/>
      <c r="L936" s="698"/>
      <c r="M936" s="698"/>
      <c r="N936" s="698"/>
      <c r="O936" s="698"/>
      <c r="P936" s="698"/>
      <c r="Q936" s="698"/>
    </row>
    <row r="937" ht="25.15" customHeight="true" x14ac:dyDescent="0.2">
      <c r="C937" s="698"/>
      <c r="D937" s="698"/>
      <c r="E937" s="698"/>
      <c r="F937" s="698"/>
      <c r="G937" s="698"/>
      <c r="H937" s="698"/>
      <c r="I937" s="698"/>
      <c r="J937" s="698"/>
      <c r="K937" s="698"/>
      <c r="L937" s="698"/>
      <c r="M937" s="698"/>
      <c r="N937" s="698"/>
      <c r="O937" s="698"/>
      <c r="P937" s="698"/>
      <c r="Q937" s="698"/>
    </row>
    <row r="938" ht="25.15" customHeight="true" x14ac:dyDescent="0.2">
      <c r="C938" s="698"/>
      <c r="D938" s="698"/>
      <c r="E938" s="698"/>
      <c r="F938" s="698"/>
      <c r="G938" s="698"/>
      <c r="H938" s="698"/>
      <c r="I938" s="698"/>
      <c r="J938" s="698"/>
      <c r="K938" s="698"/>
      <c r="L938" s="698"/>
      <c r="M938" s="698"/>
      <c r="N938" s="698"/>
      <c r="O938" s="698"/>
      <c r="P938" s="698"/>
      <c r="Q938" s="698"/>
    </row>
    <row r="939" ht="25.15" customHeight="true" x14ac:dyDescent="0.2">
      <c r="C939" s="698"/>
      <c r="D939" s="698"/>
      <c r="E939" s="698"/>
      <c r="F939" s="698"/>
      <c r="G939" s="698"/>
      <c r="H939" s="698"/>
      <c r="I939" s="698"/>
      <c r="J939" s="698"/>
      <c r="K939" s="698"/>
      <c r="L939" s="698"/>
      <c r="M939" s="698"/>
      <c r="N939" s="698"/>
      <c r="O939" s="698"/>
      <c r="P939" s="698"/>
      <c r="Q939" s="698"/>
    </row>
    <row r="940" ht="25.15" customHeight="true" x14ac:dyDescent="0.2">
      <c r="C940" s="698"/>
      <c r="D940" s="698"/>
      <c r="E940" s="698"/>
      <c r="F940" s="698"/>
      <c r="G940" s="698"/>
      <c r="H940" s="698"/>
      <c r="I940" s="698"/>
      <c r="J940" s="698"/>
      <c r="K940" s="698"/>
      <c r="L940" s="698"/>
      <c r="M940" s="698"/>
      <c r="N940" s="698"/>
      <c r="O940" s="698"/>
      <c r="P940" s="698"/>
      <c r="Q940" s="698"/>
    </row>
    <row r="941" ht="25.15" customHeight="true" x14ac:dyDescent="0.2">
      <c r="C941" s="698"/>
      <c r="D941" s="698"/>
      <c r="E941" s="698"/>
      <c r="F941" s="698"/>
      <c r="G941" s="698"/>
      <c r="H941" s="698"/>
      <c r="I941" s="698"/>
      <c r="J941" s="698"/>
      <c r="K941" s="698"/>
      <c r="L941" s="698"/>
      <c r="M941" s="698"/>
      <c r="N941" s="698"/>
      <c r="O941" s="698"/>
      <c r="P941" s="698"/>
      <c r="Q941" s="698"/>
    </row>
    <row r="942" ht="25.15" customHeight="true" x14ac:dyDescent="0.2">
      <c r="C942" s="698"/>
      <c r="D942" s="698"/>
      <c r="E942" s="698"/>
      <c r="F942" s="698"/>
      <c r="G942" s="698"/>
      <c r="H942" s="698"/>
      <c r="I942" s="698"/>
      <c r="J942" s="698"/>
      <c r="K942" s="698"/>
      <c r="L942" s="698"/>
      <c r="M942" s="698"/>
      <c r="N942" s="698"/>
      <c r="O942" s="698"/>
      <c r="P942" s="698"/>
      <c r="Q942" s="698"/>
    </row>
    <row r="943" ht="25.15" customHeight="true" x14ac:dyDescent="0.2">
      <c r="C943" s="698"/>
      <c r="D943" s="698"/>
      <c r="E943" s="698"/>
      <c r="F943" s="698"/>
      <c r="G943" s="698"/>
      <c r="H943" s="698"/>
      <c r="I943" s="698"/>
      <c r="J943" s="698"/>
      <c r="K943" s="698"/>
      <c r="L943" s="698"/>
      <c r="M943" s="698"/>
      <c r="N943" s="698"/>
      <c r="O943" s="698"/>
      <c r="P943" s="698"/>
      <c r="Q943" s="698"/>
    </row>
    <row r="944" ht="25.15" customHeight="true" x14ac:dyDescent="0.2">
      <c r="C944" s="698"/>
      <c r="D944" s="698"/>
      <c r="E944" s="698"/>
      <c r="F944" s="698"/>
      <c r="G944" s="698"/>
      <c r="H944" s="698"/>
      <c r="I944" s="698"/>
      <c r="J944" s="698"/>
      <c r="K944" s="698"/>
      <c r="L944" s="698"/>
      <c r="M944" s="698"/>
      <c r="N944" s="698"/>
      <c r="O944" s="698"/>
      <c r="P944" s="698"/>
      <c r="Q944" s="698"/>
    </row>
    <row r="945" ht="25.15" customHeight="true" x14ac:dyDescent="0.2">
      <c r="C945" s="698"/>
      <c r="D945" s="698"/>
      <c r="E945" s="698"/>
      <c r="F945" s="698"/>
      <c r="G945" s="698"/>
      <c r="H945" s="698"/>
      <c r="I945" s="698"/>
      <c r="J945" s="698"/>
      <c r="K945" s="698"/>
      <c r="L945" s="698"/>
      <c r="M945" s="698"/>
      <c r="N945" s="698"/>
      <c r="O945" s="698"/>
      <c r="P945" s="698"/>
      <c r="Q945" s="698"/>
    </row>
    <row r="946" ht="25.15" customHeight="true" x14ac:dyDescent="0.2">
      <c r="C946" s="698"/>
      <c r="D946" s="698"/>
      <c r="E946" s="698"/>
      <c r="F946" s="698"/>
      <c r="G946" s="698"/>
      <c r="H946" s="698"/>
      <c r="I946" s="698"/>
      <c r="J946" s="698"/>
      <c r="K946" s="698"/>
      <c r="L946" s="698"/>
      <c r="M946" s="698"/>
      <c r="N946" s="698"/>
      <c r="O946" s="698"/>
      <c r="P946" s="698"/>
      <c r="Q946" s="698"/>
    </row>
    <row r="947" ht="25.15" customHeight="true" x14ac:dyDescent="0.2">
      <c r="C947" s="698"/>
      <c r="D947" s="698"/>
      <c r="E947" s="698"/>
      <c r="F947" s="698"/>
      <c r="G947" s="698"/>
      <c r="H947" s="698"/>
      <c r="I947" s="698"/>
      <c r="J947" s="698"/>
      <c r="K947" s="698"/>
      <c r="L947" s="698"/>
      <c r="M947" s="698"/>
      <c r="N947" s="698"/>
      <c r="O947" s="698"/>
      <c r="P947" s="698"/>
      <c r="Q947" s="698"/>
    </row>
    <row r="948" ht="25.15" customHeight="true" x14ac:dyDescent="0.2">
      <c r="C948" s="698"/>
      <c r="D948" s="698"/>
      <c r="E948" s="698"/>
      <c r="F948" s="698"/>
      <c r="G948" s="698"/>
      <c r="H948" s="698"/>
      <c r="I948" s="698"/>
      <c r="J948" s="698"/>
      <c r="K948" s="698"/>
      <c r="L948" s="698"/>
      <c r="M948" s="698"/>
      <c r="N948" s="698"/>
      <c r="O948" s="698"/>
      <c r="P948" s="698"/>
      <c r="Q948" s="698"/>
    </row>
    <row r="949" ht="25.15" customHeight="true" x14ac:dyDescent="0.2">
      <c r="C949" s="698"/>
      <c r="D949" s="698"/>
      <c r="E949" s="698"/>
      <c r="F949" s="698"/>
      <c r="G949" s="698"/>
      <c r="H949" s="698"/>
      <c r="I949" s="698"/>
      <c r="J949" s="698"/>
      <c r="K949" s="698"/>
      <c r="L949" s="698"/>
      <c r="M949" s="698"/>
      <c r="N949" s="698"/>
      <c r="O949" s="698"/>
      <c r="P949" s="698"/>
      <c r="Q949" s="698"/>
    </row>
    <row r="950" ht="25.15" customHeight="true" x14ac:dyDescent="0.2">
      <c r="C950" s="698"/>
      <c r="D950" s="698"/>
      <c r="E950" s="698"/>
      <c r="F950" s="698"/>
      <c r="G950" s="698"/>
      <c r="H950" s="698"/>
      <c r="I950" s="698"/>
      <c r="J950" s="698"/>
      <c r="K950" s="698"/>
      <c r="L950" s="698"/>
      <c r="M950" s="698"/>
      <c r="N950" s="698"/>
      <c r="O950" s="698"/>
      <c r="P950" s="698"/>
      <c r="Q950" s="698"/>
    </row>
    <row r="951" ht="25.15" customHeight="true" x14ac:dyDescent="0.2">
      <c r="C951" s="698"/>
      <c r="D951" s="698"/>
      <c r="E951" s="698"/>
      <c r="F951" s="698"/>
      <c r="G951" s="698"/>
      <c r="H951" s="698"/>
      <c r="I951" s="698"/>
      <c r="J951" s="698"/>
      <c r="K951" s="698"/>
      <c r="L951" s="698"/>
      <c r="M951" s="698"/>
      <c r="N951" s="698"/>
      <c r="O951" s="698"/>
      <c r="P951" s="698"/>
      <c r="Q951" s="698"/>
    </row>
    <row r="952" ht="25.15" customHeight="true" x14ac:dyDescent="0.2">
      <c r="C952" s="698"/>
      <c r="D952" s="698"/>
      <c r="E952" s="698"/>
      <c r="F952" s="698"/>
      <c r="G952" s="698"/>
      <c r="H952" s="698"/>
      <c r="I952" s="698"/>
      <c r="J952" s="698"/>
      <c r="K952" s="698"/>
      <c r="L952" s="698"/>
      <c r="M952" s="698"/>
      <c r="N952" s="698"/>
      <c r="O952" s="698"/>
      <c r="P952" s="698"/>
      <c r="Q952" s="698"/>
    </row>
    <row r="953" ht="25.15" customHeight="true" x14ac:dyDescent="0.2">
      <c r="C953" s="698"/>
      <c r="D953" s="698"/>
      <c r="E953" s="698"/>
      <c r="F953" s="698"/>
      <c r="G953" s="698"/>
      <c r="H953" s="698"/>
      <c r="I953" s="698"/>
      <c r="J953" s="698"/>
      <c r="K953" s="698"/>
      <c r="L953" s="698"/>
      <c r="M953" s="698"/>
      <c r="N953" s="698"/>
      <c r="O953" s="698"/>
      <c r="P953" s="698"/>
      <c r="Q953" s="698"/>
    </row>
    <row r="954" ht="25.15" customHeight="true" x14ac:dyDescent="0.2">
      <c r="C954" s="698"/>
      <c r="D954" s="698"/>
      <c r="E954" s="698"/>
      <c r="F954" s="698"/>
      <c r="G954" s="698"/>
      <c r="H954" s="698"/>
      <c r="I954" s="698"/>
      <c r="J954" s="698"/>
      <c r="K954" s="698"/>
      <c r="L954" s="698"/>
      <c r="M954" s="698"/>
      <c r="N954" s="698"/>
      <c r="O954" s="698"/>
      <c r="P954" s="698"/>
      <c r="Q954" s="698"/>
    </row>
    <row r="955" ht="25.15" customHeight="true" x14ac:dyDescent="0.2">
      <c r="C955" s="698"/>
      <c r="D955" s="698"/>
      <c r="E955" s="698"/>
      <c r="F955" s="698"/>
      <c r="G955" s="698"/>
      <c r="H955" s="698"/>
      <c r="I955" s="698"/>
      <c r="J955" s="698"/>
      <c r="K955" s="698"/>
      <c r="L955" s="698"/>
      <c r="M955" s="698"/>
      <c r="N955" s="698"/>
      <c r="O955" s="698"/>
      <c r="P955" s="698"/>
      <c r="Q955" s="698"/>
    </row>
    <row r="956" ht="25.15" customHeight="true" x14ac:dyDescent="0.2">
      <c r="C956" s="698"/>
      <c r="D956" s="698"/>
      <c r="E956" s="698"/>
      <c r="F956" s="698"/>
      <c r="G956" s="698"/>
      <c r="H956" s="698"/>
      <c r="I956" s="698"/>
      <c r="J956" s="698"/>
      <c r="K956" s="698"/>
      <c r="L956" s="698"/>
      <c r="M956" s="698"/>
      <c r="N956" s="698"/>
      <c r="O956" s="698"/>
      <c r="P956" s="698"/>
      <c r="Q956" s="698"/>
    </row>
    <row r="957" ht="25.15" customHeight="true" x14ac:dyDescent="0.2">
      <c r="C957" s="698"/>
      <c r="D957" s="698"/>
      <c r="E957" s="698"/>
      <c r="F957" s="698"/>
      <c r="G957" s="698"/>
      <c r="H957" s="698"/>
      <c r="I957" s="698"/>
      <c r="J957" s="698"/>
      <c r="K957" s="698"/>
      <c r="L957" s="698"/>
      <c r="M957" s="698"/>
      <c r="N957" s="698"/>
      <c r="O957" s="698"/>
      <c r="P957" s="698"/>
      <c r="Q957" s="698"/>
    </row>
    <row r="958" ht="25.15" customHeight="true" x14ac:dyDescent="0.2">
      <c r="C958" s="698"/>
      <c r="D958" s="698"/>
      <c r="E958" s="698"/>
      <c r="F958" s="698"/>
      <c r="G958" s="698"/>
      <c r="H958" s="698"/>
      <c r="I958" s="698"/>
      <c r="J958" s="698"/>
      <c r="K958" s="698"/>
      <c r="L958" s="698"/>
      <c r="M958" s="698"/>
      <c r="N958" s="698"/>
      <c r="O958" s="698"/>
      <c r="P958" s="698"/>
      <c r="Q958" s="698"/>
    </row>
    <row r="959" ht="25.15" customHeight="true" x14ac:dyDescent="0.2">
      <c r="C959" s="698"/>
      <c r="D959" s="698"/>
      <c r="E959" s="698"/>
      <c r="F959" s="698"/>
      <c r="G959" s="698"/>
      <c r="H959" s="698"/>
      <c r="I959" s="698"/>
      <c r="J959" s="698"/>
      <c r="K959" s="698"/>
      <c r="L959" s="698"/>
      <c r="M959" s="698"/>
      <c r="N959" s="698"/>
      <c r="O959" s="698"/>
      <c r="P959" s="698"/>
      <c r="Q959" s="698"/>
    </row>
    <row r="960" ht="25.15" customHeight="true" x14ac:dyDescent="0.2">
      <c r="C960" s="698"/>
      <c r="D960" s="698"/>
      <c r="E960" s="698"/>
      <c r="F960" s="698"/>
      <c r="G960" s="698"/>
      <c r="H960" s="698"/>
      <c r="I960" s="698"/>
      <c r="J960" s="698"/>
      <c r="K960" s="698"/>
      <c r="L960" s="698"/>
      <c r="M960" s="698"/>
      <c r="N960" s="698"/>
      <c r="O960" s="698"/>
      <c r="P960" s="698"/>
      <c r="Q960" s="698"/>
    </row>
    <row r="961" ht="25.15" customHeight="true" x14ac:dyDescent="0.2">
      <c r="C961" s="698"/>
      <c r="D961" s="698"/>
      <c r="E961" s="698"/>
      <c r="F961" s="698"/>
      <c r="G961" s="698"/>
      <c r="H961" s="698"/>
      <c r="I961" s="698"/>
      <c r="J961" s="698"/>
      <c r="K961" s="698"/>
      <c r="L961" s="698"/>
      <c r="M961" s="698"/>
      <c r="N961" s="698"/>
      <c r="O961" s="698"/>
      <c r="P961" s="698"/>
      <c r="Q961" s="698"/>
    </row>
    <row r="962" ht="25.15" customHeight="true" x14ac:dyDescent="0.2">
      <c r="C962" s="698"/>
      <c r="D962" s="698"/>
      <c r="E962" s="698"/>
      <c r="F962" s="698"/>
      <c r="G962" s="698"/>
      <c r="H962" s="698"/>
      <c r="I962" s="698"/>
      <c r="J962" s="698"/>
      <c r="K962" s="698"/>
      <c r="L962" s="698"/>
      <c r="M962" s="698"/>
      <c r="N962" s="698"/>
      <c r="O962" s="698"/>
      <c r="P962" s="698"/>
      <c r="Q962" s="698"/>
    </row>
    <row r="963" ht="25.15" customHeight="true" x14ac:dyDescent="0.2">
      <c r="C963" s="698"/>
      <c r="D963" s="698"/>
      <c r="E963" s="698"/>
      <c r="F963" s="698"/>
      <c r="G963" s="698"/>
      <c r="H963" s="698"/>
      <c r="I963" s="698"/>
      <c r="J963" s="698"/>
      <c r="K963" s="698"/>
      <c r="L963" s="698"/>
      <c r="M963" s="698"/>
      <c r="N963" s="698"/>
      <c r="O963" s="698"/>
      <c r="P963" s="698"/>
      <c r="Q963" s="698"/>
    </row>
    <row r="964" ht="25.15" customHeight="true" x14ac:dyDescent="0.2">
      <c r="C964" s="698"/>
      <c r="D964" s="698"/>
      <c r="E964" s="698"/>
      <c r="F964" s="698"/>
      <c r="G964" s="698"/>
      <c r="H964" s="698"/>
      <c r="I964" s="698"/>
      <c r="J964" s="698"/>
      <c r="K964" s="698"/>
      <c r="L964" s="698"/>
      <c r="M964" s="698"/>
      <c r="N964" s="698"/>
      <c r="O964" s="698"/>
      <c r="P964" s="698"/>
      <c r="Q964" s="698"/>
    </row>
    <row r="965" ht="25.15" customHeight="true" x14ac:dyDescent="0.2">
      <c r="C965" s="698"/>
      <c r="D965" s="698"/>
      <c r="E965" s="698"/>
      <c r="F965" s="698"/>
      <c r="G965" s="698"/>
      <c r="H965" s="698"/>
      <c r="I965" s="698"/>
      <c r="J965" s="698"/>
      <c r="K965" s="698"/>
      <c r="L965" s="698"/>
      <c r="M965" s="698"/>
      <c r="N965" s="698"/>
      <c r="O965" s="698"/>
      <c r="P965" s="698"/>
      <c r="Q965" s="698"/>
    </row>
    <row r="966" ht="25.15" customHeight="true" x14ac:dyDescent="0.2">
      <c r="C966" s="698"/>
      <c r="D966" s="698"/>
      <c r="E966" s="698"/>
      <c r="F966" s="698"/>
      <c r="G966" s="698"/>
      <c r="H966" s="698"/>
      <c r="I966" s="698"/>
      <c r="J966" s="698"/>
      <c r="K966" s="698"/>
      <c r="L966" s="698"/>
      <c r="M966" s="698"/>
      <c r="N966" s="698"/>
      <c r="O966" s="698"/>
      <c r="P966" s="698"/>
      <c r="Q966" s="698"/>
    </row>
    <row r="967" ht="25.15" customHeight="true" x14ac:dyDescent="0.2">
      <c r="C967" s="698"/>
      <c r="D967" s="698"/>
      <c r="E967" s="698"/>
      <c r="F967" s="698"/>
      <c r="G967" s="698"/>
      <c r="H967" s="698"/>
      <c r="I967" s="698"/>
      <c r="J967" s="698"/>
      <c r="K967" s="698"/>
      <c r="L967" s="698"/>
      <c r="M967" s="698"/>
      <c r="N967" s="698"/>
      <c r="O967" s="698"/>
      <c r="P967" s="698"/>
      <c r="Q967" s="698"/>
    </row>
    <row r="968" ht="25.15" customHeight="true" x14ac:dyDescent="0.2">
      <c r="C968" s="698"/>
      <c r="D968" s="698"/>
      <c r="E968" s="698"/>
      <c r="F968" s="698"/>
      <c r="G968" s="698"/>
      <c r="H968" s="698"/>
      <c r="I968" s="698"/>
      <c r="J968" s="698"/>
      <c r="K968" s="698"/>
      <c r="L968" s="698"/>
      <c r="M968" s="698"/>
      <c r="N968" s="698"/>
      <c r="O968" s="698"/>
      <c r="P968" s="698"/>
      <c r="Q968" s="698"/>
    </row>
    <row r="969" ht="25.15" customHeight="true" x14ac:dyDescent="0.2">
      <c r="C969" s="698"/>
      <c r="D969" s="698"/>
      <c r="E969" s="698"/>
      <c r="F969" s="698"/>
      <c r="G969" s="698"/>
      <c r="H969" s="698"/>
      <c r="I969" s="698"/>
      <c r="J969" s="698"/>
      <c r="K969" s="698"/>
      <c r="L969" s="698"/>
      <c r="M969" s="698"/>
      <c r="N969" s="698"/>
      <c r="O969" s="698"/>
      <c r="P969" s="698"/>
      <c r="Q969" s="698"/>
    </row>
    <row r="970" ht="25.15" customHeight="true" x14ac:dyDescent="0.2">
      <c r="C970" s="698"/>
      <c r="D970" s="698"/>
      <c r="E970" s="698"/>
      <c r="F970" s="698"/>
      <c r="G970" s="698"/>
      <c r="H970" s="698"/>
      <c r="I970" s="698"/>
      <c r="J970" s="698"/>
      <c r="K970" s="698"/>
      <c r="L970" s="698"/>
      <c r="M970" s="698"/>
      <c r="N970" s="698"/>
      <c r="O970" s="698"/>
      <c r="P970" s="698"/>
      <c r="Q970" s="698"/>
    </row>
    <row r="971" ht="25.15" customHeight="true" x14ac:dyDescent="0.2">
      <c r="C971" s="698"/>
      <c r="D971" s="698"/>
      <c r="E971" s="698"/>
      <c r="F971" s="698"/>
      <c r="G971" s="698"/>
      <c r="H971" s="698"/>
      <c r="I971" s="698"/>
      <c r="J971" s="698"/>
      <c r="K971" s="698"/>
      <c r="L971" s="698"/>
      <c r="M971" s="698"/>
      <c r="N971" s="698"/>
      <c r="O971" s="698"/>
      <c r="P971" s="698"/>
      <c r="Q971" s="698"/>
    </row>
    <row r="972" ht="25.15" customHeight="true" x14ac:dyDescent="0.2">
      <c r="C972" s="698"/>
      <c r="D972" s="698"/>
      <c r="E972" s="698"/>
      <c r="F972" s="698"/>
      <c r="G972" s="698"/>
      <c r="H972" s="698"/>
      <c r="I972" s="698"/>
      <c r="J972" s="698"/>
      <c r="K972" s="698"/>
      <c r="L972" s="698"/>
      <c r="M972" s="698"/>
      <c r="N972" s="698"/>
      <c r="O972" s="698"/>
      <c r="P972" s="698"/>
      <c r="Q972" s="698"/>
    </row>
    <row r="973" ht="25.15" customHeight="true" x14ac:dyDescent="0.2">
      <c r="C973" s="698"/>
      <c r="D973" s="698"/>
      <c r="E973" s="698"/>
      <c r="F973" s="698"/>
      <c r="G973" s="698"/>
      <c r="H973" s="698"/>
      <c r="I973" s="698"/>
      <c r="J973" s="698"/>
      <c r="K973" s="698"/>
      <c r="L973" s="698"/>
      <c r="M973" s="698"/>
      <c r="N973" s="698"/>
      <c r="O973" s="698"/>
      <c r="P973" s="698"/>
      <c r="Q973" s="698"/>
    </row>
    <row r="974" ht="25.15" customHeight="true" x14ac:dyDescent="0.2">
      <c r="C974" s="698"/>
      <c r="D974" s="698"/>
      <c r="E974" s="698"/>
      <c r="F974" s="698"/>
      <c r="G974" s="698"/>
      <c r="H974" s="698"/>
      <c r="I974" s="698"/>
      <c r="J974" s="698"/>
      <c r="K974" s="698"/>
      <c r="L974" s="698"/>
      <c r="M974" s="698"/>
      <c r="N974" s="698"/>
      <c r="O974" s="698"/>
      <c r="P974" s="698"/>
      <c r="Q974" s="698"/>
    </row>
    <row r="975" ht="25.15" customHeight="true" x14ac:dyDescent="0.2">
      <c r="C975" s="698"/>
      <c r="D975" s="698"/>
      <c r="E975" s="698"/>
      <c r="F975" s="698"/>
      <c r="G975" s="698"/>
      <c r="H975" s="698"/>
      <c r="I975" s="698"/>
      <c r="J975" s="698"/>
      <c r="K975" s="698"/>
      <c r="L975" s="698"/>
      <c r="M975" s="698"/>
      <c r="N975" s="698"/>
      <c r="O975" s="698"/>
      <c r="P975" s="698"/>
      <c r="Q975" s="698"/>
    </row>
    <row r="976" ht="25.15" customHeight="true" x14ac:dyDescent="0.2">
      <c r="C976" s="698"/>
      <c r="D976" s="698"/>
      <c r="E976" s="698"/>
      <c r="F976" s="698"/>
      <c r="G976" s="698"/>
      <c r="H976" s="698"/>
      <c r="I976" s="698"/>
      <c r="J976" s="698"/>
      <c r="K976" s="698"/>
      <c r="L976" s="698"/>
      <c r="M976" s="698"/>
      <c r="N976" s="698"/>
      <c r="O976" s="698"/>
      <c r="P976" s="698"/>
      <c r="Q976" s="698"/>
    </row>
    <row r="977" ht="25.15" customHeight="true" x14ac:dyDescent="0.2">
      <c r="C977" s="698"/>
      <c r="D977" s="698"/>
      <c r="E977" s="698"/>
      <c r="F977" s="698"/>
      <c r="G977" s="698"/>
      <c r="H977" s="698"/>
      <c r="I977" s="698"/>
      <c r="J977" s="698"/>
      <c r="K977" s="698"/>
      <c r="L977" s="698"/>
      <c r="M977" s="698"/>
      <c r="N977" s="698"/>
      <c r="O977" s="698"/>
      <c r="P977" s="698"/>
      <c r="Q977" s="698"/>
    </row>
    <row r="978" ht="25.15" customHeight="true" x14ac:dyDescent="0.2">
      <c r="C978" s="698"/>
      <c r="D978" s="698"/>
      <c r="E978" s="698"/>
      <c r="F978" s="698"/>
      <c r="G978" s="698"/>
      <c r="H978" s="698"/>
      <c r="I978" s="698"/>
      <c r="J978" s="698"/>
      <c r="K978" s="698"/>
      <c r="L978" s="698"/>
      <c r="M978" s="698"/>
      <c r="N978" s="698"/>
      <c r="O978" s="698"/>
      <c r="P978" s="698"/>
      <c r="Q978" s="698"/>
    </row>
    <row r="979" ht="25.15" customHeight="true" x14ac:dyDescent="0.2">
      <c r="C979" s="698"/>
      <c r="D979" s="698"/>
      <c r="E979" s="698"/>
      <c r="F979" s="698"/>
      <c r="G979" s="698"/>
      <c r="H979" s="698"/>
      <c r="I979" s="698"/>
      <c r="J979" s="698"/>
      <c r="K979" s="698"/>
      <c r="L979" s="698"/>
      <c r="M979" s="698"/>
      <c r="N979" s="698"/>
      <c r="O979" s="698"/>
      <c r="P979" s="698"/>
      <c r="Q979" s="698"/>
    </row>
    <row r="980" ht="25.15" customHeight="true" x14ac:dyDescent="0.2">
      <c r="C980" s="698"/>
      <c r="D980" s="698"/>
      <c r="E980" s="698"/>
      <c r="F980" s="698"/>
      <c r="G980" s="698"/>
      <c r="H980" s="698"/>
      <c r="I980" s="698"/>
      <c r="J980" s="698"/>
      <c r="K980" s="698"/>
      <c r="L980" s="698"/>
      <c r="M980" s="698"/>
      <c r="N980" s="698"/>
      <c r="O980" s="698"/>
      <c r="P980" s="698"/>
      <c r="Q980" s="698"/>
    </row>
    <row r="981" ht="25.15" customHeight="true" x14ac:dyDescent="0.2">
      <c r="C981" s="698"/>
      <c r="D981" s="698"/>
      <c r="E981" s="698"/>
      <c r="F981" s="698"/>
      <c r="G981" s="698"/>
      <c r="H981" s="698"/>
      <c r="I981" s="698"/>
      <c r="J981" s="698"/>
      <c r="K981" s="698"/>
      <c r="L981" s="698"/>
      <c r="M981" s="698"/>
      <c r="N981" s="698"/>
      <c r="O981" s="698"/>
      <c r="P981" s="698"/>
      <c r="Q981" s="698"/>
    </row>
    <row r="982" ht="25.15" customHeight="true" x14ac:dyDescent="0.2">
      <c r="C982" s="698"/>
      <c r="D982" s="698"/>
      <c r="E982" s="698"/>
      <c r="F982" s="698"/>
      <c r="G982" s="698"/>
      <c r="H982" s="698"/>
      <c r="I982" s="698"/>
      <c r="J982" s="698"/>
      <c r="K982" s="698"/>
      <c r="L982" s="698"/>
      <c r="M982" s="698"/>
      <c r="N982" s="698"/>
      <c r="O982" s="698"/>
      <c r="P982" s="698"/>
      <c r="Q982" s="698"/>
    </row>
    <row r="983" ht="25.15" customHeight="true" x14ac:dyDescent="0.2">
      <c r="C983" s="698"/>
      <c r="D983" s="698"/>
      <c r="E983" s="698"/>
      <c r="F983" s="698"/>
      <c r="G983" s="698"/>
      <c r="H983" s="698"/>
      <c r="I983" s="698"/>
      <c r="J983" s="698"/>
      <c r="K983" s="698"/>
      <c r="L983" s="698"/>
      <c r="M983" s="698"/>
      <c r="N983" s="698"/>
      <c r="O983" s="698"/>
      <c r="P983" s="698"/>
      <c r="Q983" s="698"/>
    </row>
    <row r="984" ht="25.15" customHeight="true" x14ac:dyDescent="0.2">
      <c r="C984" s="698"/>
      <c r="D984" s="698"/>
      <c r="E984" s="698"/>
      <c r="F984" s="698"/>
      <c r="G984" s="698"/>
      <c r="H984" s="698"/>
      <c r="I984" s="698"/>
      <c r="J984" s="698"/>
      <c r="K984" s="698"/>
      <c r="L984" s="698"/>
      <c r="M984" s="698"/>
      <c r="N984" s="698"/>
      <c r="O984" s="698"/>
      <c r="P984" s="698"/>
      <c r="Q984" s="698"/>
    </row>
    <row r="985" ht="25.15" customHeight="true" x14ac:dyDescent="0.2">
      <c r="C985" s="698"/>
      <c r="D985" s="698"/>
      <c r="E985" s="698"/>
      <c r="F985" s="698"/>
      <c r="G985" s="698"/>
      <c r="H985" s="698"/>
      <c r="I985" s="698"/>
      <c r="J985" s="698"/>
      <c r="K985" s="698"/>
      <c r="L985" s="698"/>
      <c r="M985" s="698"/>
      <c r="N985" s="698"/>
      <c r="O985" s="698"/>
      <c r="P985" s="698"/>
      <c r="Q985" s="698"/>
    </row>
    <row r="986" ht="25.15" customHeight="true" x14ac:dyDescent="0.2">
      <c r="C986" s="698"/>
      <c r="D986" s="698"/>
      <c r="E986" s="698"/>
      <c r="F986" s="698"/>
      <c r="G986" s="698"/>
      <c r="H986" s="698"/>
      <c r="I986" s="698"/>
      <c r="J986" s="698"/>
      <c r="K986" s="698"/>
      <c r="L986" s="698"/>
      <c r="M986" s="698"/>
      <c r="N986" s="698"/>
      <c r="O986" s="698"/>
      <c r="P986" s="698"/>
      <c r="Q986" s="698"/>
    </row>
    <row r="987" ht="25.15" customHeight="true" x14ac:dyDescent="0.2">
      <c r="C987" s="698"/>
      <c r="D987" s="698"/>
      <c r="E987" s="698"/>
      <c r="F987" s="698"/>
      <c r="G987" s="698"/>
      <c r="H987" s="698"/>
      <c r="I987" s="698"/>
      <c r="J987" s="698"/>
      <c r="K987" s="698"/>
      <c r="L987" s="698"/>
      <c r="M987" s="698"/>
      <c r="N987" s="698"/>
      <c r="O987" s="698"/>
      <c r="P987" s="698"/>
      <c r="Q987" s="698"/>
    </row>
    <row r="988" ht="25.15" customHeight="true" x14ac:dyDescent="0.2">
      <c r="C988" s="698"/>
      <c r="D988" s="698"/>
      <c r="E988" s="698"/>
      <c r="F988" s="698"/>
      <c r="G988" s="698"/>
      <c r="H988" s="698"/>
      <c r="I988" s="698"/>
      <c r="J988" s="698"/>
      <c r="K988" s="698"/>
      <c r="L988" s="698"/>
      <c r="M988" s="698"/>
      <c r="N988" s="698"/>
      <c r="O988" s="698"/>
      <c r="P988" s="698"/>
      <c r="Q988" s="698"/>
    </row>
    <row r="989" ht="25.15" customHeight="true" x14ac:dyDescent="0.2">
      <c r="C989" s="698"/>
      <c r="D989" s="698"/>
      <c r="E989" s="698"/>
      <c r="F989" s="698"/>
      <c r="G989" s="698"/>
      <c r="H989" s="698"/>
      <c r="I989" s="698"/>
      <c r="J989" s="698"/>
      <c r="K989" s="698"/>
      <c r="L989" s="698"/>
      <c r="M989" s="698"/>
      <c r="N989" s="698"/>
      <c r="O989" s="698"/>
      <c r="P989" s="698"/>
      <c r="Q989" s="698"/>
    </row>
    <row r="990" ht="25.15" customHeight="true" x14ac:dyDescent="0.2">
      <c r="C990" s="698"/>
      <c r="D990" s="698"/>
      <c r="E990" s="698"/>
      <c r="F990" s="698"/>
      <c r="G990" s="698"/>
      <c r="H990" s="698"/>
      <c r="I990" s="698"/>
      <c r="J990" s="698"/>
      <c r="K990" s="698"/>
      <c r="L990" s="698"/>
      <c r="M990" s="698"/>
      <c r="N990" s="698"/>
      <c r="O990" s="698"/>
      <c r="P990" s="698"/>
      <c r="Q990" s="698"/>
    </row>
    <row r="991" ht="25.15" customHeight="true" x14ac:dyDescent="0.2">
      <c r="C991" s="698"/>
      <c r="D991" s="698"/>
      <c r="E991" s="698"/>
      <c r="F991" s="698"/>
      <c r="G991" s="698"/>
      <c r="H991" s="698"/>
      <c r="I991" s="698"/>
      <c r="J991" s="698"/>
      <c r="K991" s="698"/>
      <c r="L991" s="698"/>
      <c r="M991" s="698"/>
      <c r="N991" s="698"/>
      <c r="O991" s="698"/>
      <c r="P991" s="698"/>
      <c r="Q991" s="698"/>
    </row>
    <row r="992" ht="25.15" customHeight="true" x14ac:dyDescent="0.2">
      <c r="C992" s="698"/>
      <c r="D992" s="698"/>
      <c r="E992" s="698"/>
      <c r="F992" s="698"/>
      <c r="G992" s="698"/>
      <c r="H992" s="698"/>
      <c r="I992" s="698"/>
      <c r="J992" s="698"/>
      <c r="K992" s="698"/>
      <c r="L992" s="698"/>
      <c r="M992" s="698"/>
      <c r="N992" s="698"/>
      <c r="O992" s="698"/>
      <c r="P992" s="698"/>
      <c r="Q992" s="698"/>
    </row>
    <row r="993" ht="25.15" customHeight="true" x14ac:dyDescent="0.2">
      <c r="C993" s="698"/>
      <c r="D993" s="698"/>
      <c r="E993" s="698"/>
      <c r="F993" s="698"/>
      <c r="G993" s="698"/>
      <c r="H993" s="698"/>
      <c r="I993" s="698"/>
      <c r="J993" s="698"/>
      <c r="K993" s="698"/>
      <c r="L993" s="698"/>
      <c r="M993" s="698"/>
      <c r="N993" s="698"/>
      <c r="O993" s="698"/>
      <c r="P993" s="698"/>
      <c r="Q993" s="698"/>
    </row>
    <row r="994" ht="25.15" customHeight="true" x14ac:dyDescent="0.2">
      <c r="C994" s="698"/>
      <c r="D994" s="698"/>
      <c r="E994" s="698"/>
      <c r="F994" s="698"/>
      <c r="G994" s="698"/>
      <c r="H994" s="698"/>
      <c r="I994" s="698"/>
      <c r="J994" s="698"/>
      <c r="K994" s="698"/>
      <c r="L994" s="698"/>
      <c r="M994" s="698"/>
      <c r="N994" s="698"/>
      <c r="O994" s="698"/>
      <c r="P994" s="698"/>
      <c r="Q994" s="698"/>
    </row>
    <row r="995" ht="25.15" customHeight="true" x14ac:dyDescent="0.2">
      <c r="C995" s="698"/>
      <c r="D995" s="698"/>
      <c r="E995" s="698"/>
      <c r="F995" s="698"/>
      <c r="G995" s="698"/>
      <c r="H995" s="698"/>
      <c r="I995" s="698"/>
      <c r="J995" s="698"/>
      <c r="K995" s="698"/>
      <c r="L995" s="698"/>
      <c r="M995" s="698"/>
      <c r="N995" s="698"/>
      <c r="O995" s="698"/>
      <c r="P995" s="698"/>
      <c r="Q995" s="698"/>
    </row>
    <row r="996" ht="25.15" customHeight="true" x14ac:dyDescent="0.2">
      <c r="C996" s="698"/>
      <c r="D996" s="698"/>
      <c r="E996" s="698"/>
      <c r="F996" s="698"/>
      <c r="G996" s="698"/>
      <c r="H996" s="698"/>
      <c r="I996" s="698"/>
      <c r="J996" s="698"/>
      <c r="K996" s="698"/>
      <c r="L996" s="698"/>
      <c r="M996" s="698"/>
      <c r="N996" s="698"/>
      <c r="O996" s="698"/>
      <c r="P996" s="698"/>
      <c r="Q996" s="698"/>
    </row>
    <row r="997" ht="25.15" customHeight="true" x14ac:dyDescent="0.2">
      <c r="C997" s="698"/>
      <c r="D997" s="698"/>
      <c r="E997" s="698"/>
      <c r="F997" s="698"/>
      <c r="G997" s="698"/>
      <c r="H997" s="698"/>
      <c r="I997" s="698"/>
      <c r="J997" s="698"/>
      <c r="K997" s="698"/>
      <c r="L997" s="698"/>
      <c r="M997" s="698"/>
      <c r="N997" s="698"/>
      <c r="O997" s="698"/>
      <c r="P997" s="698"/>
      <c r="Q997" s="698"/>
    </row>
    <row r="998" ht="25.15" customHeight="true" x14ac:dyDescent="0.2">
      <c r="C998" s="698"/>
      <c r="D998" s="698"/>
      <c r="E998" s="698"/>
      <c r="F998" s="698"/>
      <c r="G998" s="698"/>
      <c r="H998" s="698"/>
      <c r="I998" s="698"/>
      <c r="J998" s="698"/>
      <c r="K998" s="698"/>
      <c r="L998" s="698"/>
      <c r="M998" s="698"/>
      <c r="N998" s="698"/>
      <c r="O998" s="698"/>
      <c r="P998" s="698"/>
      <c r="Q998" s="698"/>
    </row>
    <row r="999" ht="25.15" customHeight="true" x14ac:dyDescent="0.2">
      <c r="C999" s="698"/>
      <c r="D999" s="698"/>
      <c r="E999" s="698"/>
      <c r="F999" s="698"/>
      <c r="G999" s="698"/>
      <c r="H999" s="698"/>
      <c r="I999" s="698"/>
      <c r="J999" s="698"/>
      <c r="K999" s="698"/>
      <c r="L999" s="698"/>
      <c r="M999" s="698"/>
      <c r="N999" s="698"/>
      <c r="O999" s="698"/>
      <c r="P999" s="698"/>
      <c r="Q999" s="698"/>
    </row>
    <row r="1000" ht="25.15" customHeight="true" x14ac:dyDescent="0.2">
      <c r="C1000" s="698"/>
      <c r="D1000" s="698"/>
      <c r="E1000" s="698"/>
      <c r="F1000" s="698"/>
      <c r="G1000" s="698"/>
      <c r="H1000" s="698"/>
      <c r="I1000" s="698"/>
      <c r="J1000" s="698"/>
      <c r="K1000" s="698"/>
      <c r="L1000" s="698"/>
      <c r="M1000" s="698"/>
      <c r="N1000" s="698"/>
      <c r="O1000" s="698"/>
      <c r="P1000" s="698"/>
      <c r="Q1000" s="698"/>
    </row>
    <row r="1001" ht="25.15" customHeight="true" x14ac:dyDescent="0.2">
      <c r="C1001" s="698"/>
      <c r="D1001" s="698"/>
      <c r="E1001" s="698"/>
      <c r="F1001" s="698"/>
      <c r="G1001" s="698"/>
      <c r="H1001" s="698"/>
      <c r="I1001" s="698"/>
      <c r="J1001" s="698"/>
      <c r="K1001" s="698"/>
      <c r="L1001" s="698"/>
      <c r="M1001" s="698"/>
      <c r="N1001" s="698"/>
      <c r="O1001" s="698"/>
      <c r="P1001" s="698"/>
      <c r="Q1001" s="698"/>
    </row>
    <row r="1002" ht="25.15" customHeight="true" x14ac:dyDescent="0.2">
      <c r="C1002" s="698"/>
      <c r="D1002" s="698"/>
      <c r="E1002" s="698"/>
      <c r="F1002" s="698"/>
      <c r="G1002" s="698"/>
      <c r="H1002" s="698"/>
      <c r="I1002" s="698"/>
      <c r="J1002" s="698"/>
      <c r="K1002" s="698"/>
      <c r="L1002" s="698"/>
      <c r="M1002" s="698"/>
      <c r="N1002" s="698"/>
      <c r="O1002" s="698"/>
      <c r="P1002" s="698"/>
      <c r="Q1002" s="698"/>
    </row>
    <row r="1003" ht="25.15" customHeight="true" x14ac:dyDescent="0.2">
      <c r="C1003" s="698"/>
      <c r="D1003" s="698"/>
      <c r="E1003" s="698"/>
      <c r="F1003" s="698"/>
      <c r="G1003" s="698"/>
      <c r="H1003" s="698"/>
      <c r="I1003" s="698"/>
      <c r="J1003" s="698"/>
      <c r="K1003" s="698"/>
      <c r="L1003" s="698"/>
      <c r="M1003" s="698"/>
      <c r="N1003" s="698"/>
      <c r="O1003" s="698"/>
      <c r="P1003" s="698"/>
      <c r="Q1003" s="698"/>
    </row>
    <row r="1004" ht="25.15" customHeight="true" x14ac:dyDescent="0.2">
      <c r="C1004" s="698"/>
      <c r="D1004" s="698"/>
      <c r="E1004" s="698"/>
      <c r="F1004" s="698"/>
      <c r="G1004" s="698"/>
      <c r="H1004" s="698"/>
      <c r="I1004" s="698"/>
      <c r="J1004" s="698"/>
      <c r="K1004" s="698"/>
      <c r="L1004" s="698"/>
      <c r="M1004" s="698"/>
      <c r="N1004" s="698"/>
      <c r="O1004" s="698"/>
      <c r="P1004" s="698"/>
      <c r="Q1004" s="698"/>
    </row>
    <row r="1005" ht="25.15" customHeight="true" x14ac:dyDescent="0.2">
      <c r="C1005" s="698"/>
      <c r="D1005" s="698"/>
      <c r="E1005" s="698"/>
      <c r="F1005" s="698"/>
      <c r="G1005" s="698"/>
      <c r="H1005" s="698"/>
      <c r="I1005" s="698"/>
      <c r="J1005" s="698"/>
      <c r="K1005" s="698"/>
      <c r="L1005" s="698"/>
      <c r="M1005" s="698"/>
      <c r="N1005" s="698"/>
      <c r="O1005" s="698"/>
      <c r="P1005" s="698"/>
      <c r="Q1005" s="698"/>
    </row>
    <row r="1006" ht="25.15" customHeight="true" x14ac:dyDescent="0.2">
      <c r="C1006" s="698"/>
      <c r="D1006" s="698"/>
      <c r="E1006" s="698"/>
      <c r="F1006" s="698"/>
      <c r="G1006" s="698"/>
      <c r="H1006" s="698"/>
      <c r="I1006" s="698"/>
      <c r="J1006" s="698"/>
      <c r="K1006" s="698"/>
      <c r="L1006" s="698"/>
      <c r="M1006" s="698"/>
      <c r="N1006" s="698"/>
      <c r="O1006" s="698"/>
      <c r="P1006" s="698"/>
      <c r="Q1006" s="698"/>
    </row>
    <row r="1007" ht="25.15" customHeight="true" x14ac:dyDescent="0.2">
      <c r="C1007" s="698"/>
      <c r="D1007" s="698"/>
      <c r="E1007" s="698"/>
      <c r="F1007" s="698"/>
      <c r="G1007" s="698"/>
      <c r="H1007" s="698"/>
      <c r="I1007" s="698"/>
      <c r="J1007" s="698"/>
      <c r="K1007" s="698"/>
      <c r="L1007" s="698"/>
      <c r="M1007" s="698"/>
      <c r="N1007" s="698"/>
      <c r="O1007" s="698"/>
      <c r="P1007" s="698"/>
      <c r="Q1007" s="698"/>
    </row>
    <row r="1008" ht="25.15" customHeight="true" x14ac:dyDescent="0.2">
      <c r="C1008" s="698"/>
      <c r="D1008" s="698"/>
      <c r="E1008" s="698"/>
      <c r="F1008" s="698"/>
      <c r="G1008" s="698"/>
      <c r="H1008" s="698"/>
      <c r="I1008" s="698"/>
      <c r="J1008" s="698"/>
      <c r="K1008" s="698"/>
      <c r="L1008" s="698"/>
      <c r="M1008" s="698"/>
      <c r="N1008" s="698"/>
      <c r="O1008" s="698"/>
      <c r="P1008" s="698"/>
      <c r="Q1008" s="698"/>
    </row>
    <row r="1009" ht="25.15" customHeight="true" x14ac:dyDescent="0.2">
      <c r="C1009" s="698"/>
      <c r="D1009" s="698"/>
      <c r="E1009" s="698"/>
      <c r="F1009" s="698"/>
      <c r="G1009" s="698"/>
      <c r="H1009" s="698"/>
      <c r="I1009" s="698"/>
      <c r="J1009" s="698"/>
      <c r="K1009" s="698"/>
      <c r="L1009" s="698"/>
      <c r="M1009" s="698"/>
      <c r="N1009" s="698"/>
      <c r="O1009" s="698"/>
      <c r="P1009" s="698"/>
      <c r="Q1009" s="698"/>
    </row>
    <row r="1010" ht="25.15" customHeight="true" x14ac:dyDescent="0.2">
      <c r="C1010" s="698"/>
      <c r="D1010" s="698"/>
      <c r="E1010" s="698"/>
      <c r="F1010" s="698"/>
      <c r="G1010" s="698"/>
      <c r="H1010" s="698"/>
      <c r="I1010" s="698"/>
      <c r="J1010" s="698"/>
      <c r="K1010" s="698"/>
      <c r="L1010" s="698"/>
      <c r="M1010" s="698"/>
      <c r="N1010" s="698"/>
      <c r="O1010" s="698"/>
      <c r="P1010" s="698"/>
      <c r="Q1010" s="698"/>
    </row>
    <row r="1011" ht="25.15" customHeight="true" x14ac:dyDescent="0.2">
      <c r="C1011" s="698"/>
      <c r="D1011" s="698"/>
      <c r="E1011" s="698"/>
      <c r="F1011" s="698"/>
      <c r="G1011" s="698"/>
      <c r="H1011" s="698"/>
      <c r="I1011" s="698"/>
      <c r="J1011" s="698"/>
      <c r="K1011" s="698"/>
      <c r="L1011" s="698"/>
      <c r="M1011" s="698"/>
      <c r="N1011" s="698"/>
      <c r="O1011" s="698"/>
      <c r="P1011" s="698"/>
      <c r="Q1011" s="698"/>
    </row>
    <row r="1012" ht="25.15" customHeight="true" x14ac:dyDescent="0.2">
      <c r="C1012" s="698"/>
      <c r="D1012" s="698"/>
      <c r="E1012" s="698"/>
      <c r="F1012" s="698"/>
      <c r="G1012" s="698"/>
      <c r="H1012" s="698"/>
      <c r="I1012" s="698"/>
      <c r="J1012" s="698"/>
      <c r="K1012" s="698"/>
      <c r="L1012" s="698"/>
      <c r="M1012" s="698"/>
      <c r="N1012" s="698"/>
      <c r="O1012" s="698"/>
      <c r="P1012" s="698"/>
      <c r="Q1012" s="698"/>
    </row>
    <row r="1013" ht="25.15" customHeight="true" x14ac:dyDescent="0.2">
      <c r="C1013" s="698"/>
      <c r="D1013" s="698"/>
      <c r="E1013" s="698"/>
      <c r="F1013" s="698"/>
      <c r="G1013" s="698"/>
      <c r="H1013" s="698"/>
      <c r="I1013" s="698"/>
      <c r="J1013" s="698"/>
      <c r="K1013" s="698"/>
      <c r="L1013" s="698"/>
      <c r="M1013" s="698"/>
      <c r="N1013" s="698"/>
      <c r="O1013" s="698"/>
      <c r="P1013" s="698"/>
      <c r="Q1013" s="698"/>
    </row>
    <row r="1014" ht="25.15" customHeight="true" x14ac:dyDescent="0.2">
      <c r="C1014" s="698"/>
      <c r="D1014" s="698"/>
      <c r="E1014" s="698"/>
      <c r="F1014" s="698"/>
      <c r="G1014" s="698"/>
      <c r="H1014" s="698"/>
      <c r="I1014" s="698"/>
      <c r="J1014" s="698"/>
      <c r="K1014" s="698"/>
      <c r="L1014" s="698"/>
      <c r="M1014" s="698"/>
      <c r="N1014" s="698"/>
      <c r="O1014" s="698"/>
      <c r="P1014" s="698"/>
      <c r="Q1014" s="698"/>
    </row>
    <row r="1015" ht="25.15" customHeight="true" x14ac:dyDescent="0.2">
      <c r="C1015" s="698"/>
      <c r="D1015" s="698"/>
      <c r="E1015" s="698"/>
      <c r="F1015" s="698"/>
      <c r="G1015" s="698"/>
      <c r="H1015" s="698"/>
      <c r="I1015" s="698"/>
      <c r="J1015" s="698"/>
      <c r="K1015" s="698"/>
      <c r="L1015" s="698"/>
      <c r="M1015" s="698"/>
      <c r="N1015" s="698"/>
      <c r="O1015" s="698"/>
      <c r="P1015" s="698"/>
      <c r="Q1015" s="698"/>
    </row>
    <row r="1016" ht="25.15" customHeight="true" x14ac:dyDescent="0.2">
      <c r="C1016" s="698"/>
      <c r="D1016" s="698"/>
      <c r="E1016" s="698"/>
      <c r="F1016" s="698"/>
      <c r="G1016" s="698"/>
      <c r="H1016" s="698"/>
      <c r="I1016" s="698"/>
      <c r="J1016" s="698"/>
      <c r="K1016" s="698"/>
      <c r="L1016" s="698"/>
      <c r="M1016" s="698"/>
      <c r="N1016" s="698"/>
      <c r="O1016" s="698"/>
      <c r="P1016" s="698"/>
      <c r="Q1016" s="698"/>
    </row>
    <row r="1017" ht="25.15" customHeight="true" x14ac:dyDescent="0.2">
      <c r="C1017" s="698"/>
      <c r="D1017" s="698"/>
      <c r="E1017" s="698"/>
      <c r="F1017" s="698"/>
      <c r="G1017" s="698"/>
      <c r="H1017" s="698"/>
      <c r="I1017" s="698"/>
      <c r="J1017" s="698"/>
      <c r="K1017" s="698"/>
      <c r="L1017" s="698"/>
      <c r="M1017" s="698"/>
      <c r="N1017" s="698"/>
      <c r="O1017" s="698"/>
      <c r="P1017" s="698"/>
      <c r="Q1017" s="698"/>
    </row>
    <row r="1018" ht="25.15" customHeight="true" x14ac:dyDescent="0.2">
      <c r="C1018" s="698"/>
      <c r="D1018" s="698"/>
      <c r="E1018" s="698"/>
      <c r="F1018" s="698"/>
      <c r="G1018" s="698"/>
      <c r="H1018" s="698"/>
      <c r="I1018" s="698"/>
      <c r="J1018" s="698"/>
      <c r="K1018" s="698"/>
      <c r="L1018" s="698"/>
      <c r="M1018" s="698"/>
      <c r="N1018" s="698"/>
      <c r="O1018" s="698"/>
      <c r="P1018" s="698"/>
      <c r="Q1018" s="698"/>
    </row>
    <row r="1019" ht="25.15" customHeight="true" x14ac:dyDescent="0.2">
      <c r="C1019" s="698"/>
      <c r="D1019" s="698"/>
      <c r="E1019" s="698"/>
      <c r="F1019" s="698"/>
      <c r="G1019" s="698"/>
      <c r="H1019" s="698"/>
      <c r="I1019" s="698"/>
      <c r="J1019" s="698"/>
      <c r="K1019" s="698"/>
      <c r="L1019" s="698"/>
      <c r="M1019" s="698"/>
      <c r="N1019" s="698"/>
      <c r="O1019" s="698"/>
      <c r="P1019" s="698"/>
      <c r="Q1019" s="698"/>
    </row>
    <row r="1020" ht="25.15" customHeight="true" x14ac:dyDescent="0.2">
      <c r="C1020" s="698"/>
      <c r="D1020" s="698"/>
      <c r="E1020" s="698"/>
      <c r="F1020" s="698"/>
      <c r="G1020" s="698"/>
      <c r="H1020" s="698"/>
      <c r="I1020" s="698"/>
      <c r="J1020" s="698"/>
      <c r="K1020" s="698"/>
      <c r="L1020" s="698"/>
      <c r="M1020" s="698"/>
      <c r="N1020" s="698"/>
      <c r="O1020" s="698"/>
      <c r="P1020" s="698"/>
      <c r="Q1020" s="698"/>
    </row>
    <row r="1021" ht="25.15" customHeight="true" x14ac:dyDescent="0.2">
      <c r="C1021" s="698"/>
      <c r="D1021" s="698"/>
      <c r="E1021" s="698"/>
      <c r="F1021" s="698"/>
      <c r="G1021" s="698"/>
      <c r="H1021" s="698"/>
      <c r="I1021" s="698"/>
      <c r="J1021" s="698"/>
      <c r="K1021" s="698"/>
      <c r="L1021" s="698"/>
      <c r="M1021" s="698"/>
      <c r="N1021" s="698"/>
      <c r="O1021" s="698"/>
      <c r="P1021" s="698"/>
      <c r="Q1021" s="698"/>
    </row>
    <row r="1022" ht="25.15" customHeight="true" x14ac:dyDescent="0.2">
      <c r="C1022" s="698"/>
      <c r="D1022" s="698"/>
      <c r="E1022" s="698"/>
      <c r="F1022" s="698"/>
      <c r="G1022" s="698"/>
      <c r="H1022" s="698"/>
      <c r="I1022" s="698"/>
      <c r="J1022" s="698"/>
      <c r="K1022" s="698"/>
      <c r="L1022" s="698"/>
      <c r="M1022" s="698"/>
      <c r="N1022" s="698"/>
      <c r="O1022" s="698"/>
      <c r="P1022" s="698"/>
      <c r="Q1022" s="698"/>
    </row>
    <row r="1023" ht="25.15" customHeight="true" x14ac:dyDescent="0.2">
      <c r="C1023" s="698"/>
      <c r="D1023" s="698"/>
      <c r="E1023" s="698"/>
      <c r="F1023" s="698"/>
      <c r="G1023" s="698"/>
      <c r="H1023" s="698"/>
      <c r="I1023" s="698"/>
      <c r="J1023" s="698"/>
      <c r="K1023" s="698"/>
      <c r="L1023" s="698"/>
      <c r="M1023" s="698"/>
      <c r="N1023" s="698"/>
      <c r="O1023" s="698"/>
      <c r="P1023" s="698"/>
      <c r="Q1023" s="698"/>
    </row>
    <row r="1024" ht="25.15" customHeight="true" x14ac:dyDescent="0.2">
      <c r="C1024" s="698"/>
      <c r="D1024" s="698"/>
      <c r="E1024" s="698"/>
      <c r="F1024" s="698"/>
      <c r="G1024" s="698"/>
      <c r="H1024" s="698"/>
      <c r="I1024" s="698"/>
      <c r="J1024" s="698"/>
      <c r="K1024" s="698"/>
      <c r="L1024" s="698"/>
      <c r="M1024" s="698"/>
      <c r="N1024" s="698"/>
      <c r="O1024" s="698"/>
      <c r="P1024" s="698"/>
      <c r="Q1024" s="698"/>
    </row>
    <row r="1025" s="405" customFormat="true" ht="21" customHeight="true" x14ac:dyDescent="0.2">
      <c r="A1025" s="1089" t="s">
        <v>439</v>
      </c>
      <c r="B1025" s="1089"/>
      <c r="C1025" s="1089"/>
      <c r="V1025" s="398"/>
      <c r="W1025" s="398"/>
      <c r="X1025" s="398"/>
      <c r="Y1025" s="398"/>
      <c r="Z1025" s="398"/>
      <c r="AA1025" s="398"/>
      <c r="AB1025" s="398"/>
      <c r="AC1025" s="398"/>
      <c r="AD1025" s="398"/>
      <c r="AE1025" s="398"/>
      <c r="AF1025" s="398"/>
      <c r="AG1025" s="398"/>
      <c r="AH1025" s="398"/>
      <c r="AI1025" s="398"/>
      <c r="AJ1025" s="398"/>
      <c r="AK1025" s="398"/>
      <c r="AL1025" s="398"/>
      <c r="AM1025" s="398"/>
      <c r="AN1025" s="398"/>
      <c r="AO1025" s="398"/>
      <c r="AP1025" s="398"/>
      <c r="AQ1025" s="398"/>
      <c r="AR1025" s="398"/>
      <c r="AS1025" s="398"/>
      <c r="AT1025" s="398"/>
      <c r="AU1025" s="398"/>
      <c r="AV1025" s="398"/>
      <c r="AW1025" s="398"/>
      <c r="AX1025" s="398"/>
      <c r="AY1025" s="398"/>
      <c r="AZ1025" s="398"/>
      <c r="BA1025" s="413"/>
      <c r="BB1025" s="480"/>
      <c r="BC1025"/>
      <c r="BD1025"/>
      <c r="BE1025"/>
      <c r="BF1025"/>
      <c r="BG1025"/>
      <c r="BH1025"/>
      <c r="BI1025"/>
      <c r="BJ1025"/>
      <c r="BK1025"/>
      <c r="BL1025"/>
      <c r="BM1025"/>
      <c r="BN1025"/>
      <c r="BO1025"/>
      <c r="BP1025"/>
      <c r="BQ1025"/>
      <c r="BR1025"/>
      <c r="BS1025"/>
      <c r="BT1025"/>
      <c r="BU1025" s="413"/>
      <c r="BV1025" s="415"/>
      <c r="BW1025" s="415"/>
      <c r="BX1025" s="415"/>
      <c r="BY1025" s="415"/>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s="405" customFormat="true" ht="15.95" customHeight="true" x14ac:dyDescent="0.2">
      <c r="A1026" s="1080" t="s">
        <v>194</v>
      </c>
      <c r="B1026" s="1080"/>
      <c r="C1026" s="630" t="s">
        <v>195</v>
      </c>
      <c r="V1026" s="398"/>
      <c r="W1026" s="398"/>
      <c r="X1026" s="398"/>
      <c r="Y1026" s="398"/>
      <c r="Z1026" s="398"/>
      <c r="AA1026" s="398"/>
      <c r="AB1026" s="398"/>
      <c r="AC1026" s="398"/>
      <c r="AD1026" s="398"/>
      <c r="AE1026" s="398"/>
      <c r="AF1026" s="398"/>
      <c r="AG1026" s="398"/>
      <c r="AH1026" s="398"/>
      <c r="AI1026" s="398"/>
      <c r="AJ1026" s="398"/>
      <c r="AK1026" s="398"/>
      <c r="AL1026" s="398"/>
      <c r="AM1026" s="398"/>
      <c r="AN1026" s="398"/>
      <c r="AO1026" s="398"/>
      <c r="AP1026" s="398"/>
      <c r="AQ1026" s="398"/>
      <c r="AR1026" s="398"/>
      <c r="AS1026" s="398"/>
      <c r="AT1026" s="398"/>
      <c r="AU1026" s="398"/>
      <c r="AV1026" s="398"/>
      <c r="AW1026" s="398"/>
      <c r="AX1026" s="398"/>
      <c r="AY1026" s="398"/>
      <c r="AZ1026" s="398"/>
      <c r="BA1026" s="413"/>
      <c r="BB1026" s="480"/>
      <c r="BC1026"/>
      <c r="BD1026"/>
      <c r="BE1026"/>
      <c r="BF1026"/>
      <c r="BG1026"/>
      <c r="BH1026"/>
      <c r="BI1026"/>
      <c r="BJ1026"/>
      <c r="BK1026"/>
      <c r="BL1026"/>
      <c r="BM1026"/>
      <c r="BN1026"/>
      <c r="BO1026"/>
      <c r="BP1026"/>
      <c r="BQ1026"/>
      <c r="BR1026"/>
      <c r="BS1026"/>
      <c r="BT1026"/>
      <c r="BU1026" s="413"/>
      <c r="BV1026" s="415"/>
      <c r="BW1026" s="415"/>
      <c r="BX1026" s="415"/>
      <c r="BY1026" s="415"/>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s="405" customFormat="true" ht="17.1" hidden="true" customHeight="true" x14ac:dyDescent="0.2">
      <c r="A1027" s="631" t="s">
        <v>196</v>
      </c>
      <c r="B1027" s="632" t="s">
        <v>373</v>
      </c>
      <c r="C1027" s="633">
        <v>8574</v>
      </c>
      <c r="V1027" s="398"/>
      <c r="W1027" s="398"/>
      <c r="X1027" s="398"/>
      <c r="Y1027" s="398"/>
      <c r="Z1027" s="398"/>
      <c r="AA1027" s="398"/>
      <c r="AB1027" s="398"/>
      <c r="AC1027" s="398"/>
      <c r="AD1027" s="398"/>
      <c r="AE1027" s="398"/>
      <c r="AF1027" s="398"/>
      <c r="AG1027" s="398"/>
      <c r="AH1027" s="398"/>
      <c r="AI1027" s="398"/>
      <c r="AJ1027" s="398"/>
      <c r="AK1027" s="398"/>
      <c r="AL1027" s="398"/>
      <c r="AM1027" s="398"/>
      <c r="AN1027" s="398"/>
      <c r="AO1027" s="398"/>
      <c r="AP1027" s="398"/>
      <c r="AQ1027" s="398"/>
      <c r="AR1027" s="398"/>
      <c r="AS1027" s="398"/>
      <c r="AT1027" s="398"/>
      <c r="AU1027" s="398"/>
      <c r="AV1027" s="398"/>
      <c r="AW1027" s="398"/>
      <c r="AX1027" s="398"/>
      <c r="AY1027" s="398"/>
      <c r="AZ1027" s="398"/>
      <c r="BA1027" s="413"/>
      <c r="BB1027" s="480"/>
      <c r="BC1027"/>
      <c r="BD1027"/>
      <c r="BE1027"/>
      <c r="BF1027"/>
      <c r="BG1027"/>
      <c r="BH1027"/>
      <c r="BI1027"/>
      <c r="BJ1027"/>
      <c r="BK1027"/>
      <c r="BL1027"/>
      <c r="BM1027"/>
      <c r="BN1027"/>
      <c r="BO1027"/>
      <c r="BP1027"/>
      <c r="BQ1027"/>
      <c r="BR1027"/>
      <c r="BS1027"/>
      <c r="BT1027"/>
      <c r="BU1027" s="413"/>
      <c r="BV1027" s="415"/>
      <c r="BW1027" s="415"/>
      <c r="BX1027" s="415"/>
      <c r="BY1027" s="415"/>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s="405" customFormat="true" ht="17.1" hidden="true" customHeight="true" x14ac:dyDescent="0.2">
      <c r="A1028" s="634" t="s">
        <v>198</v>
      </c>
      <c r="B1028" s="635" t="s">
        <v>197</v>
      </c>
      <c r="C1028" s="636">
        <v>8574</v>
      </c>
      <c r="V1028" s="398"/>
      <c r="W1028" s="398"/>
      <c r="X1028" s="398"/>
      <c r="Y1028" s="398"/>
      <c r="Z1028" s="398"/>
      <c r="AA1028" s="398"/>
      <c r="AB1028" s="398"/>
      <c r="AC1028" s="398"/>
      <c r="AD1028" s="398"/>
      <c r="AE1028" s="398"/>
      <c r="AF1028" s="398"/>
      <c r="AG1028" s="398"/>
      <c r="AH1028" s="398"/>
      <c r="AI1028" s="398"/>
      <c r="AJ1028" s="398"/>
      <c r="AK1028" s="398"/>
      <c r="AL1028" s="398"/>
      <c r="AM1028" s="398"/>
      <c r="AN1028" s="398"/>
      <c r="AO1028" s="398"/>
      <c r="AP1028" s="398"/>
      <c r="AQ1028" s="398"/>
      <c r="AR1028" s="398"/>
      <c r="AS1028" s="398"/>
      <c r="AT1028" s="398"/>
      <c r="AU1028" s="398"/>
      <c r="AV1028" s="398"/>
      <c r="AW1028" s="398"/>
      <c r="AX1028" s="398"/>
      <c r="AY1028" s="398"/>
      <c r="AZ1028" s="398"/>
      <c r="BA1028" s="413"/>
      <c r="BB1028" s="480"/>
      <c r="BC1028"/>
      <c r="BD1028"/>
      <c r="BE1028"/>
      <c r="BF1028"/>
      <c r="BG1028"/>
      <c r="BH1028"/>
      <c r="BI1028"/>
      <c r="BJ1028"/>
      <c r="BK1028"/>
      <c r="BL1028"/>
      <c r="BM1028"/>
      <c r="BN1028"/>
      <c r="BO1028"/>
      <c r="BP1028"/>
      <c r="BQ1028"/>
      <c r="BR1028"/>
      <c r="BS1028"/>
      <c r="BT1028"/>
      <c r="BU1028" s="413"/>
      <c r="BV1028" s="415"/>
      <c r="BW1028" s="415"/>
      <c r="BX1028" s="415"/>
      <c r="BY1028" s="415"/>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s="405" customFormat="true" ht="17.1" hidden="true" customHeight="true" x14ac:dyDescent="0.2">
      <c r="A1029" s="634" t="s">
        <v>199</v>
      </c>
      <c r="B1029" s="635" t="s">
        <v>197</v>
      </c>
      <c r="C1029" s="636">
        <v>8574</v>
      </c>
      <c r="V1029" s="398"/>
      <c r="W1029" s="398"/>
      <c r="X1029" s="398"/>
      <c r="Y1029" s="398"/>
      <c r="Z1029" s="398"/>
      <c r="AA1029" s="398"/>
      <c r="AB1029" s="398"/>
      <c r="AC1029" s="398"/>
      <c r="AD1029" s="398"/>
      <c r="AE1029" s="398"/>
      <c r="AF1029" s="398"/>
      <c r="AG1029" s="398"/>
      <c r="AH1029" s="398"/>
      <c r="AI1029" s="398"/>
      <c r="AJ1029" s="398"/>
      <c r="AK1029" s="398"/>
      <c r="AL1029" s="398"/>
      <c r="AM1029" s="398"/>
      <c r="AN1029" s="398"/>
      <c r="AO1029" s="398"/>
      <c r="AP1029" s="398"/>
      <c r="AQ1029" s="398"/>
      <c r="AR1029" s="398"/>
      <c r="AS1029" s="398"/>
      <c r="AT1029" s="398"/>
      <c r="AU1029" s="398"/>
      <c r="AV1029" s="398"/>
      <c r="AW1029" s="398"/>
      <c r="AX1029" s="398"/>
      <c r="AY1029" s="398"/>
      <c r="AZ1029" s="398"/>
      <c r="BA1029" s="413"/>
      <c r="BB1029" s="480"/>
      <c r="BC1029"/>
      <c r="BD1029"/>
      <c r="BE1029"/>
      <c r="BF1029"/>
      <c r="BG1029"/>
      <c r="BH1029"/>
      <c r="BI1029"/>
      <c r="BJ1029"/>
      <c r="BK1029"/>
      <c r="BL1029"/>
      <c r="BM1029"/>
      <c r="BN1029"/>
      <c r="BO1029"/>
      <c r="BP1029"/>
      <c r="BQ1029"/>
      <c r="BR1029"/>
      <c r="BS1029"/>
      <c r="BT1029"/>
      <c r="BU1029" s="413"/>
      <c r="BV1029" s="415"/>
      <c r="BW1029" s="415"/>
      <c r="BX1029" s="415"/>
      <c r="BY1029" s="415"/>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s="405" customFormat="true" ht="17.1" hidden="true" customHeight="true" x14ac:dyDescent="0.2">
      <c r="A1030" s="634" t="s">
        <v>201</v>
      </c>
      <c r="B1030" s="635" t="s">
        <v>197</v>
      </c>
      <c r="C1030" s="636">
        <v>8574</v>
      </c>
      <c r="V1030" s="398"/>
      <c r="W1030" s="398"/>
      <c r="X1030" s="398"/>
      <c r="Y1030" s="398"/>
      <c r="Z1030" s="398"/>
      <c r="AA1030" s="398"/>
      <c r="AB1030" s="398"/>
      <c r="AC1030" s="398"/>
      <c r="AD1030" s="398"/>
      <c r="AE1030" s="398"/>
      <c r="AF1030" s="398"/>
      <c r="AG1030" s="398"/>
      <c r="AH1030" s="398"/>
      <c r="AI1030" s="398"/>
      <c r="AJ1030" s="398"/>
      <c r="AK1030" s="398"/>
      <c r="AL1030" s="398"/>
      <c r="AM1030" s="398"/>
      <c r="AN1030" s="398"/>
      <c r="AO1030" s="398"/>
      <c r="AP1030" s="398"/>
      <c r="AQ1030" s="398"/>
      <c r="AR1030" s="398"/>
      <c r="AS1030" s="398"/>
      <c r="AT1030" s="398"/>
      <c r="AU1030" s="398"/>
      <c r="AV1030" s="398"/>
      <c r="AW1030" s="398"/>
      <c r="AX1030" s="398"/>
      <c r="AY1030" s="398"/>
      <c r="AZ1030" s="398"/>
      <c r="BA1030" s="413"/>
      <c r="BB1030" s="480"/>
      <c r="BC1030"/>
      <c r="BD1030"/>
      <c r="BE1030"/>
      <c r="BF1030"/>
      <c r="BG1030"/>
      <c r="BH1030"/>
      <c r="BI1030"/>
      <c r="BJ1030"/>
      <c r="BK1030"/>
      <c r="BL1030"/>
      <c r="BM1030"/>
      <c r="BN1030"/>
      <c r="BO1030"/>
      <c r="BP1030"/>
      <c r="BQ1030"/>
      <c r="BR1030"/>
      <c r="BS1030"/>
      <c r="BT1030"/>
      <c r="BU1030" s="413"/>
      <c r="BV1030" s="415"/>
      <c r="BW1030" s="415"/>
      <c r="BX1030" s="415"/>
      <c r="BY1030" s="415"/>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s="405" customFormat="true" ht="17.1" customHeight="true" x14ac:dyDescent="0.2">
      <c r="A1031" s="1081" t="s">
        <v>203</v>
      </c>
      <c r="B1031" s="635" t="s">
        <v>204</v>
      </c>
      <c r="C1031" s="636">
        <v>2199</v>
      </c>
      <c r="V1031" s="398"/>
      <c r="W1031" s="398"/>
      <c r="X1031" s="398"/>
      <c r="Y1031" s="398"/>
      <c r="Z1031" s="398"/>
      <c r="AA1031" s="398"/>
      <c r="AB1031" s="398"/>
      <c r="AC1031" s="398"/>
      <c r="AD1031" s="398"/>
      <c r="AE1031" s="398"/>
      <c r="AF1031" s="398"/>
      <c r="AG1031" s="398"/>
      <c r="AH1031" s="398"/>
      <c r="AI1031" s="398"/>
      <c r="AJ1031" s="398"/>
      <c r="AK1031" s="398"/>
      <c r="AL1031" s="398"/>
      <c r="AM1031" s="398"/>
      <c r="AN1031" s="398"/>
      <c r="AO1031" s="398"/>
      <c r="AP1031" s="398"/>
      <c r="AQ1031" s="398"/>
      <c r="AR1031" s="398"/>
      <c r="AS1031" s="398"/>
      <c r="AT1031" s="398"/>
      <c r="AU1031" s="398"/>
      <c r="AV1031" s="398"/>
      <c r="AW1031" s="398"/>
      <c r="AX1031" s="398"/>
      <c r="AY1031" s="398"/>
      <c r="AZ1031" s="398"/>
      <c r="BA1031" s="413"/>
      <c r="BB1031" s="480"/>
      <c r="BC1031"/>
      <c r="BD1031"/>
      <c r="BE1031"/>
      <c r="BF1031"/>
      <c r="BG1031"/>
      <c r="BH1031"/>
      <c r="BI1031"/>
      <c r="BJ1031"/>
      <c r="BK1031"/>
      <c r="BL1031"/>
      <c r="BM1031"/>
      <c r="BN1031"/>
      <c r="BO1031"/>
      <c r="BP1031"/>
      <c r="BQ1031"/>
      <c r="BR1031"/>
      <c r="BS1031"/>
      <c r="BT1031"/>
      <c r="BU1031" s="413"/>
      <c r="BV1031" s="415"/>
      <c r="BW1031" s="415"/>
      <c r="BX1031" s="415"/>
      <c r="BY1031" s="415"/>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s="405" customFormat="true" ht="17.1" customHeight="true" x14ac:dyDescent="0.2">
      <c r="A1032" s="1081"/>
      <c r="B1032" s="635" t="s">
        <v>205</v>
      </c>
      <c r="C1032" s="636">
        <v>6375</v>
      </c>
      <c r="V1032" s="398"/>
      <c r="W1032" s="398"/>
      <c r="X1032" s="398"/>
      <c r="Y1032" s="398"/>
      <c r="Z1032" s="398"/>
      <c r="AA1032" s="398"/>
      <c r="AB1032" s="398"/>
      <c r="AC1032" s="398"/>
      <c r="AD1032" s="398"/>
      <c r="AE1032" s="398"/>
      <c r="AF1032" s="398"/>
      <c r="AG1032" s="398"/>
      <c r="AH1032" s="398"/>
      <c r="AI1032" s="398"/>
      <c r="AJ1032" s="398"/>
      <c r="AK1032" s="398"/>
      <c r="AL1032" s="398"/>
      <c r="AM1032" s="398"/>
      <c r="AN1032" s="398"/>
      <c r="AO1032" s="398"/>
      <c r="AP1032" s="398"/>
      <c r="AQ1032" s="398"/>
      <c r="AR1032" s="398"/>
      <c r="AS1032" s="398"/>
      <c r="AT1032" s="398"/>
      <c r="AU1032" s="398"/>
      <c r="AV1032" s="398"/>
      <c r="AW1032" s="398"/>
      <c r="AX1032" s="398"/>
      <c r="AY1032" s="398"/>
      <c r="AZ1032" s="398"/>
      <c r="BA1032" s="413"/>
      <c r="BB1032" s="480"/>
      <c r="BC1032"/>
      <c r="BD1032"/>
      <c r="BE1032"/>
      <c r="BF1032"/>
      <c r="BG1032"/>
      <c r="BH1032"/>
      <c r="BI1032"/>
      <c r="BJ1032"/>
      <c r="BK1032"/>
      <c r="BL1032"/>
      <c r="BM1032"/>
      <c r="BN1032"/>
      <c r="BO1032"/>
      <c r="BP1032"/>
      <c r="BQ1032"/>
      <c r="BR1032"/>
      <c r="BS1032"/>
      <c r="BT1032"/>
      <c r="BU1032" s="413"/>
      <c r="BV1032" s="415"/>
      <c r="BW1032" s="415"/>
      <c r="BX1032" s="415"/>
      <c r="BY1032" s="415"/>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405" customFormat="true" ht="17.1" customHeight="true" x14ac:dyDescent="0.2">
      <c r="A1033" s="1082"/>
      <c r="B1033" s="637" t="s">
        <v>289</v>
      </c>
      <c r="C1033" s="638">
        <v>0</v>
      </c>
      <c r="V1033" s="398"/>
      <c r="W1033" s="398"/>
      <c r="X1033" s="398"/>
      <c r="Y1033" s="398"/>
      <c r="Z1033" s="398"/>
      <c r="AA1033" s="398"/>
      <c r="AB1033" s="398"/>
      <c r="AC1033" s="398"/>
      <c r="AD1033" s="398"/>
      <c r="AE1033" s="398"/>
      <c r="AF1033" s="398"/>
      <c r="AG1033" s="398"/>
      <c r="AH1033" s="398"/>
      <c r="AI1033" s="398"/>
      <c r="AJ1033" s="398"/>
      <c r="AK1033" s="398"/>
      <c r="AL1033" s="398"/>
      <c r="AM1033" s="398"/>
      <c r="AN1033" s="398"/>
      <c r="AO1033" s="398"/>
      <c r="AP1033" s="398"/>
      <c r="AQ1033" s="398"/>
      <c r="AR1033" s="398"/>
      <c r="AS1033" s="398"/>
      <c r="AT1033" s="398"/>
      <c r="AU1033" s="398"/>
      <c r="AV1033" s="398"/>
      <c r="AW1033" s="398"/>
      <c r="AX1033" s="398"/>
      <c r="AY1033" s="398"/>
      <c r="AZ1033" s="398"/>
      <c r="BA1033" s="587"/>
      <c r="BB1033" s="371"/>
      <c r="BC1033" s="587"/>
      <c r="BD1033" s="587"/>
      <c r="BE1033" s="587"/>
      <c r="BF1033" s="587"/>
      <c r="BG1033" s="587"/>
      <c r="BH1033" s="587"/>
      <c r="BI1033" s="587"/>
      <c r="BJ1033" s="587"/>
      <c r="BK1033" s="587"/>
      <c r="BL1033" s="587"/>
      <c r="BM1033" s="587"/>
      <c r="BN1033" s="587"/>
      <c r="BO1033" s="587"/>
      <c r="BP1033" s="587"/>
      <c r="BQ1033" s="587"/>
      <c r="BR1033" s="587"/>
      <c r="BS1033" s="587"/>
      <c r="BT1033" s="587"/>
      <c r="BU1033" s="587"/>
      <c r="BV1033" s="398"/>
      <c r="BW1033" s="398"/>
      <c r="BX1033" s="398"/>
      <c r="BY1033" s="398"/>
      <c r="BZ1033" s="398"/>
      <c r="CA1033" s="398"/>
      <c r="CB1033" s="398"/>
      <c r="CC1033" s="398"/>
      <c r="CD1033" s="398"/>
      <c r="CE1033" s="398"/>
      <c r="CF1033" s="398"/>
      <c r="CG1033" s="398"/>
      <c r="CH1033" s="398"/>
      <c r="CI1033" s="398"/>
      <c r="CJ1033" s="398"/>
      <c r="CK1033" s="398"/>
      <c r="CL1033" s="398"/>
      <c r="CM1033" s="398"/>
      <c r="CN1033" s="398"/>
      <c r="CO1033" s="398"/>
      <c r="CP1033" s="398"/>
      <c r="CQ1033" s="398"/>
      <c r="CR1033" s="398"/>
      <c r="CS1033" s="398"/>
      <c r="CT1033" s="398"/>
      <c r="CU1033" s="398"/>
      <c r="CV1033" s="398"/>
      <c r="CW1033" s="398"/>
      <c r="CX1033" s="398"/>
      <c r="CY1033" s="398"/>
      <c r="CZ1033" s="398"/>
    </row>
    <row r="1034" s="405" customFormat="true" ht="12.95" customHeight="true" x14ac:dyDescent="0.2">
      <c r="A1034" s="1083" t="s">
        <v>440</v>
      </c>
      <c r="B1034" s="1083"/>
      <c r="C1034" s="1083"/>
      <c r="V1034" s="398"/>
      <c r="W1034" s="398"/>
      <c r="X1034" s="398"/>
      <c r="Y1034" s="398"/>
      <c r="Z1034" s="398"/>
      <c r="AA1034" s="398"/>
      <c r="AB1034" s="398"/>
      <c r="AC1034" s="398"/>
      <c r="AD1034" s="398"/>
      <c r="AE1034" s="398"/>
      <c r="AF1034" s="398"/>
      <c r="AG1034" s="398"/>
      <c r="AH1034" s="398"/>
      <c r="AI1034" s="398"/>
      <c r="AJ1034" s="398"/>
      <c r="AK1034" s="398"/>
      <c r="AL1034" s="398"/>
      <c r="AM1034" s="398"/>
      <c r="AN1034" s="398"/>
      <c r="AO1034" s="398"/>
      <c r="AP1034" s="398"/>
      <c r="AQ1034" s="398"/>
      <c r="AR1034" s="398"/>
      <c r="AS1034" s="398"/>
      <c r="AT1034" s="398"/>
      <c r="AU1034" s="398"/>
      <c r="AV1034" s="398"/>
      <c r="AW1034" s="398"/>
      <c r="AX1034" s="398"/>
      <c r="AY1034" s="398"/>
      <c r="AZ1034" s="398"/>
      <c r="BA1034" s="413"/>
      <c r="BB1034" s="480"/>
      <c r="BC1034"/>
      <c r="BD1034"/>
      <c r="BE1034"/>
      <c r="BF1034"/>
      <c r="BG1034"/>
      <c r="BH1034"/>
      <c r="BI1034"/>
      <c r="BJ1034"/>
      <c r="BK1034"/>
      <c r="BL1034"/>
      <c r="BM1034"/>
      <c r="BN1034"/>
      <c r="BO1034"/>
      <c r="BP1034"/>
      <c r="BQ1034"/>
      <c r="BR1034"/>
      <c r="BS1034"/>
      <c r="BT1034"/>
      <c r="BU1034" s="413"/>
      <c r="BV1034" s="415"/>
      <c r="BW1034" s="415"/>
      <c r="BX1034" s="415"/>
      <c r="BY1034" s="415"/>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5" s="405" customFormat="true" ht="15" customHeight="true" x14ac:dyDescent="0.2">
      <c r="B1035" s="572"/>
      <c r="V1035" s="398"/>
      <c r="W1035" s="398"/>
      <c r="X1035" s="398"/>
      <c r="Y1035" s="398"/>
      <c r="Z1035" s="398"/>
      <c r="AA1035" s="398"/>
      <c r="AB1035" s="398"/>
      <c r="AC1035" s="398"/>
      <c r="AD1035" s="398"/>
      <c r="AE1035" s="398"/>
      <c r="AF1035" s="398"/>
      <c r="AG1035" s="398"/>
      <c r="AH1035" s="398"/>
      <c r="AI1035" s="398"/>
      <c r="AJ1035" s="398"/>
      <c r="AK1035" s="398"/>
      <c r="AL1035" s="398"/>
      <c r="AM1035" s="398"/>
      <c r="AN1035" s="398"/>
      <c r="AO1035" s="398"/>
      <c r="AP1035" s="398"/>
      <c r="AQ1035" s="398"/>
      <c r="AR1035" s="398"/>
      <c r="AS1035" s="398"/>
      <c r="AT1035" s="398"/>
      <c r="AU1035" s="398"/>
      <c r="AV1035" s="398"/>
      <c r="AW1035" s="398"/>
      <c r="AX1035" s="398"/>
      <c r="AY1035" s="398"/>
      <c r="AZ1035" s="398"/>
      <c r="BA1035" s="570"/>
      <c r="BB1035" s="426"/>
      <c r="BC1035" s="570"/>
      <c r="BD1035" s="570"/>
      <c r="BE1035" s="570"/>
      <c r="BF1035" s="570"/>
      <c r="BG1035" s="570"/>
      <c r="BH1035" s="570"/>
      <c r="BI1035" s="570"/>
      <c r="BJ1035" s="570"/>
      <c r="BK1035" s="570"/>
      <c r="BL1035" s="570"/>
      <c r="BM1035" s="570"/>
      <c r="BN1035" s="570"/>
      <c r="BO1035" s="570"/>
      <c r="BP1035" s="570"/>
      <c r="BQ1035" s="570"/>
      <c r="BR1035" s="570"/>
      <c r="BS1035" s="570"/>
      <c r="BT1035" s="570"/>
      <c r="BU1035" s="570"/>
      <c r="BV1035" s="398"/>
      <c r="BW1035" s="398"/>
      <c r="BX1035" s="398"/>
      <c r="BY1035" s="398"/>
      <c r="BZ1035" s="398"/>
      <c r="CA1035" s="398"/>
      <c r="CB1035" s="398"/>
      <c r="CC1035" s="398"/>
      <c r="CD1035" s="398"/>
      <c r="CE1035" s="398"/>
      <c r="CF1035" s="398"/>
      <c r="CG1035" s="398"/>
      <c r="CH1035" s="398"/>
      <c r="CI1035" s="398"/>
      <c r="CJ1035" s="398"/>
      <c r="CK1035" s="398"/>
      <c r="CL1035" s="398"/>
      <c r="CM1035" s="398"/>
      <c r="CN1035" s="398"/>
      <c r="CO1035" s="398"/>
      <c r="CP1035" s="398"/>
      <c r="CQ1035" s="398"/>
      <c r="CR1035" s="398"/>
      <c r="CS1035" s="398"/>
      <c r="CT1035" s="398"/>
      <c r="CU1035" s="398"/>
      <c r="CV1035" s="398"/>
      <c r="CW1035" s="398"/>
      <c r="CX1035" s="398"/>
      <c r="CY1035" s="398"/>
      <c r="CZ1035" s="398"/>
    </row>
    <row r="1036" ht="15" customHeight="true" x14ac:dyDescent="0.25">
      <c r="A1036" s="481" t="s">
        <v>121</v>
      </c>
      <c r="B1036" s="353" t="s">
        <v>122</v>
      </c>
    </row>
    <row r="1037" ht="15" customHeight="true" x14ac:dyDescent="0.2">
      <c r="A1037" s="482" t="str">
        <f>R15</f>
        <v>Equatorial</v>
      </c>
      <c r="B1037" s="482">
        <f>BR122+BR123</f>
        <v>14250.895747000013</v>
      </c>
    </row>
    <row r="1038" ht="15" customHeight="true" x14ac:dyDescent="0.2">
      <c r="A1038" s="482" t="str">
        <f>S15</f>
        <v>High plateaux</v>
      </c>
      <c r="B1038" s="482">
        <f>BS122+BS123</f>
        <v>9364.5082720000228</v>
      </c>
    </row>
    <row r="1039" ht="15" customHeight="true" x14ac:dyDescent="0.2">
      <c r="A1039" s="482" t="str">
        <f>T15</f>
        <v>Sub-desert</v>
      </c>
      <c r="B1039" s="482">
        <f>BT122+BT123</f>
        <v>2281.7188300000039</v>
      </c>
    </row>
    <row r="1040" ht="15" customHeight="true" x14ac:dyDescent="0.2">
      <c r="A1040" s="482" t="str">
        <f>U15</f>
        <v>Tropical</v>
      </c>
      <c r="B1040" s="482">
        <f>BU122+BU123</f>
        <v>13571.818322999996</v>
      </c>
    </row>
    <row r="1041" ht="15" customHeight="true" x14ac:dyDescent="0.2">
      <c r="A1041" s="482">
        <f>V15</f>
        <v>0</v>
      </c>
      <c r="B1041" s="482">
        <f>BV122+BV123</f>
        <v>0</v>
      </c>
    </row>
    <row r="1042" ht="15" customHeight="true" x14ac:dyDescent="0.2">
      <c r="A1042" s="482">
        <f>W15</f>
        <v>0</v>
      </c>
      <c r="B1042" s="482">
        <f>BW122+BW123</f>
        <v>0</v>
      </c>
    </row>
    <row r="1043" ht="15" customHeight="true" x14ac:dyDescent="0.2">
      <c r="A1043" s="482">
        <f>X15</f>
        <v>0</v>
      </c>
      <c r="B1043" s="482">
        <f>BX122+XR123</f>
        <v>0</v>
      </c>
    </row>
    <row r="1044" ht="15" customHeight="true" x14ac:dyDescent="0.2">
      <c r="A1044" s="482">
        <f>Y15</f>
        <v>0</v>
      </c>
      <c r="B1044" s="482">
        <f>BY122+BY123</f>
        <v>0</v>
      </c>
    </row>
    <row r="1045" ht="15" customHeight="true" x14ac:dyDescent="0.2">
      <c r="A1045" s="482">
        <f>Z15</f>
        <v>0</v>
      </c>
      <c r="B1045" s="482">
        <f>BZ122+BZ123</f>
        <v>0</v>
      </c>
    </row>
    <row r="1046" ht="15" customHeight="true" x14ac:dyDescent="0.2">
      <c r="A1046" s="426">
        <f>AA15</f>
        <v>0</v>
      </c>
      <c r="B1046" s="482">
        <f>CA122+CA123</f>
        <v>0</v>
      </c>
    </row>
    <row r="1047" ht="15" customHeight="true" x14ac:dyDescent="0.2">
      <c r="A1047" s="426">
        <f>AB15</f>
        <v>0</v>
      </c>
      <c r="B1047" s="482">
        <f>CB122+CB123</f>
        <v>0</v>
      </c>
    </row>
    <row r="1048" ht="15" customHeight="true" x14ac:dyDescent="0.2">
      <c r="A1048" s="426">
        <f>AC15</f>
        <v>0</v>
      </c>
      <c r="B1048" s="482">
        <f>CC122+CC123</f>
        <v>0</v>
      </c>
    </row>
    <row r="1049" ht="15" customHeight="true" x14ac:dyDescent="0.2">
      <c r="A1049" s="426">
        <f>AD15</f>
        <v>0</v>
      </c>
      <c r="B1049" s="482">
        <f>CD122+CD123</f>
        <v>0</v>
      </c>
    </row>
    <row r="1050" ht="15" customHeight="true" x14ac:dyDescent="0.2">
      <c r="A1050" s="426">
        <f>AE15</f>
        <v>0</v>
      </c>
      <c r="B1050" s="482">
        <f>CE122+CE123</f>
        <v>0</v>
      </c>
    </row>
    <row r="1051" ht="15" customHeight="true" x14ac:dyDescent="0.2">
      <c r="A1051" s="426">
        <f>AF15</f>
        <v>0</v>
      </c>
      <c r="B1051" s="482">
        <f>CF122+CF123</f>
        <v>0</v>
      </c>
    </row>
    <row r="1052" ht="15" customHeight="true" x14ac:dyDescent="0.2">
      <c r="A1052" s="426">
        <f>AG15</f>
        <v>0</v>
      </c>
      <c r="B1052" s="482">
        <f>CG122+CG123</f>
        <v>0</v>
      </c>
    </row>
    <row r="1053" ht="15" customHeight="true" x14ac:dyDescent="0.2">
      <c r="A1053" s="426">
        <f>AH15</f>
        <v>0</v>
      </c>
      <c r="B1053" s="482">
        <f>CH122+CH123</f>
        <v>0</v>
      </c>
    </row>
    <row r="1054" ht="15" customHeight="true" x14ac:dyDescent="0.2">
      <c r="A1054" s="426">
        <f>AI15</f>
        <v>0</v>
      </c>
      <c r="B1054" s="482">
        <f>CI122+CI123</f>
        <v>0</v>
      </c>
    </row>
    <row r="1055" ht="15" customHeight="true" x14ac:dyDescent="0.2">
      <c r="A1055" s="426">
        <f>AJ15</f>
        <v>0</v>
      </c>
      <c r="B1055" s="482">
        <f>CJ122+CJ123</f>
        <v>0</v>
      </c>
    </row>
    <row r="1056" ht="15" customHeight="true" x14ac:dyDescent="0.2">
      <c r="A1056" s="426">
        <f>AK15</f>
        <v>0</v>
      </c>
      <c r="B1056" s="482">
        <f>CK122+CK123</f>
        <v>0</v>
      </c>
    </row>
    <row r="1057" ht="15" customHeight="true" x14ac:dyDescent="0.2">
      <c r="A1057" s="426">
        <f>AL15</f>
        <v>0</v>
      </c>
      <c r="B1057" s="482">
        <f>CL122+CL123</f>
        <v>0</v>
      </c>
    </row>
    <row r="1058" ht="15" customHeight="true" x14ac:dyDescent="0.2">
      <c r="A1058" s="426">
        <f>AM15</f>
        <v>0</v>
      </c>
      <c r="B1058" s="482">
        <f>CM122+CM123</f>
        <v>0</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A1071" s="426"/>
      <c r="B1071" s="482"/>
    </row>
    <row r="1072" ht="15" customHeight="true" x14ac:dyDescent="0.2">
      <c r="A1072" s="482">
        <f>34-COUNTIF(A1037:A1071,"0")</f>
        <v>4</v>
      </c>
      <c r="B1072" s="426" t="s">
        <v>140</v>
      </c>
    </row>
    <row r="1100" s="398" customFormat="true" ht="17.1" customHeight="true" x14ac:dyDescent="0.2">
      <c r="A1100" s="941"/>
      <c r="B1100" s="938"/>
      <c r="BA1100" s="570"/>
      <c r="BB1100" s="426"/>
      <c r="BC1100" s="570"/>
      <c r="BD1100" s="570"/>
      <c r="BE1100" s="570"/>
      <c r="BF1100" s="570"/>
      <c r="BG1100" s="570"/>
      <c r="BH1100" s="570"/>
      <c r="BI1100" s="570"/>
      <c r="BJ1100" s="570"/>
      <c r="BK1100" s="570"/>
      <c r="BL1100" s="570"/>
      <c r="BM1100" s="570"/>
      <c r="BN1100" s="570"/>
      <c r="BO1100" s="570"/>
      <c r="BP1100" s="570"/>
      <c r="BQ1100" s="570"/>
      <c r="BR1100" s="570"/>
      <c r="BS1100" s="570"/>
      <c r="BT1100" s="570"/>
      <c r="BU1100" s="570"/>
    </row>
    <row r="1101" s="398" customFormat="true" ht="17.1" customHeight="true" x14ac:dyDescent="0.2">
      <c r="A1101" s="942"/>
      <c r="B1101" s="939"/>
      <c r="BA1101" s="570"/>
      <c r="BB1101" s="426"/>
      <c r="BC1101" s="570"/>
      <c r="BD1101" s="570"/>
      <c r="BE1101" s="570"/>
      <c r="BF1101" s="570"/>
      <c r="BG1101" s="570"/>
      <c r="BH1101" s="570"/>
      <c r="BI1101" s="570"/>
      <c r="BJ1101" s="570"/>
      <c r="BK1101" s="570"/>
      <c r="BL1101" s="570"/>
      <c r="BM1101" s="570"/>
      <c r="BN1101" s="570"/>
      <c r="BO1101" s="570"/>
      <c r="BP1101" s="570"/>
      <c r="BQ1101" s="570"/>
      <c r="BR1101" s="570"/>
      <c r="BS1101" s="570"/>
      <c r="BT1101" s="570"/>
      <c r="BU1101" s="570"/>
    </row>
    <row r="1102" s="398" customFormat="true" ht="15" customHeight="true" x14ac:dyDescent="0.2">
      <c r="BA1102" s="570"/>
      <c r="BB1102" s="426"/>
      <c r="BC1102" s="570"/>
      <c r="BD1102" s="570"/>
      <c r="BE1102" s="570"/>
      <c r="BF1102" s="570"/>
      <c r="BG1102" s="570"/>
      <c r="BH1102" s="570"/>
      <c r="BI1102" s="570"/>
      <c r="BJ1102" s="570"/>
      <c r="BK1102" s="570"/>
      <c r="BL1102" s="570"/>
      <c r="BM1102" s="570"/>
      <c r="BN1102" s="570"/>
      <c r="BO1102" s="570"/>
      <c r="BP1102" s="570"/>
      <c r="BQ1102" s="570"/>
      <c r="BR1102" s="570"/>
      <c r="BS1102" s="570"/>
      <c r="BT1102" s="570"/>
      <c r="BU1102" s="570"/>
    </row>
    <row r="1103" s="398" customFormat="true" ht="15" customHeight="true" x14ac:dyDescent="0.2">
      <c r="BA1103" s="570"/>
      <c r="BB1103" s="426"/>
      <c r="BC1103" s="570"/>
      <c r="BD1103" s="570"/>
      <c r="BE1103" s="570"/>
      <c r="BF1103" s="570"/>
      <c r="BG1103" s="570"/>
      <c r="BH1103" s="570"/>
      <c r="BI1103" s="570"/>
      <c r="BJ1103" s="570"/>
      <c r="BK1103" s="570"/>
      <c r="BL1103" s="570"/>
      <c r="BM1103" s="570"/>
      <c r="BN1103" s="570"/>
      <c r="BO1103" s="570"/>
      <c r="BP1103" s="570"/>
      <c r="BQ1103" s="570"/>
      <c r="BR1103" s="570"/>
      <c r="BS1103" s="570"/>
      <c r="BT1103" s="570"/>
      <c r="BU1103" s="570"/>
    </row>
    <row r="1104" s="398" customFormat="true" ht="15" customHeight="true" x14ac:dyDescent="0.2">
      <c r="BA1104" s="570"/>
      <c r="BB1104" s="426"/>
      <c r="BC1104" s="570"/>
      <c r="BD1104" s="570"/>
      <c r="BE1104" s="570"/>
      <c r="BF1104" s="570"/>
      <c r="BG1104" s="570"/>
      <c r="BH1104" s="570"/>
      <c r="BI1104" s="570"/>
      <c r="BJ1104" s="570"/>
      <c r="BK1104" s="570"/>
      <c r="BL1104" s="570"/>
      <c r="BM1104" s="570"/>
      <c r="BN1104" s="570"/>
      <c r="BO1104" s="570"/>
      <c r="BP1104" s="570"/>
      <c r="BQ1104" s="570"/>
      <c r="BR1104" s="570"/>
      <c r="BS1104" s="570"/>
      <c r="BT1104" s="570"/>
      <c r="BU1104" s="570"/>
    </row>
    <row r="1105" s="398" customFormat="true" ht="15" customHeight="true" x14ac:dyDescent="0.2">
      <c r="BA1105" s="570"/>
      <c r="BB1105" s="426"/>
      <c r="BC1105" s="570"/>
      <c r="BD1105" s="570"/>
      <c r="BE1105" s="570"/>
      <c r="BF1105" s="570"/>
      <c r="BG1105" s="570"/>
      <c r="BH1105" s="570"/>
      <c r="BI1105" s="570"/>
      <c r="BJ1105" s="570"/>
      <c r="BK1105" s="570"/>
      <c r="BL1105" s="570"/>
      <c r="BM1105" s="570"/>
      <c r="BN1105" s="570"/>
      <c r="BO1105" s="570"/>
      <c r="BP1105" s="570"/>
      <c r="BQ1105" s="570"/>
      <c r="BR1105" s="570"/>
      <c r="BS1105" s="570"/>
      <c r="BT1105" s="570"/>
      <c r="BU1105" s="570"/>
    </row>
    <row r="1106" s="398" customFormat="true" ht="15" customHeight="true" x14ac:dyDescent="0.2">
      <c r="BA1106" s="570"/>
      <c r="BB1106" s="426"/>
      <c r="BC1106" s="570"/>
      <c r="BD1106" s="570"/>
      <c r="BE1106" s="570"/>
      <c r="BF1106" s="570"/>
      <c r="BG1106" s="570"/>
      <c r="BH1106" s="570"/>
      <c r="BI1106" s="570"/>
      <c r="BJ1106" s="570"/>
      <c r="BK1106" s="570"/>
      <c r="BL1106" s="570"/>
      <c r="BM1106" s="570"/>
      <c r="BN1106" s="570"/>
      <c r="BO1106" s="570"/>
      <c r="BP1106" s="570"/>
      <c r="BQ1106" s="570"/>
      <c r="BR1106" s="570"/>
      <c r="BS1106" s="570"/>
      <c r="BT1106" s="570"/>
      <c r="BU1106" s="570"/>
    </row>
    <row r="1107" s="398" customFormat="true" ht="15" customHeight="true" x14ac:dyDescent="0.2">
      <c r="BA1107" s="570"/>
      <c r="BB1107" s="426"/>
      <c r="BC1107" s="570"/>
      <c r="BD1107" s="570"/>
      <c r="BE1107" s="570"/>
      <c r="BF1107" s="570"/>
      <c r="BG1107" s="570"/>
      <c r="BH1107" s="570"/>
      <c r="BI1107" s="570"/>
      <c r="BJ1107" s="570"/>
      <c r="BK1107" s="570"/>
      <c r="BL1107" s="570"/>
      <c r="BM1107" s="570"/>
      <c r="BN1107" s="570"/>
      <c r="BO1107" s="570"/>
      <c r="BP1107" s="570"/>
      <c r="BQ1107" s="570"/>
      <c r="BR1107" s="570"/>
      <c r="BS1107" s="570"/>
      <c r="BT1107" s="570"/>
      <c r="BU1107" s="570"/>
    </row>
    <row r="1108" s="398" customFormat="true" ht="15" customHeight="true" x14ac:dyDescent="0.2">
      <c r="BA1108" s="570"/>
      <c r="BB1108" s="426"/>
      <c r="BC1108" s="570"/>
      <c r="BD1108" s="570"/>
      <c r="BE1108" s="570"/>
      <c r="BF1108" s="570"/>
      <c r="BG1108" s="570"/>
      <c r="BH1108" s="570"/>
      <c r="BI1108" s="570"/>
      <c r="BJ1108" s="570"/>
      <c r="BK1108" s="570"/>
      <c r="BL1108" s="570"/>
      <c r="BM1108" s="570"/>
      <c r="BN1108" s="570"/>
      <c r="BO1108" s="570"/>
      <c r="BP1108" s="570"/>
      <c r="BQ1108" s="570"/>
      <c r="BR1108" s="570"/>
      <c r="BS1108" s="570"/>
      <c r="BT1108" s="570"/>
      <c r="BU1108" s="570"/>
    </row>
    <row r="1109" s="398" customFormat="true" ht="15" customHeight="true" x14ac:dyDescent="0.2">
      <c r="BA1109" s="570"/>
      <c r="BB1109" s="426"/>
      <c r="BC1109" s="570"/>
      <c r="BD1109" s="570"/>
      <c r="BE1109" s="570"/>
      <c r="BF1109" s="570"/>
      <c r="BG1109" s="570"/>
      <c r="BH1109" s="570"/>
      <c r="BI1109" s="570"/>
      <c r="BJ1109" s="570"/>
      <c r="BK1109" s="570"/>
      <c r="BL1109" s="570"/>
      <c r="BM1109" s="570"/>
      <c r="BN1109" s="570"/>
      <c r="BO1109" s="570"/>
      <c r="BP1109" s="570"/>
      <c r="BQ1109" s="570"/>
      <c r="BR1109" s="570"/>
      <c r="BS1109" s="570"/>
      <c r="BT1109" s="570"/>
      <c r="BU1109" s="570"/>
    </row>
    <row r="1110" s="398" customFormat="true" ht="15" customHeight="true" x14ac:dyDescent="0.2">
      <c r="BA1110" s="570"/>
      <c r="BB1110" s="426"/>
      <c r="BC1110" s="570"/>
      <c r="BD1110" s="570"/>
      <c r="BE1110" s="570"/>
      <c r="BF1110" s="570"/>
      <c r="BG1110" s="570"/>
      <c r="BH1110" s="570"/>
      <c r="BI1110" s="570"/>
      <c r="BJ1110" s="570"/>
      <c r="BK1110" s="570"/>
      <c r="BL1110" s="570"/>
      <c r="BM1110" s="570"/>
      <c r="BN1110" s="570"/>
      <c r="BO1110" s="570"/>
      <c r="BP1110" s="570"/>
      <c r="BQ1110" s="570"/>
      <c r="BR1110" s="570"/>
      <c r="BS1110" s="570"/>
      <c r="BT1110" s="570"/>
      <c r="BU1110" s="570"/>
    </row>
    <row r="1111" s="398" customFormat="true" ht="15" customHeight="true" x14ac:dyDescent="0.2">
      <c r="BA1111" s="570"/>
      <c r="BB1111" s="426"/>
      <c r="BC1111" s="570"/>
      <c r="BD1111" s="570"/>
      <c r="BE1111" s="570"/>
      <c r="BF1111" s="570"/>
      <c r="BG1111" s="570"/>
      <c r="BH1111" s="570"/>
      <c r="BI1111" s="570"/>
      <c r="BJ1111" s="570"/>
      <c r="BK1111" s="570"/>
      <c r="BL1111" s="570"/>
      <c r="BM1111" s="570"/>
      <c r="BN1111" s="570"/>
      <c r="BO1111" s="570"/>
      <c r="BP1111" s="570"/>
      <c r="BQ1111" s="570"/>
      <c r="BR1111" s="570"/>
      <c r="BS1111" s="570"/>
      <c r="BT1111" s="570"/>
      <c r="BU1111" s="570"/>
    </row>
    <row r="1112" s="398" customFormat="true" ht="15" customHeight="true" x14ac:dyDescent="0.2">
      <c r="BA1112" s="570"/>
      <c r="BB1112" s="426"/>
      <c r="BC1112" s="570"/>
      <c r="BD1112" s="570"/>
      <c r="BE1112" s="570"/>
      <c r="BF1112" s="570"/>
      <c r="BG1112" s="570"/>
      <c r="BH1112" s="570"/>
      <c r="BI1112" s="570"/>
      <c r="BJ1112" s="570"/>
      <c r="BK1112" s="570"/>
      <c r="BL1112" s="570"/>
      <c r="BM1112" s="570"/>
      <c r="BN1112" s="570"/>
      <c r="BO1112" s="570"/>
      <c r="BP1112" s="570"/>
      <c r="BQ1112" s="570"/>
      <c r="BR1112" s="570"/>
      <c r="BS1112" s="570"/>
      <c r="BT1112" s="570"/>
      <c r="BU1112" s="570"/>
    </row>
    <row r="1113" s="398" customFormat="true" ht="15" customHeight="true" x14ac:dyDescent="0.2">
      <c r="BA1113" s="570"/>
      <c r="BB1113" s="426"/>
      <c r="BC1113" s="570"/>
      <c r="BD1113" s="570"/>
      <c r="BE1113" s="570"/>
      <c r="BF1113" s="570"/>
      <c r="BG1113" s="570"/>
      <c r="BH1113" s="570"/>
      <c r="BI1113" s="570"/>
      <c r="BJ1113" s="570"/>
      <c r="BK1113" s="570"/>
      <c r="BL1113" s="570"/>
      <c r="BM1113" s="570"/>
      <c r="BN1113" s="570"/>
      <c r="BO1113" s="570"/>
      <c r="BP1113" s="570"/>
      <c r="BQ1113" s="570"/>
      <c r="BR1113" s="570"/>
      <c r="BS1113" s="570"/>
      <c r="BT1113" s="570"/>
      <c r="BU1113" s="570"/>
    </row>
    <row r="1114" s="398" customFormat="true" ht="17.1" customHeight="true" x14ac:dyDescent="0.2">
      <c r="A1114" s="942"/>
      <c r="B1114" s="939"/>
      <c r="C1114" s="926"/>
      <c r="D1114" s="926"/>
      <c r="E1114" s="926"/>
      <c r="F1114" s="926"/>
      <c r="G1114" s="926"/>
      <c r="H1114" s="926"/>
      <c r="I1114" s="926"/>
      <c r="J1114" s="926"/>
      <c r="K1114" s="926"/>
      <c r="L1114" s="926"/>
      <c r="M1114" s="926"/>
      <c r="N1114" s="926"/>
      <c r="O1114" s="926"/>
      <c r="P1114" s="926"/>
      <c r="Q1114" s="926"/>
      <c r="R1114" s="926"/>
      <c r="S1114" s="926"/>
      <c r="T1114" s="926"/>
      <c r="U1114" s="926"/>
      <c r="BA1114" s="570"/>
      <c r="BB1114" s="426"/>
      <c r="BC1114" s="570"/>
      <c r="BD1114" s="570"/>
      <c r="BE1114" s="570"/>
      <c r="BF1114" s="570"/>
      <c r="BG1114" s="570"/>
      <c r="BH1114" s="570"/>
      <c r="BI1114" s="570"/>
      <c r="BJ1114" s="570"/>
      <c r="BK1114" s="570"/>
      <c r="BL1114" s="570"/>
      <c r="BM1114" s="570"/>
      <c r="BN1114" s="570"/>
      <c r="BO1114" s="570"/>
      <c r="BP1114" s="570"/>
      <c r="BQ1114" s="570"/>
      <c r="BR1114" s="570"/>
      <c r="BS1114" s="570"/>
      <c r="BT1114" s="570"/>
      <c r="BU1114" s="570"/>
    </row>
    <row r="1115" s="398" customFormat="true" ht="17.1" customHeight="true" x14ac:dyDescent="0.2">
      <c r="A1115" s="942"/>
      <c r="B1115" s="939"/>
      <c r="C1115" s="926"/>
      <c r="D1115" s="926"/>
      <c r="E1115" s="926"/>
      <c r="F1115" s="926"/>
      <c r="G1115" s="926"/>
      <c r="H1115" s="926"/>
      <c r="I1115" s="926"/>
      <c r="J1115" s="926"/>
      <c r="K1115" s="926"/>
      <c r="L1115" s="926"/>
      <c r="M1115" s="926"/>
      <c r="N1115" s="926"/>
      <c r="O1115" s="926"/>
      <c r="P1115" s="926"/>
      <c r="Q1115" s="926"/>
      <c r="R1115" s="926"/>
      <c r="S1115" s="926"/>
      <c r="T1115" s="926"/>
      <c r="U1115" s="926"/>
      <c r="BA1115" s="570"/>
      <c r="BB1115" s="426"/>
      <c r="BC1115" s="570"/>
      <c r="BD1115" s="570"/>
      <c r="BE1115" s="570"/>
      <c r="BF1115" s="570"/>
      <c r="BG1115" s="570"/>
      <c r="BH1115" s="570"/>
      <c r="BI1115" s="570"/>
      <c r="BJ1115" s="570"/>
      <c r="BK1115" s="570"/>
      <c r="BL1115" s="570"/>
      <c r="BM1115" s="570"/>
      <c r="BN1115" s="570"/>
      <c r="BO1115" s="570"/>
      <c r="BP1115" s="570"/>
      <c r="BQ1115" s="570"/>
      <c r="BR1115" s="570"/>
      <c r="BS1115" s="570"/>
      <c r="BT1115" s="570"/>
      <c r="BU1115" s="570"/>
    </row>
    <row r="1116" s="398" customFormat="true" ht="17.1" customHeight="true" x14ac:dyDescent="0.2">
      <c r="A1116" s="942"/>
      <c r="B1116" s="939"/>
      <c r="C1116" s="926"/>
      <c r="D1116" s="926"/>
      <c r="E1116" s="926"/>
      <c r="F1116" s="926"/>
      <c r="G1116" s="926"/>
      <c r="H1116" s="926"/>
      <c r="I1116" s="926"/>
      <c r="J1116" s="926"/>
      <c r="K1116" s="926"/>
      <c r="L1116" s="926"/>
      <c r="M1116" s="926"/>
      <c r="N1116" s="926"/>
      <c r="O1116" s="926"/>
      <c r="P1116" s="926"/>
      <c r="Q1116" s="926"/>
      <c r="R1116" s="926"/>
      <c r="S1116" s="926"/>
      <c r="T1116" s="926"/>
      <c r="U1116" s="926"/>
      <c r="BA1116" s="570"/>
      <c r="BB1116" s="426"/>
      <c r="BC1116" s="570"/>
      <c r="BD1116" s="570"/>
      <c r="BE1116" s="570"/>
      <c r="BF1116" s="570"/>
      <c r="BG1116" s="570"/>
      <c r="BH1116" s="570"/>
      <c r="BI1116" s="570"/>
      <c r="BJ1116" s="570"/>
      <c r="BK1116" s="570"/>
      <c r="BL1116" s="570"/>
      <c r="BM1116" s="570"/>
      <c r="BN1116" s="570"/>
      <c r="BO1116" s="570"/>
      <c r="BP1116" s="570"/>
      <c r="BQ1116" s="570"/>
      <c r="BR1116" s="570"/>
      <c r="BS1116" s="570"/>
      <c r="BT1116" s="570"/>
      <c r="BU1116" s="570"/>
    </row>
    <row r="1117" s="398" customFormat="true" ht="17.1" customHeight="true" x14ac:dyDescent="0.2">
      <c r="A1117" s="943"/>
      <c r="B1117" s="940"/>
      <c r="C1117" s="928"/>
      <c r="D1117" s="928"/>
      <c r="E1117" s="928"/>
      <c r="F1117" s="928"/>
      <c r="G1117" s="928"/>
      <c r="H1117" s="928"/>
      <c r="I1117" s="928"/>
      <c r="J1117" s="928"/>
      <c r="K1117" s="928"/>
      <c r="L1117" s="928"/>
      <c r="M1117" s="928"/>
      <c r="N1117" s="928"/>
      <c r="O1117" s="928"/>
      <c r="P1117" s="928"/>
      <c r="Q1117" s="928"/>
      <c r="R1117" s="928"/>
      <c r="S1117" s="928"/>
      <c r="T1117" s="928"/>
      <c r="U1117" s="928"/>
      <c r="BA1117" s="570"/>
      <c r="BB1117" s="426"/>
      <c r="BC1117" s="570"/>
      <c r="BD1117" s="570"/>
      <c r="BE1117" s="570"/>
      <c r="BF1117" s="570"/>
      <c r="BG1117" s="570"/>
      <c r="BH1117" s="570"/>
      <c r="BI1117" s="570"/>
      <c r="BJ1117" s="570"/>
      <c r="BK1117" s="570"/>
      <c r="BL1117" s="570"/>
      <c r="BM1117" s="570"/>
      <c r="BN1117" s="570"/>
      <c r="BO1117" s="570"/>
      <c r="BP1117" s="570"/>
      <c r="BQ1117" s="570"/>
      <c r="BR1117" s="570"/>
      <c r="BS1117" s="570"/>
      <c r="BT1117" s="570"/>
      <c r="BU1117" s="570"/>
    </row>
    <row r="1118" s="398" customFormat="true" ht="15" customHeight="true" x14ac:dyDescent="0.2">
      <c r="BA1118" s="570"/>
      <c r="BB1118" s="426"/>
      <c r="BC1118" s="570"/>
      <c r="BD1118" s="570"/>
      <c r="BE1118" s="570"/>
      <c r="BF1118" s="570"/>
      <c r="BG1118" s="570"/>
      <c r="BH1118" s="570"/>
      <c r="BI1118" s="570"/>
      <c r="BJ1118" s="570"/>
      <c r="BK1118" s="570"/>
      <c r="BL1118" s="570"/>
      <c r="BM1118" s="570"/>
      <c r="BN1118" s="570"/>
      <c r="BO1118" s="570"/>
      <c r="BP1118" s="570"/>
      <c r="BQ1118" s="570"/>
      <c r="BR1118" s="570"/>
      <c r="BS1118" s="570"/>
      <c r="BT1118" s="570"/>
      <c r="BU1118" s="570"/>
    </row>
    <row r="1119" s="398" customFormat="true" ht="15" customHeight="true" x14ac:dyDescent="0.2">
      <c r="BA1119" s="570"/>
      <c r="BB1119" s="426"/>
      <c r="BC1119" s="570"/>
      <c r="BD1119" s="570"/>
      <c r="BE1119" s="570"/>
      <c r="BF1119" s="570"/>
      <c r="BG1119" s="570"/>
      <c r="BH1119" s="570"/>
      <c r="BI1119" s="570"/>
      <c r="BJ1119" s="570"/>
      <c r="BK1119" s="570"/>
      <c r="BL1119" s="570"/>
      <c r="BM1119" s="570"/>
      <c r="BN1119" s="570"/>
      <c r="BO1119" s="570"/>
      <c r="BP1119" s="570"/>
      <c r="BQ1119" s="570"/>
      <c r="BR1119" s="570"/>
      <c r="BS1119" s="570"/>
      <c r="BT1119" s="570"/>
      <c r="BU1119" s="570"/>
    </row>
    <row r="1120" s="398" customFormat="true" ht="15" customHeight="true" x14ac:dyDescent="0.2">
      <c r="BA1120" s="570"/>
      <c r="BB1120" s="426"/>
      <c r="BC1120" s="570"/>
      <c r="BD1120" s="570"/>
      <c r="BE1120" s="570"/>
      <c r="BF1120" s="570"/>
      <c r="BG1120" s="570"/>
      <c r="BH1120" s="570"/>
      <c r="BI1120" s="570"/>
      <c r="BJ1120" s="570"/>
      <c r="BK1120" s="570"/>
      <c r="BL1120" s="570"/>
      <c r="BM1120" s="570"/>
      <c r="BN1120" s="570"/>
      <c r="BO1120" s="570"/>
      <c r="BP1120" s="570"/>
      <c r="BQ1120" s="570"/>
      <c r="BR1120" s="570"/>
      <c r="BS1120" s="570"/>
      <c r="BT1120" s="570"/>
      <c r="BU1120" s="570"/>
    </row>
    <row r="1121" s="398" customFormat="true" ht="15" customHeight="true" x14ac:dyDescent="0.2">
      <c r="BA1121" s="570"/>
      <c r="BB1121" s="426"/>
      <c r="BC1121" s="570"/>
      <c r="BD1121" s="570"/>
      <c r="BE1121" s="570"/>
      <c r="BF1121" s="570"/>
      <c r="BG1121" s="570"/>
      <c r="BH1121" s="570"/>
      <c r="BI1121" s="570"/>
      <c r="BJ1121" s="570"/>
      <c r="BK1121" s="570"/>
      <c r="BL1121" s="570"/>
      <c r="BM1121" s="570"/>
      <c r="BN1121" s="570"/>
      <c r="BO1121" s="570"/>
      <c r="BP1121" s="570"/>
      <c r="BQ1121" s="570"/>
      <c r="BR1121" s="570"/>
      <c r="BS1121" s="570"/>
      <c r="BT1121" s="570"/>
      <c r="BU1121" s="570"/>
    </row>
    <row r="1122" s="398" customFormat="true" ht="15" customHeight="true" x14ac:dyDescent="0.2">
      <c r="BA1122" s="570"/>
      <c r="BB1122" s="426"/>
      <c r="BC1122" s="570"/>
      <c r="BD1122" s="570"/>
      <c r="BE1122" s="570"/>
      <c r="BF1122" s="570"/>
      <c r="BG1122" s="570"/>
      <c r="BH1122" s="570"/>
      <c r="BI1122" s="570"/>
      <c r="BJ1122" s="570"/>
      <c r="BK1122" s="570"/>
      <c r="BL1122" s="570"/>
      <c r="BM1122" s="570"/>
      <c r="BN1122" s="570"/>
      <c r="BO1122" s="570"/>
      <c r="BP1122" s="570"/>
      <c r="BQ1122" s="570"/>
      <c r="BR1122" s="570"/>
      <c r="BS1122" s="570"/>
      <c r="BT1122" s="570"/>
      <c r="BU1122" s="570"/>
    </row>
    <row r="1123" s="398" customFormat="true" ht="15" customHeight="true" x14ac:dyDescent="0.2">
      <c r="BA1123" s="570"/>
      <c r="BB1123" s="426"/>
      <c r="BC1123" s="570"/>
      <c r="BD1123" s="570"/>
      <c r="BE1123" s="570"/>
      <c r="BF1123" s="570"/>
      <c r="BG1123" s="570"/>
      <c r="BH1123" s="570"/>
      <c r="BI1123" s="570"/>
      <c r="BJ1123" s="570"/>
      <c r="BK1123" s="570"/>
      <c r="BL1123" s="570"/>
      <c r="BM1123" s="570"/>
      <c r="BN1123" s="570"/>
      <c r="BO1123" s="570"/>
      <c r="BP1123" s="570"/>
      <c r="BQ1123" s="570"/>
      <c r="BR1123" s="570"/>
      <c r="BS1123" s="570"/>
      <c r="BT1123" s="570"/>
      <c r="BU1123" s="570"/>
    </row>
    <row r="1124" s="398" customFormat="true" ht="15" customHeight="true" x14ac:dyDescent="0.2">
      <c r="BA1124" s="570"/>
      <c r="BB1124" s="426"/>
      <c r="BC1124" s="570"/>
      <c r="BD1124" s="570"/>
      <c r="BE1124" s="570"/>
      <c r="BF1124" s="570"/>
      <c r="BG1124" s="570"/>
      <c r="BH1124" s="570"/>
      <c r="BI1124" s="570"/>
      <c r="BJ1124" s="570"/>
      <c r="BK1124" s="570"/>
      <c r="BL1124" s="570"/>
      <c r="BM1124" s="570"/>
      <c r="BN1124" s="570"/>
      <c r="BO1124" s="570"/>
      <c r="BP1124" s="570"/>
      <c r="BQ1124" s="570"/>
      <c r="BR1124" s="570"/>
      <c r="BS1124" s="570"/>
      <c r="BT1124" s="570"/>
      <c r="BU1124" s="570"/>
    </row>
    <row r="1125" s="398" customFormat="true" ht="15" customHeight="true" x14ac:dyDescent="0.2">
      <c r="BA1125" s="570"/>
      <c r="BB1125" s="426"/>
      <c r="BC1125" s="570"/>
      <c r="BD1125" s="570"/>
      <c r="BE1125" s="570"/>
      <c r="BF1125" s="570"/>
      <c r="BG1125" s="570"/>
      <c r="BH1125" s="570"/>
      <c r="BI1125" s="570"/>
      <c r="BJ1125" s="570"/>
      <c r="BK1125" s="570"/>
      <c r="BL1125" s="570"/>
      <c r="BM1125" s="570"/>
      <c r="BN1125" s="570"/>
      <c r="BO1125" s="570"/>
      <c r="BP1125" s="570"/>
      <c r="BQ1125" s="570"/>
      <c r="BR1125" s="570"/>
      <c r="BS1125" s="570"/>
      <c r="BT1125" s="570"/>
      <c r="BU1125" s="570"/>
    </row>
    <row r="1126" s="398" customFormat="true" ht="15" customHeight="true" x14ac:dyDescent="0.2">
      <c r="BA1126" s="570"/>
      <c r="BB1126" s="426"/>
      <c r="BC1126" s="570"/>
      <c r="BD1126" s="570"/>
      <c r="BE1126" s="570"/>
      <c r="BF1126" s="570"/>
      <c r="BG1126" s="570"/>
      <c r="BH1126" s="570"/>
      <c r="BI1126" s="570"/>
      <c r="BJ1126" s="570"/>
      <c r="BK1126" s="570"/>
      <c r="BL1126" s="570"/>
      <c r="BM1126" s="570"/>
      <c r="BN1126" s="570"/>
      <c r="BO1126" s="570"/>
      <c r="BP1126" s="570"/>
      <c r="BQ1126" s="570"/>
      <c r="BR1126" s="570"/>
      <c r="BS1126" s="570"/>
      <c r="BT1126" s="570"/>
      <c r="BU1126" s="570"/>
    </row>
    <row r="1127" s="398" customFormat="true" ht="15" customHeight="true" x14ac:dyDescent="0.2">
      <c r="BA1127" s="570"/>
      <c r="BB1127" s="426"/>
      <c r="BC1127" s="570"/>
      <c r="BD1127" s="570"/>
      <c r="BE1127" s="570"/>
      <c r="BF1127" s="570"/>
      <c r="BG1127" s="570"/>
      <c r="BH1127" s="570"/>
      <c r="BI1127" s="570"/>
      <c r="BJ1127" s="570"/>
      <c r="BK1127" s="570"/>
      <c r="BL1127" s="570"/>
      <c r="BM1127" s="570"/>
      <c r="BN1127" s="570"/>
      <c r="BO1127" s="570"/>
      <c r="BP1127" s="570"/>
      <c r="BQ1127" s="570"/>
      <c r="BR1127" s="570"/>
      <c r="BS1127" s="570"/>
      <c r="BT1127" s="570"/>
      <c r="BU1127" s="570"/>
    </row>
    <row r="1128" s="398" customFormat="true" ht="15" customHeight="true" x14ac:dyDescent="0.2">
      <c r="BA1128" s="570"/>
      <c r="BB1128" s="426"/>
      <c r="BC1128" s="570"/>
      <c r="BD1128" s="570"/>
      <c r="BE1128" s="570"/>
      <c r="BF1128" s="570"/>
      <c r="BG1128" s="570"/>
      <c r="BH1128" s="570"/>
      <c r="BI1128" s="570"/>
      <c r="BJ1128" s="570"/>
      <c r="BK1128" s="570"/>
      <c r="BL1128" s="570"/>
      <c r="BM1128" s="570"/>
      <c r="BN1128" s="570"/>
      <c r="BO1128" s="570"/>
      <c r="BP1128" s="570"/>
      <c r="BQ1128" s="570"/>
      <c r="BR1128" s="570"/>
      <c r="BS1128" s="570"/>
      <c r="BT1128" s="570"/>
      <c r="BU1128" s="570"/>
    </row>
    <row r="1129" s="398" customFormat="true" ht="15" customHeight="true" x14ac:dyDescent="0.2">
      <c r="BA1129" s="570"/>
      <c r="BB1129" s="426"/>
      <c r="BC1129" s="570"/>
      <c r="BD1129" s="570"/>
      <c r="BE1129" s="570"/>
      <c r="BF1129" s="570"/>
      <c r="BG1129" s="570"/>
      <c r="BH1129" s="570"/>
      <c r="BI1129" s="570"/>
      <c r="BJ1129" s="570"/>
      <c r="BK1129" s="570"/>
      <c r="BL1129" s="570"/>
      <c r="BM1129" s="570"/>
      <c r="BN1129" s="570"/>
      <c r="BO1129" s="570"/>
      <c r="BP1129" s="570"/>
      <c r="BQ1129" s="570"/>
      <c r="BR1129" s="570"/>
      <c r="BS1129" s="570"/>
      <c r="BT1129" s="570"/>
      <c r="BU1129" s="570"/>
    </row>
    <row r="1130" s="398" customFormat="true" ht="15" customHeight="true" x14ac:dyDescent="0.2">
      <c r="BA1130" s="570"/>
      <c r="BB1130" s="426"/>
      <c r="BC1130" s="570"/>
      <c r="BD1130" s="570"/>
      <c r="BE1130" s="570"/>
      <c r="BF1130" s="570"/>
      <c r="BG1130" s="570"/>
      <c r="BH1130" s="570"/>
      <c r="BI1130" s="570"/>
      <c r="BJ1130" s="570"/>
      <c r="BK1130" s="570"/>
      <c r="BL1130" s="570"/>
      <c r="BM1130" s="570"/>
      <c r="BN1130" s="570"/>
      <c r="BO1130" s="570"/>
      <c r="BP1130" s="570"/>
      <c r="BQ1130" s="570"/>
      <c r="BR1130" s="570"/>
      <c r="BS1130" s="570"/>
      <c r="BT1130" s="570"/>
      <c r="BU1130" s="570"/>
    </row>
    <row r="1131" s="398" customFormat="true" ht="15" customHeight="true" x14ac:dyDescent="0.2">
      <c r="BA1131" s="570"/>
      <c r="BB1131" s="426"/>
      <c r="BC1131" s="570"/>
      <c r="BD1131" s="570"/>
      <c r="BE1131" s="570"/>
      <c r="BF1131" s="570"/>
      <c r="BG1131" s="570"/>
      <c r="BH1131" s="570"/>
      <c r="BI1131" s="570"/>
      <c r="BJ1131" s="570"/>
      <c r="BK1131" s="570"/>
      <c r="BL1131" s="570"/>
      <c r="BM1131" s="570"/>
      <c r="BN1131" s="570"/>
      <c r="BO1131" s="570"/>
      <c r="BP1131" s="570"/>
      <c r="BQ1131" s="570"/>
      <c r="BR1131" s="570"/>
      <c r="BS1131" s="570"/>
      <c r="BT1131" s="570"/>
      <c r="BU1131" s="570"/>
    </row>
    <row r="1132" s="398" customFormat="true" ht="15" customHeight="true" x14ac:dyDescent="0.2">
      <c r="BA1132" s="570"/>
      <c r="BB1132" s="426"/>
      <c r="BC1132" s="570"/>
      <c r="BD1132" s="570"/>
      <c r="BE1132" s="570"/>
      <c r="BF1132" s="570"/>
      <c r="BG1132" s="570"/>
      <c r="BH1132" s="570"/>
      <c r="BI1132" s="570"/>
      <c r="BJ1132" s="570"/>
      <c r="BK1132" s="570"/>
      <c r="BL1132" s="570"/>
      <c r="BM1132" s="570"/>
      <c r="BN1132" s="570"/>
      <c r="BO1132" s="570"/>
      <c r="BP1132" s="570"/>
      <c r="BQ1132" s="570"/>
      <c r="BR1132" s="570"/>
      <c r="BS1132" s="570"/>
      <c r="BT1132" s="570"/>
      <c r="BU1132" s="570"/>
    </row>
    <row r="1133" s="398" customFormat="true" ht="15" customHeight="true" x14ac:dyDescent="0.2">
      <c r="BA1133" s="570"/>
      <c r="BB1133" s="426"/>
      <c r="BC1133" s="570"/>
      <c r="BD1133" s="570"/>
      <c r="BE1133" s="570"/>
      <c r="BF1133" s="570"/>
      <c r="BG1133" s="570"/>
      <c r="BH1133" s="570"/>
      <c r="BI1133" s="570"/>
      <c r="BJ1133" s="570"/>
      <c r="BK1133" s="570"/>
      <c r="BL1133" s="570"/>
      <c r="BM1133" s="570"/>
      <c r="BN1133" s="570"/>
      <c r="BO1133" s="570"/>
      <c r="BP1133" s="570"/>
      <c r="BQ1133" s="570"/>
      <c r="BR1133" s="570"/>
      <c r="BS1133" s="570"/>
      <c r="BT1133" s="570"/>
      <c r="BU1133" s="570"/>
    </row>
    <row r="1134" s="398" customFormat="true" ht="15" customHeight="true" x14ac:dyDescent="0.2">
      <c r="BA1134" s="570"/>
      <c r="BB1134" s="426"/>
      <c r="BC1134" s="570"/>
      <c r="BD1134" s="570"/>
      <c r="BE1134" s="570"/>
      <c r="BF1134" s="570"/>
      <c r="BG1134" s="570"/>
      <c r="BH1134" s="570"/>
      <c r="BI1134" s="570"/>
      <c r="BJ1134" s="570"/>
      <c r="BK1134" s="570"/>
      <c r="BL1134" s="570"/>
      <c r="BM1134" s="570"/>
      <c r="BN1134" s="570"/>
      <c r="BO1134" s="570"/>
      <c r="BP1134" s="570"/>
      <c r="BQ1134" s="570"/>
      <c r="BR1134" s="570"/>
      <c r="BS1134" s="570"/>
      <c r="BT1134" s="570"/>
      <c r="BU1134" s="570"/>
    </row>
    <row r="1135" s="398" customFormat="true" ht="15" customHeight="true" x14ac:dyDescent="0.2">
      <c r="BA1135" s="570"/>
      <c r="BB1135" s="426"/>
      <c r="BC1135" s="570"/>
      <c r="BD1135" s="570"/>
      <c r="BE1135" s="570"/>
      <c r="BF1135" s="570"/>
      <c r="BG1135" s="570"/>
      <c r="BH1135" s="570"/>
      <c r="BI1135" s="570"/>
      <c r="BJ1135" s="570"/>
      <c r="BK1135" s="570"/>
      <c r="BL1135" s="570"/>
      <c r="BM1135" s="570"/>
      <c r="BN1135" s="570"/>
      <c r="BO1135" s="570"/>
      <c r="BP1135" s="570"/>
      <c r="BQ1135" s="570"/>
      <c r="BR1135" s="570"/>
      <c r="BS1135" s="570"/>
      <c r="BT1135" s="570"/>
      <c r="BU1135" s="570"/>
    </row>
    <row r="1136" s="398" customFormat="true" ht="15" customHeight="true" x14ac:dyDescent="0.2">
      <c r="BA1136" s="570"/>
      <c r="BB1136" s="426"/>
      <c r="BC1136" s="570"/>
      <c r="BD1136" s="570"/>
      <c r="BE1136" s="570"/>
      <c r="BF1136" s="570"/>
      <c r="BG1136" s="570"/>
      <c r="BH1136" s="570"/>
      <c r="BI1136" s="570"/>
      <c r="BJ1136" s="570"/>
      <c r="BK1136" s="570"/>
      <c r="BL1136" s="570"/>
      <c r="BM1136" s="570"/>
      <c r="BN1136" s="570"/>
      <c r="BO1136" s="570"/>
      <c r="BP1136" s="570"/>
      <c r="BQ1136" s="570"/>
      <c r="BR1136" s="570"/>
      <c r="BS1136" s="570"/>
      <c r="BT1136" s="570"/>
      <c r="BU1136" s="570"/>
    </row>
    <row r="1137" s="398" customFormat="true" ht="15" customHeight="true" x14ac:dyDescent="0.2">
      <c r="BA1137" s="570"/>
      <c r="BB1137" s="426"/>
      <c r="BC1137" s="570"/>
      <c r="BD1137" s="570"/>
      <c r="BE1137" s="570"/>
      <c r="BF1137" s="570"/>
      <c r="BG1137" s="570"/>
      <c r="BH1137" s="570"/>
      <c r="BI1137" s="570"/>
      <c r="BJ1137" s="570"/>
      <c r="BK1137" s="570"/>
      <c r="BL1137" s="570"/>
      <c r="BM1137" s="570"/>
      <c r="BN1137" s="570"/>
      <c r="BO1137" s="570"/>
      <c r="BP1137" s="570"/>
      <c r="BQ1137" s="570"/>
      <c r="BR1137" s="570"/>
      <c r="BS1137" s="570"/>
      <c r="BT1137" s="570"/>
      <c r="BU1137" s="570"/>
    </row>
    <row r="1138" s="398" customFormat="true" ht="15" customHeight="true" x14ac:dyDescent="0.2">
      <c r="BA1138" s="570"/>
      <c r="BB1138" s="426"/>
      <c r="BC1138" s="570"/>
      <c r="BD1138" s="570"/>
      <c r="BE1138" s="570"/>
      <c r="BF1138" s="570"/>
      <c r="BG1138" s="570"/>
      <c r="BH1138" s="570"/>
      <c r="BI1138" s="570"/>
      <c r="BJ1138" s="570"/>
      <c r="BK1138" s="570"/>
      <c r="BL1138" s="570"/>
      <c r="BM1138" s="570"/>
      <c r="BN1138" s="570"/>
      <c r="BO1138" s="570"/>
      <c r="BP1138" s="570"/>
      <c r="BQ1138" s="570"/>
      <c r="BR1138" s="570"/>
      <c r="BS1138" s="570"/>
      <c r="BT1138" s="570"/>
      <c r="BU1138" s="570"/>
    </row>
    <row r="1139" s="398" customFormat="true" ht="15" customHeight="true" x14ac:dyDescent="0.2">
      <c r="BA1139" s="570"/>
      <c r="BB1139" s="426"/>
      <c r="BC1139" s="570"/>
      <c r="BD1139" s="570"/>
      <c r="BE1139" s="570"/>
      <c r="BF1139" s="570"/>
      <c r="BG1139" s="570"/>
      <c r="BH1139" s="570"/>
      <c r="BI1139" s="570"/>
      <c r="BJ1139" s="570"/>
      <c r="BK1139" s="570"/>
      <c r="BL1139" s="570"/>
      <c r="BM1139" s="570"/>
      <c r="BN1139" s="570"/>
      <c r="BO1139" s="570"/>
      <c r="BP1139" s="570"/>
      <c r="BQ1139" s="570"/>
      <c r="BR1139" s="570"/>
      <c r="BS1139" s="570"/>
      <c r="BT1139" s="570"/>
      <c r="BU1139" s="570"/>
    </row>
    <row r="1140" s="398" customFormat="true" ht="15" customHeight="true" x14ac:dyDescent="0.2">
      <c r="BA1140" s="570"/>
      <c r="BB1140" s="426"/>
      <c r="BC1140" s="570"/>
      <c r="BD1140" s="570"/>
      <c r="BE1140" s="570"/>
      <c r="BF1140" s="570"/>
      <c r="BG1140" s="570"/>
      <c r="BH1140" s="570"/>
      <c r="BI1140" s="570"/>
      <c r="BJ1140" s="570"/>
      <c r="BK1140" s="570"/>
      <c r="BL1140" s="570"/>
      <c r="BM1140" s="570"/>
      <c r="BN1140" s="570"/>
      <c r="BO1140" s="570"/>
      <c r="BP1140" s="570"/>
      <c r="BQ1140" s="570"/>
      <c r="BR1140" s="570"/>
      <c r="BS1140" s="570"/>
      <c r="BT1140" s="570"/>
      <c r="BU1140" s="570"/>
    </row>
    <row r="1141" s="398" customFormat="true" ht="15" customHeight="true" x14ac:dyDescent="0.2">
      <c r="BA1141" s="570"/>
      <c r="BB1141" s="426"/>
      <c r="BC1141" s="570"/>
      <c r="BD1141" s="570"/>
      <c r="BE1141" s="570"/>
      <c r="BF1141" s="570"/>
      <c r="BG1141" s="570"/>
      <c r="BH1141" s="570"/>
      <c r="BI1141" s="570"/>
      <c r="BJ1141" s="570"/>
      <c r="BK1141" s="570"/>
      <c r="BL1141" s="570"/>
      <c r="BM1141" s="570"/>
      <c r="BN1141" s="570"/>
      <c r="BO1141" s="570"/>
      <c r="BP1141" s="570"/>
      <c r="BQ1141" s="570"/>
      <c r="BR1141" s="570"/>
      <c r="BS1141" s="570"/>
      <c r="BT1141" s="570"/>
      <c r="BU1141" s="570"/>
    </row>
    <row r="1142" s="398" customFormat="true" ht="15" customHeight="true" x14ac:dyDescent="0.2">
      <c r="BA1142" s="570"/>
      <c r="BB1142" s="426"/>
      <c r="BC1142" s="570"/>
      <c r="BD1142" s="570"/>
      <c r="BE1142" s="570"/>
      <c r="BF1142" s="570"/>
      <c r="BG1142" s="570"/>
      <c r="BH1142" s="570"/>
      <c r="BI1142" s="570"/>
      <c r="BJ1142" s="570"/>
      <c r="BK1142" s="570"/>
      <c r="BL1142" s="570"/>
      <c r="BM1142" s="570"/>
      <c r="BN1142" s="570"/>
      <c r="BO1142" s="570"/>
      <c r="BP1142" s="570"/>
      <c r="BQ1142" s="570"/>
      <c r="BR1142" s="570"/>
      <c r="BS1142" s="570"/>
      <c r="BT1142" s="570"/>
      <c r="BU1142" s="570"/>
    </row>
    <row r="1143" s="398" customFormat="true" ht="15" customHeight="true" x14ac:dyDescent="0.2">
      <c r="BA1143" s="570"/>
      <c r="BB1143" s="426"/>
      <c r="BC1143" s="570"/>
      <c r="BD1143" s="570"/>
      <c r="BE1143" s="570"/>
      <c r="BF1143" s="570"/>
      <c r="BG1143" s="570"/>
      <c r="BH1143" s="570"/>
      <c r="BI1143" s="570"/>
      <c r="BJ1143" s="570"/>
      <c r="BK1143" s="570"/>
      <c r="BL1143" s="570"/>
      <c r="BM1143" s="570"/>
      <c r="BN1143" s="570"/>
      <c r="BO1143" s="570"/>
      <c r="BP1143" s="570"/>
      <c r="BQ1143" s="570"/>
      <c r="BR1143" s="570"/>
      <c r="BS1143" s="570"/>
      <c r="BT1143" s="570"/>
      <c r="BU1143" s="570"/>
    </row>
    <row r="1144" s="398" customFormat="true" ht="15" customHeight="true" x14ac:dyDescent="0.2">
      <c r="BA1144" s="570"/>
      <c r="BB1144" s="426"/>
      <c r="BC1144" s="570"/>
      <c r="BD1144" s="570"/>
      <c r="BE1144" s="570"/>
      <c r="BF1144" s="570"/>
      <c r="BG1144" s="570"/>
      <c r="BH1144" s="570"/>
      <c r="BI1144" s="570"/>
      <c r="BJ1144" s="570"/>
      <c r="BK1144" s="570"/>
      <c r="BL1144" s="570"/>
      <c r="BM1144" s="570"/>
      <c r="BN1144" s="570"/>
      <c r="BO1144" s="570"/>
      <c r="BP1144" s="570"/>
      <c r="BQ1144" s="570"/>
      <c r="BR1144" s="570"/>
      <c r="BS1144" s="570"/>
      <c r="BT1144" s="570"/>
      <c r="BU1144" s="570"/>
    </row>
    <row r="1145" s="398" customFormat="true" ht="15" customHeight="true" x14ac:dyDescent="0.2">
      <c r="BA1145" s="570"/>
      <c r="BB1145" s="426"/>
      <c r="BC1145" s="570"/>
      <c r="BD1145" s="570"/>
      <c r="BE1145" s="570"/>
      <c r="BF1145" s="570"/>
      <c r="BG1145" s="570"/>
      <c r="BH1145" s="570"/>
      <c r="BI1145" s="570"/>
      <c r="BJ1145" s="570"/>
      <c r="BK1145" s="570"/>
      <c r="BL1145" s="570"/>
      <c r="BM1145" s="570"/>
      <c r="BN1145" s="570"/>
      <c r="BO1145" s="570"/>
      <c r="BP1145" s="570"/>
      <c r="BQ1145" s="570"/>
      <c r="BR1145" s="570"/>
      <c r="BS1145" s="570"/>
      <c r="BT1145" s="570"/>
      <c r="BU1145" s="570"/>
    </row>
    <row r="1146" s="398" customFormat="true" ht="15" customHeight="true" x14ac:dyDescent="0.2">
      <c r="BA1146" s="570"/>
      <c r="BB1146" s="426"/>
      <c r="BC1146" s="570"/>
      <c r="BD1146" s="570"/>
      <c r="BE1146" s="570"/>
      <c r="BF1146" s="570"/>
      <c r="BG1146" s="570"/>
      <c r="BH1146" s="570"/>
      <c r="BI1146" s="570"/>
      <c r="BJ1146" s="570"/>
      <c r="BK1146" s="570"/>
      <c r="BL1146" s="570"/>
      <c r="BM1146" s="570"/>
      <c r="BN1146" s="570"/>
      <c r="BO1146" s="570"/>
      <c r="BP1146" s="570"/>
      <c r="BQ1146" s="570"/>
      <c r="BR1146" s="570"/>
      <c r="BS1146" s="570"/>
      <c r="BT1146" s="570"/>
      <c r="BU1146" s="570"/>
    </row>
    <row r="1147" s="398" customFormat="true" ht="15" customHeight="true" x14ac:dyDescent="0.2">
      <c r="BA1147" s="570"/>
      <c r="BB1147" s="426"/>
      <c r="BC1147" s="570"/>
      <c r="BD1147" s="570"/>
      <c r="BE1147" s="570"/>
      <c r="BF1147" s="570"/>
      <c r="BG1147" s="570"/>
      <c r="BH1147" s="570"/>
      <c r="BI1147" s="570"/>
      <c r="BJ1147" s="570"/>
      <c r="BK1147" s="570"/>
      <c r="BL1147" s="570"/>
      <c r="BM1147" s="570"/>
      <c r="BN1147" s="570"/>
      <c r="BO1147" s="570"/>
      <c r="BP1147" s="570"/>
      <c r="BQ1147" s="570"/>
      <c r="BR1147" s="570"/>
      <c r="BS1147" s="570"/>
      <c r="BT1147" s="570"/>
      <c r="BU1147" s="570"/>
    </row>
    <row r="1148" s="398" customFormat="true" ht="15" customHeight="true" x14ac:dyDescent="0.2">
      <c r="BA1148" s="570"/>
      <c r="BB1148" s="426"/>
      <c r="BC1148" s="570"/>
      <c r="BD1148" s="570"/>
      <c r="BE1148" s="570"/>
      <c r="BF1148" s="570"/>
      <c r="BG1148" s="570"/>
      <c r="BH1148" s="570"/>
      <c r="BI1148" s="570"/>
      <c r="BJ1148" s="570"/>
      <c r="BK1148" s="570"/>
      <c r="BL1148" s="570"/>
      <c r="BM1148" s="570"/>
      <c r="BN1148" s="570"/>
      <c r="BO1148" s="570"/>
      <c r="BP1148" s="570"/>
      <c r="BQ1148" s="570"/>
      <c r="BR1148" s="570"/>
      <c r="BS1148" s="570"/>
      <c r="BT1148" s="570"/>
      <c r="BU1148" s="570"/>
    </row>
    <row r="1149" s="398" customFormat="true" ht="15" customHeight="true" x14ac:dyDescent="0.2">
      <c r="BA1149" s="570"/>
      <c r="BB1149" s="426"/>
      <c r="BC1149" s="570"/>
      <c r="BD1149" s="570"/>
      <c r="BE1149" s="570"/>
      <c r="BF1149" s="570"/>
      <c r="BG1149" s="570"/>
      <c r="BH1149" s="570"/>
      <c r="BI1149" s="570"/>
      <c r="BJ1149" s="570"/>
      <c r="BK1149" s="570"/>
      <c r="BL1149" s="570"/>
      <c r="BM1149" s="570"/>
      <c r="BN1149" s="570"/>
      <c r="BO1149" s="570"/>
      <c r="BP1149" s="570"/>
      <c r="BQ1149" s="570"/>
      <c r="BR1149" s="570"/>
      <c r="BS1149" s="570"/>
      <c r="BT1149" s="570"/>
      <c r="BU1149" s="570"/>
    </row>
    <row r="1150" s="398" customFormat="true" ht="15" customHeight="true" x14ac:dyDescent="0.2">
      <c r="BA1150" s="570"/>
      <c r="BB1150" s="426"/>
      <c r="BC1150" s="570"/>
      <c r="BD1150" s="570"/>
      <c r="BE1150" s="570"/>
      <c r="BF1150" s="570"/>
      <c r="BG1150" s="570"/>
      <c r="BH1150" s="570"/>
      <c r="BI1150" s="570"/>
      <c r="BJ1150" s="570"/>
      <c r="BK1150" s="570"/>
      <c r="BL1150" s="570"/>
      <c r="BM1150" s="570"/>
      <c r="BN1150" s="570"/>
      <c r="BO1150" s="570"/>
      <c r="BP1150" s="570"/>
      <c r="BQ1150" s="570"/>
      <c r="BR1150" s="570"/>
      <c r="BS1150" s="570"/>
      <c r="BT1150" s="570"/>
      <c r="BU1150" s="570"/>
    </row>
    <row r="1151" s="398" customFormat="true" ht="15" customHeight="true" x14ac:dyDescent="0.2">
      <c r="BA1151" s="570"/>
      <c r="BB1151" s="426"/>
      <c r="BC1151" s="570"/>
      <c r="BD1151" s="570"/>
      <c r="BE1151" s="570"/>
      <c r="BF1151" s="570"/>
      <c r="BG1151" s="570"/>
      <c r="BH1151" s="570"/>
      <c r="BI1151" s="570"/>
      <c r="BJ1151" s="570"/>
      <c r="BK1151" s="570"/>
      <c r="BL1151" s="570"/>
      <c r="BM1151" s="570"/>
      <c r="BN1151" s="570"/>
      <c r="BO1151" s="570"/>
      <c r="BP1151" s="570"/>
      <c r="BQ1151" s="570"/>
      <c r="BR1151" s="570"/>
      <c r="BS1151" s="570"/>
      <c r="BT1151" s="570"/>
      <c r="BU1151" s="570"/>
    </row>
    <row r="1152" s="398" customFormat="true" ht="15" customHeight="true" x14ac:dyDescent="0.2">
      <c r="BA1152" s="570"/>
      <c r="BB1152" s="426"/>
      <c r="BC1152" s="570"/>
      <c r="BD1152" s="570"/>
      <c r="BE1152" s="570"/>
      <c r="BF1152" s="570"/>
      <c r="BG1152" s="570"/>
      <c r="BH1152" s="570"/>
      <c r="BI1152" s="570"/>
      <c r="BJ1152" s="570"/>
      <c r="BK1152" s="570"/>
      <c r="BL1152" s="570"/>
      <c r="BM1152" s="570"/>
      <c r="BN1152" s="570"/>
      <c r="BO1152" s="570"/>
      <c r="BP1152" s="570"/>
      <c r="BQ1152" s="570"/>
      <c r="BR1152" s="570"/>
      <c r="BS1152" s="570"/>
      <c r="BT1152" s="570"/>
      <c r="BU1152" s="570"/>
    </row>
    <row r="1153" s="398" customFormat="true" ht="15" customHeight="true" x14ac:dyDescent="0.2">
      <c r="BA1153" s="570"/>
      <c r="BB1153" s="426"/>
      <c r="BC1153" s="570"/>
      <c r="BD1153" s="570"/>
      <c r="BE1153" s="570"/>
      <c r="BF1153" s="570"/>
      <c r="BG1153" s="570"/>
      <c r="BH1153" s="570"/>
      <c r="BI1153" s="570"/>
      <c r="BJ1153" s="570"/>
      <c r="BK1153" s="570"/>
      <c r="BL1153" s="570"/>
      <c r="BM1153" s="570"/>
      <c r="BN1153" s="570"/>
      <c r="BO1153" s="570"/>
      <c r="BP1153" s="570"/>
      <c r="BQ1153" s="570"/>
      <c r="BR1153" s="570"/>
      <c r="BS1153" s="570"/>
      <c r="BT1153" s="570"/>
      <c r="BU1153" s="570"/>
    </row>
    <row r="1154" s="398" customFormat="true" ht="15" customHeight="true" x14ac:dyDescent="0.2">
      <c r="BA1154" s="570"/>
      <c r="BB1154" s="426"/>
      <c r="BC1154" s="570"/>
      <c r="BD1154" s="570"/>
      <c r="BE1154" s="570"/>
      <c r="BF1154" s="570"/>
      <c r="BG1154" s="570"/>
      <c r="BH1154" s="570"/>
      <c r="BI1154" s="570"/>
      <c r="BJ1154" s="570"/>
      <c r="BK1154" s="570"/>
      <c r="BL1154" s="570"/>
      <c r="BM1154" s="570"/>
      <c r="BN1154" s="570"/>
      <c r="BO1154" s="570"/>
      <c r="BP1154" s="570"/>
      <c r="BQ1154" s="570"/>
      <c r="BR1154" s="570"/>
      <c r="BS1154" s="570"/>
      <c r="BT1154" s="570"/>
      <c r="BU1154" s="570"/>
    </row>
    <row r="1155" s="398" customFormat="true" ht="15" customHeight="true" x14ac:dyDescent="0.2">
      <c r="BA1155" s="570"/>
      <c r="BB1155" s="426"/>
      <c r="BC1155" s="570"/>
      <c r="BD1155" s="570"/>
      <c r="BE1155" s="570"/>
      <c r="BF1155" s="570"/>
      <c r="BG1155" s="570"/>
      <c r="BH1155" s="570"/>
      <c r="BI1155" s="570"/>
      <c r="BJ1155" s="570"/>
      <c r="BK1155" s="570"/>
      <c r="BL1155" s="570"/>
      <c r="BM1155" s="570"/>
      <c r="BN1155" s="570"/>
      <c r="BO1155" s="570"/>
      <c r="BP1155" s="570"/>
      <c r="BQ1155" s="570"/>
      <c r="BR1155" s="570"/>
      <c r="BS1155" s="570"/>
      <c r="BT1155" s="570"/>
      <c r="BU1155" s="570"/>
    </row>
    <row r="1156" s="398" customFormat="true" ht="15" customHeight="true" x14ac:dyDescent="0.2">
      <c r="BA1156" s="570"/>
      <c r="BB1156" s="426"/>
      <c r="BC1156" s="570"/>
      <c r="BD1156" s="570"/>
      <c r="BE1156" s="570"/>
      <c r="BF1156" s="570"/>
      <c r="BG1156" s="570"/>
      <c r="BH1156" s="570"/>
      <c r="BI1156" s="570"/>
      <c r="BJ1156" s="570"/>
      <c r="BK1156" s="570"/>
      <c r="BL1156" s="570"/>
      <c r="BM1156" s="570"/>
      <c r="BN1156" s="570"/>
      <c r="BO1156" s="570"/>
      <c r="BP1156" s="570"/>
      <c r="BQ1156" s="570"/>
      <c r="BR1156" s="570"/>
      <c r="BS1156" s="570"/>
      <c r="BT1156" s="570"/>
      <c r="BU1156" s="570"/>
    </row>
    <row r="1157" s="398" customFormat="true" ht="15" customHeight="true" x14ac:dyDescent="0.2">
      <c r="BA1157" s="570"/>
      <c r="BB1157" s="426"/>
      <c r="BC1157" s="570"/>
      <c r="BD1157" s="570"/>
      <c r="BE1157" s="570"/>
      <c r="BF1157" s="570"/>
      <c r="BG1157" s="570"/>
      <c r="BH1157" s="570"/>
      <c r="BI1157" s="570"/>
      <c r="BJ1157" s="570"/>
      <c r="BK1157" s="570"/>
      <c r="BL1157" s="570"/>
      <c r="BM1157" s="570"/>
      <c r="BN1157" s="570"/>
      <c r="BO1157" s="570"/>
      <c r="BP1157" s="570"/>
      <c r="BQ1157" s="570"/>
      <c r="BR1157" s="570"/>
      <c r="BS1157" s="570"/>
      <c r="BT1157" s="570"/>
      <c r="BU1157" s="570"/>
    </row>
    <row r="1158" s="398" customFormat="true" ht="15" customHeight="true" x14ac:dyDescent="0.2">
      <c r="BA1158" s="570"/>
      <c r="BB1158" s="426"/>
      <c r="BC1158" s="570"/>
      <c r="BD1158" s="570"/>
      <c r="BE1158" s="570"/>
      <c r="BF1158" s="570"/>
      <c r="BG1158" s="570"/>
      <c r="BH1158" s="570"/>
      <c r="BI1158" s="570"/>
      <c r="BJ1158" s="570"/>
      <c r="BK1158" s="570"/>
      <c r="BL1158" s="570"/>
      <c r="BM1158" s="570"/>
      <c r="BN1158" s="570"/>
      <c r="BO1158" s="570"/>
      <c r="BP1158" s="570"/>
      <c r="BQ1158" s="570"/>
      <c r="BR1158" s="570"/>
      <c r="BS1158" s="570"/>
      <c r="BT1158" s="570"/>
      <c r="BU1158" s="570"/>
    </row>
    <row r="1159" s="398" customFormat="true" ht="15" customHeight="true" x14ac:dyDescent="0.2">
      <c r="BA1159" s="570"/>
      <c r="BB1159" s="426"/>
      <c r="BC1159" s="570"/>
      <c r="BD1159" s="570"/>
      <c r="BE1159" s="570"/>
      <c r="BF1159" s="570"/>
      <c r="BG1159" s="570"/>
      <c r="BH1159" s="570"/>
      <c r="BI1159" s="570"/>
      <c r="BJ1159" s="570"/>
      <c r="BK1159" s="570"/>
      <c r="BL1159" s="570"/>
      <c r="BM1159" s="570"/>
      <c r="BN1159" s="570"/>
      <c r="BO1159" s="570"/>
      <c r="BP1159" s="570"/>
      <c r="BQ1159" s="570"/>
      <c r="BR1159" s="570"/>
      <c r="BS1159" s="570"/>
      <c r="BT1159" s="570"/>
      <c r="BU1159" s="570"/>
    </row>
    <row r="1160" s="398" customFormat="true" ht="15" customHeight="true" x14ac:dyDescent="0.2">
      <c r="BA1160" s="570"/>
      <c r="BB1160" s="426"/>
      <c r="BC1160" s="570"/>
      <c r="BD1160" s="570"/>
      <c r="BE1160" s="570"/>
      <c r="BF1160" s="570"/>
      <c r="BG1160" s="570"/>
      <c r="BH1160" s="570"/>
      <c r="BI1160" s="570"/>
      <c r="BJ1160" s="570"/>
      <c r="BK1160" s="570"/>
      <c r="BL1160" s="570"/>
      <c r="BM1160" s="570"/>
      <c r="BN1160" s="570"/>
      <c r="BO1160" s="570"/>
      <c r="BP1160" s="570"/>
      <c r="BQ1160" s="570"/>
      <c r="BR1160" s="570"/>
      <c r="BS1160" s="570"/>
      <c r="BT1160" s="570"/>
      <c r="BU1160" s="570"/>
    </row>
    <row r="1161" s="398" customFormat="true" ht="15" customHeight="true" x14ac:dyDescent="0.2">
      <c r="BA1161" s="570"/>
      <c r="BB1161" s="426"/>
      <c r="BC1161" s="570"/>
      <c r="BD1161" s="570"/>
      <c r="BE1161" s="570"/>
      <c r="BF1161" s="570"/>
      <c r="BG1161" s="570"/>
      <c r="BH1161" s="570"/>
      <c r="BI1161" s="570"/>
      <c r="BJ1161" s="570"/>
      <c r="BK1161" s="570"/>
      <c r="BL1161" s="570"/>
      <c r="BM1161" s="570"/>
      <c r="BN1161" s="570"/>
      <c r="BO1161" s="570"/>
      <c r="BP1161" s="570"/>
      <c r="BQ1161" s="570"/>
      <c r="BR1161" s="570"/>
      <c r="BS1161" s="570"/>
      <c r="BT1161" s="570"/>
      <c r="BU1161" s="570"/>
    </row>
    <row r="1162" s="398" customFormat="true" ht="15" customHeight="true" x14ac:dyDescent="0.2">
      <c r="BA1162" s="570"/>
      <c r="BB1162" s="426"/>
      <c r="BC1162" s="570"/>
      <c r="BD1162" s="570"/>
      <c r="BE1162" s="570"/>
      <c r="BF1162" s="570"/>
      <c r="BG1162" s="570"/>
      <c r="BH1162" s="570"/>
      <c r="BI1162" s="570"/>
      <c r="BJ1162" s="570"/>
      <c r="BK1162" s="570"/>
      <c r="BL1162" s="570"/>
      <c r="BM1162" s="570"/>
      <c r="BN1162" s="570"/>
      <c r="BO1162" s="570"/>
      <c r="BP1162" s="570"/>
      <c r="BQ1162" s="570"/>
      <c r="BR1162" s="570"/>
      <c r="BS1162" s="570"/>
      <c r="BT1162" s="570"/>
      <c r="BU1162" s="570"/>
    </row>
    <row r="1163" s="398" customFormat="true" ht="15" customHeight="true" x14ac:dyDescent="0.2">
      <c r="BA1163" s="570"/>
      <c r="BB1163" s="426"/>
      <c r="BC1163" s="570"/>
      <c r="BD1163" s="570"/>
      <c r="BE1163" s="570"/>
      <c r="BF1163" s="570"/>
      <c r="BG1163" s="570"/>
      <c r="BH1163" s="570"/>
      <c r="BI1163" s="570"/>
      <c r="BJ1163" s="570"/>
      <c r="BK1163" s="570"/>
      <c r="BL1163" s="570"/>
      <c r="BM1163" s="570"/>
      <c r="BN1163" s="570"/>
      <c r="BO1163" s="570"/>
      <c r="BP1163" s="570"/>
      <c r="BQ1163" s="570"/>
      <c r="BR1163" s="570"/>
      <c r="BS1163" s="570"/>
      <c r="BT1163" s="570"/>
      <c r="BU1163" s="570"/>
    </row>
    <row r="1164" s="398" customFormat="true" ht="15" customHeight="true" x14ac:dyDescent="0.2">
      <c r="BA1164" s="570"/>
      <c r="BB1164" s="426"/>
      <c r="BC1164" s="570"/>
      <c r="BD1164" s="570"/>
      <c r="BE1164" s="570"/>
      <c r="BF1164" s="570"/>
      <c r="BG1164" s="570"/>
      <c r="BH1164" s="570"/>
      <c r="BI1164" s="570"/>
      <c r="BJ1164" s="570"/>
      <c r="BK1164" s="570"/>
      <c r="BL1164" s="570"/>
      <c r="BM1164" s="570"/>
      <c r="BN1164" s="570"/>
      <c r="BO1164" s="570"/>
      <c r="BP1164" s="570"/>
      <c r="BQ1164" s="570"/>
      <c r="BR1164" s="570"/>
      <c r="BS1164" s="570"/>
      <c r="BT1164" s="570"/>
      <c r="BU1164" s="570"/>
    </row>
    <row r="1165" s="398" customFormat="true" ht="15" customHeight="true" x14ac:dyDescent="0.2">
      <c r="BA1165" s="570"/>
      <c r="BB1165" s="426"/>
      <c r="BC1165" s="570"/>
      <c r="BD1165" s="570"/>
      <c r="BE1165" s="570"/>
      <c r="BF1165" s="570"/>
      <c r="BG1165" s="570"/>
      <c r="BH1165" s="570"/>
      <c r="BI1165" s="570"/>
      <c r="BJ1165" s="570"/>
      <c r="BK1165" s="570"/>
      <c r="BL1165" s="570"/>
      <c r="BM1165" s="570"/>
      <c r="BN1165" s="570"/>
      <c r="BO1165" s="570"/>
      <c r="BP1165" s="570"/>
      <c r="BQ1165" s="570"/>
      <c r="BR1165" s="570"/>
      <c r="BS1165" s="570"/>
      <c r="BT1165" s="570"/>
      <c r="BU1165" s="570"/>
    </row>
    <row r="1166" s="398" customFormat="true" ht="15" customHeight="true" x14ac:dyDescent="0.2">
      <c r="BA1166" s="570"/>
      <c r="BB1166" s="426"/>
      <c r="BC1166" s="570"/>
      <c r="BD1166" s="570"/>
      <c r="BE1166" s="570"/>
      <c r="BF1166" s="570"/>
      <c r="BG1166" s="570"/>
      <c r="BH1166" s="570"/>
      <c r="BI1166" s="570"/>
      <c r="BJ1166" s="570"/>
      <c r="BK1166" s="570"/>
      <c r="BL1166" s="570"/>
      <c r="BM1166" s="570"/>
      <c r="BN1166" s="570"/>
      <c r="BO1166" s="570"/>
      <c r="BP1166" s="570"/>
      <c r="BQ1166" s="570"/>
      <c r="BR1166" s="570"/>
      <c r="BS1166" s="570"/>
      <c r="BT1166" s="570"/>
      <c r="BU1166" s="570"/>
    </row>
    <row r="1167" s="398" customFormat="true" ht="15" customHeight="true" x14ac:dyDescent="0.2">
      <c r="BA1167" s="570"/>
      <c r="BB1167" s="426"/>
      <c r="BC1167" s="570"/>
      <c r="BD1167" s="570"/>
      <c r="BE1167" s="570"/>
      <c r="BF1167" s="570"/>
      <c r="BG1167" s="570"/>
      <c r="BH1167" s="570"/>
      <c r="BI1167" s="570"/>
      <c r="BJ1167" s="570"/>
      <c r="BK1167" s="570"/>
      <c r="BL1167" s="570"/>
      <c r="BM1167" s="570"/>
      <c r="BN1167" s="570"/>
      <c r="BO1167" s="570"/>
      <c r="BP1167" s="570"/>
      <c r="BQ1167" s="570"/>
      <c r="BR1167" s="570"/>
      <c r="BS1167" s="570"/>
      <c r="BT1167" s="570"/>
      <c r="BU1167" s="570"/>
    </row>
    <row r="1168" s="398" customFormat="true" ht="15" customHeight="true" x14ac:dyDescent="0.2">
      <c r="BA1168" s="570"/>
      <c r="BB1168" s="426"/>
      <c r="BC1168" s="570"/>
      <c r="BD1168" s="570"/>
      <c r="BE1168" s="570"/>
      <c r="BF1168" s="570"/>
      <c r="BG1168" s="570"/>
      <c r="BH1168" s="570"/>
      <c r="BI1168" s="570"/>
      <c r="BJ1168" s="570"/>
      <c r="BK1168" s="570"/>
      <c r="BL1168" s="570"/>
      <c r="BM1168" s="570"/>
      <c r="BN1168" s="570"/>
      <c r="BO1168" s="570"/>
      <c r="BP1168" s="570"/>
      <c r="BQ1168" s="570"/>
      <c r="BR1168" s="570"/>
      <c r="BS1168" s="570"/>
      <c r="BT1168" s="570"/>
      <c r="BU1168" s="570"/>
    </row>
    <row r="1169" s="398" customFormat="true" ht="15" customHeight="true" x14ac:dyDescent="0.2">
      <c r="BA1169" s="570"/>
      <c r="BB1169" s="426"/>
      <c r="BC1169" s="570"/>
      <c r="BD1169" s="570"/>
      <c r="BE1169" s="570"/>
      <c r="BF1169" s="570"/>
      <c r="BG1169" s="570"/>
      <c r="BH1169" s="570"/>
      <c r="BI1169" s="570"/>
      <c r="BJ1169" s="570"/>
      <c r="BK1169" s="570"/>
      <c r="BL1169" s="570"/>
      <c r="BM1169" s="570"/>
      <c r="BN1169" s="570"/>
      <c r="BO1169" s="570"/>
      <c r="BP1169" s="570"/>
      <c r="BQ1169" s="570"/>
      <c r="BR1169" s="570"/>
      <c r="BS1169" s="570"/>
      <c r="BT1169" s="570"/>
      <c r="BU1169" s="570"/>
    </row>
    <row r="1170" s="398" customFormat="true" ht="15" customHeight="true" x14ac:dyDescent="0.2">
      <c r="A1170" s="495"/>
      <c r="B1170" s="914"/>
      <c r="C1170" s="915"/>
      <c r="D1170" s="915"/>
      <c r="E1170" s="915"/>
      <c r="F1170" s="915"/>
      <c r="G1170" s="915"/>
      <c r="H1170" s="915"/>
      <c r="I1170" s="915"/>
      <c r="J1170" s="915"/>
      <c r="K1170" s="915"/>
      <c r="L1170" s="915"/>
      <c r="M1170" s="915"/>
      <c r="N1170" s="915"/>
      <c r="O1170" s="915"/>
      <c r="P1170" s="915"/>
      <c r="Q1170" s="915"/>
      <c r="R1170" s="915"/>
      <c r="S1170" s="915"/>
      <c r="T1170" s="915"/>
      <c r="U1170" s="915"/>
      <c r="BA1170" s="570"/>
      <c r="BB1170" s="426"/>
      <c r="BC1170" s="570"/>
      <c r="BD1170" s="570"/>
      <c r="BE1170" s="570"/>
      <c r="BF1170" s="570"/>
      <c r="BG1170" s="570"/>
      <c r="BH1170" s="570"/>
      <c r="BI1170" s="570"/>
      <c r="BJ1170" s="570"/>
      <c r="BK1170" s="570"/>
      <c r="BL1170" s="570"/>
      <c r="BM1170" s="570"/>
      <c r="BN1170" s="570"/>
      <c r="BO1170" s="570"/>
      <c r="BP1170" s="570"/>
      <c r="BQ1170" s="570"/>
      <c r="BR1170" s="570"/>
      <c r="BS1170" s="570"/>
      <c r="BT1170" s="570"/>
      <c r="BU1170" s="570"/>
    </row>
    <row r="1171" s="398" customFormat="true" ht="15" customHeight="true" x14ac:dyDescent="0.2">
      <c r="A1171" s="495"/>
      <c r="B1171" s="914"/>
      <c r="C1171" s="915"/>
      <c r="D1171" s="915"/>
      <c r="E1171" s="915"/>
      <c r="F1171" s="915"/>
      <c r="G1171" s="915"/>
      <c r="H1171" s="915"/>
      <c r="I1171" s="915"/>
      <c r="J1171" s="915"/>
      <c r="K1171" s="915"/>
      <c r="L1171" s="915"/>
      <c r="M1171" s="915"/>
      <c r="N1171" s="915"/>
      <c r="O1171" s="915"/>
      <c r="P1171" s="915"/>
      <c r="Q1171" s="915"/>
      <c r="R1171" s="915"/>
      <c r="S1171" s="915"/>
      <c r="T1171" s="915"/>
      <c r="U1171" s="915"/>
      <c r="BA1171" s="570"/>
      <c r="BB1171" s="426"/>
      <c r="BC1171" s="570"/>
      <c r="BD1171" s="570"/>
      <c r="BE1171" s="570"/>
      <c r="BF1171" s="570"/>
      <c r="BG1171" s="570"/>
      <c r="BH1171" s="570"/>
      <c r="BI1171" s="570"/>
      <c r="BJ1171" s="570"/>
      <c r="BK1171" s="570"/>
      <c r="BL1171" s="570"/>
      <c r="BM1171" s="570"/>
      <c r="BN1171" s="570"/>
      <c r="BO1171" s="570"/>
      <c r="BP1171" s="570"/>
      <c r="BQ1171" s="570"/>
      <c r="BR1171" s="570"/>
      <c r="BS1171" s="570"/>
      <c r="BT1171" s="570"/>
      <c r="BU1171" s="570"/>
    </row>
    <row r="1172" s="398" customFormat="true" ht="15" customHeight="true" x14ac:dyDescent="0.2">
      <c r="A1172" s="495"/>
      <c r="B1172" s="914"/>
      <c r="C1172" s="915"/>
      <c r="D1172" s="915"/>
      <c r="E1172" s="915"/>
      <c r="F1172" s="915"/>
      <c r="G1172" s="915"/>
      <c r="H1172" s="915"/>
      <c r="I1172" s="915"/>
      <c r="J1172" s="915"/>
      <c r="K1172" s="915"/>
      <c r="L1172" s="915"/>
      <c r="M1172" s="915"/>
      <c r="N1172" s="915"/>
      <c r="O1172" s="915"/>
      <c r="P1172" s="915"/>
      <c r="Q1172" s="915"/>
      <c r="R1172" s="915"/>
      <c r="S1172" s="915"/>
      <c r="T1172" s="915"/>
      <c r="U1172" s="915"/>
      <c r="BA1172" s="570"/>
      <c r="BB1172" s="426"/>
      <c r="BC1172" s="570"/>
      <c r="BD1172" s="570"/>
      <c r="BE1172" s="570"/>
      <c r="BF1172" s="570"/>
      <c r="BG1172" s="570"/>
      <c r="BH1172" s="570"/>
      <c r="BI1172" s="570"/>
      <c r="BJ1172" s="570"/>
      <c r="BK1172" s="570"/>
      <c r="BL1172" s="570"/>
      <c r="BM1172" s="570"/>
      <c r="BN1172" s="570"/>
      <c r="BO1172" s="570"/>
      <c r="BP1172" s="570"/>
      <c r="BQ1172" s="570"/>
      <c r="BR1172" s="570"/>
      <c r="BS1172" s="570"/>
      <c r="BT1172" s="570"/>
      <c r="BU1172" s="570"/>
    </row>
    <row r="1173" s="398" customFormat="true" ht="15" customHeight="true" x14ac:dyDescent="0.2">
      <c r="A1173" s="495"/>
      <c r="B1173" s="914"/>
      <c r="C1173" s="915"/>
      <c r="D1173" s="915"/>
      <c r="E1173" s="915"/>
      <c r="F1173" s="915"/>
      <c r="G1173" s="915"/>
      <c r="H1173" s="915"/>
      <c r="I1173" s="915"/>
      <c r="J1173" s="915"/>
      <c r="K1173" s="915"/>
      <c r="L1173" s="915"/>
      <c r="M1173" s="915"/>
      <c r="N1173" s="915"/>
      <c r="O1173" s="915"/>
      <c r="P1173" s="915"/>
      <c r="Q1173" s="915"/>
      <c r="R1173" s="915"/>
      <c r="S1173" s="915"/>
      <c r="T1173" s="915"/>
      <c r="U1173" s="915"/>
      <c r="BA1173" s="570"/>
      <c r="BB1173" s="426"/>
      <c r="BC1173" s="570"/>
      <c r="BD1173" s="570"/>
      <c r="BE1173" s="570"/>
      <c r="BF1173" s="570"/>
      <c r="BG1173" s="570"/>
      <c r="BH1173" s="570"/>
      <c r="BI1173" s="570"/>
      <c r="BJ1173" s="570"/>
      <c r="BK1173" s="570"/>
      <c r="BL1173" s="570"/>
      <c r="BM1173" s="570"/>
      <c r="BN1173" s="570"/>
      <c r="BO1173" s="570"/>
      <c r="BP1173" s="570"/>
      <c r="BQ1173" s="570"/>
      <c r="BR1173" s="570"/>
      <c r="BS1173" s="570"/>
      <c r="BT1173" s="570"/>
      <c r="BU1173" s="570"/>
    </row>
    <row r="1174" s="398" customFormat="true" ht="15" customHeight="true" x14ac:dyDescent="0.2">
      <c r="A1174" s="495"/>
      <c r="B1174" s="914"/>
      <c r="C1174" s="915"/>
      <c r="D1174" s="915"/>
      <c r="E1174" s="915"/>
      <c r="F1174" s="915"/>
      <c r="G1174" s="915"/>
      <c r="H1174" s="915"/>
      <c r="I1174" s="915"/>
      <c r="J1174" s="915"/>
      <c r="K1174" s="915"/>
      <c r="L1174" s="915"/>
      <c r="M1174" s="915"/>
      <c r="N1174" s="915"/>
      <c r="O1174" s="915"/>
      <c r="P1174" s="915"/>
      <c r="Q1174" s="915"/>
      <c r="R1174" s="915"/>
      <c r="S1174" s="915"/>
      <c r="T1174" s="915"/>
      <c r="U1174" s="915"/>
      <c r="BA1174" s="570"/>
      <c r="BB1174" s="426"/>
      <c r="BC1174" s="570"/>
      <c r="BD1174" s="570"/>
      <c r="BE1174" s="570"/>
      <c r="BF1174" s="570"/>
      <c r="BG1174" s="570"/>
      <c r="BH1174" s="570"/>
      <c r="BI1174" s="570"/>
      <c r="BJ1174" s="570"/>
      <c r="BK1174" s="570"/>
      <c r="BL1174" s="570"/>
      <c r="BM1174" s="570"/>
      <c r="BN1174" s="570"/>
      <c r="BO1174" s="570"/>
      <c r="BP1174" s="570"/>
      <c r="BQ1174" s="570"/>
      <c r="BR1174" s="570"/>
      <c r="BS1174" s="570"/>
      <c r="BT1174" s="570"/>
      <c r="BU1174" s="570"/>
    </row>
    <row r="1175" s="398" customFormat="true" ht="15" customHeight="true" x14ac:dyDescent="0.2">
      <c r="A1175" s="495"/>
      <c r="B1175" s="914"/>
      <c r="C1175" s="915"/>
      <c r="D1175" s="915"/>
      <c r="E1175" s="915"/>
      <c r="F1175" s="915"/>
      <c r="G1175" s="915"/>
      <c r="H1175" s="915"/>
      <c r="I1175" s="915"/>
      <c r="J1175" s="915"/>
      <c r="K1175" s="915"/>
      <c r="L1175" s="915"/>
      <c r="M1175" s="915"/>
      <c r="N1175" s="915"/>
      <c r="O1175" s="915"/>
      <c r="P1175" s="915"/>
      <c r="Q1175" s="915"/>
      <c r="R1175" s="915"/>
      <c r="S1175" s="915"/>
      <c r="T1175" s="915"/>
      <c r="U1175" s="915"/>
      <c r="BA1175" s="570"/>
      <c r="BB1175" s="426"/>
      <c r="BC1175" s="570"/>
      <c r="BD1175" s="570"/>
      <c r="BE1175" s="570"/>
      <c r="BF1175" s="570"/>
      <c r="BG1175" s="570"/>
      <c r="BH1175" s="570"/>
      <c r="BI1175" s="570"/>
      <c r="BJ1175" s="570"/>
      <c r="BK1175" s="570"/>
      <c r="BL1175" s="570"/>
      <c r="BM1175" s="570"/>
      <c r="BN1175" s="570"/>
      <c r="BO1175" s="570"/>
      <c r="BP1175" s="570"/>
      <c r="BQ1175" s="570"/>
      <c r="BR1175" s="570"/>
      <c r="BS1175" s="570"/>
      <c r="BT1175" s="570"/>
      <c r="BU1175" s="570"/>
    </row>
    <row r="1176" s="398" customFormat="true" ht="15" customHeight="true" x14ac:dyDescent="0.2">
      <c r="A1176" s="916"/>
      <c r="B1176" s="495"/>
      <c r="C1176" s="917"/>
      <c r="D1176" s="918"/>
      <c r="E1176" s="918"/>
      <c r="F1176" s="918"/>
      <c r="G1176" s="918"/>
      <c r="H1176" s="917"/>
      <c r="I1176" s="918"/>
      <c r="J1176" s="918"/>
      <c r="K1176" s="918"/>
      <c r="L1176" s="918"/>
      <c r="M1176" s="917"/>
      <c r="N1176" s="918"/>
      <c r="O1176" s="918"/>
      <c r="P1176" s="918"/>
      <c r="Q1176" s="918"/>
      <c r="R1176" s="917"/>
      <c r="S1176" s="918"/>
      <c r="T1176" s="918"/>
      <c r="U1176" s="918"/>
      <c r="BA1176" s="570"/>
      <c r="BB1176" s="426"/>
      <c r="BC1176" s="570"/>
      <c r="BD1176" s="570"/>
      <c r="BE1176" s="570"/>
      <c r="BF1176" s="570"/>
      <c r="BG1176" s="570"/>
      <c r="BH1176" s="570"/>
      <c r="BI1176" s="570"/>
      <c r="BJ1176" s="570"/>
      <c r="BK1176" s="570"/>
      <c r="BL1176" s="570"/>
      <c r="BM1176" s="570"/>
      <c r="BN1176" s="570"/>
      <c r="BO1176" s="570"/>
      <c r="BP1176" s="570"/>
      <c r="BQ1176" s="570"/>
      <c r="BR1176" s="570"/>
      <c r="BS1176" s="570"/>
      <c r="BT1176" s="570"/>
      <c r="BU1176" s="570"/>
    </row>
    <row r="1177" s="398" customFormat="true" ht="15" customHeight="true" x14ac:dyDescent="0.2">
      <c r="A1177" s="918"/>
      <c r="B1177" s="918"/>
      <c r="C1177" s="917"/>
      <c r="D1177" s="917"/>
      <c r="E1177" s="917"/>
      <c r="F1177" s="917"/>
      <c r="G1177" s="917"/>
      <c r="H1177" s="917"/>
      <c r="I1177" s="917"/>
      <c r="J1177" s="917"/>
      <c r="K1177" s="917"/>
      <c r="L1177" s="917"/>
      <c r="M1177" s="917"/>
      <c r="N1177" s="917"/>
      <c r="O1177" s="917"/>
      <c r="P1177" s="917"/>
      <c r="Q1177" s="917"/>
      <c r="R1177" s="917"/>
      <c r="S1177" s="917"/>
      <c r="T1177" s="917"/>
      <c r="U1177" s="917"/>
      <c r="BA1177" s="570"/>
      <c r="BB1177" s="426"/>
      <c r="BC1177" s="570"/>
      <c r="BD1177" s="570"/>
      <c r="BE1177" s="570"/>
      <c r="BF1177" s="570"/>
      <c r="BG1177" s="570"/>
      <c r="BH1177" s="570"/>
      <c r="BI1177" s="570"/>
      <c r="BJ1177" s="570"/>
      <c r="BK1177" s="570"/>
      <c r="BL1177" s="570"/>
      <c r="BM1177" s="570"/>
      <c r="BN1177" s="570"/>
      <c r="BO1177" s="570"/>
      <c r="BP1177" s="570"/>
      <c r="BQ1177" s="570"/>
      <c r="BR1177" s="570"/>
      <c r="BS1177" s="570"/>
      <c r="BT1177" s="570"/>
      <c r="BU1177" s="570"/>
    </row>
    <row r="1178" s="398" customFormat="true" ht="15" customHeight="true" x14ac:dyDescent="0.2">
      <c r="BA1178" s="570"/>
      <c r="BB1178" s="426"/>
      <c r="BC1178" s="570"/>
      <c r="BD1178" s="570"/>
      <c r="BE1178" s="570"/>
      <c r="BF1178" s="570"/>
      <c r="BG1178" s="570"/>
      <c r="BH1178" s="570"/>
      <c r="BI1178" s="570"/>
      <c r="BJ1178" s="570"/>
      <c r="BK1178" s="570"/>
      <c r="BL1178" s="570"/>
      <c r="BM1178" s="570"/>
      <c r="BN1178" s="570"/>
      <c r="BO1178" s="570"/>
      <c r="BP1178" s="570"/>
      <c r="BQ1178" s="570"/>
      <c r="BR1178" s="570"/>
      <c r="BS1178" s="570"/>
      <c r="BT1178" s="570"/>
      <c r="BU1178" s="570"/>
    </row>
    <row r="1179" s="398" customFormat="true" ht="15" customHeight="true" x14ac:dyDescent="0.2">
      <c r="BA1179" s="570"/>
      <c r="BB1179" s="426"/>
      <c r="BC1179" s="570"/>
      <c r="BD1179" s="570"/>
      <c r="BE1179" s="570"/>
      <c r="BF1179" s="570"/>
      <c r="BG1179" s="570"/>
      <c r="BH1179" s="570"/>
      <c r="BI1179" s="570"/>
      <c r="BJ1179" s="570"/>
      <c r="BK1179" s="570"/>
      <c r="BL1179" s="570"/>
      <c r="BM1179" s="570"/>
      <c r="BN1179" s="570"/>
      <c r="BO1179" s="570"/>
      <c r="BP1179" s="570"/>
      <c r="BQ1179" s="570"/>
      <c r="BR1179" s="570"/>
      <c r="BS1179" s="570"/>
      <c r="BT1179" s="570"/>
      <c r="BU1179" s="570"/>
    </row>
    <row r="1180" s="398" customFormat="true" ht="15" customHeight="true" x14ac:dyDescent="0.2">
      <c r="BA1180" s="570"/>
      <c r="BB1180" s="426"/>
      <c r="BC1180" s="570"/>
      <c r="BD1180" s="570"/>
      <c r="BE1180" s="570"/>
      <c r="BF1180" s="570"/>
      <c r="BG1180" s="570"/>
      <c r="BH1180" s="570"/>
      <c r="BI1180" s="570"/>
      <c r="BJ1180" s="570"/>
      <c r="BK1180" s="570"/>
      <c r="BL1180" s="570"/>
      <c r="BM1180" s="570"/>
      <c r="BN1180" s="570"/>
      <c r="BO1180" s="570"/>
      <c r="BP1180" s="570"/>
      <c r="BQ1180" s="570"/>
      <c r="BR1180" s="570"/>
      <c r="BS1180" s="570"/>
      <c r="BT1180" s="570"/>
      <c r="BU1180" s="570"/>
    </row>
    <row r="1181" s="398" customFormat="true" ht="15" customHeight="true" x14ac:dyDescent="0.2">
      <c r="BA1181" s="570"/>
      <c r="BB1181" s="426"/>
      <c r="BC1181" s="570"/>
      <c r="BD1181" s="570"/>
      <c r="BE1181" s="570"/>
      <c r="BF1181" s="570"/>
      <c r="BG1181" s="570"/>
      <c r="BH1181" s="570"/>
      <c r="BI1181" s="570"/>
      <c r="BJ1181" s="570"/>
      <c r="BK1181" s="570"/>
      <c r="BL1181" s="570"/>
      <c r="BM1181" s="570"/>
      <c r="BN1181" s="570"/>
      <c r="BO1181" s="570"/>
      <c r="BP1181" s="570"/>
      <c r="BQ1181" s="570"/>
      <c r="BR1181" s="570"/>
      <c r="BS1181" s="570"/>
      <c r="BT1181" s="570"/>
      <c r="BU1181" s="570"/>
    </row>
    <row r="1182" s="398" customFormat="true" ht="15" customHeight="true" x14ac:dyDescent="0.2">
      <c r="BA1182" s="570"/>
      <c r="BB1182" s="426"/>
      <c r="BC1182" s="570"/>
      <c r="BD1182" s="570"/>
      <c r="BE1182" s="570"/>
      <c r="BF1182" s="570"/>
      <c r="BG1182" s="570"/>
      <c r="BH1182" s="570"/>
      <c r="BI1182" s="570"/>
      <c r="BJ1182" s="570"/>
      <c r="BK1182" s="570"/>
      <c r="BL1182" s="570"/>
      <c r="BM1182" s="570"/>
      <c r="BN1182" s="570"/>
      <c r="BO1182" s="570"/>
      <c r="BP1182" s="570"/>
      <c r="BQ1182" s="570"/>
      <c r="BR1182" s="570"/>
      <c r="BS1182" s="570"/>
      <c r="BT1182" s="570"/>
      <c r="BU1182" s="570"/>
    </row>
    <row r="1183" s="398" customFormat="true" ht="15" customHeight="true" x14ac:dyDescent="0.2">
      <c r="BA1183" s="570"/>
      <c r="BB1183" s="426"/>
      <c r="BC1183" s="570"/>
      <c r="BD1183" s="570"/>
      <c r="BE1183" s="570"/>
      <c r="BF1183" s="570"/>
      <c r="BG1183" s="570"/>
      <c r="BH1183" s="570"/>
      <c r="BI1183" s="570"/>
      <c r="BJ1183" s="570"/>
      <c r="BK1183" s="570"/>
      <c r="BL1183" s="570"/>
      <c r="BM1183" s="570"/>
      <c r="BN1183" s="570"/>
      <c r="BO1183" s="570"/>
      <c r="BP1183" s="570"/>
      <c r="BQ1183" s="570"/>
      <c r="BR1183" s="570"/>
      <c r="BS1183" s="570"/>
      <c r="BT1183" s="570"/>
      <c r="BU1183" s="570"/>
    </row>
    <row r="1184" s="398" customFormat="true" ht="15" customHeight="true" x14ac:dyDescent="0.2">
      <c r="BA1184" s="570"/>
      <c r="BB1184" s="426"/>
      <c r="BC1184" s="570"/>
      <c r="BD1184" s="570"/>
      <c r="BE1184" s="570"/>
      <c r="BF1184" s="570"/>
      <c r="BG1184" s="570"/>
      <c r="BH1184" s="570"/>
      <c r="BI1184" s="570"/>
      <c r="BJ1184" s="570"/>
      <c r="BK1184" s="570"/>
      <c r="BL1184" s="570"/>
      <c r="BM1184" s="570"/>
      <c r="BN1184" s="570"/>
      <c r="BO1184" s="570"/>
      <c r="BP1184" s="570"/>
      <c r="BQ1184" s="570"/>
      <c r="BR1184" s="570"/>
      <c r="BS1184" s="570"/>
      <c r="BT1184" s="570"/>
      <c r="BU1184" s="570"/>
    </row>
    <row r="1185" s="398" customFormat="true" ht="15" customHeight="true" x14ac:dyDescent="0.2">
      <c r="BA1185" s="570"/>
      <c r="BB1185" s="426"/>
      <c r="BC1185" s="570"/>
      <c r="BD1185" s="570"/>
      <c r="BE1185" s="570"/>
      <c r="BF1185" s="570"/>
      <c r="BG1185" s="570"/>
      <c r="BH1185" s="570"/>
      <c r="BI1185" s="570"/>
      <c r="BJ1185" s="570"/>
      <c r="BK1185" s="570"/>
      <c r="BL1185" s="570"/>
      <c r="BM1185" s="570"/>
      <c r="BN1185" s="570"/>
      <c r="BO1185" s="570"/>
      <c r="BP1185" s="570"/>
      <c r="BQ1185" s="570"/>
      <c r="BR1185" s="570"/>
      <c r="BS1185" s="570"/>
      <c r="BT1185" s="570"/>
      <c r="BU1185" s="570"/>
    </row>
    <row r="1186" s="398" customFormat="true" ht="15" customHeight="true" x14ac:dyDescent="0.2">
      <c r="BA1186" s="570"/>
      <c r="BB1186" s="426"/>
      <c r="BC1186" s="570"/>
      <c r="BD1186" s="570"/>
      <c r="BE1186" s="570"/>
      <c r="BF1186" s="570"/>
      <c r="BG1186" s="570"/>
      <c r="BH1186" s="570"/>
      <c r="BI1186" s="570"/>
      <c r="BJ1186" s="570"/>
      <c r="BK1186" s="570"/>
      <c r="BL1186" s="570"/>
      <c r="BM1186" s="570"/>
      <c r="BN1186" s="570"/>
      <c r="BO1186" s="570"/>
      <c r="BP1186" s="570"/>
      <c r="BQ1186" s="570"/>
      <c r="BR1186" s="570"/>
      <c r="BS1186" s="570"/>
      <c r="BT1186" s="570"/>
      <c r="BU1186" s="570"/>
    </row>
    <row r="1187" s="398" customFormat="true" ht="15" customHeight="true" x14ac:dyDescent="0.2">
      <c r="BA1187" s="570"/>
      <c r="BB1187" s="426"/>
      <c r="BC1187" s="570"/>
      <c r="BD1187" s="570"/>
      <c r="BE1187" s="570"/>
      <c r="BF1187" s="570"/>
      <c r="BG1187" s="570"/>
      <c r="BH1187" s="570"/>
      <c r="BI1187" s="570"/>
      <c r="BJ1187" s="570"/>
      <c r="BK1187" s="570"/>
      <c r="BL1187" s="570"/>
      <c r="BM1187" s="570"/>
      <c r="BN1187" s="570"/>
      <c r="BO1187" s="570"/>
      <c r="BP1187" s="570"/>
      <c r="BQ1187" s="570"/>
      <c r="BR1187" s="570"/>
      <c r="BS1187" s="570"/>
      <c r="BT1187" s="570"/>
      <c r="BU1187" s="570"/>
    </row>
    <row r="1188" s="398" customFormat="true" ht="15" customHeight="true" x14ac:dyDescent="0.2">
      <c r="BA1188" s="570"/>
      <c r="BB1188" s="426"/>
      <c r="BC1188" s="570"/>
      <c r="BD1188" s="570"/>
      <c r="BE1188" s="570"/>
      <c r="BF1188" s="570"/>
      <c r="BG1188" s="570"/>
      <c r="BH1188" s="570"/>
      <c r="BI1188" s="570"/>
      <c r="BJ1188" s="570"/>
      <c r="BK1188" s="570"/>
      <c r="BL1188" s="570"/>
      <c r="BM1188" s="570"/>
      <c r="BN1188" s="570"/>
      <c r="BO1188" s="570"/>
      <c r="BP1188" s="570"/>
      <c r="BQ1188" s="570"/>
      <c r="BR1188" s="570"/>
      <c r="BS1188" s="570"/>
      <c r="BT1188" s="570"/>
      <c r="BU1188" s="570"/>
    </row>
    <row r="1189" s="398" customFormat="true" ht="15" customHeight="true" x14ac:dyDescent="0.2">
      <c r="BA1189" s="570"/>
      <c r="BB1189" s="426"/>
      <c r="BC1189" s="570"/>
      <c r="BD1189" s="570"/>
      <c r="BE1189" s="570"/>
      <c r="BF1189" s="570"/>
      <c r="BG1189" s="570"/>
      <c r="BH1189" s="570"/>
      <c r="BI1189" s="570"/>
      <c r="BJ1189" s="570"/>
      <c r="BK1189" s="570"/>
      <c r="BL1189" s="570"/>
      <c r="BM1189" s="570"/>
      <c r="BN1189" s="570"/>
      <c r="BO1189" s="570"/>
      <c r="BP1189" s="570"/>
      <c r="BQ1189" s="570"/>
      <c r="BR1189" s="570"/>
      <c r="BS1189" s="570"/>
      <c r="BT1189" s="570"/>
      <c r="BU1189" s="570"/>
    </row>
    <row r="1190" s="398" customFormat="true" ht="15" customHeight="true" x14ac:dyDescent="0.2">
      <c r="BA1190" s="570"/>
      <c r="BB1190" s="426"/>
      <c r="BC1190" s="570"/>
      <c r="BD1190" s="570"/>
      <c r="BE1190" s="570"/>
      <c r="BF1190" s="570"/>
      <c r="BG1190" s="570"/>
      <c r="BH1190" s="570"/>
      <c r="BI1190" s="570"/>
      <c r="BJ1190" s="570"/>
      <c r="BK1190" s="570"/>
      <c r="BL1190" s="570"/>
      <c r="BM1190" s="570"/>
      <c r="BN1190" s="570"/>
      <c r="BO1190" s="570"/>
      <c r="BP1190" s="570"/>
      <c r="BQ1190" s="570"/>
      <c r="BR1190" s="570"/>
      <c r="BS1190" s="570"/>
      <c r="BT1190" s="570"/>
      <c r="BU1190" s="570"/>
    </row>
    <row r="1191" s="398" customFormat="true" ht="15" customHeight="true" x14ac:dyDescent="0.2">
      <c r="BA1191" s="570"/>
      <c r="BB1191" s="426"/>
      <c r="BC1191" s="570"/>
      <c r="BD1191" s="570"/>
      <c r="BE1191" s="570"/>
      <c r="BF1191" s="570"/>
      <c r="BG1191" s="570"/>
      <c r="BH1191" s="570"/>
      <c r="BI1191" s="570"/>
      <c r="BJ1191" s="570"/>
      <c r="BK1191" s="570"/>
      <c r="BL1191" s="570"/>
      <c r="BM1191" s="570"/>
      <c r="BN1191" s="570"/>
      <c r="BO1191" s="570"/>
      <c r="BP1191" s="570"/>
      <c r="BQ1191" s="570"/>
      <c r="BR1191" s="570"/>
      <c r="BS1191" s="570"/>
      <c r="BT1191" s="570"/>
      <c r="BU1191" s="570"/>
    </row>
    <row r="1192" s="398" customFormat="true" ht="15" customHeight="true" x14ac:dyDescent="0.2">
      <c r="BA1192" s="570"/>
      <c r="BB1192" s="426"/>
      <c r="BC1192" s="570"/>
      <c r="BD1192" s="570"/>
      <c r="BE1192" s="570"/>
      <c r="BF1192" s="570"/>
      <c r="BG1192" s="570"/>
      <c r="BH1192" s="570"/>
      <c r="BI1192" s="570"/>
      <c r="BJ1192" s="570"/>
      <c r="BK1192" s="570"/>
      <c r="BL1192" s="570"/>
      <c r="BM1192" s="570"/>
      <c r="BN1192" s="570"/>
      <c r="BO1192" s="570"/>
      <c r="BP1192" s="570"/>
      <c r="BQ1192" s="570"/>
      <c r="BR1192" s="570"/>
      <c r="BS1192" s="570"/>
      <c r="BT1192" s="570"/>
      <c r="BU1192" s="570"/>
    </row>
    <row r="1193" s="398" customFormat="true" ht="15" customHeight="true" x14ac:dyDescent="0.2">
      <c r="BA1193" s="570"/>
      <c r="BB1193" s="426"/>
      <c r="BC1193" s="570"/>
      <c r="BD1193" s="570"/>
      <c r="BE1193" s="570"/>
      <c r="BF1193" s="570"/>
      <c r="BG1193" s="570"/>
      <c r="BH1193" s="570"/>
      <c r="BI1193" s="570"/>
      <c r="BJ1193" s="570"/>
      <c r="BK1193" s="570"/>
      <c r="BL1193" s="570"/>
      <c r="BM1193" s="570"/>
      <c r="BN1193" s="570"/>
      <c r="BO1193" s="570"/>
      <c r="BP1193" s="570"/>
      <c r="BQ1193" s="570"/>
      <c r="BR1193" s="570"/>
      <c r="BS1193" s="570"/>
      <c r="BT1193" s="570"/>
      <c r="BU1193" s="570"/>
    </row>
    <row r="1194" s="398" customFormat="true" ht="15" customHeight="true" x14ac:dyDescent="0.2">
      <c r="BA1194" s="570"/>
      <c r="BB1194" s="426"/>
      <c r="BC1194" s="570"/>
      <c r="BD1194" s="570"/>
      <c r="BE1194" s="570"/>
      <c r="BF1194" s="570"/>
      <c r="BG1194" s="570"/>
      <c r="BH1194" s="570"/>
      <c r="BI1194" s="570"/>
      <c r="BJ1194" s="570"/>
      <c r="BK1194" s="570"/>
      <c r="BL1194" s="570"/>
      <c r="BM1194" s="570"/>
      <c r="BN1194" s="570"/>
      <c r="BO1194" s="570"/>
      <c r="BP1194" s="570"/>
      <c r="BQ1194" s="570"/>
      <c r="BR1194" s="570"/>
      <c r="BS1194" s="570"/>
      <c r="BT1194" s="570"/>
      <c r="BU1194" s="570"/>
    </row>
    <row r="1195" s="398" customFormat="true" ht="15" customHeight="true" x14ac:dyDescent="0.2">
      <c r="BA1195" s="570"/>
      <c r="BB1195" s="426"/>
      <c r="BC1195" s="570"/>
      <c r="BD1195" s="570"/>
      <c r="BE1195" s="570"/>
      <c r="BF1195" s="570"/>
      <c r="BG1195" s="570"/>
      <c r="BH1195" s="570"/>
      <c r="BI1195" s="570"/>
      <c r="BJ1195" s="570"/>
      <c r="BK1195" s="570"/>
      <c r="BL1195" s="570"/>
      <c r="BM1195" s="570"/>
      <c r="BN1195" s="570"/>
      <c r="BO1195" s="570"/>
      <c r="BP1195" s="570"/>
      <c r="BQ1195" s="570"/>
      <c r="BR1195" s="570"/>
      <c r="BS1195" s="570"/>
      <c r="BT1195" s="570"/>
      <c r="BU1195" s="570"/>
    </row>
    <row r="1196" s="398" customFormat="true" ht="15" customHeight="true" x14ac:dyDescent="0.2">
      <c r="BA1196" s="570"/>
      <c r="BB1196" s="426"/>
      <c r="BC1196" s="570"/>
      <c r="BD1196" s="570"/>
      <c r="BE1196" s="570"/>
      <c r="BF1196" s="570"/>
      <c r="BG1196" s="570"/>
      <c r="BH1196" s="570"/>
      <c r="BI1196" s="570"/>
      <c r="BJ1196" s="570"/>
      <c r="BK1196" s="570"/>
      <c r="BL1196" s="570"/>
      <c r="BM1196" s="570"/>
      <c r="BN1196" s="570"/>
      <c r="BO1196" s="570"/>
      <c r="BP1196" s="570"/>
      <c r="BQ1196" s="570"/>
      <c r="BR1196" s="570"/>
      <c r="BS1196" s="570"/>
      <c r="BT1196" s="570"/>
      <c r="BU1196" s="570"/>
    </row>
    <row r="1197" s="398" customFormat="true" ht="15" customHeight="true" x14ac:dyDescent="0.2">
      <c r="BA1197" s="570"/>
      <c r="BB1197" s="426"/>
      <c r="BC1197" s="570"/>
      <c r="BD1197" s="570"/>
      <c r="BE1197" s="570"/>
      <c r="BF1197" s="570"/>
      <c r="BG1197" s="570"/>
      <c r="BH1197" s="570"/>
      <c r="BI1197" s="570"/>
      <c r="BJ1197" s="570"/>
      <c r="BK1197" s="570"/>
      <c r="BL1197" s="570"/>
      <c r="BM1197" s="570"/>
      <c r="BN1197" s="570"/>
      <c r="BO1197" s="570"/>
      <c r="BP1197" s="570"/>
      <c r="BQ1197" s="570"/>
      <c r="BR1197" s="570"/>
      <c r="BS1197" s="570"/>
      <c r="BT1197" s="570"/>
      <c r="BU1197" s="570"/>
    </row>
    <row r="1198" s="398" customFormat="true" ht="15" customHeight="true" x14ac:dyDescent="0.2">
      <c r="BA1198" s="570"/>
      <c r="BB1198" s="426"/>
      <c r="BC1198" s="570"/>
      <c r="BD1198" s="570"/>
      <c r="BE1198" s="570"/>
      <c r="BF1198" s="570"/>
      <c r="BG1198" s="570"/>
      <c r="BH1198" s="570"/>
      <c r="BI1198" s="570"/>
      <c r="BJ1198" s="570"/>
      <c r="BK1198" s="570"/>
      <c r="BL1198" s="570"/>
      <c r="BM1198" s="570"/>
      <c r="BN1198" s="570"/>
      <c r="BO1198" s="570"/>
      <c r="BP1198" s="570"/>
      <c r="BQ1198" s="570"/>
      <c r="BR1198" s="570"/>
      <c r="BS1198" s="570"/>
      <c r="BT1198" s="570"/>
      <c r="BU1198" s="570"/>
    </row>
    <row r="1199" s="398" customFormat="true" ht="15" customHeight="true" x14ac:dyDescent="0.2">
      <c r="BA1199" s="570"/>
      <c r="BB1199" s="426"/>
      <c r="BC1199" s="570"/>
      <c r="BD1199" s="570"/>
      <c r="BE1199" s="570"/>
      <c r="BF1199" s="570"/>
      <c r="BG1199" s="570"/>
      <c r="BH1199" s="570"/>
      <c r="BI1199" s="570"/>
      <c r="BJ1199" s="570"/>
      <c r="BK1199" s="570"/>
      <c r="BL1199" s="570"/>
      <c r="BM1199" s="570"/>
      <c r="BN1199" s="570"/>
      <c r="BO1199" s="570"/>
      <c r="BP1199" s="570"/>
      <c r="BQ1199" s="570"/>
      <c r="BR1199" s="570"/>
      <c r="BS1199" s="570"/>
      <c r="BT1199" s="570"/>
      <c r="BU1199" s="570"/>
    </row>
    <row r="1200" s="398" customFormat="true" ht="15" customHeight="true" x14ac:dyDescent="0.2">
      <c r="BA1200" s="570"/>
      <c r="BB1200" s="426"/>
      <c r="BC1200" s="570"/>
      <c r="BD1200" s="570"/>
      <c r="BE1200" s="570"/>
      <c r="BF1200" s="570"/>
      <c r="BG1200" s="570"/>
      <c r="BH1200" s="570"/>
      <c r="BI1200" s="570"/>
      <c r="BJ1200" s="570"/>
      <c r="BK1200" s="570"/>
      <c r="BL1200" s="570"/>
      <c r="BM1200" s="570"/>
      <c r="BN1200" s="570"/>
      <c r="BO1200" s="570"/>
      <c r="BP1200" s="570"/>
      <c r="BQ1200" s="570"/>
      <c r="BR1200" s="570"/>
      <c r="BS1200" s="570"/>
      <c r="BT1200" s="570"/>
      <c r="BU1200" s="570"/>
    </row>
  </sheetData>
  <mergeCells count="1008">
    <mergeCell ref="C696:D696"/>
    <mergeCell ref="H696:I696"/>
    <mergeCell ref="M696:N696"/>
    <mergeCell ref="C697:D697"/>
    <mergeCell ref="H697:I697"/>
    <mergeCell ref="M697:N697"/>
    <mergeCell ref="C694:D694"/>
    <mergeCell ref="H694:I694"/>
    <mergeCell ref="M694:N694"/>
    <mergeCell ref="C695:D695"/>
    <mergeCell ref="H695:I695"/>
    <mergeCell ref="M695:N695"/>
    <mergeCell ref="BA153:BA167"/>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08:D608"/>
    <mergeCell ref="H608:I608"/>
    <mergeCell ref="M608:N608"/>
    <mergeCell ref="C609:D609"/>
    <mergeCell ref="H609:I609"/>
    <mergeCell ref="M609:N609"/>
    <mergeCell ref="C606:D606"/>
    <mergeCell ref="H606:I606"/>
    <mergeCell ref="M606:N606"/>
    <mergeCell ref="C607:D607"/>
    <mergeCell ref="H607:I607"/>
    <mergeCell ref="M607:O607"/>
    <mergeCell ref="C612:D612"/>
    <mergeCell ref="H612:I612"/>
    <mergeCell ref="M612:N612"/>
    <mergeCell ref="C613:E613"/>
    <mergeCell ref="H613:I613"/>
    <mergeCell ref="M613:N613"/>
    <mergeCell ref="C610:D610"/>
    <mergeCell ref="H610:J610"/>
    <mergeCell ref="M610:N610"/>
    <mergeCell ref="C611:D611"/>
    <mergeCell ref="H611:I611"/>
    <mergeCell ref="M611:N61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41:D541"/>
    <mergeCell ref="H541:I541"/>
    <mergeCell ref="M541:N542"/>
    <mergeCell ref="C542:D542"/>
    <mergeCell ref="H542:J542"/>
    <mergeCell ref="C543:D543"/>
    <mergeCell ref="H543:I544"/>
    <mergeCell ref="M543:N543"/>
    <mergeCell ref="C544:E544"/>
    <mergeCell ref="M544:N544"/>
    <mergeCell ref="C548:D548"/>
    <mergeCell ref="H548:I548"/>
    <mergeCell ref="M548:N548"/>
    <mergeCell ref="C549:D549"/>
    <mergeCell ref="H549:I549"/>
    <mergeCell ref="M549:N549"/>
    <mergeCell ref="C545:D546"/>
    <mergeCell ref="H545:I545"/>
    <mergeCell ref="M545:N545"/>
    <mergeCell ref="H546:I546"/>
    <mergeCell ref="M546:N546"/>
    <mergeCell ref="C547:D547"/>
    <mergeCell ref="H547:I547"/>
    <mergeCell ref="M547:N547"/>
    <mergeCell ref="C534:D534"/>
    <mergeCell ref="H534:I534"/>
    <mergeCell ref="M534:Q534"/>
    <mergeCell ref="C535:D535"/>
    <mergeCell ref="H535:I535"/>
    <mergeCell ref="M535:N536"/>
    <mergeCell ref="O535:Q535"/>
    <mergeCell ref="C536:D536"/>
    <mergeCell ref="H536:L536"/>
    <mergeCell ref="C539:D540"/>
    <mergeCell ref="E539:G539"/>
    <mergeCell ref="H539:I539"/>
    <mergeCell ref="M539:N539"/>
    <mergeCell ref="H540:I540"/>
    <mergeCell ref="M540:O540"/>
    <mergeCell ref="C537:D537"/>
    <mergeCell ref="H537:I538"/>
    <mergeCell ref="J537:L537"/>
    <mergeCell ref="M537:N537"/>
    <mergeCell ref="C538:G538"/>
    <mergeCell ref="M538:N538"/>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72:D472"/>
    <mergeCell ref="H472:I472"/>
    <mergeCell ref="M472:N472"/>
    <mergeCell ref="C473:D473"/>
    <mergeCell ref="H473:I473"/>
    <mergeCell ref="M473:N473"/>
    <mergeCell ref="C470:E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O468"/>
    <mergeCell ref="C469:D469"/>
    <mergeCell ref="H469:J469"/>
    <mergeCell ref="M469:N469"/>
    <mergeCell ref="C466:D466"/>
    <mergeCell ref="H466:I466"/>
    <mergeCell ref="M466:N466"/>
    <mergeCell ref="C467:D467"/>
    <mergeCell ref="H467:I467"/>
    <mergeCell ref="M467:N46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A153:A166"/>
    <mergeCell ref="C220:G220"/>
    <mergeCell ref="H220:L220"/>
    <mergeCell ref="M220:Q220"/>
    <mergeCell ref="A222:A224"/>
    <mergeCell ref="A208:B208"/>
    <mergeCell ref="A45:A46"/>
    <mergeCell ref="A140:A143"/>
    <mergeCell ref="A122:A123"/>
    <mergeCell ref="A124:A127"/>
    <mergeCell ref="A128:A129"/>
    <mergeCell ref="A130:A132"/>
    <mergeCell ref="C133:G133"/>
    <mergeCell ref="A58:A70"/>
    <mergeCell ref="A108:B108"/>
    <mergeCell ref="C120:G120"/>
    <mergeCell ref="H120:L120"/>
    <mergeCell ref="M120:Q120"/>
    <mergeCell ref="A151:A15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4:A147"/>
    <mergeCell ref="BA144:BA147"/>
    <mergeCell ref="A148:A150"/>
    <mergeCell ref="BA148:BA150"/>
    <mergeCell ref="H133:L133"/>
    <mergeCell ref="M133:Q133"/>
    <mergeCell ref="A135:A139"/>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1:BA152"/>
    <mergeCell ref="BC14:BG14"/>
    <mergeCell ref="BH14:BL14"/>
    <mergeCell ref="BC120:BG120"/>
    <mergeCell ref="BH120:BL120"/>
    <mergeCell ref="BA43:BA44"/>
    <mergeCell ref="BA45:BA46"/>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104775</xdr:rowOff>
                  </from>
                  <to>
                    <xdr:col>1</xdr:col>
                    <xdr:colOff>1704975</xdr:colOff>
                    <xdr:row>399</xdr:row>
                    <xdr:rowOff>295275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DED4-174B-43B3-89AE-0768221519F5}">
  <sheetPr codeName="Feuil9"/>
  <dimension ref="A1:CZ1200"/>
  <sheetViews>
    <sheetView showGridLines="false" workbookViewId="0"/>
  </sheetViews>
  <sheetFormatPr defaultColWidth="9.140625" defaultRowHeight="15" customHeight="true" x14ac:dyDescent="0.2"/>
  <cols>
    <col min="1" max="1" width="31.5703125" style="569" customWidth="true"/>
    <col min="2" max="2" width="41.5703125" style="569" customWidth="true"/>
    <col min="3" max="17" width="10.7109375" style="569" customWidth="true"/>
    <col min="18" max="39" width="12.5703125" style="569" customWidth="true"/>
    <col min="40" max="52" width="12.5703125" style="398" customWidth="true"/>
    <col min="53" max="53" width="31.5703125" style="570" customWidth="true"/>
    <col min="54" max="54" width="41.5703125" style="426" customWidth="true"/>
    <col min="55" max="69" width="9.140625" style="570"/>
    <col min="70" max="77" width="12.5703125" style="570" customWidth="true"/>
    <col min="78" max="104" width="12.5703125" style="398" customWidth="true"/>
    <col min="105" max="16384" width="9.140625" style="569"/>
  </cols>
  <sheetData>
    <row r="1" s="346" customFormat="true" ht="18" customHeight="true" x14ac:dyDescent="0.2">
      <c r="AN1" s="398"/>
      <c r="AO1" s="398"/>
      <c r="AP1" s="398"/>
      <c r="AQ1" s="398"/>
      <c r="AR1" s="398"/>
      <c r="AS1" s="398"/>
      <c r="AT1" s="398"/>
      <c r="AU1" s="398"/>
      <c r="AV1" s="398"/>
      <c r="AW1" s="398"/>
      <c r="AX1" s="398"/>
      <c r="AY1" s="398"/>
      <c r="AZ1" s="398"/>
      <c r="BB1" s="369"/>
      <c r="BZ1" s="398"/>
      <c r="CA1" s="398"/>
      <c r="CB1" s="398"/>
      <c r="CC1" s="398"/>
      <c r="CD1" s="398"/>
      <c r="CE1" s="398"/>
      <c r="CF1" s="398"/>
      <c r="CG1" s="398"/>
      <c r="CH1" s="398"/>
      <c r="CI1" s="398"/>
      <c r="CJ1" s="398"/>
      <c r="CK1" s="398"/>
      <c r="CL1" s="398"/>
      <c r="CM1" s="398"/>
      <c r="CN1" s="398"/>
      <c r="CO1" s="398"/>
      <c r="CP1" s="398"/>
      <c r="CQ1" s="398"/>
      <c r="CR1" s="398"/>
      <c r="CS1" s="398"/>
      <c r="CT1" s="398"/>
      <c r="CU1" s="398"/>
      <c r="CV1" s="398"/>
      <c r="CW1" s="398"/>
      <c r="CX1" s="398"/>
      <c r="CY1" s="398"/>
      <c r="CZ1" s="398"/>
    </row>
    <row r="2" s="346" customFormat="true" ht="22.5" customHeight="true" x14ac:dyDescent="0.35">
      <c r="A2" s="416" t="str">
        <f>A1026</f>
        <v>Madagascar</v>
      </c>
      <c r="B2" s="417"/>
      <c r="AN2" s="398"/>
      <c r="AO2" s="398"/>
      <c r="AP2" s="398"/>
      <c r="AQ2" s="398"/>
      <c r="AR2" s="398"/>
      <c r="AS2" s="398"/>
      <c r="AT2" s="398"/>
      <c r="AU2" s="398"/>
      <c r="AV2" s="398"/>
      <c r="AW2" s="398"/>
      <c r="AX2" s="398"/>
      <c r="AY2" s="398"/>
      <c r="AZ2" s="398"/>
      <c r="BB2" s="369"/>
      <c r="BZ2" s="398"/>
      <c r="CA2" s="398"/>
      <c r="CB2" s="398"/>
      <c r="CC2" s="398"/>
      <c r="CD2" s="398"/>
      <c r="CE2" s="398"/>
      <c r="CF2" s="398"/>
      <c r="CG2" s="398"/>
      <c r="CH2" s="398"/>
      <c r="CI2" s="398"/>
      <c r="CJ2" s="398"/>
      <c r="CK2" s="398"/>
      <c r="CL2" s="398"/>
      <c r="CM2" s="398"/>
      <c r="CN2" s="398"/>
      <c r="CO2" s="398"/>
      <c r="CP2" s="398"/>
      <c r="CQ2" s="398"/>
      <c r="CR2" s="398"/>
      <c r="CS2" s="398"/>
      <c r="CT2" s="398"/>
      <c r="CU2" s="398"/>
      <c r="CV2" s="398"/>
      <c r="CW2" s="398"/>
      <c r="CX2" s="398"/>
      <c r="CY2" s="398"/>
      <c r="CZ2" s="398"/>
    </row>
    <row r="3" s="346" customFormat="true" ht="22.5" customHeight="true" x14ac:dyDescent="0.35">
      <c r="A3" s="373" t="str">
        <f>A1034</f>
        <v>2016</v>
      </c>
      <c r="B3" s="419"/>
      <c r="AN3" s="398"/>
      <c r="AO3" s="398"/>
      <c r="AP3" s="398"/>
      <c r="AQ3" s="398"/>
      <c r="AR3" s="398"/>
      <c r="AS3" s="398"/>
      <c r="AT3" s="398"/>
      <c r="AU3" s="398"/>
      <c r="AV3" s="398"/>
      <c r="AW3" s="398"/>
      <c r="AX3" s="398"/>
      <c r="AY3" s="398"/>
      <c r="AZ3" s="398"/>
      <c r="BB3" s="369"/>
      <c r="BZ3" s="398"/>
      <c r="CA3" s="398"/>
      <c r="CB3" s="398"/>
      <c r="CC3" s="398"/>
      <c r="CD3" s="398"/>
      <c r="CE3" s="398"/>
      <c r="CF3" s="398"/>
      <c r="CG3" s="398"/>
      <c r="CH3" s="398"/>
      <c r="CI3" s="398"/>
      <c r="CJ3" s="398"/>
      <c r="CK3" s="398"/>
      <c r="CL3" s="398"/>
      <c r="CM3" s="398"/>
      <c r="CN3" s="398"/>
      <c r="CO3" s="398"/>
      <c r="CP3" s="398"/>
      <c r="CQ3" s="398"/>
      <c r="CR3" s="398"/>
      <c r="CS3" s="398"/>
      <c r="CT3" s="398"/>
      <c r="CU3" s="398"/>
      <c r="CV3" s="398"/>
      <c r="CW3" s="398"/>
      <c r="CX3" s="398"/>
      <c r="CY3" s="398"/>
      <c r="CZ3" s="398"/>
    </row>
    <row r="4" s="346" customFormat="true" ht="22.5" customHeight="true" x14ac:dyDescent="0.35">
      <c r="A4" s="418" t="s">
        <v>96</v>
      </c>
      <c r="B4" s="419"/>
      <c r="AN4" s="398"/>
      <c r="AO4" s="398"/>
      <c r="AP4" s="398"/>
      <c r="AQ4" s="398"/>
      <c r="AR4" s="398"/>
      <c r="AS4" s="398"/>
      <c r="AT4" s="398"/>
      <c r="AU4" s="398"/>
      <c r="AV4" s="398"/>
      <c r="AW4" s="398"/>
      <c r="AX4" s="398"/>
      <c r="AY4" s="398"/>
      <c r="AZ4" s="398"/>
      <c r="BB4" s="369"/>
      <c r="BZ4" s="398"/>
      <c r="CA4" s="398"/>
      <c r="CB4" s="398"/>
      <c r="CC4" s="398"/>
      <c r="CD4" s="398"/>
      <c r="CE4" s="398"/>
      <c r="CF4" s="398"/>
      <c r="CG4" s="398"/>
      <c r="CH4" s="398"/>
      <c r="CI4" s="398"/>
      <c r="CJ4" s="398"/>
      <c r="CK4" s="398"/>
      <c r="CL4" s="398"/>
      <c r="CM4" s="398"/>
      <c r="CN4" s="398"/>
      <c r="CO4" s="398"/>
      <c r="CP4" s="398"/>
      <c r="CQ4" s="398"/>
      <c r="CR4" s="398"/>
      <c r="CS4" s="398"/>
      <c r="CT4" s="398"/>
      <c r="CU4" s="398"/>
      <c r="CV4" s="398"/>
      <c r="CW4" s="398"/>
      <c r="CX4" s="398"/>
      <c r="CY4" s="398"/>
      <c r="CZ4" s="398"/>
    </row>
    <row r="5" s="346" customFormat="true" ht="20.1" customHeight="true" x14ac:dyDescent="0.35">
      <c r="A5" s="418" t="s">
        <v>97</v>
      </c>
      <c r="B5" s="419"/>
      <c r="AN5" s="398"/>
      <c r="AO5" s="398"/>
      <c r="AP5" s="398"/>
      <c r="AQ5" s="398"/>
      <c r="AR5" s="398"/>
      <c r="AS5" s="398"/>
      <c r="AT5" s="398"/>
      <c r="AU5" s="398"/>
      <c r="AV5" s="398"/>
      <c r="AW5" s="398"/>
      <c r="AX5" s="398"/>
      <c r="AY5" s="398"/>
      <c r="AZ5" s="398"/>
      <c r="BB5" s="369"/>
      <c r="BZ5" s="398"/>
      <c r="CA5" s="398"/>
      <c r="CB5" s="398"/>
      <c r="CC5" s="398"/>
      <c r="CD5" s="398"/>
      <c r="CE5" s="398"/>
      <c r="CF5" s="398"/>
      <c r="CG5" s="398"/>
      <c r="CH5" s="398"/>
      <c r="CI5" s="398"/>
      <c r="CJ5" s="398"/>
      <c r="CK5" s="398"/>
      <c r="CL5" s="398"/>
      <c r="CM5" s="398"/>
      <c r="CN5" s="398"/>
      <c r="CO5" s="398"/>
      <c r="CP5" s="398"/>
      <c r="CQ5" s="398"/>
      <c r="CR5" s="398"/>
      <c r="CS5" s="398"/>
      <c r="CT5" s="398"/>
      <c r="CU5" s="398"/>
      <c r="CV5" s="398"/>
      <c r="CW5" s="398"/>
      <c r="CX5" s="398"/>
      <c r="CY5" s="398"/>
      <c r="CZ5" s="398"/>
    </row>
    <row r="6" s="346" customFormat="true" ht="15" customHeight="true" x14ac:dyDescent="0.2">
      <c r="A6" s="420" t="s">
        <v>98</v>
      </c>
      <c r="B6" s="421"/>
      <c r="AN6" s="398"/>
      <c r="AO6" s="398"/>
      <c r="AP6" s="398"/>
      <c r="AQ6" s="398"/>
      <c r="AR6" s="398"/>
      <c r="AS6" s="398"/>
      <c r="AT6" s="398"/>
      <c r="AU6" s="398"/>
      <c r="AV6" s="398"/>
      <c r="AW6" s="398"/>
      <c r="AX6" s="398"/>
      <c r="AY6" s="398"/>
      <c r="AZ6" s="398"/>
      <c r="BB6" s="369"/>
      <c r="BZ6" s="398"/>
      <c r="CA6" s="398"/>
      <c r="CB6" s="398"/>
      <c r="CC6" s="398"/>
      <c r="CD6" s="398"/>
      <c r="CE6" s="398"/>
      <c r="CF6" s="398"/>
      <c r="CG6" s="398"/>
      <c r="CH6" s="398"/>
      <c r="CI6" s="398"/>
      <c r="CJ6" s="398"/>
      <c r="CK6" s="398"/>
      <c r="CL6" s="398"/>
      <c r="CM6" s="398"/>
      <c r="CN6" s="398"/>
      <c r="CO6" s="398"/>
      <c r="CP6" s="398"/>
      <c r="CQ6" s="398"/>
      <c r="CR6" s="398"/>
      <c r="CS6" s="398"/>
      <c r="CT6" s="398"/>
      <c r="CU6" s="398"/>
      <c r="CV6" s="398"/>
      <c r="CW6" s="398"/>
      <c r="CX6" s="398"/>
      <c r="CY6" s="398"/>
      <c r="CZ6" s="398"/>
    </row>
    <row r="7" s="346" customFormat="true" ht="15" customHeight="true" x14ac:dyDescent="0.2">
      <c r="A7" s="422" t="s">
        <v>40</v>
      </c>
      <c r="B7" s="423"/>
      <c r="AN7" s="398"/>
      <c r="AO7" s="398"/>
      <c r="AP7" s="398"/>
      <c r="AQ7" s="398"/>
      <c r="AR7" s="398"/>
      <c r="AS7" s="398"/>
      <c r="AT7" s="398"/>
      <c r="AU7" s="398"/>
      <c r="AV7" s="398"/>
      <c r="AW7" s="398"/>
      <c r="AX7" s="398"/>
      <c r="AY7" s="398"/>
      <c r="AZ7" s="398"/>
      <c r="BB7" s="369"/>
      <c r="BZ7" s="398"/>
      <c r="CA7" s="398"/>
      <c r="CB7" s="398"/>
      <c r="CC7" s="398"/>
      <c r="CD7" s="398"/>
      <c r="CE7" s="398"/>
      <c r="CF7" s="398"/>
      <c r="CG7" s="398"/>
      <c r="CH7" s="398"/>
      <c r="CI7" s="398"/>
      <c r="CJ7" s="398"/>
      <c r="CK7" s="398"/>
      <c r="CL7" s="398"/>
      <c r="CM7" s="398"/>
      <c r="CN7" s="398"/>
      <c r="CO7" s="398"/>
      <c r="CP7" s="398"/>
      <c r="CQ7" s="398"/>
      <c r="CR7" s="398"/>
      <c r="CS7" s="398"/>
      <c r="CT7" s="398"/>
      <c r="CU7" s="398"/>
      <c r="CV7" s="398"/>
      <c r="CW7" s="398"/>
      <c r="CX7" s="398"/>
      <c r="CY7" s="398"/>
      <c r="CZ7" s="398"/>
    </row>
    <row r="8" s="346" customFormat="true" ht="15" customHeight="true" x14ac:dyDescent="0.2">
      <c r="A8" s="422" t="s">
        <v>39</v>
      </c>
      <c r="B8" s="423"/>
      <c r="AN8" s="398"/>
      <c r="AO8" s="398"/>
      <c r="AP8" s="398"/>
      <c r="AQ8" s="398"/>
      <c r="AR8" s="398"/>
      <c r="AS8" s="398"/>
      <c r="AT8" s="398"/>
      <c r="AU8" s="398"/>
      <c r="AV8" s="398"/>
      <c r="AW8" s="398"/>
      <c r="AX8" s="398"/>
      <c r="AY8" s="398"/>
      <c r="AZ8" s="398"/>
      <c r="BB8" s="369"/>
      <c r="BZ8" s="398"/>
      <c r="CA8" s="398"/>
      <c r="CB8" s="398"/>
      <c r="CC8" s="398"/>
      <c r="CD8" s="398"/>
      <c r="CE8" s="398"/>
      <c r="CF8" s="398"/>
      <c r="CG8" s="398"/>
      <c r="CH8" s="398"/>
      <c r="CI8" s="398"/>
      <c r="CJ8" s="398"/>
      <c r="CK8" s="398"/>
      <c r="CL8" s="398"/>
      <c r="CM8" s="398"/>
      <c r="CN8" s="398"/>
      <c r="CO8" s="398"/>
      <c r="CP8" s="398"/>
      <c r="CQ8" s="398"/>
      <c r="CR8" s="398"/>
      <c r="CS8" s="398"/>
      <c r="CT8" s="398"/>
      <c r="CU8" s="398"/>
      <c r="CV8" s="398"/>
      <c r="CW8" s="398"/>
      <c r="CX8" s="398"/>
      <c r="CY8" s="398"/>
      <c r="CZ8" s="398"/>
    </row>
    <row r="9" s="346" customFormat="true" ht="15" customHeight="true" x14ac:dyDescent="0.2">
      <c r="A9" s="422" t="s">
        <v>136</v>
      </c>
      <c r="B9" s="424" t="str">
        <f>A1025</f>
        <v>MIS16</v>
      </c>
      <c r="AN9" s="398"/>
      <c r="AO9" s="398"/>
      <c r="AP9" s="398"/>
      <c r="AQ9" s="398"/>
      <c r="AR9" s="398"/>
      <c r="AS9" s="398"/>
      <c r="AT9" s="398"/>
      <c r="AU9" s="398"/>
      <c r="AV9" s="398"/>
      <c r="AW9" s="398"/>
      <c r="AX9" s="398"/>
      <c r="AY9" s="398"/>
      <c r="AZ9" s="398"/>
      <c r="BB9" s="369"/>
      <c r="BZ9" s="398"/>
      <c r="CA9" s="398"/>
      <c r="CB9" s="398"/>
      <c r="CC9" s="398"/>
      <c r="CD9" s="398"/>
      <c r="CE9" s="398"/>
      <c r="CF9" s="398"/>
      <c r="CG9" s="398"/>
      <c r="CH9" s="398"/>
      <c r="CI9" s="398"/>
      <c r="CJ9" s="398"/>
      <c r="CK9" s="398"/>
      <c r="CL9" s="398"/>
      <c r="CM9" s="398"/>
      <c r="CN9" s="398"/>
      <c r="CO9" s="398"/>
      <c r="CP9" s="398"/>
      <c r="CQ9" s="398"/>
      <c r="CR9" s="398"/>
      <c r="CS9" s="398"/>
      <c r="CT9" s="398"/>
      <c r="CU9" s="398"/>
      <c r="CV9" s="398"/>
      <c r="CW9" s="398"/>
      <c r="CX9" s="398"/>
      <c r="CY9" s="398"/>
      <c r="CZ9" s="398"/>
    </row>
    <row r="10" s="346" customFormat="true" ht="15" customHeight="true" x14ac:dyDescent="0.2">
      <c r="A10" s="231" t="str">
        <f>B1028</f>
        <v/>
      </c>
      <c r="B10" s="230"/>
      <c r="AN10" s="398"/>
      <c r="AO10" s="398"/>
      <c r="AP10" s="398"/>
      <c r="AQ10" s="398"/>
      <c r="AR10" s="398"/>
      <c r="AS10" s="398"/>
      <c r="AT10" s="398"/>
      <c r="AU10" s="398"/>
      <c r="AV10" s="398"/>
      <c r="AW10" s="398"/>
      <c r="AX10" s="398"/>
      <c r="AY10" s="398"/>
      <c r="AZ10" s="398"/>
      <c r="BB10" s="369"/>
      <c r="BZ10" s="398"/>
      <c r="CA10" s="398"/>
      <c r="CB10" s="398"/>
      <c r="CC10" s="398"/>
      <c r="CD10" s="398"/>
      <c r="CE10" s="398"/>
      <c r="CF10" s="398"/>
      <c r="CG10" s="398"/>
      <c r="CH10" s="398"/>
      <c r="CI10" s="398"/>
      <c r="CJ10" s="398"/>
      <c r="CK10" s="398"/>
      <c r="CL10" s="398"/>
      <c r="CM10" s="398"/>
      <c r="CN10" s="398"/>
      <c r="CO10" s="398"/>
      <c r="CP10" s="398"/>
      <c r="CQ10" s="398"/>
      <c r="CR10" s="398"/>
      <c r="CS10" s="398"/>
      <c r="CT10" s="398"/>
      <c r="CU10" s="398"/>
      <c r="CV10" s="398"/>
      <c r="CW10" s="398"/>
      <c r="CX10" s="398"/>
      <c r="CY10" s="398"/>
      <c r="CZ10" s="398"/>
    </row>
    <row r="11" s="346" customFormat="true" ht="15" customHeight="true" x14ac:dyDescent="0.2">
      <c r="A11" s="231" t="str">
        <f>B1027</f>
        <v/>
      </c>
      <c r="B11" s="229"/>
      <c r="AN11" s="398"/>
      <c r="AO11" s="398"/>
      <c r="AP11" s="398"/>
      <c r="AQ11" s="398"/>
      <c r="AR11" s="398"/>
      <c r="AS11" s="398"/>
      <c r="AT11" s="398"/>
      <c r="AU11" s="398"/>
      <c r="AV11" s="398"/>
      <c r="AW11" s="398"/>
      <c r="AX11" s="398"/>
      <c r="AY11" s="398"/>
      <c r="AZ11" s="398"/>
      <c r="BB11" s="369"/>
      <c r="BZ11" s="398"/>
      <c r="CA11" s="398"/>
      <c r="CB11" s="398"/>
      <c r="CC11" s="398"/>
      <c r="CD11" s="398"/>
      <c r="CE11" s="398"/>
      <c r="CF11" s="398"/>
      <c r="CG11" s="398"/>
      <c r="CH11" s="398"/>
      <c r="CI11" s="398"/>
      <c r="CJ11" s="398"/>
      <c r="CK11" s="398"/>
      <c r="CL11" s="398"/>
      <c r="CM11" s="398"/>
      <c r="CN11" s="398"/>
      <c r="CO11" s="398"/>
      <c r="CP11" s="398"/>
      <c r="CQ11" s="398"/>
      <c r="CR11" s="398"/>
      <c r="CS11" s="398"/>
      <c r="CT11" s="398"/>
      <c r="CU11" s="398"/>
      <c r="CV11" s="398"/>
      <c r="CW11" s="398"/>
      <c r="CX11" s="398"/>
      <c r="CY11" s="398"/>
      <c r="CZ11" s="398"/>
    </row>
    <row r="12" s="346" customFormat="true" ht="18" customHeight="true" x14ac:dyDescent="0.2">
      <c r="A12" s="228"/>
      <c r="B12" s="230"/>
      <c r="AN12" s="398"/>
      <c r="AO12" s="398"/>
      <c r="AP12" s="398"/>
      <c r="AQ12" s="398"/>
      <c r="AR12" s="398"/>
      <c r="AS12" s="398"/>
      <c r="AT12" s="398"/>
      <c r="AU12" s="398"/>
      <c r="AV12" s="398"/>
      <c r="AW12" s="398"/>
      <c r="AX12" s="398"/>
      <c r="AY12" s="398"/>
      <c r="AZ12" s="398"/>
      <c r="BB12" s="369"/>
      <c r="BZ12" s="398"/>
      <c r="CA12" s="398"/>
      <c r="CB12" s="398"/>
      <c r="CC12" s="398"/>
      <c r="CD12" s="398"/>
      <c r="CE12" s="398"/>
      <c r="CF12" s="398"/>
      <c r="CG12" s="398"/>
      <c r="CH12" s="398"/>
      <c r="CI12" s="398"/>
      <c r="CJ12" s="398"/>
      <c r="CK12" s="398"/>
      <c r="CL12" s="398"/>
      <c r="CM12" s="398"/>
      <c r="CN12" s="398"/>
      <c r="CO12" s="398"/>
      <c r="CP12" s="398"/>
      <c r="CQ12" s="398"/>
      <c r="CR12" s="398"/>
      <c r="CS12" s="398"/>
      <c r="CT12" s="398"/>
      <c r="CU12" s="398"/>
      <c r="CV12" s="398"/>
      <c r="CW12" s="398"/>
      <c r="CX12" s="398"/>
      <c r="CY12" s="398"/>
      <c r="CZ12" s="398"/>
    </row>
    <row r="13" s="346" customFormat="true" ht="18" customHeight="true" x14ac:dyDescent="0.2">
      <c r="A13" s="227"/>
      <c r="B13" s="226"/>
      <c r="AN13" s="398"/>
      <c r="AO13" s="398"/>
      <c r="AP13" s="398"/>
      <c r="AQ13" s="398"/>
      <c r="AR13" s="398"/>
      <c r="AS13" s="398"/>
      <c r="AT13" s="398"/>
      <c r="AU13" s="398"/>
      <c r="AV13" s="398"/>
      <c r="AW13" s="398"/>
      <c r="AX13" s="398"/>
      <c r="AY13" s="398"/>
      <c r="AZ13" s="398"/>
      <c r="BB13" s="369"/>
      <c r="BZ13" s="398"/>
      <c r="CA13" s="398"/>
      <c r="CB13" s="398"/>
      <c r="CC13" s="398"/>
      <c r="CD13" s="398"/>
      <c r="CE13" s="398"/>
      <c r="CF13" s="398"/>
      <c r="CG13" s="398"/>
      <c r="CH13" s="398"/>
      <c r="CI13" s="398"/>
      <c r="CJ13" s="398"/>
      <c r="CK13" s="398"/>
      <c r="CL13" s="398"/>
      <c r="CM13" s="398"/>
      <c r="CN13" s="398"/>
      <c r="CO13" s="398"/>
      <c r="CP13" s="398"/>
      <c r="CQ13" s="398"/>
      <c r="CR13" s="398"/>
      <c r="CS13" s="398"/>
      <c r="CT13" s="398"/>
      <c r="CU13" s="398"/>
      <c r="CV13" s="398"/>
      <c r="CW13" s="398"/>
      <c r="CX13" s="398"/>
      <c r="CY13" s="398"/>
      <c r="CZ13" s="398"/>
    </row>
    <row r="14" s="370" customFormat="true" ht="15" customHeight="true" x14ac:dyDescent="0.2">
      <c r="A14" s="350" t="s">
        <v>96</v>
      </c>
      <c r="B14" s="395"/>
      <c r="C14" s="1061" t="s">
        <v>115</v>
      </c>
      <c r="D14" s="1062"/>
      <c r="E14" s="1062"/>
      <c r="F14" s="1062"/>
      <c r="G14" s="1063"/>
      <c r="H14" s="1064" t="s">
        <v>38</v>
      </c>
      <c r="I14" s="1052"/>
      <c r="J14" s="1052"/>
      <c r="K14" s="1052"/>
      <c r="L14" s="1054"/>
      <c r="M14" s="1046" t="s">
        <v>37</v>
      </c>
      <c r="N14" s="1047"/>
      <c r="O14" s="1047"/>
      <c r="P14" s="1047"/>
      <c r="Q14" s="1049"/>
      <c r="R14" s="81" t="s">
        <v>141</v>
      </c>
      <c r="S14" s="484"/>
      <c r="T14" s="484"/>
      <c r="U14" s="484"/>
      <c r="V14" s="484"/>
      <c r="W14" s="484"/>
      <c r="X14" s="484"/>
      <c r="Y14" s="484"/>
      <c r="Z14" s="484"/>
      <c r="AA14" s="484"/>
      <c r="AB14" s="484"/>
      <c r="AC14" s="484"/>
      <c r="AD14" s="484"/>
      <c r="AE14" s="484"/>
      <c r="AF14" s="484"/>
      <c r="AG14" s="484"/>
      <c r="AH14" s="484"/>
      <c r="AI14" s="484"/>
      <c r="AJ14" s="484"/>
      <c r="AK14" s="484"/>
      <c r="AL14" s="484"/>
      <c r="AM14" s="484"/>
      <c r="AN14" s="495"/>
      <c r="AO14" s="495"/>
      <c r="AP14" s="495"/>
      <c r="AQ14" s="495"/>
      <c r="AR14" s="495"/>
      <c r="AS14" s="495"/>
      <c r="AT14" s="495"/>
      <c r="AU14" s="495"/>
      <c r="AV14" s="495"/>
      <c r="AW14" s="495"/>
      <c r="AX14" s="495"/>
      <c r="AY14" s="495"/>
      <c r="AZ14" s="234"/>
      <c r="BA14" s="404" t="s">
        <v>131</v>
      </c>
      <c r="BB14" s="350" t="s">
        <v>96</v>
      </c>
      <c r="BC14" s="1046" t="s">
        <v>115</v>
      </c>
      <c r="BD14" s="1047"/>
      <c r="BE14" s="1047"/>
      <c r="BF14" s="1047"/>
      <c r="BG14" s="1048"/>
      <c r="BH14" s="1046" t="s">
        <v>38</v>
      </c>
      <c r="BI14" s="1047"/>
      <c r="BJ14" s="1047"/>
      <c r="BK14" s="1047"/>
      <c r="BL14" s="1048"/>
      <c r="BM14" s="1046" t="s">
        <v>37</v>
      </c>
      <c r="BN14" s="1047"/>
      <c r="BO14" s="1047"/>
      <c r="BP14" s="1047"/>
      <c r="BQ14" s="1049"/>
      <c r="BR14" s="80" t="s">
        <v>141</v>
      </c>
      <c r="BS14" s="484"/>
      <c r="BT14" s="484"/>
      <c r="BU14" s="484"/>
      <c r="BV14" s="484"/>
      <c r="BW14" s="484"/>
      <c r="BX14" s="484"/>
      <c r="BY14" s="484"/>
      <c r="BZ14" s="498"/>
      <c r="CA14" s="498"/>
      <c r="CB14" s="498"/>
      <c r="CC14" s="498"/>
      <c r="CD14" s="498"/>
      <c r="CE14" s="498"/>
      <c r="CF14" s="498"/>
      <c r="CG14" s="498"/>
      <c r="CH14" s="498"/>
      <c r="CI14" s="498"/>
      <c r="CJ14" s="498"/>
      <c r="CK14" s="498"/>
      <c r="CL14" s="498"/>
      <c r="CM14" s="498"/>
      <c r="CN14" s="402"/>
      <c r="CO14" s="402"/>
      <c r="CP14" s="402"/>
      <c r="CQ14" s="402"/>
      <c r="CR14" s="402"/>
      <c r="CS14" s="402"/>
      <c r="CT14" s="402"/>
      <c r="CU14" s="402"/>
      <c r="CV14" s="402"/>
      <c r="CW14" s="402"/>
      <c r="CX14" s="402"/>
      <c r="CY14" s="402"/>
      <c r="CZ14" s="402"/>
    </row>
    <row r="15" s="370" customFormat="true" ht="24" x14ac:dyDescent="0.2">
      <c r="A15" s="390" t="s">
        <v>87</v>
      </c>
      <c r="B15" s="433"/>
      <c r="C15" s="475" t="s">
        <v>0</v>
      </c>
      <c r="D15" s="669" t="s">
        <v>1</v>
      </c>
      <c r="E15" s="669" t="s">
        <v>2</v>
      </c>
      <c r="F15" s="669" t="s">
        <v>3</v>
      </c>
      <c r="G15" s="670" t="s">
        <v>4</v>
      </c>
      <c r="H15" s="438" t="s">
        <v>0</v>
      </c>
      <c r="I15" s="673" t="s">
        <v>1</v>
      </c>
      <c r="J15" s="673" t="s">
        <v>2</v>
      </c>
      <c r="K15" s="673" t="s">
        <v>3</v>
      </c>
      <c r="L15" s="674" t="s">
        <v>4</v>
      </c>
      <c r="M15" s="439" t="s">
        <v>0</v>
      </c>
      <c r="N15" s="673" t="s">
        <v>1</v>
      </c>
      <c r="O15" s="673" t="s">
        <v>2</v>
      </c>
      <c r="P15" s="673" t="s">
        <v>3</v>
      </c>
      <c r="Q15" s="667" t="s">
        <v>4</v>
      </c>
      <c r="R15" s="438" t="s">
        <v>245</v>
      </c>
      <c r="S15" s="673" t="s">
        <v>442</v>
      </c>
      <c r="T15" s="673" t="s">
        <v>246</v>
      </c>
      <c r="U15" s="673" t="s">
        <v>247</v>
      </c>
      <c r="V15" s="673" t="s">
        <v>249</v>
      </c>
      <c r="W15" s="673" t="s">
        <v>250</v>
      </c>
      <c r="X15" s="673" t="s">
        <v>251</v>
      </c>
      <c r="Y15" s="673" t="s">
        <v>252</v>
      </c>
      <c r="Z15" s="673" t="s">
        <v>253</v>
      </c>
      <c r="AA15" s="673" t="s">
        <v>254</v>
      </c>
      <c r="AB15" s="673" t="s">
        <v>255</v>
      </c>
      <c r="AC15" s="673" t="s">
        <v>256</v>
      </c>
      <c r="AD15" s="673" t="s">
        <v>257</v>
      </c>
      <c r="AE15" s="673" t="s">
        <v>258</v>
      </c>
      <c r="AF15" s="673" t="s">
        <v>259</v>
      </c>
      <c r="AG15" s="673" t="s">
        <v>260</v>
      </c>
      <c r="AH15" s="673" t="s">
        <v>261</v>
      </c>
      <c r="AI15" s="673" t="s">
        <v>262</v>
      </c>
      <c r="AJ15" s="673" t="s">
        <v>263</v>
      </c>
      <c r="AK15" s="673" t="s">
        <v>264</v>
      </c>
      <c r="AL15" s="673" t="s">
        <v>265</v>
      </c>
      <c r="AM15" s="674" t="s">
        <v>266</v>
      </c>
      <c r="AN15" s="495"/>
      <c r="AO15" s="495"/>
      <c r="AP15" s="495"/>
      <c r="AQ15" s="495"/>
      <c r="AR15" s="495"/>
      <c r="AS15" s="495"/>
      <c r="AT15" s="495"/>
      <c r="AU15" s="495"/>
      <c r="AV15" s="495"/>
      <c r="AW15" s="495"/>
      <c r="AX15" s="495"/>
      <c r="AY15" s="495"/>
      <c r="AZ15" s="234"/>
      <c r="BA15" s="390" t="s">
        <v>120</v>
      </c>
      <c r="BB15" s="389"/>
      <c r="BC15" s="515" t="s">
        <v>0</v>
      </c>
      <c r="BD15" s="628" t="s">
        <v>1</v>
      </c>
      <c r="BE15" s="628" t="s">
        <v>2</v>
      </c>
      <c r="BF15" s="628" t="s">
        <v>3</v>
      </c>
      <c r="BG15" s="516" t="s">
        <v>4</v>
      </c>
      <c r="BH15" s="515" t="s">
        <v>0</v>
      </c>
      <c r="BI15" s="628" t="s">
        <v>1</v>
      </c>
      <c r="BJ15" s="628" t="s">
        <v>2</v>
      </c>
      <c r="BK15" s="628" t="s">
        <v>3</v>
      </c>
      <c r="BL15" s="516" t="s">
        <v>4</v>
      </c>
      <c r="BM15" s="515" t="s">
        <v>0</v>
      </c>
      <c r="BN15" s="628" t="s">
        <v>1</v>
      </c>
      <c r="BO15" s="628" t="s">
        <v>2</v>
      </c>
      <c r="BP15" s="628" t="s">
        <v>3</v>
      </c>
      <c r="BQ15" s="516" t="s">
        <v>4</v>
      </c>
      <c r="BR15" s="515" t="s">
        <v>245</v>
      </c>
      <c r="BS15" s="628" t="s">
        <v>442</v>
      </c>
      <c r="BT15" s="628" t="s">
        <v>246</v>
      </c>
      <c r="BU15" s="628" t="s">
        <v>247</v>
      </c>
      <c r="BV15" s="628" t="s">
        <v>249</v>
      </c>
      <c r="BW15" s="628" t="s">
        <v>250</v>
      </c>
      <c r="BX15" s="628" t="s">
        <v>251</v>
      </c>
      <c r="BY15" s="629" t="s">
        <v>252</v>
      </c>
      <c r="BZ15" s="629" t="s">
        <v>253</v>
      </c>
      <c r="CA15" s="629" t="s">
        <v>254</v>
      </c>
      <c r="CB15" s="629" t="s">
        <v>255</v>
      </c>
      <c r="CC15" s="629" t="s">
        <v>256</v>
      </c>
      <c r="CD15" s="629" t="s">
        <v>257</v>
      </c>
      <c r="CE15" s="629" t="s">
        <v>258</v>
      </c>
      <c r="CF15" s="629" t="s">
        <v>259</v>
      </c>
      <c r="CG15" s="629" t="s">
        <v>260</v>
      </c>
      <c r="CH15" s="629" t="s">
        <v>261</v>
      </c>
      <c r="CI15" s="629" t="s">
        <v>262</v>
      </c>
      <c r="CJ15" s="629" t="s">
        <v>263</v>
      </c>
      <c r="CK15" s="629" t="s">
        <v>264</v>
      </c>
      <c r="CL15" s="629" t="s">
        <v>265</v>
      </c>
      <c r="CM15" s="629" t="s">
        <v>266</v>
      </c>
      <c r="CN15" s="235"/>
      <c r="CO15" s="235"/>
      <c r="CP15" s="235"/>
      <c r="CQ15" s="235"/>
      <c r="CR15" s="235"/>
      <c r="CS15" s="235"/>
      <c r="CT15" s="235"/>
      <c r="CU15" s="235"/>
      <c r="CV15" s="235"/>
      <c r="CW15" s="235"/>
      <c r="CX15" s="235"/>
      <c r="CY15" s="235"/>
      <c r="CZ15" s="235"/>
    </row>
    <row r="16" s="370" customFormat="true" ht="15" customHeight="true" x14ac:dyDescent="0.2">
      <c r="A16" s="1055" t="s">
        <v>13</v>
      </c>
      <c r="B16" s="435" t="s">
        <v>14</v>
      </c>
      <c r="C16" s="183">
        <f>C58+C59+C60+C61+C62+C63+C65+C68+C69+C70</f>
        <v>21.015347574663682</v>
      </c>
      <c r="D16" s="182">
        <v>27.694432805149745</v>
      </c>
      <c r="E16" s="182">
        <v>34.972373920391846</v>
      </c>
      <c r="F16" s="182">
        <v>49.697704108525649</v>
      </c>
      <c r="G16" s="181">
        <v>83.522303145052589</v>
      </c>
      <c r="H16" s="180">
        <v>65.866583187284533</v>
      </c>
      <c r="I16" s="182">
        <v>82.356673293670383</v>
      </c>
      <c r="J16" s="182">
        <v>94.350724640155619</v>
      </c>
      <c r="K16" s="182">
        <v>96.955901413598937</v>
      </c>
      <c r="L16" s="179">
        <v>97.131072254456939</v>
      </c>
      <c r="M16" s="183">
        <v>20.567601459568465</v>
      </c>
      <c r="N16" s="182">
        <v>25.357498435800419</v>
      </c>
      <c r="O16" s="182">
        <v>32.858367476143826</v>
      </c>
      <c r="P16" s="182">
        <v>42.46236898317381</v>
      </c>
      <c r="Q16" s="181">
        <v>69.509411537803786</v>
      </c>
      <c r="R16" s="180">
        <v>51.64589079206111</v>
      </c>
      <c r="S16" s="182">
        <v>33.236927673898165</v>
      </c>
      <c r="T16" s="182">
        <v>72.032642058835478</v>
      </c>
      <c r="U16" s="182">
        <v>40.655099112673653</v>
      </c>
      <c r="V16" s="182">
        <v>39.848350537408933</v>
      </c>
      <c r="W16" s="182">
        <v>16.268368986774671</v>
      </c>
      <c r="X16" s="182">
        <v>30.897776391570613</v>
      </c>
      <c r="Y16" s="182">
        <v>26.745112670574862</v>
      </c>
      <c r="Z16" s="182">
        <v>42.13534886663831</v>
      </c>
      <c r="AA16" s="182">
        <v>46.615771255542903</v>
      </c>
      <c r="AB16" s="182">
        <v>54.17283890456158</v>
      </c>
      <c r="AC16" s="182">
        <v>70.370738980292373</v>
      </c>
      <c r="AD16" s="182">
        <v>56.123983279342561</v>
      </c>
      <c r="AE16" s="182">
        <v>28.453557995756849</v>
      </c>
      <c r="AF16" s="182">
        <v>61.757644080733151</v>
      </c>
      <c r="AG16" s="182">
        <v>66.232550309453487</v>
      </c>
      <c r="AH16" s="182">
        <v>33.295608567602329</v>
      </c>
      <c r="AI16" s="182">
        <v>59.355091376495992</v>
      </c>
      <c r="AJ16" s="182">
        <v>25.571604867999309</v>
      </c>
      <c r="AK16" s="182">
        <v>28.481399501059347</v>
      </c>
      <c r="AL16" s="182">
        <v>64.345288354783165</v>
      </c>
      <c r="AM16" s="179">
        <v>16.685279699377865</v>
      </c>
      <c r="AN16" s="495"/>
      <c r="AO16" s="495"/>
      <c r="AP16" s="495"/>
      <c r="AQ16" s="495"/>
      <c r="AR16" s="495"/>
      <c r="AS16" s="495"/>
      <c r="AT16" s="495"/>
      <c r="AU16" s="495"/>
      <c r="AV16" s="495"/>
      <c r="AW16" s="495"/>
      <c r="AX16" s="495"/>
      <c r="AY16" s="495"/>
      <c r="AZ16" s="234"/>
      <c r="BA16" s="1050" t="s">
        <v>13</v>
      </c>
      <c r="BB16" s="680" t="s">
        <v>14</v>
      </c>
      <c r="BC16" s="112" t="s">
        <v>35</v>
      </c>
      <c r="BD16" s="108" t="s">
        <v>35</v>
      </c>
      <c r="BE16" s="108" t="s">
        <v>35</v>
      </c>
      <c r="BF16" s="108" t="s">
        <v>35</v>
      </c>
      <c r="BG16" s="103" t="s">
        <v>35</v>
      </c>
      <c r="BH16" s="112" t="s">
        <v>35</v>
      </c>
      <c r="BI16" s="108" t="s">
        <v>35</v>
      </c>
      <c r="BJ16" s="108" t="s">
        <v>35</v>
      </c>
      <c r="BK16" s="108" t="s">
        <v>35</v>
      </c>
      <c r="BL16" s="103" t="s">
        <v>35</v>
      </c>
      <c r="BM16" s="112" t="s">
        <v>35</v>
      </c>
      <c r="BN16" s="108" t="s">
        <v>35</v>
      </c>
      <c r="BO16" s="108" t="s">
        <v>35</v>
      </c>
      <c r="BP16" s="108" t="s">
        <v>35</v>
      </c>
      <c r="BQ16" s="103" t="s">
        <v>35</v>
      </c>
      <c r="BR16" s="112" t="s">
        <v>35</v>
      </c>
      <c r="BS16" s="108" t="s">
        <v>35</v>
      </c>
      <c r="BT16" s="108" t="s">
        <v>35</v>
      </c>
      <c r="BU16" s="108" t="s">
        <v>35</v>
      </c>
      <c r="BV16" s="108" t="s">
        <v>35</v>
      </c>
      <c r="BW16" s="108" t="s">
        <v>35</v>
      </c>
      <c r="BX16" s="108" t="s">
        <v>35</v>
      </c>
      <c r="BY16" s="97" t="s">
        <v>35</v>
      </c>
      <c r="BZ16" s="97" t="s">
        <v>35</v>
      </c>
      <c r="CA16" s="97" t="s">
        <v>35</v>
      </c>
      <c r="CB16" s="97" t="s">
        <v>35</v>
      </c>
      <c r="CC16" s="97" t="s">
        <v>35</v>
      </c>
      <c r="CD16" s="97" t="s">
        <v>35</v>
      </c>
      <c r="CE16" s="97" t="s">
        <v>35</v>
      </c>
      <c r="CF16" s="97" t="s">
        <v>35</v>
      </c>
      <c r="CG16" s="97" t="s">
        <v>35</v>
      </c>
      <c r="CH16" s="97" t="s">
        <v>35</v>
      </c>
      <c r="CI16" s="97" t="s">
        <v>35</v>
      </c>
      <c r="CJ16" s="97" t="s">
        <v>35</v>
      </c>
      <c r="CK16" s="97" t="s">
        <v>35</v>
      </c>
      <c r="CL16" s="97" t="s">
        <v>35</v>
      </c>
      <c r="CM16" s="97" t="s">
        <v>35</v>
      </c>
      <c r="CN16" s="68"/>
      <c r="CO16" s="68"/>
      <c r="CP16" s="68"/>
      <c r="CQ16" s="68"/>
      <c r="CR16" s="68"/>
      <c r="CS16" s="68"/>
      <c r="CT16" s="68"/>
      <c r="CU16" s="68"/>
      <c r="CV16" s="68"/>
      <c r="CW16" s="68"/>
      <c r="CX16" s="68"/>
      <c r="CY16" s="68"/>
      <c r="CZ16" s="68"/>
    </row>
    <row r="17" s="370" customFormat="true" ht="15" customHeight="true" x14ac:dyDescent="0.2">
      <c r="A17" s="1056"/>
      <c r="B17" s="436" t="s">
        <v>51</v>
      </c>
      <c r="C17" s="178">
        <v>78.984652425336449</v>
      </c>
      <c r="D17" s="177">
        <v>72.305567194850198</v>
      </c>
      <c r="E17" s="177">
        <v>65.027626079607998</v>
      </c>
      <c r="F17" s="177">
        <v>50.302295891474714</v>
      </c>
      <c r="G17" s="176">
        <v>16.477696854947443</v>
      </c>
      <c r="H17" s="175">
        <v>34.133416812715438</v>
      </c>
      <c r="I17" s="177">
        <v>17.643326706329564</v>
      </c>
      <c r="J17" s="177">
        <v>5.6492753598443626</v>
      </c>
      <c r="K17" s="177">
        <v>3.0440985864010446</v>
      </c>
      <c r="L17" s="174">
        <v>2.8689277455430915</v>
      </c>
      <c r="M17" s="178">
        <v>79.432398540431493</v>
      </c>
      <c r="N17" s="177">
        <v>74.64250156419962</v>
      </c>
      <c r="O17" s="177">
        <v>67.141632523856231</v>
      </c>
      <c r="P17" s="177">
        <v>57.537631016826154</v>
      </c>
      <c r="Q17" s="176">
        <v>30.490588462196559</v>
      </c>
      <c r="R17" s="175">
        <v>48.354109207938912</v>
      </c>
      <c r="S17" s="177">
        <v>66.763072326101792</v>
      </c>
      <c r="T17" s="177">
        <v>27.967357941164494</v>
      </c>
      <c r="U17" s="177">
        <v>59.344900887326425</v>
      </c>
      <c r="V17" s="177">
        <v>60.151649462591131</v>
      </c>
      <c r="W17" s="177">
        <v>83.731631013225325</v>
      </c>
      <c r="X17" s="177">
        <v>69.102223608429483</v>
      </c>
      <c r="Y17" s="177">
        <v>73.254887329425188</v>
      </c>
      <c r="Z17" s="177">
        <v>57.864651133361967</v>
      </c>
      <c r="AA17" s="177">
        <v>53.384228744457054</v>
      </c>
      <c r="AB17" s="177">
        <v>45.827161095438413</v>
      </c>
      <c r="AC17" s="177">
        <v>29.629261019707581</v>
      </c>
      <c r="AD17" s="177">
        <v>43.876016720657333</v>
      </c>
      <c r="AE17" s="177">
        <v>71.546442004243389</v>
      </c>
      <c r="AF17" s="177">
        <v>38.242355919266849</v>
      </c>
      <c r="AG17" s="177">
        <v>33.767449690546528</v>
      </c>
      <c r="AH17" s="177">
        <v>66.704391432397671</v>
      </c>
      <c r="AI17" s="177">
        <v>40.644908623503916</v>
      </c>
      <c r="AJ17" s="177">
        <v>74.428395132000659</v>
      </c>
      <c r="AK17" s="177">
        <v>71.518600498940827</v>
      </c>
      <c r="AL17" s="177">
        <v>35.654711645216949</v>
      </c>
      <c r="AM17" s="174">
        <v>83.314720300622085</v>
      </c>
      <c r="AN17" s="495"/>
      <c r="AO17" s="495"/>
      <c r="AP17" s="495"/>
      <c r="AQ17" s="495"/>
      <c r="AR17" s="495"/>
      <c r="AS17" s="495"/>
      <c r="AT17" s="495"/>
      <c r="AU17" s="495"/>
      <c r="AV17" s="495"/>
      <c r="AW17" s="495"/>
      <c r="AX17" s="495"/>
      <c r="AY17" s="495"/>
      <c r="AZ17" s="234"/>
      <c r="BA17" s="1043"/>
      <c r="BB17" s="678" t="s">
        <v>51</v>
      </c>
      <c r="BC17" s="111" t="s">
        <v>35</v>
      </c>
      <c r="BD17" s="107" t="s">
        <v>35</v>
      </c>
      <c r="BE17" s="107" t="s">
        <v>35</v>
      </c>
      <c r="BF17" s="107" t="s">
        <v>35</v>
      </c>
      <c r="BG17" s="102" t="s">
        <v>35</v>
      </c>
      <c r="BH17" s="111" t="s">
        <v>35</v>
      </c>
      <c r="BI17" s="107" t="s">
        <v>35</v>
      </c>
      <c r="BJ17" s="107" t="s">
        <v>35</v>
      </c>
      <c r="BK17" s="107" t="s">
        <v>35</v>
      </c>
      <c r="BL17" s="102" t="s">
        <v>35</v>
      </c>
      <c r="BM17" s="111" t="s">
        <v>35</v>
      </c>
      <c r="BN17" s="107" t="s">
        <v>35</v>
      </c>
      <c r="BO17" s="107" t="s">
        <v>35</v>
      </c>
      <c r="BP17" s="107" t="s">
        <v>35</v>
      </c>
      <c r="BQ17" s="102" t="s">
        <v>35</v>
      </c>
      <c r="BR17" s="111" t="s">
        <v>35</v>
      </c>
      <c r="BS17" s="107" t="s">
        <v>35</v>
      </c>
      <c r="BT17" s="107" t="s">
        <v>35</v>
      </c>
      <c r="BU17" s="107" t="s">
        <v>35</v>
      </c>
      <c r="BV17" s="107" t="s">
        <v>35</v>
      </c>
      <c r="BW17" s="107" t="s">
        <v>35</v>
      </c>
      <c r="BX17" s="107" t="s">
        <v>35</v>
      </c>
      <c r="BY17" s="96" t="s">
        <v>35</v>
      </c>
      <c r="BZ17" s="96" t="s">
        <v>35</v>
      </c>
      <c r="CA17" s="96" t="s">
        <v>35</v>
      </c>
      <c r="CB17" s="96" t="s">
        <v>35</v>
      </c>
      <c r="CC17" s="96" t="s">
        <v>35</v>
      </c>
      <c r="CD17" s="96" t="s">
        <v>35</v>
      </c>
      <c r="CE17" s="96" t="s">
        <v>35</v>
      </c>
      <c r="CF17" s="96" t="s">
        <v>35</v>
      </c>
      <c r="CG17" s="96" t="s">
        <v>35</v>
      </c>
      <c r="CH17" s="96" t="s">
        <v>35</v>
      </c>
      <c r="CI17" s="96" t="s">
        <v>35</v>
      </c>
      <c r="CJ17" s="96" t="s">
        <v>35</v>
      </c>
      <c r="CK17" s="96" t="s">
        <v>35</v>
      </c>
      <c r="CL17" s="96" t="s">
        <v>35</v>
      </c>
      <c r="CM17" s="96" t="s">
        <v>35</v>
      </c>
      <c r="CN17" s="68"/>
      <c r="CO17" s="68"/>
      <c r="CP17" s="68"/>
      <c r="CQ17" s="68"/>
      <c r="CR17" s="68"/>
      <c r="CS17" s="68"/>
      <c r="CT17" s="68"/>
      <c r="CU17" s="68"/>
      <c r="CV17" s="68"/>
      <c r="CW17" s="68"/>
      <c r="CX17" s="68"/>
      <c r="CY17" s="68"/>
      <c r="CZ17" s="68"/>
    </row>
    <row r="18" s="370" customFormat="true" ht="15" customHeight="true" x14ac:dyDescent="0.2">
      <c r="A18" s="1056" t="s">
        <v>60</v>
      </c>
      <c r="B18" s="436" t="s">
        <v>15</v>
      </c>
      <c r="C18" s="178">
        <v>18.59766258951726</v>
      </c>
      <c r="D18" s="177">
        <v>26.412320520325476</v>
      </c>
      <c r="E18" s="177">
        <v>33.522910922997504</v>
      </c>
      <c r="F18" s="177">
        <v>47.897080612041535</v>
      </c>
      <c r="G18" s="176">
        <v>82.006003934520123</v>
      </c>
      <c r="H18" s="175">
        <v>56.538044407163113</v>
      </c>
      <c r="I18" s="177">
        <v>79.212367802378239</v>
      </c>
      <c r="J18" s="177">
        <v>91.803386625508367</v>
      </c>
      <c r="K18" s="177">
        <v>96.272472719378939</v>
      </c>
      <c r="L18" s="174">
        <v>97.131072254456939</v>
      </c>
      <c r="M18" s="178">
        <v>18.376559003084637</v>
      </c>
      <c r="N18" s="177">
        <v>24.251727427823603</v>
      </c>
      <c r="O18" s="177">
        <v>31.625286701284278</v>
      </c>
      <c r="P18" s="177">
        <v>40.913391020607413</v>
      </c>
      <c r="Q18" s="176">
        <v>67.982912047830055</v>
      </c>
      <c r="R18" s="175">
        <v>51.196595933874669</v>
      </c>
      <c r="S18" s="177">
        <v>32.209903989225616</v>
      </c>
      <c r="T18" s="177">
        <v>71.510286152574452</v>
      </c>
      <c r="U18" s="177">
        <v>40.562316418400087</v>
      </c>
      <c r="V18" s="177">
        <v>21.276028147883988</v>
      </c>
      <c r="W18" s="177">
        <v>15.350429224012585</v>
      </c>
      <c r="X18" s="177">
        <v>28.538516944387233</v>
      </c>
      <c r="Y18" s="177">
        <v>26.30116355688099</v>
      </c>
      <c r="Z18" s="177">
        <v>41.811310464944683</v>
      </c>
      <c r="AA18" s="177">
        <v>40.241289338776618</v>
      </c>
      <c r="AB18" s="177">
        <v>53.493928276207036</v>
      </c>
      <c r="AC18" s="177">
        <v>69.82330235357604</v>
      </c>
      <c r="AD18" s="177">
        <v>54.790595982436528</v>
      </c>
      <c r="AE18" s="177">
        <v>27.204139207115841</v>
      </c>
      <c r="AF18" s="177">
        <v>59.606628152410792</v>
      </c>
      <c r="AG18" s="177">
        <v>65.40469129302393</v>
      </c>
      <c r="AH18" s="177">
        <v>32.398619780079009</v>
      </c>
      <c r="AI18" s="177">
        <v>56.721856445866514</v>
      </c>
      <c r="AJ18" s="177">
        <v>24.676069414642235</v>
      </c>
      <c r="AK18" s="177">
        <v>27.896283359610468</v>
      </c>
      <c r="AL18" s="177">
        <v>62.622521075040474</v>
      </c>
      <c r="AM18" s="174">
        <v>16.557203293458425</v>
      </c>
      <c r="AN18" s="495"/>
      <c r="AO18" s="495"/>
      <c r="AP18" s="495"/>
      <c r="AQ18" s="495"/>
      <c r="AR18" s="495"/>
      <c r="AS18" s="495"/>
      <c r="AT18" s="495"/>
      <c r="AU18" s="495"/>
      <c r="AV18" s="495"/>
      <c r="AW18" s="495"/>
      <c r="AX18" s="495"/>
      <c r="AY18" s="495"/>
      <c r="AZ18" s="234"/>
      <c r="BA18" s="1043" t="s">
        <v>60</v>
      </c>
      <c r="BB18" s="678" t="s">
        <v>15</v>
      </c>
      <c r="BC18" s="111" t="s">
        <v>35</v>
      </c>
      <c r="BD18" s="107" t="s">
        <v>35</v>
      </c>
      <c r="BE18" s="107" t="s">
        <v>35</v>
      </c>
      <c r="BF18" s="107" t="s">
        <v>35</v>
      </c>
      <c r="BG18" s="102" t="s">
        <v>35</v>
      </c>
      <c r="BH18" s="111" t="s">
        <v>35</v>
      </c>
      <c r="BI18" s="107" t="s">
        <v>35</v>
      </c>
      <c r="BJ18" s="107" t="s">
        <v>35</v>
      </c>
      <c r="BK18" s="107" t="s">
        <v>35</v>
      </c>
      <c r="BL18" s="102" t="s">
        <v>35</v>
      </c>
      <c r="BM18" s="111" t="s">
        <v>35</v>
      </c>
      <c r="BN18" s="107" t="s">
        <v>35</v>
      </c>
      <c r="BO18" s="107" t="s">
        <v>35</v>
      </c>
      <c r="BP18" s="107" t="s">
        <v>35</v>
      </c>
      <c r="BQ18" s="102" t="s">
        <v>35</v>
      </c>
      <c r="BR18" s="111" t="s">
        <v>35</v>
      </c>
      <c r="BS18" s="107" t="s">
        <v>35</v>
      </c>
      <c r="BT18" s="107" t="s">
        <v>35</v>
      </c>
      <c r="BU18" s="107" t="s">
        <v>35</v>
      </c>
      <c r="BV18" s="107" t="s">
        <v>35</v>
      </c>
      <c r="BW18" s="107" t="s">
        <v>35</v>
      </c>
      <c r="BX18" s="107" t="s">
        <v>35</v>
      </c>
      <c r="BY18" s="96" t="s">
        <v>35</v>
      </c>
      <c r="BZ18" s="96" t="s">
        <v>35</v>
      </c>
      <c r="CA18" s="96" t="s">
        <v>35</v>
      </c>
      <c r="CB18" s="96" t="s">
        <v>35</v>
      </c>
      <c r="CC18" s="96" t="s">
        <v>35</v>
      </c>
      <c r="CD18" s="96" t="s">
        <v>35</v>
      </c>
      <c r="CE18" s="96" t="s">
        <v>35</v>
      </c>
      <c r="CF18" s="96" t="s">
        <v>35</v>
      </c>
      <c r="CG18" s="96" t="s">
        <v>35</v>
      </c>
      <c r="CH18" s="96" t="s">
        <v>35</v>
      </c>
      <c r="CI18" s="96" t="s">
        <v>35</v>
      </c>
      <c r="CJ18" s="96" t="s">
        <v>35</v>
      </c>
      <c r="CK18" s="96" t="s">
        <v>35</v>
      </c>
      <c r="CL18" s="96" t="s">
        <v>35</v>
      </c>
      <c r="CM18" s="96" t="s">
        <v>35</v>
      </c>
      <c r="CN18" s="68"/>
      <c r="CO18" s="68"/>
      <c r="CP18" s="68"/>
      <c r="CQ18" s="68"/>
      <c r="CR18" s="68"/>
      <c r="CS18" s="68"/>
      <c r="CT18" s="68"/>
      <c r="CU18" s="68"/>
      <c r="CV18" s="68"/>
      <c r="CW18" s="68"/>
      <c r="CX18" s="68"/>
      <c r="CY18" s="68"/>
      <c r="CZ18" s="68"/>
    </row>
    <row r="19" s="370" customFormat="true" ht="15" customHeight="true" x14ac:dyDescent="0.2">
      <c r="A19" s="1056"/>
      <c r="B19" s="436" t="s">
        <v>16</v>
      </c>
      <c r="C19" s="178">
        <v>2.4176849851464111</v>
      </c>
      <c r="D19" s="177">
        <v>1.2821122848242721</v>
      </c>
      <c r="E19" s="177">
        <v>1.44946299739436</v>
      </c>
      <c r="F19" s="177">
        <v>1.8006234964841585</v>
      </c>
      <c r="G19" s="176">
        <v>1.5162992105324493</v>
      </c>
      <c r="H19" s="175">
        <v>9.3285387801213933</v>
      </c>
      <c r="I19" s="177">
        <v>3.1443054912921284</v>
      </c>
      <c r="J19" s="177">
        <v>2.5473380146472633</v>
      </c>
      <c r="K19" s="177">
        <v>0.68342869422000674</v>
      </c>
      <c r="L19" s="174">
        <v>0</v>
      </c>
      <c r="M19" s="178">
        <v>2.1910424564838333</v>
      </c>
      <c r="N19" s="177">
        <v>1.1057710079768301</v>
      </c>
      <c r="O19" s="177">
        <v>1.2330807748595654</v>
      </c>
      <c r="P19" s="177">
        <v>1.5489779625664117</v>
      </c>
      <c r="Q19" s="176">
        <v>1.5264994899737347</v>
      </c>
      <c r="R19" s="175">
        <v>0.44929485818644654</v>
      </c>
      <c r="S19" s="177">
        <v>1.0270236846725553</v>
      </c>
      <c r="T19" s="177">
        <v>0.52235590626102013</v>
      </c>
      <c r="U19" s="177">
        <v>9.2782694273557939E-2</v>
      </c>
      <c r="V19" s="177">
        <v>18.572322389524945</v>
      </c>
      <c r="W19" s="177">
        <v>0.91793976276208011</v>
      </c>
      <c r="X19" s="177">
        <v>2.3592594471833839</v>
      </c>
      <c r="Y19" s="177">
        <v>0.44394911369386819</v>
      </c>
      <c r="Z19" s="177">
        <v>0.32403840169362558</v>
      </c>
      <c r="AA19" s="177">
        <v>6.3744819167662978</v>
      </c>
      <c r="AB19" s="177">
        <v>0.67891062835456639</v>
      </c>
      <c r="AC19" s="177">
        <v>0.54743662671633442</v>
      </c>
      <c r="AD19" s="177">
        <v>1.333387296906025</v>
      </c>
      <c r="AE19" s="177">
        <v>1.2494187886410142</v>
      </c>
      <c r="AF19" s="177">
        <v>2.1510159283223644</v>
      </c>
      <c r="AG19" s="177">
        <v>0.82785901642954896</v>
      </c>
      <c r="AH19" s="177">
        <v>0.89698878752332412</v>
      </c>
      <c r="AI19" s="177">
        <v>2.633234930629492</v>
      </c>
      <c r="AJ19" s="177">
        <v>0.89553545335707474</v>
      </c>
      <c r="AK19" s="177">
        <v>0.58511614144887458</v>
      </c>
      <c r="AL19" s="177">
        <v>1.7227672797426887</v>
      </c>
      <c r="AM19" s="174">
        <v>0.12807640591943897</v>
      </c>
      <c r="AN19" s="495"/>
      <c r="AO19" s="495"/>
      <c r="AP19" s="495"/>
      <c r="AQ19" s="495"/>
      <c r="AR19" s="495"/>
      <c r="AS19" s="495"/>
      <c r="AT19" s="495"/>
      <c r="AU19" s="495"/>
      <c r="AV19" s="495"/>
      <c r="AW19" s="495"/>
      <c r="AX19" s="495"/>
      <c r="AY19" s="495"/>
      <c r="AZ19" s="234"/>
      <c r="BA19" s="1043"/>
      <c r="BB19" s="678" t="s">
        <v>16</v>
      </c>
      <c r="BC19" s="111" t="s">
        <v>35</v>
      </c>
      <c r="BD19" s="107" t="s">
        <v>35</v>
      </c>
      <c r="BE19" s="107" t="s">
        <v>35</v>
      </c>
      <c r="BF19" s="107" t="s">
        <v>35</v>
      </c>
      <c r="BG19" s="102" t="s">
        <v>35</v>
      </c>
      <c r="BH19" s="111" t="s">
        <v>35</v>
      </c>
      <c r="BI19" s="107" t="s">
        <v>35</v>
      </c>
      <c r="BJ19" s="107" t="s">
        <v>35</v>
      </c>
      <c r="BK19" s="107" t="s">
        <v>35</v>
      </c>
      <c r="BL19" s="102" t="s">
        <v>35</v>
      </c>
      <c r="BM19" s="111" t="s">
        <v>35</v>
      </c>
      <c r="BN19" s="107" t="s">
        <v>35</v>
      </c>
      <c r="BO19" s="107" t="s">
        <v>35</v>
      </c>
      <c r="BP19" s="107" t="s">
        <v>35</v>
      </c>
      <c r="BQ19" s="102" t="s">
        <v>35</v>
      </c>
      <c r="BR19" s="111" t="s">
        <v>35</v>
      </c>
      <c r="BS19" s="107" t="s">
        <v>35</v>
      </c>
      <c r="BT19" s="107" t="s">
        <v>35</v>
      </c>
      <c r="BU19" s="107" t="s">
        <v>35</v>
      </c>
      <c r="BV19" s="107" t="s">
        <v>35</v>
      </c>
      <c r="BW19" s="107" t="s">
        <v>35</v>
      </c>
      <c r="BX19" s="107" t="s">
        <v>35</v>
      </c>
      <c r="BY19" s="96" t="s">
        <v>35</v>
      </c>
      <c r="BZ19" s="96" t="s">
        <v>35</v>
      </c>
      <c r="CA19" s="96" t="s">
        <v>35</v>
      </c>
      <c r="CB19" s="96" t="s">
        <v>35</v>
      </c>
      <c r="CC19" s="96" t="s">
        <v>35</v>
      </c>
      <c r="CD19" s="96" t="s">
        <v>35</v>
      </c>
      <c r="CE19" s="96" t="s">
        <v>35</v>
      </c>
      <c r="CF19" s="96" t="s">
        <v>35</v>
      </c>
      <c r="CG19" s="96" t="s">
        <v>35</v>
      </c>
      <c r="CH19" s="96" t="s">
        <v>35</v>
      </c>
      <c r="CI19" s="96" t="s">
        <v>35</v>
      </c>
      <c r="CJ19" s="96" t="s">
        <v>35</v>
      </c>
      <c r="CK19" s="96" t="s">
        <v>35</v>
      </c>
      <c r="CL19" s="96" t="s">
        <v>35</v>
      </c>
      <c r="CM19" s="96" t="s">
        <v>35</v>
      </c>
      <c r="CN19" s="68"/>
      <c r="CO19" s="68"/>
      <c r="CP19" s="68"/>
      <c r="CQ19" s="68"/>
      <c r="CR19" s="68"/>
      <c r="CS19" s="68"/>
      <c r="CT19" s="68"/>
      <c r="CU19" s="68"/>
      <c r="CV19" s="68"/>
      <c r="CW19" s="68"/>
      <c r="CX19" s="68"/>
      <c r="CY19" s="68"/>
      <c r="CZ19" s="68"/>
    </row>
    <row r="20" s="370" customFormat="true" ht="15" customHeight="true" x14ac:dyDescent="0.2">
      <c r="A20" s="1056"/>
      <c r="B20" s="436" t="s">
        <v>22</v>
      </c>
      <c r="C20" s="178">
        <v>47.73979899976861</v>
      </c>
      <c r="D20" s="177">
        <v>47.432135738954784</v>
      </c>
      <c r="E20" s="177">
        <v>45.160961413046358</v>
      </c>
      <c r="F20" s="177">
        <v>33.13432750220516</v>
      </c>
      <c r="G20" s="176">
        <v>14.096650790701551</v>
      </c>
      <c r="H20" s="175">
        <v>22.732964746240583</v>
      </c>
      <c r="I20" s="177">
        <v>14.628388121450712</v>
      </c>
      <c r="J20" s="177">
        <v>5.6492753598443626</v>
      </c>
      <c r="K20" s="177">
        <v>3.0440985864010446</v>
      </c>
      <c r="L20" s="174">
        <v>2.8689277455430915</v>
      </c>
      <c r="M20" s="178">
        <v>47.986616787227867</v>
      </c>
      <c r="N20" s="177">
        <v>47.791479946891059</v>
      </c>
      <c r="O20" s="177">
        <v>47.389026060729542</v>
      </c>
      <c r="P20" s="177">
        <v>37.80266314419098</v>
      </c>
      <c r="Q20" s="176">
        <v>23.086681518801807</v>
      </c>
      <c r="R20" s="175">
        <v>18.350265629766973</v>
      </c>
      <c r="S20" s="177">
        <v>58.56383338714901</v>
      </c>
      <c r="T20" s="177">
        <v>25.45305106697624</v>
      </c>
      <c r="U20" s="177">
        <v>20.425105182336726</v>
      </c>
      <c r="V20" s="177">
        <v>54.698946331117448</v>
      </c>
      <c r="W20" s="177">
        <v>46.745600203848383</v>
      </c>
      <c r="X20" s="177">
        <v>42.695916282974558</v>
      </c>
      <c r="Y20" s="177">
        <v>49.05524318878151</v>
      </c>
      <c r="Z20" s="177">
        <v>10.818818375289789</v>
      </c>
      <c r="AA20" s="177">
        <v>30.074465990893501</v>
      </c>
      <c r="AB20" s="177">
        <v>37.836879123259294</v>
      </c>
      <c r="AC20" s="177">
        <v>24.758498641107622</v>
      </c>
      <c r="AD20" s="177">
        <v>37.240818565264654</v>
      </c>
      <c r="AE20" s="177">
        <v>69.66144927539014</v>
      </c>
      <c r="AF20" s="177">
        <v>31.321637201315188</v>
      </c>
      <c r="AG20" s="177">
        <v>30.407921731824967</v>
      </c>
      <c r="AH20" s="177">
        <v>36.42648040793074</v>
      </c>
      <c r="AI20" s="177">
        <v>26.2786962931151</v>
      </c>
      <c r="AJ20" s="177">
        <v>51.505978722989518</v>
      </c>
      <c r="AK20" s="177">
        <v>45.113830181745783</v>
      </c>
      <c r="AL20" s="177">
        <v>34.843252250574039</v>
      </c>
      <c r="AM20" s="174">
        <v>51.020165606894096</v>
      </c>
      <c r="AN20" s="495"/>
      <c r="AO20" s="495"/>
      <c r="AP20" s="495"/>
      <c r="AQ20" s="495"/>
      <c r="AR20" s="495"/>
      <c r="AS20" s="495"/>
      <c r="AT20" s="495"/>
      <c r="AU20" s="495"/>
      <c r="AV20" s="495"/>
      <c r="AW20" s="495"/>
      <c r="AX20" s="495"/>
      <c r="AY20" s="495"/>
      <c r="AZ20" s="234"/>
      <c r="BA20" s="1043"/>
      <c r="BB20" s="678" t="s">
        <v>22</v>
      </c>
      <c r="BC20" s="111" t="s">
        <v>35</v>
      </c>
      <c r="BD20" s="107" t="s">
        <v>35</v>
      </c>
      <c r="BE20" s="107" t="s">
        <v>35</v>
      </c>
      <c r="BF20" s="107" t="s">
        <v>35</v>
      </c>
      <c r="BG20" s="102" t="s">
        <v>35</v>
      </c>
      <c r="BH20" s="111" t="s">
        <v>35</v>
      </c>
      <c r="BI20" s="107" t="s">
        <v>35</v>
      </c>
      <c r="BJ20" s="107" t="s">
        <v>35</v>
      </c>
      <c r="BK20" s="107" t="s">
        <v>35</v>
      </c>
      <c r="BL20" s="102" t="s">
        <v>35</v>
      </c>
      <c r="BM20" s="111" t="s">
        <v>35</v>
      </c>
      <c r="BN20" s="107" t="s">
        <v>35</v>
      </c>
      <c r="BO20" s="107" t="s">
        <v>35</v>
      </c>
      <c r="BP20" s="107" t="s">
        <v>35</v>
      </c>
      <c r="BQ20" s="102" t="s">
        <v>35</v>
      </c>
      <c r="BR20" s="111" t="s">
        <v>35</v>
      </c>
      <c r="BS20" s="107" t="s">
        <v>35</v>
      </c>
      <c r="BT20" s="107" t="s">
        <v>35</v>
      </c>
      <c r="BU20" s="107" t="s">
        <v>35</v>
      </c>
      <c r="BV20" s="107" t="s">
        <v>35</v>
      </c>
      <c r="BW20" s="107" t="s">
        <v>35</v>
      </c>
      <c r="BX20" s="107" t="s">
        <v>35</v>
      </c>
      <c r="BY20" s="96" t="s">
        <v>35</v>
      </c>
      <c r="BZ20" s="96" t="s">
        <v>35</v>
      </c>
      <c r="CA20" s="96" t="s">
        <v>35</v>
      </c>
      <c r="CB20" s="96" t="s">
        <v>35</v>
      </c>
      <c r="CC20" s="96" t="s">
        <v>35</v>
      </c>
      <c r="CD20" s="96" t="s">
        <v>35</v>
      </c>
      <c r="CE20" s="96" t="s">
        <v>35</v>
      </c>
      <c r="CF20" s="96" t="s">
        <v>35</v>
      </c>
      <c r="CG20" s="96" t="s">
        <v>35</v>
      </c>
      <c r="CH20" s="96" t="s">
        <v>35</v>
      </c>
      <c r="CI20" s="96" t="s">
        <v>35</v>
      </c>
      <c r="CJ20" s="96" t="s">
        <v>35</v>
      </c>
      <c r="CK20" s="96" t="s">
        <v>35</v>
      </c>
      <c r="CL20" s="96" t="s">
        <v>35</v>
      </c>
      <c r="CM20" s="96" t="s">
        <v>35</v>
      </c>
      <c r="CN20" s="68"/>
      <c r="CO20" s="68"/>
      <c r="CP20" s="68"/>
      <c r="CQ20" s="68"/>
      <c r="CR20" s="68"/>
      <c r="CS20" s="68"/>
      <c r="CT20" s="68"/>
      <c r="CU20" s="68"/>
      <c r="CV20" s="68"/>
      <c r="CW20" s="68"/>
      <c r="CX20" s="68"/>
      <c r="CY20" s="68"/>
      <c r="CZ20" s="68"/>
    </row>
    <row r="21" s="370" customFormat="true" ht="15" customHeight="true" x14ac:dyDescent="0.2">
      <c r="A21" s="1056"/>
      <c r="B21" s="436" t="s">
        <v>17</v>
      </c>
      <c r="C21" s="178">
        <v>31.24485342556801</v>
      </c>
      <c r="D21" s="177">
        <v>24.873431455895304</v>
      </c>
      <c r="E21" s="177">
        <v>19.866664666561665</v>
      </c>
      <c r="F21" s="177">
        <v>17.167968389269543</v>
      </c>
      <c r="G21" s="176">
        <v>2.3810460642458917</v>
      </c>
      <c r="H21" s="175">
        <v>11.400452066474845</v>
      </c>
      <c r="I21" s="177">
        <v>3.0149385848788541</v>
      </c>
      <c r="J21" s="177">
        <v>0</v>
      </c>
      <c r="K21" s="177">
        <v>0</v>
      </c>
      <c r="L21" s="174">
        <v>0</v>
      </c>
      <c r="M21" s="178">
        <v>31.445781753203772</v>
      </c>
      <c r="N21" s="177">
        <v>26.851021617308508</v>
      </c>
      <c r="O21" s="177">
        <v>19.752606463126682</v>
      </c>
      <c r="P21" s="177">
        <v>19.734967872635178</v>
      </c>
      <c r="Q21" s="176">
        <v>7.4039069433947207</v>
      </c>
      <c r="R21" s="175">
        <v>30.003843578172006</v>
      </c>
      <c r="S21" s="177">
        <v>8.199238938952794</v>
      </c>
      <c r="T21" s="177">
        <v>2.5143068741882488</v>
      </c>
      <c r="U21" s="177">
        <v>38.919795704989632</v>
      </c>
      <c r="V21" s="177">
        <v>5.452703131473684</v>
      </c>
      <c r="W21" s="177">
        <v>36.986030809376949</v>
      </c>
      <c r="X21" s="177">
        <v>26.406307325454993</v>
      </c>
      <c r="Y21" s="177">
        <v>24.199644140643525</v>
      </c>
      <c r="Z21" s="177">
        <v>47.045832758072166</v>
      </c>
      <c r="AA21" s="177">
        <v>23.309762753563476</v>
      </c>
      <c r="AB21" s="177">
        <v>7.9902819721791474</v>
      </c>
      <c r="AC21" s="177">
        <v>4.8707623785999816</v>
      </c>
      <c r="AD21" s="177">
        <v>6.6351981553927253</v>
      </c>
      <c r="AE21" s="177">
        <v>1.8849927288532224</v>
      </c>
      <c r="AF21" s="177">
        <v>6.9207187179516554</v>
      </c>
      <c r="AG21" s="177">
        <v>3.3595279587215852</v>
      </c>
      <c r="AH21" s="177">
        <v>30.277911024467024</v>
      </c>
      <c r="AI21" s="177">
        <v>14.366212330388779</v>
      </c>
      <c r="AJ21" s="177">
        <v>22.922416409011262</v>
      </c>
      <c r="AK21" s="177">
        <v>26.404770317195101</v>
      </c>
      <c r="AL21" s="177">
        <v>0.81145939464290584</v>
      </c>
      <c r="AM21" s="174">
        <v>32.294554693727903</v>
      </c>
      <c r="AN21" s="495"/>
      <c r="AO21" s="495"/>
      <c r="AP21" s="495"/>
      <c r="AQ21" s="495"/>
      <c r="AR21" s="495"/>
      <c r="AS21" s="495"/>
      <c r="AT21" s="495"/>
      <c r="AU21" s="495"/>
      <c r="AV21" s="495"/>
      <c r="AW21" s="495"/>
      <c r="AX21" s="495"/>
      <c r="AY21" s="495"/>
      <c r="AZ21" s="234"/>
      <c r="BA21" s="1043"/>
      <c r="BB21" s="678" t="s">
        <v>17</v>
      </c>
      <c r="BC21" s="111" t="s">
        <v>35</v>
      </c>
      <c r="BD21" s="107" t="s">
        <v>35</v>
      </c>
      <c r="BE21" s="107" t="s">
        <v>35</v>
      </c>
      <c r="BF21" s="107" t="s">
        <v>35</v>
      </c>
      <c r="BG21" s="102" t="s">
        <v>35</v>
      </c>
      <c r="BH21" s="111" t="s">
        <v>35</v>
      </c>
      <c r="BI21" s="107" t="s">
        <v>35</v>
      </c>
      <c r="BJ21" s="107" t="s">
        <v>35</v>
      </c>
      <c r="BK21" s="107" t="s">
        <v>35</v>
      </c>
      <c r="BL21" s="102" t="s">
        <v>35</v>
      </c>
      <c r="BM21" s="111" t="s">
        <v>35</v>
      </c>
      <c r="BN21" s="107" t="s">
        <v>35</v>
      </c>
      <c r="BO21" s="107" t="s">
        <v>35</v>
      </c>
      <c r="BP21" s="107" t="s">
        <v>35</v>
      </c>
      <c r="BQ21" s="102" t="s">
        <v>35</v>
      </c>
      <c r="BR21" s="111" t="s">
        <v>35</v>
      </c>
      <c r="BS21" s="107" t="s">
        <v>35</v>
      </c>
      <c r="BT21" s="107" t="s">
        <v>35</v>
      </c>
      <c r="BU21" s="107" t="s">
        <v>35</v>
      </c>
      <c r="BV21" s="107" t="s">
        <v>35</v>
      </c>
      <c r="BW21" s="107" t="s">
        <v>35</v>
      </c>
      <c r="BX21" s="107" t="s">
        <v>35</v>
      </c>
      <c r="BY21" s="96" t="s">
        <v>35</v>
      </c>
      <c r="BZ21" s="96" t="s">
        <v>35</v>
      </c>
      <c r="CA21" s="96" t="s">
        <v>35</v>
      </c>
      <c r="CB21" s="96" t="s">
        <v>35</v>
      </c>
      <c r="CC21" s="96" t="s">
        <v>35</v>
      </c>
      <c r="CD21" s="96" t="s">
        <v>35</v>
      </c>
      <c r="CE21" s="96" t="s">
        <v>35</v>
      </c>
      <c r="CF21" s="96" t="s">
        <v>35</v>
      </c>
      <c r="CG21" s="96" t="s">
        <v>35</v>
      </c>
      <c r="CH21" s="96" t="s">
        <v>35</v>
      </c>
      <c r="CI21" s="96" t="s">
        <v>35</v>
      </c>
      <c r="CJ21" s="96" t="s">
        <v>35</v>
      </c>
      <c r="CK21" s="96" t="s">
        <v>35</v>
      </c>
      <c r="CL21" s="96" t="s">
        <v>35</v>
      </c>
      <c r="CM21" s="96" t="s">
        <v>35</v>
      </c>
      <c r="CN21" s="68"/>
      <c r="CO21" s="68"/>
      <c r="CP21" s="68"/>
      <c r="CQ21" s="68"/>
      <c r="CR21" s="68"/>
      <c r="CS21" s="68"/>
      <c r="CT21" s="68"/>
      <c r="CU21" s="68"/>
      <c r="CV21" s="68"/>
      <c r="CW21" s="68"/>
      <c r="CX21" s="68"/>
      <c r="CY21" s="68"/>
      <c r="CZ21" s="68"/>
    </row>
    <row r="22" s="370" customFormat="true" ht="15" customHeight="true" x14ac:dyDescent="0.2">
      <c r="A22" s="1056" t="s">
        <v>54</v>
      </c>
      <c r="B22" s="436" t="s">
        <v>49</v>
      </c>
      <c r="C22" s="178">
        <v>11.504377819861507</v>
      </c>
      <c r="D22" s="177">
        <v>4.6294946491406925</v>
      </c>
      <c r="E22" s="177">
        <v>4.1445942465724368</v>
      </c>
      <c r="F22" s="177">
        <v>3.6231522739000357</v>
      </c>
      <c r="G22" s="176">
        <v>1.8154422871925635</v>
      </c>
      <c r="H22" s="175">
        <v>14.162779255752039</v>
      </c>
      <c r="I22" s="177">
        <v>3.817912217119372</v>
      </c>
      <c r="J22" s="177">
        <v>2.6998605727328111</v>
      </c>
      <c r="K22" s="177">
        <v>0.70488612271738382</v>
      </c>
      <c r="L22" s="174">
        <v>0</v>
      </c>
      <c r="M22" s="178">
        <v>10.652882694129197</v>
      </c>
      <c r="N22" s="177">
        <v>4.3607259240354397</v>
      </c>
      <c r="O22" s="177">
        <v>3.7527146647039578</v>
      </c>
      <c r="P22" s="177">
        <v>3.64788399625139</v>
      </c>
      <c r="Q22" s="176">
        <v>2.1961047521507555</v>
      </c>
      <c r="R22" s="175">
        <v>0.86995277125805937</v>
      </c>
      <c r="S22" s="177">
        <v>3.0900078814417737</v>
      </c>
      <c r="T22" s="177">
        <v>0.72516555179853825</v>
      </c>
      <c r="U22" s="177">
        <v>0.22821908271927993</v>
      </c>
      <c r="V22" s="177">
        <v>46.607506054960979</v>
      </c>
      <c r="W22" s="177">
        <v>5.6424818216768804</v>
      </c>
      <c r="X22" s="177">
        <v>7.6356933174874868</v>
      </c>
      <c r="Y22" s="177">
        <v>1.6599261299142094</v>
      </c>
      <c r="Z22" s="177">
        <v>0.76904169636575836</v>
      </c>
      <c r="AA22" s="177">
        <v>13.674517754564306</v>
      </c>
      <c r="AB22" s="177">
        <v>1.2532306633415131</v>
      </c>
      <c r="AC22" s="177">
        <v>0.77793218409948239</v>
      </c>
      <c r="AD22" s="177">
        <v>2.3757887786927663</v>
      </c>
      <c r="AE22" s="177">
        <v>4.3910810339688782</v>
      </c>
      <c r="AF22" s="177">
        <v>3.4829954418443041</v>
      </c>
      <c r="AG22" s="177">
        <v>1.2499277357758445</v>
      </c>
      <c r="AH22" s="177">
        <v>2.6940152954468664</v>
      </c>
      <c r="AI22" s="177">
        <v>4.4364095304421109</v>
      </c>
      <c r="AJ22" s="177">
        <v>3.5020698074283216</v>
      </c>
      <c r="AK22" s="177">
        <v>2.0543798819545773</v>
      </c>
      <c r="AL22" s="177">
        <v>2.6773790650277278</v>
      </c>
      <c r="AM22" s="174">
        <v>0.76760119235049151</v>
      </c>
      <c r="AN22" s="495"/>
      <c r="AO22" s="495"/>
      <c r="AP22" s="495"/>
      <c r="AQ22" s="495"/>
      <c r="AR22" s="495"/>
      <c r="AS22" s="495"/>
      <c r="AT22" s="495"/>
      <c r="AU22" s="495"/>
      <c r="AV22" s="495"/>
      <c r="AW22" s="495"/>
      <c r="AX22" s="495"/>
      <c r="AY22" s="495"/>
      <c r="AZ22" s="234"/>
      <c r="BA22" s="1043" t="s">
        <v>54</v>
      </c>
      <c r="BB22" s="678" t="s">
        <v>49</v>
      </c>
      <c r="BC22" s="111" t="s">
        <v>35</v>
      </c>
      <c r="BD22" s="107" t="s">
        <v>35</v>
      </c>
      <c r="BE22" s="107" t="s">
        <v>35</v>
      </c>
      <c r="BF22" s="107" t="s">
        <v>35</v>
      </c>
      <c r="BG22" s="102" t="s">
        <v>35</v>
      </c>
      <c r="BH22" s="111" t="s">
        <v>35</v>
      </c>
      <c r="BI22" s="107" t="s">
        <v>35</v>
      </c>
      <c r="BJ22" s="107" t="s">
        <v>35</v>
      </c>
      <c r="BK22" s="107" t="s">
        <v>35</v>
      </c>
      <c r="BL22" s="102" t="s">
        <v>35</v>
      </c>
      <c r="BM22" s="111" t="s">
        <v>35</v>
      </c>
      <c r="BN22" s="107" t="s">
        <v>35</v>
      </c>
      <c r="BO22" s="107" t="s">
        <v>35</v>
      </c>
      <c r="BP22" s="107" t="s">
        <v>35</v>
      </c>
      <c r="BQ22" s="102" t="s">
        <v>35</v>
      </c>
      <c r="BR22" s="111" t="s">
        <v>35</v>
      </c>
      <c r="BS22" s="107" t="s">
        <v>35</v>
      </c>
      <c r="BT22" s="107" t="s">
        <v>35</v>
      </c>
      <c r="BU22" s="107" t="s">
        <v>35</v>
      </c>
      <c r="BV22" s="107" t="s">
        <v>35</v>
      </c>
      <c r="BW22" s="107" t="s">
        <v>35</v>
      </c>
      <c r="BX22" s="107" t="s">
        <v>35</v>
      </c>
      <c r="BY22" s="96" t="s">
        <v>35</v>
      </c>
      <c r="BZ22" s="96" t="s">
        <v>35</v>
      </c>
      <c r="CA22" s="96" t="s">
        <v>35</v>
      </c>
      <c r="CB22" s="96" t="s">
        <v>35</v>
      </c>
      <c r="CC22" s="96" t="s">
        <v>35</v>
      </c>
      <c r="CD22" s="96" t="s">
        <v>35</v>
      </c>
      <c r="CE22" s="96" t="s">
        <v>35</v>
      </c>
      <c r="CF22" s="96" t="s">
        <v>35</v>
      </c>
      <c r="CG22" s="96" t="s">
        <v>35</v>
      </c>
      <c r="CH22" s="96" t="s">
        <v>35</v>
      </c>
      <c r="CI22" s="96" t="s">
        <v>35</v>
      </c>
      <c r="CJ22" s="96" t="s">
        <v>35</v>
      </c>
      <c r="CK22" s="96" t="s">
        <v>35</v>
      </c>
      <c r="CL22" s="96" t="s">
        <v>35</v>
      </c>
      <c r="CM22" s="96" t="s">
        <v>35</v>
      </c>
      <c r="CN22" s="68"/>
      <c r="CO22" s="68"/>
      <c r="CP22" s="68"/>
      <c r="CQ22" s="68"/>
      <c r="CR22" s="68"/>
      <c r="CS22" s="68"/>
      <c r="CT22" s="68"/>
      <c r="CU22" s="68"/>
      <c r="CV22" s="68"/>
      <c r="CW22" s="68"/>
      <c r="CX22" s="68"/>
      <c r="CY22" s="68"/>
      <c r="CZ22" s="68"/>
    </row>
    <row r="23" s="370" customFormat="true" ht="15" customHeight="true" x14ac:dyDescent="0.2">
      <c r="A23" s="1057"/>
      <c r="B23" s="437" t="s">
        <v>48</v>
      </c>
      <c r="C23" s="173">
        <v>88.495622180138483</v>
      </c>
      <c r="D23" s="172">
        <v>95.370505350859318</v>
      </c>
      <c r="E23" s="172">
        <v>95.85540575342759</v>
      </c>
      <c r="F23" s="172">
        <v>96.376847726100067</v>
      </c>
      <c r="G23" s="171">
        <v>98.184557712807404</v>
      </c>
      <c r="H23" s="170">
        <v>85.837220744247915</v>
      </c>
      <c r="I23" s="172">
        <v>96.182087782880615</v>
      </c>
      <c r="J23" s="172">
        <v>97.300139427267197</v>
      </c>
      <c r="K23" s="172">
        <v>99.295113877282617</v>
      </c>
      <c r="L23" s="169">
        <v>100</v>
      </c>
      <c r="M23" s="173">
        <v>89.34711730587081</v>
      </c>
      <c r="N23" s="172">
        <v>95.639274075964593</v>
      </c>
      <c r="O23" s="172">
        <v>96.24728533529607</v>
      </c>
      <c r="P23" s="172">
        <v>96.352116003748648</v>
      </c>
      <c r="Q23" s="171">
        <v>97.803895247849255</v>
      </c>
      <c r="R23" s="170">
        <v>99.130047228741958</v>
      </c>
      <c r="S23" s="172">
        <v>96.909992118558236</v>
      </c>
      <c r="T23" s="172">
        <v>99.27483444820146</v>
      </c>
      <c r="U23" s="172">
        <v>99.771780917280708</v>
      </c>
      <c r="V23" s="172">
        <v>53.392493945039021</v>
      </c>
      <c r="W23" s="172">
        <v>94.35751817832309</v>
      </c>
      <c r="X23" s="172">
        <v>92.364306682512506</v>
      </c>
      <c r="Y23" s="172">
        <v>98.340073870085774</v>
      </c>
      <c r="Z23" s="172">
        <v>99.230958303634225</v>
      </c>
      <c r="AA23" s="172">
        <v>86.325482245435708</v>
      </c>
      <c r="AB23" s="172">
        <v>98.746769336658517</v>
      </c>
      <c r="AC23" s="172">
        <v>99.222067815900502</v>
      </c>
      <c r="AD23" s="172">
        <v>97.624211221307235</v>
      </c>
      <c r="AE23" s="172">
        <v>95.608918966031126</v>
      </c>
      <c r="AF23" s="172">
        <v>96.517004558155691</v>
      </c>
      <c r="AG23" s="172">
        <v>98.750072264224144</v>
      </c>
      <c r="AH23" s="172">
        <v>97.305984704553126</v>
      </c>
      <c r="AI23" s="172">
        <v>95.563590469557909</v>
      </c>
      <c r="AJ23" s="172">
        <v>96.497930192571673</v>
      </c>
      <c r="AK23" s="172">
        <v>97.945620118045412</v>
      </c>
      <c r="AL23" s="172">
        <v>97.322620934972264</v>
      </c>
      <c r="AM23" s="169">
        <v>99.232398807649503</v>
      </c>
      <c r="AN23" s="495"/>
      <c r="AO23" s="495"/>
      <c r="AP23" s="495"/>
      <c r="AQ23" s="495"/>
      <c r="AR23" s="495"/>
      <c r="AS23" s="495"/>
      <c r="AT23" s="495"/>
      <c r="AU23" s="495"/>
      <c r="AV23" s="495"/>
      <c r="AW23" s="495"/>
      <c r="AX23" s="495"/>
      <c r="AY23" s="495"/>
      <c r="AZ23" s="234"/>
      <c r="BA23" s="1045"/>
      <c r="BB23" s="681" t="s">
        <v>48</v>
      </c>
      <c r="BC23" s="110" t="s">
        <v>35</v>
      </c>
      <c r="BD23" s="106" t="s">
        <v>35</v>
      </c>
      <c r="BE23" s="106" t="s">
        <v>35</v>
      </c>
      <c r="BF23" s="106" t="s">
        <v>35</v>
      </c>
      <c r="BG23" s="101" t="s">
        <v>35</v>
      </c>
      <c r="BH23" s="110" t="s">
        <v>35</v>
      </c>
      <c r="BI23" s="106" t="s">
        <v>35</v>
      </c>
      <c r="BJ23" s="106" t="s">
        <v>35</v>
      </c>
      <c r="BK23" s="106" t="s">
        <v>35</v>
      </c>
      <c r="BL23" s="101" t="s">
        <v>35</v>
      </c>
      <c r="BM23" s="110" t="s">
        <v>35</v>
      </c>
      <c r="BN23" s="106" t="s">
        <v>35</v>
      </c>
      <c r="BO23" s="106" t="s">
        <v>35</v>
      </c>
      <c r="BP23" s="106" t="s">
        <v>35</v>
      </c>
      <c r="BQ23" s="101" t="s">
        <v>35</v>
      </c>
      <c r="BR23" s="110" t="s">
        <v>35</v>
      </c>
      <c r="BS23" s="106" t="s">
        <v>35</v>
      </c>
      <c r="BT23" s="106" t="s">
        <v>35</v>
      </c>
      <c r="BU23" s="106" t="s">
        <v>35</v>
      </c>
      <c r="BV23" s="106" t="s">
        <v>35</v>
      </c>
      <c r="BW23" s="106" t="s">
        <v>35</v>
      </c>
      <c r="BX23" s="106" t="s">
        <v>35</v>
      </c>
      <c r="BY23" s="95" t="s">
        <v>35</v>
      </c>
      <c r="BZ23" s="95" t="s">
        <v>35</v>
      </c>
      <c r="CA23" s="95" t="s">
        <v>35</v>
      </c>
      <c r="CB23" s="95" t="s">
        <v>35</v>
      </c>
      <c r="CC23" s="95" t="s">
        <v>35</v>
      </c>
      <c r="CD23" s="95" t="s">
        <v>35</v>
      </c>
      <c r="CE23" s="95" t="s">
        <v>35</v>
      </c>
      <c r="CF23" s="95" t="s">
        <v>35</v>
      </c>
      <c r="CG23" s="95" t="s">
        <v>35</v>
      </c>
      <c r="CH23" s="95" t="s">
        <v>35</v>
      </c>
      <c r="CI23" s="95" t="s">
        <v>35</v>
      </c>
      <c r="CJ23" s="95" t="s">
        <v>35</v>
      </c>
      <c r="CK23" s="95" t="s">
        <v>35</v>
      </c>
      <c r="CL23" s="95" t="s">
        <v>35</v>
      </c>
      <c r="CM23" s="95" t="s">
        <v>35</v>
      </c>
      <c r="CN23" s="68"/>
      <c r="CO23" s="68"/>
      <c r="CP23" s="68"/>
      <c r="CQ23" s="68"/>
      <c r="CR23" s="68"/>
      <c r="CS23" s="68"/>
      <c r="CT23" s="68"/>
      <c r="CU23" s="68"/>
      <c r="CV23" s="68"/>
      <c r="CW23" s="68"/>
      <c r="CX23" s="68"/>
      <c r="CY23" s="68"/>
      <c r="CZ23" s="68"/>
    </row>
    <row r="24" s="366" customFormat="true" ht="15" hidden="true" customHeight="true" x14ac:dyDescent="0.2">
      <c r="A24" s="1058" t="s">
        <v>47</v>
      </c>
      <c r="B24" s="434" t="s">
        <v>59</v>
      </c>
      <c r="C24" s="440"/>
      <c r="D24" s="441"/>
      <c r="E24" s="441"/>
      <c r="F24" s="441"/>
      <c r="G24" s="442"/>
      <c r="H24" s="443"/>
      <c r="I24" s="441"/>
      <c r="J24" s="441"/>
      <c r="K24" s="441"/>
      <c r="L24" s="444"/>
      <c r="M24" s="440"/>
      <c r="N24" s="441"/>
      <c r="O24" s="441"/>
      <c r="P24" s="441"/>
      <c r="Q24" s="442"/>
      <c r="R24" s="443"/>
      <c r="S24" s="441"/>
      <c r="T24" s="441"/>
      <c r="U24" s="441"/>
      <c r="V24" s="441"/>
      <c r="W24" s="441"/>
      <c r="X24" s="441"/>
      <c r="Y24" s="441"/>
      <c r="Z24" s="441"/>
      <c r="AA24" s="441"/>
      <c r="AB24" s="444"/>
      <c r="AC24" s="444"/>
      <c r="AD24" s="444"/>
      <c r="AE24" s="444"/>
      <c r="AF24" s="444"/>
      <c r="AG24" s="444"/>
      <c r="AH24" s="444"/>
      <c r="AI24" s="444"/>
      <c r="AJ24" s="444"/>
      <c r="AK24" s="444"/>
      <c r="AL24" s="444"/>
      <c r="AM24" s="444"/>
      <c r="AN24" s="63"/>
      <c r="AO24" s="63"/>
      <c r="AP24" s="63"/>
      <c r="AQ24" s="63"/>
      <c r="AR24" s="63"/>
      <c r="AS24" s="63"/>
      <c r="AT24" s="63"/>
      <c r="AU24" s="63"/>
      <c r="AV24" s="63"/>
      <c r="AW24" s="63"/>
      <c r="AX24" s="63"/>
      <c r="AY24" s="63"/>
      <c r="AZ24" s="225"/>
      <c r="BB24" s="368"/>
      <c r="BZ24" s="403"/>
      <c r="CA24" s="403"/>
      <c r="CB24" s="403"/>
      <c r="CC24" s="403"/>
      <c r="CD24" s="403"/>
      <c r="CE24" s="403"/>
      <c r="CF24" s="403"/>
      <c r="CG24" s="403"/>
      <c r="CH24" s="403"/>
      <c r="CI24" s="403"/>
      <c r="CJ24" s="403"/>
      <c r="CK24" s="403"/>
      <c r="CL24" s="403"/>
      <c r="CM24" s="403"/>
      <c r="CN24" s="403"/>
      <c r="CO24" s="403"/>
      <c r="CP24" s="403"/>
      <c r="CQ24" s="403"/>
      <c r="CR24" s="403"/>
      <c r="CS24" s="403"/>
      <c r="CT24" s="403"/>
      <c r="CU24" s="403"/>
      <c r="CV24" s="403"/>
      <c r="CW24" s="403"/>
      <c r="CX24" s="403"/>
      <c r="CY24" s="403"/>
      <c r="CZ24" s="403"/>
    </row>
    <row r="25" s="366" customFormat="true" ht="15" hidden="true" customHeight="true" x14ac:dyDescent="0.2">
      <c r="A25" s="1059"/>
      <c r="B25" s="431" t="s">
        <v>58</v>
      </c>
      <c r="C25" s="445"/>
      <c r="D25" s="446"/>
      <c r="E25" s="446"/>
      <c r="F25" s="446"/>
      <c r="G25" s="447"/>
      <c r="H25" s="448"/>
      <c r="I25" s="446"/>
      <c r="J25" s="446"/>
      <c r="K25" s="446"/>
      <c r="L25" s="449"/>
      <c r="M25" s="445"/>
      <c r="N25" s="446"/>
      <c r="O25" s="446"/>
      <c r="P25" s="446"/>
      <c r="Q25" s="447"/>
      <c r="R25" s="448"/>
      <c r="S25" s="446"/>
      <c r="T25" s="446"/>
      <c r="U25" s="446"/>
      <c r="V25" s="446"/>
      <c r="W25" s="446"/>
      <c r="X25" s="446"/>
      <c r="Y25" s="446"/>
      <c r="Z25" s="446"/>
      <c r="AA25" s="446"/>
      <c r="AB25" s="449"/>
      <c r="AC25" s="449"/>
      <c r="AD25" s="449"/>
      <c r="AE25" s="449"/>
      <c r="AF25" s="449"/>
      <c r="AG25" s="449"/>
      <c r="AH25" s="449"/>
      <c r="AI25" s="449"/>
      <c r="AJ25" s="449"/>
      <c r="AK25" s="449"/>
      <c r="AL25" s="449"/>
      <c r="AM25" s="449"/>
      <c r="AN25" s="63"/>
      <c r="AO25" s="63"/>
      <c r="AP25" s="63"/>
      <c r="AQ25" s="63"/>
      <c r="AR25" s="63"/>
      <c r="AS25" s="63"/>
      <c r="AT25" s="63"/>
      <c r="AU25" s="63"/>
      <c r="AV25" s="63"/>
      <c r="AW25" s="63"/>
      <c r="AX25" s="63"/>
      <c r="AY25" s="63"/>
      <c r="AZ25" s="225"/>
      <c r="BB25" s="368"/>
      <c r="BZ25" s="403"/>
      <c r="CA25" s="403"/>
      <c r="CB25" s="403"/>
      <c r="CC25" s="403"/>
      <c r="CD25" s="403"/>
      <c r="CE25" s="403"/>
      <c r="CF25" s="403"/>
      <c r="CG25" s="403"/>
      <c r="CH25" s="403"/>
      <c r="CI25" s="403"/>
      <c r="CJ25" s="403"/>
      <c r="CK25" s="403"/>
      <c r="CL25" s="403"/>
      <c r="CM25" s="403"/>
      <c r="CN25" s="403"/>
      <c r="CO25" s="403"/>
      <c r="CP25" s="403"/>
      <c r="CQ25" s="403"/>
      <c r="CR25" s="403"/>
      <c r="CS25" s="403"/>
      <c r="CT25" s="403"/>
      <c r="CU25" s="403"/>
      <c r="CV25" s="403"/>
      <c r="CW25" s="403"/>
      <c r="CX25" s="403"/>
      <c r="CY25" s="403"/>
      <c r="CZ25" s="403"/>
    </row>
    <row r="26" s="366" customFormat="true" ht="15" hidden="true" customHeight="true" x14ac:dyDescent="0.2">
      <c r="A26" s="1060"/>
      <c r="B26" s="432" t="s">
        <v>46</v>
      </c>
      <c r="C26" s="450"/>
      <c r="D26" s="451"/>
      <c r="E26" s="451"/>
      <c r="F26" s="451"/>
      <c r="G26" s="452"/>
      <c r="H26" s="453"/>
      <c r="I26" s="451"/>
      <c r="J26" s="451"/>
      <c r="K26" s="451"/>
      <c r="L26" s="454"/>
      <c r="M26" s="450"/>
      <c r="N26" s="451"/>
      <c r="O26" s="451"/>
      <c r="P26" s="451"/>
      <c r="Q26" s="452"/>
      <c r="R26" s="79"/>
      <c r="S26" s="78"/>
      <c r="T26" s="78"/>
      <c r="U26" s="78"/>
      <c r="V26" s="78"/>
      <c r="W26" s="78"/>
      <c r="X26" s="78"/>
      <c r="Y26" s="78"/>
      <c r="Z26" s="78"/>
      <c r="AA26" s="78"/>
      <c r="AB26" s="73"/>
      <c r="AC26" s="73"/>
      <c r="AD26" s="73"/>
      <c r="AE26" s="73"/>
      <c r="AF26" s="73"/>
      <c r="AG26" s="73"/>
      <c r="AH26" s="73"/>
      <c r="AI26" s="73"/>
      <c r="AJ26" s="73"/>
      <c r="AK26" s="73"/>
      <c r="AL26" s="73"/>
      <c r="AM26" s="73"/>
      <c r="AN26" s="63"/>
      <c r="AO26" s="63"/>
      <c r="AP26" s="63"/>
      <c r="AQ26" s="63"/>
      <c r="AR26" s="63"/>
      <c r="AS26" s="63"/>
      <c r="AT26" s="63"/>
      <c r="AU26" s="63"/>
      <c r="AV26" s="63"/>
      <c r="AW26" s="63"/>
      <c r="AX26" s="63"/>
      <c r="AY26" s="63"/>
      <c r="AZ26" s="225"/>
      <c r="BB26" s="368"/>
      <c r="BZ26" s="403"/>
      <c r="CA26" s="403"/>
      <c r="CB26" s="403"/>
      <c r="CC26" s="403"/>
      <c r="CD26" s="403"/>
      <c r="CE26" s="403"/>
      <c r="CF26" s="403"/>
      <c r="CG26" s="403"/>
      <c r="CH26" s="403"/>
      <c r="CI26" s="403"/>
      <c r="CJ26" s="403"/>
      <c r="CK26" s="403"/>
      <c r="CL26" s="403"/>
      <c r="CM26" s="403"/>
      <c r="CN26" s="403"/>
      <c r="CO26" s="403"/>
      <c r="CP26" s="403"/>
      <c r="CQ26" s="403"/>
      <c r="CR26" s="403"/>
      <c r="CS26" s="403"/>
      <c r="CT26" s="403"/>
      <c r="CU26" s="403"/>
      <c r="CV26" s="403"/>
      <c r="CW26" s="403"/>
      <c r="CX26" s="403"/>
      <c r="CY26" s="403"/>
      <c r="CZ26" s="403"/>
    </row>
    <row r="27" s="370" customFormat="true" ht="15" customHeight="true" x14ac:dyDescent="0.2">
      <c r="A27" s="365"/>
      <c r="B27" s="433"/>
      <c r="C27" s="1065" t="s">
        <v>115</v>
      </c>
      <c r="D27" s="1066"/>
      <c r="E27" s="1066"/>
      <c r="F27" s="1066"/>
      <c r="G27" s="1067"/>
      <c r="H27" s="1064" t="s">
        <v>38</v>
      </c>
      <c r="I27" s="1052"/>
      <c r="J27" s="1052"/>
      <c r="K27" s="1052"/>
      <c r="L27" s="1054"/>
      <c r="M27" s="1051" t="s">
        <v>37</v>
      </c>
      <c r="N27" s="1052"/>
      <c r="O27" s="1052"/>
      <c r="P27" s="1052"/>
      <c r="Q27" s="1054"/>
      <c r="R27" s="81" t="s">
        <v>141</v>
      </c>
      <c r="S27" s="484"/>
      <c r="T27" s="484"/>
      <c r="U27" s="484"/>
      <c r="V27" s="484"/>
      <c r="W27" s="484"/>
      <c r="X27" s="484"/>
      <c r="Y27" s="484"/>
      <c r="Z27" s="484"/>
      <c r="AA27" s="484"/>
      <c r="AB27" s="484"/>
      <c r="AC27" s="484"/>
      <c r="AD27" s="484"/>
      <c r="AE27" s="484"/>
      <c r="AF27" s="484"/>
      <c r="AG27" s="484"/>
      <c r="AH27" s="484"/>
      <c r="AI27" s="484"/>
      <c r="AJ27" s="484"/>
      <c r="AK27" s="484"/>
      <c r="AL27" s="484"/>
      <c r="AM27" s="484"/>
      <c r="AN27" s="495"/>
      <c r="AO27" s="495"/>
      <c r="AP27" s="495"/>
      <c r="AQ27" s="495"/>
      <c r="AR27" s="495"/>
      <c r="AS27" s="495"/>
      <c r="AT27" s="495"/>
      <c r="AU27" s="495"/>
      <c r="AV27" s="495"/>
      <c r="AW27" s="495"/>
      <c r="AX27" s="495"/>
      <c r="AY27" s="495"/>
      <c r="AZ27" s="234"/>
      <c r="BA27" s="404" t="s">
        <v>131</v>
      </c>
      <c r="BB27" s="350" t="s">
        <v>96</v>
      </c>
      <c r="BC27" s="1046" t="s">
        <v>115</v>
      </c>
      <c r="BD27" s="1047"/>
      <c r="BE27" s="1047"/>
      <c r="BF27" s="1047"/>
      <c r="BG27" s="1048"/>
      <c r="BH27" s="1046" t="s">
        <v>38</v>
      </c>
      <c r="BI27" s="1047"/>
      <c r="BJ27" s="1047"/>
      <c r="BK27" s="1047"/>
      <c r="BL27" s="1048"/>
      <c r="BM27" s="1046" t="s">
        <v>37</v>
      </c>
      <c r="BN27" s="1047"/>
      <c r="BO27" s="1047"/>
      <c r="BP27" s="1047"/>
      <c r="BQ27" s="1049"/>
      <c r="BR27" s="80" t="s">
        <v>141</v>
      </c>
      <c r="BS27" s="484"/>
      <c r="BT27" s="484"/>
      <c r="BU27" s="484"/>
      <c r="BV27" s="484"/>
      <c r="BW27" s="484"/>
      <c r="BX27" s="484"/>
      <c r="BY27" s="484"/>
      <c r="BZ27" s="498"/>
      <c r="CA27" s="498"/>
      <c r="CB27" s="498"/>
      <c r="CC27" s="498"/>
      <c r="CD27" s="498"/>
      <c r="CE27" s="498"/>
      <c r="CF27" s="498"/>
      <c r="CG27" s="498"/>
      <c r="CH27" s="498"/>
      <c r="CI27" s="498"/>
      <c r="CJ27" s="498"/>
      <c r="CK27" s="498"/>
      <c r="CL27" s="498"/>
      <c r="CM27" s="498"/>
      <c r="CN27" s="402"/>
      <c r="CO27" s="402"/>
      <c r="CP27" s="402"/>
      <c r="CQ27" s="402"/>
      <c r="CR27" s="402"/>
      <c r="CS27" s="402"/>
      <c r="CT27" s="402"/>
      <c r="CU27" s="402"/>
      <c r="CV27" s="402"/>
      <c r="CW27" s="402"/>
      <c r="CX27" s="402"/>
      <c r="CY27" s="402"/>
      <c r="CZ27" s="402"/>
    </row>
    <row r="28" s="370" customFormat="true" ht="24" x14ac:dyDescent="0.2">
      <c r="A28" s="390" t="s">
        <v>69</v>
      </c>
      <c r="B28" s="433"/>
      <c r="C28" s="475" t="s">
        <v>0</v>
      </c>
      <c r="D28" s="669" t="s">
        <v>1</v>
      </c>
      <c r="E28" s="669" t="s">
        <v>2</v>
      </c>
      <c r="F28" s="669" t="s">
        <v>3</v>
      </c>
      <c r="G28" s="670" t="s">
        <v>4</v>
      </c>
      <c r="H28" s="438" t="s">
        <v>0</v>
      </c>
      <c r="I28" s="673" t="s">
        <v>1</v>
      </c>
      <c r="J28" s="673" t="s">
        <v>2</v>
      </c>
      <c r="K28" s="673" t="s">
        <v>3</v>
      </c>
      <c r="L28" s="674" t="s">
        <v>4</v>
      </c>
      <c r="M28" s="439" t="s">
        <v>0</v>
      </c>
      <c r="N28" s="673" t="s">
        <v>1</v>
      </c>
      <c r="O28" s="673" t="s">
        <v>2</v>
      </c>
      <c r="P28" s="673" t="s">
        <v>3</v>
      </c>
      <c r="Q28" s="667" t="s">
        <v>4</v>
      </c>
      <c r="R28" s="438" t="s">
        <v>245</v>
      </c>
      <c r="S28" s="673" t="s">
        <v>442</v>
      </c>
      <c r="T28" s="673" t="s">
        <v>246</v>
      </c>
      <c r="U28" s="673" t="s">
        <v>247</v>
      </c>
      <c r="V28" s="673" t="s">
        <v>249</v>
      </c>
      <c r="W28" s="673" t="s">
        <v>250</v>
      </c>
      <c r="X28" s="673" t="s">
        <v>251</v>
      </c>
      <c r="Y28" s="673" t="s">
        <v>252</v>
      </c>
      <c r="Z28" s="673" t="s">
        <v>253</v>
      </c>
      <c r="AA28" s="673" t="s">
        <v>254</v>
      </c>
      <c r="AB28" s="673" t="s">
        <v>255</v>
      </c>
      <c r="AC28" s="673" t="s">
        <v>256</v>
      </c>
      <c r="AD28" s="673" t="s">
        <v>257</v>
      </c>
      <c r="AE28" s="673" t="s">
        <v>258</v>
      </c>
      <c r="AF28" s="673" t="s">
        <v>259</v>
      </c>
      <c r="AG28" s="673" t="s">
        <v>260</v>
      </c>
      <c r="AH28" s="673" t="s">
        <v>261</v>
      </c>
      <c r="AI28" s="673" t="s">
        <v>262</v>
      </c>
      <c r="AJ28" s="673" t="s">
        <v>263</v>
      </c>
      <c r="AK28" s="673" t="s">
        <v>264</v>
      </c>
      <c r="AL28" s="673" t="s">
        <v>265</v>
      </c>
      <c r="AM28" s="674" t="s">
        <v>266</v>
      </c>
      <c r="AN28" s="495"/>
      <c r="AO28" s="495"/>
      <c r="AP28" s="495"/>
      <c r="AQ28" s="495"/>
      <c r="AR28" s="495"/>
      <c r="AS28" s="495"/>
      <c r="AT28" s="495"/>
      <c r="AU28" s="495"/>
      <c r="AV28" s="495"/>
      <c r="AW28" s="495"/>
      <c r="AX28" s="495"/>
      <c r="AY28" s="495"/>
      <c r="AZ28" s="234"/>
      <c r="BA28" s="390" t="s">
        <v>120</v>
      </c>
      <c r="BB28" s="389"/>
      <c r="BC28" s="515" t="s">
        <v>0</v>
      </c>
      <c r="BD28" s="628" t="s">
        <v>1</v>
      </c>
      <c r="BE28" s="628" t="s">
        <v>2</v>
      </c>
      <c r="BF28" s="628" t="s">
        <v>3</v>
      </c>
      <c r="BG28" s="516" t="s">
        <v>4</v>
      </c>
      <c r="BH28" s="515" t="s">
        <v>0</v>
      </c>
      <c r="BI28" s="628" t="s">
        <v>1</v>
      </c>
      <c r="BJ28" s="628" t="s">
        <v>2</v>
      </c>
      <c r="BK28" s="628" t="s">
        <v>3</v>
      </c>
      <c r="BL28" s="516" t="s">
        <v>4</v>
      </c>
      <c r="BM28" s="515" t="s">
        <v>0</v>
      </c>
      <c r="BN28" s="628" t="s">
        <v>1</v>
      </c>
      <c r="BO28" s="628" t="s">
        <v>2</v>
      </c>
      <c r="BP28" s="628" t="s">
        <v>3</v>
      </c>
      <c r="BQ28" s="516" t="s">
        <v>4</v>
      </c>
      <c r="BR28" s="515" t="s">
        <v>245</v>
      </c>
      <c r="BS28" s="628" t="s">
        <v>442</v>
      </c>
      <c r="BT28" s="628" t="s">
        <v>246</v>
      </c>
      <c r="BU28" s="628" t="s">
        <v>247</v>
      </c>
      <c r="BV28" s="628" t="s">
        <v>249</v>
      </c>
      <c r="BW28" s="628" t="s">
        <v>250</v>
      </c>
      <c r="BX28" s="628" t="s">
        <v>251</v>
      </c>
      <c r="BY28" s="629" t="s">
        <v>252</v>
      </c>
      <c r="BZ28" s="629" t="s">
        <v>253</v>
      </c>
      <c r="CA28" s="629" t="s">
        <v>254</v>
      </c>
      <c r="CB28" s="629" t="s">
        <v>255</v>
      </c>
      <c r="CC28" s="629" t="s">
        <v>256</v>
      </c>
      <c r="CD28" s="629" t="s">
        <v>257</v>
      </c>
      <c r="CE28" s="629" t="s">
        <v>258</v>
      </c>
      <c r="CF28" s="629" t="s">
        <v>259</v>
      </c>
      <c r="CG28" s="629" t="s">
        <v>260</v>
      </c>
      <c r="CH28" s="629" t="s">
        <v>261</v>
      </c>
      <c r="CI28" s="629" t="s">
        <v>262</v>
      </c>
      <c r="CJ28" s="629" t="s">
        <v>263</v>
      </c>
      <c r="CK28" s="629" t="s">
        <v>264</v>
      </c>
      <c r="CL28" s="629" t="s">
        <v>265</v>
      </c>
      <c r="CM28" s="629" t="s">
        <v>266</v>
      </c>
      <c r="CN28" s="235"/>
      <c r="CO28" s="235"/>
      <c r="CP28" s="235"/>
      <c r="CQ28" s="235"/>
      <c r="CR28" s="235"/>
      <c r="CS28" s="235"/>
      <c r="CT28" s="235"/>
      <c r="CU28" s="235"/>
      <c r="CV28" s="235"/>
      <c r="CW28" s="235"/>
      <c r="CX28" s="235"/>
      <c r="CY28" s="235"/>
      <c r="CZ28" s="235"/>
    </row>
    <row r="29" s="370" customFormat="true" ht="15" customHeight="true" x14ac:dyDescent="0.2">
      <c r="A29" s="1055" t="s">
        <v>57</v>
      </c>
      <c r="B29" s="435" t="s">
        <v>49</v>
      </c>
      <c r="C29" s="183">
        <v>6.4484917589017394</v>
      </c>
      <c r="D29" s="182">
        <v>10.15323708037063</v>
      </c>
      <c r="E29" s="182">
        <v>13.159824350066129</v>
      </c>
      <c r="F29" s="182">
        <v>23.600743306015943</v>
      </c>
      <c r="G29" s="181">
        <v>59.781969051555585</v>
      </c>
      <c r="H29" s="180">
        <v>50.469748318001685</v>
      </c>
      <c r="I29" s="182">
        <v>62.979657817124881</v>
      </c>
      <c r="J29" s="182">
        <v>75.577032735419309</v>
      </c>
      <c r="K29" s="182">
        <v>85.002527733475461</v>
      </c>
      <c r="L29" s="179">
        <v>82.438039580538785</v>
      </c>
      <c r="M29" s="183">
        <v>6.1472632192300551</v>
      </c>
      <c r="N29" s="182">
        <v>8.9548194791724036</v>
      </c>
      <c r="O29" s="182">
        <v>10.442962547233739</v>
      </c>
      <c r="P29" s="182">
        <v>18.702844566596045</v>
      </c>
      <c r="Q29" s="181">
        <v>39.94483629200721</v>
      </c>
      <c r="R29" s="180">
        <v>17.173007871986172</v>
      </c>
      <c r="S29" s="182">
        <v>7.7395571038481021</v>
      </c>
      <c r="T29" s="182">
        <v>42.333728507779924</v>
      </c>
      <c r="U29" s="182">
        <v>16.54843163917041</v>
      </c>
      <c r="V29" s="182">
        <v>0.49134600100341608</v>
      </c>
      <c r="W29" s="182">
        <v>12.374635631042761</v>
      </c>
      <c r="X29" s="182">
        <v>19.922307093722509</v>
      </c>
      <c r="Y29" s="182">
        <v>11.32273146980425</v>
      </c>
      <c r="Z29" s="182">
        <v>32.727218366502029</v>
      </c>
      <c r="AA29" s="182">
        <v>28.812111565894309</v>
      </c>
      <c r="AB29" s="182">
        <v>30.516602605204586</v>
      </c>
      <c r="AC29" s="182">
        <v>30.821099659666885</v>
      </c>
      <c r="AD29" s="182">
        <v>31.674432857306702</v>
      </c>
      <c r="AE29" s="182">
        <v>13.107184216544852</v>
      </c>
      <c r="AF29" s="182">
        <v>37.970242037330301</v>
      </c>
      <c r="AG29" s="182">
        <v>33.216039584255697</v>
      </c>
      <c r="AH29" s="182">
        <v>20.015625460478528</v>
      </c>
      <c r="AI29" s="182">
        <v>38.343617780277548</v>
      </c>
      <c r="AJ29" s="182">
        <v>11.454328885910996</v>
      </c>
      <c r="AK29" s="182">
        <v>15.018471251967833</v>
      </c>
      <c r="AL29" s="182">
        <v>34.468489376047927</v>
      </c>
      <c r="AM29" s="179">
        <v>10.587931884621202</v>
      </c>
      <c r="AN29" s="495"/>
      <c r="AO29" s="495"/>
      <c r="AP29" s="495"/>
      <c r="AQ29" s="495"/>
      <c r="AR29" s="495"/>
      <c r="AS29" s="495"/>
      <c r="AT29" s="495"/>
      <c r="AU29" s="495"/>
      <c r="AV29" s="495"/>
      <c r="AW29" s="495"/>
      <c r="AX29" s="495"/>
      <c r="AY29" s="495"/>
      <c r="AZ29" s="234"/>
      <c r="BA29" s="1050" t="s">
        <v>57</v>
      </c>
      <c r="BB29" s="680" t="s">
        <v>49</v>
      </c>
      <c r="BC29" s="112" t="s">
        <v>35</v>
      </c>
      <c r="BD29" s="108" t="s">
        <v>35</v>
      </c>
      <c r="BE29" s="108" t="s">
        <v>35</v>
      </c>
      <c r="BF29" s="108" t="s">
        <v>35</v>
      </c>
      <c r="BG29" s="103" t="s">
        <v>35</v>
      </c>
      <c r="BH29" s="112" t="s">
        <v>35</v>
      </c>
      <c r="BI29" s="108" t="s">
        <v>35</v>
      </c>
      <c r="BJ29" s="108" t="s">
        <v>35</v>
      </c>
      <c r="BK29" s="108" t="s">
        <v>35</v>
      </c>
      <c r="BL29" s="103" t="s">
        <v>35</v>
      </c>
      <c r="BM29" s="112" t="s">
        <v>35</v>
      </c>
      <c r="BN29" s="108" t="s">
        <v>35</v>
      </c>
      <c r="BO29" s="108" t="s">
        <v>35</v>
      </c>
      <c r="BP29" s="108" t="s">
        <v>35</v>
      </c>
      <c r="BQ29" s="103" t="s">
        <v>35</v>
      </c>
      <c r="BR29" s="112" t="s">
        <v>35</v>
      </c>
      <c r="BS29" s="108" t="s">
        <v>35</v>
      </c>
      <c r="BT29" s="108" t="s">
        <v>35</v>
      </c>
      <c r="BU29" s="108" t="s">
        <v>35</v>
      </c>
      <c r="BV29" s="108" t="s">
        <v>35</v>
      </c>
      <c r="BW29" s="108" t="s">
        <v>35</v>
      </c>
      <c r="BX29" s="108" t="s">
        <v>35</v>
      </c>
      <c r="BY29" s="97" t="s">
        <v>35</v>
      </c>
      <c r="BZ29" s="97" t="s">
        <v>35</v>
      </c>
      <c r="CA29" s="97" t="s">
        <v>35</v>
      </c>
      <c r="CB29" s="97" t="s">
        <v>35</v>
      </c>
      <c r="CC29" s="97" t="s">
        <v>35</v>
      </c>
      <c r="CD29" s="97" t="s">
        <v>35</v>
      </c>
      <c r="CE29" s="97" t="s">
        <v>35</v>
      </c>
      <c r="CF29" s="97" t="s">
        <v>35</v>
      </c>
      <c r="CG29" s="97" t="s">
        <v>35</v>
      </c>
      <c r="CH29" s="97" t="s">
        <v>35</v>
      </c>
      <c r="CI29" s="97" t="s">
        <v>35</v>
      </c>
      <c r="CJ29" s="97" t="s">
        <v>35</v>
      </c>
      <c r="CK29" s="97" t="s">
        <v>35</v>
      </c>
      <c r="CL29" s="97" t="s">
        <v>35</v>
      </c>
      <c r="CM29" s="97" t="s">
        <v>35</v>
      </c>
      <c r="CN29" s="68"/>
      <c r="CO29" s="68"/>
      <c r="CP29" s="68"/>
      <c r="CQ29" s="68"/>
      <c r="CR29" s="68"/>
      <c r="CS29" s="68"/>
      <c r="CT29" s="68"/>
      <c r="CU29" s="68"/>
      <c r="CV29" s="68"/>
      <c r="CW29" s="68"/>
      <c r="CX29" s="68"/>
      <c r="CY29" s="68"/>
      <c r="CZ29" s="68"/>
    </row>
    <row r="30" s="370" customFormat="true" ht="15" customHeight="true" x14ac:dyDescent="0.2">
      <c r="A30" s="1056"/>
      <c r="B30" s="436" t="s">
        <v>48</v>
      </c>
      <c r="C30" s="178">
        <v>93.55150824109856</v>
      </c>
      <c r="D30" s="177">
        <v>89.846762919629143</v>
      </c>
      <c r="E30" s="177">
        <v>86.840175649933897</v>
      </c>
      <c r="F30" s="177">
        <v>76.399256693984256</v>
      </c>
      <c r="G30" s="176">
        <v>40.218030948444245</v>
      </c>
      <c r="H30" s="175">
        <v>49.530251681998266</v>
      </c>
      <c r="I30" s="177">
        <v>37.020342182875069</v>
      </c>
      <c r="J30" s="177">
        <v>24.422967264580713</v>
      </c>
      <c r="K30" s="177">
        <v>14.997472266524515</v>
      </c>
      <c r="L30" s="174">
        <v>17.561960419461268</v>
      </c>
      <c r="M30" s="178">
        <v>93.852736780769931</v>
      </c>
      <c r="N30" s="177">
        <v>91.045180520827699</v>
      </c>
      <c r="O30" s="177">
        <v>89.557037452766338</v>
      </c>
      <c r="P30" s="177">
        <v>81.297155433403915</v>
      </c>
      <c r="Q30" s="176">
        <v>60.055163707993046</v>
      </c>
      <c r="R30" s="175">
        <v>82.826992128013842</v>
      </c>
      <c r="S30" s="177">
        <v>92.260442896151901</v>
      </c>
      <c r="T30" s="177">
        <v>57.666271492220048</v>
      </c>
      <c r="U30" s="177">
        <v>83.451568360829782</v>
      </c>
      <c r="V30" s="177">
        <v>99.508653998996607</v>
      </c>
      <c r="W30" s="177">
        <v>87.625364368957207</v>
      </c>
      <c r="X30" s="177">
        <v>80.077692906277576</v>
      </c>
      <c r="Y30" s="177">
        <v>88.677268530195818</v>
      </c>
      <c r="Z30" s="177">
        <v>67.272781633498269</v>
      </c>
      <c r="AA30" s="177">
        <v>71.18788843410556</v>
      </c>
      <c r="AB30" s="177">
        <v>69.483397394795503</v>
      </c>
      <c r="AC30" s="177">
        <v>69.178900340333144</v>
      </c>
      <c r="AD30" s="177">
        <v>68.325567142693274</v>
      </c>
      <c r="AE30" s="177">
        <v>86.892815783455404</v>
      </c>
      <c r="AF30" s="177">
        <v>62.029757962669699</v>
      </c>
      <c r="AG30" s="177">
        <v>66.783960415744389</v>
      </c>
      <c r="AH30" s="177">
        <v>79.984374539521468</v>
      </c>
      <c r="AI30" s="177">
        <v>61.656382219722317</v>
      </c>
      <c r="AJ30" s="177">
        <v>88.545671114088947</v>
      </c>
      <c r="AK30" s="177">
        <v>84.981528748032332</v>
      </c>
      <c r="AL30" s="177">
        <v>65.531510623952087</v>
      </c>
      <c r="AM30" s="174">
        <v>89.412068115378787</v>
      </c>
      <c r="AN30" s="495"/>
      <c r="AO30" s="495"/>
      <c r="AP30" s="495"/>
      <c r="AQ30" s="495"/>
      <c r="AR30" s="495"/>
      <c r="AS30" s="495"/>
      <c r="AT30" s="495"/>
      <c r="AU30" s="495"/>
      <c r="AV30" s="495"/>
      <c r="AW30" s="495"/>
      <c r="AX30" s="495"/>
      <c r="AY30" s="495"/>
      <c r="AZ30" s="234"/>
      <c r="BA30" s="1043"/>
      <c r="BB30" s="678" t="s">
        <v>48</v>
      </c>
      <c r="BC30" s="111" t="s">
        <v>35</v>
      </c>
      <c r="BD30" s="107" t="s">
        <v>35</v>
      </c>
      <c r="BE30" s="107" t="s">
        <v>35</v>
      </c>
      <c r="BF30" s="107" t="s">
        <v>35</v>
      </c>
      <c r="BG30" s="102" t="s">
        <v>35</v>
      </c>
      <c r="BH30" s="111" t="s">
        <v>35</v>
      </c>
      <c r="BI30" s="107" t="s">
        <v>35</v>
      </c>
      <c r="BJ30" s="107" t="s">
        <v>35</v>
      </c>
      <c r="BK30" s="107" t="s">
        <v>35</v>
      </c>
      <c r="BL30" s="102" t="s">
        <v>35</v>
      </c>
      <c r="BM30" s="111" t="s">
        <v>35</v>
      </c>
      <c r="BN30" s="107" t="s">
        <v>35</v>
      </c>
      <c r="BO30" s="107" t="s">
        <v>35</v>
      </c>
      <c r="BP30" s="107" t="s">
        <v>35</v>
      </c>
      <c r="BQ30" s="102" t="s">
        <v>35</v>
      </c>
      <c r="BR30" s="111" t="s">
        <v>35</v>
      </c>
      <c r="BS30" s="107" t="s">
        <v>35</v>
      </c>
      <c r="BT30" s="107" t="s">
        <v>35</v>
      </c>
      <c r="BU30" s="107" t="s">
        <v>35</v>
      </c>
      <c r="BV30" s="107" t="s">
        <v>35</v>
      </c>
      <c r="BW30" s="107" t="s">
        <v>35</v>
      </c>
      <c r="BX30" s="107" t="s">
        <v>35</v>
      </c>
      <c r="BY30" s="96" t="s">
        <v>35</v>
      </c>
      <c r="BZ30" s="96" t="s">
        <v>35</v>
      </c>
      <c r="CA30" s="96" t="s">
        <v>35</v>
      </c>
      <c r="CB30" s="96" t="s">
        <v>35</v>
      </c>
      <c r="CC30" s="96" t="s">
        <v>35</v>
      </c>
      <c r="CD30" s="96" t="s">
        <v>35</v>
      </c>
      <c r="CE30" s="96" t="s">
        <v>35</v>
      </c>
      <c r="CF30" s="96" t="s">
        <v>35</v>
      </c>
      <c r="CG30" s="96" t="s">
        <v>35</v>
      </c>
      <c r="CH30" s="96" t="s">
        <v>35</v>
      </c>
      <c r="CI30" s="96" t="s">
        <v>35</v>
      </c>
      <c r="CJ30" s="96" t="s">
        <v>35</v>
      </c>
      <c r="CK30" s="96" t="s">
        <v>35</v>
      </c>
      <c r="CL30" s="96" t="s">
        <v>35</v>
      </c>
      <c r="CM30" s="96" t="s">
        <v>35</v>
      </c>
      <c r="CN30" s="68"/>
      <c r="CO30" s="68"/>
      <c r="CP30" s="68"/>
      <c r="CQ30" s="68"/>
      <c r="CR30" s="68"/>
      <c r="CS30" s="68"/>
      <c r="CT30" s="68"/>
      <c r="CU30" s="68"/>
      <c r="CV30" s="68"/>
      <c r="CW30" s="68"/>
      <c r="CX30" s="68"/>
      <c r="CY30" s="68"/>
      <c r="CZ30" s="68"/>
    </row>
    <row r="31" s="365" customFormat="true" ht="15" customHeight="true" x14ac:dyDescent="0.2">
      <c r="A31" s="1056" t="s">
        <v>104</v>
      </c>
      <c r="B31" s="436" t="s">
        <v>49</v>
      </c>
      <c r="C31" s="178">
        <v>0.39254069131410596</v>
      </c>
      <c r="D31" s="177">
        <v>0.68177118409433668</v>
      </c>
      <c r="E31" s="177">
        <v>1.1722200013574107</v>
      </c>
      <c r="F31" s="177">
        <v>2.3562708000486334</v>
      </c>
      <c r="G31" s="176">
        <v>19.988224907717832</v>
      </c>
      <c r="H31" s="175">
        <v>3.4110874674443501</v>
      </c>
      <c r="I31" s="177">
        <v>7.0555630981213255</v>
      </c>
      <c r="J31" s="177">
        <v>20.720170952526118</v>
      </c>
      <c r="K31" s="177">
        <v>37.46809841927687</v>
      </c>
      <c r="L31" s="174">
        <v>46.016298323868163</v>
      </c>
      <c r="M31" s="178">
        <v>0.43907667779562992</v>
      </c>
      <c r="N31" s="177">
        <v>0.63597174677860435</v>
      </c>
      <c r="O31" s="177">
        <v>0.85083318880549896</v>
      </c>
      <c r="P31" s="177">
        <v>1.8397511761863283</v>
      </c>
      <c r="Q31" s="176">
        <v>10.102840524920765</v>
      </c>
      <c r="R31" s="175">
        <v>3.8616049840261777</v>
      </c>
      <c r="S31" s="177">
        <v>1.7525552385244618</v>
      </c>
      <c r="T31" s="177">
        <v>13.537975472042712</v>
      </c>
      <c r="U31" s="177">
        <v>1.2978497583544386</v>
      </c>
      <c r="V31" s="177">
        <v>0.37997424077597519</v>
      </c>
      <c r="W31" s="177">
        <v>2.3376774524337307</v>
      </c>
      <c r="X31" s="177">
        <v>5.9592911894281722</v>
      </c>
      <c r="Y31" s="177">
        <v>2.0180704125207871</v>
      </c>
      <c r="Z31" s="177">
        <v>8.7212499742780096</v>
      </c>
      <c r="AA31" s="177">
        <v>2.8949372997867688</v>
      </c>
      <c r="AB31" s="177">
        <v>6.8489137979654444</v>
      </c>
      <c r="AC31" s="177">
        <v>1.3994183077929399</v>
      </c>
      <c r="AD31" s="177">
        <v>12.332156868763757</v>
      </c>
      <c r="AE31" s="177">
        <v>1.2360513728741198</v>
      </c>
      <c r="AF31" s="177">
        <v>6.6542470337304902</v>
      </c>
      <c r="AG31" s="177">
        <v>2.5189749327411457</v>
      </c>
      <c r="AH31" s="177">
        <v>5.5790325317623335</v>
      </c>
      <c r="AI31" s="177">
        <v>3.4297993570390144</v>
      </c>
      <c r="AJ31" s="177">
        <v>0</v>
      </c>
      <c r="AK31" s="177">
        <v>7.0369612292297044</v>
      </c>
      <c r="AL31" s="177">
        <v>1.4846959088972382</v>
      </c>
      <c r="AM31" s="174">
        <v>1.2726670590600933</v>
      </c>
      <c r="AN31" s="495"/>
      <c r="AO31" s="495"/>
      <c r="AP31" s="495"/>
      <c r="AQ31" s="495"/>
      <c r="AR31" s="495"/>
      <c r="AS31" s="495"/>
      <c r="AT31" s="495"/>
      <c r="AU31" s="495"/>
      <c r="AV31" s="495"/>
      <c r="AW31" s="495"/>
      <c r="AX31" s="495"/>
      <c r="AY31" s="495"/>
      <c r="AZ31" s="234"/>
      <c r="BA31" s="1043" t="s">
        <v>104</v>
      </c>
      <c r="BB31" s="678" t="s">
        <v>49</v>
      </c>
      <c r="BC31" s="111" t="s">
        <v>35</v>
      </c>
      <c r="BD31" s="107" t="s">
        <v>35</v>
      </c>
      <c r="BE31" s="107" t="s">
        <v>35</v>
      </c>
      <c r="BF31" s="107" t="s">
        <v>35</v>
      </c>
      <c r="BG31" s="102" t="s">
        <v>35</v>
      </c>
      <c r="BH31" s="111" t="s">
        <v>35</v>
      </c>
      <c r="BI31" s="107" t="s">
        <v>35</v>
      </c>
      <c r="BJ31" s="107" t="s">
        <v>35</v>
      </c>
      <c r="BK31" s="107" t="s">
        <v>35</v>
      </c>
      <c r="BL31" s="102" t="s">
        <v>35</v>
      </c>
      <c r="BM31" s="111" t="s">
        <v>35</v>
      </c>
      <c r="BN31" s="107" t="s">
        <v>35</v>
      </c>
      <c r="BO31" s="107" t="s">
        <v>35</v>
      </c>
      <c r="BP31" s="107" t="s">
        <v>35</v>
      </c>
      <c r="BQ31" s="102" t="s">
        <v>35</v>
      </c>
      <c r="BR31" s="111" t="s">
        <v>35</v>
      </c>
      <c r="BS31" s="107" t="s">
        <v>35</v>
      </c>
      <c r="BT31" s="107" t="s">
        <v>35</v>
      </c>
      <c r="BU31" s="107" t="s">
        <v>35</v>
      </c>
      <c r="BV31" s="107" t="s">
        <v>35</v>
      </c>
      <c r="BW31" s="107" t="s">
        <v>35</v>
      </c>
      <c r="BX31" s="107" t="s">
        <v>35</v>
      </c>
      <c r="BY31" s="96" t="s">
        <v>35</v>
      </c>
      <c r="BZ31" s="96" t="s">
        <v>35</v>
      </c>
      <c r="CA31" s="96" t="s">
        <v>35</v>
      </c>
      <c r="CB31" s="96" t="s">
        <v>35</v>
      </c>
      <c r="CC31" s="96" t="s">
        <v>35</v>
      </c>
      <c r="CD31" s="96" t="s">
        <v>35</v>
      </c>
      <c r="CE31" s="96" t="s">
        <v>35</v>
      </c>
      <c r="CF31" s="96" t="s">
        <v>35</v>
      </c>
      <c r="CG31" s="96" t="s">
        <v>35</v>
      </c>
      <c r="CH31" s="96" t="s">
        <v>35</v>
      </c>
      <c r="CI31" s="96" t="s">
        <v>35</v>
      </c>
      <c r="CJ31" s="96" t="s">
        <v>35</v>
      </c>
      <c r="CK31" s="96" t="s">
        <v>35</v>
      </c>
      <c r="CL31" s="96" t="s">
        <v>35</v>
      </c>
      <c r="CM31" s="96" t="s">
        <v>35</v>
      </c>
      <c r="CN31" s="68"/>
      <c r="CO31" s="68"/>
      <c r="CP31" s="68"/>
      <c r="CQ31" s="68"/>
      <c r="CR31" s="68"/>
      <c r="CS31" s="68"/>
      <c r="CT31" s="68"/>
      <c r="CU31" s="68"/>
      <c r="CV31" s="68"/>
      <c r="CW31" s="68"/>
      <c r="CX31" s="68"/>
      <c r="CY31" s="68"/>
      <c r="CZ31" s="68"/>
    </row>
    <row r="32" s="365" customFormat="true" ht="15" customHeight="true" x14ac:dyDescent="0.2">
      <c r="A32" s="1056"/>
      <c r="B32" s="436" t="s">
        <v>48</v>
      </c>
      <c r="C32" s="178">
        <v>99.607459308685904</v>
      </c>
      <c r="D32" s="177">
        <v>99.318228815905627</v>
      </c>
      <c r="E32" s="177">
        <v>98.827779998642569</v>
      </c>
      <c r="F32" s="177">
        <v>97.643729199951224</v>
      </c>
      <c r="G32" s="176">
        <v>80.011775092282377</v>
      </c>
      <c r="H32" s="175">
        <v>96.588912532555696</v>
      </c>
      <c r="I32" s="177">
        <v>92.944436901878618</v>
      </c>
      <c r="J32" s="177">
        <v>79.279829047473868</v>
      </c>
      <c r="K32" s="177">
        <v>62.531901580723158</v>
      </c>
      <c r="L32" s="174">
        <v>53.983701676131943</v>
      </c>
      <c r="M32" s="178">
        <v>99.560923322204317</v>
      </c>
      <c r="N32" s="177">
        <v>99.364028253221349</v>
      </c>
      <c r="O32" s="177">
        <v>99.149166811194505</v>
      </c>
      <c r="P32" s="177">
        <v>98.160248823813674</v>
      </c>
      <c r="Q32" s="176">
        <v>89.897159475079462</v>
      </c>
      <c r="R32" s="175">
        <v>96.138395015973813</v>
      </c>
      <c r="S32" s="177">
        <v>98.247444761475535</v>
      </c>
      <c r="T32" s="177">
        <v>86.462024527957354</v>
      </c>
      <c r="U32" s="177">
        <v>98.702150241645597</v>
      </c>
      <c r="V32" s="177">
        <v>99.620025759224035</v>
      </c>
      <c r="W32" s="177">
        <v>97.662322547566276</v>
      </c>
      <c r="X32" s="177">
        <v>94.040708810571928</v>
      </c>
      <c r="Y32" s="177">
        <v>97.981929587479243</v>
      </c>
      <c r="Z32" s="177">
        <v>91.278750025722104</v>
      </c>
      <c r="AA32" s="177">
        <v>97.105062700213196</v>
      </c>
      <c r="AB32" s="177">
        <v>93.151086202034563</v>
      </c>
      <c r="AC32" s="177">
        <v>98.600581692207058</v>
      </c>
      <c r="AD32" s="177">
        <v>87.667843131236197</v>
      </c>
      <c r="AE32" s="177">
        <v>98.763948627125899</v>
      </c>
      <c r="AF32" s="177">
        <v>93.345752966269529</v>
      </c>
      <c r="AG32" s="177">
        <v>97.481025067258884</v>
      </c>
      <c r="AH32" s="177">
        <v>94.42096746823772</v>
      </c>
      <c r="AI32" s="177">
        <v>96.570200642961026</v>
      </c>
      <c r="AJ32" s="177">
        <v>100</v>
      </c>
      <c r="AK32" s="177">
        <v>92.963038770770439</v>
      </c>
      <c r="AL32" s="177">
        <v>98.515304091102792</v>
      </c>
      <c r="AM32" s="174">
        <v>98.727332940939874</v>
      </c>
      <c r="AN32" s="495"/>
      <c r="AO32" s="495"/>
      <c r="AP32" s="495"/>
      <c r="AQ32" s="495"/>
      <c r="AR32" s="495"/>
      <c r="AS32" s="495"/>
      <c r="AT32" s="495"/>
      <c r="AU32" s="495"/>
      <c r="AV32" s="495"/>
      <c r="AW32" s="495"/>
      <c r="AX32" s="495"/>
      <c r="AY32" s="495"/>
      <c r="AZ32" s="234"/>
      <c r="BA32" s="1043"/>
      <c r="BB32" s="678" t="s">
        <v>48</v>
      </c>
      <c r="BC32" s="111" t="s">
        <v>35</v>
      </c>
      <c r="BD32" s="107" t="s">
        <v>35</v>
      </c>
      <c r="BE32" s="107" t="s">
        <v>35</v>
      </c>
      <c r="BF32" s="107" t="s">
        <v>35</v>
      </c>
      <c r="BG32" s="102" t="s">
        <v>35</v>
      </c>
      <c r="BH32" s="111" t="s">
        <v>35</v>
      </c>
      <c r="BI32" s="107" t="s">
        <v>35</v>
      </c>
      <c r="BJ32" s="107" t="s">
        <v>35</v>
      </c>
      <c r="BK32" s="107" t="s">
        <v>35</v>
      </c>
      <c r="BL32" s="102" t="s">
        <v>35</v>
      </c>
      <c r="BM32" s="111" t="s">
        <v>35</v>
      </c>
      <c r="BN32" s="107" t="s">
        <v>35</v>
      </c>
      <c r="BO32" s="107" t="s">
        <v>35</v>
      </c>
      <c r="BP32" s="107" t="s">
        <v>35</v>
      </c>
      <c r="BQ32" s="102" t="s">
        <v>35</v>
      </c>
      <c r="BR32" s="111" t="s">
        <v>35</v>
      </c>
      <c r="BS32" s="107" t="s">
        <v>35</v>
      </c>
      <c r="BT32" s="107" t="s">
        <v>35</v>
      </c>
      <c r="BU32" s="107" t="s">
        <v>35</v>
      </c>
      <c r="BV32" s="107" t="s">
        <v>35</v>
      </c>
      <c r="BW32" s="107" t="s">
        <v>35</v>
      </c>
      <c r="BX32" s="107" t="s">
        <v>35</v>
      </c>
      <c r="BY32" s="96" t="s">
        <v>35</v>
      </c>
      <c r="BZ32" s="96" t="s">
        <v>35</v>
      </c>
      <c r="CA32" s="96" t="s">
        <v>35</v>
      </c>
      <c r="CB32" s="96" t="s">
        <v>35</v>
      </c>
      <c r="CC32" s="96" t="s">
        <v>35</v>
      </c>
      <c r="CD32" s="96" t="s">
        <v>35</v>
      </c>
      <c r="CE32" s="96" t="s">
        <v>35</v>
      </c>
      <c r="CF32" s="96" t="s">
        <v>35</v>
      </c>
      <c r="CG32" s="96" t="s">
        <v>35</v>
      </c>
      <c r="CH32" s="96" t="s">
        <v>35</v>
      </c>
      <c r="CI32" s="96" t="s">
        <v>35</v>
      </c>
      <c r="CJ32" s="96" t="s">
        <v>35</v>
      </c>
      <c r="CK32" s="96" t="s">
        <v>35</v>
      </c>
      <c r="CL32" s="96" t="s">
        <v>35</v>
      </c>
      <c r="CM32" s="96" t="s">
        <v>35</v>
      </c>
      <c r="CN32" s="68"/>
      <c r="CO32" s="68"/>
      <c r="CP32" s="68"/>
      <c r="CQ32" s="68"/>
      <c r="CR32" s="68"/>
      <c r="CS32" s="68"/>
      <c r="CT32" s="68"/>
      <c r="CU32" s="68"/>
      <c r="CV32" s="68"/>
      <c r="CW32" s="68"/>
      <c r="CX32" s="68"/>
      <c r="CY32" s="68"/>
      <c r="CZ32" s="68"/>
    </row>
    <row r="33" s="365" customFormat="true" ht="15" customHeight="true" x14ac:dyDescent="0.2">
      <c r="A33" s="1056" t="s">
        <v>105</v>
      </c>
      <c r="B33" s="436" t="s">
        <v>49</v>
      </c>
      <c r="C33" s="127" t="s">
        <v>35</v>
      </c>
      <c r="D33" s="124" t="s">
        <v>35</v>
      </c>
      <c r="E33" s="124" t="s">
        <v>35</v>
      </c>
      <c r="F33" s="124" t="s">
        <v>35</v>
      </c>
      <c r="G33" s="121" t="s">
        <v>35</v>
      </c>
      <c r="H33" s="118" t="s">
        <v>35</v>
      </c>
      <c r="I33" s="124" t="s">
        <v>35</v>
      </c>
      <c r="J33" s="124" t="s">
        <v>35</v>
      </c>
      <c r="K33" s="124" t="s">
        <v>35</v>
      </c>
      <c r="L33" s="115" t="s">
        <v>35</v>
      </c>
      <c r="M33" s="127" t="s">
        <v>35</v>
      </c>
      <c r="N33" s="124" t="s">
        <v>35</v>
      </c>
      <c r="O33" s="124" t="s">
        <v>35</v>
      </c>
      <c r="P33" s="124" t="s">
        <v>35</v>
      </c>
      <c r="Q33" s="121" t="s">
        <v>35</v>
      </c>
      <c r="R33" s="118" t="s">
        <v>35</v>
      </c>
      <c r="S33" s="124" t="s">
        <v>35</v>
      </c>
      <c r="T33" s="124" t="s">
        <v>35</v>
      </c>
      <c r="U33" s="124" t="s">
        <v>35</v>
      </c>
      <c r="V33" s="124" t="s">
        <v>35</v>
      </c>
      <c r="W33" s="124" t="s">
        <v>35</v>
      </c>
      <c r="X33" s="124" t="s">
        <v>35</v>
      </c>
      <c r="Y33" s="124" t="s">
        <v>35</v>
      </c>
      <c r="Z33" s="124" t="s">
        <v>35</v>
      </c>
      <c r="AA33" s="124" t="s">
        <v>35</v>
      </c>
      <c r="AB33" s="124" t="s">
        <v>35</v>
      </c>
      <c r="AC33" s="124" t="s">
        <v>35</v>
      </c>
      <c r="AD33" s="124" t="s">
        <v>35</v>
      </c>
      <c r="AE33" s="124" t="s">
        <v>35</v>
      </c>
      <c r="AF33" s="124" t="s">
        <v>35</v>
      </c>
      <c r="AG33" s="124" t="s">
        <v>35</v>
      </c>
      <c r="AH33" s="124" t="s">
        <v>35</v>
      </c>
      <c r="AI33" s="124" t="s">
        <v>35</v>
      </c>
      <c r="AJ33" s="124" t="s">
        <v>35</v>
      </c>
      <c r="AK33" s="124" t="s">
        <v>35</v>
      </c>
      <c r="AL33" s="124" t="s">
        <v>35</v>
      </c>
      <c r="AM33" s="115" t="s">
        <v>35</v>
      </c>
      <c r="AN33" s="71"/>
      <c r="AO33" s="71"/>
      <c r="AP33" s="71"/>
      <c r="AQ33" s="71"/>
      <c r="AR33" s="71"/>
      <c r="AS33" s="71"/>
      <c r="AT33" s="71"/>
      <c r="AU33" s="71"/>
      <c r="AV33" s="71"/>
      <c r="AW33" s="71"/>
      <c r="AX33" s="71"/>
      <c r="AY33" s="71"/>
      <c r="AZ33" s="402"/>
      <c r="BA33" s="1043" t="s">
        <v>105</v>
      </c>
      <c r="BB33" s="678" t="s">
        <v>49</v>
      </c>
      <c r="BC33" s="111" t="s">
        <v>35</v>
      </c>
      <c r="BD33" s="107" t="s">
        <v>35</v>
      </c>
      <c r="BE33" s="107" t="s">
        <v>35</v>
      </c>
      <c r="BF33" s="107" t="s">
        <v>35</v>
      </c>
      <c r="BG33" s="102" t="s">
        <v>35</v>
      </c>
      <c r="BH33" s="111" t="s">
        <v>35</v>
      </c>
      <c r="BI33" s="107" t="s">
        <v>35</v>
      </c>
      <c r="BJ33" s="107" t="s">
        <v>35</v>
      </c>
      <c r="BK33" s="107" t="s">
        <v>35</v>
      </c>
      <c r="BL33" s="102" t="s">
        <v>35</v>
      </c>
      <c r="BM33" s="111" t="s">
        <v>35</v>
      </c>
      <c r="BN33" s="107" t="s">
        <v>35</v>
      </c>
      <c r="BO33" s="107" t="s">
        <v>35</v>
      </c>
      <c r="BP33" s="107" t="s">
        <v>35</v>
      </c>
      <c r="BQ33" s="102" t="s">
        <v>35</v>
      </c>
      <c r="BR33" s="111" t="s">
        <v>35</v>
      </c>
      <c r="BS33" s="107" t="s">
        <v>35</v>
      </c>
      <c r="BT33" s="107" t="s">
        <v>35</v>
      </c>
      <c r="BU33" s="107" t="s">
        <v>35</v>
      </c>
      <c r="BV33" s="107" t="s">
        <v>35</v>
      </c>
      <c r="BW33" s="107" t="s">
        <v>35</v>
      </c>
      <c r="BX33" s="107" t="s">
        <v>35</v>
      </c>
      <c r="BY33" s="96" t="s">
        <v>35</v>
      </c>
      <c r="BZ33" s="96" t="s">
        <v>35</v>
      </c>
      <c r="CA33" s="96" t="s">
        <v>35</v>
      </c>
      <c r="CB33" s="96" t="s">
        <v>35</v>
      </c>
      <c r="CC33" s="96" t="s">
        <v>35</v>
      </c>
      <c r="CD33" s="96" t="s">
        <v>35</v>
      </c>
      <c r="CE33" s="96" t="s">
        <v>35</v>
      </c>
      <c r="CF33" s="96" t="s">
        <v>35</v>
      </c>
      <c r="CG33" s="96" t="s">
        <v>35</v>
      </c>
      <c r="CH33" s="96" t="s">
        <v>35</v>
      </c>
      <c r="CI33" s="96" t="s">
        <v>35</v>
      </c>
      <c r="CJ33" s="96" t="s">
        <v>35</v>
      </c>
      <c r="CK33" s="96" t="s">
        <v>35</v>
      </c>
      <c r="CL33" s="96" t="s">
        <v>35</v>
      </c>
      <c r="CM33" s="96" t="s">
        <v>35</v>
      </c>
      <c r="CN33" s="68"/>
      <c r="CO33" s="68"/>
      <c r="CP33" s="68"/>
      <c r="CQ33" s="68"/>
      <c r="CR33" s="68"/>
      <c r="CS33" s="68"/>
      <c r="CT33" s="68"/>
      <c r="CU33" s="68"/>
      <c r="CV33" s="68"/>
      <c r="CW33" s="68"/>
      <c r="CX33" s="68"/>
      <c r="CY33" s="68"/>
      <c r="CZ33" s="68"/>
    </row>
    <row r="34" s="365" customFormat="true" ht="15" customHeight="true" x14ac:dyDescent="0.2">
      <c r="A34" s="1056"/>
      <c r="B34" s="436" t="s">
        <v>48</v>
      </c>
      <c r="C34" s="127" t="s">
        <v>35</v>
      </c>
      <c r="D34" s="124" t="s">
        <v>35</v>
      </c>
      <c r="E34" s="124" t="s">
        <v>35</v>
      </c>
      <c r="F34" s="124" t="s">
        <v>35</v>
      </c>
      <c r="G34" s="121" t="s">
        <v>35</v>
      </c>
      <c r="H34" s="118" t="s">
        <v>35</v>
      </c>
      <c r="I34" s="124" t="s">
        <v>35</v>
      </c>
      <c r="J34" s="124" t="s">
        <v>35</v>
      </c>
      <c r="K34" s="124" t="s">
        <v>35</v>
      </c>
      <c r="L34" s="115" t="s">
        <v>35</v>
      </c>
      <c r="M34" s="127" t="s">
        <v>35</v>
      </c>
      <c r="N34" s="124" t="s">
        <v>35</v>
      </c>
      <c r="O34" s="124" t="s">
        <v>35</v>
      </c>
      <c r="P34" s="124" t="s">
        <v>35</v>
      </c>
      <c r="Q34" s="121" t="s">
        <v>35</v>
      </c>
      <c r="R34" s="118" t="s">
        <v>35</v>
      </c>
      <c r="S34" s="124" t="s">
        <v>35</v>
      </c>
      <c r="T34" s="124" t="s">
        <v>35</v>
      </c>
      <c r="U34" s="124" t="s">
        <v>35</v>
      </c>
      <c r="V34" s="124" t="s">
        <v>35</v>
      </c>
      <c r="W34" s="124" t="s">
        <v>35</v>
      </c>
      <c r="X34" s="124" t="s">
        <v>35</v>
      </c>
      <c r="Y34" s="124" t="s">
        <v>35</v>
      </c>
      <c r="Z34" s="124" t="s">
        <v>35</v>
      </c>
      <c r="AA34" s="124" t="s">
        <v>35</v>
      </c>
      <c r="AB34" s="124" t="s">
        <v>35</v>
      </c>
      <c r="AC34" s="124" t="s">
        <v>35</v>
      </c>
      <c r="AD34" s="124" t="s">
        <v>35</v>
      </c>
      <c r="AE34" s="124" t="s">
        <v>35</v>
      </c>
      <c r="AF34" s="124" t="s">
        <v>35</v>
      </c>
      <c r="AG34" s="124" t="s">
        <v>35</v>
      </c>
      <c r="AH34" s="124" t="s">
        <v>35</v>
      </c>
      <c r="AI34" s="124" t="s">
        <v>35</v>
      </c>
      <c r="AJ34" s="124" t="s">
        <v>35</v>
      </c>
      <c r="AK34" s="124" t="s">
        <v>35</v>
      </c>
      <c r="AL34" s="124" t="s">
        <v>35</v>
      </c>
      <c r="AM34" s="115" t="s">
        <v>35</v>
      </c>
      <c r="AN34" s="71"/>
      <c r="AO34" s="71"/>
      <c r="AP34" s="71"/>
      <c r="AQ34" s="71"/>
      <c r="AR34" s="71"/>
      <c r="AS34" s="71"/>
      <c r="AT34" s="71"/>
      <c r="AU34" s="71"/>
      <c r="AV34" s="71"/>
      <c r="AW34" s="71"/>
      <c r="AX34" s="71"/>
      <c r="AY34" s="71"/>
      <c r="AZ34" s="402"/>
      <c r="BA34" s="1043"/>
      <c r="BB34" s="678" t="s">
        <v>48</v>
      </c>
      <c r="BC34" s="111" t="s">
        <v>35</v>
      </c>
      <c r="BD34" s="107" t="s">
        <v>35</v>
      </c>
      <c r="BE34" s="107" t="s">
        <v>35</v>
      </c>
      <c r="BF34" s="107" t="s">
        <v>35</v>
      </c>
      <c r="BG34" s="102" t="s">
        <v>35</v>
      </c>
      <c r="BH34" s="111" t="s">
        <v>35</v>
      </c>
      <c r="BI34" s="107" t="s">
        <v>35</v>
      </c>
      <c r="BJ34" s="107" t="s">
        <v>35</v>
      </c>
      <c r="BK34" s="107" t="s">
        <v>35</v>
      </c>
      <c r="BL34" s="102" t="s">
        <v>35</v>
      </c>
      <c r="BM34" s="111" t="s">
        <v>35</v>
      </c>
      <c r="BN34" s="107" t="s">
        <v>35</v>
      </c>
      <c r="BO34" s="107" t="s">
        <v>35</v>
      </c>
      <c r="BP34" s="107" t="s">
        <v>35</v>
      </c>
      <c r="BQ34" s="102" t="s">
        <v>35</v>
      </c>
      <c r="BR34" s="111" t="s">
        <v>35</v>
      </c>
      <c r="BS34" s="107" t="s">
        <v>35</v>
      </c>
      <c r="BT34" s="107" t="s">
        <v>35</v>
      </c>
      <c r="BU34" s="107" t="s">
        <v>35</v>
      </c>
      <c r="BV34" s="107" t="s">
        <v>35</v>
      </c>
      <c r="BW34" s="107" t="s">
        <v>35</v>
      </c>
      <c r="BX34" s="107" t="s">
        <v>35</v>
      </c>
      <c r="BY34" s="96" t="s">
        <v>35</v>
      </c>
      <c r="BZ34" s="96" t="s">
        <v>35</v>
      </c>
      <c r="CA34" s="96" t="s">
        <v>35</v>
      </c>
      <c r="CB34" s="96" t="s">
        <v>35</v>
      </c>
      <c r="CC34" s="96" t="s">
        <v>35</v>
      </c>
      <c r="CD34" s="96" t="s">
        <v>35</v>
      </c>
      <c r="CE34" s="96" t="s">
        <v>35</v>
      </c>
      <c r="CF34" s="96" t="s">
        <v>35</v>
      </c>
      <c r="CG34" s="96" t="s">
        <v>35</v>
      </c>
      <c r="CH34" s="96" t="s">
        <v>35</v>
      </c>
      <c r="CI34" s="96" t="s">
        <v>35</v>
      </c>
      <c r="CJ34" s="96" t="s">
        <v>35</v>
      </c>
      <c r="CK34" s="96" t="s">
        <v>35</v>
      </c>
      <c r="CL34" s="96" t="s">
        <v>35</v>
      </c>
      <c r="CM34" s="96" t="s">
        <v>35</v>
      </c>
      <c r="CN34" s="68"/>
      <c r="CO34" s="68"/>
      <c r="CP34" s="68"/>
      <c r="CQ34" s="68"/>
      <c r="CR34" s="68"/>
      <c r="CS34" s="68"/>
      <c r="CT34" s="68"/>
      <c r="CU34" s="68"/>
      <c r="CV34" s="68"/>
      <c r="CW34" s="68"/>
      <c r="CX34" s="68"/>
      <c r="CY34" s="68"/>
      <c r="CZ34" s="68"/>
    </row>
    <row r="35" s="370" customFormat="true" ht="15" customHeight="true" x14ac:dyDescent="0.2">
      <c r="A35" s="1056" t="s">
        <v>55</v>
      </c>
      <c r="B35" s="436" t="s">
        <v>49</v>
      </c>
      <c r="C35" s="178">
        <v>16.598980880243598</v>
      </c>
      <c r="D35" s="177">
        <v>19.627543007493987</v>
      </c>
      <c r="E35" s="177">
        <v>18.677259793812244</v>
      </c>
      <c r="F35" s="177">
        <v>26.894176582780094</v>
      </c>
      <c r="G35" s="176">
        <v>52.041153923477744</v>
      </c>
      <c r="H35" s="175">
        <v>26.17175940844109</v>
      </c>
      <c r="I35" s="177">
        <v>41.208186747775891</v>
      </c>
      <c r="J35" s="177">
        <v>50.268565454622774</v>
      </c>
      <c r="K35" s="177">
        <v>63.341122753218279</v>
      </c>
      <c r="L35" s="174">
        <v>76.377410745450732</v>
      </c>
      <c r="M35" s="178">
        <v>17.310383265762255</v>
      </c>
      <c r="N35" s="177">
        <v>17.736600443670557</v>
      </c>
      <c r="O35" s="177">
        <v>19.541978305933419</v>
      </c>
      <c r="P35" s="177">
        <v>23.036835482126587</v>
      </c>
      <c r="Q35" s="176">
        <v>41.510867186168412</v>
      </c>
      <c r="R35" s="175">
        <v>46.807303864895836</v>
      </c>
      <c r="S35" s="177">
        <v>20.871977539684021</v>
      </c>
      <c r="T35" s="177">
        <v>38.952538587021522</v>
      </c>
      <c r="U35" s="177">
        <v>15.554244462205205</v>
      </c>
      <c r="V35" s="177">
        <v>10.91187535514111</v>
      </c>
      <c r="W35" s="177">
        <v>4.4189021361686853</v>
      </c>
      <c r="X35" s="177">
        <v>28.238235236627951</v>
      </c>
      <c r="Y35" s="177">
        <v>33.400200612982943</v>
      </c>
      <c r="Z35" s="177">
        <v>30.94150737237436</v>
      </c>
      <c r="AA35" s="177">
        <v>5.9031140985689285</v>
      </c>
      <c r="AB35" s="177">
        <v>22.64237526729028</v>
      </c>
      <c r="AC35" s="177">
        <v>22.469046082534071</v>
      </c>
      <c r="AD35" s="177">
        <v>52.409875590921963</v>
      </c>
      <c r="AE35" s="177">
        <v>27.652825436634153</v>
      </c>
      <c r="AF35" s="177">
        <v>51.182553489803283</v>
      </c>
      <c r="AG35" s="177">
        <v>32.972704021246408</v>
      </c>
      <c r="AH35" s="177">
        <v>15.827894768313239</v>
      </c>
      <c r="AI35" s="177">
        <v>22.495629534663632</v>
      </c>
      <c r="AJ35" s="177">
        <v>10.945474689002674</v>
      </c>
      <c r="AK35" s="177">
        <v>21.731184628130713</v>
      </c>
      <c r="AL35" s="177">
        <v>21.035723707582914</v>
      </c>
      <c r="AM35" s="174">
        <v>27.736677311704895</v>
      </c>
      <c r="AN35" s="495"/>
      <c r="AO35" s="495"/>
      <c r="AP35" s="495"/>
      <c r="AQ35" s="495"/>
      <c r="AR35" s="495"/>
      <c r="AS35" s="495"/>
      <c r="AT35" s="495"/>
      <c r="AU35" s="495"/>
      <c r="AV35" s="495"/>
      <c r="AW35" s="495"/>
      <c r="AX35" s="495"/>
      <c r="AY35" s="495"/>
      <c r="AZ35" s="234"/>
      <c r="BA35" s="1043" t="s">
        <v>55</v>
      </c>
      <c r="BB35" s="678" t="s">
        <v>49</v>
      </c>
      <c r="BC35" s="111" t="s">
        <v>35</v>
      </c>
      <c r="BD35" s="107" t="s">
        <v>35</v>
      </c>
      <c r="BE35" s="107" t="s">
        <v>35</v>
      </c>
      <c r="BF35" s="107" t="s">
        <v>35</v>
      </c>
      <c r="BG35" s="102" t="s">
        <v>35</v>
      </c>
      <c r="BH35" s="111" t="s">
        <v>35</v>
      </c>
      <c r="BI35" s="107" t="s">
        <v>35</v>
      </c>
      <c r="BJ35" s="107" t="s">
        <v>35</v>
      </c>
      <c r="BK35" s="107" t="s">
        <v>35</v>
      </c>
      <c r="BL35" s="102" t="s">
        <v>35</v>
      </c>
      <c r="BM35" s="111" t="s">
        <v>35</v>
      </c>
      <c r="BN35" s="107" t="s">
        <v>35</v>
      </c>
      <c r="BO35" s="107" t="s">
        <v>35</v>
      </c>
      <c r="BP35" s="107" t="s">
        <v>35</v>
      </c>
      <c r="BQ35" s="102" t="s">
        <v>35</v>
      </c>
      <c r="BR35" s="111" t="s">
        <v>35</v>
      </c>
      <c r="BS35" s="107" t="s">
        <v>35</v>
      </c>
      <c r="BT35" s="107" t="s">
        <v>35</v>
      </c>
      <c r="BU35" s="107" t="s">
        <v>35</v>
      </c>
      <c r="BV35" s="107" t="s">
        <v>35</v>
      </c>
      <c r="BW35" s="107" t="s">
        <v>35</v>
      </c>
      <c r="BX35" s="107" t="s">
        <v>35</v>
      </c>
      <c r="BY35" s="96" t="s">
        <v>35</v>
      </c>
      <c r="BZ35" s="96" t="s">
        <v>35</v>
      </c>
      <c r="CA35" s="96" t="s">
        <v>35</v>
      </c>
      <c r="CB35" s="96" t="s">
        <v>35</v>
      </c>
      <c r="CC35" s="96" t="s">
        <v>35</v>
      </c>
      <c r="CD35" s="96" t="s">
        <v>35</v>
      </c>
      <c r="CE35" s="96" t="s">
        <v>35</v>
      </c>
      <c r="CF35" s="96" t="s">
        <v>35</v>
      </c>
      <c r="CG35" s="96" t="s">
        <v>35</v>
      </c>
      <c r="CH35" s="96" t="s">
        <v>35</v>
      </c>
      <c r="CI35" s="96" t="s">
        <v>35</v>
      </c>
      <c r="CJ35" s="96" t="s">
        <v>35</v>
      </c>
      <c r="CK35" s="96" t="s">
        <v>35</v>
      </c>
      <c r="CL35" s="96" t="s">
        <v>35</v>
      </c>
      <c r="CM35" s="96" t="s">
        <v>35</v>
      </c>
      <c r="CN35" s="68"/>
      <c r="CO35" s="68"/>
      <c r="CP35" s="68"/>
      <c r="CQ35" s="68"/>
      <c r="CR35" s="68"/>
      <c r="CS35" s="68"/>
      <c r="CT35" s="68"/>
      <c r="CU35" s="68"/>
      <c r="CV35" s="68"/>
      <c r="CW35" s="68"/>
      <c r="CX35" s="68"/>
      <c r="CY35" s="68"/>
      <c r="CZ35" s="68"/>
    </row>
    <row r="36" s="370" customFormat="true" ht="15" customHeight="true" x14ac:dyDescent="0.2">
      <c r="A36" s="1056"/>
      <c r="B36" s="436" t="s">
        <v>48</v>
      </c>
      <c r="C36" s="178">
        <v>83.40101911975654</v>
      </c>
      <c r="D36" s="177">
        <v>80.372456992505832</v>
      </c>
      <c r="E36" s="177">
        <v>81.32274020618776</v>
      </c>
      <c r="F36" s="177">
        <v>73.105823417220108</v>
      </c>
      <c r="G36" s="176">
        <v>47.958846076522121</v>
      </c>
      <c r="H36" s="175">
        <v>73.828240591558938</v>
      </c>
      <c r="I36" s="177">
        <v>58.791813252223967</v>
      </c>
      <c r="J36" s="177">
        <v>49.731434545377198</v>
      </c>
      <c r="K36" s="177">
        <v>36.658877246781707</v>
      </c>
      <c r="L36" s="174">
        <v>23.622589254549343</v>
      </c>
      <c r="M36" s="178">
        <v>82.689616734237674</v>
      </c>
      <c r="N36" s="177">
        <v>82.263399556329617</v>
      </c>
      <c r="O36" s="177">
        <v>80.458021694066701</v>
      </c>
      <c r="P36" s="177">
        <v>76.963164517873395</v>
      </c>
      <c r="Q36" s="176">
        <v>58.489132813831866</v>
      </c>
      <c r="R36" s="175">
        <v>53.192696135104221</v>
      </c>
      <c r="S36" s="177">
        <v>79.128022460315933</v>
      </c>
      <c r="T36" s="177">
        <v>61.047461412978485</v>
      </c>
      <c r="U36" s="177">
        <v>84.445755537794881</v>
      </c>
      <c r="V36" s="177">
        <v>89.088124644858922</v>
      </c>
      <c r="W36" s="177">
        <v>95.581097863831346</v>
      </c>
      <c r="X36" s="177">
        <v>71.761764763372099</v>
      </c>
      <c r="Y36" s="177">
        <v>66.599799387017072</v>
      </c>
      <c r="Z36" s="177">
        <v>69.058492627625938</v>
      </c>
      <c r="AA36" s="177">
        <v>94.096885901431065</v>
      </c>
      <c r="AB36" s="177">
        <v>77.357624732709795</v>
      </c>
      <c r="AC36" s="177">
        <v>77.530953917465993</v>
      </c>
      <c r="AD36" s="177">
        <v>47.590124409077937</v>
      </c>
      <c r="AE36" s="177">
        <v>72.347174563366067</v>
      </c>
      <c r="AF36" s="177">
        <v>48.817446510196739</v>
      </c>
      <c r="AG36" s="177">
        <v>67.027295978753585</v>
      </c>
      <c r="AH36" s="177">
        <v>84.172105231686771</v>
      </c>
      <c r="AI36" s="177">
        <v>77.504370465336279</v>
      </c>
      <c r="AJ36" s="177">
        <v>89.054525310997263</v>
      </c>
      <c r="AK36" s="177">
        <v>78.268815371869437</v>
      </c>
      <c r="AL36" s="177">
        <v>78.964276292417097</v>
      </c>
      <c r="AM36" s="174">
        <v>72.263322688294977</v>
      </c>
      <c r="AN36" s="495"/>
      <c r="AO36" s="495"/>
      <c r="AP36" s="495"/>
      <c r="AQ36" s="495"/>
      <c r="AR36" s="495"/>
      <c r="AS36" s="495"/>
      <c r="AT36" s="495"/>
      <c r="AU36" s="495"/>
      <c r="AV36" s="495"/>
      <c r="AW36" s="495"/>
      <c r="AX36" s="495"/>
      <c r="AY36" s="495"/>
      <c r="AZ36" s="234"/>
      <c r="BA36" s="1043"/>
      <c r="BB36" s="678" t="s">
        <v>48</v>
      </c>
      <c r="BC36" s="111" t="s">
        <v>35</v>
      </c>
      <c r="BD36" s="107" t="s">
        <v>35</v>
      </c>
      <c r="BE36" s="107" t="s">
        <v>35</v>
      </c>
      <c r="BF36" s="107" t="s">
        <v>35</v>
      </c>
      <c r="BG36" s="102" t="s">
        <v>35</v>
      </c>
      <c r="BH36" s="111" t="s">
        <v>35</v>
      </c>
      <c r="BI36" s="107" t="s">
        <v>35</v>
      </c>
      <c r="BJ36" s="107" t="s">
        <v>35</v>
      </c>
      <c r="BK36" s="107" t="s">
        <v>35</v>
      </c>
      <c r="BL36" s="102" t="s">
        <v>35</v>
      </c>
      <c r="BM36" s="111" t="s">
        <v>35</v>
      </c>
      <c r="BN36" s="107" t="s">
        <v>35</v>
      </c>
      <c r="BO36" s="107" t="s">
        <v>35</v>
      </c>
      <c r="BP36" s="107" t="s">
        <v>35</v>
      </c>
      <c r="BQ36" s="102" t="s">
        <v>35</v>
      </c>
      <c r="BR36" s="111" t="s">
        <v>35</v>
      </c>
      <c r="BS36" s="107" t="s">
        <v>35</v>
      </c>
      <c r="BT36" s="107" t="s">
        <v>35</v>
      </c>
      <c r="BU36" s="107" t="s">
        <v>35</v>
      </c>
      <c r="BV36" s="107" t="s">
        <v>35</v>
      </c>
      <c r="BW36" s="107" t="s">
        <v>35</v>
      </c>
      <c r="BX36" s="107" t="s">
        <v>35</v>
      </c>
      <c r="BY36" s="96" t="s">
        <v>35</v>
      </c>
      <c r="BZ36" s="96" t="s">
        <v>35</v>
      </c>
      <c r="CA36" s="96" t="s">
        <v>35</v>
      </c>
      <c r="CB36" s="96" t="s">
        <v>35</v>
      </c>
      <c r="CC36" s="96" t="s">
        <v>35</v>
      </c>
      <c r="CD36" s="96" t="s">
        <v>35</v>
      </c>
      <c r="CE36" s="96" t="s">
        <v>35</v>
      </c>
      <c r="CF36" s="96" t="s">
        <v>35</v>
      </c>
      <c r="CG36" s="96" t="s">
        <v>35</v>
      </c>
      <c r="CH36" s="96" t="s">
        <v>35</v>
      </c>
      <c r="CI36" s="96" t="s">
        <v>35</v>
      </c>
      <c r="CJ36" s="96" t="s">
        <v>35</v>
      </c>
      <c r="CK36" s="96" t="s">
        <v>35</v>
      </c>
      <c r="CL36" s="96" t="s">
        <v>35</v>
      </c>
      <c r="CM36" s="96" t="s">
        <v>35</v>
      </c>
      <c r="CN36" s="68"/>
      <c r="CO36" s="68"/>
      <c r="CP36" s="68"/>
      <c r="CQ36" s="68"/>
      <c r="CR36" s="68"/>
      <c r="CS36" s="68"/>
      <c r="CT36" s="68"/>
      <c r="CU36" s="68"/>
      <c r="CV36" s="68"/>
      <c r="CW36" s="68"/>
      <c r="CX36" s="68"/>
      <c r="CY36" s="68"/>
      <c r="CZ36" s="68"/>
    </row>
    <row r="37" s="370" customFormat="true" ht="15" customHeight="true" x14ac:dyDescent="0.2">
      <c r="A37" s="1056" t="s">
        <v>165</v>
      </c>
      <c r="B37" s="436" t="s">
        <v>49</v>
      </c>
      <c r="C37" s="178">
        <v>24.390067159059331</v>
      </c>
      <c r="D37" s="177">
        <v>35.309045772049075</v>
      </c>
      <c r="E37" s="177">
        <v>28.592157353212023</v>
      </c>
      <c r="F37" s="177">
        <v>37.401185288507804</v>
      </c>
      <c r="G37" s="176">
        <v>58.59372884465219</v>
      </c>
      <c r="H37" s="175">
        <v>29.639566762739694</v>
      </c>
      <c r="I37" s="177">
        <v>43.477694826790533</v>
      </c>
      <c r="J37" s="177">
        <v>51.476209491246827</v>
      </c>
      <c r="K37" s="177">
        <v>64.120212124524329</v>
      </c>
      <c r="L37" s="174">
        <v>77.379035537220673</v>
      </c>
      <c r="M37" s="178">
        <v>24.865397933908554</v>
      </c>
      <c r="N37" s="177">
        <v>34.101183679171086</v>
      </c>
      <c r="O37" s="177">
        <v>31.396962267826815</v>
      </c>
      <c r="P37" s="177">
        <v>33.782568413209823</v>
      </c>
      <c r="Q37" s="176">
        <v>52.220440989729802</v>
      </c>
      <c r="R37" s="175">
        <v>65.108198883386265</v>
      </c>
      <c r="S37" s="177">
        <v>30.418392061509348</v>
      </c>
      <c r="T37" s="177">
        <v>52.08244433608521</v>
      </c>
      <c r="U37" s="177">
        <v>26.476788102948746</v>
      </c>
      <c r="V37" s="177">
        <v>12.659127808919724</v>
      </c>
      <c r="W37" s="177">
        <v>21.343183087930846</v>
      </c>
      <c r="X37" s="177">
        <v>46.918959723839123</v>
      </c>
      <c r="Y37" s="177">
        <v>46.859463639491779</v>
      </c>
      <c r="Z37" s="177">
        <v>55.928462675035981</v>
      </c>
      <c r="AA37" s="177">
        <v>11.585358811527922</v>
      </c>
      <c r="AB37" s="177">
        <v>35.949470802792611</v>
      </c>
      <c r="AC37" s="177">
        <v>30.841298763703108</v>
      </c>
      <c r="AD37" s="177">
        <v>59.081004168882366</v>
      </c>
      <c r="AE37" s="177">
        <v>50.42487543704857</v>
      </c>
      <c r="AF37" s="177">
        <v>52.890702726299651</v>
      </c>
      <c r="AG37" s="177">
        <v>46.950449097715421</v>
      </c>
      <c r="AH37" s="177">
        <v>33.144957583572548</v>
      </c>
      <c r="AI37" s="177">
        <v>29.239439512152295</v>
      </c>
      <c r="AJ37" s="177">
        <v>23.565465290017261</v>
      </c>
      <c r="AK37" s="177">
        <v>43.347766444575491</v>
      </c>
      <c r="AL37" s="177">
        <v>27.162197169813446</v>
      </c>
      <c r="AM37" s="174">
        <v>51.849668944969629</v>
      </c>
      <c r="AN37" s="495"/>
      <c r="AO37" s="495"/>
      <c r="AP37" s="495"/>
      <c r="AQ37" s="495"/>
      <c r="AR37" s="495"/>
      <c r="AS37" s="495"/>
      <c r="AT37" s="495"/>
      <c r="AU37" s="495"/>
      <c r="AV37" s="495"/>
      <c r="AW37" s="495"/>
      <c r="AX37" s="495"/>
      <c r="AY37" s="495"/>
      <c r="AZ37" s="234"/>
      <c r="BA37" s="1043" t="s">
        <v>126</v>
      </c>
      <c r="BB37" s="678" t="s">
        <v>49</v>
      </c>
      <c r="BC37" s="111" t="s">
        <v>35</v>
      </c>
      <c r="BD37" s="107" t="s">
        <v>35</v>
      </c>
      <c r="BE37" s="107" t="s">
        <v>35</v>
      </c>
      <c r="BF37" s="107" t="s">
        <v>35</v>
      </c>
      <c r="BG37" s="102" t="s">
        <v>35</v>
      </c>
      <c r="BH37" s="111" t="s">
        <v>35</v>
      </c>
      <c r="BI37" s="107" t="s">
        <v>35</v>
      </c>
      <c r="BJ37" s="107" t="s">
        <v>35</v>
      </c>
      <c r="BK37" s="107" t="s">
        <v>35</v>
      </c>
      <c r="BL37" s="102" t="s">
        <v>35</v>
      </c>
      <c r="BM37" s="111" t="s">
        <v>35</v>
      </c>
      <c r="BN37" s="107" t="s">
        <v>35</v>
      </c>
      <c r="BO37" s="107" t="s">
        <v>35</v>
      </c>
      <c r="BP37" s="107" t="s">
        <v>35</v>
      </c>
      <c r="BQ37" s="102" t="s">
        <v>35</v>
      </c>
      <c r="BR37" s="111" t="s">
        <v>35</v>
      </c>
      <c r="BS37" s="107" t="s">
        <v>35</v>
      </c>
      <c r="BT37" s="107" t="s">
        <v>35</v>
      </c>
      <c r="BU37" s="107" t="s">
        <v>35</v>
      </c>
      <c r="BV37" s="107" t="s">
        <v>35</v>
      </c>
      <c r="BW37" s="107" t="s">
        <v>35</v>
      </c>
      <c r="BX37" s="107" t="s">
        <v>35</v>
      </c>
      <c r="BY37" s="96" t="s">
        <v>35</v>
      </c>
      <c r="BZ37" s="96" t="s">
        <v>35</v>
      </c>
      <c r="CA37" s="96" t="s">
        <v>35</v>
      </c>
      <c r="CB37" s="96" t="s">
        <v>35</v>
      </c>
      <c r="CC37" s="96" t="s">
        <v>35</v>
      </c>
      <c r="CD37" s="96" t="s">
        <v>35</v>
      </c>
      <c r="CE37" s="96" t="s">
        <v>35</v>
      </c>
      <c r="CF37" s="96" t="s">
        <v>35</v>
      </c>
      <c r="CG37" s="96" t="s">
        <v>35</v>
      </c>
      <c r="CH37" s="96" t="s">
        <v>35</v>
      </c>
      <c r="CI37" s="96" t="s">
        <v>35</v>
      </c>
      <c r="CJ37" s="96" t="s">
        <v>35</v>
      </c>
      <c r="CK37" s="96" t="s">
        <v>35</v>
      </c>
      <c r="CL37" s="96" t="s">
        <v>35</v>
      </c>
      <c r="CM37" s="96" t="s">
        <v>35</v>
      </c>
      <c r="CN37" s="68"/>
      <c r="CO37" s="68"/>
      <c r="CP37" s="68"/>
      <c r="CQ37" s="68"/>
      <c r="CR37" s="68"/>
      <c r="CS37" s="68"/>
      <c r="CT37" s="68"/>
      <c r="CU37" s="68"/>
      <c r="CV37" s="68"/>
      <c r="CW37" s="68"/>
      <c r="CX37" s="68"/>
      <c r="CY37" s="68"/>
      <c r="CZ37" s="68"/>
    </row>
    <row r="38" s="370" customFormat="true" ht="15" customHeight="true" x14ac:dyDescent="0.2">
      <c r="A38" s="1056"/>
      <c r="B38" s="436" t="s">
        <v>48</v>
      </c>
      <c r="C38" s="178">
        <v>75.609932840940672</v>
      </c>
      <c r="D38" s="177">
        <v>64.690954227950911</v>
      </c>
      <c r="E38" s="177">
        <v>71.407842646788083</v>
      </c>
      <c r="F38" s="177">
        <v>62.598814711492231</v>
      </c>
      <c r="G38" s="176">
        <v>41.406271155347412</v>
      </c>
      <c r="H38" s="175">
        <v>70.36043323726031</v>
      </c>
      <c r="I38" s="177">
        <v>56.522305173209354</v>
      </c>
      <c r="J38" s="177">
        <v>48.523790508753144</v>
      </c>
      <c r="K38" s="177">
        <v>35.879787875475692</v>
      </c>
      <c r="L38" s="174">
        <v>22.620964462779376</v>
      </c>
      <c r="M38" s="178">
        <v>75.134602066091418</v>
      </c>
      <c r="N38" s="177">
        <v>65.898816320829042</v>
      </c>
      <c r="O38" s="177">
        <v>68.603037732173135</v>
      </c>
      <c r="P38" s="177">
        <v>66.217431586790298</v>
      </c>
      <c r="Q38" s="176">
        <v>47.779559010270169</v>
      </c>
      <c r="R38" s="175">
        <v>34.891801116613792</v>
      </c>
      <c r="S38" s="177">
        <v>69.581607938490592</v>
      </c>
      <c r="T38" s="177">
        <v>47.917555663914783</v>
      </c>
      <c r="U38" s="177">
        <v>73.523211897051084</v>
      </c>
      <c r="V38" s="177">
        <v>87.340872191080223</v>
      </c>
      <c r="W38" s="177">
        <v>78.656816912069075</v>
      </c>
      <c r="X38" s="177">
        <v>53.081040276160877</v>
      </c>
      <c r="Y38" s="177">
        <v>53.14053636050825</v>
      </c>
      <c r="Z38" s="177">
        <v>44.071537324963991</v>
      </c>
      <c r="AA38" s="177">
        <v>88.414641188472061</v>
      </c>
      <c r="AB38" s="177">
        <v>64.050529197207467</v>
      </c>
      <c r="AC38" s="177">
        <v>69.158701236296977</v>
      </c>
      <c r="AD38" s="177">
        <v>40.918995831117613</v>
      </c>
      <c r="AE38" s="177">
        <v>49.575124562951359</v>
      </c>
      <c r="AF38" s="177">
        <v>47.109297273700342</v>
      </c>
      <c r="AG38" s="177">
        <v>53.049550902284558</v>
      </c>
      <c r="AH38" s="177">
        <v>66.855042416427452</v>
      </c>
      <c r="AI38" s="177">
        <v>70.760560487847769</v>
      </c>
      <c r="AJ38" s="177">
        <v>76.434534709982756</v>
      </c>
      <c r="AK38" s="177">
        <v>56.652233555424388</v>
      </c>
      <c r="AL38" s="177">
        <v>72.837802830186547</v>
      </c>
      <c r="AM38" s="174">
        <v>48.150331055030307</v>
      </c>
      <c r="AN38" s="495"/>
      <c r="AO38" s="495"/>
      <c r="AP38" s="495"/>
      <c r="AQ38" s="495"/>
      <c r="AR38" s="495"/>
      <c r="AS38" s="495"/>
      <c r="AT38" s="495"/>
      <c r="AU38" s="495"/>
      <c r="AV38" s="495"/>
      <c r="AW38" s="495"/>
      <c r="AX38" s="495"/>
      <c r="AY38" s="495"/>
      <c r="AZ38" s="234"/>
      <c r="BA38" s="1043"/>
      <c r="BB38" s="678" t="s">
        <v>48</v>
      </c>
      <c r="BC38" s="111" t="s">
        <v>35</v>
      </c>
      <c r="BD38" s="107" t="s">
        <v>35</v>
      </c>
      <c r="BE38" s="107" t="s">
        <v>35</v>
      </c>
      <c r="BF38" s="107" t="s">
        <v>35</v>
      </c>
      <c r="BG38" s="102" t="s">
        <v>35</v>
      </c>
      <c r="BH38" s="111" t="s">
        <v>35</v>
      </c>
      <c r="BI38" s="107" t="s">
        <v>35</v>
      </c>
      <c r="BJ38" s="107" t="s">
        <v>35</v>
      </c>
      <c r="BK38" s="107" t="s">
        <v>35</v>
      </c>
      <c r="BL38" s="102" t="s">
        <v>35</v>
      </c>
      <c r="BM38" s="111" t="s">
        <v>35</v>
      </c>
      <c r="BN38" s="107" t="s">
        <v>35</v>
      </c>
      <c r="BO38" s="107" t="s">
        <v>35</v>
      </c>
      <c r="BP38" s="107" t="s">
        <v>35</v>
      </c>
      <c r="BQ38" s="102" t="s">
        <v>35</v>
      </c>
      <c r="BR38" s="111" t="s">
        <v>35</v>
      </c>
      <c r="BS38" s="107" t="s">
        <v>35</v>
      </c>
      <c r="BT38" s="107" t="s">
        <v>35</v>
      </c>
      <c r="BU38" s="107" t="s">
        <v>35</v>
      </c>
      <c r="BV38" s="107" t="s">
        <v>35</v>
      </c>
      <c r="BW38" s="107" t="s">
        <v>35</v>
      </c>
      <c r="BX38" s="107" t="s">
        <v>35</v>
      </c>
      <c r="BY38" s="96" t="s">
        <v>35</v>
      </c>
      <c r="BZ38" s="96" t="s">
        <v>35</v>
      </c>
      <c r="CA38" s="96" t="s">
        <v>35</v>
      </c>
      <c r="CB38" s="96" t="s">
        <v>35</v>
      </c>
      <c r="CC38" s="96" t="s">
        <v>35</v>
      </c>
      <c r="CD38" s="96" t="s">
        <v>35</v>
      </c>
      <c r="CE38" s="96" t="s">
        <v>35</v>
      </c>
      <c r="CF38" s="96" t="s">
        <v>35</v>
      </c>
      <c r="CG38" s="96" t="s">
        <v>35</v>
      </c>
      <c r="CH38" s="96" t="s">
        <v>35</v>
      </c>
      <c r="CI38" s="96" t="s">
        <v>35</v>
      </c>
      <c r="CJ38" s="96" t="s">
        <v>35</v>
      </c>
      <c r="CK38" s="96" t="s">
        <v>35</v>
      </c>
      <c r="CL38" s="96" t="s">
        <v>35</v>
      </c>
      <c r="CM38" s="96" t="s">
        <v>35</v>
      </c>
      <c r="CN38" s="68"/>
      <c r="CO38" s="68"/>
      <c r="CP38" s="68"/>
      <c r="CQ38" s="68"/>
      <c r="CR38" s="68"/>
      <c r="CS38" s="68"/>
      <c r="CT38" s="68"/>
      <c r="CU38" s="68"/>
      <c r="CV38" s="68"/>
      <c r="CW38" s="68"/>
      <c r="CX38" s="68"/>
      <c r="CY38" s="68"/>
      <c r="CZ38" s="68"/>
    </row>
    <row r="39" s="365" customFormat="true" ht="15" customHeight="true" x14ac:dyDescent="0.2">
      <c r="A39" s="1056" t="s">
        <v>123</v>
      </c>
      <c r="B39" s="436" t="s">
        <v>49</v>
      </c>
      <c r="C39" s="127" t="s">
        <v>35</v>
      </c>
      <c r="D39" s="124" t="s">
        <v>35</v>
      </c>
      <c r="E39" s="124" t="s">
        <v>35</v>
      </c>
      <c r="F39" s="124" t="s">
        <v>35</v>
      </c>
      <c r="G39" s="121" t="s">
        <v>35</v>
      </c>
      <c r="H39" s="118" t="s">
        <v>35</v>
      </c>
      <c r="I39" s="124" t="s">
        <v>35</v>
      </c>
      <c r="J39" s="124" t="s">
        <v>35</v>
      </c>
      <c r="K39" s="124" t="s">
        <v>35</v>
      </c>
      <c r="L39" s="115" t="s">
        <v>35</v>
      </c>
      <c r="M39" s="127" t="s">
        <v>35</v>
      </c>
      <c r="N39" s="124" t="s">
        <v>35</v>
      </c>
      <c r="O39" s="124" t="s">
        <v>35</v>
      </c>
      <c r="P39" s="124" t="s">
        <v>35</v>
      </c>
      <c r="Q39" s="121" t="s">
        <v>35</v>
      </c>
      <c r="R39" s="118" t="s">
        <v>35</v>
      </c>
      <c r="S39" s="124" t="s">
        <v>35</v>
      </c>
      <c r="T39" s="124" t="s">
        <v>35</v>
      </c>
      <c r="U39" s="124" t="s">
        <v>35</v>
      </c>
      <c r="V39" s="124" t="s">
        <v>35</v>
      </c>
      <c r="W39" s="124" t="s">
        <v>35</v>
      </c>
      <c r="X39" s="124" t="s">
        <v>35</v>
      </c>
      <c r="Y39" s="124" t="s">
        <v>35</v>
      </c>
      <c r="Z39" s="124" t="s">
        <v>35</v>
      </c>
      <c r="AA39" s="124" t="s">
        <v>35</v>
      </c>
      <c r="AB39" s="124" t="s">
        <v>35</v>
      </c>
      <c r="AC39" s="124" t="s">
        <v>35</v>
      </c>
      <c r="AD39" s="124" t="s">
        <v>35</v>
      </c>
      <c r="AE39" s="124" t="s">
        <v>35</v>
      </c>
      <c r="AF39" s="124" t="s">
        <v>35</v>
      </c>
      <c r="AG39" s="124" t="s">
        <v>35</v>
      </c>
      <c r="AH39" s="124" t="s">
        <v>35</v>
      </c>
      <c r="AI39" s="124" t="s">
        <v>35</v>
      </c>
      <c r="AJ39" s="124" t="s">
        <v>35</v>
      </c>
      <c r="AK39" s="124" t="s">
        <v>35</v>
      </c>
      <c r="AL39" s="124" t="s">
        <v>35</v>
      </c>
      <c r="AM39" s="115" t="s">
        <v>35</v>
      </c>
      <c r="AN39" s="71"/>
      <c r="AO39" s="71"/>
      <c r="AP39" s="71"/>
      <c r="AQ39" s="71"/>
      <c r="AR39" s="71"/>
      <c r="AS39" s="71"/>
      <c r="AT39" s="71"/>
      <c r="AU39" s="71"/>
      <c r="AV39" s="71"/>
      <c r="AW39" s="71"/>
      <c r="AX39" s="71"/>
      <c r="AY39" s="71"/>
      <c r="AZ39" s="402"/>
      <c r="BA39" s="1043" t="s">
        <v>123</v>
      </c>
      <c r="BB39" s="678" t="s">
        <v>49</v>
      </c>
      <c r="BC39" s="111" t="s">
        <v>35</v>
      </c>
      <c r="BD39" s="107" t="s">
        <v>35</v>
      </c>
      <c r="BE39" s="107" t="s">
        <v>35</v>
      </c>
      <c r="BF39" s="107" t="s">
        <v>35</v>
      </c>
      <c r="BG39" s="102" t="s">
        <v>35</v>
      </c>
      <c r="BH39" s="111" t="s">
        <v>35</v>
      </c>
      <c r="BI39" s="107" t="s">
        <v>35</v>
      </c>
      <c r="BJ39" s="107" t="s">
        <v>35</v>
      </c>
      <c r="BK39" s="107" t="s">
        <v>35</v>
      </c>
      <c r="BL39" s="102" t="s">
        <v>35</v>
      </c>
      <c r="BM39" s="111" t="s">
        <v>35</v>
      </c>
      <c r="BN39" s="107" t="s">
        <v>35</v>
      </c>
      <c r="BO39" s="107" t="s">
        <v>35</v>
      </c>
      <c r="BP39" s="107" t="s">
        <v>35</v>
      </c>
      <c r="BQ39" s="102" t="s">
        <v>35</v>
      </c>
      <c r="BR39" s="111" t="s">
        <v>35</v>
      </c>
      <c r="BS39" s="107" t="s">
        <v>35</v>
      </c>
      <c r="BT39" s="107" t="s">
        <v>35</v>
      </c>
      <c r="BU39" s="107" t="s">
        <v>35</v>
      </c>
      <c r="BV39" s="107" t="s">
        <v>35</v>
      </c>
      <c r="BW39" s="107" t="s">
        <v>35</v>
      </c>
      <c r="BX39" s="107" t="s">
        <v>35</v>
      </c>
      <c r="BY39" s="96" t="s">
        <v>35</v>
      </c>
      <c r="BZ39" s="96" t="s">
        <v>35</v>
      </c>
      <c r="CA39" s="96" t="s">
        <v>35</v>
      </c>
      <c r="CB39" s="96" t="s">
        <v>35</v>
      </c>
      <c r="CC39" s="96" t="s">
        <v>35</v>
      </c>
      <c r="CD39" s="96" t="s">
        <v>35</v>
      </c>
      <c r="CE39" s="96" t="s">
        <v>35</v>
      </c>
      <c r="CF39" s="96" t="s">
        <v>35</v>
      </c>
      <c r="CG39" s="96" t="s">
        <v>35</v>
      </c>
      <c r="CH39" s="96" t="s">
        <v>35</v>
      </c>
      <c r="CI39" s="96" t="s">
        <v>35</v>
      </c>
      <c r="CJ39" s="96" t="s">
        <v>35</v>
      </c>
      <c r="CK39" s="96" t="s">
        <v>35</v>
      </c>
      <c r="CL39" s="96" t="s">
        <v>35</v>
      </c>
      <c r="CM39" s="96" t="s">
        <v>35</v>
      </c>
      <c r="CN39" s="68"/>
      <c r="CO39" s="68"/>
      <c r="CP39" s="68"/>
      <c r="CQ39" s="68"/>
      <c r="CR39" s="68"/>
      <c r="CS39" s="68"/>
      <c r="CT39" s="68"/>
      <c r="CU39" s="68"/>
      <c r="CV39" s="68"/>
      <c r="CW39" s="68"/>
      <c r="CX39" s="68"/>
      <c r="CY39" s="68"/>
      <c r="CZ39" s="68"/>
    </row>
    <row r="40" s="365" customFormat="true" ht="15" customHeight="true" x14ac:dyDescent="0.2">
      <c r="A40" s="1056"/>
      <c r="B40" s="436" t="s">
        <v>48</v>
      </c>
      <c r="C40" s="127" t="s">
        <v>35</v>
      </c>
      <c r="D40" s="124" t="s">
        <v>35</v>
      </c>
      <c r="E40" s="124" t="s">
        <v>35</v>
      </c>
      <c r="F40" s="124" t="s">
        <v>35</v>
      </c>
      <c r="G40" s="121" t="s">
        <v>35</v>
      </c>
      <c r="H40" s="118" t="s">
        <v>35</v>
      </c>
      <c r="I40" s="124" t="s">
        <v>35</v>
      </c>
      <c r="J40" s="124" t="s">
        <v>35</v>
      </c>
      <c r="K40" s="124" t="s">
        <v>35</v>
      </c>
      <c r="L40" s="115" t="s">
        <v>35</v>
      </c>
      <c r="M40" s="127" t="s">
        <v>35</v>
      </c>
      <c r="N40" s="124" t="s">
        <v>35</v>
      </c>
      <c r="O40" s="124" t="s">
        <v>35</v>
      </c>
      <c r="P40" s="124" t="s">
        <v>35</v>
      </c>
      <c r="Q40" s="121" t="s">
        <v>35</v>
      </c>
      <c r="R40" s="118" t="s">
        <v>35</v>
      </c>
      <c r="S40" s="124" t="s">
        <v>35</v>
      </c>
      <c r="T40" s="124" t="s">
        <v>35</v>
      </c>
      <c r="U40" s="124" t="s">
        <v>35</v>
      </c>
      <c r="V40" s="124" t="s">
        <v>35</v>
      </c>
      <c r="W40" s="124" t="s">
        <v>35</v>
      </c>
      <c r="X40" s="124" t="s">
        <v>35</v>
      </c>
      <c r="Y40" s="124" t="s">
        <v>35</v>
      </c>
      <c r="Z40" s="124" t="s">
        <v>35</v>
      </c>
      <c r="AA40" s="124" t="s">
        <v>35</v>
      </c>
      <c r="AB40" s="124" t="s">
        <v>35</v>
      </c>
      <c r="AC40" s="124" t="s">
        <v>35</v>
      </c>
      <c r="AD40" s="124" t="s">
        <v>35</v>
      </c>
      <c r="AE40" s="124" t="s">
        <v>35</v>
      </c>
      <c r="AF40" s="124" t="s">
        <v>35</v>
      </c>
      <c r="AG40" s="124" t="s">
        <v>35</v>
      </c>
      <c r="AH40" s="124" t="s">
        <v>35</v>
      </c>
      <c r="AI40" s="124" t="s">
        <v>35</v>
      </c>
      <c r="AJ40" s="124" t="s">
        <v>35</v>
      </c>
      <c r="AK40" s="124" t="s">
        <v>35</v>
      </c>
      <c r="AL40" s="124" t="s">
        <v>35</v>
      </c>
      <c r="AM40" s="115" t="s">
        <v>35</v>
      </c>
      <c r="AN40" s="71"/>
      <c r="AO40" s="71"/>
      <c r="AP40" s="71"/>
      <c r="AQ40" s="71"/>
      <c r="AR40" s="71"/>
      <c r="AS40" s="71"/>
      <c r="AT40" s="71"/>
      <c r="AU40" s="71"/>
      <c r="AV40" s="71"/>
      <c r="AW40" s="71"/>
      <c r="AX40" s="71"/>
      <c r="AY40" s="71"/>
      <c r="AZ40" s="402"/>
      <c r="BA40" s="1043"/>
      <c r="BB40" s="678" t="s">
        <v>48</v>
      </c>
      <c r="BC40" s="111" t="s">
        <v>35</v>
      </c>
      <c r="BD40" s="107" t="s">
        <v>35</v>
      </c>
      <c r="BE40" s="107" t="s">
        <v>35</v>
      </c>
      <c r="BF40" s="107" t="s">
        <v>35</v>
      </c>
      <c r="BG40" s="102" t="s">
        <v>35</v>
      </c>
      <c r="BH40" s="111" t="s">
        <v>35</v>
      </c>
      <c r="BI40" s="107" t="s">
        <v>35</v>
      </c>
      <c r="BJ40" s="107" t="s">
        <v>35</v>
      </c>
      <c r="BK40" s="107" t="s">
        <v>35</v>
      </c>
      <c r="BL40" s="102" t="s">
        <v>35</v>
      </c>
      <c r="BM40" s="111" t="s">
        <v>35</v>
      </c>
      <c r="BN40" s="107" t="s">
        <v>35</v>
      </c>
      <c r="BO40" s="107" t="s">
        <v>35</v>
      </c>
      <c r="BP40" s="107" t="s">
        <v>35</v>
      </c>
      <c r="BQ40" s="102" t="s">
        <v>35</v>
      </c>
      <c r="BR40" s="111" t="s">
        <v>35</v>
      </c>
      <c r="BS40" s="107" t="s">
        <v>35</v>
      </c>
      <c r="BT40" s="107" t="s">
        <v>35</v>
      </c>
      <c r="BU40" s="107" t="s">
        <v>35</v>
      </c>
      <c r="BV40" s="107" t="s">
        <v>35</v>
      </c>
      <c r="BW40" s="107" t="s">
        <v>35</v>
      </c>
      <c r="BX40" s="107" t="s">
        <v>35</v>
      </c>
      <c r="BY40" s="96" t="s">
        <v>35</v>
      </c>
      <c r="BZ40" s="96" t="s">
        <v>35</v>
      </c>
      <c r="CA40" s="96" t="s">
        <v>35</v>
      </c>
      <c r="CB40" s="96" t="s">
        <v>35</v>
      </c>
      <c r="CC40" s="96" t="s">
        <v>35</v>
      </c>
      <c r="CD40" s="96" t="s">
        <v>35</v>
      </c>
      <c r="CE40" s="96" t="s">
        <v>35</v>
      </c>
      <c r="CF40" s="96" t="s">
        <v>35</v>
      </c>
      <c r="CG40" s="96" t="s">
        <v>35</v>
      </c>
      <c r="CH40" s="96" t="s">
        <v>35</v>
      </c>
      <c r="CI40" s="96" t="s">
        <v>35</v>
      </c>
      <c r="CJ40" s="96" t="s">
        <v>35</v>
      </c>
      <c r="CK40" s="96" t="s">
        <v>35</v>
      </c>
      <c r="CL40" s="96" t="s">
        <v>35</v>
      </c>
      <c r="CM40" s="96" t="s">
        <v>35</v>
      </c>
      <c r="CN40" s="68"/>
      <c r="CO40" s="68"/>
      <c r="CP40" s="68"/>
      <c r="CQ40" s="68"/>
      <c r="CR40" s="68"/>
      <c r="CS40" s="68"/>
      <c r="CT40" s="68"/>
      <c r="CU40" s="68"/>
      <c r="CV40" s="68"/>
      <c r="CW40" s="68"/>
      <c r="CX40" s="68"/>
      <c r="CY40" s="68"/>
      <c r="CZ40" s="68"/>
    </row>
    <row r="41" s="370" customFormat="true" ht="15" customHeight="true" x14ac:dyDescent="0.2">
      <c r="A41" s="1056" t="s">
        <v>56</v>
      </c>
      <c r="B41" s="436" t="s">
        <v>49</v>
      </c>
      <c r="C41" s="178">
        <v>9.8124510457201115</v>
      </c>
      <c r="D41" s="177">
        <v>7.2728587067763115</v>
      </c>
      <c r="E41" s="177">
        <v>6.8389903461377664</v>
      </c>
      <c r="F41" s="177">
        <v>4.3843957458385905</v>
      </c>
      <c r="G41" s="176">
        <v>2.099557765329283</v>
      </c>
      <c r="H41" s="175">
        <v>11.979207445543231</v>
      </c>
      <c r="I41" s="177">
        <v>3.5318272342911432</v>
      </c>
      <c r="J41" s="177">
        <v>2.9884343180228612</v>
      </c>
      <c r="K41" s="177">
        <v>0.68342869422000674</v>
      </c>
      <c r="L41" s="174">
        <v>0</v>
      </c>
      <c r="M41" s="178">
        <v>9.9302298752739127</v>
      </c>
      <c r="N41" s="177">
        <v>6.9753562540410305</v>
      </c>
      <c r="O41" s="177">
        <v>7.2320683898346187</v>
      </c>
      <c r="P41" s="177">
        <v>4.8532310111516566</v>
      </c>
      <c r="Q41" s="176">
        <v>2.7513210667718693</v>
      </c>
      <c r="R41" s="175">
        <v>1.9924799081476769</v>
      </c>
      <c r="S41" s="177">
        <v>2.5017361957332112</v>
      </c>
      <c r="T41" s="177">
        <v>0.99617094314398003</v>
      </c>
      <c r="U41" s="177">
        <v>1.2118753778191149</v>
      </c>
      <c r="V41" s="177">
        <v>48.756977266096641</v>
      </c>
      <c r="W41" s="177">
        <v>17.277598968278628</v>
      </c>
      <c r="X41" s="177">
        <v>10.824965485196683</v>
      </c>
      <c r="Y41" s="177">
        <v>3.3362548059920893</v>
      </c>
      <c r="Z41" s="177">
        <v>1.0012712774962274</v>
      </c>
      <c r="AA41" s="177">
        <v>16.833481325489334</v>
      </c>
      <c r="AB41" s="177">
        <v>3.5065679994554482</v>
      </c>
      <c r="AC41" s="177">
        <v>1.7615175883244829</v>
      </c>
      <c r="AD41" s="177">
        <v>2.5118379106286044</v>
      </c>
      <c r="AE41" s="177">
        <v>3.0125324761513905</v>
      </c>
      <c r="AF41" s="177">
        <v>6.6082257168954817</v>
      </c>
      <c r="AG41" s="177">
        <v>2.7060410198879605</v>
      </c>
      <c r="AH41" s="177">
        <v>9.3930229921878894</v>
      </c>
      <c r="AI41" s="177">
        <v>6.7168840845797995</v>
      </c>
      <c r="AJ41" s="177">
        <v>7.7317855676870124</v>
      </c>
      <c r="AK41" s="177">
        <v>2.3669494233764743</v>
      </c>
      <c r="AL41" s="177">
        <v>2.5313317165434577</v>
      </c>
      <c r="AM41" s="174">
        <v>1.5161868943486838</v>
      </c>
      <c r="AN41" s="495"/>
      <c r="AO41" s="495"/>
      <c r="AP41" s="495"/>
      <c r="AQ41" s="495"/>
      <c r="AR41" s="495"/>
      <c r="AS41" s="495"/>
      <c r="AT41" s="495"/>
      <c r="AU41" s="495"/>
      <c r="AV41" s="495"/>
      <c r="AW41" s="495"/>
      <c r="AX41" s="495"/>
      <c r="AY41" s="495"/>
      <c r="AZ41" s="234"/>
      <c r="BA41" s="1043" t="s">
        <v>56</v>
      </c>
      <c r="BB41" s="678" t="s">
        <v>49</v>
      </c>
      <c r="BC41" s="111" t="s">
        <v>35</v>
      </c>
      <c r="BD41" s="107" t="s">
        <v>35</v>
      </c>
      <c r="BE41" s="107" t="s">
        <v>35</v>
      </c>
      <c r="BF41" s="107" t="s">
        <v>35</v>
      </c>
      <c r="BG41" s="102" t="s">
        <v>35</v>
      </c>
      <c r="BH41" s="111" t="s">
        <v>35</v>
      </c>
      <c r="BI41" s="107" t="s">
        <v>35</v>
      </c>
      <c r="BJ41" s="107" t="s">
        <v>35</v>
      </c>
      <c r="BK41" s="107" t="s">
        <v>35</v>
      </c>
      <c r="BL41" s="102" t="s">
        <v>35</v>
      </c>
      <c r="BM41" s="111" t="s">
        <v>35</v>
      </c>
      <c r="BN41" s="107" t="s">
        <v>35</v>
      </c>
      <c r="BO41" s="107" t="s">
        <v>35</v>
      </c>
      <c r="BP41" s="107" t="s">
        <v>35</v>
      </c>
      <c r="BQ41" s="102" t="s">
        <v>35</v>
      </c>
      <c r="BR41" s="111" t="s">
        <v>35</v>
      </c>
      <c r="BS41" s="107" t="s">
        <v>35</v>
      </c>
      <c r="BT41" s="107" t="s">
        <v>35</v>
      </c>
      <c r="BU41" s="107" t="s">
        <v>35</v>
      </c>
      <c r="BV41" s="107" t="s">
        <v>35</v>
      </c>
      <c r="BW41" s="107" t="s">
        <v>35</v>
      </c>
      <c r="BX41" s="107" t="s">
        <v>35</v>
      </c>
      <c r="BY41" s="96" t="s">
        <v>35</v>
      </c>
      <c r="BZ41" s="96" t="s">
        <v>35</v>
      </c>
      <c r="CA41" s="96" t="s">
        <v>35</v>
      </c>
      <c r="CB41" s="96" t="s">
        <v>35</v>
      </c>
      <c r="CC41" s="96" t="s">
        <v>35</v>
      </c>
      <c r="CD41" s="96" t="s">
        <v>35</v>
      </c>
      <c r="CE41" s="96" t="s">
        <v>35</v>
      </c>
      <c r="CF41" s="96" t="s">
        <v>35</v>
      </c>
      <c r="CG41" s="96" t="s">
        <v>35</v>
      </c>
      <c r="CH41" s="96" t="s">
        <v>35</v>
      </c>
      <c r="CI41" s="96" t="s">
        <v>35</v>
      </c>
      <c r="CJ41" s="96" t="s">
        <v>35</v>
      </c>
      <c r="CK41" s="96" t="s">
        <v>35</v>
      </c>
      <c r="CL41" s="96" t="s">
        <v>35</v>
      </c>
      <c r="CM41" s="96" t="s">
        <v>35</v>
      </c>
      <c r="CN41" s="68"/>
      <c r="CO41" s="68"/>
      <c r="CP41" s="68"/>
      <c r="CQ41" s="68"/>
      <c r="CR41" s="68"/>
      <c r="CS41" s="68"/>
      <c r="CT41" s="68"/>
      <c r="CU41" s="68"/>
      <c r="CV41" s="68"/>
      <c r="CW41" s="68"/>
      <c r="CX41" s="68"/>
      <c r="CY41" s="68"/>
      <c r="CZ41" s="68"/>
    </row>
    <row r="42" s="370" customFormat="true" ht="15" customHeight="true" x14ac:dyDescent="0.2">
      <c r="A42" s="1056"/>
      <c r="B42" s="436" t="s">
        <v>48</v>
      </c>
      <c r="C42" s="178">
        <v>90.187548954280047</v>
      </c>
      <c r="D42" s="177">
        <v>92.727141293223639</v>
      </c>
      <c r="E42" s="177">
        <v>93.161009653862152</v>
      </c>
      <c r="F42" s="177">
        <v>95.61560425416134</v>
      </c>
      <c r="G42" s="176">
        <v>97.90044223467055</v>
      </c>
      <c r="H42" s="175">
        <v>88.020792554456804</v>
      </c>
      <c r="I42" s="177">
        <v>96.468172765708829</v>
      </c>
      <c r="J42" s="177">
        <v>97.011565681977103</v>
      </c>
      <c r="K42" s="177">
        <v>99.316571305780016</v>
      </c>
      <c r="L42" s="174">
        <v>100</v>
      </c>
      <c r="M42" s="178">
        <v>90.069770124726062</v>
      </c>
      <c r="N42" s="177">
        <v>93.024643745959025</v>
      </c>
      <c r="O42" s="177">
        <v>92.76793161016549</v>
      </c>
      <c r="P42" s="177">
        <v>95.146768988848279</v>
      </c>
      <c r="Q42" s="176">
        <v>97.248678933228234</v>
      </c>
      <c r="R42" s="175">
        <v>98.007520091852328</v>
      </c>
      <c r="S42" s="177">
        <v>97.498263804266799</v>
      </c>
      <c r="T42" s="177">
        <v>99.00382905685602</v>
      </c>
      <c r="U42" s="177">
        <v>98.788124622180902</v>
      </c>
      <c r="V42" s="177">
        <v>51.243022733903423</v>
      </c>
      <c r="W42" s="177">
        <v>82.722401031721319</v>
      </c>
      <c r="X42" s="177">
        <v>89.175034514803443</v>
      </c>
      <c r="Y42" s="177">
        <v>96.663745194007916</v>
      </c>
      <c r="Z42" s="177">
        <v>98.998728722503756</v>
      </c>
      <c r="AA42" s="177">
        <v>83.166518674510584</v>
      </c>
      <c r="AB42" s="177">
        <v>96.493432000544544</v>
      </c>
      <c r="AC42" s="177">
        <v>98.238482411675506</v>
      </c>
      <c r="AD42" s="177">
        <v>97.488162089371414</v>
      </c>
      <c r="AE42" s="177">
        <v>96.98746752384865</v>
      </c>
      <c r="AF42" s="177">
        <v>93.391774283104525</v>
      </c>
      <c r="AG42" s="177">
        <v>97.293958980112023</v>
      </c>
      <c r="AH42" s="177">
        <v>90.606977007812077</v>
      </c>
      <c r="AI42" s="177">
        <v>93.28311591542024</v>
      </c>
      <c r="AJ42" s="177">
        <v>92.268214432312931</v>
      </c>
      <c r="AK42" s="177">
        <v>97.633050576623575</v>
      </c>
      <c r="AL42" s="177">
        <v>97.46866828345658</v>
      </c>
      <c r="AM42" s="174">
        <v>98.483813105651308</v>
      </c>
      <c r="AN42" s="495"/>
      <c r="AO42" s="495"/>
      <c r="AP42" s="495"/>
      <c r="AQ42" s="495"/>
      <c r="AR42" s="495"/>
      <c r="AS42" s="495"/>
      <c r="AT42" s="495"/>
      <c r="AU42" s="495"/>
      <c r="AV42" s="495"/>
      <c r="AW42" s="495"/>
      <c r="AX42" s="495"/>
      <c r="AY42" s="495"/>
      <c r="AZ42" s="234"/>
      <c r="BA42" s="1043"/>
      <c r="BB42" s="678" t="s">
        <v>48</v>
      </c>
      <c r="BC42" s="111" t="s">
        <v>35</v>
      </c>
      <c r="BD42" s="107" t="s">
        <v>35</v>
      </c>
      <c r="BE42" s="107" t="s">
        <v>35</v>
      </c>
      <c r="BF42" s="107" t="s">
        <v>35</v>
      </c>
      <c r="BG42" s="102" t="s">
        <v>35</v>
      </c>
      <c r="BH42" s="111" t="s">
        <v>35</v>
      </c>
      <c r="BI42" s="107" t="s">
        <v>35</v>
      </c>
      <c r="BJ42" s="107" t="s">
        <v>35</v>
      </c>
      <c r="BK42" s="107" t="s">
        <v>35</v>
      </c>
      <c r="BL42" s="102" t="s">
        <v>35</v>
      </c>
      <c r="BM42" s="111" t="s">
        <v>35</v>
      </c>
      <c r="BN42" s="107" t="s">
        <v>35</v>
      </c>
      <c r="BO42" s="107" t="s">
        <v>35</v>
      </c>
      <c r="BP42" s="107" t="s">
        <v>35</v>
      </c>
      <c r="BQ42" s="102" t="s">
        <v>35</v>
      </c>
      <c r="BR42" s="111" t="s">
        <v>35</v>
      </c>
      <c r="BS42" s="107" t="s">
        <v>35</v>
      </c>
      <c r="BT42" s="107" t="s">
        <v>35</v>
      </c>
      <c r="BU42" s="107" t="s">
        <v>35</v>
      </c>
      <c r="BV42" s="107" t="s">
        <v>35</v>
      </c>
      <c r="BW42" s="107" t="s">
        <v>35</v>
      </c>
      <c r="BX42" s="107" t="s">
        <v>35</v>
      </c>
      <c r="BY42" s="96" t="s">
        <v>35</v>
      </c>
      <c r="BZ42" s="96" t="s">
        <v>35</v>
      </c>
      <c r="CA42" s="96" t="s">
        <v>35</v>
      </c>
      <c r="CB42" s="96" t="s">
        <v>35</v>
      </c>
      <c r="CC42" s="96" t="s">
        <v>35</v>
      </c>
      <c r="CD42" s="96" t="s">
        <v>35</v>
      </c>
      <c r="CE42" s="96" t="s">
        <v>35</v>
      </c>
      <c r="CF42" s="96" t="s">
        <v>35</v>
      </c>
      <c r="CG42" s="96" t="s">
        <v>35</v>
      </c>
      <c r="CH42" s="96" t="s">
        <v>35</v>
      </c>
      <c r="CI42" s="96" t="s">
        <v>35</v>
      </c>
      <c r="CJ42" s="96" t="s">
        <v>35</v>
      </c>
      <c r="CK42" s="96" t="s">
        <v>35</v>
      </c>
      <c r="CL42" s="96" t="s">
        <v>35</v>
      </c>
      <c r="CM42" s="96" t="s">
        <v>35</v>
      </c>
      <c r="CN42" s="68"/>
      <c r="CO42" s="68"/>
      <c r="CP42" s="68"/>
      <c r="CQ42" s="68"/>
      <c r="CR42" s="68"/>
      <c r="CS42" s="68"/>
      <c r="CT42" s="68"/>
      <c r="CU42" s="68"/>
      <c r="CV42" s="68"/>
      <c r="CW42" s="68"/>
      <c r="CX42" s="68"/>
      <c r="CY42" s="68"/>
      <c r="CZ42" s="68"/>
    </row>
    <row r="43" s="370" customFormat="true" ht="15" customHeight="true" x14ac:dyDescent="0.2">
      <c r="A43" s="1056" t="s">
        <v>53</v>
      </c>
      <c r="B43" s="436" t="s">
        <v>49</v>
      </c>
      <c r="C43" s="178">
        <v>88.584907509296059</v>
      </c>
      <c r="D43" s="177">
        <v>85.074474095065781</v>
      </c>
      <c r="E43" s="177">
        <v>80.936731311089176</v>
      </c>
      <c r="F43" s="177">
        <v>76.572830506170646</v>
      </c>
      <c r="G43" s="176">
        <v>72.839811510554838</v>
      </c>
      <c r="H43" s="175">
        <v>66.829556080727428</v>
      </c>
      <c r="I43" s="177">
        <v>79.777428930146868</v>
      </c>
      <c r="J43" s="177">
        <v>72.323575824073387</v>
      </c>
      <c r="K43" s="177">
        <v>73.894298708735789</v>
      </c>
      <c r="L43" s="174">
        <v>79.977925227323126</v>
      </c>
      <c r="M43" s="178">
        <v>89.695805913308376</v>
      </c>
      <c r="N43" s="177">
        <v>85.614180269792499</v>
      </c>
      <c r="O43" s="177">
        <v>80.839374635533048</v>
      </c>
      <c r="P43" s="177">
        <v>79.64383887435406</v>
      </c>
      <c r="Q43" s="176">
        <v>71.705009824937306</v>
      </c>
      <c r="R43" s="175">
        <v>65.92886932964997</v>
      </c>
      <c r="S43" s="177">
        <v>54.053936442154772</v>
      </c>
      <c r="T43" s="177">
        <v>77.838784387260688</v>
      </c>
      <c r="U43" s="177">
        <v>80.574919021139749</v>
      </c>
      <c r="V43" s="177">
        <v>98.599245084363304</v>
      </c>
      <c r="W43" s="177">
        <v>80.151623723210079</v>
      </c>
      <c r="X43" s="177">
        <v>49.567921349350186</v>
      </c>
      <c r="Y43" s="177">
        <v>88.385426874992888</v>
      </c>
      <c r="Z43" s="177">
        <v>95.210914340445115</v>
      </c>
      <c r="AA43" s="177">
        <v>55.797015479238688</v>
      </c>
      <c r="AB43" s="177">
        <v>92.03271410990159</v>
      </c>
      <c r="AC43" s="177">
        <v>79.13654341500397</v>
      </c>
      <c r="AD43" s="177">
        <v>57.01640207831683</v>
      </c>
      <c r="AE43" s="177">
        <v>79.313766160465121</v>
      </c>
      <c r="AF43" s="177">
        <v>67.153524039801681</v>
      </c>
      <c r="AG43" s="177">
        <v>83.733175932639483</v>
      </c>
      <c r="AH43" s="177">
        <v>99.012218121308209</v>
      </c>
      <c r="AI43" s="177">
        <v>85.772716478184577</v>
      </c>
      <c r="AJ43" s="177">
        <v>93.101905153435894</v>
      </c>
      <c r="AK43" s="177">
        <v>65.798110096753533</v>
      </c>
      <c r="AL43" s="177">
        <v>75.414094172186381</v>
      </c>
      <c r="AM43" s="174">
        <v>74.832420920211561</v>
      </c>
      <c r="AN43" s="495"/>
      <c r="AO43" s="495"/>
      <c r="AP43" s="495"/>
      <c r="AQ43" s="495"/>
      <c r="AR43" s="495"/>
      <c r="AS43" s="495"/>
      <c r="AT43" s="495"/>
      <c r="AU43" s="495"/>
      <c r="AV43" s="495"/>
      <c r="AW43" s="495"/>
      <c r="AX43" s="495"/>
      <c r="AY43" s="495"/>
      <c r="AZ43" s="234"/>
      <c r="BA43" s="1043" t="s">
        <v>53</v>
      </c>
      <c r="BB43" s="678" t="s">
        <v>49</v>
      </c>
      <c r="BC43" s="111" t="s">
        <v>35</v>
      </c>
      <c r="BD43" s="107" t="s">
        <v>35</v>
      </c>
      <c r="BE43" s="107" t="s">
        <v>35</v>
      </c>
      <c r="BF43" s="107" t="s">
        <v>35</v>
      </c>
      <c r="BG43" s="102" t="s">
        <v>35</v>
      </c>
      <c r="BH43" s="111" t="s">
        <v>35</v>
      </c>
      <c r="BI43" s="107" t="s">
        <v>35</v>
      </c>
      <c r="BJ43" s="107" t="s">
        <v>35</v>
      </c>
      <c r="BK43" s="107" t="s">
        <v>35</v>
      </c>
      <c r="BL43" s="102" t="s">
        <v>35</v>
      </c>
      <c r="BM43" s="111" t="s">
        <v>35</v>
      </c>
      <c r="BN43" s="107" t="s">
        <v>35</v>
      </c>
      <c r="BO43" s="107" t="s">
        <v>35</v>
      </c>
      <c r="BP43" s="107" t="s">
        <v>35</v>
      </c>
      <c r="BQ43" s="102" t="s">
        <v>35</v>
      </c>
      <c r="BR43" s="111" t="s">
        <v>35</v>
      </c>
      <c r="BS43" s="107" t="s">
        <v>35</v>
      </c>
      <c r="BT43" s="107" t="s">
        <v>35</v>
      </c>
      <c r="BU43" s="107" t="s">
        <v>35</v>
      </c>
      <c r="BV43" s="107" t="s">
        <v>35</v>
      </c>
      <c r="BW43" s="107" t="s">
        <v>35</v>
      </c>
      <c r="BX43" s="107" t="s">
        <v>35</v>
      </c>
      <c r="BY43" s="96" t="s">
        <v>35</v>
      </c>
      <c r="BZ43" s="96" t="s">
        <v>35</v>
      </c>
      <c r="CA43" s="96" t="s">
        <v>35</v>
      </c>
      <c r="CB43" s="96" t="s">
        <v>35</v>
      </c>
      <c r="CC43" s="96" t="s">
        <v>35</v>
      </c>
      <c r="CD43" s="96" t="s">
        <v>35</v>
      </c>
      <c r="CE43" s="96" t="s">
        <v>35</v>
      </c>
      <c r="CF43" s="96" t="s">
        <v>35</v>
      </c>
      <c r="CG43" s="96" t="s">
        <v>35</v>
      </c>
      <c r="CH43" s="96" t="s">
        <v>35</v>
      </c>
      <c r="CI43" s="96" t="s">
        <v>35</v>
      </c>
      <c r="CJ43" s="96" t="s">
        <v>35</v>
      </c>
      <c r="CK43" s="96" t="s">
        <v>35</v>
      </c>
      <c r="CL43" s="96" t="s">
        <v>35</v>
      </c>
      <c r="CM43" s="96" t="s">
        <v>35</v>
      </c>
      <c r="CN43" s="68"/>
      <c r="CO43" s="68"/>
      <c r="CP43" s="68"/>
      <c r="CQ43" s="68"/>
      <c r="CR43" s="68"/>
      <c r="CS43" s="68"/>
      <c r="CT43" s="68"/>
      <c r="CU43" s="68"/>
      <c r="CV43" s="68"/>
      <c r="CW43" s="68"/>
      <c r="CX43" s="68"/>
      <c r="CY43" s="68"/>
      <c r="CZ43" s="68"/>
    </row>
    <row r="44" s="370" customFormat="true" ht="15" customHeight="true" x14ac:dyDescent="0.2">
      <c r="A44" s="1056"/>
      <c r="B44" s="436" t="s">
        <v>48</v>
      </c>
      <c r="C44" s="178">
        <v>11.415092490703934</v>
      </c>
      <c r="D44" s="177">
        <v>14.925525904934206</v>
      </c>
      <c r="E44" s="177">
        <v>19.063268688910778</v>
      </c>
      <c r="F44" s="177">
        <v>23.427169493829368</v>
      </c>
      <c r="G44" s="176">
        <v>27.160188489445229</v>
      </c>
      <c r="H44" s="175">
        <v>33.170443919272586</v>
      </c>
      <c r="I44" s="177">
        <v>20.222571069853046</v>
      </c>
      <c r="J44" s="177">
        <v>27.676424175926606</v>
      </c>
      <c r="K44" s="177">
        <v>26.105701291264193</v>
      </c>
      <c r="L44" s="174">
        <v>20.02207477267693</v>
      </c>
      <c r="M44" s="178">
        <v>10.304194086691584</v>
      </c>
      <c r="N44" s="177">
        <v>14.38581973020751</v>
      </c>
      <c r="O44" s="177">
        <v>19.160625364466885</v>
      </c>
      <c r="P44" s="177">
        <v>20.35616112564599</v>
      </c>
      <c r="Q44" s="176">
        <v>28.294990175062672</v>
      </c>
      <c r="R44" s="175">
        <v>34.071130670350044</v>
      </c>
      <c r="S44" s="177">
        <v>45.946063557845278</v>
      </c>
      <c r="T44" s="177">
        <v>22.161215612739277</v>
      </c>
      <c r="U44" s="177">
        <v>19.425080978860226</v>
      </c>
      <c r="V44" s="177">
        <v>1.4007549156366961</v>
      </c>
      <c r="W44" s="177">
        <v>19.848376276789928</v>
      </c>
      <c r="X44" s="177">
        <v>50.432078650649835</v>
      </c>
      <c r="Y44" s="177">
        <v>11.614573125007077</v>
      </c>
      <c r="Z44" s="177">
        <v>4.7890856595548783</v>
      </c>
      <c r="AA44" s="177">
        <v>44.202984520761348</v>
      </c>
      <c r="AB44" s="177">
        <v>7.9672858900983927</v>
      </c>
      <c r="AC44" s="177">
        <v>20.863456584996072</v>
      </c>
      <c r="AD44" s="177">
        <v>42.983597921683142</v>
      </c>
      <c r="AE44" s="177">
        <v>20.686233839534875</v>
      </c>
      <c r="AF44" s="177">
        <v>32.846475960198312</v>
      </c>
      <c r="AG44" s="177">
        <v>16.266824067360432</v>
      </c>
      <c r="AH44" s="177">
        <v>0.98778187869178447</v>
      </c>
      <c r="AI44" s="177">
        <v>14.227283521815442</v>
      </c>
      <c r="AJ44" s="177">
        <v>6.8980948465641472</v>
      </c>
      <c r="AK44" s="177">
        <v>34.20188990324646</v>
      </c>
      <c r="AL44" s="177">
        <v>24.585905827813647</v>
      </c>
      <c r="AM44" s="174">
        <v>25.167579079788442</v>
      </c>
      <c r="AN44" s="495"/>
      <c r="AO44" s="495"/>
      <c r="AP44" s="495"/>
      <c r="AQ44" s="495"/>
      <c r="AR44" s="495"/>
      <c r="AS44" s="495"/>
      <c r="AT44" s="495"/>
      <c r="AU44" s="495"/>
      <c r="AV44" s="495"/>
      <c r="AW44" s="495"/>
      <c r="AX44" s="495"/>
      <c r="AY44" s="495"/>
      <c r="AZ44" s="234"/>
      <c r="BA44" s="1043"/>
      <c r="BB44" s="678" t="s">
        <v>48</v>
      </c>
      <c r="BC44" s="111" t="s">
        <v>35</v>
      </c>
      <c r="BD44" s="107" t="s">
        <v>35</v>
      </c>
      <c r="BE44" s="107" t="s">
        <v>35</v>
      </c>
      <c r="BF44" s="107" t="s">
        <v>35</v>
      </c>
      <c r="BG44" s="102" t="s">
        <v>35</v>
      </c>
      <c r="BH44" s="111" t="s">
        <v>35</v>
      </c>
      <c r="BI44" s="107" t="s">
        <v>35</v>
      </c>
      <c r="BJ44" s="107" t="s">
        <v>35</v>
      </c>
      <c r="BK44" s="107" t="s">
        <v>35</v>
      </c>
      <c r="BL44" s="102" t="s">
        <v>35</v>
      </c>
      <c r="BM44" s="111" t="s">
        <v>35</v>
      </c>
      <c r="BN44" s="107" t="s">
        <v>35</v>
      </c>
      <c r="BO44" s="107" t="s">
        <v>35</v>
      </c>
      <c r="BP44" s="107" t="s">
        <v>35</v>
      </c>
      <c r="BQ44" s="102" t="s">
        <v>35</v>
      </c>
      <c r="BR44" s="111" t="s">
        <v>35</v>
      </c>
      <c r="BS44" s="107" t="s">
        <v>35</v>
      </c>
      <c r="BT44" s="107" t="s">
        <v>35</v>
      </c>
      <c r="BU44" s="107" t="s">
        <v>35</v>
      </c>
      <c r="BV44" s="107" t="s">
        <v>35</v>
      </c>
      <c r="BW44" s="107" t="s">
        <v>35</v>
      </c>
      <c r="BX44" s="107" t="s">
        <v>35</v>
      </c>
      <c r="BY44" s="96" t="s">
        <v>35</v>
      </c>
      <c r="BZ44" s="96" t="s">
        <v>35</v>
      </c>
      <c r="CA44" s="96" t="s">
        <v>35</v>
      </c>
      <c r="CB44" s="96" t="s">
        <v>35</v>
      </c>
      <c r="CC44" s="96" t="s">
        <v>35</v>
      </c>
      <c r="CD44" s="96" t="s">
        <v>35</v>
      </c>
      <c r="CE44" s="96" t="s">
        <v>35</v>
      </c>
      <c r="CF44" s="96" t="s">
        <v>35</v>
      </c>
      <c r="CG44" s="96" t="s">
        <v>35</v>
      </c>
      <c r="CH44" s="96" t="s">
        <v>35</v>
      </c>
      <c r="CI44" s="96" t="s">
        <v>35</v>
      </c>
      <c r="CJ44" s="96" t="s">
        <v>35</v>
      </c>
      <c r="CK44" s="96" t="s">
        <v>35</v>
      </c>
      <c r="CL44" s="96" t="s">
        <v>35</v>
      </c>
      <c r="CM44" s="96" t="s">
        <v>35</v>
      </c>
      <c r="CN44" s="68"/>
      <c r="CO44" s="68"/>
      <c r="CP44" s="68"/>
      <c r="CQ44" s="68"/>
      <c r="CR44" s="68"/>
      <c r="CS44" s="68"/>
      <c r="CT44" s="68"/>
      <c r="CU44" s="68"/>
      <c r="CV44" s="68"/>
      <c r="CW44" s="68"/>
      <c r="CX44" s="68"/>
      <c r="CY44" s="68"/>
      <c r="CZ44" s="68"/>
    </row>
    <row r="45" s="370" customFormat="true" ht="15" customHeight="true" x14ac:dyDescent="0.2">
      <c r="A45" s="1056" t="s">
        <v>52</v>
      </c>
      <c r="B45" s="436" t="s">
        <v>49</v>
      </c>
      <c r="C45" s="178">
        <v>88.584907509296059</v>
      </c>
      <c r="D45" s="177">
        <v>85.074474095065781</v>
      </c>
      <c r="E45" s="177">
        <v>80.936731311089176</v>
      </c>
      <c r="F45" s="177">
        <v>76.572830506170646</v>
      </c>
      <c r="G45" s="176">
        <v>72.839811510554838</v>
      </c>
      <c r="H45" s="175">
        <v>66.829556080727428</v>
      </c>
      <c r="I45" s="177">
        <v>79.777428930146868</v>
      </c>
      <c r="J45" s="177">
        <v>72.323575824073387</v>
      </c>
      <c r="K45" s="177">
        <v>73.894298708735789</v>
      </c>
      <c r="L45" s="174">
        <v>79.977925227323126</v>
      </c>
      <c r="M45" s="178">
        <v>89.695805913308376</v>
      </c>
      <c r="N45" s="177">
        <v>85.614180269792499</v>
      </c>
      <c r="O45" s="177">
        <v>80.839374635533048</v>
      </c>
      <c r="P45" s="177">
        <v>79.64383887435406</v>
      </c>
      <c r="Q45" s="176">
        <v>71.705009824937306</v>
      </c>
      <c r="R45" s="175">
        <v>65.92886932964997</v>
      </c>
      <c r="S45" s="177">
        <v>54.053936442154772</v>
      </c>
      <c r="T45" s="177">
        <v>77.838784387260688</v>
      </c>
      <c r="U45" s="177">
        <v>80.574919021139749</v>
      </c>
      <c r="V45" s="177">
        <v>98.599245084363304</v>
      </c>
      <c r="W45" s="177">
        <v>80.151623723210079</v>
      </c>
      <c r="X45" s="177">
        <v>49.567921349350186</v>
      </c>
      <c r="Y45" s="177">
        <v>88.385426874992888</v>
      </c>
      <c r="Z45" s="177">
        <v>95.210914340445115</v>
      </c>
      <c r="AA45" s="177">
        <v>55.797015479238688</v>
      </c>
      <c r="AB45" s="177">
        <v>92.03271410990159</v>
      </c>
      <c r="AC45" s="177">
        <v>79.13654341500397</v>
      </c>
      <c r="AD45" s="177">
        <v>57.01640207831683</v>
      </c>
      <c r="AE45" s="177">
        <v>79.313766160465121</v>
      </c>
      <c r="AF45" s="177">
        <v>67.153524039801681</v>
      </c>
      <c r="AG45" s="177">
        <v>83.733175932639483</v>
      </c>
      <c r="AH45" s="177">
        <v>99.012218121308209</v>
      </c>
      <c r="AI45" s="177">
        <v>85.772716478184577</v>
      </c>
      <c r="AJ45" s="177">
        <v>93.101905153435894</v>
      </c>
      <c r="AK45" s="177">
        <v>65.798110096753533</v>
      </c>
      <c r="AL45" s="177">
        <v>75.414094172186381</v>
      </c>
      <c r="AM45" s="174">
        <v>74.832420920211561</v>
      </c>
      <c r="AN45" s="495"/>
      <c r="AO45" s="495"/>
      <c r="AP45" s="495"/>
      <c r="AQ45" s="495"/>
      <c r="AR45" s="495"/>
      <c r="AS45" s="495"/>
      <c r="AT45" s="495"/>
      <c r="AU45" s="495"/>
      <c r="AV45" s="495"/>
      <c r="AW45" s="495"/>
      <c r="AX45" s="495"/>
      <c r="AY45" s="495"/>
      <c r="AZ45" s="234"/>
      <c r="BA45" s="1043" t="s">
        <v>52</v>
      </c>
      <c r="BB45" s="678" t="s">
        <v>49</v>
      </c>
      <c r="BC45" s="111" t="s">
        <v>35</v>
      </c>
      <c r="BD45" s="107" t="s">
        <v>35</v>
      </c>
      <c r="BE45" s="107" t="s">
        <v>35</v>
      </c>
      <c r="BF45" s="107" t="s">
        <v>35</v>
      </c>
      <c r="BG45" s="102" t="s">
        <v>35</v>
      </c>
      <c r="BH45" s="111" t="s">
        <v>35</v>
      </c>
      <c r="BI45" s="107" t="s">
        <v>35</v>
      </c>
      <c r="BJ45" s="107" t="s">
        <v>35</v>
      </c>
      <c r="BK45" s="107" t="s">
        <v>35</v>
      </c>
      <c r="BL45" s="102" t="s">
        <v>35</v>
      </c>
      <c r="BM45" s="111" t="s">
        <v>35</v>
      </c>
      <c r="BN45" s="107" t="s">
        <v>35</v>
      </c>
      <c r="BO45" s="107" t="s">
        <v>35</v>
      </c>
      <c r="BP45" s="107" t="s">
        <v>35</v>
      </c>
      <c r="BQ45" s="102" t="s">
        <v>35</v>
      </c>
      <c r="BR45" s="111" t="s">
        <v>35</v>
      </c>
      <c r="BS45" s="107" t="s">
        <v>35</v>
      </c>
      <c r="BT45" s="107" t="s">
        <v>35</v>
      </c>
      <c r="BU45" s="107" t="s">
        <v>35</v>
      </c>
      <c r="BV45" s="107" t="s">
        <v>35</v>
      </c>
      <c r="BW45" s="107" t="s">
        <v>35</v>
      </c>
      <c r="BX45" s="107" t="s">
        <v>35</v>
      </c>
      <c r="BY45" s="96" t="s">
        <v>35</v>
      </c>
      <c r="BZ45" s="96" t="s">
        <v>35</v>
      </c>
      <c r="CA45" s="96" t="s">
        <v>35</v>
      </c>
      <c r="CB45" s="96" t="s">
        <v>35</v>
      </c>
      <c r="CC45" s="96" t="s">
        <v>35</v>
      </c>
      <c r="CD45" s="96" t="s">
        <v>35</v>
      </c>
      <c r="CE45" s="96" t="s">
        <v>35</v>
      </c>
      <c r="CF45" s="96" t="s">
        <v>35</v>
      </c>
      <c r="CG45" s="96" t="s">
        <v>35</v>
      </c>
      <c r="CH45" s="96" t="s">
        <v>35</v>
      </c>
      <c r="CI45" s="96" t="s">
        <v>35</v>
      </c>
      <c r="CJ45" s="96" t="s">
        <v>35</v>
      </c>
      <c r="CK45" s="96" t="s">
        <v>35</v>
      </c>
      <c r="CL45" s="96" t="s">
        <v>35</v>
      </c>
      <c r="CM45" s="96" t="s">
        <v>35</v>
      </c>
      <c r="CN45" s="68"/>
      <c r="CO45" s="68"/>
      <c r="CP45" s="68"/>
      <c r="CQ45" s="68"/>
      <c r="CR45" s="68"/>
      <c r="CS45" s="68"/>
      <c r="CT45" s="68"/>
      <c r="CU45" s="68"/>
      <c r="CV45" s="68"/>
      <c r="CW45" s="68"/>
      <c r="CX45" s="68"/>
      <c r="CY45" s="68"/>
      <c r="CZ45" s="68"/>
    </row>
    <row r="46" s="370" customFormat="true" ht="15" customHeight="true" x14ac:dyDescent="0.2">
      <c r="A46" s="1056"/>
      <c r="B46" s="436" t="s">
        <v>48</v>
      </c>
      <c r="C46" s="178">
        <v>11.415092490703934</v>
      </c>
      <c r="D46" s="177">
        <v>14.925525904934206</v>
      </c>
      <c r="E46" s="177">
        <v>19.063268688910778</v>
      </c>
      <c r="F46" s="177">
        <v>23.427169493829368</v>
      </c>
      <c r="G46" s="176">
        <v>27.160188489445229</v>
      </c>
      <c r="H46" s="175">
        <v>33.170443919272586</v>
      </c>
      <c r="I46" s="177">
        <v>20.222571069853046</v>
      </c>
      <c r="J46" s="177">
        <v>27.676424175926606</v>
      </c>
      <c r="K46" s="177">
        <v>26.105701291264193</v>
      </c>
      <c r="L46" s="174">
        <v>20.02207477267693</v>
      </c>
      <c r="M46" s="178">
        <v>10.304194086691584</v>
      </c>
      <c r="N46" s="177">
        <v>14.38581973020751</v>
      </c>
      <c r="O46" s="177">
        <v>19.160625364466885</v>
      </c>
      <c r="P46" s="177">
        <v>20.35616112564599</v>
      </c>
      <c r="Q46" s="176">
        <v>28.294990175062672</v>
      </c>
      <c r="R46" s="175">
        <v>34.071130670350044</v>
      </c>
      <c r="S46" s="177">
        <v>45.946063557845278</v>
      </c>
      <c r="T46" s="177">
        <v>22.161215612739277</v>
      </c>
      <c r="U46" s="177">
        <v>19.425080978860226</v>
      </c>
      <c r="V46" s="177">
        <v>1.4007549156366961</v>
      </c>
      <c r="W46" s="177">
        <v>19.848376276789928</v>
      </c>
      <c r="X46" s="177">
        <v>50.432078650649835</v>
      </c>
      <c r="Y46" s="177">
        <v>11.614573125007077</v>
      </c>
      <c r="Z46" s="177">
        <v>4.7890856595548783</v>
      </c>
      <c r="AA46" s="177">
        <v>44.202984520761348</v>
      </c>
      <c r="AB46" s="177">
        <v>7.9672858900983927</v>
      </c>
      <c r="AC46" s="177">
        <v>20.863456584996072</v>
      </c>
      <c r="AD46" s="177">
        <v>42.983597921683142</v>
      </c>
      <c r="AE46" s="177">
        <v>20.686233839534875</v>
      </c>
      <c r="AF46" s="177">
        <v>32.846475960198312</v>
      </c>
      <c r="AG46" s="177">
        <v>16.266824067360432</v>
      </c>
      <c r="AH46" s="177">
        <v>0.98778187869178447</v>
      </c>
      <c r="AI46" s="177">
        <v>14.227283521815442</v>
      </c>
      <c r="AJ46" s="177">
        <v>6.8980948465641472</v>
      </c>
      <c r="AK46" s="177">
        <v>34.20188990324646</v>
      </c>
      <c r="AL46" s="177">
        <v>24.585905827813647</v>
      </c>
      <c r="AM46" s="174">
        <v>25.167579079788442</v>
      </c>
      <c r="AN46" s="495"/>
      <c r="AO46" s="495"/>
      <c r="AP46" s="495"/>
      <c r="AQ46" s="495"/>
      <c r="AR46" s="495"/>
      <c r="AS46" s="495"/>
      <c r="AT46" s="495"/>
      <c r="AU46" s="495"/>
      <c r="AV46" s="495"/>
      <c r="AW46" s="495"/>
      <c r="AX46" s="495"/>
      <c r="AY46" s="495"/>
      <c r="AZ46" s="234"/>
      <c r="BA46" s="1043"/>
      <c r="BB46" s="678" t="s">
        <v>48</v>
      </c>
      <c r="BC46" s="111" t="s">
        <v>35</v>
      </c>
      <c r="BD46" s="107" t="s">
        <v>35</v>
      </c>
      <c r="BE46" s="107" t="s">
        <v>35</v>
      </c>
      <c r="BF46" s="107" t="s">
        <v>35</v>
      </c>
      <c r="BG46" s="102" t="s">
        <v>35</v>
      </c>
      <c r="BH46" s="111" t="s">
        <v>35</v>
      </c>
      <c r="BI46" s="107" t="s">
        <v>35</v>
      </c>
      <c r="BJ46" s="107" t="s">
        <v>35</v>
      </c>
      <c r="BK46" s="107" t="s">
        <v>35</v>
      </c>
      <c r="BL46" s="102" t="s">
        <v>35</v>
      </c>
      <c r="BM46" s="111" t="s">
        <v>35</v>
      </c>
      <c r="BN46" s="107" t="s">
        <v>35</v>
      </c>
      <c r="BO46" s="107" t="s">
        <v>35</v>
      </c>
      <c r="BP46" s="107" t="s">
        <v>35</v>
      </c>
      <c r="BQ46" s="102" t="s">
        <v>35</v>
      </c>
      <c r="BR46" s="111" t="s">
        <v>35</v>
      </c>
      <c r="BS46" s="107" t="s">
        <v>35</v>
      </c>
      <c r="BT46" s="107" t="s">
        <v>35</v>
      </c>
      <c r="BU46" s="107" t="s">
        <v>35</v>
      </c>
      <c r="BV46" s="107" t="s">
        <v>35</v>
      </c>
      <c r="BW46" s="107" t="s">
        <v>35</v>
      </c>
      <c r="BX46" s="107" t="s">
        <v>35</v>
      </c>
      <c r="BY46" s="96" t="s">
        <v>35</v>
      </c>
      <c r="BZ46" s="96" t="s">
        <v>35</v>
      </c>
      <c r="CA46" s="96" t="s">
        <v>35</v>
      </c>
      <c r="CB46" s="96" t="s">
        <v>35</v>
      </c>
      <c r="CC46" s="96" t="s">
        <v>35</v>
      </c>
      <c r="CD46" s="96" t="s">
        <v>35</v>
      </c>
      <c r="CE46" s="96" t="s">
        <v>35</v>
      </c>
      <c r="CF46" s="96" t="s">
        <v>35</v>
      </c>
      <c r="CG46" s="96" t="s">
        <v>35</v>
      </c>
      <c r="CH46" s="96" t="s">
        <v>35</v>
      </c>
      <c r="CI46" s="96" t="s">
        <v>35</v>
      </c>
      <c r="CJ46" s="96" t="s">
        <v>35</v>
      </c>
      <c r="CK46" s="96" t="s">
        <v>35</v>
      </c>
      <c r="CL46" s="96" t="s">
        <v>35</v>
      </c>
      <c r="CM46" s="96" t="s">
        <v>35</v>
      </c>
      <c r="CN46" s="68"/>
      <c r="CO46" s="68"/>
      <c r="CP46" s="68"/>
      <c r="CQ46" s="68"/>
      <c r="CR46" s="68"/>
      <c r="CS46" s="68"/>
      <c r="CT46" s="68"/>
      <c r="CU46" s="68"/>
      <c r="CV46" s="68"/>
      <c r="CW46" s="68"/>
      <c r="CX46" s="68"/>
      <c r="CY46" s="68"/>
      <c r="CZ46" s="68"/>
    </row>
    <row r="47" s="365" customFormat="true" ht="15" customHeight="true" x14ac:dyDescent="0.2">
      <c r="A47" s="1056" t="s">
        <v>102</v>
      </c>
      <c r="B47" s="436" t="s">
        <v>101</v>
      </c>
      <c r="C47" s="127" t="s">
        <v>35</v>
      </c>
      <c r="D47" s="124" t="s">
        <v>35</v>
      </c>
      <c r="E47" s="124" t="s">
        <v>35</v>
      </c>
      <c r="F47" s="124" t="s">
        <v>35</v>
      </c>
      <c r="G47" s="121" t="s">
        <v>35</v>
      </c>
      <c r="H47" s="118" t="s">
        <v>35</v>
      </c>
      <c r="I47" s="124" t="s">
        <v>35</v>
      </c>
      <c r="J47" s="124" t="s">
        <v>35</v>
      </c>
      <c r="K47" s="124" t="s">
        <v>35</v>
      </c>
      <c r="L47" s="115" t="s">
        <v>35</v>
      </c>
      <c r="M47" s="127" t="s">
        <v>35</v>
      </c>
      <c r="N47" s="124" t="s">
        <v>35</v>
      </c>
      <c r="O47" s="124" t="s">
        <v>35</v>
      </c>
      <c r="P47" s="124" t="s">
        <v>35</v>
      </c>
      <c r="Q47" s="121" t="s">
        <v>35</v>
      </c>
      <c r="R47" s="118" t="s">
        <v>35</v>
      </c>
      <c r="S47" s="124" t="s">
        <v>35</v>
      </c>
      <c r="T47" s="124" t="s">
        <v>35</v>
      </c>
      <c r="U47" s="124" t="s">
        <v>35</v>
      </c>
      <c r="V47" s="124" t="s">
        <v>35</v>
      </c>
      <c r="W47" s="124" t="s">
        <v>35</v>
      </c>
      <c r="X47" s="124" t="s">
        <v>35</v>
      </c>
      <c r="Y47" s="124" t="s">
        <v>35</v>
      </c>
      <c r="Z47" s="124" t="s">
        <v>35</v>
      </c>
      <c r="AA47" s="124" t="s">
        <v>35</v>
      </c>
      <c r="AB47" s="124" t="s">
        <v>35</v>
      </c>
      <c r="AC47" s="124" t="s">
        <v>35</v>
      </c>
      <c r="AD47" s="124" t="s">
        <v>35</v>
      </c>
      <c r="AE47" s="124" t="s">
        <v>35</v>
      </c>
      <c r="AF47" s="124" t="s">
        <v>35</v>
      </c>
      <c r="AG47" s="124" t="s">
        <v>35</v>
      </c>
      <c r="AH47" s="124" t="s">
        <v>35</v>
      </c>
      <c r="AI47" s="124" t="s">
        <v>35</v>
      </c>
      <c r="AJ47" s="124" t="s">
        <v>35</v>
      </c>
      <c r="AK47" s="124" t="s">
        <v>35</v>
      </c>
      <c r="AL47" s="124" t="s">
        <v>35</v>
      </c>
      <c r="AM47" s="115" t="s">
        <v>35</v>
      </c>
      <c r="AN47" s="71"/>
      <c r="AO47" s="71"/>
      <c r="AP47" s="71"/>
      <c r="AQ47" s="71"/>
      <c r="AR47" s="71"/>
      <c r="AS47" s="71"/>
      <c r="AT47" s="71"/>
      <c r="AU47" s="71"/>
      <c r="AV47" s="71"/>
      <c r="AW47" s="71"/>
      <c r="AX47" s="71"/>
      <c r="AY47" s="71"/>
      <c r="AZ47" s="402"/>
      <c r="BA47" s="1043" t="s">
        <v>102</v>
      </c>
      <c r="BB47" s="678" t="s">
        <v>101</v>
      </c>
      <c r="BC47" s="111" t="s">
        <v>35</v>
      </c>
      <c r="BD47" s="107" t="s">
        <v>35</v>
      </c>
      <c r="BE47" s="107" t="s">
        <v>35</v>
      </c>
      <c r="BF47" s="107" t="s">
        <v>35</v>
      </c>
      <c r="BG47" s="102" t="s">
        <v>35</v>
      </c>
      <c r="BH47" s="111" t="s">
        <v>35</v>
      </c>
      <c r="BI47" s="107" t="s">
        <v>35</v>
      </c>
      <c r="BJ47" s="107" t="s">
        <v>35</v>
      </c>
      <c r="BK47" s="107" t="s">
        <v>35</v>
      </c>
      <c r="BL47" s="102" t="s">
        <v>35</v>
      </c>
      <c r="BM47" s="111" t="s">
        <v>35</v>
      </c>
      <c r="BN47" s="107" t="s">
        <v>35</v>
      </c>
      <c r="BO47" s="107" t="s">
        <v>35</v>
      </c>
      <c r="BP47" s="107" t="s">
        <v>35</v>
      </c>
      <c r="BQ47" s="102" t="s">
        <v>35</v>
      </c>
      <c r="BR47" s="111" t="s">
        <v>35</v>
      </c>
      <c r="BS47" s="107" t="s">
        <v>35</v>
      </c>
      <c r="BT47" s="107" t="s">
        <v>35</v>
      </c>
      <c r="BU47" s="107" t="s">
        <v>35</v>
      </c>
      <c r="BV47" s="107" t="s">
        <v>35</v>
      </c>
      <c r="BW47" s="107" t="s">
        <v>35</v>
      </c>
      <c r="BX47" s="107" t="s">
        <v>35</v>
      </c>
      <c r="BY47" s="96" t="s">
        <v>35</v>
      </c>
      <c r="BZ47" s="96" t="s">
        <v>35</v>
      </c>
      <c r="CA47" s="96" t="s">
        <v>35</v>
      </c>
      <c r="CB47" s="96" t="s">
        <v>35</v>
      </c>
      <c r="CC47" s="96" t="s">
        <v>35</v>
      </c>
      <c r="CD47" s="96" t="s">
        <v>35</v>
      </c>
      <c r="CE47" s="96" t="s">
        <v>35</v>
      </c>
      <c r="CF47" s="96" t="s">
        <v>35</v>
      </c>
      <c r="CG47" s="96" t="s">
        <v>35</v>
      </c>
      <c r="CH47" s="96" t="s">
        <v>35</v>
      </c>
      <c r="CI47" s="96" t="s">
        <v>35</v>
      </c>
      <c r="CJ47" s="96" t="s">
        <v>35</v>
      </c>
      <c r="CK47" s="96" t="s">
        <v>35</v>
      </c>
      <c r="CL47" s="96" t="s">
        <v>35</v>
      </c>
      <c r="CM47" s="96" t="s">
        <v>35</v>
      </c>
      <c r="CN47" s="68"/>
      <c r="CO47" s="68"/>
      <c r="CP47" s="68"/>
      <c r="CQ47" s="68"/>
      <c r="CR47" s="68"/>
      <c r="CS47" s="68"/>
      <c r="CT47" s="68"/>
      <c r="CU47" s="68"/>
      <c r="CV47" s="68"/>
      <c r="CW47" s="68"/>
      <c r="CX47" s="68"/>
      <c r="CY47" s="68"/>
      <c r="CZ47" s="68"/>
    </row>
    <row r="48" s="365" customFormat="true" ht="15" customHeight="true" x14ac:dyDescent="0.2">
      <c r="A48" s="1056"/>
      <c r="B48" s="436" t="s">
        <v>100</v>
      </c>
      <c r="C48" s="127" t="s">
        <v>35</v>
      </c>
      <c r="D48" s="124" t="s">
        <v>35</v>
      </c>
      <c r="E48" s="124" t="s">
        <v>35</v>
      </c>
      <c r="F48" s="124" t="s">
        <v>35</v>
      </c>
      <c r="G48" s="121" t="s">
        <v>35</v>
      </c>
      <c r="H48" s="118" t="s">
        <v>35</v>
      </c>
      <c r="I48" s="124" t="s">
        <v>35</v>
      </c>
      <c r="J48" s="124" t="s">
        <v>35</v>
      </c>
      <c r="K48" s="124" t="s">
        <v>35</v>
      </c>
      <c r="L48" s="115" t="s">
        <v>35</v>
      </c>
      <c r="M48" s="127" t="s">
        <v>35</v>
      </c>
      <c r="N48" s="124" t="s">
        <v>35</v>
      </c>
      <c r="O48" s="124" t="s">
        <v>35</v>
      </c>
      <c r="P48" s="124" t="s">
        <v>35</v>
      </c>
      <c r="Q48" s="121" t="s">
        <v>35</v>
      </c>
      <c r="R48" s="118" t="s">
        <v>35</v>
      </c>
      <c r="S48" s="124" t="s">
        <v>35</v>
      </c>
      <c r="T48" s="124" t="s">
        <v>35</v>
      </c>
      <c r="U48" s="124" t="s">
        <v>35</v>
      </c>
      <c r="V48" s="124" t="s">
        <v>35</v>
      </c>
      <c r="W48" s="124" t="s">
        <v>35</v>
      </c>
      <c r="X48" s="124" t="s">
        <v>35</v>
      </c>
      <c r="Y48" s="124" t="s">
        <v>35</v>
      </c>
      <c r="Z48" s="124" t="s">
        <v>35</v>
      </c>
      <c r="AA48" s="124" t="s">
        <v>35</v>
      </c>
      <c r="AB48" s="124" t="s">
        <v>35</v>
      </c>
      <c r="AC48" s="124" t="s">
        <v>35</v>
      </c>
      <c r="AD48" s="124" t="s">
        <v>35</v>
      </c>
      <c r="AE48" s="124" t="s">
        <v>35</v>
      </c>
      <c r="AF48" s="124" t="s">
        <v>35</v>
      </c>
      <c r="AG48" s="124" t="s">
        <v>35</v>
      </c>
      <c r="AH48" s="124" t="s">
        <v>35</v>
      </c>
      <c r="AI48" s="124" t="s">
        <v>35</v>
      </c>
      <c r="AJ48" s="124" t="s">
        <v>35</v>
      </c>
      <c r="AK48" s="124" t="s">
        <v>35</v>
      </c>
      <c r="AL48" s="124" t="s">
        <v>35</v>
      </c>
      <c r="AM48" s="115" t="s">
        <v>35</v>
      </c>
      <c r="AN48" s="71"/>
      <c r="AO48" s="71"/>
      <c r="AP48" s="71"/>
      <c r="AQ48" s="71"/>
      <c r="AR48" s="71"/>
      <c r="AS48" s="71"/>
      <c r="AT48" s="71"/>
      <c r="AU48" s="71"/>
      <c r="AV48" s="71"/>
      <c r="AW48" s="71"/>
      <c r="AX48" s="71"/>
      <c r="AY48" s="71"/>
      <c r="AZ48" s="402"/>
      <c r="BA48" s="1043"/>
      <c r="BB48" s="678" t="s">
        <v>100</v>
      </c>
      <c r="BC48" s="111" t="s">
        <v>35</v>
      </c>
      <c r="BD48" s="107" t="s">
        <v>35</v>
      </c>
      <c r="BE48" s="107" t="s">
        <v>35</v>
      </c>
      <c r="BF48" s="107" t="s">
        <v>35</v>
      </c>
      <c r="BG48" s="102" t="s">
        <v>35</v>
      </c>
      <c r="BH48" s="111" t="s">
        <v>35</v>
      </c>
      <c r="BI48" s="107" t="s">
        <v>35</v>
      </c>
      <c r="BJ48" s="107" t="s">
        <v>35</v>
      </c>
      <c r="BK48" s="107" t="s">
        <v>35</v>
      </c>
      <c r="BL48" s="102" t="s">
        <v>35</v>
      </c>
      <c r="BM48" s="111" t="s">
        <v>35</v>
      </c>
      <c r="BN48" s="107" t="s">
        <v>35</v>
      </c>
      <c r="BO48" s="107" t="s">
        <v>35</v>
      </c>
      <c r="BP48" s="107" t="s">
        <v>35</v>
      </c>
      <c r="BQ48" s="102" t="s">
        <v>35</v>
      </c>
      <c r="BR48" s="111" t="s">
        <v>35</v>
      </c>
      <c r="BS48" s="107" t="s">
        <v>35</v>
      </c>
      <c r="BT48" s="107" t="s">
        <v>35</v>
      </c>
      <c r="BU48" s="107" t="s">
        <v>35</v>
      </c>
      <c r="BV48" s="107" t="s">
        <v>35</v>
      </c>
      <c r="BW48" s="107" t="s">
        <v>35</v>
      </c>
      <c r="BX48" s="107" t="s">
        <v>35</v>
      </c>
      <c r="BY48" s="96" t="s">
        <v>35</v>
      </c>
      <c r="BZ48" s="96" t="s">
        <v>35</v>
      </c>
      <c r="CA48" s="96" t="s">
        <v>35</v>
      </c>
      <c r="CB48" s="96" t="s">
        <v>35</v>
      </c>
      <c r="CC48" s="96" t="s">
        <v>35</v>
      </c>
      <c r="CD48" s="96" t="s">
        <v>35</v>
      </c>
      <c r="CE48" s="96" t="s">
        <v>35</v>
      </c>
      <c r="CF48" s="96" t="s">
        <v>35</v>
      </c>
      <c r="CG48" s="96" t="s">
        <v>35</v>
      </c>
      <c r="CH48" s="96" t="s">
        <v>35</v>
      </c>
      <c r="CI48" s="96" t="s">
        <v>35</v>
      </c>
      <c r="CJ48" s="96" t="s">
        <v>35</v>
      </c>
      <c r="CK48" s="96" t="s">
        <v>35</v>
      </c>
      <c r="CL48" s="96" t="s">
        <v>35</v>
      </c>
      <c r="CM48" s="96" t="s">
        <v>35</v>
      </c>
      <c r="CN48" s="68"/>
      <c r="CO48" s="68"/>
      <c r="CP48" s="68"/>
      <c r="CQ48" s="68"/>
      <c r="CR48" s="68"/>
      <c r="CS48" s="68"/>
      <c r="CT48" s="68"/>
      <c r="CU48" s="68"/>
      <c r="CV48" s="68"/>
      <c r="CW48" s="68"/>
      <c r="CX48" s="68"/>
      <c r="CY48" s="68"/>
      <c r="CZ48" s="68"/>
    </row>
    <row r="49" s="365" customFormat="true" ht="15" customHeight="true" x14ac:dyDescent="0.2">
      <c r="A49" s="1056"/>
      <c r="B49" s="436" t="s">
        <v>68</v>
      </c>
      <c r="C49" s="127" t="s">
        <v>35</v>
      </c>
      <c r="D49" s="124" t="s">
        <v>35</v>
      </c>
      <c r="E49" s="124" t="s">
        <v>35</v>
      </c>
      <c r="F49" s="124" t="s">
        <v>35</v>
      </c>
      <c r="G49" s="121" t="s">
        <v>35</v>
      </c>
      <c r="H49" s="118" t="s">
        <v>35</v>
      </c>
      <c r="I49" s="124" t="s">
        <v>35</v>
      </c>
      <c r="J49" s="124" t="s">
        <v>35</v>
      </c>
      <c r="K49" s="124" t="s">
        <v>35</v>
      </c>
      <c r="L49" s="115" t="s">
        <v>35</v>
      </c>
      <c r="M49" s="127" t="s">
        <v>35</v>
      </c>
      <c r="N49" s="124" t="s">
        <v>35</v>
      </c>
      <c r="O49" s="124" t="s">
        <v>35</v>
      </c>
      <c r="P49" s="124" t="s">
        <v>35</v>
      </c>
      <c r="Q49" s="121" t="s">
        <v>35</v>
      </c>
      <c r="R49" s="118" t="s">
        <v>35</v>
      </c>
      <c r="S49" s="124" t="s">
        <v>35</v>
      </c>
      <c r="T49" s="124" t="s">
        <v>35</v>
      </c>
      <c r="U49" s="124" t="s">
        <v>35</v>
      </c>
      <c r="V49" s="124" t="s">
        <v>35</v>
      </c>
      <c r="W49" s="124" t="s">
        <v>35</v>
      </c>
      <c r="X49" s="124" t="s">
        <v>35</v>
      </c>
      <c r="Y49" s="124" t="s">
        <v>35</v>
      </c>
      <c r="Z49" s="124" t="s">
        <v>35</v>
      </c>
      <c r="AA49" s="124" t="s">
        <v>35</v>
      </c>
      <c r="AB49" s="124" t="s">
        <v>35</v>
      </c>
      <c r="AC49" s="124" t="s">
        <v>35</v>
      </c>
      <c r="AD49" s="124" t="s">
        <v>35</v>
      </c>
      <c r="AE49" s="124" t="s">
        <v>35</v>
      </c>
      <c r="AF49" s="124" t="s">
        <v>35</v>
      </c>
      <c r="AG49" s="124" t="s">
        <v>35</v>
      </c>
      <c r="AH49" s="124" t="s">
        <v>35</v>
      </c>
      <c r="AI49" s="124" t="s">
        <v>35</v>
      </c>
      <c r="AJ49" s="124" t="s">
        <v>35</v>
      </c>
      <c r="AK49" s="124" t="s">
        <v>35</v>
      </c>
      <c r="AL49" s="124" t="s">
        <v>35</v>
      </c>
      <c r="AM49" s="115" t="s">
        <v>35</v>
      </c>
      <c r="AN49" s="71"/>
      <c r="AO49" s="71"/>
      <c r="AP49" s="71"/>
      <c r="AQ49" s="71"/>
      <c r="AR49" s="71"/>
      <c r="AS49" s="71"/>
      <c r="AT49" s="71"/>
      <c r="AU49" s="71"/>
      <c r="AV49" s="71"/>
      <c r="AW49" s="71"/>
      <c r="AX49" s="71"/>
      <c r="AY49" s="71"/>
      <c r="AZ49" s="402"/>
      <c r="BA49" s="1043"/>
      <c r="BB49" s="678" t="s">
        <v>68</v>
      </c>
      <c r="BC49" s="111" t="s">
        <v>35</v>
      </c>
      <c r="BD49" s="107" t="s">
        <v>35</v>
      </c>
      <c r="BE49" s="107" t="s">
        <v>35</v>
      </c>
      <c r="BF49" s="107" t="s">
        <v>35</v>
      </c>
      <c r="BG49" s="102" t="s">
        <v>35</v>
      </c>
      <c r="BH49" s="111" t="s">
        <v>35</v>
      </c>
      <c r="BI49" s="107" t="s">
        <v>35</v>
      </c>
      <c r="BJ49" s="107" t="s">
        <v>35</v>
      </c>
      <c r="BK49" s="107" t="s">
        <v>35</v>
      </c>
      <c r="BL49" s="102" t="s">
        <v>35</v>
      </c>
      <c r="BM49" s="111" t="s">
        <v>35</v>
      </c>
      <c r="BN49" s="107" t="s">
        <v>35</v>
      </c>
      <c r="BO49" s="107" t="s">
        <v>35</v>
      </c>
      <c r="BP49" s="107" t="s">
        <v>35</v>
      </c>
      <c r="BQ49" s="102" t="s">
        <v>35</v>
      </c>
      <c r="BR49" s="111" t="s">
        <v>35</v>
      </c>
      <c r="BS49" s="107" t="s">
        <v>35</v>
      </c>
      <c r="BT49" s="107" t="s">
        <v>35</v>
      </c>
      <c r="BU49" s="107" t="s">
        <v>35</v>
      </c>
      <c r="BV49" s="107" t="s">
        <v>35</v>
      </c>
      <c r="BW49" s="107" t="s">
        <v>35</v>
      </c>
      <c r="BX49" s="107" t="s">
        <v>35</v>
      </c>
      <c r="BY49" s="96" t="s">
        <v>35</v>
      </c>
      <c r="BZ49" s="96" t="s">
        <v>35</v>
      </c>
      <c r="CA49" s="96" t="s">
        <v>35</v>
      </c>
      <c r="CB49" s="96" t="s">
        <v>35</v>
      </c>
      <c r="CC49" s="96" t="s">
        <v>35</v>
      </c>
      <c r="CD49" s="96" t="s">
        <v>35</v>
      </c>
      <c r="CE49" s="96" t="s">
        <v>35</v>
      </c>
      <c r="CF49" s="96" t="s">
        <v>35</v>
      </c>
      <c r="CG49" s="96" t="s">
        <v>35</v>
      </c>
      <c r="CH49" s="96" t="s">
        <v>35</v>
      </c>
      <c r="CI49" s="96" t="s">
        <v>35</v>
      </c>
      <c r="CJ49" s="96" t="s">
        <v>35</v>
      </c>
      <c r="CK49" s="96" t="s">
        <v>35</v>
      </c>
      <c r="CL49" s="96" t="s">
        <v>35</v>
      </c>
      <c r="CM49" s="96" t="s">
        <v>35</v>
      </c>
      <c r="CN49" s="68"/>
      <c r="CO49" s="68"/>
      <c r="CP49" s="68"/>
      <c r="CQ49" s="68"/>
      <c r="CR49" s="68"/>
      <c r="CS49" s="68"/>
      <c r="CT49" s="68"/>
      <c r="CU49" s="68"/>
      <c r="CV49" s="68"/>
      <c r="CW49" s="68"/>
      <c r="CX49" s="68"/>
      <c r="CY49" s="68"/>
      <c r="CZ49" s="68"/>
    </row>
    <row r="50" s="365" customFormat="true" ht="15" customHeight="true" x14ac:dyDescent="0.2">
      <c r="A50" s="1056" t="s">
        <v>103</v>
      </c>
      <c r="B50" s="436" t="s">
        <v>101</v>
      </c>
      <c r="C50" s="127" t="s">
        <v>35</v>
      </c>
      <c r="D50" s="124" t="s">
        <v>35</v>
      </c>
      <c r="E50" s="124" t="s">
        <v>35</v>
      </c>
      <c r="F50" s="124" t="s">
        <v>35</v>
      </c>
      <c r="G50" s="121" t="s">
        <v>35</v>
      </c>
      <c r="H50" s="118" t="s">
        <v>35</v>
      </c>
      <c r="I50" s="124" t="s">
        <v>35</v>
      </c>
      <c r="J50" s="124" t="s">
        <v>35</v>
      </c>
      <c r="K50" s="124" t="s">
        <v>35</v>
      </c>
      <c r="L50" s="115" t="s">
        <v>35</v>
      </c>
      <c r="M50" s="127" t="s">
        <v>35</v>
      </c>
      <c r="N50" s="124" t="s">
        <v>35</v>
      </c>
      <c r="O50" s="124" t="s">
        <v>35</v>
      </c>
      <c r="P50" s="124" t="s">
        <v>35</v>
      </c>
      <c r="Q50" s="121" t="s">
        <v>35</v>
      </c>
      <c r="R50" s="118" t="s">
        <v>35</v>
      </c>
      <c r="S50" s="124" t="s">
        <v>35</v>
      </c>
      <c r="T50" s="124" t="s">
        <v>35</v>
      </c>
      <c r="U50" s="124" t="s">
        <v>35</v>
      </c>
      <c r="V50" s="124" t="s">
        <v>35</v>
      </c>
      <c r="W50" s="124" t="s">
        <v>35</v>
      </c>
      <c r="X50" s="124" t="s">
        <v>35</v>
      </c>
      <c r="Y50" s="124" t="s">
        <v>35</v>
      </c>
      <c r="Z50" s="124" t="s">
        <v>35</v>
      </c>
      <c r="AA50" s="124" t="s">
        <v>35</v>
      </c>
      <c r="AB50" s="124" t="s">
        <v>35</v>
      </c>
      <c r="AC50" s="124" t="s">
        <v>35</v>
      </c>
      <c r="AD50" s="124" t="s">
        <v>35</v>
      </c>
      <c r="AE50" s="124" t="s">
        <v>35</v>
      </c>
      <c r="AF50" s="124" t="s">
        <v>35</v>
      </c>
      <c r="AG50" s="124" t="s">
        <v>35</v>
      </c>
      <c r="AH50" s="124" t="s">
        <v>35</v>
      </c>
      <c r="AI50" s="124" t="s">
        <v>35</v>
      </c>
      <c r="AJ50" s="124" t="s">
        <v>35</v>
      </c>
      <c r="AK50" s="124" t="s">
        <v>35</v>
      </c>
      <c r="AL50" s="124" t="s">
        <v>35</v>
      </c>
      <c r="AM50" s="115" t="s">
        <v>35</v>
      </c>
      <c r="AN50" s="71"/>
      <c r="AO50" s="71"/>
      <c r="AP50" s="71"/>
      <c r="AQ50" s="71"/>
      <c r="AR50" s="71"/>
      <c r="AS50" s="71"/>
      <c r="AT50" s="71"/>
      <c r="AU50" s="71"/>
      <c r="AV50" s="71"/>
      <c r="AW50" s="71"/>
      <c r="AX50" s="71"/>
      <c r="AY50" s="71"/>
      <c r="AZ50" s="402"/>
      <c r="BA50" s="1043" t="s">
        <v>103</v>
      </c>
      <c r="BB50" s="678" t="s">
        <v>101</v>
      </c>
      <c r="BC50" s="111" t="s">
        <v>35</v>
      </c>
      <c r="BD50" s="107" t="s">
        <v>35</v>
      </c>
      <c r="BE50" s="107" t="s">
        <v>35</v>
      </c>
      <c r="BF50" s="107" t="s">
        <v>35</v>
      </c>
      <c r="BG50" s="102" t="s">
        <v>35</v>
      </c>
      <c r="BH50" s="111" t="s">
        <v>35</v>
      </c>
      <c r="BI50" s="107" t="s">
        <v>35</v>
      </c>
      <c r="BJ50" s="107" t="s">
        <v>35</v>
      </c>
      <c r="BK50" s="107" t="s">
        <v>35</v>
      </c>
      <c r="BL50" s="102" t="s">
        <v>35</v>
      </c>
      <c r="BM50" s="111" t="s">
        <v>35</v>
      </c>
      <c r="BN50" s="107" t="s">
        <v>35</v>
      </c>
      <c r="BO50" s="107" t="s">
        <v>35</v>
      </c>
      <c r="BP50" s="107" t="s">
        <v>35</v>
      </c>
      <c r="BQ50" s="102" t="s">
        <v>35</v>
      </c>
      <c r="BR50" s="111" t="s">
        <v>35</v>
      </c>
      <c r="BS50" s="107" t="s">
        <v>35</v>
      </c>
      <c r="BT50" s="107" t="s">
        <v>35</v>
      </c>
      <c r="BU50" s="107" t="s">
        <v>35</v>
      </c>
      <c r="BV50" s="107" t="s">
        <v>35</v>
      </c>
      <c r="BW50" s="107" t="s">
        <v>35</v>
      </c>
      <c r="BX50" s="107" t="s">
        <v>35</v>
      </c>
      <c r="BY50" s="96" t="s">
        <v>35</v>
      </c>
      <c r="BZ50" s="96" t="s">
        <v>35</v>
      </c>
      <c r="CA50" s="96" t="s">
        <v>35</v>
      </c>
      <c r="CB50" s="96" t="s">
        <v>35</v>
      </c>
      <c r="CC50" s="96" t="s">
        <v>35</v>
      </c>
      <c r="CD50" s="96" t="s">
        <v>35</v>
      </c>
      <c r="CE50" s="96" t="s">
        <v>35</v>
      </c>
      <c r="CF50" s="96" t="s">
        <v>35</v>
      </c>
      <c r="CG50" s="96" t="s">
        <v>35</v>
      </c>
      <c r="CH50" s="96" t="s">
        <v>35</v>
      </c>
      <c r="CI50" s="96" t="s">
        <v>35</v>
      </c>
      <c r="CJ50" s="96" t="s">
        <v>35</v>
      </c>
      <c r="CK50" s="96" t="s">
        <v>35</v>
      </c>
      <c r="CL50" s="96" t="s">
        <v>35</v>
      </c>
      <c r="CM50" s="96" t="s">
        <v>35</v>
      </c>
      <c r="CN50" s="68"/>
      <c r="CO50" s="68"/>
      <c r="CP50" s="68"/>
      <c r="CQ50" s="68"/>
      <c r="CR50" s="68"/>
      <c r="CS50" s="68"/>
      <c r="CT50" s="68"/>
      <c r="CU50" s="68"/>
      <c r="CV50" s="68"/>
      <c r="CW50" s="68"/>
      <c r="CX50" s="68"/>
      <c r="CY50" s="68"/>
      <c r="CZ50" s="68"/>
    </row>
    <row r="51" s="365" customFormat="true" ht="15" customHeight="true" x14ac:dyDescent="0.2">
      <c r="A51" s="1056"/>
      <c r="B51" s="436" t="s">
        <v>100</v>
      </c>
      <c r="C51" s="127" t="s">
        <v>35</v>
      </c>
      <c r="D51" s="124" t="s">
        <v>35</v>
      </c>
      <c r="E51" s="124" t="s">
        <v>35</v>
      </c>
      <c r="F51" s="124" t="s">
        <v>35</v>
      </c>
      <c r="G51" s="121" t="s">
        <v>35</v>
      </c>
      <c r="H51" s="118" t="s">
        <v>35</v>
      </c>
      <c r="I51" s="124" t="s">
        <v>35</v>
      </c>
      <c r="J51" s="124" t="s">
        <v>35</v>
      </c>
      <c r="K51" s="124" t="s">
        <v>35</v>
      </c>
      <c r="L51" s="115" t="s">
        <v>35</v>
      </c>
      <c r="M51" s="127" t="s">
        <v>35</v>
      </c>
      <c r="N51" s="124" t="s">
        <v>35</v>
      </c>
      <c r="O51" s="124" t="s">
        <v>35</v>
      </c>
      <c r="P51" s="124" t="s">
        <v>35</v>
      </c>
      <c r="Q51" s="121" t="s">
        <v>35</v>
      </c>
      <c r="R51" s="118" t="s">
        <v>35</v>
      </c>
      <c r="S51" s="124" t="s">
        <v>35</v>
      </c>
      <c r="T51" s="124" t="s">
        <v>35</v>
      </c>
      <c r="U51" s="124" t="s">
        <v>35</v>
      </c>
      <c r="V51" s="124" t="s">
        <v>35</v>
      </c>
      <c r="W51" s="124" t="s">
        <v>35</v>
      </c>
      <c r="X51" s="124" t="s">
        <v>35</v>
      </c>
      <c r="Y51" s="124" t="s">
        <v>35</v>
      </c>
      <c r="Z51" s="124" t="s">
        <v>35</v>
      </c>
      <c r="AA51" s="124" t="s">
        <v>35</v>
      </c>
      <c r="AB51" s="124" t="s">
        <v>35</v>
      </c>
      <c r="AC51" s="124" t="s">
        <v>35</v>
      </c>
      <c r="AD51" s="124" t="s">
        <v>35</v>
      </c>
      <c r="AE51" s="124" t="s">
        <v>35</v>
      </c>
      <c r="AF51" s="124" t="s">
        <v>35</v>
      </c>
      <c r="AG51" s="124" t="s">
        <v>35</v>
      </c>
      <c r="AH51" s="124" t="s">
        <v>35</v>
      </c>
      <c r="AI51" s="124" t="s">
        <v>35</v>
      </c>
      <c r="AJ51" s="124" t="s">
        <v>35</v>
      </c>
      <c r="AK51" s="124" t="s">
        <v>35</v>
      </c>
      <c r="AL51" s="124" t="s">
        <v>35</v>
      </c>
      <c r="AM51" s="115" t="s">
        <v>35</v>
      </c>
      <c r="AN51" s="71"/>
      <c r="AO51" s="71"/>
      <c r="AP51" s="71"/>
      <c r="AQ51" s="71"/>
      <c r="AR51" s="71"/>
      <c r="AS51" s="71"/>
      <c r="AT51" s="71"/>
      <c r="AU51" s="71"/>
      <c r="AV51" s="71"/>
      <c r="AW51" s="71"/>
      <c r="AX51" s="71"/>
      <c r="AY51" s="71"/>
      <c r="AZ51" s="402"/>
      <c r="BA51" s="1043"/>
      <c r="BB51" s="678" t="s">
        <v>100</v>
      </c>
      <c r="BC51" s="111" t="s">
        <v>35</v>
      </c>
      <c r="BD51" s="107" t="s">
        <v>35</v>
      </c>
      <c r="BE51" s="107" t="s">
        <v>35</v>
      </c>
      <c r="BF51" s="107" t="s">
        <v>35</v>
      </c>
      <c r="BG51" s="102" t="s">
        <v>35</v>
      </c>
      <c r="BH51" s="111" t="s">
        <v>35</v>
      </c>
      <c r="BI51" s="107" t="s">
        <v>35</v>
      </c>
      <c r="BJ51" s="107" t="s">
        <v>35</v>
      </c>
      <c r="BK51" s="107" t="s">
        <v>35</v>
      </c>
      <c r="BL51" s="102" t="s">
        <v>35</v>
      </c>
      <c r="BM51" s="111" t="s">
        <v>35</v>
      </c>
      <c r="BN51" s="107" t="s">
        <v>35</v>
      </c>
      <c r="BO51" s="107" t="s">
        <v>35</v>
      </c>
      <c r="BP51" s="107" t="s">
        <v>35</v>
      </c>
      <c r="BQ51" s="102" t="s">
        <v>35</v>
      </c>
      <c r="BR51" s="111" t="s">
        <v>35</v>
      </c>
      <c r="BS51" s="107" t="s">
        <v>35</v>
      </c>
      <c r="BT51" s="107" t="s">
        <v>35</v>
      </c>
      <c r="BU51" s="107" t="s">
        <v>35</v>
      </c>
      <c r="BV51" s="107" t="s">
        <v>35</v>
      </c>
      <c r="BW51" s="107" t="s">
        <v>35</v>
      </c>
      <c r="BX51" s="107" t="s">
        <v>35</v>
      </c>
      <c r="BY51" s="96" t="s">
        <v>35</v>
      </c>
      <c r="BZ51" s="96" t="s">
        <v>35</v>
      </c>
      <c r="CA51" s="96" t="s">
        <v>35</v>
      </c>
      <c r="CB51" s="96" t="s">
        <v>35</v>
      </c>
      <c r="CC51" s="96" t="s">
        <v>35</v>
      </c>
      <c r="CD51" s="96" t="s">
        <v>35</v>
      </c>
      <c r="CE51" s="96" t="s">
        <v>35</v>
      </c>
      <c r="CF51" s="96" t="s">
        <v>35</v>
      </c>
      <c r="CG51" s="96" t="s">
        <v>35</v>
      </c>
      <c r="CH51" s="96" t="s">
        <v>35</v>
      </c>
      <c r="CI51" s="96" t="s">
        <v>35</v>
      </c>
      <c r="CJ51" s="96" t="s">
        <v>35</v>
      </c>
      <c r="CK51" s="96" t="s">
        <v>35</v>
      </c>
      <c r="CL51" s="96" t="s">
        <v>35</v>
      </c>
      <c r="CM51" s="96" t="s">
        <v>35</v>
      </c>
      <c r="CN51" s="68"/>
      <c r="CO51" s="68"/>
      <c r="CP51" s="68"/>
      <c r="CQ51" s="68"/>
      <c r="CR51" s="68"/>
      <c r="CS51" s="68"/>
      <c r="CT51" s="68"/>
      <c r="CU51" s="68"/>
      <c r="CV51" s="68"/>
      <c r="CW51" s="68"/>
      <c r="CX51" s="68"/>
      <c r="CY51" s="68"/>
      <c r="CZ51" s="68"/>
    </row>
    <row r="52" s="365" customFormat="true" ht="15" customHeight="true" x14ac:dyDescent="0.2">
      <c r="A52" s="1056"/>
      <c r="B52" s="436" t="s">
        <v>68</v>
      </c>
      <c r="C52" s="127" t="s">
        <v>35</v>
      </c>
      <c r="D52" s="124" t="s">
        <v>35</v>
      </c>
      <c r="E52" s="124" t="s">
        <v>35</v>
      </c>
      <c r="F52" s="124" t="s">
        <v>35</v>
      </c>
      <c r="G52" s="121" t="s">
        <v>35</v>
      </c>
      <c r="H52" s="118" t="s">
        <v>35</v>
      </c>
      <c r="I52" s="124" t="s">
        <v>35</v>
      </c>
      <c r="J52" s="124" t="s">
        <v>35</v>
      </c>
      <c r="K52" s="124" t="s">
        <v>35</v>
      </c>
      <c r="L52" s="115" t="s">
        <v>35</v>
      </c>
      <c r="M52" s="127" t="s">
        <v>35</v>
      </c>
      <c r="N52" s="124" t="s">
        <v>35</v>
      </c>
      <c r="O52" s="124" t="s">
        <v>35</v>
      </c>
      <c r="P52" s="124" t="s">
        <v>35</v>
      </c>
      <c r="Q52" s="121" t="s">
        <v>35</v>
      </c>
      <c r="R52" s="118" t="s">
        <v>35</v>
      </c>
      <c r="S52" s="124" t="s">
        <v>35</v>
      </c>
      <c r="T52" s="124" t="s">
        <v>35</v>
      </c>
      <c r="U52" s="124" t="s">
        <v>35</v>
      </c>
      <c r="V52" s="124" t="s">
        <v>35</v>
      </c>
      <c r="W52" s="124" t="s">
        <v>35</v>
      </c>
      <c r="X52" s="124" t="s">
        <v>35</v>
      </c>
      <c r="Y52" s="124" t="s">
        <v>35</v>
      </c>
      <c r="Z52" s="124" t="s">
        <v>35</v>
      </c>
      <c r="AA52" s="124" t="s">
        <v>35</v>
      </c>
      <c r="AB52" s="124" t="s">
        <v>35</v>
      </c>
      <c r="AC52" s="124" t="s">
        <v>35</v>
      </c>
      <c r="AD52" s="124" t="s">
        <v>35</v>
      </c>
      <c r="AE52" s="124" t="s">
        <v>35</v>
      </c>
      <c r="AF52" s="124" t="s">
        <v>35</v>
      </c>
      <c r="AG52" s="124" t="s">
        <v>35</v>
      </c>
      <c r="AH52" s="124" t="s">
        <v>35</v>
      </c>
      <c r="AI52" s="124" t="s">
        <v>35</v>
      </c>
      <c r="AJ52" s="124" t="s">
        <v>35</v>
      </c>
      <c r="AK52" s="124" t="s">
        <v>35</v>
      </c>
      <c r="AL52" s="124" t="s">
        <v>35</v>
      </c>
      <c r="AM52" s="115" t="s">
        <v>35</v>
      </c>
      <c r="AN52" s="71"/>
      <c r="AO52" s="71"/>
      <c r="AP52" s="71"/>
      <c r="AQ52" s="71"/>
      <c r="AR52" s="71"/>
      <c r="AS52" s="71"/>
      <c r="AT52" s="71"/>
      <c r="AU52" s="71"/>
      <c r="AV52" s="71"/>
      <c r="AW52" s="71"/>
      <c r="AX52" s="71"/>
      <c r="AY52" s="71"/>
      <c r="AZ52" s="402"/>
      <c r="BA52" s="1043"/>
      <c r="BB52" s="678" t="s">
        <v>68</v>
      </c>
      <c r="BC52" s="111" t="s">
        <v>35</v>
      </c>
      <c r="BD52" s="107" t="s">
        <v>35</v>
      </c>
      <c r="BE52" s="107" t="s">
        <v>35</v>
      </c>
      <c r="BF52" s="107" t="s">
        <v>35</v>
      </c>
      <c r="BG52" s="102" t="s">
        <v>35</v>
      </c>
      <c r="BH52" s="111" t="s">
        <v>35</v>
      </c>
      <c r="BI52" s="107" t="s">
        <v>35</v>
      </c>
      <c r="BJ52" s="107" t="s">
        <v>35</v>
      </c>
      <c r="BK52" s="107" t="s">
        <v>35</v>
      </c>
      <c r="BL52" s="102" t="s">
        <v>35</v>
      </c>
      <c r="BM52" s="111" t="s">
        <v>35</v>
      </c>
      <c r="BN52" s="107" t="s">
        <v>35</v>
      </c>
      <c r="BO52" s="107" t="s">
        <v>35</v>
      </c>
      <c r="BP52" s="107" t="s">
        <v>35</v>
      </c>
      <c r="BQ52" s="102" t="s">
        <v>35</v>
      </c>
      <c r="BR52" s="111" t="s">
        <v>35</v>
      </c>
      <c r="BS52" s="107" t="s">
        <v>35</v>
      </c>
      <c r="BT52" s="107" t="s">
        <v>35</v>
      </c>
      <c r="BU52" s="107" t="s">
        <v>35</v>
      </c>
      <c r="BV52" s="107" t="s">
        <v>35</v>
      </c>
      <c r="BW52" s="107" t="s">
        <v>35</v>
      </c>
      <c r="BX52" s="107" t="s">
        <v>35</v>
      </c>
      <c r="BY52" s="96" t="s">
        <v>35</v>
      </c>
      <c r="BZ52" s="96" t="s">
        <v>35</v>
      </c>
      <c r="CA52" s="96" t="s">
        <v>35</v>
      </c>
      <c r="CB52" s="96" t="s">
        <v>35</v>
      </c>
      <c r="CC52" s="96" t="s">
        <v>35</v>
      </c>
      <c r="CD52" s="96" t="s">
        <v>35</v>
      </c>
      <c r="CE52" s="96" t="s">
        <v>35</v>
      </c>
      <c r="CF52" s="96" t="s">
        <v>35</v>
      </c>
      <c r="CG52" s="96" t="s">
        <v>35</v>
      </c>
      <c r="CH52" s="96" t="s">
        <v>35</v>
      </c>
      <c r="CI52" s="96" t="s">
        <v>35</v>
      </c>
      <c r="CJ52" s="96" t="s">
        <v>35</v>
      </c>
      <c r="CK52" s="96" t="s">
        <v>35</v>
      </c>
      <c r="CL52" s="96" t="s">
        <v>35</v>
      </c>
      <c r="CM52" s="96" t="s">
        <v>35</v>
      </c>
      <c r="CN52" s="68"/>
      <c r="CO52" s="68"/>
      <c r="CP52" s="68"/>
      <c r="CQ52" s="68"/>
      <c r="CR52" s="68"/>
      <c r="CS52" s="68"/>
      <c r="CT52" s="68"/>
      <c r="CU52" s="68"/>
      <c r="CV52" s="68"/>
      <c r="CW52" s="68"/>
      <c r="CX52" s="68"/>
      <c r="CY52" s="68"/>
      <c r="CZ52" s="68"/>
    </row>
    <row r="53" s="365" customFormat="true" ht="15" customHeight="true" x14ac:dyDescent="0.2">
      <c r="A53" s="1056" t="s">
        <v>106</v>
      </c>
      <c r="B53" s="436" t="s">
        <v>101</v>
      </c>
      <c r="C53" s="127" t="s">
        <v>35</v>
      </c>
      <c r="D53" s="124" t="s">
        <v>35</v>
      </c>
      <c r="E53" s="124" t="s">
        <v>35</v>
      </c>
      <c r="F53" s="124" t="s">
        <v>35</v>
      </c>
      <c r="G53" s="121" t="s">
        <v>35</v>
      </c>
      <c r="H53" s="118" t="s">
        <v>35</v>
      </c>
      <c r="I53" s="124" t="s">
        <v>35</v>
      </c>
      <c r="J53" s="124" t="s">
        <v>35</v>
      </c>
      <c r="K53" s="124" t="s">
        <v>35</v>
      </c>
      <c r="L53" s="115" t="s">
        <v>35</v>
      </c>
      <c r="M53" s="127" t="s">
        <v>35</v>
      </c>
      <c r="N53" s="124" t="s">
        <v>35</v>
      </c>
      <c r="O53" s="124" t="s">
        <v>35</v>
      </c>
      <c r="P53" s="124" t="s">
        <v>35</v>
      </c>
      <c r="Q53" s="121" t="s">
        <v>35</v>
      </c>
      <c r="R53" s="118" t="s">
        <v>35</v>
      </c>
      <c r="S53" s="124" t="s">
        <v>35</v>
      </c>
      <c r="T53" s="124" t="s">
        <v>35</v>
      </c>
      <c r="U53" s="124" t="s">
        <v>35</v>
      </c>
      <c r="V53" s="124" t="s">
        <v>35</v>
      </c>
      <c r="W53" s="124" t="s">
        <v>35</v>
      </c>
      <c r="X53" s="124" t="s">
        <v>35</v>
      </c>
      <c r="Y53" s="124" t="s">
        <v>35</v>
      </c>
      <c r="Z53" s="124" t="s">
        <v>35</v>
      </c>
      <c r="AA53" s="124" t="s">
        <v>35</v>
      </c>
      <c r="AB53" s="124" t="s">
        <v>35</v>
      </c>
      <c r="AC53" s="124" t="s">
        <v>35</v>
      </c>
      <c r="AD53" s="124" t="s">
        <v>35</v>
      </c>
      <c r="AE53" s="124" t="s">
        <v>35</v>
      </c>
      <c r="AF53" s="124" t="s">
        <v>35</v>
      </c>
      <c r="AG53" s="124" t="s">
        <v>35</v>
      </c>
      <c r="AH53" s="124" t="s">
        <v>35</v>
      </c>
      <c r="AI53" s="124" t="s">
        <v>35</v>
      </c>
      <c r="AJ53" s="124" t="s">
        <v>35</v>
      </c>
      <c r="AK53" s="124" t="s">
        <v>35</v>
      </c>
      <c r="AL53" s="124" t="s">
        <v>35</v>
      </c>
      <c r="AM53" s="115" t="s">
        <v>35</v>
      </c>
      <c r="AN53" s="71"/>
      <c r="AO53" s="71"/>
      <c r="AP53" s="71"/>
      <c r="AQ53" s="71"/>
      <c r="AR53" s="71"/>
      <c r="AS53" s="71"/>
      <c r="AT53" s="71"/>
      <c r="AU53" s="71"/>
      <c r="AV53" s="71"/>
      <c r="AW53" s="71"/>
      <c r="AX53" s="71"/>
      <c r="AY53" s="71"/>
      <c r="AZ53" s="402"/>
      <c r="BA53" s="1043" t="s">
        <v>106</v>
      </c>
      <c r="BB53" s="678" t="s">
        <v>101</v>
      </c>
      <c r="BC53" s="111" t="s">
        <v>35</v>
      </c>
      <c r="BD53" s="107" t="s">
        <v>35</v>
      </c>
      <c r="BE53" s="107" t="s">
        <v>35</v>
      </c>
      <c r="BF53" s="107" t="s">
        <v>35</v>
      </c>
      <c r="BG53" s="102" t="s">
        <v>35</v>
      </c>
      <c r="BH53" s="111" t="s">
        <v>35</v>
      </c>
      <c r="BI53" s="107" t="s">
        <v>35</v>
      </c>
      <c r="BJ53" s="107" t="s">
        <v>35</v>
      </c>
      <c r="BK53" s="107" t="s">
        <v>35</v>
      </c>
      <c r="BL53" s="102" t="s">
        <v>35</v>
      </c>
      <c r="BM53" s="111" t="s">
        <v>35</v>
      </c>
      <c r="BN53" s="107" t="s">
        <v>35</v>
      </c>
      <c r="BO53" s="107" t="s">
        <v>35</v>
      </c>
      <c r="BP53" s="107" t="s">
        <v>35</v>
      </c>
      <c r="BQ53" s="102" t="s">
        <v>35</v>
      </c>
      <c r="BR53" s="111" t="s">
        <v>35</v>
      </c>
      <c r="BS53" s="107" t="s">
        <v>35</v>
      </c>
      <c r="BT53" s="107" t="s">
        <v>35</v>
      </c>
      <c r="BU53" s="107" t="s">
        <v>35</v>
      </c>
      <c r="BV53" s="107" t="s">
        <v>35</v>
      </c>
      <c r="BW53" s="107" t="s">
        <v>35</v>
      </c>
      <c r="BX53" s="107" t="s">
        <v>35</v>
      </c>
      <c r="BY53" s="96" t="s">
        <v>35</v>
      </c>
      <c r="BZ53" s="96" t="s">
        <v>35</v>
      </c>
      <c r="CA53" s="96" t="s">
        <v>35</v>
      </c>
      <c r="CB53" s="96" t="s">
        <v>35</v>
      </c>
      <c r="CC53" s="96" t="s">
        <v>35</v>
      </c>
      <c r="CD53" s="96" t="s">
        <v>35</v>
      </c>
      <c r="CE53" s="96" t="s">
        <v>35</v>
      </c>
      <c r="CF53" s="96" t="s">
        <v>35</v>
      </c>
      <c r="CG53" s="96" t="s">
        <v>35</v>
      </c>
      <c r="CH53" s="96" t="s">
        <v>35</v>
      </c>
      <c r="CI53" s="96" t="s">
        <v>35</v>
      </c>
      <c r="CJ53" s="96" t="s">
        <v>35</v>
      </c>
      <c r="CK53" s="96" t="s">
        <v>35</v>
      </c>
      <c r="CL53" s="96" t="s">
        <v>35</v>
      </c>
      <c r="CM53" s="96" t="s">
        <v>35</v>
      </c>
      <c r="CN53" s="68"/>
      <c r="CO53" s="68"/>
      <c r="CP53" s="68"/>
      <c r="CQ53" s="68"/>
      <c r="CR53" s="68"/>
      <c r="CS53" s="68"/>
      <c r="CT53" s="68"/>
      <c r="CU53" s="68"/>
      <c r="CV53" s="68"/>
      <c r="CW53" s="68"/>
      <c r="CX53" s="68"/>
      <c r="CY53" s="68"/>
      <c r="CZ53" s="68"/>
    </row>
    <row r="54" s="365" customFormat="true" ht="15" customHeight="true" x14ac:dyDescent="0.2">
      <c r="A54" s="1056"/>
      <c r="B54" s="436" t="s">
        <v>100</v>
      </c>
      <c r="C54" s="127" t="s">
        <v>35</v>
      </c>
      <c r="D54" s="124" t="s">
        <v>35</v>
      </c>
      <c r="E54" s="124" t="s">
        <v>35</v>
      </c>
      <c r="F54" s="124" t="s">
        <v>35</v>
      </c>
      <c r="G54" s="121" t="s">
        <v>35</v>
      </c>
      <c r="H54" s="118" t="s">
        <v>35</v>
      </c>
      <c r="I54" s="124" t="s">
        <v>35</v>
      </c>
      <c r="J54" s="124" t="s">
        <v>35</v>
      </c>
      <c r="K54" s="124" t="s">
        <v>35</v>
      </c>
      <c r="L54" s="115" t="s">
        <v>35</v>
      </c>
      <c r="M54" s="127" t="s">
        <v>35</v>
      </c>
      <c r="N54" s="124" t="s">
        <v>35</v>
      </c>
      <c r="O54" s="124" t="s">
        <v>35</v>
      </c>
      <c r="P54" s="124" t="s">
        <v>35</v>
      </c>
      <c r="Q54" s="121" t="s">
        <v>35</v>
      </c>
      <c r="R54" s="118" t="s">
        <v>35</v>
      </c>
      <c r="S54" s="124" t="s">
        <v>35</v>
      </c>
      <c r="T54" s="124" t="s">
        <v>35</v>
      </c>
      <c r="U54" s="124" t="s">
        <v>35</v>
      </c>
      <c r="V54" s="124" t="s">
        <v>35</v>
      </c>
      <c r="W54" s="124" t="s">
        <v>35</v>
      </c>
      <c r="X54" s="124" t="s">
        <v>35</v>
      </c>
      <c r="Y54" s="124" t="s">
        <v>35</v>
      </c>
      <c r="Z54" s="124" t="s">
        <v>35</v>
      </c>
      <c r="AA54" s="124" t="s">
        <v>35</v>
      </c>
      <c r="AB54" s="124" t="s">
        <v>35</v>
      </c>
      <c r="AC54" s="124" t="s">
        <v>35</v>
      </c>
      <c r="AD54" s="124" t="s">
        <v>35</v>
      </c>
      <c r="AE54" s="124" t="s">
        <v>35</v>
      </c>
      <c r="AF54" s="124" t="s">
        <v>35</v>
      </c>
      <c r="AG54" s="124" t="s">
        <v>35</v>
      </c>
      <c r="AH54" s="124" t="s">
        <v>35</v>
      </c>
      <c r="AI54" s="124" t="s">
        <v>35</v>
      </c>
      <c r="AJ54" s="124" t="s">
        <v>35</v>
      </c>
      <c r="AK54" s="124" t="s">
        <v>35</v>
      </c>
      <c r="AL54" s="124" t="s">
        <v>35</v>
      </c>
      <c r="AM54" s="115" t="s">
        <v>35</v>
      </c>
      <c r="AN54" s="71"/>
      <c r="AO54" s="71"/>
      <c r="AP54" s="71"/>
      <c r="AQ54" s="71"/>
      <c r="AR54" s="71"/>
      <c r="AS54" s="71"/>
      <c r="AT54" s="71"/>
      <c r="AU54" s="71"/>
      <c r="AV54" s="71"/>
      <c r="AW54" s="71"/>
      <c r="AX54" s="71"/>
      <c r="AY54" s="71"/>
      <c r="AZ54" s="402"/>
      <c r="BA54" s="1043"/>
      <c r="BB54" s="678" t="s">
        <v>100</v>
      </c>
      <c r="BC54" s="111" t="s">
        <v>35</v>
      </c>
      <c r="BD54" s="107" t="s">
        <v>35</v>
      </c>
      <c r="BE54" s="107" t="s">
        <v>35</v>
      </c>
      <c r="BF54" s="107" t="s">
        <v>35</v>
      </c>
      <c r="BG54" s="102" t="s">
        <v>35</v>
      </c>
      <c r="BH54" s="111" t="s">
        <v>35</v>
      </c>
      <c r="BI54" s="107" t="s">
        <v>35</v>
      </c>
      <c r="BJ54" s="107" t="s">
        <v>35</v>
      </c>
      <c r="BK54" s="107" t="s">
        <v>35</v>
      </c>
      <c r="BL54" s="102" t="s">
        <v>35</v>
      </c>
      <c r="BM54" s="111" t="s">
        <v>35</v>
      </c>
      <c r="BN54" s="107" t="s">
        <v>35</v>
      </c>
      <c r="BO54" s="107" t="s">
        <v>35</v>
      </c>
      <c r="BP54" s="107" t="s">
        <v>35</v>
      </c>
      <c r="BQ54" s="102" t="s">
        <v>35</v>
      </c>
      <c r="BR54" s="111" t="s">
        <v>35</v>
      </c>
      <c r="BS54" s="107" t="s">
        <v>35</v>
      </c>
      <c r="BT54" s="107" t="s">
        <v>35</v>
      </c>
      <c r="BU54" s="107" t="s">
        <v>35</v>
      </c>
      <c r="BV54" s="107" t="s">
        <v>35</v>
      </c>
      <c r="BW54" s="107" t="s">
        <v>35</v>
      </c>
      <c r="BX54" s="107" t="s">
        <v>35</v>
      </c>
      <c r="BY54" s="96" t="s">
        <v>35</v>
      </c>
      <c r="BZ54" s="96" t="s">
        <v>35</v>
      </c>
      <c r="CA54" s="96" t="s">
        <v>35</v>
      </c>
      <c r="CB54" s="96" t="s">
        <v>35</v>
      </c>
      <c r="CC54" s="96" t="s">
        <v>35</v>
      </c>
      <c r="CD54" s="96" t="s">
        <v>35</v>
      </c>
      <c r="CE54" s="96" t="s">
        <v>35</v>
      </c>
      <c r="CF54" s="96" t="s">
        <v>35</v>
      </c>
      <c r="CG54" s="96" t="s">
        <v>35</v>
      </c>
      <c r="CH54" s="96" t="s">
        <v>35</v>
      </c>
      <c r="CI54" s="96" t="s">
        <v>35</v>
      </c>
      <c r="CJ54" s="96" t="s">
        <v>35</v>
      </c>
      <c r="CK54" s="96" t="s">
        <v>35</v>
      </c>
      <c r="CL54" s="96" t="s">
        <v>35</v>
      </c>
      <c r="CM54" s="96" t="s">
        <v>35</v>
      </c>
      <c r="CN54" s="68"/>
      <c r="CO54" s="68"/>
      <c r="CP54" s="68"/>
      <c r="CQ54" s="68"/>
      <c r="CR54" s="68"/>
      <c r="CS54" s="68"/>
      <c r="CT54" s="68"/>
      <c r="CU54" s="68"/>
      <c r="CV54" s="68"/>
      <c r="CW54" s="68"/>
      <c r="CX54" s="68"/>
      <c r="CY54" s="68"/>
      <c r="CZ54" s="68"/>
    </row>
    <row r="55" s="365" customFormat="true" ht="15" customHeight="true" x14ac:dyDescent="0.2">
      <c r="A55" s="1057"/>
      <c r="B55" s="437" t="s">
        <v>68</v>
      </c>
      <c r="C55" s="126" t="s">
        <v>35</v>
      </c>
      <c r="D55" s="123" t="s">
        <v>35</v>
      </c>
      <c r="E55" s="123" t="s">
        <v>35</v>
      </c>
      <c r="F55" s="123" t="s">
        <v>35</v>
      </c>
      <c r="G55" s="120" t="s">
        <v>35</v>
      </c>
      <c r="H55" s="117" t="s">
        <v>35</v>
      </c>
      <c r="I55" s="123" t="s">
        <v>35</v>
      </c>
      <c r="J55" s="123" t="s">
        <v>35</v>
      </c>
      <c r="K55" s="123" t="s">
        <v>35</v>
      </c>
      <c r="L55" s="114" t="s">
        <v>35</v>
      </c>
      <c r="M55" s="126" t="s">
        <v>35</v>
      </c>
      <c r="N55" s="123" t="s">
        <v>35</v>
      </c>
      <c r="O55" s="123" t="s">
        <v>35</v>
      </c>
      <c r="P55" s="123" t="s">
        <v>35</v>
      </c>
      <c r="Q55" s="120" t="s">
        <v>35</v>
      </c>
      <c r="R55" s="77" t="s">
        <v>35</v>
      </c>
      <c r="S55" s="76" t="s">
        <v>35</v>
      </c>
      <c r="T55" s="76" t="s">
        <v>35</v>
      </c>
      <c r="U55" s="76" t="s">
        <v>35</v>
      </c>
      <c r="V55" s="76" t="s">
        <v>35</v>
      </c>
      <c r="W55" s="76" t="s">
        <v>35</v>
      </c>
      <c r="X55" s="76" t="s">
        <v>35</v>
      </c>
      <c r="Y55" s="76" t="s">
        <v>35</v>
      </c>
      <c r="Z55" s="76" t="s">
        <v>35</v>
      </c>
      <c r="AA55" s="76" t="s">
        <v>35</v>
      </c>
      <c r="AB55" s="76" t="s">
        <v>35</v>
      </c>
      <c r="AC55" s="76" t="s">
        <v>35</v>
      </c>
      <c r="AD55" s="76" t="s">
        <v>35</v>
      </c>
      <c r="AE55" s="76" t="s">
        <v>35</v>
      </c>
      <c r="AF55" s="76" t="s">
        <v>35</v>
      </c>
      <c r="AG55" s="76" t="s">
        <v>35</v>
      </c>
      <c r="AH55" s="76" t="s">
        <v>35</v>
      </c>
      <c r="AI55" s="76" t="s">
        <v>35</v>
      </c>
      <c r="AJ55" s="76" t="s">
        <v>35</v>
      </c>
      <c r="AK55" s="76" t="s">
        <v>35</v>
      </c>
      <c r="AL55" s="76" t="s">
        <v>35</v>
      </c>
      <c r="AM55" s="72" t="s">
        <v>35</v>
      </c>
      <c r="AN55" s="71"/>
      <c r="AO55" s="71"/>
      <c r="AP55" s="71"/>
      <c r="AQ55" s="71"/>
      <c r="AR55" s="71"/>
      <c r="AS55" s="71"/>
      <c r="AT55" s="71"/>
      <c r="AU55" s="71"/>
      <c r="AV55" s="71"/>
      <c r="AW55" s="71"/>
      <c r="AX55" s="71"/>
      <c r="AY55" s="71"/>
      <c r="AZ55" s="402"/>
      <c r="BA55" s="1045"/>
      <c r="BB55" s="681" t="s">
        <v>68</v>
      </c>
      <c r="BC55" s="109" t="s">
        <v>35</v>
      </c>
      <c r="BD55" s="105" t="s">
        <v>35</v>
      </c>
      <c r="BE55" s="105" t="s">
        <v>35</v>
      </c>
      <c r="BF55" s="105" t="s">
        <v>35</v>
      </c>
      <c r="BG55" s="100" t="s">
        <v>35</v>
      </c>
      <c r="BH55" s="109" t="s">
        <v>35</v>
      </c>
      <c r="BI55" s="105" t="s">
        <v>35</v>
      </c>
      <c r="BJ55" s="105" t="s">
        <v>35</v>
      </c>
      <c r="BK55" s="105" t="s">
        <v>35</v>
      </c>
      <c r="BL55" s="100" t="s">
        <v>35</v>
      </c>
      <c r="BM55" s="109" t="s">
        <v>35</v>
      </c>
      <c r="BN55" s="105" t="s">
        <v>35</v>
      </c>
      <c r="BO55" s="105" t="s">
        <v>35</v>
      </c>
      <c r="BP55" s="105" t="s">
        <v>35</v>
      </c>
      <c r="BQ55" s="100" t="s">
        <v>35</v>
      </c>
      <c r="BR55" s="75" t="s">
        <v>35</v>
      </c>
      <c r="BS55" s="74" t="s">
        <v>35</v>
      </c>
      <c r="BT55" s="74" t="s">
        <v>35</v>
      </c>
      <c r="BU55" s="74" t="s">
        <v>35</v>
      </c>
      <c r="BV55" s="74" t="s">
        <v>35</v>
      </c>
      <c r="BW55" s="74" t="s">
        <v>35</v>
      </c>
      <c r="BX55" s="74" t="s">
        <v>35</v>
      </c>
      <c r="BY55" s="74" t="s">
        <v>35</v>
      </c>
      <c r="BZ55" s="98" t="s">
        <v>35</v>
      </c>
      <c r="CA55" s="98" t="s">
        <v>35</v>
      </c>
      <c r="CB55" s="98" t="s">
        <v>35</v>
      </c>
      <c r="CC55" s="98" t="s">
        <v>35</v>
      </c>
      <c r="CD55" s="98" t="s">
        <v>35</v>
      </c>
      <c r="CE55" s="98" t="s">
        <v>35</v>
      </c>
      <c r="CF55" s="98" t="s">
        <v>35</v>
      </c>
      <c r="CG55" s="98" t="s">
        <v>35</v>
      </c>
      <c r="CH55" s="98" t="s">
        <v>35</v>
      </c>
      <c r="CI55" s="98" t="s">
        <v>35</v>
      </c>
      <c r="CJ55" s="98" t="s">
        <v>35</v>
      </c>
      <c r="CK55" s="98" t="s">
        <v>35</v>
      </c>
      <c r="CL55" s="98" t="s">
        <v>35</v>
      </c>
      <c r="CM55" s="98" t="s">
        <v>35</v>
      </c>
      <c r="CN55" s="68"/>
      <c r="CO55" s="68"/>
      <c r="CP55" s="68"/>
      <c r="CQ55" s="68"/>
      <c r="CR55" s="68"/>
      <c r="CS55" s="68"/>
      <c r="CT55" s="68"/>
      <c r="CU55" s="68"/>
      <c r="CV55" s="68"/>
      <c r="CW55" s="68"/>
      <c r="CX55" s="68"/>
      <c r="CY55" s="68"/>
      <c r="CZ55" s="68"/>
    </row>
    <row r="56" s="370" customFormat="true" ht="15" customHeight="true" x14ac:dyDescent="0.2">
      <c r="A56" s="367"/>
      <c r="B56" s="433"/>
      <c r="C56" s="1065" t="s">
        <v>115</v>
      </c>
      <c r="D56" s="1066"/>
      <c r="E56" s="1066"/>
      <c r="F56" s="1066"/>
      <c r="G56" s="1067"/>
      <c r="H56" s="1064" t="s">
        <v>38</v>
      </c>
      <c r="I56" s="1052"/>
      <c r="J56" s="1052"/>
      <c r="K56" s="1052"/>
      <c r="L56" s="1054"/>
      <c r="M56" s="1051" t="s">
        <v>37</v>
      </c>
      <c r="N56" s="1052"/>
      <c r="O56" s="1052"/>
      <c r="P56" s="1052"/>
      <c r="Q56" s="1054"/>
      <c r="R56" s="81" t="s">
        <v>141</v>
      </c>
      <c r="S56" s="484"/>
      <c r="T56" s="484"/>
      <c r="U56" s="484"/>
      <c r="V56" s="484"/>
      <c r="W56" s="484"/>
      <c r="X56" s="484"/>
      <c r="Y56" s="484"/>
      <c r="Z56" s="484"/>
      <c r="AA56" s="484"/>
      <c r="AB56" s="484"/>
      <c r="AC56" s="484"/>
      <c r="AD56" s="484"/>
      <c r="AE56" s="484"/>
      <c r="AF56" s="484"/>
      <c r="AG56" s="484"/>
      <c r="AH56" s="484"/>
      <c r="AI56" s="484"/>
      <c r="AJ56" s="484"/>
      <c r="AK56" s="484"/>
      <c r="AL56" s="484"/>
      <c r="AM56" s="484"/>
      <c r="AN56" s="495"/>
      <c r="AO56" s="495"/>
      <c r="AP56" s="495"/>
      <c r="AQ56" s="495"/>
      <c r="AR56" s="495"/>
      <c r="AS56" s="495"/>
      <c r="AT56" s="495"/>
      <c r="AU56" s="495"/>
      <c r="AV56" s="495"/>
      <c r="AW56" s="495"/>
      <c r="AX56" s="495"/>
      <c r="AY56" s="495"/>
      <c r="AZ56" s="234"/>
      <c r="BA56" s="404" t="s">
        <v>131</v>
      </c>
      <c r="BB56" s="350" t="s">
        <v>96</v>
      </c>
      <c r="BC56" s="1051" t="s">
        <v>115</v>
      </c>
      <c r="BD56" s="1052"/>
      <c r="BE56" s="1052"/>
      <c r="BF56" s="1052"/>
      <c r="BG56" s="1053"/>
      <c r="BH56" s="1051" t="s">
        <v>38</v>
      </c>
      <c r="BI56" s="1052"/>
      <c r="BJ56" s="1052"/>
      <c r="BK56" s="1052"/>
      <c r="BL56" s="1053"/>
      <c r="BM56" s="1051" t="s">
        <v>37</v>
      </c>
      <c r="BN56" s="1052"/>
      <c r="BO56" s="1052"/>
      <c r="BP56" s="1052"/>
      <c r="BQ56" s="1054"/>
      <c r="BR56" s="80" t="s">
        <v>141</v>
      </c>
      <c r="BS56" s="484"/>
      <c r="BT56" s="484"/>
      <c r="BU56" s="484"/>
      <c r="BV56" s="484"/>
      <c r="BW56" s="484"/>
      <c r="BX56" s="484"/>
      <c r="BY56" s="484"/>
      <c r="BZ56" s="402"/>
      <c r="CA56" s="402"/>
      <c r="CB56" s="402"/>
      <c r="CC56" s="402"/>
      <c r="CD56" s="402"/>
      <c r="CE56" s="402"/>
      <c r="CF56" s="402"/>
      <c r="CG56" s="402"/>
      <c r="CH56" s="402"/>
      <c r="CI56" s="402"/>
      <c r="CJ56" s="402"/>
      <c r="CK56" s="402"/>
      <c r="CL56" s="402"/>
      <c r="CM56" s="402"/>
      <c r="CN56" s="402"/>
      <c r="CO56" s="402"/>
      <c r="CP56" s="402"/>
      <c r="CQ56" s="402"/>
      <c r="CR56" s="402"/>
      <c r="CS56" s="402"/>
      <c r="CT56" s="402"/>
      <c r="CU56" s="402"/>
      <c r="CV56" s="402"/>
      <c r="CW56" s="402"/>
      <c r="CX56" s="402"/>
      <c r="CY56" s="402"/>
      <c r="CZ56" s="402"/>
    </row>
    <row r="57" s="370" customFormat="true" ht="24" x14ac:dyDescent="0.2">
      <c r="A57" s="390" t="s">
        <v>69</v>
      </c>
      <c r="B57" s="433"/>
      <c r="C57" s="475" t="s">
        <v>0</v>
      </c>
      <c r="D57" s="669" t="s">
        <v>1</v>
      </c>
      <c r="E57" s="669" t="s">
        <v>2</v>
      </c>
      <c r="F57" s="669" t="s">
        <v>3</v>
      </c>
      <c r="G57" s="670" t="s">
        <v>4</v>
      </c>
      <c r="H57" s="438" t="s">
        <v>0</v>
      </c>
      <c r="I57" s="673" t="s">
        <v>1</v>
      </c>
      <c r="J57" s="673" t="s">
        <v>2</v>
      </c>
      <c r="K57" s="673" t="s">
        <v>3</v>
      </c>
      <c r="L57" s="674" t="s">
        <v>4</v>
      </c>
      <c r="M57" s="439" t="s">
        <v>0</v>
      </c>
      <c r="N57" s="673" t="s">
        <v>1</v>
      </c>
      <c r="O57" s="673" t="s">
        <v>2</v>
      </c>
      <c r="P57" s="673" t="s">
        <v>3</v>
      </c>
      <c r="Q57" s="667" t="s">
        <v>4</v>
      </c>
      <c r="R57" s="438" t="s">
        <v>245</v>
      </c>
      <c r="S57" s="673" t="s">
        <v>442</v>
      </c>
      <c r="T57" s="673" t="s">
        <v>246</v>
      </c>
      <c r="U57" s="673" t="s">
        <v>247</v>
      </c>
      <c r="V57" s="673" t="s">
        <v>249</v>
      </c>
      <c r="W57" s="673" t="s">
        <v>250</v>
      </c>
      <c r="X57" s="673" t="s">
        <v>251</v>
      </c>
      <c r="Y57" s="673" t="s">
        <v>252</v>
      </c>
      <c r="Z57" s="673" t="s">
        <v>253</v>
      </c>
      <c r="AA57" s="673" t="s">
        <v>254</v>
      </c>
      <c r="AB57" s="673" t="s">
        <v>255</v>
      </c>
      <c r="AC57" s="673" t="s">
        <v>256</v>
      </c>
      <c r="AD57" s="673" t="s">
        <v>257</v>
      </c>
      <c r="AE57" s="673" t="s">
        <v>258</v>
      </c>
      <c r="AF57" s="673" t="s">
        <v>259</v>
      </c>
      <c r="AG57" s="673" t="s">
        <v>260</v>
      </c>
      <c r="AH57" s="673" t="s">
        <v>261</v>
      </c>
      <c r="AI57" s="673" t="s">
        <v>262</v>
      </c>
      <c r="AJ57" s="673" t="s">
        <v>263</v>
      </c>
      <c r="AK57" s="673" t="s">
        <v>264</v>
      </c>
      <c r="AL57" s="673" t="s">
        <v>265</v>
      </c>
      <c r="AM57" s="674" t="s">
        <v>266</v>
      </c>
      <c r="AN57" s="495"/>
      <c r="AO57" s="495"/>
      <c r="AP57" s="495"/>
      <c r="AQ57" s="495"/>
      <c r="AR57" s="495"/>
      <c r="AS57" s="495"/>
      <c r="AT57" s="495"/>
      <c r="AU57" s="495"/>
      <c r="AV57" s="495"/>
      <c r="AW57" s="495"/>
      <c r="AX57" s="495"/>
      <c r="AY57" s="495"/>
      <c r="AZ57" s="234"/>
      <c r="BA57" s="390" t="s">
        <v>120</v>
      </c>
      <c r="BB57" s="389"/>
      <c r="BC57" s="515" t="s">
        <v>0</v>
      </c>
      <c r="BD57" s="628" t="s">
        <v>1</v>
      </c>
      <c r="BE57" s="628" t="s">
        <v>2</v>
      </c>
      <c r="BF57" s="628" t="s">
        <v>3</v>
      </c>
      <c r="BG57" s="516" t="s">
        <v>4</v>
      </c>
      <c r="BH57" s="515" t="s">
        <v>0</v>
      </c>
      <c r="BI57" s="628" t="s">
        <v>1</v>
      </c>
      <c r="BJ57" s="628" t="s">
        <v>2</v>
      </c>
      <c r="BK57" s="628" t="s">
        <v>3</v>
      </c>
      <c r="BL57" s="516" t="s">
        <v>4</v>
      </c>
      <c r="BM57" s="515" t="s">
        <v>0</v>
      </c>
      <c r="BN57" s="628" t="s">
        <v>1</v>
      </c>
      <c r="BO57" s="628" t="s">
        <v>2</v>
      </c>
      <c r="BP57" s="628" t="s">
        <v>3</v>
      </c>
      <c r="BQ57" s="516" t="s">
        <v>4</v>
      </c>
      <c r="BR57" s="515" t="s">
        <v>245</v>
      </c>
      <c r="BS57" s="628" t="s">
        <v>442</v>
      </c>
      <c r="BT57" s="628" t="s">
        <v>246</v>
      </c>
      <c r="BU57" s="628" t="s">
        <v>247</v>
      </c>
      <c r="BV57" s="628" t="s">
        <v>249</v>
      </c>
      <c r="BW57" s="628" t="s">
        <v>250</v>
      </c>
      <c r="BX57" s="628" t="s">
        <v>251</v>
      </c>
      <c r="BY57" s="629" t="s">
        <v>252</v>
      </c>
      <c r="BZ57" s="629" t="s">
        <v>253</v>
      </c>
      <c r="CA57" s="629" t="s">
        <v>254</v>
      </c>
      <c r="CB57" s="629" t="s">
        <v>255</v>
      </c>
      <c r="CC57" s="629" t="s">
        <v>256</v>
      </c>
      <c r="CD57" s="629" t="s">
        <v>257</v>
      </c>
      <c r="CE57" s="629" t="s">
        <v>258</v>
      </c>
      <c r="CF57" s="629" t="s">
        <v>259</v>
      </c>
      <c r="CG57" s="629" t="s">
        <v>260</v>
      </c>
      <c r="CH57" s="629" t="s">
        <v>261</v>
      </c>
      <c r="CI57" s="629" t="s">
        <v>262</v>
      </c>
      <c r="CJ57" s="629" t="s">
        <v>263</v>
      </c>
      <c r="CK57" s="629" t="s">
        <v>264</v>
      </c>
      <c r="CL57" s="629" t="s">
        <v>265</v>
      </c>
      <c r="CM57" s="629" t="s">
        <v>266</v>
      </c>
      <c r="CN57" s="235"/>
      <c r="CO57" s="235"/>
      <c r="CP57" s="235"/>
      <c r="CQ57" s="235"/>
      <c r="CR57" s="235"/>
      <c r="CS57" s="235"/>
      <c r="CT57" s="235"/>
      <c r="CU57" s="235"/>
      <c r="CV57" s="235"/>
      <c r="CW57" s="235"/>
      <c r="CX57" s="235"/>
      <c r="CY57" s="235"/>
      <c r="CZ57" s="235"/>
    </row>
    <row r="58" s="370" customFormat="true" ht="15" customHeight="true" x14ac:dyDescent="0.2">
      <c r="A58" s="1055" t="s">
        <v>166</v>
      </c>
      <c r="B58" s="435" t="s">
        <v>167</v>
      </c>
      <c r="C58" s="183">
        <v>1.8857323810106331E-2</v>
      </c>
      <c r="D58" s="182">
        <v>7.7368038735187187E-3</v>
      </c>
      <c r="E58" s="182">
        <v>0.20397513978875348</v>
      </c>
      <c r="F58" s="182">
        <v>0.69883947076600217</v>
      </c>
      <c r="G58" s="181">
        <v>7.9953398689888431</v>
      </c>
      <c r="H58" s="180">
        <v>0.13582406892399368</v>
      </c>
      <c r="I58" s="182">
        <v>0.85352010230892295</v>
      </c>
      <c r="J58" s="182">
        <v>3.9883845048950004</v>
      </c>
      <c r="K58" s="182">
        <v>7.6286929308519698</v>
      </c>
      <c r="L58" s="179">
        <v>20.72243764995379</v>
      </c>
      <c r="M58" s="183">
        <v>2.10928733603124E-2</v>
      </c>
      <c r="N58" s="182">
        <v>0</v>
      </c>
      <c r="O58" s="182">
        <v>0</v>
      </c>
      <c r="P58" s="182">
        <v>0.6908385230884011</v>
      </c>
      <c r="Q58" s="181">
        <v>5.3073096583291592</v>
      </c>
      <c r="R58" s="180">
        <v>1.0683966213017615</v>
      </c>
      <c r="S58" s="182">
        <v>0.63289946061749891</v>
      </c>
      <c r="T58" s="182">
        <v>6.8526946833069191</v>
      </c>
      <c r="U58" s="182">
        <v>0.40827158986946332</v>
      </c>
      <c r="V58" s="182">
        <v>9.1717920187304333E-2</v>
      </c>
      <c r="W58" s="182">
        <v>0.37715610971307983</v>
      </c>
      <c r="X58" s="182">
        <v>1.0635387704982668</v>
      </c>
      <c r="Y58" s="182">
        <v>0.20417986843565655</v>
      </c>
      <c r="Z58" s="182">
        <v>1.9809830499529513</v>
      </c>
      <c r="AA58" s="182">
        <v>0.52543730524116627</v>
      </c>
      <c r="AB58" s="182">
        <v>2.7767801576717921</v>
      </c>
      <c r="AC58" s="182">
        <v>0.60518155485249303</v>
      </c>
      <c r="AD58" s="182">
        <v>4.7971231220686645</v>
      </c>
      <c r="AE58" s="182">
        <v>0.48434356959866814</v>
      </c>
      <c r="AF58" s="182">
        <v>0.30372474033652508</v>
      </c>
      <c r="AG58" s="182">
        <v>0.16132370594370413</v>
      </c>
      <c r="AH58" s="182">
        <v>0.93467749385588317</v>
      </c>
      <c r="AI58" s="182">
        <v>1.0113024131396819</v>
      </c>
      <c r="AJ58" s="182">
        <v>0</v>
      </c>
      <c r="AK58" s="182">
        <v>3.7287906387435865</v>
      </c>
      <c r="AL58" s="182">
        <v>0</v>
      </c>
      <c r="AM58" s="179">
        <v>0.49309541231008164</v>
      </c>
      <c r="AN58" s="495"/>
      <c r="AO58" s="495"/>
      <c r="AP58" s="495"/>
      <c r="AQ58" s="495"/>
      <c r="AR58" s="495"/>
      <c r="AS58" s="495"/>
      <c r="AT58" s="495"/>
      <c r="AU58" s="495"/>
      <c r="AV58" s="495"/>
      <c r="AW58" s="495"/>
      <c r="AX58" s="495"/>
      <c r="AY58" s="495"/>
      <c r="AZ58" s="234"/>
      <c r="BA58" s="677"/>
      <c r="BB58" s="680"/>
      <c r="BC58" s="504"/>
      <c r="BD58" s="488"/>
      <c r="BE58" s="488"/>
      <c r="BF58" s="488"/>
      <c r="BG58" s="505"/>
      <c r="BH58" s="504"/>
      <c r="BI58" s="488"/>
      <c r="BJ58" s="488"/>
      <c r="BK58" s="488"/>
      <c r="BL58" s="505"/>
      <c r="BM58" s="504"/>
      <c r="BN58" s="488"/>
      <c r="BO58" s="488"/>
      <c r="BP58" s="488"/>
      <c r="BQ58" s="505"/>
      <c r="BR58" s="504"/>
      <c r="BS58" s="488"/>
      <c r="BT58" s="488"/>
      <c r="BU58" s="488"/>
      <c r="BV58" s="488"/>
      <c r="BW58" s="488"/>
      <c r="BX58" s="488"/>
      <c r="BY58" s="489"/>
      <c r="BZ58" s="489"/>
      <c r="CA58" s="489"/>
      <c r="CB58" s="489"/>
      <c r="CC58" s="489"/>
      <c r="CD58" s="489"/>
      <c r="CE58" s="489"/>
      <c r="CF58" s="489"/>
      <c r="CG58" s="489"/>
      <c r="CH58" s="489"/>
      <c r="CI58" s="489"/>
      <c r="CJ58" s="489"/>
      <c r="CK58" s="489"/>
      <c r="CL58" s="489"/>
      <c r="CM58" s="489"/>
      <c r="CN58" s="67"/>
      <c r="CO58" s="67"/>
      <c r="CP58" s="67"/>
      <c r="CQ58" s="67"/>
      <c r="CR58" s="67"/>
      <c r="CS58" s="67"/>
      <c r="CT58" s="67"/>
      <c r="CU58" s="67"/>
      <c r="CV58" s="67"/>
      <c r="CW58" s="67"/>
      <c r="CX58" s="67"/>
      <c r="CY58" s="67"/>
      <c r="CZ58" s="67"/>
    </row>
    <row r="59" s="370" customFormat="true" ht="15" customHeight="true" x14ac:dyDescent="0.2">
      <c r="A59" s="1056"/>
      <c r="B59" s="436" t="s">
        <v>267</v>
      </c>
      <c r="C59" s="178">
        <v>0.37368336750399955</v>
      </c>
      <c r="D59" s="177">
        <v>0.67403438022081785</v>
      </c>
      <c r="E59" s="177">
        <v>0.9682448615686573</v>
      </c>
      <c r="F59" s="177">
        <v>1.6574313292826313</v>
      </c>
      <c r="G59" s="176">
        <v>11.99288503872898</v>
      </c>
      <c r="H59" s="175">
        <v>3.275263398520357</v>
      </c>
      <c r="I59" s="177">
        <v>6.2020429958124037</v>
      </c>
      <c r="J59" s="177">
        <v>16.731786447631126</v>
      </c>
      <c r="K59" s="177">
        <v>29.839405488424912</v>
      </c>
      <c r="L59" s="174">
        <v>25.293860673914381</v>
      </c>
      <c r="M59" s="178">
        <v>0.41798380443531746</v>
      </c>
      <c r="N59" s="177">
        <v>0.63597174677860435</v>
      </c>
      <c r="O59" s="177">
        <v>0.85083318880549896</v>
      </c>
      <c r="P59" s="177">
        <v>1.1489126530979266</v>
      </c>
      <c r="Q59" s="176">
        <v>4.7955308665916085</v>
      </c>
      <c r="R59" s="175">
        <v>2.7932083627244157</v>
      </c>
      <c r="S59" s="177">
        <v>1.1196557779069627</v>
      </c>
      <c r="T59" s="177">
        <v>6.6852807887357981</v>
      </c>
      <c r="U59" s="177">
        <v>0.88957816848497517</v>
      </c>
      <c r="V59" s="177">
        <v>0.28825632058867073</v>
      </c>
      <c r="W59" s="177">
        <v>1.9605213427206507</v>
      </c>
      <c r="X59" s="177">
        <v>4.8957524189299049</v>
      </c>
      <c r="Y59" s="177">
        <v>1.8138905440851303</v>
      </c>
      <c r="Z59" s="177">
        <v>6.7402669243250601</v>
      </c>
      <c r="AA59" s="177">
        <v>2.3694999945456026</v>
      </c>
      <c r="AB59" s="177">
        <v>4.0721336402936519</v>
      </c>
      <c r="AC59" s="177">
        <v>0.79423675294044682</v>
      </c>
      <c r="AD59" s="177">
        <v>7.5350337466950927</v>
      </c>
      <c r="AE59" s="177">
        <v>0.75170780327545161</v>
      </c>
      <c r="AF59" s="177">
        <v>6.3505222933939631</v>
      </c>
      <c r="AG59" s="177">
        <v>2.3576512267974419</v>
      </c>
      <c r="AH59" s="177">
        <v>4.6443550379064478</v>
      </c>
      <c r="AI59" s="177">
        <v>2.4184969438993331</v>
      </c>
      <c r="AJ59" s="177">
        <v>0</v>
      </c>
      <c r="AK59" s="177">
        <v>3.3081705904861209</v>
      </c>
      <c r="AL59" s="177">
        <v>1.4846959088972382</v>
      </c>
      <c r="AM59" s="174">
        <v>0.77957164675001167</v>
      </c>
      <c r="AN59" s="495"/>
      <c r="AO59" s="495"/>
      <c r="AP59" s="495"/>
      <c r="AQ59" s="495"/>
      <c r="AR59" s="495"/>
      <c r="AS59" s="495"/>
      <c r="AT59" s="495"/>
      <c r="AU59" s="495"/>
      <c r="AV59" s="495"/>
      <c r="AW59" s="495"/>
      <c r="AX59" s="495"/>
      <c r="AY59" s="495"/>
      <c r="AZ59" s="234"/>
      <c r="BA59" s="679"/>
      <c r="BB59" s="678"/>
      <c r="BC59" s="507"/>
      <c r="BD59" s="492"/>
      <c r="BE59" s="492"/>
      <c r="BF59" s="492"/>
      <c r="BG59" s="511"/>
      <c r="BH59" s="507"/>
      <c r="BI59" s="492"/>
      <c r="BJ59" s="492"/>
      <c r="BK59" s="492"/>
      <c r="BL59" s="511"/>
      <c r="BM59" s="507"/>
      <c r="BN59" s="492"/>
      <c r="BO59" s="492"/>
      <c r="BP59" s="492"/>
      <c r="BQ59" s="511"/>
      <c r="BR59" s="507"/>
      <c r="BS59" s="492"/>
      <c r="BT59" s="492"/>
      <c r="BU59" s="492"/>
      <c r="BV59" s="492"/>
      <c r="BW59" s="492"/>
      <c r="BX59" s="492"/>
      <c r="BY59" s="493"/>
      <c r="BZ59" s="493"/>
      <c r="CA59" s="493"/>
      <c r="CB59" s="493"/>
      <c r="CC59" s="493"/>
      <c r="CD59" s="493"/>
      <c r="CE59" s="493"/>
      <c r="CF59" s="493"/>
      <c r="CG59" s="493"/>
      <c r="CH59" s="493"/>
      <c r="CI59" s="493"/>
      <c r="CJ59" s="493"/>
      <c r="CK59" s="493"/>
      <c r="CL59" s="493"/>
      <c r="CM59" s="493"/>
      <c r="CN59" s="67"/>
      <c r="CO59" s="67"/>
      <c r="CP59" s="67"/>
      <c r="CQ59" s="67"/>
      <c r="CR59" s="67"/>
      <c r="CS59" s="67"/>
      <c r="CT59" s="67"/>
      <c r="CU59" s="67"/>
      <c r="CV59" s="67"/>
      <c r="CW59" s="67"/>
      <c r="CX59" s="67"/>
      <c r="CY59" s="67"/>
      <c r="CZ59" s="67"/>
    </row>
    <row r="60" s="370" customFormat="true" ht="15" customHeight="true" x14ac:dyDescent="0.2">
      <c r="A60" s="1056"/>
      <c r="B60" s="436" t="s">
        <v>443</v>
      </c>
      <c r="C60" s="178">
        <v>3.9725482595757783E-2</v>
      </c>
      <c r="D60" s="177">
        <v>0.23698979560358821</v>
      </c>
      <c r="E60" s="177">
        <v>0.41690986217983078</v>
      </c>
      <c r="F60" s="177">
        <v>1.745409735671881</v>
      </c>
      <c r="G60" s="176">
        <v>4.027488338567963</v>
      </c>
      <c r="H60" s="175">
        <v>2.3361447385073126</v>
      </c>
      <c r="I60" s="177">
        <v>10.759445381726321</v>
      </c>
      <c r="J60" s="177">
        <v>7.0950951417454888</v>
      </c>
      <c r="K60" s="177">
        <v>6.2271911587592701</v>
      </c>
      <c r="L60" s="174">
        <v>5.3168608370801795</v>
      </c>
      <c r="M60" s="178">
        <v>0</v>
      </c>
      <c r="N60" s="177">
        <v>0.2547908384635193</v>
      </c>
      <c r="O60" s="177">
        <v>0.40116982158364844</v>
      </c>
      <c r="P60" s="177">
        <v>1.0771667747531399</v>
      </c>
      <c r="Q60" s="176">
        <v>1.7282236249012386</v>
      </c>
      <c r="R60" s="175">
        <v>1.6632069913677585</v>
      </c>
      <c r="S60" s="177">
        <v>0.29833046780808442</v>
      </c>
      <c r="T60" s="177">
        <v>2.1889585080869169</v>
      </c>
      <c r="U60" s="177">
        <v>0.10622515793069938</v>
      </c>
      <c r="V60" s="177">
        <v>0</v>
      </c>
      <c r="W60" s="177">
        <v>0.84860005865264199</v>
      </c>
      <c r="X60" s="177">
        <v>2.9269300750548863</v>
      </c>
      <c r="Y60" s="177">
        <v>4.0721833107578007</v>
      </c>
      <c r="Z60" s="177">
        <v>1.2689316917506057</v>
      </c>
      <c r="AA60" s="177">
        <v>5.8381922804574021E-2</v>
      </c>
      <c r="AB60" s="177">
        <v>4.9449904645676783</v>
      </c>
      <c r="AC60" s="177">
        <v>0.76674562349960562</v>
      </c>
      <c r="AD60" s="177">
        <v>2.1661366119937022</v>
      </c>
      <c r="AE60" s="177">
        <v>0.41362867902691414</v>
      </c>
      <c r="AF60" s="177">
        <v>0.84384106989051455</v>
      </c>
      <c r="AG60" s="177">
        <v>0.3542056007187222</v>
      </c>
      <c r="AH60" s="177">
        <v>1.0016723945146058</v>
      </c>
      <c r="AI60" s="177">
        <v>1.2903740072781091</v>
      </c>
      <c r="AJ60" s="177">
        <v>0</v>
      </c>
      <c r="AK60" s="177">
        <v>0.47317256944663366</v>
      </c>
      <c r="AL60" s="177">
        <v>0</v>
      </c>
      <c r="AM60" s="174">
        <v>0.12260372520152445</v>
      </c>
      <c r="AN60" s="495"/>
      <c r="AO60" s="495"/>
      <c r="AP60" s="495"/>
      <c r="AQ60" s="495"/>
      <c r="AR60" s="495"/>
      <c r="AS60" s="495"/>
      <c r="AT60" s="495"/>
      <c r="AU60" s="495"/>
      <c r="AV60" s="495"/>
      <c r="AW60" s="495"/>
      <c r="AX60" s="495"/>
      <c r="AY60" s="495"/>
      <c r="AZ60" s="234"/>
      <c r="BA60" s="679"/>
      <c r="BB60" s="678"/>
      <c r="BC60" s="507"/>
      <c r="BD60" s="492"/>
      <c r="BE60" s="492"/>
      <c r="BF60" s="492"/>
      <c r="BG60" s="511"/>
      <c r="BH60" s="507"/>
      <c r="BI60" s="492"/>
      <c r="BJ60" s="492"/>
      <c r="BK60" s="492"/>
      <c r="BL60" s="511"/>
      <c r="BM60" s="507"/>
      <c r="BN60" s="492"/>
      <c r="BO60" s="492"/>
      <c r="BP60" s="492"/>
      <c r="BQ60" s="511"/>
      <c r="BR60" s="507"/>
      <c r="BS60" s="492"/>
      <c r="BT60" s="492"/>
      <c r="BU60" s="492"/>
      <c r="BV60" s="492"/>
      <c r="BW60" s="492"/>
      <c r="BX60" s="492"/>
      <c r="BY60" s="493"/>
      <c r="BZ60" s="493"/>
      <c r="CA60" s="493"/>
      <c r="CB60" s="493"/>
      <c r="CC60" s="493"/>
      <c r="CD60" s="493"/>
      <c r="CE60" s="493"/>
      <c r="CF60" s="493"/>
      <c r="CG60" s="493"/>
      <c r="CH60" s="493"/>
      <c r="CI60" s="493"/>
      <c r="CJ60" s="493"/>
      <c r="CK60" s="493"/>
      <c r="CL60" s="493"/>
      <c r="CM60" s="493"/>
      <c r="CN60" s="67"/>
      <c r="CO60" s="67"/>
      <c r="CP60" s="67"/>
      <c r="CQ60" s="67"/>
      <c r="CR60" s="67"/>
      <c r="CS60" s="67"/>
      <c r="CT60" s="67"/>
      <c r="CU60" s="67"/>
      <c r="CV60" s="67"/>
      <c r="CW60" s="67"/>
      <c r="CX60" s="67"/>
      <c r="CY60" s="67"/>
      <c r="CZ60" s="67"/>
    </row>
    <row r="61" s="370" customFormat="true" ht="15" customHeight="true" x14ac:dyDescent="0.2">
      <c r="A61" s="1056"/>
      <c r="B61" s="436" t="s">
        <v>268</v>
      </c>
      <c r="C61" s="178">
        <v>6.0162255849918775</v>
      </c>
      <c r="D61" s="177">
        <v>9.2344761006727083</v>
      </c>
      <c r="E61" s="177">
        <v>11.570694486528884</v>
      </c>
      <c r="F61" s="177">
        <v>19.499062770295446</v>
      </c>
      <c r="G61" s="176">
        <v>35.766255805269779</v>
      </c>
      <c r="H61" s="175">
        <v>44.72251611205003</v>
      </c>
      <c r="I61" s="177">
        <v>45.164649337277154</v>
      </c>
      <c r="J61" s="177">
        <v>47.761766641147666</v>
      </c>
      <c r="K61" s="177">
        <v>41.307238155439322</v>
      </c>
      <c r="L61" s="174">
        <v>31.10488041959049</v>
      </c>
      <c r="M61" s="178">
        <v>5.7081865414344257</v>
      </c>
      <c r="N61" s="177">
        <v>8.0640568939302852</v>
      </c>
      <c r="O61" s="177">
        <v>9.1909595368445949</v>
      </c>
      <c r="P61" s="177">
        <v>15.785926615656587</v>
      </c>
      <c r="Q61" s="176">
        <v>28.113772142185194</v>
      </c>
      <c r="R61" s="175">
        <v>11.648195896592235</v>
      </c>
      <c r="S61" s="177">
        <v>5.6886713975155585</v>
      </c>
      <c r="T61" s="177">
        <v>26.606794527650258</v>
      </c>
      <c r="U61" s="177">
        <v>15.144356722885272</v>
      </c>
      <c r="V61" s="177">
        <v>0.11137176022744096</v>
      </c>
      <c r="W61" s="177">
        <v>9.1883581199563888</v>
      </c>
      <c r="X61" s="177">
        <v>11.036085829239452</v>
      </c>
      <c r="Y61" s="177">
        <v>5.2324777465256576</v>
      </c>
      <c r="Z61" s="177">
        <v>22.737036700473421</v>
      </c>
      <c r="AA61" s="177">
        <v>25.858792343302973</v>
      </c>
      <c r="AB61" s="177">
        <v>18.722698342671443</v>
      </c>
      <c r="AC61" s="177">
        <v>28.65493572837434</v>
      </c>
      <c r="AD61" s="177">
        <v>17.176139376549255</v>
      </c>
      <c r="AE61" s="177">
        <v>11.457504164643817</v>
      </c>
      <c r="AF61" s="177">
        <v>30.472153933709308</v>
      </c>
      <c r="AG61" s="177">
        <v>30.342859050795816</v>
      </c>
      <c r="AH61" s="177">
        <v>13.434920534201595</v>
      </c>
      <c r="AI61" s="177">
        <v>33.623444415960442</v>
      </c>
      <c r="AJ61" s="177">
        <v>11.454328885910996</v>
      </c>
      <c r="AK61" s="177">
        <v>7.5083374532914888</v>
      </c>
      <c r="AL61" s="177">
        <v>32.983793467150683</v>
      </c>
      <c r="AM61" s="174">
        <v>9.1926611003595848</v>
      </c>
      <c r="AN61" s="495"/>
      <c r="AO61" s="495"/>
      <c r="AP61" s="495"/>
      <c r="AQ61" s="495"/>
      <c r="AR61" s="495"/>
      <c r="AS61" s="495"/>
      <c r="AT61" s="495"/>
      <c r="AU61" s="495"/>
      <c r="AV61" s="495"/>
      <c r="AW61" s="495"/>
      <c r="AX61" s="495"/>
      <c r="AY61" s="495"/>
      <c r="AZ61" s="234"/>
      <c r="BA61" s="679"/>
      <c r="BB61" s="678"/>
      <c r="BC61" s="507"/>
      <c r="BD61" s="492"/>
      <c r="BE61" s="492"/>
      <c r="BF61" s="492"/>
      <c r="BG61" s="511"/>
      <c r="BH61" s="507"/>
      <c r="BI61" s="492"/>
      <c r="BJ61" s="492"/>
      <c r="BK61" s="492"/>
      <c r="BL61" s="511"/>
      <c r="BM61" s="507"/>
      <c r="BN61" s="492"/>
      <c r="BO61" s="492"/>
      <c r="BP61" s="492"/>
      <c r="BQ61" s="511"/>
      <c r="BR61" s="507"/>
      <c r="BS61" s="492"/>
      <c r="BT61" s="492"/>
      <c r="BU61" s="492"/>
      <c r="BV61" s="492"/>
      <c r="BW61" s="492"/>
      <c r="BX61" s="492"/>
      <c r="BY61" s="493"/>
      <c r="BZ61" s="493"/>
      <c r="CA61" s="493"/>
      <c r="CB61" s="493"/>
      <c r="CC61" s="493"/>
      <c r="CD61" s="493"/>
      <c r="CE61" s="493"/>
      <c r="CF61" s="493"/>
      <c r="CG61" s="493"/>
      <c r="CH61" s="493"/>
      <c r="CI61" s="493"/>
      <c r="CJ61" s="493"/>
      <c r="CK61" s="493"/>
      <c r="CL61" s="493"/>
      <c r="CM61" s="493"/>
      <c r="CN61" s="67"/>
      <c r="CO61" s="67"/>
      <c r="CP61" s="67"/>
      <c r="CQ61" s="67"/>
      <c r="CR61" s="67"/>
      <c r="CS61" s="67"/>
      <c r="CT61" s="67"/>
      <c r="CU61" s="67"/>
      <c r="CV61" s="67"/>
      <c r="CW61" s="67"/>
      <c r="CX61" s="67"/>
      <c r="CY61" s="67"/>
      <c r="CZ61" s="67"/>
    </row>
    <row r="62" s="370" customFormat="true" ht="15" customHeight="true" x14ac:dyDescent="0.2">
      <c r="A62" s="1056"/>
      <c r="B62" s="436" t="s">
        <v>269</v>
      </c>
      <c r="C62" s="178">
        <v>3.9396887688247033</v>
      </c>
      <c r="D62" s="177">
        <v>4.2738908296608722</v>
      </c>
      <c r="E62" s="177">
        <v>4.2712801993581522</v>
      </c>
      <c r="F62" s="177">
        <v>4.7716730591560941</v>
      </c>
      <c r="G62" s="176">
        <v>2.6771217641494838</v>
      </c>
      <c r="H62" s="175">
        <v>4.442293127320184</v>
      </c>
      <c r="I62" s="177">
        <v>2.9595137427436367</v>
      </c>
      <c r="J62" s="177">
        <v>2.5364301924449637</v>
      </c>
      <c r="K62" s="177">
        <v>2.7394414197305945</v>
      </c>
      <c r="L62" s="174">
        <v>2.2619176927666285</v>
      </c>
      <c r="M62" s="178">
        <v>3.8395659147664616</v>
      </c>
      <c r="N62" s="177">
        <v>4.4178880886210488</v>
      </c>
      <c r="O62" s="177">
        <v>3.9899268958728062</v>
      </c>
      <c r="P62" s="177">
        <v>4.6831918126966698</v>
      </c>
      <c r="Q62" s="176">
        <v>3.5987947481579048</v>
      </c>
      <c r="R62" s="175">
        <v>7.3688579174242083E-2</v>
      </c>
      <c r="S62" s="177">
        <v>0</v>
      </c>
      <c r="T62" s="177">
        <v>0.28792189852889161</v>
      </c>
      <c r="U62" s="177">
        <v>19.321407658079266</v>
      </c>
      <c r="V62" s="177">
        <v>16.381237621530399</v>
      </c>
      <c r="W62" s="177">
        <v>0.72178350699273497</v>
      </c>
      <c r="X62" s="177">
        <v>6.2062623299574726</v>
      </c>
      <c r="Y62" s="177">
        <v>1.3558289865122506</v>
      </c>
      <c r="Z62" s="177">
        <v>7.2850031945218827</v>
      </c>
      <c r="AA62" s="177">
        <v>0.44712464275764568</v>
      </c>
      <c r="AB62" s="177">
        <v>0.19492782432388769</v>
      </c>
      <c r="AC62" s="177">
        <v>0.24517877348620995</v>
      </c>
      <c r="AD62" s="177">
        <v>2.720246908509941</v>
      </c>
      <c r="AE62" s="177">
        <v>0.28100684658119585</v>
      </c>
      <c r="AF62" s="177">
        <v>8.2422744881191772</v>
      </c>
      <c r="AG62" s="177">
        <v>0</v>
      </c>
      <c r="AH62" s="177">
        <v>3.0703768626006323</v>
      </c>
      <c r="AI62" s="177">
        <v>18.360072360551698</v>
      </c>
      <c r="AJ62" s="177">
        <v>1.0443039413544921</v>
      </c>
      <c r="AK62" s="177">
        <v>0.70439817838298058</v>
      </c>
      <c r="AL62" s="177">
        <v>2.4204549368321611</v>
      </c>
      <c r="AM62" s="174">
        <v>1.8933921738032999</v>
      </c>
      <c r="AN62" s="495"/>
      <c r="AO62" s="495"/>
      <c r="AP62" s="495"/>
      <c r="AQ62" s="495"/>
      <c r="AR62" s="495"/>
      <c r="AS62" s="495"/>
      <c r="AT62" s="495"/>
      <c r="AU62" s="495"/>
      <c r="AV62" s="495"/>
      <c r="AW62" s="495"/>
      <c r="AX62" s="495"/>
      <c r="AY62" s="495"/>
      <c r="AZ62" s="234"/>
      <c r="BA62" s="679"/>
      <c r="BB62" s="678"/>
      <c r="BC62" s="507"/>
      <c r="BD62" s="492"/>
      <c r="BE62" s="492"/>
      <c r="BF62" s="492"/>
      <c r="BG62" s="511"/>
      <c r="BH62" s="507"/>
      <c r="BI62" s="492"/>
      <c r="BJ62" s="492"/>
      <c r="BK62" s="492"/>
      <c r="BL62" s="511"/>
      <c r="BM62" s="507"/>
      <c r="BN62" s="492"/>
      <c r="BO62" s="492"/>
      <c r="BP62" s="492"/>
      <c r="BQ62" s="511"/>
      <c r="BR62" s="507"/>
      <c r="BS62" s="492"/>
      <c r="BT62" s="492"/>
      <c r="BU62" s="492"/>
      <c r="BV62" s="492"/>
      <c r="BW62" s="492"/>
      <c r="BX62" s="492"/>
      <c r="BY62" s="493"/>
      <c r="BZ62" s="493"/>
      <c r="CA62" s="493"/>
      <c r="CB62" s="493"/>
      <c r="CC62" s="493"/>
      <c r="CD62" s="493"/>
      <c r="CE62" s="493"/>
      <c r="CF62" s="493"/>
      <c r="CG62" s="493"/>
      <c r="CH62" s="493"/>
      <c r="CI62" s="493"/>
      <c r="CJ62" s="493"/>
      <c r="CK62" s="493"/>
      <c r="CL62" s="493"/>
      <c r="CM62" s="493"/>
      <c r="CN62" s="67"/>
      <c r="CO62" s="67"/>
      <c r="CP62" s="67"/>
      <c r="CQ62" s="67"/>
      <c r="CR62" s="67"/>
      <c r="CS62" s="67"/>
      <c r="CT62" s="67"/>
      <c r="CU62" s="67"/>
      <c r="CV62" s="67"/>
      <c r="CW62" s="67"/>
      <c r="CX62" s="67"/>
      <c r="CY62" s="67"/>
      <c r="CZ62" s="67"/>
    </row>
    <row r="63" s="370" customFormat="true" ht="15" customHeight="true" x14ac:dyDescent="0.2">
      <c r="A63" s="1056"/>
      <c r="B63" s="436" t="s">
        <v>270</v>
      </c>
      <c r="C63" s="178">
        <v>6.5361173224286402</v>
      </c>
      <c r="D63" s="177">
        <v>7.8342832247834231</v>
      </c>
      <c r="E63" s="177">
        <v>10.005765705588686</v>
      </c>
      <c r="F63" s="177">
        <v>14.161044229426667</v>
      </c>
      <c r="G63" s="176">
        <v>18.052435545542092</v>
      </c>
      <c r="H63" s="175">
        <v>6.1439028500107709</v>
      </c>
      <c r="I63" s="177">
        <v>15.163343688958312</v>
      </c>
      <c r="J63" s="177">
        <v>15.494670170048849</v>
      </c>
      <c r="K63" s="177">
        <v>8.2220929011897628</v>
      </c>
      <c r="L63" s="174">
        <v>11.441272833642696</v>
      </c>
      <c r="M63" s="178">
        <v>6.8193070109608094</v>
      </c>
      <c r="N63" s="177">
        <v>7.0638045201533011</v>
      </c>
      <c r="O63" s="177">
        <v>10.061193086713875</v>
      </c>
      <c r="P63" s="177">
        <v>12.241908287063378</v>
      </c>
      <c r="Q63" s="176">
        <v>20.417551397897334</v>
      </c>
      <c r="R63" s="175">
        <v>31.591969598792009</v>
      </c>
      <c r="S63" s="177">
        <v>3.9622494070158978</v>
      </c>
      <c r="T63" s="177">
        <v>17.781492793164439</v>
      </c>
      <c r="U63" s="177">
        <v>3.5276922317411188</v>
      </c>
      <c r="V63" s="177">
        <v>11.560030999423997</v>
      </c>
      <c r="W63" s="177">
        <v>1.4876525021973726</v>
      </c>
      <c r="X63" s="177">
        <v>3.8989384727789713</v>
      </c>
      <c r="Y63" s="177">
        <v>6.6699137266399573</v>
      </c>
      <c r="Z63" s="177">
        <v>0.57173728984919836</v>
      </c>
      <c r="AA63" s="177">
        <v>12.987955775452006</v>
      </c>
      <c r="AB63" s="177">
        <v>21.740652031117481</v>
      </c>
      <c r="AC63" s="177">
        <v>31.744893369723403</v>
      </c>
      <c r="AD63" s="177">
        <v>21.185473391993259</v>
      </c>
      <c r="AE63" s="177">
        <v>6.1907824279307579</v>
      </c>
      <c r="AF63" s="177">
        <v>9.6787473689705568</v>
      </c>
      <c r="AG63" s="177">
        <v>23.319760077789883</v>
      </c>
      <c r="AH63" s="177">
        <v>6.3564223911856068</v>
      </c>
      <c r="AI63" s="177">
        <v>1.9701874154132284</v>
      </c>
      <c r="AJ63" s="177">
        <v>10.551503790833058</v>
      </c>
      <c r="AK63" s="177">
        <v>10.73105114751969</v>
      </c>
      <c r="AL63" s="177">
        <v>11.08757285679852</v>
      </c>
      <c r="AM63" s="174">
        <v>1.8613375481723913</v>
      </c>
      <c r="AN63" s="495"/>
      <c r="AO63" s="495"/>
      <c r="AP63" s="495"/>
      <c r="AQ63" s="495"/>
      <c r="AR63" s="495"/>
      <c r="AS63" s="495"/>
      <c r="AT63" s="495"/>
      <c r="AU63" s="495"/>
      <c r="AV63" s="495"/>
      <c r="AW63" s="495"/>
      <c r="AX63" s="495"/>
      <c r="AY63" s="495"/>
      <c r="AZ63" s="234"/>
      <c r="BA63" s="679"/>
      <c r="BB63" s="678"/>
      <c r="BC63" s="507"/>
      <c r="BD63" s="492"/>
      <c r="BE63" s="492"/>
      <c r="BF63" s="492"/>
      <c r="BG63" s="511"/>
      <c r="BH63" s="507"/>
      <c r="BI63" s="492"/>
      <c r="BJ63" s="492"/>
      <c r="BK63" s="492"/>
      <c r="BL63" s="511"/>
      <c r="BM63" s="507"/>
      <c r="BN63" s="492"/>
      <c r="BO63" s="492"/>
      <c r="BP63" s="492"/>
      <c r="BQ63" s="511"/>
      <c r="BR63" s="507"/>
      <c r="BS63" s="492"/>
      <c r="BT63" s="492"/>
      <c r="BU63" s="492"/>
      <c r="BV63" s="492"/>
      <c r="BW63" s="492"/>
      <c r="BX63" s="492"/>
      <c r="BY63" s="493"/>
      <c r="BZ63" s="493"/>
      <c r="CA63" s="493"/>
      <c r="CB63" s="493"/>
      <c r="CC63" s="493"/>
      <c r="CD63" s="493"/>
      <c r="CE63" s="493"/>
      <c r="CF63" s="493"/>
      <c r="CG63" s="493"/>
      <c r="CH63" s="493"/>
      <c r="CI63" s="493"/>
      <c r="CJ63" s="493"/>
      <c r="CK63" s="493"/>
      <c r="CL63" s="493"/>
      <c r="CM63" s="493"/>
      <c r="CN63" s="67"/>
      <c r="CO63" s="67"/>
      <c r="CP63" s="67"/>
      <c r="CQ63" s="67"/>
      <c r="CR63" s="67"/>
      <c r="CS63" s="67"/>
      <c r="CT63" s="67"/>
      <c r="CU63" s="67"/>
      <c r="CV63" s="67"/>
      <c r="CW63" s="67"/>
      <c r="CX63" s="67"/>
      <c r="CY63" s="67"/>
      <c r="CZ63" s="67"/>
    </row>
    <row r="64" s="370" customFormat="true" ht="15" customHeight="true" x14ac:dyDescent="0.2">
      <c r="A64" s="1056"/>
      <c r="B64" s="436" t="s">
        <v>271</v>
      </c>
      <c r="C64" s="178">
        <v>19.938029457241015</v>
      </c>
      <c r="D64" s="177">
        <v>14.489273393755555</v>
      </c>
      <c r="E64" s="177">
        <v>13.541359696904445</v>
      </c>
      <c r="F64" s="177">
        <v>14.560922760112998</v>
      </c>
      <c r="G64" s="176">
        <v>7.1619776654652885</v>
      </c>
      <c r="H64" s="175">
        <v>13.744159045440732</v>
      </c>
      <c r="I64" s="177">
        <v>10.693273931376005</v>
      </c>
      <c r="J64" s="177">
        <v>5.3868784570086108</v>
      </c>
      <c r="K64" s="177">
        <v>2.4660509153610302</v>
      </c>
      <c r="L64" s="174">
        <v>2.1604821905995308</v>
      </c>
      <c r="M64" s="178">
        <v>20.308042801376445</v>
      </c>
      <c r="N64" s="177">
        <v>15.219830241614908</v>
      </c>
      <c r="O64" s="177">
        <v>13.738398395451934</v>
      </c>
      <c r="P64" s="177">
        <v>13.275114437276414</v>
      </c>
      <c r="Q64" s="176">
        <v>11.343994267459895</v>
      </c>
      <c r="R64" s="175">
        <v>10.06061847112804</v>
      </c>
      <c r="S64" s="177">
        <v>2.4585467736633548</v>
      </c>
      <c r="T64" s="177">
        <v>6.4569661189275012</v>
      </c>
      <c r="U64" s="177">
        <v>13.861551346213389</v>
      </c>
      <c r="V64" s="177">
        <v>33.75241067012935</v>
      </c>
      <c r="W64" s="177">
        <v>6.8442464172614237</v>
      </c>
      <c r="X64" s="177">
        <v>26.611905607141622</v>
      </c>
      <c r="Y64" s="177">
        <v>21.649248725033747</v>
      </c>
      <c r="Z64" s="177">
        <v>3.2378269513841462</v>
      </c>
      <c r="AA64" s="177">
        <v>22.752382099264807</v>
      </c>
      <c r="AB64" s="177">
        <v>23.669877819808114</v>
      </c>
      <c r="AC64" s="177">
        <v>2.1704080794415828</v>
      </c>
      <c r="AD64" s="177">
        <v>36.111114578603285</v>
      </c>
      <c r="AE64" s="177">
        <v>4.9954005469583054</v>
      </c>
      <c r="AF64" s="177">
        <v>12.746743889031398</v>
      </c>
      <c r="AG64" s="177">
        <v>1.0751202961654212</v>
      </c>
      <c r="AH64" s="177">
        <v>25.657541544523422</v>
      </c>
      <c r="AI64" s="177">
        <v>11.832586254552803</v>
      </c>
      <c r="AJ64" s="177">
        <v>23.047561151203602</v>
      </c>
      <c r="AK64" s="177">
        <v>15.160135684439608</v>
      </c>
      <c r="AL64" s="177">
        <v>4.7235112515110744</v>
      </c>
      <c r="AM64" s="174">
        <v>13.313189798148715</v>
      </c>
      <c r="AN64" s="495"/>
      <c r="AO64" s="495"/>
      <c r="AP64" s="495"/>
      <c r="AQ64" s="495"/>
      <c r="AR64" s="495"/>
      <c r="AS64" s="495"/>
      <c r="AT64" s="495"/>
      <c r="AU64" s="495"/>
      <c r="AV64" s="495"/>
      <c r="AW64" s="495"/>
      <c r="AX64" s="495"/>
      <c r="AY64" s="495"/>
      <c r="AZ64" s="234"/>
      <c r="BA64" s="679"/>
      <c r="BB64" s="678"/>
      <c r="BC64" s="507"/>
      <c r="BD64" s="492"/>
      <c r="BE64" s="492"/>
      <c r="BF64" s="492"/>
      <c r="BG64" s="511"/>
      <c r="BH64" s="507"/>
      <c r="BI64" s="492"/>
      <c r="BJ64" s="492"/>
      <c r="BK64" s="492"/>
      <c r="BL64" s="511"/>
      <c r="BM64" s="507"/>
      <c r="BN64" s="492"/>
      <c r="BO64" s="492"/>
      <c r="BP64" s="492"/>
      <c r="BQ64" s="511"/>
      <c r="BR64" s="507"/>
      <c r="BS64" s="492"/>
      <c r="BT64" s="492"/>
      <c r="BU64" s="492"/>
      <c r="BV64" s="492"/>
      <c r="BW64" s="492"/>
      <c r="BX64" s="492"/>
      <c r="BY64" s="493"/>
      <c r="BZ64" s="493"/>
      <c r="CA64" s="493"/>
      <c r="CB64" s="493"/>
      <c r="CC64" s="493"/>
      <c r="CD64" s="493"/>
      <c r="CE64" s="493"/>
      <c r="CF64" s="493"/>
      <c r="CG64" s="493"/>
      <c r="CH64" s="493"/>
      <c r="CI64" s="493"/>
      <c r="CJ64" s="493"/>
      <c r="CK64" s="493"/>
      <c r="CL64" s="493"/>
      <c r="CM64" s="493"/>
      <c r="CN64" s="67"/>
      <c r="CO64" s="67"/>
      <c r="CP64" s="67"/>
      <c r="CQ64" s="67"/>
      <c r="CR64" s="67"/>
      <c r="CS64" s="67"/>
      <c r="CT64" s="67"/>
      <c r="CU64" s="67"/>
      <c r="CV64" s="67"/>
      <c r="CW64" s="67"/>
      <c r="CX64" s="67"/>
      <c r="CY64" s="67"/>
      <c r="CZ64" s="67"/>
    </row>
    <row r="65" s="370" customFormat="true" ht="15" customHeight="true" x14ac:dyDescent="0.2">
      <c r="A65" s="1056"/>
      <c r="B65" s="436" t="s">
        <v>272</v>
      </c>
      <c r="C65" s="178">
        <v>3.4597411712744663</v>
      </c>
      <c r="D65" s="177">
        <v>4.5610073608069239</v>
      </c>
      <c r="E65" s="177">
        <v>7.0584318546868152</v>
      </c>
      <c r="F65" s="177">
        <v>6.7266368696206422</v>
      </c>
      <c r="G65" s="176">
        <v>2.7238230700969002</v>
      </c>
      <c r="H65" s="175">
        <v>0.74652463781254719</v>
      </c>
      <c r="I65" s="177">
        <v>0.42299967195495974</v>
      </c>
      <c r="J65" s="177">
        <v>0.22819158985395493</v>
      </c>
      <c r="K65" s="177">
        <v>0.25981438462557149</v>
      </c>
      <c r="L65" s="174">
        <v>0.17183973017049012</v>
      </c>
      <c r="M65" s="178">
        <v>3.4720462234471503</v>
      </c>
      <c r="N65" s="177">
        <v>4.1709544287162403</v>
      </c>
      <c r="O65" s="177">
        <v>7.582847605303253</v>
      </c>
      <c r="P65" s="177">
        <v>6.5230657213974252</v>
      </c>
      <c r="Q65" s="176">
        <v>5.4816423795965523</v>
      </c>
      <c r="R65" s="175">
        <v>2.8072247421087231</v>
      </c>
      <c r="S65" s="177">
        <v>21.535121163034141</v>
      </c>
      <c r="T65" s="177">
        <v>11.629498859362188</v>
      </c>
      <c r="U65" s="177">
        <v>0.91889901136084551</v>
      </c>
      <c r="V65" s="177">
        <v>0.82186485979990842</v>
      </c>
      <c r="W65" s="177">
        <v>1.6084383419378985</v>
      </c>
      <c r="X65" s="177">
        <v>0.81081554263816058</v>
      </c>
      <c r="Y65" s="177">
        <v>7.3519576033061913</v>
      </c>
      <c r="Z65" s="177">
        <v>1.5513900157651788</v>
      </c>
      <c r="AA65" s="177">
        <v>4.3685792714388878</v>
      </c>
      <c r="AB65" s="177">
        <v>1.7206564439157159</v>
      </c>
      <c r="AC65" s="177">
        <v>7.5595671774159952</v>
      </c>
      <c r="AD65" s="177">
        <v>0.54383012153262311</v>
      </c>
      <c r="AE65" s="177">
        <v>8.8745845047000298</v>
      </c>
      <c r="AF65" s="177">
        <v>5.8663801863131111</v>
      </c>
      <c r="AG65" s="177">
        <v>9.6967506474078995</v>
      </c>
      <c r="AH65" s="177">
        <v>3.8531838533375558</v>
      </c>
      <c r="AI65" s="177">
        <v>0.68121382025352206</v>
      </c>
      <c r="AJ65" s="177">
        <v>2.3575253882913518</v>
      </c>
      <c r="AK65" s="177">
        <v>1.7020505754098352</v>
      </c>
      <c r="AL65" s="177">
        <v>16.368771185104574</v>
      </c>
      <c r="AM65" s="174">
        <v>0.97815789872150294</v>
      </c>
      <c r="AN65" s="495"/>
      <c r="AO65" s="495"/>
      <c r="AP65" s="495"/>
      <c r="AQ65" s="495"/>
      <c r="AR65" s="495"/>
      <c r="AS65" s="495"/>
      <c r="AT65" s="495"/>
      <c r="AU65" s="495"/>
      <c r="AV65" s="495"/>
      <c r="AW65" s="495"/>
      <c r="AX65" s="495"/>
      <c r="AY65" s="495"/>
      <c r="AZ65" s="234"/>
      <c r="BA65" s="679"/>
      <c r="BB65" s="678"/>
      <c r="BC65" s="507"/>
      <c r="BD65" s="492"/>
      <c r="BE65" s="492"/>
      <c r="BF65" s="492"/>
      <c r="BG65" s="511"/>
      <c r="BH65" s="507"/>
      <c r="BI65" s="492"/>
      <c r="BJ65" s="492"/>
      <c r="BK65" s="492"/>
      <c r="BL65" s="511"/>
      <c r="BM65" s="507"/>
      <c r="BN65" s="492"/>
      <c r="BO65" s="492"/>
      <c r="BP65" s="492"/>
      <c r="BQ65" s="511"/>
      <c r="BR65" s="507"/>
      <c r="BS65" s="492"/>
      <c r="BT65" s="492"/>
      <c r="BU65" s="492"/>
      <c r="BV65" s="492"/>
      <c r="BW65" s="492"/>
      <c r="BX65" s="492"/>
      <c r="BY65" s="493"/>
      <c r="BZ65" s="493"/>
      <c r="CA65" s="493"/>
      <c r="CB65" s="493"/>
      <c r="CC65" s="493"/>
      <c r="CD65" s="493"/>
      <c r="CE65" s="493"/>
      <c r="CF65" s="493"/>
      <c r="CG65" s="493"/>
      <c r="CH65" s="493"/>
      <c r="CI65" s="493"/>
      <c r="CJ65" s="493"/>
      <c r="CK65" s="493"/>
      <c r="CL65" s="493"/>
      <c r="CM65" s="493"/>
      <c r="CN65" s="67"/>
      <c r="CO65" s="67"/>
      <c r="CP65" s="67"/>
      <c r="CQ65" s="67"/>
      <c r="CR65" s="67"/>
      <c r="CS65" s="67"/>
      <c r="CT65" s="67"/>
      <c r="CU65" s="67"/>
      <c r="CV65" s="67"/>
      <c r="CW65" s="67"/>
      <c r="CX65" s="67"/>
      <c r="CY65" s="67"/>
      <c r="CZ65" s="67"/>
    </row>
    <row r="66" s="370" customFormat="true" ht="15" customHeight="true" x14ac:dyDescent="0.2">
      <c r="A66" s="1056"/>
      <c r="B66" s="436" t="s">
        <v>273</v>
      </c>
      <c r="C66" s="178">
        <v>27.698973483886736</v>
      </c>
      <c r="D66" s="177">
        <v>32.937322255347254</v>
      </c>
      <c r="E66" s="177">
        <v>31.354197463634137</v>
      </c>
      <c r="F66" s="177">
        <v>18.13126348641438</v>
      </c>
      <c r="G66" s="176">
        <v>6.9346731252362543</v>
      </c>
      <c r="H66" s="175">
        <v>8.9888057007998405</v>
      </c>
      <c r="I66" s="177">
        <v>3.935114190074704</v>
      </c>
      <c r="J66" s="177">
        <v>0.26239690283575173</v>
      </c>
      <c r="K66" s="177">
        <v>0.57804767104001398</v>
      </c>
      <c r="L66" s="174">
        <v>0.7084455549435611</v>
      </c>
      <c r="M66" s="178">
        <v>27.563591379163078</v>
      </c>
      <c r="N66" s="177">
        <v>32.565447660985562</v>
      </c>
      <c r="O66" s="177">
        <v>33.353844238870664</v>
      </c>
      <c r="P66" s="177">
        <v>24.395499991072608</v>
      </c>
      <c r="Q66" s="176">
        <v>11.379606739831528</v>
      </c>
      <c r="R66" s="175">
        <v>8.2896471586389318</v>
      </c>
      <c r="S66" s="177">
        <v>56.105286613485639</v>
      </c>
      <c r="T66" s="177">
        <v>18.996084948048761</v>
      </c>
      <c r="U66" s="177">
        <v>6.5635538361233579</v>
      </c>
      <c r="V66" s="177">
        <v>20.946535660988097</v>
      </c>
      <c r="W66" s="177">
        <v>39.901353786586959</v>
      </c>
      <c r="X66" s="177">
        <v>14.070082615809106</v>
      </c>
      <c r="Y66" s="177">
        <v>27.405994463747714</v>
      </c>
      <c r="Z66" s="177">
        <v>7.5809914239056395</v>
      </c>
      <c r="AA66" s="177">
        <v>7.1843126660440983</v>
      </c>
      <c r="AB66" s="177">
        <v>14.167001303451196</v>
      </c>
      <c r="AC66" s="177">
        <v>22.588090561666043</v>
      </c>
      <c r="AD66" s="177">
        <v>1.1297039866613821</v>
      </c>
      <c r="AE66" s="177">
        <v>64.666048728431804</v>
      </c>
      <c r="AF66" s="177">
        <v>18.574893312283773</v>
      </c>
      <c r="AG66" s="177">
        <v>29.33280143565954</v>
      </c>
      <c r="AH66" s="177">
        <v>10.691577174163072</v>
      </c>
      <c r="AI66" s="177">
        <v>14.44611003856231</v>
      </c>
      <c r="AJ66" s="177">
        <v>28.458417571785926</v>
      </c>
      <c r="AK66" s="177">
        <v>29.95369449730617</v>
      </c>
      <c r="AL66" s="177">
        <v>30.119740999062966</v>
      </c>
      <c r="AM66" s="174">
        <v>37.706975808745383</v>
      </c>
      <c r="AN66" s="495"/>
      <c r="AO66" s="495"/>
      <c r="AP66" s="495"/>
      <c r="AQ66" s="495"/>
      <c r="AR66" s="495"/>
      <c r="AS66" s="495"/>
      <c r="AT66" s="495"/>
      <c r="AU66" s="495"/>
      <c r="AV66" s="495"/>
      <c r="AW66" s="495"/>
      <c r="AX66" s="495"/>
      <c r="AY66" s="495"/>
      <c r="AZ66" s="234"/>
      <c r="BA66" s="679"/>
      <c r="BB66" s="678"/>
      <c r="BC66" s="507"/>
      <c r="BD66" s="492"/>
      <c r="BE66" s="492"/>
      <c r="BF66" s="492"/>
      <c r="BG66" s="511"/>
      <c r="BH66" s="507"/>
      <c r="BI66" s="492"/>
      <c r="BJ66" s="492"/>
      <c r="BK66" s="492"/>
      <c r="BL66" s="511"/>
      <c r="BM66" s="507"/>
      <c r="BN66" s="492"/>
      <c r="BO66" s="492"/>
      <c r="BP66" s="492"/>
      <c r="BQ66" s="511"/>
      <c r="BR66" s="507"/>
      <c r="BS66" s="492"/>
      <c r="BT66" s="492"/>
      <c r="BU66" s="492"/>
      <c r="BV66" s="492"/>
      <c r="BW66" s="492"/>
      <c r="BX66" s="492"/>
      <c r="BY66" s="493"/>
      <c r="BZ66" s="493"/>
      <c r="CA66" s="493"/>
      <c r="CB66" s="493"/>
      <c r="CC66" s="493"/>
      <c r="CD66" s="493"/>
      <c r="CE66" s="493"/>
      <c r="CF66" s="493"/>
      <c r="CG66" s="493"/>
      <c r="CH66" s="493"/>
      <c r="CI66" s="493"/>
      <c r="CJ66" s="493"/>
      <c r="CK66" s="493"/>
      <c r="CL66" s="493"/>
      <c r="CM66" s="493"/>
      <c r="CN66" s="67"/>
      <c r="CO66" s="67"/>
      <c r="CP66" s="67"/>
      <c r="CQ66" s="67"/>
      <c r="CR66" s="67"/>
      <c r="CS66" s="67"/>
      <c r="CT66" s="67"/>
      <c r="CU66" s="67"/>
      <c r="CV66" s="67"/>
      <c r="CW66" s="67"/>
      <c r="CX66" s="67"/>
      <c r="CY66" s="67"/>
      <c r="CZ66" s="67"/>
    </row>
    <row r="67" s="370" customFormat="true" ht="15" customHeight="true" x14ac:dyDescent="0.2">
      <c r="A67" s="1056"/>
      <c r="B67" s="436" t="s">
        <v>366</v>
      </c>
      <c r="C67" s="178">
        <v>31.24485342556801</v>
      </c>
      <c r="D67" s="177">
        <v>24.873431455895304</v>
      </c>
      <c r="E67" s="177">
        <v>19.866664666561665</v>
      </c>
      <c r="F67" s="177">
        <v>17.167968389269543</v>
      </c>
      <c r="G67" s="176">
        <v>2.3810460642458917</v>
      </c>
      <c r="H67" s="175">
        <v>11.400452066474845</v>
      </c>
      <c r="I67" s="177">
        <v>3.0149385848788541</v>
      </c>
      <c r="J67" s="177">
        <v>0</v>
      </c>
      <c r="K67" s="177">
        <v>0</v>
      </c>
      <c r="L67" s="174">
        <v>0</v>
      </c>
      <c r="M67" s="178">
        <v>31.445781753203772</v>
      </c>
      <c r="N67" s="177">
        <v>26.851021617308508</v>
      </c>
      <c r="O67" s="177">
        <v>19.752606463126682</v>
      </c>
      <c r="P67" s="177">
        <v>19.734967872635178</v>
      </c>
      <c r="Q67" s="176">
        <v>7.4039069433947207</v>
      </c>
      <c r="R67" s="175">
        <v>30.003843578172006</v>
      </c>
      <c r="S67" s="177">
        <v>8.199238938952794</v>
      </c>
      <c r="T67" s="177">
        <v>2.5143068741882488</v>
      </c>
      <c r="U67" s="177">
        <v>38.919795704989632</v>
      </c>
      <c r="V67" s="177">
        <v>5.452703131473684</v>
      </c>
      <c r="W67" s="177">
        <v>36.986030809376949</v>
      </c>
      <c r="X67" s="177">
        <v>26.406307325454993</v>
      </c>
      <c r="Y67" s="177">
        <v>24.199644140643525</v>
      </c>
      <c r="Z67" s="177">
        <v>47.045832758072166</v>
      </c>
      <c r="AA67" s="177">
        <v>23.309762753563476</v>
      </c>
      <c r="AB67" s="177">
        <v>7.9902819721791474</v>
      </c>
      <c r="AC67" s="177">
        <v>4.8707623785999816</v>
      </c>
      <c r="AD67" s="177">
        <v>6.6351981553927253</v>
      </c>
      <c r="AE67" s="177">
        <v>1.8849927288532224</v>
      </c>
      <c r="AF67" s="177">
        <v>6.9207187179516554</v>
      </c>
      <c r="AG67" s="177">
        <v>3.3595279587215852</v>
      </c>
      <c r="AH67" s="177">
        <v>30.277911024467024</v>
      </c>
      <c r="AI67" s="177">
        <v>14.366212330388779</v>
      </c>
      <c r="AJ67" s="177">
        <v>22.922416409011262</v>
      </c>
      <c r="AK67" s="177">
        <v>26.404770317195101</v>
      </c>
      <c r="AL67" s="177">
        <v>0.81145939464290584</v>
      </c>
      <c r="AM67" s="174">
        <v>32.294554693727903</v>
      </c>
      <c r="AN67" s="495"/>
      <c r="AO67" s="495"/>
      <c r="AP67" s="495"/>
      <c r="AQ67" s="495"/>
      <c r="AR67" s="495"/>
      <c r="AS67" s="495"/>
      <c r="AT67" s="495"/>
      <c r="AU67" s="495"/>
      <c r="AV67" s="495"/>
      <c r="AW67" s="495"/>
      <c r="AX67" s="495"/>
      <c r="AY67" s="495"/>
      <c r="AZ67" s="234"/>
      <c r="BA67" s="679"/>
      <c r="BB67" s="678"/>
      <c r="BC67" s="507"/>
      <c r="BD67" s="492"/>
      <c r="BE67" s="492"/>
      <c r="BF67" s="492"/>
      <c r="BG67" s="511"/>
      <c r="BH67" s="507"/>
      <c r="BI67" s="492"/>
      <c r="BJ67" s="492"/>
      <c r="BK67" s="492"/>
      <c r="BL67" s="511"/>
      <c r="BM67" s="507"/>
      <c r="BN67" s="492"/>
      <c r="BO67" s="492"/>
      <c r="BP67" s="492"/>
      <c r="BQ67" s="511"/>
      <c r="BR67" s="507"/>
      <c r="BS67" s="492"/>
      <c r="BT67" s="492"/>
      <c r="BU67" s="492"/>
      <c r="BV67" s="492"/>
      <c r="BW67" s="492"/>
      <c r="BX67" s="492"/>
      <c r="BY67" s="493"/>
      <c r="BZ67" s="493"/>
      <c r="CA67" s="493"/>
      <c r="CB67" s="493"/>
      <c r="CC67" s="493"/>
      <c r="CD67" s="493"/>
      <c r="CE67" s="493"/>
      <c r="CF67" s="493"/>
      <c r="CG67" s="493"/>
      <c r="CH67" s="493"/>
      <c r="CI67" s="493"/>
      <c r="CJ67" s="493"/>
      <c r="CK67" s="493"/>
      <c r="CL67" s="493"/>
      <c r="CM67" s="493"/>
      <c r="CN67" s="67"/>
      <c r="CO67" s="67"/>
      <c r="CP67" s="67"/>
      <c r="CQ67" s="67"/>
      <c r="CR67" s="67"/>
      <c r="CS67" s="67"/>
      <c r="CT67" s="67"/>
      <c r="CU67" s="67"/>
      <c r="CV67" s="67"/>
      <c r="CW67" s="67"/>
      <c r="CX67" s="67"/>
      <c r="CY67" s="67"/>
      <c r="CZ67" s="67"/>
    </row>
    <row r="68" s="370" customFormat="true" ht="15" customHeight="true" x14ac:dyDescent="0.2">
      <c r="A68" s="1056"/>
      <c r="B68" s="436" t="s">
        <v>180</v>
      </c>
      <c r="C68" s="178">
        <v>0</v>
      </c>
      <c r="D68" s="177">
        <v>0</v>
      </c>
      <c r="E68" s="177">
        <v>0</v>
      </c>
      <c r="F68" s="177">
        <v>0</v>
      </c>
      <c r="G68" s="176">
        <v>0.13898913558693149</v>
      </c>
      <c r="H68" s="175">
        <v>0</v>
      </c>
      <c r="I68" s="177">
        <v>0</v>
      </c>
      <c r="J68" s="177">
        <v>0</v>
      </c>
      <c r="K68" s="177">
        <v>0.22574303414258401</v>
      </c>
      <c r="L68" s="174">
        <v>0.61978030906550463</v>
      </c>
      <c r="M68" s="178">
        <v>0</v>
      </c>
      <c r="N68" s="177">
        <v>0</v>
      </c>
      <c r="O68" s="177">
        <v>0</v>
      </c>
      <c r="P68" s="177">
        <v>0</v>
      </c>
      <c r="Q68" s="176">
        <v>5.4900744169850905E-2</v>
      </c>
      <c r="R68" s="175">
        <v>0</v>
      </c>
      <c r="S68" s="177">
        <v>0</v>
      </c>
      <c r="T68" s="177">
        <v>0</v>
      </c>
      <c r="U68" s="177">
        <v>0.33866857232197356</v>
      </c>
      <c r="V68" s="177">
        <v>0</v>
      </c>
      <c r="W68" s="177">
        <v>0</v>
      </c>
      <c r="X68" s="177">
        <v>0</v>
      </c>
      <c r="Y68" s="177">
        <v>0</v>
      </c>
      <c r="Z68" s="177">
        <v>0</v>
      </c>
      <c r="AA68" s="177">
        <v>0</v>
      </c>
      <c r="AB68" s="177">
        <v>0</v>
      </c>
      <c r="AC68" s="177">
        <v>0</v>
      </c>
      <c r="AD68" s="177">
        <v>0</v>
      </c>
      <c r="AE68" s="177">
        <v>0</v>
      </c>
      <c r="AF68" s="177">
        <v>0</v>
      </c>
      <c r="AG68" s="177">
        <v>0</v>
      </c>
      <c r="AH68" s="177">
        <v>0</v>
      </c>
      <c r="AI68" s="177">
        <v>0</v>
      </c>
      <c r="AJ68" s="177">
        <v>0.16394286160942495</v>
      </c>
      <c r="AK68" s="177">
        <v>0</v>
      </c>
      <c r="AL68" s="177">
        <v>0</v>
      </c>
      <c r="AM68" s="174">
        <v>0</v>
      </c>
      <c r="AN68" s="495"/>
      <c r="AO68" s="495"/>
      <c r="AP68" s="495"/>
      <c r="AQ68" s="495"/>
      <c r="AR68" s="495"/>
      <c r="AS68" s="495"/>
      <c r="AT68" s="495"/>
      <c r="AU68" s="495"/>
      <c r="AV68" s="495"/>
      <c r="AW68" s="495"/>
      <c r="AX68" s="495"/>
      <c r="AY68" s="495"/>
      <c r="AZ68" s="234"/>
      <c r="BA68" s="679"/>
      <c r="BB68" s="678"/>
      <c r="BC68" s="507"/>
      <c r="BD68" s="492"/>
      <c r="BE68" s="492"/>
      <c r="BF68" s="492"/>
      <c r="BG68" s="511"/>
      <c r="BH68" s="507"/>
      <c r="BI68" s="492"/>
      <c r="BJ68" s="492"/>
      <c r="BK68" s="492"/>
      <c r="BL68" s="511"/>
      <c r="BM68" s="507"/>
      <c r="BN68" s="492"/>
      <c r="BO68" s="492"/>
      <c r="BP68" s="492"/>
      <c r="BQ68" s="511"/>
      <c r="BR68" s="507"/>
      <c r="BS68" s="492"/>
      <c r="BT68" s="492"/>
      <c r="BU68" s="492"/>
      <c r="BV68" s="492"/>
      <c r="BW68" s="492"/>
      <c r="BX68" s="492"/>
      <c r="BY68" s="493"/>
      <c r="BZ68" s="493"/>
      <c r="CA68" s="493"/>
      <c r="CB68" s="493"/>
      <c r="CC68" s="493"/>
      <c r="CD68" s="493"/>
      <c r="CE68" s="493"/>
      <c r="CF68" s="493"/>
      <c r="CG68" s="493"/>
      <c r="CH68" s="493"/>
      <c r="CI68" s="493"/>
      <c r="CJ68" s="493"/>
      <c r="CK68" s="493"/>
      <c r="CL68" s="493"/>
      <c r="CM68" s="493"/>
      <c r="CN68" s="67"/>
      <c r="CO68" s="67"/>
      <c r="CP68" s="67"/>
      <c r="CQ68" s="67"/>
      <c r="CR68" s="67"/>
      <c r="CS68" s="67"/>
      <c r="CT68" s="67"/>
      <c r="CU68" s="67"/>
      <c r="CV68" s="67"/>
      <c r="CW68" s="67"/>
      <c r="CX68" s="67"/>
      <c r="CY68" s="67"/>
      <c r="CZ68" s="67"/>
    </row>
    <row r="69" s="370" customFormat="true" ht="15" customHeight="true" x14ac:dyDescent="0.2">
      <c r="A69" s="1056"/>
      <c r="B69" s="436" t="s">
        <v>181</v>
      </c>
      <c r="C69" s="178">
        <v>0.25874471560498896</v>
      </c>
      <c r="D69" s="177">
        <v>0.16038176337746457</v>
      </c>
      <c r="E69" s="177">
        <v>0</v>
      </c>
      <c r="F69" s="177">
        <v>0.11271651223454275</v>
      </c>
      <c r="G69" s="176">
        <v>0</v>
      </c>
      <c r="H69" s="175">
        <v>0</v>
      </c>
      <c r="I69" s="177">
        <v>0</v>
      </c>
      <c r="J69" s="177">
        <v>0</v>
      </c>
      <c r="K69" s="177">
        <v>0</v>
      </c>
      <c r="L69" s="174">
        <v>0</v>
      </c>
      <c r="M69" s="178">
        <v>0.28941909116399195</v>
      </c>
      <c r="N69" s="177">
        <v>0.17954488581482533</v>
      </c>
      <c r="O69" s="177">
        <v>0</v>
      </c>
      <c r="P69" s="177">
        <v>0.12623853664093793</v>
      </c>
      <c r="Q69" s="176">
        <v>0</v>
      </c>
      <c r="R69" s="175">
        <v>0</v>
      </c>
      <c r="S69" s="177">
        <v>0</v>
      </c>
      <c r="T69" s="177">
        <v>0</v>
      </c>
      <c r="U69" s="177">
        <v>0</v>
      </c>
      <c r="V69" s="177">
        <v>0</v>
      </c>
      <c r="W69" s="177">
        <v>0</v>
      </c>
      <c r="X69" s="177">
        <v>5.9452952473493019E-2</v>
      </c>
      <c r="Y69" s="177">
        <v>4.4680884312225583E-2</v>
      </c>
      <c r="Z69" s="177">
        <v>0</v>
      </c>
      <c r="AA69" s="177">
        <v>0</v>
      </c>
      <c r="AB69" s="177">
        <v>0</v>
      </c>
      <c r="AC69" s="177">
        <v>0</v>
      </c>
      <c r="AD69" s="177">
        <v>0</v>
      </c>
      <c r="AE69" s="177">
        <v>0</v>
      </c>
      <c r="AF69" s="177">
        <v>0</v>
      </c>
      <c r="AG69" s="177">
        <v>0</v>
      </c>
      <c r="AH69" s="177">
        <v>0</v>
      </c>
      <c r="AI69" s="177">
        <v>0</v>
      </c>
      <c r="AJ69" s="177">
        <v>0</v>
      </c>
      <c r="AK69" s="177">
        <v>0.32542834777898155</v>
      </c>
      <c r="AL69" s="177">
        <v>0</v>
      </c>
      <c r="AM69" s="174">
        <v>1.364460194059457</v>
      </c>
      <c r="AN69" s="495"/>
      <c r="AO69" s="495"/>
      <c r="AP69" s="495"/>
      <c r="AQ69" s="495"/>
      <c r="AR69" s="495"/>
      <c r="AS69" s="495"/>
      <c r="AT69" s="495"/>
      <c r="AU69" s="495"/>
      <c r="AV69" s="495"/>
      <c r="AW69" s="495"/>
      <c r="AX69" s="495"/>
      <c r="AY69" s="495"/>
      <c r="AZ69" s="234"/>
      <c r="BA69" s="679"/>
      <c r="BB69" s="678"/>
      <c r="BC69" s="507"/>
      <c r="BD69" s="492"/>
      <c r="BE69" s="492"/>
      <c r="BF69" s="492"/>
      <c r="BG69" s="511"/>
      <c r="BH69" s="507"/>
      <c r="BI69" s="492"/>
      <c r="BJ69" s="492"/>
      <c r="BK69" s="492"/>
      <c r="BL69" s="511"/>
      <c r="BM69" s="507"/>
      <c r="BN69" s="492"/>
      <c r="BO69" s="492"/>
      <c r="BP69" s="492"/>
      <c r="BQ69" s="511"/>
      <c r="BR69" s="507"/>
      <c r="BS69" s="492"/>
      <c r="BT69" s="492"/>
      <c r="BU69" s="492"/>
      <c r="BV69" s="492"/>
      <c r="BW69" s="492"/>
      <c r="BX69" s="492"/>
      <c r="BY69" s="493"/>
      <c r="BZ69" s="493"/>
      <c r="CA69" s="493"/>
      <c r="CB69" s="493"/>
      <c r="CC69" s="493"/>
      <c r="CD69" s="493"/>
      <c r="CE69" s="493"/>
      <c r="CF69" s="493"/>
      <c r="CG69" s="493"/>
      <c r="CH69" s="493"/>
      <c r="CI69" s="493"/>
      <c r="CJ69" s="493"/>
      <c r="CK69" s="493"/>
      <c r="CL69" s="493"/>
      <c r="CM69" s="493"/>
      <c r="CN69" s="67"/>
      <c r="CO69" s="67"/>
      <c r="CP69" s="67"/>
      <c r="CQ69" s="67"/>
      <c r="CR69" s="67"/>
      <c r="CS69" s="67"/>
      <c r="CT69" s="67"/>
      <c r="CU69" s="67"/>
      <c r="CV69" s="67"/>
      <c r="CW69" s="67"/>
      <c r="CX69" s="67"/>
      <c r="CY69" s="67"/>
      <c r="CZ69" s="67"/>
    </row>
    <row r="70" s="370" customFormat="true" ht="15" customHeight="true" x14ac:dyDescent="0.2">
      <c r="A70" s="1056"/>
      <c r="B70" s="436" t="s">
        <v>444</v>
      </c>
      <c r="C70" s="178">
        <v>0.37256383762913925</v>
      </c>
      <c r="D70" s="177">
        <v>0.71163254615044369</v>
      </c>
      <c r="E70" s="177">
        <v>0.47707181069208415</v>
      </c>
      <c r="F70" s="177">
        <v>0.32489013207175826</v>
      </c>
      <c r="G70" s="176">
        <v>0.14796457812137362</v>
      </c>
      <c r="H70" s="175">
        <v>4.0641142541393096</v>
      </c>
      <c r="I70" s="177">
        <v>0.83115837288858774</v>
      </c>
      <c r="J70" s="177">
        <v>0.51439995238856695</v>
      </c>
      <c r="K70" s="177">
        <v>0.50628194043495411</v>
      </c>
      <c r="L70" s="174">
        <v>0.19822210827286543</v>
      </c>
      <c r="M70" s="178">
        <v>0</v>
      </c>
      <c r="N70" s="177">
        <v>0.57048703332262662</v>
      </c>
      <c r="O70" s="177">
        <v>0.78143734102016427</v>
      </c>
      <c r="P70" s="177">
        <v>0.18512005877937271</v>
      </c>
      <c r="Q70" s="176">
        <v>1.1685975974869426E-2</v>
      </c>
      <c r="R70" s="175">
        <v>0</v>
      </c>
      <c r="S70" s="177">
        <v>0</v>
      </c>
      <c r="T70" s="177">
        <v>0</v>
      </c>
      <c r="U70" s="177">
        <v>0</v>
      </c>
      <c r="V70" s="177">
        <v>10.593871055651221</v>
      </c>
      <c r="W70" s="177">
        <v>7.5859004603889182E-2</v>
      </c>
      <c r="X70" s="177">
        <v>0</v>
      </c>
      <c r="Y70" s="177">
        <v>0</v>
      </c>
      <c r="Z70" s="177">
        <v>0</v>
      </c>
      <c r="AA70" s="177">
        <v>0</v>
      </c>
      <c r="AB70" s="177">
        <v>0</v>
      </c>
      <c r="AC70" s="177">
        <v>0</v>
      </c>
      <c r="AD70" s="177">
        <v>0</v>
      </c>
      <c r="AE70" s="177">
        <v>0</v>
      </c>
      <c r="AF70" s="177">
        <v>0</v>
      </c>
      <c r="AG70" s="177">
        <v>0</v>
      </c>
      <c r="AH70" s="177">
        <v>0</v>
      </c>
      <c r="AI70" s="177">
        <v>0</v>
      </c>
      <c r="AJ70" s="177">
        <v>0</v>
      </c>
      <c r="AK70" s="177">
        <v>0</v>
      </c>
      <c r="AL70" s="177">
        <v>0</v>
      </c>
      <c r="AM70" s="174">
        <v>0</v>
      </c>
      <c r="AN70" s="495"/>
      <c r="AO70" s="495"/>
      <c r="AP70" s="495"/>
      <c r="AQ70" s="495"/>
      <c r="AR70" s="495"/>
      <c r="AS70" s="495"/>
      <c r="AT70" s="495"/>
      <c r="AU70" s="495"/>
      <c r="AV70" s="495"/>
      <c r="AW70" s="495"/>
      <c r="AX70" s="495"/>
      <c r="AY70" s="495"/>
      <c r="AZ70" s="234"/>
      <c r="BA70" s="679"/>
      <c r="BB70" s="678"/>
      <c r="BC70" s="507"/>
      <c r="BD70" s="492"/>
      <c r="BE70" s="492"/>
      <c r="BF70" s="492"/>
      <c r="BG70" s="511"/>
      <c r="BH70" s="507"/>
      <c r="BI70" s="492"/>
      <c r="BJ70" s="492"/>
      <c r="BK70" s="492"/>
      <c r="BL70" s="511"/>
      <c r="BM70" s="507"/>
      <c r="BN70" s="492"/>
      <c r="BO70" s="492"/>
      <c r="BP70" s="492"/>
      <c r="BQ70" s="511"/>
      <c r="BR70" s="507"/>
      <c r="BS70" s="492"/>
      <c r="BT70" s="492"/>
      <c r="BU70" s="492"/>
      <c r="BV70" s="492"/>
      <c r="BW70" s="492"/>
      <c r="BX70" s="492"/>
      <c r="BY70" s="493"/>
      <c r="BZ70" s="493"/>
      <c r="CA70" s="493"/>
      <c r="CB70" s="493"/>
      <c r="CC70" s="493"/>
      <c r="CD70" s="493"/>
      <c r="CE70" s="493"/>
      <c r="CF70" s="493"/>
      <c r="CG70" s="493"/>
      <c r="CH70" s="493"/>
      <c r="CI70" s="493"/>
      <c r="CJ70" s="493"/>
      <c r="CK70" s="493"/>
      <c r="CL70" s="493"/>
      <c r="CM70" s="493"/>
      <c r="CN70" s="67"/>
      <c r="CO70" s="67"/>
      <c r="CP70" s="67"/>
      <c r="CQ70" s="67"/>
      <c r="CR70" s="67"/>
      <c r="CS70" s="67"/>
      <c r="CT70" s="67"/>
      <c r="CU70" s="67"/>
      <c r="CV70" s="67"/>
      <c r="CW70" s="67"/>
      <c r="CX70" s="67"/>
      <c r="CY70" s="67"/>
      <c r="CZ70" s="67"/>
    </row>
    <row r="71" s="370" customFormat="true" ht="15" customHeight="true" x14ac:dyDescent="0.2">
      <c r="A71" s="1056"/>
      <c r="B71" s="436" t="s">
        <v>46</v>
      </c>
      <c r="C71" s="178">
        <v>0.10279605864091017</v>
      </c>
      <c r="D71" s="177">
        <v>5.5400898519900607E-3</v>
      </c>
      <c r="E71" s="177">
        <v>0.26540425250783006</v>
      </c>
      <c r="F71" s="177">
        <v>0.44214125567776097</v>
      </c>
      <c r="G71" s="176">
        <v>0</v>
      </c>
      <c r="H71" s="175">
        <v>0</v>
      </c>
      <c r="I71" s="177">
        <v>0</v>
      </c>
      <c r="J71" s="177">
        <v>0</v>
      </c>
      <c r="K71" s="177">
        <v>0</v>
      </c>
      <c r="L71" s="174">
        <v>0</v>
      </c>
      <c r="M71" s="178">
        <v>0.11498260668833152</v>
      </c>
      <c r="N71" s="177">
        <v>6.2020442906490312E-3</v>
      </c>
      <c r="O71" s="177">
        <v>0.29678342640699601</v>
      </c>
      <c r="P71" s="177">
        <v>0.13204871584198966</v>
      </c>
      <c r="Q71" s="176">
        <v>0.36308051151039777</v>
      </c>
      <c r="R71" s="175">
        <v>0</v>
      </c>
      <c r="S71" s="177">
        <v>0</v>
      </c>
      <c r="T71" s="177">
        <v>0</v>
      </c>
      <c r="U71" s="177">
        <v>0</v>
      </c>
      <c r="V71" s="177">
        <v>0</v>
      </c>
      <c r="W71" s="177">
        <v>0</v>
      </c>
      <c r="X71" s="177">
        <v>2.0139280600238281</v>
      </c>
      <c r="Y71" s="177">
        <v>0</v>
      </c>
      <c r="Z71" s="177">
        <v>0</v>
      </c>
      <c r="AA71" s="177">
        <v>0.13777122558458479</v>
      </c>
      <c r="AB71" s="177">
        <v>0</v>
      </c>
      <c r="AC71" s="177">
        <v>0</v>
      </c>
      <c r="AD71" s="177">
        <v>0</v>
      </c>
      <c r="AE71" s="177">
        <v>0</v>
      </c>
      <c r="AF71" s="177">
        <v>0</v>
      </c>
      <c r="AG71" s="177">
        <v>0</v>
      </c>
      <c r="AH71" s="177">
        <v>7.7361689244234977E-2</v>
      </c>
      <c r="AI71" s="177">
        <v>0</v>
      </c>
      <c r="AJ71" s="177">
        <v>0</v>
      </c>
      <c r="AK71" s="177">
        <v>0</v>
      </c>
      <c r="AL71" s="177">
        <v>0</v>
      </c>
      <c r="AM71" s="174">
        <v>0</v>
      </c>
      <c r="AN71" s="495"/>
      <c r="AO71" s="495"/>
      <c r="AP71" s="495"/>
      <c r="AQ71" s="495"/>
      <c r="AR71" s="495"/>
      <c r="AS71" s="495"/>
      <c r="AT71" s="495"/>
      <c r="AU71" s="495"/>
      <c r="AV71" s="495"/>
      <c r="AW71" s="495"/>
      <c r="AX71" s="495"/>
      <c r="AY71" s="495"/>
      <c r="AZ71" s="234"/>
      <c r="BA71" s="679"/>
      <c r="BB71" s="678"/>
      <c r="BC71" s="507"/>
      <c r="BD71" s="492"/>
      <c r="BE71" s="492"/>
      <c r="BF71" s="492"/>
      <c r="BG71" s="511"/>
      <c r="BH71" s="507"/>
      <c r="BI71" s="492"/>
      <c r="BJ71" s="492"/>
      <c r="BK71" s="492"/>
      <c r="BL71" s="511"/>
      <c r="BM71" s="507"/>
      <c r="BN71" s="492"/>
      <c r="BO71" s="492"/>
      <c r="BP71" s="492"/>
      <c r="BQ71" s="511"/>
      <c r="BR71" s="507"/>
      <c r="BS71" s="492"/>
      <c r="BT71" s="492"/>
      <c r="BU71" s="492"/>
      <c r="BV71" s="492"/>
      <c r="BW71" s="492"/>
      <c r="BX71" s="492"/>
      <c r="BY71" s="493"/>
      <c r="BZ71" s="493"/>
      <c r="CA71" s="493"/>
      <c r="CB71" s="493"/>
      <c r="CC71" s="493"/>
      <c r="CD71" s="493"/>
      <c r="CE71" s="493"/>
      <c r="CF71" s="493"/>
      <c r="CG71" s="493"/>
      <c r="CH71" s="493"/>
      <c r="CI71" s="493"/>
      <c r="CJ71" s="493"/>
      <c r="CK71" s="493"/>
      <c r="CL71" s="493"/>
      <c r="CM71" s="493"/>
      <c r="CN71" s="67"/>
      <c r="CO71" s="67"/>
      <c r="CP71" s="67"/>
      <c r="CQ71" s="67"/>
      <c r="CR71" s="67"/>
      <c r="CS71" s="67"/>
      <c r="CT71" s="67"/>
      <c r="CU71" s="67"/>
      <c r="CV71" s="67"/>
      <c r="CW71" s="67"/>
      <c r="CX71" s="67"/>
      <c r="CY71" s="67"/>
      <c r="CZ71" s="67"/>
    </row>
    <row r="72" s="370" customFormat="true" ht="15" customHeight="true" x14ac:dyDescent="0.2">
      <c r="A72" s="199"/>
      <c r="B72" s="193"/>
      <c r="C72" s="178"/>
      <c r="D72" s="177"/>
      <c r="E72" s="177"/>
      <c r="F72" s="177"/>
      <c r="G72" s="176"/>
      <c r="H72" s="175"/>
      <c r="I72" s="177"/>
      <c r="J72" s="177"/>
      <c r="K72" s="177"/>
      <c r="L72" s="174"/>
      <c r="M72" s="178"/>
      <c r="N72" s="177"/>
      <c r="O72" s="177"/>
      <c r="P72" s="177"/>
      <c r="Q72" s="176"/>
      <c r="R72" s="175"/>
      <c r="S72" s="177"/>
      <c r="T72" s="177"/>
      <c r="U72" s="177"/>
      <c r="V72" s="177"/>
      <c r="W72" s="177"/>
      <c r="X72" s="177"/>
      <c r="Y72" s="177"/>
      <c r="Z72" s="177"/>
      <c r="AA72" s="177"/>
      <c r="AB72" s="177"/>
      <c r="AC72" s="177"/>
      <c r="AD72" s="177"/>
      <c r="AE72" s="177"/>
      <c r="AF72" s="177"/>
      <c r="AG72" s="177"/>
      <c r="AH72" s="177"/>
      <c r="AI72" s="177"/>
      <c r="AJ72" s="177"/>
      <c r="AK72" s="177"/>
      <c r="AL72" s="177"/>
      <c r="AM72" s="174"/>
      <c r="AN72" s="495"/>
      <c r="AO72" s="495"/>
      <c r="AP72" s="495"/>
      <c r="AQ72" s="495"/>
      <c r="AR72" s="495"/>
      <c r="AS72" s="495"/>
      <c r="AT72" s="495"/>
      <c r="AU72" s="495"/>
      <c r="AV72" s="495"/>
      <c r="AW72" s="495"/>
      <c r="AX72" s="495"/>
      <c r="AY72" s="495"/>
      <c r="AZ72" s="234"/>
      <c r="BA72" s="679"/>
      <c r="BB72" s="678"/>
      <c r="BC72" s="507"/>
      <c r="BD72" s="492"/>
      <c r="BE72" s="492"/>
      <c r="BF72" s="492"/>
      <c r="BG72" s="511"/>
      <c r="BH72" s="507"/>
      <c r="BI72" s="492"/>
      <c r="BJ72" s="492"/>
      <c r="BK72" s="492"/>
      <c r="BL72" s="511"/>
      <c r="BM72" s="507"/>
      <c r="BN72" s="492"/>
      <c r="BO72" s="492"/>
      <c r="BP72" s="492"/>
      <c r="BQ72" s="511"/>
      <c r="BR72" s="507"/>
      <c r="BS72" s="492"/>
      <c r="BT72" s="492"/>
      <c r="BU72" s="492"/>
      <c r="BV72" s="492"/>
      <c r="BW72" s="492"/>
      <c r="BX72" s="492"/>
      <c r="BY72" s="493"/>
      <c r="BZ72" s="493"/>
      <c r="CA72" s="493"/>
      <c r="CB72" s="493"/>
      <c r="CC72" s="493"/>
      <c r="CD72" s="493"/>
      <c r="CE72" s="493"/>
      <c r="CF72" s="493"/>
      <c r="CG72" s="493"/>
      <c r="CH72" s="493"/>
      <c r="CI72" s="493"/>
      <c r="CJ72" s="493"/>
      <c r="CK72" s="493"/>
      <c r="CL72" s="493"/>
      <c r="CM72" s="493"/>
      <c r="CN72" s="67"/>
      <c r="CO72" s="67"/>
      <c r="CP72" s="67"/>
      <c r="CQ72" s="67"/>
      <c r="CR72" s="67"/>
      <c r="CS72" s="67"/>
      <c r="CT72" s="67"/>
      <c r="CU72" s="67"/>
      <c r="CV72" s="67"/>
      <c r="CW72" s="67"/>
      <c r="CX72" s="67"/>
      <c r="CY72" s="67"/>
      <c r="CZ72" s="67"/>
    </row>
    <row r="73" s="370" customFormat="true" ht="15" customHeight="true" x14ac:dyDescent="0.2">
      <c r="A73" s="199"/>
      <c r="B73" s="193"/>
      <c r="C73" s="178"/>
      <c r="D73" s="177"/>
      <c r="E73" s="177"/>
      <c r="F73" s="177"/>
      <c r="G73" s="176"/>
      <c r="H73" s="175"/>
      <c r="I73" s="177"/>
      <c r="J73" s="177"/>
      <c r="K73" s="177"/>
      <c r="L73" s="174"/>
      <c r="M73" s="178"/>
      <c r="N73" s="177"/>
      <c r="O73" s="177"/>
      <c r="P73" s="177"/>
      <c r="Q73" s="176"/>
      <c r="R73" s="175"/>
      <c r="S73" s="177"/>
      <c r="T73" s="177"/>
      <c r="U73" s="177"/>
      <c r="V73" s="177"/>
      <c r="W73" s="177"/>
      <c r="X73" s="177"/>
      <c r="Y73" s="177"/>
      <c r="Z73" s="177"/>
      <c r="AA73" s="177"/>
      <c r="AB73" s="177"/>
      <c r="AC73" s="177"/>
      <c r="AD73" s="177"/>
      <c r="AE73" s="177"/>
      <c r="AF73" s="177"/>
      <c r="AG73" s="177"/>
      <c r="AH73" s="177"/>
      <c r="AI73" s="177"/>
      <c r="AJ73" s="177"/>
      <c r="AK73" s="177"/>
      <c r="AL73" s="177"/>
      <c r="AM73" s="174"/>
      <c r="AN73" s="495"/>
      <c r="AO73" s="495"/>
      <c r="AP73" s="495"/>
      <c r="AQ73" s="495"/>
      <c r="AR73" s="495"/>
      <c r="AS73" s="495"/>
      <c r="AT73" s="495"/>
      <c r="AU73" s="495"/>
      <c r="AV73" s="495"/>
      <c r="AW73" s="495"/>
      <c r="AX73" s="495"/>
      <c r="AY73" s="495"/>
      <c r="AZ73" s="234"/>
      <c r="BA73" s="679"/>
      <c r="BB73" s="678"/>
      <c r="BC73" s="507"/>
      <c r="BD73" s="492"/>
      <c r="BE73" s="492"/>
      <c r="BF73" s="492"/>
      <c r="BG73" s="511"/>
      <c r="BH73" s="507"/>
      <c r="BI73" s="492"/>
      <c r="BJ73" s="492"/>
      <c r="BK73" s="492"/>
      <c r="BL73" s="511"/>
      <c r="BM73" s="507"/>
      <c r="BN73" s="492"/>
      <c r="BO73" s="492"/>
      <c r="BP73" s="492"/>
      <c r="BQ73" s="511"/>
      <c r="BR73" s="507"/>
      <c r="BS73" s="492"/>
      <c r="BT73" s="492"/>
      <c r="BU73" s="492"/>
      <c r="BV73" s="492"/>
      <c r="BW73" s="492"/>
      <c r="BX73" s="492"/>
      <c r="BY73" s="493"/>
      <c r="BZ73" s="493"/>
      <c r="CA73" s="493"/>
      <c r="CB73" s="493"/>
      <c r="CC73" s="493"/>
      <c r="CD73" s="493"/>
      <c r="CE73" s="493"/>
      <c r="CF73" s="493"/>
      <c r="CG73" s="493"/>
      <c r="CH73" s="493"/>
      <c r="CI73" s="493"/>
      <c r="CJ73" s="493"/>
      <c r="CK73" s="493"/>
      <c r="CL73" s="493"/>
      <c r="CM73" s="493"/>
      <c r="CN73" s="67"/>
      <c r="CO73" s="67"/>
      <c r="CP73" s="67"/>
      <c r="CQ73" s="67"/>
      <c r="CR73" s="67"/>
      <c r="CS73" s="67"/>
      <c r="CT73" s="67"/>
      <c r="CU73" s="67"/>
      <c r="CV73" s="67"/>
      <c r="CW73" s="67"/>
      <c r="CX73" s="67"/>
      <c r="CY73" s="67"/>
      <c r="CZ73" s="67"/>
    </row>
    <row r="74" s="370" customFormat="true" ht="15" customHeight="true" x14ac:dyDescent="0.2">
      <c r="A74" s="199"/>
      <c r="B74" s="193"/>
      <c r="C74" s="178"/>
      <c r="D74" s="177"/>
      <c r="E74" s="177"/>
      <c r="F74" s="177"/>
      <c r="G74" s="176"/>
      <c r="H74" s="175"/>
      <c r="I74" s="177"/>
      <c r="J74" s="177"/>
      <c r="K74" s="177"/>
      <c r="L74" s="174"/>
      <c r="M74" s="178"/>
      <c r="N74" s="177"/>
      <c r="O74" s="177"/>
      <c r="P74" s="177"/>
      <c r="Q74" s="176"/>
      <c r="R74" s="175"/>
      <c r="S74" s="177"/>
      <c r="T74" s="177"/>
      <c r="U74" s="177"/>
      <c r="V74" s="177"/>
      <c r="W74" s="177"/>
      <c r="X74" s="177"/>
      <c r="Y74" s="177"/>
      <c r="Z74" s="177"/>
      <c r="AA74" s="177"/>
      <c r="AB74" s="177"/>
      <c r="AC74" s="177"/>
      <c r="AD74" s="177"/>
      <c r="AE74" s="177"/>
      <c r="AF74" s="177"/>
      <c r="AG74" s="177"/>
      <c r="AH74" s="177"/>
      <c r="AI74" s="177"/>
      <c r="AJ74" s="177"/>
      <c r="AK74" s="177"/>
      <c r="AL74" s="177"/>
      <c r="AM74" s="174"/>
      <c r="AN74" s="495"/>
      <c r="AO74" s="495"/>
      <c r="AP74" s="495"/>
      <c r="AQ74" s="495"/>
      <c r="AR74" s="495"/>
      <c r="AS74" s="495"/>
      <c r="AT74" s="495"/>
      <c r="AU74" s="495"/>
      <c r="AV74" s="495"/>
      <c r="AW74" s="495"/>
      <c r="AX74" s="495"/>
      <c r="AY74" s="495"/>
      <c r="AZ74" s="234"/>
      <c r="BA74" s="679"/>
      <c r="BB74" s="678"/>
      <c r="BC74" s="507"/>
      <c r="BD74" s="492"/>
      <c r="BE74" s="492"/>
      <c r="BF74" s="492"/>
      <c r="BG74" s="511"/>
      <c r="BH74" s="507"/>
      <c r="BI74" s="492"/>
      <c r="BJ74" s="492"/>
      <c r="BK74" s="492"/>
      <c r="BL74" s="511"/>
      <c r="BM74" s="507"/>
      <c r="BN74" s="492"/>
      <c r="BO74" s="492"/>
      <c r="BP74" s="492"/>
      <c r="BQ74" s="511"/>
      <c r="BR74" s="507"/>
      <c r="BS74" s="492"/>
      <c r="BT74" s="492"/>
      <c r="BU74" s="492"/>
      <c r="BV74" s="492"/>
      <c r="BW74" s="492"/>
      <c r="BX74" s="492"/>
      <c r="BY74" s="493"/>
      <c r="BZ74" s="493"/>
      <c r="CA74" s="493"/>
      <c r="CB74" s="493"/>
      <c r="CC74" s="493"/>
      <c r="CD74" s="493"/>
      <c r="CE74" s="493"/>
      <c r="CF74" s="493"/>
      <c r="CG74" s="493"/>
      <c r="CH74" s="493"/>
      <c r="CI74" s="493"/>
      <c r="CJ74" s="493"/>
      <c r="CK74" s="493"/>
      <c r="CL74" s="493"/>
      <c r="CM74" s="493"/>
      <c r="CN74" s="67"/>
      <c r="CO74" s="67"/>
      <c r="CP74" s="67"/>
      <c r="CQ74" s="67"/>
      <c r="CR74" s="67"/>
      <c r="CS74" s="67"/>
      <c r="CT74" s="67"/>
      <c r="CU74" s="67"/>
      <c r="CV74" s="67"/>
      <c r="CW74" s="67"/>
      <c r="CX74" s="67"/>
      <c r="CY74" s="67"/>
      <c r="CZ74" s="67"/>
    </row>
    <row r="75" s="370" customFormat="true" ht="15" customHeight="true" x14ac:dyDescent="0.2">
      <c r="A75" s="199"/>
      <c r="B75" s="193"/>
      <c r="C75" s="178"/>
      <c r="D75" s="177"/>
      <c r="E75" s="177"/>
      <c r="F75" s="177"/>
      <c r="G75" s="176"/>
      <c r="H75" s="175"/>
      <c r="I75" s="177"/>
      <c r="J75" s="177"/>
      <c r="K75" s="177"/>
      <c r="L75" s="174"/>
      <c r="M75" s="178"/>
      <c r="N75" s="177"/>
      <c r="O75" s="177"/>
      <c r="P75" s="177"/>
      <c r="Q75" s="176"/>
      <c r="R75" s="175"/>
      <c r="S75" s="177"/>
      <c r="T75" s="177"/>
      <c r="U75" s="177"/>
      <c r="V75" s="177"/>
      <c r="W75" s="177"/>
      <c r="X75" s="177"/>
      <c r="Y75" s="177"/>
      <c r="Z75" s="177"/>
      <c r="AA75" s="177"/>
      <c r="AB75" s="177"/>
      <c r="AC75" s="177"/>
      <c r="AD75" s="177"/>
      <c r="AE75" s="177"/>
      <c r="AF75" s="177"/>
      <c r="AG75" s="177"/>
      <c r="AH75" s="177"/>
      <c r="AI75" s="177"/>
      <c r="AJ75" s="177"/>
      <c r="AK75" s="177"/>
      <c r="AL75" s="177"/>
      <c r="AM75" s="174"/>
      <c r="AN75" s="495"/>
      <c r="AO75" s="495"/>
      <c r="AP75" s="495"/>
      <c r="AQ75" s="495"/>
      <c r="AR75" s="495"/>
      <c r="AS75" s="495"/>
      <c r="AT75" s="495"/>
      <c r="AU75" s="495"/>
      <c r="AV75" s="495"/>
      <c r="AW75" s="495"/>
      <c r="AX75" s="495"/>
      <c r="AY75" s="495"/>
      <c r="AZ75" s="234"/>
      <c r="BA75" s="679"/>
      <c r="BB75" s="678"/>
      <c r="BC75" s="507"/>
      <c r="BD75" s="492"/>
      <c r="BE75" s="492"/>
      <c r="BF75" s="492"/>
      <c r="BG75" s="511"/>
      <c r="BH75" s="507"/>
      <c r="BI75" s="492"/>
      <c r="BJ75" s="492"/>
      <c r="BK75" s="492"/>
      <c r="BL75" s="511"/>
      <c r="BM75" s="507"/>
      <c r="BN75" s="492"/>
      <c r="BO75" s="492"/>
      <c r="BP75" s="492"/>
      <c r="BQ75" s="511"/>
      <c r="BR75" s="507"/>
      <c r="BS75" s="492"/>
      <c r="BT75" s="492"/>
      <c r="BU75" s="492"/>
      <c r="BV75" s="492"/>
      <c r="BW75" s="492"/>
      <c r="BX75" s="492"/>
      <c r="BY75" s="493"/>
      <c r="BZ75" s="493"/>
      <c r="CA75" s="493"/>
      <c r="CB75" s="493"/>
      <c r="CC75" s="493"/>
      <c r="CD75" s="493"/>
      <c r="CE75" s="493"/>
      <c r="CF75" s="493"/>
      <c r="CG75" s="493"/>
      <c r="CH75" s="493"/>
      <c r="CI75" s="493"/>
      <c r="CJ75" s="493"/>
      <c r="CK75" s="493"/>
      <c r="CL75" s="493"/>
      <c r="CM75" s="493"/>
      <c r="CN75" s="67"/>
      <c r="CO75" s="67"/>
      <c r="CP75" s="67"/>
      <c r="CQ75" s="67"/>
      <c r="CR75" s="67"/>
      <c r="CS75" s="67"/>
      <c r="CT75" s="67"/>
      <c r="CU75" s="67"/>
      <c r="CV75" s="67"/>
      <c r="CW75" s="67"/>
      <c r="CX75" s="67"/>
      <c r="CY75" s="67"/>
      <c r="CZ75" s="67"/>
    </row>
    <row r="76" s="370" customFormat="true" ht="15" customHeight="true" x14ac:dyDescent="0.2">
      <c r="A76" s="199"/>
      <c r="B76" s="193"/>
      <c r="C76" s="178"/>
      <c r="D76" s="177"/>
      <c r="E76" s="177"/>
      <c r="F76" s="177"/>
      <c r="G76" s="176"/>
      <c r="H76" s="175"/>
      <c r="I76" s="177"/>
      <c r="J76" s="177"/>
      <c r="K76" s="177"/>
      <c r="L76" s="174"/>
      <c r="M76" s="178"/>
      <c r="N76" s="177"/>
      <c r="O76" s="177"/>
      <c r="P76" s="177"/>
      <c r="Q76" s="176"/>
      <c r="R76" s="175"/>
      <c r="S76" s="177"/>
      <c r="T76" s="177"/>
      <c r="U76" s="177"/>
      <c r="V76" s="177"/>
      <c r="W76" s="177"/>
      <c r="X76" s="177"/>
      <c r="Y76" s="177"/>
      <c r="Z76" s="177"/>
      <c r="AA76" s="177"/>
      <c r="AB76" s="177"/>
      <c r="AC76" s="177"/>
      <c r="AD76" s="177"/>
      <c r="AE76" s="177"/>
      <c r="AF76" s="177"/>
      <c r="AG76" s="177"/>
      <c r="AH76" s="177"/>
      <c r="AI76" s="177"/>
      <c r="AJ76" s="177"/>
      <c r="AK76" s="177"/>
      <c r="AL76" s="177"/>
      <c r="AM76" s="174"/>
      <c r="AN76" s="495"/>
      <c r="AO76" s="495"/>
      <c r="AP76" s="495"/>
      <c r="AQ76" s="495"/>
      <c r="AR76" s="495"/>
      <c r="AS76" s="495"/>
      <c r="AT76" s="495"/>
      <c r="AU76" s="495"/>
      <c r="AV76" s="495"/>
      <c r="AW76" s="495"/>
      <c r="AX76" s="495"/>
      <c r="AY76" s="495"/>
      <c r="AZ76" s="234"/>
      <c r="BA76" s="679"/>
      <c r="BB76" s="678"/>
      <c r="BC76" s="507"/>
      <c r="BD76" s="492"/>
      <c r="BE76" s="492"/>
      <c r="BF76" s="492"/>
      <c r="BG76" s="511"/>
      <c r="BH76" s="507"/>
      <c r="BI76" s="492"/>
      <c r="BJ76" s="492"/>
      <c r="BK76" s="492"/>
      <c r="BL76" s="511"/>
      <c r="BM76" s="507"/>
      <c r="BN76" s="492"/>
      <c r="BO76" s="492"/>
      <c r="BP76" s="492"/>
      <c r="BQ76" s="511"/>
      <c r="BR76" s="507"/>
      <c r="BS76" s="492"/>
      <c r="BT76" s="492"/>
      <c r="BU76" s="492"/>
      <c r="BV76" s="492"/>
      <c r="BW76" s="492"/>
      <c r="BX76" s="492"/>
      <c r="BY76" s="493"/>
      <c r="BZ76" s="493"/>
      <c r="CA76" s="493"/>
      <c r="CB76" s="493"/>
      <c r="CC76" s="493"/>
      <c r="CD76" s="493"/>
      <c r="CE76" s="493"/>
      <c r="CF76" s="493"/>
      <c r="CG76" s="493"/>
      <c r="CH76" s="493"/>
      <c r="CI76" s="493"/>
      <c r="CJ76" s="493"/>
      <c r="CK76" s="493"/>
      <c r="CL76" s="493"/>
      <c r="CM76" s="493"/>
      <c r="CN76" s="67"/>
      <c r="CO76" s="67"/>
      <c r="CP76" s="67"/>
      <c r="CQ76" s="67"/>
      <c r="CR76" s="67"/>
      <c r="CS76" s="67"/>
      <c r="CT76" s="67"/>
      <c r="CU76" s="67"/>
      <c r="CV76" s="67"/>
      <c r="CW76" s="67"/>
      <c r="CX76" s="67"/>
      <c r="CY76" s="67"/>
      <c r="CZ76" s="67"/>
    </row>
    <row r="77" s="370" customFormat="true" ht="15" customHeight="true" x14ac:dyDescent="0.2">
      <c r="A77" s="199"/>
      <c r="B77" s="193"/>
      <c r="C77" s="178"/>
      <c r="D77" s="177"/>
      <c r="E77" s="177"/>
      <c r="F77" s="177"/>
      <c r="G77" s="176"/>
      <c r="H77" s="175"/>
      <c r="I77" s="177"/>
      <c r="J77" s="177"/>
      <c r="K77" s="177"/>
      <c r="L77" s="174"/>
      <c r="M77" s="178"/>
      <c r="N77" s="177"/>
      <c r="O77" s="177"/>
      <c r="P77" s="177"/>
      <c r="Q77" s="176"/>
      <c r="R77" s="175"/>
      <c r="S77" s="177"/>
      <c r="T77" s="177"/>
      <c r="U77" s="177"/>
      <c r="V77" s="177"/>
      <c r="W77" s="177"/>
      <c r="X77" s="177"/>
      <c r="Y77" s="177"/>
      <c r="Z77" s="177"/>
      <c r="AA77" s="177"/>
      <c r="AB77" s="177"/>
      <c r="AC77" s="177"/>
      <c r="AD77" s="177"/>
      <c r="AE77" s="177"/>
      <c r="AF77" s="177"/>
      <c r="AG77" s="177"/>
      <c r="AH77" s="177"/>
      <c r="AI77" s="177"/>
      <c r="AJ77" s="177"/>
      <c r="AK77" s="177"/>
      <c r="AL77" s="177"/>
      <c r="AM77" s="174"/>
      <c r="AN77" s="495"/>
      <c r="AO77" s="495"/>
      <c r="AP77" s="495"/>
      <c r="AQ77" s="495"/>
      <c r="AR77" s="495"/>
      <c r="AS77" s="495"/>
      <c r="AT77" s="495"/>
      <c r="AU77" s="495"/>
      <c r="AV77" s="495"/>
      <c r="AW77" s="495"/>
      <c r="AX77" s="495"/>
      <c r="AY77" s="495"/>
      <c r="AZ77" s="234"/>
      <c r="BA77" s="679"/>
      <c r="BB77" s="678"/>
      <c r="BC77" s="507"/>
      <c r="BD77" s="492"/>
      <c r="BE77" s="492"/>
      <c r="BF77" s="492"/>
      <c r="BG77" s="511"/>
      <c r="BH77" s="507"/>
      <c r="BI77" s="492"/>
      <c r="BJ77" s="492"/>
      <c r="BK77" s="492"/>
      <c r="BL77" s="511"/>
      <c r="BM77" s="507"/>
      <c r="BN77" s="492"/>
      <c r="BO77" s="492"/>
      <c r="BP77" s="492"/>
      <c r="BQ77" s="511"/>
      <c r="BR77" s="507"/>
      <c r="BS77" s="492"/>
      <c r="BT77" s="492"/>
      <c r="BU77" s="492"/>
      <c r="BV77" s="492"/>
      <c r="BW77" s="492"/>
      <c r="BX77" s="492"/>
      <c r="BY77" s="493"/>
      <c r="BZ77" s="493"/>
      <c r="CA77" s="493"/>
      <c r="CB77" s="493"/>
      <c r="CC77" s="493"/>
      <c r="CD77" s="493"/>
      <c r="CE77" s="493"/>
      <c r="CF77" s="493"/>
      <c r="CG77" s="493"/>
      <c r="CH77" s="493"/>
      <c r="CI77" s="493"/>
      <c r="CJ77" s="493"/>
      <c r="CK77" s="493"/>
      <c r="CL77" s="493"/>
      <c r="CM77" s="493"/>
      <c r="CN77" s="67"/>
      <c r="CO77" s="67"/>
      <c r="CP77" s="67"/>
      <c r="CQ77" s="67"/>
      <c r="CR77" s="67"/>
      <c r="CS77" s="67"/>
      <c r="CT77" s="67"/>
      <c r="CU77" s="67"/>
      <c r="CV77" s="67"/>
      <c r="CW77" s="67"/>
      <c r="CX77" s="67"/>
      <c r="CY77" s="67"/>
      <c r="CZ77" s="67"/>
    </row>
    <row r="78" s="370" customFormat="true" ht="15" customHeight="true" x14ac:dyDescent="0.2">
      <c r="A78" s="199"/>
      <c r="B78" s="193"/>
      <c r="C78" s="178"/>
      <c r="D78" s="177"/>
      <c r="E78" s="177"/>
      <c r="F78" s="177"/>
      <c r="G78" s="176"/>
      <c r="H78" s="175"/>
      <c r="I78" s="177"/>
      <c r="J78" s="177"/>
      <c r="K78" s="177"/>
      <c r="L78" s="174"/>
      <c r="M78" s="178"/>
      <c r="N78" s="177"/>
      <c r="O78" s="177"/>
      <c r="P78" s="177"/>
      <c r="Q78" s="176"/>
      <c r="R78" s="175"/>
      <c r="S78" s="177"/>
      <c r="T78" s="177"/>
      <c r="U78" s="177"/>
      <c r="V78" s="177"/>
      <c r="W78" s="177"/>
      <c r="X78" s="177"/>
      <c r="Y78" s="177"/>
      <c r="Z78" s="177"/>
      <c r="AA78" s="177"/>
      <c r="AB78" s="177"/>
      <c r="AC78" s="177"/>
      <c r="AD78" s="177"/>
      <c r="AE78" s="177"/>
      <c r="AF78" s="177"/>
      <c r="AG78" s="177"/>
      <c r="AH78" s="177"/>
      <c r="AI78" s="177"/>
      <c r="AJ78" s="177"/>
      <c r="AK78" s="177"/>
      <c r="AL78" s="177"/>
      <c r="AM78" s="174"/>
      <c r="AN78" s="495"/>
      <c r="AO78" s="495"/>
      <c r="AP78" s="495"/>
      <c r="AQ78" s="495"/>
      <c r="AR78" s="495"/>
      <c r="AS78" s="495"/>
      <c r="AT78" s="495"/>
      <c r="AU78" s="495"/>
      <c r="AV78" s="495"/>
      <c r="AW78" s="495"/>
      <c r="AX78" s="495"/>
      <c r="AY78" s="495"/>
      <c r="AZ78" s="234"/>
      <c r="BA78" s="679"/>
      <c r="BB78" s="678"/>
      <c r="BC78" s="507"/>
      <c r="BD78" s="492"/>
      <c r="BE78" s="492"/>
      <c r="BF78" s="492"/>
      <c r="BG78" s="511"/>
      <c r="BH78" s="507"/>
      <c r="BI78" s="492"/>
      <c r="BJ78" s="492"/>
      <c r="BK78" s="492"/>
      <c r="BL78" s="511"/>
      <c r="BM78" s="507"/>
      <c r="BN78" s="492"/>
      <c r="BO78" s="492"/>
      <c r="BP78" s="492"/>
      <c r="BQ78" s="511"/>
      <c r="BR78" s="507"/>
      <c r="BS78" s="492"/>
      <c r="BT78" s="492"/>
      <c r="BU78" s="492"/>
      <c r="BV78" s="492"/>
      <c r="BW78" s="492"/>
      <c r="BX78" s="492"/>
      <c r="BY78" s="493"/>
      <c r="BZ78" s="493"/>
      <c r="CA78" s="493"/>
      <c r="CB78" s="493"/>
      <c r="CC78" s="493"/>
      <c r="CD78" s="493"/>
      <c r="CE78" s="493"/>
      <c r="CF78" s="493"/>
      <c r="CG78" s="493"/>
      <c r="CH78" s="493"/>
      <c r="CI78" s="493"/>
      <c r="CJ78" s="493"/>
      <c r="CK78" s="493"/>
      <c r="CL78" s="493"/>
      <c r="CM78" s="493"/>
      <c r="CN78" s="67"/>
      <c r="CO78" s="67"/>
      <c r="CP78" s="67"/>
      <c r="CQ78" s="67"/>
      <c r="CR78" s="67"/>
      <c r="CS78" s="67"/>
      <c r="CT78" s="67"/>
      <c r="CU78" s="67"/>
      <c r="CV78" s="67"/>
      <c r="CW78" s="67"/>
      <c r="CX78" s="67"/>
      <c r="CY78" s="67"/>
      <c r="CZ78" s="67"/>
    </row>
    <row r="79" s="370" customFormat="true" ht="15" customHeight="true" x14ac:dyDescent="0.2">
      <c r="A79" s="199"/>
      <c r="B79" s="193"/>
      <c r="C79" s="178"/>
      <c r="D79" s="177"/>
      <c r="E79" s="177"/>
      <c r="F79" s="177"/>
      <c r="G79" s="176"/>
      <c r="H79" s="175"/>
      <c r="I79" s="177"/>
      <c r="J79" s="177"/>
      <c r="K79" s="177"/>
      <c r="L79" s="174"/>
      <c r="M79" s="178"/>
      <c r="N79" s="177"/>
      <c r="O79" s="177"/>
      <c r="P79" s="177"/>
      <c r="Q79" s="176"/>
      <c r="R79" s="175"/>
      <c r="S79" s="177"/>
      <c r="T79" s="177"/>
      <c r="U79" s="177"/>
      <c r="V79" s="177"/>
      <c r="W79" s="177"/>
      <c r="X79" s="177"/>
      <c r="Y79" s="177"/>
      <c r="Z79" s="177"/>
      <c r="AA79" s="177"/>
      <c r="AB79" s="177"/>
      <c r="AC79" s="177"/>
      <c r="AD79" s="177"/>
      <c r="AE79" s="177"/>
      <c r="AF79" s="177"/>
      <c r="AG79" s="177"/>
      <c r="AH79" s="177"/>
      <c r="AI79" s="177"/>
      <c r="AJ79" s="177"/>
      <c r="AK79" s="177"/>
      <c r="AL79" s="177"/>
      <c r="AM79" s="174"/>
      <c r="AN79" s="495"/>
      <c r="AO79" s="495"/>
      <c r="AP79" s="495"/>
      <c r="AQ79" s="495"/>
      <c r="AR79" s="495"/>
      <c r="AS79" s="495"/>
      <c r="AT79" s="495"/>
      <c r="AU79" s="495"/>
      <c r="AV79" s="495"/>
      <c r="AW79" s="495"/>
      <c r="AX79" s="495"/>
      <c r="AY79" s="495"/>
      <c r="AZ79" s="234"/>
      <c r="BA79" s="679"/>
      <c r="BB79" s="678"/>
      <c r="BC79" s="507"/>
      <c r="BD79" s="492"/>
      <c r="BE79" s="492"/>
      <c r="BF79" s="492"/>
      <c r="BG79" s="511"/>
      <c r="BH79" s="507"/>
      <c r="BI79" s="492"/>
      <c r="BJ79" s="492"/>
      <c r="BK79" s="492"/>
      <c r="BL79" s="511"/>
      <c r="BM79" s="507"/>
      <c r="BN79" s="492"/>
      <c r="BO79" s="492"/>
      <c r="BP79" s="492"/>
      <c r="BQ79" s="511"/>
      <c r="BR79" s="507"/>
      <c r="BS79" s="492"/>
      <c r="BT79" s="492"/>
      <c r="BU79" s="492"/>
      <c r="BV79" s="492"/>
      <c r="BW79" s="492"/>
      <c r="BX79" s="492"/>
      <c r="BY79" s="493"/>
      <c r="BZ79" s="493"/>
      <c r="CA79" s="493"/>
      <c r="CB79" s="493"/>
      <c r="CC79" s="493"/>
      <c r="CD79" s="493"/>
      <c r="CE79" s="493"/>
      <c r="CF79" s="493"/>
      <c r="CG79" s="493"/>
      <c r="CH79" s="493"/>
      <c r="CI79" s="493"/>
      <c r="CJ79" s="493"/>
      <c r="CK79" s="493"/>
      <c r="CL79" s="493"/>
      <c r="CM79" s="493"/>
      <c r="CN79" s="67"/>
      <c r="CO79" s="67"/>
      <c r="CP79" s="67"/>
      <c r="CQ79" s="67"/>
      <c r="CR79" s="67"/>
      <c r="CS79" s="67"/>
      <c r="CT79" s="67"/>
      <c r="CU79" s="67"/>
      <c r="CV79" s="67"/>
      <c r="CW79" s="67"/>
      <c r="CX79" s="67"/>
      <c r="CY79" s="67"/>
      <c r="CZ79" s="67"/>
    </row>
    <row r="80" s="370" customFormat="true" ht="15" customHeight="true" x14ac:dyDescent="0.2">
      <c r="A80" s="199"/>
      <c r="B80" s="193"/>
      <c r="C80" s="178"/>
      <c r="D80" s="177"/>
      <c r="E80" s="177"/>
      <c r="F80" s="177"/>
      <c r="G80" s="176"/>
      <c r="H80" s="175"/>
      <c r="I80" s="177"/>
      <c r="J80" s="177"/>
      <c r="K80" s="177"/>
      <c r="L80" s="174"/>
      <c r="M80" s="178"/>
      <c r="N80" s="177"/>
      <c r="O80" s="177"/>
      <c r="P80" s="177"/>
      <c r="Q80" s="176"/>
      <c r="R80" s="175"/>
      <c r="S80" s="177"/>
      <c r="T80" s="177"/>
      <c r="U80" s="177"/>
      <c r="V80" s="177"/>
      <c r="W80" s="177"/>
      <c r="X80" s="177"/>
      <c r="Y80" s="177"/>
      <c r="Z80" s="177"/>
      <c r="AA80" s="177"/>
      <c r="AB80" s="177"/>
      <c r="AC80" s="177"/>
      <c r="AD80" s="177"/>
      <c r="AE80" s="177"/>
      <c r="AF80" s="177"/>
      <c r="AG80" s="177"/>
      <c r="AH80" s="177"/>
      <c r="AI80" s="177"/>
      <c r="AJ80" s="177"/>
      <c r="AK80" s="177"/>
      <c r="AL80" s="177"/>
      <c r="AM80" s="174"/>
      <c r="AN80" s="495"/>
      <c r="AO80" s="495"/>
      <c r="AP80" s="495"/>
      <c r="AQ80" s="495"/>
      <c r="AR80" s="495"/>
      <c r="AS80" s="495"/>
      <c r="AT80" s="495"/>
      <c r="AU80" s="495"/>
      <c r="AV80" s="495"/>
      <c r="AW80" s="495"/>
      <c r="AX80" s="495"/>
      <c r="AY80" s="495"/>
      <c r="AZ80" s="234"/>
      <c r="BA80" s="679"/>
      <c r="BB80" s="678"/>
      <c r="BC80" s="507"/>
      <c r="BD80" s="492"/>
      <c r="BE80" s="492"/>
      <c r="BF80" s="492"/>
      <c r="BG80" s="511"/>
      <c r="BH80" s="507"/>
      <c r="BI80" s="492"/>
      <c r="BJ80" s="492"/>
      <c r="BK80" s="492"/>
      <c r="BL80" s="511"/>
      <c r="BM80" s="507"/>
      <c r="BN80" s="492"/>
      <c r="BO80" s="492"/>
      <c r="BP80" s="492"/>
      <c r="BQ80" s="511"/>
      <c r="BR80" s="507"/>
      <c r="BS80" s="492"/>
      <c r="BT80" s="492"/>
      <c r="BU80" s="492"/>
      <c r="BV80" s="492"/>
      <c r="BW80" s="492"/>
      <c r="BX80" s="492"/>
      <c r="BY80" s="493"/>
      <c r="BZ80" s="493"/>
      <c r="CA80" s="493"/>
      <c r="CB80" s="493"/>
      <c r="CC80" s="493"/>
      <c r="CD80" s="493"/>
      <c r="CE80" s="493"/>
      <c r="CF80" s="493"/>
      <c r="CG80" s="493"/>
      <c r="CH80" s="493"/>
      <c r="CI80" s="493"/>
      <c r="CJ80" s="493"/>
      <c r="CK80" s="493"/>
      <c r="CL80" s="493"/>
      <c r="CM80" s="493"/>
      <c r="CN80" s="67"/>
      <c r="CO80" s="67"/>
      <c r="CP80" s="67"/>
      <c r="CQ80" s="67"/>
      <c r="CR80" s="67"/>
      <c r="CS80" s="67"/>
      <c r="CT80" s="67"/>
      <c r="CU80" s="67"/>
      <c r="CV80" s="67"/>
      <c r="CW80" s="67"/>
      <c r="CX80" s="67"/>
      <c r="CY80" s="67"/>
      <c r="CZ80" s="67"/>
    </row>
    <row r="81" s="370" customFormat="true" ht="15" customHeight="true" x14ac:dyDescent="0.2">
      <c r="A81" s="199"/>
      <c r="B81" s="193"/>
      <c r="C81" s="178"/>
      <c r="D81" s="177"/>
      <c r="E81" s="177"/>
      <c r="F81" s="177"/>
      <c r="G81" s="176"/>
      <c r="H81" s="175"/>
      <c r="I81" s="177"/>
      <c r="J81" s="177"/>
      <c r="K81" s="177"/>
      <c r="L81" s="174"/>
      <c r="M81" s="178"/>
      <c r="N81" s="177"/>
      <c r="O81" s="177"/>
      <c r="P81" s="177"/>
      <c r="Q81" s="176"/>
      <c r="R81" s="175"/>
      <c r="S81" s="177"/>
      <c r="T81" s="177"/>
      <c r="U81" s="177"/>
      <c r="V81" s="177"/>
      <c r="W81" s="177"/>
      <c r="X81" s="177"/>
      <c r="Y81" s="177"/>
      <c r="Z81" s="177"/>
      <c r="AA81" s="177"/>
      <c r="AB81" s="177"/>
      <c r="AC81" s="177"/>
      <c r="AD81" s="177"/>
      <c r="AE81" s="177"/>
      <c r="AF81" s="177"/>
      <c r="AG81" s="177"/>
      <c r="AH81" s="177"/>
      <c r="AI81" s="177"/>
      <c r="AJ81" s="177"/>
      <c r="AK81" s="177"/>
      <c r="AL81" s="177"/>
      <c r="AM81" s="174"/>
      <c r="AN81" s="495"/>
      <c r="AO81" s="495"/>
      <c r="AP81" s="495"/>
      <c r="AQ81" s="495"/>
      <c r="AR81" s="495"/>
      <c r="AS81" s="495"/>
      <c r="AT81" s="495"/>
      <c r="AU81" s="495"/>
      <c r="AV81" s="495"/>
      <c r="AW81" s="495"/>
      <c r="AX81" s="495"/>
      <c r="AY81" s="495"/>
      <c r="AZ81" s="234"/>
      <c r="BA81" s="679"/>
      <c r="BB81" s="678"/>
      <c r="BC81" s="507"/>
      <c r="BD81" s="492"/>
      <c r="BE81" s="492"/>
      <c r="BF81" s="492"/>
      <c r="BG81" s="511"/>
      <c r="BH81" s="507"/>
      <c r="BI81" s="492"/>
      <c r="BJ81" s="492"/>
      <c r="BK81" s="492"/>
      <c r="BL81" s="511"/>
      <c r="BM81" s="507"/>
      <c r="BN81" s="492"/>
      <c r="BO81" s="492"/>
      <c r="BP81" s="492"/>
      <c r="BQ81" s="511"/>
      <c r="BR81" s="507"/>
      <c r="BS81" s="492"/>
      <c r="BT81" s="492"/>
      <c r="BU81" s="492"/>
      <c r="BV81" s="492"/>
      <c r="BW81" s="492"/>
      <c r="BX81" s="492"/>
      <c r="BY81" s="493"/>
      <c r="BZ81" s="493"/>
      <c r="CA81" s="493"/>
      <c r="CB81" s="493"/>
      <c r="CC81" s="493"/>
      <c r="CD81" s="493"/>
      <c r="CE81" s="493"/>
      <c r="CF81" s="493"/>
      <c r="CG81" s="493"/>
      <c r="CH81" s="493"/>
      <c r="CI81" s="493"/>
      <c r="CJ81" s="493"/>
      <c r="CK81" s="493"/>
      <c r="CL81" s="493"/>
      <c r="CM81" s="493"/>
      <c r="CN81" s="67"/>
      <c r="CO81" s="67"/>
      <c r="CP81" s="67"/>
      <c r="CQ81" s="67"/>
      <c r="CR81" s="67"/>
      <c r="CS81" s="67"/>
      <c r="CT81" s="67"/>
      <c r="CU81" s="67"/>
      <c r="CV81" s="67"/>
      <c r="CW81" s="67"/>
      <c r="CX81" s="67"/>
      <c r="CY81" s="67"/>
      <c r="CZ81" s="67"/>
    </row>
    <row r="82" s="370" customFormat="true" ht="15" customHeight="true" x14ac:dyDescent="0.2">
      <c r="A82" s="199"/>
      <c r="B82" s="193"/>
      <c r="C82" s="178"/>
      <c r="D82" s="177"/>
      <c r="E82" s="177"/>
      <c r="F82" s="177"/>
      <c r="G82" s="176"/>
      <c r="H82" s="175"/>
      <c r="I82" s="177"/>
      <c r="J82" s="177"/>
      <c r="K82" s="177"/>
      <c r="L82" s="174"/>
      <c r="M82" s="178"/>
      <c r="N82" s="177"/>
      <c r="O82" s="177"/>
      <c r="P82" s="177"/>
      <c r="Q82" s="176"/>
      <c r="R82" s="175"/>
      <c r="S82" s="177"/>
      <c r="T82" s="177"/>
      <c r="U82" s="177"/>
      <c r="V82" s="177"/>
      <c r="W82" s="177"/>
      <c r="X82" s="177"/>
      <c r="Y82" s="177"/>
      <c r="Z82" s="177"/>
      <c r="AA82" s="177"/>
      <c r="AB82" s="177"/>
      <c r="AC82" s="177"/>
      <c r="AD82" s="177"/>
      <c r="AE82" s="177"/>
      <c r="AF82" s="177"/>
      <c r="AG82" s="177"/>
      <c r="AH82" s="177"/>
      <c r="AI82" s="177"/>
      <c r="AJ82" s="177"/>
      <c r="AK82" s="177"/>
      <c r="AL82" s="177"/>
      <c r="AM82" s="174"/>
      <c r="AN82" s="495"/>
      <c r="AO82" s="495"/>
      <c r="AP82" s="495"/>
      <c r="AQ82" s="495"/>
      <c r="AR82" s="495"/>
      <c r="AS82" s="495"/>
      <c r="AT82" s="495"/>
      <c r="AU82" s="495"/>
      <c r="AV82" s="495"/>
      <c r="AW82" s="495"/>
      <c r="AX82" s="495"/>
      <c r="AY82" s="495"/>
      <c r="AZ82" s="234"/>
      <c r="BA82" s="679"/>
      <c r="BB82" s="678"/>
      <c r="BC82" s="507"/>
      <c r="BD82" s="492"/>
      <c r="BE82" s="492"/>
      <c r="BF82" s="492"/>
      <c r="BG82" s="511"/>
      <c r="BH82" s="507"/>
      <c r="BI82" s="492"/>
      <c r="BJ82" s="492"/>
      <c r="BK82" s="492"/>
      <c r="BL82" s="511"/>
      <c r="BM82" s="507"/>
      <c r="BN82" s="492"/>
      <c r="BO82" s="492"/>
      <c r="BP82" s="492"/>
      <c r="BQ82" s="511"/>
      <c r="BR82" s="507"/>
      <c r="BS82" s="492"/>
      <c r="BT82" s="492"/>
      <c r="BU82" s="492"/>
      <c r="BV82" s="492"/>
      <c r="BW82" s="492"/>
      <c r="BX82" s="492"/>
      <c r="BY82" s="493"/>
      <c r="BZ82" s="493"/>
      <c r="CA82" s="493"/>
      <c r="CB82" s="493"/>
      <c r="CC82" s="493"/>
      <c r="CD82" s="493"/>
      <c r="CE82" s="493"/>
      <c r="CF82" s="493"/>
      <c r="CG82" s="493"/>
      <c r="CH82" s="493"/>
      <c r="CI82" s="493"/>
      <c r="CJ82" s="493"/>
      <c r="CK82" s="493"/>
      <c r="CL82" s="493"/>
      <c r="CM82" s="493"/>
      <c r="CN82" s="67"/>
      <c r="CO82" s="67"/>
      <c r="CP82" s="67"/>
      <c r="CQ82" s="67"/>
      <c r="CR82" s="67"/>
      <c r="CS82" s="67"/>
      <c r="CT82" s="67"/>
      <c r="CU82" s="67"/>
      <c r="CV82" s="67"/>
      <c r="CW82" s="67"/>
      <c r="CX82" s="67"/>
      <c r="CY82" s="67"/>
      <c r="CZ82" s="67"/>
    </row>
    <row r="83" s="370" customFormat="true" ht="15" customHeight="true" x14ac:dyDescent="0.2">
      <c r="A83" s="199"/>
      <c r="B83" s="193"/>
      <c r="C83" s="178"/>
      <c r="D83" s="177"/>
      <c r="E83" s="177"/>
      <c r="F83" s="177"/>
      <c r="G83" s="176"/>
      <c r="H83" s="175"/>
      <c r="I83" s="177"/>
      <c r="J83" s="177"/>
      <c r="K83" s="177"/>
      <c r="L83" s="174"/>
      <c r="M83" s="178"/>
      <c r="N83" s="177"/>
      <c r="O83" s="177"/>
      <c r="P83" s="177"/>
      <c r="Q83" s="176"/>
      <c r="R83" s="175"/>
      <c r="S83" s="177"/>
      <c r="T83" s="177"/>
      <c r="U83" s="177"/>
      <c r="V83" s="177"/>
      <c r="W83" s="177"/>
      <c r="X83" s="177"/>
      <c r="Y83" s="177"/>
      <c r="Z83" s="177"/>
      <c r="AA83" s="177"/>
      <c r="AB83" s="177"/>
      <c r="AC83" s="177"/>
      <c r="AD83" s="177"/>
      <c r="AE83" s="177"/>
      <c r="AF83" s="177"/>
      <c r="AG83" s="177"/>
      <c r="AH83" s="177"/>
      <c r="AI83" s="177"/>
      <c r="AJ83" s="177"/>
      <c r="AK83" s="177"/>
      <c r="AL83" s="177"/>
      <c r="AM83" s="174"/>
      <c r="AN83" s="495"/>
      <c r="AO83" s="495"/>
      <c r="AP83" s="495"/>
      <c r="AQ83" s="495"/>
      <c r="AR83" s="495"/>
      <c r="AS83" s="495"/>
      <c r="AT83" s="495"/>
      <c r="AU83" s="495"/>
      <c r="AV83" s="495"/>
      <c r="AW83" s="495"/>
      <c r="AX83" s="495"/>
      <c r="AY83" s="495"/>
      <c r="AZ83" s="234"/>
      <c r="BA83" s="679"/>
      <c r="BB83" s="678"/>
      <c r="BC83" s="507"/>
      <c r="BD83" s="492"/>
      <c r="BE83" s="492"/>
      <c r="BF83" s="492"/>
      <c r="BG83" s="511"/>
      <c r="BH83" s="507"/>
      <c r="BI83" s="492"/>
      <c r="BJ83" s="492"/>
      <c r="BK83" s="492"/>
      <c r="BL83" s="511"/>
      <c r="BM83" s="507"/>
      <c r="BN83" s="492"/>
      <c r="BO83" s="492"/>
      <c r="BP83" s="492"/>
      <c r="BQ83" s="511"/>
      <c r="BR83" s="507"/>
      <c r="BS83" s="492"/>
      <c r="BT83" s="492"/>
      <c r="BU83" s="492"/>
      <c r="BV83" s="492"/>
      <c r="BW83" s="492"/>
      <c r="BX83" s="492"/>
      <c r="BY83" s="493"/>
      <c r="BZ83" s="493"/>
      <c r="CA83" s="493"/>
      <c r="CB83" s="493"/>
      <c r="CC83" s="493"/>
      <c r="CD83" s="493"/>
      <c r="CE83" s="493"/>
      <c r="CF83" s="493"/>
      <c r="CG83" s="493"/>
      <c r="CH83" s="493"/>
      <c r="CI83" s="493"/>
      <c r="CJ83" s="493"/>
      <c r="CK83" s="493"/>
      <c r="CL83" s="493"/>
      <c r="CM83" s="493"/>
      <c r="CN83" s="67"/>
      <c r="CO83" s="67"/>
      <c r="CP83" s="67"/>
      <c r="CQ83" s="67"/>
      <c r="CR83" s="67"/>
      <c r="CS83" s="67"/>
      <c r="CT83" s="67"/>
      <c r="CU83" s="67"/>
      <c r="CV83" s="67"/>
      <c r="CW83" s="67"/>
      <c r="CX83" s="67"/>
      <c r="CY83" s="67"/>
      <c r="CZ83" s="67"/>
    </row>
    <row r="84" s="370" customFormat="true" ht="15" customHeight="true" x14ac:dyDescent="0.2">
      <c r="A84" s="199"/>
      <c r="B84" s="193"/>
      <c r="C84" s="178"/>
      <c r="D84" s="177"/>
      <c r="E84" s="177"/>
      <c r="F84" s="177"/>
      <c r="G84" s="176"/>
      <c r="H84" s="175"/>
      <c r="I84" s="177"/>
      <c r="J84" s="177"/>
      <c r="K84" s="177"/>
      <c r="L84" s="174"/>
      <c r="M84" s="178"/>
      <c r="N84" s="177"/>
      <c r="O84" s="177"/>
      <c r="P84" s="177"/>
      <c r="Q84" s="176"/>
      <c r="R84" s="175"/>
      <c r="S84" s="177"/>
      <c r="T84" s="177"/>
      <c r="U84" s="177"/>
      <c r="V84" s="177"/>
      <c r="W84" s="177"/>
      <c r="X84" s="177"/>
      <c r="Y84" s="177"/>
      <c r="Z84" s="177"/>
      <c r="AA84" s="177"/>
      <c r="AB84" s="177"/>
      <c r="AC84" s="177"/>
      <c r="AD84" s="177"/>
      <c r="AE84" s="177"/>
      <c r="AF84" s="177"/>
      <c r="AG84" s="177"/>
      <c r="AH84" s="177"/>
      <c r="AI84" s="177"/>
      <c r="AJ84" s="177"/>
      <c r="AK84" s="177"/>
      <c r="AL84" s="177"/>
      <c r="AM84" s="174"/>
      <c r="AN84" s="495"/>
      <c r="AO84" s="495"/>
      <c r="AP84" s="495"/>
      <c r="AQ84" s="495"/>
      <c r="AR84" s="495"/>
      <c r="AS84" s="495"/>
      <c r="AT84" s="495"/>
      <c r="AU84" s="495"/>
      <c r="AV84" s="495"/>
      <c r="AW84" s="495"/>
      <c r="AX84" s="495"/>
      <c r="AY84" s="495"/>
      <c r="AZ84" s="234"/>
      <c r="BA84" s="679"/>
      <c r="BB84" s="678"/>
      <c r="BC84" s="507"/>
      <c r="BD84" s="492"/>
      <c r="BE84" s="492"/>
      <c r="BF84" s="492"/>
      <c r="BG84" s="511"/>
      <c r="BH84" s="507"/>
      <c r="BI84" s="492"/>
      <c r="BJ84" s="492"/>
      <c r="BK84" s="492"/>
      <c r="BL84" s="511"/>
      <c r="BM84" s="507"/>
      <c r="BN84" s="492"/>
      <c r="BO84" s="492"/>
      <c r="BP84" s="492"/>
      <c r="BQ84" s="511"/>
      <c r="BR84" s="507"/>
      <c r="BS84" s="492"/>
      <c r="BT84" s="492"/>
      <c r="BU84" s="492"/>
      <c r="BV84" s="492"/>
      <c r="BW84" s="492"/>
      <c r="BX84" s="492"/>
      <c r="BY84" s="493"/>
      <c r="BZ84" s="493"/>
      <c r="CA84" s="493"/>
      <c r="CB84" s="493"/>
      <c r="CC84" s="493"/>
      <c r="CD84" s="493"/>
      <c r="CE84" s="493"/>
      <c r="CF84" s="493"/>
      <c r="CG84" s="493"/>
      <c r="CH84" s="493"/>
      <c r="CI84" s="493"/>
      <c r="CJ84" s="493"/>
      <c r="CK84" s="493"/>
      <c r="CL84" s="493"/>
      <c r="CM84" s="493"/>
      <c r="CN84" s="67"/>
      <c r="CO84" s="67"/>
      <c r="CP84" s="67"/>
      <c r="CQ84" s="67"/>
      <c r="CR84" s="67"/>
      <c r="CS84" s="67"/>
      <c r="CT84" s="67"/>
      <c r="CU84" s="67"/>
      <c r="CV84" s="67"/>
      <c r="CW84" s="67"/>
      <c r="CX84" s="67"/>
      <c r="CY84" s="67"/>
      <c r="CZ84" s="67"/>
    </row>
    <row r="85" s="370" customFormat="true" ht="15" customHeight="true" x14ac:dyDescent="0.2">
      <c r="A85" s="199"/>
      <c r="B85" s="193"/>
      <c r="C85" s="178"/>
      <c r="D85" s="177"/>
      <c r="E85" s="177"/>
      <c r="F85" s="177"/>
      <c r="G85" s="176"/>
      <c r="H85" s="175"/>
      <c r="I85" s="177"/>
      <c r="J85" s="177"/>
      <c r="K85" s="177"/>
      <c r="L85" s="174"/>
      <c r="M85" s="178"/>
      <c r="N85" s="177"/>
      <c r="O85" s="177"/>
      <c r="P85" s="177"/>
      <c r="Q85" s="176"/>
      <c r="R85" s="175"/>
      <c r="S85" s="177"/>
      <c r="T85" s="177"/>
      <c r="U85" s="177"/>
      <c r="V85" s="177"/>
      <c r="W85" s="177"/>
      <c r="X85" s="177"/>
      <c r="Y85" s="177"/>
      <c r="Z85" s="177"/>
      <c r="AA85" s="177"/>
      <c r="AB85" s="177"/>
      <c r="AC85" s="177"/>
      <c r="AD85" s="177"/>
      <c r="AE85" s="177"/>
      <c r="AF85" s="177"/>
      <c r="AG85" s="177"/>
      <c r="AH85" s="177"/>
      <c r="AI85" s="177"/>
      <c r="AJ85" s="177"/>
      <c r="AK85" s="177"/>
      <c r="AL85" s="177"/>
      <c r="AM85" s="174"/>
      <c r="AN85" s="495"/>
      <c r="AO85" s="495"/>
      <c r="AP85" s="495"/>
      <c r="AQ85" s="495"/>
      <c r="AR85" s="495"/>
      <c r="AS85" s="495"/>
      <c r="AT85" s="495"/>
      <c r="AU85" s="495"/>
      <c r="AV85" s="495"/>
      <c r="AW85" s="495"/>
      <c r="AX85" s="495"/>
      <c r="AY85" s="495"/>
      <c r="AZ85" s="234"/>
      <c r="BA85" s="679"/>
      <c r="BB85" s="678"/>
      <c r="BC85" s="507"/>
      <c r="BD85" s="492"/>
      <c r="BE85" s="492"/>
      <c r="BF85" s="492"/>
      <c r="BG85" s="511"/>
      <c r="BH85" s="507"/>
      <c r="BI85" s="492"/>
      <c r="BJ85" s="492"/>
      <c r="BK85" s="492"/>
      <c r="BL85" s="511"/>
      <c r="BM85" s="507"/>
      <c r="BN85" s="492"/>
      <c r="BO85" s="492"/>
      <c r="BP85" s="492"/>
      <c r="BQ85" s="511"/>
      <c r="BR85" s="507"/>
      <c r="BS85" s="492"/>
      <c r="BT85" s="492"/>
      <c r="BU85" s="492"/>
      <c r="BV85" s="492"/>
      <c r="BW85" s="492"/>
      <c r="BX85" s="492"/>
      <c r="BY85" s="493"/>
      <c r="BZ85" s="493"/>
      <c r="CA85" s="493"/>
      <c r="CB85" s="493"/>
      <c r="CC85" s="493"/>
      <c r="CD85" s="493"/>
      <c r="CE85" s="493"/>
      <c r="CF85" s="493"/>
      <c r="CG85" s="493"/>
      <c r="CH85" s="493"/>
      <c r="CI85" s="493"/>
      <c r="CJ85" s="493"/>
      <c r="CK85" s="493"/>
      <c r="CL85" s="493"/>
      <c r="CM85" s="493"/>
      <c r="CN85" s="67"/>
      <c r="CO85" s="67"/>
      <c r="CP85" s="67"/>
      <c r="CQ85" s="67"/>
      <c r="CR85" s="67"/>
      <c r="CS85" s="67"/>
      <c r="CT85" s="67"/>
      <c r="CU85" s="67"/>
      <c r="CV85" s="67"/>
      <c r="CW85" s="67"/>
      <c r="CX85" s="67"/>
      <c r="CY85" s="67"/>
      <c r="CZ85" s="67"/>
    </row>
    <row r="86" s="370" customFormat="true" ht="15" customHeight="true" x14ac:dyDescent="0.2">
      <c r="A86" s="199"/>
      <c r="B86" s="193"/>
      <c r="C86" s="178"/>
      <c r="D86" s="177"/>
      <c r="E86" s="177"/>
      <c r="F86" s="177"/>
      <c r="G86" s="176"/>
      <c r="H86" s="175"/>
      <c r="I86" s="177"/>
      <c r="J86" s="177"/>
      <c r="K86" s="177"/>
      <c r="L86" s="174"/>
      <c r="M86" s="178"/>
      <c r="N86" s="177"/>
      <c r="O86" s="177"/>
      <c r="P86" s="177"/>
      <c r="Q86" s="176"/>
      <c r="R86" s="175"/>
      <c r="S86" s="177"/>
      <c r="T86" s="177"/>
      <c r="U86" s="177"/>
      <c r="V86" s="177"/>
      <c r="W86" s="177"/>
      <c r="X86" s="177"/>
      <c r="Y86" s="177"/>
      <c r="Z86" s="177"/>
      <c r="AA86" s="177"/>
      <c r="AB86" s="177"/>
      <c r="AC86" s="177"/>
      <c r="AD86" s="177"/>
      <c r="AE86" s="177"/>
      <c r="AF86" s="177"/>
      <c r="AG86" s="177"/>
      <c r="AH86" s="177"/>
      <c r="AI86" s="177"/>
      <c r="AJ86" s="177"/>
      <c r="AK86" s="177"/>
      <c r="AL86" s="177"/>
      <c r="AM86" s="174"/>
      <c r="AN86" s="495"/>
      <c r="AO86" s="495"/>
      <c r="AP86" s="495"/>
      <c r="AQ86" s="495"/>
      <c r="AR86" s="495"/>
      <c r="AS86" s="495"/>
      <c r="AT86" s="495"/>
      <c r="AU86" s="495"/>
      <c r="AV86" s="495"/>
      <c r="AW86" s="495"/>
      <c r="AX86" s="495"/>
      <c r="AY86" s="495"/>
      <c r="AZ86" s="234"/>
      <c r="BA86" s="679"/>
      <c r="BB86" s="678"/>
      <c r="BC86" s="507"/>
      <c r="BD86" s="492"/>
      <c r="BE86" s="492"/>
      <c r="BF86" s="492"/>
      <c r="BG86" s="511"/>
      <c r="BH86" s="507"/>
      <c r="BI86" s="492"/>
      <c r="BJ86" s="492"/>
      <c r="BK86" s="492"/>
      <c r="BL86" s="511"/>
      <c r="BM86" s="507"/>
      <c r="BN86" s="492"/>
      <c r="BO86" s="492"/>
      <c r="BP86" s="492"/>
      <c r="BQ86" s="511"/>
      <c r="BR86" s="507"/>
      <c r="BS86" s="492"/>
      <c r="BT86" s="492"/>
      <c r="BU86" s="492"/>
      <c r="BV86" s="492"/>
      <c r="BW86" s="492"/>
      <c r="BX86" s="492"/>
      <c r="BY86" s="493"/>
      <c r="BZ86" s="493"/>
      <c r="CA86" s="493"/>
      <c r="CB86" s="493"/>
      <c r="CC86" s="493"/>
      <c r="CD86" s="493"/>
      <c r="CE86" s="493"/>
      <c r="CF86" s="493"/>
      <c r="CG86" s="493"/>
      <c r="CH86" s="493"/>
      <c r="CI86" s="493"/>
      <c r="CJ86" s="493"/>
      <c r="CK86" s="493"/>
      <c r="CL86" s="493"/>
      <c r="CM86" s="493"/>
      <c r="CN86" s="67"/>
      <c r="CO86" s="67"/>
      <c r="CP86" s="67"/>
      <c r="CQ86" s="67"/>
      <c r="CR86" s="67"/>
      <c r="CS86" s="67"/>
      <c r="CT86" s="67"/>
      <c r="CU86" s="67"/>
      <c r="CV86" s="67"/>
      <c r="CW86" s="67"/>
      <c r="CX86" s="67"/>
      <c r="CY86" s="67"/>
      <c r="CZ86" s="67"/>
    </row>
    <row r="87" s="370" customFormat="true" ht="15" customHeight="true" x14ac:dyDescent="0.2">
      <c r="A87" s="199"/>
      <c r="B87" s="193"/>
      <c r="C87" s="178"/>
      <c r="D87" s="177"/>
      <c r="E87" s="177"/>
      <c r="F87" s="177"/>
      <c r="G87" s="176"/>
      <c r="H87" s="175"/>
      <c r="I87" s="177"/>
      <c r="J87" s="177"/>
      <c r="K87" s="177"/>
      <c r="L87" s="174"/>
      <c r="M87" s="178"/>
      <c r="N87" s="177"/>
      <c r="O87" s="177"/>
      <c r="P87" s="177"/>
      <c r="Q87" s="176"/>
      <c r="R87" s="175"/>
      <c r="S87" s="177"/>
      <c r="T87" s="177"/>
      <c r="U87" s="177"/>
      <c r="V87" s="177"/>
      <c r="W87" s="177"/>
      <c r="X87" s="177"/>
      <c r="Y87" s="177"/>
      <c r="Z87" s="177"/>
      <c r="AA87" s="177"/>
      <c r="AB87" s="177"/>
      <c r="AC87" s="177"/>
      <c r="AD87" s="177"/>
      <c r="AE87" s="177"/>
      <c r="AF87" s="177"/>
      <c r="AG87" s="177"/>
      <c r="AH87" s="177"/>
      <c r="AI87" s="177"/>
      <c r="AJ87" s="177"/>
      <c r="AK87" s="177"/>
      <c r="AL87" s="177"/>
      <c r="AM87" s="174"/>
      <c r="AN87" s="495"/>
      <c r="AO87" s="495"/>
      <c r="AP87" s="495"/>
      <c r="AQ87" s="495"/>
      <c r="AR87" s="495"/>
      <c r="AS87" s="495"/>
      <c r="AT87" s="495"/>
      <c r="AU87" s="495"/>
      <c r="AV87" s="495"/>
      <c r="AW87" s="495"/>
      <c r="AX87" s="495"/>
      <c r="AY87" s="495"/>
      <c r="AZ87" s="234"/>
      <c r="BA87" s="679"/>
      <c r="BB87" s="678"/>
      <c r="BC87" s="507"/>
      <c r="BD87" s="492"/>
      <c r="BE87" s="492"/>
      <c r="BF87" s="492"/>
      <c r="BG87" s="511"/>
      <c r="BH87" s="507"/>
      <c r="BI87" s="492"/>
      <c r="BJ87" s="492"/>
      <c r="BK87" s="492"/>
      <c r="BL87" s="511"/>
      <c r="BM87" s="507"/>
      <c r="BN87" s="492"/>
      <c r="BO87" s="492"/>
      <c r="BP87" s="492"/>
      <c r="BQ87" s="511"/>
      <c r="BR87" s="507"/>
      <c r="BS87" s="492"/>
      <c r="BT87" s="492"/>
      <c r="BU87" s="492"/>
      <c r="BV87" s="492"/>
      <c r="BW87" s="492"/>
      <c r="BX87" s="492"/>
      <c r="BY87" s="493"/>
      <c r="BZ87" s="493"/>
      <c r="CA87" s="493"/>
      <c r="CB87" s="493"/>
      <c r="CC87" s="493"/>
      <c r="CD87" s="493"/>
      <c r="CE87" s="493"/>
      <c r="CF87" s="493"/>
      <c r="CG87" s="493"/>
      <c r="CH87" s="493"/>
      <c r="CI87" s="493"/>
      <c r="CJ87" s="493"/>
      <c r="CK87" s="493"/>
      <c r="CL87" s="493"/>
      <c r="CM87" s="493"/>
      <c r="CN87" s="67"/>
      <c r="CO87" s="67"/>
      <c r="CP87" s="67"/>
      <c r="CQ87" s="67"/>
      <c r="CR87" s="67"/>
      <c r="CS87" s="67"/>
      <c r="CT87" s="67"/>
      <c r="CU87" s="67"/>
      <c r="CV87" s="67"/>
      <c r="CW87" s="67"/>
      <c r="CX87" s="67"/>
      <c r="CY87" s="67"/>
      <c r="CZ87" s="67"/>
    </row>
    <row r="88" s="370" customFormat="true" ht="15" customHeight="true" x14ac:dyDescent="0.2">
      <c r="A88" s="199"/>
      <c r="B88" s="193"/>
      <c r="C88" s="178"/>
      <c r="D88" s="177"/>
      <c r="E88" s="177"/>
      <c r="F88" s="177"/>
      <c r="G88" s="176"/>
      <c r="H88" s="175"/>
      <c r="I88" s="177"/>
      <c r="J88" s="177"/>
      <c r="K88" s="177"/>
      <c r="L88" s="174"/>
      <c r="M88" s="178"/>
      <c r="N88" s="177"/>
      <c r="O88" s="177"/>
      <c r="P88" s="177"/>
      <c r="Q88" s="176"/>
      <c r="R88" s="175"/>
      <c r="S88" s="177"/>
      <c r="T88" s="177"/>
      <c r="U88" s="177"/>
      <c r="V88" s="177"/>
      <c r="W88" s="177"/>
      <c r="X88" s="177"/>
      <c r="Y88" s="177"/>
      <c r="Z88" s="177"/>
      <c r="AA88" s="177"/>
      <c r="AB88" s="177"/>
      <c r="AC88" s="177"/>
      <c r="AD88" s="177"/>
      <c r="AE88" s="177"/>
      <c r="AF88" s="177"/>
      <c r="AG88" s="177"/>
      <c r="AH88" s="177"/>
      <c r="AI88" s="177"/>
      <c r="AJ88" s="177"/>
      <c r="AK88" s="177"/>
      <c r="AL88" s="177"/>
      <c r="AM88" s="174"/>
      <c r="AN88" s="495"/>
      <c r="AO88" s="495"/>
      <c r="AP88" s="495"/>
      <c r="AQ88" s="495"/>
      <c r="AR88" s="495"/>
      <c r="AS88" s="495"/>
      <c r="AT88" s="495"/>
      <c r="AU88" s="495"/>
      <c r="AV88" s="495"/>
      <c r="AW88" s="495"/>
      <c r="AX88" s="495"/>
      <c r="AY88" s="495"/>
      <c r="AZ88" s="234"/>
      <c r="BA88" s="679"/>
      <c r="BB88" s="678"/>
      <c r="BC88" s="507"/>
      <c r="BD88" s="492"/>
      <c r="BE88" s="492"/>
      <c r="BF88" s="492"/>
      <c r="BG88" s="511"/>
      <c r="BH88" s="507"/>
      <c r="BI88" s="492"/>
      <c r="BJ88" s="492"/>
      <c r="BK88" s="492"/>
      <c r="BL88" s="511"/>
      <c r="BM88" s="507"/>
      <c r="BN88" s="492"/>
      <c r="BO88" s="492"/>
      <c r="BP88" s="492"/>
      <c r="BQ88" s="511"/>
      <c r="BR88" s="507"/>
      <c r="BS88" s="492"/>
      <c r="BT88" s="492"/>
      <c r="BU88" s="492"/>
      <c r="BV88" s="492"/>
      <c r="BW88" s="492"/>
      <c r="BX88" s="492"/>
      <c r="BY88" s="493"/>
      <c r="BZ88" s="493"/>
      <c r="CA88" s="493"/>
      <c r="CB88" s="493"/>
      <c r="CC88" s="493"/>
      <c r="CD88" s="493"/>
      <c r="CE88" s="493"/>
      <c r="CF88" s="493"/>
      <c r="CG88" s="493"/>
      <c r="CH88" s="493"/>
      <c r="CI88" s="493"/>
      <c r="CJ88" s="493"/>
      <c r="CK88" s="493"/>
      <c r="CL88" s="493"/>
      <c r="CM88" s="493"/>
      <c r="CN88" s="67"/>
      <c r="CO88" s="67"/>
      <c r="CP88" s="67"/>
      <c r="CQ88" s="67"/>
      <c r="CR88" s="67"/>
      <c r="CS88" s="67"/>
      <c r="CT88" s="67"/>
      <c r="CU88" s="67"/>
      <c r="CV88" s="67"/>
      <c r="CW88" s="67"/>
      <c r="CX88" s="67"/>
      <c r="CY88" s="67"/>
      <c r="CZ88" s="67"/>
    </row>
    <row r="89" s="370" customFormat="true" ht="15" customHeight="true" x14ac:dyDescent="0.2">
      <c r="A89" s="199"/>
      <c r="B89" s="193"/>
      <c r="C89" s="178"/>
      <c r="D89" s="177"/>
      <c r="E89" s="177"/>
      <c r="F89" s="177"/>
      <c r="G89" s="176"/>
      <c r="H89" s="175"/>
      <c r="I89" s="177"/>
      <c r="J89" s="177"/>
      <c r="K89" s="177"/>
      <c r="L89" s="174"/>
      <c r="M89" s="178"/>
      <c r="N89" s="177"/>
      <c r="O89" s="177"/>
      <c r="P89" s="177"/>
      <c r="Q89" s="176"/>
      <c r="R89" s="175"/>
      <c r="S89" s="177"/>
      <c r="T89" s="177"/>
      <c r="U89" s="177"/>
      <c r="V89" s="177"/>
      <c r="W89" s="177"/>
      <c r="X89" s="177"/>
      <c r="Y89" s="177"/>
      <c r="Z89" s="177"/>
      <c r="AA89" s="177"/>
      <c r="AB89" s="177"/>
      <c r="AC89" s="177"/>
      <c r="AD89" s="177"/>
      <c r="AE89" s="177"/>
      <c r="AF89" s="177"/>
      <c r="AG89" s="177"/>
      <c r="AH89" s="177"/>
      <c r="AI89" s="177"/>
      <c r="AJ89" s="177"/>
      <c r="AK89" s="177"/>
      <c r="AL89" s="177"/>
      <c r="AM89" s="174"/>
      <c r="AN89" s="495"/>
      <c r="AO89" s="495"/>
      <c r="AP89" s="495"/>
      <c r="AQ89" s="495"/>
      <c r="AR89" s="495"/>
      <c r="AS89" s="495"/>
      <c r="AT89" s="495"/>
      <c r="AU89" s="495"/>
      <c r="AV89" s="495"/>
      <c r="AW89" s="495"/>
      <c r="AX89" s="495"/>
      <c r="AY89" s="495"/>
      <c r="AZ89" s="234"/>
      <c r="BA89" s="679"/>
      <c r="BB89" s="678"/>
      <c r="BC89" s="507"/>
      <c r="BD89" s="492"/>
      <c r="BE89" s="492"/>
      <c r="BF89" s="492"/>
      <c r="BG89" s="511"/>
      <c r="BH89" s="507"/>
      <c r="BI89" s="492"/>
      <c r="BJ89" s="492"/>
      <c r="BK89" s="492"/>
      <c r="BL89" s="511"/>
      <c r="BM89" s="507"/>
      <c r="BN89" s="492"/>
      <c r="BO89" s="492"/>
      <c r="BP89" s="492"/>
      <c r="BQ89" s="511"/>
      <c r="BR89" s="507"/>
      <c r="BS89" s="492"/>
      <c r="BT89" s="492"/>
      <c r="BU89" s="492"/>
      <c r="BV89" s="492"/>
      <c r="BW89" s="492"/>
      <c r="BX89" s="492"/>
      <c r="BY89" s="493"/>
      <c r="BZ89" s="493"/>
      <c r="CA89" s="493"/>
      <c r="CB89" s="493"/>
      <c r="CC89" s="493"/>
      <c r="CD89" s="493"/>
      <c r="CE89" s="493"/>
      <c r="CF89" s="493"/>
      <c r="CG89" s="493"/>
      <c r="CH89" s="493"/>
      <c r="CI89" s="493"/>
      <c r="CJ89" s="493"/>
      <c r="CK89" s="493"/>
      <c r="CL89" s="493"/>
      <c r="CM89" s="493"/>
      <c r="CN89" s="67"/>
      <c r="CO89" s="67"/>
      <c r="CP89" s="67"/>
      <c r="CQ89" s="67"/>
      <c r="CR89" s="67"/>
      <c r="CS89" s="67"/>
      <c r="CT89" s="67"/>
      <c r="CU89" s="67"/>
      <c r="CV89" s="67"/>
      <c r="CW89" s="67"/>
      <c r="CX89" s="67"/>
      <c r="CY89" s="67"/>
      <c r="CZ89" s="67"/>
    </row>
    <row r="90" s="575" customFormat="true" ht="15" customHeight="true" x14ac:dyDescent="0.2">
      <c r="A90" s="199"/>
      <c r="B90" s="193"/>
      <c r="C90" s="166"/>
      <c r="D90" s="165"/>
      <c r="E90" s="165"/>
      <c r="F90" s="165"/>
      <c r="G90" s="164"/>
      <c r="H90" s="163"/>
      <c r="I90" s="165"/>
      <c r="J90" s="165"/>
      <c r="K90" s="165"/>
      <c r="L90" s="162"/>
      <c r="M90" s="166"/>
      <c r="N90" s="165"/>
      <c r="O90" s="165"/>
      <c r="P90" s="165"/>
      <c r="Q90" s="164"/>
      <c r="R90" s="163"/>
      <c r="S90" s="165"/>
      <c r="T90" s="165"/>
      <c r="U90" s="165"/>
      <c r="V90" s="165"/>
      <c r="W90" s="165"/>
      <c r="X90" s="165"/>
      <c r="Y90" s="165"/>
      <c r="Z90" s="165"/>
      <c r="AA90" s="165"/>
      <c r="AB90" s="165"/>
      <c r="AC90" s="161"/>
      <c r="AD90" s="161"/>
      <c r="AE90" s="161"/>
      <c r="AF90" s="161"/>
      <c r="AG90" s="161"/>
      <c r="AH90" s="161"/>
      <c r="AI90" s="161"/>
      <c r="AJ90" s="161"/>
      <c r="AK90" s="161"/>
      <c r="AL90" s="161"/>
      <c r="AM90" s="157"/>
      <c r="AN90" s="918"/>
      <c r="AO90" s="918"/>
      <c r="AP90" s="918"/>
      <c r="AQ90" s="918"/>
      <c r="AR90" s="918"/>
      <c r="AS90" s="918"/>
      <c r="AT90" s="918"/>
      <c r="AU90" s="918"/>
      <c r="AV90" s="918"/>
      <c r="AW90" s="918"/>
      <c r="AX90" s="918"/>
      <c r="AY90" s="918"/>
      <c r="AZ90" s="403"/>
      <c r="BA90" s="679"/>
      <c r="BB90" s="678"/>
      <c r="BC90" s="507"/>
      <c r="BD90" s="492"/>
      <c r="BE90" s="492"/>
      <c r="BF90" s="492"/>
      <c r="BG90" s="511"/>
      <c r="BH90" s="507"/>
      <c r="BI90" s="492"/>
      <c r="BJ90" s="492"/>
      <c r="BK90" s="492"/>
      <c r="BL90" s="511"/>
      <c r="BM90" s="507"/>
      <c r="BN90" s="492"/>
      <c r="BO90" s="492"/>
      <c r="BP90" s="492"/>
      <c r="BQ90" s="511"/>
      <c r="BR90" s="507"/>
      <c r="BS90" s="492"/>
      <c r="BT90" s="492"/>
      <c r="BU90" s="492"/>
      <c r="BV90" s="492"/>
      <c r="BW90" s="492"/>
      <c r="BX90" s="492"/>
      <c r="BY90" s="493"/>
      <c r="BZ90" s="493"/>
      <c r="CA90" s="493"/>
      <c r="CB90" s="493"/>
      <c r="CC90" s="493"/>
      <c r="CD90" s="493"/>
      <c r="CE90" s="493"/>
      <c r="CF90" s="493"/>
      <c r="CG90" s="493"/>
      <c r="CH90" s="493"/>
      <c r="CI90" s="493"/>
      <c r="CJ90" s="493"/>
      <c r="CK90" s="493"/>
      <c r="CL90" s="493"/>
      <c r="CM90" s="493"/>
      <c r="CN90" s="67"/>
      <c r="CO90" s="67"/>
      <c r="CP90" s="67"/>
      <c r="CQ90" s="67"/>
      <c r="CR90" s="67"/>
      <c r="CS90" s="67"/>
      <c r="CT90" s="67"/>
      <c r="CU90" s="67"/>
      <c r="CV90" s="67"/>
      <c r="CW90" s="67"/>
      <c r="CX90" s="67"/>
      <c r="CY90" s="67"/>
      <c r="CZ90" s="67"/>
    </row>
    <row r="91" s="575" customFormat="true" ht="15" customHeight="true" x14ac:dyDescent="0.2">
      <c r="A91" s="222"/>
      <c r="B91" s="192"/>
      <c r="C91" s="159"/>
      <c r="D91" s="161"/>
      <c r="E91" s="161"/>
      <c r="F91" s="161"/>
      <c r="G91" s="160"/>
      <c r="H91" s="158"/>
      <c r="I91" s="161"/>
      <c r="J91" s="161"/>
      <c r="K91" s="161"/>
      <c r="L91" s="157"/>
      <c r="M91" s="159"/>
      <c r="N91" s="161"/>
      <c r="O91" s="161"/>
      <c r="P91" s="161"/>
      <c r="Q91" s="160"/>
      <c r="R91" s="158"/>
      <c r="S91" s="161"/>
      <c r="T91" s="161"/>
      <c r="U91" s="161"/>
      <c r="V91" s="161"/>
      <c r="W91" s="161"/>
      <c r="X91" s="161"/>
      <c r="Y91" s="161"/>
      <c r="Z91" s="161"/>
      <c r="AA91" s="161"/>
      <c r="AB91" s="161"/>
      <c r="AC91" s="161"/>
      <c r="AD91" s="161"/>
      <c r="AE91" s="161"/>
      <c r="AF91" s="161"/>
      <c r="AG91" s="161"/>
      <c r="AH91" s="161"/>
      <c r="AI91" s="161"/>
      <c r="AJ91" s="161"/>
      <c r="AK91" s="161"/>
      <c r="AL91" s="161"/>
      <c r="AM91" s="157"/>
      <c r="AN91" s="918"/>
      <c r="AO91" s="918"/>
      <c r="AP91" s="918"/>
      <c r="AQ91" s="918"/>
      <c r="AR91" s="918"/>
      <c r="AS91" s="918"/>
      <c r="AT91" s="918"/>
      <c r="AU91" s="918"/>
      <c r="AV91" s="918"/>
      <c r="AW91" s="918"/>
      <c r="AX91" s="918"/>
      <c r="AY91" s="918"/>
      <c r="AZ91" s="403"/>
      <c r="BA91" s="679"/>
      <c r="BB91" s="678"/>
      <c r="BC91" s="507"/>
      <c r="BD91" s="492"/>
      <c r="BE91" s="492"/>
      <c r="BF91" s="492"/>
      <c r="BG91" s="511"/>
      <c r="BH91" s="507"/>
      <c r="BI91" s="492"/>
      <c r="BJ91" s="492"/>
      <c r="BK91" s="492"/>
      <c r="BL91" s="511"/>
      <c r="BM91" s="507"/>
      <c r="BN91" s="492"/>
      <c r="BO91" s="492"/>
      <c r="BP91" s="492"/>
      <c r="BQ91" s="511"/>
      <c r="BR91" s="507"/>
      <c r="BS91" s="492"/>
      <c r="BT91" s="492"/>
      <c r="BU91" s="492"/>
      <c r="BV91" s="492"/>
      <c r="BW91" s="492"/>
      <c r="BX91" s="492"/>
      <c r="BY91" s="493"/>
      <c r="BZ91" s="493"/>
      <c r="CA91" s="493"/>
      <c r="CB91" s="493"/>
      <c r="CC91" s="493"/>
      <c r="CD91" s="493"/>
      <c r="CE91" s="493"/>
      <c r="CF91" s="493"/>
      <c r="CG91" s="493"/>
      <c r="CH91" s="493"/>
      <c r="CI91" s="493"/>
      <c r="CJ91" s="493"/>
      <c r="CK91" s="493"/>
      <c r="CL91" s="493"/>
      <c r="CM91" s="493"/>
      <c r="CN91" s="67"/>
      <c r="CO91" s="67"/>
      <c r="CP91" s="67"/>
      <c r="CQ91" s="67"/>
      <c r="CR91" s="67"/>
      <c r="CS91" s="67"/>
      <c r="CT91" s="67"/>
      <c r="CU91" s="67"/>
      <c r="CV91" s="67"/>
      <c r="CW91" s="67"/>
      <c r="CX91" s="67"/>
      <c r="CY91" s="67"/>
      <c r="CZ91" s="67"/>
    </row>
    <row r="92" s="575" customFormat="true" ht="15" customHeight="true" x14ac:dyDescent="0.2">
      <c r="A92" s="222"/>
      <c r="B92" s="192"/>
      <c r="C92" s="159"/>
      <c r="D92" s="161"/>
      <c r="E92" s="161"/>
      <c r="F92" s="161"/>
      <c r="G92" s="160"/>
      <c r="H92" s="158"/>
      <c r="I92" s="161"/>
      <c r="J92" s="161"/>
      <c r="K92" s="161"/>
      <c r="L92" s="157"/>
      <c r="M92" s="159"/>
      <c r="N92" s="161"/>
      <c r="O92" s="161"/>
      <c r="P92" s="161"/>
      <c r="Q92" s="160"/>
      <c r="R92" s="158"/>
      <c r="S92" s="161"/>
      <c r="T92" s="161"/>
      <c r="U92" s="161"/>
      <c r="V92" s="161"/>
      <c r="W92" s="161"/>
      <c r="X92" s="161"/>
      <c r="Y92" s="161"/>
      <c r="Z92" s="161"/>
      <c r="AA92" s="161"/>
      <c r="AB92" s="161"/>
      <c r="AC92" s="161"/>
      <c r="AD92" s="161"/>
      <c r="AE92" s="161"/>
      <c r="AF92" s="161"/>
      <c r="AG92" s="161"/>
      <c r="AH92" s="161"/>
      <c r="AI92" s="161"/>
      <c r="AJ92" s="161"/>
      <c r="AK92" s="161"/>
      <c r="AL92" s="161"/>
      <c r="AM92" s="157"/>
      <c r="AN92" s="918"/>
      <c r="AO92" s="918"/>
      <c r="AP92" s="918"/>
      <c r="AQ92" s="918"/>
      <c r="AR92" s="918"/>
      <c r="AS92" s="918"/>
      <c r="AT92" s="918"/>
      <c r="AU92" s="918"/>
      <c r="AV92" s="918"/>
      <c r="AW92" s="918"/>
      <c r="AX92" s="918"/>
      <c r="AY92" s="918"/>
      <c r="AZ92" s="403"/>
      <c r="BA92" s="679"/>
      <c r="BB92" s="678"/>
      <c r="BC92" s="507"/>
      <c r="BD92" s="492"/>
      <c r="BE92" s="492"/>
      <c r="BF92" s="492"/>
      <c r="BG92" s="511"/>
      <c r="BH92" s="507"/>
      <c r="BI92" s="492"/>
      <c r="BJ92" s="492"/>
      <c r="BK92" s="492"/>
      <c r="BL92" s="511"/>
      <c r="BM92" s="507"/>
      <c r="BN92" s="492"/>
      <c r="BO92" s="492"/>
      <c r="BP92" s="492"/>
      <c r="BQ92" s="511"/>
      <c r="BR92" s="507"/>
      <c r="BS92" s="492"/>
      <c r="BT92" s="492"/>
      <c r="BU92" s="492"/>
      <c r="BV92" s="492"/>
      <c r="BW92" s="492"/>
      <c r="BX92" s="492"/>
      <c r="BY92" s="493"/>
      <c r="BZ92" s="493"/>
      <c r="CA92" s="493"/>
      <c r="CB92" s="493"/>
      <c r="CC92" s="493"/>
      <c r="CD92" s="493"/>
      <c r="CE92" s="493"/>
      <c r="CF92" s="493"/>
      <c r="CG92" s="493"/>
      <c r="CH92" s="493"/>
      <c r="CI92" s="493"/>
      <c r="CJ92" s="493"/>
      <c r="CK92" s="493"/>
      <c r="CL92" s="493"/>
      <c r="CM92" s="493"/>
      <c r="CN92" s="67"/>
      <c r="CO92" s="67"/>
      <c r="CP92" s="67"/>
      <c r="CQ92" s="67"/>
      <c r="CR92" s="67"/>
      <c r="CS92" s="67"/>
      <c r="CT92" s="67"/>
      <c r="CU92" s="67"/>
      <c r="CV92" s="67"/>
      <c r="CW92" s="67"/>
      <c r="CX92" s="67"/>
      <c r="CY92" s="67"/>
      <c r="CZ92" s="67"/>
    </row>
    <row r="93" s="575" customFormat="true" ht="15" customHeight="true" x14ac:dyDescent="0.2">
      <c r="A93" s="198"/>
      <c r="B93" s="191"/>
      <c r="C93" s="214"/>
      <c r="D93" s="213"/>
      <c r="E93" s="213"/>
      <c r="F93" s="213"/>
      <c r="G93" s="202"/>
      <c r="H93" s="204"/>
      <c r="I93" s="213"/>
      <c r="J93" s="213"/>
      <c r="K93" s="213"/>
      <c r="L93" s="208"/>
      <c r="M93" s="214"/>
      <c r="N93" s="213"/>
      <c r="O93" s="213"/>
      <c r="P93" s="213"/>
      <c r="Q93" s="202"/>
      <c r="R93" s="204"/>
      <c r="S93" s="213"/>
      <c r="T93" s="213"/>
      <c r="U93" s="213"/>
      <c r="V93" s="213"/>
      <c r="W93" s="213"/>
      <c r="X93" s="213"/>
      <c r="Y93" s="213"/>
      <c r="Z93" s="213"/>
      <c r="AA93" s="213"/>
      <c r="AB93" s="213"/>
      <c r="AC93" s="161"/>
      <c r="AD93" s="161"/>
      <c r="AE93" s="161"/>
      <c r="AF93" s="161"/>
      <c r="AG93" s="161"/>
      <c r="AH93" s="161"/>
      <c r="AI93" s="161"/>
      <c r="AJ93" s="161"/>
      <c r="AK93" s="161"/>
      <c r="AL93" s="161"/>
      <c r="AM93" s="157"/>
      <c r="AN93" s="918"/>
      <c r="AO93" s="918"/>
      <c r="AP93" s="918"/>
      <c r="AQ93" s="918"/>
      <c r="AR93" s="918"/>
      <c r="AS93" s="918"/>
      <c r="AT93" s="918"/>
      <c r="AU93" s="918"/>
      <c r="AV93" s="918"/>
      <c r="AW93" s="918"/>
      <c r="AX93" s="918"/>
      <c r="AY93" s="918"/>
      <c r="AZ93" s="403"/>
      <c r="BA93" s="679"/>
      <c r="BB93" s="678"/>
      <c r="BC93" s="507"/>
      <c r="BD93" s="492"/>
      <c r="BE93" s="492"/>
      <c r="BF93" s="492"/>
      <c r="BG93" s="511"/>
      <c r="BH93" s="507"/>
      <c r="BI93" s="492"/>
      <c r="BJ93" s="492"/>
      <c r="BK93" s="492"/>
      <c r="BL93" s="511"/>
      <c r="BM93" s="507"/>
      <c r="BN93" s="492"/>
      <c r="BO93" s="492"/>
      <c r="BP93" s="492"/>
      <c r="BQ93" s="511"/>
      <c r="BR93" s="507"/>
      <c r="BS93" s="492"/>
      <c r="BT93" s="492"/>
      <c r="BU93" s="492"/>
      <c r="BV93" s="492"/>
      <c r="BW93" s="492"/>
      <c r="BX93" s="492"/>
      <c r="BY93" s="493"/>
      <c r="BZ93" s="493"/>
      <c r="CA93" s="493"/>
      <c r="CB93" s="493"/>
      <c r="CC93" s="493"/>
      <c r="CD93" s="493"/>
      <c r="CE93" s="493"/>
      <c r="CF93" s="493"/>
      <c r="CG93" s="493"/>
      <c r="CH93" s="493"/>
      <c r="CI93" s="493"/>
      <c r="CJ93" s="493"/>
      <c r="CK93" s="493"/>
      <c r="CL93" s="493"/>
      <c r="CM93" s="493"/>
      <c r="CN93" s="67"/>
      <c r="CO93" s="67"/>
      <c r="CP93" s="67"/>
      <c r="CQ93" s="67"/>
      <c r="CR93" s="67"/>
      <c r="CS93" s="67"/>
      <c r="CT93" s="67"/>
      <c r="CU93" s="67"/>
      <c r="CV93" s="67"/>
      <c r="CW93" s="67"/>
      <c r="CX93" s="67"/>
      <c r="CY93" s="67"/>
      <c r="CZ93" s="67"/>
    </row>
    <row r="94" s="575" customFormat="true" ht="15" customHeight="true" x14ac:dyDescent="0.2">
      <c r="A94" s="130"/>
      <c r="B94" s="191"/>
      <c r="C94" s="214"/>
      <c r="D94" s="212"/>
      <c r="E94" s="212"/>
      <c r="F94" s="212"/>
      <c r="G94" s="201"/>
      <c r="H94" s="204"/>
      <c r="I94" s="212"/>
      <c r="J94" s="212"/>
      <c r="K94" s="212"/>
      <c r="L94" s="207"/>
      <c r="M94" s="214"/>
      <c r="N94" s="212"/>
      <c r="O94" s="212"/>
      <c r="P94" s="212"/>
      <c r="Q94" s="201"/>
      <c r="R94" s="204"/>
      <c r="S94" s="212"/>
      <c r="T94" s="212"/>
      <c r="U94" s="212"/>
      <c r="V94" s="212"/>
      <c r="W94" s="212"/>
      <c r="X94" s="212"/>
      <c r="Y94" s="212"/>
      <c r="Z94" s="212"/>
      <c r="AA94" s="212"/>
      <c r="AB94" s="212"/>
      <c r="AC94" s="161"/>
      <c r="AD94" s="161"/>
      <c r="AE94" s="161"/>
      <c r="AF94" s="161"/>
      <c r="AG94" s="161"/>
      <c r="AH94" s="161"/>
      <c r="AI94" s="161"/>
      <c r="AJ94" s="161"/>
      <c r="AK94" s="161"/>
      <c r="AL94" s="161"/>
      <c r="AM94" s="157"/>
      <c r="AN94" s="918"/>
      <c r="AO94" s="918"/>
      <c r="AP94" s="918"/>
      <c r="AQ94" s="918"/>
      <c r="AR94" s="918"/>
      <c r="AS94" s="918"/>
      <c r="AT94" s="918"/>
      <c r="AU94" s="918"/>
      <c r="AV94" s="918"/>
      <c r="AW94" s="918"/>
      <c r="AX94" s="918"/>
      <c r="AY94" s="918"/>
      <c r="AZ94" s="403"/>
      <c r="BA94" s="679"/>
      <c r="BB94" s="678"/>
      <c r="BC94" s="507"/>
      <c r="BD94" s="492"/>
      <c r="BE94" s="492"/>
      <c r="BF94" s="492"/>
      <c r="BG94" s="511"/>
      <c r="BH94" s="507"/>
      <c r="BI94" s="492"/>
      <c r="BJ94" s="492"/>
      <c r="BK94" s="492"/>
      <c r="BL94" s="511"/>
      <c r="BM94" s="507"/>
      <c r="BN94" s="492"/>
      <c r="BO94" s="492"/>
      <c r="BP94" s="492"/>
      <c r="BQ94" s="511"/>
      <c r="BR94" s="507"/>
      <c r="BS94" s="492"/>
      <c r="BT94" s="492"/>
      <c r="BU94" s="492"/>
      <c r="BV94" s="492"/>
      <c r="BW94" s="492"/>
      <c r="BX94" s="492"/>
      <c r="BY94" s="493"/>
      <c r="BZ94" s="493"/>
      <c r="CA94" s="493"/>
      <c r="CB94" s="493"/>
      <c r="CC94" s="493"/>
      <c r="CD94" s="493"/>
      <c r="CE94" s="493"/>
      <c r="CF94" s="493"/>
      <c r="CG94" s="493"/>
      <c r="CH94" s="493"/>
      <c r="CI94" s="493"/>
      <c r="CJ94" s="493"/>
      <c r="CK94" s="493"/>
      <c r="CL94" s="493"/>
      <c r="CM94" s="493"/>
      <c r="CN94" s="67"/>
      <c r="CO94" s="67"/>
      <c r="CP94" s="67"/>
      <c r="CQ94" s="67"/>
      <c r="CR94" s="67"/>
      <c r="CS94" s="67"/>
      <c r="CT94" s="67"/>
      <c r="CU94" s="67"/>
      <c r="CV94" s="67"/>
      <c r="CW94" s="67"/>
      <c r="CX94" s="67"/>
      <c r="CY94" s="67"/>
      <c r="CZ94" s="67"/>
    </row>
    <row r="95" s="575" customFormat="true" ht="15" customHeight="true" x14ac:dyDescent="0.2">
      <c r="A95" s="198"/>
      <c r="B95" s="190"/>
      <c r="C95" s="156"/>
      <c r="D95" s="155"/>
      <c r="E95" s="155"/>
      <c r="F95" s="155"/>
      <c r="G95" s="154"/>
      <c r="H95" s="153"/>
      <c r="I95" s="155"/>
      <c r="J95" s="155"/>
      <c r="K95" s="155"/>
      <c r="L95" s="152"/>
      <c r="M95" s="156"/>
      <c r="N95" s="155"/>
      <c r="O95" s="155"/>
      <c r="P95" s="155"/>
      <c r="Q95" s="154"/>
      <c r="R95" s="153"/>
      <c r="S95" s="155"/>
      <c r="T95" s="155"/>
      <c r="U95" s="155"/>
      <c r="V95" s="155"/>
      <c r="W95" s="155"/>
      <c r="X95" s="155"/>
      <c r="Y95" s="155"/>
      <c r="Z95" s="155"/>
      <c r="AA95" s="155"/>
      <c r="AB95" s="155"/>
      <c r="AC95" s="161"/>
      <c r="AD95" s="161"/>
      <c r="AE95" s="161"/>
      <c r="AF95" s="161"/>
      <c r="AG95" s="161"/>
      <c r="AH95" s="161"/>
      <c r="AI95" s="161"/>
      <c r="AJ95" s="161"/>
      <c r="AK95" s="161"/>
      <c r="AL95" s="161"/>
      <c r="AM95" s="157"/>
      <c r="AN95" s="918"/>
      <c r="AO95" s="918"/>
      <c r="AP95" s="918"/>
      <c r="AQ95" s="918"/>
      <c r="AR95" s="918"/>
      <c r="AS95" s="918"/>
      <c r="AT95" s="918"/>
      <c r="AU95" s="918"/>
      <c r="AV95" s="918"/>
      <c r="AW95" s="918"/>
      <c r="AX95" s="918"/>
      <c r="AY95" s="918"/>
      <c r="AZ95" s="403"/>
      <c r="BA95" s="679"/>
      <c r="BB95" s="678"/>
      <c r="BC95" s="507"/>
      <c r="BD95" s="492"/>
      <c r="BE95" s="492"/>
      <c r="BF95" s="492"/>
      <c r="BG95" s="511"/>
      <c r="BH95" s="507"/>
      <c r="BI95" s="492"/>
      <c r="BJ95" s="492"/>
      <c r="BK95" s="492"/>
      <c r="BL95" s="511"/>
      <c r="BM95" s="507"/>
      <c r="BN95" s="492"/>
      <c r="BO95" s="492"/>
      <c r="BP95" s="492"/>
      <c r="BQ95" s="511"/>
      <c r="BR95" s="507"/>
      <c r="BS95" s="492"/>
      <c r="BT95" s="492"/>
      <c r="BU95" s="492"/>
      <c r="BV95" s="492"/>
      <c r="BW95" s="492"/>
      <c r="BX95" s="492"/>
      <c r="BY95" s="493"/>
      <c r="BZ95" s="493"/>
      <c r="CA95" s="493"/>
      <c r="CB95" s="493"/>
      <c r="CC95" s="493"/>
      <c r="CD95" s="493"/>
      <c r="CE95" s="493"/>
      <c r="CF95" s="493"/>
      <c r="CG95" s="493"/>
      <c r="CH95" s="493"/>
      <c r="CI95" s="493"/>
      <c r="CJ95" s="493"/>
      <c r="CK95" s="493"/>
      <c r="CL95" s="493"/>
      <c r="CM95" s="493"/>
      <c r="CN95" s="67"/>
      <c r="CO95" s="67"/>
      <c r="CP95" s="67"/>
      <c r="CQ95" s="67"/>
      <c r="CR95" s="67"/>
      <c r="CS95" s="67"/>
      <c r="CT95" s="67"/>
      <c r="CU95" s="67"/>
      <c r="CV95" s="67"/>
      <c r="CW95" s="67"/>
      <c r="CX95" s="67"/>
      <c r="CY95" s="67"/>
      <c r="CZ95" s="67"/>
    </row>
    <row r="96" s="366" customFormat="true" ht="15" customHeight="true" x14ac:dyDescent="0.2">
      <c r="A96" s="130"/>
      <c r="B96" s="190"/>
      <c r="C96" s="156"/>
      <c r="D96" s="155"/>
      <c r="E96" s="155"/>
      <c r="F96" s="155"/>
      <c r="G96" s="154"/>
      <c r="H96" s="153"/>
      <c r="I96" s="155"/>
      <c r="J96" s="155"/>
      <c r="K96" s="155"/>
      <c r="L96" s="152"/>
      <c r="M96" s="156"/>
      <c r="N96" s="155"/>
      <c r="O96" s="155"/>
      <c r="P96" s="155"/>
      <c r="Q96" s="154"/>
      <c r="R96" s="153"/>
      <c r="S96" s="155"/>
      <c r="T96" s="155"/>
      <c r="U96" s="155"/>
      <c r="V96" s="155"/>
      <c r="W96" s="155"/>
      <c r="X96" s="155"/>
      <c r="Y96" s="155"/>
      <c r="Z96" s="155"/>
      <c r="AA96" s="155"/>
      <c r="AB96" s="155"/>
      <c r="AC96" s="161"/>
      <c r="AD96" s="161"/>
      <c r="AE96" s="161"/>
      <c r="AF96" s="161"/>
      <c r="AG96" s="161"/>
      <c r="AH96" s="161"/>
      <c r="AI96" s="161"/>
      <c r="AJ96" s="161"/>
      <c r="AK96" s="161"/>
      <c r="AL96" s="161"/>
      <c r="AM96" s="157"/>
      <c r="AN96" s="918"/>
      <c r="AO96" s="918"/>
      <c r="AP96" s="918"/>
      <c r="AQ96" s="918"/>
      <c r="AR96" s="918"/>
      <c r="AS96" s="918"/>
      <c r="AT96" s="918"/>
      <c r="AU96" s="918"/>
      <c r="AV96" s="918"/>
      <c r="AW96" s="918"/>
      <c r="AX96" s="918"/>
      <c r="AY96" s="918"/>
      <c r="AZ96" s="403"/>
      <c r="BA96" s="679"/>
      <c r="BB96" s="678"/>
      <c r="BC96" s="507"/>
      <c r="BD96" s="492"/>
      <c r="BE96" s="492"/>
      <c r="BF96" s="492"/>
      <c r="BG96" s="511"/>
      <c r="BH96" s="507"/>
      <c r="BI96" s="492"/>
      <c r="BJ96" s="492"/>
      <c r="BK96" s="492"/>
      <c r="BL96" s="511"/>
      <c r="BM96" s="507"/>
      <c r="BN96" s="492"/>
      <c r="BO96" s="492"/>
      <c r="BP96" s="492"/>
      <c r="BQ96" s="511"/>
      <c r="BR96" s="507"/>
      <c r="BS96" s="492"/>
      <c r="BT96" s="492"/>
      <c r="BU96" s="492"/>
      <c r="BV96" s="492"/>
      <c r="BW96" s="492"/>
      <c r="BX96" s="492"/>
      <c r="BY96" s="493"/>
      <c r="BZ96" s="493"/>
      <c r="CA96" s="493"/>
      <c r="CB96" s="493"/>
      <c r="CC96" s="493"/>
      <c r="CD96" s="493"/>
      <c r="CE96" s="493"/>
      <c r="CF96" s="493"/>
      <c r="CG96" s="493"/>
      <c r="CH96" s="493"/>
      <c r="CI96" s="493"/>
      <c r="CJ96" s="493"/>
      <c r="CK96" s="493"/>
      <c r="CL96" s="493"/>
      <c r="CM96" s="493"/>
      <c r="CN96" s="67"/>
      <c r="CO96" s="67"/>
      <c r="CP96" s="67"/>
      <c r="CQ96" s="67"/>
      <c r="CR96" s="67"/>
      <c r="CS96" s="67"/>
      <c r="CT96" s="67"/>
      <c r="CU96" s="67"/>
      <c r="CV96" s="67"/>
      <c r="CW96" s="67"/>
      <c r="CX96" s="67"/>
      <c r="CY96" s="67"/>
      <c r="CZ96" s="67"/>
    </row>
    <row r="97" s="366" customFormat="true" ht="15" customHeight="true" x14ac:dyDescent="0.2">
      <c r="A97" s="198"/>
      <c r="B97" s="190"/>
      <c r="C97" s="156"/>
      <c r="D97" s="155"/>
      <c r="E97" s="155"/>
      <c r="F97" s="155"/>
      <c r="G97" s="154"/>
      <c r="H97" s="153"/>
      <c r="I97" s="155"/>
      <c r="J97" s="155"/>
      <c r="K97" s="155"/>
      <c r="L97" s="152"/>
      <c r="M97" s="156"/>
      <c r="N97" s="155"/>
      <c r="O97" s="155"/>
      <c r="P97" s="155"/>
      <c r="Q97" s="154"/>
      <c r="R97" s="153"/>
      <c r="S97" s="155"/>
      <c r="T97" s="155"/>
      <c r="U97" s="155"/>
      <c r="V97" s="155"/>
      <c r="W97" s="155"/>
      <c r="X97" s="155"/>
      <c r="Y97" s="155"/>
      <c r="Z97" s="155"/>
      <c r="AA97" s="155"/>
      <c r="AB97" s="155"/>
      <c r="AC97" s="161"/>
      <c r="AD97" s="161"/>
      <c r="AE97" s="161"/>
      <c r="AF97" s="161"/>
      <c r="AG97" s="161"/>
      <c r="AH97" s="161"/>
      <c r="AI97" s="161"/>
      <c r="AJ97" s="161"/>
      <c r="AK97" s="161"/>
      <c r="AL97" s="161"/>
      <c r="AM97" s="157"/>
      <c r="AN97" s="918"/>
      <c r="AO97" s="918"/>
      <c r="AP97" s="918"/>
      <c r="AQ97" s="918"/>
      <c r="AR97" s="918"/>
      <c r="AS97" s="918"/>
      <c r="AT97" s="918"/>
      <c r="AU97" s="918"/>
      <c r="AV97" s="918"/>
      <c r="AW97" s="918"/>
      <c r="AX97" s="918"/>
      <c r="AY97" s="918"/>
      <c r="AZ97" s="403"/>
      <c r="BA97" s="679"/>
      <c r="BB97" s="678"/>
      <c r="BC97" s="507"/>
      <c r="BD97" s="492"/>
      <c r="BE97" s="492"/>
      <c r="BF97" s="492"/>
      <c r="BG97" s="511"/>
      <c r="BH97" s="507"/>
      <c r="BI97" s="492"/>
      <c r="BJ97" s="492"/>
      <c r="BK97" s="492"/>
      <c r="BL97" s="511"/>
      <c r="BM97" s="507"/>
      <c r="BN97" s="492"/>
      <c r="BO97" s="492"/>
      <c r="BP97" s="492"/>
      <c r="BQ97" s="511"/>
      <c r="BR97" s="507"/>
      <c r="BS97" s="492"/>
      <c r="BT97" s="492"/>
      <c r="BU97" s="492"/>
      <c r="BV97" s="492"/>
      <c r="BW97" s="492"/>
      <c r="BX97" s="492"/>
      <c r="BY97" s="493"/>
      <c r="BZ97" s="493"/>
      <c r="CA97" s="493"/>
      <c r="CB97" s="493"/>
      <c r="CC97" s="493"/>
      <c r="CD97" s="493"/>
      <c r="CE97" s="493"/>
      <c r="CF97" s="493"/>
      <c r="CG97" s="493"/>
      <c r="CH97" s="493"/>
      <c r="CI97" s="493"/>
      <c r="CJ97" s="493"/>
      <c r="CK97" s="493"/>
      <c r="CL97" s="493"/>
      <c r="CM97" s="493"/>
      <c r="CN97" s="67"/>
      <c r="CO97" s="67"/>
      <c r="CP97" s="67"/>
      <c r="CQ97" s="67"/>
      <c r="CR97" s="67"/>
      <c r="CS97" s="67"/>
      <c r="CT97" s="67"/>
      <c r="CU97" s="67"/>
      <c r="CV97" s="67"/>
      <c r="CW97" s="67"/>
      <c r="CX97" s="67"/>
      <c r="CY97" s="67"/>
      <c r="CZ97" s="67"/>
    </row>
    <row r="98" s="366" customFormat="true" ht="15" customHeight="true" x14ac:dyDescent="0.2">
      <c r="A98" s="130"/>
      <c r="B98" s="190"/>
      <c r="C98" s="156"/>
      <c r="D98" s="155"/>
      <c r="E98" s="155"/>
      <c r="F98" s="155"/>
      <c r="G98" s="154"/>
      <c r="H98" s="153"/>
      <c r="I98" s="155"/>
      <c r="J98" s="155"/>
      <c r="K98" s="155"/>
      <c r="L98" s="152"/>
      <c r="M98" s="156"/>
      <c r="N98" s="155"/>
      <c r="O98" s="155"/>
      <c r="P98" s="155"/>
      <c r="Q98" s="154"/>
      <c r="R98" s="153"/>
      <c r="S98" s="155"/>
      <c r="T98" s="155"/>
      <c r="U98" s="155"/>
      <c r="V98" s="155"/>
      <c r="W98" s="155"/>
      <c r="X98" s="155"/>
      <c r="Y98" s="155"/>
      <c r="Z98" s="155"/>
      <c r="AA98" s="155"/>
      <c r="AB98" s="155"/>
      <c r="AC98" s="161"/>
      <c r="AD98" s="161"/>
      <c r="AE98" s="161"/>
      <c r="AF98" s="161"/>
      <c r="AG98" s="161"/>
      <c r="AH98" s="161"/>
      <c r="AI98" s="161"/>
      <c r="AJ98" s="161"/>
      <c r="AK98" s="161"/>
      <c r="AL98" s="161"/>
      <c r="AM98" s="157"/>
      <c r="AN98" s="918"/>
      <c r="AO98" s="918"/>
      <c r="AP98" s="918"/>
      <c r="AQ98" s="918"/>
      <c r="AR98" s="918"/>
      <c r="AS98" s="918"/>
      <c r="AT98" s="918"/>
      <c r="AU98" s="918"/>
      <c r="AV98" s="918"/>
      <c r="AW98" s="918"/>
      <c r="AX98" s="918"/>
      <c r="AY98" s="918"/>
      <c r="AZ98" s="403"/>
      <c r="BA98" s="679"/>
      <c r="BB98" s="678"/>
      <c r="BC98" s="507"/>
      <c r="BD98" s="492"/>
      <c r="BE98" s="492"/>
      <c r="BF98" s="492"/>
      <c r="BG98" s="511"/>
      <c r="BH98" s="507"/>
      <c r="BI98" s="492"/>
      <c r="BJ98" s="492"/>
      <c r="BK98" s="492"/>
      <c r="BL98" s="511"/>
      <c r="BM98" s="507"/>
      <c r="BN98" s="492"/>
      <c r="BO98" s="492"/>
      <c r="BP98" s="492"/>
      <c r="BQ98" s="511"/>
      <c r="BR98" s="507"/>
      <c r="BS98" s="492"/>
      <c r="BT98" s="492"/>
      <c r="BU98" s="492"/>
      <c r="BV98" s="492"/>
      <c r="BW98" s="492"/>
      <c r="BX98" s="492"/>
      <c r="BY98" s="493"/>
      <c r="BZ98" s="493"/>
      <c r="CA98" s="493"/>
      <c r="CB98" s="493"/>
      <c r="CC98" s="493"/>
      <c r="CD98" s="493"/>
      <c r="CE98" s="493"/>
      <c r="CF98" s="493"/>
      <c r="CG98" s="493"/>
      <c r="CH98" s="493"/>
      <c r="CI98" s="493"/>
      <c r="CJ98" s="493"/>
      <c r="CK98" s="493"/>
      <c r="CL98" s="493"/>
      <c r="CM98" s="493"/>
      <c r="CN98" s="67"/>
      <c r="CO98" s="67"/>
      <c r="CP98" s="67"/>
      <c r="CQ98" s="67"/>
      <c r="CR98" s="67"/>
      <c r="CS98" s="67"/>
      <c r="CT98" s="67"/>
      <c r="CU98" s="67"/>
      <c r="CV98" s="67"/>
      <c r="CW98" s="67"/>
      <c r="CX98" s="67"/>
      <c r="CY98" s="67"/>
      <c r="CZ98" s="67"/>
    </row>
    <row r="99" s="366" customFormat="true" ht="15" customHeight="true" x14ac:dyDescent="0.2">
      <c r="A99" s="130"/>
      <c r="B99" s="190"/>
      <c r="C99" s="156"/>
      <c r="D99" s="155"/>
      <c r="E99" s="155"/>
      <c r="F99" s="155"/>
      <c r="G99" s="154"/>
      <c r="H99" s="153"/>
      <c r="I99" s="155"/>
      <c r="J99" s="155"/>
      <c r="K99" s="155"/>
      <c r="L99" s="152"/>
      <c r="M99" s="156"/>
      <c r="N99" s="155"/>
      <c r="O99" s="155"/>
      <c r="P99" s="155"/>
      <c r="Q99" s="154"/>
      <c r="R99" s="153"/>
      <c r="S99" s="155"/>
      <c r="T99" s="155"/>
      <c r="U99" s="155"/>
      <c r="V99" s="155"/>
      <c r="W99" s="155"/>
      <c r="X99" s="155"/>
      <c r="Y99" s="155"/>
      <c r="Z99" s="155"/>
      <c r="AA99" s="155"/>
      <c r="AB99" s="155"/>
      <c r="AC99" s="161"/>
      <c r="AD99" s="161"/>
      <c r="AE99" s="161"/>
      <c r="AF99" s="161"/>
      <c r="AG99" s="161"/>
      <c r="AH99" s="161"/>
      <c r="AI99" s="161"/>
      <c r="AJ99" s="161"/>
      <c r="AK99" s="161"/>
      <c r="AL99" s="161"/>
      <c r="AM99" s="157"/>
      <c r="AN99" s="918"/>
      <c r="AO99" s="918"/>
      <c r="AP99" s="918"/>
      <c r="AQ99" s="918"/>
      <c r="AR99" s="918"/>
      <c r="AS99" s="918"/>
      <c r="AT99" s="918"/>
      <c r="AU99" s="918"/>
      <c r="AV99" s="918"/>
      <c r="AW99" s="918"/>
      <c r="AX99" s="918"/>
      <c r="AY99" s="918"/>
      <c r="AZ99" s="403"/>
      <c r="BA99" s="679"/>
      <c r="BB99" s="678"/>
      <c r="BC99" s="507"/>
      <c r="BD99" s="492"/>
      <c r="BE99" s="492"/>
      <c r="BF99" s="492"/>
      <c r="BG99" s="511"/>
      <c r="BH99" s="507"/>
      <c r="BI99" s="492"/>
      <c r="BJ99" s="492"/>
      <c r="BK99" s="492"/>
      <c r="BL99" s="511"/>
      <c r="BM99" s="507"/>
      <c r="BN99" s="492"/>
      <c r="BO99" s="492"/>
      <c r="BP99" s="492"/>
      <c r="BQ99" s="511"/>
      <c r="BR99" s="507"/>
      <c r="BS99" s="492"/>
      <c r="BT99" s="492"/>
      <c r="BU99" s="492"/>
      <c r="BV99" s="492"/>
      <c r="BW99" s="492"/>
      <c r="BX99" s="492"/>
      <c r="BY99" s="493"/>
      <c r="BZ99" s="493"/>
      <c r="CA99" s="493"/>
      <c r="CB99" s="493"/>
      <c r="CC99" s="493"/>
      <c r="CD99" s="493"/>
      <c r="CE99" s="493"/>
      <c r="CF99" s="493"/>
      <c r="CG99" s="493"/>
      <c r="CH99" s="493"/>
      <c r="CI99" s="493"/>
      <c r="CJ99" s="493"/>
      <c r="CK99" s="493"/>
      <c r="CL99" s="493"/>
      <c r="CM99" s="493"/>
      <c r="CN99" s="67"/>
      <c r="CO99" s="67"/>
      <c r="CP99" s="67"/>
      <c r="CQ99" s="67"/>
      <c r="CR99" s="67"/>
      <c r="CS99" s="67"/>
      <c r="CT99" s="67"/>
      <c r="CU99" s="67"/>
      <c r="CV99" s="67"/>
      <c r="CW99" s="67"/>
      <c r="CX99" s="67"/>
      <c r="CY99" s="67"/>
      <c r="CZ99" s="67"/>
    </row>
    <row r="100" s="366" customFormat="true" ht="15" customHeight="true" x14ac:dyDescent="0.2">
      <c r="A100" s="130"/>
      <c r="B100" s="190"/>
      <c r="C100" s="156"/>
      <c r="D100" s="155"/>
      <c r="E100" s="155"/>
      <c r="F100" s="155"/>
      <c r="G100" s="154"/>
      <c r="H100" s="153"/>
      <c r="I100" s="155"/>
      <c r="J100" s="155"/>
      <c r="K100" s="155"/>
      <c r="L100" s="152"/>
      <c r="M100" s="156"/>
      <c r="N100" s="155"/>
      <c r="O100" s="155"/>
      <c r="P100" s="155"/>
      <c r="Q100" s="154"/>
      <c r="R100" s="153"/>
      <c r="S100" s="155"/>
      <c r="T100" s="155"/>
      <c r="U100" s="155"/>
      <c r="V100" s="155"/>
      <c r="W100" s="155"/>
      <c r="X100" s="155"/>
      <c r="Y100" s="155"/>
      <c r="Z100" s="155"/>
      <c r="AA100" s="155"/>
      <c r="AB100" s="155"/>
      <c r="AC100" s="161"/>
      <c r="AD100" s="161"/>
      <c r="AE100" s="161"/>
      <c r="AF100" s="161"/>
      <c r="AG100" s="161"/>
      <c r="AH100" s="161"/>
      <c r="AI100" s="161"/>
      <c r="AJ100" s="161"/>
      <c r="AK100" s="161"/>
      <c r="AL100" s="161"/>
      <c r="AM100" s="157"/>
      <c r="AN100" s="918"/>
      <c r="AO100" s="918"/>
      <c r="AP100" s="918"/>
      <c r="AQ100" s="918"/>
      <c r="AR100" s="918"/>
      <c r="AS100" s="918"/>
      <c r="AT100" s="918"/>
      <c r="AU100" s="918"/>
      <c r="AV100" s="918"/>
      <c r="AW100" s="918"/>
      <c r="AX100" s="918"/>
      <c r="AY100" s="918"/>
      <c r="AZ100" s="403"/>
      <c r="BA100" s="679"/>
      <c r="BB100" s="678"/>
      <c r="BC100" s="507"/>
      <c r="BD100" s="492"/>
      <c r="BE100" s="492"/>
      <c r="BF100" s="492"/>
      <c r="BG100" s="511"/>
      <c r="BH100" s="507"/>
      <c r="BI100" s="492"/>
      <c r="BJ100" s="492"/>
      <c r="BK100" s="492"/>
      <c r="BL100" s="511"/>
      <c r="BM100" s="507"/>
      <c r="BN100" s="492"/>
      <c r="BO100" s="492"/>
      <c r="BP100" s="492"/>
      <c r="BQ100" s="511"/>
      <c r="BR100" s="507"/>
      <c r="BS100" s="492"/>
      <c r="BT100" s="492"/>
      <c r="BU100" s="492"/>
      <c r="BV100" s="492"/>
      <c r="BW100" s="492"/>
      <c r="BX100" s="492"/>
      <c r="BY100" s="493"/>
      <c r="BZ100" s="493"/>
      <c r="CA100" s="493"/>
      <c r="CB100" s="493"/>
      <c r="CC100" s="493"/>
      <c r="CD100" s="493"/>
      <c r="CE100" s="493"/>
      <c r="CF100" s="493"/>
      <c r="CG100" s="493"/>
      <c r="CH100" s="493"/>
      <c r="CI100" s="493"/>
      <c r="CJ100" s="493"/>
      <c r="CK100" s="493"/>
      <c r="CL100" s="493"/>
      <c r="CM100" s="493"/>
      <c r="CN100" s="67"/>
      <c r="CO100" s="67"/>
      <c r="CP100" s="67"/>
      <c r="CQ100" s="67"/>
      <c r="CR100" s="67"/>
      <c r="CS100" s="67"/>
      <c r="CT100" s="67"/>
      <c r="CU100" s="67"/>
      <c r="CV100" s="67"/>
      <c r="CW100" s="67"/>
      <c r="CX100" s="67"/>
      <c r="CY100" s="67"/>
      <c r="CZ100" s="67"/>
    </row>
    <row r="101" s="366" customFormat="true" ht="15" customHeight="true" x14ac:dyDescent="0.2">
      <c r="A101" s="198"/>
      <c r="B101" s="190"/>
      <c r="C101" s="156"/>
      <c r="D101" s="155"/>
      <c r="E101" s="155"/>
      <c r="F101" s="155"/>
      <c r="G101" s="154"/>
      <c r="H101" s="153"/>
      <c r="I101" s="155"/>
      <c r="J101" s="155"/>
      <c r="K101" s="155"/>
      <c r="L101" s="152"/>
      <c r="M101" s="156"/>
      <c r="N101" s="155"/>
      <c r="O101" s="155"/>
      <c r="P101" s="155"/>
      <c r="Q101" s="154"/>
      <c r="R101" s="153"/>
      <c r="S101" s="155"/>
      <c r="T101" s="155"/>
      <c r="U101" s="155"/>
      <c r="V101" s="155"/>
      <c r="W101" s="155"/>
      <c r="X101" s="155"/>
      <c r="Y101" s="155"/>
      <c r="Z101" s="155"/>
      <c r="AA101" s="155"/>
      <c r="AB101" s="155"/>
      <c r="AC101" s="161"/>
      <c r="AD101" s="161"/>
      <c r="AE101" s="161"/>
      <c r="AF101" s="161"/>
      <c r="AG101" s="161"/>
      <c r="AH101" s="161"/>
      <c r="AI101" s="161"/>
      <c r="AJ101" s="161"/>
      <c r="AK101" s="161"/>
      <c r="AL101" s="161"/>
      <c r="AM101" s="157"/>
      <c r="AN101" s="918"/>
      <c r="AO101" s="918"/>
      <c r="AP101" s="918"/>
      <c r="AQ101" s="918"/>
      <c r="AR101" s="918"/>
      <c r="AS101" s="918"/>
      <c r="AT101" s="918"/>
      <c r="AU101" s="918"/>
      <c r="AV101" s="918"/>
      <c r="AW101" s="918"/>
      <c r="AX101" s="918"/>
      <c r="AY101" s="918"/>
      <c r="AZ101" s="403"/>
      <c r="BA101" s="679"/>
      <c r="BB101" s="678"/>
      <c r="BC101" s="507"/>
      <c r="BD101" s="492"/>
      <c r="BE101" s="492"/>
      <c r="BF101" s="492"/>
      <c r="BG101" s="511"/>
      <c r="BH101" s="507"/>
      <c r="BI101" s="492"/>
      <c r="BJ101" s="492"/>
      <c r="BK101" s="492"/>
      <c r="BL101" s="511"/>
      <c r="BM101" s="507"/>
      <c r="BN101" s="492"/>
      <c r="BO101" s="492"/>
      <c r="BP101" s="492"/>
      <c r="BQ101" s="511"/>
      <c r="BR101" s="507"/>
      <c r="BS101" s="492"/>
      <c r="BT101" s="492"/>
      <c r="BU101" s="492"/>
      <c r="BV101" s="492"/>
      <c r="BW101" s="492"/>
      <c r="BX101" s="492"/>
      <c r="BY101" s="493"/>
      <c r="BZ101" s="493"/>
      <c r="CA101" s="493"/>
      <c r="CB101" s="493"/>
      <c r="CC101" s="493"/>
      <c r="CD101" s="493"/>
      <c r="CE101" s="493"/>
      <c r="CF101" s="493"/>
      <c r="CG101" s="493"/>
      <c r="CH101" s="493"/>
      <c r="CI101" s="493"/>
      <c r="CJ101" s="493"/>
      <c r="CK101" s="493"/>
      <c r="CL101" s="493"/>
      <c r="CM101" s="493"/>
      <c r="CN101" s="67"/>
      <c r="CO101" s="67"/>
      <c r="CP101" s="67"/>
      <c r="CQ101" s="67"/>
      <c r="CR101" s="67"/>
      <c r="CS101" s="67"/>
      <c r="CT101" s="67"/>
      <c r="CU101" s="67"/>
      <c r="CV101" s="67"/>
      <c r="CW101" s="67"/>
      <c r="CX101" s="67"/>
      <c r="CY101" s="67"/>
      <c r="CZ101" s="67"/>
    </row>
    <row r="102" s="366" customFormat="true" ht="15" customHeight="true" x14ac:dyDescent="0.2">
      <c r="A102" s="130"/>
      <c r="B102" s="190"/>
      <c r="C102" s="156"/>
      <c r="D102" s="155"/>
      <c r="E102" s="155"/>
      <c r="F102" s="155"/>
      <c r="G102" s="154"/>
      <c r="H102" s="153"/>
      <c r="I102" s="155"/>
      <c r="J102" s="155"/>
      <c r="K102" s="155"/>
      <c r="L102" s="152"/>
      <c r="M102" s="156"/>
      <c r="N102" s="155"/>
      <c r="O102" s="155"/>
      <c r="P102" s="155"/>
      <c r="Q102" s="154"/>
      <c r="R102" s="153"/>
      <c r="S102" s="155"/>
      <c r="T102" s="155"/>
      <c r="U102" s="155"/>
      <c r="V102" s="155"/>
      <c r="W102" s="155"/>
      <c r="X102" s="155"/>
      <c r="Y102" s="155"/>
      <c r="Z102" s="155"/>
      <c r="AA102" s="155"/>
      <c r="AB102" s="155"/>
      <c r="AC102" s="161"/>
      <c r="AD102" s="161"/>
      <c r="AE102" s="161"/>
      <c r="AF102" s="161"/>
      <c r="AG102" s="161"/>
      <c r="AH102" s="161"/>
      <c r="AI102" s="161"/>
      <c r="AJ102" s="161"/>
      <c r="AK102" s="161"/>
      <c r="AL102" s="161"/>
      <c r="AM102" s="157"/>
      <c r="AN102" s="918"/>
      <c r="AO102" s="918"/>
      <c r="AP102" s="918"/>
      <c r="AQ102" s="918"/>
      <c r="AR102" s="918"/>
      <c r="AS102" s="918"/>
      <c r="AT102" s="918"/>
      <c r="AU102" s="918"/>
      <c r="AV102" s="918"/>
      <c r="AW102" s="918"/>
      <c r="AX102" s="918"/>
      <c r="AY102" s="918"/>
      <c r="AZ102" s="403"/>
      <c r="BA102" s="679"/>
      <c r="BB102" s="678"/>
      <c r="BC102" s="507"/>
      <c r="BD102" s="492"/>
      <c r="BE102" s="492"/>
      <c r="BF102" s="492"/>
      <c r="BG102" s="511"/>
      <c r="BH102" s="507"/>
      <c r="BI102" s="492"/>
      <c r="BJ102" s="492"/>
      <c r="BK102" s="492"/>
      <c r="BL102" s="511"/>
      <c r="BM102" s="507"/>
      <c r="BN102" s="492"/>
      <c r="BO102" s="492"/>
      <c r="BP102" s="492"/>
      <c r="BQ102" s="511"/>
      <c r="BR102" s="507"/>
      <c r="BS102" s="492"/>
      <c r="BT102" s="492"/>
      <c r="BU102" s="492"/>
      <c r="BV102" s="492"/>
      <c r="BW102" s="492"/>
      <c r="BX102" s="492"/>
      <c r="BY102" s="493"/>
      <c r="BZ102" s="493"/>
      <c r="CA102" s="493"/>
      <c r="CB102" s="493"/>
      <c r="CC102" s="493"/>
      <c r="CD102" s="493"/>
      <c r="CE102" s="493"/>
      <c r="CF102" s="493"/>
      <c r="CG102" s="493"/>
      <c r="CH102" s="493"/>
      <c r="CI102" s="493"/>
      <c r="CJ102" s="493"/>
      <c r="CK102" s="493"/>
      <c r="CL102" s="493"/>
      <c r="CM102" s="493"/>
      <c r="CN102" s="67"/>
      <c r="CO102" s="67"/>
      <c r="CP102" s="67"/>
      <c r="CQ102" s="67"/>
      <c r="CR102" s="67"/>
      <c r="CS102" s="67"/>
      <c r="CT102" s="67"/>
      <c r="CU102" s="67"/>
      <c r="CV102" s="67"/>
      <c r="CW102" s="67"/>
      <c r="CX102" s="67"/>
      <c r="CY102" s="67"/>
      <c r="CZ102" s="67"/>
    </row>
    <row r="103" s="366" customFormat="true" ht="15" customHeight="true" x14ac:dyDescent="0.2">
      <c r="A103" s="130"/>
      <c r="B103" s="190"/>
      <c r="C103" s="156"/>
      <c r="D103" s="155"/>
      <c r="E103" s="155"/>
      <c r="F103" s="155"/>
      <c r="G103" s="154"/>
      <c r="H103" s="153"/>
      <c r="I103" s="155"/>
      <c r="J103" s="155"/>
      <c r="K103" s="155"/>
      <c r="L103" s="152"/>
      <c r="M103" s="156"/>
      <c r="N103" s="155"/>
      <c r="O103" s="155"/>
      <c r="P103" s="155"/>
      <c r="Q103" s="154"/>
      <c r="R103" s="153"/>
      <c r="S103" s="155"/>
      <c r="T103" s="155"/>
      <c r="U103" s="155"/>
      <c r="V103" s="155"/>
      <c r="W103" s="155"/>
      <c r="X103" s="155"/>
      <c r="Y103" s="155"/>
      <c r="Z103" s="155"/>
      <c r="AA103" s="155"/>
      <c r="AB103" s="155"/>
      <c r="AC103" s="161"/>
      <c r="AD103" s="161"/>
      <c r="AE103" s="161"/>
      <c r="AF103" s="161"/>
      <c r="AG103" s="161"/>
      <c r="AH103" s="161"/>
      <c r="AI103" s="161"/>
      <c r="AJ103" s="161"/>
      <c r="AK103" s="161"/>
      <c r="AL103" s="161"/>
      <c r="AM103" s="157"/>
      <c r="AN103" s="918"/>
      <c r="AO103" s="918"/>
      <c r="AP103" s="918"/>
      <c r="AQ103" s="918"/>
      <c r="AR103" s="918"/>
      <c r="AS103" s="918"/>
      <c r="AT103" s="918"/>
      <c r="AU103" s="918"/>
      <c r="AV103" s="918"/>
      <c r="AW103" s="918"/>
      <c r="AX103" s="918"/>
      <c r="AY103" s="918"/>
      <c r="AZ103" s="403"/>
      <c r="BA103" s="679"/>
      <c r="BB103" s="678"/>
      <c r="BC103" s="507"/>
      <c r="BD103" s="492"/>
      <c r="BE103" s="492"/>
      <c r="BF103" s="492"/>
      <c r="BG103" s="511"/>
      <c r="BH103" s="507"/>
      <c r="BI103" s="492"/>
      <c r="BJ103" s="492"/>
      <c r="BK103" s="492"/>
      <c r="BL103" s="511"/>
      <c r="BM103" s="507"/>
      <c r="BN103" s="492"/>
      <c r="BO103" s="492"/>
      <c r="BP103" s="492"/>
      <c r="BQ103" s="511"/>
      <c r="BR103" s="507"/>
      <c r="BS103" s="492"/>
      <c r="BT103" s="492"/>
      <c r="BU103" s="492"/>
      <c r="BV103" s="492"/>
      <c r="BW103" s="492"/>
      <c r="BX103" s="492"/>
      <c r="BY103" s="493"/>
      <c r="BZ103" s="493"/>
      <c r="CA103" s="493"/>
      <c r="CB103" s="493"/>
      <c r="CC103" s="493"/>
      <c r="CD103" s="493"/>
      <c r="CE103" s="493"/>
      <c r="CF103" s="493"/>
      <c r="CG103" s="493"/>
      <c r="CH103" s="493"/>
      <c r="CI103" s="493"/>
      <c r="CJ103" s="493"/>
      <c r="CK103" s="493"/>
      <c r="CL103" s="493"/>
      <c r="CM103" s="493"/>
      <c r="CN103" s="67"/>
      <c r="CO103" s="67"/>
      <c r="CP103" s="67"/>
      <c r="CQ103" s="67"/>
      <c r="CR103" s="67"/>
      <c r="CS103" s="67"/>
      <c r="CT103" s="67"/>
      <c r="CU103" s="67"/>
      <c r="CV103" s="67"/>
      <c r="CW103" s="67"/>
      <c r="CX103" s="67"/>
      <c r="CY103" s="67"/>
      <c r="CZ103" s="67"/>
    </row>
    <row r="104" s="366" customFormat="true" ht="15" customHeight="true" x14ac:dyDescent="0.2">
      <c r="A104" s="130"/>
      <c r="B104" s="190"/>
      <c r="C104" s="156"/>
      <c r="D104" s="155"/>
      <c r="E104" s="155"/>
      <c r="F104" s="155"/>
      <c r="G104" s="154"/>
      <c r="H104" s="153"/>
      <c r="I104" s="155"/>
      <c r="J104" s="155"/>
      <c r="K104" s="155"/>
      <c r="L104" s="152"/>
      <c r="M104" s="156"/>
      <c r="N104" s="155"/>
      <c r="O104" s="155"/>
      <c r="P104" s="155"/>
      <c r="Q104" s="154"/>
      <c r="R104" s="153"/>
      <c r="S104" s="155"/>
      <c r="T104" s="155"/>
      <c r="U104" s="155"/>
      <c r="V104" s="155"/>
      <c r="W104" s="155"/>
      <c r="X104" s="155"/>
      <c r="Y104" s="155"/>
      <c r="Z104" s="155"/>
      <c r="AA104" s="155"/>
      <c r="AB104" s="155"/>
      <c r="AC104" s="161"/>
      <c r="AD104" s="161"/>
      <c r="AE104" s="161"/>
      <c r="AF104" s="161"/>
      <c r="AG104" s="161"/>
      <c r="AH104" s="161"/>
      <c r="AI104" s="161"/>
      <c r="AJ104" s="161"/>
      <c r="AK104" s="161"/>
      <c r="AL104" s="161"/>
      <c r="AM104" s="157"/>
      <c r="AN104" s="918"/>
      <c r="AO104" s="918"/>
      <c r="AP104" s="918"/>
      <c r="AQ104" s="918"/>
      <c r="AR104" s="918"/>
      <c r="AS104" s="918"/>
      <c r="AT104" s="918"/>
      <c r="AU104" s="918"/>
      <c r="AV104" s="918"/>
      <c r="AW104" s="918"/>
      <c r="AX104" s="918"/>
      <c r="AY104" s="918"/>
      <c r="AZ104" s="403"/>
      <c r="BA104" s="679"/>
      <c r="BB104" s="678"/>
      <c r="BC104" s="507"/>
      <c r="BD104" s="492"/>
      <c r="BE104" s="492"/>
      <c r="BF104" s="492"/>
      <c r="BG104" s="511"/>
      <c r="BH104" s="507"/>
      <c r="BI104" s="492"/>
      <c r="BJ104" s="492"/>
      <c r="BK104" s="492"/>
      <c r="BL104" s="511"/>
      <c r="BM104" s="507"/>
      <c r="BN104" s="492"/>
      <c r="BO104" s="492"/>
      <c r="BP104" s="492"/>
      <c r="BQ104" s="511"/>
      <c r="BR104" s="507"/>
      <c r="BS104" s="492"/>
      <c r="BT104" s="492"/>
      <c r="BU104" s="492"/>
      <c r="BV104" s="492"/>
      <c r="BW104" s="492"/>
      <c r="BX104" s="492"/>
      <c r="BY104" s="493"/>
      <c r="BZ104" s="493"/>
      <c r="CA104" s="493"/>
      <c r="CB104" s="493"/>
      <c r="CC104" s="493"/>
      <c r="CD104" s="493"/>
      <c r="CE104" s="493"/>
      <c r="CF104" s="493"/>
      <c r="CG104" s="493"/>
      <c r="CH104" s="493"/>
      <c r="CI104" s="493"/>
      <c r="CJ104" s="493"/>
      <c r="CK104" s="493"/>
      <c r="CL104" s="493"/>
      <c r="CM104" s="493"/>
      <c r="CN104" s="67"/>
      <c r="CO104" s="67"/>
      <c r="CP104" s="67"/>
      <c r="CQ104" s="67"/>
      <c r="CR104" s="67"/>
      <c r="CS104" s="67"/>
      <c r="CT104" s="67"/>
      <c r="CU104" s="67"/>
      <c r="CV104" s="67"/>
      <c r="CW104" s="67"/>
      <c r="CX104" s="67"/>
      <c r="CY104" s="67"/>
      <c r="CZ104" s="67"/>
    </row>
    <row r="105" s="366" customFormat="true" ht="15" customHeight="true" x14ac:dyDescent="0.2">
      <c r="A105" s="195"/>
      <c r="B105" s="189"/>
      <c r="C105" s="151"/>
      <c r="D105" s="150"/>
      <c r="E105" s="150"/>
      <c r="F105" s="150"/>
      <c r="G105" s="149"/>
      <c r="H105" s="148"/>
      <c r="I105" s="150"/>
      <c r="J105" s="150"/>
      <c r="K105" s="150"/>
      <c r="L105" s="147"/>
      <c r="M105" s="151"/>
      <c r="N105" s="150"/>
      <c r="O105" s="150"/>
      <c r="P105" s="150"/>
      <c r="Q105" s="149"/>
      <c r="R105" s="148"/>
      <c r="S105" s="150"/>
      <c r="T105" s="150"/>
      <c r="U105" s="150"/>
      <c r="V105" s="150"/>
      <c r="W105" s="150"/>
      <c r="X105" s="150"/>
      <c r="Y105" s="150"/>
      <c r="Z105" s="150"/>
      <c r="AA105" s="150"/>
      <c r="AB105" s="150"/>
      <c r="AC105" s="146"/>
      <c r="AD105" s="146"/>
      <c r="AE105" s="146"/>
      <c r="AF105" s="146"/>
      <c r="AG105" s="146"/>
      <c r="AH105" s="146"/>
      <c r="AI105" s="146"/>
      <c r="AJ105" s="146"/>
      <c r="AK105" s="146"/>
      <c r="AL105" s="146"/>
      <c r="AM105" s="135"/>
      <c r="AN105" s="918"/>
      <c r="AO105" s="918"/>
      <c r="AP105" s="918"/>
      <c r="AQ105" s="918"/>
      <c r="AR105" s="918"/>
      <c r="AS105" s="918"/>
      <c r="AT105" s="918"/>
      <c r="AU105" s="918"/>
      <c r="AV105" s="918"/>
      <c r="AW105" s="918"/>
      <c r="AX105" s="918"/>
      <c r="AY105" s="918"/>
      <c r="AZ105" s="403"/>
      <c r="BA105" s="679"/>
      <c r="BB105" s="678"/>
      <c r="BC105" s="510"/>
      <c r="BD105" s="509"/>
      <c r="BE105" s="509"/>
      <c r="BF105" s="509"/>
      <c r="BG105" s="513"/>
      <c r="BH105" s="510"/>
      <c r="BI105" s="509"/>
      <c r="BJ105" s="509"/>
      <c r="BK105" s="509"/>
      <c r="BL105" s="513"/>
      <c r="BM105" s="510"/>
      <c r="BN105" s="509"/>
      <c r="BO105" s="509"/>
      <c r="BP105" s="509"/>
      <c r="BQ105" s="513"/>
      <c r="BR105" s="510"/>
      <c r="BS105" s="509"/>
      <c r="BT105" s="509"/>
      <c r="BU105" s="509"/>
      <c r="BV105" s="509"/>
      <c r="BW105" s="509"/>
      <c r="BX105" s="509"/>
      <c r="BY105" s="512"/>
      <c r="BZ105" s="512"/>
      <c r="CA105" s="512"/>
      <c r="CB105" s="512"/>
      <c r="CC105" s="512"/>
      <c r="CD105" s="512"/>
      <c r="CE105" s="512"/>
      <c r="CF105" s="512"/>
      <c r="CG105" s="512"/>
      <c r="CH105" s="512"/>
      <c r="CI105" s="512"/>
      <c r="CJ105" s="512"/>
      <c r="CK105" s="512"/>
      <c r="CL105" s="512"/>
      <c r="CM105" s="512"/>
      <c r="CN105" s="67"/>
      <c r="CO105" s="67"/>
      <c r="CP105" s="67"/>
      <c r="CQ105" s="67"/>
      <c r="CR105" s="67"/>
      <c r="CS105" s="67"/>
      <c r="CT105" s="67"/>
      <c r="CU105" s="67"/>
      <c r="CV105" s="67"/>
      <c r="CW105" s="67"/>
      <c r="CX105" s="67"/>
      <c r="CY105" s="67"/>
      <c r="CZ105" s="67"/>
    </row>
    <row r="106" s="366" customFormat="true" ht="250.15" customHeight="true" x14ac:dyDescent="0.2">
      <c r="A106" s="573"/>
      <c r="B106" s="224"/>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N106" s="403"/>
      <c r="AO106" s="403"/>
      <c r="AP106" s="403"/>
      <c r="AQ106" s="403"/>
      <c r="AR106" s="403"/>
      <c r="AS106" s="403"/>
      <c r="AT106" s="403"/>
      <c r="AU106" s="403"/>
      <c r="AV106" s="403"/>
      <c r="AW106" s="403"/>
      <c r="AX106" s="403"/>
      <c r="AY106" s="403"/>
      <c r="AZ106" s="403"/>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c r="BV106" s="486"/>
      <c r="BW106" s="486"/>
      <c r="BX106" s="486"/>
      <c r="BY106" s="485"/>
      <c r="BZ106" s="485"/>
      <c r="CA106" s="485"/>
      <c r="CB106" s="485"/>
      <c r="CC106" s="485"/>
      <c r="CD106" s="485"/>
      <c r="CE106" s="485"/>
      <c r="CF106" s="485"/>
      <c r="CG106" s="485"/>
      <c r="CH106" s="485"/>
      <c r="CI106" s="485"/>
      <c r="CJ106" s="485"/>
      <c r="CK106" s="485"/>
      <c r="CL106" s="485"/>
      <c r="CM106" s="485"/>
      <c r="CN106" s="402"/>
      <c r="CO106" s="402"/>
      <c r="CP106" s="402"/>
      <c r="CQ106" s="402"/>
      <c r="CR106" s="402"/>
      <c r="CS106" s="402"/>
      <c r="CT106" s="402"/>
      <c r="CU106" s="402"/>
      <c r="CV106" s="402"/>
      <c r="CW106" s="402"/>
      <c r="CX106" s="402"/>
      <c r="CY106" s="402"/>
      <c r="CZ106" s="402"/>
    </row>
    <row r="107" s="346" customFormat="true" ht="18" customHeight="true" x14ac:dyDescent="0.2">
      <c r="A107" s="573"/>
      <c r="B107" s="347"/>
      <c r="C107" s="472"/>
      <c r="D107" s="472"/>
      <c r="E107" s="472"/>
      <c r="F107" s="472"/>
      <c r="G107" s="472"/>
      <c r="H107" s="472"/>
      <c r="I107" s="472"/>
      <c r="J107" s="472"/>
      <c r="K107" s="472"/>
      <c r="L107" s="472"/>
      <c r="M107" s="472"/>
      <c r="N107" s="472"/>
      <c r="O107" s="472"/>
      <c r="P107" s="472"/>
      <c r="Q107" s="472"/>
      <c r="R107" s="472"/>
      <c r="S107" s="472"/>
      <c r="T107" s="472"/>
      <c r="U107" s="472"/>
      <c r="V107" s="472"/>
      <c r="W107" s="472"/>
      <c r="X107" s="472"/>
      <c r="Y107" s="472"/>
      <c r="Z107" s="472"/>
      <c r="AA107" s="472"/>
      <c r="AB107" s="472"/>
      <c r="AN107" s="398"/>
      <c r="AO107" s="398"/>
      <c r="AP107" s="398"/>
      <c r="AQ107" s="398"/>
      <c r="AR107" s="398"/>
      <c r="AS107" s="398"/>
      <c r="AT107" s="398"/>
      <c r="AU107" s="398"/>
      <c r="AV107" s="398"/>
      <c r="AW107" s="398"/>
      <c r="AX107" s="398"/>
      <c r="AY107" s="398"/>
      <c r="AZ107" s="398"/>
      <c r="BB107" s="369"/>
      <c r="BZ107" s="398"/>
      <c r="CA107" s="398"/>
      <c r="CB107" s="398"/>
      <c r="CC107" s="398"/>
      <c r="CD107" s="398"/>
      <c r="CE107" s="398"/>
      <c r="CF107" s="398"/>
      <c r="CG107" s="398"/>
      <c r="CH107" s="398"/>
      <c r="CI107" s="398"/>
      <c r="CJ107" s="398"/>
      <c r="CK107" s="398"/>
      <c r="CL107" s="398"/>
      <c r="CM107" s="398"/>
      <c r="CN107" s="398"/>
      <c r="CO107" s="398"/>
      <c r="CP107" s="398"/>
      <c r="CQ107" s="398"/>
      <c r="CR107" s="398"/>
      <c r="CS107" s="398"/>
      <c r="CT107" s="398"/>
      <c r="CU107" s="398"/>
      <c r="CV107" s="398"/>
      <c r="CW107" s="398"/>
      <c r="CX107" s="398"/>
      <c r="CY107" s="398"/>
      <c r="CZ107" s="398"/>
    </row>
    <row r="108" s="346" customFormat="true" ht="22.5" customHeight="true" x14ac:dyDescent="0.35">
      <c r="A108" s="1068" t="str">
        <f>A1026</f>
        <v>Madagascar</v>
      </c>
      <c r="B108" s="1069"/>
      <c r="C108" s="348"/>
      <c r="D108" s="348"/>
      <c r="E108" s="348"/>
      <c r="F108" s="348"/>
      <c r="G108" s="348"/>
      <c r="H108" s="348"/>
      <c r="I108" s="348"/>
      <c r="J108" s="348"/>
      <c r="K108" s="348"/>
      <c r="L108" s="348"/>
      <c r="M108" s="348"/>
      <c r="N108" s="348"/>
      <c r="O108" s="348"/>
      <c r="P108" s="348"/>
      <c r="Q108" s="348"/>
      <c r="R108" s="348"/>
      <c r="S108" s="348"/>
      <c r="T108" s="348"/>
      <c r="U108" s="348"/>
      <c r="AN108" s="398"/>
      <c r="AO108" s="398"/>
      <c r="AP108" s="398"/>
      <c r="AQ108" s="398"/>
      <c r="AR108" s="398"/>
      <c r="AS108" s="398"/>
      <c r="AT108" s="398"/>
      <c r="AU108" s="398"/>
      <c r="AV108" s="398"/>
      <c r="AW108" s="398"/>
      <c r="AX108" s="398"/>
      <c r="AY108" s="398"/>
      <c r="AZ108" s="398"/>
      <c r="BB108" s="369"/>
      <c r="BZ108" s="398"/>
      <c r="CA108" s="398"/>
      <c r="CB108" s="398"/>
      <c r="CC108" s="398"/>
      <c r="CD108" s="398"/>
      <c r="CE108" s="398"/>
      <c r="CF108" s="398"/>
      <c r="CG108" s="398"/>
      <c r="CH108" s="398"/>
      <c r="CI108" s="398"/>
      <c r="CJ108" s="398"/>
      <c r="CK108" s="398"/>
      <c r="CL108" s="398"/>
      <c r="CM108" s="398"/>
      <c r="CN108" s="398"/>
      <c r="CO108" s="398"/>
      <c r="CP108" s="398"/>
      <c r="CQ108" s="398"/>
      <c r="CR108" s="398"/>
      <c r="CS108" s="398"/>
      <c r="CT108" s="398"/>
      <c r="CU108" s="398"/>
      <c r="CV108" s="398"/>
      <c r="CW108" s="398"/>
      <c r="CX108" s="398"/>
      <c r="CY108" s="398"/>
      <c r="CZ108" s="398"/>
    </row>
    <row r="109" s="346" customFormat="true" ht="22.5" customHeight="true" x14ac:dyDescent="0.35">
      <c r="A109" s="373" t="str">
        <f>A1034</f>
        <v>2016</v>
      </c>
      <c r="B109" s="374"/>
      <c r="C109" s="348"/>
      <c r="D109" s="348"/>
      <c r="E109" s="348"/>
      <c r="F109" s="348"/>
      <c r="G109" s="348"/>
      <c r="H109" s="348"/>
      <c r="I109" s="348"/>
      <c r="J109" s="348"/>
      <c r="K109" s="348"/>
      <c r="L109" s="348"/>
      <c r="M109" s="348"/>
      <c r="N109" s="348"/>
      <c r="O109" s="348"/>
      <c r="P109" s="348"/>
      <c r="Q109" s="348"/>
      <c r="R109" s="348"/>
      <c r="S109" s="348"/>
      <c r="T109" s="348"/>
      <c r="U109" s="348"/>
      <c r="AN109" s="398"/>
      <c r="AO109" s="398"/>
      <c r="AP109" s="398"/>
      <c r="AQ109" s="398"/>
      <c r="AR109" s="398"/>
      <c r="AS109" s="398"/>
      <c r="AT109" s="398"/>
      <c r="AU109" s="398"/>
      <c r="AV109" s="398"/>
      <c r="AW109" s="398"/>
      <c r="AX109" s="398"/>
      <c r="AY109" s="398"/>
      <c r="AZ109" s="398"/>
      <c r="BB109" s="369"/>
      <c r="BZ109" s="398"/>
      <c r="CA109" s="398"/>
      <c r="CB109" s="398"/>
      <c r="CC109" s="398"/>
      <c r="CD109" s="398"/>
      <c r="CE109" s="398"/>
      <c r="CF109" s="398"/>
      <c r="CG109" s="398"/>
      <c r="CH109" s="398"/>
      <c r="CI109" s="398"/>
      <c r="CJ109" s="398"/>
      <c r="CK109" s="398"/>
      <c r="CL109" s="398"/>
      <c r="CM109" s="398"/>
      <c r="CN109" s="398"/>
      <c r="CO109" s="398"/>
      <c r="CP109" s="398"/>
      <c r="CQ109" s="398"/>
      <c r="CR109" s="398"/>
      <c r="CS109" s="398"/>
      <c r="CT109" s="398"/>
      <c r="CU109" s="398"/>
      <c r="CV109" s="398"/>
      <c r="CW109" s="398"/>
      <c r="CX109" s="398"/>
      <c r="CY109" s="398"/>
      <c r="CZ109" s="398"/>
    </row>
    <row r="110" s="346" customFormat="true" ht="22.5" customHeight="true" x14ac:dyDescent="0.35">
      <c r="A110" s="375" t="s">
        <v>99</v>
      </c>
      <c r="B110" s="376"/>
      <c r="C110" s="348"/>
      <c r="D110" s="348"/>
      <c r="E110" s="348"/>
      <c r="F110" s="348"/>
      <c r="G110" s="348"/>
      <c r="H110" s="348"/>
      <c r="I110" s="348"/>
      <c r="J110" s="348"/>
      <c r="K110" s="348"/>
      <c r="L110" s="348"/>
      <c r="M110" s="348"/>
      <c r="N110" s="348"/>
      <c r="O110" s="348"/>
      <c r="P110" s="348"/>
      <c r="Q110" s="348"/>
      <c r="R110" s="348"/>
      <c r="S110" s="348"/>
      <c r="T110" s="348"/>
      <c r="U110" s="348"/>
      <c r="AN110" s="398"/>
      <c r="AO110" s="398"/>
      <c r="AP110" s="398"/>
      <c r="AQ110" s="398"/>
      <c r="AR110" s="398"/>
      <c r="AS110" s="398"/>
      <c r="AT110" s="398"/>
      <c r="AU110" s="398"/>
      <c r="AV110" s="398"/>
      <c r="AW110" s="398"/>
      <c r="AX110" s="398"/>
      <c r="AY110" s="398"/>
      <c r="AZ110" s="398"/>
      <c r="BB110" s="369"/>
      <c r="BZ110" s="398"/>
      <c r="CA110" s="398"/>
      <c r="CB110" s="398"/>
      <c r="CC110" s="398"/>
      <c r="CD110" s="398"/>
      <c r="CE110" s="398"/>
      <c r="CF110" s="398"/>
      <c r="CG110" s="398"/>
      <c r="CH110" s="398"/>
      <c r="CI110" s="398"/>
      <c r="CJ110" s="398"/>
      <c r="CK110" s="398"/>
      <c r="CL110" s="398"/>
      <c r="CM110" s="398"/>
      <c r="CN110" s="398"/>
      <c r="CO110" s="398"/>
      <c r="CP110" s="398"/>
      <c r="CQ110" s="398"/>
      <c r="CR110" s="398"/>
      <c r="CS110" s="398"/>
      <c r="CT110" s="398"/>
      <c r="CU110" s="398"/>
      <c r="CV110" s="398"/>
      <c r="CW110" s="398"/>
      <c r="CX110" s="398"/>
      <c r="CY110" s="398"/>
      <c r="CZ110" s="398"/>
    </row>
    <row r="111" s="346" customFormat="true" ht="20.1" customHeight="true" x14ac:dyDescent="0.35">
      <c r="A111" s="377" t="s">
        <v>97</v>
      </c>
      <c r="B111" s="374"/>
      <c r="C111" s="348"/>
      <c r="D111" s="348"/>
      <c r="E111" s="348"/>
      <c r="F111" s="348"/>
      <c r="G111" s="348"/>
      <c r="H111" s="348"/>
      <c r="I111" s="348"/>
      <c r="J111" s="348"/>
      <c r="K111" s="348"/>
      <c r="L111" s="348"/>
      <c r="M111" s="348"/>
      <c r="N111" s="348"/>
      <c r="O111" s="348"/>
      <c r="P111" s="348"/>
      <c r="Q111" s="348"/>
      <c r="R111" s="348"/>
      <c r="S111" s="348"/>
      <c r="T111" s="348"/>
      <c r="U111" s="348"/>
      <c r="AN111" s="398"/>
      <c r="AO111" s="398"/>
      <c r="AP111" s="398"/>
      <c r="AQ111" s="398"/>
      <c r="AR111" s="398"/>
      <c r="AS111" s="398"/>
      <c r="AT111" s="398"/>
      <c r="AU111" s="398"/>
      <c r="AV111" s="398"/>
      <c r="AW111" s="398"/>
      <c r="AX111" s="398"/>
      <c r="AY111" s="398"/>
      <c r="AZ111" s="398"/>
      <c r="BB111" s="369"/>
      <c r="BZ111" s="398"/>
      <c r="CA111" s="398"/>
      <c r="CB111" s="398"/>
      <c r="CC111" s="398"/>
      <c r="CD111" s="398"/>
      <c r="CE111" s="398"/>
      <c r="CF111" s="398"/>
      <c r="CG111" s="398"/>
      <c r="CH111" s="398"/>
      <c r="CI111" s="398"/>
      <c r="CJ111" s="398"/>
      <c r="CK111" s="398"/>
      <c r="CL111" s="398"/>
      <c r="CM111" s="398"/>
      <c r="CN111" s="398"/>
      <c r="CO111" s="398"/>
      <c r="CP111" s="398"/>
      <c r="CQ111" s="398"/>
      <c r="CR111" s="398"/>
      <c r="CS111" s="398"/>
      <c r="CT111" s="398"/>
      <c r="CU111" s="398"/>
      <c r="CV111" s="398"/>
      <c r="CW111" s="398"/>
      <c r="CX111" s="398"/>
      <c r="CY111" s="398"/>
      <c r="CZ111" s="398"/>
    </row>
    <row r="112" s="346" customFormat="true" ht="15" customHeight="true" x14ac:dyDescent="0.2">
      <c r="A112" s="675" t="s">
        <v>98</v>
      </c>
      <c r="B112" s="411"/>
      <c r="C112" s="348"/>
      <c r="D112" s="348"/>
      <c r="E112" s="348"/>
      <c r="F112" s="348"/>
      <c r="G112" s="348"/>
      <c r="H112" s="348"/>
      <c r="I112" s="348"/>
      <c r="J112" s="348"/>
      <c r="K112" s="348"/>
      <c r="L112" s="348"/>
      <c r="M112" s="348"/>
      <c r="N112" s="348"/>
      <c r="O112" s="348"/>
      <c r="P112" s="348"/>
      <c r="Q112" s="348"/>
      <c r="R112" s="348"/>
      <c r="S112" s="348"/>
      <c r="T112" s="348"/>
      <c r="U112" s="348"/>
      <c r="AN112" s="398"/>
      <c r="AO112" s="398"/>
      <c r="AP112" s="398"/>
      <c r="AQ112" s="398"/>
      <c r="AR112" s="398"/>
      <c r="AS112" s="398"/>
      <c r="AT112" s="398"/>
      <c r="AU112" s="398"/>
      <c r="AV112" s="398"/>
      <c r="AW112" s="398"/>
      <c r="AX112" s="398"/>
      <c r="AY112" s="398"/>
      <c r="AZ112" s="398"/>
      <c r="BB112" s="369"/>
      <c r="BZ112" s="398"/>
      <c r="CA112" s="398"/>
      <c r="CB112" s="398"/>
      <c r="CC112" s="398"/>
      <c r="CD112" s="398"/>
      <c r="CE112" s="398"/>
      <c r="CF112" s="398"/>
      <c r="CG112" s="398"/>
      <c r="CH112" s="398"/>
      <c r="CI112" s="398"/>
      <c r="CJ112" s="398"/>
      <c r="CK112" s="398"/>
      <c r="CL112" s="398"/>
      <c r="CM112" s="398"/>
      <c r="CN112" s="398"/>
      <c r="CO112" s="398"/>
      <c r="CP112" s="398"/>
      <c r="CQ112" s="398"/>
      <c r="CR112" s="398"/>
      <c r="CS112" s="398"/>
      <c r="CT112" s="398"/>
      <c r="CU112" s="398"/>
      <c r="CV112" s="398"/>
      <c r="CW112" s="398"/>
      <c r="CX112" s="398"/>
      <c r="CY112" s="398"/>
      <c r="CZ112" s="398"/>
    </row>
    <row r="113" s="346" customFormat="true" ht="15" customHeight="true" x14ac:dyDescent="0.2">
      <c r="A113" s="387" t="s">
        <v>40</v>
      </c>
      <c r="B113" s="386"/>
      <c r="C113" s="348"/>
      <c r="D113" s="348"/>
      <c r="E113" s="348"/>
      <c r="F113" s="348"/>
      <c r="G113" s="348"/>
      <c r="H113" s="348"/>
      <c r="I113" s="348"/>
      <c r="J113" s="348"/>
      <c r="K113" s="348"/>
      <c r="L113" s="348"/>
      <c r="M113" s="348"/>
      <c r="N113" s="348"/>
      <c r="O113" s="348"/>
      <c r="P113" s="348"/>
      <c r="Q113" s="348"/>
      <c r="R113" s="348"/>
      <c r="S113" s="348"/>
      <c r="T113" s="348"/>
      <c r="U113" s="348"/>
      <c r="AN113" s="398"/>
      <c r="AO113" s="398"/>
      <c r="AP113" s="398"/>
      <c r="AQ113" s="398"/>
      <c r="AR113" s="398"/>
      <c r="AS113" s="398"/>
      <c r="AT113" s="398"/>
      <c r="AU113" s="398"/>
      <c r="AV113" s="398"/>
      <c r="AW113" s="398"/>
      <c r="AX113" s="398"/>
      <c r="AY113" s="398"/>
      <c r="AZ113" s="398"/>
      <c r="BB113" s="369"/>
      <c r="BZ113" s="398"/>
      <c r="CA113" s="398"/>
      <c r="CB113" s="398"/>
      <c r="CC113" s="398"/>
      <c r="CD113" s="398"/>
      <c r="CE113" s="398"/>
      <c r="CF113" s="398"/>
      <c r="CG113" s="398"/>
      <c r="CH113" s="398"/>
      <c r="CI113" s="398"/>
      <c r="CJ113" s="398"/>
      <c r="CK113" s="398"/>
      <c r="CL113" s="398"/>
      <c r="CM113" s="398"/>
      <c r="CN113" s="398"/>
      <c r="CO113" s="398"/>
      <c r="CP113" s="398"/>
      <c r="CQ113" s="398"/>
      <c r="CR113" s="398"/>
      <c r="CS113" s="398"/>
      <c r="CT113" s="398"/>
      <c r="CU113" s="398"/>
      <c r="CV113" s="398"/>
      <c r="CW113" s="398"/>
      <c r="CX113" s="398"/>
      <c r="CY113" s="398"/>
      <c r="CZ113" s="398"/>
    </row>
    <row r="114" s="346" customFormat="true" ht="15" customHeight="true" x14ac:dyDescent="0.2">
      <c r="A114" s="385" t="s">
        <v>39</v>
      </c>
      <c r="B114" s="386"/>
      <c r="C114" s="348"/>
      <c r="D114" s="348"/>
      <c r="E114" s="348"/>
      <c r="F114" s="348"/>
      <c r="G114" s="348"/>
      <c r="H114" s="348"/>
      <c r="I114" s="348"/>
      <c r="J114" s="348"/>
      <c r="K114" s="348"/>
      <c r="L114" s="348"/>
      <c r="M114" s="348"/>
      <c r="N114" s="348"/>
      <c r="O114" s="348"/>
      <c r="P114" s="348"/>
      <c r="Q114" s="348"/>
      <c r="R114" s="348"/>
      <c r="S114" s="348"/>
      <c r="T114" s="348"/>
      <c r="U114" s="348"/>
      <c r="AN114" s="398"/>
      <c r="AO114" s="398"/>
      <c r="AP114" s="398"/>
      <c r="AQ114" s="398"/>
      <c r="AR114" s="398"/>
      <c r="AS114" s="398"/>
      <c r="AT114" s="398"/>
      <c r="AU114" s="398"/>
      <c r="AV114" s="398"/>
      <c r="AW114" s="398"/>
      <c r="AX114" s="398"/>
      <c r="AY114" s="398"/>
      <c r="AZ114" s="398"/>
      <c r="BB114" s="369"/>
      <c r="BZ114" s="398"/>
      <c r="CA114" s="398"/>
      <c r="CB114" s="398"/>
      <c r="CC114" s="398"/>
      <c r="CD114" s="398"/>
      <c r="CE114" s="398"/>
      <c r="CF114" s="398"/>
      <c r="CG114" s="398"/>
      <c r="CH114" s="398"/>
      <c r="CI114" s="398"/>
      <c r="CJ114" s="398"/>
      <c r="CK114" s="398"/>
      <c r="CL114" s="398"/>
      <c r="CM114" s="398"/>
      <c r="CN114" s="398"/>
      <c r="CO114" s="398"/>
      <c r="CP114" s="398"/>
      <c r="CQ114" s="398"/>
      <c r="CR114" s="398"/>
      <c r="CS114" s="398"/>
      <c r="CT114" s="398"/>
      <c r="CU114" s="398"/>
      <c r="CV114" s="398"/>
      <c r="CW114" s="398"/>
      <c r="CX114" s="398"/>
      <c r="CY114" s="398"/>
      <c r="CZ114" s="398"/>
    </row>
    <row r="115" s="346" customFormat="true" ht="15" customHeight="true" x14ac:dyDescent="0.2">
      <c r="A115" s="385" t="s">
        <v>136</v>
      </c>
      <c r="B115" s="410" t="str">
        <f>A1025</f>
        <v>MIS16</v>
      </c>
      <c r="C115" s="348"/>
      <c r="D115" s="348"/>
      <c r="E115" s="348"/>
      <c r="F115" s="348"/>
      <c r="G115" s="348"/>
      <c r="H115" s="348"/>
      <c r="I115" s="348"/>
      <c r="J115" s="348"/>
      <c r="K115" s="348"/>
      <c r="L115" s="348"/>
      <c r="M115" s="348"/>
      <c r="N115" s="348"/>
      <c r="O115" s="348"/>
      <c r="P115" s="348"/>
      <c r="Q115" s="348"/>
      <c r="R115" s="348"/>
      <c r="S115" s="348"/>
      <c r="T115" s="348"/>
      <c r="U115" s="348"/>
      <c r="AN115" s="398"/>
      <c r="AO115" s="398"/>
      <c r="AP115" s="398"/>
      <c r="AQ115" s="398"/>
      <c r="AR115" s="398"/>
      <c r="AS115" s="398"/>
      <c r="AT115" s="398"/>
      <c r="AU115" s="398"/>
      <c r="AV115" s="398"/>
      <c r="AW115" s="398"/>
      <c r="AX115" s="398"/>
      <c r="AY115" s="398"/>
      <c r="AZ115" s="398"/>
      <c r="BB115" s="369"/>
      <c r="BZ115" s="398"/>
      <c r="CA115" s="398"/>
      <c r="CB115" s="398"/>
      <c r="CC115" s="398"/>
      <c r="CD115" s="398"/>
      <c r="CE115" s="398"/>
      <c r="CF115" s="398"/>
      <c r="CG115" s="398"/>
      <c r="CH115" s="398"/>
      <c r="CI115" s="398"/>
      <c r="CJ115" s="398"/>
      <c r="CK115" s="398"/>
      <c r="CL115" s="398"/>
      <c r="CM115" s="398"/>
      <c r="CN115" s="398"/>
      <c r="CO115" s="398"/>
      <c r="CP115" s="398"/>
      <c r="CQ115" s="398"/>
      <c r="CR115" s="398"/>
      <c r="CS115" s="398"/>
      <c r="CT115" s="398"/>
      <c r="CU115" s="398"/>
      <c r="CV115" s="398"/>
      <c r="CW115" s="398"/>
      <c r="CX115" s="398"/>
      <c r="CY115" s="398"/>
      <c r="CZ115" s="398"/>
    </row>
    <row r="116" s="346" customFormat="true" ht="15" customHeight="true" x14ac:dyDescent="0.2">
      <c r="A116" s="231" t="str">
        <f>B1030</f>
        <v/>
      </c>
      <c r="B116" s="230"/>
      <c r="C116" s="348"/>
      <c r="D116" s="348"/>
      <c r="E116" s="348"/>
      <c r="F116" s="348"/>
      <c r="G116" s="348"/>
      <c r="H116" s="348"/>
      <c r="I116" s="348"/>
      <c r="J116" s="348"/>
      <c r="K116" s="348"/>
      <c r="L116" s="348"/>
      <c r="M116" s="348"/>
      <c r="N116" s="348"/>
      <c r="O116" s="348"/>
      <c r="P116" s="348"/>
      <c r="Q116" s="348"/>
      <c r="R116" s="348"/>
      <c r="S116" s="348"/>
      <c r="T116" s="348"/>
      <c r="U116" s="348"/>
      <c r="AN116" s="398"/>
      <c r="AO116" s="398"/>
      <c r="AP116" s="398"/>
      <c r="AQ116" s="398"/>
      <c r="AR116" s="398"/>
      <c r="AS116" s="398"/>
      <c r="AT116" s="398"/>
      <c r="AU116" s="398"/>
      <c r="AV116" s="398"/>
      <c r="AW116" s="398"/>
      <c r="AX116" s="398"/>
      <c r="AY116" s="398"/>
      <c r="AZ116" s="398"/>
      <c r="BB116" s="369"/>
      <c r="BZ116" s="398"/>
      <c r="CA116" s="398"/>
      <c r="CB116" s="398"/>
      <c r="CC116" s="398"/>
      <c r="CD116" s="398"/>
      <c r="CE116" s="398"/>
      <c r="CF116" s="398"/>
      <c r="CG116" s="398"/>
      <c r="CH116" s="398"/>
      <c r="CI116" s="398"/>
      <c r="CJ116" s="398"/>
      <c r="CK116" s="398"/>
      <c r="CL116" s="398"/>
      <c r="CM116" s="398"/>
      <c r="CN116" s="398"/>
      <c r="CO116" s="398"/>
      <c r="CP116" s="398"/>
      <c r="CQ116" s="398"/>
      <c r="CR116" s="398"/>
      <c r="CS116" s="398"/>
      <c r="CT116" s="398"/>
      <c r="CU116" s="398"/>
      <c r="CV116" s="398"/>
      <c r="CW116" s="398"/>
      <c r="CX116" s="398"/>
      <c r="CY116" s="398"/>
      <c r="CZ116" s="398"/>
    </row>
    <row r="117" s="346" customFormat="true" ht="15" customHeight="true" x14ac:dyDescent="0.2">
      <c r="A117" s="231" t="str">
        <f>B1029</f>
        <v/>
      </c>
      <c r="B117" s="229"/>
      <c r="C117" s="348"/>
      <c r="D117" s="348"/>
      <c r="E117" s="348"/>
      <c r="F117" s="348"/>
      <c r="G117" s="348"/>
      <c r="H117" s="348"/>
      <c r="I117" s="348"/>
      <c r="J117" s="348"/>
      <c r="K117" s="348"/>
      <c r="L117" s="348"/>
      <c r="M117" s="348"/>
      <c r="N117" s="348"/>
      <c r="O117" s="348"/>
      <c r="P117" s="348"/>
      <c r="Q117" s="348"/>
      <c r="R117" s="348"/>
      <c r="S117" s="348"/>
      <c r="T117" s="348"/>
      <c r="U117" s="348"/>
      <c r="AN117" s="398"/>
      <c r="AO117" s="398"/>
      <c r="AP117" s="398"/>
      <c r="AQ117" s="398"/>
      <c r="AR117" s="398"/>
      <c r="AS117" s="398"/>
      <c r="AT117" s="398"/>
      <c r="AU117" s="398"/>
      <c r="AV117" s="398"/>
      <c r="AW117" s="398"/>
      <c r="AX117" s="398"/>
      <c r="AY117" s="398"/>
      <c r="AZ117" s="398"/>
      <c r="BB117" s="369"/>
      <c r="BZ117" s="398"/>
      <c r="CA117" s="398"/>
      <c r="CB117" s="398"/>
      <c r="CC117" s="398"/>
      <c r="CD117" s="398"/>
      <c r="CE117" s="398"/>
      <c r="CF117" s="398"/>
      <c r="CG117" s="398"/>
      <c r="CH117" s="398"/>
      <c r="CI117" s="398"/>
      <c r="CJ117" s="398"/>
      <c r="CK117" s="398"/>
      <c r="CL117" s="398"/>
      <c r="CM117" s="398"/>
      <c r="CN117" s="398"/>
      <c r="CO117" s="398"/>
      <c r="CP117" s="398"/>
      <c r="CQ117" s="398"/>
      <c r="CR117" s="398"/>
      <c r="CS117" s="398"/>
      <c r="CT117" s="398"/>
      <c r="CU117" s="398"/>
      <c r="CV117" s="398"/>
      <c r="CW117" s="398"/>
      <c r="CX117" s="398"/>
      <c r="CY117" s="398"/>
      <c r="CZ117" s="398"/>
    </row>
    <row r="118" s="346" customFormat="true" ht="21" customHeight="true" x14ac:dyDescent="0.2">
      <c r="A118" s="228"/>
      <c r="B118" s="230"/>
      <c r="C118" s="348"/>
      <c r="D118" s="348"/>
      <c r="E118" s="348"/>
      <c r="F118" s="348"/>
      <c r="G118" s="348"/>
      <c r="H118" s="348"/>
      <c r="I118" s="348"/>
      <c r="J118" s="348"/>
      <c r="K118" s="348"/>
      <c r="L118" s="348"/>
      <c r="M118" s="348"/>
      <c r="N118" s="348"/>
      <c r="O118" s="348"/>
      <c r="P118" s="348"/>
      <c r="Q118" s="348"/>
      <c r="R118" s="348"/>
      <c r="S118" s="348"/>
      <c r="T118" s="348"/>
      <c r="U118" s="348"/>
      <c r="AN118" s="398"/>
      <c r="AO118" s="398"/>
      <c r="AP118" s="398"/>
      <c r="AQ118" s="398"/>
      <c r="AR118" s="398"/>
      <c r="AS118" s="398"/>
      <c r="AT118" s="398"/>
      <c r="AU118" s="398"/>
      <c r="AV118" s="398"/>
      <c r="AW118" s="398"/>
      <c r="AX118" s="398"/>
      <c r="AY118" s="398"/>
      <c r="AZ118" s="398"/>
      <c r="BB118" s="369"/>
      <c r="BZ118" s="398"/>
      <c r="CA118" s="398"/>
      <c r="CB118" s="398"/>
      <c r="CC118" s="398"/>
      <c r="CD118" s="398"/>
      <c r="CE118" s="398"/>
      <c r="CF118" s="398"/>
      <c r="CG118" s="398"/>
      <c r="CH118" s="398"/>
      <c r="CI118" s="398"/>
      <c r="CJ118" s="398"/>
      <c r="CK118" s="398"/>
      <c r="CL118" s="398"/>
      <c r="CM118" s="398"/>
      <c r="CN118" s="398"/>
      <c r="CO118" s="398"/>
      <c r="CP118" s="398"/>
      <c r="CQ118" s="398"/>
      <c r="CR118" s="398"/>
      <c r="CS118" s="398"/>
      <c r="CT118" s="398"/>
      <c r="CU118" s="398"/>
      <c r="CV118" s="398"/>
      <c r="CW118" s="398"/>
      <c r="CX118" s="398"/>
      <c r="CY118" s="398"/>
      <c r="CZ118" s="398"/>
    </row>
    <row r="119" s="346" customFormat="true" ht="15" customHeight="true" x14ac:dyDescent="0.2">
      <c r="A119" s="227"/>
      <c r="B119" s="226"/>
      <c r="C119" s="348"/>
      <c r="D119" s="348"/>
      <c r="E119" s="348"/>
      <c r="F119" s="348"/>
      <c r="G119" s="348"/>
      <c r="H119" s="348"/>
      <c r="I119" s="348"/>
      <c r="J119" s="348"/>
      <c r="K119" s="348"/>
      <c r="L119" s="348"/>
      <c r="M119" s="348"/>
      <c r="N119" s="348"/>
      <c r="O119" s="348"/>
      <c r="P119" s="348"/>
      <c r="Q119" s="348"/>
      <c r="R119" s="348"/>
      <c r="S119" s="348"/>
      <c r="T119" s="348"/>
      <c r="U119" s="348"/>
      <c r="AN119" s="398"/>
      <c r="AO119" s="398"/>
      <c r="AP119" s="398"/>
      <c r="AQ119" s="398"/>
      <c r="AR119" s="398"/>
      <c r="AS119" s="398"/>
      <c r="AT119" s="398"/>
      <c r="AU119" s="398"/>
      <c r="AV119" s="398"/>
      <c r="AW119" s="398"/>
      <c r="AX119" s="398"/>
      <c r="AY119" s="398"/>
      <c r="AZ119" s="398"/>
      <c r="BB119" s="369"/>
      <c r="BZ119" s="398"/>
      <c r="CA119" s="398"/>
      <c r="CB119" s="398"/>
      <c r="CC119" s="398"/>
      <c r="CD119" s="398"/>
      <c r="CE119" s="398"/>
      <c r="CF119" s="398"/>
      <c r="CG119" s="398"/>
      <c r="CH119" s="398"/>
      <c r="CI119" s="398"/>
      <c r="CJ119" s="398"/>
      <c r="CK119" s="398"/>
      <c r="CL119" s="398"/>
      <c r="CM119" s="398"/>
      <c r="CN119" s="398"/>
      <c r="CO119" s="398"/>
      <c r="CP119" s="398"/>
      <c r="CQ119" s="398"/>
      <c r="CR119" s="398"/>
      <c r="CS119" s="398"/>
      <c r="CT119" s="398"/>
      <c r="CU119" s="398"/>
      <c r="CV119" s="398"/>
      <c r="CW119" s="398"/>
      <c r="CX119" s="398"/>
      <c r="CY119" s="398"/>
      <c r="CZ119" s="398"/>
    </row>
    <row r="120" s="370" customFormat="true" ht="15" customHeight="true" x14ac:dyDescent="0.2">
      <c r="A120" s="351" t="s">
        <v>99</v>
      </c>
      <c r="B120" s="394"/>
      <c r="C120" s="1061" t="s">
        <v>115</v>
      </c>
      <c r="D120" s="1062"/>
      <c r="E120" s="1062"/>
      <c r="F120" s="1062"/>
      <c r="G120" s="1063"/>
      <c r="H120" s="1064" t="s">
        <v>38</v>
      </c>
      <c r="I120" s="1052"/>
      <c r="J120" s="1052"/>
      <c r="K120" s="1052"/>
      <c r="L120" s="1054"/>
      <c r="M120" s="1046" t="s">
        <v>37</v>
      </c>
      <c r="N120" s="1047"/>
      <c r="O120" s="1047"/>
      <c r="P120" s="1047"/>
      <c r="Q120" s="1049"/>
      <c r="R120" s="81" t="s">
        <v>141</v>
      </c>
      <c r="S120" s="484"/>
      <c r="T120" s="484"/>
      <c r="U120" s="484"/>
      <c r="V120" s="484"/>
      <c r="W120" s="484"/>
      <c r="X120" s="484"/>
      <c r="Y120" s="484"/>
      <c r="Z120" s="484"/>
      <c r="AA120" s="484"/>
      <c r="AB120" s="484"/>
      <c r="AC120" s="484"/>
      <c r="AD120" s="484"/>
      <c r="AE120" s="484"/>
      <c r="AF120" s="484"/>
      <c r="AG120" s="484"/>
      <c r="AH120" s="484"/>
      <c r="AI120" s="484"/>
      <c r="AJ120" s="484"/>
      <c r="AK120" s="484"/>
      <c r="AL120" s="484"/>
      <c r="AM120" s="484"/>
      <c r="AN120" s="495"/>
      <c r="AO120" s="495"/>
      <c r="AP120" s="495"/>
      <c r="AQ120" s="495"/>
      <c r="AR120" s="495"/>
      <c r="AS120" s="495"/>
      <c r="AT120" s="495"/>
      <c r="AU120" s="495"/>
      <c r="AV120" s="495"/>
      <c r="AW120" s="495"/>
      <c r="AX120" s="495"/>
      <c r="AY120" s="495"/>
      <c r="AZ120" s="234"/>
      <c r="BA120" s="404" t="s">
        <v>131</v>
      </c>
      <c r="BB120" s="351" t="s">
        <v>99</v>
      </c>
      <c r="BC120" s="1046" t="s">
        <v>115</v>
      </c>
      <c r="BD120" s="1047"/>
      <c r="BE120" s="1047"/>
      <c r="BF120" s="1047"/>
      <c r="BG120" s="1048"/>
      <c r="BH120" s="1046" t="s">
        <v>38</v>
      </c>
      <c r="BI120" s="1047"/>
      <c r="BJ120" s="1047"/>
      <c r="BK120" s="1047"/>
      <c r="BL120" s="1048"/>
      <c r="BM120" s="1046" t="s">
        <v>37</v>
      </c>
      <c r="BN120" s="1047"/>
      <c r="BO120" s="1047"/>
      <c r="BP120" s="1047"/>
      <c r="BQ120" s="1049"/>
      <c r="BR120" s="80" t="s">
        <v>141</v>
      </c>
      <c r="BS120" s="484"/>
      <c r="BT120" s="484"/>
      <c r="BU120" s="484"/>
      <c r="BV120" s="484"/>
      <c r="BW120" s="484"/>
      <c r="BX120" s="484"/>
      <c r="BY120" s="484"/>
      <c r="BZ120" s="498"/>
      <c r="CA120" s="498"/>
      <c r="CB120" s="498"/>
      <c r="CC120" s="498"/>
      <c r="CD120" s="498"/>
      <c r="CE120" s="498"/>
      <c r="CF120" s="498"/>
      <c r="CG120" s="498"/>
      <c r="CH120" s="498"/>
      <c r="CI120" s="498"/>
      <c r="CJ120" s="498"/>
      <c r="CK120" s="498"/>
      <c r="CL120" s="498"/>
      <c r="CM120" s="498"/>
      <c r="CN120" s="402"/>
      <c r="CO120" s="402"/>
      <c r="CP120" s="402"/>
      <c r="CQ120" s="402"/>
      <c r="CR120" s="402"/>
      <c r="CS120" s="402"/>
      <c r="CT120" s="402"/>
      <c r="CU120" s="402"/>
      <c r="CV120" s="402"/>
      <c r="CW120" s="402"/>
      <c r="CX120" s="402"/>
      <c r="CY120" s="402"/>
      <c r="CZ120" s="402"/>
    </row>
    <row r="121" s="370" customFormat="true" ht="24" x14ac:dyDescent="0.2">
      <c r="A121" s="390" t="s">
        <v>87</v>
      </c>
      <c r="B121" s="433"/>
      <c r="C121" s="475" t="s">
        <v>0</v>
      </c>
      <c r="D121" s="669" t="s">
        <v>1</v>
      </c>
      <c r="E121" s="669" t="s">
        <v>2</v>
      </c>
      <c r="F121" s="669" t="s">
        <v>3</v>
      </c>
      <c r="G121" s="670" t="s">
        <v>4</v>
      </c>
      <c r="H121" s="438" t="s">
        <v>0</v>
      </c>
      <c r="I121" s="673" t="s">
        <v>1</v>
      </c>
      <c r="J121" s="673" t="s">
        <v>2</v>
      </c>
      <c r="K121" s="673" t="s">
        <v>3</v>
      </c>
      <c r="L121" s="674" t="s">
        <v>4</v>
      </c>
      <c r="M121" s="439" t="s">
        <v>0</v>
      </c>
      <c r="N121" s="673" t="s">
        <v>1</v>
      </c>
      <c r="O121" s="673" t="s">
        <v>2</v>
      </c>
      <c r="P121" s="673" t="s">
        <v>3</v>
      </c>
      <c r="Q121" s="667" t="s">
        <v>4</v>
      </c>
      <c r="R121" s="438" t="s">
        <v>245</v>
      </c>
      <c r="S121" s="673" t="s">
        <v>442</v>
      </c>
      <c r="T121" s="673" t="s">
        <v>246</v>
      </c>
      <c r="U121" s="673" t="s">
        <v>247</v>
      </c>
      <c r="V121" s="673" t="s">
        <v>249</v>
      </c>
      <c r="W121" s="673" t="s">
        <v>250</v>
      </c>
      <c r="X121" s="673" t="s">
        <v>251</v>
      </c>
      <c r="Y121" s="673" t="s">
        <v>252</v>
      </c>
      <c r="Z121" s="673" t="s">
        <v>253</v>
      </c>
      <c r="AA121" s="673" t="s">
        <v>254</v>
      </c>
      <c r="AB121" s="673" t="s">
        <v>255</v>
      </c>
      <c r="AC121" s="673" t="s">
        <v>256</v>
      </c>
      <c r="AD121" s="673" t="s">
        <v>257</v>
      </c>
      <c r="AE121" s="673" t="s">
        <v>258</v>
      </c>
      <c r="AF121" s="673" t="s">
        <v>259</v>
      </c>
      <c r="AG121" s="673" t="s">
        <v>260</v>
      </c>
      <c r="AH121" s="673" t="s">
        <v>261</v>
      </c>
      <c r="AI121" s="673" t="s">
        <v>262</v>
      </c>
      <c r="AJ121" s="673" t="s">
        <v>263</v>
      </c>
      <c r="AK121" s="673" t="s">
        <v>264</v>
      </c>
      <c r="AL121" s="673" t="s">
        <v>265</v>
      </c>
      <c r="AM121" s="674" t="s">
        <v>266</v>
      </c>
      <c r="AN121" s="495"/>
      <c r="AO121" s="495"/>
      <c r="AP121" s="495"/>
      <c r="AQ121" s="495"/>
      <c r="AR121" s="495"/>
      <c r="AS121" s="495"/>
      <c r="AT121" s="495"/>
      <c r="AU121" s="495"/>
      <c r="AV121" s="495"/>
      <c r="AW121" s="495"/>
      <c r="AX121" s="495"/>
      <c r="AY121" s="495"/>
      <c r="AZ121" s="234"/>
      <c r="BA121" s="390" t="s">
        <v>117</v>
      </c>
      <c r="BB121" s="389"/>
      <c r="BC121" s="515" t="s">
        <v>0</v>
      </c>
      <c r="BD121" s="628" t="s">
        <v>1</v>
      </c>
      <c r="BE121" s="628" t="s">
        <v>2</v>
      </c>
      <c r="BF121" s="628" t="s">
        <v>3</v>
      </c>
      <c r="BG121" s="516" t="s">
        <v>4</v>
      </c>
      <c r="BH121" s="515" t="s">
        <v>0</v>
      </c>
      <c r="BI121" s="628" t="s">
        <v>1</v>
      </c>
      <c r="BJ121" s="628" t="s">
        <v>2</v>
      </c>
      <c r="BK121" s="628" t="s">
        <v>3</v>
      </c>
      <c r="BL121" s="516" t="s">
        <v>4</v>
      </c>
      <c r="BM121" s="515" t="s">
        <v>0</v>
      </c>
      <c r="BN121" s="628" t="s">
        <v>1</v>
      </c>
      <c r="BO121" s="628" t="s">
        <v>2</v>
      </c>
      <c r="BP121" s="628" t="s">
        <v>3</v>
      </c>
      <c r="BQ121" s="516" t="s">
        <v>4</v>
      </c>
      <c r="BR121" s="515" t="s">
        <v>245</v>
      </c>
      <c r="BS121" s="628" t="s">
        <v>442</v>
      </c>
      <c r="BT121" s="628" t="s">
        <v>246</v>
      </c>
      <c r="BU121" s="628" t="s">
        <v>247</v>
      </c>
      <c r="BV121" s="628" t="s">
        <v>249</v>
      </c>
      <c r="BW121" s="628" t="s">
        <v>250</v>
      </c>
      <c r="BX121" s="628" t="s">
        <v>251</v>
      </c>
      <c r="BY121" s="629" t="s">
        <v>252</v>
      </c>
      <c r="BZ121" s="629" t="s">
        <v>253</v>
      </c>
      <c r="CA121" s="629" t="s">
        <v>254</v>
      </c>
      <c r="CB121" s="629" t="s">
        <v>255</v>
      </c>
      <c r="CC121" s="629" t="s">
        <v>256</v>
      </c>
      <c r="CD121" s="629" t="s">
        <v>257</v>
      </c>
      <c r="CE121" s="629" t="s">
        <v>258</v>
      </c>
      <c r="CF121" s="629" t="s">
        <v>259</v>
      </c>
      <c r="CG121" s="629" t="s">
        <v>260</v>
      </c>
      <c r="CH121" s="629" t="s">
        <v>261</v>
      </c>
      <c r="CI121" s="629" t="s">
        <v>262</v>
      </c>
      <c r="CJ121" s="629" t="s">
        <v>263</v>
      </c>
      <c r="CK121" s="629" t="s">
        <v>264</v>
      </c>
      <c r="CL121" s="629" t="s">
        <v>265</v>
      </c>
      <c r="CM121" s="629" t="s">
        <v>266</v>
      </c>
      <c r="CN121" s="235"/>
      <c r="CO121" s="235"/>
      <c r="CP121" s="235"/>
      <c r="CQ121" s="235"/>
      <c r="CR121" s="235"/>
      <c r="CS121" s="235"/>
      <c r="CT121" s="235"/>
      <c r="CU121" s="235"/>
      <c r="CV121" s="235"/>
      <c r="CW121" s="235"/>
      <c r="CX121" s="235"/>
      <c r="CY121" s="235"/>
      <c r="CZ121" s="235"/>
    </row>
    <row r="122" s="370" customFormat="true" ht="15" customHeight="true" x14ac:dyDescent="0.2">
      <c r="A122" s="1055" t="s">
        <v>18</v>
      </c>
      <c r="B122" s="435" t="s">
        <v>14</v>
      </c>
      <c r="C122" s="183">
        <v>5.6144290973934652</v>
      </c>
      <c r="D122" s="182">
        <v>8.1460429706011013</v>
      </c>
      <c r="E122" s="182">
        <v>8.526018456581518</v>
      </c>
      <c r="F122" s="182">
        <v>13.478319460267759</v>
      </c>
      <c r="G122" s="181">
        <v>37.823731408928957</v>
      </c>
      <c r="H122" s="180">
        <v>12.465989897708402</v>
      </c>
      <c r="I122" s="182">
        <v>25.255395289740655</v>
      </c>
      <c r="J122" s="182">
        <v>25.324872720926621</v>
      </c>
      <c r="K122" s="182">
        <v>35.007931602263817</v>
      </c>
      <c r="L122" s="179">
        <v>62.995766527741523</v>
      </c>
      <c r="M122" s="183">
        <v>5.4598420445666243</v>
      </c>
      <c r="N122" s="182">
        <v>6.748523279660418</v>
      </c>
      <c r="O122" s="182">
        <v>10.018759855560806</v>
      </c>
      <c r="P122" s="182">
        <v>11.021702322373352</v>
      </c>
      <c r="Q122" s="181">
        <v>29.925805468529177</v>
      </c>
      <c r="R122" s="180">
        <v>5.5354525691812455</v>
      </c>
      <c r="S122" s="182">
        <v>9.0426794878537251</v>
      </c>
      <c r="T122" s="182">
        <v>38.990404033691831</v>
      </c>
      <c r="U122" s="182">
        <v>6.1196596923422186</v>
      </c>
      <c r="V122" s="182">
        <v>10.513666477980935</v>
      </c>
      <c r="W122" s="182">
        <v>11.262961492946578</v>
      </c>
      <c r="X122" s="182">
        <v>6.6267410868230723</v>
      </c>
      <c r="Y122" s="182">
        <v>4.8692106719814312</v>
      </c>
      <c r="Z122" s="182">
        <v>20.992334331749436</v>
      </c>
      <c r="AA122" s="182">
        <v>3.8575493111511325</v>
      </c>
      <c r="AB122" s="182">
        <v>18.063201795114328</v>
      </c>
      <c r="AC122" s="182">
        <v>3.2632185475516371</v>
      </c>
      <c r="AD122" s="182">
        <v>12.131001609000371</v>
      </c>
      <c r="AE122" s="182">
        <v>31.81675973472003</v>
      </c>
      <c r="AF122" s="182">
        <v>8.8175854907613935</v>
      </c>
      <c r="AG122" s="182">
        <v>11.947280292324573</v>
      </c>
      <c r="AH122" s="182">
        <v>11.545554455426583</v>
      </c>
      <c r="AI122" s="182">
        <v>6.3994431421868283</v>
      </c>
      <c r="AJ122" s="182">
        <v>15.030090255818243</v>
      </c>
      <c r="AK122" s="182">
        <v>14.833195638160113</v>
      </c>
      <c r="AL122" s="182">
        <v>9.1859574162688329</v>
      </c>
      <c r="AM122" s="179">
        <v>7.8677402308237676</v>
      </c>
      <c r="AN122" s="495"/>
      <c r="AO122" s="495"/>
      <c r="AP122" s="495"/>
      <c r="AQ122" s="495"/>
      <c r="AR122" s="495"/>
      <c r="AS122" s="495"/>
      <c r="AT122" s="495"/>
      <c r="AU122" s="495"/>
      <c r="AV122" s="495"/>
      <c r="AW122" s="495"/>
      <c r="AX122" s="495"/>
      <c r="AY122" s="495"/>
      <c r="AZ122" s="234"/>
      <c r="BA122" s="1050" t="s">
        <v>18</v>
      </c>
      <c r="BB122" s="680" t="s">
        <v>14</v>
      </c>
      <c r="BC122" s="546">
        <v>543.39904499999989</v>
      </c>
      <c r="BD122" s="542">
        <v>788.63739000000032</v>
      </c>
      <c r="BE122" s="542">
        <v>825.49692200000027</v>
      </c>
      <c r="BF122" s="542">
        <v>1305.5710819999995</v>
      </c>
      <c r="BG122" s="555">
        <v>3658.3879909999941</v>
      </c>
      <c r="BH122" s="546">
        <v>128.29571699999994</v>
      </c>
      <c r="BI122" s="542">
        <v>259.67450399999996</v>
      </c>
      <c r="BJ122" s="542">
        <v>260.16228399999994</v>
      </c>
      <c r="BK122" s="542">
        <v>360.62802499999975</v>
      </c>
      <c r="BL122" s="555">
        <v>647.3437389999998</v>
      </c>
      <c r="BM122" s="546">
        <v>472.43021000000005</v>
      </c>
      <c r="BN122" s="542">
        <v>583.60816900000009</v>
      </c>
      <c r="BO122" s="542">
        <v>867.46385800000007</v>
      </c>
      <c r="BP122" s="542">
        <v>953.25489500000083</v>
      </c>
      <c r="BQ122" s="555">
        <v>2588.6310290000006</v>
      </c>
      <c r="BR122" s="546">
        <v>147.63018900000006</v>
      </c>
      <c r="BS122" s="542">
        <v>147.750022</v>
      </c>
      <c r="BT122" s="542">
        <v>2133.6493930000006</v>
      </c>
      <c r="BU122" s="542">
        <v>169.85407800000004</v>
      </c>
      <c r="BV122" s="542">
        <v>193.93042000000003</v>
      </c>
      <c r="BW122" s="542">
        <v>225.12618500000002</v>
      </c>
      <c r="BX122" s="542">
        <v>253.66139200000003</v>
      </c>
      <c r="BY122" s="550">
        <v>79.522074000000003</v>
      </c>
      <c r="BZ122" s="550">
        <v>575.23432399999956</v>
      </c>
      <c r="CA122" s="550">
        <v>38.742447999999975</v>
      </c>
      <c r="CB122" s="550">
        <v>375.25694300000015</v>
      </c>
      <c r="CC122" s="550">
        <v>50.718826000000007</v>
      </c>
      <c r="CD122" s="550">
        <v>195.13823599999998</v>
      </c>
      <c r="CE122" s="550">
        <v>853.4657100000004</v>
      </c>
      <c r="CF122" s="550">
        <v>79.382055999999992</v>
      </c>
      <c r="CG122" s="550">
        <v>224.44004199999998</v>
      </c>
      <c r="CH122" s="550">
        <v>80.045389999999969</v>
      </c>
      <c r="CI122" s="550">
        <v>108.644276</v>
      </c>
      <c r="CJ122" s="550">
        <v>370.69446899999991</v>
      </c>
      <c r="CK122" s="550">
        <v>497.65876999999989</v>
      </c>
      <c r="CL122" s="550">
        <v>104.34384199999997</v>
      </c>
      <c r="CM122" s="550">
        <v>216.6033450000001</v>
      </c>
      <c r="CN122" s="66"/>
      <c r="CO122" s="66"/>
      <c r="CP122" s="66"/>
      <c r="CQ122" s="66"/>
      <c r="CR122" s="66"/>
      <c r="CS122" s="66"/>
      <c r="CT122" s="66"/>
      <c r="CU122" s="66"/>
      <c r="CV122" s="66"/>
      <c r="CW122" s="66"/>
      <c r="CX122" s="66"/>
      <c r="CY122" s="66"/>
      <c r="CZ122" s="68"/>
    </row>
    <row r="123" s="370" customFormat="true" ht="15" customHeight="true" x14ac:dyDescent="0.2">
      <c r="A123" s="1056"/>
      <c r="B123" s="436" t="s">
        <v>51</v>
      </c>
      <c r="C123" s="178">
        <v>94.385570902606744</v>
      </c>
      <c r="D123" s="177">
        <v>91.853957029398686</v>
      </c>
      <c r="E123" s="177">
        <v>91.473981543418461</v>
      </c>
      <c r="F123" s="177">
        <v>86.521680539732415</v>
      </c>
      <c r="G123" s="176">
        <v>62.176268591070993</v>
      </c>
      <c r="H123" s="175">
        <v>87.534010102291603</v>
      </c>
      <c r="I123" s="177">
        <v>74.744604710259239</v>
      </c>
      <c r="J123" s="177">
        <v>74.675127279073365</v>
      </c>
      <c r="K123" s="177">
        <v>64.99206839773619</v>
      </c>
      <c r="L123" s="174">
        <v>37.004233472258562</v>
      </c>
      <c r="M123" s="178">
        <v>94.540157955433344</v>
      </c>
      <c r="N123" s="177">
        <v>93.251476720339625</v>
      </c>
      <c r="O123" s="177">
        <v>89.98124014443934</v>
      </c>
      <c r="P123" s="177">
        <v>88.9782976776266</v>
      </c>
      <c r="Q123" s="176">
        <v>70.074194531471207</v>
      </c>
      <c r="R123" s="175">
        <v>94.464547430818754</v>
      </c>
      <c r="S123" s="177">
        <v>90.957320512146282</v>
      </c>
      <c r="T123" s="177">
        <v>61.009595966308169</v>
      </c>
      <c r="U123" s="177">
        <v>93.880340307657832</v>
      </c>
      <c r="V123" s="177">
        <v>89.486333522019066</v>
      </c>
      <c r="W123" s="177">
        <v>88.737038507053455</v>
      </c>
      <c r="X123" s="177">
        <v>93.373258913177011</v>
      </c>
      <c r="Y123" s="177">
        <v>95.130789328018579</v>
      </c>
      <c r="Z123" s="177">
        <v>79.007665668250809</v>
      </c>
      <c r="AA123" s="177">
        <v>96.142450688848825</v>
      </c>
      <c r="AB123" s="177">
        <v>81.936798204885704</v>
      </c>
      <c r="AC123" s="177">
        <v>96.736781452448355</v>
      </c>
      <c r="AD123" s="177">
        <v>87.868998390999607</v>
      </c>
      <c r="AE123" s="177">
        <v>68.183240265280176</v>
      </c>
      <c r="AF123" s="177">
        <v>91.182414509238583</v>
      </c>
      <c r="AG123" s="177">
        <v>88.052719707675521</v>
      </c>
      <c r="AH123" s="177">
        <v>88.454445544573446</v>
      </c>
      <c r="AI123" s="177">
        <v>93.60055685781316</v>
      </c>
      <c r="AJ123" s="177">
        <v>84.96990974418172</v>
      </c>
      <c r="AK123" s="177">
        <v>85.166804361840079</v>
      </c>
      <c r="AL123" s="177">
        <v>90.814042583731151</v>
      </c>
      <c r="AM123" s="174">
        <v>92.132259769176173</v>
      </c>
      <c r="AN123" s="495"/>
      <c r="AO123" s="495"/>
      <c r="AP123" s="495"/>
      <c r="AQ123" s="495"/>
      <c r="AR123" s="495"/>
      <c r="AS123" s="495"/>
      <c r="AT123" s="495"/>
      <c r="AU123" s="495"/>
      <c r="AV123" s="495"/>
      <c r="AW123" s="495"/>
      <c r="AX123" s="495"/>
      <c r="AY123" s="495"/>
      <c r="AZ123" s="234"/>
      <c r="BA123" s="1043"/>
      <c r="BB123" s="678" t="s">
        <v>51</v>
      </c>
      <c r="BC123" s="547">
        <v>9135.2171699999817</v>
      </c>
      <c r="BD123" s="543">
        <v>8892.5954839999831</v>
      </c>
      <c r="BE123" s="543">
        <v>8856.5947390000001</v>
      </c>
      <c r="BF123" s="543">
        <v>8380.8819349999812</v>
      </c>
      <c r="BG123" s="556">
        <v>6013.814763000014</v>
      </c>
      <c r="BH123" s="547">
        <v>900.87018200000068</v>
      </c>
      <c r="BI123" s="543">
        <v>768.51967400000012</v>
      </c>
      <c r="BJ123" s="543">
        <v>767.13718899999992</v>
      </c>
      <c r="BK123" s="543">
        <v>669.50431500000036</v>
      </c>
      <c r="BL123" s="556">
        <v>380.25505799999985</v>
      </c>
      <c r="BM123" s="547">
        <v>8180.3880609999833</v>
      </c>
      <c r="BN123" s="543">
        <v>8064.3307179999892</v>
      </c>
      <c r="BO123" s="543">
        <v>7790.931697</v>
      </c>
      <c r="BP123" s="543">
        <v>7695.6349689999897</v>
      </c>
      <c r="BQ123" s="556">
        <v>6061.53222800001</v>
      </c>
      <c r="BR123" s="547">
        <v>2519.3638309999978</v>
      </c>
      <c r="BS123" s="543">
        <v>1486.1685770000008</v>
      </c>
      <c r="BT123" s="543">
        <v>3338.5929340000016</v>
      </c>
      <c r="BU123" s="543">
        <v>2605.6936900000005</v>
      </c>
      <c r="BV123" s="543">
        <v>1650.6251439999987</v>
      </c>
      <c r="BW123" s="543">
        <v>1773.6925550000008</v>
      </c>
      <c r="BX123" s="543">
        <v>3574.1838289999969</v>
      </c>
      <c r="BY123" s="551">
        <v>1553.6394250000019</v>
      </c>
      <c r="BZ123" s="551">
        <v>2164.9770069999995</v>
      </c>
      <c r="CA123" s="551">
        <v>965.58555600000113</v>
      </c>
      <c r="CB123" s="551">
        <v>1702.2094289999986</v>
      </c>
      <c r="CC123" s="551">
        <v>1503.5388879999978</v>
      </c>
      <c r="CD123" s="551">
        <v>1413.4530600000003</v>
      </c>
      <c r="CE123" s="551">
        <v>1828.974982000002</v>
      </c>
      <c r="CF123" s="551">
        <v>820.88770699999986</v>
      </c>
      <c r="CG123" s="551">
        <v>1654.1468540000023</v>
      </c>
      <c r="CH123" s="551">
        <v>613.25513799999976</v>
      </c>
      <c r="CI123" s="551">
        <v>1589.0702530000015</v>
      </c>
      <c r="CJ123" s="551">
        <v>2095.6544529999965</v>
      </c>
      <c r="CK123" s="551">
        <v>2857.3753179999994</v>
      </c>
      <c r="CL123" s="551">
        <v>1031.5621639999986</v>
      </c>
      <c r="CM123" s="551">
        <v>2536.4532970000009</v>
      </c>
      <c r="CN123" s="66"/>
      <c r="CO123" s="66"/>
      <c r="CP123" s="66"/>
      <c r="CQ123" s="66"/>
      <c r="CR123" s="66"/>
      <c r="CS123" s="66"/>
      <c r="CT123" s="66"/>
      <c r="CU123" s="66"/>
      <c r="CV123" s="66"/>
      <c r="CW123" s="66"/>
      <c r="CX123" s="66"/>
      <c r="CY123" s="66"/>
      <c r="CZ123" s="68"/>
    </row>
    <row r="124" s="370" customFormat="true" ht="15" customHeight="true" x14ac:dyDescent="0.2">
      <c r="A124" s="1056" t="s">
        <v>50</v>
      </c>
      <c r="B124" s="436" t="s">
        <v>15</v>
      </c>
      <c r="C124" s="178">
        <v>1.9898376040732464</v>
      </c>
      <c r="D124" s="177">
        <v>2.556510892994762</v>
      </c>
      <c r="E124" s="177">
        <v>3.3637878508409207</v>
      </c>
      <c r="F124" s="177">
        <v>4.5936163549142996</v>
      </c>
      <c r="G124" s="176">
        <v>15.431708742692877</v>
      </c>
      <c r="H124" s="175">
        <v>1.6090312568741643</v>
      </c>
      <c r="I124" s="177">
        <v>6.4719048623128783</v>
      </c>
      <c r="J124" s="177">
        <v>4.9797993033721735</v>
      </c>
      <c r="K124" s="177">
        <v>12.846358362072197</v>
      </c>
      <c r="L124" s="174">
        <v>39.262314940214999</v>
      </c>
      <c r="M124" s="178">
        <v>2.0086481832457785</v>
      </c>
      <c r="N124" s="177">
        <v>2.1186815886896349</v>
      </c>
      <c r="O124" s="177">
        <v>3.6207890596885588</v>
      </c>
      <c r="P124" s="177">
        <v>3.8206874893325651</v>
      </c>
      <c r="Q124" s="176">
        <v>11.933758130687757</v>
      </c>
      <c r="R124" s="175">
        <v>3.2385401824035611</v>
      </c>
      <c r="S124" s="177">
        <v>5.448430176049424</v>
      </c>
      <c r="T124" s="177">
        <v>12.41036029506958</v>
      </c>
      <c r="U124" s="177">
        <v>3.1186434979778035</v>
      </c>
      <c r="V124" s="177">
        <v>6.8935942338465717</v>
      </c>
      <c r="W124" s="177">
        <v>5.492138721893312</v>
      </c>
      <c r="X124" s="177">
        <v>3.5532439047905857</v>
      </c>
      <c r="Y124" s="177">
        <v>2.7180716681834998</v>
      </c>
      <c r="Z124" s="177">
        <v>9.7054935869835219</v>
      </c>
      <c r="AA124" s="177">
        <v>1.0736984289049043</v>
      </c>
      <c r="AB124" s="177">
        <v>6.0929391063086795</v>
      </c>
      <c r="AC124" s="177">
        <v>0.91462579673579281</v>
      </c>
      <c r="AD124" s="177">
        <v>3.1320363429344313</v>
      </c>
      <c r="AE124" s="177">
        <v>11.62951605716248</v>
      </c>
      <c r="AF124" s="177">
        <v>4.4498371095464639</v>
      </c>
      <c r="AG124" s="177">
        <v>4.2258327346492885</v>
      </c>
      <c r="AH124" s="177">
        <v>3.7350633605748551</v>
      </c>
      <c r="AI124" s="177">
        <v>2.8684669400034299</v>
      </c>
      <c r="AJ124" s="177">
        <v>4.4898375899790919</v>
      </c>
      <c r="AK124" s="177">
        <v>2.9616288953783112</v>
      </c>
      <c r="AL124" s="177">
        <v>5.1095401110151402</v>
      </c>
      <c r="AM124" s="174">
        <v>3.7362155369704131</v>
      </c>
      <c r="AN124" s="495"/>
      <c r="AO124" s="495"/>
      <c r="AP124" s="495"/>
      <c r="AQ124" s="495"/>
      <c r="AR124" s="495"/>
      <c r="AS124" s="495"/>
      <c r="AT124" s="495"/>
      <c r="AU124" s="495"/>
      <c r="AV124" s="495"/>
      <c r="AW124" s="495"/>
      <c r="AX124" s="495"/>
      <c r="AY124" s="495"/>
      <c r="AZ124" s="234"/>
      <c r="BA124" s="1043" t="s">
        <v>50</v>
      </c>
      <c r="BB124" s="678" t="s">
        <v>15</v>
      </c>
      <c r="BC124" s="547">
        <v>192.58874499999999</v>
      </c>
      <c r="BD124" s="543">
        <v>247.50177300000001</v>
      </c>
      <c r="BE124" s="543">
        <v>325.685023</v>
      </c>
      <c r="BF124" s="543">
        <v>444.95848999999993</v>
      </c>
      <c r="BG124" s="556">
        <v>1492.5861580000012</v>
      </c>
      <c r="BH124" s="547">
        <v>16.559601000000001</v>
      </c>
      <c r="BI124" s="543">
        <v>66.543749000000005</v>
      </c>
      <c r="BJ124" s="543">
        <v>51.157452000000006</v>
      </c>
      <c r="BK124" s="543">
        <v>132.33449200000001</v>
      </c>
      <c r="BL124" s="556">
        <v>403.4590760000001</v>
      </c>
      <c r="BM124" s="547">
        <v>173.804677</v>
      </c>
      <c r="BN124" s="543">
        <v>183.22228900000002</v>
      </c>
      <c r="BO124" s="543">
        <v>313.50223900000003</v>
      </c>
      <c r="BP124" s="543">
        <v>330.4470530000001</v>
      </c>
      <c r="BQ124" s="556">
        <v>1032.2895609999996</v>
      </c>
      <c r="BR124" s="547">
        <v>86.371673000000001</v>
      </c>
      <c r="BS124" s="543">
        <v>89.022914</v>
      </c>
      <c r="BT124" s="543">
        <v>679.1249889999998</v>
      </c>
      <c r="BU124" s="543">
        <v>86.559440000000023</v>
      </c>
      <c r="BV124" s="543">
        <v>127.15617600000002</v>
      </c>
      <c r="BW124" s="543">
        <v>109.77789800000001</v>
      </c>
      <c r="BX124" s="543">
        <v>136.012677</v>
      </c>
      <c r="BY124" s="551">
        <v>44.390500000000003</v>
      </c>
      <c r="BZ124" s="551">
        <v>265.95103500000005</v>
      </c>
      <c r="CA124" s="551">
        <v>10.783454000000001</v>
      </c>
      <c r="CB124" s="551">
        <v>126.57876100000004</v>
      </c>
      <c r="CC124" s="551">
        <v>14.215641999999999</v>
      </c>
      <c r="CD124" s="551">
        <v>50.381663999999994</v>
      </c>
      <c r="CE124" s="551">
        <v>311.95487099999997</v>
      </c>
      <c r="CF124" s="551">
        <v>40.060538000000001</v>
      </c>
      <c r="CG124" s="551">
        <v>79.385940000000005</v>
      </c>
      <c r="CH124" s="551">
        <v>25.895213999999996</v>
      </c>
      <c r="CI124" s="551">
        <v>48.698379999999993</v>
      </c>
      <c r="CJ124" s="551">
        <v>110.735061</v>
      </c>
      <c r="CK124" s="551">
        <v>99.363658999999998</v>
      </c>
      <c r="CL124" s="551">
        <v>58.039572999999983</v>
      </c>
      <c r="CM124" s="551">
        <v>102.86013000000003</v>
      </c>
      <c r="CN124" s="66"/>
      <c r="CO124" s="66"/>
      <c r="CP124" s="66"/>
      <c r="CQ124" s="66"/>
      <c r="CR124" s="66"/>
      <c r="CS124" s="66"/>
      <c r="CT124" s="66"/>
      <c r="CU124" s="66"/>
      <c r="CV124" s="66"/>
      <c r="CW124" s="66"/>
      <c r="CX124" s="66"/>
      <c r="CY124" s="66"/>
      <c r="CZ124" s="68"/>
    </row>
    <row r="125" s="370" customFormat="true" ht="15" customHeight="true" x14ac:dyDescent="0.2">
      <c r="A125" s="1056"/>
      <c r="B125" s="436" t="s">
        <v>16</v>
      </c>
      <c r="C125" s="178">
        <v>3.6245914933202199</v>
      </c>
      <c r="D125" s="177">
        <v>5.589532077606334</v>
      </c>
      <c r="E125" s="177">
        <v>5.1622306057405938</v>
      </c>
      <c r="F125" s="177">
        <v>8.8847031053534717</v>
      </c>
      <c r="G125" s="176">
        <v>22.392022666236176</v>
      </c>
      <c r="H125" s="175">
        <v>10.856958640834243</v>
      </c>
      <c r="I125" s="177">
        <v>18.783490427427775</v>
      </c>
      <c r="J125" s="177">
        <v>20.345073417554453</v>
      </c>
      <c r="K125" s="177">
        <v>22.161573240191643</v>
      </c>
      <c r="L125" s="174">
        <v>23.733451587526552</v>
      </c>
      <c r="M125" s="178">
        <v>3.4511938613208462</v>
      </c>
      <c r="N125" s="177">
        <v>4.6298416909707818</v>
      </c>
      <c r="O125" s="177">
        <v>6.3979707958722489</v>
      </c>
      <c r="P125" s="177">
        <v>7.2010148330407766</v>
      </c>
      <c r="Q125" s="176">
        <v>17.992047337841424</v>
      </c>
      <c r="R125" s="175">
        <v>2.2969123867776822</v>
      </c>
      <c r="S125" s="177">
        <v>3.594249311804302</v>
      </c>
      <c r="T125" s="177">
        <v>26.580043738622237</v>
      </c>
      <c r="U125" s="177">
        <v>3.0010161943644138</v>
      </c>
      <c r="V125" s="177">
        <v>3.6200722441343625</v>
      </c>
      <c r="W125" s="177">
        <v>5.7708227710532665</v>
      </c>
      <c r="X125" s="177">
        <v>3.0734971820324857</v>
      </c>
      <c r="Y125" s="177">
        <v>2.1511390037979314</v>
      </c>
      <c r="Z125" s="177">
        <v>11.286840744765929</v>
      </c>
      <c r="AA125" s="177">
        <v>2.78385088224623</v>
      </c>
      <c r="AB125" s="177">
        <v>11.970262688805645</v>
      </c>
      <c r="AC125" s="177">
        <v>2.3485927508158437</v>
      </c>
      <c r="AD125" s="177">
        <v>8.9989652660659392</v>
      </c>
      <c r="AE125" s="177">
        <v>20.187243677557547</v>
      </c>
      <c r="AF125" s="177">
        <v>4.3677483812149331</v>
      </c>
      <c r="AG125" s="177">
        <v>7.7214475576752859</v>
      </c>
      <c r="AH125" s="177">
        <v>7.8104910948517334</v>
      </c>
      <c r="AI125" s="177">
        <v>3.5309762021833961</v>
      </c>
      <c r="AJ125" s="177">
        <v>10.540252665839153</v>
      </c>
      <c r="AK125" s="177">
        <v>11.871566742781805</v>
      </c>
      <c r="AL125" s="177">
        <v>4.0764173052536927</v>
      </c>
      <c r="AM125" s="174">
        <v>4.1315246938533523</v>
      </c>
      <c r="AN125" s="495"/>
      <c r="AO125" s="495"/>
      <c r="AP125" s="495"/>
      <c r="AQ125" s="495"/>
      <c r="AR125" s="495"/>
      <c r="AS125" s="495"/>
      <c r="AT125" s="495"/>
      <c r="AU125" s="495"/>
      <c r="AV125" s="495"/>
      <c r="AW125" s="495"/>
      <c r="AX125" s="495"/>
      <c r="AY125" s="495"/>
      <c r="AZ125" s="234"/>
      <c r="BA125" s="1043"/>
      <c r="BB125" s="678" t="s">
        <v>16</v>
      </c>
      <c r="BC125" s="547">
        <v>350.81030000000004</v>
      </c>
      <c r="BD125" s="543">
        <v>541.13561699999991</v>
      </c>
      <c r="BE125" s="543">
        <v>499.81189899999998</v>
      </c>
      <c r="BF125" s="543">
        <v>860.61259200000075</v>
      </c>
      <c r="BG125" s="556">
        <v>2165.8018330000023</v>
      </c>
      <c r="BH125" s="547">
        <v>111.73611599999998</v>
      </c>
      <c r="BI125" s="543">
        <v>193.13075499999991</v>
      </c>
      <c r="BJ125" s="543">
        <v>209.00483199999999</v>
      </c>
      <c r="BK125" s="543">
        <v>228.29353300000002</v>
      </c>
      <c r="BL125" s="556">
        <v>243.88466299999996</v>
      </c>
      <c r="BM125" s="547">
        <v>298.62553300000008</v>
      </c>
      <c r="BN125" s="543">
        <v>400.38587999999993</v>
      </c>
      <c r="BO125" s="543">
        <v>553.96161900000016</v>
      </c>
      <c r="BP125" s="543">
        <v>622.80784199999994</v>
      </c>
      <c r="BQ125" s="556">
        <v>1556.3414680000012</v>
      </c>
      <c r="BR125" s="547">
        <v>61.258516</v>
      </c>
      <c r="BS125" s="543">
        <v>58.727108000000015</v>
      </c>
      <c r="BT125" s="543">
        <v>1454.524404</v>
      </c>
      <c r="BU125" s="543">
        <v>83.294638000000006</v>
      </c>
      <c r="BV125" s="543">
        <v>66.774243999999996</v>
      </c>
      <c r="BW125" s="543">
        <v>115.348287</v>
      </c>
      <c r="BX125" s="543">
        <v>117.64871499999998</v>
      </c>
      <c r="BY125" s="551">
        <v>35.131574000000008</v>
      </c>
      <c r="BZ125" s="551">
        <v>309.28328899999991</v>
      </c>
      <c r="CA125" s="551">
        <v>27.958993999999997</v>
      </c>
      <c r="CB125" s="551">
        <v>248.67818200000005</v>
      </c>
      <c r="CC125" s="551">
        <v>36.503183999999997</v>
      </c>
      <c r="CD125" s="551">
        <v>144.75657199999998</v>
      </c>
      <c r="CE125" s="551">
        <v>541.51083900000026</v>
      </c>
      <c r="CF125" s="551">
        <v>39.321518000000012</v>
      </c>
      <c r="CG125" s="551">
        <v>145.05410200000003</v>
      </c>
      <c r="CH125" s="551">
        <v>54.150176000000016</v>
      </c>
      <c r="CI125" s="551">
        <v>59.945895999999983</v>
      </c>
      <c r="CJ125" s="551">
        <v>259.95940799999994</v>
      </c>
      <c r="CK125" s="551">
        <v>398.29511100000002</v>
      </c>
      <c r="CL125" s="551">
        <v>46.304268999999998</v>
      </c>
      <c r="CM125" s="551">
        <v>113.74321499999999</v>
      </c>
      <c r="CN125" s="66"/>
      <c r="CO125" s="66"/>
      <c r="CP125" s="66"/>
      <c r="CQ125" s="66"/>
      <c r="CR125" s="66"/>
      <c r="CS125" s="66"/>
      <c r="CT125" s="66"/>
      <c r="CU125" s="66"/>
      <c r="CV125" s="66"/>
      <c r="CW125" s="66"/>
      <c r="CX125" s="66"/>
      <c r="CY125" s="66"/>
      <c r="CZ125" s="68"/>
    </row>
    <row r="126" s="370" customFormat="true" ht="15" customHeight="true" x14ac:dyDescent="0.2">
      <c r="A126" s="1056"/>
      <c r="B126" s="436" t="s">
        <v>22</v>
      </c>
      <c r="C126" s="178">
        <v>34.365319650191452</v>
      </c>
      <c r="D126" s="177">
        <v>41.154527309224967</v>
      </c>
      <c r="E126" s="177">
        <v>47.412092032661782</v>
      </c>
      <c r="F126" s="177">
        <v>56.674550781027222</v>
      </c>
      <c r="G126" s="176">
        <v>51.544984961550746</v>
      </c>
      <c r="H126" s="175">
        <v>41.199949241613929</v>
      </c>
      <c r="I126" s="177">
        <v>55.462761431819665</v>
      </c>
      <c r="J126" s="177">
        <v>57.834149692005177</v>
      </c>
      <c r="K126" s="177">
        <v>53.998035242733977</v>
      </c>
      <c r="L126" s="174">
        <v>32.735559148382343</v>
      </c>
      <c r="M126" s="178">
        <v>33.412734758219692</v>
      </c>
      <c r="N126" s="177">
        <v>40.955493780422294</v>
      </c>
      <c r="O126" s="177">
        <v>44.964402068138156</v>
      </c>
      <c r="P126" s="177">
        <v>55.432420315070274</v>
      </c>
      <c r="Q126" s="176">
        <v>55.197088854204281</v>
      </c>
      <c r="R126" s="175">
        <v>69.536862928549084</v>
      </c>
      <c r="S126" s="177">
        <v>65.938787260233582</v>
      </c>
      <c r="T126" s="177">
        <v>57.181914012851429</v>
      </c>
      <c r="U126" s="177">
        <v>83.537936573534893</v>
      </c>
      <c r="V126" s="177">
        <v>32.782838468074495</v>
      </c>
      <c r="W126" s="177">
        <v>50.262215572383539</v>
      </c>
      <c r="X126" s="177">
        <v>14.820744446187234</v>
      </c>
      <c r="Y126" s="177">
        <v>42.429088698471645</v>
      </c>
      <c r="Z126" s="177">
        <v>52.249390979545751</v>
      </c>
      <c r="AA126" s="177">
        <v>21.540073177129042</v>
      </c>
      <c r="AB126" s="177">
        <v>10.854440295123114</v>
      </c>
      <c r="AC126" s="177">
        <v>88.117768157977466</v>
      </c>
      <c r="AD126" s="177">
        <v>27.493668969846258</v>
      </c>
      <c r="AE126" s="177">
        <v>32.361327823161481</v>
      </c>
      <c r="AF126" s="177">
        <v>13.879585223834736</v>
      </c>
      <c r="AG126" s="177">
        <v>83.681297434111428</v>
      </c>
      <c r="AH126" s="177">
        <v>20.43720829244776</v>
      </c>
      <c r="AI126" s="177">
        <v>27.687591757659941</v>
      </c>
      <c r="AJ126" s="177">
        <v>38.372225095894215</v>
      </c>
      <c r="AK126" s="177">
        <v>47.811266113132916</v>
      </c>
      <c r="AL126" s="177">
        <v>85.454303689983306</v>
      </c>
      <c r="AM126" s="174">
        <v>27.004774607902849</v>
      </c>
      <c r="AN126" s="495"/>
      <c r="AO126" s="495"/>
      <c r="AP126" s="495"/>
      <c r="AQ126" s="495"/>
      <c r="AR126" s="495"/>
      <c r="AS126" s="495"/>
      <c r="AT126" s="495"/>
      <c r="AU126" s="495"/>
      <c r="AV126" s="495"/>
      <c r="AW126" s="495"/>
      <c r="AX126" s="495"/>
      <c r="AY126" s="495"/>
      <c r="AZ126" s="234"/>
      <c r="BA126" s="1043"/>
      <c r="BB126" s="678" t="s">
        <v>22</v>
      </c>
      <c r="BC126" s="547">
        <v>3326.0873999999981</v>
      </c>
      <c r="BD126" s="543">
        <v>3984.2656269999975</v>
      </c>
      <c r="BE126" s="543">
        <v>4590.4822089999925</v>
      </c>
      <c r="BF126" s="543">
        <v>5489.7537339999881</v>
      </c>
      <c r="BG126" s="556">
        <v>4985.5354550000029</v>
      </c>
      <c r="BH126" s="547">
        <v>424.01582799999989</v>
      </c>
      <c r="BI126" s="543">
        <v>570.26488399999982</v>
      </c>
      <c r="BJ126" s="543">
        <v>594.12991500000032</v>
      </c>
      <c r="BK126" s="543">
        <v>556.25122400000021</v>
      </c>
      <c r="BL126" s="556">
        <v>336.39021199999996</v>
      </c>
      <c r="BM126" s="547">
        <v>2891.1432179999965</v>
      </c>
      <c r="BN126" s="543">
        <v>3541.8060729999997</v>
      </c>
      <c r="BO126" s="543">
        <v>3893.1957899999966</v>
      </c>
      <c r="BP126" s="543">
        <v>4794.2889819999873</v>
      </c>
      <c r="BQ126" s="556">
        <v>4774.6382990000075</v>
      </c>
      <c r="BR126" s="547">
        <v>1854.5439759999992</v>
      </c>
      <c r="BS126" s="543">
        <v>1077.3861089999994</v>
      </c>
      <c r="BT126" s="543">
        <v>3129.1329020000012</v>
      </c>
      <c r="BU126" s="543">
        <v>2318.6353340000023</v>
      </c>
      <c r="BV126" s="543">
        <v>604.69767100000001</v>
      </c>
      <c r="BW126" s="543">
        <v>1004.6505840000005</v>
      </c>
      <c r="BX126" s="543">
        <v>567.315158</v>
      </c>
      <c r="BY126" s="551">
        <v>692.93554099999994</v>
      </c>
      <c r="BZ126" s="551">
        <v>1431.7437320000006</v>
      </c>
      <c r="CA126" s="551">
        <v>216.33298699999983</v>
      </c>
      <c r="CB126" s="551">
        <v>225.49734700000002</v>
      </c>
      <c r="CC126" s="551">
        <v>1369.5772089999987</v>
      </c>
      <c r="CD126" s="551">
        <v>442.26076599999988</v>
      </c>
      <c r="CE126" s="551">
        <v>868.0734260000005</v>
      </c>
      <c r="CF126" s="551">
        <v>124.95370900000002</v>
      </c>
      <c r="CG126" s="551">
        <v>1572.0258880000019</v>
      </c>
      <c r="CH126" s="551">
        <v>141.69127300000002</v>
      </c>
      <c r="CI126" s="551">
        <v>470.0562679999997</v>
      </c>
      <c r="CJ126" s="551">
        <v>946.39295999999945</v>
      </c>
      <c r="CK126" s="551">
        <v>1604.0842759999987</v>
      </c>
      <c r="CL126" s="551">
        <v>970.68056799999897</v>
      </c>
      <c r="CM126" s="551">
        <v>743.45674099999962</v>
      </c>
      <c r="CN126" s="66"/>
      <c r="CO126" s="66"/>
      <c r="CP126" s="66"/>
      <c r="CQ126" s="66"/>
      <c r="CR126" s="66"/>
      <c r="CS126" s="66"/>
      <c r="CT126" s="66"/>
      <c r="CU126" s="66"/>
      <c r="CV126" s="66"/>
      <c r="CW126" s="66"/>
      <c r="CX126" s="66"/>
      <c r="CY126" s="66"/>
      <c r="CZ126" s="68"/>
    </row>
    <row r="127" s="370" customFormat="true" ht="15" customHeight="true" x14ac:dyDescent="0.2">
      <c r="A127" s="1056"/>
      <c r="B127" s="436" t="s">
        <v>19</v>
      </c>
      <c r="C127" s="178">
        <v>60.0202512524152</v>
      </c>
      <c r="D127" s="177">
        <v>50.699429720173839</v>
      </c>
      <c r="E127" s="177">
        <v>44.061889510756629</v>
      </c>
      <c r="F127" s="177">
        <v>29.847129758705254</v>
      </c>
      <c r="G127" s="176">
        <v>10.63128362952015</v>
      </c>
      <c r="H127" s="175">
        <v>46.334060860677631</v>
      </c>
      <c r="I127" s="177">
        <v>19.281843278439549</v>
      </c>
      <c r="J127" s="177">
        <v>16.840977587068235</v>
      </c>
      <c r="K127" s="177">
        <v>10.994033155002198</v>
      </c>
      <c r="L127" s="174">
        <v>4.2686743238762324</v>
      </c>
      <c r="M127" s="178">
        <v>61.12742319721368</v>
      </c>
      <c r="N127" s="177">
        <v>52.295982939917415</v>
      </c>
      <c r="O127" s="177">
        <v>45.016838076301148</v>
      </c>
      <c r="P127" s="177">
        <v>33.545877362556276</v>
      </c>
      <c r="Q127" s="176">
        <v>14.877105677266901</v>
      </c>
      <c r="R127" s="175">
        <v>24.927684502269738</v>
      </c>
      <c r="S127" s="177">
        <v>25.018533251912604</v>
      </c>
      <c r="T127" s="177">
        <v>3.8276819534567359</v>
      </c>
      <c r="U127" s="177">
        <v>10.342403734123016</v>
      </c>
      <c r="V127" s="177">
        <v>56.703495053944643</v>
      </c>
      <c r="W127" s="177">
        <v>38.47482293466993</v>
      </c>
      <c r="X127" s="177">
        <v>78.55251446698982</v>
      </c>
      <c r="Y127" s="177">
        <v>52.701700629546842</v>
      </c>
      <c r="Z127" s="177">
        <v>26.758274688705104</v>
      </c>
      <c r="AA127" s="177">
        <v>74.602377511719737</v>
      </c>
      <c r="AB127" s="177">
        <v>71.082357909762607</v>
      </c>
      <c r="AC127" s="177">
        <v>8.6190132944709461</v>
      </c>
      <c r="AD127" s="177">
        <v>60.375329421153268</v>
      </c>
      <c r="AE127" s="177">
        <v>35.821912442118609</v>
      </c>
      <c r="AF127" s="177">
        <v>77.302829285403845</v>
      </c>
      <c r="AG127" s="177">
        <v>4.3714222735640744</v>
      </c>
      <c r="AH127" s="177">
        <v>68.017237252125668</v>
      </c>
      <c r="AI127" s="177">
        <v>65.912965100153045</v>
      </c>
      <c r="AJ127" s="177">
        <v>46.597684648287633</v>
      </c>
      <c r="AK127" s="177">
        <v>37.355538248707141</v>
      </c>
      <c r="AL127" s="177">
        <v>5.3597388937478749</v>
      </c>
      <c r="AM127" s="174">
        <v>65.127485161273242</v>
      </c>
      <c r="AN127" s="495"/>
      <c r="AO127" s="495"/>
      <c r="AP127" s="495"/>
      <c r="AQ127" s="495"/>
      <c r="AR127" s="495"/>
      <c r="AS127" s="495"/>
      <c r="AT127" s="495"/>
      <c r="AU127" s="495"/>
      <c r="AV127" s="495"/>
      <c r="AW127" s="495"/>
      <c r="AX127" s="495"/>
      <c r="AY127" s="495"/>
      <c r="AZ127" s="234"/>
      <c r="BA127" s="1043"/>
      <c r="BB127" s="678" t="s">
        <v>19</v>
      </c>
      <c r="BC127" s="547">
        <v>5809.129769999975</v>
      </c>
      <c r="BD127" s="543">
        <v>4908.3298569999979</v>
      </c>
      <c r="BE127" s="543">
        <v>4266.1125300000022</v>
      </c>
      <c r="BF127" s="543">
        <v>2891.1282009999991</v>
      </c>
      <c r="BG127" s="556">
        <v>1028.2793080000004</v>
      </c>
      <c r="BH127" s="547">
        <v>476.85435400000028</v>
      </c>
      <c r="BI127" s="543">
        <v>198.25479000000001</v>
      </c>
      <c r="BJ127" s="543">
        <v>173.00727400000008</v>
      </c>
      <c r="BK127" s="543">
        <v>113.25309099999997</v>
      </c>
      <c r="BL127" s="556">
        <v>43.864845999999993</v>
      </c>
      <c r="BM127" s="547">
        <v>5289.2448429999886</v>
      </c>
      <c r="BN127" s="543">
        <v>4522.5246449999968</v>
      </c>
      <c r="BO127" s="543">
        <v>3897.7359070000007</v>
      </c>
      <c r="BP127" s="543">
        <v>2901.3459869999988</v>
      </c>
      <c r="BQ127" s="556">
        <v>1286.8939289999989</v>
      </c>
      <c r="BR127" s="547">
        <v>664.81985500000008</v>
      </c>
      <c r="BS127" s="543">
        <v>408.78246799999977</v>
      </c>
      <c r="BT127" s="543">
        <v>209.46003200000001</v>
      </c>
      <c r="BU127" s="543">
        <v>287.05835599999989</v>
      </c>
      <c r="BV127" s="543">
        <v>1045.927473</v>
      </c>
      <c r="BW127" s="543">
        <v>769.04197100000056</v>
      </c>
      <c r="BX127" s="543">
        <v>3006.8686709999984</v>
      </c>
      <c r="BY127" s="551">
        <v>860.7038840000007</v>
      </c>
      <c r="BZ127" s="551">
        <v>733.23327500000016</v>
      </c>
      <c r="CA127" s="551">
        <v>749.25256900000079</v>
      </c>
      <c r="CB127" s="551">
        <v>1476.7120819999989</v>
      </c>
      <c r="CC127" s="551">
        <v>133.961679</v>
      </c>
      <c r="CD127" s="551">
        <v>971.19229399999892</v>
      </c>
      <c r="CE127" s="551">
        <v>960.90155599999935</v>
      </c>
      <c r="CF127" s="551">
        <v>695.93399799999986</v>
      </c>
      <c r="CG127" s="551">
        <v>82.12096600000001</v>
      </c>
      <c r="CH127" s="551">
        <v>471.56386499999962</v>
      </c>
      <c r="CI127" s="551">
        <v>1119.0139849999987</v>
      </c>
      <c r="CJ127" s="551">
        <v>1149.2614930000002</v>
      </c>
      <c r="CK127" s="551">
        <v>1253.2910420000003</v>
      </c>
      <c r="CL127" s="551">
        <v>60.881596000000009</v>
      </c>
      <c r="CM127" s="551">
        <v>1792.9965559999989</v>
      </c>
      <c r="CN127" s="66"/>
      <c r="CO127" s="66"/>
      <c r="CP127" s="66"/>
      <c r="CQ127" s="66"/>
      <c r="CR127" s="66"/>
      <c r="CS127" s="66"/>
      <c r="CT127" s="66"/>
      <c r="CU127" s="66"/>
      <c r="CV127" s="66"/>
      <c r="CW127" s="66"/>
      <c r="CX127" s="66"/>
      <c r="CY127" s="66"/>
      <c r="CZ127" s="68"/>
    </row>
    <row r="128" s="370" customFormat="true" ht="15" customHeight="true" x14ac:dyDescent="0.2">
      <c r="A128" s="1056" t="s">
        <v>182</v>
      </c>
      <c r="B128" s="436" t="s">
        <v>49</v>
      </c>
      <c r="C128" s="178">
        <v>64.558505066934771</v>
      </c>
      <c r="D128" s="177">
        <v>68.616530722693696</v>
      </c>
      <c r="E128" s="177">
        <v>60.546791354359506</v>
      </c>
      <c r="F128" s="177">
        <v>65.918478424141526</v>
      </c>
      <c r="G128" s="176">
        <v>59.200987930424397</v>
      </c>
      <c r="H128" s="175">
        <v>87.092631471088026</v>
      </c>
      <c r="I128" s="177">
        <v>74.374169209927501</v>
      </c>
      <c r="J128" s="177">
        <v>80.336330380617369</v>
      </c>
      <c r="K128" s="177">
        <v>63.304434812019991</v>
      </c>
      <c r="L128" s="174">
        <v>37.674677038932487</v>
      </c>
      <c r="M128" s="178">
        <v>63.210507431351616</v>
      </c>
      <c r="N128" s="177">
        <v>68.605256277692689</v>
      </c>
      <c r="O128" s="177">
        <v>63.859907694275385</v>
      </c>
      <c r="P128" s="177">
        <v>65.334869536652036</v>
      </c>
      <c r="Q128" s="176">
        <v>60.122182364522715</v>
      </c>
      <c r="R128" s="175">
        <v>41.494572631076139</v>
      </c>
      <c r="S128" s="177">
        <v>39.747613709323183</v>
      </c>
      <c r="T128" s="177">
        <v>68.170731741210659</v>
      </c>
      <c r="U128" s="177">
        <v>49.03893917695634</v>
      </c>
      <c r="V128" s="177">
        <v>34.432062798605799</v>
      </c>
      <c r="W128" s="177">
        <v>51.23717038957507</v>
      </c>
      <c r="X128" s="177">
        <v>46.380221314877893</v>
      </c>
      <c r="Y128" s="177">
        <v>44.178392530355794</v>
      </c>
      <c r="Z128" s="177">
        <v>53.766487168105805</v>
      </c>
      <c r="AA128" s="177">
        <v>72.166307095514497</v>
      </c>
      <c r="AB128" s="177">
        <v>66.268775738547745</v>
      </c>
      <c r="AC128" s="177">
        <v>71.971665905673746</v>
      </c>
      <c r="AD128" s="177">
        <v>74.181551994761293</v>
      </c>
      <c r="AE128" s="177">
        <v>63.448458755302539</v>
      </c>
      <c r="AF128" s="177">
        <v>49.534516969426967</v>
      </c>
      <c r="AG128" s="177">
        <v>64.629332942292024</v>
      </c>
      <c r="AH128" s="177">
        <v>67.649337457160286</v>
      </c>
      <c r="AI128" s="177">
        <v>55.176303995987773</v>
      </c>
      <c r="AJ128" s="177">
        <v>70.127673795963759</v>
      </c>
      <c r="AK128" s="177">
        <v>80.033777160201581</v>
      </c>
      <c r="AL128" s="177">
        <v>44.376618794619439</v>
      </c>
      <c r="AM128" s="174">
        <v>52.512215358447001</v>
      </c>
      <c r="AN128" s="495"/>
      <c r="AO128" s="495"/>
      <c r="AP128" s="495"/>
      <c r="AQ128" s="495"/>
      <c r="AR128" s="495"/>
      <c r="AS128" s="495"/>
      <c r="AT128" s="495"/>
      <c r="AU128" s="495"/>
      <c r="AV128" s="495"/>
      <c r="AW128" s="495"/>
      <c r="AX128" s="495"/>
      <c r="AY128" s="495"/>
      <c r="AZ128" s="234"/>
      <c r="BA128" s="1043" t="s">
        <v>109</v>
      </c>
      <c r="BB128" s="678" t="s">
        <v>49</v>
      </c>
      <c r="BC128" s="111" t="s">
        <v>35</v>
      </c>
      <c r="BD128" s="107" t="s">
        <v>35</v>
      </c>
      <c r="BE128" s="107" t="s">
        <v>35</v>
      </c>
      <c r="BF128" s="107" t="s">
        <v>35</v>
      </c>
      <c r="BG128" s="102" t="s">
        <v>35</v>
      </c>
      <c r="BH128" s="111" t="s">
        <v>35</v>
      </c>
      <c r="BI128" s="107" t="s">
        <v>35</v>
      </c>
      <c r="BJ128" s="107" t="s">
        <v>35</v>
      </c>
      <c r="BK128" s="107" t="s">
        <v>35</v>
      </c>
      <c r="BL128" s="102" t="s">
        <v>35</v>
      </c>
      <c r="BM128" s="111" t="s">
        <v>35</v>
      </c>
      <c r="BN128" s="107" t="s">
        <v>35</v>
      </c>
      <c r="BO128" s="107" t="s">
        <v>35</v>
      </c>
      <c r="BP128" s="107" t="s">
        <v>35</v>
      </c>
      <c r="BQ128" s="102" t="s">
        <v>35</v>
      </c>
      <c r="BR128" s="111" t="s">
        <v>35</v>
      </c>
      <c r="BS128" s="107" t="s">
        <v>35</v>
      </c>
      <c r="BT128" s="107" t="s">
        <v>35</v>
      </c>
      <c r="BU128" s="107" t="s">
        <v>35</v>
      </c>
      <c r="BV128" s="107" t="s">
        <v>35</v>
      </c>
      <c r="BW128" s="107" t="s">
        <v>35</v>
      </c>
      <c r="BX128" s="107" t="s">
        <v>35</v>
      </c>
      <c r="BY128" s="96" t="s">
        <v>35</v>
      </c>
      <c r="BZ128" s="96" t="s">
        <v>35</v>
      </c>
      <c r="CA128" s="96" t="s">
        <v>35</v>
      </c>
      <c r="CB128" s="96" t="s">
        <v>35</v>
      </c>
      <c r="CC128" s="96" t="s">
        <v>35</v>
      </c>
      <c r="CD128" s="96" t="s">
        <v>35</v>
      </c>
      <c r="CE128" s="96" t="s">
        <v>35</v>
      </c>
      <c r="CF128" s="96" t="s">
        <v>35</v>
      </c>
      <c r="CG128" s="96" t="s">
        <v>35</v>
      </c>
      <c r="CH128" s="96" t="s">
        <v>35</v>
      </c>
      <c r="CI128" s="96" t="s">
        <v>35</v>
      </c>
      <c r="CJ128" s="96" t="s">
        <v>35</v>
      </c>
      <c r="CK128" s="96" t="s">
        <v>35</v>
      </c>
      <c r="CL128" s="96" t="s">
        <v>35</v>
      </c>
      <c r="CM128" s="96" t="s">
        <v>35</v>
      </c>
      <c r="CN128" s="68"/>
      <c r="CO128" s="68"/>
      <c r="CP128" s="68"/>
      <c r="CQ128" s="68"/>
      <c r="CR128" s="68"/>
      <c r="CS128" s="68"/>
      <c r="CT128" s="68"/>
      <c r="CU128" s="68"/>
      <c r="CV128" s="68"/>
      <c r="CW128" s="68"/>
      <c r="CX128" s="68"/>
      <c r="CY128" s="68"/>
      <c r="CZ128" s="68"/>
    </row>
    <row r="129" s="370" customFormat="true" ht="15" customHeight="true" x14ac:dyDescent="0.2">
      <c r="A129" s="1057"/>
      <c r="B129" s="437" t="s">
        <v>48</v>
      </c>
      <c r="C129" s="173">
        <v>35.441494933065265</v>
      </c>
      <c r="D129" s="172">
        <v>31.383469277306254</v>
      </c>
      <c r="E129" s="172">
        <v>39.453208645640466</v>
      </c>
      <c r="F129" s="172">
        <v>34.081521575858567</v>
      </c>
      <c r="G129" s="171">
        <v>40.799012069575852</v>
      </c>
      <c r="H129" s="170">
        <v>12.907368528912006</v>
      </c>
      <c r="I129" s="172">
        <v>25.625830790072492</v>
      </c>
      <c r="J129" s="172">
        <v>19.663669619382652</v>
      </c>
      <c r="K129" s="172">
        <v>36.69556518798008</v>
      </c>
      <c r="L129" s="169">
        <v>62.325322961067556</v>
      </c>
      <c r="M129" s="173">
        <v>36.789492568648392</v>
      </c>
      <c r="N129" s="172">
        <v>31.394743722307282</v>
      </c>
      <c r="O129" s="172">
        <v>36.140092305724622</v>
      </c>
      <c r="P129" s="172">
        <v>34.665130463347879</v>
      </c>
      <c r="Q129" s="171">
        <v>39.8778176354773</v>
      </c>
      <c r="R129" s="170">
        <v>58.505427368923826</v>
      </c>
      <c r="S129" s="172">
        <v>60.252386290676831</v>
      </c>
      <c r="T129" s="172">
        <v>31.829268258789302</v>
      </c>
      <c r="U129" s="172">
        <v>50.961060823043645</v>
      </c>
      <c r="V129" s="172">
        <v>65.567937201394187</v>
      </c>
      <c r="W129" s="172">
        <v>48.762829610424923</v>
      </c>
      <c r="X129" s="172">
        <v>53.619778685122085</v>
      </c>
      <c r="Y129" s="172">
        <v>55.821607469644221</v>
      </c>
      <c r="Z129" s="172">
        <v>46.233512831894267</v>
      </c>
      <c r="AA129" s="172">
        <v>27.833692904485556</v>
      </c>
      <c r="AB129" s="172">
        <v>33.731224261452233</v>
      </c>
      <c r="AC129" s="172">
        <v>28.02833409432623</v>
      </c>
      <c r="AD129" s="172">
        <v>25.818448005238707</v>
      </c>
      <c r="AE129" s="172">
        <v>36.551541244697439</v>
      </c>
      <c r="AF129" s="172">
        <v>50.465483030573068</v>
      </c>
      <c r="AG129" s="172">
        <v>35.370667057708005</v>
      </c>
      <c r="AH129" s="172">
        <v>32.350662542839764</v>
      </c>
      <c r="AI129" s="172">
        <v>44.823696004012206</v>
      </c>
      <c r="AJ129" s="172">
        <v>29.872326204036248</v>
      </c>
      <c r="AK129" s="172">
        <v>19.966222839798448</v>
      </c>
      <c r="AL129" s="172">
        <v>55.623381205380575</v>
      </c>
      <c r="AM129" s="169">
        <v>47.487784641552963</v>
      </c>
      <c r="AN129" s="495"/>
      <c r="AO129" s="495"/>
      <c r="AP129" s="495"/>
      <c r="AQ129" s="495"/>
      <c r="AR129" s="495"/>
      <c r="AS129" s="495"/>
      <c r="AT129" s="495"/>
      <c r="AU129" s="495"/>
      <c r="AV129" s="495"/>
      <c r="AW129" s="495"/>
      <c r="AX129" s="495"/>
      <c r="AY129" s="495"/>
      <c r="AZ129" s="234"/>
      <c r="BA129" s="1045"/>
      <c r="BB129" s="681" t="s">
        <v>48</v>
      </c>
      <c r="BC129" s="110" t="s">
        <v>35</v>
      </c>
      <c r="BD129" s="106" t="s">
        <v>35</v>
      </c>
      <c r="BE129" s="106" t="s">
        <v>35</v>
      </c>
      <c r="BF129" s="106" t="s">
        <v>35</v>
      </c>
      <c r="BG129" s="101" t="s">
        <v>35</v>
      </c>
      <c r="BH129" s="110" t="s">
        <v>35</v>
      </c>
      <c r="BI129" s="106" t="s">
        <v>35</v>
      </c>
      <c r="BJ129" s="106" t="s">
        <v>35</v>
      </c>
      <c r="BK129" s="106" t="s">
        <v>35</v>
      </c>
      <c r="BL129" s="101" t="s">
        <v>35</v>
      </c>
      <c r="BM129" s="110" t="s">
        <v>35</v>
      </c>
      <c r="BN129" s="106" t="s">
        <v>35</v>
      </c>
      <c r="BO129" s="106" t="s">
        <v>35</v>
      </c>
      <c r="BP129" s="106" t="s">
        <v>35</v>
      </c>
      <c r="BQ129" s="101" t="s">
        <v>35</v>
      </c>
      <c r="BR129" s="110" t="s">
        <v>35</v>
      </c>
      <c r="BS129" s="106" t="s">
        <v>35</v>
      </c>
      <c r="BT129" s="106" t="s">
        <v>35</v>
      </c>
      <c r="BU129" s="106" t="s">
        <v>35</v>
      </c>
      <c r="BV129" s="106" t="s">
        <v>35</v>
      </c>
      <c r="BW129" s="106" t="s">
        <v>35</v>
      </c>
      <c r="BX129" s="106" t="s">
        <v>35</v>
      </c>
      <c r="BY129" s="95" t="s">
        <v>35</v>
      </c>
      <c r="BZ129" s="95" t="s">
        <v>35</v>
      </c>
      <c r="CA129" s="95" t="s">
        <v>35</v>
      </c>
      <c r="CB129" s="95" t="s">
        <v>35</v>
      </c>
      <c r="CC129" s="95" t="s">
        <v>35</v>
      </c>
      <c r="CD129" s="95" t="s">
        <v>35</v>
      </c>
      <c r="CE129" s="95" t="s">
        <v>35</v>
      </c>
      <c r="CF129" s="95" t="s">
        <v>35</v>
      </c>
      <c r="CG129" s="95" t="s">
        <v>35</v>
      </c>
      <c r="CH129" s="95" t="s">
        <v>35</v>
      </c>
      <c r="CI129" s="95" t="s">
        <v>35</v>
      </c>
      <c r="CJ129" s="95" t="s">
        <v>35</v>
      </c>
      <c r="CK129" s="95" t="s">
        <v>35</v>
      </c>
      <c r="CL129" s="95" t="s">
        <v>35</v>
      </c>
      <c r="CM129" s="95" t="s">
        <v>35</v>
      </c>
      <c r="CN129" s="68"/>
      <c r="CO129" s="68"/>
      <c r="CP129" s="68"/>
      <c r="CQ129" s="68"/>
      <c r="CR129" s="68"/>
      <c r="CS129" s="68"/>
      <c r="CT129" s="68"/>
      <c r="CU129" s="68"/>
      <c r="CV129" s="68"/>
      <c r="CW129" s="68"/>
      <c r="CX129" s="68"/>
      <c r="CY129" s="68"/>
      <c r="CZ129" s="68"/>
    </row>
    <row r="130" s="366" customFormat="true" ht="15" hidden="true" customHeight="true" x14ac:dyDescent="0.2">
      <c r="A130" s="1058" t="s">
        <v>47</v>
      </c>
      <c r="B130" s="434" t="s">
        <v>42</v>
      </c>
      <c r="C130" s="440"/>
      <c r="D130" s="441"/>
      <c r="E130" s="441"/>
      <c r="F130" s="441"/>
      <c r="G130" s="442"/>
      <c r="H130" s="443"/>
      <c r="I130" s="441"/>
      <c r="J130" s="441"/>
      <c r="K130" s="441"/>
      <c r="L130" s="444"/>
      <c r="M130" s="440"/>
      <c r="N130" s="441"/>
      <c r="O130" s="441"/>
      <c r="P130" s="441"/>
      <c r="Q130" s="442"/>
      <c r="R130" s="443"/>
      <c r="S130" s="441"/>
      <c r="T130" s="441"/>
      <c r="U130" s="441"/>
      <c r="V130" s="441"/>
      <c r="W130" s="441"/>
      <c r="X130" s="441"/>
      <c r="Y130" s="441"/>
      <c r="Z130" s="441"/>
      <c r="AA130" s="441"/>
      <c r="AB130" s="444"/>
      <c r="AC130" s="444"/>
      <c r="AD130" s="444"/>
      <c r="AE130" s="444"/>
      <c r="AF130" s="444"/>
      <c r="AG130" s="444"/>
      <c r="AH130" s="444"/>
      <c r="AI130" s="444"/>
      <c r="AJ130" s="444"/>
      <c r="AK130" s="444"/>
      <c r="AL130" s="444"/>
      <c r="AM130" s="444"/>
      <c r="AN130" s="63"/>
      <c r="AO130" s="63"/>
      <c r="AP130" s="63"/>
      <c r="AQ130" s="63"/>
      <c r="AR130" s="63"/>
      <c r="AS130" s="63"/>
      <c r="AT130" s="63"/>
      <c r="AU130" s="63"/>
      <c r="AV130" s="63"/>
      <c r="AW130" s="63"/>
      <c r="AX130" s="63"/>
      <c r="AY130" s="63"/>
      <c r="AZ130" s="225"/>
      <c r="BB130" s="368"/>
      <c r="BZ130" s="403"/>
      <c r="CA130" s="403"/>
      <c r="CB130" s="403"/>
      <c r="CC130" s="403"/>
      <c r="CD130" s="403"/>
      <c r="CE130" s="403"/>
      <c r="CF130" s="403"/>
      <c r="CG130" s="403"/>
      <c r="CH130" s="403"/>
      <c r="CI130" s="403"/>
      <c r="CJ130" s="403"/>
      <c r="CK130" s="403"/>
      <c r="CL130" s="403"/>
      <c r="CM130" s="403"/>
      <c r="CN130" s="403"/>
      <c r="CO130" s="403"/>
      <c r="CP130" s="403"/>
      <c r="CQ130" s="403"/>
      <c r="CR130" s="403"/>
      <c r="CS130" s="403"/>
      <c r="CT130" s="403"/>
      <c r="CU130" s="403"/>
      <c r="CV130" s="403"/>
      <c r="CW130" s="403"/>
      <c r="CX130" s="403"/>
      <c r="CY130" s="403"/>
      <c r="CZ130" s="403"/>
    </row>
    <row r="131" s="366" customFormat="true" ht="15" hidden="true" customHeight="true" x14ac:dyDescent="0.2">
      <c r="A131" s="1059"/>
      <c r="B131" s="431" t="s">
        <v>46</v>
      </c>
      <c r="C131" s="445"/>
      <c r="D131" s="446"/>
      <c r="E131" s="446"/>
      <c r="F131" s="446"/>
      <c r="G131" s="447"/>
      <c r="H131" s="448"/>
      <c r="I131" s="446"/>
      <c r="J131" s="446"/>
      <c r="K131" s="446"/>
      <c r="L131" s="449"/>
      <c r="M131" s="445"/>
      <c r="N131" s="446"/>
      <c r="O131" s="446"/>
      <c r="P131" s="446"/>
      <c r="Q131" s="447"/>
      <c r="R131" s="448"/>
      <c r="S131" s="446"/>
      <c r="T131" s="446"/>
      <c r="U131" s="446"/>
      <c r="V131" s="446"/>
      <c r="W131" s="446"/>
      <c r="X131" s="446"/>
      <c r="Y131" s="446"/>
      <c r="Z131" s="446"/>
      <c r="AA131" s="446"/>
      <c r="AB131" s="449"/>
      <c r="AC131" s="449"/>
      <c r="AD131" s="449"/>
      <c r="AE131" s="449"/>
      <c r="AF131" s="449"/>
      <c r="AG131" s="449"/>
      <c r="AH131" s="449"/>
      <c r="AI131" s="449"/>
      <c r="AJ131" s="449"/>
      <c r="AK131" s="449"/>
      <c r="AL131" s="449"/>
      <c r="AM131" s="449"/>
      <c r="AN131" s="63"/>
      <c r="AO131" s="63"/>
      <c r="AP131" s="63"/>
      <c r="AQ131" s="63"/>
      <c r="AR131" s="63"/>
      <c r="AS131" s="63"/>
      <c r="AT131" s="63"/>
      <c r="AU131" s="63"/>
      <c r="AV131" s="63"/>
      <c r="AW131" s="63"/>
      <c r="AX131" s="63"/>
      <c r="AY131" s="63"/>
      <c r="AZ131" s="225"/>
      <c r="BB131" s="368"/>
      <c r="BZ131" s="403"/>
      <c r="CA131" s="403"/>
      <c r="CB131" s="403"/>
      <c r="CC131" s="403"/>
      <c r="CD131" s="403"/>
      <c r="CE131" s="403"/>
      <c r="CF131" s="403"/>
      <c r="CG131" s="403"/>
      <c r="CH131" s="403"/>
      <c r="CI131" s="403"/>
      <c r="CJ131" s="403"/>
      <c r="CK131" s="403"/>
      <c r="CL131" s="403"/>
      <c r="CM131" s="403"/>
      <c r="CN131" s="403"/>
      <c r="CO131" s="403"/>
      <c r="CP131" s="403"/>
      <c r="CQ131" s="403"/>
      <c r="CR131" s="403"/>
      <c r="CS131" s="403"/>
      <c r="CT131" s="403"/>
      <c r="CU131" s="403"/>
      <c r="CV131" s="403"/>
      <c r="CW131" s="403"/>
      <c r="CX131" s="403"/>
      <c r="CY131" s="403"/>
      <c r="CZ131" s="403"/>
    </row>
    <row r="132" s="366" customFormat="true" ht="15" hidden="true" customHeight="true" x14ac:dyDescent="0.2">
      <c r="A132" s="1060"/>
      <c r="B132" s="432" t="s">
        <v>46</v>
      </c>
      <c r="C132" s="450"/>
      <c r="D132" s="451"/>
      <c r="E132" s="451"/>
      <c r="F132" s="451"/>
      <c r="G132" s="452"/>
      <c r="H132" s="453"/>
      <c r="I132" s="451"/>
      <c r="J132" s="451"/>
      <c r="K132" s="451"/>
      <c r="L132" s="454"/>
      <c r="M132" s="450"/>
      <c r="N132" s="451"/>
      <c r="O132" s="451"/>
      <c r="P132" s="451"/>
      <c r="Q132" s="452"/>
      <c r="R132" s="79"/>
      <c r="S132" s="78"/>
      <c r="T132" s="78"/>
      <c r="U132" s="78"/>
      <c r="V132" s="78"/>
      <c r="W132" s="78"/>
      <c r="X132" s="78"/>
      <c r="Y132" s="78"/>
      <c r="Z132" s="78"/>
      <c r="AA132" s="78"/>
      <c r="AB132" s="73"/>
      <c r="AC132" s="73"/>
      <c r="AD132" s="73"/>
      <c r="AE132" s="73"/>
      <c r="AF132" s="73"/>
      <c r="AG132" s="73"/>
      <c r="AH132" s="73"/>
      <c r="AI132" s="73"/>
      <c r="AJ132" s="73"/>
      <c r="AK132" s="73"/>
      <c r="AL132" s="73"/>
      <c r="AM132" s="73"/>
      <c r="AN132" s="63"/>
      <c r="AO132" s="63"/>
      <c r="AP132" s="63"/>
      <c r="AQ132" s="63"/>
      <c r="AR132" s="63"/>
      <c r="AS132" s="63"/>
      <c r="AT132" s="63"/>
      <c r="AU132" s="63"/>
      <c r="AV132" s="63"/>
      <c r="AW132" s="63"/>
      <c r="AX132" s="63"/>
      <c r="AY132" s="63"/>
      <c r="AZ132" s="225"/>
      <c r="BB132" s="368"/>
      <c r="BZ132" s="403"/>
      <c r="CA132" s="403"/>
      <c r="CB132" s="403"/>
      <c r="CC132" s="403"/>
      <c r="CD132" s="403"/>
      <c r="CE132" s="403"/>
      <c r="CF132" s="403"/>
      <c r="CG132" s="403"/>
      <c r="CH132" s="403"/>
      <c r="CI132" s="403"/>
      <c r="CJ132" s="403"/>
      <c r="CK132" s="403"/>
      <c r="CL132" s="403"/>
      <c r="CM132" s="403"/>
      <c r="CN132" s="403"/>
      <c r="CO132" s="403"/>
      <c r="CP132" s="403"/>
      <c r="CQ132" s="403"/>
      <c r="CR132" s="403"/>
      <c r="CS132" s="403"/>
      <c r="CT132" s="403"/>
      <c r="CU132" s="403"/>
      <c r="CV132" s="403"/>
      <c r="CW132" s="403"/>
      <c r="CX132" s="403"/>
      <c r="CY132" s="403"/>
      <c r="CZ132" s="403"/>
    </row>
    <row r="133" s="370" customFormat="true" ht="15" customHeight="true" x14ac:dyDescent="0.2">
      <c r="A133" s="365"/>
      <c r="B133" s="433"/>
      <c r="C133" s="1065" t="s">
        <v>115</v>
      </c>
      <c r="D133" s="1066"/>
      <c r="E133" s="1066"/>
      <c r="F133" s="1066"/>
      <c r="G133" s="1067"/>
      <c r="H133" s="1064" t="s">
        <v>38</v>
      </c>
      <c r="I133" s="1052"/>
      <c r="J133" s="1052"/>
      <c r="K133" s="1052"/>
      <c r="L133" s="1054"/>
      <c r="M133" s="1051" t="s">
        <v>37</v>
      </c>
      <c r="N133" s="1052"/>
      <c r="O133" s="1052"/>
      <c r="P133" s="1052"/>
      <c r="Q133" s="1054"/>
      <c r="R133" s="81" t="s">
        <v>141</v>
      </c>
      <c r="S133" s="484"/>
      <c r="T133" s="484"/>
      <c r="U133" s="484"/>
      <c r="V133" s="484"/>
      <c r="W133" s="484"/>
      <c r="X133" s="484"/>
      <c r="Y133" s="484"/>
      <c r="Z133" s="484"/>
      <c r="AA133" s="484"/>
      <c r="AB133" s="484"/>
      <c r="AC133" s="484"/>
      <c r="AD133" s="484"/>
      <c r="AE133" s="484"/>
      <c r="AF133" s="484"/>
      <c r="AG133" s="484"/>
      <c r="AH133" s="484"/>
      <c r="AI133" s="484"/>
      <c r="AJ133" s="484"/>
      <c r="AK133" s="484"/>
      <c r="AL133" s="484"/>
      <c r="AM133" s="484"/>
      <c r="AN133" s="495"/>
      <c r="AO133" s="495"/>
      <c r="AP133" s="495"/>
      <c r="AQ133" s="495"/>
      <c r="AR133" s="495"/>
      <c r="AS133" s="495"/>
      <c r="AT133" s="495"/>
      <c r="AU133" s="495"/>
      <c r="AV133" s="495"/>
      <c r="AW133" s="495"/>
      <c r="AX133" s="495"/>
      <c r="AY133" s="495"/>
      <c r="AZ133" s="234"/>
      <c r="BA133" s="404" t="s">
        <v>131</v>
      </c>
      <c r="BB133" s="351" t="s">
        <v>99</v>
      </c>
      <c r="BC133" s="1046" t="s">
        <v>115</v>
      </c>
      <c r="BD133" s="1047"/>
      <c r="BE133" s="1047"/>
      <c r="BF133" s="1047"/>
      <c r="BG133" s="1048"/>
      <c r="BH133" s="1046" t="s">
        <v>38</v>
      </c>
      <c r="BI133" s="1047"/>
      <c r="BJ133" s="1047"/>
      <c r="BK133" s="1047"/>
      <c r="BL133" s="1048"/>
      <c r="BM133" s="1046" t="s">
        <v>37</v>
      </c>
      <c r="BN133" s="1047"/>
      <c r="BO133" s="1047"/>
      <c r="BP133" s="1047"/>
      <c r="BQ133" s="1049"/>
      <c r="BR133" s="80" t="s">
        <v>141</v>
      </c>
      <c r="BS133" s="484"/>
      <c r="BT133" s="484"/>
      <c r="BU133" s="484"/>
      <c r="BV133" s="484"/>
      <c r="BW133" s="484"/>
      <c r="BX133" s="484"/>
      <c r="BY133" s="484"/>
      <c r="BZ133" s="498"/>
      <c r="CA133" s="498"/>
      <c r="CB133" s="498"/>
      <c r="CC133" s="498"/>
      <c r="CD133" s="498"/>
      <c r="CE133" s="498"/>
      <c r="CF133" s="498"/>
      <c r="CG133" s="498"/>
      <c r="CH133" s="498"/>
      <c r="CI133" s="498"/>
      <c r="CJ133" s="498"/>
      <c r="CK133" s="498"/>
      <c r="CL133" s="498"/>
      <c r="CM133" s="498"/>
      <c r="CN133" s="402"/>
      <c r="CO133" s="402"/>
      <c r="CP133" s="402"/>
      <c r="CQ133" s="402"/>
      <c r="CR133" s="402"/>
      <c r="CS133" s="402"/>
      <c r="CT133" s="402"/>
      <c r="CU133" s="402"/>
      <c r="CV133" s="402"/>
      <c r="CW133" s="402"/>
      <c r="CX133" s="402"/>
      <c r="CY133" s="402"/>
      <c r="CZ133" s="402"/>
    </row>
    <row r="134" s="370" customFormat="true" ht="24" x14ac:dyDescent="0.2">
      <c r="A134" s="390" t="s">
        <v>69</v>
      </c>
      <c r="B134" s="433"/>
      <c r="C134" s="475" t="s">
        <v>0</v>
      </c>
      <c r="D134" s="669" t="s">
        <v>1</v>
      </c>
      <c r="E134" s="669" t="s">
        <v>2</v>
      </c>
      <c r="F134" s="669" t="s">
        <v>3</v>
      </c>
      <c r="G134" s="670" t="s">
        <v>4</v>
      </c>
      <c r="H134" s="438" t="s">
        <v>0</v>
      </c>
      <c r="I134" s="673" t="s">
        <v>1</v>
      </c>
      <c r="J134" s="673" t="s">
        <v>2</v>
      </c>
      <c r="K134" s="673" t="s">
        <v>3</v>
      </c>
      <c r="L134" s="674" t="s">
        <v>4</v>
      </c>
      <c r="M134" s="439" t="s">
        <v>0</v>
      </c>
      <c r="N134" s="673" t="s">
        <v>1</v>
      </c>
      <c r="O134" s="673" t="s">
        <v>2</v>
      </c>
      <c r="P134" s="673" t="s">
        <v>3</v>
      </c>
      <c r="Q134" s="667" t="s">
        <v>4</v>
      </c>
      <c r="R134" s="438" t="s">
        <v>245</v>
      </c>
      <c r="S134" s="673" t="s">
        <v>442</v>
      </c>
      <c r="T134" s="673" t="s">
        <v>246</v>
      </c>
      <c r="U134" s="673" t="s">
        <v>247</v>
      </c>
      <c r="V134" s="673" t="s">
        <v>249</v>
      </c>
      <c r="W134" s="673" t="s">
        <v>250</v>
      </c>
      <c r="X134" s="673" t="s">
        <v>251</v>
      </c>
      <c r="Y134" s="673" t="s">
        <v>252</v>
      </c>
      <c r="Z134" s="673" t="s">
        <v>253</v>
      </c>
      <c r="AA134" s="673" t="s">
        <v>254</v>
      </c>
      <c r="AB134" s="673" t="s">
        <v>255</v>
      </c>
      <c r="AC134" s="673" t="s">
        <v>256</v>
      </c>
      <c r="AD134" s="673" t="s">
        <v>257</v>
      </c>
      <c r="AE134" s="673" t="s">
        <v>258</v>
      </c>
      <c r="AF134" s="673" t="s">
        <v>259</v>
      </c>
      <c r="AG134" s="673" t="s">
        <v>260</v>
      </c>
      <c r="AH134" s="673" t="s">
        <v>261</v>
      </c>
      <c r="AI134" s="673" t="s">
        <v>262</v>
      </c>
      <c r="AJ134" s="673" t="s">
        <v>263</v>
      </c>
      <c r="AK134" s="673" t="s">
        <v>264</v>
      </c>
      <c r="AL134" s="673" t="s">
        <v>265</v>
      </c>
      <c r="AM134" s="674" t="s">
        <v>266</v>
      </c>
      <c r="AN134" s="495"/>
      <c r="AO134" s="495"/>
      <c r="AP134" s="495"/>
      <c r="AQ134" s="495"/>
      <c r="AR134" s="495"/>
      <c r="AS134" s="495"/>
      <c r="AT134" s="495"/>
      <c r="AU134" s="495"/>
      <c r="AV134" s="495"/>
      <c r="AW134" s="495"/>
      <c r="AX134" s="495"/>
      <c r="AY134" s="495"/>
      <c r="AZ134" s="234"/>
      <c r="BA134" s="390" t="s">
        <v>117</v>
      </c>
      <c r="BB134" s="389"/>
      <c r="BC134" s="515" t="s">
        <v>0</v>
      </c>
      <c r="BD134" s="628" t="s">
        <v>1</v>
      </c>
      <c r="BE134" s="628" t="s">
        <v>2</v>
      </c>
      <c r="BF134" s="628" t="s">
        <v>3</v>
      </c>
      <c r="BG134" s="516" t="s">
        <v>4</v>
      </c>
      <c r="BH134" s="515" t="s">
        <v>0</v>
      </c>
      <c r="BI134" s="628" t="s">
        <v>1</v>
      </c>
      <c r="BJ134" s="628" t="s">
        <v>2</v>
      </c>
      <c r="BK134" s="628" t="s">
        <v>3</v>
      </c>
      <c r="BL134" s="516" t="s">
        <v>4</v>
      </c>
      <c r="BM134" s="515" t="s">
        <v>0</v>
      </c>
      <c r="BN134" s="628" t="s">
        <v>1</v>
      </c>
      <c r="BO134" s="628" t="s">
        <v>2</v>
      </c>
      <c r="BP134" s="628" t="s">
        <v>3</v>
      </c>
      <c r="BQ134" s="516" t="s">
        <v>4</v>
      </c>
      <c r="BR134" s="515" t="s">
        <v>245</v>
      </c>
      <c r="BS134" s="628" t="s">
        <v>442</v>
      </c>
      <c r="BT134" s="628" t="s">
        <v>246</v>
      </c>
      <c r="BU134" s="628" t="s">
        <v>247</v>
      </c>
      <c r="BV134" s="628" t="s">
        <v>249</v>
      </c>
      <c r="BW134" s="628" t="s">
        <v>250</v>
      </c>
      <c r="BX134" s="628" t="s">
        <v>251</v>
      </c>
      <c r="BY134" s="629" t="s">
        <v>252</v>
      </c>
      <c r="BZ134" s="629" t="s">
        <v>253</v>
      </c>
      <c r="CA134" s="629" t="s">
        <v>254</v>
      </c>
      <c r="CB134" s="629" t="s">
        <v>255</v>
      </c>
      <c r="CC134" s="629" t="s">
        <v>256</v>
      </c>
      <c r="CD134" s="629" t="s">
        <v>257</v>
      </c>
      <c r="CE134" s="629" t="s">
        <v>258</v>
      </c>
      <c r="CF134" s="629" t="s">
        <v>259</v>
      </c>
      <c r="CG134" s="629" t="s">
        <v>260</v>
      </c>
      <c r="CH134" s="629" t="s">
        <v>261</v>
      </c>
      <c r="CI134" s="629" t="s">
        <v>262</v>
      </c>
      <c r="CJ134" s="629" t="s">
        <v>263</v>
      </c>
      <c r="CK134" s="629" t="s">
        <v>264</v>
      </c>
      <c r="CL134" s="629" t="s">
        <v>265</v>
      </c>
      <c r="CM134" s="629" t="s">
        <v>266</v>
      </c>
      <c r="CN134" s="235"/>
      <c r="CO134" s="235"/>
      <c r="CP134" s="235"/>
      <c r="CQ134" s="235"/>
      <c r="CR134" s="235"/>
      <c r="CS134" s="235"/>
      <c r="CT134" s="235"/>
      <c r="CU134" s="235"/>
      <c r="CV134" s="235"/>
      <c r="CW134" s="235"/>
      <c r="CX134" s="235"/>
      <c r="CY134" s="235"/>
      <c r="CZ134" s="235"/>
    </row>
    <row r="135" s="370" customFormat="true" ht="15" customHeight="true" x14ac:dyDescent="0.2">
      <c r="A135" s="1055" t="s">
        <v>45</v>
      </c>
      <c r="B135" s="435" t="s">
        <v>44</v>
      </c>
      <c r="C135" s="183">
        <v>0</v>
      </c>
      <c r="D135" s="182">
        <v>0.49680138496790366</v>
      </c>
      <c r="E135" s="182">
        <v>0.50124443869381352</v>
      </c>
      <c r="F135" s="182">
        <v>0.78871136695671118</v>
      </c>
      <c r="G135" s="181">
        <v>0.77527109291613083</v>
      </c>
      <c r="H135" s="180">
        <v>1.3726334125262336</v>
      </c>
      <c r="I135" s="182">
        <v>5.4146289865492643E-2</v>
      </c>
      <c r="J135" s="182">
        <v>0.2643251623667483</v>
      </c>
      <c r="K135" s="182">
        <v>0.87727602067128563</v>
      </c>
      <c r="L135" s="179">
        <v>1.7513901390836313</v>
      </c>
      <c r="M135" s="183">
        <v>0</v>
      </c>
      <c r="N135" s="182">
        <v>0.3668140052155765</v>
      </c>
      <c r="O135" s="182">
        <v>0.41335778404501466</v>
      </c>
      <c r="P135" s="182">
        <v>0.84095536125097359</v>
      </c>
      <c r="Q135" s="181">
        <v>0.7321584820812379</v>
      </c>
      <c r="R135" s="180">
        <v>0.52833474294779303</v>
      </c>
      <c r="S135" s="182">
        <v>0</v>
      </c>
      <c r="T135" s="182">
        <v>0.62842686681334881</v>
      </c>
      <c r="U135" s="182">
        <v>0</v>
      </c>
      <c r="V135" s="182">
        <v>0</v>
      </c>
      <c r="W135" s="182">
        <v>0</v>
      </c>
      <c r="X135" s="182">
        <v>0</v>
      </c>
      <c r="Y135" s="182">
        <v>0</v>
      </c>
      <c r="Z135" s="182">
        <v>0.2201092277725501</v>
      </c>
      <c r="AA135" s="182">
        <v>0</v>
      </c>
      <c r="AB135" s="182">
        <v>0.1690358047345569</v>
      </c>
      <c r="AC135" s="182">
        <v>0</v>
      </c>
      <c r="AD135" s="182">
        <v>0.4875437918569962</v>
      </c>
      <c r="AE135" s="182">
        <v>0</v>
      </c>
      <c r="AF135" s="182">
        <v>0.14701815549035607</v>
      </c>
      <c r="AG135" s="182">
        <v>0</v>
      </c>
      <c r="AH135" s="182">
        <v>0</v>
      </c>
      <c r="AI135" s="182">
        <v>0</v>
      </c>
      <c r="AJ135" s="182">
        <v>6.2639291473293071</v>
      </c>
      <c r="AK135" s="182">
        <v>0.78485283038352427</v>
      </c>
      <c r="AL135" s="182">
        <v>0</v>
      </c>
      <c r="AM135" s="179">
        <v>0</v>
      </c>
      <c r="AN135" s="495"/>
      <c r="AO135" s="495"/>
      <c r="AP135" s="495"/>
      <c r="AQ135" s="495"/>
      <c r="AR135" s="495"/>
      <c r="AS135" s="495"/>
      <c r="AT135" s="495"/>
      <c r="AU135" s="495"/>
      <c r="AV135" s="495"/>
      <c r="AW135" s="495"/>
      <c r="AX135" s="495"/>
      <c r="AY135" s="495"/>
      <c r="AZ135" s="234"/>
      <c r="BA135" s="1050" t="s">
        <v>45</v>
      </c>
      <c r="BB135" s="680" t="s">
        <v>44</v>
      </c>
      <c r="BC135" s="112" t="s">
        <v>35</v>
      </c>
      <c r="BD135" s="108" t="s">
        <v>35</v>
      </c>
      <c r="BE135" s="108" t="s">
        <v>35</v>
      </c>
      <c r="BF135" s="108" t="s">
        <v>35</v>
      </c>
      <c r="BG135" s="103" t="s">
        <v>35</v>
      </c>
      <c r="BH135" s="112" t="s">
        <v>35</v>
      </c>
      <c r="BI135" s="108" t="s">
        <v>35</v>
      </c>
      <c r="BJ135" s="108" t="s">
        <v>35</v>
      </c>
      <c r="BK135" s="108" t="s">
        <v>35</v>
      </c>
      <c r="BL135" s="103" t="s">
        <v>35</v>
      </c>
      <c r="BM135" s="112" t="s">
        <v>35</v>
      </c>
      <c r="BN135" s="108" t="s">
        <v>35</v>
      </c>
      <c r="BO135" s="108" t="s">
        <v>35</v>
      </c>
      <c r="BP135" s="108" t="s">
        <v>35</v>
      </c>
      <c r="BQ135" s="103" t="s">
        <v>35</v>
      </c>
      <c r="BR135" s="112" t="s">
        <v>35</v>
      </c>
      <c r="BS135" s="108" t="s">
        <v>35</v>
      </c>
      <c r="BT135" s="108" t="s">
        <v>35</v>
      </c>
      <c r="BU135" s="108" t="s">
        <v>35</v>
      </c>
      <c r="BV135" s="108" t="s">
        <v>35</v>
      </c>
      <c r="BW135" s="108" t="s">
        <v>35</v>
      </c>
      <c r="BX135" s="108" t="s">
        <v>35</v>
      </c>
      <c r="BY135" s="97" t="s">
        <v>35</v>
      </c>
      <c r="BZ135" s="97" t="s">
        <v>35</v>
      </c>
      <c r="CA135" s="97" t="s">
        <v>35</v>
      </c>
      <c r="CB135" s="97" t="s">
        <v>35</v>
      </c>
      <c r="CC135" s="97" t="s">
        <v>35</v>
      </c>
      <c r="CD135" s="97" t="s">
        <v>35</v>
      </c>
      <c r="CE135" s="97" t="s">
        <v>35</v>
      </c>
      <c r="CF135" s="97" t="s">
        <v>35</v>
      </c>
      <c r="CG135" s="97" t="s">
        <v>35</v>
      </c>
      <c r="CH135" s="97" t="s">
        <v>35</v>
      </c>
      <c r="CI135" s="97" t="s">
        <v>35</v>
      </c>
      <c r="CJ135" s="97" t="s">
        <v>35</v>
      </c>
      <c r="CK135" s="97" t="s">
        <v>35</v>
      </c>
      <c r="CL135" s="97" t="s">
        <v>35</v>
      </c>
      <c r="CM135" s="97" t="s">
        <v>35</v>
      </c>
      <c r="CN135" s="68"/>
      <c r="CO135" s="68"/>
      <c r="CP135" s="68"/>
      <c r="CQ135" s="68"/>
      <c r="CR135" s="68"/>
      <c r="CS135" s="68"/>
      <c r="CT135" s="68"/>
      <c r="CU135" s="68"/>
      <c r="CV135" s="68"/>
      <c r="CW135" s="68"/>
      <c r="CX135" s="68"/>
      <c r="CY135" s="68"/>
      <c r="CZ135" s="68"/>
    </row>
    <row r="136" s="370" customFormat="true" ht="15" customHeight="true" x14ac:dyDescent="0.2">
      <c r="A136" s="1056"/>
      <c r="B136" s="436" t="s">
        <v>43</v>
      </c>
      <c r="C136" s="178">
        <v>2.7931575547031968E-2</v>
      </c>
      <c r="D136" s="177">
        <v>3.475597626658225E-2</v>
      </c>
      <c r="E136" s="177">
        <v>3.4955463328576304E-2</v>
      </c>
      <c r="F136" s="177">
        <v>0.44030286344391156</v>
      </c>
      <c r="G136" s="176">
        <v>12.154729774598753</v>
      </c>
      <c r="H136" s="175">
        <v>0.54652189753519975</v>
      </c>
      <c r="I136" s="177">
        <v>4.6521503450878274</v>
      </c>
      <c r="J136" s="177">
        <v>10.661461616460889</v>
      </c>
      <c r="K136" s="177">
        <v>15.451423940345377</v>
      </c>
      <c r="L136" s="174">
        <v>39.913922553959587</v>
      </c>
      <c r="M136" s="178">
        <v>3.1242884287312971E-2</v>
      </c>
      <c r="N136" s="177">
        <v>3.8908774032366783E-2</v>
      </c>
      <c r="O136" s="177">
        <v>0</v>
      </c>
      <c r="P136" s="177">
        <v>0.22273082792027571</v>
      </c>
      <c r="Q136" s="176">
        <v>5.4344929920205463</v>
      </c>
      <c r="R136" s="175">
        <v>4.3738922969163641</v>
      </c>
      <c r="S136" s="177">
        <v>0.2895938636659095</v>
      </c>
      <c r="T136" s="177">
        <v>6.6174853992353162</v>
      </c>
      <c r="U136" s="177">
        <v>0.98453513627296385</v>
      </c>
      <c r="V136" s="177">
        <v>8.5166640173925459E-2</v>
      </c>
      <c r="W136" s="177">
        <v>0.1610746355119724</v>
      </c>
      <c r="X136" s="177">
        <v>0.94536779599845944</v>
      </c>
      <c r="Y136" s="177">
        <v>0.39029777544370053</v>
      </c>
      <c r="Z136" s="177">
        <v>13.045084879258203</v>
      </c>
      <c r="AA136" s="177">
        <v>0.86920846229833759</v>
      </c>
      <c r="AB136" s="177">
        <v>5.4562622783094605</v>
      </c>
      <c r="AC136" s="177">
        <v>0.16677118451155418</v>
      </c>
      <c r="AD136" s="177">
        <v>3.8271050050490869</v>
      </c>
      <c r="AE136" s="177">
        <v>0.86619409962336003</v>
      </c>
      <c r="AF136" s="177">
        <v>0.71557207236782427</v>
      </c>
      <c r="AG136" s="177">
        <v>0.65889302359958524</v>
      </c>
      <c r="AH136" s="177">
        <v>1.9516425350248705</v>
      </c>
      <c r="AI136" s="177">
        <v>2.6479033566661521</v>
      </c>
      <c r="AJ136" s="177">
        <v>0.25651889493679703</v>
      </c>
      <c r="AK136" s="177">
        <v>0.21507844065756077</v>
      </c>
      <c r="AL136" s="177">
        <v>0</v>
      </c>
      <c r="AM136" s="174">
        <v>0.42733657638998873</v>
      </c>
      <c r="AN136" s="495"/>
      <c r="AO136" s="495"/>
      <c r="AP136" s="495"/>
      <c r="AQ136" s="495"/>
      <c r="AR136" s="495"/>
      <c r="AS136" s="495"/>
      <c r="AT136" s="495"/>
      <c r="AU136" s="495"/>
      <c r="AV136" s="495"/>
      <c r="AW136" s="495"/>
      <c r="AX136" s="495"/>
      <c r="AY136" s="495"/>
      <c r="AZ136" s="234"/>
      <c r="BA136" s="1043"/>
      <c r="BB136" s="678" t="s">
        <v>43</v>
      </c>
      <c r="BC136" s="111" t="s">
        <v>35</v>
      </c>
      <c r="BD136" s="107" t="s">
        <v>35</v>
      </c>
      <c r="BE136" s="107" t="s">
        <v>35</v>
      </c>
      <c r="BF136" s="107" t="s">
        <v>35</v>
      </c>
      <c r="BG136" s="102" t="s">
        <v>35</v>
      </c>
      <c r="BH136" s="111" t="s">
        <v>35</v>
      </c>
      <c r="BI136" s="107" t="s">
        <v>35</v>
      </c>
      <c r="BJ136" s="107" t="s">
        <v>35</v>
      </c>
      <c r="BK136" s="107" t="s">
        <v>35</v>
      </c>
      <c r="BL136" s="102" t="s">
        <v>35</v>
      </c>
      <c r="BM136" s="111" t="s">
        <v>35</v>
      </c>
      <c r="BN136" s="107" t="s">
        <v>35</v>
      </c>
      <c r="BO136" s="107" t="s">
        <v>35</v>
      </c>
      <c r="BP136" s="107" t="s">
        <v>35</v>
      </c>
      <c r="BQ136" s="102" t="s">
        <v>35</v>
      </c>
      <c r="BR136" s="111" t="s">
        <v>35</v>
      </c>
      <c r="BS136" s="107" t="s">
        <v>35</v>
      </c>
      <c r="BT136" s="107" t="s">
        <v>35</v>
      </c>
      <c r="BU136" s="107" t="s">
        <v>35</v>
      </c>
      <c r="BV136" s="107" t="s">
        <v>35</v>
      </c>
      <c r="BW136" s="107" t="s">
        <v>35</v>
      </c>
      <c r="BX136" s="107" t="s">
        <v>35</v>
      </c>
      <c r="BY136" s="96" t="s">
        <v>35</v>
      </c>
      <c r="BZ136" s="96" t="s">
        <v>35</v>
      </c>
      <c r="CA136" s="96" t="s">
        <v>35</v>
      </c>
      <c r="CB136" s="96" t="s">
        <v>35</v>
      </c>
      <c r="CC136" s="96" t="s">
        <v>35</v>
      </c>
      <c r="CD136" s="96" t="s">
        <v>35</v>
      </c>
      <c r="CE136" s="96" t="s">
        <v>35</v>
      </c>
      <c r="CF136" s="96" t="s">
        <v>35</v>
      </c>
      <c r="CG136" s="96" t="s">
        <v>35</v>
      </c>
      <c r="CH136" s="96" t="s">
        <v>35</v>
      </c>
      <c r="CI136" s="96" t="s">
        <v>35</v>
      </c>
      <c r="CJ136" s="96" t="s">
        <v>35</v>
      </c>
      <c r="CK136" s="96" t="s">
        <v>35</v>
      </c>
      <c r="CL136" s="96" t="s">
        <v>35</v>
      </c>
      <c r="CM136" s="96" t="s">
        <v>35</v>
      </c>
      <c r="CN136" s="68"/>
      <c r="CO136" s="68"/>
      <c r="CP136" s="68"/>
      <c r="CQ136" s="68"/>
      <c r="CR136" s="68"/>
      <c r="CS136" s="68"/>
      <c r="CT136" s="68"/>
      <c r="CU136" s="68"/>
      <c r="CV136" s="68"/>
      <c r="CW136" s="68"/>
      <c r="CX136" s="68"/>
      <c r="CY136" s="68"/>
      <c r="CZ136" s="68"/>
    </row>
    <row r="137" s="370" customFormat="true" ht="15" customHeight="true" x14ac:dyDescent="0.2">
      <c r="A137" s="1056"/>
      <c r="B137" s="436" t="s">
        <v>42</v>
      </c>
      <c r="C137" s="178">
        <v>5.5864975218464341</v>
      </c>
      <c r="D137" s="177">
        <v>7.6144856093666151</v>
      </c>
      <c r="E137" s="177">
        <v>7.9898185545591263</v>
      </c>
      <c r="F137" s="177">
        <v>12.249305229867142</v>
      </c>
      <c r="G137" s="176">
        <v>24.89373054141414</v>
      </c>
      <c r="H137" s="175">
        <v>10.546834587646972</v>
      </c>
      <c r="I137" s="177">
        <v>20.54909865478734</v>
      </c>
      <c r="J137" s="177">
        <v>14.39908594209899</v>
      </c>
      <c r="K137" s="177">
        <v>18.679231641247181</v>
      </c>
      <c r="L137" s="174">
        <v>21.330453834698311</v>
      </c>
      <c r="M137" s="178">
        <v>5.4285991602793109</v>
      </c>
      <c r="N137" s="177">
        <v>6.3428005004124737</v>
      </c>
      <c r="O137" s="177">
        <v>9.6054020715157922</v>
      </c>
      <c r="P137" s="177">
        <v>9.9580161332020989</v>
      </c>
      <c r="Q137" s="176">
        <v>23.759153994427386</v>
      </c>
      <c r="R137" s="175">
        <v>0.63322552931708531</v>
      </c>
      <c r="S137" s="177">
        <v>8.7530856241878148</v>
      </c>
      <c r="T137" s="177">
        <v>31.744491767643169</v>
      </c>
      <c r="U137" s="177">
        <v>5.1351245560692549</v>
      </c>
      <c r="V137" s="177">
        <v>10.42849983780701</v>
      </c>
      <c r="W137" s="177">
        <v>11.101886857434607</v>
      </c>
      <c r="X137" s="177">
        <v>5.6813732908246131</v>
      </c>
      <c r="Y137" s="177">
        <v>4.4789128965377305</v>
      </c>
      <c r="Z137" s="177">
        <v>7.7271402247187</v>
      </c>
      <c r="AA137" s="177">
        <v>2.9883408488527961</v>
      </c>
      <c r="AB137" s="177">
        <v>12.437903712070304</v>
      </c>
      <c r="AC137" s="177">
        <v>3.0964473630400828</v>
      </c>
      <c r="AD137" s="177">
        <v>7.8163528120942907</v>
      </c>
      <c r="AE137" s="177">
        <v>30.950565635096673</v>
      </c>
      <c r="AF137" s="177">
        <v>7.954995262903215</v>
      </c>
      <c r="AG137" s="177">
        <v>11.288387268724993</v>
      </c>
      <c r="AH137" s="177">
        <v>9.5939119204017178</v>
      </c>
      <c r="AI137" s="177">
        <v>3.7515397855206736</v>
      </c>
      <c r="AJ137" s="177">
        <v>8.5096422135521426</v>
      </c>
      <c r="AK137" s="177">
        <v>13.83326436711903</v>
      </c>
      <c r="AL137" s="177">
        <v>9.1859574162688329</v>
      </c>
      <c r="AM137" s="174">
        <v>7.4404036544337799</v>
      </c>
      <c r="AN137" s="495"/>
      <c r="AO137" s="495"/>
      <c r="AP137" s="495"/>
      <c r="AQ137" s="495"/>
      <c r="AR137" s="495"/>
      <c r="AS137" s="495"/>
      <c r="AT137" s="495"/>
      <c r="AU137" s="495"/>
      <c r="AV137" s="495"/>
      <c r="AW137" s="495"/>
      <c r="AX137" s="495"/>
      <c r="AY137" s="495"/>
      <c r="AZ137" s="234"/>
      <c r="BA137" s="1043"/>
      <c r="BB137" s="678" t="s">
        <v>42</v>
      </c>
      <c r="BC137" s="111" t="s">
        <v>35</v>
      </c>
      <c r="BD137" s="107" t="s">
        <v>35</v>
      </c>
      <c r="BE137" s="107" t="s">
        <v>35</v>
      </c>
      <c r="BF137" s="107" t="s">
        <v>35</v>
      </c>
      <c r="BG137" s="102" t="s">
        <v>35</v>
      </c>
      <c r="BH137" s="111" t="s">
        <v>35</v>
      </c>
      <c r="BI137" s="107" t="s">
        <v>35</v>
      </c>
      <c r="BJ137" s="107" t="s">
        <v>35</v>
      </c>
      <c r="BK137" s="107" t="s">
        <v>35</v>
      </c>
      <c r="BL137" s="102" t="s">
        <v>35</v>
      </c>
      <c r="BM137" s="111" t="s">
        <v>35</v>
      </c>
      <c r="BN137" s="107" t="s">
        <v>35</v>
      </c>
      <c r="BO137" s="107" t="s">
        <v>35</v>
      </c>
      <c r="BP137" s="107" t="s">
        <v>35</v>
      </c>
      <c r="BQ137" s="102" t="s">
        <v>35</v>
      </c>
      <c r="BR137" s="111" t="s">
        <v>35</v>
      </c>
      <c r="BS137" s="107" t="s">
        <v>35</v>
      </c>
      <c r="BT137" s="107" t="s">
        <v>35</v>
      </c>
      <c r="BU137" s="107" t="s">
        <v>35</v>
      </c>
      <c r="BV137" s="107" t="s">
        <v>35</v>
      </c>
      <c r="BW137" s="107" t="s">
        <v>35</v>
      </c>
      <c r="BX137" s="107" t="s">
        <v>35</v>
      </c>
      <c r="BY137" s="96" t="s">
        <v>35</v>
      </c>
      <c r="BZ137" s="96" t="s">
        <v>35</v>
      </c>
      <c r="CA137" s="96" t="s">
        <v>35</v>
      </c>
      <c r="CB137" s="96" t="s">
        <v>35</v>
      </c>
      <c r="CC137" s="96" t="s">
        <v>35</v>
      </c>
      <c r="CD137" s="96" t="s">
        <v>35</v>
      </c>
      <c r="CE137" s="96" t="s">
        <v>35</v>
      </c>
      <c r="CF137" s="96" t="s">
        <v>35</v>
      </c>
      <c r="CG137" s="96" t="s">
        <v>35</v>
      </c>
      <c r="CH137" s="96" t="s">
        <v>35</v>
      </c>
      <c r="CI137" s="96" t="s">
        <v>35</v>
      </c>
      <c r="CJ137" s="96" t="s">
        <v>35</v>
      </c>
      <c r="CK137" s="96" t="s">
        <v>35</v>
      </c>
      <c r="CL137" s="96" t="s">
        <v>35</v>
      </c>
      <c r="CM137" s="96" t="s">
        <v>35</v>
      </c>
      <c r="CN137" s="68"/>
      <c r="CO137" s="68"/>
      <c r="CP137" s="68"/>
      <c r="CQ137" s="68"/>
      <c r="CR137" s="68"/>
      <c r="CS137" s="68"/>
      <c r="CT137" s="68"/>
      <c r="CU137" s="68"/>
      <c r="CV137" s="68"/>
      <c r="CW137" s="68"/>
      <c r="CX137" s="68"/>
      <c r="CY137" s="68"/>
      <c r="CZ137" s="68"/>
    </row>
    <row r="138" s="370" customFormat="true" ht="15" customHeight="true" x14ac:dyDescent="0.2">
      <c r="A138" s="1056"/>
      <c r="B138" s="436" t="s">
        <v>41</v>
      </c>
      <c r="C138" s="178">
        <v>34.365319650191452</v>
      </c>
      <c r="D138" s="177">
        <v>41.154527309224967</v>
      </c>
      <c r="E138" s="177">
        <v>47.412092032661782</v>
      </c>
      <c r="F138" s="177">
        <v>56.674550781027222</v>
      </c>
      <c r="G138" s="176">
        <v>51.544984961550746</v>
      </c>
      <c r="H138" s="175">
        <v>41.199949241613929</v>
      </c>
      <c r="I138" s="177">
        <v>55.462761431819665</v>
      </c>
      <c r="J138" s="177">
        <v>57.834149692005177</v>
      </c>
      <c r="K138" s="177">
        <v>53.998035242733977</v>
      </c>
      <c r="L138" s="174">
        <v>32.735559148382343</v>
      </c>
      <c r="M138" s="178">
        <v>33.412734758219692</v>
      </c>
      <c r="N138" s="177">
        <v>40.955493780422294</v>
      </c>
      <c r="O138" s="177">
        <v>44.964402068138156</v>
      </c>
      <c r="P138" s="177">
        <v>55.432420315070274</v>
      </c>
      <c r="Q138" s="176">
        <v>55.197088854204281</v>
      </c>
      <c r="R138" s="175">
        <v>69.536862928549084</v>
      </c>
      <c r="S138" s="177">
        <v>65.938787260233582</v>
      </c>
      <c r="T138" s="177">
        <v>57.181914012851429</v>
      </c>
      <c r="U138" s="177">
        <v>83.537936573534893</v>
      </c>
      <c r="V138" s="177">
        <v>32.782838468074495</v>
      </c>
      <c r="W138" s="177">
        <v>50.262215572383539</v>
      </c>
      <c r="X138" s="177">
        <v>14.820744446187234</v>
      </c>
      <c r="Y138" s="177">
        <v>42.429088698471645</v>
      </c>
      <c r="Z138" s="177">
        <v>52.249390979545751</v>
      </c>
      <c r="AA138" s="177">
        <v>21.540073177129042</v>
      </c>
      <c r="AB138" s="177">
        <v>10.854440295123114</v>
      </c>
      <c r="AC138" s="177">
        <v>88.117768157977466</v>
      </c>
      <c r="AD138" s="177">
        <v>27.493668969846258</v>
      </c>
      <c r="AE138" s="177">
        <v>32.361327823161481</v>
      </c>
      <c r="AF138" s="177">
        <v>13.879585223834736</v>
      </c>
      <c r="AG138" s="177">
        <v>83.681297434111428</v>
      </c>
      <c r="AH138" s="177">
        <v>20.43720829244776</v>
      </c>
      <c r="AI138" s="177">
        <v>27.687591757659941</v>
      </c>
      <c r="AJ138" s="177">
        <v>38.372225095894215</v>
      </c>
      <c r="AK138" s="177">
        <v>47.811266113132916</v>
      </c>
      <c r="AL138" s="177">
        <v>85.454303689983306</v>
      </c>
      <c r="AM138" s="174">
        <v>27.004774607902849</v>
      </c>
      <c r="AN138" s="495"/>
      <c r="AO138" s="495"/>
      <c r="AP138" s="495"/>
      <c r="AQ138" s="495"/>
      <c r="AR138" s="495"/>
      <c r="AS138" s="495"/>
      <c r="AT138" s="495"/>
      <c r="AU138" s="495"/>
      <c r="AV138" s="495"/>
      <c r="AW138" s="495"/>
      <c r="AX138" s="495"/>
      <c r="AY138" s="495"/>
      <c r="AZ138" s="234"/>
      <c r="BA138" s="1043"/>
      <c r="BB138" s="678" t="s">
        <v>41</v>
      </c>
      <c r="BC138" s="111" t="s">
        <v>35</v>
      </c>
      <c r="BD138" s="107" t="s">
        <v>35</v>
      </c>
      <c r="BE138" s="107" t="s">
        <v>35</v>
      </c>
      <c r="BF138" s="107" t="s">
        <v>35</v>
      </c>
      <c r="BG138" s="102" t="s">
        <v>35</v>
      </c>
      <c r="BH138" s="111" t="s">
        <v>35</v>
      </c>
      <c r="BI138" s="107" t="s">
        <v>35</v>
      </c>
      <c r="BJ138" s="107" t="s">
        <v>35</v>
      </c>
      <c r="BK138" s="107" t="s">
        <v>35</v>
      </c>
      <c r="BL138" s="102" t="s">
        <v>35</v>
      </c>
      <c r="BM138" s="111" t="s">
        <v>35</v>
      </c>
      <c r="BN138" s="107" t="s">
        <v>35</v>
      </c>
      <c r="BO138" s="107" t="s">
        <v>35</v>
      </c>
      <c r="BP138" s="107" t="s">
        <v>35</v>
      </c>
      <c r="BQ138" s="102" t="s">
        <v>35</v>
      </c>
      <c r="BR138" s="111" t="s">
        <v>35</v>
      </c>
      <c r="BS138" s="107" t="s">
        <v>35</v>
      </c>
      <c r="BT138" s="107" t="s">
        <v>35</v>
      </c>
      <c r="BU138" s="107" t="s">
        <v>35</v>
      </c>
      <c r="BV138" s="107" t="s">
        <v>35</v>
      </c>
      <c r="BW138" s="107" t="s">
        <v>35</v>
      </c>
      <c r="BX138" s="107" t="s">
        <v>35</v>
      </c>
      <c r="BY138" s="96" t="s">
        <v>35</v>
      </c>
      <c r="BZ138" s="96" t="s">
        <v>35</v>
      </c>
      <c r="CA138" s="96" t="s">
        <v>35</v>
      </c>
      <c r="CB138" s="96" t="s">
        <v>35</v>
      </c>
      <c r="CC138" s="96" t="s">
        <v>35</v>
      </c>
      <c r="CD138" s="96" t="s">
        <v>35</v>
      </c>
      <c r="CE138" s="96" t="s">
        <v>35</v>
      </c>
      <c r="CF138" s="96" t="s">
        <v>35</v>
      </c>
      <c r="CG138" s="96" t="s">
        <v>35</v>
      </c>
      <c r="CH138" s="96" t="s">
        <v>35</v>
      </c>
      <c r="CI138" s="96" t="s">
        <v>35</v>
      </c>
      <c r="CJ138" s="96" t="s">
        <v>35</v>
      </c>
      <c r="CK138" s="96" t="s">
        <v>35</v>
      </c>
      <c r="CL138" s="96" t="s">
        <v>35</v>
      </c>
      <c r="CM138" s="96" t="s">
        <v>35</v>
      </c>
      <c r="CN138" s="68"/>
      <c r="CO138" s="68"/>
      <c r="CP138" s="68"/>
      <c r="CQ138" s="68"/>
      <c r="CR138" s="68"/>
      <c r="CS138" s="68"/>
      <c r="CT138" s="68"/>
      <c r="CU138" s="68"/>
      <c r="CV138" s="68"/>
      <c r="CW138" s="68"/>
      <c r="CX138" s="68"/>
      <c r="CY138" s="68"/>
      <c r="CZ138" s="68"/>
    </row>
    <row r="139" s="370" customFormat="true" ht="15" customHeight="true" x14ac:dyDescent="0.2">
      <c r="A139" s="1056"/>
      <c r="B139" s="436" t="s">
        <v>19</v>
      </c>
      <c r="C139" s="178">
        <v>60.0202512524152</v>
      </c>
      <c r="D139" s="177">
        <v>50.699429720173839</v>
      </c>
      <c r="E139" s="177">
        <v>44.061889510756629</v>
      </c>
      <c r="F139" s="177">
        <v>29.847129758705254</v>
      </c>
      <c r="G139" s="176">
        <v>10.63128362952015</v>
      </c>
      <c r="H139" s="175">
        <v>46.334060860677631</v>
      </c>
      <c r="I139" s="177">
        <v>19.281843278439549</v>
      </c>
      <c r="J139" s="177">
        <v>16.840977587068235</v>
      </c>
      <c r="K139" s="177">
        <v>10.994033155002198</v>
      </c>
      <c r="L139" s="174">
        <v>4.2686743238762324</v>
      </c>
      <c r="M139" s="178">
        <v>61.12742319721368</v>
      </c>
      <c r="N139" s="177">
        <v>52.295982939917415</v>
      </c>
      <c r="O139" s="177">
        <v>45.016838076301148</v>
      </c>
      <c r="P139" s="177">
        <v>33.545877362556276</v>
      </c>
      <c r="Q139" s="176">
        <v>14.877105677266901</v>
      </c>
      <c r="R139" s="175">
        <v>24.927684502269738</v>
      </c>
      <c r="S139" s="177">
        <v>25.018533251912604</v>
      </c>
      <c r="T139" s="177">
        <v>3.8276819534567359</v>
      </c>
      <c r="U139" s="177">
        <v>10.342403734123016</v>
      </c>
      <c r="V139" s="177">
        <v>56.703495053944643</v>
      </c>
      <c r="W139" s="177">
        <v>38.47482293466993</v>
      </c>
      <c r="X139" s="177">
        <v>78.55251446698982</v>
      </c>
      <c r="Y139" s="177">
        <v>52.701700629546842</v>
      </c>
      <c r="Z139" s="177">
        <v>26.758274688705104</v>
      </c>
      <c r="AA139" s="177">
        <v>74.602377511719737</v>
      </c>
      <c r="AB139" s="177">
        <v>71.082357909762607</v>
      </c>
      <c r="AC139" s="177">
        <v>8.6190132944709461</v>
      </c>
      <c r="AD139" s="177">
        <v>60.375329421153268</v>
      </c>
      <c r="AE139" s="177">
        <v>35.821912442118609</v>
      </c>
      <c r="AF139" s="177">
        <v>77.302829285403845</v>
      </c>
      <c r="AG139" s="177">
        <v>4.3714222735640744</v>
      </c>
      <c r="AH139" s="177">
        <v>68.017237252125668</v>
      </c>
      <c r="AI139" s="177">
        <v>65.912965100153045</v>
      </c>
      <c r="AJ139" s="177">
        <v>46.597684648287633</v>
      </c>
      <c r="AK139" s="177">
        <v>37.355538248707141</v>
      </c>
      <c r="AL139" s="177">
        <v>5.3597388937478749</v>
      </c>
      <c r="AM139" s="174">
        <v>65.127485161273242</v>
      </c>
      <c r="AN139" s="495"/>
      <c r="AO139" s="495"/>
      <c r="AP139" s="495"/>
      <c r="AQ139" s="495"/>
      <c r="AR139" s="495"/>
      <c r="AS139" s="495"/>
      <c r="AT139" s="495"/>
      <c r="AU139" s="495"/>
      <c r="AV139" s="495"/>
      <c r="AW139" s="495"/>
      <c r="AX139" s="495"/>
      <c r="AY139" s="495"/>
      <c r="AZ139" s="234"/>
      <c r="BA139" s="1043"/>
      <c r="BB139" s="678" t="s">
        <v>19</v>
      </c>
      <c r="BC139" s="111" t="s">
        <v>35</v>
      </c>
      <c r="BD139" s="107" t="s">
        <v>35</v>
      </c>
      <c r="BE139" s="107" t="s">
        <v>35</v>
      </c>
      <c r="BF139" s="107" t="s">
        <v>35</v>
      </c>
      <c r="BG139" s="102" t="s">
        <v>35</v>
      </c>
      <c r="BH139" s="111" t="s">
        <v>35</v>
      </c>
      <c r="BI139" s="107" t="s">
        <v>35</v>
      </c>
      <c r="BJ139" s="107" t="s">
        <v>35</v>
      </c>
      <c r="BK139" s="107" t="s">
        <v>35</v>
      </c>
      <c r="BL139" s="102" t="s">
        <v>35</v>
      </c>
      <c r="BM139" s="111" t="s">
        <v>35</v>
      </c>
      <c r="BN139" s="107" t="s">
        <v>35</v>
      </c>
      <c r="BO139" s="107" t="s">
        <v>35</v>
      </c>
      <c r="BP139" s="107" t="s">
        <v>35</v>
      </c>
      <c r="BQ139" s="102" t="s">
        <v>35</v>
      </c>
      <c r="BR139" s="111" t="s">
        <v>35</v>
      </c>
      <c r="BS139" s="107" t="s">
        <v>35</v>
      </c>
      <c r="BT139" s="107" t="s">
        <v>35</v>
      </c>
      <c r="BU139" s="107" t="s">
        <v>35</v>
      </c>
      <c r="BV139" s="107" t="s">
        <v>35</v>
      </c>
      <c r="BW139" s="107" t="s">
        <v>35</v>
      </c>
      <c r="BX139" s="107" t="s">
        <v>35</v>
      </c>
      <c r="BY139" s="96" t="s">
        <v>35</v>
      </c>
      <c r="BZ139" s="96" t="s">
        <v>35</v>
      </c>
      <c r="CA139" s="96" t="s">
        <v>35</v>
      </c>
      <c r="CB139" s="96" t="s">
        <v>35</v>
      </c>
      <c r="CC139" s="96" t="s">
        <v>35</v>
      </c>
      <c r="CD139" s="96" t="s">
        <v>35</v>
      </c>
      <c r="CE139" s="96" t="s">
        <v>35</v>
      </c>
      <c r="CF139" s="96" t="s">
        <v>35</v>
      </c>
      <c r="CG139" s="96" t="s">
        <v>35</v>
      </c>
      <c r="CH139" s="96" t="s">
        <v>35</v>
      </c>
      <c r="CI139" s="96" t="s">
        <v>35</v>
      </c>
      <c r="CJ139" s="96" t="s">
        <v>35</v>
      </c>
      <c r="CK139" s="96" t="s">
        <v>35</v>
      </c>
      <c r="CL139" s="96" t="s">
        <v>35</v>
      </c>
      <c r="CM139" s="96" t="s">
        <v>35</v>
      </c>
      <c r="CN139" s="68"/>
      <c r="CO139" s="68"/>
      <c r="CP139" s="68"/>
      <c r="CQ139" s="68"/>
      <c r="CR139" s="68"/>
      <c r="CS139" s="68"/>
      <c r="CT139" s="68"/>
      <c r="CU139" s="68"/>
      <c r="CV139" s="68"/>
      <c r="CW139" s="68"/>
      <c r="CX139" s="68"/>
      <c r="CY139" s="68"/>
      <c r="CZ139" s="68"/>
    </row>
    <row r="140" s="365" customFormat="true" ht="15" customHeight="true" x14ac:dyDescent="0.2">
      <c r="A140" s="1056" t="s">
        <v>107</v>
      </c>
      <c r="B140" s="436" t="s">
        <v>64</v>
      </c>
      <c r="C140" s="127" t="s">
        <v>35</v>
      </c>
      <c r="D140" s="124" t="s">
        <v>35</v>
      </c>
      <c r="E140" s="124" t="s">
        <v>35</v>
      </c>
      <c r="F140" s="124" t="s">
        <v>35</v>
      </c>
      <c r="G140" s="121" t="s">
        <v>35</v>
      </c>
      <c r="H140" s="118" t="s">
        <v>35</v>
      </c>
      <c r="I140" s="124" t="s">
        <v>35</v>
      </c>
      <c r="J140" s="124" t="s">
        <v>35</v>
      </c>
      <c r="K140" s="124" t="s">
        <v>35</v>
      </c>
      <c r="L140" s="115" t="s">
        <v>35</v>
      </c>
      <c r="M140" s="127" t="s">
        <v>35</v>
      </c>
      <c r="N140" s="124" t="s">
        <v>35</v>
      </c>
      <c r="O140" s="124" t="s">
        <v>35</v>
      </c>
      <c r="P140" s="124" t="s">
        <v>35</v>
      </c>
      <c r="Q140" s="121" t="s">
        <v>35</v>
      </c>
      <c r="R140" s="118" t="s">
        <v>35</v>
      </c>
      <c r="S140" s="124" t="s">
        <v>35</v>
      </c>
      <c r="T140" s="124" t="s">
        <v>35</v>
      </c>
      <c r="U140" s="124" t="s">
        <v>35</v>
      </c>
      <c r="V140" s="124" t="s">
        <v>35</v>
      </c>
      <c r="W140" s="124" t="s">
        <v>35</v>
      </c>
      <c r="X140" s="124" t="s">
        <v>35</v>
      </c>
      <c r="Y140" s="124" t="s">
        <v>35</v>
      </c>
      <c r="Z140" s="124" t="s">
        <v>35</v>
      </c>
      <c r="AA140" s="124" t="s">
        <v>35</v>
      </c>
      <c r="AB140" s="124" t="s">
        <v>35</v>
      </c>
      <c r="AC140" s="124" t="s">
        <v>35</v>
      </c>
      <c r="AD140" s="124" t="s">
        <v>35</v>
      </c>
      <c r="AE140" s="124" t="s">
        <v>35</v>
      </c>
      <c r="AF140" s="124" t="s">
        <v>35</v>
      </c>
      <c r="AG140" s="124" t="s">
        <v>35</v>
      </c>
      <c r="AH140" s="124" t="s">
        <v>35</v>
      </c>
      <c r="AI140" s="124" t="s">
        <v>35</v>
      </c>
      <c r="AJ140" s="124" t="s">
        <v>35</v>
      </c>
      <c r="AK140" s="124" t="s">
        <v>35</v>
      </c>
      <c r="AL140" s="124" t="s">
        <v>35</v>
      </c>
      <c r="AM140" s="115" t="s">
        <v>35</v>
      </c>
      <c r="AN140" s="71"/>
      <c r="AO140" s="71"/>
      <c r="AP140" s="71"/>
      <c r="AQ140" s="71"/>
      <c r="AR140" s="71"/>
      <c r="AS140" s="71"/>
      <c r="AT140" s="71"/>
      <c r="AU140" s="71"/>
      <c r="AV140" s="71"/>
      <c r="AW140" s="71"/>
      <c r="AX140" s="71"/>
      <c r="AY140" s="71"/>
      <c r="AZ140" s="402"/>
      <c r="BA140" s="1043" t="s">
        <v>107</v>
      </c>
      <c r="BB140" s="678" t="s">
        <v>64</v>
      </c>
      <c r="BC140" s="111" t="s">
        <v>35</v>
      </c>
      <c r="BD140" s="107" t="s">
        <v>35</v>
      </c>
      <c r="BE140" s="107" t="s">
        <v>35</v>
      </c>
      <c r="BF140" s="107" t="s">
        <v>35</v>
      </c>
      <c r="BG140" s="102" t="s">
        <v>35</v>
      </c>
      <c r="BH140" s="111" t="s">
        <v>35</v>
      </c>
      <c r="BI140" s="107" t="s">
        <v>35</v>
      </c>
      <c r="BJ140" s="107" t="s">
        <v>35</v>
      </c>
      <c r="BK140" s="107" t="s">
        <v>35</v>
      </c>
      <c r="BL140" s="102" t="s">
        <v>35</v>
      </c>
      <c r="BM140" s="111" t="s">
        <v>35</v>
      </c>
      <c r="BN140" s="107" t="s">
        <v>35</v>
      </c>
      <c r="BO140" s="107" t="s">
        <v>35</v>
      </c>
      <c r="BP140" s="107" t="s">
        <v>35</v>
      </c>
      <c r="BQ140" s="102" t="s">
        <v>35</v>
      </c>
      <c r="BR140" s="111" t="s">
        <v>35</v>
      </c>
      <c r="BS140" s="107" t="s">
        <v>35</v>
      </c>
      <c r="BT140" s="107" t="s">
        <v>35</v>
      </c>
      <c r="BU140" s="107" t="s">
        <v>35</v>
      </c>
      <c r="BV140" s="107" t="s">
        <v>35</v>
      </c>
      <c r="BW140" s="107" t="s">
        <v>35</v>
      </c>
      <c r="BX140" s="107" t="s">
        <v>35</v>
      </c>
      <c r="BY140" s="96" t="s">
        <v>35</v>
      </c>
      <c r="BZ140" s="96" t="s">
        <v>35</v>
      </c>
      <c r="CA140" s="96" t="s">
        <v>35</v>
      </c>
      <c r="CB140" s="96" t="s">
        <v>35</v>
      </c>
      <c r="CC140" s="96" t="s">
        <v>35</v>
      </c>
      <c r="CD140" s="96" t="s">
        <v>35</v>
      </c>
      <c r="CE140" s="96" t="s">
        <v>35</v>
      </c>
      <c r="CF140" s="96" t="s">
        <v>35</v>
      </c>
      <c r="CG140" s="96" t="s">
        <v>35</v>
      </c>
      <c r="CH140" s="96" t="s">
        <v>35</v>
      </c>
      <c r="CI140" s="96" t="s">
        <v>35</v>
      </c>
      <c r="CJ140" s="96" t="s">
        <v>35</v>
      </c>
      <c r="CK140" s="96" t="s">
        <v>35</v>
      </c>
      <c r="CL140" s="96" t="s">
        <v>35</v>
      </c>
      <c r="CM140" s="96" t="s">
        <v>35</v>
      </c>
      <c r="CN140" s="68"/>
      <c r="CO140" s="68"/>
      <c r="CP140" s="68"/>
      <c r="CQ140" s="68"/>
      <c r="CR140" s="68"/>
      <c r="CS140" s="68"/>
      <c r="CT140" s="68"/>
      <c r="CU140" s="68"/>
      <c r="CV140" s="68"/>
      <c r="CW140" s="68"/>
      <c r="CX140" s="68"/>
      <c r="CY140" s="68"/>
      <c r="CZ140" s="68"/>
    </row>
    <row r="141" s="365" customFormat="true" ht="15" customHeight="true" x14ac:dyDescent="0.2">
      <c r="A141" s="1056"/>
      <c r="B141" s="436" t="s">
        <v>65</v>
      </c>
      <c r="C141" s="127" t="s">
        <v>35</v>
      </c>
      <c r="D141" s="124" t="s">
        <v>35</v>
      </c>
      <c r="E141" s="124" t="s">
        <v>35</v>
      </c>
      <c r="F141" s="124" t="s">
        <v>35</v>
      </c>
      <c r="G141" s="121" t="s">
        <v>35</v>
      </c>
      <c r="H141" s="118" t="s">
        <v>35</v>
      </c>
      <c r="I141" s="124" t="s">
        <v>35</v>
      </c>
      <c r="J141" s="124" t="s">
        <v>35</v>
      </c>
      <c r="K141" s="124" t="s">
        <v>35</v>
      </c>
      <c r="L141" s="115" t="s">
        <v>35</v>
      </c>
      <c r="M141" s="127" t="s">
        <v>35</v>
      </c>
      <c r="N141" s="124" t="s">
        <v>35</v>
      </c>
      <c r="O141" s="124" t="s">
        <v>35</v>
      </c>
      <c r="P141" s="124" t="s">
        <v>35</v>
      </c>
      <c r="Q141" s="121" t="s">
        <v>35</v>
      </c>
      <c r="R141" s="118" t="s">
        <v>35</v>
      </c>
      <c r="S141" s="124" t="s">
        <v>35</v>
      </c>
      <c r="T141" s="124" t="s">
        <v>35</v>
      </c>
      <c r="U141" s="124" t="s">
        <v>35</v>
      </c>
      <c r="V141" s="124" t="s">
        <v>35</v>
      </c>
      <c r="W141" s="124" t="s">
        <v>35</v>
      </c>
      <c r="X141" s="124" t="s">
        <v>35</v>
      </c>
      <c r="Y141" s="124" t="s">
        <v>35</v>
      </c>
      <c r="Z141" s="124" t="s">
        <v>35</v>
      </c>
      <c r="AA141" s="124" t="s">
        <v>35</v>
      </c>
      <c r="AB141" s="124" t="s">
        <v>35</v>
      </c>
      <c r="AC141" s="124" t="s">
        <v>35</v>
      </c>
      <c r="AD141" s="124" t="s">
        <v>35</v>
      </c>
      <c r="AE141" s="124" t="s">
        <v>35</v>
      </c>
      <c r="AF141" s="124" t="s">
        <v>35</v>
      </c>
      <c r="AG141" s="124" t="s">
        <v>35</v>
      </c>
      <c r="AH141" s="124" t="s">
        <v>35</v>
      </c>
      <c r="AI141" s="124" t="s">
        <v>35</v>
      </c>
      <c r="AJ141" s="124" t="s">
        <v>35</v>
      </c>
      <c r="AK141" s="124" t="s">
        <v>35</v>
      </c>
      <c r="AL141" s="124" t="s">
        <v>35</v>
      </c>
      <c r="AM141" s="115" t="s">
        <v>35</v>
      </c>
      <c r="AN141" s="71"/>
      <c r="AO141" s="71"/>
      <c r="AP141" s="71"/>
      <c r="AQ141" s="71"/>
      <c r="AR141" s="71"/>
      <c r="AS141" s="71"/>
      <c r="AT141" s="71"/>
      <c r="AU141" s="71"/>
      <c r="AV141" s="71"/>
      <c r="AW141" s="71"/>
      <c r="AX141" s="71"/>
      <c r="AY141" s="71"/>
      <c r="AZ141" s="402"/>
      <c r="BA141" s="1043"/>
      <c r="BB141" s="678" t="s">
        <v>65</v>
      </c>
      <c r="BC141" s="111" t="s">
        <v>35</v>
      </c>
      <c r="BD141" s="107" t="s">
        <v>35</v>
      </c>
      <c r="BE141" s="107" t="s">
        <v>35</v>
      </c>
      <c r="BF141" s="107" t="s">
        <v>35</v>
      </c>
      <c r="BG141" s="102" t="s">
        <v>35</v>
      </c>
      <c r="BH141" s="111" t="s">
        <v>35</v>
      </c>
      <c r="BI141" s="107" t="s">
        <v>35</v>
      </c>
      <c r="BJ141" s="107" t="s">
        <v>35</v>
      </c>
      <c r="BK141" s="107" t="s">
        <v>35</v>
      </c>
      <c r="BL141" s="102" t="s">
        <v>35</v>
      </c>
      <c r="BM141" s="111" t="s">
        <v>35</v>
      </c>
      <c r="BN141" s="107" t="s">
        <v>35</v>
      </c>
      <c r="BO141" s="107" t="s">
        <v>35</v>
      </c>
      <c r="BP141" s="107" t="s">
        <v>35</v>
      </c>
      <c r="BQ141" s="102" t="s">
        <v>35</v>
      </c>
      <c r="BR141" s="111" t="s">
        <v>35</v>
      </c>
      <c r="BS141" s="107" t="s">
        <v>35</v>
      </c>
      <c r="BT141" s="107" t="s">
        <v>35</v>
      </c>
      <c r="BU141" s="107" t="s">
        <v>35</v>
      </c>
      <c r="BV141" s="107" t="s">
        <v>35</v>
      </c>
      <c r="BW141" s="107" t="s">
        <v>35</v>
      </c>
      <c r="BX141" s="107" t="s">
        <v>35</v>
      </c>
      <c r="BY141" s="96" t="s">
        <v>35</v>
      </c>
      <c r="BZ141" s="96" t="s">
        <v>35</v>
      </c>
      <c r="CA141" s="96" t="s">
        <v>35</v>
      </c>
      <c r="CB141" s="96" t="s">
        <v>35</v>
      </c>
      <c r="CC141" s="96" t="s">
        <v>35</v>
      </c>
      <c r="CD141" s="96" t="s">
        <v>35</v>
      </c>
      <c r="CE141" s="96" t="s">
        <v>35</v>
      </c>
      <c r="CF141" s="96" t="s">
        <v>35</v>
      </c>
      <c r="CG141" s="96" t="s">
        <v>35</v>
      </c>
      <c r="CH141" s="96" t="s">
        <v>35</v>
      </c>
      <c r="CI141" s="96" t="s">
        <v>35</v>
      </c>
      <c r="CJ141" s="96" t="s">
        <v>35</v>
      </c>
      <c r="CK141" s="96" t="s">
        <v>35</v>
      </c>
      <c r="CL141" s="96" t="s">
        <v>35</v>
      </c>
      <c r="CM141" s="96" t="s">
        <v>35</v>
      </c>
      <c r="CN141" s="68"/>
      <c r="CO141" s="68"/>
      <c r="CP141" s="68"/>
      <c r="CQ141" s="68"/>
      <c r="CR141" s="68"/>
      <c r="CS141" s="68"/>
      <c r="CT141" s="68"/>
      <c r="CU141" s="68"/>
      <c r="CV141" s="68"/>
      <c r="CW141" s="68"/>
      <c r="CX141" s="68"/>
      <c r="CY141" s="68"/>
      <c r="CZ141" s="68"/>
    </row>
    <row r="142" s="365" customFormat="true" ht="15" customHeight="true" x14ac:dyDescent="0.2">
      <c r="A142" s="1056"/>
      <c r="B142" s="436" t="s">
        <v>66</v>
      </c>
      <c r="C142" s="127" t="s">
        <v>35</v>
      </c>
      <c r="D142" s="124" t="s">
        <v>35</v>
      </c>
      <c r="E142" s="124" t="s">
        <v>35</v>
      </c>
      <c r="F142" s="124" t="s">
        <v>35</v>
      </c>
      <c r="G142" s="121" t="s">
        <v>35</v>
      </c>
      <c r="H142" s="118" t="s">
        <v>35</v>
      </c>
      <c r="I142" s="124" t="s">
        <v>35</v>
      </c>
      <c r="J142" s="124" t="s">
        <v>35</v>
      </c>
      <c r="K142" s="124" t="s">
        <v>35</v>
      </c>
      <c r="L142" s="115" t="s">
        <v>35</v>
      </c>
      <c r="M142" s="127" t="s">
        <v>35</v>
      </c>
      <c r="N142" s="124" t="s">
        <v>35</v>
      </c>
      <c r="O142" s="124" t="s">
        <v>35</v>
      </c>
      <c r="P142" s="124" t="s">
        <v>35</v>
      </c>
      <c r="Q142" s="121" t="s">
        <v>35</v>
      </c>
      <c r="R142" s="118" t="s">
        <v>35</v>
      </c>
      <c r="S142" s="124" t="s">
        <v>35</v>
      </c>
      <c r="T142" s="124" t="s">
        <v>35</v>
      </c>
      <c r="U142" s="124" t="s">
        <v>35</v>
      </c>
      <c r="V142" s="124" t="s">
        <v>35</v>
      </c>
      <c r="W142" s="124" t="s">
        <v>35</v>
      </c>
      <c r="X142" s="124" t="s">
        <v>35</v>
      </c>
      <c r="Y142" s="124" t="s">
        <v>35</v>
      </c>
      <c r="Z142" s="124" t="s">
        <v>35</v>
      </c>
      <c r="AA142" s="124" t="s">
        <v>35</v>
      </c>
      <c r="AB142" s="124" t="s">
        <v>35</v>
      </c>
      <c r="AC142" s="124" t="s">
        <v>35</v>
      </c>
      <c r="AD142" s="124" t="s">
        <v>35</v>
      </c>
      <c r="AE142" s="124" t="s">
        <v>35</v>
      </c>
      <c r="AF142" s="124" t="s">
        <v>35</v>
      </c>
      <c r="AG142" s="124" t="s">
        <v>35</v>
      </c>
      <c r="AH142" s="124" t="s">
        <v>35</v>
      </c>
      <c r="AI142" s="124" t="s">
        <v>35</v>
      </c>
      <c r="AJ142" s="124" t="s">
        <v>35</v>
      </c>
      <c r="AK142" s="124" t="s">
        <v>35</v>
      </c>
      <c r="AL142" s="124" t="s">
        <v>35</v>
      </c>
      <c r="AM142" s="115" t="s">
        <v>35</v>
      </c>
      <c r="AN142" s="71"/>
      <c r="AO142" s="71"/>
      <c r="AP142" s="71"/>
      <c r="AQ142" s="71"/>
      <c r="AR142" s="71"/>
      <c r="AS142" s="71"/>
      <c r="AT142" s="71"/>
      <c r="AU142" s="71"/>
      <c r="AV142" s="71"/>
      <c r="AW142" s="71"/>
      <c r="AX142" s="71"/>
      <c r="AY142" s="71"/>
      <c r="AZ142" s="402"/>
      <c r="BA142" s="1043"/>
      <c r="BB142" s="678" t="s">
        <v>66</v>
      </c>
      <c r="BC142" s="111" t="s">
        <v>35</v>
      </c>
      <c r="BD142" s="107" t="s">
        <v>35</v>
      </c>
      <c r="BE142" s="107" t="s">
        <v>35</v>
      </c>
      <c r="BF142" s="107" t="s">
        <v>35</v>
      </c>
      <c r="BG142" s="102" t="s">
        <v>35</v>
      </c>
      <c r="BH142" s="111" t="s">
        <v>35</v>
      </c>
      <c r="BI142" s="107" t="s">
        <v>35</v>
      </c>
      <c r="BJ142" s="107" t="s">
        <v>35</v>
      </c>
      <c r="BK142" s="107" t="s">
        <v>35</v>
      </c>
      <c r="BL142" s="102" t="s">
        <v>35</v>
      </c>
      <c r="BM142" s="111" t="s">
        <v>35</v>
      </c>
      <c r="BN142" s="107" t="s">
        <v>35</v>
      </c>
      <c r="BO142" s="107" t="s">
        <v>35</v>
      </c>
      <c r="BP142" s="107" t="s">
        <v>35</v>
      </c>
      <c r="BQ142" s="102" t="s">
        <v>35</v>
      </c>
      <c r="BR142" s="111" t="s">
        <v>35</v>
      </c>
      <c r="BS142" s="107" t="s">
        <v>35</v>
      </c>
      <c r="BT142" s="107" t="s">
        <v>35</v>
      </c>
      <c r="BU142" s="107" t="s">
        <v>35</v>
      </c>
      <c r="BV142" s="107" t="s">
        <v>35</v>
      </c>
      <c r="BW142" s="107" t="s">
        <v>35</v>
      </c>
      <c r="BX142" s="107" t="s">
        <v>35</v>
      </c>
      <c r="BY142" s="96" t="s">
        <v>35</v>
      </c>
      <c r="BZ142" s="96" t="s">
        <v>35</v>
      </c>
      <c r="CA142" s="96" t="s">
        <v>35</v>
      </c>
      <c r="CB142" s="96" t="s">
        <v>35</v>
      </c>
      <c r="CC142" s="96" t="s">
        <v>35</v>
      </c>
      <c r="CD142" s="96" t="s">
        <v>35</v>
      </c>
      <c r="CE142" s="96" t="s">
        <v>35</v>
      </c>
      <c r="CF142" s="96" t="s">
        <v>35</v>
      </c>
      <c r="CG142" s="96" t="s">
        <v>35</v>
      </c>
      <c r="CH142" s="96" t="s">
        <v>35</v>
      </c>
      <c r="CI142" s="96" t="s">
        <v>35</v>
      </c>
      <c r="CJ142" s="96" t="s">
        <v>35</v>
      </c>
      <c r="CK142" s="96" t="s">
        <v>35</v>
      </c>
      <c r="CL142" s="96" t="s">
        <v>35</v>
      </c>
      <c r="CM142" s="96" t="s">
        <v>35</v>
      </c>
      <c r="CN142" s="68"/>
      <c r="CO142" s="68"/>
      <c r="CP142" s="68"/>
      <c r="CQ142" s="68"/>
      <c r="CR142" s="68"/>
      <c r="CS142" s="68"/>
      <c r="CT142" s="68"/>
      <c r="CU142" s="68"/>
      <c r="CV142" s="68"/>
      <c r="CW142" s="68"/>
      <c r="CX142" s="68"/>
      <c r="CY142" s="68"/>
      <c r="CZ142" s="68"/>
    </row>
    <row r="143" s="365" customFormat="true" ht="15" customHeight="true" x14ac:dyDescent="0.2">
      <c r="A143" s="1056"/>
      <c r="B143" s="436" t="s">
        <v>67</v>
      </c>
      <c r="C143" s="127" t="s">
        <v>35</v>
      </c>
      <c r="D143" s="124" t="s">
        <v>35</v>
      </c>
      <c r="E143" s="124" t="s">
        <v>35</v>
      </c>
      <c r="F143" s="124" t="s">
        <v>35</v>
      </c>
      <c r="G143" s="121" t="s">
        <v>35</v>
      </c>
      <c r="H143" s="118" t="s">
        <v>35</v>
      </c>
      <c r="I143" s="124" t="s">
        <v>35</v>
      </c>
      <c r="J143" s="124" t="s">
        <v>35</v>
      </c>
      <c r="K143" s="124" t="s">
        <v>35</v>
      </c>
      <c r="L143" s="115" t="s">
        <v>35</v>
      </c>
      <c r="M143" s="127" t="s">
        <v>35</v>
      </c>
      <c r="N143" s="124" t="s">
        <v>35</v>
      </c>
      <c r="O143" s="124" t="s">
        <v>35</v>
      </c>
      <c r="P143" s="124" t="s">
        <v>35</v>
      </c>
      <c r="Q143" s="121" t="s">
        <v>35</v>
      </c>
      <c r="R143" s="118" t="s">
        <v>35</v>
      </c>
      <c r="S143" s="124" t="s">
        <v>35</v>
      </c>
      <c r="T143" s="124" t="s">
        <v>35</v>
      </c>
      <c r="U143" s="124" t="s">
        <v>35</v>
      </c>
      <c r="V143" s="124" t="s">
        <v>35</v>
      </c>
      <c r="W143" s="124" t="s">
        <v>35</v>
      </c>
      <c r="X143" s="124" t="s">
        <v>35</v>
      </c>
      <c r="Y143" s="124" t="s">
        <v>35</v>
      </c>
      <c r="Z143" s="124" t="s">
        <v>35</v>
      </c>
      <c r="AA143" s="124" t="s">
        <v>35</v>
      </c>
      <c r="AB143" s="124" t="s">
        <v>35</v>
      </c>
      <c r="AC143" s="124" t="s">
        <v>35</v>
      </c>
      <c r="AD143" s="124" t="s">
        <v>35</v>
      </c>
      <c r="AE143" s="124" t="s">
        <v>35</v>
      </c>
      <c r="AF143" s="124" t="s">
        <v>35</v>
      </c>
      <c r="AG143" s="124" t="s">
        <v>35</v>
      </c>
      <c r="AH143" s="124" t="s">
        <v>35</v>
      </c>
      <c r="AI143" s="124" t="s">
        <v>35</v>
      </c>
      <c r="AJ143" s="124" t="s">
        <v>35</v>
      </c>
      <c r="AK143" s="124" t="s">
        <v>35</v>
      </c>
      <c r="AL143" s="124" t="s">
        <v>35</v>
      </c>
      <c r="AM143" s="115" t="s">
        <v>35</v>
      </c>
      <c r="AN143" s="71"/>
      <c r="AO143" s="71"/>
      <c r="AP143" s="71"/>
      <c r="AQ143" s="71"/>
      <c r="AR143" s="71"/>
      <c r="AS143" s="71"/>
      <c r="AT143" s="71"/>
      <c r="AU143" s="71"/>
      <c r="AV143" s="71"/>
      <c r="AW143" s="71"/>
      <c r="AX143" s="71"/>
      <c r="AY143" s="71"/>
      <c r="AZ143" s="402"/>
      <c r="BA143" s="1043"/>
      <c r="BB143" s="678" t="s">
        <v>67</v>
      </c>
      <c r="BC143" s="111" t="s">
        <v>35</v>
      </c>
      <c r="BD143" s="107" t="s">
        <v>35</v>
      </c>
      <c r="BE143" s="107" t="s">
        <v>35</v>
      </c>
      <c r="BF143" s="107" t="s">
        <v>35</v>
      </c>
      <c r="BG143" s="102" t="s">
        <v>35</v>
      </c>
      <c r="BH143" s="111" t="s">
        <v>35</v>
      </c>
      <c r="BI143" s="107" t="s">
        <v>35</v>
      </c>
      <c r="BJ143" s="107" t="s">
        <v>35</v>
      </c>
      <c r="BK143" s="107" t="s">
        <v>35</v>
      </c>
      <c r="BL143" s="102" t="s">
        <v>35</v>
      </c>
      <c r="BM143" s="111" t="s">
        <v>35</v>
      </c>
      <c r="BN143" s="107" t="s">
        <v>35</v>
      </c>
      <c r="BO143" s="107" t="s">
        <v>35</v>
      </c>
      <c r="BP143" s="107" t="s">
        <v>35</v>
      </c>
      <c r="BQ143" s="102" t="s">
        <v>35</v>
      </c>
      <c r="BR143" s="111" t="s">
        <v>35</v>
      </c>
      <c r="BS143" s="107" t="s">
        <v>35</v>
      </c>
      <c r="BT143" s="107" t="s">
        <v>35</v>
      </c>
      <c r="BU143" s="107" t="s">
        <v>35</v>
      </c>
      <c r="BV143" s="107" t="s">
        <v>35</v>
      </c>
      <c r="BW143" s="107" t="s">
        <v>35</v>
      </c>
      <c r="BX143" s="107" t="s">
        <v>35</v>
      </c>
      <c r="BY143" s="96" t="s">
        <v>35</v>
      </c>
      <c r="BZ143" s="96" t="s">
        <v>35</v>
      </c>
      <c r="CA143" s="96" t="s">
        <v>35</v>
      </c>
      <c r="CB143" s="96" t="s">
        <v>35</v>
      </c>
      <c r="CC143" s="96" t="s">
        <v>35</v>
      </c>
      <c r="CD143" s="96" t="s">
        <v>35</v>
      </c>
      <c r="CE143" s="96" t="s">
        <v>35</v>
      </c>
      <c r="CF143" s="96" t="s">
        <v>35</v>
      </c>
      <c r="CG143" s="96" t="s">
        <v>35</v>
      </c>
      <c r="CH143" s="96" t="s">
        <v>35</v>
      </c>
      <c r="CI143" s="96" t="s">
        <v>35</v>
      </c>
      <c r="CJ143" s="96" t="s">
        <v>35</v>
      </c>
      <c r="CK143" s="96" t="s">
        <v>35</v>
      </c>
      <c r="CL143" s="96" t="s">
        <v>35</v>
      </c>
      <c r="CM143" s="96" t="s">
        <v>35</v>
      </c>
      <c r="CN143" s="68"/>
      <c r="CO143" s="68"/>
      <c r="CP143" s="68"/>
      <c r="CQ143" s="68"/>
      <c r="CR143" s="68"/>
      <c r="CS143" s="68"/>
      <c r="CT143" s="68"/>
      <c r="CU143" s="68"/>
      <c r="CV143" s="68"/>
      <c r="CW143" s="68"/>
      <c r="CX143" s="68"/>
      <c r="CY143" s="68"/>
      <c r="CZ143" s="68"/>
    </row>
    <row r="144" s="365" customFormat="true" ht="15" customHeight="true" x14ac:dyDescent="0.2">
      <c r="A144" s="1056" t="s">
        <v>108</v>
      </c>
      <c r="B144" s="436" t="s">
        <v>64</v>
      </c>
      <c r="C144" s="127" t="s">
        <v>35</v>
      </c>
      <c r="D144" s="124" t="s">
        <v>35</v>
      </c>
      <c r="E144" s="124" t="s">
        <v>35</v>
      </c>
      <c r="F144" s="124" t="s">
        <v>35</v>
      </c>
      <c r="G144" s="121" t="s">
        <v>35</v>
      </c>
      <c r="H144" s="118" t="s">
        <v>35</v>
      </c>
      <c r="I144" s="124" t="s">
        <v>35</v>
      </c>
      <c r="J144" s="124" t="s">
        <v>35</v>
      </c>
      <c r="K144" s="124" t="s">
        <v>35</v>
      </c>
      <c r="L144" s="115" t="s">
        <v>35</v>
      </c>
      <c r="M144" s="127" t="s">
        <v>35</v>
      </c>
      <c r="N144" s="124" t="s">
        <v>35</v>
      </c>
      <c r="O144" s="124" t="s">
        <v>35</v>
      </c>
      <c r="P144" s="124" t="s">
        <v>35</v>
      </c>
      <c r="Q144" s="121" t="s">
        <v>35</v>
      </c>
      <c r="R144" s="118" t="s">
        <v>35</v>
      </c>
      <c r="S144" s="124" t="s">
        <v>35</v>
      </c>
      <c r="T144" s="124" t="s">
        <v>35</v>
      </c>
      <c r="U144" s="124" t="s">
        <v>35</v>
      </c>
      <c r="V144" s="124" t="s">
        <v>35</v>
      </c>
      <c r="W144" s="124" t="s">
        <v>35</v>
      </c>
      <c r="X144" s="124" t="s">
        <v>35</v>
      </c>
      <c r="Y144" s="124" t="s">
        <v>35</v>
      </c>
      <c r="Z144" s="124" t="s">
        <v>35</v>
      </c>
      <c r="AA144" s="124" t="s">
        <v>35</v>
      </c>
      <c r="AB144" s="124" t="s">
        <v>35</v>
      </c>
      <c r="AC144" s="124" t="s">
        <v>35</v>
      </c>
      <c r="AD144" s="124" t="s">
        <v>35</v>
      </c>
      <c r="AE144" s="124" t="s">
        <v>35</v>
      </c>
      <c r="AF144" s="124" t="s">
        <v>35</v>
      </c>
      <c r="AG144" s="124" t="s">
        <v>35</v>
      </c>
      <c r="AH144" s="124" t="s">
        <v>35</v>
      </c>
      <c r="AI144" s="124" t="s">
        <v>35</v>
      </c>
      <c r="AJ144" s="124" t="s">
        <v>35</v>
      </c>
      <c r="AK144" s="124" t="s">
        <v>35</v>
      </c>
      <c r="AL144" s="124" t="s">
        <v>35</v>
      </c>
      <c r="AM144" s="115" t="s">
        <v>35</v>
      </c>
      <c r="AN144" s="71"/>
      <c r="AO144" s="71"/>
      <c r="AP144" s="71"/>
      <c r="AQ144" s="71"/>
      <c r="AR144" s="71"/>
      <c r="AS144" s="71"/>
      <c r="AT144" s="71"/>
      <c r="AU144" s="71"/>
      <c r="AV144" s="71"/>
      <c r="AW144" s="71"/>
      <c r="AX144" s="71"/>
      <c r="AY144" s="71"/>
      <c r="AZ144" s="402"/>
      <c r="BA144" s="1043" t="s">
        <v>108</v>
      </c>
      <c r="BB144" s="678" t="s">
        <v>64</v>
      </c>
      <c r="BC144" s="111" t="s">
        <v>35</v>
      </c>
      <c r="BD144" s="107" t="s">
        <v>35</v>
      </c>
      <c r="BE144" s="107" t="s">
        <v>35</v>
      </c>
      <c r="BF144" s="107" t="s">
        <v>35</v>
      </c>
      <c r="BG144" s="102" t="s">
        <v>35</v>
      </c>
      <c r="BH144" s="111" t="s">
        <v>35</v>
      </c>
      <c r="BI144" s="107" t="s">
        <v>35</v>
      </c>
      <c r="BJ144" s="107" t="s">
        <v>35</v>
      </c>
      <c r="BK144" s="107" t="s">
        <v>35</v>
      </c>
      <c r="BL144" s="102" t="s">
        <v>35</v>
      </c>
      <c r="BM144" s="111" t="s">
        <v>35</v>
      </c>
      <c r="BN144" s="107" t="s">
        <v>35</v>
      </c>
      <c r="BO144" s="107" t="s">
        <v>35</v>
      </c>
      <c r="BP144" s="107" t="s">
        <v>35</v>
      </c>
      <c r="BQ144" s="102" t="s">
        <v>35</v>
      </c>
      <c r="BR144" s="111" t="s">
        <v>35</v>
      </c>
      <c r="BS144" s="107" t="s">
        <v>35</v>
      </c>
      <c r="BT144" s="107" t="s">
        <v>35</v>
      </c>
      <c r="BU144" s="107" t="s">
        <v>35</v>
      </c>
      <c r="BV144" s="107" t="s">
        <v>35</v>
      </c>
      <c r="BW144" s="107" t="s">
        <v>35</v>
      </c>
      <c r="BX144" s="107" t="s">
        <v>35</v>
      </c>
      <c r="BY144" s="96" t="s">
        <v>35</v>
      </c>
      <c r="BZ144" s="96" t="s">
        <v>35</v>
      </c>
      <c r="CA144" s="96" t="s">
        <v>35</v>
      </c>
      <c r="CB144" s="96" t="s">
        <v>35</v>
      </c>
      <c r="CC144" s="96" t="s">
        <v>35</v>
      </c>
      <c r="CD144" s="96" t="s">
        <v>35</v>
      </c>
      <c r="CE144" s="96" t="s">
        <v>35</v>
      </c>
      <c r="CF144" s="96" t="s">
        <v>35</v>
      </c>
      <c r="CG144" s="96" t="s">
        <v>35</v>
      </c>
      <c r="CH144" s="96" t="s">
        <v>35</v>
      </c>
      <c r="CI144" s="96" t="s">
        <v>35</v>
      </c>
      <c r="CJ144" s="96" t="s">
        <v>35</v>
      </c>
      <c r="CK144" s="96" t="s">
        <v>35</v>
      </c>
      <c r="CL144" s="96" t="s">
        <v>35</v>
      </c>
      <c r="CM144" s="96" t="s">
        <v>35</v>
      </c>
      <c r="CN144" s="68"/>
      <c r="CO144" s="68"/>
      <c r="CP144" s="68"/>
      <c r="CQ144" s="68"/>
      <c r="CR144" s="68"/>
      <c r="CS144" s="68"/>
      <c r="CT144" s="68"/>
      <c r="CU144" s="68"/>
      <c r="CV144" s="68"/>
      <c r="CW144" s="68"/>
      <c r="CX144" s="68"/>
      <c r="CY144" s="68"/>
      <c r="CZ144" s="68"/>
    </row>
    <row r="145" s="365" customFormat="true" ht="15" customHeight="true" x14ac:dyDescent="0.2">
      <c r="A145" s="1056"/>
      <c r="B145" s="436" t="s">
        <v>65</v>
      </c>
      <c r="C145" s="127" t="s">
        <v>35</v>
      </c>
      <c r="D145" s="124" t="s">
        <v>35</v>
      </c>
      <c r="E145" s="124" t="s">
        <v>35</v>
      </c>
      <c r="F145" s="124" t="s">
        <v>35</v>
      </c>
      <c r="G145" s="121" t="s">
        <v>35</v>
      </c>
      <c r="H145" s="118" t="s">
        <v>35</v>
      </c>
      <c r="I145" s="124" t="s">
        <v>35</v>
      </c>
      <c r="J145" s="124" t="s">
        <v>35</v>
      </c>
      <c r="K145" s="124" t="s">
        <v>35</v>
      </c>
      <c r="L145" s="115" t="s">
        <v>35</v>
      </c>
      <c r="M145" s="127" t="s">
        <v>35</v>
      </c>
      <c r="N145" s="124" t="s">
        <v>35</v>
      </c>
      <c r="O145" s="124" t="s">
        <v>35</v>
      </c>
      <c r="P145" s="124" t="s">
        <v>35</v>
      </c>
      <c r="Q145" s="121" t="s">
        <v>35</v>
      </c>
      <c r="R145" s="118" t="s">
        <v>35</v>
      </c>
      <c r="S145" s="124" t="s">
        <v>35</v>
      </c>
      <c r="T145" s="124" t="s">
        <v>35</v>
      </c>
      <c r="U145" s="124" t="s">
        <v>35</v>
      </c>
      <c r="V145" s="124" t="s">
        <v>35</v>
      </c>
      <c r="W145" s="124" t="s">
        <v>35</v>
      </c>
      <c r="X145" s="124" t="s">
        <v>35</v>
      </c>
      <c r="Y145" s="124" t="s">
        <v>35</v>
      </c>
      <c r="Z145" s="124" t="s">
        <v>35</v>
      </c>
      <c r="AA145" s="124" t="s">
        <v>35</v>
      </c>
      <c r="AB145" s="124" t="s">
        <v>35</v>
      </c>
      <c r="AC145" s="124" t="s">
        <v>35</v>
      </c>
      <c r="AD145" s="124" t="s">
        <v>35</v>
      </c>
      <c r="AE145" s="124" t="s">
        <v>35</v>
      </c>
      <c r="AF145" s="124" t="s">
        <v>35</v>
      </c>
      <c r="AG145" s="124" t="s">
        <v>35</v>
      </c>
      <c r="AH145" s="124" t="s">
        <v>35</v>
      </c>
      <c r="AI145" s="124" t="s">
        <v>35</v>
      </c>
      <c r="AJ145" s="124" t="s">
        <v>35</v>
      </c>
      <c r="AK145" s="124" t="s">
        <v>35</v>
      </c>
      <c r="AL145" s="124" t="s">
        <v>35</v>
      </c>
      <c r="AM145" s="115" t="s">
        <v>35</v>
      </c>
      <c r="AN145" s="71"/>
      <c r="AO145" s="71"/>
      <c r="AP145" s="71"/>
      <c r="AQ145" s="71"/>
      <c r="AR145" s="71"/>
      <c r="AS145" s="71"/>
      <c r="AT145" s="71"/>
      <c r="AU145" s="71"/>
      <c r="AV145" s="71"/>
      <c r="AW145" s="71"/>
      <c r="AX145" s="71"/>
      <c r="AY145" s="71"/>
      <c r="AZ145" s="402"/>
      <c r="BA145" s="1043"/>
      <c r="BB145" s="678" t="s">
        <v>65</v>
      </c>
      <c r="BC145" s="111" t="s">
        <v>35</v>
      </c>
      <c r="BD145" s="107" t="s">
        <v>35</v>
      </c>
      <c r="BE145" s="107" t="s">
        <v>35</v>
      </c>
      <c r="BF145" s="107" t="s">
        <v>35</v>
      </c>
      <c r="BG145" s="102" t="s">
        <v>35</v>
      </c>
      <c r="BH145" s="111" t="s">
        <v>35</v>
      </c>
      <c r="BI145" s="107" t="s">
        <v>35</v>
      </c>
      <c r="BJ145" s="107" t="s">
        <v>35</v>
      </c>
      <c r="BK145" s="107" t="s">
        <v>35</v>
      </c>
      <c r="BL145" s="102" t="s">
        <v>35</v>
      </c>
      <c r="BM145" s="111" t="s">
        <v>35</v>
      </c>
      <c r="BN145" s="107" t="s">
        <v>35</v>
      </c>
      <c r="BO145" s="107" t="s">
        <v>35</v>
      </c>
      <c r="BP145" s="107" t="s">
        <v>35</v>
      </c>
      <c r="BQ145" s="102" t="s">
        <v>35</v>
      </c>
      <c r="BR145" s="111" t="s">
        <v>35</v>
      </c>
      <c r="BS145" s="107" t="s">
        <v>35</v>
      </c>
      <c r="BT145" s="107" t="s">
        <v>35</v>
      </c>
      <c r="BU145" s="107" t="s">
        <v>35</v>
      </c>
      <c r="BV145" s="107" t="s">
        <v>35</v>
      </c>
      <c r="BW145" s="107" t="s">
        <v>35</v>
      </c>
      <c r="BX145" s="107" t="s">
        <v>35</v>
      </c>
      <c r="BY145" s="96" t="s">
        <v>35</v>
      </c>
      <c r="BZ145" s="96" t="s">
        <v>35</v>
      </c>
      <c r="CA145" s="96" t="s">
        <v>35</v>
      </c>
      <c r="CB145" s="96" t="s">
        <v>35</v>
      </c>
      <c r="CC145" s="96" t="s">
        <v>35</v>
      </c>
      <c r="CD145" s="96" t="s">
        <v>35</v>
      </c>
      <c r="CE145" s="96" t="s">
        <v>35</v>
      </c>
      <c r="CF145" s="96" t="s">
        <v>35</v>
      </c>
      <c r="CG145" s="96" t="s">
        <v>35</v>
      </c>
      <c r="CH145" s="96" t="s">
        <v>35</v>
      </c>
      <c r="CI145" s="96" t="s">
        <v>35</v>
      </c>
      <c r="CJ145" s="96" t="s">
        <v>35</v>
      </c>
      <c r="CK145" s="96" t="s">
        <v>35</v>
      </c>
      <c r="CL145" s="96" t="s">
        <v>35</v>
      </c>
      <c r="CM145" s="96" t="s">
        <v>35</v>
      </c>
      <c r="CN145" s="68"/>
      <c r="CO145" s="68"/>
      <c r="CP145" s="68"/>
      <c r="CQ145" s="68"/>
      <c r="CR145" s="68"/>
      <c r="CS145" s="68"/>
      <c r="CT145" s="68"/>
      <c r="CU145" s="68"/>
      <c r="CV145" s="68"/>
      <c r="CW145" s="68"/>
      <c r="CX145" s="68"/>
      <c r="CY145" s="68"/>
      <c r="CZ145" s="68"/>
    </row>
    <row r="146" s="365" customFormat="true" ht="15" customHeight="true" x14ac:dyDescent="0.2">
      <c r="A146" s="1056"/>
      <c r="B146" s="436" t="s">
        <v>66</v>
      </c>
      <c r="C146" s="127" t="s">
        <v>35</v>
      </c>
      <c r="D146" s="124" t="s">
        <v>35</v>
      </c>
      <c r="E146" s="124" t="s">
        <v>35</v>
      </c>
      <c r="F146" s="124" t="s">
        <v>35</v>
      </c>
      <c r="G146" s="121" t="s">
        <v>35</v>
      </c>
      <c r="H146" s="118" t="s">
        <v>35</v>
      </c>
      <c r="I146" s="124" t="s">
        <v>35</v>
      </c>
      <c r="J146" s="124" t="s">
        <v>35</v>
      </c>
      <c r="K146" s="124" t="s">
        <v>35</v>
      </c>
      <c r="L146" s="115" t="s">
        <v>35</v>
      </c>
      <c r="M146" s="127" t="s">
        <v>35</v>
      </c>
      <c r="N146" s="124" t="s">
        <v>35</v>
      </c>
      <c r="O146" s="124" t="s">
        <v>35</v>
      </c>
      <c r="P146" s="124" t="s">
        <v>35</v>
      </c>
      <c r="Q146" s="121" t="s">
        <v>35</v>
      </c>
      <c r="R146" s="118" t="s">
        <v>35</v>
      </c>
      <c r="S146" s="124" t="s">
        <v>35</v>
      </c>
      <c r="T146" s="124" t="s">
        <v>35</v>
      </c>
      <c r="U146" s="124" t="s">
        <v>35</v>
      </c>
      <c r="V146" s="124" t="s">
        <v>35</v>
      </c>
      <c r="W146" s="124" t="s">
        <v>35</v>
      </c>
      <c r="X146" s="124" t="s">
        <v>35</v>
      </c>
      <c r="Y146" s="124" t="s">
        <v>35</v>
      </c>
      <c r="Z146" s="124" t="s">
        <v>35</v>
      </c>
      <c r="AA146" s="124" t="s">
        <v>35</v>
      </c>
      <c r="AB146" s="124" t="s">
        <v>35</v>
      </c>
      <c r="AC146" s="124" t="s">
        <v>35</v>
      </c>
      <c r="AD146" s="124" t="s">
        <v>35</v>
      </c>
      <c r="AE146" s="124" t="s">
        <v>35</v>
      </c>
      <c r="AF146" s="124" t="s">
        <v>35</v>
      </c>
      <c r="AG146" s="124" t="s">
        <v>35</v>
      </c>
      <c r="AH146" s="124" t="s">
        <v>35</v>
      </c>
      <c r="AI146" s="124" t="s">
        <v>35</v>
      </c>
      <c r="AJ146" s="124" t="s">
        <v>35</v>
      </c>
      <c r="AK146" s="124" t="s">
        <v>35</v>
      </c>
      <c r="AL146" s="124" t="s">
        <v>35</v>
      </c>
      <c r="AM146" s="115" t="s">
        <v>35</v>
      </c>
      <c r="AN146" s="71"/>
      <c r="AO146" s="71"/>
      <c r="AP146" s="71"/>
      <c r="AQ146" s="71"/>
      <c r="AR146" s="71"/>
      <c r="AS146" s="71"/>
      <c r="AT146" s="71"/>
      <c r="AU146" s="71"/>
      <c r="AV146" s="71"/>
      <c r="AW146" s="71"/>
      <c r="AX146" s="71"/>
      <c r="AY146" s="71"/>
      <c r="AZ146" s="402"/>
      <c r="BA146" s="1043"/>
      <c r="BB146" s="678" t="s">
        <v>66</v>
      </c>
      <c r="BC146" s="111" t="s">
        <v>35</v>
      </c>
      <c r="BD146" s="107" t="s">
        <v>35</v>
      </c>
      <c r="BE146" s="107" t="s">
        <v>35</v>
      </c>
      <c r="BF146" s="107" t="s">
        <v>35</v>
      </c>
      <c r="BG146" s="102" t="s">
        <v>35</v>
      </c>
      <c r="BH146" s="111" t="s">
        <v>35</v>
      </c>
      <c r="BI146" s="107" t="s">
        <v>35</v>
      </c>
      <c r="BJ146" s="107" t="s">
        <v>35</v>
      </c>
      <c r="BK146" s="107" t="s">
        <v>35</v>
      </c>
      <c r="BL146" s="102" t="s">
        <v>35</v>
      </c>
      <c r="BM146" s="111" t="s">
        <v>35</v>
      </c>
      <c r="BN146" s="107" t="s">
        <v>35</v>
      </c>
      <c r="BO146" s="107" t="s">
        <v>35</v>
      </c>
      <c r="BP146" s="107" t="s">
        <v>35</v>
      </c>
      <c r="BQ146" s="102" t="s">
        <v>35</v>
      </c>
      <c r="BR146" s="111" t="s">
        <v>35</v>
      </c>
      <c r="BS146" s="107" t="s">
        <v>35</v>
      </c>
      <c r="BT146" s="107" t="s">
        <v>35</v>
      </c>
      <c r="BU146" s="107" t="s">
        <v>35</v>
      </c>
      <c r="BV146" s="107" t="s">
        <v>35</v>
      </c>
      <c r="BW146" s="107" t="s">
        <v>35</v>
      </c>
      <c r="BX146" s="107" t="s">
        <v>35</v>
      </c>
      <c r="BY146" s="96" t="s">
        <v>35</v>
      </c>
      <c r="BZ146" s="96" t="s">
        <v>35</v>
      </c>
      <c r="CA146" s="96" t="s">
        <v>35</v>
      </c>
      <c r="CB146" s="96" t="s">
        <v>35</v>
      </c>
      <c r="CC146" s="96" t="s">
        <v>35</v>
      </c>
      <c r="CD146" s="96" t="s">
        <v>35</v>
      </c>
      <c r="CE146" s="96" t="s">
        <v>35</v>
      </c>
      <c r="CF146" s="96" t="s">
        <v>35</v>
      </c>
      <c r="CG146" s="96" t="s">
        <v>35</v>
      </c>
      <c r="CH146" s="96" t="s">
        <v>35</v>
      </c>
      <c r="CI146" s="96" t="s">
        <v>35</v>
      </c>
      <c r="CJ146" s="96" t="s">
        <v>35</v>
      </c>
      <c r="CK146" s="96" t="s">
        <v>35</v>
      </c>
      <c r="CL146" s="96" t="s">
        <v>35</v>
      </c>
      <c r="CM146" s="96" t="s">
        <v>35</v>
      </c>
      <c r="CN146" s="68"/>
      <c r="CO146" s="68"/>
      <c r="CP146" s="68"/>
      <c r="CQ146" s="68"/>
      <c r="CR146" s="68"/>
      <c r="CS146" s="68"/>
      <c r="CT146" s="68"/>
      <c r="CU146" s="68"/>
      <c r="CV146" s="68"/>
      <c r="CW146" s="68"/>
      <c r="CX146" s="68"/>
      <c r="CY146" s="68"/>
      <c r="CZ146" s="68"/>
    </row>
    <row r="147" s="365" customFormat="true" ht="15" customHeight="true" x14ac:dyDescent="0.2">
      <c r="A147" s="1056"/>
      <c r="B147" s="436" t="s">
        <v>67</v>
      </c>
      <c r="C147" s="127" t="s">
        <v>35</v>
      </c>
      <c r="D147" s="124" t="s">
        <v>35</v>
      </c>
      <c r="E147" s="124" t="s">
        <v>35</v>
      </c>
      <c r="F147" s="124" t="s">
        <v>35</v>
      </c>
      <c r="G147" s="121" t="s">
        <v>35</v>
      </c>
      <c r="H147" s="118" t="s">
        <v>35</v>
      </c>
      <c r="I147" s="124" t="s">
        <v>35</v>
      </c>
      <c r="J147" s="124" t="s">
        <v>35</v>
      </c>
      <c r="K147" s="124" t="s">
        <v>35</v>
      </c>
      <c r="L147" s="115" t="s">
        <v>35</v>
      </c>
      <c r="M147" s="127" t="s">
        <v>35</v>
      </c>
      <c r="N147" s="124" t="s">
        <v>35</v>
      </c>
      <c r="O147" s="124" t="s">
        <v>35</v>
      </c>
      <c r="P147" s="124" t="s">
        <v>35</v>
      </c>
      <c r="Q147" s="121" t="s">
        <v>35</v>
      </c>
      <c r="R147" s="118" t="s">
        <v>35</v>
      </c>
      <c r="S147" s="124" t="s">
        <v>35</v>
      </c>
      <c r="T147" s="124" t="s">
        <v>35</v>
      </c>
      <c r="U147" s="124" t="s">
        <v>35</v>
      </c>
      <c r="V147" s="124" t="s">
        <v>35</v>
      </c>
      <c r="W147" s="124" t="s">
        <v>35</v>
      </c>
      <c r="X147" s="124" t="s">
        <v>35</v>
      </c>
      <c r="Y147" s="124" t="s">
        <v>35</v>
      </c>
      <c r="Z147" s="124" t="s">
        <v>35</v>
      </c>
      <c r="AA147" s="124" t="s">
        <v>35</v>
      </c>
      <c r="AB147" s="124" t="s">
        <v>35</v>
      </c>
      <c r="AC147" s="124" t="s">
        <v>35</v>
      </c>
      <c r="AD147" s="124" t="s">
        <v>35</v>
      </c>
      <c r="AE147" s="124" t="s">
        <v>35</v>
      </c>
      <c r="AF147" s="124" t="s">
        <v>35</v>
      </c>
      <c r="AG147" s="124" t="s">
        <v>35</v>
      </c>
      <c r="AH147" s="124" t="s">
        <v>35</v>
      </c>
      <c r="AI147" s="124" t="s">
        <v>35</v>
      </c>
      <c r="AJ147" s="124" t="s">
        <v>35</v>
      </c>
      <c r="AK147" s="124" t="s">
        <v>35</v>
      </c>
      <c r="AL147" s="124" t="s">
        <v>35</v>
      </c>
      <c r="AM147" s="115" t="s">
        <v>35</v>
      </c>
      <c r="AN147" s="71"/>
      <c r="AO147" s="71"/>
      <c r="AP147" s="71"/>
      <c r="AQ147" s="71"/>
      <c r="AR147" s="71"/>
      <c r="AS147" s="71"/>
      <c r="AT147" s="71"/>
      <c r="AU147" s="71"/>
      <c r="AV147" s="71"/>
      <c r="AW147" s="71"/>
      <c r="AX147" s="71"/>
      <c r="AY147" s="71"/>
      <c r="AZ147" s="402"/>
      <c r="BA147" s="1043"/>
      <c r="BB147" s="678" t="s">
        <v>67</v>
      </c>
      <c r="BC147" s="111" t="s">
        <v>35</v>
      </c>
      <c r="BD147" s="107" t="s">
        <v>35</v>
      </c>
      <c r="BE147" s="107" t="s">
        <v>35</v>
      </c>
      <c r="BF147" s="107" t="s">
        <v>35</v>
      </c>
      <c r="BG147" s="102" t="s">
        <v>35</v>
      </c>
      <c r="BH147" s="111" t="s">
        <v>35</v>
      </c>
      <c r="BI147" s="107" t="s">
        <v>35</v>
      </c>
      <c r="BJ147" s="107" t="s">
        <v>35</v>
      </c>
      <c r="BK147" s="107" t="s">
        <v>35</v>
      </c>
      <c r="BL147" s="102" t="s">
        <v>35</v>
      </c>
      <c r="BM147" s="111" t="s">
        <v>35</v>
      </c>
      <c r="BN147" s="107" t="s">
        <v>35</v>
      </c>
      <c r="BO147" s="107" t="s">
        <v>35</v>
      </c>
      <c r="BP147" s="107" t="s">
        <v>35</v>
      </c>
      <c r="BQ147" s="102" t="s">
        <v>35</v>
      </c>
      <c r="BR147" s="111" t="s">
        <v>35</v>
      </c>
      <c r="BS147" s="107" t="s">
        <v>35</v>
      </c>
      <c r="BT147" s="107" t="s">
        <v>35</v>
      </c>
      <c r="BU147" s="107" t="s">
        <v>35</v>
      </c>
      <c r="BV147" s="107" t="s">
        <v>35</v>
      </c>
      <c r="BW147" s="107" t="s">
        <v>35</v>
      </c>
      <c r="BX147" s="107" t="s">
        <v>35</v>
      </c>
      <c r="BY147" s="96" t="s">
        <v>35</v>
      </c>
      <c r="BZ147" s="96" t="s">
        <v>35</v>
      </c>
      <c r="CA147" s="96" t="s">
        <v>35</v>
      </c>
      <c r="CB147" s="96" t="s">
        <v>35</v>
      </c>
      <c r="CC147" s="96" t="s">
        <v>35</v>
      </c>
      <c r="CD147" s="96" t="s">
        <v>35</v>
      </c>
      <c r="CE147" s="96" t="s">
        <v>35</v>
      </c>
      <c r="CF147" s="96" t="s">
        <v>35</v>
      </c>
      <c r="CG147" s="96" t="s">
        <v>35</v>
      </c>
      <c r="CH147" s="96" t="s">
        <v>35</v>
      </c>
      <c r="CI147" s="96" t="s">
        <v>35</v>
      </c>
      <c r="CJ147" s="96" t="s">
        <v>35</v>
      </c>
      <c r="CK147" s="96" t="s">
        <v>35</v>
      </c>
      <c r="CL147" s="96" t="s">
        <v>35</v>
      </c>
      <c r="CM147" s="96" t="s">
        <v>35</v>
      </c>
      <c r="CN147" s="68"/>
      <c r="CO147" s="68"/>
      <c r="CP147" s="68"/>
      <c r="CQ147" s="68"/>
      <c r="CR147" s="68"/>
      <c r="CS147" s="68"/>
      <c r="CT147" s="68"/>
      <c r="CU147" s="68"/>
      <c r="CV147" s="68"/>
      <c r="CW147" s="68"/>
      <c r="CX147" s="68"/>
      <c r="CY147" s="68"/>
      <c r="CZ147" s="68"/>
    </row>
    <row r="148" s="365" customFormat="true" ht="15" customHeight="true" x14ac:dyDescent="0.2">
      <c r="A148" s="1056" t="s">
        <v>109</v>
      </c>
      <c r="B148" s="436" t="s">
        <v>49</v>
      </c>
      <c r="C148" s="217">
        <v>3.6245914933202199</v>
      </c>
      <c r="D148" s="216">
        <v>5.589532077606334</v>
      </c>
      <c r="E148" s="216">
        <v>5.1622306057405938</v>
      </c>
      <c r="F148" s="216">
        <v>8.8847031053534717</v>
      </c>
      <c r="G148" s="215">
        <v>22.392022666236176</v>
      </c>
      <c r="H148" s="205">
        <v>10.856958640834243</v>
      </c>
      <c r="I148" s="216">
        <v>18.783490427427775</v>
      </c>
      <c r="J148" s="216">
        <v>20.345073417554453</v>
      </c>
      <c r="K148" s="216">
        <v>22.161573240191643</v>
      </c>
      <c r="L148" s="209">
        <v>23.733451587526552</v>
      </c>
      <c r="M148" s="217">
        <v>3.4511938613208462</v>
      </c>
      <c r="N148" s="216">
        <v>4.6298416909707818</v>
      </c>
      <c r="O148" s="216">
        <v>6.3979707958722489</v>
      </c>
      <c r="P148" s="216">
        <v>7.2010148330407766</v>
      </c>
      <c r="Q148" s="215">
        <v>17.992047337841424</v>
      </c>
      <c r="R148" s="205">
        <v>2.2969123867776822</v>
      </c>
      <c r="S148" s="216">
        <v>3.594249311804302</v>
      </c>
      <c r="T148" s="216">
        <v>26.580043738622237</v>
      </c>
      <c r="U148" s="216">
        <v>3.0010161943644138</v>
      </c>
      <c r="V148" s="216">
        <v>3.6200722441343625</v>
      </c>
      <c r="W148" s="216">
        <v>5.7708227710532665</v>
      </c>
      <c r="X148" s="216">
        <v>3.0734971820324857</v>
      </c>
      <c r="Y148" s="216">
        <v>2.1511390037979314</v>
      </c>
      <c r="Z148" s="216">
        <v>11.286840744765929</v>
      </c>
      <c r="AA148" s="216">
        <v>2.78385088224623</v>
      </c>
      <c r="AB148" s="216">
        <v>11.970262688805645</v>
      </c>
      <c r="AC148" s="216">
        <v>2.3485927508158437</v>
      </c>
      <c r="AD148" s="216">
        <v>8.9989652660659392</v>
      </c>
      <c r="AE148" s="216">
        <v>20.187243677557547</v>
      </c>
      <c r="AF148" s="216">
        <v>4.3677483812149331</v>
      </c>
      <c r="AG148" s="216">
        <v>7.7214475576752859</v>
      </c>
      <c r="AH148" s="216">
        <v>7.8104910948517334</v>
      </c>
      <c r="AI148" s="216">
        <v>3.5309762021833961</v>
      </c>
      <c r="AJ148" s="216">
        <v>10.540252665839153</v>
      </c>
      <c r="AK148" s="216">
        <v>11.871566742781805</v>
      </c>
      <c r="AL148" s="216">
        <v>4.0764173052536927</v>
      </c>
      <c r="AM148" s="209">
        <v>4.1315246938533523</v>
      </c>
      <c r="AN148" s="70"/>
      <c r="AO148" s="70"/>
      <c r="AP148" s="70"/>
      <c r="AQ148" s="70"/>
      <c r="AR148" s="70"/>
      <c r="AS148" s="70"/>
      <c r="AT148" s="70"/>
      <c r="AU148" s="70"/>
      <c r="AV148" s="70"/>
      <c r="AW148" s="70"/>
      <c r="AX148" s="70"/>
      <c r="AY148" s="70"/>
      <c r="AZ148" s="402"/>
      <c r="BA148" s="1043" t="s">
        <v>109</v>
      </c>
      <c r="BB148" s="678" t="s">
        <v>49</v>
      </c>
      <c r="BC148" s="111" t="s">
        <v>35</v>
      </c>
      <c r="BD148" s="107" t="s">
        <v>35</v>
      </c>
      <c r="BE148" s="107" t="s">
        <v>35</v>
      </c>
      <c r="BF148" s="107" t="s">
        <v>35</v>
      </c>
      <c r="BG148" s="102" t="s">
        <v>35</v>
      </c>
      <c r="BH148" s="111" t="s">
        <v>35</v>
      </c>
      <c r="BI148" s="107" t="s">
        <v>35</v>
      </c>
      <c r="BJ148" s="107" t="s">
        <v>35</v>
      </c>
      <c r="BK148" s="107" t="s">
        <v>35</v>
      </c>
      <c r="BL148" s="102" t="s">
        <v>35</v>
      </c>
      <c r="BM148" s="111" t="s">
        <v>35</v>
      </c>
      <c r="BN148" s="107" t="s">
        <v>35</v>
      </c>
      <c r="BO148" s="107" t="s">
        <v>35</v>
      </c>
      <c r="BP148" s="107" t="s">
        <v>35</v>
      </c>
      <c r="BQ148" s="102" t="s">
        <v>35</v>
      </c>
      <c r="BR148" s="111" t="s">
        <v>35</v>
      </c>
      <c r="BS148" s="107" t="s">
        <v>35</v>
      </c>
      <c r="BT148" s="107" t="s">
        <v>35</v>
      </c>
      <c r="BU148" s="107" t="s">
        <v>35</v>
      </c>
      <c r="BV148" s="107" t="s">
        <v>35</v>
      </c>
      <c r="BW148" s="107" t="s">
        <v>35</v>
      </c>
      <c r="BX148" s="107" t="s">
        <v>35</v>
      </c>
      <c r="BY148" s="96" t="s">
        <v>35</v>
      </c>
      <c r="BZ148" s="96" t="s">
        <v>35</v>
      </c>
      <c r="CA148" s="96" t="s">
        <v>35</v>
      </c>
      <c r="CB148" s="96" t="s">
        <v>35</v>
      </c>
      <c r="CC148" s="96" t="s">
        <v>35</v>
      </c>
      <c r="CD148" s="96" t="s">
        <v>35</v>
      </c>
      <c r="CE148" s="96" t="s">
        <v>35</v>
      </c>
      <c r="CF148" s="96" t="s">
        <v>35</v>
      </c>
      <c r="CG148" s="96" t="s">
        <v>35</v>
      </c>
      <c r="CH148" s="96" t="s">
        <v>35</v>
      </c>
      <c r="CI148" s="96" t="s">
        <v>35</v>
      </c>
      <c r="CJ148" s="96" t="s">
        <v>35</v>
      </c>
      <c r="CK148" s="96" t="s">
        <v>35</v>
      </c>
      <c r="CL148" s="96" t="s">
        <v>35</v>
      </c>
      <c r="CM148" s="96" t="s">
        <v>35</v>
      </c>
      <c r="CN148" s="68"/>
      <c r="CO148" s="68"/>
      <c r="CP148" s="68"/>
      <c r="CQ148" s="68"/>
      <c r="CR148" s="68"/>
      <c r="CS148" s="68"/>
      <c r="CT148" s="68"/>
      <c r="CU148" s="68"/>
      <c r="CV148" s="68"/>
      <c r="CW148" s="68"/>
      <c r="CX148" s="68"/>
      <c r="CY148" s="68"/>
      <c r="CZ148" s="68"/>
    </row>
    <row r="149" s="365" customFormat="true" ht="15" customHeight="true" x14ac:dyDescent="0.2">
      <c r="A149" s="1056"/>
      <c r="B149" s="436" t="s">
        <v>48</v>
      </c>
      <c r="C149" s="217">
        <v>1.9898376040732464</v>
      </c>
      <c r="D149" s="216">
        <v>2.556510892994762</v>
      </c>
      <c r="E149" s="216">
        <v>3.3637878508409207</v>
      </c>
      <c r="F149" s="216">
        <v>4.5936163549142996</v>
      </c>
      <c r="G149" s="215">
        <v>15.431708742692877</v>
      </c>
      <c r="H149" s="205">
        <v>1.6090312568741643</v>
      </c>
      <c r="I149" s="216">
        <v>6.4719048623128783</v>
      </c>
      <c r="J149" s="216">
        <v>4.9797993033721735</v>
      </c>
      <c r="K149" s="216">
        <v>12.846358362072197</v>
      </c>
      <c r="L149" s="209">
        <v>39.262314940214999</v>
      </c>
      <c r="M149" s="217">
        <v>2.0086481832457785</v>
      </c>
      <c r="N149" s="216">
        <v>2.1186815886896349</v>
      </c>
      <c r="O149" s="216">
        <v>3.6207890596885588</v>
      </c>
      <c r="P149" s="216">
        <v>3.8206874893325651</v>
      </c>
      <c r="Q149" s="215">
        <v>11.933758130687757</v>
      </c>
      <c r="R149" s="205">
        <v>3.2385401824035611</v>
      </c>
      <c r="S149" s="216">
        <v>5.448430176049424</v>
      </c>
      <c r="T149" s="216">
        <v>12.41036029506958</v>
      </c>
      <c r="U149" s="216">
        <v>3.1186434979778035</v>
      </c>
      <c r="V149" s="216">
        <v>6.8935942338465717</v>
      </c>
      <c r="W149" s="216">
        <v>5.492138721893312</v>
      </c>
      <c r="X149" s="216">
        <v>3.5532439047905857</v>
      </c>
      <c r="Y149" s="216">
        <v>2.7180716681834998</v>
      </c>
      <c r="Z149" s="216">
        <v>9.7054935869835219</v>
      </c>
      <c r="AA149" s="216">
        <v>1.0736984289049043</v>
      </c>
      <c r="AB149" s="216">
        <v>6.0929391063086795</v>
      </c>
      <c r="AC149" s="216">
        <v>0.91462579673579281</v>
      </c>
      <c r="AD149" s="216">
        <v>3.1320363429344313</v>
      </c>
      <c r="AE149" s="216">
        <v>11.62951605716248</v>
      </c>
      <c r="AF149" s="216">
        <v>4.4498371095464639</v>
      </c>
      <c r="AG149" s="216">
        <v>4.2258327346492885</v>
      </c>
      <c r="AH149" s="216">
        <v>3.7350633605748551</v>
      </c>
      <c r="AI149" s="216">
        <v>2.8684669400034299</v>
      </c>
      <c r="AJ149" s="216">
        <v>4.4898375899790919</v>
      </c>
      <c r="AK149" s="216">
        <v>2.9616288953783112</v>
      </c>
      <c r="AL149" s="216">
        <v>5.1095401110151402</v>
      </c>
      <c r="AM149" s="209">
        <v>3.7362155369704131</v>
      </c>
      <c r="AN149" s="70"/>
      <c r="AO149" s="70"/>
      <c r="AP149" s="70"/>
      <c r="AQ149" s="70"/>
      <c r="AR149" s="70"/>
      <c r="AS149" s="70"/>
      <c r="AT149" s="70"/>
      <c r="AU149" s="70"/>
      <c r="AV149" s="70"/>
      <c r="AW149" s="70"/>
      <c r="AX149" s="70"/>
      <c r="AY149" s="70"/>
      <c r="AZ149" s="402"/>
      <c r="BA149" s="1043"/>
      <c r="BB149" s="678" t="s">
        <v>48</v>
      </c>
      <c r="BC149" s="111" t="s">
        <v>35</v>
      </c>
      <c r="BD149" s="107" t="s">
        <v>35</v>
      </c>
      <c r="BE149" s="107" t="s">
        <v>35</v>
      </c>
      <c r="BF149" s="107" t="s">
        <v>35</v>
      </c>
      <c r="BG149" s="102" t="s">
        <v>35</v>
      </c>
      <c r="BH149" s="111" t="s">
        <v>35</v>
      </c>
      <c r="BI149" s="107" t="s">
        <v>35</v>
      </c>
      <c r="BJ149" s="107" t="s">
        <v>35</v>
      </c>
      <c r="BK149" s="107" t="s">
        <v>35</v>
      </c>
      <c r="BL149" s="102" t="s">
        <v>35</v>
      </c>
      <c r="BM149" s="111" t="s">
        <v>35</v>
      </c>
      <c r="BN149" s="107" t="s">
        <v>35</v>
      </c>
      <c r="BO149" s="107" t="s">
        <v>35</v>
      </c>
      <c r="BP149" s="107" t="s">
        <v>35</v>
      </c>
      <c r="BQ149" s="102" t="s">
        <v>35</v>
      </c>
      <c r="BR149" s="111" t="s">
        <v>35</v>
      </c>
      <c r="BS149" s="107" t="s">
        <v>35</v>
      </c>
      <c r="BT149" s="107" t="s">
        <v>35</v>
      </c>
      <c r="BU149" s="107" t="s">
        <v>35</v>
      </c>
      <c r="BV149" s="107" t="s">
        <v>35</v>
      </c>
      <c r="BW149" s="107" t="s">
        <v>35</v>
      </c>
      <c r="BX149" s="107" t="s">
        <v>35</v>
      </c>
      <c r="BY149" s="96" t="s">
        <v>35</v>
      </c>
      <c r="BZ149" s="96" t="s">
        <v>35</v>
      </c>
      <c r="CA149" s="96" t="s">
        <v>35</v>
      </c>
      <c r="CB149" s="96" t="s">
        <v>35</v>
      </c>
      <c r="CC149" s="96" t="s">
        <v>35</v>
      </c>
      <c r="CD149" s="96" t="s">
        <v>35</v>
      </c>
      <c r="CE149" s="96" t="s">
        <v>35</v>
      </c>
      <c r="CF149" s="96" t="s">
        <v>35</v>
      </c>
      <c r="CG149" s="96" t="s">
        <v>35</v>
      </c>
      <c r="CH149" s="96" t="s">
        <v>35</v>
      </c>
      <c r="CI149" s="96" t="s">
        <v>35</v>
      </c>
      <c r="CJ149" s="96" t="s">
        <v>35</v>
      </c>
      <c r="CK149" s="96" t="s">
        <v>35</v>
      </c>
      <c r="CL149" s="96" t="s">
        <v>35</v>
      </c>
      <c r="CM149" s="96" t="s">
        <v>35</v>
      </c>
      <c r="CN149" s="68"/>
      <c r="CO149" s="68"/>
      <c r="CP149" s="68"/>
      <c r="CQ149" s="68"/>
      <c r="CR149" s="68"/>
      <c r="CS149" s="68"/>
      <c r="CT149" s="68"/>
      <c r="CU149" s="68"/>
      <c r="CV149" s="68"/>
      <c r="CW149" s="68"/>
      <c r="CX149" s="68"/>
      <c r="CY149" s="68"/>
      <c r="CZ149" s="68"/>
    </row>
    <row r="150" s="365" customFormat="true" ht="15" customHeight="true" x14ac:dyDescent="0.2">
      <c r="A150" s="1056"/>
      <c r="B150" s="436" t="s">
        <v>111</v>
      </c>
      <c r="C150" s="217">
        <v>94.385570902606744</v>
      </c>
      <c r="D150" s="216">
        <v>91.853957029398686</v>
      </c>
      <c r="E150" s="216">
        <v>91.473981543418461</v>
      </c>
      <c r="F150" s="216">
        <v>86.521680539732415</v>
      </c>
      <c r="G150" s="215">
        <v>62.176268591070993</v>
      </c>
      <c r="H150" s="205">
        <v>87.534010102291603</v>
      </c>
      <c r="I150" s="216">
        <v>74.744604710259239</v>
      </c>
      <c r="J150" s="216">
        <v>74.675127279073365</v>
      </c>
      <c r="K150" s="216">
        <v>64.99206839773619</v>
      </c>
      <c r="L150" s="209">
        <v>37.004233472258562</v>
      </c>
      <c r="M150" s="217">
        <v>94.540157955433344</v>
      </c>
      <c r="N150" s="216">
        <v>93.251476720339625</v>
      </c>
      <c r="O150" s="216">
        <v>89.98124014443934</v>
      </c>
      <c r="P150" s="216">
        <v>88.9782976776266</v>
      </c>
      <c r="Q150" s="215">
        <v>70.074194531471207</v>
      </c>
      <c r="R150" s="205">
        <v>94.464547430818754</v>
      </c>
      <c r="S150" s="216">
        <v>90.957320512146282</v>
      </c>
      <c r="T150" s="216">
        <v>61.009595966308169</v>
      </c>
      <c r="U150" s="216">
        <v>93.880340307657832</v>
      </c>
      <c r="V150" s="216">
        <v>89.486333522019066</v>
      </c>
      <c r="W150" s="216">
        <v>88.737038507053455</v>
      </c>
      <c r="X150" s="216">
        <v>93.373258913177011</v>
      </c>
      <c r="Y150" s="216">
        <v>95.130789328018579</v>
      </c>
      <c r="Z150" s="216">
        <v>79.007665668250809</v>
      </c>
      <c r="AA150" s="216">
        <v>96.142450688848825</v>
      </c>
      <c r="AB150" s="216">
        <v>81.936798204885704</v>
      </c>
      <c r="AC150" s="216">
        <v>96.736781452448355</v>
      </c>
      <c r="AD150" s="216">
        <v>87.868998390999607</v>
      </c>
      <c r="AE150" s="216">
        <v>68.183240265280176</v>
      </c>
      <c r="AF150" s="216">
        <v>91.182414509238583</v>
      </c>
      <c r="AG150" s="216">
        <v>88.052719707675521</v>
      </c>
      <c r="AH150" s="216">
        <v>88.454445544573446</v>
      </c>
      <c r="AI150" s="216">
        <v>93.60055685781316</v>
      </c>
      <c r="AJ150" s="216">
        <v>84.96990974418172</v>
      </c>
      <c r="AK150" s="216">
        <v>85.166804361840079</v>
      </c>
      <c r="AL150" s="216">
        <v>90.814042583731151</v>
      </c>
      <c r="AM150" s="209">
        <v>92.132259769176173</v>
      </c>
      <c r="AN150" s="70"/>
      <c r="AO150" s="70"/>
      <c r="AP150" s="70"/>
      <c r="AQ150" s="70"/>
      <c r="AR150" s="70"/>
      <c r="AS150" s="70"/>
      <c r="AT150" s="70"/>
      <c r="AU150" s="70"/>
      <c r="AV150" s="70"/>
      <c r="AW150" s="70"/>
      <c r="AX150" s="70"/>
      <c r="AY150" s="70"/>
      <c r="AZ150" s="402"/>
      <c r="BA150" s="1043"/>
      <c r="BB150" s="678" t="s">
        <v>111</v>
      </c>
      <c r="BC150" s="111" t="s">
        <v>35</v>
      </c>
      <c r="BD150" s="107" t="s">
        <v>35</v>
      </c>
      <c r="BE150" s="107" t="s">
        <v>35</v>
      </c>
      <c r="BF150" s="107" t="s">
        <v>35</v>
      </c>
      <c r="BG150" s="102" t="s">
        <v>35</v>
      </c>
      <c r="BH150" s="111" t="s">
        <v>35</v>
      </c>
      <c r="BI150" s="107" t="s">
        <v>35</v>
      </c>
      <c r="BJ150" s="107" t="s">
        <v>35</v>
      </c>
      <c r="BK150" s="107" t="s">
        <v>35</v>
      </c>
      <c r="BL150" s="102" t="s">
        <v>35</v>
      </c>
      <c r="BM150" s="111" t="s">
        <v>35</v>
      </c>
      <c r="BN150" s="107" t="s">
        <v>35</v>
      </c>
      <c r="BO150" s="107" t="s">
        <v>35</v>
      </c>
      <c r="BP150" s="107" t="s">
        <v>35</v>
      </c>
      <c r="BQ150" s="102" t="s">
        <v>35</v>
      </c>
      <c r="BR150" s="111" t="s">
        <v>35</v>
      </c>
      <c r="BS150" s="107" t="s">
        <v>35</v>
      </c>
      <c r="BT150" s="107" t="s">
        <v>35</v>
      </c>
      <c r="BU150" s="107" t="s">
        <v>35</v>
      </c>
      <c r="BV150" s="107" t="s">
        <v>35</v>
      </c>
      <c r="BW150" s="107" t="s">
        <v>35</v>
      </c>
      <c r="BX150" s="107" t="s">
        <v>35</v>
      </c>
      <c r="BY150" s="96" t="s">
        <v>35</v>
      </c>
      <c r="BZ150" s="96" t="s">
        <v>35</v>
      </c>
      <c r="CA150" s="96" t="s">
        <v>35</v>
      </c>
      <c r="CB150" s="96" t="s">
        <v>35</v>
      </c>
      <c r="CC150" s="96" t="s">
        <v>35</v>
      </c>
      <c r="CD150" s="96" t="s">
        <v>35</v>
      </c>
      <c r="CE150" s="96" t="s">
        <v>35</v>
      </c>
      <c r="CF150" s="96" t="s">
        <v>35</v>
      </c>
      <c r="CG150" s="96" t="s">
        <v>35</v>
      </c>
      <c r="CH150" s="96" t="s">
        <v>35</v>
      </c>
      <c r="CI150" s="96" t="s">
        <v>35</v>
      </c>
      <c r="CJ150" s="96" t="s">
        <v>35</v>
      </c>
      <c r="CK150" s="96" t="s">
        <v>35</v>
      </c>
      <c r="CL150" s="96" t="s">
        <v>35</v>
      </c>
      <c r="CM150" s="96" t="s">
        <v>35</v>
      </c>
      <c r="CN150" s="68"/>
      <c r="CO150" s="68"/>
      <c r="CP150" s="68"/>
      <c r="CQ150" s="68"/>
      <c r="CR150" s="68"/>
      <c r="CS150" s="68"/>
      <c r="CT150" s="68"/>
      <c r="CU150" s="68"/>
      <c r="CV150" s="68"/>
      <c r="CW150" s="68"/>
      <c r="CX150" s="68"/>
      <c r="CY150" s="68"/>
      <c r="CZ150" s="68"/>
    </row>
    <row r="151" s="365" customFormat="true" ht="15" customHeight="true" x14ac:dyDescent="0.2">
      <c r="A151" s="1056" t="s">
        <v>110</v>
      </c>
      <c r="B151" s="436" t="s">
        <v>49</v>
      </c>
      <c r="C151" s="217">
        <v>60.617931147708184</v>
      </c>
      <c r="D151" s="216">
        <v>66.196374549129118</v>
      </c>
      <c r="E151" s="216">
        <v>58.474158566694037</v>
      </c>
      <c r="F151" s="216">
        <v>62.545650017975596</v>
      </c>
      <c r="G151" s="215">
        <v>62.864731345053841</v>
      </c>
      <c r="H151" s="205">
        <v>81.845376417036491</v>
      </c>
      <c r="I151" s="216">
        <v>73.964485464328817</v>
      </c>
      <c r="J151" s="216">
        <v>78.237440630076549</v>
      </c>
      <c r="K151" s="216">
        <v>70.286275614031297</v>
      </c>
      <c r="L151" s="209">
        <v>46.40950264407418</v>
      </c>
      <c r="M151" s="217">
        <v>60.452149463228565</v>
      </c>
      <c r="N151" s="216">
        <v>65.434092085048846</v>
      </c>
      <c r="O151" s="216">
        <v>59.434731365194239</v>
      </c>
      <c r="P151" s="216">
        <v>61.372221395570556</v>
      </c>
      <c r="Q151" s="215">
        <v>60.180794761226309</v>
      </c>
      <c r="R151" s="205">
        <v>60.284164839376018</v>
      </c>
      <c r="S151" s="216">
        <v>49.305674587112591</v>
      </c>
      <c r="T151" s="216">
        <v>68.552043363594919</v>
      </c>
      <c r="U151" s="216">
        <v>57.37396490879658</v>
      </c>
      <c r="V151" s="216">
        <v>41.272031839911804</v>
      </c>
      <c r="W151" s="216">
        <v>53.91116906030927</v>
      </c>
      <c r="X151" s="216">
        <v>63.827273872804334</v>
      </c>
      <c r="Y151" s="216">
        <v>64.696181032534653</v>
      </c>
      <c r="Z151" s="216">
        <v>53.358560588068485</v>
      </c>
      <c r="AA151" s="216">
        <v>70.272012277466061</v>
      </c>
      <c r="AB151" s="216">
        <v>70.497649380081825</v>
      </c>
      <c r="AC151" s="216">
        <v>67.019544133276341</v>
      </c>
      <c r="AD151" s="216">
        <v>76.742998885335552</v>
      </c>
      <c r="AE151" s="216">
        <v>63.432261176315208</v>
      </c>
      <c r="AF151" s="216">
        <v>68.621264123781771</v>
      </c>
      <c r="AG151" s="216">
        <v>57.387574447348364</v>
      </c>
      <c r="AH151" s="216">
        <v>65.07855491628824</v>
      </c>
      <c r="AI151" s="216">
        <v>53.029672631515609</v>
      </c>
      <c r="AJ151" s="216">
        <v>70.286505483000838</v>
      </c>
      <c r="AK151" s="216">
        <v>77.141782963701104</v>
      </c>
      <c r="AL151" s="216">
        <v>57.838035882366626</v>
      </c>
      <c r="AM151" s="209">
        <v>51.602180241039676</v>
      </c>
      <c r="AN151" s="70"/>
      <c r="AO151" s="70"/>
      <c r="AP151" s="70"/>
      <c r="AQ151" s="70"/>
      <c r="AR151" s="70"/>
      <c r="AS151" s="70"/>
      <c r="AT151" s="70"/>
      <c r="AU151" s="70"/>
      <c r="AV151" s="70"/>
      <c r="AW151" s="70"/>
      <c r="AX151" s="70"/>
      <c r="AY151" s="70"/>
      <c r="AZ151" s="402"/>
      <c r="BA151" s="1043" t="s">
        <v>110</v>
      </c>
      <c r="BB151" s="678" t="s">
        <v>49</v>
      </c>
      <c r="BC151" s="111" t="s">
        <v>35</v>
      </c>
      <c r="BD151" s="107" t="s">
        <v>35</v>
      </c>
      <c r="BE151" s="107" t="s">
        <v>35</v>
      </c>
      <c r="BF151" s="107" t="s">
        <v>35</v>
      </c>
      <c r="BG151" s="102" t="s">
        <v>35</v>
      </c>
      <c r="BH151" s="111" t="s">
        <v>35</v>
      </c>
      <c r="BI151" s="107" t="s">
        <v>35</v>
      </c>
      <c r="BJ151" s="107" t="s">
        <v>35</v>
      </c>
      <c r="BK151" s="107" t="s">
        <v>35</v>
      </c>
      <c r="BL151" s="102" t="s">
        <v>35</v>
      </c>
      <c r="BM151" s="111" t="s">
        <v>35</v>
      </c>
      <c r="BN151" s="107" t="s">
        <v>35</v>
      </c>
      <c r="BO151" s="107" t="s">
        <v>35</v>
      </c>
      <c r="BP151" s="107" t="s">
        <v>35</v>
      </c>
      <c r="BQ151" s="102" t="s">
        <v>35</v>
      </c>
      <c r="BR151" s="111" t="s">
        <v>35</v>
      </c>
      <c r="BS151" s="107" t="s">
        <v>35</v>
      </c>
      <c r="BT151" s="107" t="s">
        <v>35</v>
      </c>
      <c r="BU151" s="107" t="s">
        <v>35</v>
      </c>
      <c r="BV151" s="107" t="s">
        <v>35</v>
      </c>
      <c r="BW151" s="107" t="s">
        <v>35</v>
      </c>
      <c r="BX151" s="107" t="s">
        <v>35</v>
      </c>
      <c r="BY151" s="96" t="s">
        <v>35</v>
      </c>
      <c r="BZ151" s="96" t="s">
        <v>35</v>
      </c>
      <c r="CA151" s="96" t="s">
        <v>35</v>
      </c>
      <c r="CB151" s="96" t="s">
        <v>35</v>
      </c>
      <c r="CC151" s="96" t="s">
        <v>35</v>
      </c>
      <c r="CD151" s="96" t="s">
        <v>35</v>
      </c>
      <c r="CE151" s="96" t="s">
        <v>35</v>
      </c>
      <c r="CF151" s="96" t="s">
        <v>35</v>
      </c>
      <c r="CG151" s="96" t="s">
        <v>35</v>
      </c>
      <c r="CH151" s="96" t="s">
        <v>35</v>
      </c>
      <c r="CI151" s="96" t="s">
        <v>35</v>
      </c>
      <c r="CJ151" s="96" t="s">
        <v>35</v>
      </c>
      <c r="CK151" s="96" t="s">
        <v>35</v>
      </c>
      <c r="CL151" s="96" t="s">
        <v>35</v>
      </c>
      <c r="CM151" s="96" t="s">
        <v>35</v>
      </c>
      <c r="CN151" s="68"/>
      <c r="CO151" s="68"/>
      <c r="CP151" s="68"/>
      <c r="CQ151" s="68"/>
      <c r="CR151" s="68"/>
      <c r="CS151" s="68"/>
      <c r="CT151" s="68"/>
      <c r="CU151" s="68"/>
      <c r="CV151" s="68"/>
      <c r="CW151" s="68"/>
      <c r="CX151" s="68"/>
      <c r="CY151" s="68"/>
      <c r="CZ151" s="68"/>
    </row>
    <row r="152" s="365" customFormat="true" ht="15" customHeight="true" x14ac:dyDescent="0.2">
      <c r="A152" s="1088"/>
      <c r="B152" s="483" t="s">
        <v>48</v>
      </c>
      <c r="C152" s="217">
        <v>39.382068852291866</v>
      </c>
      <c r="D152" s="216">
        <v>33.803625450871003</v>
      </c>
      <c r="E152" s="216">
        <v>41.525841433305921</v>
      </c>
      <c r="F152" s="216">
        <v>37.454349982024553</v>
      </c>
      <c r="G152" s="215">
        <v>37.135268654946429</v>
      </c>
      <c r="H152" s="205">
        <v>18.154623582963492</v>
      </c>
      <c r="I152" s="216">
        <v>26.035514535671112</v>
      </c>
      <c r="J152" s="216">
        <v>21.762559369923487</v>
      </c>
      <c r="K152" s="216">
        <v>29.713724385968749</v>
      </c>
      <c r="L152" s="209">
        <v>53.590497355925926</v>
      </c>
      <c r="M152" s="217">
        <v>39.547850536771477</v>
      </c>
      <c r="N152" s="216">
        <v>34.565907914951168</v>
      </c>
      <c r="O152" s="216">
        <v>40.565268634805875</v>
      </c>
      <c r="P152" s="216">
        <v>38.627778604429473</v>
      </c>
      <c r="Q152" s="215">
        <v>39.819205238773904</v>
      </c>
      <c r="R152" s="205">
        <v>39.715835160624039</v>
      </c>
      <c r="S152" s="216">
        <v>50.69432541288753</v>
      </c>
      <c r="T152" s="216">
        <v>31.447956636404971</v>
      </c>
      <c r="U152" s="216">
        <v>42.626035091203299</v>
      </c>
      <c r="V152" s="216">
        <v>58.727968160088153</v>
      </c>
      <c r="W152" s="216">
        <v>46.088830939690581</v>
      </c>
      <c r="X152" s="216">
        <v>36.17272612719573</v>
      </c>
      <c r="Y152" s="216">
        <v>35.30381896746529</v>
      </c>
      <c r="Z152" s="216">
        <v>46.64143941193143</v>
      </c>
      <c r="AA152" s="216">
        <v>29.727987722533932</v>
      </c>
      <c r="AB152" s="216">
        <v>29.502350619918165</v>
      </c>
      <c r="AC152" s="216">
        <v>32.980455866723567</v>
      </c>
      <c r="AD152" s="216">
        <v>23.25700111466444</v>
      </c>
      <c r="AE152" s="216">
        <v>36.567738823684785</v>
      </c>
      <c r="AF152" s="216">
        <v>31.378735876218254</v>
      </c>
      <c r="AG152" s="216">
        <v>42.612425552651544</v>
      </c>
      <c r="AH152" s="216">
        <v>34.92144508371171</v>
      </c>
      <c r="AI152" s="216">
        <v>46.970327368484369</v>
      </c>
      <c r="AJ152" s="216">
        <v>29.713494516999173</v>
      </c>
      <c r="AK152" s="216">
        <v>22.858217036298946</v>
      </c>
      <c r="AL152" s="216">
        <v>42.161964117633417</v>
      </c>
      <c r="AM152" s="209">
        <v>48.397819758960424</v>
      </c>
      <c r="AN152" s="70"/>
      <c r="AO152" s="70"/>
      <c r="AP152" s="70"/>
      <c r="AQ152" s="70"/>
      <c r="AR152" s="70"/>
      <c r="AS152" s="70"/>
      <c r="AT152" s="70"/>
      <c r="AU152" s="70"/>
      <c r="AV152" s="70"/>
      <c r="AW152" s="70"/>
      <c r="AX152" s="70"/>
      <c r="AY152" s="70"/>
      <c r="AZ152" s="402"/>
      <c r="BA152" s="1043"/>
      <c r="BB152" s="678" t="s">
        <v>48</v>
      </c>
      <c r="BC152" s="111" t="s">
        <v>35</v>
      </c>
      <c r="BD152" s="107" t="s">
        <v>35</v>
      </c>
      <c r="BE152" s="107" t="s">
        <v>35</v>
      </c>
      <c r="BF152" s="107" t="s">
        <v>35</v>
      </c>
      <c r="BG152" s="102" t="s">
        <v>35</v>
      </c>
      <c r="BH152" s="111" t="s">
        <v>35</v>
      </c>
      <c r="BI152" s="107" t="s">
        <v>35</v>
      </c>
      <c r="BJ152" s="107" t="s">
        <v>35</v>
      </c>
      <c r="BK152" s="107" t="s">
        <v>35</v>
      </c>
      <c r="BL152" s="102" t="s">
        <v>35</v>
      </c>
      <c r="BM152" s="111" t="s">
        <v>35</v>
      </c>
      <c r="BN152" s="107" t="s">
        <v>35</v>
      </c>
      <c r="BO152" s="107" t="s">
        <v>35</v>
      </c>
      <c r="BP152" s="107" t="s">
        <v>35</v>
      </c>
      <c r="BQ152" s="102" t="s">
        <v>35</v>
      </c>
      <c r="BR152" s="111" t="s">
        <v>35</v>
      </c>
      <c r="BS152" s="107" t="s">
        <v>35</v>
      </c>
      <c r="BT152" s="107" t="s">
        <v>35</v>
      </c>
      <c r="BU152" s="107" t="s">
        <v>35</v>
      </c>
      <c r="BV152" s="107" t="s">
        <v>35</v>
      </c>
      <c r="BW152" s="107" t="s">
        <v>35</v>
      </c>
      <c r="BX152" s="107" t="s">
        <v>35</v>
      </c>
      <c r="BY152" s="96" t="s">
        <v>35</v>
      </c>
      <c r="BZ152" s="96" t="s">
        <v>35</v>
      </c>
      <c r="CA152" s="96" t="s">
        <v>35</v>
      </c>
      <c r="CB152" s="96" t="s">
        <v>35</v>
      </c>
      <c r="CC152" s="96" t="s">
        <v>35</v>
      </c>
      <c r="CD152" s="96" t="s">
        <v>35</v>
      </c>
      <c r="CE152" s="96" t="s">
        <v>35</v>
      </c>
      <c r="CF152" s="96" t="s">
        <v>35</v>
      </c>
      <c r="CG152" s="96" t="s">
        <v>35</v>
      </c>
      <c r="CH152" s="96" t="s">
        <v>35</v>
      </c>
      <c r="CI152" s="96" t="s">
        <v>35</v>
      </c>
      <c r="CJ152" s="96" t="s">
        <v>35</v>
      </c>
      <c r="CK152" s="96" t="s">
        <v>35</v>
      </c>
      <c r="CL152" s="96" t="s">
        <v>35</v>
      </c>
      <c r="CM152" s="96" t="s">
        <v>35</v>
      </c>
      <c r="CN152" s="68"/>
      <c r="CO152" s="68"/>
      <c r="CP152" s="68"/>
      <c r="CQ152" s="68"/>
      <c r="CR152" s="68"/>
      <c r="CS152" s="68"/>
      <c r="CT152" s="68"/>
      <c r="CU152" s="68"/>
      <c r="CV152" s="68"/>
      <c r="CW152" s="68"/>
      <c r="CX152" s="68"/>
      <c r="CY152" s="68"/>
      <c r="CZ152" s="68"/>
    </row>
    <row r="153" s="370" customFormat="true" ht="15" customHeight="true" x14ac:dyDescent="0.2">
      <c r="A153" s="1055" t="s">
        <v>62</v>
      </c>
      <c r="B153" s="435" t="s">
        <v>276</v>
      </c>
      <c r="C153" s="178">
        <v>0</v>
      </c>
      <c r="D153" s="177">
        <v>0.49680138496790366</v>
      </c>
      <c r="E153" s="177">
        <v>0.50124443869381352</v>
      </c>
      <c r="F153" s="177">
        <v>0.78871136695671118</v>
      </c>
      <c r="G153" s="176">
        <v>0.77527109291613083</v>
      </c>
      <c r="H153" s="175">
        <v>1.3726334125262336</v>
      </c>
      <c r="I153" s="177">
        <v>5.4146289865492643E-2</v>
      </c>
      <c r="J153" s="177">
        <v>0.2643251623667483</v>
      </c>
      <c r="K153" s="177">
        <v>0.87727602067128563</v>
      </c>
      <c r="L153" s="174">
        <v>1.7513901390836313</v>
      </c>
      <c r="M153" s="178">
        <v>0</v>
      </c>
      <c r="N153" s="177">
        <v>0.3668140052155765</v>
      </c>
      <c r="O153" s="177">
        <v>0.41335778404501466</v>
      </c>
      <c r="P153" s="177">
        <v>0.84095536125097359</v>
      </c>
      <c r="Q153" s="176">
        <v>0.7321584820812379</v>
      </c>
      <c r="R153" s="175">
        <v>0.52833474294779303</v>
      </c>
      <c r="S153" s="177">
        <v>0</v>
      </c>
      <c r="T153" s="177">
        <v>0.62842686681334881</v>
      </c>
      <c r="U153" s="177">
        <v>0</v>
      </c>
      <c r="V153" s="177">
        <v>0</v>
      </c>
      <c r="W153" s="177">
        <v>0</v>
      </c>
      <c r="X153" s="177">
        <v>0</v>
      </c>
      <c r="Y153" s="177">
        <v>0</v>
      </c>
      <c r="Z153" s="177">
        <v>0.2201092277725501</v>
      </c>
      <c r="AA153" s="177">
        <v>0</v>
      </c>
      <c r="AB153" s="177">
        <v>0.1690358047345569</v>
      </c>
      <c r="AC153" s="177">
        <v>0</v>
      </c>
      <c r="AD153" s="177">
        <v>0.4875437918569962</v>
      </c>
      <c r="AE153" s="177">
        <v>0</v>
      </c>
      <c r="AF153" s="177">
        <v>0.14701815549035607</v>
      </c>
      <c r="AG153" s="177">
        <v>0</v>
      </c>
      <c r="AH153" s="177">
        <v>0</v>
      </c>
      <c r="AI153" s="177">
        <v>0</v>
      </c>
      <c r="AJ153" s="177">
        <v>6.2639291473293071</v>
      </c>
      <c r="AK153" s="177">
        <v>0.78485283038352427</v>
      </c>
      <c r="AL153" s="177">
        <v>0</v>
      </c>
      <c r="AM153" s="174">
        <v>0</v>
      </c>
      <c r="AN153" s="495"/>
      <c r="AO153" s="495"/>
      <c r="AP153" s="495"/>
      <c r="AQ153" s="495"/>
      <c r="AR153" s="495"/>
      <c r="AS153" s="495"/>
      <c r="AT153" s="495"/>
      <c r="AU153" s="495"/>
      <c r="AV153" s="495"/>
      <c r="AW153" s="495"/>
      <c r="AX153" s="495"/>
      <c r="AY153" s="495"/>
      <c r="AZ153" s="234"/>
      <c r="BA153" s="1043" t="s">
        <v>62</v>
      </c>
      <c r="BB153" s="425" t="s">
        <v>276</v>
      </c>
      <c r="BC153" s="506">
        <v>0</v>
      </c>
      <c r="BD153" s="490">
        <v>48.096499000000009</v>
      </c>
      <c r="BE153" s="490">
        <v>48.530945999999993</v>
      </c>
      <c r="BF153" s="490">
        <v>76.398156</v>
      </c>
      <c r="BG153" s="508">
        <v>74.985792000000004</v>
      </c>
      <c r="BH153" s="506">
        <v>14.126674999999999</v>
      </c>
      <c r="BI153" s="490">
        <v>0.55672900000000003</v>
      </c>
      <c r="BJ153" s="490">
        <v>2.715411</v>
      </c>
      <c r="BK153" s="490">
        <v>9.0371039999999994</v>
      </c>
      <c r="BL153" s="508">
        <v>17.997264000000001</v>
      </c>
      <c r="BM153" s="506">
        <v>0</v>
      </c>
      <c r="BN153" s="490">
        <v>31.721850999999997</v>
      </c>
      <c r="BO153" s="490">
        <v>35.790151999999999</v>
      </c>
      <c r="BP153" s="490">
        <v>72.733302999999992</v>
      </c>
      <c r="BQ153" s="508">
        <v>63.332903999999999</v>
      </c>
      <c r="BR153" s="506">
        <v>14.090656000000001</v>
      </c>
      <c r="BS153" s="490">
        <v>0</v>
      </c>
      <c r="BT153" s="490">
        <v>34.389040999999999</v>
      </c>
      <c r="BU153" s="490">
        <v>0</v>
      </c>
      <c r="BV153" s="490">
        <v>0</v>
      </c>
      <c r="BW153" s="490">
        <v>0</v>
      </c>
      <c r="BX153" s="490">
        <v>0</v>
      </c>
      <c r="BY153" s="491">
        <v>0</v>
      </c>
      <c r="BZ153" s="491">
        <v>6.0314579999999998</v>
      </c>
      <c r="CA153" s="491">
        <v>0</v>
      </c>
      <c r="CB153" s="491">
        <v>3.5116620000000003</v>
      </c>
      <c r="CC153" s="491">
        <v>0</v>
      </c>
      <c r="CD153" s="491">
        <v>7.842587</v>
      </c>
      <c r="CE153" s="491">
        <v>0</v>
      </c>
      <c r="CF153" s="491">
        <v>1.3235600000000001</v>
      </c>
      <c r="CG153" s="491">
        <v>0</v>
      </c>
      <c r="CH153" s="491">
        <v>0</v>
      </c>
      <c r="CI153" s="491">
        <v>0</v>
      </c>
      <c r="CJ153" s="491">
        <v>154.49034899999998</v>
      </c>
      <c r="CK153" s="491">
        <v>26.332080000000001</v>
      </c>
      <c r="CL153" s="491">
        <v>0</v>
      </c>
      <c r="CM153" s="491">
        <v>0</v>
      </c>
      <c r="CN153" s="67"/>
      <c r="CO153" s="67"/>
      <c r="CP153" s="67"/>
      <c r="CQ153" s="67"/>
      <c r="CR153" s="67"/>
      <c r="CS153" s="67"/>
      <c r="CT153" s="67"/>
      <c r="CU153" s="67"/>
      <c r="CV153" s="67"/>
      <c r="CW153" s="67"/>
      <c r="CX153" s="67"/>
      <c r="CY153" s="67"/>
      <c r="CZ153" s="67"/>
    </row>
    <row r="154" s="370" customFormat="true" ht="15" customHeight="true" x14ac:dyDescent="0.2">
      <c r="A154" s="1056"/>
      <c r="B154" s="436" t="s">
        <v>277</v>
      </c>
      <c r="C154" s="178">
        <v>2.7931575547031968E-2</v>
      </c>
      <c r="D154" s="177">
        <v>3.475597626658225E-2</v>
      </c>
      <c r="E154" s="177">
        <v>3.4955463328576304E-2</v>
      </c>
      <c r="F154" s="177">
        <v>0.44030286344391156</v>
      </c>
      <c r="G154" s="176">
        <v>12.154729774598753</v>
      </c>
      <c r="H154" s="175">
        <v>0.54652189753519975</v>
      </c>
      <c r="I154" s="177">
        <v>4.6521503450878274</v>
      </c>
      <c r="J154" s="177">
        <v>10.661461616460889</v>
      </c>
      <c r="K154" s="177">
        <v>15.451423940345377</v>
      </c>
      <c r="L154" s="174">
        <v>39.913922553959587</v>
      </c>
      <c r="M154" s="178">
        <v>3.1242884287312971E-2</v>
      </c>
      <c r="N154" s="177">
        <v>3.8908774032366783E-2</v>
      </c>
      <c r="O154" s="177">
        <v>0</v>
      </c>
      <c r="P154" s="177">
        <v>0.22273082792027571</v>
      </c>
      <c r="Q154" s="176">
        <v>5.4344929920205463</v>
      </c>
      <c r="R154" s="175">
        <v>4.3738922969163641</v>
      </c>
      <c r="S154" s="177">
        <v>0.2895938636659095</v>
      </c>
      <c r="T154" s="177">
        <v>6.6174853992353162</v>
      </c>
      <c r="U154" s="177">
        <v>0.98453513627296385</v>
      </c>
      <c r="V154" s="177">
        <v>8.5166640173925459E-2</v>
      </c>
      <c r="W154" s="177">
        <v>0.1610746355119724</v>
      </c>
      <c r="X154" s="177">
        <v>0.94536779599845944</v>
      </c>
      <c r="Y154" s="177">
        <v>0.39029777544370053</v>
      </c>
      <c r="Z154" s="177">
        <v>13.045084879258203</v>
      </c>
      <c r="AA154" s="177">
        <v>0.86920846229833759</v>
      </c>
      <c r="AB154" s="177">
        <v>5.4562622783094605</v>
      </c>
      <c r="AC154" s="177">
        <v>0.16677118451155418</v>
      </c>
      <c r="AD154" s="177">
        <v>3.8271050050490869</v>
      </c>
      <c r="AE154" s="177">
        <v>0.86619409962336003</v>
      </c>
      <c r="AF154" s="177">
        <v>0.71557207236782427</v>
      </c>
      <c r="AG154" s="177">
        <v>0.65889302359958524</v>
      </c>
      <c r="AH154" s="177">
        <v>1.9516425350248705</v>
      </c>
      <c r="AI154" s="177">
        <v>2.6479033566661521</v>
      </c>
      <c r="AJ154" s="177">
        <v>0.25651889493679703</v>
      </c>
      <c r="AK154" s="177">
        <v>0.21507844065756077</v>
      </c>
      <c r="AL154" s="177">
        <v>0</v>
      </c>
      <c r="AM154" s="174">
        <v>0.42733657638998873</v>
      </c>
      <c r="AN154" s="495"/>
      <c r="AO154" s="495"/>
      <c r="AP154" s="495"/>
      <c r="AQ154" s="495"/>
      <c r="AR154" s="495"/>
      <c r="AS154" s="495"/>
      <c r="AT154" s="495"/>
      <c r="AU154" s="495"/>
      <c r="AV154" s="495"/>
      <c r="AW154" s="495"/>
      <c r="AX154" s="495"/>
      <c r="AY154" s="495"/>
      <c r="AZ154" s="234"/>
      <c r="BA154" s="1043"/>
      <c r="BB154" s="678" t="s">
        <v>277</v>
      </c>
      <c r="BC154" s="507">
        <v>2.7033900000000002</v>
      </c>
      <c r="BD154" s="492">
        <v>3.3648069999999999</v>
      </c>
      <c r="BE154" s="492">
        <v>3.38442</v>
      </c>
      <c r="BF154" s="492">
        <v>42.649729999999998</v>
      </c>
      <c r="BG154" s="511">
        <v>1175.6301080000001</v>
      </c>
      <c r="BH154" s="507">
        <v>5.6246170000000006</v>
      </c>
      <c r="BI154" s="492">
        <v>47.833138999999996</v>
      </c>
      <c r="BJ154" s="492">
        <v>109.525139</v>
      </c>
      <c r="BK154" s="492">
        <v>159.17011500000004</v>
      </c>
      <c r="BL154" s="511">
        <v>410.15498799999989</v>
      </c>
      <c r="BM154" s="507">
        <v>2.7033900000000002</v>
      </c>
      <c r="BN154" s="492">
        <v>3.3648069999999999</v>
      </c>
      <c r="BO154" s="492">
        <v>0</v>
      </c>
      <c r="BP154" s="492">
        <v>19.263743999999999</v>
      </c>
      <c r="BQ154" s="511">
        <v>470.09251599999993</v>
      </c>
      <c r="BR154" s="507">
        <v>116.65144599999999</v>
      </c>
      <c r="BS154" s="492">
        <v>4.7317280000000004</v>
      </c>
      <c r="BT154" s="492">
        <v>362.12483700000001</v>
      </c>
      <c r="BU154" s="492">
        <v>27.326242999999995</v>
      </c>
      <c r="BV154" s="492">
        <v>1.5709460000000002</v>
      </c>
      <c r="BW154" s="492">
        <v>3.2195899999999997</v>
      </c>
      <c r="BX154" s="492">
        <v>36.187215999999999</v>
      </c>
      <c r="BY154" s="493">
        <v>6.3741930000000009</v>
      </c>
      <c r="BZ154" s="493">
        <v>357.46289399999995</v>
      </c>
      <c r="CA154" s="493">
        <v>8.7297039999999999</v>
      </c>
      <c r="CB154" s="493">
        <v>113.352014</v>
      </c>
      <c r="CC154" s="493">
        <v>2.5920540000000001</v>
      </c>
      <c r="CD154" s="493">
        <v>61.562477999999992</v>
      </c>
      <c r="CE154" s="493">
        <v>23.235143000000001</v>
      </c>
      <c r="CF154" s="493">
        <v>6.4420789999999997</v>
      </c>
      <c r="CG154" s="493">
        <v>12.377878000000001</v>
      </c>
      <c r="CH154" s="493">
        <v>13.530748000000003</v>
      </c>
      <c r="CI154" s="493">
        <v>44.95384</v>
      </c>
      <c r="CJ154" s="493">
        <v>6.326651</v>
      </c>
      <c r="CK154" s="493">
        <v>7.2159550000000001</v>
      </c>
      <c r="CL154" s="493">
        <v>0</v>
      </c>
      <c r="CM154" s="493">
        <v>11.764818</v>
      </c>
      <c r="CN154" s="67"/>
      <c r="CO154" s="67"/>
      <c r="CP154" s="67"/>
      <c r="CQ154" s="67"/>
      <c r="CR154" s="67"/>
      <c r="CS154" s="67"/>
      <c r="CT154" s="67"/>
      <c r="CU154" s="67"/>
      <c r="CV154" s="67"/>
      <c r="CW154" s="67"/>
      <c r="CX154" s="67"/>
      <c r="CY154" s="67"/>
      <c r="CZ154" s="67"/>
    </row>
    <row r="155" s="370" customFormat="true" ht="15" customHeight="true" x14ac:dyDescent="0.2">
      <c r="A155" s="1056"/>
      <c r="B155" s="436" t="s">
        <v>278</v>
      </c>
      <c r="C155" s="178">
        <v>0.41718447248091617</v>
      </c>
      <c r="D155" s="177">
        <v>0.14945359943626529</v>
      </c>
      <c r="E155" s="177">
        <v>0.3915320400518153</v>
      </c>
      <c r="F155" s="177">
        <v>0.75487767164793018</v>
      </c>
      <c r="G155" s="176">
        <v>2.0510014114205757</v>
      </c>
      <c r="H155" s="175">
        <v>0</v>
      </c>
      <c r="I155" s="177">
        <v>0.74286668446784287</v>
      </c>
      <c r="J155" s="177">
        <v>0.15878310491452963</v>
      </c>
      <c r="K155" s="177">
        <v>0.40446172187934604</v>
      </c>
      <c r="L155" s="174">
        <v>1.0902251961277853</v>
      </c>
      <c r="M155" s="178">
        <v>0.4666419972707187</v>
      </c>
      <c r="N155" s="177">
        <v>0.11672632209710039</v>
      </c>
      <c r="O155" s="177">
        <v>0.40509692329481517</v>
      </c>
      <c r="P155" s="177">
        <v>0.72778224708354344</v>
      </c>
      <c r="Q155" s="176">
        <v>2.2094612589576066</v>
      </c>
      <c r="R155" s="175">
        <v>0</v>
      </c>
      <c r="S155" s="177">
        <v>0</v>
      </c>
      <c r="T155" s="177">
        <v>3.7680696993738954</v>
      </c>
      <c r="U155" s="177">
        <v>0</v>
      </c>
      <c r="V155" s="177">
        <v>3.2756400066894405E-2</v>
      </c>
      <c r="W155" s="177">
        <v>0</v>
      </c>
      <c r="X155" s="177">
        <v>0</v>
      </c>
      <c r="Y155" s="177">
        <v>0</v>
      </c>
      <c r="Z155" s="177">
        <v>0</v>
      </c>
      <c r="AA155" s="177">
        <v>0.106340756779296</v>
      </c>
      <c r="AB155" s="177">
        <v>0.35091133595494883</v>
      </c>
      <c r="AC155" s="177">
        <v>0</v>
      </c>
      <c r="AD155" s="177">
        <v>0.31182687687500699</v>
      </c>
      <c r="AE155" s="177">
        <v>3.9605834461446539</v>
      </c>
      <c r="AF155" s="177">
        <v>1.3500620035819195</v>
      </c>
      <c r="AG155" s="177">
        <v>0.29028564031887072</v>
      </c>
      <c r="AH155" s="177">
        <v>0.15409161782724057</v>
      </c>
      <c r="AI155" s="177">
        <v>0.24954319042645104</v>
      </c>
      <c r="AJ155" s="177">
        <v>0</v>
      </c>
      <c r="AK155" s="177">
        <v>0.32670443019355766</v>
      </c>
      <c r="AL155" s="177">
        <v>0</v>
      </c>
      <c r="AM155" s="174">
        <v>0.14395410321528707</v>
      </c>
      <c r="AN155" s="495"/>
      <c r="AO155" s="495"/>
      <c r="AP155" s="495"/>
      <c r="AQ155" s="495"/>
      <c r="AR155" s="495"/>
      <c r="AS155" s="495"/>
      <c r="AT155" s="495"/>
      <c r="AU155" s="495"/>
      <c r="AV155" s="495"/>
      <c r="AW155" s="495"/>
      <c r="AX155" s="495"/>
      <c r="AY155" s="495"/>
      <c r="AZ155" s="234"/>
      <c r="BA155" s="1043"/>
      <c r="BB155" s="678" t="s">
        <v>278</v>
      </c>
      <c r="BC155" s="507">
        <v>40.377684000000002</v>
      </c>
      <c r="BD155" s="492">
        <v>14.468951000000001</v>
      </c>
      <c r="BE155" s="492">
        <v>37.908490999999998</v>
      </c>
      <c r="BF155" s="492">
        <v>73.120871000000008</v>
      </c>
      <c r="BG155" s="511">
        <v>198.37701500000006</v>
      </c>
      <c r="BH155" s="507">
        <v>0</v>
      </c>
      <c r="BI155" s="492">
        <v>7.6381119999999996</v>
      </c>
      <c r="BJ155" s="492">
        <v>1.6311780000000002</v>
      </c>
      <c r="BK155" s="492">
        <v>4.1664909999999997</v>
      </c>
      <c r="BL155" s="511">
        <v>11.203141</v>
      </c>
      <c r="BM155" s="507">
        <v>40.377684000000002</v>
      </c>
      <c r="BN155" s="492">
        <v>10.094421000000001</v>
      </c>
      <c r="BO155" s="492">
        <v>35.074893999999993</v>
      </c>
      <c r="BP155" s="492">
        <v>62.945084999999992</v>
      </c>
      <c r="BQ155" s="511">
        <v>191.122006</v>
      </c>
      <c r="BR155" s="507">
        <v>0</v>
      </c>
      <c r="BS155" s="492">
        <v>0</v>
      </c>
      <c r="BT155" s="492">
        <v>206.19790500000002</v>
      </c>
      <c r="BU155" s="492">
        <v>0</v>
      </c>
      <c r="BV155" s="492">
        <v>0.60421000000000002</v>
      </c>
      <c r="BW155" s="492">
        <v>0</v>
      </c>
      <c r="BX155" s="492">
        <v>0</v>
      </c>
      <c r="BY155" s="493">
        <v>0</v>
      </c>
      <c r="BZ155" s="493">
        <v>0</v>
      </c>
      <c r="CA155" s="493">
        <v>1.0680099999999999</v>
      </c>
      <c r="CB155" s="493">
        <v>7.2900650000000002</v>
      </c>
      <c r="CC155" s="493">
        <v>0</v>
      </c>
      <c r="CD155" s="493">
        <v>5.0160200000000001</v>
      </c>
      <c r="CE155" s="493">
        <v>106.24030199999999</v>
      </c>
      <c r="CF155" s="493">
        <v>12.154199999999999</v>
      </c>
      <c r="CG155" s="493">
        <v>5.4532679999999996</v>
      </c>
      <c r="CH155" s="493">
        <v>1.0683180000000001</v>
      </c>
      <c r="CI155" s="493">
        <v>4.2365310000000003</v>
      </c>
      <c r="CJ155" s="493">
        <v>0</v>
      </c>
      <c r="CK155" s="493">
        <v>10.961045</v>
      </c>
      <c r="CL155" s="493">
        <v>0</v>
      </c>
      <c r="CM155" s="493">
        <v>3.9631379999999998</v>
      </c>
      <c r="CN155" s="67"/>
      <c r="CO155" s="67"/>
      <c r="CP155" s="67"/>
      <c r="CQ155" s="67"/>
      <c r="CR155" s="67"/>
      <c r="CS155" s="67"/>
      <c r="CT155" s="67"/>
      <c r="CU155" s="67"/>
      <c r="CV155" s="67"/>
      <c r="CW155" s="67"/>
      <c r="CX155" s="67"/>
      <c r="CY155" s="67"/>
      <c r="CZ155" s="67"/>
    </row>
    <row r="156" s="370" customFormat="true" ht="15" customHeight="true" x14ac:dyDescent="0.2">
      <c r="A156" s="1056"/>
      <c r="B156" s="436" t="s">
        <v>279</v>
      </c>
      <c r="C156" s="178">
        <v>1.5790408112592011E-2</v>
      </c>
      <c r="D156" s="177">
        <v>0</v>
      </c>
      <c r="E156" s="177">
        <v>1.7563560225832071E-2</v>
      </c>
      <c r="F156" s="177">
        <v>5.2666956532454519E-2</v>
      </c>
      <c r="G156" s="176">
        <v>0.4173628492569123</v>
      </c>
      <c r="H156" s="175">
        <v>0</v>
      </c>
      <c r="I156" s="177">
        <v>0.14982111676574755</v>
      </c>
      <c r="J156" s="177">
        <v>0</v>
      </c>
      <c r="K156" s="177">
        <v>0.14328178455207025</v>
      </c>
      <c r="L156" s="174">
        <v>0.30461129471330084</v>
      </c>
      <c r="M156" s="178">
        <v>1.7662372560418728E-2</v>
      </c>
      <c r="N156" s="177">
        <v>0</v>
      </c>
      <c r="O156" s="177">
        <v>1.9640128349391429E-2</v>
      </c>
      <c r="P156" s="177">
        <v>3.9323428248941361E-2</v>
      </c>
      <c r="Q156" s="176">
        <v>0.41527626627082154</v>
      </c>
      <c r="R156" s="175">
        <v>3.6014741420380116E-2</v>
      </c>
      <c r="S156" s="177">
        <v>0</v>
      </c>
      <c r="T156" s="177">
        <v>0.60781379939792257</v>
      </c>
      <c r="U156" s="177">
        <v>5.5062752571585369E-2</v>
      </c>
      <c r="V156" s="177">
        <v>0</v>
      </c>
      <c r="W156" s="177">
        <v>0</v>
      </c>
      <c r="X156" s="177">
        <v>0</v>
      </c>
      <c r="Y156" s="177">
        <v>0</v>
      </c>
      <c r="Z156" s="177">
        <v>0</v>
      </c>
      <c r="AA156" s="177">
        <v>0</v>
      </c>
      <c r="AB156" s="177">
        <v>0.14519821069816108</v>
      </c>
      <c r="AC156" s="177">
        <v>0</v>
      </c>
      <c r="AD156" s="177">
        <v>5.8756876426614688E-2</v>
      </c>
      <c r="AE156" s="177">
        <v>0.25357802020697978</v>
      </c>
      <c r="AF156" s="177">
        <v>0</v>
      </c>
      <c r="AG156" s="177">
        <v>0</v>
      </c>
      <c r="AH156" s="177">
        <v>0</v>
      </c>
      <c r="AI156" s="177">
        <v>0</v>
      </c>
      <c r="AJ156" s="177">
        <v>0</v>
      </c>
      <c r="AK156" s="177">
        <v>0</v>
      </c>
      <c r="AL156" s="177">
        <v>0</v>
      </c>
      <c r="AM156" s="174">
        <v>7.9367201047220504E-2</v>
      </c>
      <c r="AN156" s="495"/>
      <c r="AO156" s="495"/>
      <c r="AP156" s="495"/>
      <c r="AQ156" s="495"/>
      <c r="AR156" s="495"/>
      <c r="AS156" s="495"/>
      <c r="AT156" s="495"/>
      <c r="AU156" s="495"/>
      <c r="AV156" s="495"/>
      <c r="AW156" s="495"/>
      <c r="AX156" s="495"/>
      <c r="AY156" s="495"/>
      <c r="AZ156" s="234"/>
      <c r="BA156" s="1043"/>
      <c r="BB156" s="678" t="s">
        <v>279</v>
      </c>
      <c r="BC156" s="507">
        <v>1.5282929999999999</v>
      </c>
      <c r="BD156" s="492">
        <v>0</v>
      </c>
      <c r="BE156" s="492">
        <v>1.70052</v>
      </c>
      <c r="BF156" s="492">
        <v>5.1015600000000001</v>
      </c>
      <c r="BG156" s="511">
        <v>40.368180999999993</v>
      </c>
      <c r="BH156" s="507">
        <v>0</v>
      </c>
      <c r="BI156" s="492">
        <v>1.5404519999999999</v>
      </c>
      <c r="BJ156" s="492">
        <v>0</v>
      </c>
      <c r="BK156" s="492">
        <v>1.475992</v>
      </c>
      <c r="BL156" s="511">
        <v>3.130182</v>
      </c>
      <c r="BM156" s="507">
        <v>1.5282929999999999</v>
      </c>
      <c r="BN156" s="492">
        <v>0</v>
      </c>
      <c r="BO156" s="492">
        <v>1.70052</v>
      </c>
      <c r="BP156" s="492">
        <v>3.4010400000000001</v>
      </c>
      <c r="BQ156" s="511">
        <v>35.922074999999992</v>
      </c>
      <c r="BR156" s="507">
        <v>0.960511</v>
      </c>
      <c r="BS156" s="492">
        <v>0</v>
      </c>
      <c r="BT156" s="492">
        <v>33.261043999999998</v>
      </c>
      <c r="BU156" s="492">
        <v>1.5282929999999999</v>
      </c>
      <c r="BV156" s="492">
        <v>0</v>
      </c>
      <c r="BW156" s="492">
        <v>0</v>
      </c>
      <c r="BX156" s="492">
        <v>0</v>
      </c>
      <c r="BY156" s="493">
        <v>0</v>
      </c>
      <c r="BZ156" s="493">
        <v>0</v>
      </c>
      <c r="CA156" s="493">
        <v>0</v>
      </c>
      <c r="CB156" s="493">
        <v>3.0164439999999999</v>
      </c>
      <c r="CC156" s="493">
        <v>0</v>
      </c>
      <c r="CD156" s="493">
        <v>0.94515800000000005</v>
      </c>
      <c r="CE156" s="493">
        <v>6.8020800000000001</v>
      </c>
      <c r="CF156" s="493">
        <v>0</v>
      </c>
      <c r="CG156" s="493">
        <v>0</v>
      </c>
      <c r="CH156" s="493">
        <v>0</v>
      </c>
      <c r="CI156" s="493">
        <v>0</v>
      </c>
      <c r="CJ156" s="493">
        <v>0</v>
      </c>
      <c r="CK156" s="493">
        <v>0</v>
      </c>
      <c r="CL156" s="493">
        <v>0</v>
      </c>
      <c r="CM156" s="493">
        <v>2.1850239999999999</v>
      </c>
      <c r="CN156" s="67"/>
      <c r="CO156" s="67"/>
      <c r="CP156" s="67"/>
      <c r="CQ156" s="67"/>
      <c r="CR156" s="67"/>
      <c r="CS156" s="67"/>
      <c r="CT156" s="67"/>
      <c r="CU156" s="67"/>
      <c r="CV156" s="67"/>
      <c r="CW156" s="67"/>
      <c r="CX156" s="67"/>
      <c r="CY156" s="67"/>
      <c r="CZ156" s="67"/>
    </row>
    <row r="157" s="370" customFormat="true" ht="15" customHeight="true" x14ac:dyDescent="0.2">
      <c r="A157" s="1056"/>
      <c r="B157" s="436" t="s">
        <v>367</v>
      </c>
      <c r="C157" s="178">
        <v>0</v>
      </c>
      <c r="D157" s="177">
        <v>0</v>
      </c>
      <c r="E157" s="177">
        <v>0.15704123171283407</v>
      </c>
      <c r="F157" s="177">
        <v>8.4506970566355352E-2</v>
      </c>
      <c r="G157" s="176">
        <v>0.2332258801199234</v>
      </c>
      <c r="H157" s="175">
        <v>0.14286287579374987</v>
      </c>
      <c r="I157" s="177">
        <v>0</v>
      </c>
      <c r="J157" s="177">
        <v>0.1509168495407181</v>
      </c>
      <c r="K157" s="177">
        <v>0</v>
      </c>
      <c r="L157" s="174">
        <v>0</v>
      </c>
      <c r="M157" s="178">
        <v>0</v>
      </c>
      <c r="N157" s="177">
        <v>0</v>
      </c>
      <c r="O157" s="177">
        <v>0.10802070592165285</v>
      </c>
      <c r="P157" s="177">
        <v>0.14530706480967631</v>
      </c>
      <c r="Q157" s="176">
        <v>0.24285913890700178</v>
      </c>
      <c r="R157" s="175">
        <v>0</v>
      </c>
      <c r="S157" s="177">
        <v>0</v>
      </c>
      <c r="T157" s="177">
        <v>0.38389586470518877</v>
      </c>
      <c r="U157" s="177">
        <v>0</v>
      </c>
      <c r="V157" s="177">
        <v>0</v>
      </c>
      <c r="W157" s="177">
        <v>7.3558245706661723E-2</v>
      </c>
      <c r="X157" s="177">
        <v>0</v>
      </c>
      <c r="Y157" s="177">
        <v>0</v>
      </c>
      <c r="Z157" s="177">
        <v>0</v>
      </c>
      <c r="AA157" s="177">
        <v>0</v>
      </c>
      <c r="AB157" s="177">
        <v>7.4627826514825593E-2</v>
      </c>
      <c r="AC157" s="177">
        <v>0</v>
      </c>
      <c r="AD157" s="177">
        <v>0</v>
      </c>
      <c r="AE157" s="177">
        <v>0.56682990402533062</v>
      </c>
      <c r="AF157" s="177">
        <v>0</v>
      </c>
      <c r="AG157" s="177">
        <v>0</v>
      </c>
      <c r="AH157" s="177">
        <v>0</v>
      </c>
      <c r="AI157" s="177">
        <v>0</v>
      </c>
      <c r="AJ157" s="177">
        <v>0.27228231740034414</v>
      </c>
      <c r="AK157" s="177">
        <v>0</v>
      </c>
      <c r="AL157" s="177">
        <v>0</v>
      </c>
      <c r="AM157" s="174">
        <v>0</v>
      </c>
      <c r="AN157" s="495"/>
      <c r="AO157" s="495"/>
      <c r="AP157" s="495"/>
      <c r="AQ157" s="495"/>
      <c r="AR157" s="495"/>
      <c r="AS157" s="495"/>
      <c r="AT157" s="495"/>
      <c r="AU157" s="495"/>
      <c r="AV157" s="495"/>
      <c r="AW157" s="495"/>
      <c r="AX157" s="495"/>
      <c r="AY157" s="495"/>
      <c r="AZ157" s="234"/>
      <c r="BA157" s="1043"/>
      <c r="BB157" s="678" t="s">
        <v>367</v>
      </c>
      <c r="BC157" s="507">
        <v>0</v>
      </c>
      <c r="BD157" s="492">
        <v>0</v>
      </c>
      <c r="BE157" s="492">
        <v>15.204875999999999</v>
      </c>
      <c r="BF157" s="492">
        <v>8.1857279999999992</v>
      </c>
      <c r="BG157" s="511">
        <v>22.55808</v>
      </c>
      <c r="BH157" s="507">
        <v>1.470296</v>
      </c>
      <c r="BI157" s="492">
        <v>0</v>
      </c>
      <c r="BJ157" s="492">
        <v>1.550368</v>
      </c>
      <c r="BK157" s="492">
        <v>0</v>
      </c>
      <c r="BL157" s="511">
        <v>0</v>
      </c>
      <c r="BM157" s="507">
        <v>0</v>
      </c>
      <c r="BN157" s="492">
        <v>0</v>
      </c>
      <c r="BO157" s="492">
        <v>9.3528599999999997</v>
      </c>
      <c r="BP157" s="492">
        <v>12.567447999999999</v>
      </c>
      <c r="BQ157" s="511">
        <v>21.007712000000001</v>
      </c>
      <c r="BR157" s="507">
        <v>0</v>
      </c>
      <c r="BS157" s="492">
        <v>0</v>
      </c>
      <c r="BT157" s="492">
        <v>21.007712000000001</v>
      </c>
      <c r="BU157" s="492">
        <v>0</v>
      </c>
      <c r="BV157" s="492">
        <v>0</v>
      </c>
      <c r="BW157" s="492">
        <v>1.470296</v>
      </c>
      <c r="BX157" s="492">
        <v>0</v>
      </c>
      <c r="BY157" s="493">
        <v>0</v>
      </c>
      <c r="BZ157" s="493">
        <v>0</v>
      </c>
      <c r="CA157" s="493">
        <v>0</v>
      </c>
      <c r="CB157" s="493">
        <v>1.550368</v>
      </c>
      <c r="CC157" s="493">
        <v>0</v>
      </c>
      <c r="CD157" s="493">
        <v>0</v>
      </c>
      <c r="CE157" s="493">
        <v>15.204875999999999</v>
      </c>
      <c r="CF157" s="493">
        <v>0</v>
      </c>
      <c r="CG157" s="493">
        <v>0</v>
      </c>
      <c r="CH157" s="493">
        <v>0</v>
      </c>
      <c r="CI157" s="493">
        <v>0</v>
      </c>
      <c r="CJ157" s="493">
        <v>6.7154319999999998</v>
      </c>
      <c r="CK157" s="493">
        <v>0</v>
      </c>
      <c r="CL157" s="493">
        <v>0</v>
      </c>
      <c r="CM157" s="493">
        <v>0</v>
      </c>
      <c r="CN157" s="67"/>
      <c r="CO157" s="67"/>
      <c r="CP157" s="67"/>
      <c r="CQ157" s="67"/>
      <c r="CR157" s="67"/>
      <c r="CS157" s="67"/>
      <c r="CT157" s="67"/>
      <c r="CU157" s="67"/>
      <c r="CV157" s="67"/>
      <c r="CW157" s="67"/>
      <c r="CX157" s="67"/>
      <c r="CY157" s="67"/>
      <c r="CZ157" s="67"/>
    </row>
    <row r="158" s="370" customFormat="true" ht="15" customHeight="true" x14ac:dyDescent="0.2">
      <c r="A158" s="1056"/>
      <c r="B158" s="436" t="s">
        <v>368</v>
      </c>
      <c r="C158" s="178">
        <v>8.7378234782088976E-2</v>
      </c>
      <c r="D158" s="177">
        <v>0.54141751037482555</v>
      </c>
      <c r="E158" s="177">
        <v>0.63298595123680268</v>
      </c>
      <c r="F158" s="177">
        <v>0.6707598837879154</v>
      </c>
      <c r="G158" s="176">
        <v>2.5218767865378395</v>
      </c>
      <c r="H158" s="175">
        <v>1.5759947949849429</v>
      </c>
      <c r="I158" s="177">
        <v>3.6300666545886586</v>
      </c>
      <c r="J158" s="177">
        <v>1.5998550015804396</v>
      </c>
      <c r="K158" s="177">
        <v>1.3274533250747178</v>
      </c>
      <c r="L158" s="174">
        <v>0.88819498686120124</v>
      </c>
      <c r="M158" s="178">
        <v>9.773698851787678E-2</v>
      </c>
      <c r="N158" s="177">
        <v>0.17287614072381946</v>
      </c>
      <c r="O158" s="177">
        <v>0.81776252367116653</v>
      </c>
      <c r="P158" s="177">
        <v>0.56385378663436792</v>
      </c>
      <c r="Q158" s="176">
        <v>2.2576796205778309</v>
      </c>
      <c r="R158" s="175">
        <v>0.53432238292007916</v>
      </c>
      <c r="S158" s="177">
        <v>7.009247588594221E-2</v>
      </c>
      <c r="T158" s="177">
        <v>1.8671148296170832</v>
      </c>
      <c r="U158" s="177">
        <v>0.3458284923309598</v>
      </c>
      <c r="V158" s="177">
        <v>0</v>
      </c>
      <c r="W158" s="177">
        <v>0</v>
      </c>
      <c r="X158" s="177">
        <v>0.45974319712442813</v>
      </c>
      <c r="Y158" s="177">
        <v>0</v>
      </c>
      <c r="Z158" s="177">
        <v>5.7174787297454774E-2</v>
      </c>
      <c r="AA158" s="177">
        <v>0.58789797521169107</v>
      </c>
      <c r="AB158" s="177">
        <v>0.7294568616969177</v>
      </c>
      <c r="AC158" s="177">
        <v>5.5590394837184712E-2</v>
      </c>
      <c r="AD158" s="177">
        <v>0.13506171551484009</v>
      </c>
      <c r="AE158" s="177">
        <v>6.6911975923753291</v>
      </c>
      <c r="AF158" s="177">
        <v>0.21952153468026672</v>
      </c>
      <c r="AG158" s="177">
        <v>9.857111235806254E-2</v>
      </c>
      <c r="AH158" s="177">
        <v>0.45856549527970381</v>
      </c>
      <c r="AI158" s="177">
        <v>0</v>
      </c>
      <c r="AJ158" s="177">
        <v>1.0865293536110634</v>
      </c>
      <c r="AK158" s="177">
        <v>0.96783368360220545</v>
      </c>
      <c r="AL158" s="177">
        <v>0.21876950970184436</v>
      </c>
      <c r="AM158" s="174">
        <v>0.44957669272683232</v>
      </c>
      <c r="AN158" s="495"/>
      <c r="AO158" s="495"/>
      <c r="AP158" s="495"/>
      <c r="AQ158" s="495"/>
      <c r="AR158" s="495"/>
      <c r="AS158" s="495"/>
      <c r="AT158" s="495"/>
      <c r="AU158" s="495"/>
      <c r="AV158" s="495"/>
      <c r="AW158" s="495"/>
      <c r="AX158" s="495"/>
      <c r="AY158" s="495"/>
      <c r="AZ158" s="234"/>
      <c r="BA158" s="1043"/>
      <c r="BB158" s="678" t="s">
        <v>368</v>
      </c>
      <c r="BC158" s="507">
        <v>8.4570039999999995</v>
      </c>
      <c r="BD158" s="492">
        <v>52.415890000000005</v>
      </c>
      <c r="BE158" s="492">
        <v>61.286280000000012</v>
      </c>
      <c r="BF158" s="492">
        <v>64.972840999999988</v>
      </c>
      <c r="BG158" s="511">
        <v>243.92103599999996</v>
      </c>
      <c r="BH158" s="507">
        <v>16.219601000000001</v>
      </c>
      <c r="BI158" s="492">
        <v>37.324134000000001</v>
      </c>
      <c r="BJ158" s="492">
        <v>16.435302</v>
      </c>
      <c r="BK158" s="492">
        <v>13.674525999999998</v>
      </c>
      <c r="BL158" s="511">
        <v>9.1270810000000004</v>
      </c>
      <c r="BM158" s="507">
        <v>8.4570039999999995</v>
      </c>
      <c r="BN158" s="492">
        <v>14.950223000000003</v>
      </c>
      <c r="BO158" s="492">
        <v>70.805114000000003</v>
      </c>
      <c r="BP158" s="492">
        <v>48.767093000000003</v>
      </c>
      <c r="BQ158" s="511">
        <v>195.29297299999999</v>
      </c>
      <c r="BR158" s="507">
        <v>14.250346</v>
      </c>
      <c r="BS158" s="492">
        <v>1.145254</v>
      </c>
      <c r="BT158" s="492">
        <v>102.17304799999999</v>
      </c>
      <c r="BU158" s="492">
        <v>9.5986350000000016</v>
      </c>
      <c r="BV158" s="492">
        <v>0</v>
      </c>
      <c r="BW158" s="492">
        <v>0</v>
      </c>
      <c r="BX158" s="492">
        <v>17.598258000000001</v>
      </c>
      <c r="BY158" s="493">
        <v>0</v>
      </c>
      <c r="BZ158" s="493">
        <v>1.56671</v>
      </c>
      <c r="CA158" s="493">
        <v>5.9044240000000006</v>
      </c>
      <c r="CB158" s="493">
        <v>15.154221</v>
      </c>
      <c r="CC158" s="493">
        <v>0.86401799999999995</v>
      </c>
      <c r="CD158" s="493">
        <v>2.1725910000000002</v>
      </c>
      <c r="CE158" s="493">
        <v>179.48740699999993</v>
      </c>
      <c r="CF158" s="493">
        <v>1.976286</v>
      </c>
      <c r="CG158" s="493">
        <v>1.8517440000000001</v>
      </c>
      <c r="CH158" s="493">
        <v>3.1792369999999996</v>
      </c>
      <c r="CI158" s="493">
        <v>0</v>
      </c>
      <c r="CJ158" s="493">
        <v>26.797605000000004</v>
      </c>
      <c r="CK158" s="493">
        <v>32.471149999999994</v>
      </c>
      <c r="CL158" s="493">
        <v>2.4850159999999999</v>
      </c>
      <c r="CM158" s="493">
        <v>12.377101</v>
      </c>
      <c r="CN158" s="67"/>
      <c r="CO158" s="67"/>
      <c r="CP158" s="67"/>
      <c r="CQ158" s="67"/>
      <c r="CR158" s="67"/>
      <c r="CS158" s="67"/>
      <c r="CT158" s="67"/>
      <c r="CU158" s="67"/>
      <c r="CV158" s="67"/>
      <c r="CW158" s="67"/>
      <c r="CX158" s="67"/>
      <c r="CY158" s="67"/>
      <c r="CZ158" s="67"/>
    </row>
    <row r="159" s="370" customFormat="true" ht="15" customHeight="true" x14ac:dyDescent="0.2">
      <c r="A159" s="1056"/>
      <c r="B159" s="436" t="s">
        <v>445</v>
      </c>
      <c r="C159" s="178">
        <v>4.3266712275562798</v>
      </c>
      <c r="D159" s="177">
        <v>5.8261534593884186</v>
      </c>
      <c r="E159" s="177">
        <v>5.837966637692622</v>
      </c>
      <c r="F159" s="177">
        <v>9.9802455894160911</v>
      </c>
      <c r="G159" s="176">
        <v>18.366297959018134</v>
      </c>
      <c r="H159" s="175">
        <v>8.3158293607627503</v>
      </c>
      <c r="I159" s="177">
        <v>12.449255766939372</v>
      </c>
      <c r="J159" s="177">
        <v>9.70088310363613</v>
      </c>
      <c r="K159" s="177">
        <v>15.366349822586869</v>
      </c>
      <c r="L159" s="174">
        <v>18.996759004574834</v>
      </c>
      <c r="M159" s="178">
        <v>4.2171577695440146</v>
      </c>
      <c r="N159" s="177">
        <v>4.9781675914380283</v>
      </c>
      <c r="O159" s="177">
        <v>6.9449136064562778</v>
      </c>
      <c r="P159" s="177">
        <v>7.9808519342246118</v>
      </c>
      <c r="Q159" s="176">
        <v>17.773854612002072</v>
      </c>
      <c r="R159" s="175">
        <v>9.8903146397006245E-2</v>
      </c>
      <c r="S159" s="177">
        <v>8.6829931483018736</v>
      </c>
      <c r="T159" s="177">
        <v>23.015506820409119</v>
      </c>
      <c r="U159" s="177">
        <v>4.5588913460198857</v>
      </c>
      <c r="V159" s="177">
        <v>10.395743437740116</v>
      </c>
      <c r="W159" s="177">
        <v>11.028328611727945</v>
      </c>
      <c r="X159" s="177">
        <v>2.0679920537466301</v>
      </c>
      <c r="Y159" s="177">
        <v>4.4577965525502465</v>
      </c>
      <c r="Z159" s="177">
        <v>7.4347042031117194</v>
      </c>
      <c r="AA159" s="177">
        <v>2.1239569060149366</v>
      </c>
      <c r="AB159" s="177">
        <v>10.486492774863567</v>
      </c>
      <c r="AC159" s="177">
        <v>1.6090290416277797</v>
      </c>
      <c r="AD159" s="177">
        <v>7.3694642197044429</v>
      </c>
      <c r="AE159" s="177">
        <v>19.544616794830556</v>
      </c>
      <c r="AF159" s="177">
        <v>4.9892809739962356</v>
      </c>
      <c r="AG159" s="177">
        <v>9.425829456014684</v>
      </c>
      <c r="AH159" s="177">
        <v>8.9812548072947731</v>
      </c>
      <c r="AI159" s="177">
        <v>1.9833204243020275</v>
      </c>
      <c r="AJ159" s="177">
        <v>6.878548225140392</v>
      </c>
      <c r="AK159" s="177">
        <v>12.142269774756484</v>
      </c>
      <c r="AL159" s="177">
        <v>8.5598549075723511</v>
      </c>
      <c r="AM159" s="174">
        <v>3.4003519423411808</v>
      </c>
      <c r="AN159" s="495"/>
      <c r="AO159" s="495"/>
      <c r="AP159" s="495"/>
      <c r="AQ159" s="495"/>
      <c r="AR159" s="495"/>
      <c r="AS159" s="495"/>
      <c r="AT159" s="495"/>
      <c r="AU159" s="495"/>
      <c r="AV159" s="495"/>
      <c r="AW159" s="495"/>
      <c r="AX159" s="495"/>
      <c r="AY159" s="495"/>
      <c r="AZ159" s="234"/>
      <c r="BA159" s="1043"/>
      <c r="BB159" s="678" t="s">
        <v>445</v>
      </c>
      <c r="BC159" s="507">
        <v>418.76190299999996</v>
      </c>
      <c r="BD159" s="492">
        <v>564.04348400000003</v>
      </c>
      <c r="BE159" s="492">
        <v>565.2372809999996</v>
      </c>
      <c r="BF159" s="492">
        <v>966.7318000000007</v>
      </c>
      <c r="BG159" s="511">
        <v>1776.4255770000002</v>
      </c>
      <c r="BH159" s="507">
        <v>85.583679999999958</v>
      </c>
      <c r="BI159" s="492">
        <v>128.002523</v>
      </c>
      <c r="BJ159" s="492">
        <v>99.657121000000018</v>
      </c>
      <c r="BK159" s="492">
        <v>158.29373899999999</v>
      </c>
      <c r="BL159" s="511">
        <v>195.21046699999994</v>
      </c>
      <c r="BM159" s="507">
        <v>364.90299799999997</v>
      </c>
      <c r="BN159" s="492">
        <v>430.50889099999984</v>
      </c>
      <c r="BO159" s="492">
        <v>601.31809099999975</v>
      </c>
      <c r="BP159" s="492">
        <v>690.25509399999999</v>
      </c>
      <c r="BQ159" s="511">
        <v>1537.4674409999989</v>
      </c>
      <c r="BR159" s="507">
        <v>2.6377410000000001</v>
      </c>
      <c r="BS159" s="492">
        <v>141.87304</v>
      </c>
      <c r="BT159" s="492">
        <v>1259.4643060000001</v>
      </c>
      <c r="BU159" s="492">
        <v>126.53420700000005</v>
      </c>
      <c r="BV159" s="492">
        <v>191.75526400000004</v>
      </c>
      <c r="BW159" s="492">
        <v>220.43629900000002</v>
      </c>
      <c r="BX159" s="492">
        <v>79.159535000000005</v>
      </c>
      <c r="BY159" s="493">
        <v>72.803017000000011</v>
      </c>
      <c r="BZ159" s="493">
        <v>203.72660700000003</v>
      </c>
      <c r="CA159" s="493">
        <v>21.331493999999999</v>
      </c>
      <c r="CB159" s="493">
        <v>217.85336100000006</v>
      </c>
      <c r="CC159" s="493">
        <v>25.008458000000001</v>
      </c>
      <c r="CD159" s="493">
        <v>118.54456000000002</v>
      </c>
      <c r="CE159" s="493">
        <v>524.27275400000042</v>
      </c>
      <c r="CF159" s="493">
        <v>44.916988000000003</v>
      </c>
      <c r="CG159" s="493">
        <v>177.072397</v>
      </c>
      <c r="CH159" s="493">
        <v>62.267087000000011</v>
      </c>
      <c r="CI159" s="493">
        <v>33.671118999999997</v>
      </c>
      <c r="CJ159" s="493">
        <v>169.649</v>
      </c>
      <c r="CK159" s="493">
        <v>407.37729000000002</v>
      </c>
      <c r="CL159" s="493">
        <v>97.231905999999981</v>
      </c>
      <c r="CM159" s="493">
        <v>93.613614999999982</v>
      </c>
      <c r="CN159" s="67"/>
      <c r="CO159" s="67"/>
      <c r="CP159" s="67"/>
      <c r="CQ159" s="67"/>
      <c r="CR159" s="67"/>
      <c r="CS159" s="67"/>
      <c r="CT159" s="67"/>
      <c r="CU159" s="67"/>
      <c r="CV159" s="67"/>
      <c r="CW159" s="67"/>
      <c r="CX159" s="67"/>
      <c r="CY159" s="67"/>
      <c r="CZ159" s="67"/>
    </row>
    <row r="160" s="370" customFormat="true" ht="15" customHeight="true" x14ac:dyDescent="0.2">
      <c r="A160" s="1056"/>
      <c r="B160" s="436" t="s">
        <v>283</v>
      </c>
      <c r="C160" s="178">
        <v>32.242445228519792</v>
      </c>
      <c r="D160" s="177">
        <v>39.393499636211679</v>
      </c>
      <c r="E160" s="177">
        <v>45.197872672773386</v>
      </c>
      <c r="F160" s="177">
        <v>55.603926633901409</v>
      </c>
      <c r="G160" s="176">
        <v>48.326000011393027</v>
      </c>
      <c r="H160" s="175">
        <v>40.424160517195659</v>
      </c>
      <c r="I160" s="177">
        <v>52.957817856852238</v>
      </c>
      <c r="J160" s="177">
        <v>55.987592918778837</v>
      </c>
      <c r="K160" s="177">
        <v>52.294147177245222</v>
      </c>
      <c r="L160" s="174">
        <v>30.988646632290717</v>
      </c>
      <c r="M160" s="178">
        <v>31.337571552703213</v>
      </c>
      <c r="N160" s="177">
        <v>38.927197196785684</v>
      </c>
      <c r="O160" s="177">
        <v>43.02121835781621</v>
      </c>
      <c r="P160" s="177">
        <v>54.203405670746449</v>
      </c>
      <c r="Q160" s="176">
        <v>51.871540081847655</v>
      </c>
      <c r="R160" s="175">
        <v>69.500848187128696</v>
      </c>
      <c r="S160" s="177">
        <v>65.085937674671101</v>
      </c>
      <c r="T160" s="177">
        <v>52.916352711804912</v>
      </c>
      <c r="U160" s="177">
        <v>83.482873820963292</v>
      </c>
      <c r="V160" s="177">
        <v>22.263890717905213</v>
      </c>
      <c r="W160" s="177">
        <v>41.002653497235073</v>
      </c>
      <c r="X160" s="177">
        <v>13.918670511468958</v>
      </c>
      <c r="Y160" s="177">
        <v>42.429088698471645</v>
      </c>
      <c r="Z160" s="177">
        <v>46.446306224693288</v>
      </c>
      <c r="AA160" s="177">
        <v>21.30612351221459</v>
      </c>
      <c r="AB160" s="177">
        <v>10.635240020145089</v>
      </c>
      <c r="AC160" s="177">
        <v>88.117768157977466</v>
      </c>
      <c r="AD160" s="177">
        <v>27.240481723954307</v>
      </c>
      <c r="AE160" s="177">
        <v>31.826742956373316</v>
      </c>
      <c r="AF160" s="177">
        <v>13.548794373981437</v>
      </c>
      <c r="AG160" s="177">
        <v>83.120724323417264</v>
      </c>
      <c r="AH160" s="177">
        <v>19.018465683326312</v>
      </c>
      <c r="AI160" s="177">
        <v>24.318939606600921</v>
      </c>
      <c r="AJ160" s="177">
        <v>38.168013357843961</v>
      </c>
      <c r="AK160" s="177">
        <v>45.957542056425218</v>
      </c>
      <c r="AL160" s="177">
        <v>84.783370095148541</v>
      </c>
      <c r="AM160" s="174">
        <v>26.925407406855626</v>
      </c>
      <c r="AN160" s="495"/>
      <c r="AO160" s="495"/>
      <c r="AP160" s="495"/>
      <c r="AQ160" s="495"/>
      <c r="AR160" s="495"/>
      <c r="AS160" s="495"/>
      <c r="AT160" s="495"/>
      <c r="AU160" s="495"/>
      <c r="AV160" s="495"/>
      <c r="AW160" s="495"/>
      <c r="AX160" s="495"/>
      <c r="AY160" s="495"/>
      <c r="AZ160" s="234"/>
      <c r="BA160" s="1043"/>
      <c r="BB160" s="678" t="s">
        <v>283</v>
      </c>
      <c r="BC160" s="507">
        <v>3120.622531999998</v>
      </c>
      <c r="BD160" s="492">
        <v>3813.7764369999973</v>
      </c>
      <c r="BE160" s="492">
        <v>4376.0994609999907</v>
      </c>
      <c r="BF160" s="492">
        <v>5386.0482289999891</v>
      </c>
      <c r="BG160" s="511">
        <v>4674.1887040000029</v>
      </c>
      <c r="BH160" s="507">
        <v>416.03167499999995</v>
      </c>
      <c r="BI160" s="492">
        <v>544.50919999999974</v>
      </c>
      <c r="BJ160" s="492">
        <v>575.16024700000037</v>
      </c>
      <c r="BK160" s="492">
        <v>538.69892200000015</v>
      </c>
      <c r="BL160" s="511">
        <v>318.43896000000001</v>
      </c>
      <c r="BM160" s="507">
        <v>2711.5831169999974</v>
      </c>
      <c r="BN160" s="492">
        <v>3366.4002239999977</v>
      </c>
      <c r="BO160" s="492">
        <v>3724.9472579999979</v>
      </c>
      <c r="BP160" s="492">
        <v>4687.9928589999881</v>
      </c>
      <c r="BQ160" s="511">
        <v>4486.9729010000019</v>
      </c>
      <c r="BR160" s="507">
        <v>1853.5834649999993</v>
      </c>
      <c r="BS160" s="492">
        <v>1063.4512409999995</v>
      </c>
      <c r="BT160" s="492">
        <v>2895.711051000002</v>
      </c>
      <c r="BU160" s="492">
        <v>2317.107041000002</v>
      </c>
      <c r="BV160" s="492">
        <v>410.66983499999986</v>
      </c>
      <c r="BW160" s="492">
        <v>819.56872200000009</v>
      </c>
      <c r="BX160" s="492">
        <v>532.7851639999999</v>
      </c>
      <c r="BY160" s="493">
        <v>692.93554099999994</v>
      </c>
      <c r="BZ160" s="493">
        <v>1272.7269460000002</v>
      </c>
      <c r="CA160" s="493">
        <v>213.98336499999982</v>
      </c>
      <c r="CB160" s="493">
        <v>220.94353500000003</v>
      </c>
      <c r="CC160" s="493">
        <v>1369.5772089999987</v>
      </c>
      <c r="CD160" s="493">
        <v>438.18801799999989</v>
      </c>
      <c r="CE160" s="493">
        <v>853.73350400000061</v>
      </c>
      <c r="CF160" s="493">
        <v>121.97569900000003</v>
      </c>
      <c r="CG160" s="493">
        <v>1561.495035000002</v>
      </c>
      <c r="CH160" s="493">
        <v>131.85512300000005</v>
      </c>
      <c r="CI160" s="493">
        <v>412.86617099999967</v>
      </c>
      <c r="CJ160" s="493">
        <v>941.35638599999947</v>
      </c>
      <c r="CK160" s="493">
        <v>1541.8912019999991</v>
      </c>
      <c r="CL160" s="493">
        <v>963.05939299999909</v>
      </c>
      <c r="CM160" s="493">
        <v>741.27171699999951</v>
      </c>
      <c r="CN160" s="67"/>
      <c r="CO160" s="67"/>
      <c r="CP160" s="67"/>
      <c r="CQ160" s="67"/>
      <c r="CR160" s="67"/>
      <c r="CS160" s="67"/>
      <c r="CT160" s="67"/>
      <c r="CU160" s="67"/>
      <c r="CV160" s="67"/>
      <c r="CW160" s="67"/>
      <c r="CX160" s="67"/>
      <c r="CY160" s="67"/>
      <c r="CZ160" s="67"/>
    </row>
    <row r="161" s="370" customFormat="true" ht="15" customHeight="true" x14ac:dyDescent="0.2">
      <c r="A161" s="1056"/>
      <c r="B161" s="436" t="s">
        <v>284</v>
      </c>
      <c r="C161" s="178">
        <v>60.0202512524152</v>
      </c>
      <c r="D161" s="177">
        <v>50.699429720173839</v>
      </c>
      <c r="E161" s="177">
        <v>44.061889510756629</v>
      </c>
      <c r="F161" s="177">
        <v>29.847129758705254</v>
      </c>
      <c r="G161" s="176">
        <v>10.63128362952015</v>
      </c>
      <c r="H161" s="175">
        <v>46.334060860677631</v>
      </c>
      <c r="I161" s="177">
        <v>19.281843278439549</v>
      </c>
      <c r="J161" s="177">
        <v>16.840977587068235</v>
      </c>
      <c r="K161" s="177">
        <v>10.994033155002198</v>
      </c>
      <c r="L161" s="174">
        <v>4.2686743238762324</v>
      </c>
      <c r="M161" s="178">
        <v>61.12742319721368</v>
      </c>
      <c r="N161" s="177">
        <v>52.295982939917415</v>
      </c>
      <c r="O161" s="177">
        <v>45.016838076301148</v>
      </c>
      <c r="P161" s="177">
        <v>33.545877362556276</v>
      </c>
      <c r="Q161" s="176">
        <v>14.877105677266901</v>
      </c>
      <c r="R161" s="175">
        <v>24.927684502269738</v>
      </c>
      <c r="S161" s="177">
        <v>25.018533251912604</v>
      </c>
      <c r="T161" s="177">
        <v>3.8276819534567359</v>
      </c>
      <c r="U161" s="177">
        <v>10.342403734123016</v>
      </c>
      <c r="V161" s="177">
        <v>56.703495053944643</v>
      </c>
      <c r="W161" s="177">
        <v>38.47482293466993</v>
      </c>
      <c r="X161" s="177">
        <v>78.55251446698982</v>
      </c>
      <c r="Y161" s="177">
        <v>52.701700629546842</v>
      </c>
      <c r="Z161" s="177">
        <v>26.758274688705104</v>
      </c>
      <c r="AA161" s="177">
        <v>74.602377511719737</v>
      </c>
      <c r="AB161" s="177">
        <v>71.082357909762607</v>
      </c>
      <c r="AC161" s="177">
        <v>8.6190132944709461</v>
      </c>
      <c r="AD161" s="177">
        <v>60.375329421153268</v>
      </c>
      <c r="AE161" s="177">
        <v>35.821912442118609</v>
      </c>
      <c r="AF161" s="177">
        <v>77.302829285403845</v>
      </c>
      <c r="AG161" s="177">
        <v>4.3714222735640744</v>
      </c>
      <c r="AH161" s="177">
        <v>68.017237252125668</v>
      </c>
      <c r="AI161" s="177">
        <v>65.912965100153045</v>
      </c>
      <c r="AJ161" s="177">
        <v>46.597684648287633</v>
      </c>
      <c r="AK161" s="177">
        <v>37.355538248707141</v>
      </c>
      <c r="AL161" s="177">
        <v>5.3597388937478749</v>
      </c>
      <c r="AM161" s="174">
        <v>65.127485161273242</v>
      </c>
      <c r="AN161" s="495"/>
      <c r="AO161" s="495"/>
      <c r="AP161" s="495"/>
      <c r="AQ161" s="495"/>
      <c r="AR161" s="495"/>
      <c r="AS161" s="495"/>
      <c r="AT161" s="495"/>
      <c r="AU161" s="495"/>
      <c r="AV161" s="495"/>
      <c r="AW161" s="495"/>
      <c r="AX161" s="495"/>
      <c r="AY161" s="495"/>
      <c r="AZ161" s="234"/>
      <c r="BA161" s="1043"/>
      <c r="BB161" s="678" t="s">
        <v>284</v>
      </c>
      <c r="BC161" s="507">
        <v>5809.129769999975</v>
      </c>
      <c r="BD161" s="492">
        <v>4908.3298569999979</v>
      </c>
      <c r="BE161" s="492">
        <v>4266.1125300000022</v>
      </c>
      <c r="BF161" s="492">
        <v>2891.1282009999991</v>
      </c>
      <c r="BG161" s="511">
        <v>1028.2793080000004</v>
      </c>
      <c r="BH161" s="507">
        <v>476.85435400000028</v>
      </c>
      <c r="BI161" s="492">
        <v>198.25479000000001</v>
      </c>
      <c r="BJ161" s="492">
        <v>173.00727400000008</v>
      </c>
      <c r="BK161" s="492">
        <v>113.25309099999997</v>
      </c>
      <c r="BL161" s="511">
        <v>43.864845999999993</v>
      </c>
      <c r="BM161" s="507">
        <v>5289.2448429999886</v>
      </c>
      <c r="BN161" s="492">
        <v>4522.5246449999968</v>
      </c>
      <c r="BO161" s="492">
        <v>3897.7359070000007</v>
      </c>
      <c r="BP161" s="492">
        <v>2901.3459869999988</v>
      </c>
      <c r="BQ161" s="511">
        <v>1286.8939289999989</v>
      </c>
      <c r="BR161" s="507">
        <v>664.81985500000008</v>
      </c>
      <c r="BS161" s="492">
        <v>408.78246799999977</v>
      </c>
      <c r="BT161" s="492">
        <v>209.46003200000001</v>
      </c>
      <c r="BU161" s="492">
        <v>287.05835599999989</v>
      </c>
      <c r="BV161" s="492">
        <v>1045.927473</v>
      </c>
      <c r="BW161" s="492">
        <v>769.04197100000056</v>
      </c>
      <c r="BX161" s="492">
        <v>3006.8686709999984</v>
      </c>
      <c r="BY161" s="493">
        <v>860.7038840000007</v>
      </c>
      <c r="BZ161" s="493">
        <v>733.23327500000016</v>
      </c>
      <c r="CA161" s="493">
        <v>749.25256900000079</v>
      </c>
      <c r="CB161" s="493">
        <v>1476.7120819999989</v>
      </c>
      <c r="CC161" s="493">
        <v>133.961679</v>
      </c>
      <c r="CD161" s="493">
        <v>971.19229399999892</v>
      </c>
      <c r="CE161" s="493">
        <v>960.90155599999935</v>
      </c>
      <c r="CF161" s="493">
        <v>695.93399799999986</v>
      </c>
      <c r="CG161" s="493">
        <v>82.12096600000001</v>
      </c>
      <c r="CH161" s="493">
        <v>471.56386499999962</v>
      </c>
      <c r="CI161" s="493">
        <v>1119.0139849999987</v>
      </c>
      <c r="CJ161" s="493">
        <v>1149.2614930000002</v>
      </c>
      <c r="CK161" s="493">
        <v>1253.2910420000003</v>
      </c>
      <c r="CL161" s="493">
        <v>60.881596000000009</v>
      </c>
      <c r="CM161" s="493">
        <v>1792.9965559999989</v>
      </c>
      <c r="CN161" s="67"/>
      <c r="CO161" s="67"/>
      <c r="CP161" s="67"/>
      <c r="CQ161" s="67"/>
      <c r="CR161" s="67"/>
      <c r="CS161" s="67"/>
      <c r="CT161" s="67"/>
      <c r="CU161" s="67"/>
      <c r="CV161" s="67"/>
      <c r="CW161" s="67"/>
      <c r="CX161" s="67"/>
      <c r="CY161" s="67"/>
      <c r="CZ161" s="67"/>
    </row>
    <row r="162" s="370" customFormat="true" ht="15" customHeight="true" x14ac:dyDescent="0.2">
      <c r="A162" s="1056"/>
      <c r="B162" s="436" t="s">
        <v>285</v>
      </c>
      <c r="C162" s="178">
        <v>0.75526358702714902</v>
      </c>
      <c r="D162" s="177">
        <v>1.0974610401671034</v>
      </c>
      <c r="E162" s="177">
        <v>0.97029269386504702</v>
      </c>
      <c r="F162" s="177">
        <v>0.75891511444885662</v>
      </c>
      <c r="G162" s="176">
        <v>1.7213285043176609</v>
      </c>
      <c r="H162" s="175">
        <v>0.51214755610552898</v>
      </c>
      <c r="I162" s="177">
        <v>3.7269095487914696</v>
      </c>
      <c r="J162" s="177">
        <v>2.7886478824271719</v>
      </c>
      <c r="K162" s="177">
        <v>1.5809667717062448</v>
      </c>
      <c r="L162" s="174">
        <v>0.35527464713448903</v>
      </c>
      <c r="M162" s="178">
        <v>0.64706240494670031</v>
      </c>
      <c r="N162" s="177">
        <v>1.0750304461535234</v>
      </c>
      <c r="O162" s="177">
        <v>1.3296083121718749</v>
      </c>
      <c r="P162" s="177">
        <v>0.54022110044989269</v>
      </c>
      <c r="Q162" s="176">
        <v>1.2752993639828631</v>
      </c>
      <c r="R162" s="175">
        <v>0</v>
      </c>
      <c r="S162" s="177">
        <v>0</v>
      </c>
      <c r="T162" s="177">
        <v>2.7099045535378745</v>
      </c>
      <c r="U162" s="177">
        <v>0.23040471771840904</v>
      </c>
      <c r="V162" s="177">
        <v>0</v>
      </c>
      <c r="W162" s="177">
        <v>0</v>
      </c>
      <c r="X162" s="177">
        <v>3.1536380399535546</v>
      </c>
      <c r="Y162" s="177">
        <v>2.1116343987484586E-2</v>
      </c>
      <c r="Z162" s="177">
        <v>0.23526123430952334</v>
      </c>
      <c r="AA162" s="177">
        <v>0.17014521084687362</v>
      </c>
      <c r="AB162" s="177">
        <v>0.79641491304004686</v>
      </c>
      <c r="AC162" s="177">
        <v>1.4318279265751184</v>
      </c>
      <c r="AD162" s="177">
        <v>0</v>
      </c>
      <c r="AE162" s="177">
        <v>0.18733789772079726</v>
      </c>
      <c r="AF162" s="177">
        <v>1.3961307506447931</v>
      </c>
      <c r="AG162" s="177">
        <v>1.4737010600333702</v>
      </c>
      <c r="AH162" s="177">
        <v>0</v>
      </c>
      <c r="AI162" s="177">
        <v>1.5186761707921965</v>
      </c>
      <c r="AJ162" s="177">
        <v>0.27228231740034414</v>
      </c>
      <c r="AK162" s="177">
        <v>0.39645647856678429</v>
      </c>
      <c r="AL162" s="177">
        <v>0.40733299899463737</v>
      </c>
      <c r="AM162" s="174">
        <v>3.4465209161504751</v>
      </c>
      <c r="AN162" s="495"/>
      <c r="AO162" s="495"/>
      <c r="AP162" s="495"/>
      <c r="AQ162" s="495"/>
      <c r="AR162" s="495"/>
      <c r="AS162" s="495"/>
      <c r="AT162" s="495"/>
      <c r="AU162" s="495"/>
      <c r="AV162" s="495"/>
      <c r="AW162" s="495"/>
      <c r="AX162" s="495"/>
      <c r="AY162" s="495"/>
      <c r="AZ162" s="234"/>
      <c r="BA162" s="1043"/>
      <c r="BB162" s="678" t="s">
        <v>285</v>
      </c>
      <c r="BC162" s="507">
        <v>73.099063999999998</v>
      </c>
      <c r="BD162" s="492">
        <v>106.24775900000002</v>
      </c>
      <c r="BE162" s="492">
        <v>93.944627999999994</v>
      </c>
      <c r="BF162" s="492">
        <v>73.511955999999998</v>
      </c>
      <c r="BG162" s="511">
        <v>166.49038300000004</v>
      </c>
      <c r="BH162" s="507">
        <v>5.2708479999999991</v>
      </c>
      <c r="BI162" s="492">
        <v>38.319867000000002</v>
      </c>
      <c r="BJ162" s="492">
        <v>28.647765</v>
      </c>
      <c r="BK162" s="492">
        <v>16.286049999999999</v>
      </c>
      <c r="BL162" s="511">
        <v>3.650798</v>
      </c>
      <c r="BM162" s="507">
        <v>55.989134</v>
      </c>
      <c r="BN162" s="492">
        <v>92.967975999999993</v>
      </c>
      <c r="BO162" s="492">
        <v>115.12274699999998</v>
      </c>
      <c r="BP162" s="492">
        <v>46.723128000000003</v>
      </c>
      <c r="BQ162" s="511">
        <v>110.31547700000002</v>
      </c>
      <c r="BR162" s="507">
        <v>0</v>
      </c>
      <c r="BS162" s="492">
        <v>0</v>
      </c>
      <c r="BT162" s="492">
        <v>148.29254399999999</v>
      </c>
      <c r="BU162" s="492">
        <v>6.3949930000000004</v>
      </c>
      <c r="BV162" s="492">
        <v>0</v>
      </c>
      <c r="BW162" s="492">
        <v>0</v>
      </c>
      <c r="BX162" s="492">
        <v>120.71638300000001</v>
      </c>
      <c r="BY162" s="493">
        <v>0.344864</v>
      </c>
      <c r="BZ162" s="493">
        <v>6.4466549999999998</v>
      </c>
      <c r="CA162" s="493">
        <v>1.7088159999999999</v>
      </c>
      <c r="CB162" s="493">
        <v>16.545252000000001</v>
      </c>
      <c r="CC162" s="493">
        <v>22.254296000000004</v>
      </c>
      <c r="CD162" s="493">
        <v>0</v>
      </c>
      <c r="CE162" s="493">
        <v>5.0252280000000003</v>
      </c>
      <c r="CF162" s="493">
        <v>12.568943000000001</v>
      </c>
      <c r="CG162" s="493">
        <v>27.684754999999999</v>
      </c>
      <c r="CH162" s="493">
        <v>0</v>
      </c>
      <c r="CI162" s="493">
        <v>25.782786000000002</v>
      </c>
      <c r="CJ162" s="493">
        <v>6.7154319999999998</v>
      </c>
      <c r="CK162" s="493">
        <v>13.30125</v>
      </c>
      <c r="CL162" s="493">
        <v>4.6269200000000001</v>
      </c>
      <c r="CM162" s="493">
        <v>94.884672999999992</v>
      </c>
      <c r="CN162" s="67"/>
      <c r="CO162" s="67"/>
      <c r="CP162" s="67"/>
      <c r="CQ162" s="67"/>
      <c r="CR162" s="67"/>
      <c r="CS162" s="67"/>
      <c r="CT162" s="67"/>
      <c r="CU162" s="67"/>
      <c r="CV162" s="67"/>
      <c r="CW162" s="67"/>
      <c r="CX162" s="67"/>
      <c r="CY162" s="67"/>
      <c r="CZ162" s="67"/>
    </row>
    <row r="163" s="370" customFormat="true" ht="15" customHeight="true" x14ac:dyDescent="0.2">
      <c r="A163" s="1056"/>
      <c r="B163" s="436" t="s">
        <v>286</v>
      </c>
      <c r="C163" s="178">
        <v>0.1603341289217558</v>
      </c>
      <c r="D163" s="177">
        <v>3.3925307269702998E-2</v>
      </c>
      <c r="E163" s="177">
        <v>0.19525532975637461</v>
      </c>
      <c r="F163" s="177">
        <v>3.0930537677123088E-2</v>
      </c>
      <c r="G163" s="176">
        <v>0.37402027149440326</v>
      </c>
      <c r="H163" s="175">
        <v>0.43667478725895847</v>
      </c>
      <c r="I163" s="177">
        <v>1.5425973361230199</v>
      </c>
      <c r="J163" s="177">
        <v>0.43746815004936734</v>
      </c>
      <c r="K163" s="177">
        <v>0</v>
      </c>
      <c r="L163" s="174">
        <v>0.67789997617134312</v>
      </c>
      <c r="M163" s="178">
        <v>0.10248106134066774</v>
      </c>
      <c r="N163" s="177">
        <v>0.11488301582397638</v>
      </c>
      <c r="O163" s="177">
        <v>0</v>
      </c>
      <c r="P163" s="177">
        <v>0.16661897915919638</v>
      </c>
      <c r="Q163" s="176">
        <v>0.13700290558573944</v>
      </c>
      <c r="R163" s="175">
        <v>0</v>
      </c>
      <c r="S163" s="177">
        <v>0</v>
      </c>
      <c r="T163" s="177">
        <v>0.21656524495502291</v>
      </c>
      <c r="U163" s="177">
        <v>0</v>
      </c>
      <c r="V163" s="177">
        <v>0</v>
      </c>
      <c r="W163" s="177">
        <v>0</v>
      </c>
      <c r="X163" s="177">
        <v>0</v>
      </c>
      <c r="Y163" s="177">
        <v>0</v>
      </c>
      <c r="Z163" s="177">
        <v>0.25421732700659427</v>
      </c>
      <c r="AA163" s="177">
        <v>0</v>
      </c>
      <c r="AB163" s="177">
        <v>0</v>
      </c>
      <c r="AC163" s="177">
        <v>0</v>
      </c>
      <c r="AD163" s="177">
        <v>0.19443036946533368</v>
      </c>
      <c r="AE163" s="177">
        <v>0.28100684658119585</v>
      </c>
      <c r="AF163" s="177">
        <v>0</v>
      </c>
      <c r="AG163" s="177">
        <v>2.8492054380858396E-2</v>
      </c>
      <c r="AH163" s="177">
        <v>0</v>
      </c>
      <c r="AI163" s="177">
        <v>0</v>
      </c>
      <c r="AJ163" s="177">
        <v>0</v>
      </c>
      <c r="AK163" s="177">
        <v>1.396755912782252</v>
      </c>
      <c r="AL163" s="177">
        <v>0</v>
      </c>
      <c r="AM163" s="174">
        <v>0</v>
      </c>
      <c r="AN163" s="495"/>
      <c r="AO163" s="495"/>
      <c r="AP163" s="495"/>
      <c r="AQ163" s="495"/>
      <c r="AR163" s="495"/>
      <c r="AS163" s="495"/>
      <c r="AT163" s="495"/>
      <c r="AU163" s="495"/>
      <c r="AV163" s="495"/>
      <c r="AW163" s="495"/>
      <c r="AX163" s="495"/>
      <c r="AY163" s="495"/>
      <c r="AZ163" s="234"/>
      <c r="BA163" s="1043"/>
      <c r="BB163" s="678" t="s">
        <v>286</v>
      </c>
      <c r="BC163" s="507">
        <v>15.518125</v>
      </c>
      <c r="BD163" s="492">
        <v>3.2843879999999999</v>
      </c>
      <c r="BE163" s="492">
        <v>18.904800000000002</v>
      </c>
      <c r="BF163" s="492">
        <v>2.9960719999999998</v>
      </c>
      <c r="BG163" s="511">
        <v>36.175998999999997</v>
      </c>
      <c r="BH163" s="507">
        <v>4.4941079999999998</v>
      </c>
      <c r="BI163" s="492">
        <v>15.860895999999999</v>
      </c>
      <c r="BJ163" s="492">
        <v>4.4941079999999998</v>
      </c>
      <c r="BK163" s="492">
        <v>0</v>
      </c>
      <c r="BL163" s="511">
        <v>6.9660919999999997</v>
      </c>
      <c r="BM163" s="507">
        <v>8.8674999999999997</v>
      </c>
      <c r="BN163" s="492">
        <v>9.9350129999999996</v>
      </c>
      <c r="BO163" s="492">
        <v>0</v>
      </c>
      <c r="BP163" s="492">
        <v>14.410692000000001</v>
      </c>
      <c r="BQ163" s="511">
        <v>11.850975</v>
      </c>
      <c r="BR163" s="507">
        <v>0</v>
      </c>
      <c r="BS163" s="492">
        <v>0</v>
      </c>
      <c r="BT163" s="492">
        <v>11.850975</v>
      </c>
      <c r="BU163" s="492">
        <v>0</v>
      </c>
      <c r="BV163" s="492">
        <v>0</v>
      </c>
      <c r="BW163" s="492">
        <v>0</v>
      </c>
      <c r="BX163" s="492">
        <v>0</v>
      </c>
      <c r="BY163" s="493">
        <v>0</v>
      </c>
      <c r="BZ163" s="493">
        <v>6.9660919999999997</v>
      </c>
      <c r="CA163" s="493">
        <v>0</v>
      </c>
      <c r="CB163" s="493">
        <v>0</v>
      </c>
      <c r="CC163" s="493">
        <v>0</v>
      </c>
      <c r="CD163" s="493">
        <v>3.1275900000000001</v>
      </c>
      <c r="CE163" s="493">
        <v>7.5378420000000004</v>
      </c>
      <c r="CF163" s="493">
        <v>0</v>
      </c>
      <c r="CG163" s="493">
        <v>0.53524799999999995</v>
      </c>
      <c r="CH163" s="493">
        <v>0</v>
      </c>
      <c r="CI163" s="493">
        <v>0</v>
      </c>
      <c r="CJ163" s="493">
        <v>0</v>
      </c>
      <c r="CK163" s="493">
        <v>46.861637000000002</v>
      </c>
      <c r="CL163" s="493">
        <v>0</v>
      </c>
      <c r="CM163" s="493">
        <v>0</v>
      </c>
      <c r="CN163" s="67"/>
      <c r="CO163" s="67"/>
      <c r="CP163" s="67"/>
      <c r="CQ163" s="67"/>
      <c r="CR163" s="67"/>
      <c r="CS163" s="67"/>
      <c r="CT163" s="67"/>
      <c r="CU163" s="67"/>
      <c r="CV163" s="67"/>
      <c r="CW163" s="67"/>
      <c r="CX163" s="67"/>
      <c r="CY163" s="67"/>
      <c r="CZ163" s="67"/>
    </row>
    <row r="164" s="370" customFormat="true" ht="15" customHeight="true" x14ac:dyDescent="0.2">
      <c r="A164" s="1057"/>
      <c r="B164" s="437" t="s">
        <v>287</v>
      </c>
      <c r="C164" s="178">
        <v>1.9467498846373128</v>
      </c>
      <c r="D164" s="177">
        <v>1.7271023657435873</v>
      </c>
      <c r="E164" s="177">
        <v>2.0014004699061689</v>
      </c>
      <c r="F164" s="177">
        <v>0.98702665291625136</v>
      </c>
      <c r="G164" s="176">
        <v>2.4276018294063935</v>
      </c>
      <c r="H164" s="175">
        <v>0.33911393715931876</v>
      </c>
      <c r="I164" s="177">
        <v>0.81252512207864225</v>
      </c>
      <c r="J164" s="177">
        <v>1.409088623176973</v>
      </c>
      <c r="K164" s="177">
        <v>1.5606062809366801</v>
      </c>
      <c r="L164" s="174">
        <v>0.76440124520698605</v>
      </c>
      <c r="M164" s="178">
        <v>1.9550197716154054</v>
      </c>
      <c r="N164" s="177">
        <v>1.9134135678126034</v>
      </c>
      <c r="O164" s="177">
        <v>1.9235435819725644</v>
      </c>
      <c r="P164" s="177">
        <v>1.0230722369156999</v>
      </c>
      <c r="Q164" s="176">
        <v>2.7732696004999871</v>
      </c>
      <c r="R164" s="175">
        <v>0</v>
      </c>
      <c r="S164" s="177">
        <v>0.85284958556249324</v>
      </c>
      <c r="T164" s="177">
        <v>3.4411822566935815</v>
      </c>
      <c r="U164" s="177">
        <v>0</v>
      </c>
      <c r="V164" s="177">
        <v>10.518947750169271</v>
      </c>
      <c r="W164" s="177">
        <v>9.2595620751484482</v>
      </c>
      <c r="X164" s="177">
        <v>0.90207393471827269</v>
      </c>
      <c r="Y164" s="177">
        <v>0</v>
      </c>
      <c r="Z164" s="177">
        <v>5.548867427845857</v>
      </c>
      <c r="AA164" s="177">
        <v>0.23394966491445124</v>
      </c>
      <c r="AB164" s="177">
        <v>7.4002064279864138E-2</v>
      </c>
      <c r="AC164" s="177">
        <v>0</v>
      </c>
      <c r="AD164" s="177">
        <v>0</v>
      </c>
      <c r="AE164" s="177">
        <v>0</v>
      </c>
      <c r="AF164" s="177">
        <v>0.33079084985330121</v>
      </c>
      <c r="AG164" s="177">
        <v>0.53208105631329794</v>
      </c>
      <c r="AH164" s="177">
        <v>1.4187426091214526</v>
      </c>
      <c r="AI164" s="177">
        <v>3.3686521510590164</v>
      </c>
      <c r="AJ164" s="177">
        <v>0.20421173805025813</v>
      </c>
      <c r="AK164" s="177">
        <v>0.45696814392545848</v>
      </c>
      <c r="AL164" s="177">
        <v>0.67093359483478332</v>
      </c>
      <c r="AM164" s="174">
        <v>0</v>
      </c>
      <c r="AN164" s="495"/>
      <c r="AO164" s="495"/>
      <c r="AP164" s="495"/>
      <c r="AQ164" s="495"/>
      <c r="AR164" s="495"/>
      <c r="AS164" s="495"/>
      <c r="AT164" s="495"/>
      <c r="AU164" s="495"/>
      <c r="AV164" s="495"/>
      <c r="AW164" s="495"/>
      <c r="AX164" s="495"/>
      <c r="AY164" s="495"/>
      <c r="AZ164" s="234"/>
      <c r="BA164" s="1043"/>
      <c r="BB164" s="678" t="s">
        <v>287</v>
      </c>
      <c r="BC164" s="507">
        <v>188.41845000000001</v>
      </c>
      <c r="BD164" s="492">
        <v>167.20480199999997</v>
      </c>
      <c r="BE164" s="492">
        <v>193.77742800000004</v>
      </c>
      <c r="BF164" s="492">
        <v>95.607872999999984</v>
      </c>
      <c r="BG164" s="511">
        <v>234.80257099999989</v>
      </c>
      <c r="BH164" s="507">
        <v>3.4900449999999998</v>
      </c>
      <c r="BI164" s="492">
        <v>8.354336</v>
      </c>
      <c r="BJ164" s="492">
        <v>14.47556</v>
      </c>
      <c r="BK164" s="492">
        <v>16.076309999999999</v>
      </c>
      <c r="BL164" s="511">
        <v>7.8549779999999991</v>
      </c>
      <c r="BM164" s="507">
        <v>169.16430800000001</v>
      </c>
      <c r="BN164" s="492">
        <v>165.47083599999996</v>
      </c>
      <c r="BO164" s="492">
        <v>166.54801200000006</v>
      </c>
      <c r="BP164" s="492">
        <v>88.484390999999988</v>
      </c>
      <c r="BQ164" s="511">
        <v>239.89234799999991</v>
      </c>
      <c r="BR164" s="507">
        <v>0</v>
      </c>
      <c r="BS164" s="492">
        <v>13.934868000000002</v>
      </c>
      <c r="BT164" s="492">
        <v>188.309832</v>
      </c>
      <c r="BU164" s="492">
        <v>0</v>
      </c>
      <c r="BV164" s="492">
        <v>194.02783599999998</v>
      </c>
      <c r="BW164" s="492">
        <v>185.08186200000006</v>
      </c>
      <c r="BX164" s="492">
        <v>34.529994000000002</v>
      </c>
      <c r="BY164" s="493">
        <v>0</v>
      </c>
      <c r="BZ164" s="493">
        <v>152.05069399999999</v>
      </c>
      <c r="CA164" s="493">
        <v>2.3496220000000001</v>
      </c>
      <c r="CB164" s="493">
        <v>1.5373680000000001</v>
      </c>
      <c r="CC164" s="493">
        <v>0</v>
      </c>
      <c r="CD164" s="493">
        <v>0</v>
      </c>
      <c r="CE164" s="493">
        <v>0</v>
      </c>
      <c r="CF164" s="493">
        <v>2.9780100000000003</v>
      </c>
      <c r="CG164" s="493">
        <v>9.9956049999999994</v>
      </c>
      <c r="CH164" s="493">
        <v>9.8361499999999999</v>
      </c>
      <c r="CI164" s="493">
        <v>57.190097000000009</v>
      </c>
      <c r="CJ164" s="493">
        <v>5.0365739999999999</v>
      </c>
      <c r="CK164" s="493">
        <v>15.331437000000001</v>
      </c>
      <c r="CL164" s="493">
        <v>7.6211750000000009</v>
      </c>
      <c r="CM164" s="493">
        <v>0</v>
      </c>
      <c r="CN164" s="67"/>
      <c r="CO164" s="67"/>
      <c r="CP164" s="67"/>
      <c r="CQ164" s="67"/>
      <c r="CR164" s="67"/>
      <c r="CS164" s="67"/>
      <c r="CT164" s="67"/>
      <c r="CU164" s="67"/>
      <c r="CV164" s="67"/>
      <c r="CW164" s="67"/>
      <c r="CX164" s="67"/>
      <c r="CY164" s="67"/>
      <c r="CZ164" s="67"/>
    </row>
    <row r="165" s="430" customFormat="true" ht="15" customHeight="true" x14ac:dyDescent="0.2">
      <c r="A165" s="93"/>
      <c r="B165" s="86"/>
      <c r="C165" s="159"/>
      <c r="D165" s="161"/>
      <c r="E165" s="161"/>
      <c r="F165" s="161"/>
      <c r="G165" s="160"/>
      <c r="H165" s="158"/>
      <c r="I165" s="161"/>
      <c r="J165" s="161"/>
      <c r="K165" s="161"/>
      <c r="L165" s="157"/>
      <c r="M165" s="159"/>
      <c r="N165" s="161"/>
      <c r="O165" s="161"/>
      <c r="P165" s="161"/>
      <c r="Q165" s="160"/>
      <c r="R165" s="158"/>
      <c r="S165" s="161"/>
      <c r="T165" s="161"/>
      <c r="U165" s="161"/>
      <c r="V165" s="161"/>
      <c r="W165" s="161"/>
      <c r="X165" s="161"/>
      <c r="Y165" s="161"/>
      <c r="Z165" s="161"/>
      <c r="AA165" s="161"/>
      <c r="AB165" s="161"/>
      <c r="AC165" s="161"/>
      <c r="AD165" s="161"/>
      <c r="AE165" s="161"/>
      <c r="AF165" s="161"/>
      <c r="AG165" s="161"/>
      <c r="AH165" s="161"/>
      <c r="AI165" s="161"/>
      <c r="AJ165" s="161"/>
      <c r="AK165" s="161"/>
      <c r="AL165" s="161"/>
      <c r="AM165" s="157"/>
      <c r="AN165" s="918"/>
      <c r="AO165" s="918"/>
      <c r="AP165" s="918"/>
      <c r="AQ165" s="918"/>
      <c r="AR165" s="918"/>
      <c r="AS165" s="918"/>
      <c r="AT165" s="918"/>
      <c r="AU165" s="918"/>
      <c r="AV165" s="918"/>
      <c r="AW165" s="918"/>
      <c r="AX165" s="918"/>
      <c r="AY165" s="918"/>
      <c r="AZ165" s="403"/>
      <c r="BA165" s="1045"/>
      <c r="BB165" s="678" t="s">
        <v>188</v>
      </c>
      <c r="BC165" s="507">
        <v>9678.6162149999618</v>
      </c>
      <c r="BD165" s="492">
        <v>9681.2328740000048</v>
      </c>
      <c r="BE165" s="492">
        <v>9682.0916610000022</v>
      </c>
      <c r="BF165" s="492">
        <v>9686.4530169999634</v>
      </c>
      <c r="BG165" s="511">
        <v>9672.2027540000126</v>
      </c>
      <c r="BH165" s="507">
        <v>1029.1658990000005</v>
      </c>
      <c r="BI165" s="492">
        <v>1028.1941780000011</v>
      </c>
      <c r="BJ165" s="492">
        <v>1027.299473</v>
      </c>
      <c r="BK165" s="492">
        <v>1030.1323400000001</v>
      </c>
      <c r="BL165" s="511">
        <v>1027.5987969999987</v>
      </c>
      <c r="BM165" s="507">
        <v>8652.8182709999855</v>
      </c>
      <c r="BN165" s="492">
        <v>8647.9388869999857</v>
      </c>
      <c r="BO165" s="492">
        <v>8658.3955549999882</v>
      </c>
      <c r="BP165" s="492">
        <v>8648.8898639999952</v>
      </c>
      <c r="BQ165" s="511">
        <v>8650.1632569999765</v>
      </c>
      <c r="BR165" s="507">
        <v>2666.9940199999978</v>
      </c>
      <c r="BS165" s="492">
        <v>1633.9185990000005</v>
      </c>
      <c r="BT165" s="492">
        <v>5472.2423270000018</v>
      </c>
      <c r="BU165" s="492">
        <v>2775.547767999999</v>
      </c>
      <c r="BV165" s="492">
        <v>1844.5555639999986</v>
      </c>
      <c r="BW165" s="492">
        <v>1998.8187400000002</v>
      </c>
      <c r="BX165" s="492">
        <v>3827.8452209999937</v>
      </c>
      <c r="BY165" s="493">
        <v>1633.1614990000019</v>
      </c>
      <c r="BZ165" s="493">
        <v>2740.2113309999922</v>
      </c>
      <c r="CA165" s="493">
        <v>1004.3280040000016</v>
      </c>
      <c r="CB165" s="493">
        <v>2077.466371999998</v>
      </c>
      <c r="CC165" s="493">
        <v>1554.2577139999978</v>
      </c>
      <c r="CD165" s="493">
        <v>1608.5912960000005</v>
      </c>
      <c r="CE165" s="493">
        <v>2682.4406919999969</v>
      </c>
      <c r="CF165" s="493">
        <v>900.26976300000001</v>
      </c>
      <c r="CG165" s="493">
        <v>1878.5868960000007</v>
      </c>
      <c r="CH165" s="493">
        <v>693.30052799999953</v>
      </c>
      <c r="CI165" s="493">
        <v>1697.7145290000017</v>
      </c>
      <c r="CJ165" s="493">
        <v>2466.3489219999974</v>
      </c>
      <c r="CK165" s="493">
        <v>3355.0340879999931</v>
      </c>
      <c r="CL165" s="493">
        <v>1135.9060059999988</v>
      </c>
      <c r="CM165" s="493">
        <v>2753.0566420000027</v>
      </c>
      <c r="CN165" s="67"/>
      <c r="CO165" s="67"/>
      <c r="CP165" s="67"/>
      <c r="CQ165" s="67"/>
      <c r="CR165" s="67"/>
      <c r="CS165" s="67"/>
      <c r="CT165" s="67"/>
      <c r="CU165" s="67"/>
      <c r="CV165" s="67"/>
      <c r="CW165" s="67"/>
      <c r="CX165" s="67"/>
      <c r="CY165" s="67"/>
      <c r="CZ165" s="67"/>
    </row>
    <row r="166" s="430" customFormat="true" ht="15" customHeight="true" x14ac:dyDescent="0.2">
      <c r="A166" s="221"/>
      <c r="B166" s="85"/>
      <c r="C166" s="159"/>
      <c r="D166" s="161"/>
      <c r="E166" s="161"/>
      <c r="F166" s="161"/>
      <c r="G166" s="160"/>
      <c r="H166" s="158"/>
      <c r="I166" s="161"/>
      <c r="J166" s="161"/>
      <c r="K166" s="161"/>
      <c r="L166" s="157"/>
      <c r="M166" s="159"/>
      <c r="N166" s="161"/>
      <c r="O166" s="161"/>
      <c r="P166" s="161"/>
      <c r="Q166" s="160"/>
      <c r="R166" s="158"/>
      <c r="S166" s="161"/>
      <c r="T166" s="161"/>
      <c r="U166" s="161"/>
      <c r="V166" s="161"/>
      <c r="W166" s="161"/>
      <c r="X166" s="161"/>
      <c r="Y166" s="161"/>
      <c r="Z166" s="161"/>
      <c r="AA166" s="161"/>
      <c r="AB166" s="161"/>
      <c r="AC166" s="161"/>
      <c r="AD166" s="161"/>
      <c r="AE166" s="161"/>
      <c r="AF166" s="161"/>
      <c r="AG166" s="161"/>
      <c r="AH166" s="161"/>
      <c r="AI166" s="161"/>
      <c r="AJ166" s="161"/>
      <c r="AK166" s="161"/>
      <c r="AL166" s="161"/>
      <c r="AM166" s="157"/>
      <c r="AN166" s="918"/>
      <c r="AO166" s="918"/>
      <c r="AP166" s="918"/>
      <c r="AQ166" s="918"/>
      <c r="AR166" s="918"/>
      <c r="AS166" s="918"/>
      <c r="AT166" s="918"/>
      <c r="AU166" s="918"/>
      <c r="AV166" s="918"/>
      <c r="AW166" s="918"/>
      <c r="AX166" s="918"/>
      <c r="AY166" s="918"/>
      <c r="AZ166" s="403"/>
      <c r="BA166" s="679"/>
      <c r="BB166" s="678"/>
      <c r="BC166" s="507"/>
      <c r="BD166" s="492"/>
      <c r="BE166" s="492"/>
      <c r="BF166" s="492"/>
      <c r="BG166" s="511"/>
      <c r="BH166" s="507"/>
      <c r="BI166" s="492"/>
      <c r="BJ166" s="492"/>
      <c r="BK166" s="492"/>
      <c r="BL166" s="511"/>
      <c r="BM166" s="507"/>
      <c r="BN166" s="492"/>
      <c r="BO166" s="492"/>
      <c r="BP166" s="492"/>
      <c r="BQ166" s="511"/>
      <c r="BR166" s="507"/>
      <c r="BS166" s="492"/>
      <c r="BT166" s="492"/>
      <c r="BU166" s="492"/>
      <c r="BV166" s="492"/>
      <c r="BW166" s="492"/>
      <c r="BX166" s="492"/>
      <c r="BY166" s="493"/>
      <c r="BZ166" s="493"/>
      <c r="CA166" s="493"/>
      <c r="CB166" s="493"/>
      <c r="CC166" s="493"/>
      <c r="CD166" s="493"/>
      <c r="CE166" s="493"/>
      <c r="CF166" s="493"/>
      <c r="CG166" s="493"/>
      <c r="CH166" s="493"/>
      <c r="CI166" s="493"/>
      <c r="CJ166" s="493"/>
      <c r="CK166" s="493"/>
      <c r="CL166" s="493"/>
      <c r="CM166" s="493"/>
      <c r="CN166" s="67"/>
      <c r="CO166" s="67"/>
      <c r="CP166" s="67"/>
      <c r="CQ166" s="67"/>
      <c r="CR166" s="67"/>
      <c r="CS166" s="67"/>
      <c r="CT166" s="67"/>
      <c r="CU166" s="67"/>
      <c r="CV166" s="67"/>
      <c r="CW166" s="67"/>
      <c r="CX166" s="67"/>
      <c r="CY166" s="67"/>
      <c r="CZ166" s="67"/>
    </row>
    <row r="167" s="430" customFormat="true" ht="15" customHeight="true" x14ac:dyDescent="0.2">
      <c r="A167" s="221"/>
      <c r="B167" s="85"/>
      <c r="C167" s="159"/>
      <c r="D167" s="161"/>
      <c r="E167" s="161"/>
      <c r="F167" s="161"/>
      <c r="G167" s="160"/>
      <c r="H167" s="158"/>
      <c r="I167" s="161"/>
      <c r="J167" s="161"/>
      <c r="K167" s="161"/>
      <c r="L167" s="157"/>
      <c r="M167" s="159"/>
      <c r="N167" s="161"/>
      <c r="O167" s="161"/>
      <c r="P167" s="161"/>
      <c r="Q167" s="160"/>
      <c r="R167" s="158"/>
      <c r="S167" s="161"/>
      <c r="T167" s="161"/>
      <c r="U167" s="161"/>
      <c r="V167" s="161"/>
      <c r="W167" s="161"/>
      <c r="X167" s="161"/>
      <c r="Y167" s="161"/>
      <c r="Z167" s="161"/>
      <c r="AA167" s="161"/>
      <c r="AB167" s="161"/>
      <c r="AC167" s="161"/>
      <c r="AD167" s="161"/>
      <c r="AE167" s="161"/>
      <c r="AF167" s="161"/>
      <c r="AG167" s="161"/>
      <c r="AH167" s="161"/>
      <c r="AI167" s="161"/>
      <c r="AJ167" s="161"/>
      <c r="AK167" s="161"/>
      <c r="AL167" s="161"/>
      <c r="AM167" s="157"/>
      <c r="AN167" s="918"/>
      <c r="AO167" s="918"/>
      <c r="AP167" s="918"/>
      <c r="AQ167" s="918"/>
      <c r="AR167" s="918"/>
      <c r="AS167" s="918"/>
      <c r="AT167" s="918"/>
      <c r="AU167" s="918"/>
      <c r="AV167" s="918"/>
      <c r="AW167" s="918"/>
      <c r="AX167" s="918"/>
      <c r="AY167" s="918"/>
      <c r="AZ167" s="403"/>
      <c r="BA167" s="679"/>
      <c r="BB167" s="678"/>
      <c r="BC167" s="507"/>
      <c r="BD167" s="492"/>
      <c r="BE167" s="492"/>
      <c r="BF167" s="492"/>
      <c r="BG167" s="511"/>
      <c r="BH167" s="507"/>
      <c r="BI167" s="492"/>
      <c r="BJ167" s="492"/>
      <c r="BK167" s="492"/>
      <c r="BL167" s="511"/>
      <c r="BM167" s="507"/>
      <c r="BN167" s="492"/>
      <c r="BO167" s="492"/>
      <c r="BP167" s="492"/>
      <c r="BQ167" s="511"/>
      <c r="BR167" s="507"/>
      <c r="BS167" s="492"/>
      <c r="BT167" s="492"/>
      <c r="BU167" s="492"/>
      <c r="BV167" s="492"/>
      <c r="BW167" s="492"/>
      <c r="BX167" s="492"/>
      <c r="BY167" s="493"/>
      <c r="BZ167" s="493"/>
      <c r="CA167" s="493"/>
      <c r="CB167" s="493"/>
      <c r="CC167" s="493"/>
      <c r="CD167" s="493"/>
      <c r="CE167" s="493"/>
      <c r="CF167" s="493"/>
      <c r="CG167" s="493"/>
      <c r="CH167" s="493"/>
      <c r="CI167" s="493"/>
      <c r="CJ167" s="493"/>
      <c r="CK167" s="493"/>
      <c r="CL167" s="493"/>
      <c r="CM167" s="493"/>
      <c r="CN167" s="67"/>
      <c r="CO167" s="67"/>
      <c r="CP167" s="67"/>
      <c r="CQ167" s="67"/>
      <c r="CR167" s="67"/>
      <c r="CS167" s="67"/>
      <c r="CT167" s="67"/>
      <c r="CU167" s="67"/>
      <c r="CV167" s="67"/>
      <c r="CW167" s="67"/>
      <c r="CX167" s="67"/>
      <c r="CY167" s="67"/>
      <c r="CZ167" s="67"/>
    </row>
    <row r="168" s="430" customFormat="true" ht="15" customHeight="true" x14ac:dyDescent="0.2">
      <c r="A168" s="221"/>
      <c r="B168" s="85"/>
      <c r="C168" s="159"/>
      <c r="D168" s="161"/>
      <c r="E168" s="161"/>
      <c r="F168" s="161"/>
      <c r="G168" s="160"/>
      <c r="H168" s="158"/>
      <c r="I168" s="161"/>
      <c r="J168" s="161"/>
      <c r="K168" s="161"/>
      <c r="L168" s="157"/>
      <c r="M168" s="159"/>
      <c r="N168" s="161"/>
      <c r="O168" s="161"/>
      <c r="P168" s="161"/>
      <c r="Q168" s="160"/>
      <c r="R168" s="158"/>
      <c r="S168" s="161"/>
      <c r="T168" s="161"/>
      <c r="U168" s="161"/>
      <c r="V168" s="161"/>
      <c r="W168" s="161"/>
      <c r="X168" s="161"/>
      <c r="Y168" s="161"/>
      <c r="Z168" s="161"/>
      <c r="AA168" s="161"/>
      <c r="AB168" s="161"/>
      <c r="AC168" s="161"/>
      <c r="AD168" s="161"/>
      <c r="AE168" s="161"/>
      <c r="AF168" s="161"/>
      <c r="AG168" s="161"/>
      <c r="AH168" s="161"/>
      <c r="AI168" s="161"/>
      <c r="AJ168" s="161"/>
      <c r="AK168" s="161"/>
      <c r="AL168" s="161"/>
      <c r="AM168" s="157"/>
      <c r="AN168" s="918"/>
      <c r="AO168" s="918"/>
      <c r="AP168" s="918"/>
      <c r="AQ168" s="918"/>
      <c r="AR168" s="918"/>
      <c r="AS168" s="918"/>
      <c r="AT168" s="918"/>
      <c r="AU168" s="918"/>
      <c r="AV168" s="918"/>
      <c r="AW168" s="918"/>
      <c r="AX168" s="918"/>
      <c r="AY168" s="918"/>
      <c r="AZ168" s="403"/>
      <c r="BA168" s="679"/>
      <c r="BB168" s="678"/>
      <c r="BC168" s="507"/>
      <c r="BD168" s="492"/>
      <c r="BE168" s="492"/>
      <c r="BF168" s="492"/>
      <c r="BG168" s="511"/>
      <c r="BH168" s="507"/>
      <c r="BI168" s="492"/>
      <c r="BJ168" s="492"/>
      <c r="BK168" s="492"/>
      <c r="BL168" s="511"/>
      <c r="BM168" s="507"/>
      <c r="BN168" s="492"/>
      <c r="BO168" s="492"/>
      <c r="BP168" s="492"/>
      <c r="BQ168" s="511"/>
      <c r="BR168" s="507"/>
      <c r="BS168" s="492"/>
      <c r="BT168" s="492"/>
      <c r="BU168" s="492"/>
      <c r="BV168" s="492"/>
      <c r="BW168" s="492"/>
      <c r="BX168" s="492"/>
      <c r="BY168" s="493"/>
      <c r="BZ168" s="493"/>
      <c r="CA168" s="493"/>
      <c r="CB168" s="493"/>
      <c r="CC168" s="493"/>
      <c r="CD168" s="493"/>
      <c r="CE168" s="493"/>
      <c r="CF168" s="493"/>
      <c r="CG168" s="493"/>
      <c r="CH168" s="493"/>
      <c r="CI168" s="493"/>
      <c r="CJ168" s="493"/>
      <c r="CK168" s="493"/>
      <c r="CL168" s="493"/>
      <c r="CM168" s="493"/>
      <c r="CN168" s="67"/>
      <c r="CO168" s="67"/>
      <c r="CP168" s="67"/>
      <c r="CQ168" s="67"/>
      <c r="CR168" s="67"/>
      <c r="CS168" s="67"/>
      <c r="CT168" s="67"/>
      <c r="CU168" s="67"/>
      <c r="CV168" s="67"/>
      <c r="CW168" s="67"/>
      <c r="CX168" s="67"/>
      <c r="CY168" s="67"/>
      <c r="CZ168" s="67"/>
    </row>
    <row r="169" s="430" customFormat="true" ht="15" customHeight="true" x14ac:dyDescent="0.2">
      <c r="A169" s="221"/>
      <c r="B169" s="85"/>
      <c r="C169" s="159"/>
      <c r="D169" s="161"/>
      <c r="E169" s="161"/>
      <c r="F169" s="161"/>
      <c r="G169" s="160"/>
      <c r="H169" s="158"/>
      <c r="I169" s="161"/>
      <c r="J169" s="161"/>
      <c r="K169" s="161"/>
      <c r="L169" s="157"/>
      <c r="M169" s="159"/>
      <c r="N169" s="161"/>
      <c r="O169" s="161"/>
      <c r="P169" s="161"/>
      <c r="Q169" s="160"/>
      <c r="R169" s="158"/>
      <c r="S169" s="161"/>
      <c r="T169" s="161"/>
      <c r="U169" s="161"/>
      <c r="V169" s="161"/>
      <c r="W169" s="161"/>
      <c r="X169" s="161"/>
      <c r="Y169" s="161"/>
      <c r="Z169" s="161"/>
      <c r="AA169" s="161"/>
      <c r="AB169" s="161"/>
      <c r="AC169" s="161"/>
      <c r="AD169" s="161"/>
      <c r="AE169" s="161"/>
      <c r="AF169" s="161"/>
      <c r="AG169" s="161"/>
      <c r="AH169" s="161"/>
      <c r="AI169" s="161"/>
      <c r="AJ169" s="161"/>
      <c r="AK169" s="161"/>
      <c r="AL169" s="161"/>
      <c r="AM169" s="157"/>
      <c r="AN169" s="918"/>
      <c r="AO169" s="918"/>
      <c r="AP169" s="918"/>
      <c r="AQ169" s="918"/>
      <c r="AR169" s="918"/>
      <c r="AS169" s="918"/>
      <c r="AT169" s="918"/>
      <c r="AU169" s="918"/>
      <c r="AV169" s="918"/>
      <c r="AW169" s="918"/>
      <c r="AX169" s="918"/>
      <c r="AY169" s="918"/>
      <c r="AZ169" s="403"/>
      <c r="BA169" s="679"/>
      <c r="BB169" s="678"/>
      <c r="BC169" s="507"/>
      <c r="BD169" s="492"/>
      <c r="BE169" s="492"/>
      <c r="BF169" s="492"/>
      <c r="BG169" s="511"/>
      <c r="BH169" s="507"/>
      <c r="BI169" s="492"/>
      <c r="BJ169" s="492"/>
      <c r="BK169" s="492"/>
      <c r="BL169" s="511"/>
      <c r="BM169" s="507"/>
      <c r="BN169" s="492"/>
      <c r="BO169" s="492"/>
      <c r="BP169" s="492"/>
      <c r="BQ169" s="511"/>
      <c r="BR169" s="507"/>
      <c r="BS169" s="492"/>
      <c r="BT169" s="492"/>
      <c r="BU169" s="492"/>
      <c r="BV169" s="492"/>
      <c r="BW169" s="492"/>
      <c r="BX169" s="492"/>
      <c r="BY169" s="493"/>
      <c r="BZ169" s="493"/>
      <c r="CA169" s="493"/>
      <c r="CB169" s="493"/>
      <c r="CC169" s="493"/>
      <c r="CD169" s="493"/>
      <c r="CE169" s="493"/>
      <c r="CF169" s="493"/>
      <c r="CG169" s="493"/>
      <c r="CH169" s="493"/>
      <c r="CI169" s="493"/>
      <c r="CJ169" s="493"/>
      <c r="CK169" s="493"/>
      <c r="CL169" s="493"/>
      <c r="CM169" s="493"/>
      <c r="CN169" s="67"/>
      <c r="CO169" s="67"/>
      <c r="CP169" s="67"/>
      <c r="CQ169" s="67"/>
      <c r="CR169" s="67"/>
      <c r="CS169" s="67"/>
      <c r="CT169" s="67"/>
      <c r="CU169" s="67"/>
      <c r="CV169" s="67"/>
      <c r="CW169" s="67"/>
      <c r="CX169" s="67"/>
      <c r="CY169" s="67"/>
      <c r="CZ169" s="67"/>
    </row>
    <row r="170" s="370" customFormat="true" ht="15" customHeight="true" x14ac:dyDescent="0.2">
      <c r="A170" s="222"/>
      <c r="B170" s="192"/>
      <c r="C170" s="144"/>
      <c r="D170" s="213"/>
      <c r="E170" s="213"/>
      <c r="F170" s="213"/>
      <c r="G170" s="202"/>
      <c r="H170" s="143"/>
      <c r="I170" s="213"/>
      <c r="J170" s="213"/>
      <c r="K170" s="213"/>
      <c r="L170" s="208"/>
      <c r="M170" s="144"/>
      <c r="N170" s="213"/>
      <c r="O170" s="213"/>
      <c r="P170" s="213"/>
      <c r="Q170" s="202"/>
      <c r="R170" s="143"/>
      <c r="S170" s="213"/>
      <c r="T170" s="213"/>
      <c r="U170" s="213"/>
      <c r="V170" s="213"/>
      <c r="W170" s="213"/>
      <c r="X170" s="213"/>
      <c r="Y170" s="213"/>
      <c r="Z170" s="213"/>
      <c r="AA170" s="213"/>
      <c r="AB170" s="213"/>
      <c r="AC170" s="213"/>
      <c r="AD170" s="213"/>
      <c r="AE170" s="213"/>
      <c r="AF170" s="213"/>
      <c r="AG170" s="213"/>
      <c r="AH170" s="213"/>
      <c r="AI170" s="213"/>
      <c r="AJ170" s="213"/>
      <c r="AK170" s="213"/>
      <c r="AL170" s="213"/>
      <c r="AM170" s="208"/>
      <c r="AN170" s="495"/>
      <c r="AO170" s="495"/>
      <c r="AP170" s="495"/>
      <c r="AQ170" s="495"/>
      <c r="AR170" s="495"/>
      <c r="AS170" s="495"/>
      <c r="AT170" s="495"/>
      <c r="AU170" s="495"/>
      <c r="AV170" s="495"/>
      <c r="AW170" s="495"/>
      <c r="AX170" s="495"/>
      <c r="AY170" s="495"/>
      <c r="AZ170" s="234"/>
      <c r="BA170" s="679"/>
      <c r="BB170" s="678"/>
      <c r="BC170" s="507"/>
      <c r="BD170" s="492"/>
      <c r="BE170" s="492"/>
      <c r="BF170" s="492"/>
      <c r="BG170" s="511"/>
      <c r="BH170" s="507"/>
      <c r="BI170" s="492"/>
      <c r="BJ170" s="492"/>
      <c r="BK170" s="492"/>
      <c r="BL170" s="511"/>
      <c r="BM170" s="507"/>
      <c r="BN170" s="492"/>
      <c r="BO170" s="492"/>
      <c r="BP170" s="492"/>
      <c r="BQ170" s="511"/>
      <c r="BR170" s="507"/>
      <c r="BS170" s="492"/>
      <c r="BT170" s="492"/>
      <c r="BU170" s="492"/>
      <c r="BV170" s="492"/>
      <c r="BW170" s="492"/>
      <c r="BX170" s="492"/>
      <c r="BY170" s="493"/>
      <c r="BZ170" s="493"/>
      <c r="CA170" s="493"/>
      <c r="CB170" s="493"/>
      <c r="CC170" s="493"/>
      <c r="CD170" s="493"/>
      <c r="CE170" s="493"/>
      <c r="CF170" s="493"/>
      <c r="CG170" s="493"/>
      <c r="CH170" s="493"/>
      <c r="CI170" s="493"/>
      <c r="CJ170" s="493"/>
      <c r="CK170" s="493"/>
      <c r="CL170" s="493"/>
      <c r="CM170" s="493"/>
      <c r="CN170" s="67"/>
      <c r="CO170" s="67"/>
      <c r="CP170" s="67"/>
      <c r="CQ170" s="67"/>
      <c r="CR170" s="67"/>
      <c r="CS170" s="67"/>
      <c r="CT170" s="67"/>
      <c r="CU170" s="67"/>
      <c r="CV170" s="67"/>
      <c r="CW170" s="67"/>
      <c r="CX170" s="67"/>
      <c r="CY170" s="67"/>
      <c r="CZ170" s="67"/>
    </row>
    <row r="171" s="370" customFormat="true" ht="15" customHeight="true" x14ac:dyDescent="0.2">
      <c r="A171" s="199"/>
      <c r="B171" s="193"/>
      <c r="C171" s="211"/>
      <c r="D171" s="210"/>
      <c r="E171" s="210"/>
      <c r="F171" s="210"/>
      <c r="G171" s="200"/>
      <c r="H171" s="203"/>
      <c r="I171" s="210"/>
      <c r="J171" s="210"/>
      <c r="K171" s="210"/>
      <c r="L171" s="206"/>
      <c r="M171" s="211"/>
      <c r="N171" s="210"/>
      <c r="O171" s="210"/>
      <c r="P171" s="210"/>
      <c r="Q171" s="200"/>
      <c r="R171" s="203"/>
      <c r="S171" s="210"/>
      <c r="T171" s="210"/>
      <c r="U171" s="210"/>
      <c r="V171" s="210"/>
      <c r="W171" s="210"/>
      <c r="X171" s="210"/>
      <c r="Y171" s="210"/>
      <c r="Z171" s="210"/>
      <c r="AA171" s="210"/>
      <c r="AB171" s="210"/>
      <c r="AC171" s="210"/>
      <c r="AD171" s="210"/>
      <c r="AE171" s="210"/>
      <c r="AF171" s="210"/>
      <c r="AG171" s="210"/>
      <c r="AH171" s="210"/>
      <c r="AI171" s="210"/>
      <c r="AJ171" s="210"/>
      <c r="AK171" s="210"/>
      <c r="AL171" s="210"/>
      <c r="AM171" s="206"/>
      <c r="AN171" s="495"/>
      <c r="AO171" s="495"/>
      <c r="AP171" s="495"/>
      <c r="AQ171" s="495"/>
      <c r="AR171" s="495"/>
      <c r="AS171" s="495"/>
      <c r="AT171" s="495"/>
      <c r="AU171" s="495"/>
      <c r="AV171" s="495"/>
      <c r="AW171" s="495"/>
      <c r="AX171" s="495"/>
      <c r="AY171" s="495"/>
      <c r="AZ171" s="234"/>
      <c r="BA171" s="679"/>
      <c r="BB171" s="678"/>
      <c r="BC171" s="507"/>
      <c r="BD171" s="492"/>
      <c r="BE171" s="492"/>
      <c r="BF171" s="492"/>
      <c r="BG171" s="511"/>
      <c r="BH171" s="507"/>
      <c r="BI171" s="492"/>
      <c r="BJ171" s="492"/>
      <c r="BK171" s="492"/>
      <c r="BL171" s="511"/>
      <c r="BM171" s="507"/>
      <c r="BN171" s="492"/>
      <c r="BO171" s="492"/>
      <c r="BP171" s="492"/>
      <c r="BQ171" s="511"/>
      <c r="BR171" s="507"/>
      <c r="BS171" s="492"/>
      <c r="BT171" s="492"/>
      <c r="BU171" s="492"/>
      <c r="BV171" s="492"/>
      <c r="BW171" s="492"/>
      <c r="BX171" s="492"/>
      <c r="BY171" s="493"/>
      <c r="BZ171" s="493"/>
      <c r="CA171" s="493"/>
      <c r="CB171" s="493"/>
      <c r="CC171" s="493"/>
      <c r="CD171" s="493"/>
      <c r="CE171" s="493"/>
      <c r="CF171" s="493"/>
      <c r="CG171" s="493"/>
      <c r="CH171" s="493"/>
      <c r="CI171" s="493"/>
      <c r="CJ171" s="493"/>
      <c r="CK171" s="493"/>
      <c r="CL171" s="493"/>
      <c r="CM171" s="493"/>
      <c r="CN171" s="67"/>
      <c r="CO171" s="67"/>
      <c r="CP171" s="67"/>
      <c r="CQ171" s="67"/>
      <c r="CR171" s="67"/>
      <c r="CS171" s="67"/>
      <c r="CT171" s="67"/>
      <c r="CU171" s="67"/>
      <c r="CV171" s="67"/>
      <c r="CW171" s="67"/>
      <c r="CX171" s="67"/>
      <c r="CY171" s="67"/>
      <c r="CZ171" s="67"/>
    </row>
    <row r="172" s="370" customFormat="true" ht="15" customHeight="true" x14ac:dyDescent="0.2">
      <c r="A172" s="199"/>
      <c r="B172" s="193"/>
      <c r="C172" s="211"/>
      <c r="D172" s="210"/>
      <c r="E172" s="210"/>
      <c r="F172" s="210"/>
      <c r="G172" s="200"/>
      <c r="H172" s="203"/>
      <c r="I172" s="210"/>
      <c r="J172" s="210"/>
      <c r="K172" s="210"/>
      <c r="L172" s="206"/>
      <c r="M172" s="211"/>
      <c r="N172" s="210"/>
      <c r="O172" s="210"/>
      <c r="P172" s="210"/>
      <c r="Q172" s="200"/>
      <c r="R172" s="203"/>
      <c r="S172" s="210"/>
      <c r="T172" s="210"/>
      <c r="U172" s="210"/>
      <c r="V172" s="210"/>
      <c r="W172" s="210"/>
      <c r="X172" s="210"/>
      <c r="Y172" s="210"/>
      <c r="Z172" s="210"/>
      <c r="AA172" s="210"/>
      <c r="AB172" s="210"/>
      <c r="AC172" s="210"/>
      <c r="AD172" s="210"/>
      <c r="AE172" s="210"/>
      <c r="AF172" s="210"/>
      <c r="AG172" s="210"/>
      <c r="AH172" s="210"/>
      <c r="AI172" s="210"/>
      <c r="AJ172" s="210"/>
      <c r="AK172" s="210"/>
      <c r="AL172" s="210"/>
      <c r="AM172" s="206"/>
      <c r="AN172" s="495"/>
      <c r="AO172" s="495"/>
      <c r="AP172" s="495"/>
      <c r="AQ172" s="495"/>
      <c r="AR172" s="495"/>
      <c r="AS172" s="495"/>
      <c r="AT172" s="495"/>
      <c r="AU172" s="495"/>
      <c r="AV172" s="495"/>
      <c r="AW172" s="495"/>
      <c r="AX172" s="495"/>
      <c r="AY172" s="495"/>
      <c r="AZ172" s="234"/>
      <c r="BA172" s="679"/>
      <c r="BB172" s="678"/>
      <c r="BC172" s="507"/>
      <c r="BD172" s="492"/>
      <c r="BE172" s="492"/>
      <c r="BF172" s="492"/>
      <c r="BG172" s="511"/>
      <c r="BH172" s="507"/>
      <c r="BI172" s="492"/>
      <c r="BJ172" s="492"/>
      <c r="BK172" s="492"/>
      <c r="BL172" s="511"/>
      <c r="BM172" s="507"/>
      <c r="BN172" s="492"/>
      <c r="BO172" s="492"/>
      <c r="BP172" s="492"/>
      <c r="BQ172" s="511"/>
      <c r="BR172" s="507"/>
      <c r="BS172" s="492"/>
      <c r="BT172" s="492"/>
      <c r="BU172" s="492"/>
      <c r="BV172" s="492"/>
      <c r="BW172" s="492"/>
      <c r="BX172" s="492"/>
      <c r="BY172" s="493"/>
      <c r="BZ172" s="493"/>
      <c r="CA172" s="493"/>
      <c r="CB172" s="493"/>
      <c r="CC172" s="493"/>
      <c r="CD172" s="493"/>
      <c r="CE172" s="493"/>
      <c r="CF172" s="493"/>
      <c r="CG172" s="493"/>
      <c r="CH172" s="493"/>
      <c r="CI172" s="493"/>
      <c r="CJ172" s="493"/>
      <c r="CK172" s="493"/>
      <c r="CL172" s="493"/>
      <c r="CM172" s="493"/>
      <c r="CN172" s="67"/>
      <c r="CO172" s="67"/>
      <c r="CP172" s="67"/>
      <c r="CQ172" s="67"/>
      <c r="CR172" s="67"/>
      <c r="CS172" s="67"/>
      <c r="CT172" s="67"/>
      <c r="CU172" s="67"/>
      <c r="CV172" s="67"/>
      <c r="CW172" s="67"/>
      <c r="CX172" s="67"/>
      <c r="CY172" s="67"/>
      <c r="CZ172" s="67"/>
    </row>
    <row r="173" s="370" customFormat="true" ht="15" customHeight="true" x14ac:dyDescent="0.2">
      <c r="A173" s="199"/>
      <c r="B173" s="193"/>
      <c r="C173" s="166"/>
      <c r="D173" s="165"/>
      <c r="E173" s="165"/>
      <c r="F173" s="165"/>
      <c r="G173" s="164"/>
      <c r="H173" s="163"/>
      <c r="I173" s="165"/>
      <c r="J173" s="165"/>
      <c r="K173" s="165"/>
      <c r="L173" s="162"/>
      <c r="M173" s="166"/>
      <c r="N173" s="165"/>
      <c r="O173" s="165"/>
      <c r="P173" s="165"/>
      <c r="Q173" s="164"/>
      <c r="R173" s="163"/>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2"/>
      <c r="AN173" s="495"/>
      <c r="AO173" s="495"/>
      <c r="AP173" s="495"/>
      <c r="AQ173" s="495"/>
      <c r="AR173" s="495"/>
      <c r="AS173" s="495"/>
      <c r="AT173" s="495"/>
      <c r="AU173" s="495"/>
      <c r="AV173" s="495"/>
      <c r="AW173" s="495"/>
      <c r="AX173" s="495"/>
      <c r="AY173" s="495"/>
      <c r="AZ173" s="234"/>
      <c r="BA173" s="679"/>
      <c r="BB173" s="678"/>
      <c r="BC173" s="507"/>
      <c r="BD173" s="492"/>
      <c r="BE173" s="492"/>
      <c r="BF173" s="492"/>
      <c r="BG173" s="511"/>
      <c r="BH173" s="507"/>
      <c r="BI173" s="492"/>
      <c r="BJ173" s="492"/>
      <c r="BK173" s="492"/>
      <c r="BL173" s="511"/>
      <c r="BM173" s="507"/>
      <c r="BN173" s="492"/>
      <c r="BO173" s="492"/>
      <c r="BP173" s="492"/>
      <c r="BQ173" s="511"/>
      <c r="BR173" s="507"/>
      <c r="BS173" s="492"/>
      <c r="BT173" s="492"/>
      <c r="BU173" s="492"/>
      <c r="BV173" s="492"/>
      <c r="BW173" s="492"/>
      <c r="BX173" s="492"/>
      <c r="BY173" s="493"/>
      <c r="BZ173" s="493"/>
      <c r="CA173" s="493"/>
      <c r="CB173" s="493"/>
      <c r="CC173" s="493"/>
      <c r="CD173" s="493"/>
      <c r="CE173" s="493"/>
      <c r="CF173" s="493"/>
      <c r="CG173" s="493"/>
      <c r="CH173" s="493"/>
      <c r="CI173" s="493"/>
      <c r="CJ173" s="493"/>
      <c r="CK173" s="493"/>
      <c r="CL173" s="493"/>
      <c r="CM173" s="493"/>
      <c r="CN173" s="67"/>
      <c r="CO173" s="67"/>
      <c r="CP173" s="67"/>
      <c r="CQ173" s="67"/>
      <c r="CR173" s="67"/>
      <c r="CS173" s="67"/>
      <c r="CT173" s="67"/>
      <c r="CU173" s="67"/>
      <c r="CV173" s="67"/>
      <c r="CW173" s="67"/>
      <c r="CX173" s="67"/>
      <c r="CY173" s="67"/>
      <c r="CZ173" s="67"/>
    </row>
    <row r="174" s="370" customFormat="true" ht="15" customHeight="true" x14ac:dyDescent="0.2">
      <c r="A174" s="199"/>
      <c r="B174" s="193"/>
      <c r="C174" s="166"/>
      <c r="D174" s="165"/>
      <c r="E174" s="165"/>
      <c r="F174" s="165"/>
      <c r="G174" s="164"/>
      <c r="H174" s="163"/>
      <c r="I174" s="165"/>
      <c r="J174" s="165"/>
      <c r="K174" s="165"/>
      <c r="L174" s="162"/>
      <c r="M174" s="166"/>
      <c r="N174" s="165"/>
      <c r="O174" s="165"/>
      <c r="P174" s="165"/>
      <c r="Q174" s="164"/>
      <c r="R174" s="163"/>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2"/>
      <c r="AN174" s="495"/>
      <c r="AO174" s="495"/>
      <c r="AP174" s="495"/>
      <c r="AQ174" s="495"/>
      <c r="AR174" s="495"/>
      <c r="AS174" s="495"/>
      <c r="AT174" s="495"/>
      <c r="AU174" s="495"/>
      <c r="AV174" s="495"/>
      <c r="AW174" s="495"/>
      <c r="AX174" s="495"/>
      <c r="AY174" s="495"/>
      <c r="AZ174" s="234"/>
      <c r="BA174" s="679"/>
      <c r="BB174" s="678"/>
      <c r="BC174" s="507"/>
      <c r="BD174" s="492"/>
      <c r="BE174" s="492"/>
      <c r="BF174" s="492"/>
      <c r="BG174" s="511"/>
      <c r="BH174" s="507"/>
      <c r="BI174" s="492"/>
      <c r="BJ174" s="492"/>
      <c r="BK174" s="492"/>
      <c r="BL174" s="511"/>
      <c r="BM174" s="507"/>
      <c r="BN174" s="492"/>
      <c r="BO174" s="492"/>
      <c r="BP174" s="492"/>
      <c r="BQ174" s="511"/>
      <c r="BR174" s="507"/>
      <c r="BS174" s="492"/>
      <c r="BT174" s="492"/>
      <c r="BU174" s="492"/>
      <c r="BV174" s="492"/>
      <c r="BW174" s="492"/>
      <c r="BX174" s="492"/>
      <c r="BY174" s="493"/>
      <c r="BZ174" s="493"/>
      <c r="CA174" s="493"/>
      <c r="CB174" s="493"/>
      <c r="CC174" s="493"/>
      <c r="CD174" s="493"/>
      <c r="CE174" s="493"/>
      <c r="CF174" s="493"/>
      <c r="CG174" s="493"/>
      <c r="CH174" s="493"/>
      <c r="CI174" s="493"/>
      <c r="CJ174" s="493"/>
      <c r="CK174" s="493"/>
      <c r="CL174" s="493"/>
      <c r="CM174" s="493"/>
      <c r="CN174" s="67"/>
      <c r="CO174" s="67"/>
      <c r="CP174" s="67"/>
      <c r="CQ174" s="67"/>
      <c r="CR174" s="67"/>
      <c r="CS174" s="67"/>
      <c r="CT174" s="67"/>
      <c r="CU174" s="67"/>
      <c r="CV174" s="67"/>
      <c r="CW174" s="67"/>
      <c r="CX174" s="67"/>
      <c r="CY174" s="67"/>
      <c r="CZ174" s="67"/>
    </row>
    <row r="175" s="370" customFormat="true" ht="15" customHeight="true" x14ac:dyDescent="0.2">
      <c r="A175" s="199"/>
      <c r="B175" s="193"/>
      <c r="C175" s="166"/>
      <c r="D175" s="165"/>
      <c r="E175" s="165"/>
      <c r="F175" s="165"/>
      <c r="G175" s="164"/>
      <c r="H175" s="163"/>
      <c r="I175" s="165"/>
      <c r="J175" s="165"/>
      <c r="K175" s="165"/>
      <c r="L175" s="162"/>
      <c r="M175" s="166"/>
      <c r="N175" s="165"/>
      <c r="O175" s="165"/>
      <c r="P175" s="165"/>
      <c r="Q175" s="164"/>
      <c r="R175" s="163"/>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2"/>
      <c r="AN175" s="495"/>
      <c r="AO175" s="495"/>
      <c r="AP175" s="495"/>
      <c r="AQ175" s="495"/>
      <c r="AR175" s="495"/>
      <c r="AS175" s="495"/>
      <c r="AT175" s="495"/>
      <c r="AU175" s="495"/>
      <c r="AV175" s="495"/>
      <c r="AW175" s="495"/>
      <c r="AX175" s="495"/>
      <c r="AY175" s="495"/>
      <c r="AZ175" s="234"/>
      <c r="BA175" s="679"/>
      <c r="BB175" s="678"/>
      <c r="BC175" s="507"/>
      <c r="BD175" s="492"/>
      <c r="BE175" s="492"/>
      <c r="BF175" s="492"/>
      <c r="BG175" s="511"/>
      <c r="BH175" s="507"/>
      <c r="BI175" s="492"/>
      <c r="BJ175" s="492"/>
      <c r="BK175" s="492"/>
      <c r="BL175" s="511"/>
      <c r="BM175" s="507"/>
      <c r="BN175" s="492"/>
      <c r="BO175" s="492"/>
      <c r="BP175" s="492"/>
      <c r="BQ175" s="511"/>
      <c r="BR175" s="507"/>
      <c r="BS175" s="492"/>
      <c r="BT175" s="492"/>
      <c r="BU175" s="492"/>
      <c r="BV175" s="492"/>
      <c r="BW175" s="492"/>
      <c r="BX175" s="492"/>
      <c r="BY175" s="493"/>
      <c r="BZ175" s="493"/>
      <c r="CA175" s="493"/>
      <c r="CB175" s="493"/>
      <c r="CC175" s="493"/>
      <c r="CD175" s="493"/>
      <c r="CE175" s="493"/>
      <c r="CF175" s="493"/>
      <c r="CG175" s="493"/>
      <c r="CH175" s="493"/>
      <c r="CI175" s="493"/>
      <c r="CJ175" s="493"/>
      <c r="CK175" s="493"/>
      <c r="CL175" s="493"/>
      <c r="CM175" s="493"/>
      <c r="CN175" s="67"/>
      <c r="CO175" s="67"/>
      <c r="CP175" s="67"/>
      <c r="CQ175" s="67"/>
      <c r="CR175" s="67"/>
      <c r="CS175" s="67"/>
      <c r="CT175" s="67"/>
      <c r="CU175" s="67"/>
      <c r="CV175" s="67"/>
      <c r="CW175" s="67"/>
      <c r="CX175" s="67"/>
      <c r="CY175" s="67"/>
      <c r="CZ175" s="67"/>
    </row>
    <row r="176" s="370" customFormat="true" ht="15" customHeight="true" x14ac:dyDescent="0.2">
      <c r="A176" s="199"/>
      <c r="B176" s="193"/>
      <c r="C176" s="166"/>
      <c r="D176" s="165"/>
      <c r="E176" s="165"/>
      <c r="F176" s="165"/>
      <c r="G176" s="164"/>
      <c r="H176" s="163"/>
      <c r="I176" s="165"/>
      <c r="J176" s="165"/>
      <c r="K176" s="165"/>
      <c r="L176" s="162"/>
      <c r="M176" s="166"/>
      <c r="N176" s="165"/>
      <c r="O176" s="165"/>
      <c r="P176" s="165"/>
      <c r="Q176" s="164"/>
      <c r="R176" s="163"/>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2"/>
      <c r="AN176" s="495"/>
      <c r="AO176" s="495"/>
      <c r="AP176" s="495"/>
      <c r="AQ176" s="495"/>
      <c r="AR176" s="495"/>
      <c r="AS176" s="495"/>
      <c r="AT176" s="495"/>
      <c r="AU176" s="495"/>
      <c r="AV176" s="495"/>
      <c r="AW176" s="495"/>
      <c r="AX176" s="495"/>
      <c r="AY176" s="495"/>
      <c r="AZ176" s="234"/>
      <c r="BA176" s="679"/>
      <c r="BB176" s="678"/>
      <c r="BC176" s="507"/>
      <c r="BD176" s="492"/>
      <c r="BE176" s="492"/>
      <c r="BF176" s="492"/>
      <c r="BG176" s="511"/>
      <c r="BH176" s="507"/>
      <c r="BI176" s="492"/>
      <c r="BJ176" s="492"/>
      <c r="BK176" s="492"/>
      <c r="BL176" s="511"/>
      <c r="BM176" s="507"/>
      <c r="BN176" s="492"/>
      <c r="BO176" s="492"/>
      <c r="BP176" s="492"/>
      <c r="BQ176" s="511"/>
      <c r="BR176" s="507"/>
      <c r="BS176" s="492"/>
      <c r="BT176" s="492"/>
      <c r="BU176" s="492"/>
      <c r="BV176" s="492"/>
      <c r="BW176" s="492"/>
      <c r="BX176" s="492"/>
      <c r="BY176" s="493"/>
      <c r="BZ176" s="493"/>
      <c r="CA176" s="493"/>
      <c r="CB176" s="493"/>
      <c r="CC176" s="493"/>
      <c r="CD176" s="493"/>
      <c r="CE176" s="493"/>
      <c r="CF176" s="493"/>
      <c r="CG176" s="493"/>
      <c r="CH176" s="493"/>
      <c r="CI176" s="493"/>
      <c r="CJ176" s="493"/>
      <c r="CK176" s="493"/>
      <c r="CL176" s="493"/>
      <c r="CM176" s="493"/>
      <c r="CN176" s="67"/>
      <c r="CO176" s="67"/>
      <c r="CP176" s="67"/>
      <c r="CQ176" s="67"/>
      <c r="CR176" s="67"/>
      <c r="CS176" s="67"/>
      <c r="CT176" s="67"/>
      <c r="CU176" s="67"/>
      <c r="CV176" s="67"/>
      <c r="CW176" s="67"/>
      <c r="CX176" s="67"/>
      <c r="CY176" s="67"/>
      <c r="CZ176" s="67"/>
    </row>
    <row r="177" s="370" customFormat="true" ht="15" customHeight="true" x14ac:dyDescent="0.2">
      <c r="A177" s="199"/>
      <c r="B177" s="193"/>
      <c r="C177" s="166"/>
      <c r="D177" s="165"/>
      <c r="E177" s="165"/>
      <c r="F177" s="165"/>
      <c r="G177" s="164"/>
      <c r="H177" s="163"/>
      <c r="I177" s="165"/>
      <c r="J177" s="165"/>
      <c r="K177" s="165"/>
      <c r="L177" s="162"/>
      <c r="M177" s="166"/>
      <c r="N177" s="165"/>
      <c r="O177" s="165"/>
      <c r="P177" s="165"/>
      <c r="Q177" s="164"/>
      <c r="R177" s="163"/>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2"/>
      <c r="AN177" s="495"/>
      <c r="AO177" s="495"/>
      <c r="AP177" s="495"/>
      <c r="AQ177" s="495"/>
      <c r="AR177" s="495"/>
      <c r="AS177" s="495"/>
      <c r="AT177" s="495"/>
      <c r="AU177" s="495"/>
      <c r="AV177" s="495"/>
      <c r="AW177" s="495"/>
      <c r="AX177" s="495"/>
      <c r="AY177" s="495"/>
      <c r="AZ177" s="234"/>
      <c r="BA177" s="679"/>
      <c r="BB177" s="678"/>
      <c r="BC177" s="507"/>
      <c r="BD177" s="492"/>
      <c r="BE177" s="492"/>
      <c r="BF177" s="492"/>
      <c r="BG177" s="511"/>
      <c r="BH177" s="507"/>
      <c r="BI177" s="492"/>
      <c r="BJ177" s="492"/>
      <c r="BK177" s="492"/>
      <c r="BL177" s="511"/>
      <c r="BM177" s="507"/>
      <c r="BN177" s="492"/>
      <c r="BO177" s="492"/>
      <c r="BP177" s="492"/>
      <c r="BQ177" s="511"/>
      <c r="BR177" s="507"/>
      <c r="BS177" s="492"/>
      <c r="BT177" s="492"/>
      <c r="BU177" s="492"/>
      <c r="BV177" s="492"/>
      <c r="BW177" s="492"/>
      <c r="BX177" s="492"/>
      <c r="BY177" s="493"/>
      <c r="BZ177" s="493"/>
      <c r="CA177" s="493"/>
      <c r="CB177" s="493"/>
      <c r="CC177" s="493"/>
      <c r="CD177" s="493"/>
      <c r="CE177" s="493"/>
      <c r="CF177" s="493"/>
      <c r="CG177" s="493"/>
      <c r="CH177" s="493"/>
      <c r="CI177" s="493"/>
      <c r="CJ177" s="493"/>
      <c r="CK177" s="493"/>
      <c r="CL177" s="493"/>
      <c r="CM177" s="493"/>
      <c r="CN177" s="67"/>
      <c r="CO177" s="67"/>
      <c r="CP177" s="67"/>
      <c r="CQ177" s="67"/>
      <c r="CR177" s="67"/>
      <c r="CS177" s="67"/>
      <c r="CT177" s="67"/>
      <c r="CU177" s="67"/>
      <c r="CV177" s="67"/>
      <c r="CW177" s="67"/>
      <c r="CX177" s="67"/>
      <c r="CY177" s="67"/>
      <c r="CZ177" s="67"/>
    </row>
    <row r="178" s="370" customFormat="true" ht="15" customHeight="true" x14ac:dyDescent="0.2">
      <c r="A178" s="199"/>
      <c r="B178" s="193"/>
      <c r="C178" s="166"/>
      <c r="D178" s="165"/>
      <c r="E178" s="165"/>
      <c r="F178" s="165"/>
      <c r="G178" s="164"/>
      <c r="H178" s="163"/>
      <c r="I178" s="165"/>
      <c r="J178" s="165"/>
      <c r="K178" s="165"/>
      <c r="L178" s="162"/>
      <c r="M178" s="166"/>
      <c r="N178" s="165"/>
      <c r="O178" s="165"/>
      <c r="P178" s="165"/>
      <c r="Q178" s="164"/>
      <c r="R178" s="163"/>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2"/>
      <c r="AN178" s="495"/>
      <c r="AO178" s="495"/>
      <c r="AP178" s="495"/>
      <c r="AQ178" s="495"/>
      <c r="AR178" s="495"/>
      <c r="AS178" s="495"/>
      <c r="AT178" s="495"/>
      <c r="AU178" s="495"/>
      <c r="AV178" s="495"/>
      <c r="AW178" s="495"/>
      <c r="AX178" s="495"/>
      <c r="AY178" s="495"/>
      <c r="AZ178" s="234"/>
      <c r="BA178" s="679"/>
      <c r="BB178" s="678"/>
      <c r="BC178" s="507"/>
      <c r="BD178" s="492"/>
      <c r="BE178" s="492"/>
      <c r="BF178" s="492"/>
      <c r="BG178" s="511"/>
      <c r="BH178" s="507"/>
      <c r="BI178" s="492"/>
      <c r="BJ178" s="492"/>
      <c r="BK178" s="492"/>
      <c r="BL178" s="511"/>
      <c r="BM178" s="507"/>
      <c r="BN178" s="492"/>
      <c r="BO178" s="492"/>
      <c r="BP178" s="492"/>
      <c r="BQ178" s="511"/>
      <c r="BR178" s="507"/>
      <c r="BS178" s="492"/>
      <c r="BT178" s="492"/>
      <c r="BU178" s="492"/>
      <c r="BV178" s="492"/>
      <c r="BW178" s="492"/>
      <c r="BX178" s="492"/>
      <c r="BY178" s="493"/>
      <c r="BZ178" s="493"/>
      <c r="CA178" s="493"/>
      <c r="CB178" s="493"/>
      <c r="CC178" s="493"/>
      <c r="CD178" s="493"/>
      <c r="CE178" s="493"/>
      <c r="CF178" s="493"/>
      <c r="CG178" s="493"/>
      <c r="CH178" s="493"/>
      <c r="CI178" s="493"/>
      <c r="CJ178" s="493"/>
      <c r="CK178" s="493"/>
      <c r="CL178" s="493"/>
      <c r="CM178" s="493"/>
      <c r="CN178" s="67"/>
      <c r="CO178" s="67"/>
      <c r="CP178" s="67"/>
      <c r="CQ178" s="67"/>
      <c r="CR178" s="67"/>
      <c r="CS178" s="67"/>
      <c r="CT178" s="67"/>
      <c r="CU178" s="67"/>
      <c r="CV178" s="67"/>
      <c r="CW178" s="67"/>
      <c r="CX178" s="67"/>
      <c r="CY178" s="67"/>
      <c r="CZ178" s="67"/>
    </row>
    <row r="179" s="370" customFormat="true" ht="15" customHeight="true" x14ac:dyDescent="0.2">
      <c r="A179" s="199"/>
      <c r="B179" s="193"/>
      <c r="C179" s="166"/>
      <c r="D179" s="165"/>
      <c r="E179" s="165"/>
      <c r="F179" s="165"/>
      <c r="G179" s="164"/>
      <c r="H179" s="163"/>
      <c r="I179" s="165"/>
      <c r="J179" s="165"/>
      <c r="K179" s="165"/>
      <c r="L179" s="162"/>
      <c r="M179" s="166"/>
      <c r="N179" s="165"/>
      <c r="O179" s="165"/>
      <c r="P179" s="165"/>
      <c r="Q179" s="164"/>
      <c r="R179" s="163"/>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2"/>
      <c r="AN179" s="495"/>
      <c r="AO179" s="495"/>
      <c r="AP179" s="495"/>
      <c r="AQ179" s="495"/>
      <c r="AR179" s="495"/>
      <c r="AS179" s="495"/>
      <c r="AT179" s="495"/>
      <c r="AU179" s="495"/>
      <c r="AV179" s="495"/>
      <c r="AW179" s="495"/>
      <c r="AX179" s="495"/>
      <c r="AY179" s="495"/>
      <c r="AZ179" s="234"/>
      <c r="BA179" s="679"/>
      <c r="BB179" s="678"/>
      <c r="BC179" s="507"/>
      <c r="BD179" s="492"/>
      <c r="BE179" s="492"/>
      <c r="BF179" s="492"/>
      <c r="BG179" s="511"/>
      <c r="BH179" s="507"/>
      <c r="BI179" s="492"/>
      <c r="BJ179" s="492"/>
      <c r="BK179" s="492"/>
      <c r="BL179" s="511"/>
      <c r="BM179" s="507"/>
      <c r="BN179" s="492"/>
      <c r="BO179" s="492"/>
      <c r="BP179" s="492"/>
      <c r="BQ179" s="511"/>
      <c r="BR179" s="507"/>
      <c r="BS179" s="492"/>
      <c r="BT179" s="492"/>
      <c r="BU179" s="492"/>
      <c r="BV179" s="492"/>
      <c r="BW179" s="492"/>
      <c r="BX179" s="492"/>
      <c r="BY179" s="493"/>
      <c r="BZ179" s="493"/>
      <c r="CA179" s="493"/>
      <c r="CB179" s="493"/>
      <c r="CC179" s="493"/>
      <c r="CD179" s="493"/>
      <c r="CE179" s="493"/>
      <c r="CF179" s="493"/>
      <c r="CG179" s="493"/>
      <c r="CH179" s="493"/>
      <c r="CI179" s="493"/>
      <c r="CJ179" s="493"/>
      <c r="CK179" s="493"/>
      <c r="CL179" s="493"/>
      <c r="CM179" s="493"/>
      <c r="CN179" s="67"/>
      <c r="CO179" s="67"/>
      <c r="CP179" s="67"/>
      <c r="CQ179" s="67"/>
      <c r="CR179" s="67"/>
      <c r="CS179" s="67"/>
      <c r="CT179" s="67"/>
      <c r="CU179" s="67"/>
      <c r="CV179" s="67"/>
      <c r="CW179" s="67"/>
      <c r="CX179" s="67"/>
      <c r="CY179" s="67"/>
      <c r="CZ179" s="67"/>
    </row>
    <row r="180" s="370" customFormat="true" ht="15" customHeight="true" x14ac:dyDescent="0.2">
      <c r="A180" s="199"/>
      <c r="B180" s="193"/>
      <c r="C180" s="166"/>
      <c r="D180" s="165"/>
      <c r="E180" s="165"/>
      <c r="F180" s="165"/>
      <c r="G180" s="164"/>
      <c r="H180" s="163"/>
      <c r="I180" s="165"/>
      <c r="J180" s="165"/>
      <c r="K180" s="165"/>
      <c r="L180" s="162"/>
      <c r="M180" s="166"/>
      <c r="N180" s="165"/>
      <c r="O180" s="165"/>
      <c r="P180" s="165"/>
      <c r="Q180" s="164"/>
      <c r="R180" s="163"/>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2"/>
      <c r="AN180" s="495"/>
      <c r="AO180" s="495"/>
      <c r="AP180" s="495"/>
      <c r="AQ180" s="495"/>
      <c r="AR180" s="495"/>
      <c r="AS180" s="495"/>
      <c r="AT180" s="495"/>
      <c r="AU180" s="495"/>
      <c r="AV180" s="495"/>
      <c r="AW180" s="495"/>
      <c r="AX180" s="495"/>
      <c r="AY180" s="495"/>
      <c r="AZ180" s="234"/>
      <c r="BA180" s="679"/>
      <c r="BB180" s="678"/>
      <c r="BC180" s="507"/>
      <c r="BD180" s="492"/>
      <c r="BE180" s="492"/>
      <c r="BF180" s="492"/>
      <c r="BG180" s="511"/>
      <c r="BH180" s="507"/>
      <c r="BI180" s="492"/>
      <c r="BJ180" s="492"/>
      <c r="BK180" s="492"/>
      <c r="BL180" s="511"/>
      <c r="BM180" s="507"/>
      <c r="BN180" s="492"/>
      <c r="BO180" s="492"/>
      <c r="BP180" s="492"/>
      <c r="BQ180" s="511"/>
      <c r="BR180" s="507"/>
      <c r="BS180" s="492"/>
      <c r="BT180" s="492"/>
      <c r="BU180" s="492"/>
      <c r="BV180" s="492"/>
      <c r="BW180" s="492"/>
      <c r="BX180" s="492"/>
      <c r="BY180" s="493"/>
      <c r="BZ180" s="493"/>
      <c r="CA180" s="493"/>
      <c r="CB180" s="493"/>
      <c r="CC180" s="493"/>
      <c r="CD180" s="493"/>
      <c r="CE180" s="493"/>
      <c r="CF180" s="493"/>
      <c r="CG180" s="493"/>
      <c r="CH180" s="493"/>
      <c r="CI180" s="493"/>
      <c r="CJ180" s="493"/>
      <c r="CK180" s="493"/>
      <c r="CL180" s="493"/>
      <c r="CM180" s="493"/>
      <c r="CN180" s="67"/>
      <c r="CO180" s="67"/>
      <c r="CP180" s="67"/>
      <c r="CQ180" s="67"/>
      <c r="CR180" s="67"/>
      <c r="CS180" s="67"/>
      <c r="CT180" s="67"/>
      <c r="CU180" s="67"/>
      <c r="CV180" s="67"/>
      <c r="CW180" s="67"/>
      <c r="CX180" s="67"/>
      <c r="CY180" s="67"/>
      <c r="CZ180" s="67"/>
    </row>
    <row r="181" s="370" customFormat="true" ht="15" customHeight="true" x14ac:dyDescent="0.2">
      <c r="A181" s="199"/>
      <c r="B181" s="193"/>
      <c r="C181" s="166"/>
      <c r="D181" s="165"/>
      <c r="E181" s="165"/>
      <c r="F181" s="165"/>
      <c r="G181" s="164"/>
      <c r="H181" s="163"/>
      <c r="I181" s="165"/>
      <c r="J181" s="165"/>
      <c r="K181" s="165"/>
      <c r="L181" s="162"/>
      <c r="M181" s="166"/>
      <c r="N181" s="165"/>
      <c r="O181" s="165"/>
      <c r="P181" s="165"/>
      <c r="Q181" s="164"/>
      <c r="R181" s="163"/>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2"/>
      <c r="AN181" s="495"/>
      <c r="AO181" s="495"/>
      <c r="AP181" s="495"/>
      <c r="AQ181" s="495"/>
      <c r="AR181" s="495"/>
      <c r="AS181" s="495"/>
      <c r="AT181" s="495"/>
      <c r="AU181" s="495"/>
      <c r="AV181" s="495"/>
      <c r="AW181" s="495"/>
      <c r="AX181" s="495"/>
      <c r="AY181" s="495"/>
      <c r="AZ181" s="234"/>
      <c r="BA181" s="679"/>
      <c r="BB181" s="678"/>
      <c r="BC181" s="507"/>
      <c r="BD181" s="492"/>
      <c r="BE181" s="492"/>
      <c r="BF181" s="492"/>
      <c r="BG181" s="511"/>
      <c r="BH181" s="507"/>
      <c r="BI181" s="492"/>
      <c r="BJ181" s="492"/>
      <c r="BK181" s="492"/>
      <c r="BL181" s="511"/>
      <c r="BM181" s="507"/>
      <c r="BN181" s="492"/>
      <c r="BO181" s="492"/>
      <c r="BP181" s="492"/>
      <c r="BQ181" s="511"/>
      <c r="BR181" s="507"/>
      <c r="BS181" s="492"/>
      <c r="BT181" s="492"/>
      <c r="BU181" s="492"/>
      <c r="BV181" s="492"/>
      <c r="BW181" s="492"/>
      <c r="BX181" s="492"/>
      <c r="BY181" s="493"/>
      <c r="BZ181" s="493"/>
      <c r="CA181" s="493"/>
      <c r="CB181" s="493"/>
      <c r="CC181" s="493"/>
      <c r="CD181" s="493"/>
      <c r="CE181" s="493"/>
      <c r="CF181" s="493"/>
      <c r="CG181" s="493"/>
      <c r="CH181" s="493"/>
      <c r="CI181" s="493"/>
      <c r="CJ181" s="493"/>
      <c r="CK181" s="493"/>
      <c r="CL181" s="493"/>
      <c r="CM181" s="493"/>
      <c r="CN181" s="67"/>
      <c r="CO181" s="67"/>
      <c r="CP181" s="67"/>
      <c r="CQ181" s="67"/>
      <c r="CR181" s="67"/>
      <c r="CS181" s="67"/>
      <c r="CT181" s="67"/>
      <c r="CU181" s="67"/>
      <c r="CV181" s="67"/>
      <c r="CW181" s="67"/>
      <c r="CX181" s="67"/>
      <c r="CY181" s="67"/>
      <c r="CZ181" s="67"/>
    </row>
    <row r="182" s="370" customFormat="true" ht="15" customHeight="true" x14ac:dyDescent="0.2">
      <c r="A182" s="199"/>
      <c r="B182" s="193"/>
      <c r="C182" s="166"/>
      <c r="D182" s="165"/>
      <c r="E182" s="165"/>
      <c r="F182" s="165"/>
      <c r="G182" s="164"/>
      <c r="H182" s="163"/>
      <c r="I182" s="165"/>
      <c r="J182" s="165"/>
      <c r="K182" s="165"/>
      <c r="L182" s="162"/>
      <c r="M182" s="166"/>
      <c r="N182" s="165"/>
      <c r="O182" s="165"/>
      <c r="P182" s="165"/>
      <c r="Q182" s="164"/>
      <c r="R182" s="163"/>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2"/>
      <c r="AN182" s="495"/>
      <c r="AO182" s="495"/>
      <c r="AP182" s="495"/>
      <c r="AQ182" s="495"/>
      <c r="AR182" s="495"/>
      <c r="AS182" s="495"/>
      <c r="AT182" s="495"/>
      <c r="AU182" s="495"/>
      <c r="AV182" s="495"/>
      <c r="AW182" s="495"/>
      <c r="AX182" s="495"/>
      <c r="AY182" s="495"/>
      <c r="AZ182" s="234"/>
      <c r="BA182" s="679"/>
      <c r="BB182" s="678"/>
      <c r="BC182" s="507"/>
      <c r="BD182" s="492"/>
      <c r="BE182" s="492"/>
      <c r="BF182" s="492"/>
      <c r="BG182" s="511"/>
      <c r="BH182" s="507"/>
      <c r="BI182" s="492"/>
      <c r="BJ182" s="492"/>
      <c r="BK182" s="492"/>
      <c r="BL182" s="511"/>
      <c r="BM182" s="507"/>
      <c r="BN182" s="492"/>
      <c r="BO182" s="492"/>
      <c r="BP182" s="492"/>
      <c r="BQ182" s="511"/>
      <c r="BR182" s="507"/>
      <c r="BS182" s="492"/>
      <c r="BT182" s="492"/>
      <c r="BU182" s="492"/>
      <c r="BV182" s="492"/>
      <c r="BW182" s="492"/>
      <c r="BX182" s="492"/>
      <c r="BY182" s="493"/>
      <c r="BZ182" s="493"/>
      <c r="CA182" s="493"/>
      <c r="CB182" s="493"/>
      <c r="CC182" s="493"/>
      <c r="CD182" s="493"/>
      <c r="CE182" s="493"/>
      <c r="CF182" s="493"/>
      <c r="CG182" s="493"/>
      <c r="CH182" s="493"/>
      <c r="CI182" s="493"/>
      <c r="CJ182" s="493"/>
      <c r="CK182" s="493"/>
      <c r="CL182" s="493"/>
      <c r="CM182" s="493"/>
      <c r="CN182" s="67"/>
      <c r="CO182" s="67"/>
      <c r="CP182" s="67"/>
      <c r="CQ182" s="67"/>
      <c r="CR182" s="67"/>
      <c r="CS182" s="67"/>
      <c r="CT182" s="67"/>
      <c r="CU182" s="67"/>
      <c r="CV182" s="67"/>
      <c r="CW182" s="67"/>
      <c r="CX182" s="67"/>
      <c r="CY182" s="67"/>
      <c r="CZ182" s="67"/>
    </row>
    <row r="183" s="370" customFormat="true" ht="15" customHeight="true" x14ac:dyDescent="0.2">
      <c r="A183" s="199"/>
      <c r="B183" s="193"/>
      <c r="C183" s="166"/>
      <c r="D183" s="165"/>
      <c r="E183" s="165"/>
      <c r="F183" s="165"/>
      <c r="G183" s="164"/>
      <c r="H183" s="163"/>
      <c r="I183" s="165"/>
      <c r="J183" s="165"/>
      <c r="K183" s="165"/>
      <c r="L183" s="162"/>
      <c r="M183" s="166"/>
      <c r="N183" s="165"/>
      <c r="O183" s="165"/>
      <c r="P183" s="165"/>
      <c r="Q183" s="164"/>
      <c r="R183" s="163"/>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2"/>
      <c r="AN183" s="495"/>
      <c r="AO183" s="495"/>
      <c r="AP183" s="495"/>
      <c r="AQ183" s="495"/>
      <c r="AR183" s="495"/>
      <c r="AS183" s="495"/>
      <c r="AT183" s="495"/>
      <c r="AU183" s="495"/>
      <c r="AV183" s="495"/>
      <c r="AW183" s="495"/>
      <c r="AX183" s="495"/>
      <c r="AY183" s="495"/>
      <c r="AZ183" s="234"/>
      <c r="BA183" s="679"/>
      <c r="BB183" s="678"/>
      <c r="BC183" s="507"/>
      <c r="BD183" s="492"/>
      <c r="BE183" s="492"/>
      <c r="BF183" s="492"/>
      <c r="BG183" s="511"/>
      <c r="BH183" s="507"/>
      <c r="BI183" s="492"/>
      <c r="BJ183" s="492"/>
      <c r="BK183" s="492"/>
      <c r="BL183" s="511"/>
      <c r="BM183" s="507"/>
      <c r="BN183" s="492"/>
      <c r="BO183" s="492"/>
      <c r="BP183" s="492"/>
      <c r="BQ183" s="511"/>
      <c r="BR183" s="507"/>
      <c r="BS183" s="492"/>
      <c r="BT183" s="492"/>
      <c r="BU183" s="492"/>
      <c r="BV183" s="492"/>
      <c r="BW183" s="492"/>
      <c r="BX183" s="492"/>
      <c r="BY183" s="493"/>
      <c r="BZ183" s="493"/>
      <c r="CA183" s="493"/>
      <c r="CB183" s="493"/>
      <c r="CC183" s="493"/>
      <c r="CD183" s="493"/>
      <c r="CE183" s="493"/>
      <c r="CF183" s="493"/>
      <c r="CG183" s="493"/>
      <c r="CH183" s="493"/>
      <c r="CI183" s="493"/>
      <c r="CJ183" s="493"/>
      <c r="CK183" s="493"/>
      <c r="CL183" s="493"/>
      <c r="CM183" s="493"/>
      <c r="CN183" s="67"/>
      <c r="CO183" s="67"/>
      <c r="CP183" s="67"/>
      <c r="CQ183" s="67"/>
      <c r="CR183" s="67"/>
      <c r="CS183" s="67"/>
      <c r="CT183" s="67"/>
      <c r="CU183" s="67"/>
      <c r="CV183" s="67"/>
      <c r="CW183" s="67"/>
      <c r="CX183" s="67"/>
      <c r="CY183" s="67"/>
      <c r="CZ183" s="67"/>
    </row>
    <row r="184" s="370" customFormat="true" ht="15" customHeight="true" x14ac:dyDescent="0.2">
      <c r="A184" s="199"/>
      <c r="B184" s="193"/>
      <c r="C184" s="166"/>
      <c r="D184" s="165"/>
      <c r="E184" s="165"/>
      <c r="F184" s="165"/>
      <c r="G184" s="164"/>
      <c r="H184" s="163"/>
      <c r="I184" s="165"/>
      <c r="J184" s="165"/>
      <c r="K184" s="165"/>
      <c r="L184" s="162"/>
      <c r="M184" s="166"/>
      <c r="N184" s="165"/>
      <c r="O184" s="165"/>
      <c r="P184" s="165"/>
      <c r="Q184" s="164"/>
      <c r="R184" s="163"/>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2"/>
      <c r="AN184" s="495"/>
      <c r="AO184" s="495"/>
      <c r="AP184" s="495"/>
      <c r="AQ184" s="495"/>
      <c r="AR184" s="495"/>
      <c r="AS184" s="495"/>
      <c r="AT184" s="495"/>
      <c r="AU184" s="495"/>
      <c r="AV184" s="495"/>
      <c r="AW184" s="495"/>
      <c r="AX184" s="495"/>
      <c r="AY184" s="495"/>
      <c r="AZ184" s="234"/>
      <c r="BA184" s="679"/>
      <c r="BB184" s="678"/>
      <c r="BC184" s="507"/>
      <c r="BD184" s="492"/>
      <c r="BE184" s="492"/>
      <c r="BF184" s="492"/>
      <c r="BG184" s="511"/>
      <c r="BH184" s="507"/>
      <c r="BI184" s="492"/>
      <c r="BJ184" s="492"/>
      <c r="BK184" s="492"/>
      <c r="BL184" s="511"/>
      <c r="BM184" s="507"/>
      <c r="BN184" s="492"/>
      <c r="BO184" s="492"/>
      <c r="BP184" s="492"/>
      <c r="BQ184" s="511"/>
      <c r="BR184" s="507"/>
      <c r="BS184" s="492"/>
      <c r="BT184" s="492"/>
      <c r="BU184" s="492"/>
      <c r="BV184" s="492"/>
      <c r="BW184" s="492"/>
      <c r="BX184" s="492"/>
      <c r="BY184" s="493"/>
      <c r="BZ184" s="493"/>
      <c r="CA184" s="493"/>
      <c r="CB184" s="493"/>
      <c r="CC184" s="493"/>
      <c r="CD184" s="493"/>
      <c r="CE184" s="493"/>
      <c r="CF184" s="493"/>
      <c r="CG184" s="493"/>
      <c r="CH184" s="493"/>
      <c r="CI184" s="493"/>
      <c r="CJ184" s="493"/>
      <c r="CK184" s="493"/>
      <c r="CL184" s="493"/>
      <c r="CM184" s="493"/>
      <c r="CN184" s="67"/>
      <c r="CO184" s="67"/>
      <c r="CP184" s="67"/>
      <c r="CQ184" s="67"/>
      <c r="CR184" s="67"/>
      <c r="CS184" s="67"/>
      <c r="CT184" s="67"/>
      <c r="CU184" s="67"/>
      <c r="CV184" s="67"/>
      <c r="CW184" s="67"/>
      <c r="CX184" s="67"/>
      <c r="CY184" s="67"/>
      <c r="CZ184" s="67"/>
    </row>
    <row r="185" s="370" customFormat="true" ht="15" customHeight="true" x14ac:dyDescent="0.2">
      <c r="A185" s="199"/>
      <c r="B185" s="193"/>
      <c r="C185" s="166"/>
      <c r="D185" s="165"/>
      <c r="E185" s="165"/>
      <c r="F185" s="165"/>
      <c r="G185" s="164"/>
      <c r="H185" s="163"/>
      <c r="I185" s="165"/>
      <c r="J185" s="165"/>
      <c r="K185" s="165"/>
      <c r="L185" s="162"/>
      <c r="M185" s="166"/>
      <c r="N185" s="165"/>
      <c r="O185" s="165"/>
      <c r="P185" s="165"/>
      <c r="Q185" s="164"/>
      <c r="R185" s="163"/>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2"/>
      <c r="AN185" s="495"/>
      <c r="AO185" s="495"/>
      <c r="AP185" s="495"/>
      <c r="AQ185" s="495"/>
      <c r="AR185" s="495"/>
      <c r="AS185" s="495"/>
      <c r="AT185" s="495"/>
      <c r="AU185" s="495"/>
      <c r="AV185" s="495"/>
      <c r="AW185" s="495"/>
      <c r="AX185" s="495"/>
      <c r="AY185" s="495"/>
      <c r="AZ185" s="234"/>
      <c r="BA185" s="679"/>
      <c r="BB185" s="678"/>
      <c r="BC185" s="507"/>
      <c r="BD185" s="492"/>
      <c r="BE185" s="492"/>
      <c r="BF185" s="492"/>
      <c r="BG185" s="511"/>
      <c r="BH185" s="507"/>
      <c r="BI185" s="492"/>
      <c r="BJ185" s="492"/>
      <c r="BK185" s="492"/>
      <c r="BL185" s="511"/>
      <c r="BM185" s="507"/>
      <c r="BN185" s="492"/>
      <c r="BO185" s="492"/>
      <c r="BP185" s="492"/>
      <c r="BQ185" s="511"/>
      <c r="BR185" s="507"/>
      <c r="BS185" s="492"/>
      <c r="BT185" s="492"/>
      <c r="BU185" s="492"/>
      <c r="BV185" s="492"/>
      <c r="BW185" s="492"/>
      <c r="BX185" s="492"/>
      <c r="BY185" s="493"/>
      <c r="BZ185" s="493"/>
      <c r="CA185" s="493"/>
      <c r="CB185" s="493"/>
      <c r="CC185" s="493"/>
      <c r="CD185" s="493"/>
      <c r="CE185" s="493"/>
      <c r="CF185" s="493"/>
      <c r="CG185" s="493"/>
      <c r="CH185" s="493"/>
      <c r="CI185" s="493"/>
      <c r="CJ185" s="493"/>
      <c r="CK185" s="493"/>
      <c r="CL185" s="493"/>
      <c r="CM185" s="493"/>
      <c r="CN185" s="67"/>
      <c r="CO185" s="67"/>
      <c r="CP185" s="67"/>
      <c r="CQ185" s="67"/>
      <c r="CR185" s="67"/>
      <c r="CS185" s="67"/>
      <c r="CT185" s="67"/>
      <c r="CU185" s="67"/>
      <c r="CV185" s="67"/>
      <c r="CW185" s="67"/>
      <c r="CX185" s="67"/>
      <c r="CY185" s="67"/>
      <c r="CZ185" s="67"/>
    </row>
    <row r="186" s="370" customFormat="true" ht="15" customHeight="true" x14ac:dyDescent="0.2">
      <c r="A186" s="199"/>
      <c r="B186" s="193"/>
      <c r="C186" s="166"/>
      <c r="D186" s="165"/>
      <c r="E186" s="165"/>
      <c r="F186" s="165"/>
      <c r="G186" s="164"/>
      <c r="H186" s="163"/>
      <c r="I186" s="165"/>
      <c r="J186" s="165"/>
      <c r="K186" s="165"/>
      <c r="L186" s="162"/>
      <c r="M186" s="166"/>
      <c r="N186" s="165"/>
      <c r="O186" s="165"/>
      <c r="P186" s="165"/>
      <c r="Q186" s="164"/>
      <c r="R186" s="163"/>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2"/>
      <c r="AN186" s="495"/>
      <c r="AO186" s="495"/>
      <c r="AP186" s="495"/>
      <c r="AQ186" s="495"/>
      <c r="AR186" s="495"/>
      <c r="AS186" s="495"/>
      <c r="AT186" s="495"/>
      <c r="AU186" s="495"/>
      <c r="AV186" s="495"/>
      <c r="AW186" s="495"/>
      <c r="AX186" s="495"/>
      <c r="AY186" s="495"/>
      <c r="AZ186" s="234"/>
      <c r="BA186" s="679"/>
      <c r="BB186" s="678"/>
      <c r="BC186" s="507"/>
      <c r="BD186" s="492"/>
      <c r="BE186" s="492"/>
      <c r="BF186" s="492"/>
      <c r="BG186" s="511"/>
      <c r="BH186" s="507"/>
      <c r="BI186" s="492"/>
      <c r="BJ186" s="492"/>
      <c r="BK186" s="492"/>
      <c r="BL186" s="511"/>
      <c r="BM186" s="507"/>
      <c r="BN186" s="492"/>
      <c r="BO186" s="492"/>
      <c r="BP186" s="492"/>
      <c r="BQ186" s="511"/>
      <c r="BR186" s="507"/>
      <c r="BS186" s="492"/>
      <c r="BT186" s="492"/>
      <c r="BU186" s="492"/>
      <c r="BV186" s="492"/>
      <c r="BW186" s="492"/>
      <c r="BX186" s="492"/>
      <c r="BY186" s="493"/>
      <c r="BZ186" s="493"/>
      <c r="CA186" s="493"/>
      <c r="CB186" s="493"/>
      <c r="CC186" s="493"/>
      <c r="CD186" s="493"/>
      <c r="CE186" s="493"/>
      <c r="CF186" s="493"/>
      <c r="CG186" s="493"/>
      <c r="CH186" s="493"/>
      <c r="CI186" s="493"/>
      <c r="CJ186" s="493"/>
      <c r="CK186" s="493"/>
      <c r="CL186" s="493"/>
      <c r="CM186" s="493"/>
      <c r="CN186" s="67"/>
      <c r="CO186" s="67"/>
      <c r="CP186" s="67"/>
      <c r="CQ186" s="67"/>
      <c r="CR186" s="67"/>
      <c r="CS186" s="67"/>
      <c r="CT186" s="67"/>
      <c r="CU186" s="67"/>
      <c r="CV186" s="67"/>
      <c r="CW186" s="67"/>
      <c r="CX186" s="67"/>
      <c r="CY186" s="67"/>
      <c r="CZ186" s="67"/>
    </row>
    <row r="187" s="370" customFormat="true" ht="15" customHeight="true" x14ac:dyDescent="0.2">
      <c r="A187" s="199"/>
      <c r="B187" s="193"/>
      <c r="C187" s="166"/>
      <c r="D187" s="165"/>
      <c r="E187" s="165"/>
      <c r="F187" s="165"/>
      <c r="G187" s="164"/>
      <c r="H187" s="163"/>
      <c r="I187" s="165"/>
      <c r="J187" s="165"/>
      <c r="K187" s="165"/>
      <c r="L187" s="162"/>
      <c r="M187" s="166"/>
      <c r="N187" s="165"/>
      <c r="O187" s="165"/>
      <c r="P187" s="165"/>
      <c r="Q187" s="164"/>
      <c r="R187" s="163"/>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2"/>
      <c r="AN187" s="495"/>
      <c r="AO187" s="495"/>
      <c r="AP187" s="495"/>
      <c r="AQ187" s="495"/>
      <c r="AR187" s="495"/>
      <c r="AS187" s="495"/>
      <c r="AT187" s="495"/>
      <c r="AU187" s="495"/>
      <c r="AV187" s="495"/>
      <c r="AW187" s="495"/>
      <c r="AX187" s="495"/>
      <c r="AY187" s="495"/>
      <c r="AZ187" s="234"/>
      <c r="BA187" s="679"/>
      <c r="BB187" s="678"/>
      <c r="BC187" s="507"/>
      <c r="BD187" s="492"/>
      <c r="BE187" s="492"/>
      <c r="BF187" s="492"/>
      <c r="BG187" s="511"/>
      <c r="BH187" s="507"/>
      <c r="BI187" s="492"/>
      <c r="BJ187" s="492"/>
      <c r="BK187" s="492"/>
      <c r="BL187" s="511"/>
      <c r="BM187" s="507"/>
      <c r="BN187" s="492"/>
      <c r="BO187" s="492"/>
      <c r="BP187" s="492"/>
      <c r="BQ187" s="511"/>
      <c r="BR187" s="507"/>
      <c r="BS187" s="492"/>
      <c r="BT187" s="492"/>
      <c r="BU187" s="492"/>
      <c r="BV187" s="492"/>
      <c r="BW187" s="492"/>
      <c r="BX187" s="492"/>
      <c r="BY187" s="493"/>
      <c r="BZ187" s="493"/>
      <c r="CA187" s="493"/>
      <c r="CB187" s="493"/>
      <c r="CC187" s="493"/>
      <c r="CD187" s="493"/>
      <c r="CE187" s="493"/>
      <c r="CF187" s="493"/>
      <c r="CG187" s="493"/>
      <c r="CH187" s="493"/>
      <c r="CI187" s="493"/>
      <c r="CJ187" s="493"/>
      <c r="CK187" s="493"/>
      <c r="CL187" s="493"/>
      <c r="CM187" s="493"/>
      <c r="CN187" s="67"/>
      <c r="CO187" s="67"/>
      <c r="CP187" s="67"/>
      <c r="CQ187" s="67"/>
      <c r="CR187" s="67"/>
      <c r="CS187" s="67"/>
      <c r="CT187" s="67"/>
      <c r="CU187" s="67"/>
      <c r="CV187" s="67"/>
      <c r="CW187" s="67"/>
      <c r="CX187" s="67"/>
      <c r="CY187" s="67"/>
      <c r="CZ187" s="67"/>
    </row>
    <row r="188" s="370" customFormat="true" ht="15" customHeight="true" x14ac:dyDescent="0.2">
      <c r="A188" s="199"/>
      <c r="B188" s="193"/>
      <c r="C188" s="166"/>
      <c r="D188" s="165"/>
      <c r="E188" s="165"/>
      <c r="F188" s="165"/>
      <c r="G188" s="164"/>
      <c r="H188" s="163"/>
      <c r="I188" s="165"/>
      <c r="J188" s="165"/>
      <c r="K188" s="165"/>
      <c r="L188" s="162"/>
      <c r="M188" s="166"/>
      <c r="N188" s="165"/>
      <c r="O188" s="165"/>
      <c r="P188" s="165"/>
      <c r="Q188" s="164"/>
      <c r="R188" s="163"/>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2"/>
      <c r="AN188" s="495"/>
      <c r="AO188" s="495"/>
      <c r="AP188" s="495"/>
      <c r="AQ188" s="495"/>
      <c r="AR188" s="495"/>
      <c r="AS188" s="495"/>
      <c r="AT188" s="495"/>
      <c r="AU188" s="495"/>
      <c r="AV188" s="495"/>
      <c r="AW188" s="495"/>
      <c r="AX188" s="495"/>
      <c r="AY188" s="495"/>
      <c r="AZ188" s="234"/>
      <c r="BA188" s="679"/>
      <c r="BB188" s="678"/>
      <c r="BC188" s="507"/>
      <c r="BD188" s="492"/>
      <c r="BE188" s="492"/>
      <c r="BF188" s="492"/>
      <c r="BG188" s="511"/>
      <c r="BH188" s="507"/>
      <c r="BI188" s="492"/>
      <c r="BJ188" s="492"/>
      <c r="BK188" s="492"/>
      <c r="BL188" s="511"/>
      <c r="BM188" s="507"/>
      <c r="BN188" s="492"/>
      <c r="BO188" s="492"/>
      <c r="BP188" s="492"/>
      <c r="BQ188" s="511"/>
      <c r="BR188" s="507"/>
      <c r="BS188" s="492"/>
      <c r="BT188" s="492"/>
      <c r="BU188" s="492"/>
      <c r="BV188" s="492"/>
      <c r="BW188" s="492"/>
      <c r="BX188" s="492"/>
      <c r="BY188" s="493"/>
      <c r="BZ188" s="493"/>
      <c r="CA188" s="493"/>
      <c r="CB188" s="493"/>
      <c r="CC188" s="493"/>
      <c r="CD188" s="493"/>
      <c r="CE188" s="493"/>
      <c r="CF188" s="493"/>
      <c r="CG188" s="493"/>
      <c r="CH188" s="493"/>
      <c r="CI188" s="493"/>
      <c r="CJ188" s="493"/>
      <c r="CK188" s="493"/>
      <c r="CL188" s="493"/>
      <c r="CM188" s="493"/>
      <c r="CN188" s="67"/>
      <c r="CO188" s="67"/>
      <c r="CP188" s="67"/>
      <c r="CQ188" s="67"/>
      <c r="CR188" s="67"/>
      <c r="CS188" s="67"/>
      <c r="CT188" s="67"/>
      <c r="CU188" s="67"/>
      <c r="CV188" s="67"/>
      <c r="CW188" s="67"/>
      <c r="CX188" s="67"/>
      <c r="CY188" s="67"/>
      <c r="CZ188" s="67"/>
    </row>
    <row r="189" s="370" customFormat="true" ht="15" customHeight="true" x14ac:dyDescent="0.2">
      <c r="A189" s="199"/>
      <c r="B189" s="193"/>
      <c r="C189" s="166"/>
      <c r="D189" s="165"/>
      <c r="E189" s="165"/>
      <c r="F189" s="165"/>
      <c r="G189" s="164"/>
      <c r="H189" s="163"/>
      <c r="I189" s="165"/>
      <c r="J189" s="165"/>
      <c r="K189" s="165"/>
      <c r="L189" s="162"/>
      <c r="M189" s="166"/>
      <c r="N189" s="165"/>
      <c r="O189" s="165"/>
      <c r="P189" s="165"/>
      <c r="Q189" s="164"/>
      <c r="R189" s="163"/>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2"/>
      <c r="AN189" s="495"/>
      <c r="AO189" s="495"/>
      <c r="AP189" s="495"/>
      <c r="AQ189" s="495"/>
      <c r="AR189" s="495"/>
      <c r="AS189" s="495"/>
      <c r="AT189" s="495"/>
      <c r="AU189" s="495"/>
      <c r="AV189" s="495"/>
      <c r="AW189" s="495"/>
      <c r="AX189" s="495"/>
      <c r="AY189" s="495"/>
      <c r="AZ189" s="234"/>
      <c r="BA189" s="679"/>
      <c r="BB189" s="678"/>
      <c r="BC189" s="507"/>
      <c r="BD189" s="492"/>
      <c r="BE189" s="492"/>
      <c r="BF189" s="492"/>
      <c r="BG189" s="511"/>
      <c r="BH189" s="507"/>
      <c r="BI189" s="492"/>
      <c r="BJ189" s="492"/>
      <c r="BK189" s="492"/>
      <c r="BL189" s="511"/>
      <c r="BM189" s="507"/>
      <c r="BN189" s="492"/>
      <c r="BO189" s="492"/>
      <c r="BP189" s="492"/>
      <c r="BQ189" s="511"/>
      <c r="BR189" s="507"/>
      <c r="BS189" s="492"/>
      <c r="BT189" s="492"/>
      <c r="BU189" s="492"/>
      <c r="BV189" s="492"/>
      <c r="BW189" s="492"/>
      <c r="BX189" s="492"/>
      <c r="BY189" s="493"/>
      <c r="BZ189" s="493"/>
      <c r="CA189" s="493"/>
      <c r="CB189" s="493"/>
      <c r="CC189" s="493"/>
      <c r="CD189" s="493"/>
      <c r="CE189" s="493"/>
      <c r="CF189" s="493"/>
      <c r="CG189" s="493"/>
      <c r="CH189" s="493"/>
      <c r="CI189" s="493"/>
      <c r="CJ189" s="493"/>
      <c r="CK189" s="493"/>
      <c r="CL189" s="493"/>
      <c r="CM189" s="493"/>
      <c r="CN189" s="67"/>
      <c r="CO189" s="67"/>
      <c r="CP189" s="67"/>
      <c r="CQ189" s="67"/>
      <c r="CR189" s="67"/>
      <c r="CS189" s="67"/>
      <c r="CT189" s="67"/>
      <c r="CU189" s="67"/>
      <c r="CV189" s="67"/>
      <c r="CW189" s="67"/>
      <c r="CX189" s="67"/>
      <c r="CY189" s="67"/>
      <c r="CZ189" s="67"/>
    </row>
    <row r="190" s="370" customFormat="true" ht="15" customHeight="true" x14ac:dyDescent="0.2">
      <c r="A190" s="199"/>
      <c r="B190" s="193"/>
      <c r="C190" s="166"/>
      <c r="D190" s="165"/>
      <c r="E190" s="165"/>
      <c r="F190" s="165"/>
      <c r="G190" s="164"/>
      <c r="H190" s="163"/>
      <c r="I190" s="165"/>
      <c r="J190" s="165"/>
      <c r="K190" s="165"/>
      <c r="L190" s="162"/>
      <c r="M190" s="166"/>
      <c r="N190" s="165"/>
      <c r="O190" s="165"/>
      <c r="P190" s="165"/>
      <c r="Q190" s="164"/>
      <c r="R190" s="163"/>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2"/>
      <c r="AN190" s="495"/>
      <c r="AO190" s="495"/>
      <c r="AP190" s="495"/>
      <c r="AQ190" s="495"/>
      <c r="AR190" s="495"/>
      <c r="AS190" s="495"/>
      <c r="AT190" s="495"/>
      <c r="AU190" s="495"/>
      <c r="AV190" s="495"/>
      <c r="AW190" s="495"/>
      <c r="AX190" s="495"/>
      <c r="AY190" s="495"/>
      <c r="AZ190" s="234"/>
      <c r="BA190" s="679"/>
      <c r="BB190" s="678"/>
      <c r="BC190" s="507"/>
      <c r="BD190" s="492"/>
      <c r="BE190" s="492"/>
      <c r="BF190" s="492"/>
      <c r="BG190" s="511"/>
      <c r="BH190" s="507"/>
      <c r="BI190" s="492"/>
      <c r="BJ190" s="492"/>
      <c r="BK190" s="492"/>
      <c r="BL190" s="511"/>
      <c r="BM190" s="507"/>
      <c r="BN190" s="492"/>
      <c r="BO190" s="492"/>
      <c r="BP190" s="492"/>
      <c r="BQ190" s="511"/>
      <c r="BR190" s="507"/>
      <c r="BS190" s="492"/>
      <c r="BT190" s="492"/>
      <c r="BU190" s="492"/>
      <c r="BV190" s="492"/>
      <c r="BW190" s="492"/>
      <c r="BX190" s="492"/>
      <c r="BY190" s="493"/>
      <c r="BZ190" s="493"/>
      <c r="CA190" s="493"/>
      <c r="CB190" s="493"/>
      <c r="CC190" s="493"/>
      <c r="CD190" s="493"/>
      <c r="CE190" s="493"/>
      <c r="CF190" s="493"/>
      <c r="CG190" s="493"/>
      <c r="CH190" s="493"/>
      <c r="CI190" s="493"/>
      <c r="CJ190" s="493"/>
      <c r="CK190" s="493"/>
      <c r="CL190" s="493"/>
      <c r="CM190" s="493"/>
      <c r="CN190" s="67"/>
      <c r="CO190" s="67"/>
      <c r="CP190" s="67"/>
      <c r="CQ190" s="67"/>
      <c r="CR190" s="67"/>
      <c r="CS190" s="67"/>
      <c r="CT190" s="67"/>
      <c r="CU190" s="67"/>
      <c r="CV190" s="67"/>
      <c r="CW190" s="67"/>
      <c r="CX190" s="67"/>
      <c r="CY190" s="67"/>
      <c r="CZ190" s="67"/>
    </row>
    <row r="191" s="370" customFormat="true" ht="15" customHeight="true" x14ac:dyDescent="0.2">
      <c r="A191" s="199"/>
      <c r="B191" s="193"/>
      <c r="C191" s="166"/>
      <c r="D191" s="165"/>
      <c r="E191" s="165"/>
      <c r="F191" s="165"/>
      <c r="G191" s="164"/>
      <c r="H191" s="163"/>
      <c r="I191" s="165"/>
      <c r="J191" s="165"/>
      <c r="K191" s="165"/>
      <c r="L191" s="162"/>
      <c r="M191" s="166"/>
      <c r="N191" s="165"/>
      <c r="O191" s="165"/>
      <c r="P191" s="165"/>
      <c r="Q191" s="164"/>
      <c r="R191" s="163"/>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2"/>
      <c r="AN191" s="495"/>
      <c r="AO191" s="495"/>
      <c r="AP191" s="495"/>
      <c r="AQ191" s="495"/>
      <c r="AR191" s="495"/>
      <c r="AS191" s="495"/>
      <c r="AT191" s="495"/>
      <c r="AU191" s="495"/>
      <c r="AV191" s="495"/>
      <c r="AW191" s="495"/>
      <c r="AX191" s="495"/>
      <c r="AY191" s="495"/>
      <c r="AZ191" s="234"/>
      <c r="BA191" s="679"/>
      <c r="BB191" s="678"/>
      <c r="BC191" s="507"/>
      <c r="BD191" s="492"/>
      <c r="BE191" s="492"/>
      <c r="BF191" s="492"/>
      <c r="BG191" s="511"/>
      <c r="BH191" s="507"/>
      <c r="BI191" s="492"/>
      <c r="BJ191" s="492"/>
      <c r="BK191" s="492"/>
      <c r="BL191" s="511"/>
      <c r="BM191" s="507"/>
      <c r="BN191" s="492"/>
      <c r="BO191" s="492"/>
      <c r="BP191" s="492"/>
      <c r="BQ191" s="511"/>
      <c r="BR191" s="507"/>
      <c r="BS191" s="492"/>
      <c r="BT191" s="492"/>
      <c r="BU191" s="492"/>
      <c r="BV191" s="492"/>
      <c r="BW191" s="492"/>
      <c r="BX191" s="492"/>
      <c r="BY191" s="493"/>
      <c r="BZ191" s="493"/>
      <c r="CA191" s="493"/>
      <c r="CB191" s="493"/>
      <c r="CC191" s="493"/>
      <c r="CD191" s="493"/>
      <c r="CE191" s="493"/>
      <c r="CF191" s="493"/>
      <c r="CG191" s="493"/>
      <c r="CH191" s="493"/>
      <c r="CI191" s="493"/>
      <c r="CJ191" s="493"/>
      <c r="CK191" s="493"/>
      <c r="CL191" s="493"/>
      <c r="CM191" s="493"/>
      <c r="CN191" s="67"/>
      <c r="CO191" s="67"/>
      <c r="CP191" s="67"/>
      <c r="CQ191" s="67"/>
      <c r="CR191" s="67"/>
      <c r="CS191" s="67"/>
      <c r="CT191" s="67"/>
      <c r="CU191" s="67"/>
      <c r="CV191" s="67"/>
      <c r="CW191" s="67"/>
      <c r="CX191" s="67"/>
      <c r="CY191" s="67"/>
      <c r="CZ191" s="67"/>
    </row>
    <row r="192" s="575" customFormat="true" ht="15" customHeight="true" x14ac:dyDescent="0.2">
      <c r="A192" s="199"/>
      <c r="B192" s="193"/>
      <c r="C192" s="142"/>
      <c r="D192" s="141"/>
      <c r="E192" s="141"/>
      <c r="F192" s="141"/>
      <c r="G192" s="140"/>
      <c r="H192" s="139"/>
      <c r="I192" s="141"/>
      <c r="J192" s="141"/>
      <c r="K192" s="141"/>
      <c r="L192" s="138"/>
      <c r="M192" s="142"/>
      <c r="N192" s="141"/>
      <c r="O192" s="141"/>
      <c r="P192" s="141"/>
      <c r="Q192" s="140"/>
      <c r="R192" s="139"/>
      <c r="S192" s="141"/>
      <c r="T192" s="141"/>
      <c r="U192" s="141"/>
      <c r="V192" s="141"/>
      <c r="W192" s="141"/>
      <c r="X192" s="141"/>
      <c r="Y192" s="141"/>
      <c r="Z192" s="141"/>
      <c r="AA192" s="141"/>
      <c r="AB192" s="141"/>
      <c r="AC192" s="161"/>
      <c r="AD192" s="161"/>
      <c r="AE192" s="161"/>
      <c r="AF192" s="161"/>
      <c r="AG192" s="161"/>
      <c r="AH192" s="161"/>
      <c r="AI192" s="161"/>
      <c r="AJ192" s="161"/>
      <c r="AK192" s="161"/>
      <c r="AL192" s="161"/>
      <c r="AM192" s="157"/>
      <c r="AN192" s="918"/>
      <c r="AO192" s="918"/>
      <c r="AP192" s="918"/>
      <c r="AQ192" s="918"/>
      <c r="AR192" s="918"/>
      <c r="AS192" s="918"/>
      <c r="AT192" s="918"/>
      <c r="AU192" s="918"/>
      <c r="AV192" s="918"/>
      <c r="AW192" s="918"/>
      <c r="AX192" s="918"/>
      <c r="AY192" s="918"/>
      <c r="AZ192" s="403"/>
      <c r="BA192" s="679"/>
      <c r="BB192" s="678"/>
      <c r="BC192" s="507"/>
      <c r="BD192" s="492"/>
      <c r="BE192" s="492"/>
      <c r="BF192" s="492"/>
      <c r="BG192" s="511"/>
      <c r="BH192" s="507"/>
      <c r="BI192" s="492"/>
      <c r="BJ192" s="492"/>
      <c r="BK192" s="492"/>
      <c r="BL192" s="511"/>
      <c r="BM192" s="507"/>
      <c r="BN192" s="492"/>
      <c r="BO192" s="492"/>
      <c r="BP192" s="492"/>
      <c r="BQ192" s="511"/>
      <c r="BR192" s="507"/>
      <c r="BS192" s="492"/>
      <c r="BT192" s="492"/>
      <c r="BU192" s="492"/>
      <c r="BV192" s="492"/>
      <c r="BW192" s="492"/>
      <c r="BX192" s="492"/>
      <c r="BY192" s="493"/>
      <c r="BZ192" s="493"/>
      <c r="CA192" s="493"/>
      <c r="CB192" s="493"/>
      <c r="CC192" s="493"/>
      <c r="CD192" s="493"/>
      <c r="CE192" s="493"/>
      <c r="CF192" s="493"/>
      <c r="CG192" s="493"/>
      <c r="CH192" s="493"/>
      <c r="CI192" s="493"/>
      <c r="CJ192" s="493"/>
      <c r="CK192" s="493"/>
      <c r="CL192" s="493"/>
      <c r="CM192" s="493"/>
      <c r="CN192" s="67"/>
      <c r="CO192" s="67"/>
      <c r="CP192" s="67"/>
      <c r="CQ192" s="67"/>
      <c r="CR192" s="67"/>
      <c r="CS192" s="67"/>
      <c r="CT192" s="67"/>
      <c r="CU192" s="67"/>
      <c r="CV192" s="67"/>
      <c r="CW192" s="67"/>
      <c r="CX192" s="67"/>
      <c r="CY192" s="67"/>
      <c r="CZ192" s="67"/>
    </row>
    <row r="193" s="575" customFormat="true" ht="15" customHeight="true" x14ac:dyDescent="0.2">
      <c r="A193" s="199"/>
      <c r="B193" s="193"/>
      <c r="C193" s="142"/>
      <c r="D193" s="141"/>
      <c r="E193" s="141"/>
      <c r="F193" s="141"/>
      <c r="G193" s="140"/>
      <c r="H193" s="139"/>
      <c r="I193" s="141"/>
      <c r="J193" s="141"/>
      <c r="K193" s="141"/>
      <c r="L193" s="138"/>
      <c r="M193" s="142"/>
      <c r="N193" s="141"/>
      <c r="O193" s="141"/>
      <c r="P193" s="141"/>
      <c r="Q193" s="140"/>
      <c r="R193" s="139"/>
      <c r="S193" s="141"/>
      <c r="T193" s="141"/>
      <c r="U193" s="141"/>
      <c r="V193" s="141"/>
      <c r="W193" s="141"/>
      <c r="X193" s="141"/>
      <c r="Y193" s="141"/>
      <c r="Z193" s="141"/>
      <c r="AA193" s="141"/>
      <c r="AB193" s="141"/>
      <c r="AC193" s="161"/>
      <c r="AD193" s="161"/>
      <c r="AE193" s="161"/>
      <c r="AF193" s="161"/>
      <c r="AG193" s="161"/>
      <c r="AH193" s="161"/>
      <c r="AI193" s="161"/>
      <c r="AJ193" s="161"/>
      <c r="AK193" s="161"/>
      <c r="AL193" s="161"/>
      <c r="AM193" s="157"/>
      <c r="AN193" s="918"/>
      <c r="AO193" s="918"/>
      <c r="AP193" s="918"/>
      <c r="AQ193" s="918"/>
      <c r="AR193" s="918"/>
      <c r="AS193" s="918"/>
      <c r="AT193" s="918"/>
      <c r="AU193" s="918"/>
      <c r="AV193" s="918"/>
      <c r="AW193" s="918"/>
      <c r="AX193" s="918"/>
      <c r="AY193" s="918"/>
      <c r="AZ193" s="403"/>
      <c r="BA193" s="679"/>
      <c r="BB193" s="678"/>
      <c r="BC193" s="507"/>
      <c r="BD193" s="492"/>
      <c r="BE193" s="492"/>
      <c r="BF193" s="492"/>
      <c r="BG193" s="511"/>
      <c r="BH193" s="507"/>
      <c r="BI193" s="492"/>
      <c r="BJ193" s="492"/>
      <c r="BK193" s="492"/>
      <c r="BL193" s="511"/>
      <c r="BM193" s="507"/>
      <c r="BN193" s="492"/>
      <c r="BO193" s="492"/>
      <c r="BP193" s="492"/>
      <c r="BQ193" s="511"/>
      <c r="BR193" s="507"/>
      <c r="BS193" s="492"/>
      <c r="BT193" s="492"/>
      <c r="BU193" s="492"/>
      <c r="BV193" s="492"/>
      <c r="BW193" s="492"/>
      <c r="BX193" s="492"/>
      <c r="BY193" s="493"/>
      <c r="BZ193" s="493"/>
      <c r="CA193" s="493"/>
      <c r="CB193" s="493"/>
      <c r="CC193" s="493"/>
      <c r="CD193" s="493"/>
      <c r="CE193" s="493"/>
      <c r="CF193" s="493"/>
      <c r="CG193" s="493"/>
      <c r="CH193" s="493"/>
      <c r="CI193" s="493"/>
      <c r="CJ193" s="493"/>
      <c r="CK193" s="493"/>
      <c r="CL193" s="493"/>
      <c r="CM193" s="493"/>
      <c r="CN193" s="67"/>
      <c r="CO193" s="67"/>
      <c r="CP193" s="67"/>
      <c r="CQ193" s="67"/>
      <c r="CR193" s="67"/>
      <c r="CS193" s="67"/>
      <c r="CT193" s="67"/>
      <c r="CU193" s="67"/>
      <c r="CV193" s="67"/>
      <c r="CW193" s="67"/>
      <c r="CX193" s="67"/>
      <c r="CY193" s="67"/>
      <c r="CZ193" s="67"/>
    </row>
    <row r="194" s="575" customFormat="true" ht="15" customHeight="true" x14ac:dyDescent="0.2">
      <c r="A194" s="222"/>
      <c r="B194" s="192"/>
      <c r="C194" s="159"/>
      <c r="D194" s="161"/>
      <c r="E194" s="161"/>
      <c r="F194" s="161"/>
      <c r="G194" s="160"/>
      <c r="H194" s="158"/>
      <c r="I194" s="161"/>
      <c r="J194" s="161"/>
      <c r="K194" s="161"/>
      <c r="L194" s="157"/>
      <c r="M194" s="159"/>
      <c r="N194" s="161"/>
      <c r="O194" s="161"/>
      <c r="P194" s="161"/>
      <c r="Q194" s="160"/>
      <c r="R194" s="158"/>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57"/>
      <c r="AN194" s="918"/>
      <c r="AO194" s="918"/>
      <c r="AP194" s="918"/>
      <c r="AQ194" s="918"/>
      <c r="AR194" s="918"/>
      <c r="AS194" s="918"/>
      <c r="AT194" s="918"/>
      <c r="AU194" s="918"/>
      <c r="AV194" s="918"/>
      <c r="AW194" s="918"/>
      <c r="AX194" s="918"/>
      <c r="AY194" s="918"/>
      <c r="AZ194" s="403"/>
      <c r="BA194" s="679"/>
      <c r="BB194" s="678"/>
      <c r="BC194" s="507"/>
      <c r="BD194" s="492"/>
      <c r="BE194" s="492"/>
      <c r="BF194" s="492"/>
      <c r="BG194" s="511"/>
      <c r="BH194" s="507"/>
      <c r="BI194" s="492"/>
      <c r="BJ194" s="492"/>
      <c r="BK194" s="492"/>
      <c r="BL194" s="511"/>
      <c r="BM194" s="507"/>
      <c r="BN194" s="492"/>
      <c r="BO194" s="492"/>
      <c r="BP194" s="492"/>
      <c r="BQ194" s="511"/>
      <c r="BR194" s="507"/>
      <c r="BS194" s="492"/>
      <c r="BT194" s="492"/>
      <c r="BU194" s="492"/>
      <c r="BV194" s="492"/>
      <c r="BW194" s="492"/>
      <c r="BX194" s="492"/>
      <c r="BY194" s="493"/>
      <c r="BZ194" s="493"/>
      <c r="CA194" s="493"/>
      <c r="CB194" s="493"/>
      <c r="CC194" s="493"/>
      <c r="CD194" s="493"/>
      <c r="CE194" s="493"/>
      <c r="CF194" s="493"/>
      <c r="CG194" s="493"/>
      <c r="CH194" s="493"/>
      <c r="CI194" s="493"/>
      <c r="CJ194" s="493"/>
      <c r="CK194" s="493"/>
      <c r="CL194" s="493"/>
      <c r="CM194" s="493"/>
      <c r="CN194" s="67"/>
      <c r="CO194" s="67"/>
      <c r="CP194" s="67"/>
      <c r="CQ194" s="67"/>
      <c r="CR194" s="67"/>
      <c r="CS194" s="67"/>
      <c r="CT194" s="67"/>
      <c r="CU194" s="67"/>
      <c r="CV194" s="67"/>
      <c r="CW194" s="67"/>
      <c r="CX194" s="67"/>
      <c r="CY194" s="67"/>
      <c r="CZ194" s="67"/>
    </row>
    <row r="195" s="366" customFormat="true" ht="15" customHeight="true" x14ac:dyDescent="0.2">
      <c r="A195" s="222"/>
      <c r="B195" s="192"/>
      <c r="C195" s="159"/>
      <c r="D195" s="161"/>
      <c r="E195" s="161"/>
      <c r="F195" s="161"/>
      <c r="G195" s="160"/>
      <c r="H195" s="158"/>
      <c r="I195" s="161"/>
      <c r="J195" s="161"/>
      <c r="K195" s="161"/>
      <c r="L195" s="157"/>
      <c r="M195" s="159"/>
      <c r="N195" s="161"/>
      <c r="O195" s="161"/>
      <c r="P195" s="161"/>
      <c r="Q195" s="160"/>
      <c r="R195" s="158"/>
      <c r="S195" s="161"/>
      <c r="T195" s="161"/>
      <c r="U195" s="161"/>
      <c r="V195" s="161"/>
      <c r="W195" s="161"/>
      <c r="X195" s="161"/>
      <c r="Y195" s="161"/>
      <c r="Z195" s="161"/>
      <c r="AA195" s="161"/>
      <c r="AB195" s="161"/>
      <c r="AC195" s="161"/>
      <c r="AD195" s="161"/>
      <c r="AE195" s="161"/>
      <c r="AF195" s="161"/>
      <c r="AG195" s="161"/>
      <c r="AH195" s="161"/>
      <c r="AI195" s="161"/>
      <c r="AJ195" s="161"/>
      <c r="AK195" s="161"/>
      <c r="AL195" s="161"/>
      <c r="AM195" s="157"/>
      <c r="AN195" s="918"/>
      <c r="AO195" s="918"/>
      <c r="AP195" s="918"/>
      <c r="AQ195" s="918"/>
      <c r="AR195" s="918"/>
      <c r="AS195" s="918"/>
      <c r="AT195" s="918"/>
      <c r="AU195" s="918"/>
      <c r="AV195" s="918"/>
      <c r="AW195" s="918"/>
      <c r="AX195" s="918"/>
      <c r="AY195" s="918"/>
      <c r="AZ195" s="403"/>
      <c r="BA195" s="679"/>
      <c r="BB195" s="678"/>
      <c r="BC195" s="507"/>
      <c r="BD195" s="492"/>
      <c r="BE195" s="492"/>
      <c r="BF195" s="492"/>
      <c r="BG195" s="511"/>
      <c r="BH195" s="507"/>
      <c r="BI195" s="492"/>
      <c r="BJ195" s="492"/>
      <c r="BK195" s="492"/>
      <c r="BL195" s="511"/>
      <c r="BM195" s="507"/>
      <c r="BN195" s="492"/>
      <c r="BO195" s="492"/>
      <c r="BP195" s="492"/>
      <c r="BQ195" s="511"/>
      <c r="BR195" s="507"/>
      <c r="BS195" s="492"/>
      <c r="BT195" s="492"/>
      <c r="BU195" s="492"/>
      <c r="BV195" s="492"/>
      <c r="BW195" s="492"/>
      <c r="BX195" s="492"/>
      <c r="BY195" s="493"/>
      <c r="BZ195" s="493"/>
      <c r="CA195" s="493"/>
      <c r="CB195" s="493"/>
      <c r="CC195" s="493"/>
      <c r="CD195" s="493"/>
      <c r="CE195" s="493"/>
      <c r="CF195" s="493"/>
      <c r="CG195" s="493"/>
      <c r="CH195" s="493"/>
      <c r="CI195" s="493"/>
      <c r="CJ195" s="493"/>
      <c r="CK195" s="493"/>
      <c r="CL195" s="493"/>
      <c r="CM195" s="493"/>
      <c r="CN195" s="67"/>
      <c r="CO195" s="67"/>
      <c r="CP195" s="67"/>
      <c r="CQ195" s="67"/>
      <c r="CR195" s="67"/>
      <c r="CS195" s="67"/>
      <c r="CT195" s="67"/>
      <c r="CU195" s="67"/>
      <c r="CV195" s="67"/>
      <c r="CW195" s="67"/>
      <c r="CX195" s="67"/>
      <c r="CY195" s="67"/>
      <c r="CZ195" s="67"/>
    </row>
    <row r="196" s="366" customFormat="true" ht="15" customHeight="true" x14ac:dyDescent="0.2">
      <c r="A196" s="222"/>
      <c r="B196" s="192"/>
      <c r="C196" s="159"/>
      <c r="D196" s="161"/>
      <c r="E196" s="161"/>
      <c r="F196" s="161"/>
      <c r="G196" s="160"/>
      <c r="H196" s="158"/>
      <c r="I196" s="161"/>
      <c r="J196" s="161"/>
      <c r="K196" s="161"/>
      <c r="L196" s="157"/>
      <c r="M196" s="159"/>
      <c r="N196" s="161"/>
      <c r="O196" s="161"/>
      <c r="P196" s="161"/>
      <c r="Q196" s="160"/>
      <c r="R196" s="158"/>
      <c r="S196" s="161"/>
      <c r="T196" s="161"/>
      <c r="U196" s="161"/>
      <c r="V196" s="161"/>
      <c r="W196" s="161"/>
      <c r="X196" s="161"/>
      <c r="Y196" s="161"/>
      <c r="Z196" s="161"/>
      <c r="AA196" s="161"/>
      <c r="AB196" s="161"/>
      <c r="AC196" s="161"/>
      <c r="AD196" s="161"/>
      <c r="AE196" s="161"/>
      <c r="AF196" s="161"/>
      <c r="AG196" s="161"/>
      <c r="AH196" s="161"/>
      <c r="AI196" s="161"/>
      <c r="AJ196" s="161"/>
      <c r="AK196" s="161"/>
      <c r="AL196" s="161"/>
      <c r="AM196" s="157"/>
      <c r="AN196" s="918"/>
      <c r="AO196" s="918"/>
      <c r="AP196" s="918"/>
      <c r="AQ196" s="918"/>
      <c r="AR196" s="918"/>
      <c r="AS196" s="918"/>
      <c r="AT196" s="918"/>
      <c r="AU196" s="918"/>
      <c r="AV196" s="918"/>
      <c r="AW196" s="918"/>
      <c r="AX196" s="918"/>
      <c r="AY196" s="918"/>
      <c r="AZ196" s="403"/>
      <c r="BA196" s="679"/>
      <c r="BB196" s="678"/>
      <c r="BC196" s="507"/>
      <c r="BD196" s="492"/>
      <c r="BE196" s="492"/>
      <c r="BF196" s="492"/>
      <c r="BG196" s="511"/>
      <c r="BH196" s="507"/>
      <c r="BI196" s="492"/>
      <c r="BJ196" s="492"/>
      <c r="BK196" s="492"/>
      <c r="BL196" s="511"/>
      <c r="BM196" s="507"/>
      <c r="BN196" s="492"/>
      <c r="BO196" s="492"/>
      <c r="BP196" s="492"/>
      <c r="BQ196" s="511"/>
      <c r="BR196" s="507"/>
      <c r="BS196" s="492"/>
      <c r="BT196" s="492"/>
      <c r="BU196" s="492"/>
      <c r="BV196" s="492"/>
      <c r="BW196" s="492"/>
      <c r="BX196" s="492"/>
      <c r="BY196" s="493"/>
      <c r="BZ196" s="493"/>
      <c r="CA196" s="493"/>
      <c r="CB196" s="493"/>
      <c r="CC196" s="493"/>
      <c r="CD196" s="493"/>
      <c r="CE196" s="493"/>
      <c r="CF196" s="493"/>
      <c r="CG196" s="493"/>
      <c r="CH196" s="493"/>
      <c r="CI196" s="493"/>
      <c r="CJ196" s="493"/>
      <c r="CK196" s="493"/>
      <c r="CL196" s="493"/>
      <c r="CM196" s="493"/>
      <c r="CN196" s="67"/>
      <c r="CO196" s="67"/>
      <c r="CP196" s="67"/>
      <c r="CQ196" s="67"/>
      <c r="CR196" s="67"/>
      <c r="CS196" s="67"/>
      <c r="CT196" s="67"/>
      <c r="CU196" s="67"/>
      <c r="CV196" s="67"/>
      <c r="CW196" s="67"/>
      <c r="CX196" s="67"/>
      <c r="CY196" s="67"/>
      <c r="CZ196" s="67"/>
    </row>
    <row r="197" s="366" customFormat="true" ht="15" customHeight="true" x14ac:dyDescent="0.2">
      <c r="A197" s="222"/>
      <c r="B197" s="192"/>
      <c r="C197" s="159"/>
      <c r="D197" s="161"/>
      <c r="E197" s="161"/>
      <c r="F197" s="161"/>
      <c r="G197" s="160"/>
      <c r="H197" s="158"/>
      <c r="I197" s="161"/>
      <c r="J197" s="161"/>
      <c r="K197" s="161"/>
      <c r="L197" s="157"/>
      <c r="M197" s="159"/>
      <c r="N197" s="161"/>
      <c r="O197" s="161"/>
      <c r="P197" s="161"/>
      <c r="Q197" s="160"/>
      <c r="R197" s="158"/>
      <c r="S197" s="161"/>
      <c r="T197" s="161"/>
      <c r="U197" s="161"/>
      <c r="V197" s="161"/>
      <c r="W197" s="161"/>
      <c r="X197" s="161"/>
      <c r="Y197" s="161"/>
      <c r="Z197" s="161"/>
      <c r="AA197" s="161"/>
      <c r="AB197" s="161"/>
      <c r="AC197" s="161"/>
      <c r="AD197" s="161"/>
      <c r="AE197" s="161"/>
      <c r="AF197" s="161"/>
      <c r="AG197" s="161"/>
      <c r="AH197" s="161"/>
      <c r="AI197" s="161"/>
      <c r="AJ197" s="161"/>
      <c r="AK197" s="161"/>
      <c r="AL197" s="161"/>
      <c r="AM197" s="157"/>
      <c r="AN197" s="918"/>
      <c r="AO197" s="918"/>
      <c r="AP197" s="918"/>
      <c r="AQ197" s="918"/>
      <c r="AR197" s="918"/>
      <c r="AS197" s="918"/>
      <c r="AT197" s="918"/>
      <c r="AU197" s="918"/>
      <c r="AV197" s="918"/>
      <c r="AW197" s="918"/>
      <c r="AX197" s="918"/>
      <c r="AY197" s="918"/>
      <c r="AZ197" s="403"/>
      <c r="BA197" s="679"/>
      <c r="BB197" s="678"/>
      <c r="BC197" s="507"/>
      <c r="BD197" s="492"/>
      <c r="BE197" s="492"/>
      <c r="BF197" s="492"/>
      <c r="BG197" s="511"/>
      <c r="BH197" s="507"/>
      <c r="BI197" s="492"/>
      <c r="BJ197" s="492"/>
      <c r="BK197" s="492"/>
      <c r="BL197" s="511"/>
      <c r="BM197" s="507"/>
      <c r="BN197" s="492"/>
      <c r="BO197" s="492"/>
      <c r="BP197" s="492"/>
      <c r="BQ197" s="511"/>
      <c r="BR197" s="507"/>
      <c r="BS197" s="492"/>
      <c r="BT197" s="492"/>
      <c r="BU197" s="492"/>
      <c r="BV197" s="492"/>
      <c r="BW197" s="492"/>
      <c r="BX197" s="492"/>
      <c r="BY197" s="493"/>
      <c r="BZ197" s="493"/>
      <c r="CA197" s="493"/>
      <c r="CB197" s="493"/>
      <c r="CC197" s="493"/>
      <c r="CD197" s="493"/>
      <c r="CE197" s="493"/>
      <c r="CF197" s="493"/>
      <c r="CG197" s="493"/>
      <c r="CH197" s="493"/>
      <c r="CI197" s="493"/>
      <c r="CJ197" s="493"/>
      <c r="CK197" s="493"/>
      <c r="CL197" s="493"/>
      <c r="CM197" s="493"/>
      <c r="CN197" s="67"/>
      <c r="CO197" s="67"/>
      <c r="CP197" s="67"/>
      <c r="CQ197" s="67"/>
      <c r="CR197" s="67"/>
      <c r="CS197" s="67"/>
      <c r="CT197" s="67"/>
      <c r="CU197" s="67"/>
      <c r="CV197" s="67"/>
      <c r="CW197" s="67"/>
      <c r="CX197" s="67"/>
      <c r="CY197" s="67"/>
      <c r="CZ197" s="67"/>
    </row>
    <row r="198" s="366" customFormat="true" ht="15" customHeight="true" x14ac:dyDescent="0.2">
      <c r="A198" s="222"/>
      <c r="B198" s="192"/>
      <c r="C198" s="159"/>
      <c r="D198" s="161"/>
      <c r="E198" s="161"/>
      <c r="F198" s="161"/>
      <c r="G198" s="160"/>
      <c r="H198" s="158"/>
      <c r="I198" s="161"/>
      <c r="J198" s="161"/>
      <c r="K198" s="161"/>
      <c r="L198" s="157"/>
      <c r="M198" s="159"/>
      <c r="N198" s="161"/>
      <c r="O198" s="161"/>
      <c r="P198" s="161"/>
      <c r="Q198" s="160"/>
      <c r="R198" s="158"/>
      <c r="S198" s="161"/>
      <c r="T198" s="161"/>
      <c r="U198" s="161"/>
      <c r="V198" s="161"/>
      <c r="W198" s="161"/>
      <c r="X198" s="161"/>
      <c r="Y198" s="161"/>
      <c r="Z198" s="161"/>
      <c r="AA198" s="161"/>
      <c r="AB198" s="161"/>
      <c r="AC198" s="161"/>
      <c r="AD198" s="161"/>
      <c r="AE198" s="161"/>
      <c r="AF198" s="161"/>
      <c r="AG198" s="161"/>
      <c r="AH198" s="161"/>
      <c r="AI198" s="161"/>
      <c r="AJ198" s="161"/>
      <c r="AK198" s="161"/>
      <c r="AL198" s="161"/>
      <c r="AM198" s="157"/>
      <c r="AN198" s="918"/>
      <c r="AO198" s="918"/>
      <c r="AP198" s="918"/>
      <c r="AQ198" s="918"/>
      <c r="AR198" s="918"/>
      <c r="AS198" s="918"/>
      <c r="AT198" s="918"/>
      <c r="AU198" s="918"/>
      <c r="AV198" s="918"/>
      <c r="AW198" s="918"/>
      <c r="AX198" s="918"/>
      <c r="AY198" s="918"/>
      <c r="AZ198" s="403"/>
      <c r="BA198" s="679"/>
      <c r="BB198" s="678"/>
      <c r="BC198" s="507"/>
      <c r="BD198" s="492"/>
      <c r="BE198" s="492"/>
      <c r="BF198" s="492"/>
      <c r="BG198" s="511"/>
      <c r="BH198" s="507"/>
      <c r="BI198" s="492"/>
      <c r="BJ198" s="492"/>
      <c r="BK198" s="492"/>
      <c r="BL198" s="511"/>
      <c r="BM198" s="507"/>
      <c r="BN198" s="492"/>
      <c r="BO198" s="492"/>
      <c r="BP198" s="492"/>
      <c r="BQ198" s="511"/>
      <c r="BR198" s="507"/>
      <c r="BS198" s="492"/>
      <c r="BT198" s="492"/>
      <c r="BU198" s="492"/>
      <c r="BV198" s="492"/>
      <c r="BW198" s="492"/>
      <c r="BX198" s="492"/>
      <c r="BY198" s="493"/>
      <c r="BZ198" s="493"/>
      <c r="CA198" s="493"/>
      <c r="CB198" s="493"/>
      <c r="CC198" s="493"/>
      <c r="CD198" s="493"/>
      <c r="CE198" s="493"/>
      <c r="CF198" s="493"/>
      <c r="CG198" s="493"/>
      <c r="CH198" s="493"/>
      <c r="CI198" s="493"/>
      <c r="CJ198" s="493"/>
      <c r="CK198" s="493"/>
      <c r="CL198" s="493"/>
      <c r="CM198" s="493"/>
      <c r="CN198" s="67"/>
      <c r="CO198" s="67"/>
      <c r="CP198" s="67"/>
      <c r="CQ198" s="67"/>
      <c r="CR198" s="67"/>
      <c r="CS198" s="67"/>
      <c r="CT198" s="67"/>
      <c r="CU198" s="67"/>
      <c r="CV198" s="67"/>
      <c r="CW198" s="67"/>
      <c r="CX198" s="67"/>
      <c r="CY198" s="67"/>
      <c r="CZ198" s="67"/>
    </row>
    <row r="199" s="366" customFormat="true" ht="15" customHeight="true" x14ac:dyDescent="0.2">
      <c r="A199" s="222"/>
      <c r="B199" s="192"/>
      <c r="C199" s="159"/>
      <c r="D199" s="161"/>
      <c r="E199" s="161"/>
      <c r="F199" s="161"/>
      <c r="G199" s="160"/>
      <c r="H199" s="158"/>
      <c r="I199" s="161"/>
      <c r="J199" s="161"/>
      <c r="K199" s="161"/>
      <c r="L199" s="157"/>
      <c r="M199" s="159"/>
      <c r="N199" s="161"/>
      <c r="O199" s="161"/>
      <c r="P199" s="161"/>
      <c r="Q199" s="160"/>
      <c r="R199" s="158"/>
      <c r="S199" s="161"/>
      <c r="T199" s="161"/>
      <c r="U199" s="161"/>
      <c r="V199" s="161"/>
      <c r="W199" s="161"/>
      <c r="X199" s="161"/>
      <c r="Y199" s="161"/>
      <c r="Z199" s="161"/>
      <c r="AA199" s="161"/>
      <c r="AB199" s="161"/>
      <c r="AC199" s="161"/>
      <c r="AD199" s="161"/>
      <c r="AE199" s="161"/>
      <c r="AF199" s="161"/>
      <c r="AG199" s="161"/>
      <c r="AH199" s="161"/>
      <c r="AI199" s="161"/>
      <c r="AJ199" s="161"/>
      <c r="AK199" s="161"/>
      <c r="AL199" s="161"/>
      <c r="AM199" s="157"/>
      <c r="AN199" s="918"/>
      <c r="AO199" s="918"/>
      <c r="AP199" s="918"/>
      <c r="AQ199" s="918"/>
      <c r="AR199" s="918"/>
      <c r="AS199" s="918"/>
      <c r="AT199" s="918"/>
      <c r="AU199" s="918"/>
      <c r="AV199" s="918"/>
      <c r="AW199" s="918"/>
      <c r="AX199" s="918"/>
      <c r="AY199" s="918"/>
      <c r="AZ199" s="403"/>
      <c r="BA199" s="679"/>
      <c r="BB199" s="678"/>
      <c r="BC199" s="507"/>
      <c r="BD199" s="492"/>
      <c r="BE199" s="492"/>
      <c r="BF199" s="492"/>
      <c r="BG199" s="511"/>
      <c r="BH199" s="507"/>
      <c r="BI199" s="492"/>
      <c r="BJ199" s="492"/>
      <c r="BK199" s="492"/>
      <c r="BL199" s="511"/>
      <c r="BM199" s="507"/>
      <c r="BN199" s="492"/>
      <c r="BO199" s="492"/>
      <c r="BP199" s="492"/>
      <c r="BQ199" s="511"/>
      <c r="BR199" s="507"/>
      <c r="BS199" s="492"/>
      <c r="BT199" s="492"/>
      <c r="BU199" s="492"/>
      <c r="BV199" s="492"/>
      <c r="BW199" s="492"/>
      <c r="BX199" s="492"/>
      <c r="BY199" s="493"/>
      <c r="BZ199" s="493"/>
      <c r="CA199" s="493"/>
      <c r="CB199" s="493"/>
      <c r="CC199" s="493"/>
      <c r="CD199" s="493"/>
      <c r="CE199" s="493"/>
      <c r="CF199" s="493"/>
      <c r="CG199" s="493"/>
      <c r="CH199" s="493"/>
      <c r="CI199" s="493"/>
      <c r="CJ199" s="493"/>
      <c r="CK199" s="493"/>
      <c r="CL199" s="493"/>
      <c r="CM199" s="493"/>
      <c r="CN199" s="67"/>
      <c r="CO199" s="67"/>
      <c r="CP199" s="67"/>
      <c r="CQ199" s="67"/>
      <c r="CR199" s="67"/>
      <c r="CS199" s="67"/>
      <c r="CT199" s="67"/>
      <c r="CU199" s="67"/>
      <c r="CV199" s="67"/>
      <c r="CW199" s="67"/>
      <c r="CX199" s="67"/>
      <c r="CY199" s="67"/>
      <c r="CZ199" s="67"/>
    </row>
    <row r="200" s="366" customFormat="true" ht="15" customHeight="true" x14ac:dyDescent="0.2">
      <c r="A200" s="222"/>
      <c r="B200" s="192"/>
      <c r="C200" s="159"/>
      <c r="D200" s="161"/>
      <c r="E200" s="161"/>
      <c r="F200" s="161"/>
      <c r="G200" s="160"/>
      <c r="H200" s="158"/>
      <c r="I200" s="161"/>
      <c r="J200" s="161"/>
      <c r="K200" s="161"/>
      <c r="L200" s="157"/>
      <c r="M200" s="159"/>
      <c r="N200" s="161"/>
      <c r="O200" s="161"/>
      <c r="P200" s="161"/>
      <c r="Q200" s="160"/>
      <c r="R200" s="158"/>
      <c r="S200" s="161"/>
      <c r="T200" s="161"/>
      <c r="U200" s="161"/>
      <c r="V200" s="161"/>
      <c r="W200" s="161"/>
      <c r="X200" s="161"/>
      <c r="Y200" s="161"/>
      <c r="Z200" s="161"/>
      <c r="AA200" s="161"/>
      <c r="AB200" s="161"/>
      <c r="AC200" s="161"/>
      <c r="AD200" s="161"/>
      <c r="AE200" s="161"/>
      <c r="AF200" s="161"/>
      <c r="AG200" s="161"/>
      <c r="AH200" s="161"/>
      <c r="AI200" s="161"/>
      <c r="AJ200" s="161"/>
      <c r="AK200" s="161"/>
      <c r="AL200" s="161"/>
      <c r="AM200" s="157"/>
      <c r="AN200" s="918"/>
      <c r="AO200" s="918"/>
      <c r="AP200" s="918"/>
      <c r="AQ200" s="918"/>
      <c r="AR200" s="918"/>
      <c r="AS200" s="918"/>
      <c r="AT200" s="918"/>
      <c r="AU200" s="918"/>
      <c r="AV200" s="918"/>
      <c r="AW200" s="918"/>
      <c r="AX200" s="918"/>
      <c r="AY200" s="918"/>
      <c r="AZ200" s="403"/>
      <c r="BA200" s="679"/>
      <c r="BB200" s="678"/>
      <c r="BC200" s="507"/>
      <c r="BD200" s="492"/>
      <c r="BE200" s="492"/>
      <c r="BF200" s="492"/>
      <c r="BG200" s="511"/>
      <c r="BH200" s="507"/>
      <c r="BI200" s="492"/>
      <c r="BJ200" s="492"/>
      <c r="BK200" s="492"/>
      <c r="BL200" s="511"/>
      <c r="BM200" s="507"/>
      <c r="BN200" s="492"/>
      <c r="BO200" s="492"/>
      <c r="BP200" s="492"/>
      <c r="BQ200" s="511"/>
      <c r="BR200" s="507"/>
      <c r="BS200" s="492"/>
      <c r="BT200" s="492"/>
      <c r="BU200" s="492"/>
      <c r="BV200" s="492"/>
      <c r="BW200" s="492"/>
      <c r="BX200" s="492"/>
      <c r="BY200" s="493"/>
      <c r="BZ200" s="493"/>
      <c r="CA200" s="493"/>
      <c r="CB200" s="493"/>
      <c r="CC200" s="493"/>
      <c r="CD200" s="493"/>
      <c r="CE200" s="493"/>
      <c r="CF200" s="493"/>
      <c r="CG200" s="493"/>
      <c r="CH200" s="493"/>
      <c r="CI200" s="493"/>
      <c r="CJ200" s="493"/>
      <c r="CK200" s="493"/>
      <c r="CL200" s="493"/>
      <c r="CM200" s="493"/>
      <c r="CN200" s="67"/>
      <c r="CO200" s="67"/>
      <c r="CP200" s="67"/>
      <c r="CQ200" s="67"/>
      <c r="CR200" s="67"/>
      <c r="CS200" s="67"/>
      <c r="CT200" s="67"/>
      <c r="CU200" s="67"/>
      <c r="CV200" s="67"/>
      <c r="CW200" s="67"/>
      <c r="CX200" s="67"/>
      <c r="CY200" s="67"/>
      <c r="CZ200" s="67"/>
    </row>
    <row r="201" s="366" customFormat="true" ht="15" customHeight="true" x14ac:dyDescent="0.2">
      <c r="A201" s="222"/>
      <c r="B201" s="192"/>
      <c r="C201" s="159"/>
      <c r="D201" s="161"/>
      <c r="E201" s="161"/>
      <c r="F201" s="161"/>
      <c r="G201" s="160"/>
      <c r="H201" s="158"/>
      <c r="I201" s="161"/>
      <c r="J201" s="161"/>
      <c r="K201" s="161"/>
      <c r="L201" s="157"/>
      <c r="M201" s="159"/>
      <c r="N201" s="161"/>
      <c r="O201" s="161"/>
      <c r="P201" s="161"/>
      <c r="Q201" s="160"/>
      <c r="R201" s="158"/>
      <c r="S201" s="161"/>
      <c r="T201" s="161"/>
      <c r="U201" s="161"/>
      <c r="V201" s="161"/>
      <c r="W201" s="161"/>
      <c r="X201" s="161"/>
      <c r="Y201" s="161"/>
      <c r="Z201" s="161"/>
      <c r="AA201" s="161"/>
      <c r="AB201" s="161"/>
      <c r="AC201" s="161"/>
      <c r="AD201" s="161"/>
      <c r="AE201" s="161"/>
      <c r="AF201" s="161"/>
      <c r="AG201" s="161"/>
      <c r="AH201" s="161"/>
      <c r="AI201" s="161"/>
      <c r="AJ201" s="161"/>
      <c r="AK201" s="161"/>
      <c r="AL201" s="161"/>
      <c r="AM201" s="157"/>
      <c r="AN201" s="918"/>
      <c r="AO201" s="918"/>
      <c r="AP201" s="918"/>
      <c r="AQ201" s="918"/>
      <c r="AR201" s="918"/>
      <c r="AS201" s="918"/>
      <c r="AT201" s="918"/>
      <c r="AU201" s="918"/>
      <c r="AV201" s="918"/>
      <c r="AW201" s="918"/>
      <c r="AX201" s="918"/>
      <c r="AY201" s="918"/>
      <c r="AZ201" s="403"/>
      <c r="BA201" s="679"/>
      <c r="BB201" s="678"/>
      <c r="BC201" s="507"/>
      <c r="BD201" s="492"/>
      <c r="BE201" s="492"/>
      <c r="BF201" s="492"/>
      <c r="BG201" s="511"/>
      <c r="BH201" s="507"/>
      <c r="BI201" s="492"/>
      <c r="BJ201" s="492"/>
      <c r="BK201" s="492"/>
      <c r="BL201" s="511"/>
      <c r="BM201" s="507"/>
      <c r="BN201" s="492"/>
      <c r="BO201" s="492"/>
      <c r="BP201" s="492"/>
      <c r="BQ201" s="511"/>
      <c r="BR201" s="507"/>
      <c r="BS201" s="492"/>
      <c r="BT201" s="492"/>
      <c r="BU201" s="492"/>
      <c r="BV201" s="492"/>
      <c r="BW201" s="492"/>
      <c r="BX201" s="492"/>
      <c r="BY201" s="493"/>
      <c r="BZ201" s="493"/>
      <c r="CA201" s="493"/>
      <c r="CB201" s="493"/>
      <c r="CC201" s="493"/>
      <c r="CD201" s="493"/>
      <c r="CE201" s="493"/>
      <c r="CF201" s="493"/>
      <c r="CG201" s="493"/>
      <c r="CH201" s="493"/>
      <c r="CI201" s="493"/>
      <c r="CJ201" s="493"/>
      <c r="CK201" s="493"/>
      <c r="CL201" s="493"/>
      <c r="CM201" s="493"/>
      <c r="CN201" s="67"/>
      <c r="CO201" s="67"/>
      <c r="CP201" s="67"/>
      <c r="CQ201" s="67"/>
      <c r="CR201" s="67"/>
      <c r="CS201" s="67"/>
      <c r="CT201" s="67"/>
      <c r="CU201" s="67"/>
      <c r="CV201" s="67"/>
      <c r="CW201" s="67"/>
      <c r="CX201" s="67"/>
      <c r="CY201" s="67"/>
      <c r="CZ201" s="67"/>
    </row>
    <row r="202" s="366" customFormat="true" ht="15" customHeight="true" x14ac:dyDescent="0.2">
      <c r="A202" s="222"/>
      <c r="B202" s="192"/>
      <c r="C202" s="159"/>
      <c r="D202" s="161"/>
      <c r="E202" s="161"/>
      <c r="F202" s="161"/>
      <c r="G202" s="160"/>
      <c r="H202" s="158"/>
      <c r="I202" s="161"/>
      <c r="J202" s="161"/>
      <c r="K202" s="161"/>
      <c r="L202" s="157"/>
      <c r="M202" s="159"/>
      <c r="N202" s="161"/>
      <c r="O202" s="161"/>
      <c r="P202" s="161"/>
      <c r="Q202" s="160"/>
      <c r="R202" s="158"/>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57"/>
      <c r="AN202" s="918"/>
      <c r="AO202" s="918"/>
      <c r="AP202" s="918"/>
      <c r="AQ202" s="918"/>
      <c r="AR202" s="918"/>
      <c r="AS202" s="918"/>
      <c r="AT202" s="918"/>
      <c r="AU202" s="918"/>
      <c r="AV202" s="918"/>
      <c r="AW202" s="918"/>
      <c r="AX202" s="918"/>
      <c r="AY202" s="918"/>
      <c r="AZ202" s="403"/>
      <c r="BA202" s="679"/>
      <c r="BB202" s="678"/>
      <c r="BC202" s="507"/>
      <c r="BD202" s="492"/>
      <c r="BE202" s="492"/>
      <c r="BF202" s="492"/>
      <c r="BG202" s="511"/>
      <c r="BH202" s="507"/>
      <c r="BI202" s="492"/>
      <c r="BJ202" s="492"/>
      <c r="BK202" s="492"/>
      <c r="BL202" s="511"/>
      <c r="BM202" s="507"/>
      <c r="BN202" s="492"/>
      <c r="BO202" s="492"/>
      <c r="BP202" s="492"/>
      <c r="BQ202" s="511"/>
      <c r="BR202" s="507"/>
      <c r="BS202" s="492"/>
      <c r="BT202" s="492"/>
      <c r="BU202" s="492"/>
      <c r="BV202" s="492"/>
      <c r="BW202" s="492"/>
      <c r="BX202" s="492"/>
      <c r="BY202" s="493"/>
      <c r="BZ202" s="493"/>
      <c r="CA202" s="493"/>
      <c r="CB202" s="493"/>
      <c r="CC202" s="493"/>
      <c r="CD202" s="493"/>
      <c r="CE202" s="493"/>
      <c r="CF202" s="493"/>
      <c r="CG202" s="493"/>
      <c r="CH202" s="493"/>
      <c r="CI202" s="493"/>
      <c r="CJ202" s="493"/>
      <c r="CK202" s="493"/>
      <c r="CL202" s="493"/>
      <c r="CM202" s="493"/>
      <c r="CN202" s="67"/>
      <c r="CO202" s="67"/>
      <c r="CP202" s="67"/>
      <c r="CQ202" s="67"/>
      <c r="CR202" s="67"/>
      <c r="CS202" s="67"/>
      <c r="CT202" s="67"/>
      <c r="CU202" s="67"/>
      <c r="CV202" s="67"/>
      <c r="CW202" s="67"/>
      <c r="CX202" s="67"/>
      <c r="CY202" s="67"/>
      <c r="CZ202" s="67"/>
    </row>
    <row r="203" s="594" customFormat="true" ht="15" customHeight="true" x14ac:dyDescent="0.2">
      <c r="A203" s="199"/>
      <c r="B203" s="193"/>
      <c r="C203" s="178"/>
      <c r="D203" s="177"/>
      <c r="E203" s="177"/>
      <c r="F203" s="177"/>
      <c r="G203" s="176"/>
      <c r="H203" s="175"/>
      <c r="I203" s="177"/>
      <c r="J203" s="177"/>
      <c r="K203" s="177"/>
      <c r="L203" s="174"/>
      <c r="M203" s="178"/>
      <c r="N203" s="177"/>
      <c r="O203" s="177"/>
      <c r="P203" s="177"/>
      <c r="Q203" s="176"/>
      <c r="R203" s="175"/>
      <c r="S203" s="177"/>
      <c r="T203" s="177"/>
      <c r="U203" s="177"/>
      <c r="V203" s="177"/>
      <c r="W203" s="177"/>
      <c r="X203" s="177"/>
      <c r="Y203" s="177"/>
      <c r="Z203" s="177"/>
      <c r="AA203" s="177"/>
      <c r="AB203" s="177"/>
      <c r="AC203" s="177"/>
      <c r="AD203" s="177"/>
      <c r="AE203" s="177"/>
      <c r="AF203" s="177"/>
      <c r="AG203" s="177"/>
      <c r="AH203" s="177"/>
      <c r="AI203" s="177"/>
      <c r="AJ203" s="177"/>
      <c r="AK203" s="177"/>
      <c r="AL203" s="177"/>
      <c r="AM203" s="174"/>
      <c r="AN203" s="495"/>
      <c r="AO203" s="495"/>
      <c r="AP203" s="495"/>
      <c r="AQ203" s="495"/>
      <c r="AR203" s="495"/>
      <c r="AS203" s="495"/>
      <c r="AT203" s="495"/>
      <c r="AU203" s="495"/>
      <c r="AV203" s="495"/>
      <c r="AW203" s="495"/>
      <c r="AX203" s="495"/>
      <c r="AY203" s="495"/>
      <c r="AZ203" s="234"/>
      <c r="BA203" s="679"/>
      <c r="BB203" s="678"/>
      <c r="BC203" s="507"/>
      <c r="BD203" s="492"/>
      <c r="BE203" s="492"/>
      <c r="BF203" s="492"/>
      <c r="BG203" s="511"/>
      <c r="BH203" s="507"/>
      <c r="BI203" s="492"/>
      <c r="BJ203" s="492"/>
      <c r="BK203" s="492"/>
      <c r="BL203" s="511"/>
      <c r="BM203" s="507"/>
      <c r="BN203" s="492"/>
      <c r="BO203" s="492"/>
      <c r="BP203" s="492"/>
      <c r="BQ203" s="511"/>
      <c r="BR203" s="507"/>
      <c r="BS203" s="492"/>
      <c r="BT203" s="492"/>
      <c r="BU203" s="492"/>
      <c r="BV203" s="492"/>
      <c r="BW203" s="492"/>
      <c r="BX203" s="492"/>
      <c r="BY203" s="493"/>
      <c r="BZ203" s="493"/>
      <c r="CA203" s="493"/>
      <c r="CB203" s="493"/>
      <c r="CC203" s="493"/>
      <c r="CD203" s="493"/>
      <c r="CE203" s="493"/>
      <c r="CF203" s="493"/>
      <c r="CG203" s="493"/>
      <c r="CH203" s="493"/>
      <c r="CI203" s="493"/>
      <c r="CJ203" s="493"/>
      <c r="CK203" s="493"/>
      <c r="CL203" s="493"/>
      <c r="CM203" s="493"/>
      <c r="CN203" s="67"/>
      <c r="CO203" s="67"/>
      <c r="CP203" s="67"/>
      <c r="CQ203" s="67"/>
      <c r="CR203" s="67"/>
      <c r="CS203" s="67"/>
      <c r="CT203" s="67"/>
      <c r="CU203" s="67"/>
      <c r="CV203" s="67"/>
      <c r="CW203" s="67"/>
      <c r="CX203" s="67"/>
      <c r="CY203" s="67"/>
      <c r="CZ203" s="67"/>
    </row>
    <row r="204" s="594" customFormat="true" ht="15" customHeight="true" x14ac:dyDescent="0.2">
      <c r="A204" s="199"/>
      <c r="B204" s="193"/>
      <c r="C204" s="178"/>
      <c r="D204" s="177"/>
      <c r="E204" s="177"/>
      <c r="F204" s="177"/>
      <c r="G204" s="176"/>
      <c r="H204" s="175"/>
      <c r="I204" s="177"/>
      <c r="J204" s="177"/>
      <c r="K204" s="177"/>
      <c r="L204" s="174"/>
      <c r="M204" s="178"/>
      <c r="N204" s="177"/>
      <c r="O204" s="177"/>
      <c r="P204" s="177"/>
      <c r="Q204" s="176"/>
      <c r="R204" s="175"/>
      <c r="S204" s="177"/>
      <c r="T204" s="177"/>
      <c r="U204" s="177"/>
      <c r="V204" s="177"/>
      <c r="W204" s="177"/>
      <c r="X204" s="177"/>
      <c r="Y204" s="177"/>
      <c r="Z204" s="177"/>
      <c r="AA204" s="177"/>
      <c r="AB204" s="177"/>
      <c r="AC204" s="177"/>
      <c r="AD204" s="177"/>
      <c r="AE204" s="177"/>
      <c r="AF204" s="177"/>
      <c r="AG204" s="177"/>
      <c r="AH204" s="177"/>
      <c r="AI204" s="177"/>
      <c r="AJ204" s="177"/>
      <c r="AK204" s="177"/>
      <c r="AL204" s="177"/>
      <c r="AM204" s="174"/>
      <c r="AN204" s="495"/>
      <c r="AO204" s="495"/>
      <c r="AP204" s="495"/>
      <c r="AQ204" s="495"/>
      <c r="AR204" s="495"/>
      <c r="AS204" s="495"/>
      <c r="AT204" s="495"/>
      <c r="AU204" s="495"/>
      <c r="AV204" s="495"/>
      <c r="AW204" s="495"/>
      <c r="AX204" s="495"/>
      <c r="AY204" s="495"/>
      <c r="AZ204" s="234"/>
      <c r="BA204" s="679"/>
      <c r="BB204" s="678"/>
      <c r="BC204" s="507"/>
      <c r="BD204" s="492"/>
      <c r="BE204" s="492"/>
      <c r="BF204" s="492"/>
      <c r="BG204" s="511"/>
      <c r="BH204" s="507"/>
      <c r="BI204" s="492"/>
      <c r="BJ204" s="492"/>
      <c r="BK204" s="492"/>
      <c r="BL204" s="511"/>
      <c r="BM204" s="507"/>
      <c r="BN204" s="492"/>
      <c r="BO204" s="492"/>
      <c r="BP204" s="492"/>
      <c r="BQ204" s="511"/>
      <c r="BR204" s="507"/>
      <c r="BS204" s="492"/>
      <c r="BT204" s="492"/>
      <c r="BU204" s="492"/>
      <c r="BV204" s="492"/>
      <c r="BW204" s="492"/>
      <c r="BX204" s="492"/>
      <c r="BY204" s="493"/>
      <c r="BZ204" s="493"/>
      <c r="CA204" s="493"/>
      <c r="CB204" s="493"/>
      <c r="CC204" s="493"/>
      <c r="CD204" s="493"/>
      <c r="CE204" s="493"/>
      <c r="CF204" s="493"/>
      <c r="CG204" s="493"/>
      <c r="CH204" s="493"/>
      <c r="CI204" s="493"/>
      <c r="CJ204" s="493"/>
      <c r="CK204" s="493"/>
      <c r="CL204" s="493"/>
      <c r="CM204" s="493"/>
      <c r="CN204" s="67"/>
      <c r="CO204" s="67"/>
      <c r="CP204" s="67"/>
      <c r="CQ204" s="67"/>
      <c r="CR204" s="67"/>
      <c r="CS204" s="67"/>
      <c r="CT204" s="67"/>
      <c r="CU204" s="67"/>
      <c r="CV204" s="67"/>
      <c r="CW204" s="67"/>
      <c r="CX204" s="67"/>
      <c r="CY204" s="67"/>
      <c r="CZ204" s="67"/>
    </row>
    <row r="205" s="594" customFormat="true" ht="15" customHeight="true" x14ac:dyDescent="0.2">
      <c r="A205" s="92"/>
      <c r="B205" s="84"/>
      <c r="C205" s="173"/>
      <c r="D205" s="172"/>
      <c r="E205" s="172"/>
      <c r="F205" s="172"/>
      <c r="G205" s="171"/>
      <c r="H205" s="170"/>
      <c r="I205" s="172"/>
      <c r="J205" s="172"/>
      <c r="K205" s="172"/>
      <c r="L205" s="169"/>
      <c r="M205" s="173"/>
      <c r="N205" s="172"/>
      <c r="O205" s="172"/>
      <c r="P205" s="172"/>
      <c r="Q205" s="171"/>
      <c r="R205" s="170"/>
      <c r="S205" s="172"/>
      <c r="T205" s="172"/>
      <c r="U205" s="172"/>
      <c r="V205" s="172"/>
      <c r="W205" s="172"/>
      <c r="X205" s="172"/>
      <c r="Y205" s="172"/>
      <c r="Z205" s="172"/>
      <c r="AA205" s="172"/>
      <c r="AB205" s="172"/>
      <c r="AC205" s="172"/>
      <c r="AD205" s="172"/>
      <c r="AE205" s="172"/>
      <c r="AF205" s="172"/>
      <c r="AG205" s="172"/>
      <c r="AH205" s="172"/>
      <c r="AI205" s="172"/>
      <c r="AJ205" s="172"/>
      <c r="AK205" s="172"/>
      <c r="AL205" s="172"/>
      <c r="AM205" s="169"/>
      <c r="AN205" s="495"/>
      <c r="AO205" s="495"/>
      <c r="AP205" s="495"/>
      <c r="AQ205" s="495"/>
      <c r="AR205" s="495"/>
      <c r="AS205" s="495"/>
      <c r="AT205" s="495"/>
      <c r="AU205" s="495"/>
      <c r="AV205" s="495"/>
      <c r="AW205" s="495"/>
      <c r="AX205" s="495"/>
      <c r="AY205" s="495"/>
      <c r="AZ205" s="234"/>
      <c r="BA205" s="679"/>
      <c r="BB205" s="678"/>
      <c r="BC205" s="510"/>
      <c r="BD205" s="509"/>
      <c r="BE205" s="509"/>
      <c r="BF205" s="509"/>
      <c r="BG205" s="513"/>
      <c r="BH205" s="510"/>
      <c r="BI205" s="509"/>
      <c r="BJ205" s="509"/>
      <c r="BK205" s="509"/>
      <c r="BL205" s="513"/>
      <c r="BM205" s="510"/>
      <c r="BN205" s="509"/>
      <c r="BO205" s="509"/>
      <c r="BP205" s="509"/>
      <c r="BQ205" s="513"/>
      <c r="BR205" s="510"/>
      <c r="BS205" s="509"/>
      <c r="BT205" s="509"/>
      <c r="BU205" s="509"/>
      <c r="BV205" s="509"/>
      <c r="BW205" s="509"/>
      <c r="BX205" s="509"/>
      <c r="BY205" s="512"/>
      <c r="BZ205" s="512"/>
      <c r="CA205" s="512"/>
      <c r="CB205" s="512"/>
      <c r="CC205" s="512"/>
      <c r="CD205" s="512"/>
      <c r="CE205" s="512"/>
      <c r="CF205" s="512"/>
      <c r="CG205" s="512"/>
      <c r="CH205" s="512"/>
      <c r="CI205" s="512"/>
      <c r="CJ205" s="512"/>
      <c r="CK205" s="512"/>
      <c r="CL205" s="512"/>
      <c r="CM205" s="512"/>
      <c r="CN205" s="67"/>
      <c r="CO205" s="67"/>
      <c r="CP205" s="67"/>
      <c r="CQ205" s="67"/>
      <c r="CR205" s="67"/>
      <c r="CS205" s="67"/>
      <c r="CT205" s="67"/>
      <c r="CU205" s="67"/>
      <c r="CV205" s="67"/>
      <c r="CW205" s="67"/>
      <c r="CX205" s="67"/>
      <c r="CY205" s="67"/>
      <c r="CZ205" s="67"/>
    </row>
    <row r="206" s="575" customFormat="true" ht="250.15" customHeight="true" x14ac:dyDescent="0.2">
      <c r="B206" s="594"/>
      <c r="AN206" s="403"/>
      <c r="AO206" s="403"/>
      <c r="AP206" s="403"/>
      <c r="AQ206" s="403"/>
      <c r="AR206" s="403"/>
      <c r="AS206" s="403"/>
      <c r="AT206" s="403"/>
      <c r="AU206" s="403"/>
      <c r="AV206" s="403"/>
      <c r="AW206" s="403"/>
      <c r="AX206" s="403"/>
      <c r="AY206" s="403"/>
      <c r="AZ206" s="403"/>
      <c r="BA206" s="367"/>
      <c r="BB206" s="365"/>
      <c r="BC206" s="365"/>
      <c r="BD206" s="365"/>
      <c r="BE206" s="365"/>
      <c r="BF206" s="365"/>
      <c r="BG206" s="365"/>
      <c r="BH206" s="365"/>
      <c r="BI206" s="365"/>
      <c r="BJ206" s="365"/>
      <c r="BK206" s="365"/>
      <c r="BL206" s="365"/>
      <c r="BM206" s="365"/>
      <c r="BN206" s="365"/>
      <c r="BO206" s="365"/>
      <c r="BP206" s="365"/>
      <c r="BQ206" s="365"/>
      <c r="BR206" s="365"/>
      <c r="BS206" s="365"/>
      <c r="BT206" s="365"/>
      <c r="BU206" s="365"/>
      <c r="BV206" s="365"/>
      <c r="BW206" s="365"/>
      <c r="BX206" s="365"/>
      <c r="BY206" s="367"/>
      <c r="BZ206" s="402"/>
      <c r="CA206" s="402"/>
      <c r="CB206" s="402"/>
      <c r="CC206" s="402"/>
      <c r="CD206" s="402"/>
      <c r="CE206" s="402"/>
      <c r="CF206" s="402"/>
      <c r="CG206" s="402"/>
      <c r="CH206" s="402"/>
      <c r="CI206" s="402"/>
      <c r="CJ206" s="402"/>
      <c r="CK206" s="402"/>
      <c r="CL206" s="402"/>
      <c r="CM206" s="402"/>
      <c r="CN206" s="402"/>
      <c r="CO206" s="402"/>
      <c r="CP206" s="402"/>
      <c r="CQ206" s="402"/>
      <c r="CR206" s="402"/>
      <c r="CS206" s="402"/>
      <c r="CT206" s="402"/>
      <c r="CU206" s="402"/>
      <c r="CV206" s="402"/>
      <c r="CW206" s="402"/>
      <c r="CX206" s="402"/>
      <c r="CY206" s="402"/>
      <c r="CZ206" s="402"/>
    </row>
    <row r="207" s="346" customFormat="true" ht="18" customHeight="true" x14ac:dyDescent="0.2">
      <c r="AN207" s="398"/>
      <c r="AO207" s="398"/>
      <c r="AP207" s="398"/>
      <c r="AQ207" s="398"/>
      <c r="AR207" s="398"/>
      <c r="AS207" s="398"/>
      <c r="AT207" s="398"/>
      <c r="AU207" s="398"/>
      <c r="AV207" s="398"/>
      <c r="AW207" s="398"/>
      <c r="AX207" s="398"/>
      <c r="AY207" s="398"/>
      <c r="AZ207" s="398"/>
      <c r="BB207" s="369"/>
      <c r="BZ207" s="398"/>
      <c r="CA207" s="398"/>
      <c r="CB207" s="398"/>
      <c r="CC207" s="398"/>
      <c r="CD207" s="398"/>
      <c r="CE207" s="398"/>
      <c r="CF207" s="398"/>
      <c r="CG207" s="398"/>
      <c r="CH207" s="398"/>
      <c r="CI207" s="398"/>
      <c r="CJ207" s="398"/>
      <c r="CK207" s="398"/>
      <c r="CL207" s="398"/>
      <c r="CM207" s="398"/>
      <c r="CN207" s="398"/>
      <c r="CO207" s="398"/>
      <c r="CP207" s="398"/>
      <c r="CQ207" s="398"/>
      <c r="CR207" s="398"/>
      <c r="CS207" s="398"/>
      <c r="CT207" s="398"/>
      <c r="CU207" s="398"/>
      <c r="CV207" s="398"/>
      <c r="CW207" s="398"/>
      <c r="CX207" s="398"/>
      <c r="CY207" s="398"/>
      <c r="CZ207" s="398"/>
    </row>
    <row r="208" s="346" customFormat="true" ht="22.5" customHeight="true" x14ac:dyDescent="0.35">
      <c r="A208" s="1068" t="str">
        <f>A1026</f>
        <v>Madagascar</v>
      </c>
      <c r="B208" s="1069"/>
      <c r="AN208" s="398"/>
      <c r="AO208" s="398"/>
      <c r="AP208" s="398"/>
      <c r="AQ208" s="398"/>
      <c r="AR208" s="398"/>
      <c r="AS208" s="398"/>
      <c r="AT208" s="398"/>
      <c r="AU208" s="398"/>
      <c r="AV208" s="398"/>
      <c r="AW208" s="398"/>
      <c r="AX208" s="398"/>
      <c r="AY208" s="398"/>
      <c r="AZ208" s="398"/>
      <c r="BB208" s="369"/>
      <c r="BZ208" s="398"/>
      <c r="CA208" s="398"/>
      <c r="CB208" s="398"/>
      <c r="CC208" s="398"/>
      <c r="CD208" s="398"/>
      <c r="CE208" s="398"/>
      <c r="CF208" s="398"/>
      <c r="CG208" s="398"/>
      <c r="CH208" s="398"/>
      <c r="CI208" s="398"/>
      <c r="CJ208" s="398"/>
      <c r="CK208" s="398"/>
      <c r="CL208" s="398"/>
      <c r="CM208" s="398"/>
      <c r="CN208" s="398"/>
      <c r="CO208" s="398"/>
      <c r="CP208" s="398"/>
      <c r="CQ208" s="398"/>
      <c r="CR208" s="398"/>
      <c r="CS208" s="398"/>
      <c r="CT208" s="398"/>
      <c r="CU208" s="398"/>
      <c r="CV208" s="398"/>
      <c r="CW208" s="398"/>
      <c r="CX208" s="398"/>
      <c r="CY208" s="398"/>
      <c r="CZ208" s="398"/>
    </row>
    <row r="209" s="346" customFormat="true" ht="22.5" customHeight="true" x14ac:dyDescent="0.35">
      <c r="A209" s="373" t="str">
        <f>A1034</f>
        <v>2016</v>
      </c>
      <c r="B209" s="374"/>
      <c r="AN209" s="398"/>
      <c r="AO209" s="398"/>
      <c r="AP209" s="398"/>
      <c r="AQ209" s="398"/>
      <c r="AR209" s="398"/>
      <c r="AS209" s="398"/>
      <c r="AT209" s="398"/>
      <c r="AU209" s="398"/>
      <c r="AV209" s="398"/>
      <c r="AW209" s="398"/>
      <c r="AX209" s="398"/>
      <c r="AY209" s="398"/>
      <c r="AZ209" s="398"/>
      <c r="BB209" s="369"/>
      <c r="BZ209" s="398"/>
      <c r="CA209" s="398"/>
      <c r="CB209" s="398"/>
      <c r="CC209" s="398"/>
      <c r="CD209" s="398"/>
      <c r="CE209" s="398"/>
      <c r="CF209" s="398"/>
      <c r="CG209" s="398"/>
      <c r="CH209" s="398"/>
      <c r="CI209" s="398"/>
      <c r="CJ209" s="398"/>
      <c r="CK209" s="398"/>
      <c r="CL209" s="398"/>
      <c r="CM209" s="398"/>
      <c r="CN209" s="398"/>
      <c r="CO209" s="398"/>
      <c r="CP209" s="398"/>
      <c r="CQ209" s="398"/>
      <c r="CR209" s="398"/>
      <c r="CS209" s="398"/>
      <c r="CT209" s="398"/>
      <c r="CU209" s="398"/>
      <c r="CV209" s="398"/>
      <c r="CW209" s="398"/>
      <c r="CX209" s="398"/>
      <c r="CY209" s="398"/>
      <c r="CZ209" s="398"/>
    </row>
    <row r="210" s="346" customFormat="true" ht="22.5" customHeight="true" x14ac:dyDescent="0.35">
      <c r="A210" s="671" t="s">
        <v>112</v>
      </c>
      <c r="B210" s="376"/>
      <c r="AN210" s="398"/>
      <c r="AO210" s="398"/>
      <c r="AP210" s="398"/>
      <c r="AQ210" s="398"/>
      <c r="AR210" s="398"/>
      <c r="AS210" s="398"/>
      <c r="AT210" s="398"/>
      <c r="AU210" s="398"/>
      <c r="AV210" s="398"/>
      <c r="AW210" s="398"/>
      <c r="AX210" s="398"/>
      <c r="AY210" s="398"/>
      <c r="AZ210" s="398"/>
      <c r="BB210" s="369"/>
      <c r="BZ210" s="398"/>
      <c r="CA210" s="398"/>
      <c r="CB210" s="398"/>
      <c r="CC210" s="398"/>
      <c r="CD210" s="398"/>
      <c r="CE210" s="398"/>
      <c r="CF210" s="398"/>
      <c r="CG210" s="398"/>
      <c r="CH210" s="398"/>
      <c r="CI210" s="398"/>
      <c r="CJ210" s="398"/>
      <c r="CK210" s="398"/>
      <c r="CL210" s="398"/>
      <c r="CM210" s="398"/>
      <c r="CN210" s="398"/>
      <c r="CO210" s="398"/>
      <c r="CP210" s="398"/>
      <c r="CQ210" s="398"/>
      <c r="CR210" s="398"/>
      <c r="CS210" s="398"/>
      <c r="CT210" s="398"/>
      <c r="CU210" s="398"/>
      <c r="CV210" s="398"/>
      <c r="CW210" s="398"/>
      <c r="CX210" s="398"/>
      <c r="CY210" s="398"/>
      <c r="CZ210" s="398"/>
    </row>
    <row r="211" s="346" customFormat="true" ht="20.1" customHeight="true" x14ac:dyDescent="0.35">
      <c r="A211" s="378" t="s">
        <v>97</v>
      </c>
      <c r="B211" s="374"/>
      <c r="AN211" s="398"/>
      <c r="AO211" s="398"/>
      <c r="AP211" s="398"/>
      <c r="AQ211" s="398"/>
      <c r="AR211" s="398"/>
      <c r="AS211" s="398"/>
      <c r="AT211" s="398"/>
      <c r="AU211" s="398"/>
      <c r="AV211" s="398"/>
      <c r="AW211" s="398"/>
      <c r="AX211" s="398"/>
      <c r="AY211" s="398"/>
      <c r="AZ211" s="398"/>
      <c r="BB211" s="369"/>
      <c r="BZ211" s="398"/>
      <c r="CA211" s="398"/>
      <c r="CB211" s="398"/>
      <c r="CC211" s="398"/>
      <c r="CD211" s="398"/>
      <c r="CE211" s="398"/>
      <c r="CF211" s="398"/>
      <c r="CG211" s="398"/>
      <c r="CH211" s="398"/>
      <c r="CI211" s="398"/>
      <c r="CJ211" s="398"/>
      <c r="CK211" s="398"/>
      <c r="CL211" s="398"/>
      <c r="CM211" s="398"/>
      <c r="CN211" s="398"/>
      <c r="CO211" s="398"/>
      <c r="CP211" s="398"/>
      <c r="CQ211" s="398"/>
      <c r="CR211" s="398"/>
      <c r="CS211" s="398"/>
      <c r="CT211" s="398"/>
      <c r="CU211" s="398"/>
      <c r="CV211" s="398"/>
      <c r="CW211" s="398"/>
      <c r="CX211" s="398"/>
      <c r="CY211" s="398"/>
      <c r="CZ211" s="398"/>
    </row>
    <row r="212" s="346" customFormat="true" ht="15" customHeight="true" x14ac:dyDescent="0.2">
      <c r="A212" s="675" t="s">
        <v>98</v>
      </c>
      <c r="B212" s="411"/>
      <c r="AN212" s="398"/>
      <c r="AO212" s="398"/>
      <c r="AP212" s="398"/>
      <c r="AQ212" s="398"/>
      <c r="AR212" s="398"/>
      <c r="AS212" s="398"/>
      <c r="AT212" s="398"/>
      <c r="AU212" s="398"/>
      <c r="AV212" s="398"/>
      <c r="AW212" s="398"/>
      <c r="AX212" s="398"/>
      <c r="AY212" s="398"/>
      <c r="AZ212" s="398"/>
      <c r="BB212" s="369"/>
      <c r="BZ212" s="398"/>
      <c r="CA212" s="398"/>
      <c r="CB212" s="398"/>
      <c r="CC212" s="398"/>
      <c r="CD212" s="398"/>
      <c r="CE212" s="398"/>
      <c r="CF212" s="398"/>
      <c r="CG212" s="398"/>
      <c r="CH212" s="398"/>
      <c r="CI212" s="398"/>
      <c r="CJ212" s="398"/>
      <c r="CK212" s="398"/>
      <c r="CL212" s="398"/>
      <c r="CM212" s="398"/>
      <c r="CN212" s="398"/>
      <c r="CO212" s="398"/>
      <c r="CP212" s="398"/>
      <c r="CQ212" s="398"/>
      <c r="CR212" s="398"/>
      <c r="CS212" s="398"/>
      <c r="CT212" s="398"/>
      <c r="CU212" s="398"/>
      <c r="CV212" s="398"/>
      <c r="CW212" s="398"/>
      <c r="CX212" s="398"/>
      <c r="CY212" s="398"/>
      <c r="CZ212" s="398"/>
    </row>
    <row r="213" s="346" customFormat="true" ht="15" customHeight="true" x14ac:dyDescent="0.2">
      <c r="A213" s="387" t="s">
        <v>40</v>
      </c>
      <c r="B213" s="386"/>
      <c r="AN213" s="398"/>
      <c r="AO213" s="398"/>
      <c r="AP213" s="398"/>
      <c r="AQ213" s="398"/>
      <c r="AR213" s="398"/>
      <c r="AS213" s="398"/>
      <c r="AT213" s="398"/>
      <c r="AU213" s="398"/>
      <c r="AV213" s="398"/>
      <c r="AW213" s="398"/>
      <c r="AX213" s="398"/>
      <c r="AY213" s="398"/>
      <c r="AZ213" s="398"/>
      <c r="BB213" s="369"/>
      <c r="BZ213" s="398"/>
      <c r="CA213" s="398"/>
      <c r="CB213" s="398"/>
      <c r="CC213" s="398"/>
      <c r="CD213" s="398"/>
      <c r="CE213" s="398"/>
      <c r="CF213" s="398"/>
      <c r="CG213" s="398"/>
      <c r="CH213" s="398"/>
      <c r="CI213" s="398"/>
      <c r="CJ213" s="398"/>
      <c r="CK213" s="398"/>
      <c r="CL213" s="398"/>
      <c r="CM213" s="398"/>
      <c r="CN213" s="398"/>
      <c r="CO213" s="398"/>
      <c r="CP213" s="398"/>
      <c r="CQ213" s="398"/>
      <c r="CR213" s="398"/>
      <c r="CS213" s="398"/>
      <c r="CT213" s="398"/>
      <c r="CU213" s="398"/>
      <c r="CV213" s="398"/>
      <c r="CW213" s="398"/>
      <c r="CX213" s="398"/>
      <c r="CY213" s="398"/>
      <c r="CZ213" s="398"/>
    </row>
    <row r="214" s="346" customFormat="true" ht="15" customHeight="true" x14ac:dyDescent="0.2">
      <c r="A214" s="385" t="s">
        <v>39</v>
      </c>
      <c r="B214" s="386"/>
      <c r="AN214" s="398"/>
      <c r="AO214" s="398"/>
      <c r="AP214" s="398"/>
      <c r="AQ214" s="398"/>
      <c r="AR214" s="398"/>
      <c r="AS214" s="398"/>
      <c r="AT214" s="398"/>
      <c r="AU214" s="398"/>
      <c r="AV214" s="398"/>
      <c r="AW214" s="398"/>
      <c r="AX214" s="398"/>
      <c r="AY214" s="398"/>
      <c r="AZ214" s="398"/>
      <c r="BB214" s="369"/>
      <c r="BZ214" s="398"/>
      <c r="CA214" s="398"/>
      <c r="CB214" s="398"/>
      <c r="CC214" s="398"/>
      <c r="CD214" s="398"/>
      <c r="CE214" s="398"/>
      <c r="CF214" s="398"/>
      <c r="CG214" s="398"/>
      <c r="CH214" s="398"/>
      <c r="CI214" s="398"/>
      <c r="CJ214" s="398"/>
      <c r="CK214" s="398"/>
      <c r="CL214" s="398"/>
      <c r="CM214" s="398"/>
      <c r="CN214" s="398"/>
      <c r="CO214" s="398"/>
      <c r="CP214" s="398"/>
      <c r="CQ214" s="398"/>
      <c r="CR214" s="398"/>
      <c r="CS214" s="398"/>
      <c r="CT214" s="398"/>
      <c r="CU214" s="398"/>
      <c r="CV214" s="398"/>
      <c r="CW214" s="398"/>
      <c r="CX214" s="398"/>
      <c r="CY214" s="398"/>
      <c r="CZ214" s="398"/>
    </row>
    <row r="215" s="346" customFormat="true" ht="15" customHeight="true" x14ac:dyDescent="0.2">
      <c r="A215" s="385" t="s">
        <v>136</v>
      </c>
      <c r="B215" s="410" t="str">
        <f>A1025</f>
        <v>MIS16</v>
      </c>
      <c r="AN215" s="398"/>
      <c r="AO215" s="398"/>
      <c r="AP215" s="398"/>
      <c r="AQ215" s="398"/>
      <c r="AR215" s="398"/>
      <c r="AS215" s="398"/>
      <c r="AT215" s="398"/>
      <c r="AU215" s="398"/>
      <c r="AV215" s="398"/>
      <c r="AW215" s="398"/>
      <c r="AX215" s="398"/>
      <c r="AY215" s="398"/>
      <c r="AZ215" s="398"/>
      <c r="BB215" s="369"/>
      <c r="BZ215" s="398"/>
      <c r="CA215" s="398"/>
      <c r="CB215" s="398"/>
      <c r="CC215" s="398"/>
      <c r="CD215" s="398"/>
      <c r="CE215" s="398"/>
      <c r="CF215" s="398"/>
      <c r="CG215" s="398"/>
      <c r="CH215" s="398"/>
      <c r="CI215" s="398"/>
      <c r="CJ215" s="398"/>
      <c r="CK215" s="398"/>
      <c r="CL215" s="398"/>
      <c r="CM215" s="398"/>
      <c r="CN215" s="398"/>
      <c r="CO215" s="398"/>
      <c r="CP215" s="398"/>
      <c r="CQ215" s="398"/>
      <c r="CR215" s="398"/>
      <c r="CS215" s="398"/>
      <c r="CT215" s="398"/>
      <c r="CU215" s="398"/>
      <c r="CV215" s="398"/>
      <c r="CW215" s="398"/>
      <c r="CX215" s="398"/>
      <c r="CY215" s="398"/>
      <c r="CZ215" s="398"/>
    </row>
    <row r="216" s="346" customFormat="true" ht="15" customHeight="true" x14ac:dyDescent="0.2">
      <c r="A216" s="228"/>
      <c r="B216" s="230"/>
      <c r="AN216" s="398"/>
      <c r="AO216" s="398"/>
      <c r="AP216" s="398"/>
      <c r="AQ216" s="398"/>
      <c r="AR216" s="398"/>
      <c r="AS216" s="398"/>
      <c r="AT216" s="398"/>
      <c r="AU216" s="398"/>
      <c r="AV216" s="398"/>
      <c r="AW216" s="398"/>
      <c r="AX216" s="398"/>
      <c r="AY216" s="398"/>
      <c r="AZ216" s="398"/>
      <c r="BB216" s="369"/>
      <c r="BZ216" s="398"/>
      <c r="CA216" s="398"/>
      <c r="CB216" s="398"/>
      <c r="CC216" s="398"/>
      <c r="CD216" s="398"/>
      <c r="CE216" s="398"/>
      <c r="CF216" s="398"/>
      <c r="CG216" s="398"/>
      <c r="CH216" s="398"/>
      <c r="CI216" s="398"/>
      <c r="CJ216" s="398"/>
      <c r="CK216" s="398"/>
      <c r="CL216" s="398"/>
      <c r="CM216" s="398"/>
      <c r="CN216" s="398"/>
      <c r="CO216" s="398"/>
      <c r="CP216" s="398"/>
      <c r="CQ216" s="398"/>
      <c r="CR216" s="398"/>
      <c r="CS216" s="398"/>
      <c r="CT216" s="398"/>
      <c r="CU216" s="398"/>
      <c r="CV216" s="398"/>
      <c r="CW216" s="398"/>
      <c r="CX216" s="398"/>
      <c r="CY216" s="398"/>
      <c r="CZ216" s="398"/>
    </row>
    <row r="217" s="346" customFormat="true" ht="15" customHeight="true" x14ac:dyDescent="0.2">
      <c r="A217" s="228"/>
      <c r="B217" s="229"/>
      <c r="AN217" s="398"/>
      <c r="AO217" s="398"/>
      <c r="AP217" s="398"/>
      <c r="AQ217" s="398"/>
      <c r="AR217" s="398"/>
      <c r="AS217" s="398"/>
      <c r="AT217" s="398"/>
      <c r="AU217" s="398"/>
      <c r="AV217" s="398"/>
      <c r="AW217" s="398"/>
      <c r="AX217" s="398"/>
      <c r="AY217" s="398"/>
      <c r="AZ217" s="398"/>
      <c r="BB217" s="369"/>
      <c r="BZ217" s="398"/>
      <c r="CA217" s="398"/>
      <c r="CB217" s="398"/>
      <c r="CC217" s="398"/>
      <c r="CD217" s="398"/>
      <c r="CE217" s="398"/>
      <c r="CF217" s="398"/>
      <c r="CG217" s="398"/>
      <c r="CH217" s="398"/>
      <c r="CI217" s="398"/>
      <c r="CJ217" s="398"/>
      <c r="CK217" s="398"/>
      <c r="CL217" s="398"/>
      <c r="CM217" s="398"/>
      <c r="CN217" s="398"/>
      <c r="CO217" s="398"/>
      <c r="CP217" s="398"/>
      <c r="CQ217" s="398"/>
      <c r="CR217" s="398"/>
      <c r="CS217" s="398"/>
      <c r="CT217" s="398"/>
      <c r="CU217" s="398"/>
      <c r="CV217" s="398"/>
      <c r="CW217" s="398"/>
      <c r="CX217" s="398"/>
      <c r="CY217" s="398"/>
      <c r="CZ217" s="398"/>
    </row>
    <row r="218" s="346" customFormat="true" ht="18" customHeight="true" x14ac:dyDescent="0.2">
      <c r="A218" s="228"/>
      <c r="B218" s="230"/>
      <c r="AN218" s="398"/>
      <c r="AO218" s="398"/>
      <c r="AP218" s="398"/>
      <c r="AQ218" s="398"/>
      <c r="AR218" s="398"/>
      <c r="AS218" s="398"/>
      <c r="AT218" s="398"/>
      <c r="AU218" s="398"/>
      <c r="AV218" s="398"/>
      <c r="AW218" s="398"/>
      <c r="AX218" s="398"/>
      <c r="AY218" s="398"/>
      <c r="AZ218" s="398"/>
      <c r="BB218" s="369"/>
      <c r="BZ218" s="398"/>
      <c r="CA218" s="398"/>
      <c r="CB218" s="398"/>
      <c r="CC218" s="398"/>
      <c r="CD218" s="398"/>
      <c r="CE218" s="398"/>
      <c r="CF218" s="398"/>
      <c r="CG218" s="398"/>
      <c r="CH218" s="398"/>
      <c r="CI218" s="398"/>
      <c r="CJ218" s="398"/>
      <c r="CK218" s="398"/>
      <c r="CL218" s="398"/>
      <c r="CM218" s="398"/>
      <c r="CN218" s="398"/>
      <c r="CO218" s="398"/>
      <c r="CP218" s="398"/>
      <c r="CQ218" s="398"/>
      <c r="CR218" s="398"/>
      <c r="CS218" s="398"/>
      <c r="CT218" s="398"/>
      <c r="CU218" s="398"/>
      <c r="CV218" s="398"/>
      <c r="CW218" s="398"/>
      <c r="CX218" s="398"/>
      <c r="CY218" s="398"/>
      <c r="CZ218" s="398"/>
    </row>
    <row r="219" s="346" customFormat="true" ht="18" customHeight="true" x14ac:dyDescent="0.2">
      <c r="A219" s="227"/>
      <c r="B219" s="226"/>
      <c r="AN219" s="398"/>
      <c r="AO219" s="398"/>
      <c r="AP219" s="398"/>
      <c r="AQ219" s="398"/>
      <c r="AR219" s="398"/>
      <c r="AS219" s="398"/>
      <c r="AT219" s="398"/>
      <c r="AU219" s="398"/>
      <c r="AV219" s="398"/>
      <c r="AW219" s="398"/>
      <c r="AX219" s="398"/>
      <c r="AY219" s="398"/>
      <c r="AZ219" s="398"/>
      <c r="BB219" s="369"/>
      <c r="BZ219" s="398"/>
      <c r="CA219" s="398"/>
      <c r="CB219" s="398"/>
      <c r="CC219" s="398"/>
      <c r="CD219" s="398"/>
      <c r="CE219" s="398"/>
      <c r="CF219" s="398"/>
      <c r="CG219" s="398"/>
      <c r="CH219" s="398"/>
      <c r="CI219" s="398"/>
      <c r="CJ219" s="398"/>
      <c r="CK219" s="398"/>
      <c r="CL219" s="398"/>
      <c r="CM219" s="398"/>
      <c r="CN219" s="398"/>
      <c r="CO219" s="398"/>
      <c r="CP219" s="398"/>
      <c r="CQ219" s="398"/>
      <c r="CR219" s="398"/>
      <c r="CS219" s="398"/>
      <c r="CT219" s="398"/>
      <c r="CU219" s="398"/>
      <c r="CV219" s="398"/>
      <c r="CW219" s="398"/>
      <c r="CX219" s="398"/>
      <c r="CY219" s="398"/>
      <c r="CZ219" s="398"/>
    </row>
    <row r="220" s="370" customFormat="true" ht="15" customHeight="true" x14ac:dyDescent="0.2">
      <c r="A220" s="349" t="s">
        <v>86</v>
      </c>
      <c r="B220" s="393"/>
      <c r="C220" s="1061" t="s">
        <v>115</v>
      </c>
      <c r="D220" s="1062"/>
      <c r="E220" s="1062"/>
      <c r="F220" s="1062"/>
      <c r="G220" s="1063"/>
      <c r="H220" s="1064" t="s">
        <v>38</v>
      </c>
      <c r="I220" s="1052"/>
      <c r="J220" s="1052"/>
      <c r="K220" s="1052"/>
      <c r="L220" s="1054"/>
      <c r="M220" s="1046" t="s">
        <v>37</v>
      </c>
      <c r="N220" s="1047"/>
      <c r="O220" s="1047"/>
      <c r="P220" s="1047"/>
      <c r="Q220" s="1049"/>
      <c r="R220" s="81" t="s">
        <v>141</v>
      </c>
      <c r="S220" s="484"/>
      <c r="T220" s="484"/>
      <c r="U220" s="484"/>
      <c r="V220" s="484"/>
      <c r="W220" s="484"/>
      <c r="X220" s="484"/>
      <c r="Y220" s="484"/>
      <c r="Z220" s="484"/>
      <c r="AA220" s="484"/>
      <c r="AB220" s="484"/>
      <c r="AC220" s="484"/>
      <c r="AD220" s="484"/>
      <c r="AE220" s="484"/>
      <c r="AF220" s="484"/>
      <c r="AG220" s="484"/>
      <c r="AH220" s="484"/>
      <c r="AI220" s="484"/>
      <c r="AJ220" s="484"/>
      <c r="AK220" s="484"/>
      <c r="AL220" s="484"/>
      <c r="AM220" s="484"/>
      <c r="AN220" s="495"/>
      <c r="AO220" s="495"/>
      <c r="AP220" s="495"/>
      <c r="AQ220" s="495"/>
      <c r="AR220" s="495"/>
      <c r="AS220" s="495"/>
      <c r="AT220" s="495"/>
      <c r="AU220" s="495"/>
      <c r="AV220" s="495"/>
      <c r="AW220" s="495"/>
      <c r="AX220" s="495"/>
      <c r="AY220" s="495"/>
      <c r="AZ220" s="234"/>
      <c r="BA220" s="404" t="s">
        <v>131</v>
      </c>
      <c r="BB220" s="349" t="s">
        <v>86</v>
      </c>
      <c r="BC220" s="1046" t="s">
        <v>115</v>
      </c>
      <c r="BD220" s="1047"/>
      <c r="BE220" s="1047"/>
      <c r="BF220" s="1047"/>
      <c r="BG220" s="1048"/>
      <c r="BH220" s="1046" t="s">
        <v>38</v>
      </c>
      <c r="BI220" s="1047"/>
      <c r="BJ220" s="1047"/>
      <c r="BK220" s="1047"/>
      <c r="BL220" s="1048"/>
      <c r="BM220" s="1046" t="s">
        <v>37</v>
      </c>
      <c r="BN220" s="1047"/>
      <c r="BO220" s="1047"/>
      <c r="BP220" s="1047"/>
      <c r="BQ220" s="1049"/>
      <c r="BR220" s="80" t="s">
        <v>141</v>
      </c>
      <c r="BS220" s="484"/>
      <c r="BT220" s="484"/>
      <c r="BU220" s="484"/>
      <c r="BV220" s="484"/>
      <c r="BW220" s="484"/>
      <c r="BX220" s="484"/>
      <c r="BY220" s="484"/>
      <c r="BZ220" s="498"/>
      <c r="CA220" s="498"/>
      <c r="CB220" s="498"/>
      <c r="CC220" s="498"/>
      <c r="CD220" s="498"/>
      <c r="CE220" s="498"/>
      <c r="CF220" s="498"/>
      <c r="CG220" s="498"/>
      <c r="CH220" s="498"/>
      <c r="CI220" s="498"/>
      <c r="CJ220" s="498"/>
      <c r="CK220" s="498"/>
      <c r="CL220" s="498"/>
      <c r="CM220" s="498"/>
      <c r="CN220" s="402"/>
      <c r="CO220" s="402"/>
      <c r="CP220" s="402"/>
      <c r="CQ220" s="402"/>
      <c r="CR220" s="402"/>
      <c r="CS220" s="402"/>
      <c r="CT220" s="402"/>
      <c r="CU220" s="402"/>
      <c r="CV220" s="402"/>
      <c r="CW220" s="402"/>
      <c r="CX220" s="402"/>
      <c r="CY220" s="402"/>
      <c r="CZ220" s="402"/>
    </row>
    <row r="221" s="370" customFormat="true" ht="24" x14ac:dyDescent="0.2">
      <c r="A221" s="390" t="s">
        <v>87</v>
      </c>
      <c r="B221" s="433"/>
      <c r="C221" s="475" t="s">
        <v>0</v>
      </c>
      <c r="D221" s="669" t="s">
        <v>1</v>
      </c>
      <c r="E221" s="669" t="s">
        <v>2</v>
      </c>
      <c r="F221" s="669" t="s">
        <v>3</v>
      </c>
      <c r="G221" s="670" t="s">
        <v>4</v>
      </c>
      <c r="H221" s="438" t="s">
        <v>0</v>
      </c>
      <c r="I221" s="673" t="s">
        <v>1</v>
      </c>
      <c r="J221" s="673" t="s">
        <v>2</v>
      </c>
      <c r="K221" s="673" t="s">
        <v>3</v>
      </c>
      <c r="L221" s="674" t="s">
        <v>4</v>
      </c>
      <c r="M221" s="439" t="s">
        <v>0</v>
      </c>
      <c r="N221" s="673" t="s">
        <v>1</v>
      </c>
      <c r="O221" s="673" t="s">
        <v>2</v>
      </c>
      <c r="P221" s="673" t="s">
        <v>3</v>
      </c>
      <c r="Q221" s="667" t="s">
        <v>4</v>
      </c>
      <c r="R221" s="438" t="s">
        <v>245</v>
      </c>
      <c r="S221" s="673" t="s">
        <v>442</v>
      </c>
      <c r="T221" s="673" t="s">
        <v>246</v>
      </c>
      <c r="U221" s="673" t="s">
        <v>247</v>
      </c>
      <c r="V221" s="673" t="s">
        <v>249</v>
      </c>
      <c r="W221" s="673" t="s">
        <v>250</v>
      </c>
      <c r="X221" s="673" t="s">
        <v>251</v>
      </c>
      <c r="Y221" s="673" t="s">
        <v>252</v>
      </c>
      <c r="Z221" s="673" t="s">
        <v>253</v>
      </c>
      <c r="AA221" s="673" t="s">
        <v>254</v>
      </c>
      <c r="AB221" s="673" t="s">
        <v>255</v>
      </c>
      <c r="AC221" s="673" t="s">
        <v>256</v>
      </c>
      <c r="AD221" s="673" t="s">
        <v>257</v>
      </c>
      <c r="AE221" s="673" t="s">
        <v>258</v>
      </c>
      <c r="AF221" s="673" t="s">
        <v>259</v>
      </c>
      <c r="AG221" s="673" t="s">
        <v>260</v>
      </c>
      <c r="AH221" s="673" t="s">
        <v>261</v>
      </c>
      <c r="AI221" s="673" t="s">
        <v>262</v>
      </c>
      <c r="AJ221" s="673" t="s">
        <v>263</v>
      </c>
      <c r="AK221" s="673" t="s">
        <v>264</v>
      </c>
      <c r="AL221" s="673" t="s">
        <v>265</v>
      </c>
      <c r="AM221" s="674" t="s">
        <v>266</v>
      </c>
      <c r="AN221" s="495"/>
      <c r="AO221" s="495"/>
      <c r="AP221" s="495"/>
      <c r="AQ221" s="495"/>
      <c r="AR221" s="495"/>
      <c r="AS221" s="495"/>
      <c r="AT221" s="495"/>
      <c r="AU221" s="495"/>
      <c r="AV221" s="495"/>
      <c r="AW221" s="495"/>
      <c r="AX221" s="495"/>
      <c r="AY221" s="495"/>
      <c r="AZ221" s="234"/>
      <c r="BA221" s="390" t="s">
        <v>118</v>
      </c>
      <c r="BB221" s="389"/>
      <c r="BC221" s="515" t="s">
        <v>0</v>
      </c>
      <c r="BD221" s="628" t="s">
        <v>1</v>
      </c>
      <c r="BE221" s="628" t="s">
        <v>2</v>
      </c>
      <c r="BF221" s="628" t="s">
        <v>3</v>
      </c>
      <c r="BG221" s="516" t="s">
        <v>4</v>
      </c>
      <c r="BH221" s="515" t="s">
        <v>0</v>
      </c>
      <c r="BI221" s="628" t="s">
        <v>1</v>
      </c>
      <c r="BJ221" s="628" t="s">
        <v>2</v>
      </c>
      <c r="BK221" s="628" t="s">
        <v>3</v>
      </c>
      <c r="BL221" s="516" t="s">
        <v>4</v>
      </c>
      <c r="BM221" s="515" t="s">
        <v>0</v>
      </c>
      <c r="BN221" s="628" t="s">
        <v>1</v>
      </c>
      <c r="BO221" s="628" t="s">
        <v>2</v>
      </c>
      <c r="BP221" s="628" t="s">
        <v>3</v>
      </c>
      <c r="BQ221" s="516" t="s">
        <v>4</v>
      </c>
      <c r="BR221" s="515" t="s">
        <v>245</v>
      </c>
      <c r="BS221" s="628" t="s">
        <v>442</v>
      </c>
      <c r="BT221" s="628" t="s">
        <v>246</v>
      </c>
      <c r="BU221" s="628" t="s">
        <v>247</v>
      </c>
      <c r="BV221" s="628" t="s">
        <v>249</v>
      </c>
      <c r="BW221" s="628" t="s">
        <v>250</v>
      </c>
      <c r="BX221" s="628" t="s">
        <v>251</v>
      </c>
      <c r="BY221" s="629" t="s">
        <v>252</v>
      </c>
      <c r="BZ221" s="629" t="s">
        <v>253</v>
      </c>
      <c r="CA221" s="629" t="s">
        <v>254</v>
      </c>
      <c r="CB221" s="629" t="s">
        <v>255</v>
      </c>
      <c r="CC221" s="629" t="s">
        <v>256</v>
      </c>
      <c r="CD221" s="629" t="s">
        <v>257</v>
      </c>
      <c r="CE221" s="629" t="s">
        <v>258</v>
      </c>
      <c r="CF221" s="629" t="s">
        <v>259</v>
      </c>
      <c r="CG221" s="629" t="s">
        <v>260</v>
      </c>
      <c r="CH221" s="629" t="s">
        <v>261</v>
      </c>
      <c r="CI221" s="629" t="s">
        <v>262</v>
      </c>
      <c r="CJ221" s="629" t="s">
        <v>263</v>
      </c>
      <c r="CK221" s="629" t="s">
        <v>264</v>
      </c>
      <c r="CL221" s="629" t="s">
        <v>265</v>
      </c>
      <c r="CM221" s="629" t="s">
        <v>266</v>
      </c>
      <c r="CN221" s="235"/>
      <c r="CO221" s="235"/>
      <c r="CP221" s="235"/>
      <c r="CQ221" s="235"/>
      <c r="CR221" s="235"/>
      <c r="CS221" s="235"/>
      <c r="CT221" s="235"/>
      <c r="CU221" s="235"/>
      <c r="CV221" s="235"/>
      <c r="CW221" s="235"/>
      <c r="CX221" s="235"/>
      <c r="CY221" s="235"/>
      <c r="CZ221" s="235"/>
    </row>
    <row r="222" s="370" customFormat="true" ht="15" customHeight="true" x14ac:dyDescent="0.2">
      <c r="A222" s="1055" t="s">
        <v>36</v>
      </c>
      <c r="B222" s="435" t="s">
        <v>15</v>
      </c>
      <c r="C222" s="125" t="s">
        <v>35</v>
      </c>
      <c r="D222" s="122" t="s">
        <v>35</v>
      </c>
      <c r="E222" s="122" t="s">
        <v>35</v>
      </c>
      <c r="F222" s="122" t="s">
        <v>35</v>
      </c>
      <c r="G222" s="119" t="s">
        <v>35</v>
      </c>
      <c r="H222" s="116" t="s">
        <v>35</v>
      </c>
      <c r="I222" s="122" t="s">
        <v>35</v>
      </c>
      <c r="J222" s="122" t="s">
        <v>35</v>
      </c>
      <c r="K222" s="122" t="s">
        <v>35</v>
      </c>
      <c r="L222" s="113" t="s">
        <v>35</v>
      </c>
      <c r="M222" s="125" t="s">
        <v>35</v>
      </c>
      <c r="N222" s="122" t="s">
        <v>35</v>
      </c>
      <c r="O222" s="122" t="s">
        <v>35</v>
      </c>
      <c r="P222" s="122" t="s">
        <v>35</v>
      </c>
      <c r="Q222" s="119" t="s">
        <v>35</v>
      </c>
      <c r="R222" s="116" t="s">
        <v>35</v>
      </c>
      <c r="S222" s="122" t="s">
        <v>35</v>
      </c>
      <c r="T222" s="122" t="s">
        <v>35</v>
      </c>
      <c r="U222" s="122" t="s">
        <v>35</v>
      </c>
      <c r="V222" s="122" t="s">
        <v>35</v>
      </c>
      <c r="W222" s="122" t="s">
        <v>35</v>
      </c>
      <c r="X222" s="122" t="s">
        <v>35</v>
      </c>
      <c r="Y222" s="122" t="s">
        <v>35</v>
      </c>
      <c r="Z222" s="122" t="s">
        <v>35</v>
      </c>
      <c r="AA222" s="122" t="s">
        <v>35</v>
      </c>
      <c r="AB222" s="122" t="s">
        <v>35</v>
      </c>
      <c r="AC222" s="122" t="s">
        <v>35</v>
      </c>
      <c r="AD222" s="122" t="s">
        <v>35</v>
      </c>
      <c r="AE222" s="122" t="s">
        <v>35</v>
      </c>
      <c r="AF222" s="122" t="s">
        <v>35</v>
      </c>
      <c r="AG222" s="122" t="s">
        <v>35</v>
      </c>
      <c r="AH222" s="122" t="s">
        <v>35</v>
      </c>
      <c r="AI222" s="122" t="s">
        <v>35</v>
      </c>
      <c r="AJ222" s="122" t="s">
        <v>35</v>
      </c>
      <c r="AK222" s="122" t="s">
        <v>35</v>
      </c>
      <c r="AL222" s="122" t="s">
        <v>35</v>
      </c>
      <c r="AM222" s="113" t="s">
        <v>35</v>
      </c>
      <c r="AN222" s="495"/>
      <c r="AO222" s="495"/>
      <c r="AP222" s="495"/>
      <c r="AQ222" s="495"/>
      <c r="AR222" s="495"/>
      <c r="AS222" s="495"/>
      <c r="AT222" s="495"/>
      <c r="AU222" s="495"/>
      <c r="AV222" s="495"/>
      <c r="AW222" s="495"/>
      <c r="AX222" s="495"/>
      <c r="AY222" s="495"/>
      <c r="AZ222" s="234"/>
      <c r="BA222" s="1050" t="s">
        <v>36</v>
      </c>
      <c r="BB222" s="680" t="s">
        <v>15</v>
      </c>
      <c r="BC222" s="112" t="s">
        <v>35</v>
      </c>
      <c r="BD222" s="108" t="s">
        <v>35</v>
      </c>
      <c r="BE222" s="108" t="s">
        <v>35</v>
      </c>
      <c r="BF222" s="108" t="s">
        <v>35</v>
      </c>
      <c r="BG222" s="103" t="s">
        <v>35</v>
      </c>
      <c r="BH222" s="112" t="s">
        <v>35</v>
      </c>
      <c r="BI222" s="108" t="s">
        <v>35</v>
      </c>
      <c r="BJ222" s="108" t="s">
        <v>35</v>
      </c>
      <c r="BK222" s="108" t="s">
        <v>35</v>
      </c>
      <c r="BL222" s="103" t="s">
        <v>35</v>
      </c>
      <c r="BM222" s="112" t="s">
        <v>35</v>
      </c>
      <c r="BN222" s="108" t="s">
        <v>35</v>
      </c>
      <c r="BO222" s="108" t="s">
        <v>35</v>
      </c>
      <c r="BP222" s="108" t="s">
        <v>35</v>
      </c>
      <c r="BQ222" s="103" t="s">
        <v>35</v>
      </c>
      <c r="BR222" s="112" t="s">
        <v>35</v>
      </c>
      <c r="BS222" s="108" t="s">
        <v>35</v>
      </c>
      <c r="BT222" s="108" t="s">
        <v>35</v>
      </c>
      <c r="BU222" s="108" t="s">
        <v>35</v>
      </c>
      <c r="BV222" s="108" t="s">
        <v>35</v>
      </c>
      <c r="BW222" s="108" t="s">
        <v>35</v>
      </c>
      <c r="BX222" s="108" t="s">
        <v>35</v>
      </c>
      <c r="BY222" s="97" t="s">
        <v>35</v>
      </c>
      <c r="BZ222" s="97" t="s">
        <v>35</v>
      </c>
      <c r="CA222" s="97" t="s">
        <v>35</v>
      </c>
      <c r="CB222" s="97" t="s">
        <v>35</v>
      </c>
      <c r="CC222" s="97" t="s">
        <v>35</v>
      </c>
      <c r="CD222" s="97" t="s">
        <v>35</v>
      </c>
      <c r="CE222" s="97" t="s">
        <v>35</v>
      </c>
      <c r="CF222" s="97" t="s">
        <v>35</v>
      </c>
      <c r="CG222" s="97" t="s">
        <v>35</v>
      </c>
      <c r="CH222" s="97" t="s">
        <v>35</v>
      </c>
      <c r="CI222" s="97" t="s">
        <v>35</v>
      </c>
      <c r="CJ222" s="97" t="s">
        <v>35</v>
      </c>
      <c r="CK222" s="97" t="s">
        <v>35</v>
      </c>
      <c r="CL222" s="97" t="s">
        <v>35</v>
      </c>
      <c r="CM222" s="97" t="s">
        <v>35</v>
      </c>
      <c r="CN222" s="66"/>
      <c r="CO222" s="66"/>
      <c r="CP222" s="66"/>
      <c r="CQ222" s="66"/>
      <c r="CR222" s="66"/>
      <c r="CS222" s="66"/>
      <c r="CT222" s="66"/>
      <c r="CU222" s="66"/>
      <c r="CV222" s="66"/>
      <c r="CW222" s="66"/>
      <c r="CX222" s="66"/>
      <c r="CY222" s="66"/>
      <c r="CZ222" s="68"/>
    </row>
    <row r="223" s="370" customFormat="true" ht="15" customHeight="true" x14ac:dyDescent="0.2">
      <c r="A223" s="1056"/>
      <c r="B223" s="436" t="s">
        <v>16</v>
      </c>
      <c r="C223" s="127" t="s">
        <v>35</v>
      </c>
      <c r="D223" s="124" t="s">
        <v>35</v>
      </c>
      <c r="E223" s="124" t="s">
        <v>35</v>
      </c>
      <c r="F223" s="124" t="s">
        <v>35</v>
      </c>
      <c r="G223" s="121" t="s">
        <v>35</v>
      </c>
      <c r="H223" s="118" t="s">
        <v>35</v>
      </c>
      <c r="I223" s="124" t="s">
        <v>35</v>
      </c>
      <c r="J223" s="124" t="s">
        <v>35</v>
      </c>
      <c r="K223" s="124" t="s">
        <v>35</v>
      </c>
      <c r="L223" s="115" t="s">
        <v>35</v>
      </c>
      <c r="M223" s="127" t="s">
        <v>35</v>
      </c>
      <c r="N223" s="124" t="s">
        <v>35</v>
      </c>
      <c r="O223" s="124" t="s">
        <v>35</v>
      </c>
      <c r="P223" s="124" t="s">
        <v>35</v>
      </c>
      <c r="Q223" s="121" t="s">
        <v>35</v>
      </c>
      <c r="R223" s="118" t="s">
        <v>35</v>
      </c>
      <c r="S223" s="124" t="s">
        <v>35</v>
      </c>
      <c r="T223" s="124" t="s">
        <v>35</v>
      </c>
      <c r="U223" s="124" t="s">
        <v>35</v>
      </c>
      <c r="V223" s="124" t="s">
        <v>35</v>
      </c>
      <c r="W223" s="124" t="s">
        <v>35</v>
      </c>
      <c r="X223" s="124" t="s">
        <v>35</v>
      </c>
      <c r="Y223" s="124" t="s">
        <v>35</v>
      </c>
      <c r="Z223" s="124" t="s">
        <v>35</v>
      </c>
      <c r="AA223" s="124" t="s">
        <v>35</v>
      </c>
      <c r="AB223" s="124" t="s">
        <v>35</v>
      </c>
      <c r="AC223" s="124" t="s">
        <v>35</v>
      </c>
      <c r="AD223" s="124" t="s">
        <v>35</v>
      </c>
      <c r="AE223" s="124" t="s">
        <v>35</v>
      </c>
      <c r="AF223" s="124" t="s">
        <v>35</v>
      </c>
      <c r="AG223" s="124" t="s">
        <v>35</v>
      </c>
      <c r="AH223" s="124" t="s">
        <v>35</v>
      </c>
      <c r="AI223" s="124" t="s">
        <v>35</v>
      </c>
      <c r="AJ223" s="124" t="s">
        <v>35</v>
      </c>
      <c r="AK223" s="124" t="s">
        <v>35</v>
      </c>
      <c r="AL223" s="124" t="s">
        <v>35</v>
      </c>
      <c r="AM223" s="115" t="s">
        <v>35</v>
      </c>
      <c r="AN223" s="495"/>
      <c r="AO223" s="495"/>
      <c r="AP223" s="495"/>
      <c r="AQ223" s="495"/>
      <c r="AR223" s="495"/>
      <c r="AS223" s="495"/>
      <c r="AT223" s="495"/>
      <c r="AU223" s="495"/>
      <c r="AV223" s="495"/>
      <c r="AW223" s="495"/>
      <c r="AX223" s="495"/>
      <c r="AY223" s="495"/>
      <c r="AZ223" s="234"/>
      <c r="BA223" s="1043"/>
      <c r="BB223" s="678" t="s">
        <v>16</v>
      </c>
      <c r="BC223" s="111" t="s">
        <v>35</v>
      </c>
      <c r="BD223" s="107" t="s">
        <v>35</v>
      </c>
      <c r="BE223" s="107" t="s">
        <v>35</v>
      </c>
      <c r="BF223" s="107" t="s">
        <v>35</v>
      </c>
      <c r="BG223" s="102" t="s">
        <v>35</v>
      </c>
      <c r="BH223" s="111" t="s">
        <v>35</v>
      </c>
      <c r="BI223" s="107" t="s">
        <v>35</v>
      </c>
      <c r="BJ223" s="107" t="s">
        <v>35</v>
      </c>
      <c r="BK223" s="107" t="s">
        <v>35</v>
      </c>
      <c r="BL223" s="102" t="s">
        <v>35</v>
      </c>
      <c r="BM223" s="111" t="s">
        <v>35</v>
      </c>
      <c r="BN223" s="107" t="s">
        <v>35</v>
      </c>
      <c r="BO223" s="107" t="s">
        <v>35</v>
      </c>
      <c r="BP223" s="107" t="s">
        <v>35</v>
      </c>
      <c r="BQ223" s="102" t="s">
        <v>35</v>
      </c>
      <c r="BR223" s="111" t="s">
        <v>35</v>
      </c>
      <c r="BS223" s="107" t="s">
        <v>35</v>
      </c>
      <c r="BT223" s="107" t="s">
        <v>35</v>
      </c>
      <c r="BU223" s="107" t="s">
        <v>35</v>
      </c>
      <c r="BV223" s="107" t="s">
        <v>35</v>
      </c>
      <c r="BW223" s="107" t="s">
        <v>35</v>
      </c>
      <c r="BX223" s="107" t="s">
        <v>35</v>
      </c>
      <c r="BY223" s="96" t="s">
        <v>35</v>
      </c>
      <c r="BZ223" s="96" t="s">
        <v>35</v>
      </c>
      <c r="CA223" s="96" t="s">
        <v>35</v>
      </c>
      <c r="CB223" s="96" t="s">
        <v>35</v>
      </c>
      <c r="CC223" s="96" t="s">
        <v>35</v>
      </c>
      <c r="CD223" s="96" t="s">
        <v>35</v>
      </c>
      <c r="CE223" s="96" t="s">
        <v>35</v>
      </c>
      <c r="CF223" s="96" t="s">
        <v>35</v>
      </c>
      <c r="CG223" s="96" t="s">
        <v>35</v>
      </c>
      <c r="CH223" s="96" t="s">
        <v>35</v>
      </c>
      <c r="CI223" s="96" t="s">
        <v>35</v>
      </c>
      <c r="CJ223" s="96" t="s">
        <v>35</v>
      </c>
      <c r="CK223" s="96" t="s">
        <v>35</v>
      </c>
      <c r="CL223" s="96" t="s">
        <v>35</v>
      </c>
      <c r="CM223" s="96" t="s">
        <v>35</v>
      </c>
      <c r="CN223" s="66"/>
      <c r="CO223" s="66"/>
      <c r="CP223" s="66"/>
      <c r="CQ223" s="66"/>
      <c r="CR223" s="66"/>
      <c r="CS223" s="66"/>
      <c r="CT223" s="66"/>
      <c r="CU223" s="66"/>
      <c r="CV223" s="66"/>
      <c r="CW223" s="66"/>
      <c r="CX223" s="66"/>
      <c r="CY223" s="66"/>
      <c r="CZ223" s="68"/>
    </row>
    <row r="224" s="370" customFormat="true" ht="15" customHeight="true" x14ac:dyDescent="0.2">
      <c r="A224" s="1057"/>
      <c r="B224" s="437" t="s">
        <v>20</v>
      </c>
      <c r="C224" s="127" t="s">
        <v>35</v>
      </c>
      <c r="D224" s="124" t="s">
        <v>35</v>
      </c>
      <c r="E224" s="124" t="s">
        <v>35</v>
      </c>
      <c r="F224" s="124" t="s">
        <v>35</v>
      </c>
      <c r="G224" s="121" t="s">
        <v>35</v>
      </c>
      <c r="H224" s="118" t="s">
        <v>35</v>
      </c>
      <c r="I224" s="124" t="s">
        <v>35</v>
      </c>
      <c r="J224" s="124" t="s">
        <v>35</v>
      </c>
      <c r="K224" s="124" t="s">
        <v>35</v>
      </c>
      <c r="L224" s="115" t="s">
        <v>35</v>
      </c>
      <c r="M224" s="127" t="s">
        <v>35</v>
      </c>
      <c r="N224" s="124" t="s">
        <v>35</v>
      </c>
      <c r="O224" s="124" t="s">
        <v>35</v>
      </c>
      <c r="P224" s="124" t="s">
        <v>35</v>
      </c>
      <c r="Q224" s="121" t="s">
        <v>35</v>
      </c>
      <c r="R224" s="118" t="s">
        <v>35</v>
      </c>
      <c r="S224" s="124" t="s">
        <v>35</v>
      </c>
      <c r="T224" s="124" t="s">
        <v>35</v>
      </c>
      <c r="U224" s="124" t="s">
        <v>35</v>
      </c>
      <c r="V224" s="124" t="s">
        <v>35</v>
      </c>
      <c r="W224" s="124" t="s">
        <v>35</v>
      </c>
      <c r="X224" s="124" t="s">
        <v>35</v>
      </c>
      <c r="Y224" s="124" t="s">
        <v>35</v>
      </c>
      <c r="Z224" s="124" t="s">
        <v>35</v>
      </c>
      <c r="AA224" s="124" t="s">
        <v>35</v>
      </c>
      <c r="AB224" s="124" t="s">
        <v>35</v>
      </c>
      <c r="AC224" s="124" t="s">
        <v>35</v>
      </c>
      <c r="AD224" s="124" t="s">
        <v>35</v>
      </c>
      <c r="AE224" s="124" t="s">
        <v>35</v>
      </c>
      <c r="AF224" s="124" t="s">
        <v>35</v>
      </c>
      <c r="AG224" s="124" t="s">
        <v>35</v>
      </c>
      <c r="AH224" s="124" t="s">
        <v>35</v>
      </c>
      <c r="AI224" s="124" t="s">
        <v>35</v>
      </c>
      <c r="AJ224" s="124" t="s">
        <v>35</v>
      </c>
      <c r="AK224" s="124" t="s">
        <v>35</v>
      </c>
      <c r="AL224" s="124" t="s">
        <v>35</v>
      </c>
      <c r="AM224" s="115" t="s">
        <v>35</v>
      </c>
      <c r="AN224" s="495"/>
      <c r="AO224" s="495"/>
      <c r="AP224" s="495"/>
      <c r="AQ224" s="495"/>
      <c r="AR224" s="495"/>
      <c r="AS224" s="495"/>
      <c r="AT224" s="495"/>
      <c r="AU224" s="495"/>
      <c r="AV224" s="495"/>
      <c r="AW224" s="495"/>
      <c r="AX224" s="495"/>
      <c r="AY224" s="495"/>
      <c r="AZ224" s="234"/>
      <c r="BA224" s="1043"/>
      <c r="BB224" s="678" t="s">
        <v>20</v>
      </c>
      <c r="BC224" s="111" t="s">
        <v>35</v>
      </c>
      <c r="BD224" s="107" t="s">
        <v>35</v>
      </c>
      <c r="BE224" s="107" t="s">
        <v>35</v>
      </c>
      <c r="BF224" s="107" t="s">
        <v>35</v>
      </c>
      <c r="BG224" s="102" t="s">
        <v>35</v>
      </c>
      <c r="BH224" s="111" t="s">
        <v>35</v>
      </c>
      <c r="BI224" s="107" t="s">
        <v>35</v>
      </c>
      <c r="BJ224" s="107" t="s">
        <v>35</v>
      </c>
      <c r="BK224" s="107" t="s">
        <v>35</v>
      </c>
      <c r="BL224" s="102" t="s">
        <v>35</v>
      </c>
      <c r="BM224" s="111" t="s">
        <v>35</v>
      </c>
      <c r="BN224" s="107" t="s">
        <v>35</v>
      </c>
      <c r="BO224" s="107" t="s">
        <v>35</v>
      </c>
      <c r="BP224" s="107" t="s">
        <v>35</v>
      </c>
      <c r="BQ224" s="102" t="s">
        <v>35</v>
      </c>
      <c r="BR224" s="111" t="s">
        <v>35</v>
      </c>
      <c r="BS224" s="107" t="s">
        <v>35</v>
      </c>
      <c r="BT224" s="107" t="s">
        <v>35</v>
      </c>
      <c r="BU224" s="107" t="s">
        <v>35</v>
      </c>
      <c r="BV224" s="107" t="s">
        <v>35</v>
      </c>
      <c r="BW224" s="107" t="s">
        <v>35</v>
      </c>
      <c r="BX224" s="107" t="s">
        <v>35</v>
      </c>
      <c r="BY224" s="96" t="s">
        <v>35</v>
      </c>
      <c r="BZ224" s="96" t="s">
        <v>35</v>
      </c>
      <c r="CA224" s="96" t="s">
        <v>35</v>
      </c>
      <c r="CB224" s="96" t="s">
        <v>35</v>
      </c>
      <c r="CC224" s="96" t="s">
        <v>35</v>
      </c>
      <c r="CD224" s="96" t="s">
        <v>35</v>
      </c>
      <c r="CE224" s="96" t="s">
        <v>35</v>
      </c>
      <c r="CF224" s="96" t="s">
        <v>35</v>
      </c>
      <c r="CG224" s="96" t="s">
        <v>35</v>
      </c>
      <c r="CH224" s="96" t="s">
        <v>35</v>
      </c>
      <c r="CI224" s="96" t="s">
        <v>35</v>
      </c>
      <c r="CJ224" s="96" t="s">
        <v>35</v>
      </c>
      <c r="CK224" s="96" t="s">
        <v>35</v>
      </c>
      <c r="CL224" s="96" t="s">
        <v>35</v>
      </c>
      <c r="CM224" s="96" t="s">
        <v>35</v>
      </c>
      <c r="CN224" s="66"/>
      <c r="CO224" s="66"/>
      <c r="CP224" s="66"/>
      <c r="CQ224" s="66"/>
      <c r="CR224" s="66"/>
      <c r="CS224" s="66"/>
      <c r="CT224" s="66"/>
      <c r="CU224" s="66"/>
      <c r="CV224" s="66"/>
      <c r="CW224" s="66"/>
      <c r="CX224" s="66"/>
      <c r="CY224" s="66"/>
      <c r="CZ224" s="68"/>
    </row>
    <row r="225" s="370" customFormat="true" ht="15" customHeight="true" x14ac:dyDescent="0.2">
      <c r="A225" s="82"/>
      <c r="B225" s="83"/>
      <c r="C225" s="144"/>
      <c r="D225" s="213"/>
      <c r="E225" s="213"/>
      <c r="F225" s="213"/>
      <c r="G225" s="202"/>
      <c r="H225" s="143"/>
      <c r="I225" s="213"/>
      <c r="J225" s="213"/>
      <c r="K225" s="213"/>
      <c r="L225" s="208"/>
      <c r="M225" s="144"/>
      <c r="N225" s="213"/>
      <c r="O225" s="213"/>
      <c r="P225" s="213"/>
      <c r="Q225" s="202"/>
      <c r="R225" s="143"/>
      <c r="S225" s="213"/>
      <c r="T225" s="213"/>
      <c r="U225" s="213"/>
      <c r="V225" s="213"/>
      <c r="W225" s="213"/>
      <c r="X225" s="213"/>
      <c r="Y225" s="213"/>
      <c r="Z225" s="213"/>
      <c r="AA225" s="213"/>
      <c r="AB225" s="213"/>
      <c r="AC225" s="213"/>
      <c r="AD225" s="213"/>
      <c r="AE225" s="213"/>
      <c r="AF225" s="213"/>
      <c r="AG225" s="213"/>
      <c r="AH225" s="213"/>
      <c r="AI225" s="213"/>
      <c r="AJ225" s="213"/>
      <c r="AK225" s="213"/>
      <c r="AL225" s="213"/>
      <c r="AM225" s="208"/>
      <c r="AN225" s="495"/>
      <c r="AO225" s="495"/>
      <c r="AP225" s="495"/>
      <c r="AQ225" s="495"/>
      <c r="AR225" s="495"/>
      <c r="AS225" s="495"/>
      <c r="AT225" s="495"/>
      <c r="AU225" s="495"/>
      <c r="AV225" s="495"/>
      <c r="AW225" s="495"/>
      <c r="AX225" s="495"/>
      <c r="AY225" s="495"/>
      <c r="AZ225" s="234"/>
      <c r="BA225" s="1043" t="s">
        <v>70</v>
      </c>
      <c r="BB225" s="678" t="s">
        <v>71</v>
      </c>
      <c r="BC225" s="111" t="s">
        <v>35</v>
      </c>
      <c r="BD225" s="107" t="s">
        <v>35</v>
      </c>
      <c r="BE225" s="107" t="s">
        <v>35</v>
      </c>
      <c r="BF225" s="107" t="s">
        <v>35</v>
      </c>
      <c r="BG225" s="102" t="s">
        <v>35</v>
      </c>
      <c r="BH225" s="111" t="s">
        <v>35</v>
      </c>
      <c r="BI225" s="107" t="s">
        <v>35</v>
      </c>
      <c r="BJ225" s="107" t="s">
        <v>35</v>
      </c>
      <c r="BK225" s="107" t="s">
        <v>35</v>
      </c>
      <c r="BL225" s="102" t="s">
        <v>35</v>
      </c>
      <c r="BM225" s="111" t="s">
        <v>35</v>
      </c>
      <c r="BN225" s="107" t="s">
        <v>35</v>
      </c>
      <c r="BO225" s="107" t="s">
        <v>35</v>
      </c>
      <c r="BP225" s="107" t="s">
        <v>35</v>
      </c>
      <c r="BQ225" s="102" t="s">
        <v>35</v>
      </c>
      <c r="BR225" s="111" t="s">
        <v>35</v>
      </c>
      <c r="BS225" s="107" t="s">
        <v>35</v>
      </c>
      <c r="BT225" s="107" t="s">
        <v>35</v>
      </c>
      <c r="BU225" s="107" t="s">
        <v>35</v>
      </c>
      <c r="BV225" s="107" t="s">
        <v>35</v>
      </c>
      <c r="BW225" s="107" t="s">
        <v>35</v>
      </c>
      <c r="BX225" s="107" t="s">
        <v>35</v>
      </c>
      <c r="BY225" s="96" t="s">
        <v>35</v>
      </c>
      <c r="BZ225" s="96" t="s">
        <v>35</v>
      </c>
      <c r="CA225" s="96" t="s">
        <v>35</v>
      </c>
      <c r="CB225" s="96" t="s">
        <v>35</v>
      </c>
      <c r="CC225" s="96" t="s">
        <v>35</v>
      </c>
      <c r="CD225" s="96" t="s">
        <v>35</v>
      </c>
      <c r="CE225" s="96" t="s">
        <v>35</v>
      </c>
      <c r="CF225" s="96" t="s">
        <v>35</v>
      </c>
      <c r="CG225" s="96" t="s">
        <v>35</v>
      </c>
      <c r="CH225" s="96" t="s">
        <v>35</v>
      </c>
      <c r="CI225" s="96" t="s">
        <v>35</v>
      </c>
      <c r="CJ225" s="96" t="s">
        <v>35</v>
      </c>
      <c r="CK225" s="96" t="s">
        <v>35</v>
      </c>
      <c r="CL225" s="96" t="s">
        <v>35</v>
      </c>
      <c r="CM225" s="96" t="s">
        <v>35</v>
      </c>
      <c r="CN225" s="68"/>
      <c r="CO225" s="68"/>
      <c r="CP225" s="68"/>
      <c r="CQ225" s="68"/>
      <c r="CR225" s="68"/>
      <c r="CS225" s="68"/>
      <c r="CT225" s="68"/>
      <c r="CU225" s="68"/>
      <c r="CV225" s="68"/>
      <c r="CW225" s="68"/>
      <c r="CX225" s="68"/>
      <c r="CY225" s="68"/>
      <c r="CZ225" s="68"/>
    </row>
    <row r="226" s="370" customFormat="true" ht="15" customHeight="true" x14ac:dyDescent="0.2">
      <c r="A226" s="199"/>
      <c r="B226" s="193"/>
      <c r="C226" s="211"/>
      <c r="D226" s="210"/>
      <c r="E226" s="210"/>
      <c r="F226" s="210"/>
      <c r="G226" s="200"/>
      <c r="H226" s="203"/>
      <c r="I226" s="210"/>
      <c r="J226" s="210"/>
      <c r="K226" s="210"/>
      <c r="L226" s="206"/>
      <c r="M226" s="211"/>
      <c r="N226" s="210"/>
      <c r="O226" s="210"/>
      <c r="P226" s="210"/>
      <c r="Q226" s="200"/>
      <c r="R226" s="203"/>
      <c r="S226" s="210"/>
      <c r="T226" s="210"/>
      <c r="U226" s="210"/>
      <c r="V226" s="210"/>
      <c r="W226" s="210"/>
      <c r="X226" s="210"/>
      <c r="Y226" s="210"/>
      <c r="Z226" s="210"/>
      <c r="AA226" s="210"/>
      <c r="AB226" s="210"/>
      <c r="AC226" s="210"/>
      <c r="AD226" s="210"/>
      <c r="AE226" s="210"/>
      <c r="AF226" s="210"/>
      <c r="AG226" s="210"/>
      <c r="AH226" s="210"/>
      <c r="AI226" s="210"/>
      <c r="AJ226" s="210"/>
      <c r="AK226" s="210"/>
      <c r="AL226" s="210"/>
      <c r="AM226" s="206"/>
      <c r="AN226" s="495"/>
      <c r="AO226" s="495"/>
      <c r="AP226" s="495"/>
      <c r="AQ226" s="495"/>
      <c r="AR226" s="495"/>
      <c r="AS226" s="495"/>
      <c r="AT226" s="495"/>
      <c r="AU226" s="495"/>
      <c r="AV226" s="495"/>
      <c r="AW226" s="495"/>
      <c r="AX226" s="495"/>
      <c r="AY226" s="495"/>
      <c r="AZ226" s="234"/>
      <c r="BA226" s="1043"/>
      <c r="BB226" s="678" t="s">
        <v>72</v>
      </c>
      <c r="BC226" s="111" t="s">
        <v>35</v>
      </c>
      <c r="BD226" s="107" t="s">
        <v>35</v>
      </c>
      <c r="BE226" s="107" t="s">
        <v>35</v>
      </c>
      <c r="BF226" s="107" t="s">
        <v>35</v>
      </c>
      <c r="BG226" s="102" t="s">
        <v>35</v>
      </c>
      <c r="BH226" s="111" t="s">
        <v>35</v>
      </c>
      <c r="BI226" s="107" t="s">
        <v>35</v>
      </c>
      <c r="BJ226" s="107" t="s">
        <v>35</v>
      </c>
      <c r="BK226" s="107" t="s">
        <v>35</v>
      </c>
      <c r="BL226" s="102" t="s">
        <v>35</v>
      </c>
      <c r="BM226" s="111" t="s">
        <v>35</v>
      </c>
      <c r="BN226" s="107" t="s">
        <v>35</v>
      </c>
      <c r="BO226" s="107" t="s">
        <v>35</v>
      </c>
      <c r="BP226" s="107" t="s">
        <v>35</v>
      </c>
      <c r="BQ226" s="102" t="s">
        <v>35</v>
      </c>
      <c r="BR226" s="111" t="s">
        <v>35</v>
      </c>
      <c r="BS226" s="107" t="s">
        <v>35</v>
      </c>
      <c r="BT226" s="107" t="s">
        <v>35</v>
      </c>
      <c r="BU226" s="107" t="s">
        <v>35</v>
      </c>
      <c r="BV226" s="107" t="s">
        <v>35</v>
      </c>
      <c r="BW226" s="107" t="s">
        <v>35</v>
      </c>
      <c r="BX226" s="107" t="s">
        <v>35</v>
      </c>
      <c r="BY226" s="96" t="s">
        <v>35</v>
      </c>
      <c r="BZ226" s="96" t="s">
        <v>35</v>
      </c>
      <c r="CA226" s="96" t="s">
        <v>35</v>
      </c>
      <c r="CB226" s="96" t="s">
        <v>35</v>
      </c>
      <c r="CC226" s="96" t="s">
        <v>35</v>
      </c>
      <c r="CD226" s="96" t="s">
        <v>35</v>
      </c>
      <c r="CE226" s="96" t="s">
        <v>35</v>
      </c>
      <c r="CF226" s="96" t="s">
        <v>35</v>
      </c>
      <c r="CG226" s="96" t="s">
        <v>35</v>
      </c>
      <c r="CH226" s="96" t="s">
        <v>35</v>
      </c>
      <c r="CI226" s="96" t="s">
        <v>35</v>
      </c>
      <c r="CJ226" s="96" t="s">
        <v>35</v>
      </c>
      <c r="CK226" s="96" t="s">
        <v>35</v>
      </c>
      <c r="CL226" s="96" t="s">
        <v>35</v>
      </c>
      <c r="CM226" s="96" t="s">
        <v>35</v>
      </c>
      <c r="CN226" s="68"/>
      <c r="CO226" s="68"/>
      <c r="CP226" s="68"/>
      <c r="CQ226" s="68"/>
      <c r="CR226" s="68"/>
      <c r="CS226" s="68"/>
      <c r="CT226" s="68"/>
      <c r="CU226" s="68"/>
      <c r="CV226" s="68"/>
      <c r="CW226" s="68"/>
      <c r="CX226" s="68"/>
      <c r="CY226" s="68"/>
      <c r="CZ226" s="68"/>
    </row>
    <row r="227" s="370" customFormat="true" ht="15" customHeight="true" x14ac:dyDescent="0.2">
      <c r="A227" s="199"/>
      <c r="B227" s="193"/>
      <c r="C227" s="211"/>
      <c r="D227" s="210"/>
      <c r="E227" s="210"/>
      <c r="F227" s="210"/>
      <c r="G227" s="200"/>
      <c r="H227" s="203"/>
      <c r="I227" s="210"/>
      <c r="J227" s="210"/>
      <c r="K227" s="210"/>
      <c r="L227" s="206"/>
      <c r="M227" s="211"/>
      <c r="N227" s="210"/>
      <c r="O227" s="210"/>
      <c r="P227" s="210"/>
      <c r="Q227" s="200"/>
      <c r="R227" s="203"/>
      <c r="S227" s="210"/>
      <c r="T227" s="210"/>
      <c r="U227" s="210"/>
      <c r="V227" s="210"/>
      <c r="W227" s="210"/>
      <c r="X227" s="210"/>
      <c r="Y227" s="210"/>
      <c r="Z227" s="210"/>
      <c r="AA227" s="210"/>
      <c r="AB227" s="210"/>
      <c r="AC227" s="210"/>
      <c r="AD227" s="210"/>
      <c r="AE227" s="210"/>
      <c r="AF227" s="210"/>
      <c r="AG227" s="210"/>
      <c r="AH227" s="210"/>
      <c r="AI227" s="210"/>
      <c r="AJ227" s="210"/>
      <c r="AK227" s="210"/>
      <c r="AL227" s="210"/>
      <c r="AM227" s="206"/>
      <c r="AN227" s="495"/>
      <c r="AO227" s="495"/>
      <c r="AP227" s="495"/>
      <c r="AQ227" s="495"/>
      <c r="AR227" s="495"/>
      <c r="AS227" s="495"/>
      <c r="AT227" s="495"/>
      <c r="AU227" s="495"/>
      <c r="AV227" s="495"/>
      <c r="AW227" s="495"/>
      <c r="AX227" s="495"/>
      <c r="AY227" s="495"/>
      <c r="AZ227" s="234"/>
      <c r="BA227" s="1043" t="s">
        <v>95</v>
      </c>
      <c r="BB227" s="678" t="s">
        <v>61</v>
      </c>
      <c r="BC227" s="111" t="s">
        <v>35</v>
      </c>
      <c r="BD227" s="107" t="s">
        <v>35</v>
      </c>
      <c r="BE227" s="107" t="s">
        <v>35</v>
      </c>
      <c r="BF227" s="107" t="s">
        <v>35</v>
      </c>
      <c r="BG227" s="102" t="s">
        <v>35</v>
      </c>
      <c r="BH227" s="111" t="s">
        <v>35</v>
      </c>
      <c r="BI227" s="107" t="s">
        <v>35</v>
      </c>
      <c r="BJ227" s="107" t="s">
        <v>35</v>
      </c>
      <c r="BK227" s="107" t="s">
        <v>35</v>
      </c>
      <c r="BL227" s="102" t="s">
        <v>35</v>
      </c>
      <c r="BM227" s="111" t="s">
        <v>35</v>
      </c>
      <c r="BN227" s="107" t="s">
        <v>35</v>
      </c>
      <c r="BO227" s="107" t="s">
        <v>35</v>
      </c>
      <c r="BP227" s="107" t="s">
        <v>35</v>
      </c>
      <c r="BQ227" s="102" t="s">
        <v>35</v>
      </c>
      <c r="BR227" s="111" t="s">
        <v>35</v>
      </c>
      <c r="BS227" s="107" t="s">
        <v>35</v>
      </c>
      <c r="BT227" s="107" t="s">
        <v>35</v>
      </c>
      <c r="BU227" s="107" t="s">
        <v>35</v>
      </c>
      <c r="BV227" s="107" t="s">
        <v>35</v>
      </c>
      <c r="BW227" s="107" t="s">
        <v>35</v>
      </c>
      <c r="BX227" s="107" t="s">
        <v>35</v>
      </c>
      <c r="BY227" s="96" t="s">
        <v>35</v>
      </c>
      <c r="BZ227" s="96" t="s">
        <v>35</v>
      </c>
      <c r="CA227" s="96" t="s">
        <v>35</v>
      </c>
      <c r="CB227" s="96" t="s">
        <v>35</v>
      </c>
      <c r="CC227" s="96" t="s">
        <v>35</v>
      </c>
      <c r="CD227" s="96" t="s">
        <v>35</v>
      </c>
      <c r="CE227" s="96" t="s">
        <v>35</v>
      </c>
      <c r="CF227" s="96" t="s">
        <v>35</v>
      </c>
      <c r="CG227" s="96" t="s">
        <v>35</v>
      </c>
      <c r="CH227" s="96" t="s">
        <v>35</v>
      </c>
      <c r="CI227" s="96" t="s">
        <v>35</v>
      </c>
      <c r="CJ227" s="96" t="s">
        <v>35</v>
      </c>
      <c r="CK227" s="96" t="s">
        <v>35</v>
      </c>
      <c r="CL227" s="96" t="s">
        <v>35</v>
      </c>
      <c r="CM227" s="96" t="s">
        <v>35</v>
      </c>
      <c r="CN227" s="68"/>
      <c r="CO227" s="68"/>
      <c r="CP227" s="68"/>
      <c r="CQ227" s="68"/>
      <c r="CR227" s="68"/>
      <c r="CS227" s="68"/>
      <c r="CT227" s="68"/>
      <c r="CU227" s="68"/>
      <c r="CV227" s="68"/>
      <c r="CW227" s="68"/>
      <c r="CX227" s="68"/>
      <c r="CY227" s="68"/>
      <c r="CZ227" s="68"/>
    </row>
    <row r="228" s="370" customFormat="true" ht="15" customHeight="true" x14ac:dyDescent="0.2">
      <c r="A228" s="199"/>
      <c r="B228" s="193"/>
      <c r="C228" s="178"/>
      <c r="D228" s="177"/>
      <c r="E228" s="177"/>
      <c r="F228" s="177"/>
      <c r="G228" s="176"/>
      <c r="H228" s="175"/>
      <c r="I228" s="177"/>
      <c r="J228" s="177"/>
      <c r="K228" s="177"/>
      <c r="L228" s="174"/>
      <c r="M228" s="178"/>
      <c r="N228" s="177"/>
      <c r="O228" s="177"/>
      <c r="P228" s="177"/>
      <c r="Q228" s="176"/>
      <c r="R228" s="175"/>
      <c r="S228" s="177"/>
      <c r="T228" s="177"/>
      <c r="U228" s="177"/>
      <c r="V228" s="177"/>
      <c r="W228" s="177"/>
      <c r="X228" s="177"/>
      <c r="Y228" s="177"/>
      <c r="Z228" s="177"/>
      <c r="AA228" s="177"/>
      <c r="AB228" s="177"/>
      <c r="AC228" s="177"/>
      <c r="AD228" s="177"/>
      <c r="AE228" s="177"/>
      <c r="AF228" s="177"/>
      <c r="AG228" s="177"/>
      <c r="AH228" s="177"/>
      <c r="AI228" s="177"/>
      <c r="AJ228" s="177"/>
      <c r="AK228" s="177"/>
      <c r="AL228" s="177"/>
      <c r="AM228" s="174"/>
      <c r="AN228" s="495"/>
      <c r="AO228" s="495"/>
      <c r="AP228" s="495"/>
      <c r="AQ228" s="495"/>
      <c r="AR228" s="495"/>
      <c r="AS228" s="495"/>
      <c r="AT228" s="495"/>
      <c r="AU228" s="495"/>
      <c r="AV228" s="495"/>
      <c r="AW228" s="495"/>
      <c r="AX228" s="495"/>
      <c r="AY228" s="495"/>
      <c r="AZ228" s="234"/>
      <c r="BA228" s="1043"/>
      <c r="BB228" s="678" t="s">
        <v>92</v>
      </c>
      <c r="BC228" s="111" t="s">
        <v>35</v>
      </c>
      <c r="BD228" s="107" t="s">
        <v>35</v>
      </c>
      <c r="BE228" s="107" t="s">
        <v>35</v>
      </c>
      <c r="BF228" s="107" t="s">
        <v>35</v>
      </c>
      <c r="BG228" s="102" t="s">
        <v>35</v>
      </c>
      <c r="BH228" s="111" t="s">
        <v>35</v>
      </c>
      <c r="BI228" s="107" t="s">
        <v>35</v>
      </c>
      <c r="BJ228" s="107" t="s">
        <v>35</v>
      </c>
      <c r="BK228" s="107" t="s">
        <v>35</v>
      </c>
      <c r="BL228" s="102" t="s">
        <v>35</v>
      </c>
      <c r="BM228" s="111" t="s">
        <v>35</v>
      </c>
      <c r="BN228" s="107" t="s">
        <v>35</v>
      </c>
      <c r="BO228" s="107" t="s">
        <v>35</v>
      </c>
      <c r="BP228" s="107" t="s">
        <v>35</v>
      </c>
      <c r="BQ228" s="102" t="s">
        <v>35</v>
      </c>
      <c r="BR228" s="111" t="s">
        <v>35</v>
      </c>
      <c r="BS228" s="107" t="s">
        <v>35</v>
      </c>
      <c r="BT228" s="107" t="s">
        <v>35</v>
      </c>
      <c r="BU228" s="107" t="s">
        <v>35</v>
      </c>
      <c r="BV228" s="107" t="s">
        <v>35</v>
      </c>
      <c r="BW228" s="107" t="s">
        <v>35</v>
      </c>
      <c r="BX228" s="107" t="s">
        <v>35</v>
      </c>
      <c r="BY228" s="96" t="s">
        <v>35</v>
      </c>
      <c r="BZ228" s="96" t="s">
        <v>35</v>
      </c>
      <c r="CA228" s="96" t="s">
        <v>35</v>
      </c>
      <c r="CB228" s="96" t="s">
        <v>35</v>
      </c>
      <c r="CC228" s="96" t="s">
        <v>35</v>
      </c>
      <c r="CD228" s="96" t="s">
        <v>35</v>
      </c>
      <c r="CE228" s="96" t="s">
        <v>35</v>
      </c>
      <c r="CF228" s="96" t="s">
        <v>35</v>
      </c>
      <c r="CG228" s="96" t="s">
        <v>35</v>
      </c>
      <c r="CH228" s="96" t="s">
        <v>35</v>
      </c>
      <c r="CI228" s="96" t="s">
        <v>35</v>
      </c>
      <c r="CJ228" s="96" t="s">
        <v>35</v>
      </c>
      <c r="CK228" s="96" t="s">
        <v>35</v>
      </c>
      <c r="CL228" s="96" t="s">
        <v>35</v>
      </c>
      <c r="CM228" s="96" t="s">
        <v>35</v>
      </c>
      <c r="CN228" s="68"/>
      <c r="CO228" s="68"/>
      <c r="CP228" s="68"/>
      <c r="CQ228" s="68"/>
      <c r="CR228" s="68"/>
      <c r="CS228" s="68"/>
      <c r="CT228" s="68"/>
      <c r="CU228" s="68"/>
      <c r="CV228" s="68"/>
      <c r="CW228" s="68"/>
      <c r="CX228" s="68"/>
      <c r="CY228" s="68"/>
      <c r="CZ228" s="68"/>
    </row>
    <row r="229" s="370" customFormat="true" ht="15" customHeight="true" x14ac:dyDescent="0.2">
      <c r="A229" s="199"/>
      <c r="B229" s="193"/>
      <c r="C229" s="178"/>
      <c r="D229" s="177"/>
      <c r="E229" s="177"/>
      <c r="F229" s="177"/>
      <c r="G229" s="176"/>
      <c r="H229" s="175"/>
      <c r="I229" s="177"/>
      <c r="J229" s="177"/>
      <c r="K229" s="177"/>
      <c r="L229" s="174"/>
      <c r="M229" s="178"/>
      <c r="N229" s="177"/>
      <c r="O229" s="177"/>
      <c r="P229" s="177"/>
      <c r="Q229" s="176"/>
      <c r="R229" s="175"/>
      <c r="S229" s="177"/>
      <c r="T229" s="177"/>
      <c r="U229" s="177"/>
      <c r="V229" s="177"/>
      <c r="W229" s="177"/>
      <c r="X229" s="177"/>
      <c r="Y229" s="177"/>
      <c r="Z229" s="177"/>
      <c r="AA229" s="177"/>
      <c r="AB229" s="177"/>
      <c r="AC229" s="177"/>
      <c r="AD229" s="177"/>
      <c r="AE229" s="177"/>
      <c r="AF229" s="177"/>
      <c r="AG229" s="177"/>
      <c r="AH229" s="177"/>
      <c r="AI229" s="177"/>
      <c r="AJ229" s="177"/>
      <c r="AK229" s="177"/>
      <c r="AL229" s="177"/>
      <c r="AM229" s="174"/>
      <c r="AN229" s="495"/>
      <c r="AO229" s="495"/>
      <c r="AP229" s="495"/>
      <c r="AQ229" s="495"/>
      <c r="AR229" s="495"/>
      <c r="AS229" s="495"/>
      <c r="AT229" s="495"/>
      <c r="AU229" s="495"/>
      <c r="AV229" s="495"/>
      <c r="AW229" s="495"/>
      <c r="AX229" s="495"/>
      <c r="AY229" s="495"/>
      <c r="AZ229" s="234"/>
      <c r="BA229" s="1043"/>
      <c r="BB229" s="678" t="s">
        <v>93</v>
      </c>
      <c r="BC229" s="111" t="s">
        <v>35</v>
      </c>
      <c r="BD229" s="107" t="s">
        <v>35</v>
      </c>
      <c r="BE229" s="107" t="s">
        <v>35</v>
      </c>
      <c r="BF229" s="107" t="s">
        <v>35</v>
      </c>
      <c r="BG229" s="102" t="s">
        <v>35</v>
      </c>
      <c r="BH229" s="111" t="s">
        <v>35</v>
      </c>
      <c r="BI229" s="107" t="s">
        <v>35</v>
      </c>
      <c r="BJ229" s="107" t="s">
        <v>35</v>
      </c>
      <c r="BK229" s="107" t="s">
        <v>35</v>
      </c>
      <c r="BL229" s="102" t="s">
        <v>35</v>
      </c>
      <c r="BM229" s="111" t="s">
        <v>35</v>
      </c>
      <c r="BN229" s="107" t="s">
        <v>35</v>
      </c>
      <c r="BO229" s="107" t="s">
        <v>35</v>
      </c>
      <c r="BP229" s="107" t="s">
        <v>35</v>
      </c>
      <c r="BQ229" s="102" t="s">
        <v>35</v>
      </c>
      <c r="BR229" s="111" t="s">
        <v>35</v>
      </c>
      <c r="BS229" s="107" t="s">
        <v>35</v>
      </c>
      <c r="BT229" s="107" t="s">
        <v>35</v>
      </c>
      <c r="BU229" s="107" t="s">
        <v>35</v>
      </c>
      <c r="BV229" s="107" t="s">
        <v>35</v>
      </c>
      <c r="BW229" s="107" t="s">
        <v>35</v>
      </c>
      <c r="BX229" s="107" t="s">
        <v>35</v>
      </c>
      <c r="BY229" s="96" t="s">
        <v>35</v>
      </c>
      <c r="BZ229" s="96" t="s">
        <v>35</v>
      </c>
      <c r="CA229" s="96" t="s">
        <v>35</v>
      </c>
      <c r="CB229" s="96" t="s">
        <v>35</v>
      </c>
      <c r="CC229" s="96" t="s">
        <v>35</v>
      </c>
      <c r="CD229" s="96" t="s">
        <v>35</v>
      </c>
      <c r="CE229" s="96" t="s">
        <v>35</v>
      </c>
      <c r="CF229" s="96" t="s">
        <v>35</v>
      </c>
      <c r="CG229" s="96" t="s">
        <v>35</v>
      </c>
      <c r="CH229" s="96" t="s">
        <v>35</v>
      </c>
      <c r="CI229" s="96" t="s">
        <v>35</v>
      </c>
      <c r="CJ229" s="96" t="s">
        <v>35</v>
      </c>
      <c r="CK229" s="96" t="s">
        <v>35</v>
      </c>
      <c r="CL229" s="96" t="s">
        <v>35</v>
      </c>
      <c r="CM229" s="96" t="s">
        <v>35</v>
      </c>
      <c r="CN229" s="68"/>
      <c r="CO229" s="68"/>
      <c r="CP229" s="68"/>
      <c r="CQ229" s="68"/>
      <c r="CR229" s="68"/>
      <c r="CS229" s="68"/>
      <c r="CT229" s="68"/>
      <c r="CU229" s="68"/>
      <c r="CV229" s="68"/>
      <c r="CW229" s="68"/>
      <c r="CX229" s="68"/>
      <c r="CY229" s="68"/>
      <c r="CZ229" s="68"/>
    </row>
    <row r="230" s="370" customFormat="true" ht="15" customHeight="true" x14ac:dyDescent="0.2">
      <c r="A230" s="199"/>
      <c r="B230" s="193"/>
      <c r="C230" s="178"/>
      <c r="D230" s="177"/>
      <c r="E230" s="177"/>
      <c r="F230" s="177"/>
      <c r="G230" s="176"/>
      <c r="H230" s="175"/>
      <c r="I230" s="177"/>
      <c r="J230" s="177"/>
      <c r="K230" s="177"/>
      <c r="L230" s="174"/>
      <c r="M230" s="178"/>
      <c r="N230" s="177"/>
      <c r="O230" s="177"/>
      <c r="P230" s="177"/>
      <c r="Q230" s="176"/>
      <c r="R230" s="175"/>
      <c r="S230" s="177"/>
      <c r="T230" s="177"/>
      <c r="U230" s="177"/>
      <c r="V230" s="177"/>
      <c r="W230" s="177"/>
      <c r="X230" s="177"/>
      <c r="Y230" s="177"/>
      <c r="Z230" s="177"/>
      <c r="AA230" s="177"/>
      <c r="AB230" s="177"/>
      <c r="AC230" s="177"/>
      <c r="AD230" s="177"/>
      <c r="AE230" s="177"/>
      <c r="AF230" s="177"/>
      <c r="AG230" s="177"/>
      <c r="AH230" s="177"/>
      <c r="AI230" s="177"/>
      <c r="AJ230" s="177"/>
      <c r="AK230" s="177"/>
      <c r="AL230" s="177"/>
      <c r="AM230" s="174"/>
      <c r="AN230" s="495"/>
      <c r="AO230" s="495"/>
      <c r="AP230" s="495"/>
      <c r="AQ230" s="495"/>
      <c r="AR230" s="495"/>
      <c r="AS230" s="495"/>
      <c r="AT230" s="495"/>
      <c r="AU230" s="495"/>
      <c r="AV230" s="495"/>
      <c r="AW230" s="495"/>
      <c r="AX230" s="495"/>
      <c r="AY230" s="495"/>
      <c r="AZ230" s="234"/>
      <c r="BA230" s="1043"/>
      <c r="BB230" s="678" t="s">
        <v>94</v>
      </c>
      <c r="BC230" s="111" t="s">
        <v>35</v>
      </c>
      <c r="BD230" s="107" t="s">
        <v>35</v>
      </c>
      <c r="BE230" s="107" t="s">
        <v>35</v>
      </c>
      <c r="BF230" s="107" t="s">
        <v>35</v>
      </c>
      <c r="BG230" s="102" t="s">
        <v>35</v>
      </c>
      <c r="BH230" s="111" t="s">
        <v>35</v>
      </c>
      <c r="BI230" s="107" t="s">
        <v>35</v>
      </c>
      <c r="BJ230" s="107" t="s">
        <v>35</v>
      </c>
      <c r="BK230" s="107" t="s">
        <v>35</v>
      </c>
      <c r="BL230" s="102" t="s">
        <v>35</v>
      </c>
      <c r="BM230" s="111" t="s">
        <v>35</v>
      </c>
      <c r="BN230" s="107" t="s">
        <v>35</v>
      </c>
      <c r="BO230" s="107" t="s">
        <v>35</v>
      </c>
      <c r="BP230" s="107" t="s">
        <v>35</v>
      </c>
      <c r="BQ230" s="102" t="s">
        <v>35</v>
      </c>
      <c r="BR230" s="111" t="s">
        <v>35</v>
      </c>
      <c r="BS230" s="107" t="s">
        <v>35</v>
      </c>
      <c r="BT230" s="107" t="s">
        <v>35</v>
      </c>
      <c r="BU230" s="107" t="s">
        <v>35</v>
      </c>
      <c r="BV230" s="107" t="s">
        <v>35</v>
      </c>
      <c r="BW230" s="107" t="s">
        <v>35</v>
      </c>
      <c r="BX230" s="107" t="s">
        <v>35</v>
      </c>
      <c r="BY230" s="96" t="s">
        <v>35</v>
      </c>
      <c r="BZ230" s="96" t="s">
        <v>35</v>
      </c>
      <c r="CA230" s="96" t="s">
        <v>35</v>
      </c>
      <c r="CB230" s="96" t="s">
        <v>35</v>
      </c>
      <c r="CC230" s="96" t="s">
        <v>35</v>
      </c>
      <c r="CD230" s="96" t="s">
        <v>35</v>
      </c>
      <c r="CE230" s="96" t="s">
        <v>35</v>
      </c>
      <c r="CF230" s="96" t="s">
        <v>35</v>
      </c>
      <c r="CG230" s="96" t="s">
        <v>35</v>
      </c>
      <c r="CH230" s="96" t="s">
        <v>35</v>
      </c>
      <c r="CI230" s="96" t="s">
        <v>35</v>
      </c>
      <c r="CJ230" s="96" t="s">
        <v>35</v>
      </c>
      <c r="CK230" s="96" t="s">
        <v>35</v>
      </c>
      <c r="CL230" s="96" t="s">
        <v>35</v>
      </c>
      <c r="CM230" s="96" t="s">
        <v>35</v>
      </c>
      <c r="CN230" s="68"/>
      <c r="CO230" s="68"/>
      <c r="CP230" s="68"/>
      <c r="CQ230" s="68"/>
      <c r="CR230" s="68"/>
      <c r="CS230" s="68"/>
      <c r="CT230" s="68"/>
      <c r="CU230" s="68"/>
      <c r="CV230" s="68"/>
      <c r="CW230" s="68"/>
      <c r="CX230" s="68"/>
      <c r="CY230" s="68"/>
      <c r="CZ230" s="68"/>
    </row>
    <row r="231" s="370" customFormat="true" ht="15" customHeight="true" x14ac:dyDescent="0.2">
      <c r="A231" s="222"/>
      <c r="B231" s="192"/>
      <c r="C231" s="144"/>
      <c r="D231" s="213"/>
      <c r="E231" s="213"/>
      <c r="F231" s="213"/>
      <c r="G231" s="202"/>
      <c r="H231" s="143"/>
      <c r="I231" s="213"/>
      <c r="J231" s="213"/>
      <c r="K231" s="213"/>
      <c r="L231" s="208"/>
      <c r="M231" s="144"/>
      <c r="N231" s="213"/>
      <c r="O231" s="213"/>
      <c r="P231" s="213"/>
      <c r="Q231" s="202"/>
      <c r="R231" s="143"/>
      <c r="S231" s="213"/>
      <c r="T231" s="213"/>
      <c r="U231" s="213"/>
      <c r="V231" s="213"/>
      <c r="W231" s="213"/>
      <c r="X231" s="213"/>
      <c r="Y231" s="213"/>
      <c r="Z231" s="213"/>
      <c r="AA231" s="213"/>
      <c r="AB231" s="213"/>
      <c r="AC231" s="213"/>
      <c r="AD231" s="213"/>
      <c r="AE231" s="213"/>
      <c r="AF231" s="213"/>
      <c r="AG231" s="213"/>
      <c r="AH231" s="213"/>
      <c r="AI231" s="213"/>
      <c r="AJ231" s="213"/>
      <c r="AK231" s="213"/>
      <c r="AL231" s="213"/>
      <c r="AM231" s="208"/>
      <c r="AN231" s="495"/>
      <c r="AO231" s="495"/>
      <c r="AP231" s="495"/>
      <c r="AQ231" s="495"/>
      <c r="AR231" s="495"/>
      <c r="AS231" s="495"/>
      <c r="AT231" s="495"/>
      <c r="AU231" s="495"/>
      <c r="AV231" s="495"/>
      <c r="AW231" s="495"/>
      <c r="AX231" s="495"/>
      <c r="AY231" s="495"/>
      <c r="AZ231" s="234"/>
      <c r="BA231" s="232"/>
      <c r="BB231" s="678"/>
      <c r="BC231" s="507"/>
      <c r="BD231" s="492"/>
      <c r="BE231" s="492"/>
      <c r="BF231" s="492"/>
      <c r="BG231" s="511"/>
      <c r="BH231" s="507"/>
      <c r="BI231" s="492"/>
      <c r="BJ231" s="492"/>
      <c r="BK231" s="492"/>
      <c r="BL231" s="511"/>
      <c r="BM231" s="507"/>
      <c r="BN231" s="492"/>
      <c r="BO231" s="492"/>
      <c r="BP231" s="492"/>
      <c r="BQ231" s="511"/>
      <c r="BR231" s="507"/>
      <c r="BS231" s="492"/>
      <c r="BT231" s="492"/>
      <c r="BU231" s="492"/>
      <c r="BV231" s="492"/>
      <c r="BW231" s="492"/>
      <c r="BX231" s="492"/>
      <c r="BY231" s="493"/>
      <c r="BZ231" s="493"/>
      <c r="CA231" s="493"/>
      <c r="CB231" s="493"/>
      <c r="CC231" s="493"/>
      <c r="CD231" s="493"/>
      <c r="CE231" s="493"/>
      <c r="CF231" s="493"/>
      <c r="CG231" s="493"/>
      <c r="CH231" s="493"/>
      <c r="CI231" s="493"/>
      <c r="CJ231" s="493"/>
      <c r="CK231" s="493"/>
      <c r="CL231" s="493"/>
      <c r="CM231" s="493"/>
      <c r="CN231" s="67"/>
      <c r="CO231" s="67"/>
      <c r="CP231" s="67"/>
      <c r="CQ231" s="67"/>
      <c r="CR231" s="67"/>
      <c r="CS231" s="67"/>
      <c r="CT231" s="67"/>
      <c r="CU231" s="67"/>
      <c r="CV231" s="67"/>
      <c r="CW231" s="67"/>
      <c r="CX231" s="67"/>
      <c r="CY231" s="67"/>
      <c r="CZ231" s="67"/>
    </row>
    <row r="232" s="370" customFormat="true" ht="15" customHeight="true" x14ac:dyDescent="0.2">
      <c r="A232" s="222"/>
      <c r="B232" s="192"/>
      <c r="C232" s="144"/>
      <c r="D232" s="213"/>
      <c r="E232" s="213"/>
      <c r="F232" s="213"/>
      <c r="G232" s="202"/>
      <c r="H232" s="143"/>
      <c r="I232" s="213"/>
      <c r="J232" s="213"/>
      <c r="K232" s="213"/>
      <c r="L232" s="208"/>
      <c r="M232" s="144"/>
      <c r="N232" s="213"/>
      <c r="O232" s="213"/>
      <c r="P232" s="213"/>
      <c r="Q232" s="202"/>
      <c r="R232" s="143"/>
      <c r="S232" s="213"/>
      <c r="T232" s="213"/>
      <c r="U232" s="213"/>
      <c r="V232" s="213"/>
      <c r="W232" s="213"/>
      <c r="X232" s="213"/>
      <c r="Y232" s="213"/>
      <c r="Z232" s="213"/>
      <c r="AA232" s="213"/>
      <c r="AB232" s="213"/>
      <c r="AC232" s="213"/>
      <c r="AD232" s="213"/>
      <c r="AE232" s="213"/>
      <c r="AF232" s="213"/>
      <c r="AG232" s="213"/>
      <c r="AH232" s="213"/>
      <c r="AI232" s="213"/>
      <c r="AJ232" s="213"/>
      <c r="AK232" s="213"/>
      <c r="AL232" s="213"/>
      <c r="AM232" s="208"/>
      <c r="AN232" s="495"/>
      <c r="AO232" s="495"/>
      <c r="AP232" s="495"/>
      <c r="AQ232" s="495"/>
      <c r="AR232" s="495"/>
      <c r="AS232" s="495"/>
      <c r="AT232" s="495"/>
      <c r="AU232" s="495"/>
      <c r="AV232" s="495"/>
      <c r="AW232" s="495"/>
      <c r="AX232" s="495"/>
      <c r="AY232" s="495"/>
      <c r="AZ232" s="234"/>
      <c r="BA232" s="679"/>
      <c r="BB232" s="678"/>
      <c r="BC232" s="507"/>
      <c r="BD232" s="492"/>
      <c r="BE232" s="492"/>
      <c r="BF232" s="492"/>
      <c r="BG232" s="511"/>
      <c r="BH232" s="507"/>
      <c r="BI232" s="492"/>
      <c r="BJ232" s="492"/>
      <c r="BK232" s="492"/>
      <c r="BL232" s="511"/>
      <c r="BM232" s="507"/>
      <c r="BN232" s="492"/>
      <c r="BO232" s="492"/>
      <c r="BP232" s="492"/>
      <c r="BQ232" s="511"/>
      <c r="BR232" s="507"/>
      <c r="BS232" s="492"/>
      <c r="BT232" s="492"/>
      <c r="BU232" s="492"/>
      <c r="BV232" s="492"/>
      <c r="BW232" s="492"/>
      <c r="BX232" s="492"/>
      <c r="BY232" s="493"/>
      <c r="BZ232" s="493"/>
      <c r="CA232" s="493"/>
      <c r="CB232" s="493"/>
      <c r="CC232" s="493"/>
      <c r="CD232" s="493"/>
      <c r="CE232" s="493"/>
      <c r="CF232" s="493"/>
      <c r="CG232" s="493"/>
      <c r="CH232" s="493"/>
      <c r="CI232" s="493"/>
      <c r="CJ232" s="493"/>
      <c r="CK232" s="493"/>
      <c r="CL232" s="493"/>
      <c r="CM232" s="493"/>
      <c r="CN232" s="67"/>
      <c r="CO232" s="67"/>
      <c r="CP232" s="67"/>
      <c r="CQ232" s="67"/>
      <c r="CR232" s="67"/>
      <c r="CS232" s="67"/>
      <c r="CT232" s="67"/>
      <c r="CU232" s="67"/>
      <c r="CV232" s="67"/>
      <c r="CW232" s="67"/>
      <c r="CX232" s="67"/>
      <c r="CY232" s="67"/>
      <c r="CZ232" s="67"/>
    </row>
    <row r="233" s="370" customFormat="true" ht="15" customHeight="true" x14ac:dyDescent="0.2">
      <c r="A233" s="222"/>
      <c r="B233" s="192"/>
      <c r="C233" s="144"/>
      <c r="D233" s="213"/>
      <c r="E233" s="213"/>
      <c r="F233" s="213"/>
      <c r="G233" s="202"/>
      <c r="H233" s="143"/>
      <c r="I233" s="213"/>
      <c r="J233" s="213"/>
      <c r="K233" s="213"/>
      <c r="L233" s="208"/>
      <c r="M233" s="144"/>
      <c r="N233" s="213"/>
      <c r="O233" s="213"/>
      <c r="P233" s="213"/>
      <c r="Q233" s="202"/>
      <c r="R233" s="143"/>
      <c r="S233" s="213"/>
      <c r="T233" s="213"/>
      <c r="U233" s="213"/>
      <c r="V233" s="213"/>
      <c r="W233" s="213"/>
      <c r="X233" s="213"/>
      <c r="Y233" s="213"/>
      <c r="Z233" s="213"/>
      <c r="AA233" s="213"/>
      <c r="AB233" s="213"/>
      <c r="AC233" s="213"/>
      <c r="AD233" s="213"/>
      <c r="AE233" s="213"/>
      <c r="AF233" s="213"/>
      <c r="AG233" s="213"/>
      <c r="AH233" s="213"/>
      <c r="AI233" s="213"/>
      <c r="AJ233" s="213"/>
      <c r="AK233" s="213"/>
      <c r="AL233" s="213"/>
      <c r="AM233" s="208"/>
      <c r="AN233" s="495"/>
      <c r="AO233" s="495"/>
      <c r="AP233" s="495"/>
      <c r="AQ233" s="495"/>
      <c r="AR233" s="495"/>
      <c r="AS233" s="495"/>
      <c r="AT233" s="495"/>
      <c r="AU233" s="495"/>
      <c r="AV233" s="495"/>
      <c r="AW233" s="495"/>
      <c r="AX233" s="495"/>
      <c r="AY233" s="495"/>
      <c r="AZ233" s="234"/>
      <c r="BA233" s="679"/>
      <c r="BB233" s="678"/>
      <c r="BC233" s="507"/>
      <c r="BD233" s="492"/>
      <c r="BE233" s="492"/>
      <c r="BF233" s="492"/>
      <c r="BG233" s="511"/>
      <c r="BH233" s="507"/>
      <c r="BI233" s="492"/>
      <c r="BJ233" s="492"/>
      <c r="BK233" s="492"/>
      <c r="BL233" s="511"/>
      <c r="BM233" s="507"/>
      <c r="BN233" s="492"/>
      <c r="BO233" s="492"/>
      <c r="BP233" s="492"/>
      <c r="BQ233" s="511"/>
      <c r="BR233" s="507"/>
      <c r="BS233" s="492"/>
      <c r="BT233" s="492"/>
      <c r="BU233" s="492"/>
      <c r="BV233" s="492"/>
      <c r="BW233" s="492"/>
      <c r="BX233" s="492"/>
      <c r="BY233" s="493"/>
      <c r="BZ233" s="493"/>
      <c r="CA233" s="493"/>
      <c r="CB233" s="493"/>
      <c r="CC233" s="493"/>
      <c r="CD233" s="493"/>
      <c r="CE233" s="493"/>
      <c r="CF233" s="493"/>
      <c r="CG233" s="493"/>
      <c r="CH233" s="493"/>
      <c r="CI233" s="493"/>
      <c r="CJ233" s="493"/>
      <c r="CK233" s="493"/>
      <c r="CL233" s="493"/>
      <c r="CM233" s="493"/>
      <c r="CN233" s="67"/>
      <c r="CO233" s="67"/>
      <c r="CP233" s="67"/>
      <c r="CQ233" s="67"/>
      <c r="CR233" s="67"/>
      <c r="CS233" s="67"/>
      <c r="CT233" s="67"/>
      <c r="CU233" s="67"/>
      <c r="CV233" s="67"/>
      <c r="CW233" s="67"/>
      <c r="CX233" s="67"/>
      <c r="CY233" s="67"/>
      <c r="CZ233" s="67"/>
    </row>
    <row r="234" s="370" customFormat="true" ht="15" customHeight="true" x14ac:dyDescent="0.2">
      <c r="A234" s="222"/>
      <c r="B234" s="192"/>
      <c r="C234" s="144"/>
      <c r="D234" s="213"/>
      <c r="E234" s="213"/>
      <c r="F234" s="213"/>
      <c r="G234" s="202"/>
      <c r="H234" s="143"/>
      <c r="I234" s="213"/>
      <c r="J234" s="213"/>
      <c r="K234" s="213"/>
      <c r="L234" s="208"/>
      <c r="M234" s="144"/>
      <c r="N234" s="213"/>
      <c r="O234" s="213"/>
      <c r="P234" s="213"/>
      <c r="Q234" s="202"/>
      <c r="R234" s="143"/>
      <c r="S234" s="213"/>
      <c r="T234" s="213"/>
      <c r="U234" s="213"/>
      <c r="V234" s="213"/>
      <c r="W234" s="213"/>
      <c r="X234" s="213"/>
      <c r="Y234" s="213"/>
      <c r="Z234" s="213"/>
      <c r="AA234" s="213"/>
      <c r="AB234" s="213"/>
      <c r="AC234" s="213"/>
      <c r="AD234" s="213"/>
      <c r="AE234" s="213"/>
      <c r="AF234" s="213"/>
      <c r="AG234" s="213"/>
      <c r="AH234" s="213"/>
      <c r="AI234" s="213"/>
      <c r="AJ234" s="213"/>
      <c r="AK234" s="213"/>
      <c r="AL234" s="213"/>
      <c r="AM234" s="208"/>
      <c r="AN234" s="495"/>
      <c r="AO234" s="495"/>
      <c r="AP234" s="495"/>
      <c r="AQ234" s="495"/>
      <c r="AR234" s="495"/>
      <c r="AS234" s="495"/>
      <c r="AT234" s="495"/>
      <c r="AU234" s="495"/>
      <c r="AV234" s="495"/>
      <c r="AW234" s="495"/>
      <c r="AX234" s="495"/>
      <c r="AY234" s="495"/>
      <c r="AZ234" s="234"/>
      <c r="BA234" s="679"/>
      <c r="BB234" s="678"/>
      <c r="BC234" s="507"/>
      <c r="BD234" s="492"/>
      <c r="BE234" s="492"/>
      <c r="BF234" s="492"/>
      <c r="BG234" s="511"/>
      <c r="BH234" s="507"/>
      <c r="BI234" s="492"/>
      <c r="BJ234" s="492"/>
      <c r="BK234" s="492"/>
      <c r="BL234" s="511"/>
      <c r="BM234" s="507"/>
      <c r="BN234" s="492"/>
      <c r="BO234" s="492"/>
      <c r="BP234" s="492"/>
      <c r="BQ234" s="511"/>
      <c r="BR234" s="507"/>
      <c r="BS234" s="492"/>
      <c r="BT234" s="492"/>
      <c r="BU234" s="492"/>
      <c r="BV234" s="492"/>
      <c r="BW234" s="492"/>
      <c r="BX234" s="492"/>
      <c r="BY234" s="493"/>
      <c r="BZ234" s="493"/>
      <c r="CA234" s="493"/>
      <c r="CB234" s="493"/>
      <c r="CC234" s="493"/>
      <c r="CD234" s="493"/>
      <c r="CE234" s="493"/>
      <c r="CF234" s="493"/>
      <c r="CG234" s="493"/>
      <c r="CH234" s="493"/>
      <c r="CI234" s="493"/>
      <c r="CJ234" s="493"/>
      <c r="CK234" s="493"/>
      <c r="CL234" s="493"/>
      <c r="CM234" s="493"/>
      <c r="CN234" s="67"/>
      <c r="CO234" s="67"/>
      <c r="CP234" s="67"/>
      <c r="CQ234" s="67"/>
      <c r="CR234" s="67"/>
      <c r="CS234" s="67"/>
      <c r="CT234" s="67"/>
      <c r="CU234" s="67"/>
      <c r="CV234" s="67"/>
      <c r="CW234" s="67"/>
      <c r="CX234" s="67"/>
      <c r="CY234" s="67"/>
      <c r="CZ234" s="67"/>
    </row>
    <row r="235" s="370" customFormat="true" ht="15" customHeight="true" x14ac:dyDescent="0.2">
      <c r="A235" s="222"/>
      <c r="B235" s="192"/>
      <c r="C235" s="144"/>
      <c r="D235" s="213"/>
      <c r="E235" s="213"/>
      <c r="F235" s="213"/>
      <c r="G235" s="202"/>
      <c r="H235" s="143"/>
      <c r="I235" s="213"/>
      <c r="J235" s="213"/>
      <c r="K235" s="213"/>
      <c r="L235" s="208"/>
      <c r="M235" s="144"/>
      <c r="N235" s="213"/>
      <c r="O235" s="213"/>
      <c r="P235" s="213"/>
      <c r="Q235" s="202"/>
      <c r="R235" s="143"/>
      <c r="S235" s="213"/>
      <c r="T235" s="213"/>
      <c r="U235" s="213"/>
      <c r="V235" s="213"/>
      <c r="W235" s="213"/>
      <c r="X235" s="213"/>
      <c r="Y235" s="213"/>
      <c r="Z235" s="213"/>
      <c r="AA235" s="213"/>
      <c r="AB235" s="213"/>
      <c r="AC235" s="213"/>
      <c r="AD235" s="213"/>
      <c r="AE235" s="213"/>
      <c r="AF235" s="213"/>
      <c r="AG235" s="213"/>
      <c r="AH235" s="213"/>
      <c r="AI235" s="213"/>
      <c r="AJ235" s="213"/>
      <c r="AK235" s="213"/>
      <c r="AL235" s="213"/>
      <c r="AM235" s="208"/>
      <c r="AN235" s="495"/>
      <c r="AO235" s="495"/>
      <c r="AP235" s="495"/>
      <c r="AQ235" s="495"/>
      <c r="AR235" s="495"/>
      <c r="AS235" s="495"/>
      <c r="AT235" s="495"/>
      <c r="AU235" s="495"/>
      <c r="AV235" s="495"/>
      <c r="AW235" s="495"/>
      <c r="AX235" s="495"/>
      <c r="AY235" s="495"/>
      <c r="AZ235" s="234"/>
      <c r="BA235" s="679"/>
      <c r="BB235" s="678"/>
      <c r="BC235" s="507"/>
      <c r="BD235" s="492"/>
      <c r="BE235" s="492"/>
      <c r="BF235" s="492"/>
      <c r="BG235" s="511"/>
      <c r="BH235" s="507"/>
      <c r="BI235" s="492"/>
      <c r="BJ235" s="492"/>
      <c r="BK235" s="492"/>
      <c r="BL235" s="511"/>
      <c r="BM235" s="507"/>
      <c r="BN235" s="492"/>
      <c r="BO235" s="492"/>
      <c r="BP235" s="492"/>
      <c r="BQ235" s="511"/>
      <c r="BR235" s="507"/>
      <c r="BS235" s="492"/>
      <c r="BT235" s="492"/>
      <c r="BU235" s="492"/>
      <c r="BV235" s="492"/>
      <c r="BW235" s="492"/>
      <c r="BX235" s="492"/>
      <c r="BY235" s="493"/>
      <c r="BZ235" s="493"/>
      <c r="CA235" s="493"/>
      <c r="CB235" s="493"/>
      <c r="CC235" s="493"/>
      <c r="CD235" s="493"/>
      <c r="CE235" s="493"/>
      <c r="CF235" s="493"/>
      <c r="CG235" s="493"/>
      <c r="CH235" s="493"/>
      <c r="CI235" s="493"/>
      <c r="CJ235" s="493"/>
      <c r="CK235" s="493"/>
      <c r="CL235" s="493"/>
      <c r="CM235" s="493"/>
      <c r="CN235" s="67"/>
      <c r="CO235" s="67"/>
      <c r="CP235" s="67"/>
      <c r="CQ235" s="67"/>
      <c r="CR235" s="67"/>
      <c r="CS235" s="67"/>
      <c r="CT235" s="67"/>
      <c r="CU235" s="67"/>
      <c r="CV235" s="67"/>
      <c r="CW235" s="67"/>
      <c r="CX235" s="67"/>
      <c r="CY235" s="67"/>
      <c r="CZ235" s="67"/>
    </row>
    <row r="236" s="370" customFormat="true" ht="15" customHeight="true" x14ac:dyDescent="0.2">
      <c r="A236" s="222"/>
      <c r="B236" s="192"/>
      <c r="C236" s="144"/>
      <c r="D236" s="213"/>
      <c r="E236" s="213"/>
      <c r="F236" s="213"/>
      <c r="G236" s="202"/>
      <c r="H236" s="143"/>
      <c r="I236" s="213"/>
      <c r="J236" s="213"/>
      <c r="K236" s="213"/>
      <c r="L236" s="208"/>
      <c r="M236" s="144"/>
      <c r="N236" s="213"/>
      <c r="O236" s="213"/>
      <c r="P236" s="213"/>
      <c r="Q236" s="202"/>
      <c r="R236" s="143"/>
      <c r="S236" s="213"/>
      <c r="T236" s="213"/>
      <c r="U236" s="213"/>
      <c r="V236" s="213"/>
      <c r="W236" s="213"/>
      <c r="X236" s="213"/>
      <c r="Y236" s="213"/>
      <c r="Z236" s="213"/>
      <c r="AA236" s="213"/>
      <c r="AB236" s="213"/>
      <c r="AC236" s="213"/>
      <c r="AD236" s="213"/>
      <c r="AE236" s="213"/>
      <c r="AF236" s="213"/>
      <c r="AG236" s="213"/>
      <c r="AH236" s="213"/>
      <c r="AI236" s="213"/>
      <c r="AJ236" s="213"/>
      <c r="AK236" s="213"/>
      <c r="AL236" s="213"/>
      <c r="AM236" s="208"/>
      <c r="AN236" s="495"/>
      <c r="AO236" s="495"/>
      <c r="AP236" s="495"/>
      <c r="AQ236" s="495"/>
      <c r="AR236" s="495"/>
      <c r="AS236" s="495"/>
      <c r="AT236" s="495"/>
      <c r="AU236" s="495"/>
      <c r="AV236" s="495"/>
      <c r="AW236" s="495"/>
      <c r="AX236" s="495"/>
      <c r="AY236" s="495"/>
      <c r="AZ236" s="234"/>
      <c r="BA236" s="679"/>
      <c r="BB236" s="678"/>
      <c r="BC236" s="507"/>
      <c r="BD236" s="492"/>
      <c r="BE236" s="492"/>
      <c r="BF236" s="492"/>
      <c r="BG236" s="511"/>
      <c r="BH236" s="507"/>
      <c r="BI236" s="492"/>
      <c r="BJ236" s="492"/>
      <c r="BK236" s="492"/>
      <c r="BL236" s="511"/>
      <c r="BM236" s="507"/>
      <c r="BN236" s="492"/>
      <c r="BO236" s="492"/>
      <c r="BP236" s="492"/>
      <c r="BQ236" s="511"/>
      <c r="BR236" s="507"/>
      <c r="BS236" s="492"/>
      <c r="BT236" s="492"/>
      <c r="BU236" s="492"/>
      <c r="BV236" s="492"/>
      <c r="BW236" s="492"/>
      <c r="BX236" s="492"/>
      <c r="BY236" s="493"/>
      <c r="BZ236" s="493"/>
      <c r="CA236" s="493"/>
      <c r="CB236" s="493"/>
      <c r="CC236" s="493"/>
      <c r="CD236" s="493"/>
      <c r="CE236" s="493"/>
      <c r="CF236" s="493"/>
      <c r="CG236" s="493"/>
      <c r="CH236" s="493"/>
      <c r="CI236" s="493"/>
      <c r="CJ236" s="493"/>
      <c r="CK236" s="493"/>
      <c r="CL236" s="493"/>
      <c r="CM236" s="493"/>
      <c r="CN236" s="67"/>
      <c r="CO236" s="67"/>
      <c r="CP236" s="67"/>
      <c r="CQ236" s="67"/>
      <c r="CR236" s="67"/>
      <c r="CS236" s="67"/>
      <c r="CT236" s="67"/>
      <c r="CU236" s="67"/>
      <c r="CV236" s="67"/>
      <c r="CW236" s="67"/>
      <c r="CX236" s="67"/>
      <c r="CY236" s="67"/>
      <c r="CZ236" s="67"/>
    </row>
    <row r="237" s="370" customFormat="true" ht="15" customHeight="true" x14ac:dyDescent="0.2">
      <c r="A237" s="222"/>
      <c r="B237" s="192"/>
      <c r="C237" s="144"/>
      <c r="D237" s="213"/>
      <c r="E237" s="213"/>
      <c r="F237" s="213"/>
      <c r="G237" s="202"/>
      <c r="H237" s="143"/>
      <c r="I237" s="213"/>
      <c r="J237" s="213"/>
      <c r="K237" s="213"/>
      <c r="L237" s="208"/>
      <c r="M237" s="144"/>
      <c r="N237" s="213"/>
      <c r="O237" s="213"/>
      <c r="P237" s="213"/>
      <c r="Q237" s="202"/>
      <c r="R237" s="143"/>
      <c r="S237" s="213"/>
      <c r="T237" s="213"/>
      <c r="U237" s="213"/>
      <c r="V237" s="213"/>
      <c r="W237" s="213"/>
      <c r="X237" s="213"/>
      <c r="Y237" s="213"/>
      <c r="Z237" s="213"/>
      <c r="AA237" s="213"/>
      <c r="AB237" s="213"/>
      <c r="AC237" s="213"/>
      <c r="AD237" s="213"/>
      <c r="AE237" s="213"/>
      <c r="AF237" s="213"/>
      <c r="AG237" s="213"/>
      <c r="AH237" s="213"/>
      <c r="AI237" s="213"/>
      <c r="AJ237" s="213"/>
      <c r="AK237" s="213"/>
      <c r="AL237" s="213"/>
      <c r="AM237" s="208"/>
      <c r="AN237" s="495"/>
      <c r="AO237" s="495"/>
      <c r="AP237" s="495"/>
      <c r="AQ237" s="495"/>
      <c r="AR237" s="495"/>
      <c r="AS237" s="495"/>
      <c r="AT237" s="495"/>
      <c r="AU237" s="495"/>
      <c r="AV237" s="495"/>
      <c r="AW237" s="495"/>
      <c r="AX237" s="495"/>
      <c r="AY237" s="495"/>
      <c r="AZ237" s="234"/>
      <c r="BA237" s="679"/>
      <c r="BB237" s="678"/>
      <c r="BC237" s="507"/>
      <c r="BD237" s="492"/>
      <c r="BE237" s="492"/>
      <c r="BF237" s="492"/>
      <c r="BG237" s="511"/>
      <c r="BH237" s="507"/>
      <c r="BI237" s="492"/>
      <c r="BJ237" s="492"/>
      <c r="BK237" s="492"/>
      <c r="BL237" s="511"/>
      <c r="BM237" s="507"/>
      <c r="BN237" s="492"/>
      <c r="BO237" s="492"/>
      <c r="BP237" s="492"/>
      <c r="BQ237" s="511"/>
      <c r="BR237" s="507"/>
      <c r="BS237" s="492"/>
      <c r="BT237" s="492"/>
      <c r="BU237" s="492"/>
      <c r="BV237" s="492"/>
      <c r="BW237" s="492"/>
      <c r="BX237" s="492"/>
      <c r="BY237" s="493"/>
      <c r="BZ237" s="493"/>
      <c r="CA237" s="493"/>
      <c r="CB237" s="493"/>
      <c r="CC237" s="493"/>
      <c r="CD237" s="493"/>
      <c r="CE237" s="493"/>
      <c r="CF237" s="493"/>
      <c r="CG237" s="493"/>
      <c r="CH237" s="493"/>
      <c r="CI237" s="493"/>
      <c r="CJ237" s="493"/>
      <c r="CK237" s="493"/>
      <c r="CL237" s="493"/>
      <c r="CM237" s="493"/>
      <c r="CN237" s="67"/>
      <c r="CO237" s="67"/>
      <c r="CP237" s="67"/>
      <c r="CQ237" s="67"/>
      <c r="CR237" s="67"/>
      <c r="CS237" s="67"/>
      <c r="CT237" s="67"/>
      <c r="CU237" s="67"/>
      <c r="CV237" s="67"/>
      <c r="CW237" s="67"/>
      <c r="CX237" s="67"/>
      <c r="CY237" s="67"/>
      <c r="CZ237" s="67"/>
    </row>
    <row r="238" s="370" customFormat="true" ht="15" customHeight="true" x14ac:dyDescent="0.2">
      <c r="A238" s="222"/>
      <c r="B238" s="192"/>
      <c r="C238" s="144"/>
      <c r="D238" s="213"/>
      <c r="E238" s="213"/>
      <c r="F238" s="213"/>
      <c r="G238" s="202"/>
      <c r="H238" s="143"/>
      <c r="I238" s="213"/>
      <c r="J238" s="213"/>
      <c r="K238" s="213"/>
      <c r="L238" s="208"/>
      <c r="M238" s="144"/>
      <c r="N238" s="213"/>
      <c r="O238" s="213"/>
      <c r="P238" s="213"/>
      <c r="Q238" s="202"/>
      <c r="R238" s="143"/>
      <c r="S238" s="213"/>
      <c r="T238" s="213"/>
      <c r="U238" s="213"/>
      <c r="V238" s="213"/>
      <c r="W238" s="213"/>
      <c r="X238" s="213"/>
      <c r="Y238" s="213"/>
      <c r="Z238" s="213"/>
      <c r="AA238" s="213"/>
      <c r="AB238" s="213"/>
      <c r="AC238" s="213"/>
      <c r="AD238" s="213"/>
      <c r="AE238" s="213"/>
      <c r="AF238" s="213"/>
      <c r="AG238" s="213"/>
      <c r="AH238" s="213"/>
      <c r="AI238" s="213"/>
      <c r="AJ238" s="213"/>
      <c r="AK238" s="213"/>
      <c r="AL238" s="213"/>
      <c r="AM238" s="208"/>
      <c r="AN238" s="495"/>
      <c r="AO238" s="495"/>
      <c r="AP238" s="495"/>
      <c r="AQ238" s="495"/>
      <c r="AR238" s="495"/>
      <c r="AS238" s="495"/>
      <c r="AT238" s="495"/>
      <c r="AU238" s="495"/>
      <c r="AV238" s="495"/>
      <c r="AW238" s="495"/>
      <c r="AX238" s="495"/>
      <c r="AY238" s="495"/>
      <c r="AZ238" s="234"/>
      <c r="BA238" s="679"/>
      <c r="BB238" s="678"/>
      <c r="BC238" s="507"/>
      <c r="BD238" s="492"/>
      <c r="BE238" s="492"/>
      <c r="BF238" s="492"/>
      <c r="BG238" s="511"/>
      <c r="BH238" s="507"/>
      <c r="BI238" s="492"/>
      <c r="BJ238" s="492"/>
      <c r="BK238" s="492"/>
      <c r="BL238" s="511"/>
      <c r="BM238" s="507"/>
      <c r="BN238" s="492"/>
      <c r="BO238" s="492"/>
      <c r="BP238" s="492"/>
      <c r="BQ238" s="511"/>
      <c r="BR238" s="507"/>
      <c r="BS238" s="492"/>
      <c r="BT238" s="492"/>
      <c r="BU238" s="492"/>
      <c r="BV238" s="492"/>
      <c r="BW238" s="492"/>
      <c r="BX238" s="492"/>
      <c r="BY238" s="493"/>
      <c r="BZ238" s="493"/>
      <c r="CA238" s="493"/>
      <c r="CB238" s="493"/>
      <c r="CC238" s="493"/>
      <c r="CD238" s="493"/>
      <c r="CE238" s="493"/>
      <c r="CF238" s="493"/>
      <c r="CG238" s="493"/>
      <c r="CH238" s="493"/>
      <c r="CI238" s="493"/>
      <c r="CJ238" s="493"/>
      <c r="CK238" s="493"/>
      <c r="CL238" s="493"/>
      <c r="CM238" s="493"/>
      <c r="CN238" s="67"/>
      <c r="CO238" s="67"/>
      <c r="CP238" s="67"/>
      <c r="CQ238" s="67"/>
      <c r="CR238" s="67"/>
      <c r="CS238" s="67"/>
      <c r="CT238" s="67"/>
      <c r="CU238" s="67"/>
      <c r="CV238" s="67"/>
      <c r="CW238" s="67"/>
      <c r="CX238" s="67"/>
      <c r="CY238" s="67"/>
      <c r="CZ238" s="67"/>
    </row>
    <row r="239" s="370" customFormat="true" ht="15" customHeight="true" x14ac:dyDescent="0.2">
      <c r="A239" s="222"/>
      <c r="B239" s="192"/>
      <c r="C239" s="144"/>
      <c r="D239" s="213"/>
      <c r="E239" s="213"/>
      <c r="F239" s="213"/>
      <c r="G239" s="202"/>
      <c r="H239" s="143"/>
      <c r="I239" s="213"/>
      <c r="J239" s="213"/>
      <c r="K239" s="213"/>
      <c r="L239" s="208"/>
      <c r="M239" s="144"/>
      <c r="N239" s="213"/>
      <c r="O239" s="213"/>
      <c r="P239" s="213"/>
      <c r="Q239" s="202"/>
      <c r="R239" s="143"/>
      <c r="S239" s="213"/>
      <c r="T239" s="213"/>
      <c r="U239" s="213"/>
      <c r="V239" s="213"/>
      <c r="W239" s="213"/>
      <c r="X239" s="213"/>
      <c r="Y239" s="213"/>
      <c r="Z239" s="213"/>
      <c r="AA239" s="213"/>
      <c r="AB239" s="213"/>
      <c r="AC239" s="213"/>
      <c r="AD239" s="213"/>
      <c r="AE239" s="213"/>
      <c r="AF239" s="213"/>
      <c r="AG239" s="213"/>
      <c r="AH239" s="213"/>
      <c r="AI239" s="213"/>
      <c r="AJ239" s="213"/>
      <c r="AK239" s="213"/>
      <c r="AL239" s="213"/>
      <c r="AM239" s="208"/>
      <c r="AN239" s="495"/>
      <c r="AO239" s="495"/>
      <c r="AP239" s="495"/>
      <c r="AQ239" s="495"/>
      <c r="AR239" s="495"/>
      <c r="AS239" s="495"/>
      <c r="AT239" s="495"/>
      <c r="AU239" s="495"/>
      <c r="AV239" s="495"/>
      <c r="AW239" s="495"/>
      <c r="AX239" s="495"/>
      <c r="AY239" s="495"/>
      <c r="AZ239" s="234"/>
      <c r="BA239" s="679"/>
      <c r="BB239" s="678"/>
      <c r="BC239" s="507"/>
      <c r="BD239" s="492"/>
      <c r="BE239" s="492"/>
      <c r="BF239" s="492"/>
      <c r="BG239" s="511"/>
      <c r="BH239" s="507"/>
      <c r="BI239" s="492"/>
      <c r="BJ239" s="492"/>
      <c r="BK239" s="492"/>
      <c r="BL239" s="511"/>
      <c r="BM239" s="507"/>
      <c r="BN239" s="492"/>
      <c r="BO239" s="492"/>
      <c r="BP239" s="492"/>
      <c r="BQ239" s="511"/>
      <c r="BR239" s="507"/>
      <c r="BS239" s="492"/>
      <c r="BT239" s="492"/>
      <c r="BU239" s="492"/>
      <c r="BV239" s="492"/>
      <c r="BW239" s="492"/>
      <c r="BX239" s="492"/>
      <c r="BY239" s="493"/>
      <c r="BZ239" s="493"/>
      <c r="CA239" s="493"/>
      <c r="CB239" s="493"/>
      <c r="CC239" s="493"/>
      <c r="CD239" s="493"/>
      <c r="CE239" s="493"/>
      <c r="CF239" s="493"/>
      <c r="CG239" s="493"/>
      <c r="CH239" s="493"/>
      <c r="CI239" s="493"/>
      <c r="CJ239" s="493"/>
      <c r="CK239" s="493"/>
      <c r="CL239" s="493"/>
      <c r="CM239" s="493"/>
      <c r="CN239" s="67"/>
      <c r="CO239" s="67"/>
      <c r="CP239" s="67"/>
      <c r="CQ239" s="67"/>
      <c r="CR239" s="67"/>
      <c r="CS239" s="67"/>
      <c r="CT239" s="67"/>
      <c r="CU239" s="67"/>
      <c r="CV239" s="67"/>
      <c r="CW239" s="67"/>
      <c r="CX239" s="67"/>
      <c r="CY239" s="67"/>
      <c r="CZ239" s="67"/>
    </row>
    <row r="240" s="370" customFormat="true" ht="15" customHeight="true" x14ac:dyDescent="0.2">
      <c r="A240" s="222"/>
      <c r="B240" s="192"/>
      <c r="C240" s="144"/>
      <c r="D240" s="213"/>
      <c r="E240" s="213"/>
      <c r="F240" s="213"/>
      <c r="G240" s="202"/>
      <c r="H240" s="143"/>
      <c r="I240" s="213"/>
      <c r="J240" s="213"/>
      <c r="K240" s="213"/>
      <c r="L240" s="208"/>
      <c r="M240" s="144"/>
      <c r="N240" s="213"/>
      <c r="O240" s="213"/>
      <c r="P240" s="213"/>
      <c r="Q240" s="202"/>
      <c r="R240" s="143"/>
      <c r="S240" s="213"/>
      <c r="T240" s="213"/>
      <c r="U240" s="213"/>
      <c r="V240" s="213"/>
      <c r="W240" s="213"/>
      <c r="X240" s="213"/>
      <c r="Y240" s="213"/>
      <c r="Z240" s="213"/>
      <c r="AA240" s="213"/>
      <c r="AB240" s="213"/>
      <c r="AC240" s="213"/>
      <c r="AD240" s="213"/>
      <c r="AE240" s="213"/>
      <c r="AF240" s="213"/>
      <c r="AG240" s="213"/>
      <c r="AH240" s="213"/>
      <c r="AI240" s="213"/>
      <c r="AJ240" s="213"/>
      <c r="AK240" s="213"/>
      <c r="AL240" s="213"/>
      <c r="AM240" s="208"/>
      <c r="AN240" s="495"/>
      <c r="AO240" s="495"/>
      <c r="AP240" s="495"/>
      <c r="AQ240" s="495"/>
      <c r="AR240" s="495"/>
      <c r="AS240" s="495"/>
      <c r="AT240" s="495"/>
      <c r="AU240" s="495"/>
      <c r="AV240" s="495"/>
      <c r="AW240" s="495"/>
      <c r="AX240" s="495"/>
      <c r="AY240" s="495"/>
      <c r="AZ240" s="234"/>
      <c r="BA240" s="679"/>
      <c r="BB240" s="678"/>
      <c r="BC240" s="507"/>
      <c r="BD240" s="492"/>
      <c r="BE240" s="492"/>
      <c r="BF240" s="492"/>
      <c r="BG240" s="511"/>
      <c r="BH240" s="507"/>
      <c r="BI240" s="492"/>
      <c r="BJ240" s="492"/>
      <c r="BK240" s="492"/>
      <c r="BL240" s="511"/>
      <c r="BM240" s="507"/>
      <c r="BN240" s="492"/>
      <c r="BO240" s="492"/>
      <c r="BP240" s="492"/>
      <c r="BQ240" s="511"/>
      <c r="BR240" s="507"/>
      <c r="BS240" s="492"/>
      <c r="BT240" s="492"/>
      <c r="BU240" s="492"/>
      <c r="BV240" s="492"/>
      <c r="BW240" s="492"/>
      <c r="BX240" s="492"/>
      <c r="BY240" s="493"/>
      <c r="BZ240" s="493"/>
      <c r="CA240" s="493"/>
      <c r="CB240" s="493"/>
      <c r="CC240" s="493"/>
      <c r="CD240" s="493"/>
      <c r="CE240" s="493"/>
      <c r="CF240" s="493"/>
      <c r="CG240" s="493"/>
      <c r="CH240" s="493"/>
      <c r="CI240" s="493"/>
      <c r="CJ240" s="493"/>
      <c r="CK240" s="493"/>
      <c r="CL240" s="493"/>
      <c r="CM240" s="493"/>
      <c r="CN240" s="67"/>
      <c r="CO240" s="67"/>
      <c r="CP240" s="67"/>
      <c r="CQ240" s="67"/>
      <c r="CR240" s="67"/>
      <c r="CS240" s="67"/>
      <c r="CT240" s="67"/>
      <c r="CU240" s="67"/>
      <c r="CV240" s="67"/>
      <c r="CW240" s="67"/>
      <c r="CX240" s="67"/>
      <c r="CY240" s="67"/>
      <c r="CZ240" s="67"/>
    </row>
    <row r="241" s="370" customFormat="true" ht="15" customHeight="true" x14ac:dyDescent="0.2">
      <c r="A241" s="222"/>
      <c r="B241" s="192"/>
      <c r="C241" s="144"/>
      <c r="D241" s="213"/>
      <c r="E241" s="213"/>
      <c r="F241" s="213"/>
      <c r="G241" s="202"/>
      <c r="H241" s="143"/>
      <c r="I241" s="213"/>
      <c r="J241" s="213"/>
      <c r="K241" s="213"/>
      <c r="L241" s="208"/>
      <c r="M241" s="144"/>
      <c r="N241" s="213"/>
      <c r="O241" s="213"/>
      <c r="P241" s="213"/>
      <c r="Q241" s="202"/>
      <c r="R241" s="143"/>
      <c r="S241" s="213"/>
      <c r="T241" s="213"/>
      <c r="U241" s="213"/>
      <c r="V241" s="213"/>
      <c r="W241" s="213"/>
      <c r="X241" s="213"/>
      <c r="Y241" s="213"/>
      <c r="Z241" s="213"/>
      <c r="AA241" s="213"/>
      <c r="AB241" s="213"/>
      <c r="AC241" s="213"/>
      <c r="AD241" s="213"/>
      <c r="AE241" s="213"/>
      <c r="AF241" s="213"/>
      <c r="AG241" s="213"/>
      <c r="AH241" s="213"/>
      <c r="AI241" s="213"/>
      <c r="AJ241" s="213"/>
      <c r="AK241" s="213"/>
      <c r="AL241" s="213"/>
      <c r="AM241" s="208"/>
      <c r="AN241" s="495"/>
      <c r="AO241" s="495"/>
      <c r="AP241" s="495"/>
      <c r="AQ241" s="495"/>
      <c r="AR241" s="495"/>
      <c r="AS241" s="495"/>
      <c r="AT241" s="495"/>
      <c r="AU241" s="495"/>
      <c r="AV241" s="495"/>
      <c r="AW241" s="495"/>
      <c r="AX241" s="495"/>
      <c r="AY241" s="495"/>
      <c r="AZ241" s="234"/>
      <c r="BA241" s="679"/>
      <c r="BB241" s="678"/>
      <c r="BC241" s="507"/>
      <c r="BD241" s="492"/>
      <c r="BE241" s="492"/>
      <c r="BF241" s="492"/>
      <c r="BG241" s="511"/>
      <c r="BH241" s="507"/>
      <c r="BI241" s="492"/>
      <c r="BJ241" s="492"/>
      <c r="BK241" s="492"/>
      <c r="BL241" s="511"/>
      <c r="BM241" s="507"/>
      <c r="BN241" s="492"/>
      <c r="BO241" s="492"/>
      <c r="BP241" s="492"/>
      <c r="BQ241" s="511"/>
      <c r="BR241" s="507"/>
      <c r="BS241" s="492"/>
      <c r="BT241" s="492"/>
      <c r="BU241" s="492"/>
      <c r="BV241" s="492"/>
      <c r="BW241" s="492"/>
      <c r="BX241" s="492"/>
      <c r="BY241" s="493"/>
      <c r="BZ241" s="493"/>
      <c r="CA241" s="493"/>
      <c r="CB241" s="493"/>
      <c r="CC241" s="493"/>
      <c r="CD241" s="493"/>
      <c r="CE241" s="493"/>
      <c r="CF241" s="493"/>
      <c r="CG241" s="493"/>
      <c r="CH241" s="493"/>
      <c r="CI241" s="493"/>
      <c r="CJ241" s="493"/>
      <c r="CK241" s="493"/>
      <c r="CL241" s="493"/>
      <c r="CM241" s="493"/>
      <c r="CN241" s="67"/>
      <c r="CO241" s="67"/>
      <c r="CP241" s="67"/>
      <c r="CQ241" s="67"/>
      <c r="CR241" s="67"/>
      <c r="CS241" s="67"/>
      <c r="CT241" s="67"/>
      <c r="CU241" s="67"/>
      <c r="CV241" s="67"/>
      <c r="CW241" s="67"/>
      <c r="CX241" s="67"/>
      <c r="CY241" s="67"/>
      <c r="CZ241" s="67"/>
    </row>
    <row r="242" s="370" customFormat="true" ht="15" customHeight="true" x14ac:dyDescent="0.2">
      <c r="A242" s="222"/>
      <c r="B242" s="192"/>
      <c r="C242" s="144"/>
      <c r="D242" s="213"/>
      <c r="E242" s="213"/>
      <c r="F242" s="213"/>
      <c r="G242" s="202"/>
      <c r="H242" s="143"/>
      <c r="I242" s="213"/>
      <c r="J242" s="213"/>
      <c r="K242" s="213"/>
      <c r="L242" s="208"/>
      <c r="M242" s="144"/>
      <c r="N242" s="213"/>
      <c r="O242" s="213"/>
      <c r="P242" s="213"/>
      <c r="Q242" s="202"/>
      <c r="R242" s="143"/>
      <c r="S242" s="213"/>
      <c r="T242" s="213"/>
      <c r="U242" s="213"/>
      <c r="V242" s="213"/>
      <c r="W242" s="213"/>
      <c r="X242" s="213"/>
      <c r="Y242" s="213"/>
      <c r="Z242" s="213"/>
      <c r="AA242" s="213"/>
      <c r="AB242" s="213"/>
      <c r="AC242" s="213"/>
      <c r="AD242" s="213"/>
      <c r="AE242" s="213"/>
      <c r="AF242" s="213"/>
      <c r="AG242" s="213"/>
      <c r="AH242" s="213"/>
      <c r="AI242" s="213"/>
      <c r="AJ242" s="213"/>
      <c r="AK242" s="213"/>
      <c r="AL242" s="213"/>
      <c r="AM242" s="208"/>
      <c r="AN242" s="495"/>
      <c r="AO242" s="495"/>
      <c r="AP242" s="495"/>
      <c r="AQ242" s="495"/>
      <c r="AR242" s="495"/>
      <c r="AS242" s="495"/>
      <c r="AT242" s="495"/>
      <c r="AU242" s="495"/>
      <c r="AV242" s="495"/>
      <c r="AW242" s="495"/>
      <c r="AX242" s="495"/>
      <c r="AY242" s="495"/>
      <c r="AZ242" s="234"/>
      <c r="BA242" s="679"/>
      <c r="BB242" s="678"/>
      <c r="BC242" s="507"/>
      <c r="BD242" s="492"/>
      <c r="BE242" s="492"/>
      <c r="BF242" s="492"/>
      <c r="BG242" s="511"/>
      <c r="BH242" s="507"/>
      <c r="BI242" s="492"/>
      <c r="BJ242" s="492"/>
      <c r="BK242" s="492"/>
      <c r="BL242" s="511"/>
      <c r="BM242" s="507"/>
      <c r="BN242" s="492"/>
      <c r="BO242" s="492"/>
      <c r="BP242" s="492"/>
      <c r="BQ242" s="511"/>
      <c r="BR242" s="507"/>
      <c r="BS242" s="492"/>
      <c r="BT242" s="492"/>
      <c r="BU242" s="492"/>
      <c r="BV242" s="492"/>
      <c r="BW242" s="492"/>
      <c r="BX242" s="492"/>
      <c r="BY242" s="493"/>
      <c r="BZ242" s="493"/>
      <c r="CA242" s="493"/>
      <c r="CB242" s="493"/>
      <c r="CC242" s="493"/>
      <c r="CD242" s="493"/>
      <c r="CE242" s="493"/>
      <c r="CF242" s="493"/>
      <c r="CG242" s="493"/>
      <c r="CH242" s="493"/>
      <c r="CI242" s="493"/>
      <c r="CJ242" s="493"/>
      <c r="CK242" s="493"/>
      <c r="CL242" s="493"/>
      <c r="CM242" s="493"/>
      <c r="CN242" s="67"/>
      <c r="CO242" s="67"/>
      <c r="CP242" s="67"/>
      <c r="CQ242" s="67"/>
      <c r="CR242" s="67"/>
      <c r="CS242" s="67"/>
      <c r="CT242" s="67"/>
      <c r="CU242" s="67"/>
      <c r="CV242" s="67"/>
      <c r="CW242" s="67"/>
      <c r="CX242" s="67"/>
      <c r="CY242" s="67"/>
      <c r="CZ242" s="67"/>
    </row>
    <row r="243" s="370" customFormat="true" ht="15" customHeight="true" x14ac:dyDescent="0.2">
      <c r="A243" s="222"/>
      <c r="B243" s="192"/>
      <c r="C243" s="144"/>
      <c r="D243" s="213"/>
      <c r="E243" s="213"/>
      <c r="F243" s="213"/>
      <c r="G243" s="202"/>
      <c r="H243" s="143"/>
      <c r="I243" s="213"/>
      <c r="J243" s="213"/>
      <c r="K243" s="213"/>
      <c r="L243" s="208"/>
      <c r="M243" s="144"/>
      <c r="N243" s="213"/>
      <c r="O243" s="213"/>
      <c r="P243" s="213"/>
      <c r="Q243" s="202"/>
      <c r="R243" s="143"/>
      <c r="S243" s="213"/>
      <c r="T243" s="213"/>
      <c r="U243" s="213"/>
      <c r="V243" s="213"/>
      <c r="W243" s="213"/>
      <c r="X243" s="213"/>
      <c r="Y243" s="213"/>
      <c r="Z243" s="213"/>
      <c r="AA243" s="213"/>
      <c r="AB243" s="213"/>
      <c r="AC243" s="213"/>
      <c r="AD243" s="213"/>
      <c r="AE243" s="213"/>
      <c r="AF243" s="213"/>
      <c r="AG243" s="213"/>
      <c r="AH243" s="213"/>
      <c r="AI243" s="213"/>
      <c r="AJ243" s="213"/>
      <c r="AK243" s="213"/>
      <c r="AL243" s="213"/>
      <c r="AM243" s="208"/>
      <c r="AN243" s="495"/>
      <c r="AO243" s="495"/>
      <c r="AP243" s="495"/>
      <c r="AQ243" s="495"/>
      <c r="AR243" s="495"/>
      <c r="AS243" s="495"/>
      <c r="AT243" s="495"/>
      <c r="AU243" s="495"/>
      <c r="AV243" s="495"/>
      <c r="AW243" s="495"/>
      <c r="AX243" s="495"/>
      <c r="AY243" s="495"/>
      <c r="AZ243" s="234"/>
      <c r="BA243" s="679"/>
      <c r="BB243" s="678"/>
      <c r="BC243" s="507"/>
      <c r="BD243" s="492"/>
      <c r="BE243" s="492"/>
      <c r="BF243" s="492"/>
      <c r="BG243" s="511"/>
      <c r="BH243" s="507"/>
      <c r="BI243" s="492"/>
      <c r="BJ243" s="492"/>
      <c r="BK243" s="492"/>
      <c r="BL243" s="511"/>
      <c r="BM243" s="507"/>
      <c r="BN243" s="492"/>
      <c r="BO243" s="492"/>
      <c r="BP243" s="492"/>
      <c r="BQ243" s="511"/>
      <c r="BR243" s="507"/>
      <c r="BS243" s="492"/>
      <c r="BT243" s="492"/>
      <c r="BU243" s="492"/>
      <c r="BV243" s="492"/>
      <c r="BW243" s="492"/>
      <c r="BX243" s="492"/>
      <c r="BY243" s="493"/>
      <c r="BZ243" s="493"/>
      <c r="CA243" s="493"/>
      <c r="CB243" s="493"/>
      <c r="CC243" s="493"/>
      <c r="CD243" s="493"/>
      <c r="CE243" s="493"/>
      <c r="CF243" s="493"/>
      <c r="CG243" s="493"/>
      <c r="CH243" s="493"/>
      <c r="CI243" s="493"/>
      <c r="CJ243" s="493"/>
      <c r="CK243" s="493"/>
      <c r="CL243" s="493"/>
      <c r="CM243" s="493"/>
      <c r="CN243" s="67"/>
      <c r="CO243" s="67"/>
      <c r="CP243" s="67"/>
      <c r="CQ243" s="67"/>
      <c r="CR243" s="67"/>
      <c r="CS243" s="67"/>
      <c r="CT243" s="67"/>
      <c r="CU243" s="67"/>
      <c r="CV243" s="67"/>
      <c r="CW243" s="67"/>
      <c r="CX243" s="67"/>
      <c r="CY243" s="67"/>
      <c r="CZ243" s="67"/>
    </row>
    <row r="244" s="370" customFormat="true" ht="15" customHeight="true" x14ac:dyDescent="0.2">
      <c r="A244" s="222"/>
      <c r="B244" s="192"/>
      <c r="C244" s="144"/>
      <c r="D244" s="213"/>
      <c r="E244" s="213"/>
      <c r="F244" s="213"/>
      <c r="G244" s="202"/>
      <c r="H244" s="143"/>
      <c r="I244" s="213"/>
      <c r="J244" s="213"/>
      <c r="K244" s="213"/>
      <c r="L244" s="208"/>
      <c r="M244" s="144"/>
      <c r="N244" s="213"/>
      <c r="O244" s="213"/>
      <c r="P244" s="213"/>
      <c r="Q244" s="202"/>
      <c r="R244" s="143"/>
      <c r="S244" s="213"/>
      <c r="T244" s="213"/>
      <c r="U244" s="213"/>
      <c r="V244" s="213"/>
      <c r="W244" s="213"/>
      <c r="X244" s="213"/>
      <c r="Y244" s="213"/>
      <c r="Z244" s="213"/>
      <c r="AA244" s="213"/>
      <c r="AB244" s="213"/>
      <c r="AC244" s="213"/>
      <c r="AD244" s="213"/>
      <c r="AE244" s="213"/>
      <c r="AF244" s="213"/>
      <c r="AG244" s="213"/>
      <c r="AH244" s="213"/>
      <c r="AI244" s="213"/>
      <c r="AJ244" s="213"/>
      <c r="AK244" s="213"/>
      <c r="AL244" s="213"/>
      <c r="AM244" s="208"/>
      <c r="AN244" s="495"/>
      <c r="AO244" s="495"/>
      <c r="AP244" s="495"/>
      <c r="AQ244" s="495"/>
      <c r="AR244" s="495"/>
      <c r="AS244" s="495"/>
      <c r="AT244" s="495"/>
      <c r="AU244" s="495"/>
      <c r="AV244" s="495"/>
      <c r="AW244" s="495"/>
      <c r="AX244" s="495"/>
      <c r="AY244" s="495"/>
      <c r="AZ244" s="234"/>
      <c r="BA244" s="679"/>
      <c r="BB244" s="678"/>
      <c r="BC244" s="507"/>
      <c r="BD244" s="492"/>
      <c r="BE244" s="492"/>
      <c r="BF244" s="492"/>
      <c r="BG244" s="511"/>
      <c r="BH244" s="507"/>
      <c r="BI244" s="492"/>
      <c r="BJ244" s="492"/>
      <c r="BK244" s="492"/>
      <c r="BL244" s="511"/>
      <c r="BM244" s="507"/>
      <c r="BN244" s="492"/>
      <c r="BO244" s="492"/>
      <c r="BP244" s="492"/>
      <c r="BQ244" s="511"/>
      <c r="BR244" s="507"/>
      <c r="BS244" s="492"/>
      <c r="BT244" s="492"/>
      <c r="BU244" s="492"/>
      <c r="BV244" s="492"/>
      <c r="BW244" s="492"/>
      <c r="BX244" s="492"/>
      <c r="BY244" s="493"/>
      <c r="BZ244" s="493"/>
      <c r="CA244" s="493"/>
      <c r="CB244" s="493"/>
      <c r="CC244" s="493"/>
      <c r="CD244" s="493"/>
      <c r="CE244" s="493"/>
      <c r="CF244" s="493"/>
      <c r="CG244" s="493"/>
      <c r="CH244" s="493"/>
      <c r="CI244" s="493"/>
      <c r="CJ244" s="493"/>
      <c r="CK244" s="493"/>
      <c r="CL244" s="493"/>
      <c r="CM244" s="493"/>
      <c r="CN244" s="67"/>
      <c r="CO244" s="67"/>
      <c r="CP244" s="67"/>
      <c r="CQ244" s="67"/>
      <c r="CR244" s="67"/>
      <c r="CS244" s="67"/>
      <c r="CT244" s="67"/>
      <c r="CU244" s="67"/>
      <c r="CV244" s="67"/>
      <c r="CW244" s="67"/>
      <c r="CX244" s="67"/>
      <c r="CY244" s="67"/>
      <c r="CZ244" s="67"/>
    </row>
    <row r="245" s="370" customFormat="true" ht="15" customHeight="true" x14ac:dyDescent="0.2">
      <c r="A245" s="222"/>
      <c r="B245" s="192"/>
      <c r="C245" s="144"/>
      <c r="D245" s="213"/>
      <c r="E245" s="213"/>
      <c r="F245" s="213"/>
      <c r="G245" s="202"/>
      <c r="H245" s="143"/>
      <c r="I245" s="213"/>
      <c r="J245" s="213"/>
      <c r="K245" s="213"/>
      <c r="L245" s="208"/>
      <c r="M245" s="144"/>
      <c r="N245" s="213"/>
      <c r="O245" s="213"/>
      <c r="P245" s="213"/>
      <c r="Q245" s="202"/>
      <c r="R245" s="143"/>
      <c r="S245" s="213"/>
      <c r="T245" s="213"/>
      <c r="U245" s="213"/>
      <c r="V245" s="213"/>
      <c r="W245" s="213"/>
      <c r="X245" s="213"/>
      <c r="Y245" s="213"/>
      <c r="Z245" s="213"/>
      <c r="AA245" s="213"/>
      <c r="AB245" s="213"/>
      <c r="AC245" s="213"/>
      <c r="AD245" s="213"/>
      <c r="AE245" s="213"/>
      <c r="AF245" s="213"/>
      <c r="AG245" s="213"/>
      <c r="AH245" s="213"/>
      <c r="AI245" s="213"/>
      <c r="AJ245" s="213"/>
      <c r="AK245" s="213"/>
      <c r="AL245" s="213"/>
      <c r="AM245" s="208"/>
      <c r="AN245" s="495"/>
      <c r="AO245" s="495"/>
      <c r="AP245" s="495"/>
      <c r="AQ245" s="495"/>
      <c r="AR245" s="495"/>
      <c r="AS245" s="495"/>
      <c r="AT245" s="495"/>
      <c r="AU245" s="495"/>
      <c r="AV245" s="495"/>
      <c r="AW245" s="495"/>
      <c r="AX245" s="495"/>
      <c r="AY245" s="495"/>
      <c r="AZ245" s="234"/>
      <c r="BA245" s="679"/>
      <c r="BB245" s="678"/>
      <c r="BC245" s="507"/>
      <c r="BD245" s="492"/>
      <c r="BE245" s="492"/>
      <c r="BF245" s="492"/>
      <c r="BG245" s="511"/>
      <c r="BH245" s="507"/>
      <c r="BI245" s="492"/>
      <c r="BJ245" s="492"/>
      <c r="BK245" s="492"/>
      <c r="BL245" s="511"/>
      <c r="BM245" s="507"/>
      <c r="BN245" s="492"/>
      <c r="BO245" s="492"/>
      <c r="BP245" s="492"/>
      <c r="BQ245" s="511"/>
      <c r="BR245" s="507"/>
      <c r="BS245" s="492"/>
      <c r="BT245" s="492"/>
      <c r="BU245" s="492"/>
      <c r="BV245" s="492"/>
      <c r="BW245" s="492"/>
      <c r="BX245" s="492"/>
      <c r="BY245" s="493"/>
      <c r="BZ245" s="493"/>
      <c r="CA245" s="493"/>
      <c r="CB245" s="493"/>
      <c r="CC245" s="493"/>
      <c r="CD245" s="493"/>
      <c r="CE245" s="493"/>
      <c r="CF245" s="493"/>
      <c r="CG245" s="493"/>
      <c r="CH245" s="493"/>
      <c r="CI245" s="493"/>
      <c r="CJ245" s="493"/>
      <c r="CK245" s="493"/>
      <c r="CL245" s="493"/>
      <c r="CM245" s="493"/>
      <c r="CN245" s="67"/>
      <c r="CO245" s="67"/>
      <c r="CP245" s="67"/>
      <c r="CQ245" s="67"/>
      <c r="CR245" s="67"/>
      <c r="CS245" s="67"/>
      <c r="CT245" s="67"/>
      <c r="CU245" s="67"/>
      <c r="CV245" s="67"/>
      <c r="CW245" s="67"/>
      <c r="CX245" s="67"/>
      <c r="CY245" s="67"/>
      <c r="CZ245" s="67"/>
    </row>
    <row r="246" s="370" customFormat="true" ht="15" customHeight="true" x14ac:dyDescent="0.2">
      <c r="A246" s="222"/>
      <c r="B246" s="192"/>
      <c r="C246" s="144"/>
      <c r="D246" s="213"/>
      <c r="E246" s="213"/>
      <c r="F246" s="213"/>
      <c r="G246" s="202"/>
      <c r="H246" s="143"/>
      <c r="I246" s="213"/>
      <c r="J246" s="213"/>
      <c r="K246" s="213"/>
      <c r="L246" s="208"/>
      <c r="M246" s="144"/>
      <c r="N246" s="213"/>
      <c r="O246" s="213"/>
      <c r="P246" s="213"/>
      <c r="Q246" s="202"/>
      <c r="R246" s="143"/>
      <c r="S246" s="213"/>
      <c r="T246" s="213"/>
      <c r="U246" s="213"/>
      <c r="V246" s="213"/>
      <c r="W246" s="213"/>
      <c r="X246" s="213"/>
      <c r="Y246" s="213"/>
      <c r="Z246" s="213"/>
      <c r="AA246" s="213"/>
      <c r="AB246" s="213"/>
      <c r="AC246" s="213"/>
      <c r="AD246" s="213"/>
      <c r="AE246" s="213"/>
      <c r="AF246" s="213"/>
      <c r="AG246" s="213"/>
      <c r="AH246" s="213"/>
      <c r="AI246" s="213"/>
      <c r="AJ246" s="213"/>
      <c r="AK246" s="213"/>
      <c r="AL246" s="213"/>
      <c r="AM246" s="208"/>
      <c r="AN246" s="495"/>
      <c r="AO246" s="495"/>
      <c r="AP246" s="495"/>
      <c r="AQ246" s="495"/>
      <c r="AR246" s="495"/>
      <c r="AS246" s="495"/>
      <c r="AT246" s="495"/>
      <c r="AU246" s="495"/>
      <c r="AV246" s="495"/>
      <c r="AW246" s="495"/>
      <c r="AX246" s="495"/>
      <c r="AY246" s="495"/>
      <c r="AZ246" s="234"/>
      <c r="BA246" s="679"/>
      <c r="BB246" s="678"/>
      <c r="BC246" s="507"/>
      <c r="BD246" s="492"/>
      <c r="BE246" s="492"/>
      <c r="BF246" s="492"/>
      <c r="BG246" s="511"/>
      <c r="BH246" s="507"/>
      <c r="BI246" s="492"/>
      <c r="BJ246" s="492"/>
      <c r="BK246" s="492"/>
      <c r="BL246" s="511"/>
      <c r="BM246" s="507"/>
      <c r="BN246" s="492"/>
      <c r="BO246" s="492"/>
      <c r="BP246" s="492"/>
      <c r="BQ246" s="511"/>
      <c r="BR246" s="507"/>
      <c r="BS246" s="492"/>
      <c r="BT246" s="492"/>
      <c r="BU246" s="492"/>
      <c r="BV246" s="492"/>
      <c r="BW246" s="492"/>
      <c r="BX246" s="492"/>
      <c r="BY246" s="493"/>
      <c r="BZ246" s="493"/>
      <c r="CA246" s="493"/>
      <c r="CB246" s="493"/>
      <c r="CC246" s="493"/>
      <c r="CD246" s="493"/>
      <c r="CE246" s="493"/>
      <c r="CF246" s="493"/>
      <c r="CG246" s="493"/>
      <c r="CH246" s="493"/>
      <c r="CI246" s="493"/>
      <c r="CJ246" s="493"/>
      <c r="CK246" s="493"/>
      <c r="CL246" s="493"/>
      <c r="CM246" s="493"/>
      <c r="CN246" s="67"/>
      <c r="CO246" s="67"/>
      <c r="CP246" s="67"/>
      <c r="CQ246" s="67"/>
      <c r="CR246" s="67"/>
      <c r="CS246" s="67"/>
      <c r="CT246" s="67"/>
      <c r="CU246" s="67"/>
      <c r="CV246" s="67"/>
      <c r="CW246" s="67"/>
      <c r="CX246" s="67"/>
      <c r="CY246" s="67"/>
      <c r="CZ246" s="67"/>
    </row>
    <row r="247" s="370" customFormat="true" ht="15" customHeight="true" x14ac:dyDescent="0.2">
      <c r="A247" s="222"/>
      <c r="B247" s="192"/>
      <c r="C247" s="144"/>
      <c r="D247" s="213"/>
      <c r="E247" s="213"/>
      <c r="F247" s="213"/>
      <c r="G247" s="202"/>
      <c r="H247" s="143"/>
      <c r="I247" s="213"/>
      <c r="J247" s="213"/>
      <c r="K247" s="213"/>
      <c r="L247" s="208"/>
      <c r="M247" s="144"/>
      <c r="N247" s="213"/>
      <c r="O247" s="213"/>
      <c r="P247" s="213"/>
      <c r="Q247" s="202"/>
      <c r="R247" s="143"/>
      <c r="S247" s="213"/>
      <c r="T247" s="213"/>
      <c r="U247" s="213"/>
      <c r="V247" s="213"/>
      <c r="W247" s="213"/>
      <c r="X247" s="213"/>
      <c r="Y247" s="213"/>
      <c r="Z247" s="213"/>
      <c r="AA247" s="213"/>
      <c r="AB247" s="213"/>
      <c r="AC247" s="213"/>
      <c r="AD247" s="213"/>
      <c r="AE247" s="213"/>
      <c r="AF247" s="213"/>
      <c r="AG247" s="213"/>
      <c r="AH247" s="213"/>
      <c r="AI247" s="213"/>
      <c r="AJ247" s="213"/>
      <c r="AK247" s="213"/>
      <c r="AL247" s="213"/>
      <c r="AM247" s="208"/>
      <c r="AN247" s="495"/>
      <c r="AO247" s="495"/>
      <c r="AP247" s="495"/>
      <c r="AQ247" s="495"/>
      <c r="AR247" s="495"/>
      <c r="AS247" s="495"/>
      <c r="AT247" s="495"/>
      <c r="AU247" s="495"/>
      <c r="AV247" s="495"/>
      <c r="AW247" s="495"/>
      <c r="AX247" s="495"/>
      <c r="AY247" s="495"/>
      <c r="AZ247" s="234"/>
      <c r="BA247" s="679"/>
      <c r="BB247" s="678"/>
      <c r="BC247" s="507"/>
      <c r="BD247" s="492"/>
      <c r="BE247" s="492"/>
      <c r="BF247" s="492"/>
      <c r="BG247" s="511"/>
      <c r="BH247" s="507"/>
      <c r="BI247" s="492"/>
      <c r="BJ247" s="492"/>
      <c r="BK247" s="492"/>
      <c r="BL247" s="511"/>
      <c r="BM247" s="507"/>
      <c r="BN247" s="492"/>
      <c r="BO247" s="492"/>
      <c r="BP247" s="492"/>
      <c r="BQ247" s="511"/>
      <c r="BR247" s="507"/>
      <c r="BS247" s="492"/>
      <c r="BT247" s="492"/>
      <c r="BU247" s="492"/>
      <c r="BV247" s="492"/>
      <c r="BW247" s="492"/>
      <c r="BX247" s="492"/>
      <c r="BY247" s="493"/>
      <c r="BZ247" s="493"/>
      <c r="CA247" s="493"/>
      <c r="CB247" s="493"/>
      <c r="CC247" s="493"/>
      <c r="CD247" s="493"/>
      <c r="CE247" s="493"/>
      <c r="CF247" s="493"/>
      <c r="CG247" s="493"/>
      <c r="CH247" s="493"/>
      <c r="CI247" s="493"/>
      <c r="CJ247" s="493"/>
      <c r="CK247" s="493"/>
      <c r="CL247" s="493"/>
      <c r="CM247" s="493"/>
      <c r="CN247" s="67"/>
      <c r="CO247" s="67"/>
      <c r="CP247" s="67"/>
      <c r="CQ247" s="67"/>
      <c r="CR247" s="67"/>
      <c r="CS247" s="67"/>
      <c r="CT247" s="67"/>
      <c r="CU247" s="67"/>
      <c r="CV247" s="67"/>
      <c r="CW247" s="67"/>
      <c r="CX247" s="67"/>
      <c r="CY247" s="67"/>
      <c r="CZ247" s="67"/>
    </row>
    <row r="248" s="370" customFormat="true" ht="15" customHeight="true" x14ac:dyDescent="0.2">
      <c r="A248" s="131"/>
      <c r="B248" s="184"/>
      <c r="C248" s="134"/>
      <c r="D248" s="168"/>
      <c r="E248" s="168"/>
      <c r="F248" s="168"/>
      <c r="G248" s="167"/>
      <c r="H248" s="133"/>
      <c r="I248" s="168"/>
      <c r="J248" s="168"/>
      <c r="K248" s="168"/>
      <c r="L248" s="132"/>
      <c r="M248" s="134"/>
      <c r="N248" s="168"/>
      <c r="O248" s="168"/>
      <c r="P248" s="168"/>
      <c r="Q248" s="167"/>
      <c r="R248" s="133"/>
      <c r="S248" s="168"/>
      <c r="T248" s="168"/>
      <c r="U248" s="168"/>
      <c r="V248" s="168"/>
      <c r="W248" s="168"/>
      <c r="X248" s="168"/>
      <c r="Y248" s="168"/>
      <c r="Z248" s="168"/>
      <c r="AA248" s="168"/>
      <c r="AB248" s="168"/>
      <c r="AC248" s="168"/>
      <c r="AD248" s="168"/>
      <c r="AE248" s="168"/>
      <c r="AF248" s="168"/>
      <c r="AG248" s="168"/>
      <c r="AH248" s="168"/>
      <c r="AI248" s="168"/>
      <c r="AJ248" s="168"/>
      <c r="AK248" s="168"/>
      <c r="AL248" s="168"/>
      <c r="AM248" s="132"/>
      <c r="AN248" s="495"/>
      <c r="AO248" s="495"/>
      <c r="AP248" s="495"/>
      <c r="AQ248" s="495"/>
      <c r="AR248" s="495"/>
      <c r="AS248" s="495"/>
      <c r="AT248" s="495"/>
      <c r="AU248" s="495"/>
      <c r="AV248" s="495"/>
      <c r="AW248" s="495"/>
      <c r="AX248" s="495"/>
      <c r="AY248" s="495"/>
      <c r="AZ248" s="234"/>
      <c r="BA248" s="679"/>
      <c r="BB248" s="678"/>
      <c r="BC248" s="510"/>
      <c r="BD248" s="509"/>
      <c r="BE248" s="509"/>
      <c r="BF248" s="509"/>
      <c r="BG248" s="513"/>
      <c r="BH248" s="510"/>
      <c r="BI248" s="509"/>
      <c r="BJ248" s="509"/>
      <c r="BK248" s="509"/>
      <c r="BL248" s="513"/>
      <c r="BM248" s="510"/>
      <c r="BN248" s="509"/>
      <c r="BO248" s="509"/>
      <c r="BP248" s="509"/>
      <c r="BQ248" s="513"/>
      <c r="BR248" s="510"/>
      <c r="BS248" s="509"/>
      <c r="BT248" s="509"/>
      <c r="BU248" s="509"/>
      <c r="BV248" s="509"/>
      <c r="BW248" s="509"/>
      <c r="BX248" s="509"/>
      <c r="BY248" s="512"/>
      <c r="BZ248" s="512"/>
      <c r="CA248" s="512"/>
      <c r="CB248" s="512"/>
      <c r="CC248" s="512"/>
      <c r="CD248" s="512"/>
      <c r="CE248" s="512"/>
      <c r="CF248" s="512"/>
      <c r="CG248" s="512"/>
      <c r="CH248" s="512"/>
      <c r="CI248" s="512"/>
      <c r="CJ248" s="512"/>
      <c r="CK248" s="512"/>
      <c r="CL248" s="512"/>
      <c r="CM248" s="512"/>
      <c r="CN248" s="67"/>
      <c r="CO248" s="67"/>
      <c r="CP248" s="67"/>
      <c r="CQ248" s="67"/>
      <c r="CR248" s="67"/>
      <c r="CS248" s="67"/>
      <c r="CT248" s="67"/>
      <c r="CU248" s="67"/>
      <c r="CV248" s="67"/>
      <c r="CW248" s="67"/>
      <c r="CX248" s="67"/>
      <c r="CY248" s="67"/>
      <c r="CZ248" s="67"/>
    </row>
    <row r="249" s="370" customFormat="true" ht="250.15" customHeight="true" x14ac:dyDescent="0.2">
      <c r="AN249" s="234"/>
      <c r="AO249" s="234"/>
      <c r="AP249" s="234"/>
      <c r="AQ249" s="234"/>
      <c r="AR249" s="234"/>
      <c r="AS249" s="234"/>
      <c r="AT249" s="234"/>
      <c r="AU249" s="234"/>
      <c r="AV249" s="234"/>
      <c r="AW249" s="234"/>
      <c r="AX249" s="234"/>
      <c r="AY249" s="234"/>
      <c r="AZ249" s="234"/>
      <c r="BA249" s="367"/>
      <c r="BB249" s="365"/>
      <c r="BC249" s="365"/>
      <c r="BD249" s="365"/>
      <c r="BE249" s="365"/>
      <c r="BF249" s="365"/>
      <c r="BG249" s="365"/>
      <c r="BH249" s="365"/>
      <c r="BI249" s="365"/>
      <c r="BJ249" s="365"/>
      <c r="BK249" s="365"/>
      <c r="BL249" s="365"/>
      <c r="BM249" s="365"/>
      <c r="BN249" s="365"/>
      <c r="BO249" s="365"/>
      <c r="BP249" s="365"/>
      <c r="BQ249" s="365"/>
      <c r="BR249" s="365"/>
      <c r="BS249" s="365"/>
      <c r="BT249" s="365"/>
      <c r="BU249" s="365"/>
      <c r="BV249" s="365"/>
      <c r="BW249" s="365"/>
      <c r="BX249" s="365"/>
      <c r="BY249" s="367"/>
      <c r="BZ249" s="402"/>
      <c r="CA249" s="402"/>
      <c r="CB249" s="402"/>
      <c r="CC249" s="402"/>
      <c r="CD249" s="402"/>
      <c r="CE249" s="402"/>
      <c r="CF249" s="402"/>
      <c r="CG249" s="402"/>
      <c r="CH249" s="402"/>
      <c r="CI249" s="402"/>
      <c r="CJ249" s="402"/>
      <c r="CK249" s="402"/>
      <c r="CL249" s="402"/>
      <c r="CM249" s="402"/>
      <c r="CN249" s="402"/>
      <c r="CO249" s="402"/>
      <c r="CP249" s="402"/>
      <c r="CQ249" s="402"/>
      <c r="CR249" s="402"/>
      <c r="CS249" s="402"/>
      <c r="CT249" s="402"/>
      <c r="CU249" s="402"/>
      <c r="CV249" s="402"/>
      <c r="CW249" s="402"/>
      <c r="CX249" s="402"/>
      <c r="CY249" s="402"/>
      <c r="CZ249" s="402"/>
    </row>
    <row r="250" s="571" customFormat="true" ht="19.15" customHeight="true" x14ac:dyDescent="0.2">
      <c r="AN250" s="233"/>
      <c r="AO250" s="233"/>
      <c r="AP250" s="233"/>
      <c r="AQ250" s="233"/>
      <c r="AR250" s="233"/>
      <c r="AS250" s="233"/>
      <c r="AT250" s="233"/>
      <c r="AU250" s="233"/>
      <c r="AV250" s="233"/>
      <c r="AW250" s="233"/>
      <c r="AX250" s="233"/>
      <c r="AY250" s="233"/>
      <c r="AZ250" s="233"/>
      <c r="BA250" s="570"/>
      <c r="BB250" s="426"/>
      <c r="BC250" s="570"/>
      <c r="BD250" s="570"/>
      <c r="BE250" s="570"/>
      <c r="BF250" s="570"/>
      <c r="BG250" s="570"/>
      <c r="BH250" s="570"/>
      <c r="BI250" s="570"/>
      <c r="BJ250" s="570"/>
      <c r="BK250" s="570"/>
      <c r="BL250" s="570"/>
      <c r="BM250" s="570"/>
      <c r="BN250" s="570"/>
      <c r="BO250" s="570"/>
      <c r="BP250" s="570"/>
      <c r="BQ250" s="570"/>
      <c r="BR250" s="570"/>
      <c r="BS250" s="570"/>
      <c r="BT250" s="570"/>
      <c r="BU250" s="570"/>
      <c r="BV250" s="570"/>
      <c r="BW250" s="570"/>
      <c r="BX250" s="570"/>
      <c r="BY250" s="570"/>
      <c r="BZ250" s="398"/>
      <c r="CA250" s="398"/>
      <c r="CB250" s="398"/>
      <c r="CC250" s="398"/>
      <c r="CD250" s="398"/>
      <c r="CE250" s="398"/>
      <c r="CF250" s="398"/>
      <c r="CG250" s="398"/>
      <c r="CH250" s="398"/>
      <c r="CI250" s="398"/>
      <c r="CJ250" s="398"/>
      <c r="CK250" s="398"/>
      <c r="CL250" s="398"/>
      <c r="CM250" s="398"/>
      <c r="CN250" s="398"/>
      <c r="CO250" s="398"/>
      <c r="CP250" s="398"/>
      <c r="CQ250" s="398"/>
      <c r="CR250" s="398"/>
      <c r="CS250" s="398"/>
      <c r="CT250" s="398"/>
      <c r="CU250" s="398"/>
      <c r="CV250" s="398"/>
      <c r="CW250" s="398"/>
      <c r="CX250" s="398"/>
      <c r="CY250" s="398"/>
      <c r="CZ250" s="398"/>
    </row>
    <row r="251" s="571" customFormat="true" ht="12.75" x14ac:dyDescent="0.2">
      <c r="AN251" s="233"/>
      <c r="AO251" s="233"/>
      <c r="AP251" s="233"/>
      <c r="AQ251" s="233"/>
      <c r="AR251" s="233"/>
      <c r="AS251" s="233"/>
      <c r="AT251" s="233"/>
      <c r="AU251" s="233"/>
      <c r="AV251" s="233"/>
      <c r="AW251" s="233"/>
      <c r="AX251" s="233"/>
      <c r="AY251" s="233"/>
      <c r="AZ251" s="233"/>
      <c r="BA251" s="570"/>
      <c r="BB251" s="426"/>
      <c r="BC251" s="570"/>
      <c r="BD251" s="570"/>
      <c r="BE251" s="570"/>
      <c r="BF251" s="570"/>
      <c r="BG251" s="570"/>
      <c r="BH251" s="570"/>
      <c r="BI251" s="570"/>
      <c r="BJ251" s="570"/>
      <c r="BK251" s="570"/>
      <c r="BL251" s="570"/>
      <c r="BM251" s="570"/>
      <c r="BN251" s="570"/>
      <c r="BO251" s="570"/>
      <c r="BP251" s="570"/>
      <c r="BQ251" s="570"/>
      <c r="BR251" s="570"/>
      <c r="BS251" s="570"/>
      <c r="BT251" s="570"/>
      <c r="BU251" s="570"/>
      <c r="BV251" s="570"/>
      <c r="BW251" s="570"/>
      <c r="BX251" s="570"/>
      <c r="BY251" s="570"/>
      <c r="BZ251" s="398"/>
      <c r="CA251" s="398"/>
      <c r="CB251" s="398"/>
      <c r="CC251" s="398"/>
      <c r="CD251" s="398"/>
      <c r="CE251" s="398"/>
      <c r="CF251" s="398"/>
      <c r="CG251" s="398"/>
      <c r="CH251" s="398"/>
      <c r="CI251" s="398"/>
      <c r="CJ251" s="398"/>
      <c r="CK251" s="398"/>
      <c r="CL251" s="398"/>
      <c r="CM251" s="398"/>
      <c r="CN251" s="398"/>
      <c r="CO251" s="398"/>
      <c r="CP251" s="398"/>
      <c r="CQ251" s="398"/>
      <c r="CR251" s="398"/>
      <c r="CS251" s="398"/>
      <c r="CT251" s="398"/>
      <c r="CU251" s="398"/>
      <c r="CV251" s="398"/>
      <c r="CW251" s="398"/>
      <c r="CX251" s="398"/>
      <c r="CY251" s="398"/>
      <c r="CZ251" s="398"/>
    </row>
    <row r="252" s="571" customFormat="true" ht="12.75" x14ac:dyDescent="0.2">
      <c r="AN252" s="233"/>
      <c r="AO252" s="233"/>
      <c r="AP252" s="233"/>
      <c r="AQ252" s="233"/>
      <c r="AR252" s="233"/>
      <c r="AS252" s="233"/>
      <c r="AT252" s="233"/>
      <c r="AU252" s="233"/>
      <c r="AV252" s="233"/>
      <c r="AW252" s="233"/>
      <c r="AX252" s="233"/>
      <c r="AY252" s="233"/>
      <c r="AZ252" s="233"/>
      <c r="BA252" s="570"/>
      <c r="BB252" s="426"/>
      <c r="BC252" s="570"/>
      <c r="BD252" s="570"/>
      <c r="BE252" s="570"/>
      <c r="BF252" s="570"/>
      <c r="BG252" s="570"/>
      <c r="BH252" s="570"/>
      <c r="BI252" s="570"/>
      <c r="BJ252" s="570"/>
      <c r="BK252" s="570"/>
      <c r="BL252" s="570"/>
      <c r="BM252" s="570"/>
      <c r="BN252" s="570"/>
      <c r="BO252" s="570"/>
      <c r="BP252" s="570"/>
      <c r="BQ252" s="570"/>
      <c r="BR252" s="570"/>
      <c r="BS252" s="570"/>
      <c r="BT252" s="570"/>
      <c r="BU252" s="570"/>
      <c r="BV252" s="570"/>
      <c r="BW252" s="570"/>
      <c r="BX252" s="570"/>
      <c r="BY252" s="570"/>
      <c r="BZ252" s="398"/>
      <c r="CA252" s="398"/>
      <c r="CB252" s="398"/>
      <c r="CC252" s="398"/>
      <c r="CD252" s="398"/>
      <c r="CE252" s="398"/>
      <c r="CF252" s="398"/>
      <c r="CG252" s="398"/>
      <c r="CH252" s="398"/>
      <c r="CI252" s="398"/>
      <c r="CJ252" s="398"/>
      <c r="CK252" s="398"/>
      <c r="CL252" s="398"/>
      <c r="CM252" s="398"/>
      <c r="CN252" s="398"/>
      <c r="CO252" s="398"/>
      <c r="CP252" s="398"/>
      <c r="CQ252" s="398"/>
      <c r="CR252" s="398"/>
      <c r="CS252" s="398"/>
      <c r="CT252" s="398"/>
      <c r="CU252" s="398"/>
      <c r="CV252" s="398"/>
      <c r="CW252" s="398"/>
      <c r="CX252" s="398"/>
      <c r="CY252" s="398"/>
      <c r="CZ252" s="398"/>
    </row>
    <row r="253" s="571" customFormat="true" ht="12.75" x14ac:dyDescent="0.2">
      <c r="AN253" s="233"/>
      <c r="AO253" s="233"/>
      <c r="AP253" s="233"/>
      <c r="AQ253" s="233"/>
      <c r="AR253" s="233"/>
      <c r="AS253" s="233"/>
      <c r="AT253" s="233"/>
      <c r="AU253" s="233"/>
      <c r="AV253" s="233"/>
      <c r="AW253" s="233"/>
      <c r="AX253" s="233"/>
      <c r="AY253" s="233"/>
      <c r="AZ253" s="233"/>
      <c r="BA253" s="570"/>
      <c r="BB253" s="426"/>
      <c r="BC253" s="570"/>
      <c r="BD253" s="570"/>
      <c r="BE253" s="570"/>
      <c r="BF253" s="570"/>
      <c r="BG253" s="570"/>
      <c r="BH253" s="570"/>
      <c r="BI253" s="570"/>
      <c r="BJ253" s="570"/>
      <c r="BK253" s="570"/>
      <c r="BL253" s="570"/>
      <c r="BM253" s="570"/>
      <c r="BN253" s="570"/>
      <c r="BO253" s="570"/>
      <c r="BP253" s="570"/>
      <c r="BQ253" s="570"/>
      <c r="BR253" s="570"/>
      <c r="BS253" s="570"/>
      <c r="BT253" s="570"/>
      <c r="BU253" s="570"/>
      <c r="BV253" s="570"/>
      <c r="BW253" s="570"/>
      <c r="BX253" s="570"/>
      <c r="BY253" s="570"/>
      <c r="BZ253" s="398"/>
      <c r="CA253" s="398"/>
      <c r="CB253" s="398"/>
      <c r="CC253" s="398"/>
      <c r="CD253" s="398"/>
      <c r="CE253" s="398"/>
      <c r="CF253" s="398"/>
      <c r="CG253" s="398"/>
      <c r="CH253" s="398"/>
      <c r="CI253" s="398"/>
      <c r="CJ253" s="398"/>
      <c r="CK253" s="398"/>
      <c r="CL253" s="398"/>
      <c r="CM253" s="398"/>
      <c r="CN253" s="398"/>
      <c r="CO253" s="398"/>
      <c r="CP253" s="398"/>
      <c r="CQ253" s="398"/>
      <c r="CR253" s="398"/>
      <c r="CS253" s="398"/>
      <c r="CT253" s="398"/>
      <c r="CU253" s="398"/>
      <c r="CV253" s="398"/>
      <c r="CW253" s="398"/>
      <c r="CX253" s="398"/>
      <c r="CY253" s="398"/>
      <c r="CZ253" s="398"/>
    </row>
    <row r="254" s="571" customFormat="true" ht="12.75" x14ac:dyDescent="0.2">
      <c r="AN254" s="233"/>
      <c r="AO254" s="233"/>
      <c r="AP254" s="233"/>
      <c r="AQ254" s="233"/>
      <c r="AR254" s="233"/>
      <c r="AS254" s="233"/>
      <c r="AT254" s="233"/>
      <c r="AU254" s="233"/>
      <c r="AV254" s="233"/>
      <c r="AW254" s="233"/>
      <c r="AX254" s="233"/>
      <c r="AY254" s="233"/>
      <c r="AZ254" s="233"/>
      <c r="BA254" s="570"/>
      <c r="BB254" s="426"/>
      <c r="BC254" s="570"/>
      <c r="BD254" s="570"/>
      <c r="BE254" s="570"/>
      <c r="BF254" s="570"/>
      <c r="BG254" s="570"/>
      <c r="BH254" s="570"/>
      <c r="BI254" s="570"/>
      <c r="BJ254" s="570"/>
      <c r="BK254" s="570"/>
      <c r="BL254" s="570"/>
      <c r="BM254" s="570"/>
      <c r="BN254" s="570"/>
      <c r="BO254" s="570"/>
      <c r="BP254" s="570"/>
      <c r="BQ254" s="570"/>
      <c r="BR254" s="570"/>
      <c r="BS254" s="570"/>
      <c r="BT254" s="570"/>
      <c r="BU254" s="570"/>
      <c r="BV254" s="570"/>
      <c r="BW254" s="570"/>
      <c r="BX254" s="570"/>
      <c r="BY254" s="570"/>
      <c r="BZ254" s="398"/>
      <c r="CA254" s="398"/>
      <c r="CB254" s="398"/>
      <c r="CC254" s="398"/>
      <c r="CD254" s="398"/>
      <c r="CE254" s="398"/>
      <c r="CF254" s="398"/>
      <c r="CG254" s="398"/>
      <c r="CH254" s="398"/>
      <c r="CI254" s="398"/>
      <c r="CJ254" s="398"/>
      <c r="CK254" s="398"/>
      <c r="CL254" s="398"/>
      <c r="CM254" s="398"/>
      <c r="CN254" s="398"/>
      <c r="CO254" s="398"/>
      <c r="CP254" s="398"/>
      <c r="CQ254" s="398"/>
      <c r="CR254" s="398"/>
      <c r="CS254" s="398"/>
      <c r="CT254" s="398"/>
      <c r="CU254" s="398"/>
      <c r="CV254" s="398"/>
      <c r="CW254" s="398"/>
      <c r="CX254" s="398"/>
      <c r="CY254" s="398"/>
      <c r="CZ254" s="398"/>
    </row>
    <row r="255" s="571" customFormat="true" ht="12.75" x14ac:dyDescent="0.2">
      <c r="AN255" s="233"/>
      <c r="AO255" s="233"/>
      <c r="AP255" s="233"/>
      <c r="AQ255" s="233"/>
      <c r="AR255" s="233"/>
      <c r="AS255" s="233"/>
      <c r="AT255" s="233"/>
      <c r="AU255" s="233"/>
      <c r="AV255" s="233"/>
      <c r="AW255" s="233"/>
      <c r="AX255" s="233"/>
      <c r="AY255" s="233"/>
      <c r="AZ255" s="233"/>
      <c r="BA255" s="570"/>
      <c r="BB255" s="426"/>
      <c r="BC255" s="570"/>
      <c r="BD255" s="570"/>
      <c r="BE255" s="570"/>
      <c r="BF255" s="570"/>
      <c r="BG255" s="570"/>
      <c r="BH255" s="570"/>
      <c r="BI255" s="570"/>
      <c r="BJ255" s="570"/>
      <c r="BK255" s="570"/>
      <c r="BL255" s="570"/>
      <c r="BM255" s="570"/>
      <c r="BN255" s="570"/>
      <c r="BO255" s="570"/>
      <c r="BP255" s="570"/>
      <c r="BQ255" s="570"/>
      <c r="BR255" s="570"/>
      <c r="BS255" s="570"/>
      <c r="BT255" s="570"/>
      <c r="BU255" s="570"/>
      <c r="BV255" s="570"/>
      <c r="BW255" s="570"/>
      <c r="BX255" s="570"/>
      <c r="BY255" s="570"/>
      <c r="BZ255" s="398"/>
      <c r="CA255" s="398"/>
      <c r="CB255" s="398"/>
      <c r="CC255" s="398"/>
      <c r="CD255" s="398"/>
      <c r="CE255" s="398"/>
      <c r="CF255" s="398"/>
      <c r="CG255" s="398"/>
      <c r="CH255" s="398"/>
      <c r="CI255" s="398"/>
      <c r="CJ255" s="398"/>
      <c r="CK255" s="398"/>
      <c r="CL255" s="398"/>
      <c r="CM255" s="398"/>
      <c r="CN255" s="398"/>
      <c r="CO255" s="398"/>
      <c r="CP255" s="398"/>
      <c r="CQ255" s="398"/>
      <c r="CR255" s="398"/>
      <c r="CS255" s="398"/>
      <c r="CT255" s="398"/>
      <c r="CU255" s="398"/>
      <c r="CV255" s="398"/>
      <c r="CW255" s="398"/>
      <c r="CX255" s="398"/>
      <c r="CY255" s="398"/>
      <c r="CZ255" s="398"/>
    </row>
    <row r="256" s="571" customFormat="true" ht="12.75" x14ac:dyDescent="0.2">
      <c r="AN256" s="233"/>
      <c r="AO256" s="233"/>
      <c r="AP256" s="233"/>
      <c r="AQ256" s="233"/>
      <c r="AR256" s="233"/>
      <c r="AS256" s="233"/>
      <c r="AT256" s="233"/>
      <c r="AU256" s="233"/>
      <c r="AV256" s="233"/>
      <c r="AW256" s="233"/>
      <c r="AX256" s="233"/>
      <c r="AY256" s="233"/>
      <c r="AZ256" s="233"/>
      <c r="BA256" s="570"/>
      <c r="BB256" s="426"/>
      <c r="BC256" s="570"/>
      <c r="BD256" s="570"/>
      <c r="BE256" s="570"/>
      <c r="BF256" s="570"/>
      <c r="BG256" s="570"/>
      <c r="BH256" s="570"/>
      <c r="BI256" s="570"/>
      <c r="BJ256" s="570"/>
      <c r="BK256" s="570"/>
      <c r="BL256" s="570"/>
      <c r="BM256" s="570"/>
      <c r="BN256" s="570"/>
      <c r="BO256" s="570"/>
      <c r="BP256" s="570"/>
      <c r="BQ256" s="570"/>
      <c r="BR256" s="570"/>
      <c r="BS256" s="570"/>
      <c r="BT256" s="570"/>
      <c r="BU256" s="570"/>
      <c r="BV256" s="570"/>
      <c r="BW256" s="570"/>
      <c r="BX256" s="570"/>
      <c r="BY256" s="570"/>
      <c r="BZ256" s="398"/>
      <c r="CA256" s="398"/>
      <c r="CB256" s="398"/>
      <c r="CC256" s="398"/>
      <c r="CD256" s="398"/>
      <c r="CE256" s="398"/>
      <c r="CF256" s="398"/>
      <c r="CG256" s="398"/>
      <c r="CH256" s="398"/>
      <c r="CI256" s="398"/>
      <c r="CJ256" s="398"/>
      <c r="CK256" s="398"/>
      <c r="CL256" s="398"/>
      <c r="CM256" s="398"/>
      <c r="CN256" s="398"/>
      <c r="CO256" s="398"/>
      <c r="CP256" s="398"/>
      <c r="CQ256" s="398"/>
      <c r="CR256" s="398"/>
      <c r="CS256" s="398"/>
      <c r="CT256" s="398"/>
      <c r="CU256" s="398"/>
      <c r="CV256" s="398"/>
      <c r="CW256" s="398"/>
      <c r="CX256" s="398"/>
      <c r="CY256" s="398"/>
      <c r="CZ256" s="398"/>
    </row>
    <row r="257" s="571" customFormat="true" ht="18" customHeight="true" x14ac:dyDescent="0.2">
      <c r="AN257" s="233"/>
      <c r="AO257" s="233"/>
      <c r="AP257" s="233"/>
      <c r="AQ257" s="233"/>
      <c r="AR257" s="233"/>
      <c r="AS257" s="233"/>
      <c r="AT257" s="233"/>
      <c r="AU257" s="233"/>
      <c r="AV257" s="233"/>
      <c r="AW257" s="233"/>
      <c r="AX257" s="233"/>
      <c r="AY257" s="233"/>
      <c r="AZ257" s="233"/>
      <c r="BA257" s="570"/>
      <c r="BB257" s="426"/>
      <c r="BC257" s="570"/>
      <c r="BD257" s="570"/>
      <c r="BE257" s="570"/>
      <c r="BF257" s="570"/>
      <c r="BG257" s="570"/>
      <c r="BH257" s="570"/>
      <c r="BI257" s="570"/>
      <c r="BJ257" s="570"/>
      <c r="BK257" s="570"/>
      <c r="BL257" s="570"/>
      <c r="BM257" s="570"/>
      <c r="BN257" s="570"/>
      <c r="BO257" s="570"/>
      <c r="BP257" s="570"/>
      <c r="BQ257" s="570"/>
      <c r="BR257" s="570"/>
      <c r="BS257" s="570"/>
      <c r="BT257" s="570"/>
      <c r="BU257" s="570"/>
      <c r="BV257" s="570"/>
      <c r="BW257" s="570"/>
      <c r="BX257" s="570"/>
      <c r="BY257" s="570"/>
      <c r="BZ257" s="398"/>
      <c r="CA257" s="398"/>
      <c r="CB257" s="398"/>
      <c r="CC257" s="398"/>
      <c r="CD257" s="398"/>
      <c r="CE257" s="398"/>
      <c r="CF257" s="398"/>
      <c r="CG257" s="398"/>
      <c r="CH257" s="398"/>
      <c r="CI257" s="398"/>
      <c r="CJ257" s="398"/>
      <c r="CK257" s="398"/>
      <c r="CL257" s="398"/>
      <c r="CM257" s="398"/>
      <c r="CN257" s="398"/>
      <c r="CO257" s="398"/>
      <c r="CP257" s="398"/>
      <c r="CQ257" s="398"/>
      <c r="CR257" s="398"/>
      <c r="CS257" s="398"/>
      <c r="CT257" s="398"/>
      <c r="CU257" s="398"/>
      <c r="CV257" s="398"/>
      <c r="CW257" s="398"/>
      <c r="CX257" s="398"/>
      <c r="CY257" s="398"/>
      <c r="CZ257" s="398"/>
    </row>
    <row r="258" s="571" customFormat="true" ht="18" customHeight="true" x14ac:dyDescent="0.2">
      <c r="AN258" s="233"/>
      <c r="AO258" s="233"/>
      <c r="AP258" s="233"/>
      <c r="AQ258" s="233"/>
      <c r="AR258" s="233"/>
      <c r="AS258" s="233"/>
      <c r="AT258" s="233"/>
      <c r="AU258" s="233"/>
      <c r="AV258" s="233"/>
      <c r="AW258" s="233"/>
      <c r="AX258" s="233"/>
      <c r="AY258" s="233"/>
      <c r="AZ258" s="233"/>
      <c r="BA258" s="570"/>
      <c r="BB258" s="426"/>
      <c r="BC258" s="570"/>
      <c r="BD258" s="570"/>
      <c r="BE258" s="570"/>
      <c r="BF258" s="570"/>
      <c r="BG258" s="570"/>
      <c r="BH258" s="570"/>
      <c r="BI258" s="570"/>
      <c r="BJ258" s="570"/>
      <c r="BK258" s="570"/>
      <c r="BL258" s="570"/>
      <c r="BM258" s="570"/>
      <c r="BN258" s="570"/>
      <c r="BO258" s="570"/>
      <c r="BP258" s="570"/>
      <c r="BQ258" s="570"/>
      <c r="BR258" s="570"/>
      <c r="BS258" s="570"/>
      <c r="BT258" s="570"/>
      <c r="BU258" s="570"/>
      <c r="BV258" s="570"/>
      <c r="BW258" s="570"/>
      <c r="BX258" s="570"/>
      <c r="BY258" s="570"/>
      <c r="BZ258" s="398"/>
      <c r="CA258" s="398"/>
      <c r="CB258" s="398"/>
      <c r="CC258" s="398"/>
      <c r="CD258" s="398"/>
      <c r="CE258" s="398"/>
      <c r="CF258" s="398"/>
      <c r="CG258" s="398"/>
      <c r="CH258" s="398"/>
      <c r="CI258" s="398"/>
      <c r="CJ258" s="398"/>
      <c r="CK258" s="398"/>
      <c r="CL258" s="398"/>
      <c r="CM258" s="398"/>
      <c r="CN258" s="398"/>
      <c r="CO258" s="398"/>
      <c r="CP258" s="398"/>
      <c r="CQ258" s="398"/>
      <c r="CR258" s="398"/>
      <c r="CS258" s="398"/>
      <c r="CT258" s="398"/>
      <c r="CU258" s="398"/>
      <c r="CV258" s="398"/>
      <c r="CW258" s="398"/>
      <c r="CX258" s="398"/>
      <c r="CY258" s="398"/>
      <c r="CZ258" s="398"/>
    </row>
    <row r="259" s="370" customFormat="true" ht="15" customHeight="true" x14ac:dyDescent="0.2">
      <c r="AN259" s="234"/>
      <c r="AO259" s="234"/>
      <c r="AP259" s="234"/>
      <c r="AQ259" s="234"/>
      <c r="AR259" s="234"/>
      <c r="AS259" s="234"/>
      <c r="AT259" s="234"/>
      <c r="AU259" s="234"/>
      <c r="AV259" s="234"/>
      <c r="AW259" s="234"/>
      <c r="AX259" s="234"/>
      <c r="AY259" s="234"/>
      <c r="AZ259" s="234"/>
      <c r="BA259" s="404" t="s">
        <v>131</v>
      </c>
      <c r="BB259" s="372" t="s">
        <v>85</v>
      </c>
      <c r="BC259" s="1046" t="s">
        <v>115</v>
      </c>
      <c r="BD259" s="1047"/>
      <c r="BE259" s="1047"/>
      <c r="BF259" s="1047"/>
      <c r="BG259" s="1048"/>
      <c r="BH259" s="1046" t="s">
        <v>38</v>
      </c>
      <c r="BI259" s="1047"/>
      <c r="BJ259" s="1047"/>
      <c r="BK259" s="1047"/>
      <c r="BL259" s="1048"/>
      <c r="BM259" s="1046" t="s">
        <v>37</v>
      </c>
      <c r="BN259" s="1047"/>
      <c r="BO259" s="1047"/>
      <c r="BP259" s="1047"/>
      <c r="BQ259" s="1049"/>
      <c r="BR259" s="80" t="s">
        <v>141</v>
      </c>
      <c r="BS259" s="484"/>
      <c r="BT259" s="484"/>
      <c r="BU259" s="484"/>
      <c r="BV259" s="484"/>
      <c r="BW259" s="484"/>
      <c r="BX259" s="484"/>
      <c r="BY259" s="484"/>
      <c r="BZ259" s="498"/>
      <c r="CA259" s="498"/>
      <c r="CB259" s="498"/>
      <c r="CC259" s="498"/>
      <c r="CD259" s="498"/>
      <c r="CE259" s="498"/>
      <c r="CF259" s="498"/>
      <c r="CG259" s="498"/>
      <c r="CH259" s="498"/>
      <c r="CI259" s="498"/>
      <c r="CJ259" s="498"/>
      <c r="CK259" s="498"/>
      <c r="CL259" s="498"/>
      <c r="CM259" s="498"/>
      <c r="CN259" s="402"/>
      <c r="CO259" s="402"/>
      <c r="CP259" s="402"/>
      <c r="CQ259" s="402"/>
      <c r="CR259" s="402"/>
      <c r="CS259" s="402"/>
      <c r="CT259" s="402"/>
      <c r="CU259" s="402"/>
      <c r="CV259" s="402"/>
      <c r="CW259" s="402"/>
      <c r="CX259" s="402"/>
      <c r="CY259" s="402"/>
      <c r="CZ259" s="402"/>
    </row>
    <row r="260" s="370" customFormat="true" ht="24" x14ac:dyDescent="0.2">
      <c r="AN260" s="234"/>
      <c r="AO260" s="234"/>
      <c r="AP260" s="234"/>
      <c r="AQ260" s="234"/>
      <c r="AR260" s="234"/>
      <c r="AS260" s="234"/>
      <c r="AT260" s="234"/>
      <c r="AU260" s="234"/>
      <c r="AV260" s="234"/>
      <c r="AW260" s="234"/>
      <c r="AX260" s="234"/>
      <c r="AY260" s="234"/>
      <c r="AZ260" s="234"/>
      <c r="BA260" s="390" t="s">
        <v>119</v>
      </c>
      <c r="BB260" s="389"/>
      <c r="BC260" s="515" t="s">
        <v>0</v>
      </c>
      <c r="BD260" s="628" t="s">
        <v>1</v>
      </c>
      <c r="BE260" s="628" t="s">
        <v>2</v>
      </c>
      <c r="BF260" s="628" t="s">
        <v>3</v>
      </c>
      <c r="BG260" s="516" t="s">
        <v>4</v>
      </c>
      <c r="BH260" s="515" t="s">
        <v>0</v>
      </c>
      <c r="BI260" s="628" t="s">
        <v>1</v>
      </c>
      <c r="BJ260" s="628" t="s">
        <v>2</v>
      </c>
      <c r="BK260" s="628" t="s">
        <v>3</v>
      </c>
      <c r="BL260" s="516" t="s">
        <v>4</v>
      </c>
      <c r="BM260" s="515" t="s">
        <v>0</v>
      </c>
      <c r="BN260" s="628" t="s">
        <v>1</v>
      </c>
      <c r="BO260" s="628" t="s">
        <v>2</v>
      </c>
      <c r="BP260" s="628" t="s">
        <v>3</v>
      </c>
      <c r="BQ260" s="516" t="s">
        <v>4</v>
      </c>
      <c r="BR260" s="515" t="s">
        <v>245</v>
      </c>
      <c r="BS260" s="628" t="s">
        <v>442</v>
      </c>
      <c r="BT260" s="628" t="s">
        <v>246</v>
      </c>
      <c r="BU260" s="628" t="s">
        <v>247</v>
      </c>
      <c r="BV260" s="628" t="s">
        <v>249</v>
      </c>
      <c r="BW260" s="628" t="s">
        <v>250</v>
      </c>
      <c r="BX260" s="628" t="s">
        <v>251</v>
      </c>
      <c r="BY260" s="629" t="s">
        <v>252</v>
      </c>
      <c r="BZ260" s="629" t="s">
        <v>253</v>
      </c>
      <c r="CA260" s="629" t="s">
        <v>254</v>
      </c>
      <c r="CB260" s="629" t="s">
        <v>255</v>
      </c>
      <c r="CC260" s="629" t="s">
        <v>256</v>
      </c>
      <c r="CD260" s="629" t="s">
        <v>257</v>
      </c>
      <c r="CE260" s="629" t="s">
        <v>258</v>
      </c>
      <c r="CF260" s="629" t="s">
        <v>259</v>
      </c>
      <c r="CG260" s="629" t="s">
        <v>260</v>
      </c>
      <c r="CH260" s="629" t="s">
        <v>261</v>
      </c>
      <c r="CI260" s="629" t="s">
        <v>262</v>
      </c>
      <c r="CJ260" s="629" t="s">
        <v>263</v>
      </c>
      <c r="CK260" s="629" t="s">
        <v>264</v>
      </c>
      <c r="CL260" s="629" t="s">
        <v>265</v>
      </c>
      <c r="CM260" s="629" t="s">
        <v>266</v>
      </c>
      <c r="CN260" s="235"/>
      <c r="CO260" s="235"/>
      <c r="CP260" s="235"/>
      <c r="CQ260" s="235"/>
      <c r="CR260" s="235"/>
      <c r="CS260" s="235"/>
      <c r="CT260" s="235"/>
      <c r="CU260" s="235"/>
      <c r="CV260" s="235"/>
      <c r="CW260" s="235"/>
      <c r="CX260" s="235"/>
      <c r="CY260" s="235"/>
      <c r="CZ260" s="235"/>
    </row>
    <row r="261" s="370" customFormat="true" ht="15" customHeight="true" x14ac:dyDescent="0.2">
      <c r="AN261" s="234"/>
      <c r="AO261" s="234"/>
      <c r="AP261" s="234"/>
      <c r="AQ261" s="234"/>
      <c r="AR261" s="234"/>
      <c r="AS261" s="234"/>
      <c r="AT261" s="234"/>
      <c r="AU261" s="234"/>
      <c r="AV261" s="234"/>
      <c r="AW261" s="234"/>
      <c r="AX261" s="234"/>
      <c r="AY261" s="234"/>
      <c r="AZ261" s="234"/>
      <c r="BA261" s="1050" t="s">
        <v>73</v>
      </c>
      <c r="BB261" s="680" t="s">
        <v>49</v>
      </c>
      <c r="BC261" s="112" t="s">
        <v>35</v>
      </c>
      <c r="BD261" s="108" t="s">
        <v>35</v>
      </c>
      <c r="BE261" s="108" t="s">
        <v>35</v>
      </c>
      <c r="BF261" s="108" t="s">
        <v>35</v>
      </c>
      <c r="BG261" s="103" t="s">
        <v>35</v>
      </c>
      <c r="BH261" s="112" t="s">
        <v>35</v>
      </c>
      <c r="BI261" s="108" t="s">
        <v>35</v>
      </c>
      <c r="BJ261" s="108" t="s">
        <v>35</v>
      </c>
      <c r="BK261" s="108" t="s">
        <v>35</v>
      </c>
      <c r="BL261" s="103" t="s">
        <v>35</v>
      </c>
      <c r="BM261" s="112" t="s">
        <v>35</v>
      </c>
      <c r="BN261" s="108" t="s">
        <v>35</v>
      </c>
      <c r="BO261" s="108" t="s">
        <v>35</v>
      </c>
      <c r="BP261" s="108" t="s">
        <v>35</v>
      </c>
      <c r="BQ261" s="103" t="s">
        <v>35</v>
      </c>
      <c r="BR261" s="112" t="s">
        <v>35</v>
      </c>
      <c r="BS261" s="108" t="s">
        <v>35</v>
      </c>
      <c r="BT261" s="108" t="s">
        <v>35</v>
      </c>
      <c r="BU261" s="108" t="s">
        <v>35</v>
      </c>
      <c r="BV261" s="108" t="s">
        <v>35</v>
      </c>
      <c r="BW261" s="108" t="s">
        <v>35</v>
      </c>
      <c r="BX261" s="108" t="s">
        <v>35</v>
      </c>
      <c r="BY261" s="97" t="s">
        <v>35</v>
      </c>
      <c r="BZ261" s="97" t="s">
        <v>35</v>
      </c>
      <c r="CA261" s="97" t="s">
        <v>35</v>
      </c>
      <c r="CB261" s="97" t="s">
        <v>35</v>
      </c>
      <c r="CC261" s="97" t="s">
        <v>35</v>
      </c>
      <c r="CD261" s="97" t="s">
        <v>35</v>
      </c>
      <c r="CE261" s="97" t="s">
        <v>35</v>
      </c>
      <c r="CF261" s="97" t="s">
        <v>35</v>
      </c>
      <c r="CG261" s="97" t="s">
        <v>35</v>
      </c>
      <c r="CH261" s="97" t="s">
        <v>35</v>
      </c>
      <c r="CI261" s="97" t="s">
        <v>35</v>
      </c>
      <c r="CJ261" s="97" t="s">
        <v>35</v>
      </c>
      <c r="CK261" s="97" t="s">
        <v>35</v>
      </c>
      <c r="CL261" s="97" t="s">
        <v>35</v>
      </c>
      <c r="CM261" s="97" t="s">
        <v>35</v>
      </c>
      <c r="CN261" s="68"/>
      <c r="CO261" s="68"/>
      <c r="CP261" s="68"/>
      <c r="CQ261" s="68"/>
      <c r="CR261" s="68"/>
      <c r="CS261" s="68"/>
      <c r="CT261" s="68"/>
      <c r="CU261" s="68"/>
      <c r="CV261" s="68"/>
      <c r="CW261" s="68"/>
      <c r="CX261" s="68"/>
      <c r="CY261" s="68"/>
      <c r="CZ261" s="68"/>
    </row>
    <row r="262" s="370" customFormat="true" ht="15" customHeight="true" x14ac:dyDescent="0.2">
      <c r="AN262" s="234"/>
      <c r="AO262" s="234"/>
      <c r="AP262" s="234"/>
      <c r="AQ262" s="234"/>
      <c r="AR262" s="234"/>
      <c r="AS262" s="234"/>
      <c r="AT262" s="234"/>
      <c r="AU262" s="234"/>
      <c r="AV262" s="234"/>
      <c r="AW262" s="234"/>
      <c r="AX262" s="234"/>
      <c r="AY262" s="234"/>
      <c r="AZ262" s="234"/>
      <c r="BA262" s="1043"/>
      <c r="BB262" s="678" t="s">
        <v>48</v>
      </c>
      <c r="BC262" s="111" t="s">
        <v>35</v>
      </c>
      <c r="BD262" s="107" t="s">
        <v>35</v>
      </c>
      <c r="BE262" s="107" t="s">
        <v>35</v>
      </c>
      <c r="BF262" s="107" t="s">
        <v>35</v>
      </c>
      <c r="BG262" s="102" t="s">
        <v>35</v>
      </c>
      <c r="BH262" s="111" t="s">
        <v>35</v>
      </c>
      <c r="BI262" s="107" t="s">
        <v>35</v>
      </c>
      <c r="BJ262" s="107" t="s">
        <v>35</v>
      </c>
      <c r="BK262" s="107" t="s">
        <v>35</v>
      </c>
      <c r="BL262" s="102" t="s">
        <v>35</v>
      </c>
      <c r="BM262" s="111" t="s">
        <v>35</v>
      </c>
      <c r="BN262" s="107" t="s">
        <v>35</v>
      </c>
      <c r="BO262" s="107" t="s">
        <v>35</v>
      </c>
      <c r="BP262" s="107" t="s">
        <v>35</v>
      </c>
      <c r="BQ262" s="102" t="s">
        <v>35</v>
      </c>
      <c r="BR262" s="111" t="s">
        <v>35</v>
      </c>
      <c r="BS262" s="107" t="s">
        <v>35</v>
      </c>
      <c r="BT262" s="107" t="s">
        <v>35</v>
      </c>
      <c r="BU262" s="107" t="s">
        <v>35</v>
      </c>
      <c r="BV262" s="107" t="s">
        <v>35</v>
      </c>
      <c r="BW262" s="107" t="s">
        <v>35</v>
      </c>
      <c r="BX262" s="107" t="s">
        <v>35</v>
      </c>
      <c r="BY262" s="96" t="s">
        <v>35</v>
      </c>
      <c r="BZ262" s="96" t="s">
        <v>35</v>
      </c>
      <c r="CA262" s="96" t="s">
        <v>35</v>
      </c>
      <c r="CB262" s="96" t="s">
        <v>35</v>
      </c>
      <c r="CC262" s="96" t="s">
        <v>35</v>
      </c>
      <c r="CD262" s="96" t="s">
        <v>35</v>
      </c>
      <c r="CE262" s="96" t="s">
        <v>35</v>
      </c>
      <c r="CF262" s="96" t="s">
        <v>35</v>
      </c>
      <c r="CG262" s="96" t="s">
        <v>35</v>
      </c>
      <c r="CH262" s="96" t="s">
        <v>35</v>
      </c>
      <c r="CI262" s="96" t="s">
        <v>35</v>
      </c>
      <c r="CJ262" s="96" t="s">
        <v>35</v>
      </c>
      <c r="CK262" s="96" t="s">
        <v>35</v>
      </c>
      <c r="CL262" s="96" t="s">
        <v>35</v>
      </c>
      <c r="CM262" s="96" t="s">
        <v>35</v>
      </c>
      <c r="CN262" s="68"/>
      <c r="CO262" s="68"/>
      <c r="CP262" s="68"/>
      <c r="CQ262" s="68"/>
      <c r="CR262" s="68"/>
      <c r="CS262" s="68"/>
      <c r="CT262" s="68"/>
      <c r="CU262" s="68"/>
      <c r="CV262" s="68"/>
      <c r="CW262" s="68"/>
      <c r="CX262" s="68"/>
      <c r="CY262" s="68"/>
      <c r="CZ262" s="68"/>
    </row>
    <row r="263" s="370" customFormat="true" ht="15" customHeight="true" x14ac:dyDescent="0.2">
      <c r="AN263" s="234"/>
      <c r="AO263" s="234"/>
      <c r="AP263" s="234"/>
      <c r="AQ263" s="234"/>
      <c r="AR263" s="234"/>
      <c r="AS263" s="234"/>
      <c r="AT263" s="234"/>
      <c r="AU263" s="234"/>
      <c r="AV263" s="234"/>
      <c r="AW263" s="234"/>
      <c r="AX263" s="234"/>
      <c r="AY263" s="234"/>
      <c r="AZ263" s="234"/>
      <c r="BA263" s="1043"/>
      <c r="BB263" s="678" t="s">
        <v>113</v>
      </c>
      <c r="BC263" s="111" t="s">
        <v>35</v>
      </c>
      <c r="BD263" s="107" t="s">
        <v>35</v>
      </c>
      <c r="BE263" s="107" t="s">
        <v>35</v>
      </c>
      <c r="BF263" s="107" t="s">
        <v>35</v>
      </c>
      <c r="BG263" s="102" t="s">
        <v>35</v>
      </c>
      <c r="BH263" s="111" t="s">
        <v>35</v>
      </c>
      <c r="BI263" s="107" t="s">
        <v>35</v>
      </c>
      <c r="BJ263" s="107" t="s">
        <v>35</v>
      </c>
      <c r="BK263" s="107" t="s">
        <v>35</v>
      </c>
      <c r="BL263" s="102" t="s">
        <v>35</v>
      </c>
      <c r="BM263" s="111" t="s">
        <v>35</v>
      </c>
      <c r="BN263" s="107" t="s">
        <v>35</v>
      </c>
      <c r="BO263" s="107" t="s">
        <v>35</v>
      </c>
      <c r="BP263" s="107" t="s">
        <v>35</v>
      </c>
      <c r="BQ263" s="102" t="s">
        <v>35</v>
      </c>
      <c r="BR263" s="111" t="s">
        <v>35</v>
      </c>
      <c r="BS263" s="107" t="s">
        <v>35</v>
      </c>
      <c r="BT263" s="107" t="s">
        <v>35</v>
      </c>
      <c r="BU263" s="107" t="s">
        <v>35</v>
      </c>
      <c r="BV263" s="107" t="s">
        <v>35</v>
      </c>
      <c r="BW263" s="107" t="s">
        <v>35</v>
      </c>
      <c r="BX263" s="107" t="s">
        <v>35</v>
      </c>
      <c r="BY263" s="96" t="s">
        <v>35</v>
      </c>
      <c r="BZ263" s="96" t="s">
        <v>35</v>
      </c>
      <c r="CA263" s="96" t="s">
        <v>35</v>
      </c>
      <c r="CB263" s="96" t="s">
        <v>35</v>
      </c>
      <c r="CC263" s="96" t="s">
        <v>35</v>
      </c>
      <c r="CD263" s="96" t="s">
        <v>35</v>
      </c>
      <c r="CE263" s="96" t="s">
        <v>35</v>
      </c>
      <c r="CF263" s="96" t="s">
        <v>35</v>
      </c>
      <c r="CG263" s="96" t="s">
        <v>35</v>
      </c>
      <c r="CH263" s="96" t="s">
        <v>35</v>
      </c>
      <c r="CI263" s="96" t="s">
        <v>35</v>
      </c>
      <c r="CJ263" s="96" t="s">
        <v>35</v>
      </c>
      <c r="CK263" s="96" t="s">
        <v>35</v>
      </c>
      <c r="CL263" s="96" t="s">
        <v>35</v>
      </c>
      <c r="CM263" s="96" t="s">
        <v>35</v>
      </c>
      <c r="CN263" s="68"/>
      <c r="CO263" s="68"/>
      <c r="CP263" s="68"/>
      <c r="CQ263" s="68"/>
      <c r="CR263" s="68"/>
      <c r="CS263" s="68"/>
      <c r="CT263" s="68"/>
      <c r="CU263" s="68"/>
      <c r="CV263" s="68"/>
      <c r="CW263" s="68"/>
      <c r="CX263" s="68"/>
      <c r="CY263" s="68"/>
      <c r="CZ263" s="68"/>
    </row>
    <row r="264" s="370" customFormat="true" ht="15" customHeight="true" x14ac:dyDescent="0.2">
      <c r="AN264" s="234"/>
      <c r="AO264" s="234"/>
      <c r="AP264" s="234"/>
      <c r="AQ264" s="234"/>
      <c r="AR264" s="234"/>
      <c r="AS264" s="234"/>
      <c r="AT264" s="234"/>
      <c r="AU264" s="234"/>
      <c r="AV264" s="234"/>
      <c r="AW264" s="234"/>
      <c r="AX264" s="234"/>
      <c r="AY264" s="234"/>
      <c r="AZ264" s="234"/>
      <c r="BA264" s="1043" t="s">
        <v>74</v>
      </c>
      <c r="BB264" s="678" t="s">
        <v>89</v>
      </c>
      <c r="BC264" s="111" t="s">
        <v>35</v>
      </c>
      <c r="BD264" s="107" t="s">
        <v>35</v>
      </c>
      <c r="BE264" s="107" t="s">
        <v>35</v>
      </c>
      <c r="BF264" s="107" t="s">
        <v>35</v>
      </c>
      <c r="BG264" s="102" t="s">
        <v>35</v>
      </c>
      <c r="BH264" s="111" t="s">
        <v>35</v>
      </c>
      <c r="BI264" s="107" t="s">
        <v>35</v>
      </c>
      <c r="BJ264" s="107" t="s">
        <v>35</v>
      </c>
      <c r="BK264" s="107" t="s">
        <v>35</v>
      </c>
      <c r="BL264" s="102" t="s">
        <v>35</v>
      </c>
      <c r="BM264" s="111" t="s">
        <v>35</v>
      </c>
      <c r="BN264" s="107" t="s">
        <v>35</v>
      </c>
      <c r="BO264" s="107" t="s">
        <v>35</v>
      </c>
      <c r="BP264" s="107" t="s">
        <v>35</v>
      </c>
      <c r="BQ264" s="102" t="s">
        <v>35</v>
      </c>
      <c r="BR264" s="111" t="s">
        <v>35</v>
      </c>
      <c r="BS264" s="107" t="s">
        <v>35</v>
      </c>
      <c r="BT264" s="107" t="s">
        <v>35</v>
      </c>
      <c r="BU264" s="107" t="s">
        <v>35</v>
      </c>
      <c r="BV264" s="107" t="s">
        <v>35</v>
      </c>
      <c r="BW264" s="107" t="s">
        <v>35</v>
      </c>
      <c r="BX264" s="107" t="s">
        <v>35</v>
      </c>
      <c r="BY264" s="96" t="s">
        <v>35</v>
      </c>
      <c r="BZ264" s="96" t="s">
        <v>35</v>
      </c>
      <c r="CA264" s="96" t="s">
        <v>35</v>
      </c>
      <c r="CB264" s="96" t="s">
        <v>35</v>
      </c>
      <c r="CC264" s="96" t="s">
        <v>35</v>
      </c>
      <c r="CD264" s="96" t="s">
        <v>35</v>
      </c>
      <c r="CE264" s="96" t="s">
        <v>35</v>
      </c>
      <c r="CF264" s="96" t="s">
        <v>35</v>
      </c>
      <c r="CG264" s="96" t="s">
        <v>35</v>
      </c>
      <c r="CH264" s="96" t="s">
        <v>35</v>
      </c>
      <c r="CI264" s="96" t="s">
        <v>35</v>
      </c>
      <c r="CJ264" s="96" t="s">
        <v>35</v>
      </c>
      <c r="CK264" s="96" t="s">
        <v>35</v>
      </c>
      <c r="CL264" s="96" t="s">
        <v>35</v>
      </c>
      <c r="CM264" s="96" t="s">
        <v>35</v>
      </c>
      <c r="CN264" s="68"/>
      <c r="CO264" s="68"/>
      <c r="CP264" s="68"/>
      <c r="CQ264" s="68"/>
      <c r="CR264" s="68"/>
      <c r="CS264" s="68"/>
      <c r="CT264" s="68"/>
      <c r="CU264" s="68"/>
      <c r="CV264" s="68"/>
      <c r="CW264" s="68"/>
      <c r="CX264" s="68"/>
      <c r="CY264" s="68"/>
      <c r="CZ264" s="68"/>
    </row>
    <row r="265" s="370" customFormat="true" ht="15" customHeight="true" x14ac:dyDescent="0.2">
      <c r="AN265" s="234"/>
      <c r="AO265" s="234"/>
      <c r="AP265" s="234"/>
      <c r="AQ265" s="234"/>
      <c r="AR265" s="234"/>
      <c r="AS265" s="234"/>
      <c r="AT265" s="234"/>
      <c r="AU265" s="234"/>
      <c r="AV265" s="234"/>
      <c r="AW265" s="234"/>
      <c r="AX265" s="234"/>
      <c r="AY265" s="234"/>
      <c r="AZ265" s="234"/>
      <c r="BA265" s="1043"/>
      <c r="BB265" s="678" t="s">
        <v>90</v>
      </c>
      <c r="BC265" s="111" t="s">
        <v>35</v>
      </c>
      <c r="BD265" s="107" t="s">
        <v>35</v>
      </c>
      <c r="BE265" s="107" t="s">
        <v>35</v>
      </c>
      <c r="BF265" s="107" t="s">
        <v>35</v>
      </c>
      <c r="BG265" s="102" t="s">
        <v>35</v>
      </c>
      <c r="BH265" s="111" t="s">
        <v>35</v>
      </c>
      <c r="BI265" s="107" t="s">
        <v>35</v>
      </c>
      <c r="BJ265" s="107" t="s">
        <v>35</v>
      </c>
      <c r="BK265" s="107" t="s">
        <v>35</v>
      </c>
      <c r="BL265" s="102" t="s">
        <v>35</v>
      </c>
      <c r="BM265" s="111" t="s">
        <v>35</v>
      </c>
      <c r="BN265" s="107" t="s">
        <v>35</v>
      </c>
      <c r="BO265" s="107" t="s">
        <v>35</v>
      </c>
      <c r="BP265" s="107" t="s">
        <v>35</v>
      </c>
      <c r="BQ265" s="102" t="s">
        <v>35</v>
      </c>
      <c r="BR265" s="111" t="s">
        <v>35</v>
      </c>
      <c r="BS265" s="107" t="s">
        <v>35</v>
      </c>
      <c r="BT265" s="107" t="s">
        <v>35</v>
      </c>
      <c r="BU265" s="107" t="s">
        <v>35</v>
      </c>
      <c r="BV265" s="107" t="s">
        <v>35</v>
      </c>
      <c r="BW265" s="107" t="s">
        <v>35</v>
      </c>
      <c r="BX265" s="107" t="s">
        <v>35</v>
      </c>
      <c r="BY265" s="96" t="s">
        <v>35</v>
      </c>
      <c r="BZ265" s="96" t="s">
        <v>35</v>
      </c>
      <c r="CA265" s="96" t="s">
        <v>35</v>
      </c>
      <c r="CB265" s="96" t="s">
        <v>35</v>
      </c>
      <c r="CC265" s="96" t="s">
        <v>35</v>
      </c>
      <c r="CD265" s="96" t="s">
        <v>35</v>
      </c>
      <c r="CE265" s="96" t="s">
        <v>35</v>
      </c>
      <c r="CF265" s="96" t="s">
        <v>35</v>
      </c>
      <c r="CG265" s="96" t="s">
        <v>35</v>
      </c>
      <c r="CH265" s="96" t="s">
        <v>35</v>
      </c>
      <c r="CI265" s="96" t="s">
        <v>35</v>
      </c>
      <c r="CJ265" s="96" t="s">
        <v>35</v>
      </c>
      <c r="CK265" s="96" t="s">
        <v>35</v>
      </c>
      <c r="CL265" s="96" t="s">
        <v>35</v>
      </c>
      <c r="CM265" s="96" t="s">
        <v>35</v>
      </c>
      <c r="CN265" s="68"/>
      <c r="CO265" s="68"/>
      <c r="CP265" s="68"/>
      <c r="CQ265" s="68"/>
      <c r="CR265" s="68"/>
      <c r="CS265" s="68"/>
      <c r="CT265" s="68"/>
      <c r="CU265" s="68"/>
      <c r="CV265" s="68"/>
      <c r="CW265" s="68"/>
      <c r="CX265" s="68"/>
      <c r="CY265" s="68"/>
      <c r="CZ265" s="68"/>
    </row>
    <row r="266" s="370" customFormat="true" ht="15" customHeight="true" x14ac:dyDescent="0.2">
      <c r="AN266" s="234"/>
      <c r="AO266" s="234"/>
      <c r="AP266" s="234"/>
      <c r="AQ266" s="234"/>
      <c r="AR266" s="234"/>
      <c r="AS266" s="234"/>
      <c r="AT266" s="234"/>
      <c r="AU266" s="234"/>
      <c r="AV266" s="234"/>
      <c r="AW266" s="234"/>
      <c r="AX266" s="234"/>
      <c r="AY266" s="234"/>
      <c r="AZ266" s="234"/>
      <c r="BA266" s="1043"/>
      <c r="BB266" s="678" t="s">
        <v>91</v>
      </c>
      <c r="BC266" s="111" t="s">
        <v>35</v>
      </c>
      <c r="BD266" s="107" t="s">
        <v>35</v>
      </c>
      <c r="BE266" s="107" t="s">
        <v>35</v>
      </c>
      <c r="BF266" s="107" t="s">
        <v>35</v>
      </c>
      <c r="BG266" s="102" t="s">
        <v>35</v>
      </c>
      <c r="BH266" s="111" t="s">
        <v>35</v>
      </c>
      <c r="BI266" s="107" t="s">
        <v>35</v>
      </c>
      <c r="BJ266" s="107" t="s">
        <v>35</v>
      </c>
      <c r="BK266" s="107" t="s">
        <v>35</v>
      </c>
      <c r="BL266" s="102" t="s">
        <v>35</v>
      </c>
      <c r="BM266" s="111" t="s">
        <v>35</v>
      </c>
      <c r="BN266" s="107" t="s">
        <v>35</v>
      </c>
      <c r="BO266" s="107" t="s">
        <v>35</v>
      </c>
      <c r="BP266" s="107" t="s">
        <v>35</v>
      </c>
      <c r="BQ266" s="102" t="s">
        <v>35</v>
      </c>
      <c r="BR266" s="111" t="s">
        <v>35</v>
      </c>
      <c r="BS266" s="107" t="s">
        <v>35</v>
      </c>
      <c r="BT266" s="107" t="s">
        <v>35</v>
      </c>
      <c r="BU266" s="107" t="s">
        <v>35</v>
      </c>
      <c r="BV266" s="107" t="s">
        <v>35</v>
      </c>
      <c r="BW266" s="107" t="s">
        <v>35</v>
      </c>
      <c r="BX266" s="107" t="s">
        <v>35</v>
      </c>
      <c r="BY266" s="96" t="s">
        <v>35</v>
      </c>
      <c r="BZ266" s="96" t="s">
        <v>35</v>
      </c>
      <c r="CA266" s="96" t="s">
        <v>35</v>
      </c>
      <c r="CB266" s="96" t="s">
        <v>35</v>
      </c>
      <c r="CC266" s="96" t="s">
        <v>35</v>
      </c>
      <c r="CD266" s="96" t="s">
        <v>35</v>
      </c>
      <c r="CE266" s="96" t="s">
        <v>35</v>
      </c>
      <c r="CF266" s="96" t="s">
        <v>35</v>
      </c>
      <c r="CG266" s="96" t="s">
        <v>35</v>
      </c>
      <c r="CH266" s="96" t="s">
        <v>35</v>
      </c>
      <c r="CI266" s="96" t="s">
        <v>35</v>
      </c>
      <c r="CJ266" s="96" t="s">
        <v>35</v>
      </c>
      <c r="CK266" s="96" t="s">
        <v>35</v>
      </c>
      <c r="CL266" s="96" t="s">
        <v>35</v>
      </c>
      <c r="CM266" s="96" t="s">
        <v>35</v>
      </c>
      <c r="CN266" s="68"/>
      <c r="CO266" s="68"/>
      <c r="CP266" s="68"/>
      <c r="CQ266" s="68"/>
      <c r="CR266" s="68"/>
      <c r="CS266" s="68"/>
      <c r="CT266" s="68"/>
      <c r="CU266" s="68"/>
      <c r="CV266" s="68"/>
      <c r="CW266" s="68"/>
      <c r="CX266" s="68"/>
      <c r="CY266" s="68"/>
      <c r="CZ266" s="68"/>
    </row>
    <row r="267" s="370" customFormat="true" ht="15" customHeight="true" x14ac:dyDescent="0.2">
      <c r="AN267" s="234"/>
      <c r="AO267" s="234"/>
      <c r="AP267" s="234"/>
      <c r="AQ267" s="234"/>
      <c r="AR267" s="234"/>
      <c r="AS267" s="234"/>
      <c r="AT267" s="234"/>
      <c r="AU267" s="234"/>
      <c r="AV267" s="234"/>
      <c r="AW267" s="234"/>
      <c r="AX267" s="234"/>
      <c r="AY267" s="234"/>
      <c r="AZ267" s="234"/>
      <c r="BA267" s="1043"/>
      <c r="BB267" s="678" t="s">
        <v>113</v>
      </c>
      <c r="BC267" s="111" t="s">
        <v>35</v>
      </c>
      <c r="BD267" s="107" t="s">
        <v>35</v>
      </c>
      <c r="BE267" s="107" t="s">
        <v>35</v>
      </c>
      <c r="BF267" s="107" t="s">
        <v>35</v>
      </c>
      <c r="BG267" s="102" t="s">
        <v>35</v>
      </c>
      <c r="BH267" s="111" t="s">
        <v>35</v>
      </c>
      <c r="BI267" s="107" t="s">
        <v>35</v>
      </c>
      <c r="BJ267" s="107" t="s">
        <v>35</v>
      </c>
      <c r="BK267" s="107" t="s">
        <v>35</v>
      </c>
      <c r="BL267" s="102" t="s">
        <v>35</v>
      </c>
      <c r="BM267" s="111" t="s">
        <v>35</v>
      </c>
      <c r="BN267" s="107" t="s">
        <v>35</v>
      </c>
      <c r="BO267" s="107" t="s">
        <v>35</v>
      </c>
      <c r="BP267" s="107" t="s">
        <v>35</v>
      </c>
      <c r="BQ267" s="102" t="s">
        <v>35</v>
      </c>
      <c r="BR267" s="111" t="s">
        <v>35</v>
      </c>
      <c r="BS267" s="107" t="s">
        <v>35</v>
      </c>
      <c r="BT267" s="107" t="s">
        <v>35</v>
      </c>
      <c r="BU267" s="107" t="s">
        <v>35</v>
      </c>
      <c r="BV267" s="107" t="s">
        <v>35</v>
      </c>
      <c r="BW267" s="107" t="s">
        <v>35</v>
      </c>
      <c r="BX267" s="107" t="s">
        <v>35</v>
      </c>
      <c r="BY267" s="96" t="s">
        <v>35</v>
      </c>
      <c r="BZ267" s="96" t="s">
        <v>35</v>
      </c>
      <c r="CA267" s="96" t="s">
        <v>35</v>
      </c>
      <c r="CB267" s="96" t="s">
        <v>35</v>
      </c>
      <c r="CC267" s="96" t="s">
        <v>35</v>
      </c>
      <c r="CD267" s="96" t="s">
        <v>35</v>
      </c>
      <c r="CE267" s="96" t="s">
        <v>35</v>
      </c>
      <c r="CF267" s="96" t="s">
        <v>35</v>
      </c>
      <c r="CG267" s="96" t="s">
        <v>35</v>
      </c>
      <c r="CH267" s="96" t="s">
        <v>35</v>
      </c>
      <c r="CI267" s="96" t="s">
        <v>35</v>
      </c>
      <c r="CJ267" s="96" t="s">
        <v>35</v>
      </c>
      <c r="CK267" s="96" t="s">
        <v>35</v>
      </c>
      <c r="CL267" s="96" t="s">
        <v>35</v>
      </c>
      <c r="CM267" s="96" t="s">
        <v>35</v>
      </c>
      <c r="CN267" s="68"/>
      <c r="CO267" s="68"/>
      <c r="CP267" s="68"/>
      <c r="CQ267" s="68"/>
      <c r="CR267" s="68"/>
      <c r="CS267" s="68"/>
      <c r="CT267" s="68"/>
      <c r="CU267" s="68"/>
      <c r="CV267" s="68"/>
      <c r="CW267" s="68"/>
      <c r="CX267" s="68"/>
      <c r="CY267" s="68"/>
      <c r="CZ267" s="68"/>
    </row>
    <row r="268" s="370" customFormat="true" ht="15" customHeight="true" x14ac:dyDescent="0.2">
      <c r="AN268" s="234"/>
      <c r="AO268" s="234"/>
      <c r="AP268" s="234"/>
      <c r="AQ268" s="234"/>
      <c r="AR268" s="234"/>
      <c r="AS268" s="234"/>
      <c r="AT268" s="234"/>
      <c r="AU268" s="234"/>
      <c r="AV268" s="234"/>
      <c r="AW268" s="234"/>
      <c r="AX268" s="234"/>
      <c r="AY268" s="234"/>
      <c r="AZ268" s="234"/>
      <c r="BA268" s="1043" t="s">
        <v>116</v>
      </c>
      <c r="BB268" s="678" t="s">
        <v>89</v>
      </c>
      <c r="BC268" s="111" t="s">
        <v>35</v>
      </c>
      <c r="BD268" s="107" t="s">
        <v>35</v>
      </c>
      <c r="BE268" s="107" t="s">
        <v>35</v>
      </c>
      <c r="BF268" s="107" t="s">
        <v>35</v>
      </c>
      <c r="BG268" s="102" t="s">
        <v>35</v>
      </c>
      <c r="BH268" s="111" t="s">
        <v>35</v>
      </c>
      <c r="BI268" s="107" t="s">
        <v>35</v>
      </c>
      <c r="BJ268" s="107" t="s">
        <v>35</v>
      </c>
      <c r="BK268" s="107" t="s">
        <v>35</v>
      </c>
      <c r="BL268" s="102" t="s">
        <v>35</v>
      </c>
      <c r="BM268" s="111" t="s">
        <v>35</v>
      </c>
      <c r="BN268" s="107" t="s">
        <v>35</v>
      </c>
      <c r="BO268" s="107" t="s">
        <v>35</v>
      </c>
      <c r="BP268" s="107" t="s">
        <v>35</v>
      </c>
      <c r="BQ268" s="102" t="s">
        <v>35</v>
      </c>
      <c r="BR268" s="111" t="s">
        <v>35</v>
      </c>
      <c r="BS268" s="107" t="s">
        <v>35</v>
      </c>
      <c r="BT268" s="107" t="s">
        <v>35</v>
      </c>
      <c r="BU268" s="107" t="s">
        <v>35</v>
      </c>
      <c r="BV268" s="107" t="s">
        <v>35</v>
      </c>
      <c r="BW268" s="107" t="s">
        <v>35</v>
      </c>
      <c r="BX268" s="107" t="s">
        <v>35</v>
      </c>
      <c r="BY268" s="96" t="s">
        <v>35</v>
      </c>
      <c r="BZ268" s="96" t="s">
        <v>35</v>
      </c>
      <c r="CA268" s="96" t="s">
        <v>35</v>
      </c>
      <c r="CB268" s="96" t="s">
        <v>35</v>
      </c>
      <c r="CC268" s="96" t="s">
        <v>35</v>
      </c>
      <c r="CD268" s="96" t="s">
        <v>35</v>
      </c>
      <c r="CE268" s="96" t="s">
        <v>35</v>
      </c>
      <c r="CF268" s="96" t="s">
        <v>35</v>
      </c>
      <c r="CG268" s="96" t="s">
        <v>35</v>
      </c>
      <c r="CH268" s="96" t="s">
        <v>35</v>
      </c>
      <c r="CI268" s="96" t="s">
        <v>35</v>
      </c>
      <c r="CJ268" s="96" t="s">
        <v>35</v>
      </c>
      <c r="CK268" s="96" t="s">
        <v>35</v>
      </c>
      <c r="CL268" s="96" t="s">
        <v>35</v>
      </c>
      <c r="CM268" s="96" t="s">
        <v>35</v>
      </c>
      <c r="CN268" s="68"/>
      <c r="CO268" s="68"/>
      <c r="CP268" s="68"/>
      <c r="CQ268" s="68"/>
      <c r="CR268" s="68"/>
      <c r="CS268" s="68"/>
      <c r="CT268" s="68"/>
      <c r="CU268" s="68"/>
      <c r="CV268" s="68"/>
      <c r="CW268" s="68"/>
      <c r="CX268" s="68"/>
      <c r="CY268" s="68"/>
      <c r="CZ268" s="68"/>
    </row>
    <row r="269" s="370" customFormat="true" ht="15" customHeight="true" x14ac:dyDescent="0.2">
      <c r="AN269" s="234"/>
      <c r="AO269" s="234"/>
      <c r="AP269" s="234"/>
      <c r="AQ269" s="234"/>
      <c r="AR269" s="234"/>
      <c r="AS269" s="234"/>
      <c r="AT269" s="234"/>
      <c r="AU269" s="234"/>
      <c r="AV269" s="234"/>
      <c r="AW269" s="234"/>
      <c r="AX269" s="234"/>
      <c r="AY269" s="234"/>
      <c r="AZ269" s="234"/>
      <c r="BA269" s="1043"/>
      <c r="BB269" s="678" t="s">
        <v>90</v>
      </c>
      <c r="BC269" s="111" t="s">
        <v>35</v>
      </c>
      <c r="BD269" s="107" t="s">
        <v>35</v>
      </c>
      <c r="BE269" s="107" t="s">
        <v>35</v>
      </c>
      <c r="BF269" s="107" t="s">
        <v>35</v>
      </c>
      <c r="BG269" s="102" t="s">
        <v>35</v>
      </c>
      <c r="BH269" s="111" t="s">
        <v>35</v>
      </c>
      <c r="BI269" s="107" t="s">
        <v>35</v>
      </c>
      <c r="BJ269" s="107" t="s">
        <v>35</v>
      </c>
      <c r="BK269" s="107" t="s">
        <v>35</v>
      </c>
      <c r="BL269" s="102" t="s">
        <v>35</v>
      </c>
      <c r="BM269" s="111" t="s">
        <v>35</v>
      </c>
      <c r="BN269" s="107" t="s">
        <v>35</v>
      </c>
      <c r="BO269" s="107" t="s">
        <v>35</v>
      </c>
      <c r="BP269" s="107" t="s">
        <v>35</v>
      </c>
      <c r="BQ269" s="102" t="s">
        <v>35</v>
      </c>
      <c r="BR269" s="111" t="s">
        <v>35</v>
      </c>
      <c r="BS269" s="107" t="s">
        <v>35</v>
      </c>
      <c r="BT269" s="107" t="s">
        <v>35</v>
      </c>
      <c r="BU269" s="107" t="s">
        <v>35</v>
      </c>
      <c r="BV269" s="107" t="s">
        <v>35</v>
      </c>
      <c r="BW269" s="107" t="s">
        <v>35</v>
      </c>
      <c r="BX269" s="107" t="s">
        <v>35</v>
      </c>
      <c r="BY269" s="96" t="s">
        <v>35</v>
      </c>
      <c r="BZ269" s="96" t="s">
        <v>35</v>
      </c>
      <c r="CA269" s="96" t="s">
        <v>35</v>
      </c>
      <c r="CB269" s="96" t="s">
        <v>35</v>
      </c>
      <c r="CC269" s="96" t="s">
        <v>35</v>
      </c>
      <c r="CD269" s="96" t="s">
        <v>35</v>
      </c>
      <c r="CE269" s="96" t="s">
        <v>35</v>
      </c>
      <c r="CF269" s="96" t="s">
        <v>35</v>
      </c>
      <c r="CG269" s="96" t="s">
        <v>35</v>
      </c>
      <c r="CH269" s="96" t="s">
        <v>35</v>
      </c>
      <c r="CI269" s="96" t="s">
        <v>35</v>
      </c>
      <c r="CJ269" s="96" t="s">
        <v>35</v>
      </c>
      <c r="CK269" s="96" t="s">
        <v>35</v>
      </c>
      <c r="CL269" s="96" t="s">
        <v>35</v>
      </c>
      <c r="CM269" s="96" t="s">
        <v>35</v>
      </c>
      <c r="CN269" s="68"/>
      <c r="CO269" s="68"/>
      <c r="CP269" s="68"/>
      <c r="CQ269" s="68"/>
      <c r="CR269" s="68"/>
      <c r="CS269" s="68"/>
      <c r="CT269" s="68"/>
      <c r="CU269" s="68"/>
      <c r="CV269" s="68"/>
      <c r="CW269" s="68"/>
      <c r="CX269" s="68"/>
      <c r="CY269" s="68"/>
      <c r="CZ269" s="68"/>
    </row>
    <row r="270" s="370" customFormat="true" ht="15" customHeight="true" x14ac:dyDescent="0.2">
      <c r="AN270" s="234"/>
      <c r="AO270" s="234"/>
      <c r="AP270" s="234"/>
      <c r="AQ270" s="234"/>
      <c r="AR270" s="234"/>
      <c r="AS270" s="234"/>
      <c r="AT270" s="234"/>
      <c r="AU270" s="234"/>
      <c r="AV270" s="234"/>
      <c r="AW270" s="234"/>
      <c r="AX270" s="234"/>
      <c r="AY270" s="234"/>
      <c r="AZ270" s="234"/>
      <c r="BA270" s="1043"/>
      <c r="BB270" s="678" t="s">
        <v>91</v>
      </c>
      <c r="BC270" s="111" t="s">
        <v>35</v>
      </c>
      <c r="BD270" s="107" t="s">
        <v>35</v>
      </c>
      <c r="BE270" s="107" t="s">
        <v>35</v>
      </c>
      <c r="BF270" s="107" t="s">
        <v>35</v>
      </c>
      <c r="BG270" s="102" t="s">
        <v>35</v>
      </c>
      <c r="BH270" s="111" t="s">
        <v>35</v>
      </c>
      <c r="BI270" s="107" t="s">
        <v>35</v>
      </c>
      <c r="BJ270" s="107" t="s">
        <v>35</v>
      </c>
      <c r="BK270" s="107" t="s">
        <v>35</v>
      </c>
      <c r="BL270" s="102" t="s">
        <v>35</v>
      </c>
      <c r="BM270" s="111" t="s">
        <v>35</v>
      </c>
      <c r="BN270" s="107" t="s">
        <v>35</v>
      </c>
      <c r="BO270" s="107" t="s">
        <v>35</v>
      </c>
      <c r="BP270" s="107" t="s">
        <v>35</v>
      </c>
      <c r="BQ270" s="102" t="s">
        <v>35</v>
      </c>
      <c r="BR270" s="111" t="s">
        <v>35</v>
      </c>
      <c r="BS270" s="107" t="s">
        <v>35</v>
      </c>
      <c r="BT270" s="107" t="s">
        <v>35</v>
      </c>
      <c r="BU270" s="107" t="s">
        <v>35</v>
      </c>
      <c r="BV270" s="107" t="s">
        <v>35</v>
      </c>
      <c r="BW270" s="107" t="s">
        <v>35</v>
      </c>
      <c r="BX270" s="107" t="s">
        <v>35</v>
      </c>
      <c r="BY270" s="96" t="s">
        <v>35</v>
      </c>
      <c r="BZ270" s="96" t="s">
        <v>35</v>
      </c>
      <c r="CA270" s="96" t="s">
        <v>35</v>
      </c>
      <c r="CB270" s="96" t="s">
        <v>35</v>
      </c>
      <c r="CC270" s="96" t="s">
        <v>35</v>
      </c>
      <c r="CD270" s="96" t="s">
        <v>35</v>
      </c>
      <c r="CE270" s="96" t="s">
        <v>35</v>
      </c>
      <c r="CF270" s="96" t="s">
        <v>35</v>
      </c>
      <c r="CG270" s="96" t="s">
        <v>35</v>
      </c>
      <c r="CH270" s="96" t="s">
        <v>35</v>
      </c>
      <c r="CI270" s="96" t="s">
        <v>35</v>
      </c>
      <c r="CJ270" s="96" t="s">
        <v>35</v>
      </c>
      <c r="CK270" s="96" t="s">
        <v>35</v>
      </c>
      <c r="CL270" s="96" t="s">
        <v>35</v>
      </c>
      <c r="CM270" s="96" t="s">
        <v>35</v>
      </c>
      <c r="CN270" s="68"/>
      <c r="CO270" s="68"/>
      <c r="CP270" s="68"/>
      <c r="CQ270" s="68"/>
      <c r="CR270" s="68"/>
      <c r="CS270" s="68"/>
      <c r="CT270" s="68"/>
      <c r="CU270" s="68"/>
      <c r="CV270" s="68"/>
      <c r="CW270" s="68"/>
      <c r="CX270" s="68"/>
      <c r="CY270" s="68"/>
      <c r="CZ270" s="68"/>
    </row>
    <row r="271" s="370" customFormat="true" ht="15" customHeight="true" x14ac:dyDescent="0.2">
      <c r="AN271" s="234"/>
      <c r="AO271" s="234"/>
      <c r="AP271" s="234"/>
      <c r="AQ271" s="234"/>
      <c r="AR271" s="234"/>
      <c r="AS271" s="234"/>
      <c r="AT271" s="234"/>
      <c r="AU271" s="234"/>
      <c r="AV271" s="234"/>
      <c r="AW271" s="234"/>
      <c r="AX271" s="234"/>
      <c r="AY271" s="234"/>
      <c r="AZ271" s="234"/>
      <c r="BA271" s="1043" t="s">
        <v>75</v>
      </c>
      <c r="BB271" s="678" t="s">
        <v>49</v>
      </c>
      <c r="BC271" s="111" t="s">
        <v>35</v>
      </c>
      <c r="BD271" s="104" t="s">
        <v>35</v>
      </c>
      <c r="BE271" s="104" t="s">
        <v>35</v>
      </c>
      <c r="BF271" s="104" t="s">
        <v>35</v>
      </c>
      <c r="BG271" s="99" t="s">
        <v>35</v>
      </c>
      <c r="BH271" s="111" t="s">
        <v>35</v>
      </c>
      <c r="BI271" s="104" t="s">
        <v>35</v>
      </c>
      <c r="BJ271" s="104" t="s">
        <v>35</v>
      </c>
      <c r="BK271" s="104" t="s">
        <v>35</v>
      </c>
      <c r="BL271" s="99" t="s">
        <v>35</v>
      </c>
      <c r="BM271" s="111" t="s">
        <v>35</v>
      </c>
      <c r="BN271" s="104" t="s">
        <v>35</v>
      </c>
      <c r="BO271" s="104" t="s">
        <v>35</v>
      </c>
      <c r="BP271" s="104" t="s">
        <v>35</v>
      </c>
      <c r="BQ271" s="99" t="s">
        <v>35</v>
      </c>
      <c r="BR271" s="111" t="s">
        <v>35</v>
      </c>
      <c r="BS271" s="104" t="s">
        <v>35</v>
      </c>
      <c r="BT271" s="104" t="s">
        <v>35</v>
      </c>
      <c r="BU271" s="104" t="s">
        <v>35</v>
      </c>
      <c r="BV271" s="104" t="s">
        <v>35</v>
      </c>
      <c r="BW271" s="104" t="s">
        <v>35</v>
      </c>
      <c r="BX271" s="104" t="s">
        <v>35</v>
      </c>
      <c r="BY271" s="94" t="s">
        <v>35</v>
      </c>
      <c r="BZ271" s="94" t="s">
        <v>35</v>
      </c>
      <c r="CA271" s="94" t="s">
        <v>35</v>
      </c>
      <c r="CB271" s="94" t="s">
        <v>35</v>
      </c>
      <c r="CC271" s="94" t="s">
        <v>35</v>
      </c>
      <c r="CD271" s="94" t="s">
        <v>35</v>
      </c>
      <c r="CE271" s="94" t="s">
        <v>35</v>
      </c>
      <c r="CF271" s="94" t="s">
        <v>35</v>
      </c>
      <c r="CG271" s="94" t="s">
        <v>35</v>
      </c>
      <c r="CH271" s="94" t="s">
        <v>35</v>
      </c>
      <c r="CI271" s="94" t="s">
        <v>35</v>
      </c>
      <c r="CJ271" s="94" t="s">
        <v>35</v>
      </c>
      <c r="CK271" s="94" t="s">
        <v>35</v>
      </c>
      <c r="CL271" s="94" t="s">
        <v>35</v>
      </c>
      <c r="CM271" s="94" t="s">
        <v>35</v>
      </c>
      <c r="CN271" s="68"/>
      <c r="CO271" s="68"/>
      <c r="CP271" s="68"/>
      <c r="CQ271" s="68"/>
      <c r="CR271" s="68"/>
      <c r="CS271" s="68"/>
      <c r="CT271" s="68"/>
      <c r="CU271" s="68"/>
      <c r="CV271" s="68"/>
      <c r="CW271" s="68"/>
      <c r="CX271" s="68"/>
      <c r="CY271" s="68"/>
      <c r="CZ271" s="68"/>
    </row>
    <row r="272" s="370" customFormat="true" ht="15" customHeight="true" x14ac:dyDescent="0.2">
      <c r="AN272" s="234"/>
      <c r="AO272" s="234"/>
      <c r="AP272" s="234"/>
      <c r="AQ272" s="234"/>
      <c r="AR272" s="234"/>
      <c r="AS272" s="234"/>
      <c r="AT272" s="234"/>
      <c r="AU272" s="234"/>
      <c r="AV272" s="234"/>
      <c r="AW272" s="234"/>
      <c r="AX272" s="234"/>
      <c r="AY272" s="234"/>
      <c r="AZ272" s="234"/>
      <c r="BA272" s="1043"/>
      <c r="BB272" s="678" t="s">
        <v>48</v>
      </c>
      <c r="BC272" s="111" t="s">
        <v>35</v>
      </c>
      <c r="BD272" s="104" t="s">
        <v>35</v>
      </c>
      <c r="BE272" s="104" t="s">
        <v>35</v>
      </c>
      <c r="BF272" s="104" t="s">
        <v>35</v>
      </c>
      <c r="BG272" s="99" t="s">
        <v>35</v>
      </c>
      <c r="BH272" s="111" t="s">
        <v>35</v>
      </c>
      <c r="BI272" s="104" t="s">
        <v>35</v>
      </c>
      <c r="BJ272" s="104" t="s">
        <v>35</v>
      </c>
      <c r="BK272" s="104" t="s">
        <v>35</v>
      </c>
      <c r="BL272" s="99" t="s">
        <v>35</v>
      </c>
      <c r="BM272" s="111" t="s">
        <v>35</v>
      </c>
      <c r="BN272" s="104" t="s">
        <v>35</v>
      </c>
      <c r="BO272" s="104" t="s">
        <v>35</v>
      </c>
      <c r="BP272" s="104" t="s">
        <v>35</v>
      </c>
      <c r="BQ272" s="99" t="s">
        <v>35</v>
      </c>
      <c r="BR272" s="111" t="s">
        <v>35</v>
      </c>
      <c r="BS272" s="104" t="s">
        <v>35</v>
      </c>
      <c r="BT272" s="104" t="s">
        <v>35</v>
      </c>
      <c r="BU272" s="104" t="s">
        <v>35</v>
      </c>
      <c r="BV272" s="104" t="s">
        <v>35</v>
      </c>
      <c r="BW272" s="104" t="s">
        <v>35</v>
      </c>
      <c r="BX272" s="104" t="s">
        <v>35</v>
      </c>
      <c r="BY272" s="94" t="s">
        <v>35</v>
      </c>
      <c r="BZ272" s="94" t="s">
        <v>35</v>
      </c>
      <c r="CA272" s="94" t="s">
        <v>35</v>
      </c>
      <c r="CB272" s="94" t="s">
        <v>35</v>
      </c>
      <c r="CC272" s="94" t="s">
        <v>35</v>
      </c>
      <c r="CD272" s="94" t="s">
        <v>35</v>
      </c>
      <c r="CE272" s="94" t="s">
        <v>35</v>
      </c>
      <c r="CF272" s="94" t="s">
        <v>35</v>
      </c>
      <c r="CG272" s="94" t="s">
        <v>35</v>
      </c>
      <c r="CH272" s="94" t="s">
        <v>35</v>
      </c>
      <c r="CI272" s="94" t="s">
        <v>35</v>
      </c>
      <c r="CJ272" s="94" t="s">
        <v>35</v>
      </c>
      <c r="CK272" s="94" t="s">
        <v>35</v>
      </c>
      <c r="CL272" s="94" t="s">
        <v>35</v>
      </c>
      <c r="CM272" s="94" t="s">
        <v>35</v>
      </c>
      <c r="CN272" s="68"/>
      <c r="CO272" s="68"/>
      <c r="CP272" s="68"/>
      <c r="CQ272" s="68"/>
      <c r="CR272" s="68"/>
      <c r="CS272" s="68"/>
      <c r="CT272" s="68"/>
      <c r="CU272" s="68"/>
      <c r="CV272" s="68"/>
      <c r="CW272" s="68"/>
      <c r="CX272" s="68"/>
      <c r="CY272" s="68"/>
      <c r="CZ272" s="68"/>
    </row>
    <row r="273" s="370" customFormat="true" ht="15" customHeight="true" x14ac:dyDescent="0.2">
      <c r="AN273" s="234"/>
      <c r="AO273" s="234"/>
      <c r="AP273" s="234"/>
      <c r="AQ273" s="234"/>
      <c r="AR273" s="234"/>
      <c r="AS273" s="234"/>
      <c r="AT273" s="234"/>
      <c r="AU273" s="234"/>
      <c r="AV273" s="234"/>
      <c r="AW273" s="234"/>
      <c r="AX273" s="234"/>
      <c r="AY273" s="234"/>
      <c r="AZ273" s="234"/>
      <c r="BA273" s="1043"/>
      <c r="BB273" s="678" t="s">
        <v>113</v>
      </c>
      <c r="BC273" s="111" t="s">
        <v>35</v>
      </c>
      <c r="BD273" s="104" t="s">
        <v>35</v>
      </c>
      <c r="BE273" s="104" t="s">
        <v>35</v>
      </c>
      <c r="BF273" s="104" t="s">
        <v>35</v>
      </c>
      <c r="BG273" s="99" t="s">
        <v>35</v>
      </c>
      <c r="BH273" s="111" t="s">
        <v>35</v>
      </c>
      <c r="BI273" s="104" t="s">
        <v>35</v>
      </c>
      <c r="BJ273" s="104" t="s">
        <v>35</v>
      </c>
      <c r="BK273" s="104" t="s">
        <v>35</v>
      </c>
      <c r="BL273" s="99" t="s">
        <v>35</v>
      </c>
      <c r="BM273" s="111" t="s">
        <v>35</v>
      </c>
      <c r="BN273" s="104" t="s">
        <v>35</v>
      </c>
      <c r="BO273" s="104" t="s">
        <v>35</v>
      </c>
      <c r="BP273" s="104" t="s">
        <v>35</v>
      </c>
      <c r="BQ273" s="99" t="s">
        <v>35</v>
      </c>
      <c r="BR273" s="111" t="s">
        <v>35</v>
      </c>
      <c r="BS273" s="104" t="s">
        <v>35</v>
      </c>
      <c r="BT273" s="104" t="s">
        <v>35</v>
      </c>
      <c r="BU273" s="104" t="s">
        <v>35</v>
      </c>
      <c r="BV273" s="104" t="s">
        <v>35</v>
      </c>
      <c r="BW273" s="104" t="s">
        <v>35</v>
      </c>
      <c r="BX273" s="104" t="s">
        <v>35</v>
      </c>
      <c r="BY273" s="94" t="s">
        <v>35</v>
      </c>
      <c r="BZ273" s="94" t="s">
        <v>35</v>
      </c>
      <c r="CA273" s="94" t="s">
        <v>35</v>
      </c>
      <c r="CB273" s="94" t="s">
        <v>35</v>
      </c>
      <c r="CC273" s="94" t="s">
        <v>35</v>
      </c>
      <c r="CD273" s="94" t="s">
        <v>35</v>
      </c>
      <c r="CE273" s="94" t="s">
        <v>35</v>
      </c>
      <c r="CF273" s="94" t="s">
        <v>35</v>
      </c>
      <c r="CG273" s="94" t="s">
        <v>35</v>
      </c>
      <c r="CH273" s="94" t="s">
        <v>35</v>
      </c>
      <c r="CI273" s="94" t="s">
        <v>35</v>
      </c>
      <c r="CJ273" s="94" t="s">
        <v>35</v>
      </c>
      <c r="CK273" s="94" t="s">
        <v>35</v>
      </c>
      <c r="CL273" s="94" t="s">
        <v>35</v>
      </c>
      <c r="CM273" s="94" t="s">
        <v>35</v>
      </c>
      <c r="CN273" s="68"/>
      <c r="CO273" s="68"/>
      <c r="CP273" s="68"/>
      <c r="CQ273" s="68"/>
      <c r="CR273" s="68"/>
      <c r="CS273" s="68"/>
      <c r="CT273" s="68"/>
      <c r="CU273" s="68"/>
      <c r="CV273" s="68"/>
      <c r="CW273" s="68"/>
      <c r="CX273" s="68"/>
      <c r="CY273" s="68"/>
      <c r="CZ273" s="68"/>
    </row>
    <row r="274" s="370" customFormat="true" ht="15" customHeight="true" x14ac:dyDescent="0.2">
      <c r="AN274" s="234"/>
      <c r="AO274" s="234"/>
      <c r="AP274" s="234"/>
      <c r="AQ274" s="234"/>
      <c r="AR274" s="234"/>
      <c r="AS274" s="234"/>
      <c r="AT274" s="234"/>
      <c r="AU274" s="234"/>
      <c r="AV274" s="234"/>
      <c r="AW274" s="234"/>
      <c r="AX274" s="234"/>
      <c r="AY274" s="234"/>
      <c r="AZ274" s="234"/>
      <c r="BA274" s="1043" t="s">
        <v>76</v>
      </c>
      <c r="BB274" s="678" t="s">
        <v>49</v>
      </c>
      <c r="BC274" s="111" t="s">
        <v>35</v>
      </c>
      <c r="BD274" s="107" t="s">
        <v>35</v>
      </c>
      <c r="BE274" s="107" t="s">
        <v>35</v>
      </c>
      <c r="BF274" s="107" t="s">
        <v>35</v>
      </c>
      <c r="BG274" s="102" t="s">
        <v>35</v>
      </c>
      <c r="BH274" s="111" t="s">
        <v>35</v>
      </c>
      <c r="BI274" s="107" t="s">
        <v>35</v>
      </c>
      <c r="BJ274" s="107" t="s">
        <v>35</v>
      </c>
      <c r="BK274" s="107" t="s">
        <v>35</v>
      </c>
      <c r="BL274" s="102" t="s">
        <v>35</v>
      </c>
      <c r="BM274" s="111" t="s">
        <v>35</v>
      </c>
      <c r="BN274" s="107" t="s">
        <v>35</v>
      </c>
      <c r="BO274" s="107" t="s">
        <v>35</v>
      </c>
      <c r="BP274" s="107" t="s">
        <v>35</v>
      </c>
      <c r="BQ274" s="102" t="s">
        <v>35</v>
      </c>
      <c r="BR274" s="111" t="s">
        <v>35</v>
      </c>
      <c r="BS274" s="107" t="s">
        <v>35</v>
      </c>
      <c r="BT274" s="107" t="s">
        <v>35</v>
      </c>
      <c r="BU274" s="107" t="s">
        <v>35</v>
      </c>
      <c r="BV274" s="107" t="s">
        <v>35</v>
      </c>
      <c r="BW274" s="107" t="s">
        <v>35</v>
      </c>
      <c r="BX274" s="107" t="s">
        <v>35</v>
      </c>
      <c r="BY274" s="96" t="s">
        <v>35</v>
      </c>
      <c r="BZ274" s="96" t="s">
        <v>35</v>
      </c>
      <c r="CA274" s="96" t="s">
        <v>35</v>
      </c>
      <c r="CB274" s="96" t="s">
        <v>35</v>
      </c>
      <c r="CC274" s="96" t="s">
        <v>35</v>
      </c>
      <c r="CD274" s="96" t="s">
        <v>35</v>
      </c>
      <c r="CE274" s="96" t="s">
        <v>35</v>
      </c>
      <c r="CF274" s="96" t="s">
        <v>35</v>
      </c>
      <c r="CG274" s="96" t="s">
        <v>35</v>
      </c>
      <c r="CH274" s="96" t="s">
        <v>35</v>
      </c>
      <c r="CI274" s="96" t="s">
        <v>35</v>
      </c>
      <c r="CJ274" s="96" t="s">
        <v>35</v>
      </c>
      <c r="CK274" s="96" t="s">
        <v>35</v>
      </c>
      <c r="CL274" s="96" t="s">
        <v>35</v>
      </c>
      <c r="CM274" s="96" t="s">
        <v>35</v>
      </c>
      <c r="CN274" s="68"/>
      <c r="CO274" s="68"/>
      <c r="CP274" s="68"/>
      <c r="CQ274" s="68"/>
      <c r="CR274" s="68"/>
      <c r="CS274" s="68"/>
      <c r="CT274" s="68"/>
      <c r="CU274" s="68"/>
      <c r="CV274" s="68"/>
      <c r="CW274" s="68"/>
      <c r="CX274" s="68"/>
      <c r="CY274" s="68"/>
      <c r="CZ274" s="68"/>
    </row>
    <row r="275" s="370" customFormat="true" ht="15" customHeight="true" x14ac:dyDescent="0.2">
      <c r="AN275" s="234"/>
      <c r="AO275" s="234"/>
      <c r="AP275" s="234"/>
      <c r="AQ275" s="234"/>
      <c r="AR275" s="234"/>
      <c r="AS275" s="234"/>
      <c r="AT275" s="234"/>
      <c r="AU275" s="234"/>
      <c r="AV275" s="234"/>
      <c r="AW275" s="234"/>
      <c r="AX275" s="234"/>
      <c r="AY275" s="234"/>
      <c r="AZ275" s="234"/>
      <c r="BA275" s="1043"/>
      <c r="BB275" s="678" t="s">
        <v>48</v>
      </c>
      <c r="BC275" s="111" t="s">
        <v>35</v>
      </c>
      <c r="BD275" s="107" t="s">
        <v>35</v>
      </c>
      <c r="BE275" s="107" t="s">
        <v>35</v>
      </c>
      <c r="BF275" s="107" t="s">
        <v>35</v>
      </c>
      <c r="BG275" s="102" t="s">
        <v>35</v>
      </c>
      <c r="BH275" s="111" t="s">
        <v>35</v>
      </c>
      <c r="BI275" s="107" t="s">
        <v>35</v>
      </c>
      <c r="BJ275" s="107" t="s">
        <v>35</v>
      </c>
      <c r="BK275" s="107" t="s">
        <v>35</v>
      </c>
      <c r="BL275" s="102" t="s">
        <v>35</v>
      </c>
      <c r="BM275" s="111" t="s">
        <v>35</v>
      </c>
      <c r="BN275" s="107" t="s">
        <v>35</v>
      </c>
      <c r="BO275" s="107" t="s">
        <v>35</v>
      </c>
      <c r="BP275" s="107" t="s">
        <v>35</v>
      </c>
      <c r="BQ275" s="102" t="s">
        <v>35</v>
      </c>
      <c r="BR275" s="111" t="s">
        <v>35</v>
      </c>
      <c r="BS275" s="107" t="s">
        <v>35</v>
      </c>
      <c r="BT275" s="107" t="s">
        <v>35</v>
      </c>
      <c r="BU275" s="107" t="s">
        <v>35</v>
      </c>
      <c r="BV275" s="107" t="s">
        <v>35</v>
      </c>
      <c r="BW275" s="107" t="s">
        <v>35</v>
      </c>
      <c r="BX275" s="107" t="s">
        <v>35</v>
      </c>
      <c r="BY275" s="96" t="s">
        <v>35</v>
      </c>
      <c r="BZ275" s="96" t="s">
        <v>35</v>
      </c>
      <c r="CA275" s="96" t="s">
        <v>35</v>
      </c>
      <c r="CB275" s="96" t="s">
        <v>35</v>
      </c>
      <c r="CC275" s="96" t="s">
        <v>35</v>
      </c>
      <c r="CD275" s="96" t="s">
        <v>35</v>
      </c>
      <c r="CE275" s="96" t="s">
        <v>35</v>
      </c>
      <c r="CF275" s="96" t="s">
        <v>35</v>
      </c>
      <c r="CG275" s="96" t="s">
        <v>35</v>
      </c>
      <c r="CH275" s="96" t="s">
        <v>35</v>
      </c>
      <c r="CI275" s="96" t="s">
        <v>35</v>
      </c>
      <c r="CJ275" s="96" t="s">
        <v>35</v>
      </c>
      <c r="CK275" s="96" t="s">
        <v>35</v>
      </c>
      <c r="CL275" s="96" t="s">
        <v>35</v>
      </c>
      <c r="CM275" s="96" t="s">
        <v>35</v>
      </c>
      <c r="CN275" s="68"/>
      <c r="CO275" s="68"/>
      <c r="CP275" s="68"/>
      <c r="CQ275" s="68"/>
      <c r="CR275" s="68"/>
      <c r="CS275" s="68"/>
      <c r="CT275" s="68"/>
      <c r="CU275" s="68"/>
      <c r="CV275" s="68"/>
      <c r="CW275" s="68"/>
      <c r="CX275" s="68"/>
      <c r="CY275" s="68"/>
      <c r="CZ275" s="68"/>
    </row>
    <row r="276" s="370" customFormat="true" ht="15" customHeight="true" x14ac:dyDescent="0.2">
      <c r="AN276" s="234"/>
      <c r="AO276" s="234"/>
      <c r="AP276" s="234"/>
      <c r="AQ276" s="234"/>
      <c r="AR276" s="234"/>
      <c r="AS276" s="234"/>
      <c r="AT276" s="234"/>
      <c r="AU276" s="234"/>
      <c r="AV276" s="234"/>
      <c r="AW276" s="234"/>
      <c r="AX276" s="234"/>
      <c r="AY276" s="234"/>
      <c r="AZ276" s="234"/>
      <c r="BA276" s="1043"/>
      <c r="BB276" s="678" t="s">
        <v>114</v>
      </c>
      <c r="BC276" s="111" t="s">
        <v>35</v>
      </c>
      <c r="BD276" s="107" t="s">
        <v>35</v>
      </c>
      <c r="BE276" s="107" t="s">
        <v>35</v>
      </c>
      <c r="BF276" s="107" t="s">
        <v>35</v>
      </c>
      <c r="BG276" s="102" t="s">
        <v>35</v>
      </c>
      <c r="BH276" s="111" t="s">
        <v>35</v>
      </c>
      <c r="BI276" s="107" t="s">
        <v>35</v>
      </c>
      <c r="BJ276" s="107" t="s">
        <v>35</v>
      </c>
      <c r="BK276" s="107" t="s">
        <v>35</v>
      </c>
      <c r="BL276" s="102" t="s">
        <v>35</v>
      </c>
      <c r="BM276" s="111" t="s">
        <v>35</v>
      </c>
      <c r="BN276" s="107" t="s">
        <v>35</v>
      </c>
      <c r="BO276" s="107" t="s">
        <v>35</v>
      </c>
      <c r="BP276" s="107" t="s">
        <v>35</v>
      </c>
      <c r="BQ276" s="102" t="s">
        <v>35</v>
      </c>
      <c r="BR276" s="111" t="s">
        <v>35</v>
      </c>
      <c r="BS276" s="107" t="s">
        <v>35</v>
      </c>
      <c r="BT276" s="107" t="s">
        <v>35</v>
      </c>
      <c r="BU276" s="107" t="s">
        <v>35</v>
      </c>
      <c r="BV276" s="107" t="s">
        <v>35</v>
      </c>
      <c r="BW276" s="107" t="s">
        <v>35</v>
      </c>
      <c r="BX276" s="107" t="s">
        <v>35</v>
      </c>
      <c r="BY276" s="96" t="s">
        <v>35</v>
      </c>
      <c r="BZ276" s="96" t="s">
        <v>35</v>
      </c>
      <c r="CA276" s="96" t="s">
        <v>35</v>
      </c>
      <c r="CB276" s="96" t="s">
        <v>35</v>
      </c>
      <c r="CC276" s="96" t="s">
        <v>35</v>
      </c>
      <c r="CD276" s="96" t="s">
        <v>35</v>
      </c>
      <c r="CE276" s="96" t="s">
        <v>35</v>
      </c>
      <c r="CF276" s="96" t="s">
        <v>35</v>
      </c>
      <c r="CG276" s="96" t="s">
        <v>35</v>
      </c>
      <c r="CH276" s="96" t="s">
        <v>35</v>
      </c>
      <c r="CI276" s="96" t="s">
        <v>35</v>
      </c>
      <c r="CJ276" s="96" t="s">
        <v>35</v>
      </c>
      <c r="CK276" s="96" t="s">
        <v>35</v>
      </c>
      <c r="CL276" s="96" t="s">
        <v>35</v>
      </c>
      <c r="CM276" s="96" t="s">
        <v>35</v>
      </c>
      <c r="CN276" s="68"/>
      <c r="CO276" s="68"/>
      <c r="CP276" s="68"/>
      <c r="CQ276" s="68"/>
      <c r="CR276" s="68"/>
      <c r="CS276" s="68"/>
      <c r="CT276" s="68"/>
      <c r="CU276" s="68"/>
      <c r="CV276" s="68"/>
      <c r="CW276" s="68"/>
      <c r="CX276" s="68"/>
      <c r="CY276" s="68"/>
      <c r="CZ276" s="68"/>
    </row>
    <row r="277" s="370" customFormat="true" ht="15" customHeight="true" x14ac:dyDescent="0.2">
      <c r="AN277" s="234"/>
      <c r="AO277" s="234"/>
      <c r="AP277" s="234"/>
      <c r="AQ277" s="234"/>
      <c r="AR277" s="234"/>
      <c r="AS277" s="234"/>
      <c r="AT277" s="234"/>
      <c r="AU277" s="234"/>
      <c r="AV277" s="234"/>
      <c r="AW277" s="234"/>
      <c r="AX277" s="234"/>
      <c r="AY277" s="234"/>
      <c r="AZ277" s="234"/>
      <c r="BA277" s="1043" t="s">
        <v>77</v>
      </c>
      <c r="BB277" s="678" t="s">
        <v>78</v>
      </c>
      <c r="BC277" s="111" t="s">
        <v>35</v>
      </c>
      <c r="BD277" s="107" t="s">
        <v>35</v>
      </c>
      <c r="BE277" s="107" t="s">
        <v>35</v>
      </c>
      <c r="BF277" s="107" t="s">
        <v>35</v>
      </c>
      <c r="BG277" s="102" t="s">
        <v>35</v>
      </c>
      <c r="BH277" s="111" t="s">
        <v>35</v>
      </c>
      <c r="BI277" s="107" t="s">
        <v>35</v>
      </c>
      <c r="BJ277" s="107" t="s">
        <v>35</v>
      </c>
      <c r="BK277" s="107" t="s">
        <v>35</v>
      </c>
      <c r="BL277" s="102" t="s">
        <v>35</v>
      </c>
      <c r="BM277" s="111" t="s">
        <v>35</v>
      </c>
      <c r="BN277" s="107" t="s">
        <v>35</v>
      </c>
      <c r="BO277" s="107" t="s">
        <v>35</v>
      </c>
      <c r="BP277" s="107" t="s">
        <v>35</v>
      </c>
      <c r="BQ277" s="102" t="s">
        <v>35</v>
      </c>
      <c r="BR277" s="111" t="s">
        <v>35</v>
      </c>
      <c r="BS277" s="107" t="s">
        <v>35</v>
      </c>
      <c r="BT277" s="107" t="s">
        <v>35</v>
      </c>
      <c r="BU277" s="107" t="s">
        <v>35</v>
      </c>
      <c r="BV277" s="107" t="s">
        <v>35</v>
      </c>
      <c r="BW277" s="107" t="s">
        <v>35</v>
      </c>
      <c r="BX277" s="107" t="s">
        <v>35</v>
      </c>
      <c r="BY277" s="96" t="s">
        <v>35</v>
      </c>
      <c r="BZ277" s="96" t="s">
        <v>35</v>
      </c>
      <c r="CA277" s="96" t="s">
        <v>35</v>
      </c>
      <c r="CB277" s="96" t="s">
        <v>35</v>
      </c>
      <c r="CC277" s="96" t="s">
        <v>35</v>
      </c>
      <c r="CD277" s="96" t="s">
        <v>35</v>
      </c>
      <c r="CE277" s="96" t="s">
        <v>35</v>
      </c>
      <c r="CF277" s="96" t="s">
        <v>35</v>
      </c>
      <c r="CG277" s="96" t="s">
        <v>35</v>
      </c>
      <c r="CH277" s="96" t="s">
        <v>35</v>
      </c>
      <c r="CI277" s="96" t="s">
        <v>35</v>
      </c>
      <c r="CJ277" s="96" t="s">
        <v>35</v>
      </c>
      <c r="CK277" s="96" t="s">
        <v>35</v>
      </c>
      <c r="CL277" s="96" t="s">
        <v>35</v>
      </c>
      <c r="CM277" s="96" t="s">
        <v>35</v>
      </c>
      <c r="CN277" s="68"/>
      <c r="CO277" s="68"/>
      <c r="CP277" s="68"/>
      <c r="CQ277" s="68"/>
      <c r="CR277" s="68"/>
      <c r="CS277" s="68"/>
      <c r="CT277" s="68"/>
      <c r="CU277" s="68"/>
      <c r="CV277" s="68"/>
      <c r="CW277" s="68"/>
      <c r="CX277" s="68"/>
      <c r="CY277" s="68"/>
      <c r="CZ277" s="68"/>
    </row>
    <row r="278" s="370" customFormat="true" ht="15" customHeight="true" x14ac:dyDescent="0.2">
      <c r="AN278" s="234"/>
      <c r="AO278" s="234"/>
      <c r="AP278" s="234"/>
      <c r="AQ278" s="234"/>
      <c r="AR278" s="234"/>
      <c r="AS278" s="234"/>
      <c r="AT278" s="234"/>
      <c r="AU278" s="234"/>
      <c r="AV278" s="234"/>
      <c r="AW278" s="234"/>
      <c r="AX278" s="234"/>
      <c r="AY278" s="234"/>
      <c r="AZ278" s="234"/>
      <c r="BA278" s="1043"/>
      <c r="BB278" s="678" t="s">
        <v>79</v>
      </c>
      <c r="BC278" s="111" t="s">
        <v>35</v>
      </c>
      <c r="BD278" s="107" t="s">
        <v>35</v>
      </c>
      <c r="BE278" s="107" t="s">
        <v>35</v>
      </c>
      <c r="BF278" s="107" t="s">
        <v>35</v>
      </c>
      <c r="BG278" s="102" t="s">
        <v>35</v>
      </c>
      <c r="BH278" s="111" t="s">
        <v>35</v>
      </c>
      <c r="BI278" s="107" t="s">
        <v>35</v>
      </c>
      <c r="BJ278" s="107" t="s">
        <v>35</v>
      </c>
      <c r="BK278" s="107" t="s">
        <v>35</v>
      </c>
      <c r="BL278" s="102" t="s">
        <v>35</v>
      </c>
      <c r="BM278" s="111" t="s">
        <v>35</v>
      </c>
      <c r="BN278" s="107" t="s">
        <v>35</v>
      </c>
      <c r="BO278" s="107" t="s">
        <v>35</v>
      </c>
      <c r="BP278" s="107" t="s">
        <v>35</v>
      </c>
      <c r="BQ278" s="102" t="s">
        <v>35</v>
      </c>
      <c r="BR278" s="111" t="s">
        <v>35</v>
      </c>
      <c r="BS278" s="107" t="s">
        <v>35</v>
      </c>
      <c r="BT278" s="107" t="s">
        <v>35</v>
      </c>
      <c r="BU278" s="107" t="s">
        <v>35</v>
      </c>
      <c r="BV278" s="107" t="s">
        <v>35</v>
      </c>
      <c r="BW278" s="107" t="s">
        <v>35</v>
      </c>
      <c r="BX278" s="107" t="s">
        <v>35</v>
      </c>
      <c r="BY278" s="96" t="s">
        <v>35</v>
      </c>
      <c r="BZ278" s="96" t="s">
        <v>35</v>
      </c>
      <c r="CA278" s="96" t="s">
        <v>35</v>
      </c>
      <c r="CB278" s="96" t="s">
        <v>35</v>
      </c>
      <c r="CC278" s="96" t="s">
        <v>35</v>
      </c>
      <c r="CD278" s="96" t="s">
        <v>35</v>
      </c>
      <c r="CE278" s="96" t="s">
        <v>35</v>
      </c>
      <c r="CF278" s="96" t="s">
        <v>35</v>
      </c>
      <c r="CG278" s="96" t="s">
        <v>35</v>
      </c>
      <c r="CH278" s="96" t="s">
        <v>35</v>
      </c>
      <c r="CI278" s="96" t="s">
        <v>35</v>
      </c>
      <c r="CJ278" s="96" t="s">
        <v>35</v>
      </c>
      <c r="CK278" s="96" t="s">
        <v>35</v>
      </c>
      <c r="CL278" s="96" t="s">
        <v>35</v>
      </c>
      <c r="CM278" s="96" t="s">
        <v>35</v>
      </c>
      <c r="CN278" s="68"/>
      <c r="CO278" s="68"/>
      <c r="CP278" s="68"/>
      <c r="CQ278" s="68"/>
      <c r="CR278" s="68"/>
      <c r="CS278" s="68"/>
      <c r="CT278" s="68"/>
      <c r="CU278" s="68"/>
      <c r="CV278" s="68"/>
      <c r="CW278" s="68"/>
      <c r="CX278" s="68"/>
      <c r="CY278" s="68"/>
      <c r="CZ278" s="68"/>
    </row>
    <row r="279" s="370" customFormat="true" ht="15" customHeight="true" x14ac:dyDescent="0.2">
      <c r="AN279" s="234"/>
      <c r="AO279" s="234"/>
      <c r="AP279" s="234"/>
      <c r="AQ279" s="234"/>
      <c r="AR279" s="234"/>
      <c r="AS279" s="234"/>
      <c r="AT279" s="234"/>
      <c r="AU279" s="234"/>
      <c r="AV279" s="234"/>
      <c r="AW279" s="234"/>
      <c r="AX279" s="234"/>
      <c r="AY279" s="234"/>
      <c r="AZ279" s="234"/>
      <c r="BA279" s="1043"/>
      <c r="BB279" s="678" t="s">
        <v>80</v>
      </c>
      <c r="BC279" s="111" t="s">
        <v>35</v>
      </c>
      <c r="BD279" s="104" t="s">
        <v>35</v>
      </c>
      <c r="BE279" s="104" t="s">
        <v>35</v>
      </c>
      <c r="BF279" s="104" t="s">
        <v>35</v>
      </c>
      <c r="BG279" s="99" t="s">
        <v>35</v>
      </c>
      <c r="BH279" s="111" t="s">
        <v>35</v>
      </c>
      <c r="BI279" s="104" t="s">
        <v>35</v>
      </c>
      <c r="BJ279" s="104" t="s">
        <v>35</v>
      </c>
      <c r="BK279" s="104" t="s">
        <v>35</v>
      </c>
      <c r="BL279" s="99" t="s">
        <v>35</v>
      </c>
      <c r="BM279" s="111" t="s">
        <v>35</v>
      </c>
      <c r="BN279" s="104" t="s">
        <v>35</v>
      </c>
      <c r="BO279" s="104" t="s">
        <v>35</v>
      </c>
      <c r="BP279" s="104" t="s">
        <v>35</v>
      </c>
      <c r="BQ279" s="99" t="s">
        <v>35</v>
      </c>
      <c r="BR279" s="111" t="s">
        <v>35</v>
      </c>
      <c r="BS279" s="104" t="s">
        <v>35</v>
      </c>
      <c r="BT279" s="104" t="s">
        <v>35</v>
      </c>
      <c r="BU279" s="104" t="s">
        <v>35</v>
      </c>
      <c r="BV279" s="104" t="s">
        <v>35</v>
      </c>
      <c r="BW279" s="104" t="s">
        <v>35</v>
      </c>
      <c r="BX279" s="104" t="s">
        <v>35</v>
      </c>
      <c r="BY279" s="94" t="s">
        <v>35</v>
      </c>
      <c r="BZ279" s="94" t="s">
        <v>35</v>
      </c>
      <c r="CA279" s="94" t="s">
        <v>35</v>
      </c>
      <c r="CB279" s="94" t="s">
        <v>35</v>
      </c>
      <c r="CC279" s="94" t="s">
        <v>35</v>
      </c>
      <c r="CD279" s="94" t="s">
        <v>35</v>
      </c>
      <c r="CE279" s="94" t="s">
        <v>35</v>
      </c>
      <c r="CF279" s="94" t="s">
        <v>35</v>
      </c>
      <c r="CG279" s="94" t="s">
        <v>35</v>
      </c>
      <c r="CH279" s="94" t="s">
        <v>35</v>
      </c>
      <c r="CI279" s="94" t="s">
        <v>35</v>
      </c>
      <c r="CJ279" s="94" t="s">
        <v>35</v>
      </c>
      <c r="CK279" s="94" t="s">
        <v>35</v>
      </c>
      <c r="CL279" s="94" t="s">
        <v>35</v>
      </c>
      <c r="CM279" s="94" t="s">
        <v>35</v>
      </c>
      <c r="CN279" s="68"/>
      <c r="CO279" s="68"/>
      <c r="CP279" s="68"/>
      <c r="CQ279" s="68"/>
      <c r="CR279" s="68"/>
      <c r="CS279" s="68"/>
      <c r="CT279" s="68"/>
      <c r="CU279" s="68"/>
      <c r="CV279" s="68"/>
      <c r="CW279" s="68"/>
      <c r="CX279" s="68"/>
      <c r="CY279" s="68"/>
      <c r="CZ279" s="68"/>
    </row>
    <row r="280" s="575" customFormat="true" ht="15" customHeight="true" x14ac:dyDescent="0.2">
      <c r="B280" s="594"/>
      <c r="AN280" s="403"/>
      <c r="AO280" s="403"/>
      <c r="AP280" s="403"/>
      <c r="AQ280" s="403"/>
      <c r="AR280" s="403"/>
      <c r="AS280" s="403"/>
      <c r="AT280" s="403"/>
      <c r="AU280" s="403"/>
      <c r="AV280" s="403"/>
      <c r="AW280" s="403"/>
      <c r="AX280" s="403"/>
      <c r="AY280" s="403"/>
      <c r="AZ280" s="403"/>
      <c r="BA280" s="1043"/>
      <c r="BB280" s="678" t="s">
        <v>81</v>
      </c>
      <c r="BC280" s="111" t="s">
        <v>35</v>
      </c>
      <c r="BD280" s="104" t="s">
        <v>35</v>
      </c>
      <c r="BE280" s="104" t="s">
        <v>35</v>
      </c>
      <c r="BF280" s="104" t="s">
        <v>35</v>
      </c>
      <c r="BG280" s="99" t="s">
        <v>35</v>
      </c>
      <c r="BH280" s="111" t="s">
        <v>35</v>
      </c>
      <c r="BI280" s="104" t="s">
        <v>35</v>
      </c>
      <c r="BJ280" s="104" t="s">
        <v>35</v>
      </c>
      <c r="BK280" s="104" t="s">
        <v>35</v>
      </c>
      <c r="BL280" s="99" t="s">
        <v>35</v>
      </c>
      <c r="BM280" s="111" t="s">
        <v>35</v>
      </c>
      <c r="BN280" s="104" t="s">
        <v>35</v>
      </c>
      <c r="BO280" s="104" t="s">
        <v>35</v>
      </c>
      <c r="BP280" s="104" t="s">
        <v>35</v>
      </c>
      <c r="BQ280" s="99" t="s">
        <v>35</v>
      </c>
      <c r="BR280" s="111" t="s">
        <v>35</v>
      </c>
      <c r="BS280" s="104" t="s">
        <v>35</v>
      </c>
      <c r="BT280" s="104" t="s">
        <v>35</v>
      </c>
      <c r="BU280" s="104" t="s">
        <v>35</v>
      </c>
      <c r="BV280" s="104" t="s">
        <v>35</v>
      </c>
      <c r="BW280" s="104" t="s">
        <v>35</v>
      </c>
      <c r="BX280" s="104" t="s">
        <v>35</v>
      </c>
      <c r="BY280" s="94" t="s">
        <v>35</v>
      </c>
      <c r="BZ280" s="94" t="s">
        <v>35</v>
      </c>
      <c r="CA280" s="94" t="s">
        <v>35</v>
      </c>
      <c r="CB280" s="94" t="s">
        <v>35</v>
      </c>
      <c r="CC280" s="94" t="s">
        <v>35</v>
      </c>
      <c r="CD280" s="94" t="s">
        <v>35</v>
      </c>
      <c r="CE280" s="94" t="s">
        <v>35</v>
      </c>
      <c r="CF280" s="94" t="s">
        <v>35</v>
      </c>
      <c r="CG280" s="94" t="s">
        <v>35</v>
      </c>
      <c r="CH280" s="94" t="s">
        <v>35</v>
      </c>
      <c r="CI280" s="94" t="s">
        <v>35</v>
      </c>
      <c r="CJ280" s="94" t="s">
        <v>35</v>
      </c>
      <c r="CK280" s="94" t="s">
        <v>35</v>
      </c>
      <c r="CL280" s="94" t="s">
        <v>35</v>
      </c>
      <c r="CM280" s="94" t="s">
        <v>35</v>
      </c>
      <c r="CN280" s="68"/>
      <c r="CO280" s="68"/>
      <c r="CP280" s="68"/>
      <c r="CQ280" s="68"/>
      <c r="CR280" s="68"/>
      <c r="CS280" s="68"/>
      <c r="CT280" s="68"/>
      <c r="CU280" s="68"/>
      <c r="CV280" s="68"/>
      <c r="CW280" s="68"/>
      <c r="CX280" s="68"/>
      <c r="CY280" s="68"/>
      <c r="CZ280" s="68"/>
    </row>
    <row r="281" s="575" customFormat="true" ht="15" customHeight="true" x14ac:dyDescent="0.2">
      <c r="B281" s="594"/>
      <c r="AN281" s="403"/>
      <c r="AO281" s="403"/>
      <c r="AP281" s="403"/>
      <c r="AQ281" s="403"/>
      <c r="AR281" s="403"/>
      <c r="AS281" s="403"/>
      <c r="AT281" s="403"/>
      <c r="AU281" s="403"/>
      <c r="AV281" s="403"/>
      <c r="AW281" s="403"/>
      <c r="AX281" s="403"/>
      <c r="AY281" s="403"/>
      <c r="AZ281" s="403"/>
      <c r="BA281" s="1043"/>
      <c r="BB281" s="678" t="s">
        <v>82</v>
      </c>
      <c r="BC281" s="111" t="s">
        <v>35</v>
      </c>
      <c r="BD281" s="104" t="s">
        <v>35</v>
      </c>
      <c r="BE281" s="104" t="s">
        <v>35</v>
      </c>
      <c r="BF281" s="104" t="s">
        <v>35</v>
      </c>
      <c r="BG281" s="99" t="s">
        <v>35</v>
      </c>
      <c r="BH281" s="111" t="s">
        <v>35</v>
      </c>
      <c r="BI281" s="104" t="s">
        <v>35</v>
      </c>
      <c r="BJ281" s="104" t="s">
        <v>35</v>
      </c>
      <c r="BK281" s="104" t="s">
        <v>35</v>
      </c>
      <c r="BL281" s="99" t="s">
        <v>35</v>
      </c>
      <c r="BM281" s="111" t="s">
        <v>35</v>
      </c>
      <c r="BN281" s="104" t="s">
        <v>35</v>
      </c>
      <c r="BO281" s="104" t="s">
        <v>35</v>
      </c>
      <c r="BP281" s="104" t="s">
        <v>35</v>
      </c>
      <c r="BQ281" s="99" t="s">
        <v>35</v>
      </c>
      <c r="BR281" s="111" t="s">
        <v>35</v>
      </c>
      <c r="BS281" s="104" t="s">
        <v>35</v>
      </c>
      <c r="BT281" s="104" t="s">
        <v>35</v>
      </c>
      <c r="BU281" s="104" t="s">
        <v>35</v>
      </c>
      <c r="BV281" s="104" t="s">
        <v>35</v>
      </c>
      <c r="BW281" s="104" t="s">
        <v>35</v>
      </c>
      <c r="BX281" s="104" t="s">
        <v>35</v>
      </c>
      <c r="BY281" s="94" t="s">
        <v>35</v>
      </c>
      <c r="BZ281" s="94" t="s">
        <v>35</v>
      </c>
      <c r="CA281" s="94" t="s">
        <v>35</v>
      </c>
      <c r="CB281" s="94" t="s">
        <v>35</v>
      </c>
      <c r="CC281" s="94" t="s">
        <v>35</v>
      </c>
      <c r="CD281" s="94" t="s">
        <v>35</v>
      </c>
      <c r="CE281" s="94" t="s">
        <v>35</v>
      </c>
      <c r="CF281" s="94" t="s">
        <v>35</v>
      </c>
      <c r="CG281" s="94" t="s">
        <v>35</v>
      </c>
      <c r="CH281" s="94" t="s">
        <v>35</v>
      </c>
      <c r="CI281" s="94" t="s">
        <v>35</v>
      </c>
      <c r="CJ281" s="94" t="s">
        <v>35</v>
      </c>
      <c r="CK281" s="94" t="s">
        <v>35</v>
      </c>
      <c r="CL281" s="94" t="s">
        <v>35</v>
      </c>
      <c r="CM281" s="94" t="s">
        <v>35</v>
      </c>
      <c r="CN281" s="68"/>
      <c r="CO281" s="68"/>
      <c r="CP281" s="68"/>
      <c r="CQ281" s="68"/>
      <c r="CR281" s="68"/>
      <c r="CS281" s="68"/>
      <c r="CT281" s="68"/>
      <c r="CU281" s="68"/>
      <c r="CV281" s="68"/>
      <c r="CW281" s="68"/>
      <c r="CX281" s="68"/>
      <c r="CY281" s="68"/>
      <c r="CZ281" s="68"/>
    </row>
    <row r="282" s="575" customFormat="true" ht="15" customHeight="true" x14ac:dyDescent="0.2">
      <c r="B282" s="594"/>
      <c r="AN282" s="403"/>
      <c r="AO282" s="403"/>
      <c r="AP282" s="403"/>
      <c r="AQ282" s="403"/>
      <c r="AR282" s="403"/>
      <c r="AS282" s="403"/>
      <c r="AT282" s="403"/>
      <c r="AU282" s="403"/>
      <c r="AV282" s="403"/>
      <c r="AW282" s="403"/>
      <c r="AX282" s="403"/>
      <c r="AY282" s="403"/>
      <c r="AZ282" s="403"/>
      <c r="BA282" s="1043"/>
      <c r="BB282" s="678" t="s">
        <v>83</v>
      </c>
      <c r="BC282" s="111" t="s">
        <v>35</v>
      </c>
      <c r="BD282" s="104" t="s">
        <v>35</v>
      </c>
      <c r="BE282" s="104" t="s">
        <v>35</v>
      </c>
      <c r="BF282" s="104" t="s">
        <v>35</v>
      </c>
      <c r="BG282" s="99" t="s">
        <v>35</v>
      </c>
      <c r="BH282" s="111" t="s">
        <v>35</v>
      </c>
      <c r="BI282" s="104" t="s">
        <v>35</v>
      </c>
      <c r="BJ282" s="104" t="s">
        <v>35</v>
      </c>
      <c r="BK282" s="104" t="s">
        <v>35</v>
      </c>
      <c r="BL282" s="99" t="s">
        <v>35</v>
      </c>
      <c r="BM282" s="111" t="s">
        <v>35</v>
      </c>
      <c r="BN282" s="104" t="s">
        <v>35</v>
      </c>
      <c r="BO282" s="104" t="s">
        <v>35</v>
      </c>
      <c r="BP282" s="104" t="s">
        <v>35</v>
      </c>
      <c r="BQ282" s="99" t="s">
        <v>35</v>
      </c>
      <c r="BR282" s="111" t="s">
        <v>35</v>
      </c>
      <c r="BS282" s="104" t="s">
        <v>35</v>
      </c>
      <c r="BT282" s="104" t="s">
        <v>35</v>
      </c>
      <c r="BU282" s="104" t="s">
        <v>35</v>
      </c>
      <c r="BV282" s="104" t="s">
        <v>35</v>
      </c>
      <c r="BW282" s="104" t="s">
        <v>35</v>
      </c>
      <c r="BX282" s="104" t="s">
        <v>35</v>
      </c>
      <c r="BY282" s="94" t="s">
        <v>35</v>
      </c>
      <c r="BZ282" s="94" t="s">
        <v>35</v>
      </c>
      <c r="CA282" s="94" t="s">
        <v>35</v>
      </c>
      <c r="CB282" s="94" t="s">
        <v>35</v>
      </c>
      <c r="CC282" s="94" t="s">
        <v>35</v>
      </c>
      <c r="CD282" s="94" t="s">
        <v>35</v>
      </c>
      <c r="CE282" s="94" t="s">
        <v>35</v>
      </c>
      <c r="CF282" s="94" t="s">
        <v>35</v>
      </c>
      <c r="CG282" s="94" t="s">
        <v>35</v>
      </c>
      <c r="CH282" s="94" t="s">
        <v>35</v>
      </c>
      <c r="CI282" s="94" t="s">
        <v>35</v>
      </c>
      <c r="CJ282" s="94" t="s">
        <v>35</v>
      </c>
      <c r="CK282" s="94" t="s">
        <v>35</v>
      </c>
      <c r="CL282" s="94" t="s">
        <v>35</v>
      </c>
      <c r="CM282" s="94" t="s">
        <v>35</v>
      </c>
      <c r="CN282" s="68"/>
      <c r="CO282" s="68"/>
      <c r="CP282" s="68"/>
      <c r="CQ282" s="68"/>
      <c r="CR282" s="68"/>
      <c r="CS282" s="68"/>
      <c r="CT282" s="68"/>
      <c r="CU282" s="68"/>
      <c r="CV282" s="68"/>
      <c r="CW282" s="68"/>
      <c r="CX282" s="68"/>
      <c r="CY282" s="68"/>
      <c r="CZ282" s="68"/>
    </row>
    <row r="283" s="575" customFormat="true" ht="15" customHeight="true" x14ac:dyDescent="0.2">
      <c r="B283" s="594"/>
      <c r="AN283" s="403"/>
      <c r="AO283" s="403"/>
      <c r="AP283" s="403"/>
      <c r="AQ283" s="403"/>
      <c r="AR283" s="403"/>
      <c r="AS283" s="403"/>
      <c r="AT283" s="403"/>
      <c r="AU283" s="403"/>
      <c r="AV283" s="403"/>
      <c r="AW283" s="403"/>
      <c r="AX283" s="403"/>
      <c r="AY283" s="403"/>
      <c r="AZ283" s="403"/>
      <c r="BA283" s="1043"/>
      <c r="BB283" s="678" t="s">
        <v>84</v>
      </c>
      <c r="BC283" s="111" t="s">
        <v>35</v>
      </c>
      <c r="BD283" s="104" t="s">
        <v>35</v>
      </c>
      <c r="BE283" s="104" t="s">
        <v>35</v>
      </c>
      <c r="BF283" s="104" t="s">
        <v>35</v>
      </c>
      <c r="BG283" s="99" t="s">
        <v>35</v>
      </c>
      <c r="BH283" s="111" t="s">
        <v>35</v>
      </c>
      <c r="BI283" s="104" t="s">
        <v>35</v>
      </c>
      <c r="BJ283" s="104" t="s">
        <v>35</v>
      </c>
      <c r="BK283" s="104" t="s">
        <v>35</v>
      </c>
      <c r="BL283" s="99" t="s">
        <v>35</v>
      </c>
      <c r="BM283" s="111" t="s">
        <v>35</v>
      </c>
      <c r="BN283" s="104" t="s">
        <v>35</v>
      </c>
      <c r="BO283" s="104" t="s">
        <v>35</v>
      </c>
      <c r="BP283" s="104" t="s">
        <v>35</v>
      </c>
      <c r="BQ283" s="99" t="s">
        <v>35</v>
      </c>
      <c r="BR283" s="111" t="s">
        <v>35</v>
      </c>
      <c r="BS283" s="104" t="s">
        <v>35</v>
      </c>
      <c r="BT283" s="104" t="s">
        <v>35</v>
      </c>
      <c r="BU283" s="104" t="s">
        <v>35</v>
      </c>
      <c r="BV283" s="104" t="s">
        <v>35</v>
      </c>
      <c r="BW283" s="104" t="s">
        <v>35</v>
      </c>
      <c r="BX283" s="104" t="s">
        <v>35</v>
      </c>
      <c r="BY283" s="94" t="s">
        <v>35</v>
      </c>
      <c r="BZ283" s="94" t="s">
        <v>35</v>
      </c>
      <c r="CA283" s="94" t="s">
        <v>35</v>
      </c>
      <c r="CB283" s="94" t="s">
        <v>35</v>
      </c>
      <c r="CC283" s="94" t="s">
        <v>35</v>
      </c>
      <c r="CD283" s="94" t="s">
        <v>35</v>
      </c>
      <c r="CE283" s="94" t="s">
        <v>35</v>
      </c>
      <c r="CF283" s="94" t="s">
        <v>35</v>
      </c>
      <c r="CG283" s="94" t="s">
        <v>35</v>
      </c>
      <c r="CH283" s="94" t="s">
        <v>35</v>
      </c>
      <c r="CI283" s="94" t="s">
        <v>35</v>
      </c>
      <c r="CJ283" s="94" t="s">
        <v>35</v>
      </c>
      <c r="CK283" s="94" t="s">
        <v>35</v>
      </c>
      <c r="CL283" s="94" t="s">
        <v>35</v>
      </c>
      <c r="CM283" s="94" t="s">
        <v>35</v>
      </c>
      <c r="CN283" s="68"/>
      <c r="CO283" s="68"/>
      <c r="CP283" s="68"/>
      <c r="CQ283" s="68"/>
      <c r="CR283" s="68"/>
      <c r="CS283" s="68"/>
      <c r="CT283" s="68"/>
      <c r="CU283" s="68"/>
      <c r="CV283" s="68"/>
      <c r="CW283" s="68"/>
      <c r="CX283" s="68"/>
      <c r="CY283" s="68"/>
      <c r="CZ283" s="68"/>
    </row>
    <row r="284" s="575" customFormat="true" ht="15" customHeight="true" x14ac:dyDescent="0.2">
      <c r="B284" s="594"/>
      <c r="AN284" s="403"/>
      <c r="AO284" s="403"/>
      <c r="AP284" s="403"/>
      <c r="AQ284" s="403"/>
      <c r="AR284" s="403"/>
      <c r="AS284" s="403"/>
      <c r="AT284" s="403"/>
      <c r="AU284" s="403"/>
      <c r="AV284" s="403"/>
      <c r="AW284" s="403"/>
      <c r="AX284" s="403"/>
      <c r="AY284" s="403"/>
      <c r="AZ284" s="403"/>
      <c r="BA284" s="1045"/>
      <c r="BB284" s="681" t="s">
        <v>114</v>
      </c>
      <c r="BC284" s="110" t="s">
        <v>35</v>
      </c>
      <c r="BD284" s="106" t="s">
        <v>35</v>
      </c>
      <c r="BE284" s="106" t="s">
        <v>35</v>
      </c>
      <c r="BF284" s="106" t="s">
        <v>35</v>
      </c>
      <c r="BG284" s="101" t="s">
        <v>35</v>
      </c>
      <c r="BH284" s="110" t="s">
        <v>35</v>
      </c>
      <c r="BI284" s="106" t="s">
        <v>35</v>
      </c>
      <c r="BJ284" s="106" t="s">
        <v>35</v>
      </c>
      <c r="BK284" s="106" t="s">
        <v>35</v>
      </c>
      <c r="BL284" s="101" t="s">
        <v>35</v>
      </c>
      <c r="BM284" s="110" t="s">
        <v>35</v>
      </c>
      <c r="BN284" s="106" t="s">
        <v>35</v>
      </c>
      <c r="BO284" s="106" t="s">
        <v>35</v>
      </c>
      <c r="BP284" s="106" t="s">
        <v>35</v>
      </c>
      <c r="BQ284" s="101" t="s">
        <v>35</v>
      </c>
      <c r="BR284" s="110" t="s">
        <v>35</v>
      </c>
      <c r="BS284" s="106" t="s">
        <v>35</v>
      </c>
      <c r="BT284" s="106" t="s">
        <v>35</v>
      </c>
      <c r="BU284" s="106" t="s">
        <v>35</v>
      </c>
      <c r="BV284" s="106" t="s">
        <v>35</v>
      </c>
      <c r="BW284" s="106" t="s">
        <v>35</v>
      </c>
      <c r="BX284" s="106" t="s">
        <v>35</v>
      </c>
      <c r="BY284" s="95" t="s">
        <v>35</v>
      </c>
      <c r="BZ284" s="95" t="s">
        <v>35</v>
      </c>
      <c r="CA284" s="95" t="s">
        <v>35</v>
      </c>
      <c r="CB284" s="95" t="s">
        <v>35</v>
      </c>
      <c r="CC284" s="95" t="s">
        <v>35</v>
      </c>
      <c r="CD284" s="95" t="s">
        <v>35</v>
      </c>
      <c r="CE284" s="95" t="s">
        <v>35</v>
      </c>
      <c r="CF284" s="95" t="s">
        <v>35</v>
      </c>
      <c r="CG284" s="95" t="s">
        <v>35</v>
      </c>
      <c r="CH284" s="95" t="s">
        <v>35</v>
      </c>
      <c r="CI284" s="95" t="s">
        <v>35</v>
      </c>
      <c r="CJ284" s="95" t="s">
        <v>35</v>
      </c>
      <c r="CK284" s="95" t="s">
        <v>35</v>
      </c>
      <c r="CL284" s="95" t="s">
        <v>35</v>
      </c>
      <c r="CM284" s="95" t="s">
        <v>35</v>
      </c>
      <c r="CN284" s="68"/>
      <c r="CO284" s="68"/>
      <c r="CP284" s="68"/>
      <c r="CQ284" s="68"/>
      <c r="CR284" s="68"/>
      <c r="CS284" s="68"/>
      <c r="CT284" s="68"/>
      <c r="CU284" s="68"/>
      <c r="CV284" s="68"/>
      <c r="CW284" s="68"/>
      <c r="CX284" s="68"/>
      <c r="CY284" s="68"/>
      <c r="CZ284" s="68"/>
    </row>
    <row r="285" s="575" customFormat="true" ht="15" customHeight="true" x14ac:dyDescent="0.2">
      <c r="B285" s="594"/>
      <c r="AN285" s="403"/>
      <c r="AO285" s="403"/>
      <c r="AP285" s="403"/>
      <c r="AQ285" s="403"/>
      <c r="AR285" s="403"/>
      <c r="AS285" s="403"/>
      <c r="AT285" s="403"/>
      <c r="AU285" s="403"/>
      <c r="AV285" s="403"/>
      <c r="AW285" s="403"/>
      <c r="AX285" s="403"/>
      <c r="AY285" s="403"/>
      <c r="AZ285" s="403"/>
      <c r="BA285" s="367"/>
      <c r="BB285" s="365"/>
      <c r="BC285" s="365"/>
      <c r="BD285" s="365"/>
      <c r="BE285" s="365"/>
      <c r="BF285" s="365"/>
      <c r="BG285" s="365"/>
      <c r="BH285" s="365"/>
      <c r="BI285" s="365"/>
      <c r="BJ285" s="365"/>
      <c r="BK285" s="365"/>
      <c r="BL285" s="365"/>
      <c r="BM285" s="365"/>
      <c r="BN285" s="365"/>
      <c r="BO285" s="365"/>
      <c r="BP285" s="365"/>
      <c r="BQ285" s="365"/>
      <c r="BR285" s="365"/>
      <c r="BS285" s="365"/>
      <c r="BT285" s="365"/>
      <c r="BU285" s="365"/>
      <c r="BV285" s="365"/>
      <c r="BW285" s="365"/>
      <c r="BX285" s="365"/>
      <c r="BY285" s="367"/>
      <c r="BZ285" s="402"/>
      <c r="CA285" s="402"/>
      <c r="CB285" s="402"/>
      <c r="CC285" s="402"/>
      <c r="CD285" s="402"/>
      <c r="CE285" s="402"/>
      <c r="CF285" s="402"/>
      <c r="CG285" s="402"/>
      <c r="CH285" s="402"/>
      <c r="CI285" s="402"/>
      <c r="CJ285" s="402"/>
      <c r="CK285" s="402"/>
      <c r="CL285" s="402"/>
      <c r="CM285" s="402"/>
      <c r="CN285" s="402"/>
      <c r="CO285" s="402"/>
      <c r="CP285" s="402"/>
      <c r="CQ285" s="402"/>
      <c r="CR285" s="402"/>
      <c r="CS285" s="402"/>
      <c r="CT285" s="402"/>
      <c r="CU285" s="402"/>
      <c r="CV285" s="402"/>
      <c r="CW285" s="402"/>
      <c r="CX285" s="402"/>
      <c r="CY285" s="402"/>
      <c r="CZ285" s="402"/>
    </row>
    <row r="286" s="575" customFormat="true" ht="15" customHeight="true" x14ac:dyDescent="0.2">
      <c r="B286" s="594"/>
      <c r="AN286" s="403"/>
      <c r="AO286" s="403"/>
      <c r="AP286" s="403"/>
      <c r="AQ286" s="403"/>
      <c r="AR286" s="403"/>
      <c r="AS286" s="403"/>
      <c r="AT286" s="403"/>
      <c r="AU286" s="403"/>
      <c r="AV286" s="403"/>
      <c r="AW286" s="403"/>
      <c r="AX286" s="403"/>
      <c r="AY286" s="403"/>
      <c r="AZ286" s="403"/>
      <c r="BA286" s="367"/>
      <c r="BB286" s="365"/>
      <c r="BC286" s="365"/>
      <c r="BD286" s="365"/>
      <c r="BE286" s="365"/>
      <c r="BF286" s="365"/>
      <c r="BG286" s="365"/>
      <c r="BH286" s="365"/>
      <c r="BI286" s="365"/>
      <c r="BJ286" s="365"/>
      <c r="BK286" s="365"/>
      <c r="BL286" s="365"/>
      <c r="BM286" s="365"/>
      <c r="BN286" s="365"/>
      <c r="BO286" s="365"/>
      <c r="BP286" s="365"/>
      <c r="BQ286" s="365"/>
      <c r="BR286" s="365"/>
      <c r="BS286" s="365"/>
      <c r="BT286" s="365"/>
      <c r="BU286" s="365"/>
      <c r="BV286" s="365"/>
      <c r="BW286" s="365"/>
      <c r="BX286" s="365"/>
      <c r="BY286" s="367"/>
      <c r="BZ286" s="402"/>
      <c r="CA286" s="402"/>
      <c r="CB286" s="402"/>
      <c r="CC286" s="402"/>
      <c r="CD286" s="402"/>
      <c r="CE286" s="402"/>
      <c r="CF286" s="402"/>
      <c r="CG286" s="402"/>
      <c r="CH286" s="402"/>
      <c r="CI286" s="402"/>
      <c r="CJ286" s="402"/>
      <c r="CK286" s="402"/>
      <c r="CL286" s="402"/>
      <c r="CM286" s="402"/>
      <c r="CN286" s="402"/>
      <c r="CO286" s="402"/>
      <c r="CP286" s="402"/>
      <c r="CQ286" s="402"/>
      <c r="CR286" s="402"/>
      <c r="CS286" s="402"/>
      <c r="CT286" s="402"/>
      <c r="CU286" s="402"/>
      <c r="CV286" s="402"/>
      <c r="CW286" s="402"/>
      <c r="CX286" s="402"/>
      <c r="CY286" s="402"/>
      <c r="CZ286" s="402"/>
    </row>
    <row r="287" s="575" customFormat="true" ht="15" customHeight="true" x14ac:dyDescent="0.2">
      <c r="B287" s="594"/>
      <c r="AN287" s="403"/>
      <c r="AO287" s="403"/>
      <c r="AP287" s="403"/>
      <c r="AQ287" s="403"/>
      <c r="AR287" s="403"/>
      <c r="AS287" s="403"/>
      <c r="AT287" s="403"/>
      <c r="AU287" s="403"/>
      <c r="AV287" s="403"/>
      <c r="AW287" s="403"/>
      <c r="AX287" s="403"/>
      <c r="AY287" s="403"/>
      <c r="AZ287" s="403"/>
      <c r="BA287" s="367"/>
      <c r="BB287" s="365"/>
      <c r="BC287" s="365"/>
      <c r="BD287" s="365"/>
      <c r="BE287" s="365"/>
      <c r="BF287" s="365"/>
      <c r="BG287" s="365"/>
      <c r="BH287" s="365"/>
      <c r="BI287" s="365"/>
      <c r="BJ287" s="365"/>
      <c r="BK287" s="365"/>
      <c r="BL287" s="365"/>
      <c r="BM287" s="365"/>
      <c r="BN287" s="365"/>
      <c r="BO287" s="365"/>
      <c r="BP287" s="365"/>
      <c r="BQ287" s="365"/>
      <c r="BR287" s="365"/>
      <c r="BS287" s="365"/>
      <c r="BT287" s="365"/>
      <c r="BU287" s="365"/>
      <c r="BV287" s="365"/>
      <c r="BW287" s="365"/>
      <c r="BX287" s="365"/>
      <c r="BY287" s="367"/>
      <c r="BZ287" s="402"/>
      <c r="CA287" s="402"/>
      <c r="CB287" s="402"/>
      <c r="CC287" s="402"/>
      <c r="CD287" s="402"/>
      <c r="CE287" s="402"/>
      <c r="CF287" s="402"/>
      <c r="CG287" s="402"/>
      <c r="CH287" s="402"/>
      <c r="CI287" s="402"/>
      <c r="CJ287" s="402"/>
      <c r="CK287" s="402"/>
      <c r="CL287" s="402"/>
      <c r="CM287" s="402"/>
      <c r="CN287" s="402"/>
      <c r="CO287" s="402"/>
      <c r="CP287" s="402"/>
      <c r="CQ287" s="402"/>
      <c r="CR287" s="402"/>
      <c r="CS287" s="402"/>
      <c r="CT287" s="402"/>
      <c r="CU287" s="402"/>
      <c r="CV287" s="402"/>
      <c r="CW287" s="402"/>
      <c r="CX287" s="402"/>
      <c r="CY287" s="402"/>
      <c r="CZ287" s="402"/>
    </row>
    <row r="288" s="575" customFormat="true" ht="15" customHeight="true" x14ac:dyDescent="0.2">
      <c r="B288" s="594"/>
      <c r="AN288" s="403"/>
      <c r="AO288" s="403"/>
      <c r="AP288" s="403"/>
      <c r="AQ288" s="403"/>
      <c r="AR288" s="403"/>
      <c r="AS288" s="403"/>
      <c r="AT288" s="403"/>
      <c r="AU288" s="403"/>
      <c r="AV288" s="403"/>
      <c r="AW288" s="403"/>
      <c r="AX288" s="403"/>
      <c r="AY288" s="403"/>
      <c r="AZ288" s="403"/>
      <c r="BA288" s="367"/>
      <c r="BB288" s="365"/>
      <c r="BC288" s="365"/>
      <c r="BD288" s="365"/>
      <c r="BE288" s="365"/>
      <c r="BF288" s="365"/>
      <c r="BG288" s="365"/>
      <c r="BH288" s="365"/>
      <c r="BI288" s="365"/>
      <c r="BJ288" s="365"/>
      <c r="BK288" s="365"/>
      <c r="BL288" s="365"/>
      <c r="BM288" s="365"/>
      <c r="BN288" s="365"/>
      <c r="BO288" s="365"/>
      <c r="BP288" s="365"/>
      <c r="BQ288" s="365"/>
      <c r="BR288" s="365"/>
      <c r="BS288" s="365"/>
      <c r="BT288" s="365"/>
      <c r="BU288" s="365"/>
      <c r="BV288" s="365"/>
      <c r="BW288" s="365"/>
      <c r="BX288" s="365"/>
      <c r="BY288" s="367"/>
      <c r="BZ288" s="402"/>
      <c r="CA288" s="402"/>
      <c r="CB288" s="402"/>
      <c r="CC288" s="402"/>
      <c r="CD288" s="402"/>
      <c r="CE288" s="402"/>
      <c r="CF288" s="402"/>
      <c r="CG288" s="402"/>
      <c r="CH288" s="402"/>
      <c r="CI288" s="402"/>
      <c r="CJ288" s="402"/>
      <c r="CK288" s="402"/>
      <c r="CL288" s="402"/>
      <c r="CM288" s="402"/>
      <c r="CN288" s="402"/>
      <c r="CO288" s="402"/>
      <c r="CP288" s="402"/>
      <c r="CQ288" s="402"/>
      <c r="CR288" s="402"/>
      <c r="CS288" s="402"/>
      <c r="CT288" s="402"/>
      <c r="CU288" s="402"/>
      <c r="CV288" s="402"/>
      <c r="CW288" s="402"/>
      <c r="CX288" s="402"/>
      <c r="CY288" s="402"/>
      <c r="CZ288" s="402"/>
    </row>
    <row r="289" s="575" customFormat="true" ht="15" customHeight="true" x14ac:dyDescent="0.2">
      <c r="A289" s="586"/>
      <c r="B289" s="585"/>
      <c r="C289" s="586"/>
      <c r="AN289" s="403"/>
      <c r="AO289" s="403"/>
      <c r="AP289" s="403"/>
      <c r="AQ289" s="403"/>
      <c r="AR289" s="403"/>
      <c r="AS289" s="403"/>
      <c r="AT289" s="403"/>
      <c r="AU289" s="403"/>
      <c r="AV289" s="403"/>
      <c r="AW289" s="403"/>
      <c r="AX289" s="403"/>
      <c r="AY289" s="403"/>
      <c r="AZ289" s="403"/>
      <c r="BA289" s="367"/>
      <c r="BB289" s="365"/>
      <c r="BC289" s="365"/>
      <c r="BD289" s="365"/>
      <c r="BE289" s="365"/>
      <c r="BF289" s="365"/>
      <c r="BG289" s="365"/>
      <c r="BH289" s="365"/>
      <c r="BI289" s="365"/>
      <c r="BJ289" s="365"/>
      <c r="BK289" s="365"/>
      <c r="BL289" s="365"/>
      <c r="BM289" s="365"/>
      <c r="BN289" s="365"/>
      <c r="BO289" s="365"/>
      <c r="BP289" s="365"/>
      <c r="BQ289" s="365"/>
      <c r="BR289" s="365"/>
      <c r="BS289" s="365"/>
      <c r="BT289" s="365"/>
      <c r="BU289" s="365"/>
      <c r="BV289" s="365"/>
      <c r="BW289" s="365"/>
      <c r="BX289" s="365"/>
      <c r="BY289" s="367"/>
      <c r="BZ289" s="402"/>
      <c r="CA289" s="402"/>
      <c r="CB289" s="402"/>
      <c r="CC289" s="402"/>
      <c r="CD289" s="402"/>
      <c r="CE289" s="402"/>
      <c r="CF289" s="402"/>
      <c r="CG289" s="402"/>
      <c r="CH289" s="402"/>
      <c r="CI289" s="402"/>
      <c r="CJ289" s="402"/>
      <c r="CK289" s="402"/>
      <c r="CL289" s="402"/>
      <c r="CM289" s="402"/>
      <c r="CN289" s="402"/>
      <c r="CO289" s="402"/>
      <c r="CP289" s="402"/>
      <c r="CQ289" s="402"/>
      <c r="CR289" s="402"/>
      <c r="CS289" s="402"/>
      <c r="CT289" s="402"/>
      <c r="CU289" s="402"/>
      <c r="CV289" s="402"/>
      <c r="CW289" s="402"/>
      <c r="CX289" s="402"/>
      <c r="CY289" s="402"/>
      <c r="CZ289" s="402"/>
    </row>
    <row r="290" s="575" customFormat="true" ht="15" customHeight="true" x14ac:dyDescent="0.2">
      <c r="A290" s="610"/>
      <c r="B290" s="611"/>
      <c r="C290" s="612"/>
      <c r="AN290" s="403"/>
      <c r="AO290" s="403"/>
      <c r="AP290" s="403"/>
      <c r="AQ290" s="403"/>
      <c r="AR290" s="403"/>
      <c r="AS290" s="403"/>
      <c r="AT290" s="403"/>
      <c r="AU290" s="403"/>
      <c r="AV290" s="403"/>
      <c r="AW290" s="403"/>
      <c r="AX290" s="403"/>
      <c r="AY290" s="403"/>
      <c r="AZ290" s="403"/>
      <c r="BA290" s="367"/>
      <c r="BB290" s="365"/>
      <c r="BC290" s="365"/>
      <c r="BD290" s="365"/>
      <c r="BE290" s="365"/>
      <c r="BF290" s="365"/>
      <c r="BG290" s="365"/>
      <c r="BH290" s="365"/>
      <c r="BI290" s="365"/>
      <c r="BJ290" s="365"/>
      <c r="BK290" s="365"/>
      <c r="BL290" s="365"/>
      <c r="BM290" s="365"/>
      <c r="BN290" s="365"/>
      <c r="BO290" s="365"/>
      <c r="BP290" s="365"/>
      <c r="BQ290" s="365"/>
      <c r="BR290" s="365"/>
      <c r="BS290" s="365"/>
      <c r="BT290" s="365"/>
      <c r="BU290" s="365"/>
      <c r="BV290" s="365"/>
      <c r="BW290" s="365"/>
      <c r="BX290" s="365"/>
      <c r="BY290" s="367"/>
      <c r="BZ290" s="402"/>
      <c r="CA290" s="402"/>
      <c r="CB290" s="402"/>
      <c r="CC290" s="402"/>
      <c r="CD290" s="402"/>
      <c r="CE290" s="402"/>
      <c r="CF290" s="402"/>
      <c r="CG290" s="402"/>
      <c r="CH290" s="402"/>
      <c r="CI290" s="402"/>
      <c r="CJ290" s="402"/>
      <c r="CK290" s="402"/>
      <c r="CL290" s="402"/>
      <c r="CM290" s="402"/>
      <c r="CN290" s="402"/>
      <c r="CO290" s="402"/>
      <c r="CP290" s="402"/>
      <c r="CQ290" s="402"/>
      <c r="CR290" s="402"/>
      <c r="CS290" s="402"/>
      <c r="CT290" s="402"/>
      <c r="CU290" s="402"/>
      <c r="CV290" s="402"/>
      <c r="CW290" s="402"/>
      <c r="CX290" s="402"/>
      <c r="CY290" s="402"/>
      <c r="CZ290" s="402"/>
    </row>
    <row r="291" s="575" customFormat="true" ht="15" customHeight="true" x14ac:dyDescent="0.2">
      <c r="A291" s="610"/>
      <c r="B291" s="611"/>
      <c r="C291" s="612"/>
      <c r="AN291" s="403"/>
      <c r="AO291" s="403"/>
      <c r="AP291" s="403"/>
      <c r="AQ291" s="403"/>
      <c r="AR291" s="403"/>
      <c r="AS291" s="403"/>
      <c r="AT291" s="403"/>
      <c r="AU291" s="403"/>
      <c r="AV291" s="403"/>
      <c r="AW291" s="403"/>
      <c r="AX291" s="403"/>
      <c r="AY291" s="403"/>
      <c r="AZ291" s="403"/>
      <c r="BA291" s="367"/>
      <c r="BB291" s="365"/>
      <c r="BC291" s="365"/>
      <c r="BD291" s="365"/>
      <c r="BE291" s="365"/>
      <c r="BF291" s="365"/>
      <c r="BG291" s="365"/>
      <c r="BH291" s="365"/>
      <c r="BI291" s="365"/>
      <c r="BJ291" s="365"/>
      <c r="BK291" s="365"/>
      <c r="BL291" s="365"/>
      <c r="BM291" s="365"/>
      <c r="BN291" s="365"/>
      <c r="BO291" s="365"/>
      <c r="BP291" s="365"/>
      <c r="BQ291" s="365"/>
      <c r="BR291" s="365"/>
      <c r="BS291" s="365"/>
      <c r="BT291" s="365"/>
      <c r="BU291" s="365"/>
      <c r="BV291" s="365"/>
      <c r="BW291" s="365"/>
      <c r="BX291" s="365"/>
      <c r="BY291" s="367"/>
      <c r="BZ291" s="402"/>
      <c r="CA291" s="402"/>
      <c r="CB291" s="402"/>
      <c r="CC291" s="402"/>
      <c r="CD291" s="402"/>
      <c r="CE291" s="402"/>
      <c r="CF291" s="402"/>
      <c r="CG291" s="402"/>
      <c r="CH291" s="402"/>
      <c r="CI291" s="402"/>
      <c r="CJ291" s="402"/>
      <c r="CK291" s="402"/>
      <c r="CL291" s="402"/>
      <c r="CM291" s="402"/>
      <c r="CN291" s="402"/>
      <c r="CO291" s="402"/>
      <c r="CP291" s="402"/>
      <c r="CQ291" s="402"/>
      <c r="CR291" s="402"/>
      <c r="CS291" s="402"/>
      <c r="CT291" s="402"/>
      <c r="CU291" s="402"/>
      <c r="CV291" s="402"/>
      <c r="CW291" s="402"/>
      <c r="CX291" s="402"/>
      <c r="CY291" s="402"/>
      <c r="CZ291" s="402"/>
    </row>
    <row r="292" s="575" customFormat="true" ht="15" customHeight="true" x14ac:dyDescent="0.2">
      <c r="A292" s="610"/>
      <c r="B292" s="611"/>
      <c r="C292" s="612"/>
      <c r="AN292" s="403"/>
      <c r="AO292" s="403"/>
      <c r="AP292" s="403"/>
      <c r="AQ292" s="403"/>
      <c r="AR292" s="403"/>
      <c r="AS292" s="403"/>
      <c r="AT292" s="403"/>
      <c r="AU292" s="403"/>
      <c r="AV292" s="403"/>
      <c r="AW292" s="403"/>
      <c r="AX292" s="403"/>
      <c r="AY292" s="403"/>
      <c r="AZ292" s="403"/>
      <c r="BA292" s="367"/>
      <c r="BB292" s="365"/>
      <c r="BC292" s="365"/>
      <c r="BD292" s="365"/>
      <c r="BE292" s="365"/>
      <c r="BF292" s="365"/>
      <c r="BG292" s="365"/>
      <c r="BH292" s="365"/>
      <c r="BI292" s="365"/>
      <c r="BJ292" s="365"/>
      <c r="BK292" s="365"/>
      <c r="BL292" s="365"/>
      <c r="BM292" s="365"/>
      <c r="BN292" s="365"/>
      <c r="BO292" s="365"/>
      <c r="BP292" s="365"/>
      <c r="BQ292" s="365"/>
      <c r="BR292" s="365"/>
      <c r="BS292" s="365"/>
      <c r="BT292" s="365"/>
      <c r="BU292" s="365"/>
      <c r="BV292" s="365"/>
      <c r="BW292" s="365"/>
      <c r="BX292" s="365"/>
      <c r="BY292" s="367"/>
      <c r="BZ292" s="402"/>
      <c r="CA292" s="402"/>
      <c r="CB292" s="402"/>
      <c r="CC292" s="402"/>
      <c r="CD292" s="402"/>
      <c r="CE292" s="402"/>
      <c r="CF292" s="402"/>
      <c r="CG292" s="402"/>
      <c r="CH292" s="402"/>
      <c r="CI292" s="402"/>
      <c r="CJ292" s="402"/>
      <c r="CK292" s="402"/>
      <c r="CL292" s="402"/>
      <c r="CM292" s="402"/>
      <c r="CN292" s="402"/>
      <c r="CO292" s="402"/>
      <c r="CP292" s="402"/>
      <c r="CQ292" s="402"/>
      <c r="CR292" s="402"/>
      <c r="CS292" s="402"/>
      <c r="CT292" s="402"/>
      <c r="CU292" s="402"/>
      <c r="CV292" s="402"/>
      <c r="CW292" s="402"/>
      <c r="CX292" s="402"/>
      <c r="CY292" s="402"/>
      <c r="CZ292" s="402"/>
    </row>
    <row r="293" s="575" customFormat="true" ht="15" customHeight="true" x14ac:dyDescent="0.2">
      <c r="A293" s="610"/>
      <c r="B293" s="611"/>
      <c r="C293" s="574"/>
      <c r="AN293" s="403"/>
      <c r="AO293" s="403"/>
      <c r="AP293" s="403"/>
      <c r="AQ293" s="403"/>
      <c r="AR293" s="403"/>
      <c r="AS293" s="403"/>
      <c r="AT293" s="403"/>
      <c r="AU293" s="403"/>
      <c r="AV293" s="403"/>
      <c r="AW293" s="403"/>
      <c r="AX293" s="403"/>
      <c r="AY293" s="403"/>
      <c r="AZ293" s="403"/>
      <c r="BA293" s="367"/>
      <c r="BB293" s="365"/>
      <c r="BC293" s="365"/>
      <c r="BD293" s="365"/>
      <c r="BE293" s="365"/>
      <c r="BF293" s="365"/>
      <c r="BG293" s="365"/>
      <c r="BH293" s="365"/>
      <c r="BI293" s="365"/>
      <c r="BJ293" s="365"/>
      <c r="BK293" s="365"/>
      <c r="BL293" s="365"/>
      <c r="BM293" s="365"/>
      <c r="BN293" s="365"/>
      <c r="BO293" s="365"/>
      <c r="BP293" s="365"/>
      <c r="BQ293" s="365"/>
      <c r="BR293" s="365"/>
      <c r="BS293" s="365"/>
      <c r="BT293" s="365"/>
      <c r="BU293" s="365"/>
      <c r="BV293" s="365"/>
      <c r="BW293" s="365"/>
      <c r="BX293" s="365"/>
      <c r="BY293" s="367"/>
      <c r="BZ293" s="402"/>
      <c r="CA293" s="402"/>
      <c r="CB293" s="402"/>
      <c r="CC293" s="402"/>
      <c r="CD293" s="402"/>
      <c r="CE293" s="402"/>
      <c r="CF293" s="402"/>
      <c r="CG293" s="402"/>
      <c r="CH293" s="402"/>
      <c r="CI293" s="402"/>
      <c r="CJ293" s="402"/>
      <c r="CK293" s="402"/>
      <c r="CL293" s="402"/>
      <c r="CM293" s="402"/>
      <c r="CN293" s="402"/>
      <c r="CO293" s="402"/>
      <c r="CP293" s="402"/>
      <c r="CQ293" s="402"/>
      <c r="CR293" s="402"/>
      <c r="CS293" s="402"/>
      <c r="CT293" s="402"/>
      <c r="CU293" s="402"/>
      <c r="CV293" s="402"/>
      <c r="CW293" s="402"/>
      <c r="CX293" s="402"/>
      <c r="CY293" s="402"/>
      <c r="CZ293" s="402"/>
    </row>
    <row r="294" s="575" customFormat="true" ht="15" customHeight="true" x14ac:dyDescent="0.2">
      <c r="A294" s="610"/>
      <c r="B294" s="611"/>
      <c r="C294" s="574"/>
      <c r="AN294" s="403"/>
      <c r="AO294" s="403"/>
      <c r="AP294" s="403"/>
      <c r="AQ294" s="403"/>
      <c r="AR294" s="403"/>
      <c r="AS294" s="403"/>
      <c r="AT294" s="403"/>
      <c r="AU294" s="403"/>
      <c r="AV294" s="403"/>
      <c r="AW294" s="403"/>
      <c r="AX294" s="403"/>
      <c r="AY294" s="403"/>
      <c r="AZ294" s="403"/>
      <c r="BA294" s="367"/>
      <c r="BB294" s="365"/>
      <c r="BC294" s="365"/>
      <c r="BD294" s="365"/>
      <c r="BE294" s="365"/>
      <c r="BF294" s="365"/>
      <c r="BG294" s="365"/>
      <c r="BH294" s="365"/>
      <c r="BI294" s="365"/>
      <c r="BJ294" s="365"/>
      <c r="BK294" s="365"/>
      <c r="BL294" s="365"/>
      <c r="BM294" s="365"/>
      <c r="BN294" s="365"/>
      <c r="BO294" s="365"/>
      <c r="BP294" s="365"/>
      <c r="BQ294" s="365"/>
      <c r="BR294" s="365"/>
      <c r="BS294" s="365"/>
      <c r="BT294" s="365"/>
      <c r="BU294" s="365"/>
      <c r="BV294" s="365"/>
      <c r="BW294" s="365"/>
      <c r="BX294" s="365"/>
      <c r="BY294" s="367"/>
      <c r="BZ294" s="402"/>
      <c r="CA294" s="402"/>
      <c r="CB294" s="402"/>
      <c r="CC294" s="402"/>
      <c r="CD294" s="402"/>
      <c r="CE294" s="402"/>
      <c r="CF294" s="402"/>
      <c r="CG294" s="402"/>
      <c r="CH294" s="402"/>
      <c r="CI294" s="402"/>
      <c r="CJ294" s="402"/>
      <c r="CK294" s="402"/>
      <c r="CL294" s="402"/>
      <c r="CM294" s="402"/>
      <c r="CN294" s="402"/>
      <c r="CO294" s="402"/>
      <c r="CP294" s="402"/>
      <c r="CQ294" s="402"/>
      <c r="CR294" s="402"/>
      <c r="CS294" s="402"/>
      <c r="CT294" s="402"/>
      <c r="CU294" s="402"/>
      <c r="CV294" s="402"/>
      <c r="CW294" s="402"/>
      <c r="CX294" s="402"/>
      <c r="CY294" s="402"/>
      <c r="CZ294" s="402"/>
    </row>
    <row r="295" s="575" customFormat="true" ht="15" customHeight="true" x14ac:dyDescent="0.2">
      <c r="A295" s="610"/>
      <c r="B295" s="611"/>
      <c r="C295" s="574"/>
      <c r="AN295" s="403"/>
      <c r="AO295" s="403"/>
      <c r="AP295" s="403"/>
      <c r="AQ295" s="403"/>
      <c r="AR295" s="403"/>
      <c r="AS295" s="403"/>
      <c r="AT295" s="403"/>
      <c r="AU295" s="403"/>
      <c r="AV295" s="403"/>
      <c r="AW295" s="403"/>
      <c r="AX295" s="403"/>
      <c r="AY295" s="403"/>
      <c r="AZ295" s="403"/>
      <c r="BA295" s="367"/>
      <c r="BB295" s="365"/>
      <c r="BC295" s="365"/>
      <c r="BD295" s="365"/>
      <c r="BE295" s="365"/>
      <c r="BF295" s="365"/>
      <c r="BG295" s="365"/>
      <c r="BH295" s="365"/>
      <c r="BI295" s="365"/>
      <c r="BJ295" s="365"/>
      <c r="BK295" s="365"/>
      <c r="BL295" s="365"/>
      <c r="BM295" s="365"/>
      <c r="BN295" s="365"/>
      <c r="BO295" s="365"/>
      <c r="BP295" s="365"/>
      <c r="BQ295" s="365"/>
      <c r="BR295" s="365"/>
      <c r="BS295" s="365"/>
      <c r="BT295" s="365"/>
      <c r="BU295" s="365"/>
      <c r="BV295" s="365"/>
      <c r="BW295" s="365"/>
      <c r="BX295" s="365"/>
      <c r="BY295" s="367"/>
      <c r="BZ295" s="402"/>
      <c r="CA295" s="402"/>
      <c r="CB295" s="402"/>
      <c r="CC295" s="402"/>
      <c r="CD295" s="402"/>
      <c r="CE295" s="402"/>
      <c r="CF295" s="402"/>
      <c r="CG295" s="402"/>
      <c r="CH295" s="402"/>
      <c r="CI295" s="402"/>
      <c r="CJ295" s="402"/>
      <c r="CK295" s="402"/>
      <c r="CL295" s="402"/>
      <c r="CM295" s="402"/>
      <c r="CN295" s="402"/>
      <c r="CO295" s="402"/>
      <c r="CP295" s="402"/>
      <c r="CQ295" s="402"/>
      <c r="CR295" s="402"/>
      <c r="CS295" s="402"/>
      <c r="CT295" s="402"/>
      <c r="CU295" s="402"/>
      <c r="CV295" s="402"/>
      <c r="CW295" s="402"/>
      <c r="CX295" s="402"/>
      <c r="CY295" s="402"/>
      <c r="CZ295" s="402"/>
    </row>
    <row r="296" s="575" customFormat="true" ht="15" customHeight="true" x14ac:dyDescent="0.2">
      <c r="A296" s="610"/>
      <c r="B296" s="611"/>
      <c r="C296" s="574"/>
      <c r="AN296" s="403"/>
      <c r="AO296" s="403"/>
      <c r="AP296" s="403"/>
      <c r="AQ296" s="403"/>
      <c r="AR296" s="403"/>
      <c r="AS296" s="403"/>
      <c r="AT296" s="403"/>
      <c r="AU296" s="403"/>
      <c r="AV296" s="403"/>
      <c r="AW296" s="403"/>
      <c r="AX296" s="403"/>
      <c r="AY296" s="403"/>
      <c r="AZ296" s="403"/>
      <c r="BA296" s="367"/>
      <c r="BB296" s="365"/>
      <c r="BC296" s="365"/>
      <c r="BD296" s="365"/>
      <c r="BE296" s="365"/>
      <c r="BF296" s="365"/>
      <c r="BG296" s="365"/>
      <c r="BH296" s="365"/>
      <c r="BI296" s="365"/>
      <c r="BJ296" s="365"/>
      <c r="BK296" s="365"/>
      <c r="BL296" s="365"/>
      <c r="BM296" s="365"/>
      <c r="BN296" s="365"/>
      <c r="BO296" s="365"/>
      <c r="BP296" s="365"/>
      <c r="BQ296" s="365"/>
      <c r="BR296" s="365"/>
      <c r="BS296" s="365"/>
      <c r="BT296" s="365"/>
      <c r="BU296" s="365"/>
      <c r="BV296" s="365"/>
      <c r="BW296" s="365"/>
      <c r="BX296" s="365"/>
      <c r="BY296" s="367"/>
      <c r="BZ296" s="402"/>
      <c r="CA296" s="402"/>
      <c r="CB296" s="402"/>
      <c r="CC296" s="402"/>
      <c r="CD296" s="402"/>
      <c r="CE296" s="402"/>
      <c r="CF296" s="402"/>
      <c r="CG296" s="402"/>
      <c r="CH296" s="402"/>
      <c r="CI296" s="402"/>
      <c r="CJ296" s="402"/>
      <c r="CK296" s="402"/>
      <c r="CL296" s="402"/>
      <c r="CM296" s="402"/>
      <c r="CN296" s="402"/>
      <c r="CO296" s="402"/>
      <c r="CP296" s="402"/>
      <c r="CQ296" s="402"/>
      <c r="CR296" s="402"/>
      <c r="CS296" s="402"/>
      <c r="CT296" s="402"/>
      <c r="CU296" s="402"/>
      <c r="CV296" s="402"/>
      <c r="CW296" s="402"/>
      <c r="CX296" s="402"/>
      <c r="CY296" s="402"/>
      <c r="CZ296" s="402"/>
    </row>
    <row r="297" s="575" customFormat="true" ht="15" customHeight="true" x14ac:dyDescent="0.2">
      <c r="A297" s="610"/>
      <c r="B297" s="611"/>
      <c r="C297" s="574"/>
      <c r="AN297" s="403"/>
      <c r="AO297" s="403"/>
      <c r="AP297" s="403"/>
      <c r="AQ297" s="403"/>
      <c r="AR297" s="403"/>
      <c r="AS297" s="403"/>
      <c r="AT297" s="403"/>
      <c r="AU297" s="403"/>
      <c r="AV297" s="403"/>
      <c r="AW297" s="403"/>
      <c r="AX297" s="403"/>
      <c r="AY297" s="403"/>
      <c r="AZ297" s="403"/>
      <c r="BA297" s="367"/>
      <c r="BB297" s="365"/>
      <c r="BC297" s="365"/>
      <c r="BD297" s="365"/>
      <c r="BE297" s="365"/>
      <c r="BF297" s="365"/>
      <c r="BG297" s="365"/>
      <c r="BH297" s="365"/>
      <c r="BI297" s="365"/>
      <c r="BJ297" s="365"/>
      <c r="BK297" s="365"/>
      <c r="BL297" s="365"/>
      <c r="BM297" s="365"/>
      <c r="BN297" s="365"/>
      <c r="BO297" s="365"/>
      <c r="BP297" s="365"/>
      <c r="BQ297" s="365"/>
      <c r="BR297" s="365"/>
      <c r="BS297" s="365"/>
      <c r="BT297" s="365"/>
      <c r="BU297" s="365"/>
      <c r="BV297" s="365"/>
      <c r="BW297" s="365"/>
      <c r="BX297" s="365"/>
      <c r="BY297" s="367"/>
      <c r="BZ297" s="402"/>
      <c r="CA297" s="402"/>
      <c r="CB297" s="402"/>
      <c r="CC297" s="402"/>
      <c r="CD297" s="402"/>
      <c r="CE297" s="402"/>
      <c r="CF297" s="402"/>
      <c r="CG297" s="402"/>
      <c r="CH297" s="402"/>
      <c r="CI297" s="402"/>
      <c r="CJ297" s="402"/>
      <c r="CK297" s="402"/>
      <c r="CL297" s="402"/>
      <c r="CM297" s="402"/>
      <c r="CN297" s="402"/>
      <c r="CO297" s="402"/>
      <c r="CP297" s="402"/>
      <c r="CQ297" s="402"/>
      <c r="CR297" s="402"/>
      <c r="CS297" s="402"/>
      <c r="CT297" s="402"/>
      <c r="CU297" s="402"/>
      <c r="CV297" s="402"/>
      <c r="CW297" s="402"/>
      <c r="CX297" s="402"/>
      <c r="CY297" s="402"/>
      <c r="CZ297" s="402"/>
    </row>
    <row r="298" s="575" customFormat="true" ht="15" customHeight="true" x14ac:dyDescent="0.2">
      <c r="B298" s="594"/>
      <c r="AN298" s="403"/>
      <c r="AO298" s="403"/>
      <c r="AP298" s="403"/>
      <c r="AQ298" s="403"/>
      <c r="AR298" s="403"/>
      <c r="AS298" s="403"/>
      <c r="AT298" s="403"/>
      <c r="AU298" s="403"/>
      <c r="AV298" s="403"/>
      <c r="AW298" s="403"/>
      <c r="AX298" s="403"/>
      <c r="AY298" s="403"/>
      <c r="AZ298" s="403"/>
      <c r="BA298" s="367"/>
      <c r="BB298" s="365"/>
      <c r="BC298" s="365"/>
      <c r="BD298" s="365"/>
      <c r="BE298" s="365"/>
      <c r="BF298" s="365"/>
      <c r="BG298" s="365"/>
      <c r="BH298" s="365"/>
      <c r="BI298" s="365"/>
      <c r="BJ298" s="365"/>
      <c r="BK298" s="365"/>
      <c r="BL298" s="365"/>
      <c r="BM298" s="365"/>
      <c r="BN298" s="365"/>
      <c r="BO298" s="365"/>
      <c r="BP298" s="365"/>
      <c r="BQ298" s="365"/>
      <c r="BR298" s="365"/>
      <c r="BS298" s="365"/>
      <c r="BT298" s="365"/>
      <c r="BU298" s="365"/>
      <c r="BV298" s="365"/>
      <c r="BW298" s="365"/>
      <c r="BX298" s="365"/>
      <c r="BY298" s="367"/>
      <c r="BZ298" s="402"/>
      <c r="CA298" s="402"/>
      <c r="CB298" s="402"/>
      <c r="CC298" s="402"/>
      <c r="CD298" s="402"/>
      <c r="CE298" s="402"/>
      <c r="CF298" s="402"/>
      <c r="CG298" s="402"/>
      <c r="CH298" s="402"/>
      <c r="CI298" s="402"/>
      <c r="CJ298" s="402"/>
      <c r="CK298" s="402"/>
      <c r="CL298" s="402"/>
      <c r="CM298" s="402"/>
      <c r="CN298" s="402"/>
      <c r="CO298" s="402"/>
      <c r="CP298" s="402"/>
      <c r="CQ298" s="402"/>
      <c r="CR298" s="402"/>
      <c r="CS298" s="402"/>
      <c r="CT298" s="402"/>
      <c r="CU298" s="402"/>
      <c r="CV298" s="402"/>
      <c r="CW298" s="402"/>
      <c r="CX298" s="402"/>
      <c r="CY298" s="402"/>
      <c r="CZ298" s="402"/>
    </row>
    <row r="299" s="575" customFormat="true" ht="15" customHeight="true" x14ac:dyDescent="0.2">
      <c r="A299" s="586"/>
      <c r="B299" s="585"/>
      <c r="C299" s="586"/>
      <c r="D299" s="586"/>
      <c r="AN299" s="403"/>
      <c r="AO299" s="403"/>
      <c r="AP299" s="403"/>
      <c r="AQ299" s="403"/>
      <c r="AR299" s="403"/>
      <c r="AS299" s="403"/>
      <c r="AT299" s="403"/>
      <c r="AU299" s="403"/>
      <c r="AV299" s="403"/>
      <c r="AW299" s="403"/>
      <c r="AX299" s="403"/>
      <c r="AY299" s="403"/>
      <c r="AZ299" s="403"/>
      <c r="BA299" s="367"/>
      <c r="BB299" s="365"/>
      <c r="BC299" s="365"/>
      <c r="BD299" s="365"/>
      <c r="BE299" s="365"/>
      <c r="BF299" s="365"/>
      <c r="BG299" s="365"/>
      <c r="BH299" s="365"/>
      <c r="BI299" s="365"/>
      <c r="BJ299" s="365"/>
      <c r="BK299" s="365"/>
      <c r="BL299" s="365"/>
      <c r="BM299" s="365"/>
      <c r="BN299" s="365"/>
      <c r="BO299" s="365"/>
      <c r="BP299" s="365"/>
      <c r="BQ299" s="365"/>
      <c r="BR299" s="365"/>
      <c r="BS299" s="365"/>
      <c r="BT299" s="365"/>
      <c r="BU299" s="365"/>
      <c r="BV299" s="365"/>
      <c r="BW299" s="365"/>
      <c r="BX299" s="365"/>
      <c r="BY299" s="367"/>
      <c r="BZ299" s="402"/>
      <c r="CA299" s="402"/>
      <c r="CB299" s="402"/>
      <c r="CC299" s="402"/>
      <c r="CD299" s="402"/>
      <c r="CE299" s="402"/>
      <c r="CF299" s="402"/>
      <c r="CG299" s="402"/>
      <c r="CH299" s="402"/>
      <c r="CI299" s="402"/>
      <c r="CJ299" s="402"/>
      <c r="CK299" s="402"/>
      <c r="CL299" s="402"/>
      <c r="CM299" s="402"/>
      <c r="CN299" s="402"/>
      <c r="CO299" s="402"/>
      <c r="CP299" s="402"/>
      <c r="CQ299" s="402"/>
      <c r="CR299" s="402"/>
      <c r="CS299" s="402"/>
      <c r="CT299" s="402"/>
      <c r="CU299" s="402"/>
      <c r="CV299" s="402"/>
      <c r="CW299" s="402"/>
      <c r="CX299" s="402"/>
      <c r="CY299" s="402"/>
      <c r="CZ299" s="402"/>
    </row>
    <row r="300" s="575" customFormat="true" ht="15" customHeight="true" x14ac:dyDescent="0.2">
      <c r="A300" s="610"/>
      <c r="B300" s="611"/>
      <c r="C300" s="612"/>
      <c r="D300" s="612"/>
      <c r="AN300" s="403"/>
      <c r="AO300" s="403"/>
      <c r="AP300" s="403"/>
      <c r="AQ300" s="403"/>
      <c r="AR300" s="403"/>
      <c r="AS300" s="403"/>
      <c r="AT300" s="403"/>
      <c r="AU300" s="403"/>
      <c r="AV300" s="403"/>
      <c r="AW300" s="403"/>
      <c r="AX300" s="403"/>
      <c r="AY300" s="403"/>
      <c r="AZ300" s="403"/>
      <c r="BA300" s="367"/>
      <c r="BB300" s="365"/>
      <c r="BC300" s="365"/>
      <c r="BD300" s="365"/>
      <c r="BE300" s="365"/>
      <c r="BF300" s="365"/>
      <c r="BG300" s="365"/>
      <c r="BH300" s="365"/>
      <c r="BI300" s="365"/>
      <c r="BJ300" s="365"/>
      <c r="BK300" s="365"/>
      <c r="BL300" s="365"/>
      <c r="BM300" s="365"/>
      <c r="BN300" s="365"/>
      <c r="BO300" s="365"/>
      <c r="BP300" s="365"/>
      <c r="BQ300" s="365"/>
      <c r="BR300" s="365"/>
      <c r="BS300" s="365"/>
      <c r="BT300" s="365"/>
      <c r="BU300" s="365"/>
      <c r="BV300" s="365"/>
      <c r="BW300" s="365"/>
      <c r="BX300" s="365"/>
      <c r="BY300" s="367"/>
      <c r="BZ300" s="402"/>
      <c r="CA300" s="402"/>
      <c r="CB300" s="402"/>
      <c r="CC300" s="402"/>
      <c r="CD300" s="402"/>
      <c r="CE300" s="402"/>
      <c r="CF300" s="402"/>
      <c r="CG300" s="402"/>
      <c r="CH300" s="402"/>
      <c r="CI300" s="402"/>
      <c r="CJ300" s="402"/>
      <c r="CK300" s="402"/>
      <c r="CL300" s="402"/>
      <c r="CM300" s="402"/>
      <c r="CN300" s="402"/>
      <c r="CO300" s="402"/>
      <c r="CP300" s="402"/>
      <c r="CQ300" s="402"/>
      <c r="CR300" s="402"/>
      <c r="CS300" s="402"/>
      <c r="CT300" s="402"/>
      <c r="CU300" s="402"/>
      <c r="CV300" s="402"/>
      <c r="CW300" s="402"/>
      <c r="CX300" s="402"/>
      <c r="CY300" s="402"/>
      <c r="CZ300" s="402"/>
    </row>
    <row r="301" s="575" customFormat="true" ht="15" customHeight="true" x14ac:dyDescent="0.2">
      <c r="A301" s="610"/>
      <c r="B301" s="611"/>
      <c r="C301" s="612"/>
      <c r="D301" s="612"/>
      <c r="AN301" s="403"/>
      <c r="AO301" s="403"/>
      <c r="AP301" s="403"/>
      <c r="AQ301" s="403"/>
      <c r="AR301" s="403"/>
      <c r="AS301" s="403"/>
      <c r="AT301" s="403"/>
      <c r="AU301" s="403"/>
      <c r="AV301" s="403"/>
      <c r="AW301" s="403"/>
      <c r="AX301" s="403"/>
      <c r="AY301" s="403"/>
      <c r="AZ301" s="403"/>
      <c r="BA301" s="367"/>
      <c r="BB301" s="365"/>
      <c r="BC301" s="365"/>
      <c r="BD301" s="365"/>
      <c r="BE301" s="365"/>
      <c r="BF301" s="365"/>
      <c r="BG301" s="365"/>
      <c r="BH301" s="365"/>
      <c r="BI301" s="365"/>
      <c r="BJ301" s="365"/>
      <c r="BK301" s="365"/>
      <c r="BL301" s="365"/>
      <c r="BM301" s="365"/>
      <c r="BN301" s="365"/>
      <c r="BO301" s="365"/>
      <c r="BP301" s="365"/>
      <c r="BQ301" s="365"/>
      <c r="BR301" s="365"/>
      <c r="BS301" s="365"/>
      <c r="BT301" s="365"/>
      <c r="BU301" s="365"/>
      <c r="BV301" s="365"/>
      <c r="BW301" s="365"/>
      <c r="BX301" s="365"/>
      <c r="BY301" s="367"/>
      <c r="BZ301" s="402"/>
      <c r="CA301" s="402"/>
      <c r="CB301" s="402"/>
      <c r="CC301" s="402"/>
      <c r="CD301" s="402"/>
      <c r="CE301" s="402"/>
      <c r="CF301" s="402"/>
      <c r="CG301" s="402"/>
      <c r="CH301" s="402"/>
      <c r="CI301" s="402"/>
      <c r="CJ301" s="402"/>
      <c r="CK301" s="402"/>
      <c r="CL301" s="402"/>
      <c r="CM301" s="402"/>
      <c r="CN301" s="402"/>
      <c r="CO301" s="402"/>
      <c r="CP301" s="402"/>
      <c r="CQ301" s="402"/>
      <c r="CR301" s="402"/>
      <c r="CS301" s="402"/>
      <c r="CT301" s="402"/>
      <c r="CU301" s="402"/>
      <c r="CV301" s="402"/>
      <c r="CW301" s="402"/>
      <c r="CX301" s="402"/>
      <c r="CY301" s="402"/>
      <c r="CZ301" s="402"/>
    </row>
    <row r="302" s="575" customFormat="true" ht="15" customHeight="true" x14ac:dyDescent="0.2">
      <c r="A302" s="610"/>
      <c r="B302" s="611"/>
      <c r="C302" s="612"/>
      <c r="D302" s="612"/>
      <c r="AN302" s="403"/>
      <c r="AO302" s="403"/>
      <c r="AP302" s="403"/>
      <c r="AQ302" s="403"/>
      <c r="AR302" s="403"/>
      <c r="AS302" s="403"/>
      <c r="AT302" s="403"/>
      <c r="AU302" s="403"/>
      <c r="AV302" s="403"/>
      <c r="AW302" s="403"/>
      <c r="AX302" s="403"/>
      <c r="AY302" s="403"/>
      <c r="AZ302" s="403"/>
      <c r="BA302" s="367"/>
      <c r="BB302" s="365"/>
      <c r="BC302" s="365"/>
      <c r="BD302" s="365"/>
      <c r="BE302" s="365"/>
      <c r="BF302" s="365"/>
      <c r="BG302" s="365"/>
      <c r="BH302" s="365"/>
      <c r="BI302" s="365"/>
      <c r="BJ302" s="365"/>
      <c r="BK302" s="365"/>
      <c r="BL302" s="365"/>
      <c r="BM302" s="365"/>
      <c r="BN302" s="365"/>
      <c r="BO302" s="365"/>
      <c r="BP302" s="365"/>
      <c r="BQ302" s="365"/>
      <c r="BR302" s="365"/>
      <c r="BS302" s="365"/>
      <c r="BT302" s="365"/>
      <c r="BU302" s="365"/>
      <c r="BV302" s="365"/>
      <c r="BW302" s="365"/>
      <c r="BX302" s="365"/>
      <c r="BY302" s="367"/>
      <c r="BZ302" s="402"/>
      <c r="CA302" s="402"/>
      <c r="CB302" s="402"/>
      <c r="CC302" s="402"/>
      <c r="CD302" s="402"/>
      <c r="CE302" s="402"/>
      <c r="CF302" s="402"/>
      <c r="CG302" s="402"/>
      <c r="CH302" s="402"/>
      <c r="CI302" s="402"/>
      <c r="CJ302" s="402"/>
      <c r="CK302" s="402"/>
      <c r="CL302" s="402"/>
      <c r="CM302" s="402"/>
      <c r="CN302" s="402"/>
      <c r="CO302" s="402"/>
      <c r="CP302" s="402"/>
      <c r="CQ302" s="402"/>
      <c r="CR302" s="402"/>
      <c r="CS302" s="402"/>
      <c r="CT302" s="402"/>
      <c r="CU302" s="402"/>
      <c r="CV302" s="402"/>
      <c r="CW302" s="402"/>
      <c r="CX302" s="402"/>
      <c r="CY302" s="402"/>
      <c r="CZ302" s="402"/>
    </row>
    <row r="303" s="575" customFormat="true" ht="15" customHeight="true" x14ac:dyDescent="0.2">
      <c r="A303" s="610"/>
      <c r="B303" s="611"/>
      <c r="C303" s="574"/>
      <c r="D303" s="574"/>
      <c r="AN303" s="403"/>
      <c r="AO303" s="403"/>
      <c r="AP303" s="403"/>
      <c r="AQ303" s="403"/>
      <c r="AR303" s="403"/>
      <c r="AS303" s="403"/>
      <c r="AT303" s="403"/>
      <c r="AU303" s="403"/>
      <c r="AV303" s="403"/>
      <c r="AW303" s="403"/>
      <c r="AX303" s="403"/>
      <c r="AY303" s="403"/>
      <c r="AZ303" s="403"/>
      <c r="BA303" s="367"/>
      <c r="BB303" s="365"/>
      <c r="BC303" s="365"/>
      <c r="BD303" s="365"/>
      <c r="BE303" s="365"/>
      <c r="BF303" s="365"/>
      <c r="BG303" s="365"/>
      <c r="BH303" s="365"/>
      <c r="BI303" s="365"/>
      <c r="BJ303" s="365"/>
      <c r="BK303" s="365"/>
      <c r="BL303" s="365"/>
      <c r="BM303" s="365"/>
      <c r="BN303" s="365"/>
      <c r="BO303" s="365"/>
      <c r="BP303" s="365"/>
      <c r="BQ303" s="365"/>
      <c r="BR303" s="365"/>
      <c r="BS303" s="365"/>
      <c r="BT303" s="365"/>
      <c r="BU303" s="365"/>
      <c r="BV303" s="365"/>
      <c r="BW303" s="365"/>
      <c r="BX303" s="365"/>
      <c r="BY303" s="367"/>
      <c r="BZ303" s="402"/>
      <c r="CA303" s="402"/>
      <c r="CB303" s="402"/>
      <c r="CC303" s="402"/>
      <c r="CD303" s="402"/>
      <c r="CE303" s="402"/>
      <c r="CF303" s="402"/>
      <c r="CG303" s="402"/>
      <c r="CH303" s="402"/>
      <c r="CI303" s="402"/>
      <c r="CJ303" s="402"/>
      <c r="CK303" s="402"/>
      <c r="CL303" s="402"/>
      <c r="CM303" s="402"/>
      <c r="CN303" s="402"/>
      <c r="CO303" s="402"/>
      <c r="CP303" s="402"/>
      <c r="CQ303" s="402"/>
      <c r="CR303" s="402"/>
      <c r="CS303" s="402"/>
      <c r="CT303" s="402"/>
      <c r="CU303" s="402"/>
      <c r="CV303" s="402"/>
      <c r="CW303" s="402"/>
      <c r="CX303" s="402"/>
      <c r="CY303" s="402"/>
      <c r="CZ303" s="402"/>
    </row>
    <row r="304" s="575" customFormat="true" ht="15" customHeight="true" x14ac:dyDescent="0.2">
      <c r="A304" s="610"/>
      <c r="B304" s="611"/>
      <c r="C304" s="574"/>
      <c r="D304" s="574"/>
      <c r="AN304" s="403"/>
      <c r="AO304" s="403"/>
      <c r="AP304" s="403"/>
      <c r="AQ304" s="403"/>
      <c r="AR304" s="403"/>
      <c r="AS304" s="403"/>
      <c r="AT304" s="403"/>
      <c r="AU304" s="403"/>
      <c r="AV304" s="403"/>
      <c r="AW304" s="403"/>
      <c r="AX304" s="403"/>
      <c r="AY304" s="403"/>
      <c r="AZ304" s="403"/>
      <c r="BA304" s="367"/>
      <c r="BB304" s="365"/>
      <c r="BC304" s="365"/>
      <c r="BD304" s="365"/>
      <c r="BE304" s="365"/>
      <c r="BF304" s="365"/>
      <c r="BG304" s="365"/>
      <c r="BH304" s="365"/>
      <c r="BI304" s="365"/>
      <c r="BJ304" s="365"/>
      <c r="BK304" s="365"/>
      <c r="BL304" s="365"/>
      <c r="BM304" s="365"/>
      <c r="BN304" s="365"/>
      <c r="BO304" s="365"/>
      <c r="BP304" s="365"/>
      <c r="BQ304" s="365"/>
      <c r="BR304" s="365"/>
      <c r="BS304" s="365"/>
      <c r="BT304" s="365"/>
      <c r="BU304" s="365"/>
      <c r="BV304" s="365"/>
      <c r="BW304" s="365"/>
      <c r="BX304" s="365"/>
      <c r="BY304" s="367"/>
      <c r="BZ304" s="402"/>
      <c r="CA304" s="402"/>
      <c r="CB304" s="402"/>
      <c r="CC304" s="402"/>
      <c r="CD304" s="402"/>
      <c r="CE304" s="402"/>
      <c r="CF304" s="402"/>
      <c r="CG304" s="402"/>
      <c r="CH304" s="402"/>
      <c r="CI304" s="402"/>
      <c r="CJ304" s="402"/>
      <c r="CK304" s="402"/>
      <c r="CL304" s="402"/>
      <c r="CM304" s="402"/>
      <c r="CN304" s="402"/>
      <c r="CO304" s="402"/>
      <c r="CP304" s="402"/>
      <c r="CQ304" s="402"/>
      <c r="CR304" s="402"/>
      <c r="CS304" s="402"/>
      <c r="CT304" s="402"/>
      <c r="CU304" s="402"/>
      <c r="CV304" s="402"/>
      <c r="CW304" s="402"/>
      <c r="CX304" s="402"/>
      <c r="CY304" s="402"/>
      <c r="CZ304" s="402"/>
    </row>
    <row r="305" s="575" customFormat="true" ht="15" customHeight="true" x14ac:dyDescent="0.2">
      <c r="A305" s="610"/>
      <c r="B305" s="611"/>
      <c r="C305" s="574"/>
      <c r="D305" s="574"/>
      <c r="AN305" s="403"/>
      <c r="AO305" s="403"/>
      <c r="AP305" s="403"/>
      <c r="AQ305" s="403"/>
      <c r="AR305" s="403"/>
      <c r="AS305" s="403"/>
      <c r="AT305" s="403"/>
      <c r="AU305" s="403"/>
      <c r="AV305" s="403"/>
      <c r="AW305" s="403"/>
      <c r="AX305" s="403"/>
      <c r="AY305" s="403"/>
      <c r="AZ305" s="403"/>
      <c r="BA305" s="367"/>
      <c r="BB305" s="365"/>
      <c r="BC305" s="365"/>
      <c r="BD305" s="365"/>
      <c r="BE305" s="365"/>
      <c r="BF305" s="365"/>
      <c r="BG305" s="365"/>
      <c r="BH305" s="365"/>
      <c r="BI305" s="365"/>
      <c r="BJ305" s="365"/>
      <c r="BK305" s="365"/>
      <c r="BL305" s="365"/>
      <c r="BM305" s="365"/>
      <c r="BN305" s="365"/>
      <c r="BO305" s="365"/>
      <c r="BP305" s="365"/>
      <c r="BQ305" s="365"/>
      <c r="BR305" s="365"/>
      <c r="BS305" s="365"/>
      <c r="BT305" s="365"/>
      <c r="BU305" s="365"/>
      <c r="BV305" s="365"/>
      <c r="BW305" s="365"/>
      <c r="BX305" s="365"/>
      <c r="BY305" s="367"/>
      <c r="BZ305" s="402"/>
      <c r="CA305" s="402"/>
      <c r="CB305" s="402"/>
      <c r="CC305" s="402"/>
      <c r="CD305" s="402"/>
      <c r="CE305" s="402"/>
      <c r="CF305" s="402"/>
      <c r="CG305" s="402"/>
      <c r="CH305" s="402"/>
      <c r="CI305" s="402"/>
      <c r="CJ305" s="402"/>
      <c r="CK305" s="402"/>
      <c r="CL305" s="402"/>
      <c r="CM305" s="402"/>
      <c r="CN305" s="402"/>
      <c r="CO305" s="402"/>
      <c r="CP305" s="402"/>
      <c r="CQ305" s="402"/>
      <c r="CR305" s="402"/>
      <c r="CS305" s="402"/>
      <c r="CT305" s="402"/>
      <c r="CU305" s="402"/>
      <c r="CV305" s="402"/>
      <c r="CW305" s="402"/>
      <c r="CX305" s="402"/>
      <c r="CY305" s="402"/>
      <c r="CZ305" s="402"/>
    </row>
    <row r="306" s="575" customFormat="true" ht="15" customHeight="true" x14ac:dyDescent="0.2">
      <c r="B306" s="594"/>
      <c r="AN306" s="403"/>
      <c r="AO306" s="403"/>
      <c r="AP306" s="403"/>
      <c r="AQ306" s="403"/>
      <c r="AR306" s="403"/>
      <c r="AS306" s="403"/>
      <c r="AT306" s="403"/>
      <c r="AU306" s="403"/>
      <c r="AV306" s="403"/>
      <c r="AW306" s="403"/>
      <c r="AX306" s="403"/>
      <c r="AY306" s="403"/>
      <c r="AZ306" s="403"/>
      <c r="BA306" s="367"/>
      <c r="BB306" s="365"/>
      <c r="BC306" s="365"/>
      <c r="BD306" s="365"/>
      <c r="BE306" s="365"/>
      <c r="BF306" s="365"/>
      <c r="BG306" s="365"/>
      <c r="BH306" s="365"/>
      <c r="BI306" s="365"/>
      <c r="BJ306" s="365"/>
      <c r="BK306" s="365"/>
      <c r="BL306" s="365"/>
      <c r="BM306" s="365"/>
      <c r="BN306" s="365"/>
      <c r="BO306" s="365"/>
      <c r="BP306" s="365"/>
      <c r="BQ306" s="365"/>
      <c r="BR306" s="365"/>
      <c r="BS306" s="365"/>
      <c r="BT306" s="365"/>
      <c r="BU306" s="365"/>
      <c r="BV306" s="365"/>
      <c r="BW306" s="365"/>
      <c r="BX306" s="365"/>
      <c r="BY306" s="367"/>
      <c r="BZ306" s="402"/>
      <c r="CA306" s="402"/>
      <c r="CB306" s="402"/>
      <c r="CC306" s="402"/>
      <c r="CD306" s="402"/>
      <c r="CE306" s="402"/>
      <c r="CF306" s="402"/>
      <c r="CG306" s="402"/>
      <c r="CH306" s="402"/>
      <c r="CI306" s="402"/>
      <c r="CJ306" s="402"/>
      <c r="CK306" s="402"/>
      <c r="CL306" s="402"/>
      <c r="CM306" s="402"/>
      <c r="CN306" s="402"/>
      <c r="CO306" s="402"/>
      <c r="CP306" s="402"/>
      <c r="CQ306" s="402"/>
      <c r="CR306" s="402"/>
      <c r="CS306" s="402"/>
      <c r="CT306" s="402"/>
      <c r="CU306" s="402"/>
      <c r="CV306" s="402"/>
      <c r="CW306" s="402"/>
      <c r="CX306" s="402"/>
      <c r="CY306" s="402"/>
      <c r="CZ306" s="402"/>
    </row>
    <row r="307" s="575" customFormat="true" ht="15" customHeight="true" x14ac:dyDescent="0.2">
      <c r="B307" s="594"/>
      <c r="AN307" s="403"/>
      <c r="AO307" s="403"/>
      <c r="AP307" s="403"/>
      <c r="AQ307" s="403"/>
      <c r="AR307" s="403"/>
      <c r="AS307" s="403"/>
      <c r="AT307" s="403"/>
      <c r="AU307" s="403"/>
      <c r="AV307" s="403"/>
      <c r="AW307" s="403"/>
      <c r="AX307" s="403"/>
      <c r="AY307" s="403"/>
      <c r="AZ307" s="403"/>
      <c r="BA307" s="367"/>
      <c r="BB307" s="365"/>
      <c r="BC307" s="365"/>
      <c r="BD307" s="365"/>
      <c r="BE307" s="365"/>
      <c r="BF307" s="365"/>
      <c r="BG307" s="365"/>
      <c r="BH307" s="365"/>
      <c r="BI307" s="365"/>
      <c r="BJ307" s="365"/>
      <c r="BK307" s="365"/>
      <c r="BL307" s="365"/>
      <c r="BM307" s="365"/>
      <c r="BN307" s="365"/>
      <c r="BO307" s="365"/>
      <c r="BP307" s="365"/>
      <c r="BQ307" s="365"/>
      <c r="BR307" s="365"/>
      <c r="BS307" s="365"/>
      <c r="BT307" s="365"/>
      <c r="BU307" s="365"/>
      <c r="BV307" s="365"/>
      <c r="BW307" s="365"/>
      <c r="BX307" s="365"/>
      <c r="BY307" s="367"/>
      <c r="BZ307" s="402"/>
      <c r="CA307" s="402"/>
      <c r="CB307" s="402"/>
      <c r="CC307" s="402"/>
      <c r="CD307" s="402"/>
      <c r="CE307" s="402"/>
      <c r="CF307" s="402"/>
      <c r="CG307" s="402"/>
      <c r="CH307" s="402"/>
      <c r="CI307" s="402"/>
      <c r="CJ307" s="402"/>
      <c r="CK307" s="402"/>
      <c r="CL307" s="402"/>
      <c r="CM307" s="402"/>
      <c r="CN307" s="402"/>
      <c r="CO307" s="402"/>
      <c r="CP307" s="402"/>
      <c r="CQ307" s="402"/>
      <c r="CR307" s="402"/>
      <c r="CS307" s="402"/>
      <c r="CT307" s="402"/>
      <c r="CU307" s="402"/>
      <c r="CV307" s="402"/>
      <c r="CW307" s="402"/>
      <c r="CX307" s="402"/>
      <c r="CY307" s="402"/>
      <c r="CZ307" s="402"/>
    </row>
    <row r="308" s="575" customFormat="true" ht="15" customHeight="true" x14ac:dyDescent="0.2">
      <c r="B308" s="594"/>
      <c r="AN308" s="403"/>
      <c r="AO308" s="403"/>
      <c r="AP308" s="403"/>
      <c r="AQ308" s="403"/>
      <c r="AR308" s="403"/>
      <c r="AS308" s="403"/>
      <c r="AT308" s="403"/>
      <c r="AU308" s="403"/>
      <c r="AV308" s="403"/>
      <c r="AW308" s="403"/>
      <c r="AX308" s="403"/>
      <c r="AY308" s="403"/>
      <c r="AZ308" s="403"/>
      <c r="BA308" s="367"/>
      <c r="BB308" s="365"/>
      <c r="BC308" s="365"/>
      <c r="BD308" s="365"/>
      <c r="BE308" s="365"/>
      <c r="BF308" s="365"/>
      <c r="BG308" s="365"/>
      <c r="BH308" s="365"/>
      <c r="BI308" s="365"/>
      <c r="BJ308" s="365"/>
      <c r="BK308" s="365"/>
      <c r="BL308" s="365"/>
      <c r="BM308" s="365"/>
      <c r="BN308" s="365"/>
      <c r="BO308" s="365"/>
      <c r="BP308" s="365"/>
      <c r="BQ308" s="365"/>
      <c r="BR308" s="365"/>
      <c r="BS308" s="365"/>
      <c r="BT308" s="365"/>
      <c r="BU308" s="365"/>
      <c r="BV308" s="365"/>
      <c r="BW308" s="365"/>
      <c r="BX308" s="365"/>
      <c r="BY308" s="367"/>
      <c r="BZ308" s="402"/>
      <c r="CA308" s="402"/>
      <c r="CB308" s="402"/>
      <c r="CC308" s="402"/>
      <c r="CD308" s="402"/>
      <c r="CE308" s="402"/>
      <c r="CF308" s="402"/>
      <c r="CG308" s="402"/>
      <c r="CH308" s="402"/>
      <c r="CI308" s="402"/>
      <c r="CJ308" s="402"/>
      <c r="CK308" s="402"/>
      <c r="CL308" s="402"/>
      <c r="CM308" s="402"/>
      <c r="CN308" s="402"/>
      <c r="CO308" s="402"/>
      <c r="CP308" s="402"/>
      <c r="CQ308" s="402"/>
      <c r="CR308" s="402"/>
      <c r="CS308" s="402"/>
      <c r="CT308" s="402"/>
      <c r="CU308" s="402"/>
      <c r="CV308" s="402"/>
      <c r="CW308" s="402"/>
      <c r="CX308" s="402"/>
      <c r="CY308" s="402"/>
      <c r="CZ308" s="402"/>
    </row>
    <row r="309" s="575" customFormat="true" ht="15" customHeight="true" x14ac:dyDescent="0.2">
      <c r="B309" s="594"/>
      <c r="AN309" s="403"/>
      <c r="AO309" s="403"/>
      <c r="AP309" s="403"/>
      <c r="AQ309" s="403"/>
      <c r="AR309" s="403"/>
      <c r="AS309" s="403"/>
      <c r="AT309" s="403"/>
      <c r="AU309" s="403"/>
      <c r="AV309" s="403"/>
      <c r="AW309" s="403"/>
      <c r="AX309" s="403"/>
      <c r="AY309" s="403"/>
      <c r="AZ309" s="403"/>
      <c r="BA309" s="367"/>
      <c r="BB309" s="365"/>
      <c r="BC309" s="365"/>
      <c r="BD309" s="365"/>
      <c r="BE309" s="365"/>
      <c r="BF309" s="365"/>
      <c r="BG309" s="365"/>
      <c r="BH309" s="365"/>
      <c r="BI309" s="365"/>
      <c r="BJ309" s="365"/>
      <c r="BK309" s="365"/>
      <c r="BL309" s="365"/>
      <c r="BM309" s="365"/>
      <c r="BN309" s="365"/>
      <c r="BO309" s="365"/>
      <c r="BP309" s="365"/>
      <c r="BQ309" s="365"/>
      <c r="BR309" s="365"/>
      <c r="BS309" s="365"/>
      <c r="BT309" s="365"/>
      <c r="BU309" s="365"/>
      <c r="BV309" s="365"/>
      <c r="BW309" s="365"/>
      <c r="BX309" s="365"/>
      <c r="BY309" s="367"/>
      <c r="BZ309" s="402"/>
      <c r="CA309" s="402"/>
      <c r="CB309" s="402"/>
      <c r="CC309" s="402"/>
      <c r="CD309" s="402"/>
      <c r="CE309" s="402"/>
      <c r="CF309" s="402"/>
      <c r="CG309" s="402"/>
      <c r="CH309" s="402"/>
      <c r="CI309" s="402"/>
      <c r="CJ309" s="402"/>
      <c r="CK309" s="402"/>
      <c r="CL309" s="402"/>
      <c r="CM309" s="402"/>
      <c r="CN309" s="402"/>
      <c r="CO309" s="402"/>
      <c r="CP309" s="402"/>
      <c r="CQ309" s="402"/>
      <c r="CR309" s="402"/>
      <c r="CS309" s="402"/>
      <c r="CT309" s="402"/>
      <c r="CU309" s="402"/>
      <c r="CV309" s="402"/>
      <c r="CW309" s="402"/>
      <c r="CX309" s="402"/>
      <c r="CY309" s="402"/>
      <c r="CZ309" s="402"/>
    </row>
    <row r="310" s="575" customFormat="true" ht="15" customHeight="true" x14ac:dyDescent="0.2">
      <c r="B310" s="594"/>
      <c r="AN310" s="403"/>
      <c r="AO310" s="403"/>
      <c r="AP310" s="403"/>
      <c r="AQ310" s="403"/>
      <c r="AR310" s="403"/>
      <c r="AS310" s="403"/>
      <c r="AT310" s="403"/>
      <c r="AU310" s="403"/>
      <c r="AV310" s="403"/>
      <c r="AW310" s="403"/>
      <c r="AX310" s="403"/>
      <c r="AY310" s="403"/>
      <c r="AZ310" s="403"/>
      <c r="BA310" s="367"/>
      <c r="BB310" s="365"/>
      <c r="BC310" s="365"/>
      <c r="BD310" s="365"/>
      <c r="BE310" s="365"/>
      <c r="BF310" s="365"/>
      <c r="BG310" s="365"/>
      <c r="BH310" s="365"/>
      <c r="BI310" s="365"/>
      <c r="BJ310" s="365"/>
      <c r="BK310" s="365"/>
      <c r="BL310" s="365"/>
      <c r="BM310" s="365"/>
      <c r="BN310" s="365"/>
      <c r="BO310" s="365"/>
      <c r="BP310" s="365"/>
      <c r="BQ310" s="365"/>
      <c r="BR310" s="365"/>
      <c r="BS310" s="365"/>
      <c r="BT310" s="365"/>
      <c r="BU310" s="365"/>
      <c r="BV310" s="365"/>
      <c r="BW310" s="365"/>
      <c r="BX310" s="365"/>
      <c r="BY310" s="367"/>
      <c r="BZ310" s="402"/>
      <c r="CA310" s="402"/>
      <c r="CB310" s="402"/>
      <c r="CC310" s="402"/>
      <c r="CD310" s="402"/>
      <c r="CE310" s="402"/>
      <c r="CF310" s="402"/>
      <c r="CG310" s="402"/>
      <c r="CH310" s="402"/>
      <c r="CI310" s="402"/>
      <c r="CJ310" s="402"/>
      <c r="CK310" s="402"/>
      <c r="CL310" s="402"/>
      <c r="CM310" s="402"/>
      <c r="CN310" s="402"/>
      <c r="CO310" s="402"/>
      <c r="CP310" s="402"/>
      <c r="CQ310" s="402"/>
      <c r="CR310" s="402"/>
      <c r="CS310" s="402"/>
      <c r="CT310" s="402"/>
      <c r="CU310" s="402"/>
      <c r="CV310" s="402"/>
      <c r="CW310" s="402"/>
      <c r="CX310" s="402"/>
      <c r="CY310" s="402"/>
      <c r="CZ310" s="402"/>
    </row>
    <row r="311" s="575" customFormat="true" ht="15" customHeight="true" x14ac:dyDescent="0.2">
      <c r="B311" s="594"/>
      <c r="AN311" s="403"/>
      <c r="AO311" s="403"/>
      <c r="AP311" s="403"/>
      <c r="AQ311" s="403"/>
      <c r="AR311" s="403"/>
      <c r="AS311" s="403"/>
      <c r="AT311" s="403"/>
      <c r="AU311" s="403"/>
      <c r="AV311" s="403"/>
      <c r="AW311" s="403"/>
      <c r="AX311" s="403"/>
      <c r="AY311" s="403"/>
      <c r="AZ311" s="403"/>
      <c r="BA311" s="367"/>
      <c r="BB311" s="365"/>
      <c r="BC311" s="365"/>
      <c r="BD311" s="365"/>
      <c r="BE311" s="365"/>
      <c r="BF311" s="365"/>
      <c r="BG311" s="365"/>
      <c r="BH311" s="365"/>
      <c r="BI311" s="365"/>
      <c r="BJ311" s="365"/>
      <c r="BK311" s="365"/>
      <c r="BL311" s="365"/>
      <c r="BM311" s="365"/>
      <c r="BN311" s="365"/>
      <c r="BO311" s="365"/>
      <c r="BP311" s="365"/>
      <c r="BQ311" s="365"/>
      <c r="BR311" s="365"/>
      <c r="BS311" s="365"/>
      <c r="BT311" s="365"/>
      <c r="BU311" s="365"/>
      <c r="BV311" s="365"/>
      <c r="BW311" s="365"/>
      <c r="BX311" s="365"/>
      <c r="BY311" s="367"/>
      <c r="BZ311" s="402"/>
      <c r="CA311" s="402"/>
      <c r="CB311" s="402"/>
      <c r="CC311" s="402"/>
      <c r="CD311" s="402"/>
      <c r="CE311" s="402"/>
      <c r="CF311" s="402"/>
      <c r="CG311" s="402"/>
      <c r="CH311" s="402"/>
      <c r="CI311" s="402"/>
      <c r="CJ311" s="402"/>
      <c r="CK311" s="402"/>
      <c r="CL311" s="402"/>
      <c r="CM311" s="402"/>
      <c r="CN311" s="402"/>
      <c r="CO311" s="402"/>
      <c r="CP311" s="402"/>
      <c r="CQ311" s="402"/>
      <c r="CR311" s="402"/>
      <c r="CS311" s="402"/>
      <c r="CT311" s="402"/>
      <c r="CU311" s="402"/>
      <c r="CV311" s="402"/>
      <c r="CW311" s="402"/>
      <c r="CX311" s="402"/>
      <c r="CY311" s="402"/>
      <c r="CZ311" s="402"/>
    </row>
    <row r="312" s="575" customFormat="true" ht="15" customHeight="true" x14ac:dyDescent="0.2">
      <c r="B312" s="594"/>
      <c r="AN312" s="403"/>
      <c r="AO312" s="403"/>
      <c r="AP312" s="403"/>
      <c r="AQ312" s="403"/>
      <c r="AR312" s="403"/>
      <c r="AS312" s="403"/>
      <c r="AT312" s="403"/>
      <c r="AU312" s="403"/>
      <c r="AV312" s="403"/>
      <c r="AW312" s="403"/>
      <c r="AX312" s="403"/>
      <c r="AY312" s="403"/>
      <c r="AZ312" s="403"/>
      <c r="BA312" s="367"/>
      <c r="BB312" s="365"/>
      <c r="BC312" s="365"/>
      <c r="BD312" s="365"/>
      <c r="BE312" s="365"/>
      <c r="BF312" s="365"/>
      <c r="BG312" s="365"/>
      <c r="BH312" s="365"/>
      <c r="BI312" s="365"/>
      <c r="BJ312" s="365"/>
      <c r="BK312" s="365"/>
      <c r="BL312" s="365"/>
      <c r="BM312" s="365"/>
      <c r="BN312" s="365"/>
      <c r="BO312" s="365"/>
      <c r="BP312" s="365"/>
      <c r="BQ312" s="365"/>
      <c r="BR312" s="365"/>
      <c r="BS312" s="365"/>
      <c r="BT312" s="365"/>
      <c r="BU312" s="365"/>
      <c r="BV312" s="365"/>
      <c r="BW312" s="365"/>
      <c r="BX312" s="365"/>
      <c r="BY312" s="367"/>
      <c r="BZ312" s="402"/>
      <c r="CA312" s="402"/>
      <c r="CB312" s="402"/>
      <c r="CC312" s="402"/>
      <c r="CD312" s="402"/>
      <c r="CE312" s="402"/>
      <c r="CF312" s="402"/>
      <c r="CG312" s="402"/>
      <c r="CH312" s="402"/>
      <c r="CI312" s="402"/>
      <c r="CJ312" s="402"/>
      <c r="CK312" s="402"/>
      <c r="CL312" s="402"/>
      <c r="CM312" s="402"/>
      <c r="CN312" s="402"/>
      <c r="CO312" s="402"/>
      <c r="CP312" s="402"/>
      <c r="CQ312" s="402"/>
      <c r="CR312" s="402"/>
      <c r="CS312" s="402"/>
      <c r="CT312" s="402"/>
      <c r="CU312" s="402"/>
      <c r="CV312" s="402"/>
      <c r="CW312" s="402"/>
      <c r="CX312" s="402"/>
      <c r="CY312" s="402"/>
      <c r="CZ312" s="402"/>
    </row>
    <row r="313" s="575" customFormat="true" ht="15" customHeight="true" x14ac:dyDescent="0.2">
      <c r="B313" s="594"/>
      <c r="AN313" s="403"/>
      <c r="AO313" s="403"/>
      <c r="AP313" s="403"/>
      <c r="AQ313" s="403"/>
      <c r="AR313" s="403"/>
      <c r="AS313" s="403"/>
      <c r="AT313" s="403"/>
      <c r="AU313" s="403"/>
      <c r="AV313" s="403"/>
      <c r="AW313" s="403"/>
      <c r="AX313" s="403"/>
      <c r="AY313" s="403"/>
      <c r="AZ313" s="403"/>
      <c r="BA313" s="367"/>
      <c r="BB313" s="365"/>
      <c r="BC313" s="365"/>
      <c r="BD313" s="365"/>
      <c r="BE313" s="365"/>
      <c r="BF313" s="365"/>
      <c r="BG313" s="365"/>
      <c r="BH313" s="365"/>
      <c r="BI313" s="365"/>
      <c r="BJ313" s="365"/>
      <c r="BK313" s="365"/>
      <c r="BL313" s="365"/>
      <c r="BM313" s="365"/>
      <c r="BN313" s="365"/>
      <c r="BO313" s="365"/>
      <c r="BP313" s="365"/>
      <c r="BQ313" s="365"/>
      <c r="BR313" s="365"/>
      <c r="BS313" s="365"/>
      <c r="BT313" s="365"/>
      <c r="BU313" s="365"/>
      <c r="BV313" s="365"/>
      <c r="BW313" s="365"/>
      <c r="BX313" s="365"/>
      <c r="BY313" s="367"/>
      <c r="BZ313" s="402"/>
      <c r="CA313" s="402"/>
      <c r="CB313" s="402"/>
      <c r="CC313" s="402"/>
      <c r="CD313" s="402"/>
      <c r="CE313" s="402"/>
      <c r="CF313" s="402"/>
      <c r="CG313" s="402"/>
      <c r="CH313" s="402"/>
      <c r="CI313" s="402"/>
      <c r="CJ313" s="402"/>
      <c r="CK313" s="402"/>
      <c r="CL313" s="402"/>
      <c r="CM313" s="402"/>
      <c r="CN313" s="402"/>
      <c r="CO313" s="402"/>
      <c r="CP313" s="402"/>
      <c r="CQ313" s="402"/>
      <c r="CR313" s="402"/>
      <c r="CS313" s="402"/>
      <c r="CT313" s="402"/>
      <c r="CU313" s="402"/>
      <c r="CV313" s="402"/>
      <c r="CW313" s="402"/>
      <c r="CX313" s="402"/>
      <c r="CY313" s="402"/>
      <c r="CZ313" s="402"/>
    </row>
    <row r="314" s="575" customFormat="true" ht="15" customHeight="true" x14ac:dyDescent="0.2">
      <c r="B314" s="594"/>
      <c r="AN314" s="403"/>
      <c r="AO314" s="403"/>
      <c r="AP314" s="403"/>
      <c r="AQ314" s="403"/>
      <c r="AR314" s="403"/>
      <c r="AS314" s="403"/>
      <c r="AT314" s="403"/>
      <c r="AU314" s="403"/>
      <c r="AV314" s="403"/>
      <c r="AW314" s="403"/>
      <c r="AX314" s="403"/>
      <c r="AY314" s="403"/>
      <c r="AZ314" s="403"/>
      <c r="BA314" s="367"/>
      <c r="BB314" s="365"/>
      <c r="BC314" s="365"/>
      <c r="BD314" s="365"/>
      <c r="BE314" s="365"/>
      <c r="BF314" s="365"/>
      <c r="BG314" s="365"/>
      <c r="BH314" s="365"/>
      <c r="BI314" s="365"/>
      <c r="BJ314" s="365"/>
      <c r="BK314" s="365"/>
      <c r="BL314" s="365"/>
      <c r="BM314" s="365"/>
      <c r="BN314" s="365"/>
      <c r="BO314" s="365"/>
      <c r="BP314" s="365"/>
      <c r="BQ314" s="365"/>
      <c r="BR314" s="365"/>
      <c r="BS314" s="365"/>
      <c r="BT314" s="365"/>
      <c r="BU314" s="365"/>
      <c r="BV314" s="365"/>
      <c r="BW314" s="365"/>
      <c r="BX314" s="365"/>
      <c r="BY314" s="367"/>
      <c r="BZ314" s="402"/>
      <c r="CA314" s="402"/>
      <c r="CB314" s="402"/>
      <c r="CC314" s="402"/>
      <c r="CD314" s="402"/>
      <c r="CE314" s="402"/>
      <c r="CF314" s="402"/>
      <c r="CG314" s="402"/>
      <c r="CH314" s="402"/>
      <c r="CI314" s="402"/>
      <c r="CJ314" s="402"/>
      <c r="CK314" s="402"/>
      <c r="CL314" s="402"/>
      <c r="CM314" s="402"/>
      <c r="CN314" s="402"/>
      <c r="CO314" s="402"/>
      <c r="CP314" s="402"/>
      <c r="CQ314" s="402"/>
      <c r="CR314" s="402"/>
      <c r="CS314" s="402"/>
      <c r="CT314" s="402"/>
      <c r="CU314" s="402"/>
      <c r="CV314" s="402"/>
      <c r="CW314" s="402"/>
      <c r="CX314" s="402"/>
      <c r="CY314" s="402"/>
      <c r="CZ314" s="402"/>
    </row>
    <row r="315" s="575" customFormat="true" ht="15" customHeight="true" x14ac:dyDescent="0.2">
      <c r="B315" s="594"/>
      <c r="AN315" s="403"/>
      <c r="AO315" s="403"/>
      <c r="AP315" s="403"/>
      <c r="AQ315" s="403"/>
      <c r="AR315" s="403"/>
      <c r="AS315" s="403"/>
      <c r="AT315" s="403"/>
      <c r="AU315" s="403"/>
      <c r="AV315" s="403"/>
      <c r="AW315" s="403"/>
      <c r="AX315" s="403"/>
      <c r="AY315" s="403"/>
      <c r="AZ315" s="403"/>
      <c r="BA315" s="367"/>
      <c r="BB315" s="365"/>
      <c r="BC315" s="365"/>
      <c r="BD315" s="365"/>
      <c r="BE315" s="365"/>
      <c r="BF315" s="365"/>
      <c r="BG315" s="365"/>
      <c r="BH315" s="365"/>
      <c r="BI315" s="365"/>
      <c r="BJ315" s="365"/>
      <c r="BK315" s="365"/>
      <c r="BL315" s="365"/>
      <c r="BM315" s="365"/>
      <c r="BN315" s="365"/>
      <c r="BO315" s="365"/>
      <c r="BP315" s="365"/>
      <c r="BQ315" s="365"/>
      <c r="BR315" s="365"/>
      <c r="BS315" s="365"/>
      <c r="BT315" s="365"/>
      <c r="BU315" s="365"/>
      <c r="BV315" s="365"/>
      <c r="BW315" s="365"/>
      <c r="BX315" s="365"/>
      <c r="BY315" s="367"/>
      <c r="BZ315" s="402"/>
      <c r="CA315" s="402"/>
      <c r="CB315" s="402"/>
      <c r="CC315" s="402"/>
      <c r="CD315" s="402"/>
      <c r="CE315" s="402"/>
      <c r="CF315" s="402"/>
      <c r="CG315" s="402"/>
      <c r="CH315" s="402"/>
      <c r="CI315" s="402"/>
      <c r="CJ315" s="402"/>
      <c r="CK315" s="402"/>
      <c r="CL315" s="402"/>
      <c r="CM315" s="402"/>
      <c r="CN315" s="402"/>
      <c r="CO315" s="402"/>
      <c r="CP315" s="402"/>
      <c r="CQ315" s="402"/>
      <c r="CR315" s="402"/>
      <c r="CS315" s="402"/>
      <c r="CT315" s="402"/>
      <c r="CU315" s="402"/>
      <c r="CV315" s="402"/>
      <c r="CW315" s="402"/>
      <c r="CX315" s="402"/>
      <c r="CY315" s="402"/>
      <c r="CZ315" s="402"/>
    </row>
    <row r="316" s="575" customFormat="true" ht="15" customHeight="true" x14ac:dyDescent="0.2">
      <c r="B316" s="594"/>
      <c r="AN316" s="403"/>
      <c r="AO316" s="403"/>
      <c r="AP316" s="403"/>
      <c r="AQ316" s="403"/>
      <c r="AR316" s="403"/>
      <c r="AS316" s="403"/>
      <c r="AT316" s="403"/>
      <c r="AU316" s="403"/>
      <c r="AV316" s="403"/>
      <c r="AW316" s="403"/>
      <c r="AX316" s="403"/>
      <c r="AY316" s="403"/>
      <c r="AZ316" s="403"/>
      <c r="BA316" s="367"/>
      <c r="BB316" s="365"/>
      <c r="BC316" s="365"/>
      <c r="BD316" s="365"/>
      <c r="BE316" s="365"/>
      <c r="BF316" s="365"/>
      <c r="BG316" s="365"/>
      <c r="BH316" s="365"/>
      <c r="BI316" s="365"/>
      <c r="BJ316" s="365"/>
      <c r="BK316" s="365"/>
      <c r="BL316" s="365"/>
      <c r="BM316" s="365"/>
      <c r="BN316" s="365"/>
      <c r="BO316" s="365"/>
      <c r="BP316" s="365"/>
      <c r="BQ316" s="365"/>
      <c r="BR316" s="365"/>
      <c r="BS316" s="365"/>
      <c r="BT316" s="365"/>
      <c r="BU316" s="365"/>
      <c r="BV316" s="365"/>
      <c r="BW316" s="365"/>
      <c r="BX316" s="365"/>
      <c r="BY316" s="367"/>
      <c r="BZ316" s="402"/>
      <c r="CA316" s="402"/>
      <c r="CB316" s="402"/>
      <c r="CC316" s="402"/>
      <c r="CD316" s="402"/>
      <c r="CE316" s="402"/>
      <c r="CF316" s="402"/>
      <c r="CG316" s="402"/>
      <c r="CH316" s="402"/>
      <c r="CI316" s="402"/>
      <c r="CJ316" s="402"/>
      <c r="CK316" s="402"/>
      <c r="CL316" s="402"/>
      <c r="CM316" s="402"/>
      <c r="CN316" s="402"/>
      <c r="CO316" s="402"/>
      <c r="CP316" s="402"/>
      <c r="CQ316" s="402"/>
      <c r="CR316" s="402"/>
      <c r="CS316" s="402"/>
      <c r="CT316" s="402"/>
      <c r="CU316" s="402"/>
      <c r="CV316" s="402"/>
      <c r="CW316" s="402"/>
      <c r="CX316" s="402"/>
      <c r="CY316" s="402"/>
      <c r="CZ316" s="402"/>
    </row>
    <row r="317" s="575" customFormat="true" ht="15" customHeight="true" x14ac:dyDescent="0.2">
      <c r="B317" s="594"/>
      <c r="AN317" s="403"/>
      <c r="AO317" s="403"/>
      <c r="AP317" s="403"/>
      <c r="AQ317" s="403"/>
      <c r="AR317" s="403"/>
      <c r="AS317" s="403"/>
      <c r="AT317" s="403"/>
      <c r="AU317" s="403"/>
      <c r="AV317" s="403"/>
      <c r="AW317" s="403"/>
      <c r="AX317" s="403"/>
      <c r="AY317" s="403"/>
      <c r="AZ317" s="403"/>
      <c r="BA317" s="367"/>
      <c r="BB317" s="365"/>
      <c r="BC317" s="365"/>
      <c r="BD317" s="365"/>
      <c r="BE317" s="365"/>
      <c r="BF317" s="365"/>
      <c r="BG317" s="365"/>
      <c r="BH317" s="365"/>
      <c r="BI317" s="365"/>
      <c r="BJ317" s="365"/>
      <c r="BK317" s="365"/>
      <c r="BL317" s="365"/>
      <c r="BM317" s="365"/>
      <c r="BN317" s="365"/>
      <c r="BO317" s="365"/>
      <c r="BP317" s="365"/>
      <c r="BQ317" s="365"/>
      <c r="BR317" s="365"/>
      <c r="BS317" s="365"/>
      <c r="BT317" s="365"/>
      <c r="BU317" s="365"/>
      <c r="BV317" s="365"/>
      <c r="BW317" s="365"/>
      <c r="BX317" s="365"/>
      <c r="BY317" s="367"/>
      <c r="BZ317" s="402"/>
      <c r="CA317" s="402"/>
      <c r="CB317" s="402"/>
      <c r="CC317" s="402"/>
      <c r="CD317" s="402"/>
      <c r="CE317" s="402"/>
      <c r="CF317" s="402"/>
      <c r="CG317" s="402"/>
      <c r="CH317" s="402"/>
      <c r="CI317" s="402"/>
      <c r="CJ317" s="402"/>
      <c r="CK317" s="402"/>
      <c r="CL317" s="402"/>
      <c r="CM317" s="402"/>
      <c r="CN317" s="402"/>
      <c r="CO317" s="402"/>
      <c r="CP317" s="402"/>
      <c r="CQ317" s="402"/>
      <c r="CR317" s="402"/>
      <c r="CS317" s="402"/>
      <c r="CT317" s="402"/>
      <c r="CU317" s="402"/>
      <c r="CV317" s="402"/>
      <c r="CW317" s="402"/>
      <c r="CX317" s="402"/>
      <c r="CY317" s="402"/>
      <c r="CZ317" s="402"/>
    </row>
    <row r="318" s="575" customFormat="true" ht="15" customHeight="true" x14ac:dyDescent="0.2">
      <c r="B318" s="594"/>
      <c r="AN318" s="403"/>
      <c r="AO318" s="403"/>
      <c r="AP318" s="403"/>
      <c r="AQ318" s="403"/>
      <c r="AR318" s="403"/>
      <c r="AS318" s="403"/>
      <c r="AT318" s="403"/>
      <c r="AU318" s="403"/>
      <c r="AV318" s="403"/>
      <c r="AW318" s="403"/>
      <c r="AX318" s="403"/>
      <c r="AY318" s="403"/>
      <c r="AZ318" s="403"/>
      <c r="BA318" s="367"/>
      <c r="BB318" s="365"/>
      <c r="BC318" s="365"/>
      <c r="BD318" s="365"/>
      <c r="BE318" s="365"/>
      <c r="BF318" s="365"/>
      <c r="BG318" s="365"/>
      <c r="BH318" s="365"/>
      <c r="BI318" s="365"/>
      <c r="BJ318" s="365"/>
      <c r="BK318" s="365"/>
      <c r="BL318" s="365"/>
      <c r="BM318" s="365"/>
      <c r="BN318" s="365"/>
      <c r="BO318" s="365"/>
      <c r="BP318" s="365"/>
      <c r="BQ318" s="365"/>
      <c r="BR318" s="365"/>
      <c r="BS318" s="365"/>
      <c r="BT318" s="365"/>
      <c r="BU318" s="365"/>
      <c r="BV318" s="365"/>
      <c r="BW318" s="365"/>
      <c r="BX318" s="365"/>
      <c r="BY318" s="367"/>
      <c r="BZ318" s="402"/>
      <c r="CA318" s="402"/>
      <c r="CB318" s="402"/>
      <c r="CC318" s="402"/>
      <c r="CD318" s="402"/>
      <c r="CE318" s="402"/>
      <c r="CF318" s="402"/>
      <c r="CG318" s="402"/>
      <c r="CH318" s="402"/>
      <c r="CI318" s="402"/>
      <c r="CJ318" s="402"/>
      <c r="CK318" s="402"/>
      <c r="CL318" s="402"/>
      <c r="CM318" s="402"/>
      <c r="CN318" s="402"/>
      <c r="CO318" s="402"/>
      <c r="CP318" s="402"/>
      <c r="CQ318" s="402"/>
      <c r="CR318" s="402"/>
      <c r="CS318" s="402"/>
      <c r="CT318" s="402"/>
      <c r="CU318" s="402"/>
      <c r="CV318" s="402"/>
      <c r="CW318" s="402"/>
      <c r="CX318" s="402"/>
      <c r="CY318" s="402"/>
      <c r="CZ318" s="402"/>
    </row>
    <row r="319" s="575" customFormat="true" ht="15" customHeight="true" x14ac:dyDescent="0.2">
      <c r="B319" s="594"/>
      <c r="AN319" s="403"/>
      <c r="AO319" s="403"/>
      <c r="AP319" s="403"/>
      <c r="AQ319" s="403"/>
      <c r="AR319" s="403"/>
      <c r="AS319" s="403"/>
      <c r="AT319" s="403"/>
      <c r="AU319" s="403"/>
      <c r="AV319" s="403"/>
      <c r="AW319" s="403"/>
      <c r="AX319" s="403"/>
      <c r="AY319" s="403"/>
      <c r="AZ319" s="403"/>
      <c r="BA319" s="367"/>
      <c r="BB319" s="365"/>
      <c r="BC319" s="365"/>
      <c r="BD319" s="365"/>
      <c r="BE319" s="365"/>
      <c r="BF319" s="365"/>
      <c r="BG319" s="365"/>
      <c r="BH319" s="365"/>
      <c r="BI319" s="365"/>
      <c r="BJ319" s="365"/>
      <c r="BK319" s="365"/>
      <c r="BL319" s="365"/>
      <c r="BM319" s="365"/>
      <c r="BN319" s="365"/>
      <c r="BO319" s="365"/>
      <c r="BP319" s="365"/>
      <c r="BQ319" s="365"/>
      <c r="BR319" s="365"/>
      <c r="BS319" s="365"/>
      <c r="BT319" s="365"/>
      <c r="BU319" s="365"/>
      <c r="BV319" s="365"/>
      <c r="BW319" s="365"/>
      <c r="BX319" s="365"/>
      <c r="BY319" s="367"/>
      <c r="BZ319" s="402"/>
      <c r="CA319" s="402"/>
      <c r="CB319" s="402"/>
      <c r="CC319" s="402"/>
      <c r="CD319" s="402"/>
      <c r="CE319" s="402"/>
      <c r="CF319" s="402"/>
      <c r="CG319" s="402"/>
      <c r="CH319" s="402"/>
      <c r="CI319" s="402"/>
      <c r="CJ319" s="402"/>
      <c r="CK319" s="402"/>
      <c r="CL319" s="402"/>
      <c r="CM319" s="402"/>
      <c r="CN319" s="402"/>
      <c r="CO319" s="402"/>
      <c r="CP319" s="402"/>
      <c r="CQ319" s="402"/>
      <c r="CR319" s="402"/>
      <c r="CS319" s="402"/>
      <c r="CT319" s="402"/>
      <c r="CU319" s="402"/>
      <c r="CV319" s="402"/>
      <c r="CW319" s="402"/>
      <c r="CX319" s="402"/>
      <c r="CY319" s="402"/>
      <c r="CZ319" s="402"/>
    </row>
    <row r="320" s="575" customFormat="true" ht="15" customHeight="true" x14ac:dyDescent="0.2">
      <c r="B320" s="594"/>
      <c r="AN320" s="403"/>
      <c r="AO320" s="403"/>
      <c r="AP320" s="403"/>
      <c r="AQ320" s="403"/>
      <c r="AR320" s="403"/>
      <c r="AS320" s="403"/>
      <c r="AT320" s="403"/>
      <c r="AU320" s="403"/>
      <c r="AV320" s="403"/>
      <c r="AW320" s="403"/>
      <c r="AX320" s="403"/>
      <c r="AY320" s="403"/>
      <c r="AZ320" s="403"/>
      <c r="BA320" s="367"/>
      <c r="BB320" s="365"/>
      <c r="BC320" s="365"/>
      <c r="BD320" s="365"/>
      <c r="BE320" s="365"/>
      <c r="BF320" s="365"/>
      <c r="BG320" s="365"/>
      <c r="BH320" s="365"/>
      <c r="BI320" s="365"/>
      <c r="BJ320" s="365"/>
      <c r="BK320" s="365"/>
      <c r="BL320" s="365"/>
      <c r="BM320" s="365"/>
      <c r="BN320" s="365"/>
      <c r="BO320" s="365"/>
      <c r="BP320" s="365"/>
      <c r="BQ320" s="365"/>
      <c r="BR320" s="365"/>
      <c r="BS320" s="365"/>
      <c r="BT320" s="365"/>
      <c r="BU320" s="365"/>
      <c r="BV320" s="365"/>
      <c r="BW320" s="365"/>
      <c r="BX320" s="365"/>
      <c r="BY320" s="367"/>
      <c r="BZ320" s="402"/>
      <c r="CA320" s="402"/>
      <c r="CB320" s="402"/>
      <c r="CC320" s="402"/>
      <c r="CD320" s="402"/>
      <c r="CE320" s="402"/>
      <c r="CF320" s="402"/>
      <c r="CG320" s="402"/>
      <c r="CH320" s="402"/>
      <c r="CI320" s="402"/>
      <c r="CJ320" s="402"/>
      <c r="CK320" s="402"/>
      <c r="CL320" s="402"/>
      <c r="CM320" s="402"/>
      <c r="CN320" s="402"/>
      <c r="CO320" s="402"/>
      <c r="CP320" s="402"/>
      <c r="CQ320" s="402"/>
      <c r="CR320" s="402"/>
      <c r="CS320" s="402"/>
      <c r="CT320" s="402"/>
      <c r="CU320" s="402"/>
      <c r="CV320" s="402"/>
      <c r="CW320" s="402"/>
      <c r="CX320" s="402"/>
      <c r="CY320" s="402"/>
      <c r="CZ320" s="402"/>
    </row>
    <row r="321" s="575" customFormat="true" ht="15" customHeight="true" x14ac:dyDescent="0.2">
      <c r="B321" s="594"/>
      <c r="AN321" s="403"/>
      <c r="AO321" s="403"/>
      <c r="AP321" s="403"/>
      <c r="AQ321" s="403"/>
      <c r="AR321" s="403"/>
      <c r="AS321" s="403"/>
      <c r="AT321" s="403"/>
      <c r="AU321" s="403"/>
      <c r="AV321" s="403"/>
      <c r="AW321" s="403"/>
      <c r="AX321" s="403"/>
      <c r="AY321" s="403"/>
      <c r="AZ321" s="403"/>
      <c r="BA321" s="367"/>
      <c r="BB321" s="365"/>
      <c r="BC321" s="365"/>
      <c r="BD321" s="365"/>
      <c r="BE321" s="365"/>
      <c r="BF321" s="365"/>
      <c r="BG321" s="365"/>
      <c r="BH321" s="365"/>
      <c r="BI321" s="365"/>
      <c r="BJ321" s="365"/>
      <c r="BK321" s="365"/>
      <c r="BL321" s="365"/>
      <c r="BM321" s="365"/>
      <c r="BN321" s="365"/>
      <c r="BO321" s="365"/>
      <c r="BP321" s="365"/>
      <c r="BQ321" s="365"/>
      <c r="BR321" s="365"/>
      <c r="BS321" s="365"/>
      <c r="BT321" s="365"/>
      <c r="BU321" s="365"/>
      <c r="BV321" s="365"/>
      <c r="BW321" s="365"/>
      <c r="BX321" s="365"/>
      <c r="BY321" s="367"/>
      <c r="BZ321" s="402"/>
      <c r="CA321" s="402"/>
      <c r="CB321" s="402"/>
      <c r="CC321" s="402"/>
      <c r="CD321" s="402"/>
      <c r="CE321" s="402"/>
      <c r="CF321" s="402"/>
      <c r="CG321" s="402"/>
      <c r="CH321" s="402"/>
      <c r="CI321" s="402"/>
      <c r="CJ321" s="402"/>
      <c r="CK321" s="402"/>
      <c r="CL321" s="402"/>
      <c r="CM321" s="402"/>
      <c r="CN321" s="402"/>
      <c r="CO321" s="402"/>
      <c r="CP321" s="402"/>
      <c r="CQ321" s="402"/>
      <c r="CR321" s="402"/>
      <c r="CS321" s="402"/>
      <c r="CT321" s="402"/>
      <c r="CU321" s="402"/>
      <c r="CV321" s="402"/>
      <c r="CW321" s="402"/>
      <c r="CX321" s="402"/>
      <c r="CY321" s="402"/>
      <c r="CZ321" s="402"/>
    </row>
    <row r="322" s="575" customFormat="true" ht="15" customHeight="true" x14ac:dyDescent="0.2">
      <c r="B322" s="594"/>
      <c r="AN322" s="403"/>
      <c r="AO322" s="403"/>
      <c r="AP322" s="403"/>
      <c r="AQ322" s="403"/>
      <c r="AR322" s="403"/>
      <c r="AS322" s="403"/>
      <c r="AT322" s="403"/>
      <c r="AU322" s="403"/>
      <c r="AV322" s="403"/>
      <c r="AW322" s="403"/>
      <c r="AX322" s="403"/>
      <c r="AY322" s="403"/>
      <c r="AZ322" s="403"/>
      <c r="BA322" s="367"/>
      <c r="BB322" s="365"/>
      <c r="BC322" s="365"/>
      <c r="BD322" s="365"/>
      <c r="BE322" s="365"/>
      <c r="BF322" s="365"/>
      <c r="BG322" s="365"/>
      <c r="BH322" s="365"/>
      <c r="BI322" s="365"/>
      <c r="BJ322" s="365"/>
      <c r="BK322" s="365"/>
      <c r="BL322" s="365"/>
      <c r="BM322" s="365"/>
      <c r="BN322" s="365"/>
      <c r="BO322" s="365"/>
      <c r="BP322" s="365"/>
      <c r="BQ322" s="365"/>
      <c r="BR322" s="365"/>
      <c r="BS322" s="365"/>
      <c r="BT322" s="365"/>
      <c r="BU322" s="365"/>
      <c r="BV322" s="365"/>
      <c r="BW322" s="365"/>
      <c r="BX322" s="365"/>
      <c r="BY322" s="367"/>
      <c r="BZ322" s="402"/>
      <c r="CA322" s="402"/>
      <c r="CB322" s="402"/>
      <c r="CC322" s="402"/>
      <c r="CD322" s="402"/>
      <c r="CE322" s="402"/>
      <c r="CF322" s="402"/>
      <c r="CG322" s="402"/>
      <c r="CH322" s="402"/>
      <c r="CI322" s="402"/>
      <c r="CJ322" s="402"/>
      <c r="CK322" s="402"/>
      <c r="CL322" s="402"/>
      <c r="CM322" s="402"/>
      <c r="CN322" s="402"/>
      <c r="CO322" s="402"/>
      <c r="CP322" s="402"/>
      <c r="CQ322" s="402"/>
      <c r="CR322" s="402"/>
      <c r="CS322" s="402"/>
      <c r="CT322" s="402"/>
      <c r="CU322" s="402"/>
      <c r="CV322" s="402"/>
      <c r="CW322" s="402"/>
      <c r="CX322" s="402"/>
      <c r="CY322" s="402"/>
      <c r="CZ322" s="402"/>
    </row>
    <row r="323" s="575" customFormat="true" ht="15" customHeight="true" x14ac:dyDescent="0.2">
      <c r="B323" s="594"/>
      <c r="AN323" s="403"/>
      <c r="AO323" s="403"/>
      <c r="AP323" s="403"/>
      <c r="AQ323" s="403"/>
      <c r="AR323" s="403"/>
      <c r="AS323" s="403"/>
      <c r="AT323" s="403"/>
      <c r="AU323" s="403"/>
      <c r="AV323" s="403"/>
      <c r="AW323" s="403"/>
      <c r="AX323" s="403"/>
      <c r="AY323" s="403"/>
      <c r="AZ323" s="403"/>
      <c r="BA323" s="367"/>
      <c r="BB323" s="365"/>
      <c r="BC323" s="365"/>
      <c r="BD323" s="365"/>
      <c r="BE323" s="365"/>
      <c r="BF323" s="365"/>
      <c r="BG323" s="365"/>
      <c r="BH323" s="365"/>
      <c r="BI323" s="365"/>
      <c r="BJ323" s="365"/>
      <c r="BK323" s="365"/>
      <c r="BL323" s="365"/>
      <c r="BM323" s="365"/>
      <c r="BN323" s="365"/>
      <c r="BO323" s="365"/>
      <c r="BP323" s="365"/>
      <c r="BQ323" s="365"/>
      <c r="BR323" s="365"/>
      <c r="BS323" s="365"/>
      <c r="BT323" s="365"/>
      <c r="BU323" s="365"/>
      <c r="BV323" s="365"/>
      <c r="BW323" s="365"/>
      <c r="BX323" s="365"/>
      <c r="BY323" s="367"/>
      <c r="BZ323" s="402"/>
      <c r="CA323" s="402"/>
      <c r="CB323" s="402"/>
      <c r="CC323" s="402"/>
      <c r="CD323" s="402"/>
      <c r="CE323" s="402"/>
      <c r="CF323" s="402"/>
      <c r="CG323" s="402"/>
      <c r="CH323" s="402"/>
      <c r="CI323" s="402"/>
      <c r="CJ323" s="402"/>
      <c r="CK323" s="402"/>
      <c r="CL323" s="402"/>
      <c r="CM323" s="402"/>
      <c r="CN323" s="402"/>
      <c r="CO323" s="402"/>
      <c r="CP323" s="402"/>
      <c r="CQ323" s="402"/>
      <c r="CR323" s="402"/>
      <c r="CS323" s="402"/>
      <c r="CT323" s="402"/>
      <c r="CU323" s="402"/>
      <c r="CV323" s="402"/>
      <c r="CW323" s="402"/>
      <c r="CX323" s="402"/>
      <c r="CY323" s="402"/>
      <c r="CZ323" s="402"/>
    </row>
    <row r="324" s="575" customFormat="true" ht="15" customHeight="true" x14ac:dyDescent="0.2">
      <c r="B324" s="594"/>
      <c r="AN324" s="403"/>
      <c r="AO324" s="403"/>
      <c r="AP324" s="403"/>
      <c r="AQ324" s="403"/>
      <c r="AR324" s="403"/>
      <c r="AS324" s="403"/>
      <c r="AT324" s="403"/>
      <c r="AU324" s="403"/>
      <c r="AV324" s="403"/>
      <c r="AW324" s="403"/>
      <c r="AX324" s="403"/>
      <c r="AY324" s="403"/>
      <c r="AZ324" s="403"/>
      <c r="BA324" s="367"/>
      <c r="BB324" s="365"/>
      <c r="BC324" s="365"/>
      <c r="BD324" s="365"/>
      <c r="BE324" s="365"/>
      <c r="BF324" s="365"/>
      <c r="BG324" s="365"/>
      <c r="BH324" s="365"/>
      <c r="BI324" s="365"/>
      <c r="BJ324" s="365"/>
      <c r="BK324" s="365"/>
      <c r="BL324" s="365"/>
      <c r="BM324" s="365"/>
      <c r="BN324" s="365"/>
      <c r="BO324" s="365"/>
      <c r="BP324" s="365"/>
      <c r="BQ324" s="365"/>
      <c r="BR324" s="365"/>
      <c r="BS324" s="365"/>
      <c r="BT324" s="365"/>
      <c r="BU324" s="365"/>
      <c r="BV324" s="365"/>
      <c r="BW324" s="365"/>
      <c r="BX324" s="365"/>
      <c r="BY324" s="367"/>
      <c r="BZ324" s="402"/>
      <c r="CA324" s="402"/>
      <c r="CB324" s="402"/>
      <c r="CC324" s="402"/>
      <c r="CD324" s="402"/>
      <c r="CE324" s="402"/>
      <c r="CF324" s="402"/>
      <c r="CG324" s="402"/>
      <c r="CH324" s="402"/>
      <c r="CI324" s="402"/>
      <c r="CJ324" s="402"/>
      <c r="CK324" s="402"/>
      <c r="CL324" s="402"/>
      <c r="CM324" s="402"/>
      <c r="CN324" s="402"/>
      <c r="CO324" s="402"/>
      <c r="CP324" s="402"/>
      <c r="CQ324" s="402"/>
      <c r="CR324" s="402"/>
      <c r="CS324" s="402"/>
      <c r="CT324" s="402"/>
      <c r="CU324" s="402"/>
      <c r="CV324" s="402"/>
      <c r="CW324" s="402"/>
      <c r="CX324" s="402"/>
      <c r="CY324" s="402"/>
      <c r="CZ324" s="402"/>
    </row>
    <row r="325" s="575" customFormat="true" ht="15" customHeight="true" x14ac:dyDescent="0.2">
      <c r="B325" s="594"/>
      <c r="AN325" s="403"/>
      <c r="AO325" s="403"/>
      <c r="AP325" s="403"/>
      <c r="AQ325" s="403"/>
      <c r="AR325" s="403"/>
      <c r="AS325" s="403"/>
      <c r="AT325" s="403"/>
      <c r="AU325" s="403"/>
      <c r="AV325" s="403"/>
      <c r="AW325" s="403"/>
      <c r="AX325" s="403"/>
      <c r="AY325" s="403"/>
      <c r="AZ325" s="403"/>
      <c r="BA325" s="367"/>
      <c r="BB325" s="365"/>
      <c r="BC325" s="365"/>
      <c r="BD325" s="365"/>
      <c r="BE325" s="365"/>
      <c r="BF325" s="365"/>
      <c r="BG325" s="365"/>
      <c r="BH325" s="365"/>
      <c r="BI325" s="365"/>
      <c r="BJ325" s="365"/>
      <c r="BK325" s="365"/>
      <c r="BL325" s="365"/>
      <c r="BM325" s="365"/>
      <c r="BN325" s="365"/>
      <c r="BO325" s="365"/>
      <c r="BP325" s="365"/>
      <c r="BQ325" s="365"/>
      <c r="BR325" s="365"/>
      <c r="BS325" s="365"/>
      <c r="BT325" s="365"/>
      <c r="BU325" s="365"/>
      <c r="BV325" s="365"/>
      <c r="BW325" s="365"/>
      <c r="BX325" s="365"/>
      <c r="BY325" s="367"/>
      <c r="BZ325" s="402"/>
      <c r="CA325" s="402"/>
      <c r="CB325" s="402"/>
      <c r="CC325" s="402"/>
      <c r="CD325" s="402"/>
      <c r="CE325" s="402"/>
      <c r="CF325" s="402"/>
      <c r="CG325" s="402"/>
      <c r="CH325" s="402"/>
      <c r="CI325" s="402"/>
      <c r="CJ325" s="402"/>
      <c r="CK325" s="402"/>
      <c r="CL325" s="402"/>
      <c r="CM325" s="402"/>
      <c r="CN325" s="402"/>
      <c r="CO325" s="402"/>
      <c r="CP325" s="402"/>
      <c r="CQ325" s="402"/>
      <c r="CR325" s="402"/>
      <c r="CS325" s="402"/>
      <c r="CT325" s="402"/>
      <c r="CU325" s="402"/>
      <c r="CV325" s="402"/>
      <c r="CW325" s="402"/>
      <c r="CX325" s="402"/>
      <c r="CY325" s="402"/>
      <c r="CZ325" s="402"/>
    </row>
    <row r="326" s="575" customFormat="true" ht="15" customHeight="true" x14ac:dyDescent="0.2">
      <c r="B326" s="594"/>
      <c r="AN326" s="403"/>
      <c r="AO326" s="403"/>
      <c r="AP326" s="403"/>
      <c r="AQ326" s="403"/>
      <c r="AR326" s="403"/>
      <c r="AS326" s="403"/>
      <c r="AT326" s="403"/>
      <c r="AU326" s="403"/>
      <c r="AV326" s="403"/>
      <c r="AW326" s="403"/>
      <c r="AX326" s="403"/>
      <c r="AY326" s="403"/>
      <c r="AZ326" s="403"/>
      <c r="BA326" s="367"/>
      <c r="BB326" s="365"/>
      <c r="BC326" s="365"/>
      <c r="BD326" s="365"/>
      <c r="BE326" s="365"/>
      <c r="BF326" s="365"/>
      <c r="BG326" s="365"/>
      <c r="BH326" s="365"/>
      <c r="BI326" s="365"/>
      <c r="BJ326" s="365"/>
      <c r="BK326" s="365"/>
      <c r="BL326" s="365"/>
      <c r="BM326" s="365"/>
      <c r="BN326" s="365"/>
      <c r="BO326" s="365"/>
      <c r="BP326" s="365"/>
      <c r="BQ326" s="365"/>
      <c r="BR326" s="365"/>
      <c r="BS326" s="365"/>
      <c r="BT326" s="365"/>
      <c r="BU326" s="365"/>
      <c r="BV326" s="365"/>
      <c r="BW326" s="365"/>
      <c r="BX326" s="365"/>
      <c r="BY326" s="367"/>
      <c r="BZ326" s="402"/>
      <c r="CA326" s="402"/>
      <c r="CB326" s="402"/>
      <c r="CC326" s="402"/>
      <c r="CD326" s="402"/>
      <c r="CE326" s="402"/>
      <c r="CF326" s="402"/>
      <c r="CG326" s="402"/>
      <c r="CH326" s="402"/>
      <c r="CI326" s="402"/>
      <c r="CJ326" s="402"/>
      <c r="CK326" s="402"/>
      <c r="CL326" s="402"/>
      <c r="CM326" s="402"/>
      <c r="CN326" s="402"/>
      <c r="CO326" s="402"/>
      <c r="CP326" s="402"/>
      <c r="CQ326" s="402"/>
      <c r="CR326" s="402"/>
      <c r="CS326" s="402"/>
      <c r="CT326" s="402"/>
      <c r="CU326" s="402"/>
      <c r="CV326" s="402"/>
      <c r="CW326" s="402"/>
      <c r="CX326" s="402"/>
      <c r="CY326" s="402"/>
      <c r="CZ326" s="402"/>
    </row>
    <row r="327" s="575" customFormat="true" ht="15" customHeight="true" x14ac:dyDescent="0.2">
      <c r="B327" s="594"/>
      <c r="AN327" s="403"/>
      <c r="AO327" s="403"/>
      <c r="AP327" s="403"/>
      <c r="AQ327" s="403"/>
      <c r="AR327" s="403"/>
      <c r="AS327" s="403"/>
      <c r="AT327" s="403"/>
      <c r="AU327" s="403"/>
      <c r="AV327" s="403"/>
      <c r="AW327" s="403"/>
      <c r="AX327" s="403"/>
      <c r="AY327" s="403"/>
      <c r="AZ327" s="403"/>
      <c r="BA327" s="367"/>
      <c r="BB327" s="365"/>
      <c r="BC327" s="365"/>
      <c r="BD327" s="365"/>
      <c r="BE327" s="365"/>
      <c r="BF327" s="365"/>
      <c r="BG327" s="365"/>
      <c r="BH327" s="365"/>
      <c r="BI327" s="365"/>
      <c r="BJ327" s="365"/>
      <c r="BK327" s="365"/>
      <c r="BL327" s="365"/>
      <c r="BM327" s="365"/>
      <c r="BN327" s="365"/>
      <c r="BO327" s="365"/>
      <c r="BP327" s="365"/>
      <c r="BQ327" s="365"/>
      <c r="BR327" s="365"/>
      <c r="BS327" s="365"/>
      <c r="BT327" s="365"/>
      <c r="BU327" s="365"/>
      <c r="BV327" s="365"/>
      <c r="BW327" s="365"/>
      <c r="BX327" s="365"/>
      <c r="BY327" s="367"/>
      <c r="BZ327" s="402"/>
      <c r="CA327" s="402"/>
      <c r="CB327" s="402"/>
      <c r="CC327" s="402"/>
      <c r="CD327" s="402"/>
      <c r="CE327" s="402"/>
      <c r="CF327" s="402"/>
      <c r="CG327" s="402"/>
      <c r="CH327" s="402"/>
      <c r="CI327" s="402"/>
      <c r="CJ327" s="402"/>
      <c r="CK327" s="402"/>
      <c r="CL327" s="402"/>
      <c r="CM327" s="402"/>
      <c r="CN327" s="402"/>
      <c r="CO327" s="402"/>
      <c r="CP327" s="402"/>
      <c r="CQ327" s="402"/>
      <c r="CR327" s="402"/>
      <c r="CS327" s="402"/>
      <c r="CT327" s="402"/>
      <c r="CU327" s="402"/>
      <c r="CV327" s="402"/>
      <c r="CW327" s="402"/>
      <c r="CX327" s="402"/>
      <c r="CY327" s="402"/>
      <c r="CZ327" s="402"/>
    </row>
    <row r="328" s="575" customFormat="true" ht="15" customHeight="true" x14ac:dyDescent="0.2">
      <c r="B328" s="594"/>
      <c r="AN328" s="403"/>
      <c r="AO328" s="403"/>
      <c r="AP328" s="403"/>
      <c r="AQ328" s="403"/>
      <c r="AR328" s="403"/>
      <c r="AS328" s="403"/>
      <c r="AT328" s="403"/>
      <c r="AU328" s="403"/>
      <c r="AV328" s="403"/>
      <c r="AW328" s="403"/>
      <c r="AX328" s="403"/>
      <c r="AY328" s="403"/>
      <c r="AZ328" s="403"/>
      <c r="BA328" s="367"/>
      <c r="BB328" s="365"/>
      <c r="BC328" s="365"/>
      <c r="BD328" s="365"/>
      <c r="BE328" s="365"/>
      <c r="BF328" s="365"/>
      <c r="BG328" s="365"/>
      <c r="BH328" s="365"/>
      <c r="BI328" s="365"/>
      <c r="BJ328" s="365"/>
      <c r="BK328" s="365"/>
      <c r="BL328" s="365"/>
      <c r="BM328" s="365"/>
      <c r="BN328" s="365"/>
      <c r="BO328" s="365"/>
      <c r="BP328" s="365"/>
      <c r="BQ328" s="365"/>
      <c r="BR328" s="365"/>
      <c r="BS328" s="365"/>
      <c r="BT328" s="365"/>
      <c r="BU328" s="365"/>
      <c r="BV328" s="365"/>
      <c r="BW328" s="365"/>
      <c r="BX328" s="365"/>
      <c r="BY328" s="367"/>
      <c r="BZ328" s="402"/>
      <c r="CA328" s="402"/>
      <c r="CB328" s="402"/>
      <c r="CC328" s="402"/>
      <c r="CD328" s="402"/>
      <c r="CE328" s="402"/>
      <c r="CF328" s="402"/>
      <c r="CG328" s="402"/>
      <c r="CH328" s="402"/>
      <c r="CI328" s="402"/>
      <c r="CJ328" s="402"/>
      <c r="CK328" s="402"/>
      <c r="CL328" s="402"/>
      <c r="CM328" s="402"/>
      <c r="CN328" s="402"/>
      <c r="CO328" s="402"/>
      <c r="CP328" s="402"/>
      <c r="CQ328" s="402"/>
      <c r="CR328" s="402"/>
      <c r="CS328" s="402"/>
      <c r="CT328" s="402"/>
      <c r="CU328" s="402"/>
      <c r="CV328" s="402"/>
      <c r="CW328" s="402"/>
      <c r="CX328" s="402"/>
      <c r="CY328" s="402"/>
      <c r="CZ328" s="402"/>
    </row>
    <row r="329" s="575" customFormat="true" ht="250.15" customHeight="true" x14ac:dyDescent="0.2">
      <c r="B329" s="594"/>
      <c r="AN329" s="403"/>
      <c r="AO329" s="403"/>
      <c r="AP329" s="403"/>
      <c r="AQ329" s="403"/>
      <c r="AR329" s="403"/>
      <c r="AS329" s="403"/>
      <c r="AT329" s="403"/>
      <c r="AU329" s="403"/>
      <c r="AV329" s="403"/>
      <c r="AW329" s="403"/>
      <c r="AX329" s="403"/>
      <c r="AY329" s="403"/>
      <c r="AZ329" s="403"/>
      <c r="BA329" s="367"/>
      <c r="BB329" s="365"/>
      <c r="BC329" s="365"/>
      <c r="BD329" s="365"/>
      <c r="BE329" s="365"/>
      <c r="BF329" s="365"/>
      <c r="BG329" s="365"/>
      <c r="BH329" s="365"/>
      <c r="BI329" s="365"/>
      <c r="BJ329" s="365"/>
      <c r="BK329" s="365"/>
      <c r="BL329" s="365"/>
      <c r="BM329" s="365"/>
      <c r="BN329" s="365"/>
      <c r="BO329" s="365"/>
      <c r="BP329" s="365"/>
      <c r="BQ329" s="365"/>
      <c r="BR329" s="365"/>
      <c r="BS329" s="365"/>
      <c r="BT329" s="365"/>
      <c r="BU329" s="365"/>
      <c r="BV329" s="365"/>
      <c r="BW329" s="365"/>
      <c r="BX329" s="365"/>
      <c r="BY329" s="367"/>
      <c r="BZ329" s="402"/>
      <c r="CA329" s="402"/>
      <c r="CB329" s="402"/>
      <c r="CC329" s="402"/>
      <c r="CD329" s="402"/>
      <c r="CE329" s="402"/>
      <c r="CF329" s="402"/>
      <c r="CG329" s="402"/>
      <c r="CH329" s="402"/>
      <c r="CI329" s="402"/>
      <c r="CJ329" s="402"/>
      <c r="CK329" s="402"/>
      <c r="CL329" s="402"/>
      <c r="CM329" s="402"/>
      <c r="CN329" s="402"/>
      <c r="CO329" s="402"/>
      <c r="CP329" s="402"/>
      <c r="CQ329" s="402"/>
      <c r="CR329" s="402"/>
      <c r="CS329" s="402"/>
      <c r="CT329" s="402"/>
      <c r="CU329" s="402"/>
      <c r="CV329" s="402"/>
      <c r="CW329" s="402"/>
      <c r="CX329" s="402"/>
      <c r="CY329" s="402"/>
      <c r="CZ329" s="402"/>
    </row>
    <row r="330" s="405" customFormat="true" ht="19.15" customHeight="true" x14ac:dyDescent="0.2">
      <c r="B330" s="572"/>
      <c r="AN330" s="398"/>
      <c r="AO330" s="398"/>
      <c r="AP330" s="398"/>
      <c r="AQ330" s="398"/>
      <c r="AR330" s="398"/>
      <c r="AS330" s="398"/>
      <c r="AT330" s="398"/>
      <c r="AU330" s="398"/>
      <c r="AV330" s="398"/>
      <c r="AW330" s="398"/>
      <c r="AX330" s="398"/>
      <c r="AY330" s="398"/>
      <c r="AZ330" s="398"/>
      <c r="BA330" s="370"/>
      <c r="BB330" s="370"/>
      <c r="BC330" s="570"/>
      <c r="BD330" s="570"/>
      <c r="BE330" s="570"/>
      <c r="BF330" s="570"/>
      <c r="BG330" s="570"/>
      <c r="BH330" s="570"/>
      <c r="BI330" s="570"/>
      <c r="BJ330" s="570"/>
      <c r="BK330" s="570"/>
      <c r="BL330" s="570"/>
      <c r="BM330" s="570"/>
      <c r="BN330" s="570"/>
      <c r="BO330" s="570"/>
      <c r="BP330" s="570"/>
      <c r="BQ330" s="570"/>
      <c r="BR330" s="570"/>
      <c r="BS330" s="570"/>
      <c r="BT330" s="570"/>
      <c r="BU330" s="570"/>
      <c r="BV330" s="570"/>
      <c r="BW330" s="570"/>
      <c r="BX330" s="570"/>
      <c r="BY330" s="570"/>
      <c r="BZ330" s="398"/>
      <c r="CA330" s="398"/>
      <c r="CB330" s="398"/>
      <c r="CC330" s="398"/>
      <c r="CD330" s="398"/>
      <c r="CE330" s="398"/>
      <c r="CF330" s="398"/>
      <c r="CG330" s="398"/>
      <c r="CH330" s="398"/>
      <c r="CI330" s="398"/>
      <c r="CJ330" s="398"/>
      <c r="CK330" s="398"/>
      <c r="CL330" s="398"/>
      <c r="CM330" s="398"/>
      <c r="CN330" s="398"/>
      <c r="CO330" s="398"/>
      <c r="CP330" s="398"/>
      <c r="CQ330" s="398"/>
      <c r="CR330" s="398"/>
      <c r="CS330" s="398"/>
      <c r="CT330" s="398"/>
      <c r="CU330" s="398"/>
      <c r="CV330" s="398"/>
      <c r="CW330" s="398"/>
      <c r="CX330" s="398"/>
      <c r="CY330" s="398"/>
      <c r="CZ330" s="398"/>
    </row>
    <row r="331" s="405" customFormat="true" ht="15" customHeight="true" x14ac:dyDescent="0.2">
      <c r="B331" s="572"/>
      <c r="AN331" s="398"/>
      <c r="AO331" s="398"/>
      <c r="AP331" s="398"/>
      <c r="AQ331" s="398"/>
      <c r="AR331" s="398"/>
      <c r="AS331" s="398"/>
      <c r="AT331" s="398"/>
      <c r="AU331" s="398"/>
      <c r="AV331" s="398"/>
      <c r="AW331" s="398"/>
      <c r="AX331" s="398"/>
      <c r="AY331" s="398"/>
      <c r="AZ331" s="398"/>
      <c r="BA331" s="370"/>
      <c r="BB331" s="370"/>
      <c r="BC331" s="570"/>
      <c r="BD331" s="570"/>
      <c r="BE331" s="570"/>
      <c r="BF331" s="570"/>
      <c r="BG331" s="570"/>
      <c r="BH331" s="570"/>
      <c r="BI331" s="570"/>
      <c r="BJ331" s="570"/>
      <c r="BK331" s="570"/>
      <c r="BL331" s="570"/>
      <c r="BM331" s="570"/>
      <c r="BN331" s="570"/>
      <c r="BO331" s="570"/>
      <c r="BP331" s="570"/>
      <c r="BQ331" s="570"/>
      <c r="BR331" s="570"/>
      <c r="BS331" s="570"/>
      <c r="BT331" s="570"/>
      <c r="BU331" s="570"/>
      <c r="BV331" s="570"/>
      <c r="BW331" s="570"/>
      <c r="BX331" s="570"/>
      <c r="BY331" s="570"/>
      <c r="BZ331" s="398"/>
      <c r="CA331" s="398"/>
      <c r="CB331" s="398"/>
      <c r="CC331" s="398"/>
      <c r="CD331" s="398"/>
      <c r="CE331" s="398"/>
      <c r="CF331" s="398"/>
      <c r="CG331" s="398"/>
      <c r="CH331" s="398"/>
      <c r="CI331" s="398"/>
      <c r="CJ331" s="398"/>
      <c r="CK331" s="398"/>
      <c r="CL331" s="398"/>
      <c r="CM331" s="398"/>
      <c r="CN331" s="398"/>
      <c r="CO331" s="398"/>
      <c r="CP331" s="398"/>
      <c r="CQ331" s="398"/>
      <c r="CR331" s="398"/>
      <c r="CS331" s="398"/>
      <c r="CT331" s="398"/>
      <c r="CU331" s="398"/>
      <c r="CV331" s="398"/>
      <c r="CW331" s="398"/>
      <c r="CX331" s="398"/>
      <c r="CY331" s="398"/>
      <c r="CZ331" s="398"/>
    </row>
    <row r="332" s="405" customFormat="true" ht="15" customHeight="true" x14ac:dyDescent="0.2">
      <c r="B332" s="572"/>
      <c r="AN332" s="398"/>
      <c r="AO332" s="398"/>
      <c r="AP332" s="398"/>
      <c r="AQ332" s="398"/>
      <c r="AR332" s="398"/>
      <c r="AS332" s="398"/>
      <c r="AT332" s="398"/>
      <c r="AU332" s="398"/>
      <c r="AV332" s="398"/>
      <c r="AW332" s="398"/>
      <c r="AX332" s="398"/>
      <c r="AY332" s="398"/>
      <c r="AZ332" s="398"/>
      <c r="BA332" s="370"/>
      <c r="BB332" s="370"/>
      <c r="BC332" s="570"/>
      <c r="BD332" s="570"/>
      <c r="BE332" s="570"/>
      <c r="BF332" s="570"/>
      <c r="BG332" s="570"/>
      <c r="BH332" s="570"/>
      <c r="BI332" s="570"/>
      <c r="BJ332" s="570"/>
      <c r="BK332" s="570"/>
      <c r="BL332" s="570"/>
      <c r="BM332" s="570"/>
      <c r="BN332" s="570"/>
      <c r="BO332" s="570"/>
      <c r="BP332" s="570"/>
      <c r="BQ332" s="570"/>
      <c r="BR332" s="570"/>
      <c r="BS332" s="570"/>
      <c r="BT332" s="570"/>
      <c r="BU332" s="570"/>
      <c r="BV332" s="570"/>
      <c r="BW332" s="570"/>
      <c r="BX332" s="570"/>
      <c r="BY332" s="570"/>
      <c r="BZ332" s="398"/>
      <c r="CA332" s="398"/>
      <c r="CB332" s="398"/>
      <c r="CC332" s="398"/>
      <c r="CD332" s="398"/>
      <c r="CE332" s="398"/>
      <c r="CF332" s="398"/>
      <c r="CG332" s="398"/>
      <c r="CH332" s="398"/>
      <c r="CI332" s="398"/>
      <c r="CJ332" s="398"/>
      <c r="CK332" s="398"/>
      <c r="CL332" s="398"/>
      <c r="CM332" s="398"/>
      <c r="CN332" s="398"/>
      <c r="CO332" s="398"/>
      <c r="CP332" s="398"/>
      <c r="CQ332" s="398"/>
      <c r="CR332" s="398"/>
      <c r="CS332" s="398"/>
      <c r="CT332" s="398"/>
      <c r="CU332" s="398"/>
      <c r="CV332" s="398"/>
      <c r="CW332" s="398"/>
      <c r="CX332" s="398"/>
      <c r="CY332" s="398"/>
      <c r="CZ332" s="398"/>
    </row>
    <row r="333" s="405" customFormat="true" ht="15" customHeight="true" x14ac:dyDescent="0.2">
      <c r="B333" s="572"/>
      <c r="AN333" s="398"/>
      <c r="AO333" s="398"/>
      <c r="AP333" s="398"/>
      <c r="AQ333" s="398"/>
      <c r="AR333" s="398"/>
      <c r="AS333" s="398"/>
      <c r="AT333" s="398"/>
      <c r="AU333" s="398"/>
      <c r="AV333" s="398"/>
      <c r="AW333" s="398"/>
      <c r="AX333" s="398"/>
      <c r="AY333" s="398"/>
      <c r="AZ333" s="398"/>
      <c r="BA333" s="370"/>
      <c r="BB333" s="370"/>
      <c r="BC333" s="570"/>
      <c r="BD333" s="570"/>
      <c r="BE333" s="570"/>
      <c r="BF333" s="570"/>
      <c r="BG333" s="570"/>
      <c r="BH333" s="570"/>
      <c r="BI333" s="570"/>
      <c r="BJ333" s="570"/>
      <c r="BK333" s="570"/>
      <c r="BL333" s="570"/>
      <c r="BM333" s="570"/>
      <c r="BN333" s="570"/>
      <c r="BO333" s="570"/>
      <c r="BP333" s="570"/>
      <c r="BQ333" s="570"/>
      <c r="BR333" s="570"/>
      <c r="BS333" s="570"/>
      <c r="BT333" s="570"/>
      <c r="BU333" s="570"/>
      <c r="BV333" s="570"/>
      <c r="BW333" s="570"/>
      <c r="BX333" s="570"/>
      <c r="BY333" s="570"/>
      <c r="BZ333" s="398"/>
      <c r="CA333" s="398"/>
      <c r="CB333" s="398"/>
      <c r="CC333" s="398"/>
      <c r="CD333" s="398"/>
      <c r="CE333" s="398"/>
      <c r="CF333" s="398"/>
      <c r="CG333" s="398"/>
      <c r="CH333" s="398"/>
      <c r="CI333" s="398"/>
      <c r="CJ333" s="398"/>
      <c r="CK333" s="398"/>
      <c r="CL333" s="398"/>
      <c r="CM333" s="398"/>
      <c r="CN333" s="398"/>
      <c r="CO333" s="398"/>
      <c r="CP333" s="398"/>
      <c r="CQ333" s="398"/>
      <c r="CR333" s="398"/>
      <c r="CS333" s="398"/>
      <c r="CT333" s="398"/>
      <c r="CU333" s="398"/>
      <c r="CV333" s="398"/>
      <c r="CW333" s="398"/>
      <c r="CX333" s="398"/>
      <c r="CY333" s="398"/>
      <c r="CZ333" s="398"/>
    </row>
    <row r="334" s="405" customFormat="true" ht="15" customHeight="true" x14ac:dyDescent="0.2">
      <c r="B334" s="572"/>
      <c r="AN334" s="398"/>
      <c r="AO334" s="398"/>
      <c r="AP334" s="398"/>
      <c r="AQ334" s="398"/>
      <c r="AR334" s="398"/>
      <c r="AS334" s="398"/>
      <c r="AT334" s="398"/>
      <c r="AU334" s="398"/>
      <c r="AV334" s="398"/>
      <c r="AW334" s="398"/>
      <c r="AX334" s="398"/>
      <c r="AY334" s="398"/>
      <c r="AZ334" s="398"/>
      <c r="BA334" s="370"/>
      <c r="BB334" s="370"/>
      <c r="BC334" s="570"/>
      <c r="BD334" s="570"/>
      <c r="BE334" s="570"/>
      <c r="BF334" s="570"/>
      <c r="BG334" s="570"/>
      <c r="BH334" s="570"/>
      <c r="BI334" s="570"/>
      <c r="BJ334" s="570"/>
      <c r="BK334" s="570"/>
      <c r="BL334" s="570"/>
      <c r="BM334" s="570"/>
      <c r="BN334" s="570"/>
      <c r="BO334" s="570"/>
      <c r="BP334" s="570"/>
      <c r="BQ334" s="570"/>
      <c r="BR334" s="570"/>
      <c r="BS334" s="570"/>
      <c r="BT334" s="570"/>
      <c r="BU334" s="570"/>
      <c r="BV334" s="570"/>
      <c r="BW334" s="570"/>
      <c r="BX334" s="570"/>
      <c r="BY334" s="570"/>
      <c r="BZ334" s="398"/>
      <c r="CA334" s="398"/>
      <c r="CB334" s="398"/>
      <c r="CC334" s="398"/>
      <c r="CD334" s="398"/>
      <c r="CE334" s="398"/>
      <c r="CF334" s="398"/>
      <c r="CG334" s="398"/>
      <c r="CH334" s="398"/>
      <c r="CI334" s="398"/>
      <c r="CJ334" s="398"/>
      <c r="CK334" s="398"/>
      <c r="CL334" s="398"/>
      <c r="CM334" s="398"/>
      <c r="CN334" s="398"/>
      <c r="CO334" s="398"/>
      <c r="CP334" s="398"/>
      <c r="CQ334" s="398"/>
      <c r="CR334" s="398"/>
      <c r="CS334" s="398"/>
      <c r="CT334" s="398"/>
      <c r="CU334" s="398"/>
      <c r="CV334" s="398"/>
      <c r="CW334" s="398"/>
      <c r="CX334" s="398"/>
      <c r="CY334" s="398"/>
      <c r="CZ334" s="398"/>
    </row>
    <row r="335" s="405" customFormat="true" ht="15" customHeight="true" x14ac:dyDescent="0.2">
      <c r="B335" s="572"/>
      <c r="AN335" s="398"/>
      <c r="AO335" s="398"/>
      <c r="AP335" s="398"/>
      <c r="AQ335" s="398"/>
      <c r="AR335" s="398"/>
      <c r="AS335" s="398"/>
      <c r="AT335" s="398"/>
      <c r="AU335" s="398"/>
      <c r="AV335" s="398"/>
      <c r="AW335" s="398"/>
      <c r="AX335" s="398"/>
      <c r="AY335" s="398"/>
      <c r="AZ335" s="398"/>
      <c r="BA335" s="370"/>
      <c r="BB335" s="370"/>
      <c r="BC335" s="570"/>
      <c r="BD335" s="570"/>
      <c r="BE335" s="570"/>
      <c r="BF335" s="570"/>
      <c r="BG335" s="570"/>
      <c r="BH335" s="570"/>
      <c r="BI335" s="570"/>
      <c r="BJ335" s="570"/>
      <c r="BK335" s="570"/>
      <c r="BL335" s="570"/>
      <c r="BM335" s="570"/>
      <c r="BN335" s="570"/>
      <c r="BO335" s="570"/>
      <c r="BP335" s="570"/>
      <c r="BQ335" s="570"/>
      <c r="BR335" s="570"/>
      <c r="BS335" s="570"/>
      <c r="BT335" s="570"/>
      <c r="BU335" s="570"/>
      <c r="BV335" s="570"/>
      <c r="BW335" s="570"/>
      <c r="BX335" s="570"/>
      <c r="BY335" s="570"/>
      <c r="BZ335" s="398"/>
      <c r="CA335" s="398"/>
      <c r="CB335" s="398"/>
      <c r="CC335" s="398"/>
      <c r="CD335" s="398"/>
      <c r="CE335" s="398"/>
      <c r="CF335" s="398"/>
      <c r="CG335" s="398"/>
      <c r="CH335" s="398"/>
      <c r="CI335" s="398"/>
      <c r="CJ335" s="398"/>
      <c r="CK335" s="398"/>
      <c r="CL335" s="398"/>
      <c r="CM335" s="398"/>
      <c r="CN335" s="398"/>
      <c r="CO335" s="398"/>
      <c r="CP335" s="398"/>
      <c r="CQ335" s="398"/>
      <c r="CR335" s="398"/>
      <c r="CS335" s="398"/>
      <c r="CT335" s="398"/>
      <c r="CU335" s="398"/>
      <c r="CV335" s="398"/>
      <c r="CW335" s="398"/>
      <c r="CX335" s="398"/>
      <c r="CY335" s="398"/>
      <c r="CZ335" s="398"/>
    </row>
    <row r="336" s="405" customFormat="true" ht="15" customHeight="true" x14ac:dyDescent="0.2">
      <c r="B336" s="572"/>
      <c r="AN336" s="398"/>
      <c r="AO336" s="398"/>
      <c r="AP336" s="398"/>
      <c r="AQ336" s="398"/>
      <c r="AR336" s="398"/>
      <c r="AS336" s="398"/>
      <c r="AT336" s="398"/>
      <c r="AU336" s="398"/>
      <c r="AV336" s="398"/>
      <c r="AW336" s="398"/>
      <c r="AX336" s="398"/>
      <c r="AY336" s="398"/>
      <c r="AZ336" s="398"/>
      <c r="BA336" s="370"/>
      <c r="BB336" s="370"/>
      <c r="BC336" s="570"/>
      <c r="BD336" s="570"/>
      <c r="BE336" s="570"/>
      <c r="BF336" s="570"/>
      <c r="BG336" s="570"/>
      <c r="BH336" s="570"/>
      <c r="BI336" s="570"/>
      <c r="BJ336" s="570"/>
      <c r="BK336" s="570"/>
      <c r="BL336" s="570"/>
      <c r="BM336" s="570"/>
      <c r="BN336" s="570"/>
      <c r="BO336" s="570"/>
      <c r="BP336" s="570"/>
      <c r="BQ336" s="570"/>
      <c r="BR336" s="570"/>
      <c r="BS336" s="570"/>
      <c r="BT336" s="570"/>
      <c r="BU336" s="570"/>
      <c r="BV336" s="570"/>
      <c r="BW336" s="570"/>
      <c r="BX336" s="570"/>
      <c r="BY336" s="570"/>
      <c r="BZ336" s="398"/>
      <c r="CA336" s="398"/>
      <c r="CB336" s="398"/>
      <c r="CC336" s="398"/>
      <c r="CD336" s="398"/>
      <c r="CE336" s="398"/>
      <c r="CF336" s="398"/>
      <c r="CG336" s="398"/>
      <c r="CH336" s="398"/>
      <c r="CI336" s="398"/>
      <c r="CJ336" s="398"/>
      <c r="CK336" s="398"/>
      <c r="CL336" s="398"/>
      <c r="CM336" s="398"/>
      <c r="CN336" s="398"/>
      <c r="CO336" s="398"/>
      <c r="CP336" s="398"/>
      <c r="CQ336" s="398"/>
      <c r="CR336" s="398"/>
      <c r="CS336" s="398"/>
      <c r="CT336" s="398"/>
      <c r="CU336" s="398"/>
      <c r="CV336" s="398"/>
      <c r="CW336" s="398"/>
      <c r="CX336" s="398"/>
      <c r="CY336" s="398"/>
      <c r="CZ336" s="398"/>
    </row>
    <row r="337" s="405" customFormat="true" ht="18" customHeight="true" x14ac:dyDescent="0.2">
      <c r="B337" s="572"/>
      <c r="AN337" s="398"/>
      <c r="AO337" s="398"/>
      <c r="AP337" s="398"/>
      <c r="AQ337" s="398"/>
      <c r="AR337" s="398"/>
      <c r="AS337" s="398"/>
      <c r="AT337" s="398"/>
      <c r="AU337" s="398"/>
      <c r="AV337" s="398"/>
      <c r="AW337" s="398"/>
      <c r="AX337" s="398"/>
      <c r="AY337" s="398"/>
      <c r="AZ337" s="398"/>
      <c r="BA337" s="370"/>
      <c r="BB337" s="370"/>
      <c r="BC337" s="570"/>
      <c r="BD337" s="570"/>
      <c r="BE337" s="570"/>
      <c r="BF337" s="570"/>
      <c r="BG337" s="570"/>
      <c r="BH337" s="570"/>
      <c r="BI337" s="570"/>
      <c r="BJ337" s="570"/>
      <c r="BK337" s="570"/>
      <c r="BL337" s="570"/>
      <c r="BM337" s="570"/>
      <c r="BN337" s="570"/>
      <c r="BO337" s="570"/>
      <c r="BP337" s="570"/>
      <c r="BQ337" s="570"/>
      <c r="BR337" s="570"/>
      <c r="BS337" s="570"/>
      <c r="BT337" s="570"/>
      <c r="BU337" s="570"/>
      <c r="BV337" s="570"/>
      <c r="BW337" s="570"/>
      <c r="BX337" s="570"/>
      <c r="BY337" s="570"/>
      <c r="BZ337" s="398"/>
      <c r="CA337" s="398"/>
      <c r="CB337" s="398"/>
      <c r="CC337" s="398"/>
      <c r="CD337" s="398"/>
      <c r="CE337" s="398"/>
      <c r="CF337" s="398"/>
      <c r="CG337" s="398"/>
      <c r="CH337" s="398"/>
      <c r="CI337" s="398"/>
      <c r="CJ337" s="398"/>
      <c r="CK337" s="398"/>
      <c r="CL337" s="398"/>
      <c r="CM337" s="398"/>
      <c r="CN337" s="398"/>
      <c r="CO337" s="398"/>
      <c r="CP337" s="398"/>
      <c r="CQ337" s="398"/>
      <c r="CR337" s="398"/>
      <c r="CS337" s="398"/>
      <c r="CT337" s="398"/>
      <c r="CU337" s="398"/>
      <c r="CV337" s="398"/>
      <c r="CW337" s="398"/>
      <c r="CX337" s="398"/>
      <c r="CY337" s="398"/>
      <c r="CZ337" s="398"/>
    </row>
    <row r="338" s="405" customFormat="true" ht="18" customHeight="true" x14ac:dyDescent="0.2">
      <c r="B338" s="572"/>
      <c r="AN338" s="398"/>
      <c r="AO338" s="398"/>
      <c r="AP338" s="398"/>
      <c r="AQ338" s="398"/>
      <c r="AR338" s="398"/>
      <c r="AS338" s="398"/>
      <c r="AT338" s="398"/>
      <c r="AU338" s="398"/>
      <c r="AV338" s="398"/>
      <c r="AW338" s="398"/>
      <c r="AX338" s="398"/>
      <c r="AY338" s="398"/>
      <c r="AZ338" s="398"/>
      <c r="BA338" s="370"/>
      <c r="BB338" s="370"/>
      <c r="BC338" s="570"/>
      <c r="BD338" s="570"/>
      <c r="BE338" s="570"/>
      <c r="BF338" s="570"/>
      <c r="BG338" s="570"/>
      <c r="BH338" s="570"/>
      <c r="BI338" s="570"/>
      <c r="BJ338" s="570"/>
      <c r="BK338" s="570"/>
      <c r="BL338" s="570"/>
      <c r="BM338" s="570"/>
      <c r="BN338" s="570"/>
      <c r="BO338" s="570"/>
      <c r="BP338" s="570"/>
      <c r="BQ338" s="570"/>
      <c r="BR338" s="570"/>
      <c r="BS338" s="570"/>
      <c r="BT338" s="570"/>
      <c r="BU338" s="570"/>
      <c r="BV338" s="570"/>
      <c r="BW338" s="570"/>
      <c r="BX338" s="570"/>
      <c r="BY338" s="570"/>
      <c r="BZ338" s="398"/>
      <c r="CA338" s="398"/>
      <c r="CB338" s="398"/>
      <c r="CC338" s="398"/>
      <c r="CD338" s="398"/>
      <c r="CE338" s="398"/>
      <c r="CF338" s="398"/>
      <c r="CG338" s="398"/>
      <c r="CH338" s="398"/>
      <c r="CI338" s="398"/>
      <c r="CJ338" s="398"/>
      <c r="CK338" s="398"/>
      <c r="CL338" s="398"/>
      <c r="CM338" s="398"/>
      <c r="CN338" s="398"/>
      <c r="CO338" s="398"/>
      <c r="CP338" s="398"/>
      <c r="CQ338" s="398"/>
      <c r="CR338" s="398"/>
      <c r="CS338" s="398"/>
      <c r="CT338" s="398"/>
      <c r="CU338" s="398"/>
      <c r="CV338" s="398"/>
      <c r="CW338" s="398"/>
      <c r="CX338" s="398"/>
      <c r="CY338" s="398"/>
      <c r="CZ338" s="398"/>
    </row>
    <row r="339" s="575" customFormat="true" ht="15" customHeight="true" x14ac:dyDescent="0.2">
      <c r="B339" s="594"/>
      <c r="AN339" s="403"/>
      <c r="AO339" s="403"/>
      <c r="AP339" s="403"/>
      <c r="AQ339" s="403"/>
      <c r="AR339" s="403"/>
      <c r="AS339" s="403"/>
      <c r="AT339" s="403"/>
      <c r="AU339" s="403"/>
      <c r="AV339" s="403"/>
      <c r="AW339" s="403"/>
      <c r="AX339" s="403"/>
      <c r="AY339" s="403"/>
      <c r="AZ339" s="403"/>
      <c r="BA339" s="404" t="s">
        <v>131</v>
      </c>
      <c r="BB339" s="352" t="s">
        <v>130</v>
      </c>
      <c r="BC339" s="1046" t="s">
        <v>115</v>
      </c>
      <c r="BD339" s="1047"/>
      <c r="BE339" s="1047"/>
      <c r="BF339" s="1047"/>
      <c r="BG339" s="1048"/>
      <c r="BH339" s="1046" t="s">
        <v>38</v>
      </c>
      <c r="BI339" s="1047"/>
      <c r="BJ339" s="1047"/>
      <c r="BK339" s="1047"/>
      <c r="BL339" s="1048"/>
      <c r="BM339" s="1046" t="s">
        <v>37</v>
      </c>
      <c r="BN339" s="1047"/>
      <c r="BO339" s="1047"/>
      <c r="BP339" s="1047"/>
      <c r="BQ339" s="1049"/>
      <c r="BR339" s="80" t="s">
        <v>141</v>
      </c>
      <c r="BS339" s="484"/>
      <c r="BT339" s="484"/>
      <c r="BU339" s="484"/>
      <c r="BV339" s="484"/>
      <c r="BW339" s="484"/>
      <c r="BX339" s="484"/>
      <c r="BY339" s="484"/>
      <c r="BZ339" s="498"/>
      <c r="CA339" s="498"/>
      <c r="CB339" s="498"/>
      <c r="CC339" s="498"/>
      <c r="CD339" s="498"/>
      <c r="CE339" s="498"/>
      <c r="CF339" s="498"/>
      <c r="CG339" s="498"/>
      <c r="CH339" s="498"/>
      <c r="CI339" s="498"/>
      <c r="CJ339" s="498"/>
      <c r="CK339" s="498"/>
      <c r="CL339" s="498"/>
      <c r="CM339" s="498"/>
      <c r="CN339" s="402"/>
      <c r="CO339" s="402"/>
      <c r="CP339" s="402"/>
      <c r="CQ339" s="402"/>
      <c r="CR339" s="402"/>
      <c r="CS339" s="402"/>
      <c r="CT339" s="402"/>
      <c r="CU339" s="402"/>
      <c r="CV339" s="402"/>
      <c r="CW339" s="402"/>
      <c r="CX339" s="402"/>
      <c r="CY339" s="402"/>
      <c r="CZ339" s="402"/>
    </row>
    <row r="340" s="575" customFormat="true" ht="24" x14ac:dyDescent="0.2">
      <c r="B340" s="594"/>
      <c r="AN340" s="403"/>
      <c r="AO340" s="403"/>
      <c r="AP340" s="403"/>
      <c r="AQ340" s="403"/>
      <c r="AR340" s="403"/>
      <c r="AS340" s="403"/>
      <c r="AT340" s="403"/>
      <c r="AU340" s="403"/>
      <c r="AV340" s="403"/>
      <c r="AW340" s="403"/>
      <c r="AX340" s="403"/>
      <c r="AY340" s="403"/>
      <c r="AZ340" s="403"/>
      <c r="BA340" s="390" t="s">
        <v>127</v>
      </c>
      <c r="BB340" s="389"/>
      <c r="BC340" s="515" t="s">
        <v>0</v>
      </c>
      <c r="BD340" s="628" t="s">
        <v>1</v>
      </c>
      <c r="BE340" s="628" t="s">
        <v>2</v>
      </c>
      <c r="BF340" s="628" t="s">
        <v>3</v>
      </c>
      <c r="BG340" s="516" t="s">
        <v>4</v>
      </c>
      <c r="BH340" s="515" t="s">
        <v>0</v>
      </c>
      <c r="BI340" s="628" t="s">
        <v>1</v>
      </c>
      <c r="BJ340" s="628" t="s">
        <v>2</v>
      </c>
      <c r="BK340" s="628" t="s">
        <v>3</v>
      </c>
      <c r="BL340" s="516" t="s">
        <v>4</v>
      </c>
      <c r="BM340" s="515" t="s">
        <v>0</v>
      </c>
      <c r="BN340" s="628" t="s">
        <v>1</v>
      </c>
      <c r="BO340" s="628" t="s">
        <v>2</v>
      </c>
      <c r="BP340" s="628" t="s">
        <v>3</v>
      </c>
      <c r="BQ340" s="516" t="s">
        <v>4</v>
      </c>
      <c r="BR340" s="515" t="s">
        <v>245</v>
      </c>
      <c r="BS340" s="628" t="s">
        <v>442</v>
      </c>
      <c r="BT340" s="628" t="s">
        <v>246</v>
      </c>
      <c r="BU340" s="628" t="s">
        <v>247</v>
      </c>
      <c r="BV340" s="628" t="s">
        <v>249</v>
      </c>
      <c r="BW340" s="628" t="s">
        <v>250</v>
      </c>
      <c r="BX340" s="628" t="s">
        <v>251</v>
      </c>
      <c r="BY340" s="629" t="s">
        <v>252</v>
      </c>
      <c r="BZ340" s="629" t="s">
        <v>253</v>
      </c>
      <c r="CA340" s="629" t="s">
        <v>254</v>
      </c>
      <c r="CB340" s="629" t="s">
        <v>255</v>
      </c>
      <c r="CC340" s="629" t="s">
        <v>256</v>
      </c>
      <c r="CD340" s="629" t="s">
        <v>257</v>
      </c>
      <c r="CE340" s="629" t="s">
        <v>258</v>
      </c>
      <c r="CF340" s="629" t="s">
        <v>259</v>
      </c>
      <c r="CG340" s="629" t="s">
        <v>260</v>
      </c>
      <c r="CH340" s="629" t="s">
        <v>261</v>
      </c>
      <c r="CI340" s="629" t="s">
        <v>262</v>
      </c>
      <c r="CJ340" s="629" t="s">
        <v>263</v>
      </c>
      <c r="CK340" s="629" t="s">
        <v>264</v>
      </c>
      <c r="CL340" s="629" t="s">
        <v>265</v>
      </c>
      <c r="CM340" s="629" t="s">
        <v>266</v>
      </c>
      <c r="CN340" s="235"/>
      <c r="CO340" s="235"/>
      <c r="CP340" s="235"/>
      <c r="CQ340" s="235"/>
      <c r="CR340" s="235"/>
      <c r="CS340" s="235"/>
      <c r="CT340" s="235"/>
      <c r="CU340" s="235"/>
      <c r="CV340" s="235"/>
      <c r="CW340" s="235"/>
      <c r="CX340" s="235"/>
      <c r="CY340" s="235"/>
      <c r="CZ340" s="235"/>
    </row>
    <row r="341" s="575" customFormat="true" ht="15" customHeight="true" x14ac:dyDescent="0.2">
      <c r="B341" s="594"/>
      <c r="AN341" s="403"/>
      <c r="AO341" s="403"/>
      <c r="AP341" s="403"/>
      <c r="AQ341" s="403"/>
      <c r="AR341" s="403"/>
      <c r="AS341" s="403"/>
      <c r="AT341" s="403"/>
      <c r="AU341" s="403"/>
      <c r="AV341" s="403"/>
      <c r="AW341" s="403"/>
      <c r="AX341" s="403"/>
      <c r="AY341" s="403"/>
      <c r="AZ341" s="403"/>
      <c r="BA341" s="1042" t="s">
        <v>154</v>
      </c>
      <c r="BB341" s="680" t="s">
        <v>49</v>
      </c>
      <c r="BC341" s="112" t="s">
        <v>35</v>
      </c>
      <c r="BD341" s="108" t="s">
        <v>35</v>
      </c>
      <c r="BE341" s="108" t="s">
        <v>35</v>
      </c>
      <c r="BF341" s="108" t="s">
        <v>35</v>
      </c>
      <c r="BG341" s="103" t="s">
        <v>35</v>
      </c>
      <c r="BH341" s="112" t="s">
        <v>35</v>
      </c>
      <c r="BI341" s="108" t="s">
        <v>35</v>
      </c>
      <c r="BJ341" s="108" t="s">
        <v>35</v>
      </c>
      <c r="BK341" s="108" t="s">
        <v>35</v>
      </c>
      <c r="BL341" s="103" t="s">
        <v>35</v>
      </c>
      <c r="BM341" s="112" t="s">
        <v>35</v>
      </c>
      <c r="BN341" s="108" t="s">
        <v>35</v>
      </c>
      <c r="BO341" s="108" t="s">
        <v>35</v>
      </c>
      <c r="BP341" s="108" t="s">
        <v>35</v>
      </c>
      <c r="BQ341" s="103" t="s">
        <v>35</v>
      </c>
      <c r="BR341" s="112" t="s">
        <v>35</v>
      </c>
      <c r="BS341" s="108" t="s">
        <v>35</v>
      </c>
      <c r="BT341" s="108" t="s">
        <v>35</v>
      </c>
      <c r="BU341" s="108" t="s">
        <v>35</v>
      </c>
      <c r="BV341" s="108" t="s">
        <v>35</v>
      </c>
      <c r="BW341" s="108" t="s">
        <v>35</v>
      </c>
      <c r="BX341" s="108" t="s">
        <v>35</v>
      </c>
      <c r="BY341" s="97" t="s">
        <v>35</v>
      </c>
      <c r="BZ341" s="97" t="s">
        <v>35</v>
      </c>
      <c r="CA341" s="97" t="s">
        <v>35</v>
      </c>
      <c r="CB341" s="97" t="s">
        <v>35</v>
      </c>
      <c r="CC341" s="97" t="s">
        <v>35</v>
      </c>
      <c r="CD341" s="97" t="s">
        <v>35</v>
      </c>
      <c r="CE341" s="97" t="s">
        <v>35</v>
      </c>
      <c r="CF341" s="97" t="s">
        <v>35</v>
      </c>
      <c r="CG341" s="97" t="s">
        <v>35</v>
      </c>
      <c r="CH341" s="97" t="s">
        <v>35</v>
      </c>
      <c r="CI341" s="97" t="s">
        <v>35</v>
      </c>
      <c r="CJ341" s="97" t="s">
        <v>35</v>
      </c>
      <c r="CK341" s="97" t="s">
        <v>35</v>
      </c>
      <c r="CL341" s="97" t="s">
        <v>35</v>
      </c>
      <c r="CM341" s="97" t="s">
        <v>35</v>
      </c>
      <c r="CN341" s="68"/>
      <c r="CO341" s="68"/>
      <c r="CP341" s="68"/>
      <c r="CQ341" s="68"/>
      <c r="CR341" s="68"/>
      <c r="CS341" s="68"/>
      <c r="CT341" s="68"/>
      <c r="CU341" s="68"/>
      <c r="CV341" s="68"/>
      <c r="CW341" s="68"/>
      <c r="CX341" s="68"/>
      <c r="CY341" s="68"/>
      <c r="CZ341" s="68"/>
    </row>
    <row r="342" s="575" customFormat="true" ht="15" customHeight="true" x14ac:dyDescent="0.2">
      <c r="B342" s="594"/>
      <c r="AN342" s="403"/>
      <c r="AO342" s="403"/>
      <c r="AP342" s="403"/>
      <c r="AQ342" s="403"/>
      <c r="AR342" s="403"/>
      <c r="AS342" s="403"/>
      <c r="AT342" s="403"/>
      <c r="AU342" s="403"/>
      <c r="AV342" s="403"/>
      <c r="AW342" s="403"/>
      <c r="AX342" s="403"/>
      <c r="AY342" s="403"/>
      <c r="AZ342" s="403"/>
      <c r="BA342" s="1043"/>
      <c r="BB342" s="678" t="s">
        <v>48</v>
      </c>
      <c r="BC342" s="111" t="s">
        <v>35</v>
      </c>
      <c r="BD342" s="107" t="s">
        <v>35</v>
      </c>
      <c r="BE342" s="107" t="s">
        <v>35</v>
      </c>
      <c r="BF342" s="107" t="s">
        <v>35</v>
      </c>
      <c r="BG342" s="102" t="s">
        <v>35</v>
      </c>
      <c r="BH342" s="111" t="s">
        <v>35</v>
      </c>
      <c r="BI342" s="107" t="s">
        <v>35</v>
      </c>
      <c r="BJ342" s="107" t="s">
        <v>35</v>
      </c>
      <c r="BK342" s="107" t="s">
        <v>35</v>
      </c>
      <c r="BL342" s="102" t="s">
        <v>35</v>
      </c>
      <c r="BM342" s="111" t="s">
        <v>35</v>
      </c>
      <c r="BN342" s="107" t="s">
        <v>35</v>
      </c>
      <c r="BO342" s="107" t="s">
        <v>35</v>
      </c>
      <c r="BP342" s="107" t="s">
        <v>35</v>
      </c>
      <c r="BQ342" s="102" t="s">
        <v>35</v>
      </c>
      <c r="BR342" s="111" t="s">
        <v>35</v>
      </c>
      <c r="BS342" s="107" t="s">
        <v>35</v>
      </c>
      <c r="BT342" s="107" t="s">
        <v>35</v>
      </c>
      <c r="BU342" s="107" t="s">
        <v>35</v>
      </c>
      <c r="BV342" s="107" t="s">
        <v>35</v>
      </c>
      <c r="BW342" s="107" t="s">
        <v>35</v>
      </c>
      <c r="BX342" s="107" t="s">
        <v>35</v>
      </c>
      <c r="BY342" s="96" t="s">
        <v>35</v>
      </c>
      <c r="BZ342" s="96" t="s">
        <v>35</v>
      </c>
      <c r="CA342" s="96" t="s">
        <v>35</v>
      </c>
      <c r="CB342" s="96" t="s">
        <v>35</v>
      </c>
      <c r="CC342" s="96" t="s">
        <v>35</v>
      </c>
      <c r="CD342" s="96" t="s">
        <v>35</v>
      </c>
      <c r="CE342" s="96" t="s">
        <v>35</v>
      </c>
      <c r="CF342" s="96" t="s">
        <v>35</v>
      </c>
      <c r="CG342" s="96" t="s">
        <v>35</v>
      </c>
      <c r="CH342" s="96" t="s">
        <v>35</v>
      </c>
      <c r="CI342" s="96" t="s">
        <v>35</v>
      </c>
      <c r="CJ342" s="96" t="s">
        <v>35</v>
      </c>
      <c r="CK342" s="96" t="s">
        <v>35</v>
      </c>
      <c r="CL342" s="96" t="s">
        <v>35</v>
      </c>
      <c r="CM342" s="96" t="s">
        <v>35</v>
      </c>
      <c r="CN342" s="68"/>
      <c r="CO342" s="68"/>
      <c r="CP342" s="68"/>
      <c r="CQ342" s="68"/>
      <c r="CR342" s="68"/>
      <c r="CS342" s="68"/>
      <c r="CT342" s="68"/>
      <c r="CU342" s="68"/>
      <c r="CV342" s="68"/>
      <c r="CW342" s="68"/>
      <c r="CX342" s="68"/>
      <c r="CY342" s="68"/>
      <c r="CZ342" s="68"/>
    </row>
    <row r="343" s="575" customFormat="true" ht="15" customHeight="true" x14ac:dyDescent="0.2">
      <c r="B343" s="594"/>
      <c r="AN343" s="403"/>
      <c r="AO343" s="403"/>
      <c r="AP343" s="403"/>
      <c r="AQ343" s="403"/>
      <c r="AR343" s="403"/>
      <c r="AS343" s="403"/>
      <c r="AT343" s="403"/>
      <c r="AU343" s="403"/>
      <c r="AV343" s="403"/>
      <c r="AW343" s="403"/>
      <c r="AX343" s="403"/>
      <c r="AY343" s="403"/>
      <c r="AZ343" s="403"/>
      <c r="BA343" s="1044" t="s">
        <v>149</v>
      </c>
      <c r="BB343" s="678" t="s">
        <v>49</v>
      </c>
      <c r="BC343" s="111" t="s">
        <v>35</v>
      </c>
      <c r="BD343" s="107" t="s">
        <v>35</v>
      </c>
      <c r="BE343" s="107" t="s">
        <v>35</v>
      </c>
      <c r="BF343" s="107" t="s">
        <v>35</v>
      </c>
      <c r="BG343" s="102" t="s">
        <v>35</v>
      </c>
      <c r="BH343" s="111" t="s">
        <v>35</v>
      </c>
      <c r="BI343" s="107" t="s">
        <v>35</v>
      </c>
      <c r="BJ343" s="107" t="s">
        <v>35</v>
      </c>
      <c r="BK343" s="107" t="s">
        <v>35</v>
      </c>
      <c r="BL343" s="102" t="s">
        <v>35</v>
      </c>
      <c r="BM343" s="111" t="s">
        <v>35</v>
      </c>
      <c r="BN343" s="107" t="s">
        <v>35</v>
      </c>
      <c r="BO343" s="107" t="s">
        <v>35</v>
      </c>
      <c r="BP343" s="107" t="s">
        <v>35</v>
      </c>
      <c r="BQ343" s="102" t="s">
        <v>35</v>
      </c>
      <c r="BR343" s="111" t="s">
        <v>35</v>
      </c>
      <c r="BS343" s="107" t="s">
        <v>35</v>
      </c>
      <c r="BT343" s="107" t="s">
        <v>35</v>
      </c>
      <c r="BU343" s="107" t="s">
        <v>35</v>
      </c>
      <c r="BV343" s="107" t="s">
        <v>35</v>
      </c>
      <c r="BW343" s="107" t="s">
        <v>35</v>
      </c>
      <c r="BX343" s="107" t="s">
        <v>35</v>
      </c>
      <c r="BY343" s="96" t="s">
        <v>35</v>
      </c>
      <c r="BZ343" s="96" t="s">
        <v>35</v>
      </c>
      <c r="CA343" s="96" t="s">
        <v>35</v>
      </c>
      <c r="CB343" s="96" t="s">
        <v>35</v>
      </c>
      <c r="CC343" s="96" t="s">
        <v>35</v>
      </c>
      <c r="CD343" s="96" t="s">
        <v>35</v>
      </c>
      <c r="CE343" s="96" t="s">
        <v>35</v>
      </c>
      <c r="CF343" s="96" t="s">
        <v>35</v>
      </c>
      <c r="CG343" s="96" t="s">
        <v>35</v>
      </c>
      <c r="CH343" s="96" t="s">
        <v>35</v>
      </c>
      <c r="CI343" s="96" t="s">
        <v>35</v>
      </c>
      <c r="CJ343" s="96" t="s">
        <v>35</v>
      </c>
      <c r="CK343" s="96" t="s">
        <v>35</v>
      </c>
      <c r="CL343" s="96" t="s">
        <v>35</v>
      </c>
      <c r="CM343" s="96" t="s">
        <v>35</v>
      </c>
      <c r="CN343" s="68"/>
      <c r="CO343" s="68"/>
      <c r="CP343" s="68"/>
      <c r="CQ343" s="68"/>
      <c r="CR343" s="68"/>
      <c r="CS343" s="68"/>
      <c r="CT343" s="68"/>
      <c r="CU343" s="68"/>
      <c r="CV343" s="68"/>
      <c r="CW343" s="68"/>
      <c r="CX343" s="68"/>
      <c r="CY343" s="68"/>
      <c r="CZ343" s="68"/>
    </row>
    <row r="344" s="575" customFormat="true" ht="15" customHeight="true" x14ac:dyDescent="0.2">
      <c r="B344" s="594"/>
      <c r="AN344" s="403"/>
      <c r="AO344" s="403"/>
      <c r="AP344" s="403"/>
      <c r="AQ344" s="403"/>
      <c r="AR344" s="403"/>
      <c r="AS344" s="403"/>
      <c r="AT344" s="403"/>
      <c r="AU344" s="403"/>
      <c r="AV344" s="403"/>
      <c r="AW344" s="403"/>
      <c r="AX344" s="403"/>
      <c r="AY344" s="403"/>
      <c r="AZ344" s="403"/>
      <c r="BA344" s="1043"/>
      <c r="BB344" s="678" t="s">
        <v>48</v>
      </c>
      <c r="BC344" s="111" t="s">
        <v>35</v>
      </c>
      <c r="BD344" s="107" t="s">
        <v>35</v>
      </c>
      <c r="BE344" s="107" t="s">
        <v>35</v>
      </c>
      <c r="BF344" s="107" t="s">
        <v>35</v>
      </c>
      <c r="BG344" s="102" t="s">
        <v>35</v>
      </c>
      <c r="BH344" s="111" t="s">
        <v>35</v>
      </c>
      <c r="BI344" s="107" t="s">
        <v>35</v>
      </c>
      <c r="BJ344" s="107" t="s">
        <v>35</v>
      </c>
      <c r="BK344" s="107" t="s">
        <v>35</v>
      </c>
      <c r="BL344" s="102" t="s">
        <v>35</v>
      </c>
      <c r="BM344" s="111" t="s">
        <v>35</v>
      </c>
      <c r="BN344" s="107" t="s">
        <v>35</v>
      </c>
      <c r="BO344" s="107" t="s">
        <v>35</v>
      </c>
      <c r="BP344" s="107" t="s">
        <v>35</v>
      </c>
      <c r="BQ344" s="102" t="s">
        <v>35</v>
      </c>
      <c r="BR344" s="111" t="s">
        <v>35</v>
      </c>
      <c r="BS344" s="107" t="s">
        <v>35</v>
      </c>
      <c r="BT344" s="107" t="s">
        <v>35</v>
      </c>
      <c r="BU344" s="107" t="s">
        <v>35</v>
      </c>
      <c r="BV344" s="107" t="s">
        <v>35</v>
      </c>
      <c r="BW344" s="107" t="s">
        <v>35</v>
      </c>
      <c r="BX344" s="107" t="s">
        <v>35</v>
      </c>
      <c r="BY344" s="96" t="s">
        <v>35</v>
      </c>
      <c r="BZ344" s="96" t="s">
        <v>35</v>
      </c>
      <c r="CA344" s="96" t="s">
        <v>35</v>
      </c>
      <c r="CB344" s="96" t="s">
        <v>35</v>
      </c>
      <c r="CC344" s="96" t="s">
        <v>35</v>
      </c>
      <c r="CD344" s="96" t="s">
        <v>35</v>
      </c>
      <c r="CE344" s="96" t="s">
        <v>35</v>
      </c>
      <c r="CF344" s="96" t="s">
        <v>35</v>
      </c>
      <c r="CG344" s="96" t="s">
        <v>35</v>
      </c>
      <c r="CH344" s="96" t="s">
        <v>35</v>
      </c>
      <c r="CI344" s="96" t="s">
        <v>35</v>
      </c>
      <c r="CJ344" s="96" t="s">
        <v>35</v>
      </c>
      <c r="CK344" s="96" t="s">
        <v>35</v>
      </c>
      <c r="CL344" s="96" t="s">
        <v>35</v>
      </c>
      <c r="CM344" s="96" t="s">
        <v>35</v>
      </c>
      <c r="CN344" s="68"/>
      <c r="CO344" s="68"/>
      <c r="CP344" s="68"/>
      <c r="CQ344" s="68"/>
      <c r="CR344" s="68"/>
      <c r="CS344" s="68"/>
      <c r="CT344" s="68"/>
      <c r="CU344" s="68"/>
      <c r="CV344" s="68"/>
      <c r="CW344" s="68"/>
      <c r="CX344" s="68"/>
      <c r="CY344" s="68"/>
      <c r="CZ344" s="68"/>
    </row>
    <row r="345" s="575" customFormat="true" ht="15" customHeight="true" x14ac:dyDescent="0.2">
      <c r="B345" s="594"/>
      <c r="AN345" s="403"/>
      <c r="AO345" s="403"/>
      <c r="AP345" s="403"/>
      <c r="AQ345" s="403"/>
      <c r="AR345" s="403"/>
      <c r="AS345" s="403"/>
      <c r="AT345" s="403"/>
      <c r="AU345" s="403"/>
      <c r="AV345" s="403"/>
      <c r="AW345" s="403"/>
      <c r="AX345" s="403"/>
      <c r="AY345" s="403"/>
      <c r="AZ345" s="403"/>
      <c r="BA345" s="1044" t="s">
        <v>150</v>
      </c>
      <c r="BB345" s="678" t="s">
        <v>49</v>
      </c>
      <c r="BC345" s="111" t="s">
        <v>35</v>
      </c>
      <c r="BD345" s="107" t="s">
        <v>35</v>
      </c>
      <c r="BE345" s="107" t="s">
        <v>35</v>
      </c>
      <c r="BF345" s="107" t="s">
        <v>35</v>
      </c>
      <c r="BG345" s="102" t="s">
        <v>35</v>
      </c>
      <c r="BH345" s="111" t="s">
        <v>35</v>
      </c>
      <c r="BI345" s="107" t="s">
        <v>35</v>
      </c>
      <c r="BJ345" s="107" t="s">
        <v>35</v>
      </c>
      <c r="BK345" s="107" t="s">
        <v>35</v>
      </c>
      <c r="BL345" s="102" t="s">
        <v>35</v>
      </c>
      <c r="BM345" s="111" t="s">
        <v>35</v>
      </c>
      <c r="BN345" s="107" t="s">
        <v>35</v>
      </c>
      <c r="BO345" s="107" t="s">
        <v>35</v>
      </c>
      <c r="BP345" s="107" t="s">
        <v>35</v>
      </c>
      <c r="BQ345" s="102" t="s">
        <v>35</v>
      </c>
      <c r="BR345" s="111" t="s">
        <v>35</v>
      </c>
      <c r="BS345" s="107" t="s">
        <v>35</v>
      </c>
      <c r="BT345" s="107" t="s">
        <v>35</v>
      </c>
      <c r="BU345" s="107" t="s">
        <v>35</v>
      </c>
      <c r="BV345" s="107" t="s">
        <v>35</v>
      </c>
      <c r="BW345" s="107" t="s">
        <v>35</v>
      </c>
      <c r="BX345" s="107" t="s">
        <v>35</v>
      </c>
      <c r="BY345" s="96" t="s">
        <v>35</v>
      </c>
      <c r="BZ345" s="96" t="s">
        <v>35</v>
      </c>
      <c r="CA345" s="96" t="s">
        <v>35</v>
      </c>
      <c r="CB345" s="96" t="s">
        <v>35</v>
      </c>
      <c r="CC345" s="96" t="s">
        <v>35</v>
      </c>
      <c r="CD345" s="96" t="s">
        <v>35</v>
      </c>
      <c r="CE345" s="96" t="s">
        <v>35</v>
      </c>
      <c r="CF345" s="96" t="s">
        <v>35</v>
      </c>
      <c r="CG345" s="96" t="s">
        <v>35</v>
      </c>
      <c r="CH345" s="96" t="s">
        <v>35</v>
      </c>
      <c r="CI345" s="96" t="s">
        <v>35</v>
      </c>
      <c r="CJ345" s="96" t="s">
        <v>35</v>
      </c>
      <c r="CK345" s="96" t="s">
        <v>35</v>
      </c>
      <c r="CL345" s="96" t="s">
        <v>35</v>
      </c>
      <c r="CM345" s="96" t="s">
        <v>35</v>
      </c>
      <c r="CN345" s="68"/>
      <c r="CO345" s="68"/>
      <c r="CP345" s="68"/>
      <c r="CQ345" s="68"/>
      <c r="CR345" s="68"/>
      <c r="CS345" s="68"/>
      <c r="CT345" s="68"/>
      <c r="CU345" s="68"/>
      <c r="CV345" s="68"/>
      <c r="CW345" s="68"/>
      <c r="CX345" s="68"/>
      <c r="CY345" s="68"/>
      <c r="CZ345" s="68"/>
    </row>
    <row r="346" s="575" customFormat="true" ht="15" customHeight="true" x14ac:dyDescent="0.2">
      <c r="B346" s="594"/>
      <c r="AN346" s="403"/>
      <c r="AO346" s="403"/>
      <c r="AP346" s="403"/>
      <c r="AQ346" s="403"/>
      <c r="AR346" s="403"/>
      <c r="AS346" s="403"/>
      <c r="AT346" s="403"/>
      <c r="AU346" s="403"/>
      <c r="AV346" s="403"/>
      <c r="AW346" s="403"/>
      <c r="AX346" s="403"/>
      <c r="AY346" s="403"/>
      <c r="AZ346" s="403"/>
      <c r="BA346" s="1043"/>
      <c r="BB346" s="678" t="s">
        <v>48</v>
      </c>
      <c r="BC346" s="111" t="s">
        <v>35</v>
      </c>
      <c r="BD346" s="107" t="s">
        <v>35</v>
      </c>
      <c r="BE346" s="107" t="s">
        <v>35</v>
      </c>
      <c r="BF346" s="107" t="s">
        <v>35</v>
      </c>
      <c r="BG346" s="102" t="s">
        <v>35</v>
      </c>
      <c r="BH346" s="111" t="s">
        <v>35</v>
      </c>
      <c r="BI346" s="107" t="s">
        <v>35</v>
      </c>
      <c r="BJ346" s="107" t="s">
        <v>35</v>
      </c>
      <c r="BK346" s="107" t="s">
        <v>35</v>
      </c>
      <c r="BL346" s="102" t="s">
        <v>35</v>
      </c>
      <c r="BM346" s="111" t="s">
        <v>35</v>
      </c>
      <c r="BN346" s="107" t="s">
        <v>35</v>
      </c>
      <c r="BO346" s="107" t="s">
        <v>35</v>
      </c>
      <c r="BP346" s="107" t="s">
        <v>35</v>
      </c>
      <c r="BQ346" s="102" t="s">
        <v>35</v>
      </c>
      <c r="BR346" s="111" t="s">
        <v>35</v>
      </c>
      <c r="BS346" s="107" t="s">
        <v>35</v>
      </c>
      <c r="BT346" s="107" t="s">
        <v>35</v>
      </c>
      <c r="BU346" s="107" t="s">
        <v>35</v>
      </c>
      <c r="BV346" s="107" t="s">
        <v>35</v>
      </c>
      <c r="BW346" s="107" t="s">
        <v>35</v>
      </c>
      <c r="BX346" s="107" t="s">
        <v>35</v>
      </c>
      <c r="BY346" s="96" t="s">
        <v>35</v>
      </c>
      <c r="BZ346" s="96" t="s">
        <v>35</v>
      </c>
      <c r="CA346" s="96" t="s">
        <v>35</v>
      </c>
      <c r="CB346" s="96" t="s">
        <v>35</v>
      </c>
      <c r="CC346" s="96" t="s">
        <v>35</v>
      </c>
      <c r="CD346" s="96" t="s">
        <v>35</v>
      </c>
      <c r="CE346" s="96" t="s">
        <v>35</v>
      </c>
      <c r="CF346" s="96" t="s">
        <v>35</v>
      </c>
      <c r="CG346" s="96" t="s">
        <v>35</v>
      </c>
      <c r="CH346" s="96" t="s">
        <v>35</v>
      </c>
      <c r="CI346" s="96" t="s">
        <v>35</v>
      </c>
      <c r="CJ346" s="96" t="s">
        <v>35</v>
      </c>
      <c r="CK346" s="96" t="s">
        <v>35</v>
      </c>
      <c r="CL346" s="96" t="s">
        <v>35</v>
      </c>
      <c r="CM346" s="96" t="s">
        <v>35</v>
      </c>
      <c r="CN346" s="68"/>
      <c r="CO346" s="68"/>
      <c r="CP346" s="68"/>
      <c r="CQ346" s="68"/>
      <c r="CR346" s="68"/>
      <c r="CS346" s="68"/>
      <c r="CT346" s="68"/>
      <c r="CU346" s="68"/>
      <c r="CV346" s="68"/>
      <c r="CW346" s="68"/>
      <c r="CX346" s="68"/>
      <c r="CY346" s="68"/>
      <c r="CZ346" s="68"/>
    </row>
    <row r="347" s="575" customFormat="true" ht="15" customHeight="true" x14ac:dyDescent="0.2">
      <c r="B347" s="594"/>
      <c r="AN347" s="403"/>
      <c r="AO347" s="403"/>
      <c r="AP347" s="403"/>
      <c r="AQ347" s="403"/>
      <c r="AR347" s="403"/>
      <c r="AS347" s="403"/>
      <c r="AT347" s="403"/>
      <c r="AU347" s="403"/>
      <c r="AV347" s="403"/>
      <c r="AW347" s="403"/>
      <c r="AX347" s="403"/>
      <c r="AY347" s="403"/>
      <c r="AZ347" s="403"/>
      <c r="BA347" s="1044" t="s">
        <v>151</v>
      </c>
      <c r="BB347" s="678" t="s">
        <v>49</v>
      </c>
      <c r="BC347" s="111" t="s">
        <v>35</v>
      </c>
      <c r="BD347" s="107" t="s">
        <v>35</v>
      </c>
      <c r="BE347" s="107" t="s">
        <v>35</v>
      </c>
      <c r="BF347" s="107" t="s">
        <v>35</v>
      </c>
      <c r="BG347" s="102" t="s">
        <v>35</v>
      </c>
      <c r="BH347" s="111" t="s">
        <v>35</v>
      </c>
      <c r="BI347" s="107" t="s">
        <v>35</v>
      </c>
      <c r="BJ347" s="107" t="s">
        <v>35</v>
      </c>
      <c r="BK347" s="107" t="s">
        <v>35</v>
      </c>
      <c r="BL347" s="102" t="s">
        <v>35</v>
      </c>
      <c r="BM347" s="111" t="s">
        <v>35</v>
      </c>
      <c r="BN347" s="107" t="s">
        <v>35</v>
      </c>
      <c r="BO347" s="107" t="s">
        <v>35</v>
      </c>
      <c r="BP347" s="107" t="s">
        <v>35</v>
      </c>
      <c r="BQ347" s="102" t="s">
        <v>35</v>
      </c>
      <c r="BR347" s="111" t="s">
        <v>35</v>
      </c>
      <c r="BS347" s="107" t="s">
        <v>35</v>
      </c>
      <c r="BT347" s="107" t="s">
        <v>35</v>
      </c>
      <c r="BU347" s="107" t="s">
        <v>35</v>
      </c>
      <c r="BV347" s="107" t="s">
        <v>35</v>
      </c>
      <c r="BW347" s="107" t="s">
        <v>35</v>
      </c>
      <c r="BX347" s="107" t="s">
        <v>35</v>
      </c>
      <c r="BY347" s="96" t="s">
        <v>35</v>
      </c>
      <c r="BZ347" s="96" t="s">
        <v>35</v>
      </c>
      <c r="CA347" s="96" t="s">
        <v>35</v>
      </c>
      <c r="CB347" s="96" t="s">
        <v>35</v>
      </c>
      <c r="CC347" s="96" t="s">
        <v>35</v>
      </c>
      <c r="CD347" s="96" t="s">
        <v>35</v>
      </c>
      <c r="CE347" s="96" t="s">
        <v>35</v>
      </c>
      <c r="CF347" s="96" t="s">
        <v>35</v>
      </c>
      <c r="CG347" s="96" t="s">
        <v>35</v>
      </c>
      <c r="CH347" s="96" t="s">
        <v>35</v>
      </c>
      <c r="CI347" s="96" t="s">
        <v>35</v>
      </c>
      <c r="CJ347" s="96" t="s">
        <v>35</v>
      </c>
      <c r="CK347" s="96" t="s">
        <v>35</v>
      </c>
      <c r="CL347" s="96" t="s">
        <v>35</v>
      </c>
      <c r="CM347" s="96" t="s">
        <v>35</v>
      </c>
      <c r="CN347" s="68"/>
      <c r="CO347" s="68"/>
      <c r="CP347" s="68"/>
      <c r="CQ347" s="68"/>
      <c r="CR347" s="68"/>
      <c r="CS347" s="68"/>
      <c r="CT347" s="68"/>
      <c r="CU347" s="68"/>
      <c r="CV347" s="68"/>
      <c r="CW347" s="68"/>
      <c r="CX347" s="68"/>
      <c r="CY347" s="68"/>
      <c r="CZ347" s="68"/>
    </row>
    <row r="348" s="575" customFormat="true" ht="15" customHeight="true" x14ac:dyDescent="0.2">
      <c r="B348" s="594"/>
      <c r="AN348" s="403"/>
      <c r="AO348" s="403"/>
      <c r="AP348" s="403"/>
      <c r="AQ348" s="403"/>
      <c r="AR348" s="403"/>
      <c r="AS348" s="403"/>
      <c r="AT348" s="403"/>
      <c r="AU348" s="403"/>
      <c r="AV348" s="403"/>
      <c r="AW348" s="403"/>
      <c r="AX348" s="403"/>
      <c r="AY348" s="403"/>
      <c r="AZ348" s="403"/>
      <c r="BA348" s="1043"/>
      <c r="BB348" s="678" t="s">
        <v>48</v>
      </c>
      <c r="BC348" s="111" t="s">
        <v>35</v>
      </c>
      <c r="BD348" s="107" t="s">
        <v>35</v>
      </c>
      <c r="BE348" s="107" t="s">
        <v>35</v>
      </c>
      <c r="BF348" s="107" t="s">
        <v>35</v>
      </c>
      <c r="BG348" s="102" t="s">
        <v>35</v>
      </c>
      <c r="BH348" s="111" t="s">
        <v>35</v>
      </c>
      <c r="BI348" s="107" t="s">
        <v>35</v>
      </c>
      <c r="BJ348" s="107" t="s">
        <v>35</v>
      </c>
      <c r="BK348" s="107" t="s">
        <v>35</v>
      </c>
      <c r="BL348" s="102" t="s">
        <v>35</v>
      </c>
      <c r="BM348" s="111" t="s">
        <v>35</v>
      </c>
      <c r="BN348" s="107" t="s">
        <v>35</v>
      </c>
      <c r="BO348" s="107" t="s">
        <v>35</v>
      </c>
      <c r="BP348" s="107" t="s">
        <v>35</v>
      </c>
      <c r="BQ348" s="102" t="s">
        <v>35</v>
      </c>
      <c r="BR348" s="111" t="s">
        <v>35</v>
      </c>
      <c r="BS348" s="107" t="s">
        <v>35</v>
      </c>
      <c r="BT348" s="107" t="s">
        <v>35</v>
      </c>
      <c r="BU348" s="107" t="s">
        <v>35</v>
      </c>
      <c r="BV348" s="107" t="s">
        <v>35</v>
      </c>
      <c r="BW348" s="107" t="s">
        <v>35</v>
      </c>
      <c r="BX348" s="107" t="s">
        <v>35</v>
      </c>
      <c r="BY348" s="96" t="s">
        <v>35</v>
      </c>
      <c r="BZ348" s="96" t="s">
        <v>35</v>
      </c>
      <c r="CA348" s="96" t="s">
        <v>35</v>
      </c>
      <c r="CB348" s="96" t="s">
        <v>35</v>
      </c>
      <c r="CC348" s="96" t="s">
        <v>35</v>
      </c>
      <c r="CD348" s="96" t="s">
        <v>35</v>
      </c>
      <c r="CE348" s="96" t="s">
        <v>35</v>
      </c>
      <c r="CF348" s="96" t="s">
        <v>35</v>
      </c>
      <c r="CG348" s="96" t="s">
        <v>35</v>
      </c>
      <c r="CH348" s="96" t="s">
        <v>35</v>
      </c>
      <c r="CI348" s="96" t="s">
        <v>35</v>
      </c>
      <c r="CJ348" s="96" t="s">
        <v>35</v>
      </c>
      <c r="CK348" s="96" t="s">
        <v>35</v>
      </c>
      <c r="CL348" s="96" t="s">
        <v>35</v>
      </c>
      <c r="CM348" s="96" t="s">
        <v>35</v>
      </c>
      <c r="CN348" s="68"/>
      <c r="CO348" s="68"/>
      <c r="CP348" s="68"/>
      <c r="CQ348" s="68"/>
      <c r="CR348" s="68"/>
      <c r="CS348" s="68"/>
      <c r="CT348" s="68"/>
      <c r="CU348" s="68"/>
      <c r="CV348" s="68"/>
      <c r="CW348" s="68"/>
      <c r="CX348" s="68"/>
      <c r="CY348" s="68"/>
      <c r="CZ348" s="68"/>
    </row>
    <row r="349" s="575" customFormat="true" ht="15" customHeight="true" x14ac:dyDescent="0.2">
      <c r="B349" s="594"/>
      <c r="AN349" s="403"/>
      <c r="AO349" s="403"/>
      <c r="AP349" s="403"/>
      <c r="AQ349" s="403"/>
      <c r="AR349" s="403"/>
      <c r="AS349" s="403"/>
      <c r="AT349" s="403"/>
      <c r="AU349" s="403"/>
      <c r="AV349" s="403"/>
      <c r="AW349" s="403"/>
      <c r="AX349" s="403"/>
      <c r="AY349" s="403"/>
      <c r="AZ349" s="403"/>
      <c r="BA349" s="1044" t="s">
        <v>152</v>
      </c>
      <c r="BB349" s="678" t="s">
        <v>49</v>
      </c>
      <c r="BC349" s="111" t="s">
        <v>35</v>
      </c>
      <c r="BD349" s="107" t="s">
        <v>35</v>
      </c>
      <c r="BE349" s="107" t="s">
        <v>35</v>
      </c>
      <c r="BF349" s="107" t="s">
        <v>35</v>
      </c>
      <c r="BG349" s="102" t="s">
        <v>35</v>
      </c>
      <c r="BH349" s="111" t="s">
        <v>35</v>
      </c>
      <c r="BI349" s="107" t="s">
        <v>35</v>
      </c>
      <c r="BJ349" s="107" t="s">
        <v>35</v>
      </c>
      <c r="BK349" s="107" t="s">
        <v>35</v>
      </c>
      <c r="BL349" s="102" t="s">
        <v>35</v>
      </c>
      <c r="BM349" s="111" t="s">
        <v>35</v>
      </c>
      <c r="BN349" s="107" t="s">
        <v>35</v>
      </c>
      <c r="BO349" s="107" t="s">
        <v>35</v>
      </c>
      <c r="BP349" s="107" t="s">
        <v>35</v>
      </c>
      <c r="BQ349" s="102" t="s">
        <v>35</v>
      </c>
      <c r="BR349" s="111" t="s">
        <v>35</v>
      </c>
      <c r="BS349" s="107" t="s">
        <v>35</v>
      </c>
      <c r="BT349" s="107" t="s">
        <v>35</v>
      </c>
      <c r="BU349" s="107" t="s">
        <v>35</v>
      </c>
      <c r="BV349" s="107" t="s">
        <v>35</v>
      </c>
      <c r="BW349" s="107" t="s">
        <v>35</v>
      </c>
      <c r="BX349" s="107" t="s">
        <v>35</v>
      </c>
      <c r="BY349" s="96" t="s">
        <v>35</v>
      </c>
      <c r="BZ349" s="96" t="s">
        <v>35</v>
      </c>
      <c r="CA349" s="96" t="s">
        <v>35</v>
      </c>
      <c r="CB349" s="96" t="s">
        <v>35</v>
      </c>
      <c r="CC349" s="96" t="s">
        <v>35</v>
      </c>
      <c r="CD349" s="96" t="s">
        <v>35</v>
      </c>
      <c r="CE349" s="96" t="s">
        <v>35</v>
      </c>
      <c r="CF349" s="96" t="s">
        <v>35</v>
      </c>
      <c r="CG349" s="96" t="s">
        <v>35</v>
      </c>
      <c r="CH349" s="96" t="s">
        <v>35</v>
      </c>
      <c r="CI349" s="96" t="s">
        <v>35</v>
      </c>
      <c r="CJ349" s="96" t="s">
        <v>35</v>
      </c>
      <c r="CK349" s="96" t="s">
        <v>35</v>
      </c>
      <c r="CL349" s="96" t="s">
        <v>35</v>
      </c>
      <c r="CM349" s="96" t="s">
        <v>35</v>
      </c>
      <c r="CN349" s="68"/>
      <c r="CO349" s="68"/>
      <c r="CP349" s="68"/>
      <c r="CQ349" s="68"/>
      <c r="CR349" s="68"/>
      <c r="CS349" s="68"/>
      <c r="CT349" s="68"/>
      <c r="CU349" s="68"/>
      <c r="CV349" s="68"/>
      <c r="CW349" s="68"/>
      <c r="CX349" s="68"/>
      <c r="CY349" s="68"/>
      <c r="CZ349" s="68"/>
    </row>
    <row r="350" s="575" customFormat="true" ht="15" customHeight="true" x14ac:dyDescent="0.2">
      <c r="B350" s="594"/>
      <c r="AN350" s="403"/>
      <c r="AO350" s="403"/>
      <c r="AP350" s="403"/>
      <c r="AQ350" s="403"/>
      <c r="AR350" s="403"/>
      <c r="AS350" s="403"/>
      <c r="AT350" s="403"/>
      <c r="AU350" s="403"/>
      <c r="AV350" s="403"/>
      <c r="AW350" s="403"/>
      <c r="AX350" s="403"/>
      <c r="AY350" s="403"/>
      <c r="AZ350" s="403"/>
      <c r="BA350" s="1043"/>
      <c r="BB350" s="678" t="s">
        <v>48</v>
      </c>
      <c r="BC350" s="111" t="s">
        <v>35</v>
      </c>
      <c r="BD350" s="107" t="s">
        <v>35</v>
      </c>
      <c r="BE350" s="107" t="s">
        <v>35</v>
      </c>
      <c r="BF350" s="107" t="s">
        <v>35</v>
      </c>
      <c r="BG350" s="102" t="s">
        <v>35</v>
      </c>
      <c r="BH350" s="111" t="s">
        <v>35</v>
      </c>
      <c r="BI350" s="107" t="s">
        <v>35</v>
      </c>
      <c r="BJ350" s="107" t="s">
        <v>35</v>
      </c>
      <c r="BK350" s="107" t="s">
        <v>35</v>
      </c>
      <c r="BL350" s="102" t="s">
        <v>35</v>
      </c>
      <c r="BM350" s="111" t="s">
        <v>35</v>
      </c>
      <c r="BN350" s="107" t="s">
        <v>35</v>
      </c>
      <c r="BO350" s="107" t="s">
        <v>35</v>
      </c>
      <c r="BP350" s="107" t="s">
        <v>35</v>
      </c>
      <c r="BQ350" s="102" t="s">
        <v>35</v>
      </c>
      <c r="BR350" s="111" t="s">
        <v>35</v>
      </c>
      <c r="BS350" s="107" t="s">
        <v>35</v>
      </c>
      <c r="BT350" s="107" t="s">
        <v>35</v>
      </c>
      <c r="BU350" s="107" t="s">
        <v>35</v>
      </c>
      <c r="BV350" s="107" t="s">
        <v>35</v>
      </c>
      <c r="BW350" s="107" t="s">
        <v>35</v>
      </c>
      <c r="BX350" s="107" t="s">
        <v>35</v>
      </c>
      <c r="BY350" s="96" t="s">
        <v>35</v>
      </c>
      <c r="BZ350" s="96" t="s">
        <v>35</v>
      </c>
      <c r="CA350" s="96" t="s">
        <v>35</v>
      </c>
      <c r="CB350" s="96" t="s">
        <v>35</v>
      </c>
      <c r="CC350" s="96" t="s">
        <v>35</v>
      </c>
      <c r="CD350" s="96" t="s">
        <v>35</v>
      </c>
      <c r="CE350" s="96" t="s">
        <v>35</v>
      </c>
      <c r="CF350" s="96" t="s">
        <v>35</v>
      </c>
      <c r="CG350" s="96" t="s">
        <v>35</v>
      </c>
      <c r="CH350" s="96" t="s">
        <v>35</v>
      </c>
      <c r="CI350" s="96" t="s">
        <v>35</v>
      </c>
      <c r="CJ350" s="96" t="s">
        <v>35</v>
      </c>
      <c r="CK350" s="96" t="s">
        <v>35</v>
      </c>
      <c r="CL350" s="96" t="s">
        <v>35</v>
      </c>
      <c r="CM350" s="96" t="s">
        <v>35</v>
      </c>
      <c r="CN350" s="68"/>
      <c r="CO350" s="68"/>
      <c r="CP350" s="68"/>
      <c r="CQ350" s="68"/>
      <c r="CR350" s="68"/>
      <c r="CS350" s="68"/>
      <c r="CT350" s="68"/>
      <c r="CU350" s="68"/>
      <c r="CV350" s="68"/>
      <c r="CW350" s="68"/>
      <c r="CX350" s="68"/>
      <c r="CY350" s="68"/>
      <c r="CZ350" s="68"/>
    </row>
    <row r="351" s="575" customFormat="true" ht="15" customHeight="true" x14ac:dyDescent="0.2">
      <c r="B351" s="594"/>
      <c r="AN351" s="403"/>
      <c r="AO351" s="403"/>
      <c r="AP351" s="403"/>
      <c r="AQ351" s="403"/>
      <c r="AR351" s="403"/>
      <c r="AS351" s="403"/>
      <c r="AT351" s="403"/>
      <c r="AU351" s="403"/>
      <c r="AV351" s="403"/>
      <c r="AW351" s="403"/>
      <c r="AX351" s="403"/>
      <c r="AY351" s="403"/>
      <c r="AZ351" s="403"/>
      <c r="BA351" s="1044" t="s">
        <v>153</v>
      </c>
      <c r="BB351" s="678" t="s">
        <v>49</v>
      </c>
      <c r="BC351" s="111" t="s">
        <v>35</v>
      </c>
      <c r="BD351" s="107" t="s">
        <v>35</v>
      </c>
      <c r="BE351" s="107" t="s">
        <v>35</v>
      </c>
      <c r="BF351" s="107" t="s">
        <v>35</v>
      </c>
      <c r="BG351" s="102" t="s">
        <v>35</v>
      </c>
      <c r="BH351" s="111" t="s">
        <v>35</v>
      </c>
      <c r="BI351" s="107" t="s">
        <v>35</v>
      </c>
      <c r="BJ351" s="107" t="s">
        <v>35</v>
      </c>
      <c r="BK351" s="107" t="s">
        <v>35</v>
      </c>
      <c r="BL351" s="102" t="s">
        <v>35</v>
      </c>
      <c r="BM351" s="111" t="s">
        <v>35</v>
      </c>
      <c r="BN351" s="107" t="s">
        <v>35</v>
      </c>
      <c r="BO351" s="107" t="s">
        <v>35</v>
      </c>
      <c r="BP351" s="107" t="s">
        <v>35</v>
      </c>
      <c r="BQ351" s="102" t="s">
        <v>35</v>
      </c>
      <c r="BR351" s="111" t="s">
        <v>35</v>
      </c>
      <c r="BS351" s="107" t="s">
        <v>35</v>
      </c>
      <c r="BT351" s="107" t="s">
        <v>35</v>
      </c>
      <c r="BU351" s="107" t="s">
        <v>35</v>
      </c>
      <c r="BV351" s="107" t="s">
        <v>35</v>
      </c>
      <c r="BW351" s="107" t="s">
        <v>35</v>
      </c>
      <c r="BX351" s="107" t="s">
        <v>35</v>
      </c>
      <c r="BY351" s="96" t="s">
        <v>35</v>
      </c>
      <c r="BZ351" s="96" t="s">
        <v>35</v>
      </c>
      <c r="CA351" s="96" t="s">
        <v>35</v>
      </c>
      <c r="CB351" s="96" t="s">
        <v>35</v>
      </c>
      <c r="CC351" s="96" t="s">
        <v>35</v>
      </c>
      <c r="CD351" s="96" t="s">
        <v>35</v>
      </c>
      <c r="CE351" s="96" t="s">
        <v>35</v>
      </c>
      <c r="CF351" s="96" t="s">
        <v>35</v>
      </c>
      <c r="CG351" s="96" t="s">
        <v>35</v>
      </c>
      <c r="CH351" s="96" t="s">
        <v>35</v>
      </c>
      <c r="CI351" s="96" t="s">
        <v>35</v>
      </c>
      <c r="CJ351" s="96" t="s">
        <v>35</v>
      </c>
      <c r="CK351" s="96" t="s">
        <v>35</v>
      </c>
      <c r="CL351" s="96" t="s">
        <v>35</v>
      </c>
      <c r="CM351" s="96" t="s">
        <v>35</v>
      </c>
      <c r="CN351" s="68"/>
      <c r="CO351" s="68"/>
      <c r="CP351" s="68"/>
      <c r="CQ351" s="68"/>
      <c r="CR351" s="68"/>
      <c r="CS351" s="68"/>
      <c r="CT351" s="68"/>
      <c r="CU351" s="68"/>
      <c r="CV351" s="68"/>
      <c r="CW351" s="68"/>
      <c r="CX351" s="68"/>
      <c r="CY351" s="68"/>
      <c r="CZ351" s="68"/>
    </row>
    <row r="352" s="575" customFormat="true" ht="15" customHeight="true" x14ac:dyDescent="0.2">
      <c r="B352" s="594"/>
      <c r="AN352" s="403"/>
      <c r="AO352" s="403"/>
      <c r="AP352" s="403"/>
      <c r="AQ352" s="403"/>
      <c r="AR352" s="403"/>
      <c r="AS352" s="403"/>
      <c r="AT352" s="403"/>
      <c r="AU352" s="403"/>
      <c r="AV352" s="403"/>
      <c r="AW352" s="403"/>
      <c r="AX352" s="403"/>
      <c r="AY352" s="403"/>
      <c r="AZ352" s="403"/>
      <c r="BA352" s="1043"/>
      <c r="BB352" s="678" t="s">
        <v>48</v>
      </c>
      <c r="BC352" s="111" t="s">
        <v>35</v>
      </c>
      <c r="BD352" s="107" t="s">
        <v>35</v>
      </c>
      <c r="BE352" s="107" t="s">
        <v>35</v>
      </c>
      <c r="BF352" s="107" t="s">
        <v>35</v>
      </c>
      <c r="BG352" s="102" t="s">
        <v>35</v>
      </c>
      <c r="BH352" s="111" t="s">
        <v>35</v>
      </c>
      <c r="BI352" s="107" t="s">
        <v>35</v>
      </c>
      <c r="BJ352" s="107" t="s">
        <v>35</v>
      </c>
      <c r="BK352" s="107" t="s">
        <v>35</v>
      </c>
      <c r="BL352" s="102" t="s">
        <v>35</v>
      </c>
      <c r="BM352" s="111" t="s">
        <v>35</v>
      </c>
      <c r="BN352" s="107" t="s">
        <v>35</v>
      </c>
      <c r="BO352" s="107" t="s">
        <v>35</v>
      </c>
      <c r="BP352" s="107" t="s">
        <v>35</v>
      </c>
      <c r="BQ352" s="102" t="s">
        <v>35</v>
      </c>
      <c r="BR352" s="111" t="s">
        <v>35</v>
      </c>
      <c r="BS352" s="107" t="s">
        <v>35</v>
      </c>
      <c r="BT352" s="107" t="s">
        <v>35</v>
      </c>
      <c r="BU352" s="107" t="s">
        <v>35</v>
      </c>
      <c r="BV352" s="107" t="s">
        <v>35</v>
      </c>
      <c r="BW352" s="107" t="s">
        <v>35</v>
      </c>
      <c r="BX352" s="107" t="s">
        <v>35</v>
      </c>
      <c r="BY352" s="96" t="s">
        <v>35</v>
      </c>
      <c r="BZ352" s="96" t="s">
        <v>35</v>
      </c>
      <c r="CA352" s="96" t="s">
        <v>35</v>
      </c>
      <c r="CB352" s="96" t="s">
        <v>35</v>
      </c>
      <c r="CC352" s="96" t="s">
        <v>35</v>
      </c>
      <c r="CD352" s="96" t="s">
        <v>35</v>
      </c>
      <c r="CE352" s="96" t="s">
        <v>35</v>
      </c>
      <c r="CF352" s="96" t="s">
        <v>35</v>
      </c>
      <c r="CG352" s="96" t="s">
        <v>35</v>
      </c>
      <c r="CH352" s="96" t="s">
        <v>35</v>
      </c>
      <c r="CI352" s="96" t="s">
        <v>35</v>
      </c>
      <c r="CJ352" s="96" t="s">
        <v>35</v>
      </c>
      <c r="CK352" s="96" t="s">
        <v>35</v>
      </c>
      <c r="CL352" s="96" t="s">
        <v>35</v>
      </c>
      <c r="CM352" s="96" t="s">
        <v>35</v>
      </c>
      <c r="CN352" s="68"/>
      <c r="CO352" s="68"/>
      <c r="CP352" s="68"/>
      <c r="CQ352" s="68"/>
      <c r="CR352" s="68"/>
      <c r="CS352" s="68"/>
      <c r="CT352" s="68"/>
      <c r="CU352" s="68"/>
      <c r="CV352" s="68"/>
      <c r="CW352" s="68"/>
      <c r="CX352" s="68"/>
      <c r="CY352" s="68"/>
      <c r="CZ352" s="68"/>
    </row>
    <row r="353" s="575" customFormat="true" ht="15" customHeight="true" x14ac:dyDescent="0.2">
      <c r="B353" s="594"/>
      <c r="AN353" s="403"/>
      <c r="AO353" s="403"/>
      <c r="AP353" s="403"/>
      <c r="AQ353" s="403"/>
      <c r="AR353" s="403"/>
      <c r="AS353" s="403"/>
      <c r="AT353" s="403"/>
      <c r="AU353" s="403"/>
      <c r="AV353" s="403"/>
      <c r="AW353" s="403"/>
      <c r="AX353" s="403"/>
      <c r="AY353" s="403"/>
      <c r="AZ353" s="403"/>
      <c r="BA353" s="1044" t="s">
        <v>142</v>
      </c>
      <c r="BB353" s="678" t="s">
        <v>49</v>
      </c>
      <c r="BC353" s="111" t="s">
        <v>35</v>
      </c>
      <c r="BD353" s="107" t="s">
        <v>35</v>
      </c>
      <c r="BE353" s="107" t="s">
        <v>35</v>
      </c>
      <c r="BF353" s="107" t="s">
        <v>35</v>
      </c>
      <c r="BG353" s="102" t="s">
        <v>35</v>
      </c>
      <c r="BH353" s="111" t="s">
        <v>35</v>
      </c>
      <c r="BI353" s="107" t="s">
        <v>35</v>
      </c>
      <c r="BJ353" s="107" t="s">
        <v>35</v>
      </c>
      <c r="BK353" s="107" t="s">
        <v>35</v>
      </c>
      <c r="BL353" s="102" t="s">
        <v>35</v>
      </c>
      <c r="BM353" s="111" t="s">
        <v>35</v>
      </c>
      <c r="BN353" s="107" t="s">
        <v>35</v>
      </c>
      <c r="BO353" s="107" t="s">
        <v>35</v>
      </c>
      <c r="BP353" s="107" t="s">
        <v>35</v>
      </c>
      <c r="BQ353" s="102" t="s">
        <v>35</v>
      </c>
      <c r="BR353" s="111" t="s">
        <v>35</v>
      </c>
      <c r="BS353" s="107" t="s">
        <v>35</v>
      </c>
      <c r="BT353" s="107" t="s">
        <v>35</v>
      </c>
      <c r="BU353" s="107" t="s">
        <v>35</v>
      </c>
      <c r="BV353" s="107" t="s">
        <v>35</v>
      </c>
      <c r="BW353" s="107" t="s">
        <v>35</v>
      </c>
      <c r="BX353" s="107" t="s">
        <v>35</v>
      </c>
      <c r="BY353" s="96" t="s">
        <v>35</v>
      </c>
      <c r="BZ353" s="96" t="s">
        <v>35</v>
      </c>
      <c r="CA353" s="96" t="s">
        <v>35</v>
      </c>
      <c r="CB353" s="96" t="s">
        <v>35</v>
      </c>
      <c r="CC353" s="96" t="s">
        <v>35</v>
      </c>
      <c r="CD353" s="96" t="s">
        <v>35</v>
      </c>
      <c r="CE353" s="96" t="s">
        <v>35</v>
      </c>
      <c r="CF353" s="96" t="s">
        <v>35</v>
      </c>
      <c r="CG353" s="96" t="s">
        <v>35</v>
      </c>
      <c r="CH353" s="96" t="s">
        <v>35</v>
      </c>
      <c r="CI353" s="96" t="s">
        <v>35</v>
      </c>
      <c r="CJ353" s="96" t="s">
        <v>35</v>
      </c>
      <c r="CK353" s="96" t="s">
        <v>35</v>
      </c>
      <c r="CL353" s="96" t="s">
        <v>35</v>
      </c>
      <c r="CM353" s="96" t="s">
        <v>35</v>
      </c>
      <c r="CN353" s="68"/>
      <c r="CO353" s="68"/>
      <c r="CP353" s="68"/>
      <c r="CQ353" s="68"/>
      <c r="CR353" s="68"/>
      <c r="CS353" s="68"/>
      <c r="CT353" s="68"/>
      <c r="CU353" s="68"/>
      <c r="CV353" s="68"/>
      <c r="CW353" s="68"/>
      <c r="CX353" s="68"/>
      <c r="CY353" s="68"/>
      <c r="CZ353" s="68"/>
    </row>
    <row r="354" s="575" customFormat="true" ht="15" customHeight="true" x14ac:dyDescent="0.2">
      <c r="B354" s="594"/>
      <c r="AN354" s="403"/>
      <c r="AO354" s="403"/>
      <c r="AP354" s="403"/>
      <c r="AQ354" s="403"/>
      <c r="AR354" s="403"/>
      <c r="AS354" s="403"/>
      <c r="AT354" s="403"/>
      <c r="AU354" s="403"/>
      <c r="AV354" s="403"/>
      <c r="AW354" s="403"/>
      <c r="AX354" s="403"/>
      <c r="AY354" s="403"/>
      <c r="AZ354" s="403"/>
      <c r="BA354" s="1045"/>
      <c r="BB354" s="681" t="s">
        <v>48</v>
      </c>
      <c r="BC354" s="110" t="s">
        <v>35</v>
      </c>
      <c r="BD354" s="106" t="s">
        <v>35</v>
      </c>
      <c r="BE354" s="106" t="s">
        <v>35</v>
      </c>
      <c r="BF354" s="106" t="s">
        <v>35</v>
      </c>
      <c r="BG354" s="101" t="s">
        <v>35</v>
      </c>
      <c r="BH354" s="110" t="s">
        <v>35</v>
      </c>
      <c r="BI354" s="106" t="s">
        <v>35</v>
      </c>
      <c r="BJ354" s="106" t="s">
        <v>35</v>
      </c>
      <c r="BK354" s="106" t="s">
        <v>35</v>
      </c>
      <c r="BL354" s="101" t="s">
        <v>35</v>
      </c>
      <c r="BM354" s="110" t="s">
        <v>35</v>
      </c>
      <c r="BN354" s="106" t="s">
        <v>35</v>
      </c>
      <c r="BO354" s="106" t="s">
        <v>35</v>
      </c>
      <c r="BP354" s="106" t="s">
        <v>35</v>
      </c>
      <c r="BQ354" s="101" t="s">
        <v>35</v>
      </c>
      <c r="BR354" s="110" t="s">
        <v>35</v>
      </c>
      <c r="BS354" s="106" t="s">
        <v>35</v>
      </c>
      <c r="BT354" s="106" t="s">
        <v>35</v>
      </c>
      <c r="BU354" s="106" t="s">
        <v>35</v>
      </c>
      <c r="BV354" s="106" t="s">
        <v>35</v>
      </c>
      <c r="BW354" s="106" t="s">
        <v>35</v>
      </c>
      <c r="BX354" s="106" t="s">
        <v>35</v>
      </c>
      <c r="BY354" s="95" t="s">
        <v>35</v>
      </c>
      <c r="BZ354" s="95" t="s">
        <v>35</v>
      </c>
      <c r="CA354" s="95" t="s">
        <v>35</v>
      </c>
      <c r="CB354" s="95" t="s">
        <v>35</v>
      </c>
      <c r="CC354" s="95" t="s">
        <v>35</v>
      </c>
      <c r="CD354" s="95" t="s">
        <v>35</v>
      </c>
      <c r="CE354" s="95" t="s">
        <v>35</v>
      </c>
      <c r="CF354" s="95" t="s">
        <v>35</v>
      </c>
      <c r="CG354" s="95" t="s">
        <v>35</v>
      </c>
      <c r="CH354" s="95" t="s">
        <v>35</v>
      </c>
      <c r="CI354" s="95" t="s">
        <v>35</v>
      </c>
      <c r="CJ354" s="95" t="s">
        <v>35</v>
      </c>
      <c r="CK354" s="95" t="s">
        <v>35</v>
      </c>
      <c r="CL354" s="95" t="s">
        <v>35</v>
      </c>
      <c r="CM354" s="95" t="s">
        <v>35</v>
      </c>
      <c r="CN354" s="68"/>
      <c r="CO354" s="68"/>
      <c r="CP354" s="68"/>
      <c r="CQ354" s="68"/>
      <c r="CR354" s="68"/>
      <c r="CS354" s="68"/>
      <c r="CT354" s="68"/>
      <c r="CU354" s="68"/>
      <c r="CV354" s="68"/>
      <c r="CW354" s="68"/>
      <c r="CX354" s="68"/>
      <c r="CY354" s="68"/>
      <c r="CZ354" s="68"/>
    </row>
    <row r="355" s="575" customFormat="true" ht="15" customHeight="true" x14ac:dyDescent="0.2">
      <c r="B355" s="594"/>
      <c r="AN355" s="403"/>
      <c r="AO355" s="403"/>
      <c r="AP355" s="403"/>
      <c r="AQ355" s="403"/>
      <c r="AR355" s="403"/>
      <c r="AS355" s="403"/>
      <c r="AT355" s="403"/>
      <c r="AU355" s="403"/>
      <c r="AV355" s="403"/>
      <c r="AW355" s="403"/>
      <c r="AX355" s="403"/>
      <c r="AY355" s="403"/>
      <c r="AZ355" s="403"/>
      <c r="BA355" s="430"/>
      <c r="BB355" s="370"/>
      <c r="BC355" s="494"/>
      <c r="BD355" s="494"/>
      <c r="BE355" s="494"/>
      <c r="BF355" s="494"/>
      <c r="BG355" s="494"/>
      <c r="BH355" s="494"/>
      <c r="BI355" s="494"/>
      <c r="BJ355" s="494"/>
      <c r="BK355" s="494"/>
      <c r="BL355" s="494"/>
      <c r="BM355" s="494"/>
      <c r="BN355" s="494"/>
      <c r="BO355" s="494"/>
      <c r="BP355" s="494"/>
      <c r="BQ355" s="494"/>
      <c r="BR355" s="494"/>
      <c r="BS355" s="494"/>
      <c r="BT355" s="494"/>
      <c r="BU355" s="494"/>
      <c r="BV355" s="494"/>
      <c r="BW355" s="494"/>
      <c r="BX355" s="494"/>
      <c r="BY355" s="494"/>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575" customFormat="true" ht="15" customHeight="true" x14ac:dyDescent="0.2">
      <c r="B356" s="594"/>
      <c r="AN356" s="403"/>
      <c r="AO356" s="403"/>
      <c r="AP356" s="403"/>
      <c r="AQ356" s="403"/>
      <c r="AR356" s="403"/>
      <c r="AS356" s="403"/>
      <c r="AT356" s="403"/>
      <c r="AU356" s="403"/>
      <c r="AV356" s="403"/>
      <c r="AW356" s="403"/>
      <c r="AX356" s="403"/>
      <c r="AY356" s="403"/>
      <c r="AZ356" s="403"/>
      <c r="BA356" s="430"/>
      <c r="BB356" s="370"/>
      <c r="BC356" s="430"/>
      <c r="BD356" s="430"/>
      <c r="BE356" s="430"/>
      <c r="BF356" s="430"/>
      <c r="BG356" s="430"/>
      <c r="BH356" s="430"/>
      <c r="BI356" s="430"/>
      <c r="BJ356" s="430"/>
      <c r="BK356" s="430"/>
      <c r="BL356" s="430"/>
      <c r="BM356" s="430"/>
      <c r="BN356" s="430"/>
      <c r="BO356" s="430"/>
      <c r="BP356" s="430"/>
      <c r="BQ356" s="430"/>
      <c r="BR356" s="430"/>
      <c r="BS356" s="430"/>
      <c r="BT356" s="430"/>
      <c r="BU356" s="430"/>
      <c r="BV356" s="430"/>
      <c r="BW356" s="430"/>
      <c r="BX356" s="430"/>
      <c r="BY356" s="430"/>
      <c r="BZ356" s="403"/>
      <c r="CA356" s="403"/>
      <c r="CB356" s="403"/>
      <c r="CC356" s="403"/>
      <c r="CD356" s="403"/>
      <c r="CE356" s="403"/>
      <c r="CF356" s="403"/>
      <c r="CG356" s="403"/>
      <c r="CH356" s="403"/>
      <c r="CI356" s="403"/>
      <c r="CJ356" s="403"/>
      <c r="CK356" s="403"/>
      <c r="CL356" s="403"/>
      <c r="CM356" s="403"/>
      <c r="CN356" s="403"/>
      <c r="CO356" s="403"/>
      <c r="CP356" s="403"/>
      <c r="CQ356" s="403"/>
      <c r="CR356" s="403"/>
      <c r="CS356" s="403"/>
      <c r="CT356" s="403"/>
      <c r="CU356" s="403"/>
      <c r="CV356" s="403"/>
      <c r="CW356" s="403"/>
      <c r="CX356" s="403"/>
      <c r="CY356" s="403"/>
      <c r="CZ356" s="403"/>
    </row>
    <row r="357" s="366" customFormat="true" ht="15" customHeight="true" x14ac:dyDescent="0.2">
      <c r="B357" s="368"/>
      <c r="AN357" s="403"/>
      <c r="AO357" s="403"/>
      <c r="AP357" s="403"/>
      <c r="AQ357" s="403"/>
      <c r="AR357" s="403"/>
      <c r="AS357" s="403"/>
      <c r="AT357" s="403"/>
      <c r="AU357" s="403"/>
      <c r="AV357" s="403"/>
      <c r="AW357" s="403"/>
      <c r="AX357" s="403"/>
      <c r="AY357" s="403"/>
      <c r="AZ357" s="403"/>
      <c r="BA357" s="430"/>
      <c r="BB357" s="370"/>
      <c r="BC357" s="430"/>
      <c r="BD357" s="430"/>
      <c r="BE357" s="430"/>
      <c r="BF357" s="430"/>
      <c r="BG357" s="430"/>
      <c r="BH357" s="430"/>
      <c r="BI357" s="430"/>
      <c r="BJ357" s="430"/>
      <c r="BK357" s="430"/>
      <c r="BL357" s="430"/>
      <c r="BM357" s="430"/>
      <c r="BN357" s="430"/>
      <c r="BO357" s="430"/>
      <c r="BP357" s="430"/>
      <c r="BQ357" s="430"/>
      <c r="BR357" s="430"/>
      <c r="BS357" s="430"/>
      <c r="BT357" s="430"/>
      <c r="BU357" s="430"/>
      <c r="BV357" s="430"/>
      <c r="BW357" s="430"/>
      <c r="BX357" s="430"/>
      <c r="BY357" s="430"/>
      <c r="BZ357" s="403"/>
      <c r="CA357" s="403"/>
      <c r="CB357" s="403"/>
      <c r="CC357" s="403"/>
      <c r="CD357" s="403"/>
      <c r="CE357" s="403"/>
      <c r="CF357" s="403"/>
      <c r="CG357" s="403"/>
      <c r="CH357" s="403"/>
      <c r="CI357" s="403"/>
      <c r="CJ357" s="403"/>
      <c r="CK357" s="403"/>
      <c r="CL357" s="403"/>
      <c r="CM357" s="403"/>
      <c r="CN357" s="403"/>
      <c r="CO357" s="403"/>
      <c r="CP357" s="403"/>
      <c r="CQ357" s="403"/>
      <c r="CR357" s="403"/>
      <c r="CS357" s="403"/>
      <c r="CT357" s="403"/>
      <c r="CU357" s="403"/>
      <c r="CV357" s="403"/>
      <c r="CW357" s="403"/>
      <c r="CX357" s="403"/>
      <c r="CY357" s="403"/>
      <c r="CZ357" s="403"/>
    </row>
    <row r="358" s="366" customFormat="true" ht="15" customHeight="true" x14ac:dyDescent="0.2">
      <c r="B358" s="368"/>
      <c r="AN358" s="403"/>
      <c r="AO358" s="403"/>
      <c r="AP358" s="403"/>
      <c r="AQ358" s="403"/>
      <c r="AR358" s="403"/>
      <c r="AS358" s="403"/>
      <c r="AT358" s="403"/>
      <c r="AU358" s="403"/>
      <c r="AV358" s="403"/>
      <c r="AW358" s="403"/>
      <c r="AX358" s="403"/>
      <c r="AY358" s="403"/>
      <c r="AZ358" s="403"/>
      <c r="BA358" s="430"/>
      <c r="BB358" s="370"/>
      <c r="BC358" s="430"/>
      <c r="BD358" s="430"/>
      <c r="BE358" s="430"/>
      <c r="BF358" s="430"/>
      <c r="BG358" s="430"/>
      <c r="BH358" s="430"/>
      <c r="BI358" s="430"/>
      <c r="BJ358" s="430"/>
      <c r="BK358" s="430"/>
      <c r="BL358" s="430"/>
      <c r="BM358" s="430"/>
      <c r="BN358" s="430"/>
      <c r="BO358" s="430"/>
      <c r="BP358" s="430"/>
      <c r="BQ358" s="430"/>
      <c r="BR358" s="430"/>
      <c r="BS358" s="430"/>
      <c r="BT358" s="430"/>
      <c r="BU358" s="430"/>
      <c r="BV358" s="430"/>
      <c r="BW358" s="430"/>
      <c r="BX358" s="430"/>
      <c r="BY358" s="430"/>
      <c r="BZ358" s="403"/>
      <c r="CA358" s="403"/>
      <c r="CB358" s="403"/>
      <c r="CC358" s="403"/>
      <c r="CD358" s="403"/>
      <c r="CE358" s="403"/>
      <c r="CF358" s="403"/>
      <c r="CG358" s="403"/>
      <c r="CH358" s="403"/>
      <c r="CI358" s="403"/>
      <c r="CJ358" s="403"/>
      <c r="CK358" s="403"/>
      <c r="CL358" s="403"/>
      <c r="CM358" s="403"/>
      <c r="CN358" s="403"/>
      <c r="CO358" s="403"/>
      <c r="CP358" s="403"/>
      <c r="CQ358" s="403"/>
      <c r="CR358" s="403"/>
      <c r="CS358" s="403"/>
      <c r="CT358" s="403"/>
      <c r="CU358" s="403"/>
      <c r="CV358" s="403"/>
      <c r="CW358" s="403"/>
      <c r="CX358" s="403"/>
      <c r="CY358" s="403"/>
      <c r="CZ358" s="403"/>
    </row>
    <row r="359" s="366" customFormat="true" ht="15" customHeight="true" x14ac:dyDescent="0.2">
      <c r="B359" s="368"/>
      <c r="AN359" s="403"/>
      <c r="AO359" s="403"/>
      <c r="AP359" s="403"/>
      <c r="AQ359" s="403"/>
      <c r="AR359" s="403"/>
      <c r="AS359" s="403"/>
      <c r="AT359" s="403"/>
      <c r="AU359" s="403"/>
      <c r="AV359" s="403"/>
      <c r="AW359" s="403"/>
      <c r="AX359" s="403"/>
      <c r="AY359" s="403"/>
      <c r="AZ359" s="403"/>
      <c r="BA359" s="430"/>
      <c r="BB359" s="370"/>
      <c r="BC359" s="430"/>
      <c r="BD359" s="430"/>
      <c r="BE359" s="430"/>
      <c r="BF359" s="430"/>
      <c r="BG359" s="430"/>
      <c r="BH359" s="430"/>
      <c r="BI359" s="430"/>
      <c r="BJ359" s="430"/>
      <c r="BK359" s="430"/>
      <c r="BL359" s="430"/>
      <c r="BM359" s="430"/>
      <c r="BN359" s="430"/>
      <c r="BO359" s="430"/>
      <c r="BP359" s="430"/>
      <c r="BQ359" s="430"/>
      <c r="BR359" s="430"/>
      <c r="BS359" s="430"/>
      <c r="BT359" s="430"/>
      <c r="BU359" s="430"/>
      <c r="BV359" s="430"/>
      <c r="BW359" s="430"/>
      <c r="BX359" s="430"/>
      <c r="BY359" s="430"/>
      <c r="BZ359" s="403"/>
      <c r="CA359" s="403"/>
      <c r="CB359" s="403"/>
      <c r="CC359" s="403"/>
      <c r="CD359" s="403"/>
      <c r="CE359" s="403"/>
      <c r="CF359" s="403"/>
      <c r="CG359" s="403"/>
      <c r="CH359" s="403"/>
      <c r="CI359" s="403"/>
      <c r="CJ359" s="403"/>
      <c r="CK359" s="403"/>
      <c r="CL359" s="403"/>
      <c r="CM359" s="403"/>
      <c r="CN359" s="403"/>
      <c r="CO359" s="403"/>
      <c r="CP359" s="403"/>
      <c r="CQ359" s="403"/>
      <c r="CR359" s="403"/>
      <c r="CS359" s="403"/>
      <c r="CT359" s="403"/>
      <c r="CU359" s="403"/>
      <c r="CV359" s="403"/>
      <c r="CW359" s="403"/>
      <c r="CX359" s="403"/>
      <c r="CY359" s="403"/>
      <c r="CZ359" s="403"/>
    </row>
    <row r="360" s="366" customFormat="true" ht="15" customHeight="true" x14ac:dyDescent="0.2">
      <c r="B360" s="368"/>
      <c r="AN360" s="403"/>
      <c r="AO360" s="403"/>
      <c r="AP360" s="403"/>
      <c r="AQ360" s="403"/>
      <c r="AR360" s="403"/>
      <c r="AS360" s="403"/>
      <c r="AT360" s="403"/>
      <c r="AU360" s="403"/>
      <c r="AV360" s="403"/>
      <c r="AW360" s="403"/>
      <c r="AX360" s="403"/>
      <c r="AY360" s="403"/>
      <c r="AZ360" s="403"/>
      <c r="BA360" s="430"/>
      <c r="BB360" s="370"/>
      <c r="BC360" s="430"/>
      <c r="BD360" s="430"/>
      <c r="BE360" s="430"/>
      <c r="BF360" s="430"/>
      <c r="BG360" s="430"/>
      <c r="BH360" s="430"/>
      <c r="BI360" s="430"/>
      <c r="BJ360" s="430"/>
      <c r="BK360" s="430"/>
      <c r="BL360" s="430"/>
      <c r="BM360" s="430"/>
      <c r="BN360" s="430"/>
      <c r="BO360" s="430"/>
      <c r="BP360" s="430"/>
      <c r="BQ360" s="430"/>
      <c r="BR360" s="430"/>
      <c r="BS360" s="430"/>
      <c r="BT360" s="430"/>
      <c r="BU360" s="430"/>
      <c r="BV360" s="430"/>
      <c r="BW360" s="430"/>
      <c r="BX360" s="430"/>
      <c r="BY360" s="430"/>
      <c r="BZ360" s="403"/>
      <c r="CA360" s="403"/>
      <c r="CB360" s="403"/>
      <c r="CC360" s="403"/>
      <c r="CD360" s="403"/>
      <c r="CE360" s="403"/>
      <c r="CF360" s="403"/>
      <c r="CG360" s="403"/>
      <c r="CH360" s="403"/>
      <c r="CI360" s="403"/>
      <c r="CJ360" s="403"/>
      <c r="CK360" s="403"/>
      <c r="CL360" s="403"/>
      <c r="CM360" s="403"/>
      <c r="CN360" s="403"/>
      <c r="CO360" s="403"/>
      <c r="CP360" s="403"/>
      <c r="CQ360" s="403"/>
      <c r="CR360" s="403"/>
      <c r="CS360" s="403"/>
      <c r="CT360" s="403"/>
      <c r="CU360" s="403"/>
      <c r="CV360" s="403"/>
      <c r="CW360" s="403"/>
      <c r="CX360" s="403"/>
      <c r="CY360" s="403"/>
      <c r="CZ360" s="403"/>
    </row>
    <row r="361" s="366" customFormat="true" ht="15" customHeight="true" x14ac:dyDescent="0.2">
      <c r="B361" s="368"/>
      <c r="AN361" s="403"/>
      <c r="AO361" s="403"/>
      <c r="AP361" s="403"/>
      <c r="AQ361" s="403"/>
      <c r="AR361" s="403"/>
      <c r="AS361" s="403"/>
      <c r="AT361" s="403"/>
      <c r="AU361" s="403"/>
      <c r="AV361" s="403"/>
      <c r="AW361" s="403"/>
      <c r="AX361" s="403"/>
      <c r="AY361" s="403"/>
      <c r="AZ361" s="403"/>
      <c r="BA361" s="430"/>
      <c r="BB361" s="370"/>
      <c r="BC361" s="430"/>
      <c r="BD361" s="430"/>
      <c r="BE361" s="430"/>
      <c r="BF361" s="430"/>
      <c r="BG361" s="430"/>
      <c r="BH361" s="430"/>
      <c r="BI361" s="430"/>
      <c r="BJ361" s="430"/>
      <c r="BK361" s="430"/>
      <c r="BL361" s="430"/>
      <c r="BM361" s="430"/>
      <c r="BN361" s="430"/>
      <c r="BO361" s="430"/>
      <c r="BP361" s="430"/>
      <c r="BQ361" s="430"/>
      <c r="BR361" s="430"/>
      <c r="BS361" s="430"/>
      <c r="BT361" s="430"/>
      <c r="BU361" s="430"/>
      <c r="BV361" s="430"/>
      <c r="BW361" s="430"/>
      <c r="BX361" s="430"/>
      <c r="BY361" s="430"/>
      <c r="BZ361" s="403"/>
      <c r="CA361" s="403"/>
      <c r="CB361" s="403"/>
      <c r="CC361" s="403"/>
      <c r="CD361" s="403"/>
      <c r="CE361" s="403"/>
      <c r="CF361" s="403"/>
      <c r="CG361" s="403"/>
      <c r="CH361" s="403"/>
      <c r="CI361" s="403"/>
      <c r="CJ361" s="403"/>
      <c r="CK361" s="403"/>
      <c r="CL361" s="403"/>
      <c r="CM361" s="403"/>
      <c r="CN361" s="403"/>
      <c r="CO361" s="403"/>
      <c r="CP361" s="403"/>
      <c r="CQ361" s="403"/>
      <c r="CR361" s="403"/>
      <c r="CS361" s="403"/>
      <c r="CT361" s="403"/>
      <c r="CU361" s="403"/>
      <c r="CV361" s="403"/>
      <c r="CW361" s="403"/>
      <c r="CX361" s="403"/>
      <c r="CY361" s="403"/>
      <c r="CZ361" s="403"/>
    </row>
    <row r="362" s="366" customFormat="true" ht="15" customHeight="true" x14ac:dyDescent="0.2">
      <c r="B362" s="368"/>
      <c r="AN362" s="403"/>
      <c r="AO362" s="403"/>
      <c r="AP362" s="403"/>
      <c r="AQ362" s="403"/>
      <c r="AR362" s="403"/>
      <c r="AS362" s="403"/>
      <c r="AT362" s="403"/>
      <c r="AU362" s="403"/>
      <c r="AV362" s="403"/>
      <c r="AW362" s="403"/>
      <c r="AX362" s="403"/>
      <c r="AY362" s="403"/>
      <c r="AZ362" s="403"/>
      <c r="BA362" s="430"/>
      <c r="BB362" s="370"/>
      <c r="BC362" s="430"/>
      <c r="BD362" s="430"/>
      <c r="BE362" s="430"/>
      <c r="BF362" s="430"/>
      <c r="BG362" s="430"/>
      <c r="BH362" s="430"/>
      <c r="BI362" s="430"/>
      <c r="BJ362" s="430"/>
      <c r="BK362" s="430"/>
      <c r="BL362" s="430"/>
      <c r="BM362" s="430"/>
      <c r="BN362" s="430"/>
      <c r="BO362" s="430"/>
      <c r="BP362" s="430"/>
      <c r="BQ362" s="430"/>
      <c r="BR362" s="430"/>
      <c r="BS362" s="430"/>
      <c r="BT362" s="430"/>
      <c r="BU362" s="430"/>
      <c r="BV362" s="430"/>
      <c r="BW362" s="430"/>
      <c r="BX362" s="430"/>
      <c r="BY362" s="430"/>
      <c r="BZ362" s="403"/>
      <c r="CA362" s="403"/>
      <c r="CB362" s="403"/>
      <c r="CC362" s="403"/>
      <c r="CD362" s="403"/>
      <c r="CE362" s="403"/>
      <c r="CF362" s="403"/>
      <c r="CG362" s="403"/>
      <c r="CH362" s="403"/>
      <c r="CI362" s="403"/>
      <c r="CJ362" s="403"/>
      <c r="CK362" s="403"/>
      <c r="CL362" s="403"/>
      <c r="CM362" s="403"/>
      <c r="CN362" s="403"/>
      <c r="CO362" s="403"/>
      <c r="CP362" s="403"/>
      <c r="CQ362" s="403"/>
      <c r="CR362" s="403"/>
      <c r="CS362" s="403"/>
      <c r="CT362" s="403"/>
      <c r="CU362" s="403"/>
      <c r="CV362" s="403"/>
      <c r="CW362" s="403"/>
      <c r="CX362" s="403"/>
      <c r="CY362" s="403"/>
      <c r="CZ362" s="403"/>
    </row>
    <row r="363" s="366" customFormat="true" ht="15" customHeight="true" x14ac:dyDescent="0.2">
      <c r="B363" s="368"/>
      <c r="AN363" s="403"/>
      <c r="AO363" s="403"/>
      <c r="AP363" s="403"/>
      <c r="AQ363" s="403"/>
      <c r="AR363" s="403"/>
      <c r="AS363" s="403"/>
      <c r="AT363" s="403"/>
      <c r="AU363" s="403"/>
      <c r="AV363" s="403"/>
      <c r="AW363" s="403"/>
      <c r="AX363" s="403"/>
      <c r="AY363" s="403"/>
      <c r="AZ363" s="403"/>
      <c r="BA363" s="430"/>
      <c r="BB363" s="370"/>
      <c r="BC363" s="430"/>
      <c r="BD363" s="430"/>
      <c r="BE363" s="430"/>
      <c r="BF363" s="430"/>
      <c r="BG363" s="430"/>
      <c r="BH363" s="430"/>
      <c r="BI363" s="430"/>
      <c r="BJ363" s="430"/>
      <c r="BK363" s="430"/>
      <c r="BL363" s="430"/>
      <c r="BM363" s="430"/>
      <c r="BN363" s="430"/>
      <c r="BO363" s="430"/>
      <c r="BP363" s="430"/>
      <c r="BQ363" s="430"/>
      <c r="BR363" s="430"/>
      <c r="BS363" s="430"/>
      <c r="BT363" s="430"/>
      <c r="BU363" s="430"/>
      <c r="BV363" s="430"/>
      <c r="BW363" s="430"/>
      <c r="BX363" s="430"/>
      <c r="BY363" s="430"/>
      <c r="BZ363" s="403"/>
      <c r="CA363" s="403"/>
      <c r="CB363" s="403"/>
      <c r="CC363" s="403"/>
      <c r="CD363" s="403"/>
      <c r="CE363" s="403"/>
      <c r="CF363" s="403"/>
      <c r="CG363" s="403"/>
      <c r="CH363" s="403"/>
      <c r="CI363" s="403"/>
      <c r="CJ363" s="403"/>
      <c r="CK363" s="403"/>
      <c r="CL363" s="403"/>
      <c r="CM363" s="403"/>
      <c r="CN363" s="403"/>
      <c r="CO363" s="403"/>
      <c r="CP363" s="403"/>
      <c r="CQ363" s="403"/>
      <c r="CR363" s="403"/>
      <c r="CS363" s="403"/>
      <c r="CT363" s="403"/>
      <c r="CU363" s="403"/>
      <c r="CV363" s="403"/>
      <c r="CW363" s="403"/>
      <c r="CX363" s="403"/>
      <c r="CY363" s="403"/>
      <c r="CZ363" s="403"/>
    </row>
    <row r="364" s="366" customFormat="true" ht="15" customHeight="true" x14ac:dyDescent="0.2">
      <c r="B364" s="368"/>
      <c r="AN364" s="403"/>
      <c r="AO364" s="403"/>
      <c r="AP364" s="403"/>
      <c r="AQ364" s="403"/>
      <c r="AR364" s="403"/>
      <c r="AS364" s="403"/>
      <c r="AT364" s="403"/>
      <c r="AU364" s="403"/>
      <c r="AV364" s="403"/>
      <c r="AW364" s="403"/>
      <c r="AX364" s="403"/>
      <c r="AY364" s="403"/>
      <c r="AZ364" s="403"/>
      <c r="BA364" s="430"/>
      <c r="BB364" s="370"/>
      <c r="BC364" s="430"/>
      <c r="BD364" s="430"/>
      <c r="BE364" s="430"/>
      <c r="BF364" s="430"/>
      <c r="BG364" s="430"/>
      <c r="BH364" s="430"/>
      <c r="BI364" s="430"/>
      <c r="BJ364" s="430"/>
      <c r="BK364" s="430"/>
      <c r="BL364" s="430"/>
      <c r="BM364" s="430"/>
      <c r="BN364" s="430"/>
      <c r="BO364" s="430"/>
      <c r="BP364" s="430"/>
      <c r="BQ364" s="430"/>
      <c r="BR364" s="430"/>
      <c r="BS364" s="430"/>
      <c r="BT364" s="430"/>
      <c r="BU364" s="430"/>
      <c r="BV364" s="430"/>
      <c r="BW364" s="430"/>
      <c r="BX364" s="430"/>
      <c r="BY364" s="430"/>
      <c r="BZ364" s="403"/>
      <c r="CA364" s="403"/>
      <c r="CB364" s="403"/>
      <c r="CC364" s="403"/>
      <c r="CD364" s="403"/>
      <c r="CE364" s="403"/>
      <c r="CF364" s="403"/>
      <c r="CG364" s="403"/>
      <c r="CH364" s="403"/>
      <c r="CI364" s="403"/>
      <c r="CJ364" s="403"/>
      <c r="CK364" s="403"/>
      <c r="CL364" s="403"/>
      <c r="CM364" s="403"/>
      <c r="CN364" s="403"/>
      <c r="CO364" s="403"/>
      <c r="CP364" s="403"/>
      <c r="CQ364" s="403"/>
      <c r="CR364" s="403"/>
      <c r="CS364" s="403"/>
      <c r="CT364" s="403"/>
      <c r="CU364" s="403"/>
      <c r="CV364" s="403"/>
      <c r="CW364" s="403"/>
      <c r="CX364" s="403"/>
      <c r="CY364" s="403"/>
      <c r="CZ364" s="403"/>
    </row>
    <row r="365" s="366" customFormat="true" ht="15" customHeight="true" x14ac:dyDescent="0.2">
      <c r="B365" s="368"/>
      <c r="AN365" s="403"/>
      <c r="AO365" s="403"/>
      <c r="AP365" s="403"/>
      <c r="AQ365" s="403"/>
      <c r="AR365" s="403"/>
      <c r="AS365" s="403"/>
      <c r="AT365" s="403"/>
      <c r="AU365" s="403"/>
      <c r="AV365" s="403"/>
      <c r="AW365" s="403"/>
      <c r="AX365" s="403"/>
      <c r="AY365" s="403"/>
      <c r="AZ365" s="403"/>
      <c r="BA365" s="430"/>
      <c r="BB365" s="370"/>
      <c r="BC365" s="430"/>
      <c r="BD365" s="430"/>
      <c r="BE365" s="430"/>
      <c r="BF365" s="430"/>
      <c r="BG365" s="430"/>
      <c r="BH365" s="430"/>
      <c r="BI365" s="430"/>
      <c r="BJ365" s="430"/>
      <c r="BK365" s="430"/>
      <c r="BL365" s="430"/>
      <c r="BM365" s="430"/>
      <c r="BN365" s="430"/>
      <c r="BO365" s="430"/>
      <c r="BP365" s="430"/>
      <c r="BQ365" s="430"/>
      <c r="BR365" s="430"/>
      <c r="BS365" s="430"/>
      <c r="BT365" s="430"/>
      <c r="BU365" s="430"/>
      <c r="BV365" s="430"/>
      <c r="BW365" s="430"/>
      <c r="BX365" s="430"/>
      <c r="BY365" s="430"/>
      <c r="BZ365" s="403"/>
      <c r="CA365" s="403"/>
      <c r="CB365" s="403"/>
      <c r="CC365" s="403"/>
      <c r="CD365" s="403"/>
      <c r="CE365" s="403"/>
      <c r="CF365" s="403"/>
      <c r="CG365" s="403"/>
      <c r="CH365" s="403"/>
      <c r="CI365" s="403"/>
      <c r="CJ365" s="403"/>
      <c r="CK365" s="403"/>
      <c r="CL365" s="403"/>
      <c r="CM365" s="403"/>
      <c r="CN365" s="403"/>
      <c r="CO365" s="403"/>
      <c r="CP365" s="403"/>
      <c r="CQ365" s="403"/>
      <c r="CR365" s="403"/>
      <c r="CS365" s="403"/>
      <c r="CT365" s="403"/>
      <c r="CU365" s="403"/>
      <c r="CV365" s="403"/>
      <c r="CW365" s="403"/>
      <c r="CX365" s="403"/>
      <c r="CY365" s="403"/>
      <c r="CZ365" s="403"/>
    </row>
    <row r="366" s="366" customFormat="true" ht="15" customHeight="true" x14ac:dyDescent="0.2">
      <c r="B366" s="368"/>
      <c r="AN366" s="403"/>
      <c r="AO366" s="403"/>
      <c r="AP366" s="403"/>
      <c r="AQ366" s="403"/>
      <c r="AR366" s="403"/>
      <c r="AS366" s="403"/>
      <c r="AT366" s="403"/>
      <c r="AU366" s="403"/>
      <c r="AV366" s="403"/>
      <c r="AW366" s="403"/>
      <c r="AX366" s="403"/>
      <c r="AY366" s="403"/>
      <c r="AZ366" s="403"/>
      <c r="BA366" s="430"/>
      <c r="BB366" s="370"/>
      <c r="BC366" s="430"/>
      <c r="BD366" s="430"/>
      <c r="BE366" s="430"/>
      <c r="BF366" s="430"/>
      <c r="BG366" s="430"/>
      <c r="BH366" s="430"/>
      <c r="BI366" s="430"/>
      <c r="BJ366" s="430"/>
      <c r="BK366" s="430"/>
      <c r="BL366" s="430"/>
      <c r="BM366" s="430"/>
      <c r="BN366" s="430"/>
      <c r="BO366" s="430"/>
      <c r="BP366" s="430"/>
      <c r="BQ366" s="430"/>
      <c r="BR366" s="430"/>
      <c r="BS366" s="430"/>
      <c r="BT366" s="430"/>
      <c r="BU366" s="430"/>
      <c r="BV366" s="430"/>
      <c r="BW366" s="430"/>
      <c r="BX366" s="430"/>
      <c r="BY366" s="430"/>
      <c r="BZ366" s="403"/>
      <c r="CA366" s="403"/>
      <c r="CB366" s="403"/>
      <c r="CC366" s="403"/>
      <c r="CD366" s="403"/>
      <c r="CE366" s="403"/>
      <c r="CF366" s="403"/>
      <c r="CG366" s="403"/>
      <c r="CH366" s="403"/>
      <c r="CI366" s="403"/>
      <c r="CJ366" s="403"/>
      <c r="CK366" s="403"/>
      <c r="CL366" s="403"/>
      <c r="CM366" s="403"/>
      <c r="CN366" s="403"/>
      <c r="CO366" s="403"/>
      <c r="CP366" s="403"/>
      <c r="CQ366" s="403"/>
      <c r="CR366" s="403"/>
      <c r="CS366" s="403"/>
      <c r="CT366" s="403"/>
      <c r="CU366" s="403"/>
      <c r="CV366" s="403"/>
      <c r="CW366" s="403"/>
      <c r="CX366" s="403"/>
      <c r="CY366" s="403"/>
      <c r="CZ366" s="403"/>
    </row>
    <row r="367" s="366" customFormat="true" ht="15" customHeight="true" x14ac:dyDescent="0.2">
      <c r="B367" s="368"/>
      <c r="AN367" s="403"/>
      <c r="AO367" s="403"/>
      <c r="AP367" s="403"/>
      <c r="AQ367" s="403"/>
      <c r="AR367" s="403"/>
      <c r="AS367" s="403"/>
      <c r="AT367" s="403"/>
      <c r="AU367" s="403"/>
      <c r="AV367" s="403"/>
      <c r="AW367" s="403"/>
      <c r="AX367" s="403"/>
      <c r="AY367" s="403"/>
      <c r="AZ367" s="403"/>
      <c r="BA367" s="430"/>
      <c r="BB367" s="370"/>
      <c r="BC367" s="430"/>
      <c r="BD367" s="430"/>
      <c r="BE367" s="430"/>
      <c r="BF367" s="430"/>
      <c r="BG367" s="430"/>
      <c r="BH367" s="430"/>
      <c r="BI367" s="430"/>
      <c r="BJ367" s="430"/>
      <c r="BK367" s="430"/>
      <c r="BL367" s="430"/>
      <c r="BM367" s="430"/>
      <c r="BN367" s="430"/>
      <c r="BO367" s="430"/>
      <c r="BP367" s="430"/>
      <c r="BQ367" s="430"/>
      <c r="BR367" s="430"/>
      <c r="BS367" s="430"/>
      <c r="BT367" s="430"/>
      <c r="BU367" s="430"/>
      <c r="BV367" s="430"/>
      <c r="BW367" s="430"/>
      <c r="BX367" s="430"/>
      <c r="BY367" s="430"/>
      <c r="BZ367" s="403"/>
      <c r="CA367" s="403"/>
      <c r="CB367" s="403"/>
      <c r="CC367" s="403"/>
      <c r="CD367" s="403"/>
      <c r="CE367" s="403"/>
      <c r="CF367" s="403"/>
      <c r="CG367" s="403"/>
      <c r="CH367" s="403"/>
      <c r="CI367" s="403"/>
      <c r="CJ367" s="403"/>
      <c r="CK367" s="403"/>
      <c r="CL367" s="403"/>
      <c r="CM367" s="403"/>
      <c r="CN367" s="403"/>
      <c r="CO367" s="403"/>
      <c r="CP367" s="403"/>
      <c r="CQ367" s="403"/>
      <c r="CR367" s="403"/>
      <c r="CS367" s="403"/>
      <c r="CT367" s="403"/>
      <c r="CU367" s="403"/>
      <c r="CV367" s="403"/>
      <c r="CW367" s="403"/>
      <c r="CX367" s="403"/>
      <c r="CY367" s="403"/>
      <c r="CZ367" s="403"/>
    </row>
    <row r="368" s="366" customFormat="true" ht="15" customHeight="true" x14ac:dyDescent="0.2">
      <c r="B368" s="368"/>
      <c r="AN368" s="403"/>
      <c r="AO368" s="403"/>
      <c r="AP368" s="403"/>
      <c r="AQ368" s="403"/>
      <c r="AR368" s="403"/>
      <c r="AS368" s="403"/>
      <c r="AT368" s="403"/>
      <c r="AU368" s="403"/>
      <c r="AV368" s="403"/>
      <c r="AW368" s="403"/>
      <c r="AX368" s="403"/>
      <c r="AY368" s="403"/>
      <c r="AZ368" s="403"/>
      <c r="BA368" s="430"/>
      <c r="BB368" s="370"/>
      <c r="BC368" s="430"/>
      <c r="BD368" s="430"/>
      <c r="BE368" s="430"/>
      <c r="BF368" s="430"/>
      <c r="BG368" s="430"/>
      <c r="BH368" s="430"/>
      <c r="BI368" s="430"/>
      <c r="BJ368" s="430"/>
      <c r="BK368" s="430"/>
      <c r="BL368" s="430"/>
      <c r="BM368" s="430"/>
      <c r="BN368" s="430"/>
      <c r="BO368" s="430"/>
      <c r="BP368" s="430"/>
      <c r="BQ368" s="430"/>
      <c r="BR368" s="430"/>
      <c r="BS368" s="430"/>
      <c r="BT368" s="430"/>
      <c r="BU368" s="430"/>
      <c r="BV368" s="430"/>
      <c r="BW368" s="430"/>
      <c r="BX368" s="430"/>
      <c r="BY368" s="430"/>
      <c r="BZ368" s="403"/>
      <c r="CA368" s="403"/>
      <c r="CB368" s="403"/>
      <c r="CC368" s="403"/>
      <c r="CD368" s="403"/>
      <c r="CE368" s="403"/>
      <c r="CF368" s="403"/>
      <c r="CG368" s="403"/>
      <c r="CH368" s="403"/>
      <c r="CI368" s="403"/>
      <c r="CJ368" s="403"/>
      <c r="CK368" s="403"/>
      <c r="CL368" s="403"/>
      <c r="CM368" s="403"/>
      <c r="CN368" s="403"/>
      <c r="CO368" s="403"/>
      <c r="CP368" s="403"/>
      <c r="CQ368" s="403"/>
      <c r="CR368" s="403"/>
      <c r="CS368" s="403"/>
      <c r="CT368" s="403"/>
      <c r="CU368" s="403"/>
      <c r="CV368" s="403"/>
      <c r="CW368" s="403"/>
      <c r="CX368" s="403"/>
      <c r="CY368" s="403"/>
      <c r="CZ368" s="403"/>
    </row>
    <row r="369" s="366" customFormat="true" ht="15" customHeight="true" x14ac:dyDescent="0.2">
      <c r="B369" s="368"/>
      <c r="AN369" s="403"/>
      <c r="AO369" s="403"/>
      <c r="AP369" s="403"/>
      <c r="AQ369" s="403"/>
      <c r="AR369" s="403"/>
      <c r="AS369" s="403"/>
      <c r="AT369" s="403"/>
      <c r="AU369" s="403"/>
      <c r="AV369" s="403"/>
      <c r="AW369" s="403"/>
      <c r="AX369" s="403"/>
      <c r="AY369" s="403"/>
      <c r="AZ369" s="403"/>
      <c r="BA369" s="430"/>
      <c r="BB369" s="370"/>
      <c r="BC369" s="430"/>
      <c r="BD369" s="430"/>
      <c r="BE369" s="430"/>
      <c r="BF369" s="430"/>
      <c r="BG369" s="430"/>
      <c r="BH369" s="430"/>
      <c r="BI369" s="430"/>
      <c r="BJ369" s="430"/>
      <c r="BK369" s="430"/>
      <c r="BL369" s="430"/>
      <c r="BM369" s="430"/>
      <c r="BN369" s="430"/>
      <c r="BO369" s="430"/>
      <c r="BP369" s="430"/>
      <c r="BQ369" s="430"/>
      <c r="BR369" s="430"/>
      <c r="BS369" s="430"/>
      <c r="BT369" s="430"/>
      <c r="BU369" s="430"/>
      <c r="BV369" s="430"/>
      <c r="BW369" s="430"/>
      <c r="BX369" s="430"/>
      <c r="BY369" s="430"/>
      <c r="BZ369" s="403"/>
      <c r="CA369" s="403"/>
      <c r="CB369" s="403"/>
      <c r="CC369" s="403"/>
      <c r="CD369" s="403"/>
      <c r="CE369" s="403"/>
      <c r="CF369" s="403"/>
      <c r="CG369" s="403"/>
      <c r="CH369" s="403"/>
      <c r="CI369" s="403"/>
      <c r="CJ369" s="403"/>
      <c r="CK369" s="403"/>
      <c r="CL369" s="403"/>
      <c r="CM369" s="403"/>
      <c r="CN369" s="403"/>
      <c r="CO369" s="403"/>
      <c r="CP369" s="403"/>
      <c r="CQ369" s="403"/>
      <c r="CR369" s="403"/>
      <c r="CS369" s="403"/>
      <c r="CT369" s="403"/>
      <c r="CU369" s="403"/>
      <c r="CV369" s="403"/>
      <c r="CW369" s="403"/>
      <c r="CX369" s="403"/>
      <c r="CY369" s="403"/>
      <c r="CZ369" s="403"/>
    </row>
    <row r="370" s="366" customFormat="true" ht="15" customHeight="true" x14ac:dyDescent="0.2">
      <c r="B370" s="368"/>
      <c r="AN370" s="403"/>
      <c r="AO370" s="403"/>
      <c r="AP370" s="403"/>
      <c r="AQ370" s="403"/>
      <c r="AR370" s="403"/>
      <c r="AS370" s="403"/>
      <c r="AT370" s="403"/>
      <c r="AU370" s="403"/>
      <c r="AV370" s="403"/>
      <c r="AW370" s="403"/>
      <c r="AX370" s="403"/>
      <c r="AY370" s="403"/>
      <c r="AZ370" s="403"/>
      <c r="BA370" s="430"/>
      <c r="BB370" s="370"/>
      <c r="BC370" s="430"/>
      <c r="BD370" s="430"/>
      <c r="BE370" s="430"/>
      <c r="BF370" s="430"/>
      <c r="BG370" s="430"/>
      <c r="BH370" s="430"/>
      <c r="BI370" s="430"/>
      <c r="BJ370" s="430"/>
      <c r="BK370" s="430"/>
      <c r="BL370" s="430"/>
      <c r="BM370" s="430"/>
      <c r="BN370" s="430"/>
      <c r="BO370" s="430"/>
      <c r="BP370" s="430"/>
      <c r="BQ370" s="430"/>
      <c r="BR370" s="430"/>
      <c r="BS370" s="430"/>
      <c r="BT370" s="430"/>
      <c r="BU370" s="430"/>
      <c r="BV370" s="430"/>
      <c r="BW370" s="430"/>
      <c r="BX370" s="430"/>
      <c r="BY370" s="430"/>
      <c r="BZ370" s="403"/>
      <c r="CA370" s="403"/>
      <c r="CB370" s="403"/>
      <c r="CC370" s="403"/>
      <c r="CD370" s="403"/>
      <c r="CE370" s="403"/>
      <c r="CF370" s="403"/>
      <c r="CG370" s="403"/>
      <c r="CH370" s="403"/>
      <c r="CI370" s="403"/>
      <c r="CJ370" s="403"/>
      <c r="CK370" s="403"/>
      <c r="CL370" s="403"/>
      <c r="CM370" s="403"/>
      <c r="CN370" s="403"/>
      <c r="CO370" s="403"/>
      <c r="CP370" s="403"/>
      <c r="CQ370" s="403"/>
      <c r="CR370" s="403"/>
      <c r="CS370" s="403"/>
      <c r="CT370" s="403"/>
      <c r="CU370" s="403"/>
      <c r="CV370" s="403"/>
      <c r="CW370" s="403"/>
      <c r="CX370" s="403"/>
      <c r="CY370" s="403"/>
      <c r="CZ370" s="403"/>
    </row>
    <row r="371" s="366" customFormat="true" ht="15" customHeight="true" x14ac:dyDescent="0.2">
      <c r="B371" s="368"/>
      <c r="AN371" s="403"/>
      <c r="AO371" s="403"/>
      <c r="AP371" s="403"/>
      <c r="AQ371" s="403"/>
      <c r="AR371" s="403"/>
      <c r="AS371" s="403"/>
      <c r="AT371" s="403"/>
      <c r="AU371" s="403"/>
      <c r="AV371" s="403"/>
      <c r="AW371" s="403"/>
      <c r="AX371" s="403"/>
      <c r="AY371" s="403"/>
      <c r="AZ371" s="403"/>
      <c r="BA371" s="430"/>
      <c r="BB371" s="370"/>
      <c r="BC371" s="430"/>
      <c r="BD371" s="430"/>
      <c r="BE371" s="430"/>
      <c r="BF371" s="430"/>
      <c r="BG371" s="430"/>
      <c r="BH371" s="430"/>
      <c r="BI371" s="430"/>
      <c r="BJ371" s="430"/>
      <c r="BK371" s="430"/>
      <c r="BL371" s="430"/>
      <c r="BM371" s="430"/>
      <c r="BN371" s="430"/>
      <c r="BO371" s="430"/>
      <c r="BP371" s="430"/>
      <c r="BQ371" s="430"/>
      <c r="BR371" s="430"/>
      <c r="BS371" s="430"/>
      <c r="BT371" s="430"/>
      <c r="BU371" s="430"/>
      <c r="BV371" s="430"/>
      <c r="BW371" s="430"/>
      <c r="BX371" s="430"/>
      <c r="BY371" s="430"/>
      <c r="BZ371" s="403"/>
      <c r="CA371" s="403"/>
      <c r="CB371" s="403"/>
      <c r="CC371" s="403"/>
      <c r="CD371" s="403"/>
      <c r="CE371" s="403"/>
      <c r="CF371" s="403"/>
      <c r="CG371" s="403"/>
      <c r="CH371" s="403"/>
      <c r="CI371" s="403"/>
      <c r="CJ371" s="403"/>
      <c r="CK371" s="403"/>
      <c r="CL371" s="403"/>
      <c r="CM371" s="403"/>
      <c r="CN371" s="403"/>
      <c r="CO371" s="403"/>
      <c r="CP371" s="403"/>
      <c r="CQ371" s="403"/>
      <c r="CR371" s="403"/>
      <c r="CS371" s="403"/>
      <c r="CT371" s="403"/>
      <c r="CU371" s="403"/>
      <c r="CV371" s="403"/>
      <c r="CW371" s="403"/>
      <c r="CX371" s="403"/>
      <c r="CY371" s="403"/>
      <c r="CZ371" s="403"/>
    </row>
    <row r="372" s="366" customFormat="true" ht="15" customHeight="true" x14ac:dyDescent="0.2">
      <c r="B372" s="368"/>
      <c r="AN372" s="403"/>
      <c r="AO372" s="403"/>
      <c r="AP372" s="403"/>
      <c r="AQ372" s="403"/>
      <c r="AR372" s="403"/>
      <c r="AS372" s="403"/>
      <c r="AT372" s="403"/>
      <c r="AU372" s="403"/>
      <c r="AV372" s="403"/>
      <c r="AW372" s="403"/>
      <c r="AX372" s="403"/>
      <c r="AY372" s="403"/>
      <c r="AZ372" s="403"/>
      <c r="BA372" s="430"/>
      <c r="BB372" s="370"/>
      <c r="BC372" s="430"/>
      <c r="BD372" s="430"/>
      <c r="BE372" s="430"/>
      <c r="BF372" s="430"/>
      <c r="BG372" s="430"/>
      <c r="BH372" s="430"/>
      <c r="BI372" s="430"/>
      <c r="BJ372" s="430"/>
      <c r="BK372" s="430"/>
      <c r="BL372" s="430"/>
      <c r="BM372" s="430"/>
      <c r="BN372" s="430"/>
      <c r="BO372" s="430"/>
      <c r="BP372" s="430"/>
      <c r="BQ372" s="430"/>
      <c r="BR372" s="430"/>
      <c r="BS372" s="430"/>
      <c r="BT372" s="430"/>
      <c r="BU372" s="430"/>
      <c r="BV372" s="430"/>
      <c r="BW372" s="430"/>
      <c r="BX372" s="430"/>
      <c r="BY372" s="430"/>
      <c r="BZ372" s="403"/>
      <c r="CA372" s="403"/>
      <c r="CB372" s="403"/>
      <c r="CC372" s="403"/>
      <c r="CD372" s="403"/>
      <c r="CE372" s="403"/>
      <c r="CF372" s="403"/>
      <c r="CG372" s="403"/>
      <c r="CH372" s="403"/>
      <c r="CI372" s="403"/>
      <c r="CJ372" s="403"/>
      <c r="CK372" s="403"/>
      <c r="CL372" s="403"/>
      <c r="CM372" s="403"/>
      <c r="CN372" s="403"/>
      <c r="CO372" s="403"/>
      <c r="CP372" s="403"/>
      <c r="CQ372" s="403"/>
      <c r="CR372" s="403"/>
      <c r="CS372" s="403"/>
      <c r="CT372" s="403"/>
      <c r="CU372" s="403"/>
      <c r="CV372" s="403"/>
      <c r="CW372" s="403"/>
      <c r="CX372" s="403"/>
      <c r="CY372" s="403"/>
      <c r="CZ372" s="403"/>
    </row>
    <row r="373" s="366" customFormat="true" ht="15" customHeight="true" x14ac:dyDescent="0.2">
      <c r="B373" s="368"/>
      <c r="AN373" s="403"/>
      <c r="AO373" s="403"/>
      <c r="AP373" s="403"/>
      <c r="AQ373" s="403"/>
      <c r="AR373" s="403"/>
      <c r="AS373" s="403"/>
      <c r="AT373" s="403"/>
      <c r="AU373" s="403"/>
      <c r="AV373" s="403"/>
      <c r="AW373" s="403"/>
      <c r="AX373" s="403"/>
      <c r="AY373" s="403"/>
      <c r="AZ373" s="403"/>
      <c r="BA373" s="430"/>
      <c r="BB373" s="370"/>
      <c r="BC373" s="430"/>
      <c r="BD373" s="430"/>
      <c r="BE373" s="430"/>
      <c r="BF373" s="430"/>
      <c r="BG373" s="430"/>
      <c r="BH373" s="430"/>
      <c r="BI373" s="430"/>
      <c r="BJ373" s="430"/>
      <c r="BK373" s="430"/>
      <c r="BL373" s="430"/>
      <c r="BM373" s="430"/>
      <c r="BN373" s="430"/>
      <c r="BO373" s="430"/>
      <c r="BP373" s="430"/>
      <c r="BQ373" s="430"/>
      <c r="BR373" s="430"/>
      <c r="BS373" s="430"/>
      <c r="BT373" s="430"/>
      <c r="BU373" s="430"/>
      <c r="BV373" s="430"/>
      <c r="BW373" s="430"/>
      <c r="BX373" s="430"/>
      <c r="BY373" s="430"/>
      <c r="BZ373" s="403"/>
      <c r="CA373" s="403"/>
      <c r="CB373" s="403"/>
      <c r="CC373" s="403"/>
      <c r="CD373" s="403"/>
      <c r="CE373" s="403"/>
      <c r="CF373" s="403"/>
      <c r="CG373" s="403"/>
      <c r="CH373" s="403"/>
      <c r="CI373" s="403"/>
      <c r="CJ373" s="403"/>
      <c r="CK373" s="403"/>
      <c r="CL373" s="403"/>
      <c r="CM373" s="403"/>
      <c r="CN373" s="403"/>
      <c r="CO373" s="403"/>
      <c r="CP373" s="403"/>
      <c r="CQ373" s="403"/>
      <c r="CR373" s="403"/>
      <c r="CS373" s="403"/>
      <c r="CT373" s="403"/>
      <c r="CU373" s="403"/>
      <c r="CV373" s="403"/>
      <c r="CW373" s="403"/>
      <c r="CX373" s="403"/>
      <c r="CY373" s="403"/>
      <c r="CZ373" s="403"/>
    </row>
    <row r="374" s="366" customFormat="true" ht="15" customHeight="true" x14ac:dyDescent="0.2">
      <c r="B374" s="368"/>
      <c r="AN374" s="403"/>
      <c r="AO374" s="403"/>
      <c r="AP374" s="403"/>
      <c r="AQ374" s="403"/>
      <c r="AR374" s="403"/>
      <c r="AS374" s="403"/>
      <c r="AT374" s="403"/>
      <c r="AU374" s="403"/>
      <c r="AV374" s="403"/>
      <c r="AW374" s="403"/>
      <c r="AX374" s="403"/>
      <c r="AY374" s="403"/>
      <c r="AZ374" s="403"/>
      <c r="BA374" s="430"/>
      <c r="BB374" s="370"/>
      <c r="BC374" s="430"/>
      <c r="BD374" s="430"/>
      <c r="BE374" s="430"/>
      <c r="BF374" s="430"/>
      <c r="BG374" s="430"/>
      <c r="BH374" s="430"/>
      <c r="BI374" s="430"/>
      <c r="BJ374" s="430"/>
      <c r="BK374" s="430"/>
      <c r="BL374" s="430"/>
      <c r="BM374" s="430"/>
      <c r="BN374" s="430"/>
      <c r="BO374" s="430"/>
      <c r="BP374" s="430"/>
      <c r="BQ374" s="430"/>
      <c r="BR374" s="430"/>
      <c r="BS374" s="430"/>
      <c r="BT374" s="430"/>
      <c r="BU374" s="430"/>
      <c r="BV374" s="430"/>
      <c r="BW374" s="430"/>
      <c r="BX374" s="430"/>
      <c r="BY374" s="430"/>
      <c r="BZ374" s="403"/>
      <c r="CA374" s="403"/>
      <c r="CB374" s="403"/>
      <c r="CC374" s="403"/>
      <c r="CD374" s="403"/>
      <c r="CE374" s="403"/>
      <c r="CF374" s="403"/>
      <c r="CG374" s="403"/>
      <c r="CH374" s="403"/>
      <c r="CI374" s="403"/>
      <c r="CJ374" s="403"/>
      <c r="CK374" s="403"/>
      <c r="CL374" s="403"/>
      <c r="CM374" s="403"/>
      <c r="CN374" s="403"/>
      <c r="CO374" s="403"/>
      <c r="CP374" s="403"/>
      <c r="CQ374" s="403"/>
      <c r="CR374" s="403"/>
      <c r="CS374" s="403"/>
      <c r="CT374" s="403"/>
      <c r="CU374" s="403"/>
      <c r="CV374" s="403"/>
      <c r="CW374" s="403"/>
      <c r="CX374" s="403"/>
      <c r="CY374" s="403"/>
      <c r="CZ374" s="403"/>
    </row>
    <row r="375" s="366" customFormat="true" ht="15" customHeight="true" x14ac:dyDescent="0.2">
      <c r="B375" s="368"/>
      <c r="AN375" s="403"/>
      <c r="AO375" s="403"/>
      <c r="AP375" s="403"/>
      <c r="AQ375" s="403"/>
      <c r="AR375" s="403"/>
      <c r="AS375" s="403"/>
      <c r="AT375" s="403"/>
      <c r="AU375" s="403"/>
      <c r="AV375" s="403"/>
      <c r="AW375" s="403"/>
      <c r="AX375" s="403"/>
      <c r="AY375" s="403"/>
      <c r="AZ375" s="403"/>
      <c r="BA375" s="367"/>
      <c r="BB375" s="365"/>
      <c r="BC375" s="365"/>
      <c r="BD375" s="365"/>
      <c r="BE375" s="365"/>
      <c r="BF375" s="365"/>
      <c r="BG375" s="365"/>
      <c r="BH375" s="365"/>
      <c r="BI375" s="365"/>
      <c r="BJ375" s="365"/>
      <c r="BK375" s="365"/>
      <c r="BL375" s="365"/>
      <c r="BM375" s="365"/>
      <c r="BN375" s="365"/>
      <c r="BO375" s="365"/>
      <c r="BP375" s="365"/>
      <c r="BQ375" s="365"/>
      <c r="BR375" s="365"/>
      <c r="BS375" s="365"/>
      <c r="BT375" s="365"/>
      <c r="BU375" s="365"/>
      <c r="BV375" s="365"/>
      <c r="BW375" s="365"/>
      <c r="BX375" s="365"/>
      <c r="BY375" s="367"/>
      <c r="BZ375" s="402"/>
      <c r="CA375" s="402"/>
      <c r="CB375" s="402"/>
      <c r="CC375" s="402"/>
      <c r="CD375" s="402"/>
      <c r="CE375" s="402"/>
      <c r="CF375" s="402"/>
      <c r="CG375" s="402"/>
      <c r="CH375" s="402"/>
      <c r="CI375" s="402"/>
      <c r="CJ375" s="402"/>
      <c r="CK375" s="402"/>
      <c r="CL375" s="402"/>
      <c r="CM375" s="402"/>
      <c r="CN375" s="402"/>
      <c r="CO375" s="402"/>
      <c r="CP375" s="402"/>
      <c r="CQ375" s="402"/>
      <c r="CR375" s="402"/>
      <c r="CS375" s="402"/>
      <c r="CT375" s="402"/>
      <c r="CU375" s="402"/>
      <c r="CV375" s="402"/>
      <c r="CW375" s="402"/>
      <c r="CX375" s="402"/>
      <c r="CY375" s="402"/>
      <c r="CZ375" s="402"/>
    </row>
    <row r="376" s="366" customFormat="true" ht="15" customHeight="true" x14ac:dyDescent="0.2">
      <c r="B376" s="368"/>
      <c r="AN376" s="403"/>
      <c r="AO376" s="403"/>
      <c r="AP376" s="403"/>
      <c r="AQ376" s="403"/>
      <c r="AR376" s="403"/>
      <c r="AS376" s="403"/>
      <c r="AT376" s="403"/>
      <c r="AU376" s="403"/>
      <c r="AV376" s="403"/>
      <c r="AW376" s="403"/>
      <c r="AX376" s="403"/>
      <c r="AY376" s="403"/>
      <c r="AZ376" s="403"/>
      <c r="BA376" s="367"/>
      <c r="BB376" s="365"/>
      <c r="BC376" s="365"/>
      <c r="BD376" s="365"/>
      <c r="BE376" s="365"/>
      <c r="BF376" s="365"/>
      <c r="BG376" s="365"/>
      <c r="BH376" s="365"/>
      <c r="BI376" s="365"/>
      <c r="BJ376" s="365"/>
      <c r="BK376" s="365"/>
      <c r="BL376" s="365"/>
      <c r="BM376" s="365"/>
      <c r="BN376" s="365"/>
      <c r="BO376" s="365"/>
      <c r="BP376" s="365"/>
      <c r="BQ376" s="365"/>
      <c r="BR376" s="365"/>
      <c r="BS376" s="365"/>
      <c r="BT376" s="365"/>
      <c r="BU376" s="365"/>
      <c r="BV376" s="365"/>
      <c r="BW376" s="365"/>
      <c r="BX376" s="365"/>
      <c r="BY376" s="367"/>
      <c r="BZ376" s="402"/>
      <c r="CA376" s="402"/>
      <c r="CB376" s="402"/>
      <c r="CC376" s="402"/>
      <c r="CD376" s="402"/>
      <c r="CE376" s="402"/>
      <c r="CF376" s="402"/>
      <c r="CG376" s="402"/>
      <c r="CH376" s="402"/>
      <c r="CI376" s="402"/>
      <c r="CJ376" s="402"/>
      <c r="CK376" s="402"/>
      <c r="CL376" s="402"/>
      <c r="CM376" s="402"/>
      <c r="CN376" s="402"/>
      <c r="CO376" s="402"/>
      <c r="CP376" s="402"/>
      <c r="CQ376" s="402"/>
      <c r="CR376" s="402"/>
      <c r="CS376" s="402"/>
      <c r="CT376" s="402"/>
      <c r="CU376" s="402"/>
      <c r="CV376" s="402"/>
      <c r="CW376" s="402"/>
      <c r="CX376" s="402"/>
      <c r="CY376" s="402"/>
      <c r="CZ376" s="402"/>
    </row>
    <row r="377" s="366" customFormat="true" ht="15" customHeight="true" x14ac:dyDescent="0.2">
      <c r="B377" s="368"/>
      <c r="AN377" s="403"/>
      <c r="AO377" s="403"/>
      <c r="AP377" s="403"/>
      <c r="AQ377" s="403"/>
      <c r="AR377" s="403"/>
      <c r="AS377" s="403"/>
      <c r="AT377" s="403"/>
      <c r="AU377" s="403"/>
      <c r="AV377" s="403"/>
      <c r="AW377" s="403"/>
      <c r="AX377" s="403"/>
      <c r="AY377" s="403"/>
      <c r="AZ377" s="403"/>
      <c r="BA377" s="367"/>
      <c r="BB377" s="365"/>
      <c r="BC377" s="365"/>
      <c r="BD377" s="365"/>
      <c r="BE377" s="365"/>
      <c r="BF377" s="365"/>
      <c r="BG377" s="365"/>
      <c r="BH377" s="365"/>
      <c r="BI377" s="365"/>
      <c r="BJ377" s="365"/>
      <c r="BK377" s="365"/>
      <c r="BL377" s="365"/>
      <c r="BM377" s="365"/>
      <c r="BN377" s="365"/>
      <c r="BO377" s="365"/>
      <c r="BP377" s="365"/>
      <c r="BQ377" s="365"/>
      <c r="BR377" s="365"/>
      <c r="BS377" s="365"/>
      <c r="BT377" s="365"/>
      <c r="BU377" s="365"/>
      <c r="BV377" s="365"/>
      <c r="BW377" s="365"/>
      <c r="BX377" s="365"/>
      <c r="BY377" s="367"/>
      <c r="BZ377" s="402"/>
      <c r="CA377" s="402"/>
      <c r="CB377" s="402"/>
      <c r="CC377" s="402"/>
      <c r="CD377" s="402"/>
      <c r="CE377" s="402"/>
      <c r="CF377" s="402"/>
      <c r="CG377" s="402"/>
      <c r="CH377" s="402"/>
      <c r="CI377" s="402"/>
      <c r="CJ377" s="402"/>
      <c r="CK377" s="402"/>
      <c r="CL377" s="402"/>
      <c r="CM377" s="402"/>
      <c r="CN377" s="402"/>
      <c r="CO377" s="402"/>
      <c r="CP377" s="402"/>
      <c r="CQ377" s="402"/>
      <c r="CR377" s="402"/>
      <c r="CS377" s="402"/>
      <c r="CT377" s="402"/>
      <c r="CU377" s="402"/>
      <c r="CV377" s="402"/>
      <c r="CW377" s="402"/>
      <c r="CX377" s="402"/>
      <c r="CY377" s="402"/>
      <c r="CZ377" s="402"/>
    </row>
    <row r="378" s="366" customFormat="true" ht="15" customHeight="true" x14ac:dyDescent="0.2">
      <c r="B378" s="368"/>
      <c r="AN378" s="403"/>
      <c r="AO378" s="403"/>
      <c r="AP378" s="403"/>
      <c r="AQ378" s="403"/>
      <c r="AR378" s="403"/>
      <c r="AS378" s="403"/>
      <c r="AT378" s="403"/>
      <c r="AU378" s="403"/>
      <c r="AV378" s="403"/>
      <c r="AW378" s="403"/>
      <c r="AX378" s="403"/>
      <c r="AY378" s="403"/>
      <c r="AZ378" s="403"/>
      <c r="BA378" s="367"/>
      <c r="BB378" s="365"/>
      <c r="BC378" s="365"/>
      <c r="BD378" s="365"/>
      <c r="BE378" s="365"/>
      <c r="BF378" s="365"/>
      <c r="BG378" s="365"/>
      <c r="BH378" s="365"/>
      <c r="BI378" s="365"/>
      <c r="BJ378" s="365"/>
      <c r="BK378" s="365"/>
      <c r="BL378" s="365"/>
      <c r="BM378" s="365"/>
      <c r="BN378" s="365"/>
      <c r="BO378" s="365"/>
      <c r="BP378" s="365"/>
      <c r="BQ378" s="365"/>
      <c r="BR378" s="365"/>
      <c r="BS378" s="365"/>
      <c r="BT378" s="365"/>
      <c r="BU378" s="365"/>
      <c r="BV378" s="365"/>
      <c r="BW378" s="365"/>
      <c r="BX378" s="365"/>
      <c r="BY378" s="367"/>
      <c r="BZ378" s="402"/>
      <c r="CA378" s="402"/>
      <c r="CB378" s="402"/>
      <c r="CC378" s="402"/>
      <c r="CD378" s="402"/>
      <c r="CE378" s="402"/>
      <c r="CF378" s="402"/>
      <c r="CG378" s="402"/>
      <c r="CH378" s="402"/>
      <c r="CI378" s="402"/>
      <c r="CJ378" s="402"/>
      <c r="CK378" s="402"/>
      <c r="CL378" s="402"/>
      <c r="CM378" s="402"/>
      <c r="CN378" s="402"/>
      <c r="CO378" s="402"/>
      <c r="CP378" s="402"/>
      <c r="CQ378" s="402"/>
      <c r="CR378" s="402"/>
      <c r="CS378" s="402"/>
      <c r="CT378" s="402"/>
      <c r="CU378" s="402"/>
      <c r="CV378" s="402"/>
      <c r="CW378" s="402"/>
      <c r="CX378" s="402"/>
      <c r="CY378" s="402"/>
      <c r="CZ378" s="402"/>
    </row>
    <row r="379" s="366" customFormat="true" ht="15" customHeight="true" x14ac:dyDescent="0.2">
      <c r="B379" s="368"/>
      <c r="AN379" s="403"/>
      <c r="AO379" s="403"/>
      <c r="AP379" s="403"/>
      <c r="AQ379" s="403"/>
      <c r="AR379" s="403"/>
      <c r="AS379" s="403"/>
      <c r="AT379" s="403"/>
      <c r="AU379" s="403"/>
      <c r="AV379" s="403"/>
      <c r="AW379" s="403"/>
      <c r="AX379" s="403"/>
      <c r="AY379" s="403"/>
      <c r="AZ379" s="403"/>
      <c r="BA379" s="367"/>
      <c r="BB379" s="365"/>
      <c r="BC379" s="365"/>
      <c r="BD379" s="365"/>
      <c r="BE379" s="365"/>
      <c r="BF379" s="365"/>
      <c r="BG379" s="365"/>
      <c r="BH379" s="365"/>
      <c r="BI379" s="365"/>
      <c r="BJ379" s="365"/>
      <c r="BK379" s="365"/>
      <c r="BL379" s="365"/>
      <c r="BM379" s="365"/>
      <c r="BN379" s="365"/>
      <c r="BO379" s="365"/>
      <c r="BP379" s="365"/>
      <c r="BQ379" s="365"/>
      <c r="BR379" s="365"/>
      <c r="BS379" s="365"/>
      <c r="BT379" s="365"/>
      <c r="BU379" s="365"/>
      <c r="BV379" s="365"/>
      <c r="BW379" s="365"/>
      <c r="BX379" s="365"/>
      <c r="BY379" s="367"/>
      <c r="BZ379" s="402"/>
      <c r="CA379" s="402"/>
      <c r="CB379" s="402"/>
      <c r="CC379" s="402"/>
      <c r="CD379" s="402"/>
      <c r="CE379" s="402"/>
      <c r="CF379" s="402"/>
      <c r="CG379" s="402"/>
      <c r="CH379" s="402"/>
      <c r="CI379" s="402"/>
      <c r="CJ379" s="402"/>
      <c r="CK379" s="402"/>
      <c r="CL379" s="402"/>
      <c r="CM379" s="402"/>
      <c r="CN379" s="402"/>
      <c r="CO379" s="402"/>
      <c r="CP379" s="402"/>
      <c r="CQ379" s="402"/>
      <c r="CR379" s="402"/>
      <c r="CS379" s="402"/>
      <c r="CT379" s="402"/>
      <c r="CU379" s="402"/>
      <c r="CV379" s="402"/>
      <c r="CW379" s="402"/>
      <c r="CX379" s="402"/>
      <c r="CY379" s="402"/>
      <c r="CZ379" s="402"/>
    </row>
    <row r="380" s="366" customFormat="true" ht="15" customHeight="true" x14ac:dyDescent="0.2">
      <c r="B380" s="368"/>
      <c r="AN380" s="403"/>
      <c r="AO380" s="403"/>
      <c r="AP380" s="403"/>
      <c r="AQ380" s="403"/>
      <c r="AR380" s="403"/>
      <c r="AS380" s="403"/>
      <c r="AT380" s="403"/>
      <c r="AU380" s="403"/>
      <c r="AV380" s="403"/>
      <c r="AW380" s="403"/>
      <c r="AX380" s="403"/>
      <c r="AY380" s="403"/>
      <c r="AZ380" s="403"/>
      <c r="BA380" s="367"/>
      <c r="BB380" s="365"/>
      <c r="BC380" s="365"/>
      <c r="BD380" s="365"/>
      <c r="BE380" s="365"/>
      <c r="BF380" s="365"/>
      <c r="BG380" s="365"/>
      <c r="BH380" s="365"/>
      <c r="BI380" s="365"/>
      <c r="BJ380" s="365"/>
      <c r="BK380" s="365"/>
      <c r="BL380" s="365"/>
      <c r="BM380" s="365"/>
      <c r="BN380" s="365"/>
      <c r="BO380" s="365"/>
      <c r="BP380" s="365"/>
      <c r="BQ380" s="365"/>
      <c r="BR380" s="365"/>
      <c r="BS380" s="365"/>
      <c r="BT380" s="365"/>
      <c r="BU380" s="365"/>
      <c r="BV380" s="365"/>
      <c r="BW380" s="365"/>
      <c r="BX380" s="365"/>
      <c r="BY380" s="367"/>
      <c r="BZ380" s="402"/>
      <c r="CA380" s="402"/>
      <c r="CB380" s="402"/>
      <c r="CC380" s="402"/>
      <c r="CD380" s="402"/>
      <c r="CE380" s="402"/>
      <c r="CF380" s="402"/>
      <c r="CG380" s="402"/>
      <c r="CH380" s="402"/>
      <c r="CI380" s="402"/>
      <c r="CJ380" s="402"/>
      <c r="CK380" s="402"/>
      <c r="CL380" s="402"/>
      <c r="CM380" s="402"/>
      <c r="CN380" s="402"/>
      <c r="CO380" s="402"/>
      <c r="CP380" s="402"/>
      <c r="CQ380" s="402"/>
      <c r="CR380" s="402"/>
      <c r="CS380" s="402"/>
      <c r="CT380" s="402"/>
      <c r="CU380" s="402"/>
      <c r="CV380" s="402"/>
      <c r="CW380" s="402"/>
      <c r="CX380" s="402"/>
      <c r="CY380" s="402"/>
      <c r="CZ380" s="402"/>
    </row>
    <row r="381" s="366" customFormat="true" ht="15" customHeight="true" x14ac:dyDescent="0.2">
      <c r="B381" s="368"/>
      <c r="AN381" s="403"/>
      <c r="AO381" s="403"/>
      <c r="AP381" s="403"/>
      <c r="AQ381" s="403"/>
      <c r="AR381" s="403"/>
      <c r="AS381" s="403"/>
      <c r="AT381" s="403"/>
      <c r="AU381" s="403"/>
      <c r="AV381" s="403"/>
      <c r="AW381" s="403"/>
      <c r="AX381" s="403"/>
      <c r="AY381" s="403"/>
      <c r="AZ381" s="403"/>
      <c r="BA381" s="367"/>
      <c r="BB381" s="365"/>
      <c r="BC381" s="365"/>
      <c r="BD381" s="365"/>
      <c r="BE381" s="365"/>
      <c r="BF381" s="365"/>
      <c r="BG381" s="365"/>
      <c r="BH381" s="365"/>
      <c r="BI381" s="365"/>
      <c r="BJ381" s="365"/>
      <c r="BK381" s="365"/>
      <c r="BL381" s="365"/>
      <c r="BM381" s="365"/>
      <c r="BN381" s="365"/>
      <c r="BO381" s="365"/>
      <c r="BP381" s="365"/>
      <c r="BQ381" s="365"/>
      <c r="BR381" s="365"/>
      <c r="BS381" s="365"/>
      <c r="BT381" s="365"/>
      <c r="BU381" s="365"/>
      <c r="BV381" s="365"/>
      <c r="BW381" s="365"/>
      <c r="BX381" s="365"/>
      <c r="BY381" s="367"/>
      <c r="BZ381" s="402"/>
      <c r="CA381" s="402"/>
      <c r="CB381" s="402"/>
      <c r="CC381" s="402"/>
      <c r="CD381" s="402"/>
      <c r="CE381" s="402"/>
      <c r="CF381" s="402"/>
      <c r="CG381" s="402"/>
      <c r="CH381" s="402"/>
      <c r="CI381" s="402"/>
      <c r="CJ381" s="402"/>
      <c r="CK381" s="402"/>
      <c r="CL381" s="402"/>
      <c r="CM381" s="402"/>
      <c r="CN381" s="402"/>
      <c r="CO381" s="402"/>
      <c r="CP381" s="402"/>
      <c r="CQ381" s="402"/>
      <c r="CR381" s="402"/>
      <c r="CS381" s="402"/>
      <c r="CT381" s="402"/>
      <c r="CU381" s="402"/>
      <c r="CV381" s="402"/>
      <c r="CW381" s="402"/>
      <c r="CX381" s="402"/>
      <c r="CY381" s="402"/>
      <c r="CZ381" s="402"/>
    </row>
    <row r="382" s="366" customFormat="true" ht="15" customHeight="true" x14ac:dyDescent="0.2">
      <c r="B382" s="368"/>
      <c r="AN382" s="403"/>
      <c r="AO382" s="403"/>
      <c r="AP382" s="403"/>
      <c r="AQ382" s="403"/>
      <c r="AR382" s="403"/>
      <c r="AS382" s="403"/>
      <c r="AT382" s="403"/>
      <c r="AU382" s="403"/>
      <c r="AV382" s="403"/>
      <c r="AW382" s="403"/>
      <c r="AX382" s="403"/>
      <c r="AY382" s="403"/>
      <c r="AZ382" s="403"/>
      <c r="BA382" s="367"/>
      <c r="BB382" s="365"/>
      <c r="BC382" s="365"/>
      <c r="BD382" s="365"/>
      <c r="BE382" s="365"/>
      <c r="BF382" s="365"/>
      <c r="BG382" s="365"/>
      <c r="BH382" s="365"/>
      <c r="BI382" s="365"/>
      <c r="BJ382" s="365"/>
      <c r="BK382" s="365"/>
      <c r="BL382" s="365"/>
      <c r="BM382" s="365"/>
      <c r="BN382" s="365"/>
      <c r="BO382" s="365"/>
      <c r="BP382" s="365"/>
      <c r="BQ382" s="365"/>
      <c r="BR382" s="365"/>
      <c r="BS382" s="365"/>
      <c r="BT382" s="365"/>
      <c r="BU382" s="365"/>
      <c r="BV382" s="365"/>
      <c r="BW382" s="365"/>
      <c r="BX382" s="365"/>
      <c r="BY382" s="367"/>
      <c r="BZ382" s="402"/>
      <c r="CA382" s="402"/>
      <c r="CB382" s="402"/>
      <c r="CC382" s="402"/>
      <c r="CD382" s="402"/>
      <c r="CE382" s="402"/>
      <c r="CF382" s="402"/>
      <c r="CG382" s="402"/>
      <c r="CH382" s="402"/>
      <c r="CI382" s="402"/>
      <c r="CJ382" s="402"/>
      <c r="CK382" s="402"/>
      <c r="CL382" s="402"/>
      <c r="CM382" s="402"/>
      <c r="CN382" s="402"/>
      <c r="CO382" s="402"/>
      <c r="CP382" s="402"/>
      <c r="CQ382" s="402"/>
      <c r="CR382" s="402"/>
      <c r="CS382" s="402"/>
      <c r="CT382" s="402"/>
      <c r="CU382" s="402"/>
      <c r="CV382" s="402"/>
      <c r="CW382" s="402"/>
      <c r="CX382" s="402"/>
      <c r="CY382" s="402"/>
      <c r="CZ382" s="402"/>
    </row>
    <row r="383" s="366" customFormat="true" ht="15" customHeight="true" x14ac:dyDescent="0.2">
      <c r="B383" s="368"/>
      <c r="AN383" s="403"/>
      <c r="AO383" s="403"/>
      <c r="AP383" s="403"/>
      <c r="AQ383" s="403"/>
      <c r="AR383" s="403"/>
      <c r="AS383" s="403"/>
      <c r="AT383" s="403"/>
      <c r="AU383" s="403"/>
      <c r="AV383" s="403"/>
      <c r="AW383" s="403"/>
      <c r="AX383" s="403"/>
      <c r="AY383" s="403"/>
      <c r="AZ383" s="403"/>
      <c r="BA383" s="367"/>
      <c r="BB383" s="365"/>
      <c r="BC383" s="365"/>
      <c r="BD383" s="365"/>
      <c r="BE383" s="365"/>
      <c r="BF383" s="365"/>
      <c r="BG383" s="365"/>
      <c r="BH383" s="365"/>
      <c r="BI383" s="365"/>
      <c r="BJ383" s="365"/>
      <c r="BK383" s="365"/>
      <c r="BL383" s="365"/>
      <c r="BM383" s="365"/>
      <c r="BN383" s="365"/>
      <c r="BO383" s="365"/>
      <c r="BP383" s="365"/>
      <c r="BQ383" s="365"/>
      <c r="BR383" s="365"/>
      <c r="BS383" s="365"/>
      <c r="BT383" s="365"/>
      <c r="BU383" s="365"/>
      <c r="BV383" s="365"/>
      <c r="BW383" s="365"/>
      <c r="BX383" s="365"/>
      <c r="BY383" s="367"/>
      <c r="BZ383" s="402"/>
      <c r="CA383" s="402"/>
      <c r="CB383" s="402"/>
      <c r="CC383" s="402"/>
      <c r="CD383" s="402"/>
      <c r="CE383" s="402"/>
      <c r="CF383" s="402"/>
      <c r="CG383" s="402"/>
      <c r="CH383" s="402"/>
      <c r="CI383" s="402"/>
      <c r="CJ383" s="402"/>
      <c r="CK383" s="402"/>
      <c r="CL383" s="402"/>
      <c r="CM383" s="402"/>
      <c r="CN383" s="402"/>
      <c r="CO383" s="402"/>
      <c r="CP383" s="402"/>
      <c r="CQ383" s="402"/>
      <c r="CR383" s="402"/>
      <c r="CS383" s="402"/>
      <c r="CT383" s="402"/>
      <c r="CU383" s="402"/>
      <c r="CV383" s="402"/>
      <c r="CW383" s="402"/>
      <c r="CX383" s="402"/>
      <c r="CY383" s="402"/>
      <c r="CZ383" s="402"/>
    </row>
    <row r="384" s="366" customFormat="true" ht="15" customHeight="true" x14ac:dyDescent="0.2">
      <c r="B384" s="368"/>
      <c r="AN384" s="403"/>
      <c r="AO384" s="403"/>
      <c r="AP384" s="403"/>
      <c r="AQ384" s="403"/>
      <c r="AR384" s="403"/>
      <c r="AS384" s="403"/>
      <c r="AT384" s="403"/>
      <c r="AU384" s="403"/>
      <c r="AV384" s="403"/>
      <c r="AW384" s="403"/>
      <c r="AX384" s="403"/>
      <c r="AY384" s="403"/>
      <c r="AZ384" s="403"/>
      <c r="BA384" s="367"/>
      <c r="BB384" s="365"/>
      <c r="BC384" s="365"/>
      <c r="BD384" s="365"/>
      <c r="BE384" s="365"/>
      <c r="BF384" s="365"/>
      <c r="BG384" s="365"/>
      <c r="BH384" s="365"/>
      <c r="BI384" s="365"/>
      <c r="BJ384" s="365"/>
      <c r="BK384" s="365"/>
      <c r="BL384" s="365"/>
      <c r="BM384" s="365"/>
      <c r="BN384" s="365"/>
      <c r="BO384" s="365"/>
      <c r="BP384" s="365"/>
      <c r="BQ384" s="365"/>
      <c r="BR384" s="365"/>
      <c r="BS384" s="365"/>
      <c r="BT384" s="365"/>
      <c r="BU384" s="365"/>
      <c r="BV384" s="365"/>
      <c r="BW384" s="365"/>
      <c r="BX384" s="365"/>
      <c r="BY384" s="367"/>
      <c r="BZ384" s="402"/>
      <c r="CA384" s="402"/>
      <c r="CB384" s="402"/>
      <c r="CC384" s="402"/>
      <c r="CD384" s="402"/>
      <c r="CE384" s="402"/>
      <c r="CF384" s="402"/>
      <c r="CG384" s="402"/>
      <c r="CH384" s="402"/>
      <c r="CI384" s="402"/>
      <c r="CJ384" s="402"/>
      <c r="CK384" s="402"/>
      <c r="CL384" s="402"/>
      <c r="CM384" s="402"/>
      <c r="CN384" s="402"/>
      <c r="CO384" s="402"/>
      <c r="CP384" s="402"/>
      <c r="CQ384" s="402"/>
      <c r="CR384" s="402"/>
      <c r="CS384" s="402"/>
      <c r="CT384" s="402"/>
      <c r="CU384" s="402"/>
      <c r="CV384" s="402"/>
      <c r="CW384" s="402"/>
      <c r="CX384" s="402"/>
      <c r="CY384" s="402"/>
      <c r="CZ384" s="402"/>
    </row>
    <row r="385" s="366" customFormat="true" ht="15" customHeight="true" x14ac:dyDescent="0.2">
      <c r="B385" s="368"/>
      <c r="AN385" s="403"/>
      <c r="AO385" s="403"/>
      <c r="AP385" s="403"/>
      <c r="AQ385" s="403"/>
      <c r="AR385" s="403"/>
      <c r="AS385" s="403"/>
      <c r="AT385" s="403"/>
      <c r="AU385" s="403"/>
      <c r="AV385" s="403"/>
      <c r="AW385" s="403"/>
      <c r="AX385" s="403"/>
      <c r="AY385" s="403"/>
      <c r="AZ385" s="403"/>
      <c r="BA385" s="367"/>
      <c r="BB385" s="365"/>
      <c r="BC385" s="365"/>
      <c r="BD385" s="365"/>
      <c r="BE385" s="365"/>
      <c r="BF385" s="365"/>
      <c r="BG385" s="365"/>
      <c r="BH385" s="365"/>
      <c r="BI385" s="365"/>
      <c r="BJ385" s="365"/>
      <c r="BK385" s="365"/>
      <c r="BL385" s="365"/>
      <c r="BM385" s="365"/>
      <c r="BN385" s="365"/>
      <c r="BO385" s="365"/>
      <c r="BP385" s="365"/>
      <c r="BQ385" s="365"/>
      <c r="BR385" s="365"/>
      <c r="BS385" s="365"/>
      <c r="BT385" s="365"/>
      <c r="BU385" s="365"/>
      <c r="BV385" s="365"/>
      <c r="BW385" s="365"/>
      <c r="BX385" s="365"/>
      <c r="BY385" s="367"/>
      <c r="BZ385" s="402"/>
      <c r="CA385" s="402"/>
      <c r="CB385" s="402"/>
      <c r="CC385" s="402"/>
      <c r="CD385" s="402"/>
      <c r="CE385" s="402"/>
      <c r="CF385" s="402"/>
      <c r="CG385" s="402"/>
      <c r="CH385" s="402"/>
      <c r="CI385" s="402"/>
      <c r="CJ385" s="402"/>
      <c r="CK385" s="402"/>
      <c r="CL385" s="402"/>
      <c r="CM385" s="402"/>
      <c r="CN385" s="402"/>
      <c r="CO385" s="402"/>
      <c r="CP385" s="402"/>
      <c r="CQ385" s="402"/>
      <c r="CR385" s="402"/>
      <c r="CS385" s="402"/>
      <c r="CT385" s="402"/>
      <c r="CU385" s="402"/>
      <c r="CV385" s="402"/>
      <c r="CW385" s="402"/>
      <c r="CX385" s="402"/>
      <c r="CY385" s="402"/>
      <c r="CZ385" s="402"/>
    </row>
    <row r="386" s="366" customFormat="true" ht="15" customHeight="true" x14ac:dyDescent="0.2">
      <c r="B386" s="368"/>
      <c r="AN386" s="403"/>
      <c r="AO386" s="403"/>
      <c r="AP386" s="403"/>
      <c r="AQ386" s="403"/>
      <c r="AR386" s="403"/>
      <c r="AS386" s="403"/>
      <c r="AT386" s="403"/>
      <c r="AU386" s="403"/>
      <c r="AV386" s="403"/>
      <c r="AW386" s="403"/>
      <c r="AX386" s="403"/>
      <c r="AY386" s="403"/>
      <c r="AZ386" s="403"/>
      <c r="BA386" s="367"/>
      <c r="BB386" s="365"/>
      <c r="BC386" s="365"/>
      <c r="BD386" s="365"/>
      <c r="BE386" s="365"/>
      <c r="BF386" s="365"/>
      <c r="BG386" s="365"/>
      <c r="BH386" s="365"/>
      <c r="BI386" s="365"/>
      <c r="BJ386" s="365"/>
      <c r="BK386" s="365"/>
      <c r="BL386" s="365"/>
      <c r="BM386" s="365"/>
      <c r="BN386" s="365"/>
      <c r="BO386" s="365"/>
      <c r="BP386" s="365"/>
      <c r="BQ386" s="365"/>
      <c r="BR386" s="365"/>
      <c r="BS386" s="365"/>
      <c r="BT386" s="365"/>
      <c r="BU386" s="365"/>
      <c r="BV386" s="365"/>
      <c r="BW386" s="365"/>
      <c r="BX386" s="365"/>
      <c r="BY386" s="367"/>
      <c r="BZ386" s="402"/>
      <c r="CA386" s="402"/>
      <c r="CB386" s="402"/>
      <c r="CC386" s="402"/>
      <c r="CD386" s="402"/>
      <c r="CE386" s="402"/>
      <c r="CF386" s="402"/>
      <c r="CG386" s="402"/>
      <c r="CH386" s="402"/>
      <c r="CI386" s="402"/>
      <c r="CJ386" s="402"/>
      <c r="CK386" s="402"/>
      <c r="CL386" s="402"/>
      <c r="CM386" s="402"/>
      <c r="CN386" s="402"/>
      <c r="CO386" s="402"/>
      <c r="CP386" s="402"/>
      <c r="CQ386" s="402"/>
      <c r="CR386" s="402"/>
      <c r="CS386" s="402"/>
      <c r="CT386" s="402"/>
      <c r="CU386" s="402"/>
      <c r="CV386" s="402"/>
      <c r="CW386" s="402"/>
      <c r="CX386" s="402"/>
      <c r="CY386" s="402"/>
      <c r="CZ386" s="402"/>
    </row>
    <row r="387" s="366" customFormat="true" ht="15" customHeight="true" x14ac:dyDescent="0.2">
      <c r="B387" s="368"/>
      <c r="AN387" s="403"/>
      <c r="AO387" s="403"/>
      <c r="AP387" s="403"/>
      <c r="AQ387" s="403"/>
      <c r="AR387" s="403"/>
      <c r="AS387" s="403"/>
      <c r="AT387" s="403"/>
      <c r="AU387" s="403"/>
      <c r="AV387" s="403"/>
      <c r="AW387" s="403"/>
      <c r="AX387" s="403"/>
      <c r="AY387" s="403"/>
      <c r="AZ387" s="403"/>
      <c r="BA387" s="367"/>
      <c r="BB387" s="365"/>
      <c r="BC387" s="365"/>
      <c r="BD387" s="365"/>
      <c r="BE387" s="365"/>
      <c r="BF387" s="365"/>
      <c r="BG387" s="365"/>
      <c r="BH387" s="365"/>
      <c r="BI387" s="365"/>
      <c r="BJ387" s="365"/>
      <c r="BK387" s="365"/>
      <c r="BL387" s="365"/>
      <c r="BM387" s="365"/>
      <c r="BN387" s="365"/>
      <c r="BO387" s="365"/>
      <c r="BP387" s="365"/>
      <c r="BQ387" s="365"/>
      <c r="BR387" s="365"/>
      <c r="BS387" s="365"/>
      <c r="BT387" s="365"/>
      <c r="BU387" s="365"/>
      <c r="BV387" s="365"/>
      <c r="BW387" s="365"/>
      <c r="BX387" s="365"/>
      <c r="BY387" s="367"/>
      <c r="BZ387" s="402"/>
      <c r="CA387" s="402"/>
      <c r="CB387" s="402"/>
      <c r="CC387" s="402"/>
      <c r="CD387" s="402"/>
      <c r="CE387" s="402"/>
      <c r="CF387" s="402"/>
      <c r="CG387" s="402"/>
      <c r="CH387" s="402"/>
      <c r="CI387" s="402"/>
      <c r="CJ387" s="402"/>
      <c r="CK387" s="402"/>
      <c r="CL387" s="402"/>
      <c r="CM387" s="402"/>
      <c r="CN387" s="402"/>
      <c r="CO387" s="402"/>
      <c r="CP387" s="402"/>
      <c r="CQ387" s="402"/>
      <c r="CR387" s="402"/>
      <c r="CS387" s="402"/>
      <c r="CT387" s="402"/>
      <c r="CU387" s="402"/>
      <c r="CV387" s="402"/>
      <c r="CW387" s="402"/>
      <c r="CX387" s="402"/>
      <c r="CY387" s="402"/>
      <c r="CZ387" s="402"/>
    </row>
    <row r="388" s="366" customFormat="true" ht="15" customHeight="true" x14ac:dyDescent="0.2">
      <c r="B388" s="368"/>
      <c r="AN388" s="403"/>
      <c r="AO388" s="403"/>
      <c r="AP388" s="403"/>
      <c r="AQ388" s="403"/>
      <c r="AR388" s="403"/>
      <c r="AS388" s="403"/>
      <c r="AT388" s="403"/>
      <c r="AU388" s="403"/>
      <c r="AV388" s="403"/>
      <c r="AW388" s="403"/>
      <c r="AX388" s="403"/>
      <c r="AY388" s="403"/>
      <c r="AZ388" s="403"/>
      <c r="BA388" s="367"/>
      <c r="BB388" s="365"/>
      <c r="BC388" s="365"/>
      <c r="BD388" s="365"/>
      <c r="BE388" s="365"/>
      <c r="BF388" s="365"/>
      <c r="BG388" s="365"/>
      <c r="BH388" s="365"/>
      <c r="BI388" s="365"/>
      <c r="BJ388" s="365"/>
      <c r="BK388" s="365"/>
      <c r="BL388" s="365"/>
      <c r="BM388" s="365"/>
      <c r="BN388" s="365"/>
      <c r="BO388" s="365"/>
      <c r="BP388" s="365"/>
      <c r="BQ388" s="365"/>
      <c r="BR388" s="365"/>
      <c r="BS388" s="365"/>
      <c r="BT388" s="365"/>
      <c r="BU388" s="365"/>
      <c r="BV388" s="365"/>
      <c r="BW388" s="365"/>
      <c r="BX388" s="365"/>
      <c r="BY388" s="367"/>
      <c r="BZ388" s="402"/>
      <c r="CA388" s="402"/>
      <c r="CB388" s="402"/>
      <c r="CC388" s="402"/>
      <c r="CD388" s="402"/>
      <c r="CE388" s="402"/>
      <c r="CF388" s="402"/>
      <c r="CG388" s="402"/>
      <c r="CH388" s="402"/>
      <c r="CI388" s="402"/>
      <c r="CJ388" s="402"/>
      <c r="CK388" s="402"/>
      <c r="CL388" s="402"/>
      <c r="CM388" s="402"/>
      <c r="CN388" s="402"/>
      <c r="CO388" s="402"/>
      <c r="CP388" s="402"/>
      <c r="CQ388" s="402"/>
      <c r="CR388" s="402"/>
      <c r="CS388" s="402"/>
      <c r="CT388" s="402"/>
      <c r="CU388" s="402"/>
      <c r="CV388" s="402"/>
      <c r="CW388" s="402"/>
      <c r="CX388" s="402"/>
      <c r="CY388" s="402"/>
      <c r="CZ388" s="402"/>
    </row>
    <row r="389" s="366" customFormat="true" ht="15" customHeight="true" x14ac:dyDescent="0.2">
      <c r="B389" s="368"/>
      <c r="AN389" s="403"/>
      <c r="AO389" s="403"/>
      <c r="AP389" s="403"/>
      <c r="AQ389" s="403"/>
      <c r="AR389" s="403"/>
      <c r="AS389" s="403"/>
      <c r="AT389" s="403"/>
      <c r="AU389" s="403"/>
      <c r="AV389" s="403"/>
      <c r="AW389" s="403"/>
      <c r="AX389" s="403"/>
      <c r="AY389" s="403"/>
      <c r="AZ389" s="403"/>
      <c r="BA389" s="367"/>
      <c r="BB389" s="365"/>
      <c r="BC389" s="365"/>
      <c r="BD389" s="365"/>
      <c r="BE389" s="365"/>
      <c r="BF389" s="365"/>
      <c r="BG389" s="365"/>
      <c r="BH389" s="365"/>
      <c r="BI389" s="365"/>
      <c r="BJ389" s="365"/>
      <c r="BK389" s="365"/>
      <c r="BL389" s="365"/>
      <c r="BM389" s="365"/>
      <c r="BN389" s="365"/>
      <c r="BO389" s="365"/>
      <c r="BP389" s="365"/>
      <c r="BQ389" s="365"/>
      <c r="BR389" s="365"/>
      <c r="BS389" s="365"/>
      <c r="BT389" s="365"/>
      <c r="BU389" s="365"/>
      <c r="BV389" s="365"/>
      <c r="BW389" s="365"/>
      <c r="BX389" s="365"/>
      <c r="BY389" s="367"/>
      <c r="BZ389" s="402"/>
      <c r="CA389" s="402"/>
      <c r="CB389" s="402"/>
      <c r="CC389" s="402"/>
      <c r="CD389" s="402"/>
      <c r="CE389" s="402"/>
      <c r="CF389" s="402"/>
      <c r="CG389" s="402"/>
      <c r="CH389" s="402"/>
      <c r="CI389" s="402"/>
      <c r="CJ389" s="402"/>
      <c r="CK389" s="402"/>
      <c r="CL389" s="402"/>
      <c r="CM389" s="402"/>
      <c r="CN389" s="402"/>
      <c r="CO389" s="402"/>
      <c r="CP389" s="402"/>
      <c r="CQ389" s="402"/>
      <c r="CR389" s="402"/>
      <c r="CS389" s="402"/>
      <c r="CT389" s="402"/>
      <c r="CU389" s="402"/>
      <c r="CV389" s="402"/>
      <c r="CW389" s="402"/>
      <c r="CX389" s="402"/>
      <c r="CY389" s="402"/>
      <c r="CZ389" s="402"/>
    </row>
    <row r="390" s="575" customFormat="true" ht="15" customHeight="true" x14ac:dyDescent="0.2">
      <c r="B390" s="594"/>
      <c r="AN390" s="403"/>
      <c r="AO390" s="403"/>
      <c r="AP390" s="403"/>
      <c r="AQ390" s="403"/>
      <c r="AR390" s="403"/>
      <c r="AS390" s="403"/>
      <c r="AT390" s="403"/>
      <c r="AU390" s="403"/>
      <c r="AV390" s="403"/>
      <c r="AW390" s="403"/>
      <c r="AX390" s="403"/>
      <c r="AY390" s="403"/>
      <c r="AZ390" s="403"/>
      <c r="BA390" s="367"/>
      <c r="BB390" s="365"/>
      <c r="BC390" s="365"/>
      <c r="BD390" s="365"/>
      <c r="BE390" s="365"/>
      <c r="BF390" s="365"/>
      <c r="BG390" s="365"/>
      <c r="BH390" s="365"/>
      <c r="BI390" s="365"/>
      <c r="BJ390" s="365"/>
      <c r="BK390" s="365"/>
      <c r="BL390" s="365"/>
      <c r="BM390" s="365"/>
      <c r="BN390" s="365"/>
      <c r="BO390" s="365"/>
      <c r="BP390" s="365"/>
      <c r="BQ390" s="365"/>
      <c r="BR390" s="365"/>
      <c r="BS390" s="365"/>
      <c r="BT390" s="365"/>
      <c r="BU390" s="365"/>
      <c r="BV390" s="365"/>
      <c r="BW390" s="365"/>
      <c r="BX390" s="365"/>
      <c r="BY390" s="367"/>
      <c r="BZ390" s="402"/>
      <c r="CA390" s="402"/>
      <c r="CB390" s="402"/>
      <c r="CC390" s="402"/>
      <c r="CD390" s="402"/>
      <c r="CE390" s="402"/>
      <c r="CF390" s="402"/>
      <c r="CG390" s="402"/>
      <c r="CH390" s="402"/>
      <c r="CI390" s="402"/>
      <c r="CJ390" s="402"/>
      <c r="CK390" s="402"/>
      <c r="CL390" s="402"/>
      <c r="CM390" s="402"/>
      <c r="CN390" s="402"/>
      <c r="CO390" s="402"/>
      <c r="CP390" s="402"/>
      <c r="CQ390" s="402"/>
      <c r="CR390" s="402"/>
      <c r="CS390" s="402"/>
      <c r="CT390" s="402"/>
      <c r="CU390" s="402"/>
      <c r="CV390" s="402"/>
      <c r="CW390" s="402"/>
      <c r="CX390" s="402"/>
      <c r="CY390" s="402"/>
      <c r="CZ390" s="402"/>
    </row>
    <row r="391" s="575" customFormat="true" ht="15" customHeight="true" x14ac:dyDescent="0.2">
      <c r="B391" s="594"/>
      <c r="AN391" s="403"/>
      <c r="AO391" s="403"/>
      <c r="AP391" s="403"/>
      <c r="AQ391" s="403"/>
      <c r="AR391" s="403"/>
      <c r="AS391" s="403"/>
      <c r="AT391" s="403"/>
      <c r="AU391" s="403"/>
      <c r="AV391" s="403"/>
      <c r="AW391" s="403"/>
      <c r="AX391" s="403"/>
      <c r="AY391" s="403"/>
      <c r="AZ391" s="403"/>
      <c r="BA391" s="367"/>
      <c r="BB391" s="365"/>
      <c r="BC391" s="365"/>
      <c r="BD391" s="365"/>
      <c r="BE391" s="365"/>
      <c r="BF391" s="365"/>
      <c r="BG391" s="365"/>
      <c r="BH391" s="365"/>
      <c r="BI391" s="365"/>
      <c r="BJ391" s="365"/>
      <c r="BK391" s="365"/>
      <c r="BL391" s="365"/>
      <c r="BM391" s="365"/>
      <c r="BN391" s="365"/>
      <c r="BO391" s="365"/>
      <c r="BP391" s="365"/>
      <c r="BQ391" s="365"/>
      <c r="BR391" s="365"/>
      <c r="BS391" s="365"/>
      <c r="BT391" s="365"/>
      <c r="BU391" s="365"/>
      <c r="BV391" s="365"/>
      <c r="BW391" s="365"/>
      <c r="BX391" s="365"/>
      <c r="BY391" s="367"/>
      <c r="BZ391" s="402"/>
      <c r="CA391" s="402"/>
      <c r="CB391" s="402"/>
      <c r="CC391" s="402"/>
      <c r="CD391" s="402"/>
      <c r="CE391" s="402"/>
      <c r="CF391" s="402"/>
      <c r="CG391" s="402"/>
      <c r="CH391" s="402"/>
      <c r="CI391" s="402"/>
      <c r="CJ391" s="402"/>
      <c r="CK391" s="402"/>
      <c r="CL391" s="402"/>
      <c r="CM391" s="402"/>
      <c r="CN391" s="402"/>
      <c r="CO391" s="402"/>
      <c r="CP391" s="402"/>
      <c r="CQ391" s="402"/>
      <c r="CR391" s="402"/>
      <c r="CS391" s="402"/>
      <c r="CT391" s="402"/>
      <c r="CU391" s="402"/>
      <c r="CV391" s="402"/>
      <c r="CW391" s="402"/>
      <c r="CX391" s="402"/>
      <c r="CY391" s="402"/>
      <c r="CZ391" s="402"/>
    </row>
    <row r="392" s="575" customFormat="true" ht="15" customHeight="true" x14ac:dyDescent="0.2">
      <c r="AN392" s="403"/>
      <c r="AO392" s="403"/>
      <c r="AP392" s="403"/>
      <c r="AQ392" s="403"/>
      <c r="AR392" s="403"/>
      <c r="AS392" s="403"/>
      <c r="AT392" s="403"/>
      <c r="AU392" s="403"/>
      <c r="AV392" s="403"/>
      <c r="AW392" s="403"/>
      <c r="AX392" s="403"/>
      <c r="AY392" s="403"/>
      <c r="AZ392" s="403"/>
      <c r="BA392" s="367"/>
      <c r="BB392" s="365"/>
      <c r="BC392" s="365"/>
      <c r="BD392" s="365"/>
      <c r="BE392" s="365"/>
      <c r="BF392" s="365"/>
      <c r="BG392" s="365"/>
      <c r="BH392" s="365"/>
      <c r="BI392" s="365"/>
      <c r="BJ392" s="365"/>
      <c r="BK392" s="365"/>
      <c r="BL392" s="365"/>
      <c r="BM392" s="365"/>
      <c r="BN392" s="365"/>
      <c r="BO392" s="365"/>
      <c r="BP392" s="365"/>
      <c r="BQ392" s="365"/>
      <c r="BR392" s="365"/>
      <c r="BS392" s="365"/>
      <c r="BT392" s="365"/>
      <c r="BU392" s="365"/>
      <c r="BV392" s="365"/>
      <c r="BW392" s="365"/>
      <c r="BX392" s="365"/>
      <c r="BY392" s="367"/>
      <c r="BZ392" s="402"/>
      <c r="CA392" s="402"/>
      <c r="CB392" s="402"/>
      <c r="CC392" s="402"/>
      <c r="CD392" s="402"/>
      <c r="CE392" s="402"/>
      <c r="CF392" s="402"/>
      <c r="CG392" s="402"/>
      <c r="CH392" s="402"/>
      <c r="CI392" s="402"/>
      <c r="CJ392" s="402"/>
      <c r="CK392" s="402"/>
      <c r="CL392" s="402"/>
      <c r="CM392" s="402"/>
      <c r="CN392" s="402"/>
      <c r="CO392" s="402"/>
      <c r="CP392" s="402"/>
      <c r="CQ392" s="402"/>
      <c r="CR392" s="402"/>
      <c r="CS392" s="402"/>
      <c r="CT392" s="402"/>
      <c r="CU392" s="402"/>
      <c r="CV392" s="402"/>
      <c r="CW392" s="402"/>
      <c r="CX392" s="402"/>
      <c r="CY392" s="402"/>
      <c r="CZ392" s="402"/>
    </row>
    <row r="393" s="575" customFormat="true" ht="15" customHeight="true" x14ac:dyDescent="0.2">
      <c r="AN393" s="403"/>
      <c r="AO393" s="403"/>
      <c r="AP393" s="403"/>
      <c r="AQ393" s="403"/>
      <c r="AR393" s="403"/>
      <c r="AS393" s="403"/>
      <c r="AT393" s="403"/>
      <c r="AU393" s="403"/>
      <c r="AV393" s="403"/>
      <c r="AW393" s="403"/>
      <c r="AX393" s="403"/>
      <c r="AY393" s="403"/>
      <c r="AZ393" s="403"/>
      <c r="BA393" s="367"/>
      <c r="BB393" s="365"/>
      <c r="BC393" s="365"/>
      <c r="BD393" s="365"/>
      <c r="BE393" s="365"/>
      <c r="BF393" s="365"/>
      <c r="BG393" s="365"/>
      <c r="BH393" s="365"/>
      <c r="BI393" s="365"/>
      <c r="BJ393" s="365"/>
      <c r="BK393" s="365"/>
      <c r="BL393" s="365"/>
      <c r="BM393" s="365"/>
      <c r="BN393" s="365"/>
      <c r="BO393" s="365"/>
      <c r="BP393" s="365"/>
      <c r="BQ393" s="365"/>
      <c r="BR393" s="365"/>
      <c r="BS393" s="365"/>
      <c r="BT393" s="365"/>
      <c r="BU393" s="365"/>
      <c r="BV393" s="365"/>
      <c r="BW393" s="365"/>
      <c r="BX393" s="365"/>
      <c r="BY393" s="367"/>
      <c r="BZ393" s="402"/>
      <c r="CA393" s="402"/>
      <c r="CB393" s="402"/>
      <c r="CC393" s="402"/>
      <c r="CD393" s="402"/>
      <c r="CE393" s="402"/>
      <c r="CF393" s="402"/>
      <c r="CG393" s="402"/>
      <c r="CH393" s="402"/>
      <c r="CI393" s="402"/>
      <c r="CJ393" s="402"/>
      <c r="CK393" s="402"/>
      <c r="CL393" s="402"/>
      <c r="CM393" s="402"/>
      <c r="CN393" s="402"/>
      <c r="CO393" s="402"/>
      <c r="CP393" s="402"/>
      <c r="CQ393" s="402"/>
      <c r="CR393" s="402"/>
      <c r="CS393" s="402"/>
      <c r="CT393" s="402"/>
      <c r="CU393" s="402"/>
      <c r="CV393" s="402"/>
      <c r="CW393" s="402"/>
      <c r="CX393" s="402"/>
      <c r="CY393" s="402"/>
      <c r="CZ393" s="402"/>
    </row>
    <row r="394" s="575" customFormat="true" ht="15" customHeight="true" x14ac:dyDescent="0.2">
      <c r="AN394" s="403"/>
      <c r="AO394" s="403"/>
      <c r="AP394" s="403"/>
      <c r="AQ394" s="403"/>
      <c r="AR394" s="403"/>
      <c r="AS394" s="403"/>
      <c r="AT394" s="403"/>
      <c r="AU394" s="403"/>
      <c r="AV394" s="403"/>
      <c r="AW394" s="403"/>
      <c r="AX394" s="403"/>
      <c r="AY394" s="403"/>
      <c r="AZ394" s="403"/>
      <c r="BA394" s="367"/>
      <c r="BB394" s="365"/>
      <c r="BC394" s="365"/>
      <c r="BD394" s="365"/>
      <c r="BE394" s="365"/>
      <c r="BF394" s="365"/>
      <c r="BG394" s="365"/>
      <c r="BH394" s="365"/>
      <c r="BI394" s="365"/>
      <c r="BJ394" s="365"/>
      <c r="BK394" s="365"/>
      <c r="BL394" s="365"/>
      <c r="BM394" s="365"/>
      <c r="BN394" s="365"/>
      <c r="BO394" s="365"/>
      <c r="BP394" s="365"/>
      <c r="BQ394" s="365"/>
      <c r="BR394" s="365"/>
      <c r="BS394" s="365"/>
      <c r="BT394" s="365"/>
      <c r="BU394" s="365"/>
      <c r="BV394" s="365"/>
      <c r="BW394" s="365"/>
      <c r="BX394" s="365"/>
      <c r="BY394" s="367"/>
      <c r="BZ394" s="402"/>
      <c r="CA394" s="402"/>
      <c r="CB394" s="402"/>
      <c r="CC394" s="402"/>
      <c r="CD394" s="402"/>
      <c r="CE394" s="402"/>
      <c r="CF394" s="402"/>
      <c r="CG394" s="402"/>
      <c r="CH394" s="402"/>
      <c r="CI394" s="402"/>
      <c r="CJ394" s="402"/>
      <c r="CK394" s="402"/>
      <c r="CL394" s="402"/>
      <c r="CM394" s="402"/>
      <c r="CN394" s="402"/>
      <c r="CO394" s="402"/>
      <c r="CP394" s="402"/>
      <c r="CQ394" s="402"/>
      <c r="CR394" s="402"/>
      <c r="CS394" s="402"/>
      <c r="CT394" s="402"/>
      <c r="CU394" s="402"/>
      <c r="CV394" s="402"/>
      <c r="CW394" s="402"/>
      <c r="CX394" s="402"/>
      <c r="CY394" s="402"/>
      <c r="CZ394" s="402"/>
    </row>
    <row r="395" s="575" customFormat="true" ht="15" customHeight="true" x14ac:dyDescent="0.2">
      <c r="AN395" s="403"/>
      <c r="AO395" s="403"/>
      <c r="AP395" s="403"/>
      <c r="AQ395" s="403"/>
      <c r="AR395" s="403"/>
      <c r="AS395" s="403"/>
      <c r="AT395" s="403"/>
      <c r="AU395" s="403"/>
      <c r="AV395" s="403"/>
      <c r="AW395" s="403"/>
      <c r="AX395" s="403"/>
      <c r="AY395" s="403"/>
      <c r="AZ395" s="403"/>
      <c r="BA395" s="367"/>
      <c r="BB395" s="365"/>
      <c r="BC395" s="365"/>
      <c r="BD395" s="365"/>
      <c r="BE395" s="365"/>
      <c r="BF395" s="365"/>
      <c r="BG395" s="365"/>
      <c r="BH395" s="365"/>
      <c r="BI395" s="365"/>
      <c r="BJ395" s="365"/>
      <c r="BK395" s="365"/>
      <c r="BL395" s="365"/>
      <c r="BM395" s="365"/>
      <c r="BN395" s="365"/>
      <c r="BO395" s="365"/>
      <c r="BP395" s="365"/>
      <c r="BQ395" s="365"/>
      <c r="BR395" s="365"/>
      <c r="BS395" s="365"/>
      <c r="BT395" s="365"/>
      <c r="BU395" s="365"/>
      <c r="BV395" s="365"/>
      <c r="BW395" s="365"/>
      <c r="BX395" s="365"/>
      <c r="BY395" s="367"/>
      <c r="BZ395" s="402"/>
      <c r="CA395" s="402"/>
      <c r="CB395" s="402"/>
      <c r="CC395" s="402"/>
      <c r="CD395" s="402"/>
      <c r="CE395" s="402"/>
      <c r="CF395" s="402"/>
      <c r="CG395" s="402"/>
      <c r="CH395" s="402"/>
      <c r="CI395" s="402"/>
      <c r="CJ395" s="402"/>
      <c r="CK395" s="402"/>
      <c r="CL395" s="402"/>
      <c r="CM395" s="402"/>
      <c r="CN395" s="402"/>
      <c r="CO395" s="402"/>
      <c r="CP395" s="402"/>
      <c r="CQ395" s="402"/>
      <c r="CR395" s="402"/>
      <c r="CS395" s="402"/>
      <c r="CT395" s="402"/>
      <c r="CU395" s="402"/>
      <c r="CV395" s="402"/>
      <c r="CW395" s="402"/>
      <c r="CX395" s="402"/>
      <c r="CY395" s="402"/>
      <c r="CZ395" s="402"/>
    </row>
    <row r="396" s="575" customFormat="true" ht="15" customHeight="true" x14ac:dyDescent="0.2">
      <c r="AN396" s="403"/>
      <c r="AO396" s="403"/>
      <c r="AP396" s="403"/>
      <c r="AQ396" s="403"/>
      <c r="AR396" s="403"/>
      <c r="AS396" s="403"/>
      <c r="AT396" s="403"/>
      <c r="AU396" s="403"/>
      <c r="AV396" s="403"/>
      <c r="AW396" s="403"/>
      <c r="AX396" s="403"/>
      <c r="AY396" s="403"/>
      <c r="AZ396" s="403"/>
      <c r="BA396" s="367"/>
      <c r="BB396" s="365"/>
      <c r="BC396" s="365"/>
      <c r="BD396" s="365"/>
      <c r="BE396" s="365"/>
      <c r="BF396" s="365"/>
      <c r="BG396" s="365"/>
      <c r="BH396" s="365"/>
      <c r="BI396" s="365"/>
      <c r="BJ396" s="365"/>
      <c r="BK396" s="365"/>
      <c r="BL396" s="365"/>
      <c r="BM396" s="365"/>
      <c r="BN396" s="365"/>
      <c r="BO396" s="365"/>
      <c r="BP396" s="365"/>
      <c r="BQ396" s="365"/>
      <c r="BR396" s="365"/>
      <c r="BS396" s="365"/>
      <c r="BT396" s="365"/>
      <c r="BU396" s="365"/>
      <c r="BV396" s="365"/>
      <c r="BW396" s="365"/>
      <c r="BX396" s="365"/>
      <c r="BY396" s="367"/>
      <c r="BZ396" s="402"/>
      <c r="CA396" s="402"/>
      <c r="CB396" s="402"/>
      <c r="CC396" s="402"/>
      <c r="CD396" s="402"/>
      <c r="CE396" s="402"/>
      <c r="CF396" s="402"/>
      <c r="CG396" s="402"/>
      <c r="CH396" s="402"/>
      <c r="CI396" s="402"/>
      <c r="CJ396" s="402"/>
      <c r="CK396" s="402"/>
      <c r="CL396" s="402"/>
      <c r="CM396" s="402"/>
      <c r="CN396" s="402"/>
      <c r="CO396" s="402"/>
      <c r="CP396" s="402"/>
      <c r="CQ396" s="402"/>
      <c r="CR396" s="402"/>
      <c r="CS396" s="402"/>
      <c r="CT396" s="402"/>
      <c r="CU396" s="402"/>
      <c r="CV396" s="402"/>
      <c r="CW396" s="402"/>
      <c r="CX396" s="402"/>
      <c r="CY396" s="402"/>
      <c r="CZ396" s="402"/>
    </row>
    <row r="397" s="575" customFormat="true" ht="15" customHeight="true" x14ac:dyDescent="0.2">
      <c r="AN397" s="403"/>
      <c r="AO397" s="403"/>
      <c r="AP397" s="403"/>
      <c r="AQ397" s="403"/>
      <c r="AR397" s="403"/>
      <c r="AS397" s="403"/>
      <c r="AT397" s="403"/>
      <c r="AU397" s="403"/>
      <c r="AV397" s="403"/>
      <c r="AW397" s="403"/>
      <c r="AX397" s="403"/>
      <c r="AY397" s="403"/>
      <c r="AZ397" s="403"/>
      <c r="BA397" s="367"/>
      <c r="BB397" s="365"/>
      <c r="BC397" s="365"/>
      <c r="BD397" s="365"/>
      <c r="BE397" s="365"/>
      <c r="BF397" s="365"/>
      <c r="BG397" s="365"/>
      <c r="BH397" s="365"/>
      <c r="BI397" s="365"/>
      <c r="BJ397" s="365"/>
      <c r="BK397" s="365"/>
      <c r="BL397" s="365"/>
      <c r="BM397" s="365"/>
      <c r="BN397" s="365"/>
      <c r="BO397" s="365"/>
      <c r="BP397" s="365"/>
      <c r="BQ397" s="365"/>
      <c r="BR397" s="365"/>
      <c r="BS397" s="365"/>
      <c r="BT397" s="365"/>
      <c r="BU397" s="365"/>
      <c r="BV397" s="365"/>
      <c r="BW397" s="365"/>
      <c r="BX397" s="365"/>
      <c r="BY397" s="367"/>
      <c r="BZ397" s="402"/>
      <c r="CA397" s="402"/>
      <c r="CB397" s="402"/>
      <c r="CC397" s="402"/>
      <c r="CD397" s="402"/>
      <c r="CE397" s="402"/>
      <c r="CF397" s="402"/>
      <c r="CG397" s="402"/>
      <c r="CH397" s="402"/>
      <c r="CI397" s="402"/>
      <c r="CJ397" s="402"/>
      <c r="CK397" s="402"/>
      <c r="CL397" s="402"/>
      <c r="CM397" s="402"/>
      <c r="CN397" s="402"/>
      <c r="CO397" s="402"/>
      <c r="CP397" s="402"/>
      <c r="CQ397" s="402"/>
      <c r="CR397" s="402"/>
      <c r="CS397" s="402"/>
      <c r="CT397" s="402"/>
      <c r="CU397" s="402"/>
      <c r="CV397" s="402"/>
      <c r="CW397" s="402"/>
      <c r="CX397" s="402"/>
      <c r="CY397" s="402"/>
      <c r="CZ397" s="402"/>
    </row>
    <row r="398" s="575" customFormat="true" ht="15" customHeight="true" x14ac:dyDescent="0.2">
      <c r="AN398" s="403"/>
      <c r="AO398" s="403"/>
      <c r="AP398" s="403"/>
      <c r="AQ398" s="403"/>
      <c r="AR398" s="403"/>
      <c r="AS398" s="403"/>
      <c r="AT398" s="403"/>
      <c r="AU398" s="403"/>
      <c r="AV398" s="403"/>
      <c r="AW398" s="403"/>
      <c r="AX398" s="403"/>
      <c r="AY398" s="403"/>
      <c r="AZ398" s="403"/>
      <c r="BA398" s="367"/>
      <c r="BB398" s="365"/>
      <c r="BC398" s="365"/>
      <c r="BD398" s="365"/>
      <c r="BE398" s="365"/>
      <c r="BF398" s="365"/>
      <c r="BG398" s="365"/>
      <c r="BH398" s="365"/>
      <c r="BI398" s="365"/>
      <c r="BJ398" s="365"/>
      <c r="BK398" s="365"/>
      <c r="BL398" s="365"/>
      <c r="BM398" s="365"/>
      <c r="BN398" s="365"/>
      <c r="BO398" s="365"/>
      <c r="BP398" s="365"/>
      <c r="BQ398" s="365"/>
      <c r="BR398" s="365"/>
      <c r="BS398" s="365"/>
      <c r="BT398" s="365"/>
      <c r="BU398" s="365"/>
      <c r="BV398" s="365"/>
      <c r="BW398" s="365"/>
      <c r="BX398" s="365"/>
      <c r="BY398" s="367"/>
      <c r="BZ398" s="402"/>
      <c r="CA398" s="402"/>
      <c r="CB398" s="402"/>
      <c r="CC398" s="402"/>
      <c r="CD398" s="402"/>
      <c r="CE398" s="402"/>
      <c r="CF398" s="402"/>
      <c r="CG398" s="402"/>
      <c r="CH398" s="402"/>
      <c r="CI398" s="402"/>
      <c r="CJ398" s="402"/>
      <c r="CK398" s="402"/>
      <c r="CL398" s="402"/>
      <c r="CM398" s="402"/>
      <c r="CN398" s="402"/>
      <c r="CO398" s="402"/>
      <c r="CP398" s="402"/>
      <c r="CQ398" s="402"/>
      <c r="CR398" s="402"/>
      <c r="CS398" s="402"/>
      <c r="CT398" s="402"/>
      <c r="CU398" s="402"/>
      <c r="CV398" s="402"/>
      <c r="CW398" s="402"/>
      <c r="CX398" s="402"/>
      <c r="CY398" s="402"/>
      <c r="CZ398" s="402"/>
    </row>
    <row r="399" s="587" customFormat="true" ht="15" customHeight="true" x14ac:dyDescent="0.25">
      <c r="A399" s="371"/>
      <c r="B399" s="371"/>
      <c r="C399" s="1073" t="s">
        <v>132</v>
      </c>
      <c r="D399" s="1074"/>
      <c r="E399" s="1074"/>
      <c r="F399" s="1074"/>
      <c r="G399" s="371"/>
      <c r="H399" s="1075" t="s">
        <v>133</v>
      </c>
      <c r="I399" s="1076"/>
      <c r="J399" s="1076"/>
      <c r="K399" s="1076"/>
      <c r="M399" s="1075" t="s">
        <v>134</v>
      </c>
      <c r="N399" s="1076"/>
      <c r="O399" s="1076"/>
      <c r="P399" s="1076"/>
      <c r="Z399" s="398"/>
      <c r="AA399" s="398"/>
      <c r="AB399" s="398"/>
      <c r="AC399" s="398"/>
      <c r="AD399" s="398"/>
      <c r="AE399" s="398"/>
      <c r="AF399" s="398"/>
      <c r="AG399" s="398"/>
      <c r="AH399" s="398"/>
      <c r="AI399" s="398"/>
      <c r="AJ399" s="398"/>
      <c r="AK399" s="398"/>
      <c r="AL399" s="398"/>
      <c r="AM399" s="398"/>
      <c r="AN399" s="398"/>
      <c r="AO399" s="398"/>
      <c r="AP399" s="398"/>
      <c r="AQ399" s="398"/>
      <c r="AR399" s="398"/>
      <c r="AS399" s="398"/>
      <c r="AT399" s="398"/>
      <c r="AU399" s="398"/>
      <c r="AV399" s="398"/>
      <c r="AW399" s="398"/>
      <c r="AX399" s="398"/>
      <c r="AY399" s="398"/>
      <c r="AZ399" s="398"/>
      <c r="BB399" s="371"/>
      <c r="BZ399" s="398"/>
      <c r="CA399" s="398"/>
      <c r="CB399" s="398"/>
      <c r="CC399" s="398"/>
      <c r="CD399" s="398"/>
      <c r="CE399" s="398"/>
      <c r="CF399" s="398"/>
      <c r="CG399" s="398"/>
      <c r="CH399" s="398"/>
      <c r="CI399" s="398"/>
      <c r="CJ399" s="398"/>
      <c r="CK399" s="398"/>
      <c r="CL399" s="398"/>
      <c r="CM399" s="398"/>
      <c r="CN399" s="398"/>
      <c r="CO399" s="398"/>
      <c r="CP399" s="398"/>
      <c r="CQ399" s="398"/>
      <c r="CR399" s="398"/>
      <c r="CS399" s="398"/>
      <c r="CT399" s="398"/>
      <c r="CU399" s="398"/>
      <c r="CV399" s="398"/>
      <c r="CW399" s="398"/>
      <c r="CX399" s="398"/>
      <c r="CY399" s="398"/>
      <c r="CZ399" s="398"/>
    </row>
    <row r="400" s="405" customFormat="true" ht="15" customHeight="true" x14ac:dyDescent="0.2">
      <c r="C400" s="1077" t="s">
        <v>207</v>
      </c>
      <c r="D400" s="960"/>
      <c r="E400" s="960"/>
      <c r="F400" s="571"/>
      <c r="G400" s="571"/>
      <c r="H400" s="1078" t="s">
        <v>207</v>
      </c>
      <c r="I400" s="1078"/>
      <c r="J400" s="1078"/>
      <c r="K400" s="571"/>
      <c r="L400" s="571"/>
      <c r="M400" s="1078" t="s">
        <v>207</v>
      </c>
      <c r="N400" s="1078"/>
      <c r="O400" s="1078"/>
      <c r="P400" s="571"/>
      <c r="Q400" s="571"/>
      <c r="AN400" s="398"/>
      <c r="AO400" s="398"/>
      <c r="AP400" s="398"/>
      <c r="AQ400" s="398"/>
      <c r="AR400" s="398"/>
      <c r="AS400" s="398"/>
      <c r="AT400" s="398"/>
      <c r="AU400" s="398"/>
      <c r="AV400" s="398"/>
      <c r="AW400" s="398"/>
      <c r="AX400" s="398"/>
      <c r="AY400" s="398"/>
      <c r="AZ400" s="398"/>
      <c r="BA400" s="587"/>
      <c r="BB400" s="371"/>
      <c r="BC400" s="587"/>
      <c r="BD400" s="587"/>
      <c r="BE400" s="587"/>
      <c r="BF400" s="587"/>
      <c r="BG400" s="587"/>
      <c r="BH400" s="587"/>
      <c r="BI400" s="587"/>
      <c r="BJ400" s="587"/>
      <c r="BK400" s="587"/>
      <c r="BL400" s="587"/>
      <c r="BM400" s="587"/>
      <c r="BN400" s="587"/>
      <c r="BO400" s="587"/>
      <c r="BP400" s="587"/>
      <c r="BQ400" s="587"/>
      <c r="BR400" s="587"/>
      <c r="BS400" s="587"/>
      <c r="BT400" s="587"/>
      <c r="BU400" s="587"/>
      <c r="BV400" s="587"/>
      <c r="BW400" s="587"/>
      <c r="BX400" s="587"/>
      <c r="BY400" s="587"/>
      <c r="BZ400" s="398"/>
      <c r="CA400" s="398"/>
      <c r="CB400" s="398"/>
      <c r="CC400" s="398"/>
      <c r="CD400" s="398"/>
      <c r="CE400" s="398"/>
      <c r="CF400" s="398"/>
      <c r="CG400" s="398"/>
      <c r="CH400" s="398"/>
      <c r="CI400" s="398"/>
      <c r="CJ400" s="398"/>
      <c r="CK400" s="398"/>
      <c r="CL400" s="398"/>
      <c r="CM400" s="398"/>
      <c r="CN400" s="398"/>
      <c r="CO400" s="398"/>
      <c r="CP400" s="398"/>
      <c r="CQ400" s="398"/>
      <c r="CR400" s="398"/>
      <c r="CS400" s="398"/>
      <c r="CT400" s="398"/>
      <c r="CU400" s="398"/>
      <c r="CV400" s="398"/>
      <c r="CW400" s="398"/>
      <c r="CX400" s="398"/>
      <c r="CY400" s="398"/>
      <c r="CZ400" s="398"/>
    </row>
    <row r="401" s="405" customFormat="true" ht="25.15" customHeight="true" x14ac:dyDescent="0.2">
      <c r="C401" s="1077"/>
      <c r="D401" s="960"/>
      <c r="E401" s="654" t="s">
        <v>208</v>
      </c>
      <c r="F401" s="571"/>
      <c r="G401" s="571"/>
      <c r="H401" s="1078"/>
      <c r="I401" s="1078"/>
      <c r="J401" s="655" t="s">
        <v>208</v>
      </c>
      <c r="K401" s="571"/>
      <c r="L401" s="571"/>
      <c r="M401" s="1078"/>
      <c r="N401" s="1078"/>
      <c r="O401" s="656" t="s">
        <v>208</v>
      </c>
      <c r="P401" s="571"/>
      <c r="Q401" s="571"/>
      <c r="AN401" s="398"/>
      <c r="AO401" s="398"/>
      <c r="AP401" s="398"/>
      <c r="AQ401" s="398"/>
      <c r="AR401" s="398"/>
      <c r="AS401" s="398"/>
      <c r="AT401" s="398"/>
      <c r="AU401" s="398"/>
      <c r="AV401" s="398"/>
      <c r="AW401" s="398"/>
      <c r="AX401" s="398"/>
      <c r="AY401" s="398"/>
      <c r="AZ401" s="398"/>
      <c r="BA401" s="587"/>
      <c r="BB401" s="371"/>
      <c r="BC401" s="587"/>
      <c r="BD401" s="587"/>
      <c r="BE401" s="587"/>
      <c r="BF401" s="587"/>
      <c r="BG401" s="587"/>
      <c r="BH401" s="587"/>
      <c r="BI401" s="587"/>
      <c r="BJ401" s="587"/>
      <c r="BK401" s="587"/>
      <c r="BL401" s="587"/>
      <c r="BM401" s="587"/>
      <c r="BN401" s="587"/>
      <c r="BO401" s="587"/>
      <c r="BP401" s="587"/>
      <c r="BQ401" s="587"/>
      <c r="BR401" s="587"/>
      <c r="BS401" s="587"/>
      <c r="BT401" s="587"/>
      <c r="BU401" s="587"/>
      <c r="BV401" s="587"/>
      <c r="BW401" s="587"/>
      <c r="BX401" s="587"/>
      <c r="BY401" s="587"/>
      <c r="BZ401" s="398"/>
      <c r="CA401" s="398"/>
      <c r="CB401" s="398"/>
      <c r="CC401" s="398"/>
      <c r="CD401" s="398"/>
      <c r="CE401" s="398"/>
      <c r="CF401" s="398"/>
      <c r="CG401" s="398"/>
      <c r="CH401" s="398"/>
      <c r="CI401" s="398"/>
      <c r="CJ401" s="398"/>
      <c r="CK401" s="398"/>
      <c r="CL401" s="398"/>
      <c r="CM401" s="398"/>
      <c r="CN401" s="398"/>
      <c r="CO401" s="398"/>
      <c r="CP401" s="398"/>
      <c r="CQ401" s="398"/>
      <c r="CR401" s="398"/>
      <c r="CS401" s="398"/>
      <c r="CT401" s="398"/>
      <c r="CU401" s="398"/>
      <c r="CV401" s="398"/>
      <c r="CW401" s="398"/>
      <c r="CX401" s="398"/>
      <c r="CY401" s="398"/>
      <c r="CZ401" s="398"/>
    </row>
    <row r="402" s="405" customFormat="true" ht="25.15" customHeight="true" x14ac:dyDescent="0.2">
      <c r="B402" s="1084" t="s">
        <v>139</v>
      </c>
      <c r="C402" s="960"/>
      <c r="D402" s="960"/>
      <c r="E402" s="657" t="s">
        <v>209</v>
      </c>
      <c r="F402" s="571"/>
      <c r="G402" s="571"/>
      <c r="H402" s="1078"/>
      <c r="I402" s="1078"/>
      <c r="J402" s="658" t="s">
        <v>209</v>
      </c>
      <c r="K402" s="571"/>
      <c r="L402" s="571"/>
      <c r="M402" s="1078"/>
      <c r="N402" s="1078"/>
      <c r="O402" s="659" t="s">
        <v>209</v>
      </c>
      <c r="P402" s="571"/>
      <c r="Q402" s="571"/>
      <c r="AN402" s="398"/>
      <c r="AO402" s="398"/>
      <c r="AP402" s="398"/>
      <c r="AQ402" s="398"/>
      <c r="AR402" s="398"/>
      <c r="AS402" s="398"/>
      <c r="AT402" s="398"/>
      <c r="AU402" s="398"/>
      <c r="AV402" s="398"/>
      <c r="AW402" s="398"/>
      <c r="AX402" s="398"/>
      <c r="AY402" s="398"/>
      <c r="AZ402" s="398"/>
      <c r="BA402" s="587"/>
      <c r="BB402" s="371"/>
      <c r="BC402" s="587"/>
      <c r="BD402" s="587"/>
      <c r="BE402" s="587"/>
      <c r="BF402" s="587"/>
      <c r="BG402" s="587"/>
      <c r="BH402" s="587"/>
      <c r="BI402" s="587"/>
      <c r="BJ402" s="587"/>
      <c r="BK402" s="587"/>
      <c r="BL402" s="587"/>
      <c r="BM402" s="587"/>
      <c r="BN402" s="587"/>
      <c r="BO402" s="587"/>
      <c r="BP402" s="587"/>
      <c r="BQ402" s="587"/>
      <c r="BR402" s="587"/>
      <c r="BS402" s="587"/>
      <c r="BT402" s="587"/>
      <c r="BU402" s="587"/>
      <c r="BV402" s="587"/>
      <c r="BW402" s="587"/>
      <c r="BX402" s="587"/>
      <c r="BY402" s="587"/>
      <c r="BZ402" s="398"/>
      <c r="CA402" s="398"/>
      <c r="CB402" s="398"/>
      <c r="CC402" s="398"/>
      <c r="CD402" s="398"/>
      <c r="CE402" s="398"/>
      <c r="CF402" s="398"/>
      <c r="CG402" s="398"/>
      <c r="CH402" s="398"/>
      <c r="CI402" s="398"/>
      <c r="CJ402" s="398"/>
      <c r="CK402" s="398"/>
      <c r="CL402" s="398"/>
      <c r="CM402" s="398"/>
      <c r="CN402" s="398"/>
      <c r="CO402" s="398"/>
      <c r="CP402" s="398"/>
      <c r="CQ402" s="398"/>
      <c r="CR402" s="398"/>
      <c r="CS402" s="398"/>
      <c r="CT402" s="398"/>
      <c r="CU402" s="398"/>
      <c r="CV402" s="398"/>
      <c r="CW402" s="398"/>
      <c r="CX402" s="398"/>
      <c r="CY402" s="398"/>
      <c r="CZ402" s="398"/>
    </row>
    <row r="403" s="405" customFormat="true" ht="25.15" customHeight="true" x14ac:dyDescent="0.2">
      <c r="B403" s="960"/>
      <c r="C403" s="1071" t="s">
        <v>211</v>
      </c>
      <c r="D403" s="1072"/>
      <c r="E403" s="876">
        <v>0.77919235163837497</v>
      </c>
      <c r="F403" s="698"/>
      <c r="G403" s="698"/>
      <c r="H403" s="1072" t="s">
        <v>210</v>
      </c>
      <c r="I403" s="1072"/>
      <c r="J403" s="877">
        <v>0.75870510187991602</v>
      </c>
      <c r="K403" s="698"/>
      <c r="L403" s="698"/>
      <c r="M403" s="1072" t="s">
        <v>211</v>
      </c>
      <c r="N403" s="1072"/>
      <c r="O403" s="878">
        <v>0.7217608991350255</v>
      </c>
      <c r="P403" s="698"/>
      <c r="Q403" s="698"/>
      <c r="AN403" s="398"/>
      <c r="AO403" s="398"/>
      <c r="AP403" s="398"/>
      <c r="AQ403" s="398"/>
      <c r="AR403" s="398"/>
      <c r="AS403" s="398"/>
      <c r="AT403" s="398"/>
      <c r="AU403" s="398"/>
      <c r="AV403" s="398"/>
      <c r="AW403" s="398"/>
      <c r="AX403" s="398"/>
      <c r="AY403" s="398"/>
      <c r="AZ403" s="398"/>
      <c r="BA403" s="400"/>
      <c r="BB403" s="477"/>
      <c r="BC403" s="400"/>
      <c r="BD403" s="400"/>
      <c r="BE403" s="400"/>
      <c r="BF403" s="400"/>
      <c r="BG403" s="400"/>
      <c r="BH403" s="400"/>
      <c r="BI403" s="400"/>
      <c r="BJ403" s="400"/>
      <c r="BK403" s="400"/>
      <c r="BL403" s="400"/>
      <c r="BM403" s="400"/>
      <c r="BN403" s="400"/>
      <c r="BO403" s="400"/>
      <c r="BP403" s="400"/>
      <c r="BQ403" s="400"/>
      <c r="BR403" s="400"/>
      <c r="BS403" s="400"/>
      <c r="BT403" s="400"/>
      <c r="BU403" s="400"/>
      <c r="BV403" s="400"/>
      <c r="BW403" s="400"/>
      <c r="BX403" s="400"/>
      <c r="BY403" s="400"/>
      <c r="BZ403" s="401"/>
      <c r="CA403" s="401"/>
      <c r="CB403" s="401"/>
      <c r="CC403" s="401"/>
      <c r="CD403" s="401"/>
      <c r="CE403" s="401"/>
      <c r="CF403" s="401"/>
      <c r="CG403" s="401"/>
      <c r="CH403" s="401"/>
      <c r="CI403" s="401"/>
      <c r="CJ403" s="401"/>
      <c r="CK403" s="401"/>
      <c r="CL403" s="401"/>
      <c r="CM403" s="401"/>
      <c r="CN403" s="401"/>
      <c r="CO403" s="401"/>
      <c r="CP403" s="401"/>
      <c r="CQ403" s="401"/>
      <c r="CR403" s="401"/>
      <c r="CS403" s="401"/>
      <c r="CT403" s="401"/>
      <c r="CU403" s="401"/>
      <c r="CV403" s="401"/>
      <c r="CW403" s="401"/>
      <c r="CX403" s="401"/>
      <c r="CY403" s="401"/>
      <c r="CZ403" s="401"/>
    </row>
    <row r="404" s="405" customFormat="true" ht="25.15" customHeight="true" x14ac:dyDescent="0.2">
      <c r="B404" s="960"/>
      <c r="C404" s="1071" t="s">
        <v>210</v>
      </c>
      <c r="D404" s="1072"/>
      <c r="E404" s="879">
        <v>0.77310712389650715</v>
      </c>
      <c r="F404" s="698"/>
      <c r="G404" s="698"/>
      <c r="H404" s="1072" t="s">
        <v>211</v>
      </c>
      <c r="I404" s="1072"/>
      <c r="J404" s="880">
        <v>0.72814923653503327</v>
      </c>
      <c r="K404" s="698"/>
      <c r="L404" s="698"/>
      <c r="M404" s="1072" t="s">
        <v>210</v>
      </c>
      <c r="N404" s="1072"/>
      <c r="O404" s="881">
        <v>0.69141428781366432</v>
      </c>
      <c r="P404" s="698"/>
      <c r="Q404" s="698"/>
      <c r="AN404" s="398"/>
      <c r="AO404" s="398"/>
      <c r="AP404" s="398"/>
      <c r="AQ404" s="398"/>
      <c r="AR404" s="398"/>
      <c r="AS404" s="398"/>
      <c r="AT404" s="398"/>
      <c r="AU404" s="398"/>
      <c r="AV404" s="398"/>
      <c r="AW404" s="398"/>
      <c r="AX404" s="398"/>
      <c r="AY404" s="398"/>
      <c r="AZ404" s="398"/>
      <c r="BA404" s="400"/>
      <c r="BB404" s="477"/>
      <c r="BC404" s="400"/>
      <c r="BD404" s="400"/>
      <c r="BE404" s="400"/>
      <c r="BF404" s="400"/>
      <c r="BG404" s="400"/>
      <c r="BH404" s="400"/>
      <c r="BI404" s="400"/>
      <c r="BJ404" s="400"/>
      <c r="BK404" s="400"/>
      <c r="BL404" s="400"/>
      <c r="BM404" s="400"/>
      <c r="BN404" s="400"/>
      <c r="BO404" s="400"/>
      <c r="BP404" s="400"/>
      <c r="BQ404" s="400"/>
      <c r="BR404" s="400"/>
      <c r="BS404" s="400"/>
      <c r="BT404" s="400"/>
      <c r="BU404" s="400"/>
      <c r="BV404" s="400"/>
      <c r="BW404" s="400"/>
      <c r="BX404" s="400"/>
      <c r="BY404" s="400"/>
      <c r="BZ404" s="401"/>
      <c r="CA404" s="401"/>
      <c r="CB404" s="401"/>
      <c r="CC404" s="401"/>
      <c r="CD404" s="401"/>
      <c r="CE404" s="401"/>
      <c r="CF404" s="401"/>
      <c r="CG404" s="401"/>
      <c r="CH404" s="401"/>
      <c r="CI404" s="401"/>
      <c r="CJ404" s="401"/>
      <c r="CK404" s="401"/>
      <c r="CL404" s="401"/>
      <c r="CM404" s="401"/>
      <c r="CN404" s="401"/>
      <c r="CO404" s="401"/>
      <c r="CP404" s="401"/>
      <c r="CQ404" s="401"/>
      <c r="CR404" s="401"/>
      <c r="CS404" s="401"/>
      <c r="CT404" s="401"/>
      <c r="CU404" s="401"/>
      <c r="CV404" s="401"/>
      <c r="CW404" s="401"/>
      <c r="CX404" s="401"/>
      <c r="CY404" s="401"/>
      <c r="CZ404" s="401"/>
    </row>
    <row r="405" s="405" customFormat="true" ht="25.15" customHeight="true" x14ac:dyDescent="0.2">
      <c r="B405" s="960"/>
      <c r="C405" s="1071" t="s">
        <v>447</v>
      </c>
      <c r="D405" s="1072"/>
      <c r="E405" s="879">
        <v>0.71996723416500241</v>
      </c>
      <c r="F405" s="698"/>
      <c r="G405" s="698"/>
      <c r="H405" s="1072" t="s">
        <v>376</v>
      </c>
      <c r="I405" s="1072"/>
      <c r="J405" s="880">
        <v>0.6418144231575138</v>
      </c>
      <c r="K405" s="698"/>
      <c r="L405" s="698"/>
      <c r="M405" s="1072" t="s">
        <v>447</v>
      </c>
      <c r="N405" s="1072"/>
      <c r="O405" s="881">
        <v>0.67391836768576907</v>
      </c>
      <c r="P405" s="698"/>
      <c r="Q405" s="698"/>
      <c r="AN405" s="398"/>
      <c r="AO405" s="398"/>
      <c r="AP405" s="398"/>
      <c r="AQ405" s="398"/>
      <c r="AR405" s="398"/>
      <c r="AS405" s="398"/>
      <c r="AT405" s="398"/>
      <c r="AU405" s="398"/>
      <c r="AV405" s="398"/>
      <c r="AW405" s="398"/>
      <c r="AX405" s="398"/>
      <c r="AY405" s="398"/>
      <c r="AZ405" s="398"/>
      <c r="BA405" s="400"/>
      <c r="BB405" s="477"/>
      <c r="BC405" s="400"/>
      <c r="BD405" s="400"/>
      <c r="BE405" s="400"/>
      <c r="BF405" s="400"/>
      <c r="BG405" s="400"/>
      <c r="BH405" s="400"/>
      <c r="BI405" s="400"/>
      <c r="BJ405" s="400"/>
      <c r="BK405" s="400"/>
      <c r="BL405" s="400"/>
      <c r="BM405" s="400"/>
      <c r="BN405" s="400"/>
      <c r="BO405" s="400"/>
      <c r="BP405" s="400"/>
      <c r="BQ405" s="400"/>
      <c r="BR405" s="400"/>
      <c r="BS405" s="400"/>
      <c r="BT405" s="400"/>
      <c r="BU405" s="400"/>
      <c r="BV405" s="400"/>
      <c r="BW405" s="400"/>
      <c r="BX405" s="400"/>
      <c r="BY405" s="400"/>
      <c r="BZ405" s="401"/>
      <c r="CA405" s="401"/>
      <c r="CB405" s="401"/>
      <c r="CC405" s="401"/>
      <c r="CD405" s="401"/>
      <c r="CE405" s="401"/>
      <c r="CF405" s="401"/>
      <c r="CG405" s="401"/>
      <c r="CH405" s="401"/>
      <c r="CI405" s="401"/>
      <c r="CJ405" s="401"/>
      <c r="CK405" s="401"/>
      <c r="CL405" s="401"/>
      <c r="CM405" s="401"/>
      <c r="CN405" s="401"/>
      <c r="CO405" s="401"/>
      <c r="CP405" s="401"/>
      <c r="CQ405" s="401"/>
      <c r="CR405" s="401"/>
      <c r="CS405" s="401"/>
      <c r="CT405" s="401"/>
      <c r="CU405" s="401"/>
      <c r="CV405" s="401"/>
      <c r="CW405" s="401"/>
      <c r="CX405" s="401"/>
      <c r="CY405" s="401"/>
      <c r="CZ405" s="401"/>
    </row>
    <row r="406" s="405" customFormat="true" ht="25.15" customHeight="true" x14ac:dyDescent="0.2">
      <c r="B406" s="960"/>
      <c r="C406" s="1071" t="s">
        <v>448</v>
      </c>
      <c r="D406" s="1072"/>
      <c r="E406" s="879">
        <v>-0.7199289025913691</v>
      </c>
      <c r="F406" s="698"/>
      <c r="G406" s="698"/>
      <c r="H406" s="1072" t="s">
        <v>382</v>
      </c>
      <c r="I406" s="1072"/>
      <c r="J406" s="880">
        <v>0.61302254604084749</v>
      </c>
      <c r="K406" s="698"/>
      <c r="L406" s="698"/>
      <c r="M406" s="1072" t="s">
        <v>448</v>
      </c>
      <c r="N406" s="1072"/>
      <c r="O406" s="881">
        <v>-0.64876850198386304</v>
      </c>
      <c r="P406" s="698"/>
      <c r="Q406" s="698"/>
      <c r="AN406" s="398"/>
      <c r="AO406" s="398"/>
      <c r="AP406" s="398"/>
      <c r="AQ406" s="398"/>
      <c r="AR406" s="398"/>
      <c r="AS406" s="398"/>
      <c r="AT406" s="398"/>
      <c r="AU406" s="398"/>
      <c r="AV406" s="398"/>
      <c r="AW406" s="398"/>
      <c r="AX406" s="398"/>
      <c r="AY406" s="398"/>
      <c r="AZ406" s="398"/>
      <c r="BA406" s="400"/>
      <c r="BB406" s="477"/>
      <c r="BC406" s="400"/>
      <c r="BD406" s="400"/>
      <c r="BE406" s="400"/>
      <c r="BF406" s="400"/>
      <c r="BG406" s="400"/>
      <c r="BH406" s="400"/>
      <c r="BI406" s="400"/>
      <c r="BJ406" s="400"/>
      <c r="BK406" s="400"/>
      <c r="BL406" s="400"/>
      <c r="BM406" s="400"/>
      <c r="BN406" s="400"/>
      <c r="BO406" s="400"/>
      <c r="BP406" s="400"/>
      <c r="BQ406" s="400"/>
      <c r="BR406" s="400"/>
      <c r="BS406" s="400"/>
      <c r="BT406" s="400"/>
      <c r="BU406" s="400"/>
      <c r="BV406" s="400"/>
      <c r="BW406" s="400"/>
      <c r="BX406" s="400"/>
      <c r="BY406" s="400"/>
      <c r="BZ406" s="401"/>
      <c r="CA406" s="401"/>
      <c r="CB406" s="401"/>
      <c r="CC406" s="401"/>
      <c r="CD406" s="401"/>
      <c r="CE406" s="401"/>
      <c r="CF406" s="401"/>
      <c r="CG406" s="401"/>
      <c r="CH406" s="401"/>
      <c r="CI406" s="401"/>
      <c r="CJ406" s="401"/>
      <c r="CK406" s="401"/>
      <c r="CL406" s="401"/>
      <c r="CM406" s="401"/>
      <c r="CN406" s="401"/>
      <c r="CO406" s="401"/>
      <c r="CP406" s="401"/>
      <c r="CQ406" s="401"/>
      <c r="CR406" s="401"/>
      <c r="CS406" s="401"/>
      <c r="CT406" s="401"/>
      <c r="CU406" s="401"/>
      <c r="CV406" s="401"/>
      <c r="CW406" s="401"/>
      <c r="CX406" s="401"/>
      <c r="CY406" s="401"/>
      <c r="CZ406" s="401"/>
    </row>
    <row r="407" s="405" customFormat="true" ht="25.15" customHeight="true" x14ac:dyDescent="0.2">
      <c r="B407" s="960"/>
      <c r="C407" s="1071" t="s">
        <v>376</v>
      </c>
      <c r="D407" s="1072"/>
      <c r="E407" s="879">
        <v>0.67910710416340103</v>
      </c>
      <c r="F407" s="698"/>
      <c r="G407" s="698"/>
      <c r="H407" s="1072" t="s">
        <v>447</v>
      </c>
      <c r="I407" s="1072"/>
      <c r="J407" s="880">
        <v>0.59719912654268548</v>
      </c>
      <c r="K407" s="698"/>
      <c r="L407" s="698"/>
      <c r="M407" s="1072" t="s">
        <v>376</v>
      </c>
      <c r="N407" s="1072"/>
      <c r="O407" s="881">
        <v>0.62054901876491908</v>
      </c>
      <c r="P407" s="698"/>
      <c r="Q407" s="698"/>
      <c r="AN407" s="398"/>
      <c r="AO407" s="398"/>
      <c r="AP407" s="398"/>
      <c r="AQ407" s="398"/>
      <c r="AR407" s="398"/>
      <c r="AS407" s="398"/>
      <c r="AT407" s="398"/>
      <c r="AU407" s="398"/>
      <c r="AV407" s="398"/>
      <c r="AW407" s="398"/>
      <c r="AX407" s="398"/>
      <c r="AY407" s="398"/>
      <c r="AZ407" s="398"/>
      <c r="BA407" s="400"/>
      <c r="BB407" s="477"/>
      <c r="BC407" s="400"/>
      <c r="BD407" s="400"/>
      <c r="BE407" s="400"/>
      <c r="BF407" s="400"/>
      <c r="BG407" s="400"/>
      <c r="BH407" s="400"/>
      <c r="BI407" s="400"/>
      <c r="BJ407" s="400"/>
      <c r="BK407" s="400"/>
      <c r="BL407" s="400"/>
      <c r="BM407" s="400"/>
      <c r="BN407" s="400"/>
      <c r="BO407" s="400"/>
      <c r="BP407" s="400"/>
      <c r="BQ407" s="400"/>
      <c r="BR407" s="400"/>
      <c r="BS407" s="400"/>
      <c r="BT407" s="400"/>
      <c r="BU407" s="400"/>
      <c r="BV407" s="400"/>
      <c r="BW407" s="400"/>
      <c r="BX407" s="400"/>
      <c r="BY407" s="400"/>
      <c r="BZ407" s="401"/>
      <c r="CA407" s="401"/>
      <c r="CB407" s="401"/>
      <c r="CC407" s="401"/>
      <c r="CD407" s="401"/>
      <c r="CE407" s="401"/>
      <c r="CF407" s="401"/>
      <c r="CG407" s="401"/>
      <c r="CH407" s="401"/>
      <c r="CI407" s="401"/>
      <c r="CJ407" s="401"/>
      <c r="CK407" s="401"/>
      <c r="CL407" s="401"/>
      <c r="CM407" s="401"/>
      <c r="CN407" s="401"/>
      <c r="CO407" s="401"/>
      <c r="CP407" s="401"/>
      <c r="CQ407" s="401"/>
      <c r="CR407" s="401"/>
      <c r="CS407" s="401"/>
      <c r="CT407" s="401"/>
      <c r="CU407" s="401"/>
      <c r="CV407" s="401"/>
      <c r="CW407" s="401"/>
      <c r="CX407" s="401"/>
      <c r="CY407" s="401"/>
      <c r="CZ407" s="401"/>
    </row>
    <row r="408" s="405" customFormat="true" ht="25.15" customHeight="true" x14ac:dyDescent="0.2">
      <c r="B408" s="960"/>
      <c r="C408" s="1071" t="s">
        <v>449</v>
      </c>
      <c r="D408" s="1072"/>
      <c r="E408" s="879">
        <v>0.67870243983778178</v>
      </c>
      <c r="F408" s="698"/>
      <c r="G408" s="698"/>
      <c r="H408" s="1072" t="s">
        <v>448</v>
      </c>
      <c r="I408" s="1072"/>
      <c r="J408" s="880">
        <v>-0.58469987653373612</v>
      </c>
      <c r="K408" s="698"/>
      <c r="L408" s="698"/>
      <c r="M408" s="1072" t="s">
        <v>449</v>
      </c>
      <c r="N408" s="1072"/>
      <c r="O408" s="881">
        <v>0.61496901615988209</v>
      </c>
      <c r="P408" s="698"/>
      <c r="Q408" s="698"/>
      <c r="AN408" s="398"/>
      <c r="AO408" s="398"/>
      <c r="AP408" s="398"/>
      <c r="AQ408" s="398"/>
      <c r="AR408" s="398"/>
      <c r="AS408" s="398"/>
      <c r="AT408" s="398"/>
      <c r="AU408" s="398"/>
      <c r="AV408" s="398"/>
      <c r="AW408" s="398"/>
      <c r="AX408" s="398"/>
      <c r="AY408" s="398"/>
      <c r="AZ408" s="398"/>
      <c r="BA408" s="400"/>
      <c r="BB408" s="477"/>
      <c r="BC408" s="400"/>
      <c r="BD408" s="400"/>
      <c r="BE408" s="400"/>
      <c r="BF408" s="400"/>
      <c r="BG408" s="400"/>
      <c r="BH408" s="400"/>
      <c r="BI408" s="400"/>
      <c r="BJ408" s="400"/>
      <c r="BK408" s="400"/>
      <c r="BL408" s="400"/>
      <c r="BM408" s="400"/>
      <c r="BN408" s="400"/>
      <c r="BO408" s="400"/>
      <c r="BP408" s="400"/>
      <c r="BQ408" s="400"/>
      <c r="BR408" s="400"/>
      <c r="BS408" s="400"/>
      <c r="BT408" s="400"/>
      <c r="BU408" s="400"/>
      <c r="BV408" s="400"/>
      <c r="BW408" s="400"/>
      <c r="BX408" s="400"/>
      <c r="BY408" s="400"/>
      <c r="BZ408" s="401"/>
      <c r="CA408" s="401"/>
      <c r="CB408" s="401"/>
      <c r="CC408" s="401"/>
      <c r="CD408" s="401"/>
      <c r="CE408" s="401"/>
      <c r="CF408" s="401"/>
      <c r="CG408" s="401"/>
      <c r="CH408" s="401"/>
      <c r="CI408" s="401"/>
      <c r="CJ408" s="401"/>
      <c r="CK408" s="401"/>
      <c r="CL408" s="401"/>
      <c r="CM408" s="401"/>
      <c r="CN408" s="401"/>
      <c r="CO408" s="401"/>
      <c r="CP408" s="401"/>
      <c r="CQ408" s="401"/>
      <c r="CR408" s="401"/>
      <c r="CS408" s="401"/>
      <c r="CT408" s="401"/>
      <c r="CU408" s="401"/>
      <c r="CV408" s="401"/>
      <c r="CW408" s="401"/>
      <c r="CX408" s="401"/>
      <c r="CY408" s="401"/>
      <c r="CZ408" s="401"/>
    </row>
    <row r="409" s="405" customFormat="true" ht="25.15" customHeight="true" x14ac:dyDescent="0.2">
      <c r="B409" s="960"/>
      <c r="C409" s="1071" t="s">
        <v>450</v>
      </c>
      <c r="D409" s="1072"/>
      <c r="E409" s="879">
        <v>0.63670254239166157</v>
      </c>
      <c r="F409" s="698"/>
      <c r="G409" s="698"/>
      <c r="H409" s="1072" t="s">
        <v>451</v>
      </c>
      <c r="I409" s="1072"/>
      <c r="J409" s="880">
        <v>-0.57999792757494339</v>
      </c>
      <c r="K409" s="698"/>
      <c r="L409" s="698"/>
      <c r="M409" s="1072" t="s">
        <v>450</v>
      </c>
      <c r="N409" s="1072"/>
      <c r="O409" s="881">
        <v>0.6014911662262058</v>
      </c>
      <c r="P409" s="698"/>
      <c r="Q409" s="698"/>
      <c r="AN409" s="398"/>
      <c r="AO409" s="398"/>
      <c r="AP409" s="398"/>
      <c r="AQ409" s="398"/>
      <c r="AR409" s="398"/>
      <c r="AS409" s="398"/>
      <c r="AT409" s="398"/>
      <c r="AU409" s="398"/>
      <c r="AV409" s="398"/>
      <c r="AW409" s="398"/>
      <c r="AX409" s="398"/>
      <c r="AY409" s="398"/>
      <c r="AZ409" s="398"/>
      <c r="BA409" s="400"/>
      <c r="BB409" s="477"/>
      <c r="BC409" s="400"/>
      <c r="BD409" s="400"/>
      <c r="BE409" s="400"/>
      <c r="BF409" s="400"/>
      <c r="BG409" s="400"/>
      <c r="BH409" s="400"/>
      <c r="BI409" s="400"/>
      <c r="BJ409" s="400"/>
      <c r="BK409" s="400"/>
      <c r="BL409" s="400"/>
      <c r="BM409" s="400"/>
      <c r="BN409" s="400"/>
      <c r="BO409" s="400"/>
      <c r="BP409" s="400"/>
      <c r="BQ409" s="400"/>
      <c r="BR409" s="400"/>
      <c r="BS409" s="400"/>
      <c r="BT409" s="400"/>
      <c r="BU409" s="400"/>
      <c r="BV409" s="400"/>
      <c r="BW409" s="400"/>
      <c r="BX409" s="400"/>
      <c r="BY409" s="400"/>
      <c r="BZ409" s="401"/>
      <c r="CA409" s="401"/>
      <c r="CB409" s="401"/>
      <c r="CC409" s="401"/>
      <c r="CD409" s="401"/>
      <c r="CE409" s="401"/>
      <c r="CF409" s="401"/>
      <c r="CG409" s="401"/>
      <c r="CH409" s="401"/>
      <c r="CI409" s="401"/>
      <c r="CJ409" s="401"/>
      <c r="CK409" s="401"/>
      <c r="CL409" s="401"/>
      <c r="CM409" s="401"/>
      <c r="CN409" s="401"/>
      <c r="CO409" s="401"/>
      <c r="CP409" s="401"/>
      <c r="CQ409" s="401"/>
      <c r="CR409" s="401"/>
      <c r="CS409" s="401"/>
      <c r="CT409" s="401"/>
      <c r="CU409" s="401"/>
      <c r="CV409" s="401"/>
      <c r="CW409" s="401"/>
      <c r="CX409" s="401"/>
      <c r="CY409" s="401"/>
      <c r="CZ409" s="401"/>
    </row>
    <row r="410" s="405" customFormat="true" ht="25.15" customHeight="true" x14ac:dyDescent="0.2">
      <c r="B410" s="960"/>
      <c r="C410" s="1071" t="s">
        <v>451</v>
      </c>
      <c r="D410" s="1072"/>
      <c r="E410" s="879">
        <v>-0.62355051920440074</v>
      </c>
      <c r="F410" s="698"/>
      <c r="G410" s="698"/>
      <c r="H410" s="1072" t="s">
        <v>450</v>
      </c>
      <c r="I410" s="1072"/>
      <c r="J410" s="880">
        <v>0.5167369908008429</v>
      </c>
      <c r="K410" s="698"/>
      <c r="L410" s="698"/>
      <c r="M410" s="1072" t="s">
        <v>451</v>
      </c>
      <c r="N410" s="1072"/>
      <c r="O410" s="881">
        <v>-0.57480822070277759</v>
      </c>
      <c r="P410" s="698"/>
      <c r="Q410" s="698"/>
      <c r="AN410" s="398"/>
      <c r="AO410" s="398"/>
      <c r="AP410" s="398"/>
      <c r="AQ410" s="398"/>
      <c r="AR410" s="398"/>
      <c r="AS410" s="398"/>
      <c r="AT410" s="398"/>
      <c r="AU410" s="398"/>
      <c r="AV410" s="398"/>
      <c r="AW410" s="398"/>
      <c r="AX410" s="398"/>
      <c r="AY410" s="398"/>
      <c r="AZ410" s="398"/>
      <c r="BA410" s="400"/>
      <c r="BB410" s="477"/>
      <c r="BC410" s="400"/>
      <c r="BD410" s="400"/>
      <c r="BE410" s="400"/>
      <c r="BF410" s="400"/>
      <c r="BG410" s="400"/>
      <c r="BH410" s="400"/>
      <c r="BI410" s="400"/>
      <c r="BJ410" s="400"/>
      <c r="BK410" s="400"/>
      <c r="BL410" s="400"/>
      <c r="BM410" s="400"/>
      <c r="BN410" s="400"/>
      <c r="BO410" s="400"/>
      <c r="BP410" s="400"/>
      <c r="BQ410" s="400"/>
      <c r="BR410" s="400"/>
      <c r="BS410" s="400"/>
      <c r="BT410" s="400"/>
      <c r="BU410" s="400"/>
      <c r="BV410" s="400"/>
      <c r="BW410" s="400"/>
      <c r="BX410" s="400"/>
      <c r="BY410" s="400"/>
      <c r="BZ410" s="401"/>
      <c r="CA410" s="401"/>
      <c r="CB410" s="401"/>
      <c r="CC410" s="401"/>
      <c r="CD410" s="401"/>
      <c r="CE410" s="401"/>
      <c r="CF410" s="401"/>
      <c r="CG410" s="401"/>
      <c r="CH410" s="401"/>
      <c r="CI410" s="401"/>
      <c r="CJ410" s="401"/>
      <c r="CK410" s="401"/>
      <c r="CL410" s="401"/>
      <c r="CM410" s="401"/>
      <c r="CN410" s="401"/>
      <c r="CO410" s="401"/>
      <c r="CP410" s="401"/>
      <c r="CQ410" s="401"/>
      <c r="CR410" s="401"/>
      <c r="CS410" s="401"/>
      <c r="CT410" s="401"/>
      <c r="CU410" s="401"/>
      <c r="CV410" s="401"/>
      <c r="CW410" s="401"/>
      <c r="CX410" s="401"/>
      <c r="CY410" s="401"/>
      <c r="CZ410" s="401"/>
    </row>
    <row r="411" s="405" customFormat="true" ht="25.15" customHeight="true" x14ac:dyDescent="0.2">
      <c r="B411" s="960"/>
      <c r="C411" s="1071" t="s">
        <v>382</v>
      </c>
      <c r="D411" s="1072"/>
      <c r="E411" s="879">
        <v>0.59262169987376301</v>
      </c>
      <c r="F411" s="698"/>
      <c r="G411" s="698"/>
      <c r="H411" s="1072" t="s">
        <v>378</v>
      </c>
      <c r="I411" s="1072"/>
      <c r="J411" s="880">
        <v>0.51460791448410081</v>
      </c>
      <c r="K411" s="698"/>
      <c r="L411" s="698"/>
      <c r="M411" s="1072" t="s">
        <v>382</v>
      </c>
      <c r="N411" s="1072"/>
      <c r="O411" s="881">
        <v>0.54144280249681842</v>
      </c>
      <c r="P411" s="698"/>
      <c r="Q411" s="698"/>
      <c r="AN411" s="398"/>
      <c r="AO411" s="398"/>
      <c r="AP411" s="398"/>
      <c r="AQ411" s="398"/>
      <c r="AR411" s="398"/>
      <c r="AS411" s="398"/>
      <c r="AT411" s="398"/>
      <c r="AU411" s="398"/>
      <c r="AV411" s="398"/>
      <c r="AW411" s="398"/>
      <c r="AX411" s="398"/>
      <c r="AY411" s="398"/>
      <c r="AZ411" s="398"/>
      <c r="BA411" s="400"/>
      <c r="BB411" s="477"/>
      <c r="BC411" s="400"/>
      <c r="BD411" s="400"/>
      <c r="BE411" s="400"/>
      <c r="BF411" s="400"/>
      <c r="BG411" s="400"/>
      <c r="BH411" s="400"/>
      <c r="BI411" s="400"/>
      <c r="BJ411" s="400"/>
      <c r="BK411" s="400"/>
      <c r="BL411" s="400"/>
      <c r="BM411" s="400"/>
      <c r="BN411" s="400"/>
      <c r="BO411" s="400"/>
      <c r="BP411" s="400"/>
      <c r="BQ411" s="400"/>
      <c r="BR411" s="400"/>
      <c r="BS411" s="400"/>
      <c r="BT411" s="400"/>
      <c r="BU411" s="400"/>
      <c r="BV411" s="400"/>
      <c r="BW411" s="400"/>
      <c r="BX411" s="400"/>
      <c r="BY411" s="400"/>
      <c r="BZ411" s="401"/>
      <c r="CA411" s="401"/>
      <c r="CB411" s="401"/>
      <c r="CC411" s="401"/>
      <c r="CD411" s="401"/>
      <c r="CE411" s="401"/>
      <c r="CF411" s="401"/>
      <c r="CG411" s="401"/>
      <c r="CH411" s="401"/>
      <c r="CI411" s="401"/>
      <c r="CJ411" s="401"/>
      <c r="CK411" s="401"/>
      <c r="CL411" s="401"/>
      <c r="CM411" s="401"/>
      <c r="CN411" s="401"/>
      <c r="CO411" s="401"/>
      <c r="CP411" s="401"/>
      <c r="CQ411" s="401"/>
      <c r="CR411" s="401"/>
      <c r="CS411" s="401"/>
      <c r="CT411" s="401"/>
      <c r="CU411" s="401"/>
      <c r="CV411" s="401"/>
      <c r="CW411" s="401"/>
      <c r="CX411" s="401"/>
      <c r="CY411" s="401"/>
      <c r="CZ411" s="401"/>
    </row>
    <row r="412" s="405" customFormat="true" ht="25.15" customHeight="true" x14ac:dyDescent="0.2">
      <c r="B412" s="960"/>
      <c r="C412" s="1071" t="s">
        <v>378</v>
      </c>
      <c r="D412" s="1072"/>
      <c r="E412" s="879">
        <v>0.57278932298559504</v>
      </c>
      <c r="F412" s="698"/>
      <c r="G412" s="698"/>
      <c r="H412" s="1072" t="s">
        <v>449</v>
      </c>
      <c r="I412" s="1072"/>
      <c r="J412" s="880">
        <v>0.49820899488983489</v>
      </c>
      <c r="K412" s="698"/>
      <c r="L412" s="698"/>
      <c r="M412" s="1072" t="s">
        <v>378</v>
      </c>
      <c r="N412" s="1072"/>
      <c r="O412" s="881">
        <v>0.5042788130741197</v>
      </c>
      <c r="P412" s="698"/>
      <c r="Q412" s="698"/>
      <c r="AN412" s="398"/>
      <c r="AO412" s="398"/>
      <c r="AP412" s="398"/>
      <c r="AQ412" s="398"/>
      <c r="AR412" s="398"/>
      <c r="AS412" s="398"/>
      <c r="AT412" s="398"/>
      <c r="AU412" s="398"/>
      <c r="AV412" s="398"/>
      <c r="AW412" s="398"/>
      <c r="AX412" s="398"/>
      <c r="AY412" s="398"/>
      <c r="AZ412" s="398"/>
      <c r="BA412" s="400"/>
      <c r="BB412" s="477"/>
      <c r="BC412" s="400"/>
      <c r="BD412" s="400"/>
      <c r="BE412" s="400"/>
      <c r="BF412" s="400"/>
      <c r="BG412" s="400"/>
      <c r="BH412" s="400"/>
      <c r="BI412" s="400"/>
      <c r="BJ412" s="400"/>
      <c r="BK412" s="400"/>
      <c r="BL412" s="400"/>
      <c r="BM412" s="400"/>
      <c r="BN412" s="400"/>
      <c r="BO412" s="400"/>
      <c r="BP412" s="400"/>
      <c r="BQ412" s="400"/>
      <c r="BR412" s="400"/>
      <c r="BS412" s="400"/>
      <c r="BT412" s="400"/>
      <c r="BU412" s="400"/>
      <c r="BV412" s="400"/>
      <c r="BW412" s="400"/>
      <c r="BX412" s="400"/>
      <c r="BY412" s="400"/>
      <c r="BZ412" s="401"/>
      <c r="CA412" s="401"/>
      <c r="CB412" s="401"/>
      <c r="CC412" s="401"/>
      <c r="CD412" s="401"/>
      <c r="CE412" s="401"/>
      <c r="CF412" s="401"/>
      <c r="CG412" s="401"/>
      <c r="CH412" s="401"/>
      <c r="CI412" s="401"/>
      <c r="CJ412" s="401"/>
      <c r="CK412" s="401"/>
      <c r="CL412" s="401"/>
      <c r="CM412" s="401"/>
      <c r="CN412" s="401"/>
      <c r="CO412" s="401"/>
      <c r="CP412" s="401"/>
      <c r="CQ412" s="401"/>
      <c r="CR412" s="401"/>
      <c r="CS412" s="401"/>
      <c r="CT412" s="401"/>
      <c r="CU412" s="401"/>
      <c r="CV412" s="401"/>
      <c r="CW412" s="401"/>
      <c r="CX412" s="401"/>
      <c r="CY412" s="401"/>
      <c r="CZ412" s="401"/>
    </row>
    <row r="413" s="405" customFormat="true" ht="25.15" customHeight="true" x14ac:dyDescent="0.2">
      <c r="B413" s="960"/>
      <c r="C413" s="1071" t="s">
        <v>216</v>
      </c>
      <c r="D413" s="1072"/>
      <c r="E413" s="879">
        <v>0.47532322819973555</v>
      </c>
      <c r="F413" s="698"/>
      <c r="G413" s="698"/>
      <c r="H413" s="1072" t="s">
        <v>452</v>
      </c>
      <c r="I413" s="1072"/>
      <c r="J413" s="880">
        <v>-0.48364130846416264</v>
      </c>
      <c r="K413" s="698"/>
      <c r="L413" s="698"/>
      <c r="M413" s="1072" t="s">
        <v>453</v>
      </c>
      <c r="N413" s="1072"/>
      <c r="O413" s="881">
        <v>0.45700045854012505</v>
      </c>
      <c r="P413" s="698"/>
      <c r="Q413" s="698"/>
      <c r="AN413" s="398"/>
      <c r="AO413" s="398"/>
      <c r="AP413" s="398"/>
      <c r="AQ413" s="398"/>
      <c r="AR413" s="398"/>
      <c r="AS413" s="398"/>
      <c r="AT413" s="398"/>
      <c r="AU413" s="398"/>
      <c r="AV413" s="398"/>
      <c r="AW413" s="398"/>
      <c r="AX413" s="398"/>
      <c r="AY413" s="398"/>
      <c r="AZ413" s="398"/>
      <c r="BA413" s="400"/>
      <c r="BB413" s="477"/>
      <c r="BC413" s="400"/>
      <c r="BD413" s="400"/>
      <c r="BE413" s="400"/>
      <c r="BF413" s="400"/>
      <c r="BG413" s="400"/>
      <c r="BH413" s="400"/>
      <c r="BI413" s="400"/>
      <c r="BJ413" s="400"/>
      <c r="BK413" s="400"/>
      <c r="BL413" s="400"/>
      <c r="BM413" s="400"/>
      <c r="BN413" s="400"/>
      <c r="BO413" s="400"/>
      <c r="BP413" s="400"/>
      <c r="BQ413" s="400"/>
      <c r="BR413" s="400"/>
      <c r="BS413" s="400"/>
      <c r="BT413" s="400"/>
      <c r="BU413" s="400"/>
      <c r="BV413" s="400"/>
      <c r="BW413" s="400"/>
      <c r="BX413" s="400"/>
      <c r="BY413" s="400"/>
      <c r="BZ413" s="401"/>
      <c r="CA413" s="401"/>
      <c r="CB413" s="401"/>
      <c r="CC413" s="401"/>
      <c r="CD413" s="401"/>
      <c r="CE413" s="401"/>
      <c r="CF413" s="401"/>
      <c r="CG413" s="401"/>
      <c r="CH413" s="401"/>
      <c r="CI413" s="401"/>
      <c r="CJ413" s="401"/>
      <c r="CK413" s="401"/>
      <c r="CL413" s="401"/>
      <c r="CM413" s="401"/>
      <c r="CN413" s="401"/>
      <c r="CO413" s="401"/>
      <c r="CP413" s="401"/>
      <c r="CQ413" s="401"/>
      <c r="CR413" s="401"/>
      <c r="CS413" s="401"/>
      <c r="CT413" s="401"/>
      <c r="CU413" s="401"/>
      <c r="CV413" s="401"/>
      <c r="CW413" s="401"/>
      <c r="CX413" s="401"/>
      <c r="CY413" s="401"/>
      <c r="CZ413" s="401"/>
    </row>
    <row r="414" s="405" customFormat="true" ht="25.15" customHeight="true" x14ac:dyDescent="0.2">
      <c r="B414" s="960"/>
      <c r="C414" s="1071" t="s">
        <v>454</v>
      </c>
      <c r="D414" s="1072"/>
      <c r="E414" s="879">
        <v>0.4638020504852412</v>
      </c>
      <c r="F414" s="698"/>
      <c r="G414" s="698"/>
      <c r="H414" s="1072" t="s">
        <v>217</v>
      </c>
      <c r="I414" s="1072"/>
      <c r="J414" s="880">
        <v>0.47366748644529111</v>
      </c>
      <c r="K414" s="698"/>
      <c r="L414" s="698"/>
      <c r="M414" s="1072" t="s">
        <v>225</v>
      </c>
      <c r="N414" s="1072"/>
      <c r="O414" s="881">
        <v>0.42889635283067096</v>
      </c>
      <c r="P414" s="698"/>
      <c r="Q414" s="698"/>
      <c r="AN414" s="398"/>
      <c r="AO414" s="398"/>
      <c r="AP414" s="398"/>
      <c r="AQ414" s="398"/>
      <c r="AR414" s="398"/>
      <c r="AS414" s="398"/>
      <c r="AT414" s="398"/>
      <c r="AU414" s="398"/>
      <c r="AV414" s="398"/>
      <c r="AW414" s="398"/>
      <c r="AX414" s="398"/>
      <c r="AY414" s="398"/>
      <c r="AZ414" s="398"/>
      <c r="BA414" s="400"/>
      <c r="BB414" s="477"/>
      <c r="BC414" s="400"/>
      <c r="BD414" s="400"/>
      <c r="BE414" s="400"/>
      <c r="BF414" s="400"/>
      <c r="BG414" s="400"/>
      <c r="BH414" s="400"/>
      <c r="BI414" s="400"/>
      <c r="BJ414" s="400"/>
      <c r="BK414" s="400"/>
      <c r="BL414" s="400"/>
      <c r="BM414" s="400"/>
      <c r="BN414" s="400"/>
      <c r="BO414" s="400"/>
      <c r="BP414" s="400"/>
      <c r="BQ414" s="400"/>
      <c r="BR414" s="400"/>
      <c r="BS414" s="400"/>
      <c r="BT414" s="400"/>
      <c r="BU414" s="400"/>
      <c r="BV414" s="400"/>
      <c r="BW414" s="400"/>
      <c r="BX414" s="400"/>
      <c r="BY414" s="400"/>
      <c r="BZ414" s="401"/>
      <c r="CA414" s="401"/>
      <c r="CB414" s="401"/>
      <c r="CC414" s="401"/>
      <c r="CD414" s="401"/>
      <c r="CE414" s="401"/>
      <c r="CF414" s="401"/>
      <c r="CG414" s="401"/>
      <c r="CH414" s="401"/>
      <c r="CI414" s="401"/>
      <c r="CJ414" s="401"/>
      <c r="CK414" s="401"/>
      <c r="CL414" s="401"/>
      <c r="CM414" s="401"/>
      <c r="CN414" s="401"/>
      <c r="CO414" s="401"/>
      <c r="CP414" s="401"/>
      <c r="CQ414" s="401"/>
      <c r="CR414" s="401"/>
      <c r="CS414" s="401"/>
      <c r="CT414" s="401"/>
      <c r="CU414" s="401"/>
      <c r="CV414" s="401"/>
      <c r="CW414" s="401"/>
      <c r="CX414" s="401"/>
      <c r="CY414" s="401"/>
      <c r="CZ414" s="401"/>
    </row>
    <row r="415" s="405" customFormat="true" ht="25.15" customHeight="true" x14ac:dyDescent="0.2">
      <c r="B415" s="960"/>
      <c r="C415" s="1071" t="s">
        <v>225</v>
      </c>
      <c r="D415" s="1072"/>
      <c r="E415" s="879">
        <v>0.44442746714143377</v>
      </c>
      <c r="F415" s="698"/>
      <c r="G415" s="698"/>
      <c r="H415" s="1072" t="s">
        <v>216</v>
      </c>
      <c r="I415" s="1072"/>
      <c r="J415" s="880">
        <v>0.46472745083215444</v>
      </c>
      <c r="K415" s="698"/>
      <c r="L415" s="698"/>
      <c r="M415" s="1072" t="s">
        <v>216</v>
      </c>
      <c r="N415" s="1072"/>
      <c r="O415" s="881">
        <v>0.41099310693662977</v>
      </c>
      <c r="P415" s="698"/>
      <c r="Q415" s="698"/>
      <c r="AN415" s="398"/>
      <c r="AO415" s="398"/>
      <c r="AP415" s="398"/>
      <c r="AQ415" s="398"/>
      <c r="AR415" s="398"/>
      <c r="AS415" s="398"/>
      <c r="AT415" s="398"/>
      <c r="AU415" s="398"/>
      <c r="AV415" s="398"/>
      <c r="AW415" s="398"/>
      <c r="AX415" s="398"/>
      <c r="AY415" s="398"/>
      <c r="AZ415" s="398"/>
      <c r="BA415" s="400"/>
      <c r="BB415" s="477"/>
      <c r="BC415" s="400"/>
      <c r="BD415" s="400"/>
      <c r="BE415" s="400"/>
      <c r="BF415" s="400"/>
      <c r="BG415" s="400"/>
      <c r="BH415" s="400"/>
      <c r="BI415" s="400"/>
      <c r="BJ415" s="400"/>
      <c r="BK415" s="400"/>
      <c r="BL415" s="400"/>
      <c r="BM415" s="400"/>
      <c r="BN415" s="400"/>
      <c r="BO415" s="400"/>
      <c r="BP415" s="400"/>
      <c r="BQ415" s="400"/>
      <c r="BR415" s="400"/>
      <c r="BS415" s="400"/>
      <c r="BT415" s="400"/>
      <c r="BU415" s="400"/>
      <c r="BV415" s="400"/>
      <c r="BW415" s="400"/>
      <c r="BX415" s="400"/>
      <c r="BY415" s="400"/>
      <c r="BZ415" s="401"/>
      <c r="CA415" s="401"/>
      <c r="CB415" s="401"/>
      <c r="CC415" s="401"/>
      <c r="CD415" s="401"/>
      <c r="CE415" s="401"/>
      <c r="CF415" s="401"/>
      <c r="CG415" s="401"/>
      <c r="CH415" s="401"/>
      <c r="CI415" s="401"/>
      <c r="CJ415" s="401"/>
      <c r="CK415" s="401"/>
      <c r="CL415" s="401"/>
      <c r="CM415" s="401"/>
      <c r="CN415" s="401"/>
      <c r="CO415" s="401"/>
      <c r="CP415" s="401"/>
      <c r="CQ415" s="401"/>
      <c r="CR415" s="401"/>
      <c r="CS415" s="401"/>
      <c r="CT415" s="401"/>
      <c r="CU415" s="401"/>
      <c r="CV415" s="401"/>
      <c r="CW415" s="401"/>
      <c r="CX415" s="401"/>
      <c r="CY415" s="401"/>
      <c r="CZ415" s="401"/>
    </row>
    <row r="416" s="405" customFormat="true" ht="25.15" customHeight="true" x14ac:dyDescent="0.2">
      <c r="B416" s="960"/>
      <c r="C416" s="1071" t="s">
        <v>453</v>
      </c>
      <c r="D416" s="1072"/>
      <c r="E416" s="879">
        <v>0.43343422889619748</v>
      </c>
      <c r="F416" s="698"/>
      <c r="G416" s="698"/>
      <c r="H416" s="1072" t="s">
        <v>454</v>
      </c>
      <c r="I416" s="1072"/>
      <c r="J416" s="880">
        <v>0.45101667092255804</v>
      </c>
      <c r="K416" s="698"/>
      <c r="L416" s="698"/>
      <c r="M416" s="1072" t="s">
        <v>454</v>
      </c>
      <c r="N416" s="1072"/>
      <c r="O416" s="881">
        <v>0.40703980810609952</v>
      </c>
      <c r="P416" s="698"/>
      <c r="Q416" s="698"/>
      <c r="AN416" s="398"/>
      <c r="AO416" s="398"/>
      <c r="AP416" s="398"/>
      <c r="AQ416" s="398"/>
      <c r="AR416" s="398"/>
      <c r="AS416" s="398"/>
      <c r="AT416" s="398"/>
      <c r="AU416" s="398"/>
      <c r="AV416" s="398"/>
      <c r="AW416" s="398"/>
      <c r="AX416" s="398"/>
      <c r="AY416" s="398"/>
      <c r="AZ416" s="398"/>
      <c r="BA416" s="400"/>
      <c r="BB416" s="477"/>
      <c r="BC416" s="400"/>
      <c r="BD416" s="400"/>
      <c r="BE416" s="400"/>
      <c r="BF416" s="400"/>
      <c r="BG416" s="400"/>
      <c r="BH416" s="400"/>
      <c r="BI416" s="400"/>
      <c r="BJ416" s="400"/>
      <c r="BK416" s="400"/>
      <c r="BL416" s="400"/>
      <c r="BM416" s="400"/>
      <c r="BN416" s="400"/>
      <c r="BO416" s="400"/>
      <c r="BP416" s="400"/>
      <c r="BQ416" s="400"/>
      <c r="BR416" s="400"/>
      <c r="BS416" s="400"/>
      <c r="BT416" s="400"/>
      <c r="BU416" s="400"/>
      <c r="BV416" s="400"/>
      <c r="BW416" s="400"/>
      <c r="BX416" s="400"/>
      <c r="BY416" s="400"/>
      <c r="BZ416" s="401"/>
      <c r="CA416" s="401"/>
      <c r="CB416" s="401"/>
      <c r="CC416" s="401"/>
      <c r="CD416" s="401"/>
      <c r="CE416" s="401"/>
      <c r="CF416" s="401"/>
      <c r="CG416" s="401"/>
      <c r="CH416" s="401"/>
      <c r="CI416" s="401"/>
      <c r="CJ416" s="401"/>
      <c r="CK416" s="401"/>
      <c r="CL416" s="401"/>
      <c r="CM416" s="401"/>
      <c r="CN416" s="401"/>
      <c r="CO416" s="401"/>
      <c r="CP416" s="401"/>
      <c r="CQ416" s="401"/>
      <c r="CR416" s="401"/>
      <c r="CS416" s="401"/>
      <c r="CT416" s="401"/>
      <c r="CU416" s="401"/>
      <c r="CV416" s="401"/>
      <c r="CW416" s="401"/>
      <c r="CX416" s="401"/>
      <c r="CY416" s="401"/>
      <c r="CZ416" s="401"/>
    </row>
    <row r="417" s="405" customFormat="true" ht="25.15" customHeight="true" x14ac:dyDescent="0.2">
      <c r="B417" s="960"/>
      <c r="C417" s="1071" t="s">
        <v>217</v>
      </c>
      <c r="D417" s="1072"/>
      <c r="E417" s="879">
        <v>0.42806155561404186</v>
      </c>
      <c r="F417" s="698"/>
      <c r="G417" s="698"/>
      <c r="H417" s="1072" t="s">
        <v>225</v>
      </c>
      <c r="I417" s="1072"/>
      <c r="J417" s="880">
        <v>0.39510481309420359</v>
      </c>
      <c r="K417" s="698"/>
      <c r="L417" s="698"/>
      <c r="M417" s="1072" t="s">
        <v>217</v>
      </c>
      <c r="N417" s="1072"/>
      <c r="O417" s="881">
        <v>0.39092243550904709</v>
      </c>
      <c r="P417" s="698"/>
      <c r="Q417" s="698"/>
      <c r="AN417" s="398"/>
      <c r="AO417" s="398"/>
      <c r="AP417" s="398"/>
      <c r="AQ417" s="398"/>
      <c r="AR417" s="398"/>
      <c r="AS417" s="398"/>
      <c r="AT417" s="398"/>
      <c r="AU417" s="398"/>
      <c r="AV417" s="398"/>
      <c r="AW417" s="398"/>
      <c r="AX417" s="398"/>
      <c r="AY417" s="398"/>
      <c r="AZ417" s="398"/>
      <c r="BA417" s="400"/>
      <c r="BB417" s="477"/>
      <c r="BC417" s="400"/>
      <c r="BD417" s="400"/>
      <c r="BE417" s="400"/>
      <c r="BF417" s="400"/>
      <c r="BG417" s="400"/>
      <c r="BH417" s="400"/>
      <c r="BI417" s="400"/>
      <c r="BJ417" s="400"/>
      <c r="BK417" s="400"/>
      <c r="BL417" s="400"/>
      <c r="BM417" s="400"/>
      <c r="BN417" s="400"/>
      <c r="BO417" s="400"/>
      <c r="BP417" s="400"/>
      <c r="BQ417" s="400"/>
      <c r="BR417" s="400"/>
      <c r="BS417" s="400"/>
      <c r="BT417" s="400"/>
      <c r="BU417" s="400"/>
      <c r="BV417" s="400"/>
      <c r="BW417" s="400"/>
      <c r="BX417" s="400"/>
      <c r="BY417" s="400"/>
      <c r="BZ417" s="401"/>
      <c r="CA417" s="401"/>
      <c r="CB417" s="401"/>
      <c r="CC417" s="401"/>
      <c r="CD417" s="401"/>
      <c r="CE417" s="401"/>
      <c r="CF417" s="401"/>
      <c r="CG417" s="401"/>
      <c r="CH417" s="401"/>
      <c r="CI417" s="401"/>
      <c r="CJ417" s="401"/>
      <c r="CK417" s="401"/>
      <c r="CL417" s="401"/>
      <c r="CM417" s="401"/>
      <c r="CN417" s="401"/>
      <c r="CO417" s="401"/>
      <c r="CP417" s="401"/>
      <c r="CQ417" s="401"/>
      <c r="CR417" s="401"/>
      <c r="CS417" s="401"/>
      <c r="CT417" s="401"/>
      <c r="CU417" s="401"/>
      <c r="CV417" s="401"/>
      <c r="CW417" s="401"/>
      <c r="CX417" s="401"/>
      <c r="CY417" s="401"/>
      <c r="CZ417" s="401"/>
    </row>
    <row r="418" s="405" customFormat="true" ht="25.15" customHeight="true" x14ac:dyDescent="0.2">
      <c r="B418" s="960"/>
      <c r="C418" s="1071" t="s">
        <v>452</v>
      </c>
      <c r="D418" s="1072"/>
      <c r="E418" s="879">
        <v>-0.36558445893475944</v>
      </c>
      <c r="F418" s="698"/>
      <c r="G418" s="698"/>
      <c r="H418" s="1072" t="s">
        <v>455</v>
      </c>
      <c r="I418" s="1072"/>
      <c r="J418" s="880">
        <v>-0.35124178223932229</v>
      </c>
      <c r="K418" s="698"/>
      <c r="L418" s="698"/>
      <c r="M418" s="1072" t="s">
        <v>456</v>
      </c>
      <c r="N418" s="1072"/>
      <c r="O418" s="881">
        <v>0.37090045356578172</v>
      </c>
      <c r="P418" s="698"/>
      <c r="Q418" s="698"/>
      <c r="AN418" s="398"/>
      <c r="AO418" s="398"/>
      <c r="AP418" s="398"/>
      <c r="AQ418" s="398"/>
      <c r="AR418" s="398"/>
      <c r="AS418" s="398"/>
      <c r="AT418" s="398"/>
      <c r="AU418" s="398"/>
      <c r="AV418" s="398"/>
      <c r="AW418" s="398"/>
      <c r="AX418" s="398"/>
      <c r="AY418" s="398"/>
      <c r="AZ418" s="398"/>
      <c r="BA418" s="400"/>
      <c r="BB418" s="477"/>
      <c r="BC418" s="400"/>
      <c r="BD418" s="400"/>
      <c r="BE418" s="400"/>
      <c r="BF418" s="400"/>
      <c r="BG418" s="400"/>
      <c r="BH418" s="400"/>
      <c r="BI418" s="400"/>
      <c r="BJ418" s="400"/>
      <c r="BK418" s="400"/>
      <c r="BL418" s="400"/>
      <c r="BM418" s="400"/>
      <c r="BN418" s="400"/>
      <c r="BO418" s="400"/>
      <c r="BP418" s="400"/>
      <c r="BQ418" s="400"/>
      <c r="BR418" s="400"/>
      <c r="BS418" s="400"/>
      <c r="BT418" s="400"/>
      <c r="BU418" s="400"/>
      <c r="BV418" s="400"/>
      <c r="BW418" s="400"/>
      <c r="BX418" s="400"/>
      <c r="BY418" s="400"/>
      <c r="BZ418" s="401"/>
      <c r="CA418" s="401"/>
      <c r="CB418" s="401"/>
      <c r="CC418" s="401"/>
      <c r="CD418" s="401"/>
      <c r="CE418" s="401"/>
      <c r="CF418" s="401"/>
      <c r="CG418" s="401"/>
      <c r="CH418" s="401"/>
      <c r="CI418" s="401"/>
      <c r="CJ418" s="401"/>
      <c r="CK418" s="401"/>
      <c r="CL418" s="401"/>
      <c r="CM418" s="401"/>
      <c r="CN418" s="401"/>
      <c r="CO418" s="401"/>
      <c r="CP418" s="401"/>
      <c r="CQ418" s="401"/>
      <c r="CR418" s="401"/>
      <c r="CS418" s="401"/>
      <c r="CT418" s="401"/>
      <c r="CU418" s="401"/>
      <c r="CV418" s="401"/>
      <c r="CW418" s="401"/>
      <c r="CX418" s="401"/>
      <c r="CY418" s="401"/>
      <c r="CZ418" s="401"/>
    </row>
    <row r="419" s="405" customFormat="true" ht="25.15" customHeight="true" x14ac:dyDescent="0.2">
      <c r="B419" s="960"/>
      <c r="C419" s="1071" t="s">
        <v>223</v>
      </c>
      <c r="D419" s="1072"/>
      <c r="E419" s="879">
        <v>0.31406392352693091</v>
      </c>
      <c r="F419" s="698"/>
      <c r="G419" s="698"/>
      <c r="H419" s="1072" t="s">
        <v>441</v>
      </c>
      <c r="I419" s="1072"/>
      <c r="J419" s="880">
        <v>-0.34296991213003347</v>
      </c>
      <c r="K419" s="698"/>
      <c r="L419" s="698"/>
      <c r="M419" s="1072" t="s">
        <v>223</v>
      </c>
      <c r="N419" s="1072"/>
      <c r="O419" s="881">
        <v>0.35087241255152957</v>
      </c>
      <c r="P419" s="698"/>
      <c r="Q419" s="698"/>
      <c r="AN419" s="398"/>
      <c r="AO419" s="398"/>
      <c r="AP419" s="398"/>
      <c r="AQ419" s="398"/>
      <c r="AR419" s="398"/>
      <c r="AS419" s="398"/>
      <c r="AT419" s="398"/>
      <c r="AU419" s="398"/>
      <c r="AV419" s="398"/>
      <c r="AW419" s="398"/>
      <c r="AX419" s="398"/>
      <c r="AY419" s="398"/>
      <c r="AZ419" s="398"/>
      <c r="BA419" s="400"/>
      <c r="BB419" s="477"/>
      <c r="BC419" s="400"/>
      <c r="BD419" s="400"/>
      <c r="BE419" s="400"/>
      <c r="BF419" s="400"/>
      <c r="BG419" s="400"/>
      <c r="BH419" s="400"/>
      <c r="BI419" s="400"/>
      <c r="BJ419" s="400"/>
      <c r="BK419" s="400"/>
      <c r="BL419" s="400"/>
      <c r="BM419" s="400"/>
      <c r="BN419" s="400"/>
      <c r="BO419" s="400"/>
      <c r="BP419" s="400"/>
      <c r="BQ419" s="400"/>
      <c r="BR419" s="400"/>
      <c r="BS419" s="400"/>
      <c r="BT419" s="400"/>
      <c r="BU419" s="400"/>
      <c r="BV419" s="400"/>
      <c r="BW419" s="400"/>
      <c r="BX419" s="400"/>
      <c r="BY419" s="400"/>
      <c r="BZ419" s="401"/>
      <c r="CA419" s="401"/>
      <c r="CB419" s="401"/>
      <c r="CC419" s="401"/>
      <c r="CD419" s="401"/>
      <c r="CE419" s="401"/>
      <c r="CF419" s="401"/>
      <c r="CG419" s="401"/>
      <c r="CH419" s="401"/>
      <c r="CI419" s="401"/>
      <c r="CJ419" s="401"/>
      <c r="CK419" s="401"/>
      <c r="CL419" s="401"/>
      <c r="CM419" s="401"/>
      <c r="CN419" s="401"/>
      <c r="CO419" s="401"/>
      <c r="CP419" s="401"/>
      <c r="CQ419" s="401"/>
      <c r="CR419" s="401"/>
      <c r="CS419" s="401"/>
      <c r="CT419" s="401"/>
      <c r="CU419" s="401"/>
      <c r="CV419" s="401"/>
      <c r="CW419" s="401"/>
      <c r="CX419" s="401"/>
      <c r="CY419" s="401"/>
      <c r="CZ419" s="401"/>
    </row>
    <row r="420" s="405" customFormat="true" ht="25.15" customHeight="true" x14ac:dyDescent="0.2">
      <c r="B420" s="960"/>
      <c r="C420" s="1071" t="s">
        <v>456</v>
      </c>
      <c r="D420" s="1072"/>
      <c r="E420" s="879">
        <v>0.30473435652875397</v>
      </c>
      <c r="F420" s="698"/>
      <c r="G420" s="698"/>
      <c r="H420" s="1072" t="s">
        <v>453</v>
      </c>
      <c r="I420" s="1072"/>
      <c r="J420" s="880">
        <v>0.33198830775378058</v>
      </c>
      <c r="K420" s="698"/>
      <c r="L420" s="698"/>
      <c r="M420" s="1072" t="s">
        <v>452</v>
      </c>
      <c r="N420" s="1072"/>
      <c r="O420" s="881">
        <v>-0.32180392532198299</v>
      </c>
      <c r="P420" s="698"/>
      <c r="Q420" s="698"/>
      <c r="AN420" s="398"/>
      <c r="AO420" s="398"/>
      <c r="AP420" s="398"/>
      <c r="AQ420" s="398"/>
      <c r="AR420" s="398"/>
      <c r="AS420" s="398"/>
      <c r="AT420" s="398"/>
      <c r="AU420" s="398"/>
      <c r="AV420" s="398"/>
      <c r="AW420" s="398"/>
      <c r="AX420" s="398"/>
      <c r="AY420" s="398"/>
      <c r="AZ420" s="398"/>
      <c r="BA420" s="400"/>
      <c r="BB420" s="477"/>
      <c r="BC420" s="400"/>
      <c r="BD420" s="400"/>
      <c r="BE420" s="400"/>
      <c r="BF420" s="400"/>
      <c r="BG420" s="400"/>
      <c r="BH420" s="400"/>
      <c r="BI420" s="400"/>
      <c r="BJ420" s="400"/>
      <c r="BK420" s="400"/>
      <c r="BL420" s="400"/>
      <c r="BM420" s="400"/>
      <c r="BN420" s="400"/>
      <c r="BO420" s="400"/>
      <c r="BP420" s="400"/>
      <c r="BQ420" s="400"/>
      <c r="BR420" s="400"/>
      <c r="BS420" s="400"/>
      <c r="BT420" s="400"/>
      <c r="BU420" s="400"/>
      <c r="BV420" s="400"/>
      <c r="BW420" s="400"/>
      <c r="BX420" s="400"/>
      <c r="BY420" s="400"/>
      <c r="BZ420" s="401"/>
      <c r="CA420" s="401"/>
      <c r="CB420" s="401"/>
      <c r="CC420" s="401"/>
      <c r="CD420" s="401"/>
      <c r="CE420" s="401"/>
      <c r="CF420" s="401"/>
      <c r="CG420" s="401"/>
      <c r="CH420" s="401"/>
      <c r="CI420" s="401"/>
      <c r="CJ420" s="401"/>
      <c r="CK420" s="401"/>
      <c r="CL420" s="401"/>
      <c r="CM420" s="401"/>
      <c r="CN420" s="401"/>
      <c r="CO420" s="401"/>
      <c r="CP420" s="401"/>
      <c r="CQ420" s="401"/>
      <c r="CR420" s="401"/>
      <c r="CS420" s="401"/>
      <c r="CT420" s="401"/>
      <c r="CU420" s="401"/>
      <c r="CV420" s="401"/>
      <c r="CW420" s="401"/>
      <c r="CX420" s="401"/>
      <c r="CY420" s="401"/>
      <c r="CZ420" s="401"/>
    </row>
    <row r="421" s="405" customFormat="true" ht="25.15" customHeight="true" x14ac:dyDescent="0.2">
      <c r="B421" s="960"/>
      <c r="C421" s="1071" t="s">
        <v>455</v>
      </c>
      <c r="D421" s="1072"/>
      <c r="E421" s="879">
        <v>-0.29995670942390318</v>
      </c>
      <c r="F421" s="698"/>
      <c r="G421" s="698"/>
      <c r="H421" s="1072" t="s">
        <v>457</v>
      </c>
      <c r="I421" s="1072"/>
      <c r="J421" s="880">
        <v>-0.30941728342471853</v>
      </c>
      <c r="K421" s="698"/>
      <c r="L421" s="698"/>
      <c r="M421" s="1072" t="s">
        <v>219</v>
      </c>
      <c r="N421" s="1072"/>
      <c r="O421" s="881">
        <v>0.3138551057154399</v>
      </c>
      <c r="P421" s="698"/>
      <c r="Q421" s="698"/>
      <c r="AN421" s="398"/>
      <c r="AO421" s="398"/>
      <c r="AP421" s="398"/>
      <c r="AQ421" s="398"/>
      <c r="AR421" s="398"/>
      <c r="AS421" s="398"/>
      <c r="AT421" s="398"/>
      <c r="AU421" s="398"/>
      <c r="AV421" s="398"/>
      <c r="AW421" s="398"/>
      <c r="AX421" s="398"/>
      <c r="AY421" s="398"/>
      <c r="AZ421" s="398"/>
      <c r="BA421" s="400"/>
      <c r="BB421" s="477"/>
      <c r="BC421" s="400"/>
      <c r="BD421" s="400"/>
      <c r="BE421" s="400"/>
      <c r="BF421" s="400"/>
      <c r="BG421" s="400"/>
      <c r="BH421" s="400"/>
      <c r="BI421" s="400"/>
      <c r="BJ421" s="400"/>
      <c r="BK421" s="400"/>
      <c r="BL421" s="400"/>
      <c r="BM421" s="400"/>
      <c r="BN421" s="400"/>
      <c r="BO421" s="400"/>
      <c r="BP421" s="400"/>
      <c r="BQ421" s="400"/>
      <c r="BR421" s="400"/>
      <c r="BS421" s="400"/>
      <c r="BT421" s="400"/>
      <c r="BU421" s="400"/>
      <c r="BV421" s="400"/>
      <c r="BW421" s="400"/>
      <c r="BX421" s="400"/>
      <c r="BY421" s="400"/>
      <c r="BZ421" s="401"/>
      <c r="CA421" s="401"/>
      <c r="CB421" s="401"/>
      <c r="CC421" s="401"/>
      <c r="CD421" s="401"/>
      <c r="CE421" s="401"/>
      <c r="CF421" s="401"/>
      <c r="CG421" s="401"/>
      <c r="CH421" s="401"/>
      <c r="CI421" s="401"/>
      <c r="CJ421" s="401"/>
      <c r="CK421" s="401"/>
      <c r="CL421" s="401"/>
      <c r="CM421" s="401"/>
      <c r="CN421" s="401"/>
      <c r="CO421" s="401"/>
      <c r="CP421" s="401"/>
      <c r="CQ421" s="401"/>
      <c r="CR421" s="401"/>
      <c r="CS421" s="401"/>
      <c r="CT421" s="401"/>
      <c r="CU421" s="401"/>
      <c r="CV421" s="401"/>
      <c r="CW421" s="401"/>
      <c r="CX421" s="401"/>
      <c r="CY421" s="401"/>
      <c r="CZ421" s="401"/>
    </row>
    <row r="422" s="405" customFormat="true" ht="25.15" customHeight="true" x14ac:dyDescent="0.2">
      <c r="B422" s="960"/>
      <c r="C422" s="1071" t="s">
        <v>219</v>
      </c>
      <c r="D422" s="1072"/>
      <c r="E422" s="879">
        <v>0.29765085411939501</v>
      </c>
      <c r="F422" s="698"/>
      <c r="G422" s="698"/>
      <c r="H422" s="1072" t="s">
        <v>458</v>
      </c>
      <c r="I422" s="1072"/>
      <c r="J422" s="880">
        <v>-0.286254204805301</v>
      </c>
      <c r="K422" s="698"/>
      <c r="L422" s="698"/>
      <c r="M422" s="1072" t="s">
        <v>458</v>
      </c>
      <c r="N422" s="1072"/>
      <c r="O422" s="881">
        <v>-0.26742243942827815</v>
      </c>
      <c r="P422" s="698"/>
      <c r="Q422" s="698"/>
      <c r="AN422" s="398"/>
      <c r="AO422" s="398"/>
      <c r="AP422" s="398"/>
      <c r="AQ422" s="398"/>
      <c r="AR422" s="398"/>
      <c r="AS422" s="398"/>
      <c r="AT422" s="398"/>
      <c r="AU422" s="398"/>
      <c r="AV422" s="398"/>
      <c r="AW422" s="398"/>
      <c r="AX422" s="398"/>
      <c r="AY422" s="398"/>
      <c r="AZ422" s="398"/>
      <c r="BA422" s="400"/>
      <c r="BB422" s="477"/>
      <c r="BC422" s="400"/>
      <c r="BD422" s="400"/>
      <c r="BE422" s="400"/>
      <c r="BF422" s="400"/>
      <c r="BG422" s="400"/>
      <c r="BH422" s="400"/>
      <c r="BI422" s="400"/>
      <c r="BJ422" s="400"/>
      <c r="BK422" s="400"/>
      <c r="BL422" s="400"/>
      <c r="BM422" s="400"/>
      <c r="BN422" s="400"/>
      <c r="BO422" s="400"/>
      <c r="BP422" s="400"/>
      <c r="BQ422" s="400"/>
      <c r="BR422" s="400"/>
      <c r="BS422" s="400"/>
      <c r="BT422" s="400"/>
      <c r="BU422" s="400"/>
      <c r="BV422" s="400"/>
      <c r="BW422" s="400"/>
      <c r="BX422" s="400"/>
      <c r="BY422" s="400"/>
      <c r="BZ422" s="401"/>
      <c r="CA422" s="401"/>
      <c r="CB422" s="401"/>
      <c r="CC422" s="401"/>
      <c r="CD422" s="401"/>
      <c r="CE422" s="401"/>
      <c r="CF422" s="401"/>
      <c r="CG422" s="401"/>
      <c r="CH422" s="401"/>
      <c r="CI422" s="401"/>
      <c r="CJ422" s="401"/>
      <c r="CK422" s="401"/>
      <c r="CL422" s="401"/>
      <c r="CM422" s="401"/>
      <c r="CN422" s="401"/>
      <c r="CO422" s="401"/>
      <c r="CP422" s="401"/>
      <c r="CQ422" s="401"/>
      <c r="CR422" s="401"/>
      <c r="CS422" s="401"/>
      <c r="CT422" s="401"/>
      <c r="CU422" s="401"/>
      <c r="CV422" s="401"/>
      <c r="CW422" s="401"/>
      <c r="CX422" s="401"/>
      <c r="CY422" s="401"/>
      <c r="CZ422" s="401"/>
    </row>
    <row r="423" s="405" customFormat="true" ht="25.15" customHeight="true" x14ac:dyDescent="0.2">
      <c r="B423" s="960"/>
      <c r="C423" s="1071" t="s">
        <v>441</v>
      </c>
      <c r="D423" s="1072"/>
      <c r="E423" s="879">
        <v>-0.28694094219700711</v>
      </c>
      <c r="F423" s="698"/>
      <c r="G423" s="698"/>
      <c r="H423" s="1072" t="s">
        <v>459</v>
      </c>
      <c r="I423" s="1072"/>
      <c r="J423" s="880">
        <v>0.27777349272196078</v>
      </c>
      <c r="K423" s="698"/>
      <c r="L423" s="698"/>
      <c r="M423" s="1072" t="s">
        <v>441</v>
      </c>
      <c r="N423" s="1072"/>
      <c r="O423" s="881">
        <v>-0.2513868370351009</v>
      </c>
      <c r="P423" s="698"/>
      <c r="Q423" s="698"/>
      <c r="AN423" s="398"/>
      <c r="AO423" s="398"/>
      <c r="AP423" s="398"/>
      <c r="AQ423" s="398"/>
      <c r="AR423" s="398"/>
      <c r="AS423" s="398"/>
      <c r="AT423" s="398"/>
      <c r="AU423" s="398"/>
      <c r="AV423" s="398"/>
      <c r="AW423" s="398"/>
      <c r="AX423" s="398"/>
      <c r="AY423" s="398"/>
      <c r="AZ423" s="398"/>
      <c r="BA423" s="400"/>
      <c r="BB423" s="477"/>
      <c r="BC423" s="400"/>
      <c r="BD423" s="400"/>
      <c r="BE423" s="400"/>
      <c r="BF423" s="400"/>
      <c r="BG423" s="400"/>
      <c r="BH423" s="400"/>
      <c r="BI423" s="400"/>
      <c r="BJ423" s="400"/>
      <c r="BK423" s="400"/>
      <c r="BL423" s="400"/>
      <c r="BM423" s="400"/>
      <c r="BN423" s="400"/>
      <c r="BO423" s="400"/>
      <c r="BP423" s="400"/>
      <c r="BQ423" s="400"/>
      <c r="BR423" s="400"/>
      <c r="BS423" s="400"/>
      <c r="BT423" s="400"/>
      <c r="BU423" s="400"/>
      <c r="BV423" s="400"/>
      <c r="BW423" s="400"/>
      <c r="BX423" s="400"/>
      <c r="BY423" s="400"/>
      <c r="BZ423" s="401"/>
      <c r="CA423" s="401"/>
      <c r="CB423" s="401"/>
      <c r="CC423" s="401"/>
      <c r="CD423" s="401"/>
      <c r="CE423" s="401"/>
      <c r="CF423" s="401"/>
      <c r="CG423" s="401"/>
      <c r="CH423" s="401"/>
      <c r="CI423" s="401"/>
      <c r="CJ423" s="401"/>
      <c r="CK423" s="401"/>
      <c r="CL423" s="401"/>
      <c r="CM423" s="401"/>
      <c r="CN423" s="401"/>
      <c r="CO423" s="401"/>
      <c r="CP423" s="401"/>
      <c r="CQ423" s="401"/>
      <c r="CR423" s="401"/>
      <c r="CS423" s="401"/>
      <c r="CT423" s="401"/>
      <c r="CU423" s="401"/>
      <c r="CV423" s="401"/>
      <c r="CW423" s="401"/>
      <c r="CX423" s="401"/>
      <c r="CY423" s="401"/>
      <c r="CZ423" s="401"/>
    </row>
    <row r="424" s="405" customFormat="true" ht="25.15" customHeight="true" x14ac:dyDescent="0.2">
      <c r="B424" s="960"/>
      <c r="C424" s="1071" t="s">
        <v>459</v>
      </c>
      <c r="D424" s="1072"/>
      <c r="E424" s="879">
        <v>0.28127550148804109</v>
      </c>
      <c r="F424" s="698"/>
      <c r="G424" s="698"/>
      <c r="H424" s="1072" t="s">
        <v>219</v>
      </c>
      <c r="I424" s="1072"/>
      <c r="J424" s="880">
        <v>0.2684685506285292</v>
      </c>
      <c r="K424" s="698"/>
      <c r="L424" s="698"/>
      <c r="M424" s="1072" t="s">
        <v>455</v>
      </c>
      <c r="N424" s="1072"/>
      <c r="O424" s="881">
        <v>-0.22438361516370664</v>
      </c>
      <c r="P424" s="698"/>
      <c r="Q424" s="698"/>
      <c r="AN424" s="398"/>
      <c r="AO424" s="398"/>
      <c r="AP424" s="398"/>
      <c r="AQ424" s="398"/>
      <c r="AR424" s="398"/>
      <c r="AS424" s="398"/>
      <c r="AT424" s="398"/>
      <c r="AU424" s="398"/>
      <c r="AV424" s="398"/>
      <c r="AW424" s="398"/>
      <c r="AX424" s="398"/>
      <c r="AY424" s="398"/>
      <c r="AZ424" s="398"/>
      <c r="BA424" s="400"/>
      <c r="BB424" s="477"/>
      <c r="BC424" s="400"/>
      <c r="BD424" s="400"/>
      <c r="BE424" s="400"/>
      <c r="BF424" s="400"/>
      <c r="BG424" s="400"/>
      <c r="BH424" s="400"/>
      <c r="BI424" s="400"/>
      <c r="BJ424" s="400"/>
      <c r="BK424" s="400"/>
      <c r="BL424" s="400"/>
      <c r="BM424" s="400"/>
      <c r="BN424" s="400"/>
      <c r="BO424" s="400"/>
      <c r="BP424" s="400"/>
      <c r="BQ424" s="400"/>
      <c r="BR424" s="400"/>
      <c r="BS424" s="400"/>
      <c r="BT424" s="400"/>
      <c r="BU424" s="400"/>
      <c r="BV424" s="400"/>
      <c r="BW424" s="400"/>
      <c r="BX424" s="400"/>
      <c r="BY424" s="400"/>
      <c r="BZ424" s="401"/>
      <c r="CA424" s="401"/>
      <c r="CB424" s="401"/>
      <c r="CC424" s="401"/>
      <c r="CD424" s="401"/>
      <c r="CE424" s="401"/>
      <c r="CF424" s="401"/>
      <c r="CG424" s="401"/>
      <c r="CH424" s="401"/>
      <c r="CI424" s="401"/>
      <c r="CJ424" s="401"/>
      <c r="CK424" s="401"/>
      <c r="CL424" s="401"/>
      <c r="CM424" s="401"/>
      <c r="CN424" s="401"/>
      <c r="CO424" s="401"/>
      <c r="CP424" s="401"/>
      <c r="CQ424" s="401"/>
      <c r="CR424" s="401"/>
      <c r="CS424" s="401"/>
      <c r="CT424" s="401"/>
      <c r="CU424" s="401"/>
      <c r="CV424" s="401"/>
      <c r="CW424" s="401"/>
      <c r="CX424" s="401"/>
      <c r="CY424" s="401"/>
      <c r="CZ424" s="401"/>
    </row>
    <row r="425" s="405" customFormat="true" ht="25.15" customHeight="true" x14ac:dyDescent="0.2">
      <c r="B425" s="960"/>
      <c r="C425" s="1071" t="s">
        <v>458</v>
      </c>
      <c r="D425" s="1072"/>
      <c r="E425" s="879">
        <v>-0.27499149890511243</v>
      </c>
      <c r="F425" s="698"/>
      <c r="G425" s="698"/>
      <c r="H425" s="1072" t="s">
        <v>460</v>
      </c>
      <c r="I425" s="1072"/>
      <c r="J425" s="880">
        <v>-0.24303871336261257</v>
      </c>
      <c r="K425" s="698"/>
      <c r="L425" s="698"/>
      <c r="M425" s="1072" t="s">
        <v>459</v>
      </c>
      <c r="N425" s="1072"/>
      <c r="O425" s="881">
        <v>0.21462447899644377</v>
      </c>
      <c r="P425" s="698"/>
      <c r="Q425" s="698"/>
      <c r="AN425" s="398"/>
      <c r="AO425" s="398"/>
      <c r="AP425" s="398"/>
      <c r="AQ425" s="398"/>
      <c r="AR425" s="398"/>
      <c r="AS425" s="398"/>
      <c r="AT425" s="398"/>
      <c r="AU425" s="398"/>
      <c r="AV425" s="398"/>
      <c r="AW425" s="398"/>
      <c r="AX425" s="398"/>
      <c r="AY425" s="398"/>
      <c r="AZ425" s="398"/>
      <c r="BA425" s="400"/>
      <c r="BB425" s="477"/>
      <c r="BC425" s="400"/>
      <c r="BD425" s="400"/>
      <c r="BE425" s="400"/>
      <c r="BF425" s="400"/>
      <c r="BG425" s="400"/>
      <c r="BH425" s="400"/>
      <c r="BI425" s="400"/>
      <c r="BJ425" s="400"/>
      <c r="BK425" s="400"/>
      <c r="BL425" s="400"/>
      <c r="BM425" s="400"/>
      <c r="BN425" s="400"/>
      <c r="BO425" s="400"/>
      <c r="BP425" s="400"/>
      <c r="BQ425" s="400"/>
      <c r="BR425" s="400"/>
      <c r="BS425" s="400"/>
      <c r="BT425" s="400"/>
      <c r="BU425" s="400"/>
      <c r="BV425" s="400"/>
      <c r="BW425" s="400"/>
      <c r="BX425" s="400"/>
      <c r="BY425" s="400"/>
      <c r="BZ425" s="401"/>
      <c r="CA425" s="401"/>
      <c r="CB425" s="401"/>
      <c r="CC425" s="401"/>
      <c r="CD425" s="401"/>
      <c r="CE425" s="401"/>
      <c r="CF425" s="401"/>
      <c r="CG425" s="401"/>
      <c r="CH425" s="401"/>
      <c r="CI425" s="401"/>
      <c r="CJ425" s="401"/>
      <c r="CK425" s="401"/>
      <c r="CL425" s="401"/>
      <c r="CM425" s="401"/>
      <c r="CN425" s="401"/>
      <c r="CO425" s="401"/>
      <c r="CP425" s="401"/>
      <c r="CQ425" s="401"/>
      <c r="CR425" s="401"/>
      <c r="CS425" s="401"/>
      <c r="CT425" s="401"/>
      <c r="CU425" s="401"/>
      <c r="CV425" s="401"/>
      <c r="CW425" s="401"/>
      <c r="CX425" s="401"/>
      <c r="CY425" s="401"/>
      <c r="CZ425" s="401"/>
    </row>
    <row r="426" s="405" customFormat="true" ht="25.15" customHeight="true" x14ac:dyDescent="0.2">
      <c r="B426" s="960"/>
      <c r="C426" s="1071" t="s">
        <v>457</v>
      </c>
      <c r="D426" s="1072"/>
      <c r="E426" s="879">
        <v>-0.25460017135037588</v>
      </c>
      <c r="F426" s="698"/>
      <c r="G426" s="698"/>
      <c r="H426" s="1072" t="s">
        <v>461</v>
      </c>
      <c r="I426" s="1072"/>
      <c r="J426" s="880">
        <v>-0.22489518196781025</v>
      </c>
      <c r="K426" s="698"/>
      <c r="L426" s="698"/>
      <c r="M426" s="1072" t="s">
        <v>457</v>
      </c>
      <c r="N426" s="1072"/>
      <c r="O426" s="881">
        <v>-0.19363032186879647</v>
      </c>
      <c r="P426" s="698"/>
      <c r="Q426" s="698"/>
      <c r="AN426" s="398"/>
      <c r="AO426" s="398"/>
      <c r="AP426" s="398"/>
      <c r="AQ426" s="398"/>
      <c r="AR426" s="398"/>
      <c r="AS426" s="398"/>
      <c r="AT426" s="398"/>
      <c r="AU426" s="398"/>
      <c r="AV426" s="398"/>
      <c r="AW426" s="398"/>
      <c r="AX426" s="398"/>
      <c r="AY426" s="398"/>
      <c r="AZ426" s="398"/>
      <c r="BA426" s="400"/>
      <c r="BB426" s="477"/>
      <c r="BC426" s="400"/>
      <c r="BD426" s="400"/>
      <c r="BE426" s="400"/>
      <c r="BF426" s="400"/>
      <c r="BG426" s="400"/>
      <c r="BH426" s="400"/>
      <c r="BI426" s="400"/>
      <c r="BJ426" s="400"/>
      <c r="BK426" s="400"/>
      <c r="BL426" s="400"/>
      <c r="BM426" s="400"/>
      <c r="BN426" s="400"/>
      <c r="BO426" s="400"/>
      <c r="BP426" s="400"/>
      <c r="BQ426" s="400"/>
      <c r="BR426" s="400"/>
      <c r="BS426" s="400"/>
      <c r="BT426" s="400"/>
      <c r="BU426" s="400"/>
      <c r="BV426" s="400"/>
      <c r="BW426" s="400"/>
      <c r="BX426" s="400"/>
      <c r="BY426" s="400"/>
      <c r="BZ426" s="401"/>
      <c r="CA426" s="401"/>
      <c r="CB426" s="401"/>
      <c r="CC426" s="401"/>
      <c r="CD426" s="401"/>
      <c r="CE426" s="401"/>
      <c r="CF426" s="401"/>
      <c r="CG426" s="401"/>
      <c r="CH426" s="401"/>
      <c r="CI426" s="401"/>
      <c r="CJ426" s="401"/>
      <c r="CK426" s="401"/>
      <c r="CL426" s="401"/>
      <c r="CM426" s="401"/>
      <c r="CN426" s="401"/>
      <c r="CO426" s="401"/>
      <c r="CP426" s="401"/>
      <c r="CQ426" s="401"/>
      <c r="CR426" s="401"/>
      <c r="CS426" s="401"/>
      <c r="CT426" s="401"/>
      <c r="CU426" s="401"/>
      <c r="CV426" s="401"/>
      <c r="CW426" s="401"/>
      <c r="CX426" s="401"/>
      <c r="CY426" s="401"/>
      <c r="CZ426" s="401"/>
    </row>
    <row r="427" s="405" customFormat="true" ht="25.15" customHeight="true" x14ac:dyDescent="0.2">
      <c r="B427" s="960"/>
      <c r="C427" s="1071" t="s">
        <v>462</v>
      </c>
      <c r="D427" s="1072"/>
      <c r="E427" s="879">
        <v>0.2091017184623592</v>
      </c>
      <c r="F427" s="698"/>
      <c r="G427" s="698"/>
      <c r="H427" s="1072" t="s">
        <v>223</v>
      </c>
      <c r="I427" s="1072"/>
      <c r="J427" s="880">
        <v>0.20955315795946716</v>
      </c>
      <c r="K427" s="698"/>
      <c r="L427" s="698"/>
      <c r="M427" s="1072" t="s">
        <v>463</v>
      </c>
      <c r="N427" s="1072"/>
      <c r="O427" s="881">
        <v>-0.19138393309761167</v>
      </c>
      <c r="P427" s="698"/>
      <c r="Q427" s="698"/>
      <c r="AN427" s="398"/>
      <c r="AO427" s="398"/>
      <c r="AP427" s="398"/>
      <c r="AQ427" s="398"/>
      <c r="AR427" s="398"/>
      <c r="AS427" s="398"/>
      <c r="AT427" s="398"/>
      <c r="AU427" s="398"/>
      <c r="AV427" s="398"/>
      <c r="AW427" s="398"/>
      <c r="AX427" s="398"/>
      <c r="AY427" s="398"/>
      <c r="AZ427" s="398"/>
      <c r="BA427" s="400"/>
      <c r="BB427" s="477"/>
      <c r="BC427" s="400"/>
      <c r="BD427" s="400"/>
      <c r="BE427" s="400"/>
      <c r="BF427" s="400"/>
      <c r="BG427" s="400"/>
      <c r="BH427" s="400"/>
      <c r="BI427" s="400"/>
      <c r="BJ427" s="400"/>
      <c r="BK427" s="400"/>
      <c r="BL427" s="400"/>
      <c r="BM427" s="400"/>
      <c r="BN427" s="400"/>
      <c r="BO427" s="400"/>
      <c r="BP427" s="400"/>
      <c r="BQ427" s="400"/>
      <c r="BR427" s="400"/>
      <c r="BS427" s="400"/>
      <c r="BT427" s="400"/>
      <c r="BU427" s="400"/>
      <c r="BV427" s="400"/>
      <c r="BW427" s="400"/>
      <c r="BX427" s="400"/>
      <c r="BY427" s="400"/>
      <c r="BZ427" s="401"/>
      <c r="CA427" s="401"/>
      <c r="CB427" s="401"/>
      <c r="CC427" s="401"/>
      <c r="CD427" s="401"/>
      <c r="CE427" s="401"/>
      <c r="CF427" s="401"/>
      <c r="CG427" s="401"/>
      <c r="CH427" s="401"/>
      <c r="CI427" s="401"/>
      <c r="CJ427" s="401"/>
      <c r="CK427" s="401"/>
      <c r="CL427" s="401"/>
      <c r="CM427" s="401"/>
      <c r="CN427" s="401"/>
      <c r="CO427" s="401"/>
      <c r="CP427" s="401"/>
      <c r="CQ427" s="401"/>
      <c r="CR427" s="401"/>
      <c r="CS427" s="401"/>
      <c r="CT427" s="401"/>
      <c r="CU427" s="401"/>
      <c r="CV427" s="401"/>
      <c r="CW427" s="401"/>
      <c r="CX427" s="401"/>
      <c r="CY427" s="401"/>
      <c r="CZ427" s="401"/>
    </row>
    <row r="428" s="405" customFormat="true" ht="25.15" customHeight="true" x14ac:dyDescent="0.2">
      <c r="B428" s="960"/>
      <c r="C428" s="1071" t="s">
        <v>463</v>
      </c>
      <c r="D428" s="1072"/>
      <c r="E428" s="879">
        <v>-0.20161321263197951</v>
      </c>
      <c r="F428" s="698"/>
      <c r="G428" s="698"/>
      <c r="H428" s="1072" t="s">
        <v>456</v>
      </c>
      <c r="I428" s="1072"/>
      <c r="J428" s="880">
        <v>0.2018096510624314</v>
      </c>
      <c r="K428" s="698"/>
      <c r="L428" s="698"/>
      <c r="M428" s="1072" t="s">
        <v>464</v>
      </c>
      <c r="N428" s="1072"/>
      <c r="O428" s="881">
        <v>0.15411103855673147</v>
      </c>
      <c r="P428" s="698"/>
      <c r="Q428" s="698"/>
      <c r="AN428" s="398"/>
      <c r="AO428" s="398"/>
      <c r="AP428" s="398"/>
      <c r="AQ428" s="398"/>
      <c r="AR428" s="398"/>
      <c r="AS428" s="398"/>
      <c r="AT428" s="398"/>
      <c r="AU428" s="398"/>
      <c r="AV428" s="398"/>
      <c r="AW428" s="398"/>
      <c r="AX428" s="398"/>
      <c r="AY428" s="398"/>
      <c r="AZ428" s="398"/>
      <c r="BA428" s="400"/>
      <c r="BB428" s="477"/>
      <c r="BC428" s="400"/>
      <c r="BD428" s="400"/>
      <c r="BE428" s="400"/>
      <c r="BF428" s="400"/>
      <c r="BG428" s="400"/>
      <c r="BH428" s="400"/>
      <c r="BI428" s="400"/>
      <c r="BJ428" s="400"/>
      <c r="BK428" s="400"/>
      <c r="BL428" s="400"/>
      <c r="BM428" s="400"/>
      <c r="BN428" s="400"/>
      <c r="BO428" s="400"/>
      <c r="BP428" s="400"/>
      <c r="BQ428" s="400"/>
      <c r="BR428" s="400"/>
      <c r="BS428" s="400"/>
      <c r="BT428" s="400"/>
      <c r="BU428" s="400"/>
      <c r="BV428" s="400"/>
      <c r="BW428" s="400"/>
      <c r="BX428" s="400"/>
      <c r="BY428" s="400"/>
      <c r="BZ428" s="401"/>
      <c r="CA428" s="401"/>
      <c r="CB428" s="401"/>
      <c r="CC428" s="401"/>
      <c r="CD428" s="401"/>
      <c r="CE428" s="401"/>
      <c r="CF428" s="401"/>
      <c r="CG428" s="401"/>
      <c r="CH428" s="401"/>
      <c r="CI428" s="401"/>
      <c r="CJ428" s="401"/>
      <c r="CK428" s="401"/>
      <c r="CL428" s="401"/>
      <c r="CM428" s="401"/>
      <c r="CN428" s="401"/>
      <c r="CO428" s="401"/>
      <c r="CP428" s="401"/>
      <c r="CQ428" s="401"/>
      <c r="CR428" s="401"/>
      <c r="CS428" s="401"/>
      <c r="CT428" s="401"/>
      <c r="CU428" s="401"/>
      <c r="CV428" s="401"/>
      <c r="CW428" s="401"/>
      <c r="CX428" s="401"/>
      <c r="CY428" s="401"/>
      <c r="CZ428" s="401"/>
    </row>
    <row r="429" s="405" customFormat="true" ht="25.15" customHeight="true" x14ac:dyDescent="0.2">
      <c r="B429" s="960"/>
      <c r="C429" s="1071" t="s">
        <v>461</v>
      </c>
      <c r="D429" s="1072"/>
      <c r="E429" s="879">
        <v>-0.13394373119109032</v>
      </c>
      <c r="F429" s="698"/>
      <c r="G429" s="698"/>
      <c r="H429" s="1072" t="s">
        <v>465</v>
      </c>
      <c r="I429" s="1072"/>
      <c r="J429" s="880">
        <v>-0.18370524468582858</v>
      </c>
      <c r="K429" s="698"/>
      <c r="L429" s="698"/>
      <c r="M429" s="1072" t="s">
        <v>466</v>
      </c>
      <c r="N429" s="1072"/>
      <c r="O429" s="881">
        <v>0.13726449209063923</v>
      </c>
      <c r="P429" s="698"/>
      <c r="Q429" s="698"/>
      <c r="AN429" s="398"/>
      <c r="AO429" s="398"/>
      <c r="AP429" s="398"/>
      <c r="AQ429" s="398"/>
      <c r="AR429" s="398"/>
      <c r="AS429" s="398"/>
      <c r="AT429" s="398"/>
      <c r="AU429" s="398"/>
      <c r="AV429" s="398"/>
      <c r="AW429" s="398"/>
      <c r="AX429" s="398"/>
      <c r="AY429" s="398"/>
      <c r="AZ429" s="398"/>
      <c r="BA429" s="400"/>
      <c r="BB429" s="477"/>
      <c r="BC429" s="400"/>
      <c r="BD429" s="400"/>
      <c r="BE429" s="400"/>
      <c r="BF429" s="400"/>
      <c r="BG429" s="400"/>
      <c r="BH429" s="400"/>
      <c r="BI429" s="400"/>
      <c r="BJ429" s="400"/>
      <c r="BK429" s="400"/>
      <c r="BL429" s="400"/>
      <c r="BM429" s="400"/>
      <c r="BN429" s="400"/>
      <c r="BO429" s="400"/>
      <c r="BP429" s="400"/>
      <c r="BQ429" s="400"/>
      <c r="BR429" s="400"/>
      <c r="BS429" s="400"/>
      <c r="BT429" s="400"/>
      <c r="BU429" s="400"/>
      <c r="BV429" s="400"/>
      <c r="BW429" s="400"/>
      <c r="BX429" s="400"/>
      <c r="BY429" s="400"/>
      <c r="BZ429" s="401"/>
      <c r="CA429" s="401"/>
      <c r="CB429" s="401"/>
      <c r="CC429" s="401"/>
      <c r="CD429" s="401"/>
      <c r="CE429" s="401"/>
      <c r="CF429" s="401"/>
      <c r="CG429" s="401"/>
      <c r="CH429" s="401"/>
      <c r="CI429" s="401"/>
      <c r="CJ429" s="401"/>
      <c r="CK429" s="401"/>
      <c r="CL429" s="401"/>
      <c r="CM429" s="401"/>
      <c r="CN429" s="401"/>
      <c r="CO429" s="401"/>
      <c r="CP429" s="401"/>
      <c r="CQ429" s="401"/>
      <c r="CR429" s="401"/>
      <c r="CS429" s="401"/>
      <c r="CT429" s="401"/>
      <c r="CU429" s="401"/>
      <c r="CV429" s="401"/>
      <c r="CW429" s="401"/>
      <c r="CX429" s="401"/>
      <c r="CY429" s="401"/>
      <c r="CZ429" s="401"/>
    </row>
    <row r="430" s="405" customFormat="true" ht="25.15" customHeight="true" x14ac:dyDescent="0.2">
      <c r="B430" s="960"/>
      <c r="C430" s="1071" t="s">
        <v>467</v>
      </c>
      <c r="D430" s="1072"/>
      <c r="E430" s="879">
        <v>0.13319614144356842</v>
      </c>
      <c r="F430" s="698"/>
      <c r="G430" s="698"/>
      <c r="H430" s="1072" t="s">
        <v>463</v>
      </c>
      <c r="I430" s="1072"/>
      <c r="J430" s="880">
        <v>-0.18140345337144687</v>
      </c>
      <c r="K430" s="698"/>
      <c r="L430" s="698"/>
      <c r="M430" s="1072" t="s">
        <v>468</v>
      </c>
      <c r="N430" s="1072"/>
      <c r="O430" s="881">
        <v>0.11931254213666051</v>
      </c>
      <c r="P430" s="698"/>
      <c r="Q430" s="698"/>
      <c r="AN430" s="398"/>
      <c r="AO430" s="398"/>
      <c r="AP430" s="398"/>
      <c r="AQ430" s="398"/>
      <c r="AR430" s="398"/>
      <c r="AS430" s="398"/>
      <c r="AT430" s="398"/>
      <c r="AU430" s="398"/>
      <c r="AV430" s="398"/>
      <c r="AW430" s="398"/>
      <c r="AX430" s="398"/>
      <c r="AY430" s="398"/>
      <c r="AZ430" s="398"/>
      <c r="BA430" s="400"/>
      <c r="BB430" s="477"/>
      <c r="BC430" s="400"/>
      <c r="BD430" s="400"/>
      <c r="BE430" s="400"/>
      <c r="BF430" s="400"/>
      <c r="BG430" s="400"/>
      <c r="BH430" s="400"/>
      <c r="BI430" s="400"/>
      <c r="BJ430" s="400"/>
      <c r="BK430" s="400"/>
      <c r="BL430" s="400"/>
      <c r="BM430" s="400"/>
      <c r="BN430" s="400"/>
      <c r="BO430" s="400"/>
      <c r="BP430" s="400"/>
      <c r="BQ430" s="400"/>
      <c r="BR430" s="400"/>
      <c r="BS430" s="400"/>
      <c r="BT430" s="400"/>
      <c r="BU430" s="400"/>
      <c r="BV430" s="400"/>
      <c r="BW430" s="400"/>
      <c r="BX430" s="400"/>
      <c r="BY430" s="400"/>
      <c r="BZ430" s="401"/>
      <c r="CA430" s="401"/>
      <c r="CB430" s="401"/>
      <c r="CC430" s="401"/>
      <c r="CD430" s="401"/>
      <c r="CE430" s="401"/>
      <c r="CF430" s="401"/>
      <c r="CG430" s="401"/>
      <c r="CH430" s="401"/>
      <c r="CI430" s="401"/>
      <c r="CJ430" s="401"/>
      <c r="CK430" s="401"/>
      <c r="CL430" s="401"/>
      <c r="CM430" s="401"/>
      <c r="CN430" s="401"/>
      <c r="CO430" s="401"/>
      <c r="CP430" s="401"/>
      <c r="CQ430" s="401"/>
      <c r="CR430" s="401"/>
      <c r="CS430" s="401"/>
      <c r="CT430" s="401"/>
      <c r="CU430" s="401"/>
      <c r="CV430" s="401"/>
      <c r="CW430" s="401"/>
      <c r="CX430" s="401"/>
      <c r="CY430" s="401"/>
      <c r="CZ430" s="401"/>
    </row>
    <row r="431" s="405" customFormat="true" ht="25.15" customHeight="true" x14ac:dyDescent="0.2">
      <c r="B431" s="960"/>
      <c r="C431" s="1071" t="s">
        <v>466</v>
      </c>
      <c r="D431" s="1072"/>
      <c r="E431" s="879">
        <v>0.12918960335977389</v>
      </c>
      <c r="F431" s="698"/>
      <c r="G431" s="698"/>
      <c r="H431" s="1072" t="s">
        <v>469</v>
      </c>
      <c r="I431" s="1072"/>
      <c r="J431" s="880">
        <v>-0.16275684927014078</v>
      </c>
      <c r="K431" s="698"/>
      <c r="L431" s="698"/>
      <c r="M431" s="1072" t="s">
        <v>467</v>
      </c>
      <c r="N431" s="1072"/>
      <c r="O431" s="881">
        <v>0.11729189289631625</v>
      </c>
      <c r="P431" s="698"/>
      <c r="Q431" s="698"/>
      <c r="AN431" s="398"/>
      <c r="AO431" s="398"/>
      <c r="AP431" s="398"/>
      <c r="AQ431" s="398"/>
      <c r="AR431" s="398"/>
      <c r="AS431" s="398"/>
      <c r="AT431" s="398"/>
      <c r="AU431" s="398"/>
      <c r="AV431" s="398"/>
      <c r="AW431" s="398"/>
      <c r="AX431" s="398"/>
      <c r="AY431" s="398"/>
      <c r="AZ431" s="398"/>
      <c r="BA431" s="400"/>
      <c r="BB431" s="477"/>
      <c r="BC431" s="400"/>
      <c r="BD431" s="400"/>
      <c r="BE431" s="400"/>
      <c r="BF431" s="400"/>
      <c r="BG431" s="400"/>
      <c r="BH431" s="400"/>
      <c r="BI431" s="400"/>
      <c r="BJ431" s="400"/>
      <c r="BK431" s="400"/>
      <c r="BL431" s="400"/>
      <c r="BM431" s="400"/>
      <c r="BN431" s="400"/>
      <c r="BO431" s="400"/>
      <c r="BP431" s="400"/>
      <c r="BQ431" s="400"/>
      <c r="BR431" s="400"/>
      <c r="BS431" s="400"/>
      <c r="BT431" s="400"/>
      <c r="BU431" s="400"/>
      <c r="BV431" s="400"/>
      <c r="BW431" s="400"/>
      <c r="BX431" s="400"/>
      <c r="BY431" s="400"/>
      <c r="BZ431" s="401"/>
      <c r="CA431" s="401"/>
      <c r="CB431" s="401"/>
      <c r="CC431" s="401"/>
      <c r="CD431" s="401"/>
      <c r="CE431" s="401"/>
      <c r="CF431" s="401"/>
      <c r="CG431" s="401"/>
      <c r="CH431" s="401"/>
      <c r="CI431" s="401"/>
      <c r="CJ431" s="401"/>
      <c r="CK431" s="401"/>
      <c r="CL431" s="401"/>
      <c r="CM431" s="401"/>
      <c r="CN431" s="401"/>
      <c r="CO431" s="401"/>
      <c r="CP431" s="401"/>
      <c r="CQ431" s="401"/>
      <c r="CR431" s="401"/>
      <c r="CS431" s="401"/>
      <c r="CT431" s="401"/>
      <c r="CU431" s="401"/>
      <c r="CV431" s="401"/>
      <c r="CW431" s="401"/>
      <c r="CX431" s="401"/>
      <c r="CY431" s="401"/>
      <c r="CZ431" s="401"/>
    </row>
    <row r="432" s="405" customFormat="true" ht="25.15" customHeight="true" x14ac:dyDescent="0.2">
      <c r="B432" s="960"/>
      <c r="C432" s="1071" t="s">
        <v>470</v>
      </c>
      <c r="D432" s="1072"/>
      <c r="E432" s="879">
        <v>0.11819149040044612</v>
      </c>
      <c r="F432" s="698"/>
      <c r="G432" s="698"/>
      <c r="H432" s="1072" t="s">
        <v>471</v>
      </c>
      <c r="I432" s="1072"/>
      <c r="J432" s="880">
        <v>-0.13753955457088862</v>
      </c>
      <c r="K432" s="698"/>
      <c r="L432" s="698"/>
      <c r="M432" s="1072" t="s">
        <v>472</v>
      </c>
      <c r="N432" s="1072"/>
      <c r="O432" s="881">
        <v>0.11062186604031651</v>
      </c>
      <c r="P432" s="698"/>
      <c r="Q432" s="698"/>
      <c r="AN432" s="398"/>
      <c r="AO432" s="398"/>
      <c r="AP432" s="398"/>
      <c r="AQ432" s="398"/>
      <c r="AR432" s="398"/>
      <c r="AS432" s="398"/>
      <c r="AT432" s="398"/>
      <c r="AU432" s="398"/>
      <c r="AV432" s="398"/>
      <c r="AW432" s="398"/>
      <c r="AX432" s="398"/>
      <c r="AY432" s="398"/>
      <c r="AZ432" s="398"/>
      <c r="BA432" s="400"/>
      <c r="BB432" s="477"/>
      <c r="BC432" s="400"/>
      <c r="BD432" s="400"/>
      <c r="BE432" s="400"/>
      <c r="BF432" s="400"/>
      <c r="BG432" s="400"/>
      <c r="BH432" s="400"/>
      <c r="BI432" s="400"/>
      <c r="BJ432" s="400"/>
      <c r="BK432" s="400"/>
      <c r="BL432" s="400"/>
      <c r="BM432" s="400"/>
      <c r="BN432" s="400"/>
      <c r="BO432" s="400"/>
      <c r="BP432" s="400"/>
      <c r="BQ432" s="400"/>
      <c r="BR432" s="400"/>
      <c r="BS432" s="400"/>
      <c r="BT432" s="400"/>
      <c r="BU432" s="400"/>
      <c r="BV432" s="400"/>
      <c r="BW432" s="400"/>
      <c r="BX432" s="400"/>
      <c r="BY432" s="400"/>
      <c r="BZ432" s="401"/>
      <c r="CA432" s="401"/>
      <c r="CB432" s="401"/>
      <c r="CC432" s="401"/>
      <c r="CD432" s="401"/>
      <c r="CE432" s="401"/>
      <c r="CF432" s="401"/>
      <c r="CG432" s="401"/>
      <c r="CH432" s="401"/>
      <c r="CI432" s="401"/>
      <c r="CJ432" s="401"/>
      <c r="CK432" s="401"/>
      <c r="CL432" s="401"/>
      <c r="CM432" s="401"/>
      <c r="CN432" s="401"/>
      <c r="CO432" s="401"/>
      <c r="CP432" s="401"/>
      <c r="CQ432" s="401"/>
      <c r="CR432" s="401"/>
      <c r="CS432" s="401"/>
      <c r="CT432" s="401"/>
      <c r="CU432" s="401"/>
      <c r="CV432" s="401"/>
      <c r="CW432" s="401"/>
      <c r="CX432" s="401"/>
      <c r="CY432" s="401"/>
      <c r="CZ432" s="401"/>
    </row>
    <row r="433" s="405" customFormat="true" ht="25.15" customHeight="true" x14ac:dyDescent="0.2">
      <c r="B433" s="960"/>
      <c r="C433" s="1071" t="s">
        <v>464</v>
      </c>
      <c r="D433" s="1072"/>
      <c r="E433" s="879">
        <v>0.11471757584061164</v>
      </c>
      <c r="F433" s="698"/>
      <c r="G433" s="698"/>
      <c r="H433" s="1072" t="s">
        <v>462</v>
      </c>
      <c r="I433" s="1072"/>
      <c r="J433" s="880">
        <v>0.13348261313859064</v>
      </c>
      <c r="K433" s="698"/>
      <c r="L433" s="698"/>
      <c r="M433" s="1072" t="s">
        <v>461</v>
      </c>
      <c r="N433" s="1072"/>
      <c r="O433" s="881">
        <v>-0.10137086403034323</v>
      </c>
      <c r="P433" s="698"/>
      <c r="Q433" s="698"/>
      <c r="AN433" s="398"/>
      <c r="AO433" s="398"/>
      <c r="AP433" s="398"/>
      <c r="AQ433" s="398"/>
      <c r="AR433" s="398"/>
      <c r="AS433" s="398"/>
      <c r="AT433" s="398"/>
      <c r="AU433" s="398"/>
      <c r="AV433" s="398"/>
      <c r="AW433" s="398"/>
      <c r="AX433" s="398"/>
      <c r="AY433" s="398"/>
      <c r="AZ433" s="398"/>
      <c r="BA433" s="400"/>
      <c r="BB433" s="477"/>
      <c r="BC433" s="400"/>
      <c r="BD433" s="400"/>
      <c r="BE433" s="400"/>
      <c r="BF433" s="400"/>
      <c r="BG433" s="400"/>
      <c r="BH433" s="400"/>
      <c r="BI433" s="400"/>
      <c r="BJ433" s="400"/>
      <c r="BK433" s="400"/>
      <c r="BL433" s="400"/>
      <c r="BM433" s="400"/>
      <c r="BN433" s="400"/>
      <c r="BO433" s="400"/>
      <c r="BP433" s="400"/>
      <c r="BQ433" s="400"/>
      <c r="BR433" s="400"/>
      <c r="BS433" s="400"/>
      <c r="BT433" s="400"/>
      <c r="BU433" s="400"/>
      <c r="BV433" s="400"/>
      <c r="BW433" s="400"/>
      <c r="BX433" s="400"/>
      <c r="BY433" s="400"/>
      <c r="BZ433" s="401"/>
      <c r="CA433" s="401"/>
      <c r="CB433" s="401"/>
      <c r="CC433" s="401"/>
      <c r="CD433" s="401"/>
      <c r="CE433" s="401"/>
      <c r="CF433" s="401"/>
      <c r="CG433" s="401"/>
      <c r="CH433" s="401"/>
      <c r="CI433" s="401"/>
      <c r="CJ433" s="401"/>
      <c r="CK433" s="401"/>
      <c r="CL433" s="401"/>
      <c r="CM433" s="401"/>
      <c r="CN433" s="401"/>
      <c r="CO433" s="401"/>
      <c r="CP433" s="401"/>
      <c r="CQ433" s="401"/>
      <c r="CR433" s="401"/>
      <c r="CS433" s="401"/>
      <c r="CT433" s="401"/>
      <c r="CU433" s="401"/>
      <c r="CV433" s="401"/>
      <c r="CW433" s="401"/>
      <c r="CX433" s="401"/>
      <c r="CY433" s="401"/>
      <c r="CZ433" s="401"/>
    </row>
    <row r="434" s="405" customFormat="true" ht="25.15" customHeight="true" x14ac:dyDescent="0.2">
      <c r="B434" s="960"/>
      <c r="C434" s="1071" t="s">
        <v>468</v>
      </c>
      <c r="D434" s="1072"/>
      <c r="E434" s="879">
        <v>0.11003268271670358</v>
      </c>
      <c r="F434" s="698"/>
      <c r="G434" s="698"/>
      <c r="H434" s="1072" t="s">
        <v>473</v>
      </c>
      <c r="I434" s="1072"/>
      <c r="J434" s="880">
        <v>-0.13258338837275457</v>
      </c>
      <c r="K434" s="698"/>
      <c r="L434" s="698"/>
      <c r="M434" s="1072" t="s">
        <v>460</v>
      </c>
      <c r="N434" s="1072"/>
      <c r="O434" s="881">
        <v>-9.7568007122736056E-2</v>
      </c>
      <c r="P434" s="698"/>
      <c r="Q434" s="698"/>
      <c r="AN434" s="398"/>
      <c r="AO434" s="398"/>
      <c r="AP434" s="398"/>
      <c r="AQ434" s="398"/>
      <c r="AR434" s="398"/>
      <c r="AS434" s="398"/>
      <c r="AT434" s="398"/>
      <c r="AU434" s="398"/>
      <c r="AV434" s="398"/>
      <c r="AW434" s="398"/>
      <c r="AX434" s="398"/>
      <c r="AY434" s="398"/>
      <c r="AZ434" s="398"/>
      <c r="BA434" s="400"/>
      <c r="BB434" s="477"/>
      <c r="BC434" s="400"/>
      <c r="BD434" s="400"/>
      <c r="BE434" s="400"/>
      <c r="BF434" s="400"/>
      <c r="BG434" s="400"/>
      <c r="BH434" s="400"/>
      <c r="BI434" s="400"/>
      <c r="BJ434" s="400"/>
      <c r="BK434" s="400"/>
      <c r="BL434" s="400"/>
      <c r="BM434" s="400"/>
      <c r="BN434" s="400"/>
      <c r="BO434" s="400"/>
      <c r="BP434" s="400"/>
      <c r="BQ434" s="400"/>
      <c r="BR434" s="400"/>
      <c r="BS434" s="400"/>
      <c r="BT434" s="400"/>
      <c r="BU434" s="400"/>
      <c r="BV434" s="400"/>
      <c r="BW434" s="400"/>
      <c r="BX434" s="400"/>
      <c r="BY434" s="400"/>
      <c r="BZ434" s="401"/>
      <c r="CA434" s="401"/>
      <c r="CB434" s="401"/>
      <c r="CC434" s="401"/>
      <c r="CD434" s="401"/>
      <c r="CE434" s="401"/>
      <c r="CF434" s="401"/>
      <c r="CG434" s="401"/>
      <c r="CH434" s="401"/>
      <c r="CI434" s="401"/>
      <c r="CJ434" s="401"/>
      <c r="CK434" s="401"/>
      <c r="CL434" s="401"/>
      <c r="CM434" s="401"/>
      <c r="CN434" s="401"/>
      <c r="CO434" s="401"/>
      <c r="CP434" s="401"/>
      <c r="CQ434" s="401"/>
      <c r="CR434" s="401"/>
      <c r="CS434" s="401"/>
      <c r="CT434" s="401"/>
      <c r="CU434" s="401"/>
      <c r="CV434" s="401"/>
      <c r="CW434" s="401"/>
      <c r="CX434" s="401"/>
      <c r="CY434" s="401"/>
      <c r="CZ434" s="401"/>
    </row>
    <row r="435" s="405" customFormat="true" ht="25.15" customHeight="true" x14ac:dyDescent="0.2">
      <c r="B435" s="960"/>
      <c r="C435" s="1071" t="s">
        <v>474</v>
      </c>
      <c r="D435" s="1072"/>
      <c r="E435" s="879">
        <v>-0.1039090151291254</v>
      </c>
      <c r="F435" s="698"/>
      <c r="G435" s="698"/>
      <c r="H435" s="1072" t="s">
        <v>475</v>
      </c>
      <c r="I435" s="1072"/>
      <c r="J435" s="880">
        <v>-0.13151171751432469</v>
      </c>
      <c r="K435" s="698"/>
      <c r="L435" s="698"/>
      <c r="M435" s="1072" t="s">
        <v>462</v>
      </c>
      <c r="N435" s="1072"/>
      <c r="O435" s="881">
        <v>9.6924663940305092E-2</v>
      </c>
      <c r="P435" s="698"/>
      <c r="Q435" s="698"/>
      <c r="AN435" s="398"/>
      <c r="AO435" s="398"/>
      <c r="AP435" s="398"/>
      <c r="AQ435" s="398"/>
      <c r="AR435" s="398"/>
      <c r="AS435" s="398"/>
      <c r="AT435" s="398"/>
      <c r="AU435" s="398"/>
      <c r="AV435" s="398"/>
      <c r="AW435" s="398"/>
      <c r="AX435" s="398"/>
      <c r="AY435" s="398"/>
      <c r="AZ435" s="398"/>
      <c r="BA435" s="400"/>
      <c r="BB435" s="477"/>
      <c r="BC435" s="400"/>
      <c r="BD435" s="400"/>
      <c r="BE435" s="400"/>
      <c r="BF435" s="400"/>
      <c r="BG435" s="400"/>
      <c r="BH435" s="400"/>
      <c r="BI435" s="400"/>
      <c r="BJ435" s="400"/>
      <c r="BK435" s="400"/>
      <c r="BL435" s="400"/>
      <c r="BM435" s="400"/>
      <c r="BN435" s="400"/>
      <c r="BO435" s="400"/>
      <c r="BP435" s="400"/>
      <c r="BQ435" s="400"/>
      <c r="BR435" s="400"/>
      <c r="BS435" s="400"/>
      <c r="BT435" s="400"/>
      <c r="BU435" s="400"/>
      <c r="BV435" s="400"/>
      <c r="BW435" s="400"/>
      <c r="BX435" s="400"/>
      <c r="BY435" s="400"/>
      <c r="BZ435" s="401"/>
      <c r="CA435" s="401"/>
      <c r="CB435" s="401"/>
      <c r="CC435" s="401"/>
      <c r="CD435" s="401"/>
      <c r="CE435" s="401"/>
      <c r="CF435" s="401"/>
      <c r="CG435" s="401"/>
      <c r="CH435" s="401"/>
      <c r="CI435" s="401"/>
      <c r="CJ435" s="401"/>
      <c r="CK435" s="401"/>
      <c r="CL435" s="401"/>
      <c r="CM435" s="401"/>
      <c r="CN435" s="401"/>
      <c r="CO435" s="401"/>
      <c r="CP435" s="401"/>
      <c r="CQ435" s="401"/>
      <c r="CR435" s="401"/>
      <c r="CS435" s="401"/>
      <c r="CT435" s="401"/>
      <c r="CU435" s="401"/>
      <c r="CV435" s="401"/>
      <c r="CW435" s="401"/>
      <c r="CX435" s="401"/>
      <c r="CY435" s="401"/>
      <c r="CZ435" s="401"/>
    </row>
    <row r="436" s="405" customFormat="true" ht="25.15" customHeight="true" x14ac:dyDescent="0.2">
      <c r="B436" s="960"/>
      <c r="C436" s="1071" t="s">
        <v>476</v>
      </c>
      <c r="D436" s="1072"/>
      <c r="E436" s="879">
        <v>0.10370799498463543</v>
      </c>
      <c r="F436" s="698"/>
      <c r="G436" s="698"/>
      <c r="H436" s="1072" t="s">
        <v>477</v>
      </c>
      <c r="I436" s="1072"/>
      <c r="J436" s="880">
        <v>-0.12357123808501881</v>
      </c>
      <c r="K436" s="698"/>
      <c r="L436" s="698"/>
      <c r="M436" s="1072" t="s">
        <v>419</v>
      </c>
      <c r="N436" s="1072"/>
      <c r="O436" s="881">
        <v>8.8412029616236634E-2</v>
      </c>
      <c r="P436" s="698"/>
      <c r="Q436" s="698"/>
      <c r="AN436" s="398"/>
      <c r="AO436" s="398"/>
      <c r="AP436" s="398"/>
      <c r="AQ436" s="398"/>
      <c r="AR436" s="398"/>
      <c r="AS436" s="398"/>
      <c r="AT436" s="398"/>
      <c r="AU436" s="398"/>
      <c r="AV436" s="398"/>
      <c r="AW436" s="398"/>
      <c r="AX436" s="398"/>
      <c r="AY436" s="398"/>
      <c r="AZ436" s="398"/>
      <c r="BA436" s="400"/>
      <c r="BB436" s="477"/>
      <c r="BC436" s="400"/>
      <c r="BD436" s="400"/>
      <c r="BE436" s="400"/>
      <c r="BF436" s="400"/>
      <c r="BG436" s="400"/>
      <c r="BH436" s="400"/>
      <c r="BI436" s="400"/>
      <c r="BJ436" s="400"/>
      <c r="BK436" s="400"/>
      <c r="BL436" s="400"/>
      <c r="BM436" s="400"/>
      <c r="BN436" s="400"/>
      <c r="BO436" s="400"/>
      <c r="BP436" s="400"/>
      <c r="BQ436" s="400"/>
      <c r="BR436" s="400"/>
      <c r="BS436" s="400"/>
      <c r="BT436" s="400"/>
      <c r="BU436" s="400"/>
      <c r="BV436" s="400"/>
      <c r="BW436" s="400"/>
      <c r="BX436" s="400"/>
      <c r="BY436" s="400"/>
      <c r="BZ436" s="401"/>
      <c r="CA436" s="401"/>
      <c r="CB436" s="401"/>
      <c r="CC436" s="401"/>
      <c r="CD436" s="401"/>
      <c r="CE436" s="401"/>
      <c r="CF436" s="401"/>
      <c r="CG436" s="401"/>
      <c r="CH436" s="401"/>
      <c r="CI436" s="401"/>
      <c r="CJ436" s="401"/>
      <c r="CK436" s="401"/>
      <c r="CL436" s="401"/>
      <c r="CM436" s="401"/>
      <c r="CN436" s="401"/>
      <c r="CO436" s="401"/>
      <c r="CP436" s="401"/>
      <c r="CQ436" s="401"/>
      <c r="CR436" s="401"/>
      <c r="CS436" s="401"/>
      <c r="CT436" s="401"/>
      <c r="CU436" s="401"/>
      <c r="CV436" s="401"/>
      <c r="CW436" s="401"/>
      <c r="CX436" s="401"/>
      <c r="CY436" s="401"/>
      <c r="CZ436" s="401"/>
    </row>
    <row r="437" s="405" customFormat="true" ht="25.15" customHeight="true" x14ac:dyDescent="0.2">
      <c r="B437" s="960"/>
      <c r="C437" s="1071" t="s">
        <v>478</v>
      </c>
      <c r="D437" s="1072"/>
      <c r="E437" s="879">
        <v>0.10163737601944568</v>
      </c>
      <c r="F437" s="698"/>
      <c r="G437" s="698"/>
      <c r="H437" s="1072" t="s">
        <v>474</v>
      </c>
      <c r="I437" s="1072"/>
      <c r="J437" s="880">
        <v>-0.12349228865730773</v>
      </c>
      <c r="K437" s="698"/>
      <c r="L437" s="698"/>
      <c r="M437" s="1072" t="s">
        <v>474</v>
      </c>
      <c r="N437" s="1072"/>
      <c r="O437" s="881">
        <v>-8.1900150303100092E-2</v>
      </c>
      <c r="P437" s="698"/>
      <c r="Q437" s="698"/>
      <c r="AN437" s="398"/>
      <c r="AO437" s="398"/>
      <c r="AP437" s="398"/>
      <c r="AQ437" s="398"/>
      <c r="AR437" s="398"/>
      <c r="AS437" s="398"/>
      <c r="AT437" s="398"/>
      <c r="AU437" s="398"/>
      <c r="AV437" s="398"/>
      <c r="AW437" s="398"/>
      <c r="AX437" s="398"/>
      <c r="AY437" s="398"/>
      <c r="AZ437" s="398"/>
      <c r="BA437" s="400"/>
      <c r="BB437" s="477"/>
      <c r="BC437" s="400"/>
      <c r="BD437" s="400"/>
      <c r="BE437" s="400"/>
      <c r="BF437" s="400"/>
      <c r="BG437" s="400"/>
      <c r="BH437" s="400"/>
      <c r="BI437" s="400"/>
      <c r="BJ437" s="400"/>
      <c r="BK437" s="400"/>
      <c r="BL437" s="400"/>
      <c r="BM437" s="400"/>
      <c r="BN437" s="400"/>
      <c r="BO437" s="400"/>
      <c r="BP437" s="400"/>
      <c r="BQ437" s="400"/>
      <c r="BR437" s="400"/>
      <c r="BS437" s="400"/>
      <c r="BT437" s="400"/>
      <c r="BU437" s="400"/>
      <c r="BV437" s="400"/>
      <c r="BW437" s="400"/>
      <c r="BX437" s="400"/>
      <c r="BY437" s="400"/>
      <c r="BZ437" s="401"/>
      <c r="CA437" s="401"/>
      <c r="CB437" s="401"/>
      <c r="CC437" s="401"/>
      <c r="CD437" s="401"/>
      <c r="CE437" s="401"/>
      <c r="CF437" s="401"/>
      <c r="CG437" s="401"/>
      <c r="CH437" s="401"/>
      <c r="CI437" s="401"/>
      <c r="CJ437" s="401"/>
      <c r="CK437" s="401"/>
      <c r="CL437" s="401"/>
      <c r="CM437" s="401"/>
      <c r="CN437" s="401"/>
      <c r="CO437" s="401"/>
      <c r="CP437" s="401"/>
      <c r="CQ437" s="401"/>
      <c r="CR437" s="401"/>
      <c r="CS437" s="401"/>
      <c r="CT437" s="401"/>
      <c r="CU437" s="401"/>
      <c r="CV437" s="401"/>
      <c r="CW437" s="401"/>
      <c r="CX437" s="401"/>
      <c r="CY437" s="401"/>
      <c r="CZ437" s="401"/>
    </row>
    <row r="438" s="405" customFormat="true" ht="25.15" customHeight="true" x14ac:dyDescent="0.2">
      <c r="B438" s="960"/>
      <c r="C438" s="1071" t="s">
        <v>479</v>
      </c>
      <c r="D438" s="1072"/>
      <c r="E438" s="879">
        <v>9.6126452537871748E-2</v>
      </c>
      <c r="F438" s="698"/>
      <c r="G438" s="698"/>
      <c r="H438" s="1072" t="s">
        <v>399</v>
      </c>
      <c r="I438" s="1072"/>
      <c r="J438" s="880">
        <v>-0.12122632361962478</v>
      </c>
      <c r="K438" s="698"/>
      <c r="L438" s="698"/>
      <c r="M438" s="1072" t="s">
        <v>469</v>
      </c>
      <c r="N438" s="1072"/>
      <c r="O438" s="881">
        <v>-8.1233130740302875E-2</v>
      </c>
      <c r="P438" s="698"/>
      <c r="Q438" s="698"/>
      <c r="AN438" s="398"/>
      <c r="AO438" s="398"/>
      <c r="AP438" s="398"/>
      <c r="AQ438" s="398"/>
      <c r="AR438" s="398"/>
      <c r="AS438" s="398"/>
      <c r="AT438" s="398"/>
      <c r="AU438" s="398"/>
      <c r="AV438" s="398"/>
      <c r="AW438" s="398"/>
      <c r="AX438" s="398"/>
      <c r="AY438" s="398"/>
      <c r="AZ438" s="398"/>
      <c r="BA438" s="400"/>
      <c r="BB438" s="477"/>
      <c r="BC438" s="400"/>
      <c r="BD438" s="400"/>
      <c r="BE438" s="400"/>
      <c r="BF438" s="400"/>
      <c r="BG438" s="400"/>
      <c r="BH438" s="400"/>
      <c r="BI438" s="400"/>
      <c r="BJ438" s="400"/>
      <c r="BK438" s="400"/>
      <c r="BL438" s="400"/>
      <c r="BM438" s="400"/>
      <c r="BN438" s="400"/>
      <c r="BO438" s="400"/>
      <c r="BP438" s="400"/>
      <c r="BQ438" s="400"/>
      <c r="BR438" s="400"/>
      <c r="BS438" s="400"/>
      <c r="BT438" s="400"/>
      <c r="BU438" s="400"/>
      <c r="BV438" s="400"/>
      <c r="BW438" s="400"/>
      <c r="BX438" s="400"/>
      <c r="BY438" s="400"/>
      <c r="BZ438" s="401"/>
      <c r="CA438" s="401"/>
      <c r="CB438" s="401"/>
      <c r="CC438" s="401"/>
      <c r="CD438" s="401"/>
      <c r="CE438" s="401"/>
      <c r="CF438" s="401"/>
      <c r="CG438" s="401"/>
      <c r="CH438" s="401"/>
      <c r="CI438" s="401"/>
      <c r="CJ438" s="401"/>
      <c r="CK438" s="401"/>
      <c r="CL438" s="401"/>
      <c r="CM438" s="401"/>
      <c r="CN438" s="401"/>
      <c r="CO438" s="401"/>
      <c r="CP438" s="401"/>
      <c r="CQ438" s="401"/>
      <c r="CR438" s="401"/>
      <c r="CS438" s="401"/>
      <c r="CT438" s="401"/>
      <c r="CU438" s="401"/>
      <c r="CV438" s="401"/>
      <c r="CW438" s="401"/>
      <c r="CX438" s="401"/>
      <c r="CY438" s="401"/>
      <c r="CZ438" s="401"/>
    </row>
    <row r="439" s="405" customFormat="true" ht="25.15" customHeight="true" x14ac:dyDescent="0.2">
      <c r="B439" s="960"/>
      <c r="C439" s="1071" t="s">
        <v>480</v>
      </c>
      <c r="D439" s="1072"/>
      <c r="E439" s="879">
        <v>-9.3907030434877983E-2</v>
      </c>
      <c r="F439" s="698"/>
      <c r="G439" s="698"/>
      <c r="H439" s="1072" t="s">
        <v>481</v>
      </c>
      <c r="I439" s="1072"/>
      <c r="J439" s="880">
        <v>-0.12063019289729075</v>
      </c>
      <c r="K439" s="698"/>
      <c r="L439" s="698"/>
      <c r="M439" s="1072" t="s">
        <v>482</v>
      </c>
      <c r="N439" s="1072"/>
      <c r="O439" s="881">
        <v>8.0397075803769064E-2</v>
      </c>
      <c r="P439" s="698"/>
      <c r="Q439" s="698"/>
      <c r="AN439" s="398"/>
      <c r="AO439" s="398"/>
      <c r="AP439" s="398"/>
      <c r="AQ439" s="398"/>
      <c r="AR439" s="398"/>
      <c r="AS439" s="398"/>
      <c r="AT439" s="398"/>
      <c r="AU439" s="398"/>
      <c r="AV439" s="398"/>
      <c r="AW439" s="398"/>
      <c r="AX439" s="398"/>
      <c r="AY439" s="398"/>
      <c r="AZ439" s="398"/>
      <c r="BA439" s="400"/>
      <c r="BB439" s="477"/>
      <c r="BC439" s="400"/>
      <c r="BD439" s="400"/>
      <c r="BE439" s="400"/>
      <c r="BF439" s="400"/>
      <c r="BG439" s="400"/>
      <c r="BH439" s="400"/>
      <c r="BI439" s="400"/>
      <c r="BJ439" s="400"/>
      <c r="BK439" s="400"/>
      <c r="BL439" s="400"/>
      <c r="BM439" s="400"/>
      <c r="BN439" s="400"/>
      <c r="BO439" s="400"/>
      <c r="BP439" s="400"/>
      <c r="BQ439" s="400"/>
      <c r="BR439" s="400"/>
      <c r="BS439" s="400"/>
      <c r="BT439" s="400"/>
      <c r="BU439" s="400"/>
      <c r="BV439" s="400"/>
      <c r="BW439" s="400"/>
      <c r="BX439" s="400"/>
      <c r="BY439" s="400"/>
      <c r="BZ439" s="401"/>
      <c r="CA439" s="401"/>
      <c r="CB439" s="401"/>
      <c r="CC439" s="401"/>
      <c r="CD439" s="401"/>
      <c r="CE439" s="401"/>
      <c r="CF439" s="401"/>
      <c r="CG439" s="401"/>
      <c r="CH439" s="401"/>
      <c r="CI439" s="401"/>
      <c r="CJ439" s="401"/>
      <c r="CK439" s="401"/>
      <c r="CL439" s="401"/>
      <c r="CM439" s="401"/>
      <c r="CN439" s="401"/>
      <c r="CO439" s="401"/>
      <c r="CP439" s="401"/>
      <c r="CQ439" s="401"/>
      <c r="CR439" s="401"/>
      <c r="CS439" s="401"/>
      <c r="CT439" s="401"/>
      <c r="CU439" s="401"/>
      <c r="CV439" s="401"/>
      <c r="CW439" s="401"/>
      <c r="CX439" s="401"/>
      <c r="CY439" s="401"/>
      <c r="CZ439" s="401"/>
    </row>
    <row r="440" s="405" customFormat="true" ht="25.15" customHeight="true" x14ac:dyDescent="0.2">
      <c r="B440" s="960"/>
      <c r="C440" s="1071" t="s">
        <v>483</v>
      </c>
      <c r="D440" s="1072"/>
      <c r="E440" s="879">
        <v>8.9264969851069326E-2</v>
      </c>
      <c r="F440" s="698"/>
      <c r="G440" s="698"/>
      <c r="H440" s="1072" t="s">
        <v>470</v>
      </c>
      <c r="I440" s="1072"/>
      <c r="J440" s="880">
        <v>0.12059211745245231</v>
      </c>
      <c r="K440" s="698"/>
      <c r="L440" s="698"/>
      <c r="M440" s="1072" t="s">
        <v>476</v>
      </c>
      <c r="N440" s="1072"/>
      <c r="O440" s="881">
        <v>7.9052075171330713E-2</v>
      </c>
      <c r="P440" s="698"/>
      <c r="Q440" s="698"/>
      <c r="AN440" s="398"/>
      <c r="AO440" s="398"/>
      <c r="AP440" s="398"/>
      <c r="AQ440" s="398"/>
      <c r="AR440" s="398"/>
      <c r="AS440" s="398"/>
      <c r="AT440" s="398"/>
      <c r="AU440" s="398"/>
      <c r="AV440" s="398"/>
      <c r="AW440" s="398"/>
      <c r="AX440" s="398"/>
      <c r="AY440" s="398"/>
      <c r="AZ440" s="398"/>
      <c r="BA440" s="400"/>
      <c r="BB440" s="477"/>
      <c r="BC440" s="400"/>
      <c r="BD440" s="400"/>
      <c r="BE440" s="400"/>
      <c r="BF440" s="400"/>
      <c r="BG440" s="400"/>
      <c r="BH440" s="400"/>
      <c r="BI440" s="400"/>
      <c r="BJ440" s="400"/>
      <c r="BK440" s="400"/>
      <c r="BL440" s="400"/>
      <c r="BM440" s="400"/>
      <c r="BN440" s="400"/>
      <c r="BO440" s="400"/>
      <c r="BP440" s="400"/>
      <c r="BQ440" s="400"/>
      <c r="BR440" s="400"/>
      <c r="BS440" s="400"/>
      <c r="BT440" s="400"/>
      <c r="BU440" s="400"/>
      <c r="BV440" s="400"/>
      <c r="BW440" s="400"/>
      <c r="BX440" s="400"/>
      <c r="BY440" s="400"/>
      <c r="BZ440" s="401"/>
      <c r="CA440" s="401"/>
      <c r="CB440" s="401"/>
      <c r="CC440" s="401"/>
      <c r="CD440" s="401"/>
      <c r="CE440" s="401"/>
      <c r="CF440" s="401"/>
      <c r="CG440" s="401"/>
      <c r="CH440" s="401"/>
      <c r="CI440" s="401"/>
      <c r="CJ440" s="401"/>
      <c r="CK440" s="401"/>
      <c r="CL440" s="401"/>
      <c r="CM440" s="401"/>
      <c r="CN440" s="401"/>
      <c r="CO440" s="401"/>
      <c r="CP440" s="401"/>
      <c r="CQ440" s="401"/>
      <c r="CR440" s="401"/>
      <c r="CS440" s="401"/>
      <c r="CT440" s="401"/>
      <c r="CU440" s="401"/>
      <c r="CV440" s="401"/>
      <c r="CW440" s="401"/>
      <c r="CX440" s="401"/>
      <c r="CY440" s="401"/>
      <c r="CZ440" s="401"/>
    </row>
    <row r="441" s="405" customFormat="true" ht="25.15" customHeight="true" x14ac:dyDescent="0.2">
      <c r="B441" s="960"/>
      <c r="C441" s="1071" t="s">
        <v>465</v>
      </c>
      <c r="D441" s="1072"/>
      <c r="E441" s="879">
        <v>-7.5766192258936049E-2</v>
      </c>
      <c r="F441" s="698"/>
      <c r="G441" s="698"/>
      <c r="H441" s="1072" t="s">
        <v>472</v>
      </c>
      <c r="I441" s="1072"/>
      <c r="J441" s="880">
        <v>-0.1089824207441881</v>
      </c>
      <c r="K441" s="698"/>
      <c r="L441" s="698"/>
      <c r="M441" s="1072" t="s">
        <v>484</v>
      </c>
      <c r="N441" s="1072"/>
      <c r="O441" s="881">
        <v>7.7867334301285562E-2</v>
      </c>
      <c r="P441" s="698"/>
      <c r="Q441" s="698"/>
      <c r="AN441" s="398"/>
      <c r="AO441" s="398"/>
      <c r="AP441" s="398"/>
      <c r="AQ441" s="398"/>
      <c r="AR441" s="398"/>
      <c r="AS441" s="398"/>
      <c r="AT441" s="398"/>
      <c r="AU441" s="398"/>
      <c r="AV441" s="398"/>
      <c r="AW441" s="398"/>
      <c r="AX441" s="398"/>
      <c r="AY441" s="398"/>
      <c r="AZ441" s="398"/>
      <c r="BA441" s="400"/>
      <c r="BB441" s="477"/>
      <c r="BC441" s="400"/>
      <c r="BD441" s="400"/>
      <c r="BE441" s="400"/>
      <c r="BF441" s="400"/>
      <c r="BG441" s="400"/>
      <c r="BH441" s="400"/>
      <c r="BI441" s="400"/>
      <c r="BJ441" s="400"/>
      <c r="BK441" s="400"/>
      <c r="BL441" s="400"/>
      <c r="BM441" s="400"/>
      <c r="BN441" s="400"/>
      <c r="BO441" s="400"/>
      <c r="BP441" s="400"/>
      <c r="BQ441" s="400"/>
      <c r="BR441" s="400"/>
      <c r="BS441" s="400"/>
      <c r="BT441" s="400"/>
      <c r="BU441" s="400"/>
      <c r="BV441" s="400"/>
      <c r="BW441" s="400"/>
      <c r="BX441" s="400"/>
      <c r="BY441" s="400"/>
      <c r="BZ441" s="401"/>
      <c r="CA441" s="401"/>
      <c r="CB441" s="401"/>
      <c r="CC441" s="401"/>
      <c r="CD441" s="401"/>
      <c r="CE441" s="401"/>
      <c r="CF441" s="401"/>
      <c r="CG441" s="401"/>
      <c r="CH441" s="401"/>
      <c r="CI441" s="401"/>
      <c r="CJ441" s="401"/>
      <c r="CK441" s="401"/>
      <c r="CL441" s="401"/>
      <c r="CM441" s="401"/>
      <c r="CN441" s="401"/>
      <c r="CO441" s="401"/>
      <c r="CP441" s="401"/>
      <c r="CQ441" s="401"/>
      <c r="CR441" s="401"/>
      <c r="CS441" s="401"/>
      <c r="CT441" s="401"/>
      <c r="CU441" s="401"/>
      <c r="CV441" s="401"/>
      <c r="CW441" s="401"/>
      <c r="CX441" s="401"/>
      <c r="CY441" s="401"/>
      <c r="CZ441" s="401"/>
    </row>
    <row r="442" s="405" customFormat="true" ht="25.15" customHeight="true" x14ac:dyDescent="0.2">
      <c r="B442" s="960"/>
      <c r="C442" s="1071" t="s">
        <v>419</v>
      </c>
      <c r="D442" s="1072"/>
      <c r="E442" s="879">
        <v>7.2389210898177278E-2</v>
      </c>
      <c r="F442" s="698"/>
      <c r="G442" s="698"/>
      <c r="H442" s="1072" t="s">
        <v>478</v>
      </c>
      <c r="I442" s="1072"/>
      <c r="J442" s="880">
        <v>0.10698832729163216</v>
      </c>
      <c r="K442" s="698"/>
      <c r="L442" s="698"/>
      <c r="M442" s="1072" t="s">
        <v>485</v>
      </c>
      <c r="N442" s="1072"/>
      <c r="O442" s="881">
        <v>6.9013203379979307E-2</v>
      </c>
      <c r="P442" s="698"/>
      <c r="Q442" s="698"/>
      <c r="AN442" s="398"/>
      <c r="AO442" s="398"/>
      <c r="AP442" s="398"/>
      <c r="AQ442" s="398"/>
      <c r="AR442" s="398"/>
      <c r="AS442" s="398"/>
      <c r="AT442" s="398"/>
      <c r="AU442" s="398"/>
      <c r="AV442" s="398"/>
      <c r="AW442" s="398"/>
      <c r="AX442" s="398"/>
      <c r="AY442" s="398"/>
      <c r="AZ442" s="398"/>
      <c r="BA442" s="400"/>
      <c r="BB442" s="477"/>
      <c r="BC442" s="400"/>
      <c r="BD442" s="400"/>
      <c r="BE442" s="400"/>
      <c r="BF442" s="400"/>
      <c r="BG442" s="400"/>
      <c r="BH442" s="400"/>
      <c r="BI442" s="400"/>
      <c r="BJ442" s="400"/>
      <c r="BK442" s="400"/>
      <c r="BL442" s="400"/>
      <c r="BM442" s="400"/>
      <c r="BN442" s="400"/>
      <c r="BO442" s="400"/>
      <c r="BP442" s="400"/>
      <c r="BQ442" s="400"/>
      <c r="BR442" s="400"/>
      <c r="BS442" s="400"/>
      <c r="BT442" s="400"/>
      <c r="BU442" s="400"/>
      <c r="BV442" s="400"/>
      <c r="BW442" s="400"/>
      <c r="BX442" s="400"/>
      <c r="BY442" s="400"/>
      <c r="BZ442" s="401"/>
      <c r="CA442" s="401"/>
      <c r="CB442" s="401"/>
      <c r="CC442" s="401"/>
      <c r="CD442" s="401"/>
      <c r="CE442" s="401"/>
      <c r="CF442" s="401"/>
      <c r="CG442" s="401"/>
      <c r="CH442" s="401"/>
      <c r="CI442" s="401"/>
      <c r="CJ442" s="401"/>
      <c r="CK442" s="401"/>
      <c r="CL442" s="401"/>
      <c r="CM442" s="401"/>
      <c r="CN442" s="401"/>
      <c r="CO442" s="401"/>
      <c r="CP442" s="401"/>
      <c r="CQ442" s="401"/>
      <c r="CR442" s="401"/>
      <c r="CS442" s="401"/>
      <c r="CT442" s="401"/>
      <c r="CU442" s="401"/>
      <c r="CV442" s="401"/>
      <c r="CW442" s="401"/>
      <c r="CX442" s="401"/>
      <c r="CY442" s="401"/>
      <c r="CZ442" s="401"/>
    </row>
    <row r="443" s="405" customFormat="true" ht="25.15" customHeight="true" x14ac:dyDescent="0.2">
      <c r="B443" s="960"/>
      <c r="C443" s="1071" t="s">
        <v>484</v>
      </c>
      <c r="D443" s="1072"/>
      <c r="E443" s="879">
        <v>5.7623935318949299E-2</v>
      </c>
      <c r="F443" s="698"/>
      <c r="G443" s="698"/>
      <c r="H443" s="1072" t="s">
        <v>479</v>
      </c>
      <c r="I443" s="1072"/>
      <c r="J443" s="880">
        <v>0.10354707886981901</v>
      </c>
      <c r="K443" s="698"/>
      <c r="L443" s="698"/>
      <c r="M443" s="1072" t="s">
        <v>478</v>
      </c>
      <c r="N443" s="1072"/>
      <c r="O443" s="881">
        <v>6.4030403395147428E-2</v>
      </c>
      <c r="P443" s="698"/>
      <c r="Q443" s="698"/>
      <c r="AN443" s="398"/>
      <c r="AO443" s="398"/>
      <c r="AP443" s="398"/>
      <c r="AQ443" s="398"/>
      <c r="AR443" s="398"/>
      <c r="AS443" s="398"/>
      <c r="AT443" s="398"/>
      <c r="AU443" s="398"/>
      <c r="AV443" s="398"/>
      <c r="AW443" s="398"/>
      <c r="AX443" s="398"/>
      <c r="AY443" s="398"/>
      <c r="AZ443" s="398"/>
      <c r="BA443" s="400"/>
      <c r="BB443" s="477"/>
      <c r="BC443" s="400"/>
      <c r="BD443" s="400"/>
      <c r="BE443" s="400"/>
      <c r="BF443" s="400"/>
      <c r="BG443" s="400"/>
      <c r="BH443" s="400"/>
      <c r="BI443" s="400"/>
      <c r="BJ443" s="400"/>
      <c r="BK443" s="400"/>
      <c r="BL443" s="400"/>
      <c r="BM443" s="400"/>
      <c r="BN443" s="400"/>
      <c r="BO443" s="400"/>
      <c r="BP443" s="400"/>
      <c r="BQ443" s="400"/>
      <c r="BR443" s="400"/>
      <c r="BS443" s="400"/>
      <c r="BT443" s="400"/>
      <c r="BU443" s="400"/>
      <c r="BV443" s="400"/>
      <c r="BW443" s="400"/>
      <c r="BX443" s="400"/>
      <c r="BY443" s="400"/>
      <c r="BZ443" s="401"/>
      <c r="CA443" s="401"/>
      <c r="CB443" s="401"/>
      <c r="CC443" s="401"/>
      <c r="CD443" s="401"/>
      <c r="CE443" s="401"/>
      <c r="CF443" s="401"/>
      <c r="CG443" s="401"/>
      <c r="CH443" s="401"/>
      <c r="CI443" s="401"/>
      <c r="CJ443" s="401"/>
      <c r="CK443" s="401"/>
      <c r="CL443" s="401"/>
      <c r="CM443" s="401"/>
      <c r="CN443" s="401"/>
      <c r="CO443" s="401"/>
      <c r="CP443" s="401"/>
      <c r="CQ443" s="401"/>
      <c r="CR443" s="401"/>
      <c r="CS443" s="401"/>
      <c r="CT443" s="401"/>
      <c r="CU443" s="401"/>
      <c r="CV443" s="401"/>
      <c r="CW443" s="401"/>
      <c r="CX443" s="401"/>
      <c r="CY443" s="401"/>
      <c r="CZ443" s="401"/>
    </row>
    <row r="444" s="405" customFormat="true" ht="25.15" customHeight="true" x14ac:dyDescent="0.2">
      <c r="B444" s="960"/>
      <c r="C444" s="1071" t="s">
        <v>486</v>
      </c>
      <c r="D444" s="1072"/>
      <c r="E444" s="879">
        <v>5.6956251036185936E-2</v>
      </c>
      <c r="F444" s="698"/>
      <c r="G444" s="698"/>
      <c r="H444" s="1072" t="s">
        <v>487</v>
      </c>
      <c r="I444" s="1072"/>
      <c r="J444" s="880">
        <v>-9.8331817583348288E-2</v>
      </c>
      <c r="K444" s="698"/>
      <c r="L444" s="698"/>
      <c r="M444" s="1072" t="s">
        <v>486</v>
      </c>
      <c r="N444" s="1072"/>
      <c r="O444" s="881">
        <v>6.3835992209747602E-2</v>
      </c>
      <c r="P444" s="698"/>
      <c r="Q444" s="698"/>
      <c r="AN444" s="398"/>
      <c r="AO444" s="398"/>
      <c r="AP444" s="398"/>
      <c r="AQ444" s="398"/>
      <c r="AR444" s="398"/>
      <c r="AS444" s="398"/>
      <c r="AT444" s="398"/>
      <c r="AU444" s="398"/>
      <c r="AV444" s="398"/>
      <c r="AW444" s="398"/>
      <c r="AX444" s="398"/>
      <c r="AY444" s="398"/>
      <c r="AZ444" s="398"/>
      <c r="BA444" s="400"/>
      <c r="BB444" s="477"/>
      <c r="BC444" s="400"/>
      <c r="BD444" s="400"/>
      <c r="BE444" s="400"/>
      <c r="BF444" s="400"/>
      <c r="BG444" s="400"/>
      <c r="BH444" s="400"/>
      <c r="BI444" s="400"/>
      <c r="BJ444" s="400"/>
      <c r="BK444" s="400"/>
      <c r="BL444" s="400"/>
      <c r="BM444" s="400"/>
      <c r="BN444" s="400"/>
      <c r="BO444" s="400"/>
      <c r="BP444" s="400"/>
      <c r="BQ444" s="400"/>
      <c r="BR444" s="400"/>
      <c r="BS444" s="400"/>
      <c r="BT444" s="400"/>
      <c r="BU444" s="400"/>
      <c r="BV444" s="400"/>
      <c r="BW444" s="400"/>
      <c r="BX444" s="400"/>
      <c r="BY444" s="400"/>
      <c r="BZ444" s="401"/>
      <c r="CA444" s="401"/>
      <c r="CB444" s="401"/>
      <c r="CC444" s="401"/>
      <c r="CD444" s="401"/>
      <c r="CE444" s="401"/>
      <c r="CF444" s="401"/>
      <c r="CG444" s="401"/>
      <c r="CH444" s="401"/>
      <c r="CI444" s="401"/>
      <c r="CJ444" s="401"/>
      <c r="CK444" s="401"/>
      <c r="CL444" s="401"/>
      <c r="CM444" s="401"/>
      <c r="CN444" s="401"/>
      <c r="CO444" s="401"/>
      <c r="CP444" s="401"/>
      <c r="CQ444" s="401"/>
      <c r="CR444" s="401"/>
      <c r="CS444" s="401"/>
      <c r="CT444" s="401"/>
      <c r="CU444" s="401"/>
      <c r="CV444" s="401"/>
      <c r="CW444" s="401"/>
      <c r="CX444" s="401"/>
      <c r="CY444" s="401"/>
      <c r="CZ444" s="401"/>
    </row>
    <row r="445" s="405" customFormat="true" ht="25.15" customHeight="true" x14ac:dyDescent="0.2">
      <c r="B445" s="960"/>
      <c r="C445" s="1071" t="s">
        <v>488</v>
      </c>
      <c r="D445" s="1072"/>
      <c r="E445" s="879">
        <v>5.6606313888274522E-2</v>
      </c>
      <c r="F445" s="698"/>
      <c r="G445" s="698"/>
      <c r="H445" s="1072" t="s">
        <v>489</v>
      </c>
      <c r="I445" s="1072"/>
      <c r="J445" s="880">
        <v>-9.1294333021337715E-2</v>
      </c>
      <c r="K445" s="698"/>
      <c r="L445" s="698"/>
      <c r="M445" s="1072" t="s">
        <v>470</v>
      </c>
      <c r="N445" s="1072"/>
      <c r="O445" s="881">
        <v>5.695298798113442E-2</v>
      </c>
      <c r="P445" s="698"/>
      <c r="Q445" s="698"/>
      <c r="AN445" s="398"/>
      <c r="AO445" s="398"/>
      <c r="AP445" s="398"/>
      <c r="AQ445" s="398"/>
      <c r="AR445" s="398"/>
      <c r="AS445" s="398"/>
      <c r="AT445" s="398"/>
      <c r="AU445" s="398"/>
      <c r="AV445" s="398"/>
      <c r="AW445" s="398"/>
      <c r="AX445" s="398"/>
      <c r="AY445" s="398"/>
      <c r="AZ445" s="398"/>
      <c r="BA445" s="400"/>
      <c r="BB445" s="477"/>
      <c r="BC445" s="400"/>
      <c r="BD445" s="400"/>
      <c r="BE445" s="400"/>
      <c r="BF445" s="400"/>
      <c r="BG445" s="400"/>
      <c r="BH445" s="400"/>
      <c r="BI445" s="400"/>
      <c r="BJ445" s="400"/>
      <c r="BK445" s="400"/>
      <c r="BL445" s="400"/>
      <c r="BM445" s="400"/>
      <c r="BN445" s="400"/>
      <c r="BO445" s="400"/>
      <c r="BP445" s="400"/>
      <c r="BQ445" s="400"/>
      <c r="BR445" s="400"/>
      <c r="BS445" s="400"/>
      <c r="BT445" s="400"/>
      <c r="BU445" s="400"/>
      <c r="BV445" s="400"/>
      <c r="BW445" s="400"/>
      <c r="BX445" s="400"/>
      <c r="BY445" s="400"/>
      <c r="BZ445" s="401"/>
      <c r="CA445" s="401"/>
      <c r="CB445" s="401"/>
      <c r="CC445" s="401"/>
      <c r="CD445" s="401"/>
      <c r="CE445" s="401"/>
      <c r="CF445" s="401"/>
      <c r="CG445" s="401"/>
      <c r="CH445" s="401"/>
      <c r="CI445" s="401"/>
      <c r="CJ445" s="401"/>
      <c r="CK445" s="401"/>
      <c r="CL445" s="401"/>
      <c r="CM445" s="401"/>
      <c r="CN445" s="401"/>
      <c r="CO445" s="401"/>
      <c r="CP445" s="401"/>
      <c r="CQ445" s="401"/>
      <c r="CR445" s="401"/>
      <c r="CS445" s="401"/>
      <c r="CT445" s="401"/>
      <c r="CU445" s="401"/>
      <c r="CV445" s="401"/>
      <c r="CW445" s="401"/>
      <c r="CX445" s="401"/>
      <c r="CY445" s="401"/>
      <c r="CZ445" s="401"/>
    </row>
    <row r="446" s="405" customFormat="true" ht="25.15" customHeight="true" x14ac:dyDescent="0.2">
      <c r="C446" s="1071" t="s">
        <v>472</v>
      </c>
      <c r="D446" s="1072"/>
      <c r="E446" s="879">
        <v>5.4468507520821004E-2</v>
      </c>
      <c r="F446" s="698"/>
      <c r="G446" s="698"/>
      <c r="H446" s="1072" t="s">
        <v>490</v>
      </c>
      <c r="I446" s="1072"/>
      <c r="J446" s="880">
        <v>-8.9409567166042994E-2</v>
      </c>
      <c r="K446" s="698"/>
      <c r="L446" s="698"/>
      <c r="M446" s="1072" t="s">
        <v>491</v>
      </c>
      <c r="N446" s="1072"/>
      <c r="O446" s="881">
        <v>5.3149701242190608E-2</v>
      </c>
      <c r="P446" s="698"/>
      <c r="Q446" s="698"/>
      <c r="AN446" s="398"/>
      <c r="AO446" s="398"/>
      <c r="AP446" s="398"/>
      <c r="AQ446" s="398"/>
      <c r="AR446" s="398"/>
      <c r="AS446" s="398"/>
      <c r="AT446" s="398"/>
      <c r="AU446" s="398"/>
      <c r="AV446" s="398"/>
      <c r="AW446" s="398"/>
      <c r="AX446" s="398"/>
      <c r="AY446" s="398"/>
      <c r="AZ446" s="398"/>
      <c r="BA446" s="400"/>
      <c r="BB446" s="477"/>
      <c r="BC446" s="400"/>
      <c r="BD446" s="400"/>
      <c r="BE446" s="400"/>
      <c r="BF446" s="400"/>
      <c r="BG446" s="400"/>
      <c r="BH446" s="400"/>
      <c r="BI446" s="400"/>
      <c r="BJ446" s="400"/>
      <c r="BK446" s="400"/>
      <c r="BL446" s="400"/>
      <c r="BM446" s="400"/>
      <c r="BN446" s="400"/>
      <c r="BO446" s="400"/>
      <c r="BP446" s="400"/>
      <c r="BQ446" s="400"/>
      <c r="BR446" s="400"/>
      <c r="BS446" s="400"/>
      <c r="BT446" s="400"/>
      <c r="BU446" s="400"/>
      <c r="BV446" s="400"/>
      <c r="BW446" s="400"/>
      <c r="BX446" s="400"/>
      <c r="BY446" s="400"/>
      <c r="BZ446" s="401"/>
      <c r="CA446" s="401"/>
      <c r="CB446" s="401"/>
      <c r="CC446" s="401"/>
      <c r="CD446" s="401"/>
      <c r="CE446" s="401"/>
      <c r="CF446" s="401"/>
      <c r="CG446" s="401"/>
      <c r="CH446" s="401"/>
      <c r="CI446" s="401"/>
      <c r="CJ446" s="401"/>
      <c r="CK446" s="401"/>
      <c r="CL446" s="401"/>
      <c r="CM446" s="401"/>
      <c r="CN446" s="401"/>
      <c r="CO446" s="401"/>
      <c r="CP446" s="401"/>
      <c r="CQ446" s="401"/>
      <c r="CR446" s="401"/>
      <c r="CS446" s="401"/>
      <c r="CT446" s="401"/>
      <c r="CU446" s="401"/>
      <c r="CV446" s="401"/>
      <c r="CW446" s="401"/>
      <c r="CX446" s="401"/>
      <c r="CY446" s="401"/>
      <c r="CZ446" s="401"/>
    </row>
    <row r="447" s="405" customFormat="true" ht="25.15" customHeight="true" x14ac:dyDescent="0.2">
      <c r="C447" s="1071" t="s">
        <v>492</v>
      </c>
      <c r="D447" s="1072"/>
      <c r="E447" s="879">
        <v>-5.0931927175758632E-2</v>
      </c>
      <c r="F447" s="698"/>
      <c r="G447" s="698"/>
      <c r="H447" s="1072" t="s">
        <v>493</v>
      </c>
      <c r="I447" s="1072"/>
      <c r="J447" s="880">
        <v>-8.7980585914368678E-2</v>
      </c>
      <c r="K447" s="698"/>
      <c r="L447" s="698"/>
      <c r="M447" s="1072" t="s">
        <v>480</v>
      </c>
      <c r="N447" s="1072"/>
      <c r="O447" s="881">
        <v>-5.2445176446638209E-2</v>
      </c>
      <c r="P447" s="698"/>
      <c r="Q447" s="698"/>
      <c r="AN447" s="398"/>
      <c r="AO447" s="398"/>
      <c r="AP447" s="398"/>
      <c r="AQ447" s="398"/>
      <c r="AR447" s="398"/>
      <c r="AS447" s="398"/>
      <c r="AT447" s="398"/>
      <c r="AU447" s="398"/>
      <c r="AV447" s="398"/>
      <c r="AW447" s="398"/>
      <c r="AX447" s="398"/>
      <c r="AY447" s="398"/>
      <c r="AZ447" s="398"/>
      <c r="BA447" s="400"/>
      <c r="BB447" s="477"/>
      <c r="BC447" s="400"/>
      <c r="BD447" s="400"/>
      <c r="BE447" s="400"/>
      <c r="BF447" s="400"/>
      <c r="BG447" s="400"/>
      <c r="BH447" s="400"/>
      <c r="BI447" s="400"/>
      <c r="BJ447" s="400"/>
      <c r="BK447" s="400"/>
      <c r="BL447" s="400"/>
      <c r="BM447" s="400"/>
      <c r="BN447" s="400"/>
      <c r="BO447" s="400"/>
      <c r="BP447" s="400"/>
      <c r="BQ447" s="400"/>
      <c r="BR447" s="400"/>
      <c r="BS447" s="400"/>
      <c r="BT447" s="400"/>
      <c r="BU447" s="400"/>
      <c r="BV447" s="400"/>
      <c r="BW447" s="400"/>
      <c r="BX447" s="400"/>
      <c r="BY447" s="400"/>
      <c r="BZ447" s="401"/>
      <c r="CA447" s="401"/>
      <c r="CB447" s="401"/>
      <c r="CC447" s="401"/>
      <c r="CD447" s="401"/>
      <c r="CE447" s="401"/>
      <c r="CF447" s="401"/>
      <c r="CG447" s="401"/>
      <c r="CH447" s="401"/>
      <c r="CI447" s="401"/>
      <c r="CJ447" s="401"/>
      <c r="CK447" s="401"/>
      <c r="CL447" s="401"/>
      <c r="CM447" s="401"/>
      <c r="CN447" s="401"/>
      <c r="CO447" s="401"/>
      <c r="CP447" s="401"/>
      <c r="CQ447" s="401"/>
      <c r="CR447" s="401"/>
      <c r="CS447" s="401"/>
      <c r="CT447" s="401"/>
      <c r="CU447" s="401"/>
      <c r="CV447" s="401"/>
      <c r="CW447" s="401"/>
      <c r="CX447" s="401"/>
      <c r="CY447" s="401"/>
      <c r="CZ447" s="401"/>
    </row>
    <row r="448" s="405" customFormat="true" ht="25.15" customHeight="true" x14ac:dyDescent="0.2">
      <c r="C448" s="1071" t="s">
        <v>485</v>
      </c>
      <c r="D448" s="1072"/>
      <c r="E448" s="879">
        <v>5.012249628339812E-2</v>
      </c>
      <c r="F448" s="698"/>
      <c r="G448" s="698"/>
      <c r="H448" s="1072" t="s">
        <v>494</v>
      </c>
      <c r="I448" s="1072"/>
      <c r="J448" s="880">
        <v>-8.7919763620421629E-2</v>
      </c>
      <c r="K448" s="698"/>
      <c r="L448" s="698"/>
      <c r="M448" s="1072" t="s">
        <v>483</v>
      </c>
      <c r="N448" s="1072"/>
      <c r="O448" s="881">
        <v>4.9478171086167748E-2</v>
      </c>
      <c r="P448" s="698"/>
      <c r="Q448" s="698"/>
      <c r="AN448" s="398"/>
      <c r="AO448" s="398"/>
      <c r="AP448" s="398"/>
      <c r="AQ448" s="398"/>
      <c r="AR448" s="398"/>
      <c r="AS448" s="398"/>
      <c r="AT448" s="398"/>
      <c r="AU448" s="398"/>
      <c r="AV448" s="398"/>
      <c r="AW448" s="398"/>
      <c r="AX448" s="398"/>
      <c r="AY448" s="398"/>
      <c r="AZ448" s="398"/>
      <c r="BA448" s="400"/>
      <c r="BB448" s="477"/>
      <c r="BC448" s="400"/>
      <c r="BD448" s="400"/>
      <c r="BE448" s="400"/>
      <c r="BF448" s="400"/>
      <c r="BG448" s="400"/>
      <c r="BH448" s="400"/>
      <c r="BI448" s="400"/>
      <c r="BJ448" s="400"/>
      <c r="BK448" s="400"/>
      <c r="BL448" s="400"/>
      <c r="BM448" s="400"/>
      <c r="BN448" s="400"/>
      <c r="BO448" s="400"/>
      <c r="BP448" s="400"/>
      <c r="BQ448" s="400"/>
      <c r="BR448" s="400"/>
      <c r="BS448" s="400"/>
      <c r="BT448" s="400"/>
      <c r="BU448" s="400"/>
      <c r="BV448" s="400"/>
      <c r="BW448" s="400"/>
      <c r="BX448" s="400"/>
      <c r="BY448" s="400"/>
      <c r="BZ448" s="401"/>
      <c r="CA448" s="401"/>
      <c r="CB448" s="401"/>
      <c r="CC448" s="401"/>
      <c r="CD448" s="401"/>
      <c r="CE448" s="401"/>
      <c r="CF448" s="401"/>
      <c r="CG448" s="401"/>
      <c r="CH448" s="401"/>
      <c r="CI448" s="401"/>
      <c r="CJ448" s="401"/>
      <c r="CK448" s="401"/>
      <c r="CL448" s="401"/>
      <c r="CM448" s="401"/>
      <c r="CN448" s="401"/>
      <c r="CO448" s="401"/>
      <c r="CP448" s="401"/>
      <c r="CQ448" s="401"/>
      <c r="CR448" s="401"/>
      <c r="CS448" s="401"/>
      <c r="CT448" s="401"/>
      <c r="CU448" s="401"/>
      <c r="CV448" s="401"/>
      <c r="CW448" s="401"/>
      <c r="CX448" s="401"/>
      <c r="CY448" s="401"/>
      <c r="CZ448" s="401"/>
    </row>
    <row r="449" s="405" customFormat="true" ht="25.15" customHeight="true" x14ac:dyDescent="0.2">
      <c r="C449" s="1071" t="s">
        <v>495</v>
      </c>
      <c r="D449" s="1072"/>
      <c r="E449" s="879">
        <v>-4.4517092409387594E-2</v>
      </c>
      <c r="F449" s="698"/>
      <c r="G449" s="698"/>
      <c r="H449" s="1072" t="s">
        <v>496</v>
      </c>
      <c r="I449" s="1072"/>
      <c r="J449" s="880">
        <v>-8.1792521245395919E-2</v>
      </c>
      <c r="K449" s="698"/>
      <c r="L449" s="698"/>
      <c r="M449" s="1072" t="s">
        <v>497</v>
      </c>
      <c r="N449" s="1072"/>
      <c r="O449" s="881">
        <v>-4.7487218526417546E-2</v>
      </c>
      <c r="P449" s="698"/>
      <c r="Q449" s="698"/>
      <c r="AN449" s="398"/>
      <c r="AO449" s="398"/>
      <c r="AP449" s="398"/>
      <c r="AQ449" s="398"/>
      <c r="AR449" s="398"/>
      <c r="AS449" s="398"/>
      <c r="AT449" s="398"/>
      <c r="AU449" s="398"/>
      <c r="AV449" s="398"/>
      <c r="AW449" s="398"/>
      <c r="AX449" s="398"/>
      <c r="AY449" s="398"/>
      <c r="AZ449" s="398"/>
      <c r="BA449" s="400"/>
      <c r="BB449" s="477"/>
      <c r="BC449" s="400"/>
      <c r="BD449" s="400"/>
      <c r="BE449" s="400"/>
      <c r="BF449" s="400"/>
      <c r="BG449" s="400"/>
      <c r="BH449" s="400"/>
      <c r="BI449" s="400"/>
      <c r="BJ449" s="400"/>
      <c r="BK449" s="400"/>
      <c r="BL449" s="400"/>
      <c r="BM449" s="400"/>
      <c r="BN449" s="400"/>
      <c r="BO449" s="400"/>
      <c r="BP449" s="400"/>
      <c r="BQ449" s="400"/>
      <c r="BR449" s="400"/>
      <c r="BS449" s="400"/>
      <c r="BT449" s="400"/>
      <c r="BU449" s="400"/>
      <c r="BV449" s="400"/>
      <c r="BW449" s="400"/>
      <c r="BX449" s="400"/>
      <c r="BY449" s="400"/>
      <c r="BZ449" s="401"/>
      <c r="CA449" s="401"/>
      <c r="CB449" s="401"/>
      <c r="CC449" s="401"/>
      <c r="CD449" s="401"/>
      <c r="CE449" s="401"/>
      <c r="CF449" s="401"/>
      <c r="CG449" s="401"/>
      <c r="CH449" s="401"/>
      <c r="CI449" s="401"/>
      <c r="CJ449" s="401"/>
      <c r="CK449" s="401"/>
      <c r="CL449" s="401"/>
      <c r="CM449" s="401"/>
      <c r="CN449" s="401"/>
      <c r="CO449" s="401"/>
      <c r="CP449" s="401"/>
      <c r="CQ449" s="401"/>
      <c r="CR449" s="401"/>
      <c r="CS449" s="401"/>
      <c r="CT449" s="401"/>
      <c r="CU449" s="401"/>
      <c r="CV449" s="401"/>
      <c r="CW449" s="401"/>
      <c r="CX449" s="401"/>
      <c r="CY449" s="401"/>
      <c r="CZ449" s="401"/>
    </row>
    <row r="450" s="405" customFormat="true" ht="25.15" customHeight="true" x14ac:dyDescent="0.2">
      <c r="C450" s="1071" t="s">
        <v>399</v>
      </c>
      <c r="D450" s="1072"/>
      <c r="E450" s="879">
        <v>-3.6791013377624672E-2</v>
      </c>
      <c r="F450" s="698"/>
      <c r="G450" s="698"/>
      <c r="H450" s="1072" t="s">
        <v>480</v>
      </c>
      <c r="I450" s="1072"/>
      <c r="J450" s="880">
        <v>-7.8794202234449551E-2</v>
      </c>
      <c r="K450" s="698"/>
      <c r="L450" s="698"/>
      <c r="M450" s="1072" t="s">
        <v>495</v>
      </c>
      <c r="N450" s="1072"/>
      <c r="O450" s="881">
        <v>-4.727519727610096E-2</v>
      </c>
      <c r="P450" s="698"/>
      <c r="Q450" s="698"/>
      <c r="AN450" s="398"/>
      <c r="AO450" s="398"/>
      <c r="AP450" s="398"/>
      <c r="AQ450" s="398"/>
      <c r="AR450" s="398"/>
      <c r="AS450" s="398"/>
      <c r="AT450" s="398"/>
      <c r="AU450" s="398"/>
      <c r="AV450" s="398"/>
      <c r="AW450" s="398"/>
      <c r="AX450" s="398"/>
      <c r="AY450" s="398"/>
      <c r="AZ450" s="398"/>
      <c r="BA450" s="400"/>
      <c r="BB450" s="477"/>
      <c r="BC450" s="400"/>
      <c r="BD450" s="400"/>
      <c r="BE450" s="400"/>
      <c r="BF450" s="400"/>
      <c r="BG450" s="400"/>
      <c r="BH450" s="400"/>
      <c r="BI450" s="400"/>
      <c r="BJ450" s="400"/>
      <c r="BK450" s="400"/>
      <c r="BL450" s="400"/>
      <c r="BM450" s="400"/>
      <c r="BN450" s="400"/>
      <c r="BO450" s="400"/>
      <c r="BP450" s="400"/>
      <c r="BQ450" s="400"/>
      <c r="BR450" s="400"/>
      <c r="BS450" s="400"/>
      <c r="BT450" s="400"/>
      <c r="BU450" s="400"/>
      <c r="BV450" s="400"/>
      <c r="BW450" s="400"/>
      <c r="BX450" s="400"/>
      <c r="BY450" s="400"/>
      <c r="BZ450" s="401"/>
      <c r="CA450" s="401"/>
      <c r="CB450" s="401"/>
      <c r="CC450" s="401"/>
      <c r="CD450" s="401"/>
      <c r="CE450" s="401"/>
      <c r="CF450" s="401"/>
      <c r="CG450" s="401"/>
      <c r="CH450" s="401"/>
      <c r="CI450" s="401"/>
      <c r="CJ450" s="401"/>
      <c r="CK450" s="401"/>
      <c r="CL450" s="401"/>
      <c r="CM450" s="401"/>
      <c r="CN450" s="401"/>
      <c r="CO450" s="401"/>
      <c r="CP450" s="401"/>
      <c r="CQ450" s="401"/>
      <c r="CR450" s="401"/>
      <c r="CS450" s="401"/>
      <c r="CT450" s="401"/>
      <c r="CU450" s="401"/>
      <c r="CV450" s="401"/>
      <c r="CW450" s="401"/>
      <c r="CX450" s="401"/>
      <c r="CY450" s="401"/>
      <c r="CZ450" s="401"/>
    </row>
    <row r="451" s="405" customFormat="true" ht="25.15" customHeight="true" x14ac:dyDescent="0.2">
      <c r="C451" s="1071" t="s">
        <v>498</v>
      </c>
      <c r="D451" s="1072"/>
      <c r="E451" s="879">
        <v>-3.6541811295910623E-2</v>
      </c>
      <c r="F451" s="698"/>
      <c r="G451" s="698"/>
      <c r="H451" s="1072" t="s">
        <v>499</v>
      </c>
      <c r="I451" s="1072"/>
      <c r="J451" s="880">
        <v>-7.7425218747104674E-2</v>
      </c>
      <c r="K451" s="698"/>
      <c r="L451" s="698"/>
      <c r="M451" s="1072" t="s">
        <v>500</v>
      </c>
      <c r="N451" s="1072"/>
      <c r="O451" s="881">
        <v>-4.3599598511303503E-2</v>
      </c>
      <c r="P451" s="698"/>
      <c r="Q451" s="698"/>
      <c r="AN451" s="398"/>
      <c r="AO451" s="398"/>
      <c r="AP451" s="398"/>
      <c r="AQ451" s="398"/>
      <c r="AR451" s="398"/>
      <c r="AS451" s="398"/>
      <c r="AT451" s="398"/>
      <c r="AU451" s="398"/>
      <c r="AV451" s="398"/>
      <c r="AW451" s="398"/>
      <c r="AX451" s="398"/>
      <c r="AY451" s="398"/>
      <c r="AZ451" s="398"/>
      <c r="BA451" s="400"/>
      <c r="BB451" s="477"/>
      <c r="BC451" s="400"/>
      <c r="BD451" s="400"/>
      <c r="BE451" s="400"/>
      <c r="BF451" s="400"/>
      <c r="BG451" s="400"/>
      <c r="BH451" s="400"/>
      <c r="BI451" s="400"/>
      <c r="BJ451" s="400"/>
      <c r="BK451" s="400"/>
      <c r="BL451" s="400"/>
      <c r="BM451" s="400"/>
      <c r="BN451" s="400"/>
      <c r="BO451" s="400"/>
      <c r="BP451" s="400"/>
      <c r="BQ451" s="400"/>
      <c r="BR451" s="400"/>
      <c r="BS451" s="400"/>
      <c r="BT451" s="400"/>
      <c r="BU451" s="400"/>
      <c r="BV451" s="400"/>
      <c r="BW451" s="400"/>
      <c r="BX451" s="400"/>
      <c r="BY451" s="400"/>
      <c r="BZ451" s="401"/>
      <c r="CA451" s="401"/>
      <c r="CB451" s="401"/>
      <c r="CC451" s="401"/>
      <c r="CD451" s="401"/>
      <c r="CE451" s="401"/>
      <c r="CF451" s="401"/>
      <c r="CG451" s="401"/>
      <c r="CH451" s="401"/>
      <c r="CI451" s="401"/>
      <c r="CJ451" s="401"/>
      <c r="CK451" s="401"/>
      <c r="CL451" s="401"/>
      <c r="CM451" s="401"/>
      <c r="CN451" s="401"/>
      <c r="CO451" s="401"/>
      <c r="CP451" s="401"/>
      <c r="CQ451" s="401"/>
      <c r="CR451" s="401"/>
      <c r="CS451" s="401"/>
      <c r="CT451" s="401"/>
      <c r="CU451" s="401"/>
      <c r="CV451" s="401"/>
      <c r="CW451" s="401"/>
      <c r="CX451" s="401"/>
      <c r="CY451" s="401"/>
      <c r="CZ451" s="401"/>
    </row>
    <row r="452" s="405" customFormat="true" ht="25.15" customHeight="true" x14ac:dyDescent="0.2">
      <c r="C452" s="1071" t="s">
        <v>491</v>
      </c>
      <c r="D452" s="1072"/>
      <c r="E452" s="879">
        <v>3.5237157584638155E-2</v>
      </c>
      <c r="F452" s="698"/>
      <c r="G452" s="698"/>
      <c r="H452" s="1072" t="s">
        <v>476</v>
      </c>
      <c r="I452" s="1072"/>
      <c r="J452" s="880">
        <v>7.7339009267335751E-2</v>
      </c>
      <c r="K452" s="698"/>
      <c r="L452" s="698"/>
      <c r="M452" s="1072" t="s">
        <v>465</v>
      </c>
      <c r="N452" s="1072"/>
      <c r="O452" s="881">
        <v>-4.303072146909067E-2</v>
      </c>
      <c r="P452" s="698"/>
      <c r="Q452" s="698"/>
      <c r="AN452" s="398"/>
      <c r="AO452" s="398"/>
      <c r="AP452" s="398"/>
      <c r="AQ452" s="398"/>
      <c r="AR452" s="398"/>
      <c r="AS452" s="398"/>
      <c r="AT452" s="398"/>
      <c r="AU452" s="398"/>
      <c r="AV452" s="398"/>
      <c r="AW452" s="398"/>
      <c r="AX452" s="398"/>
      <c r="AY452" s="398"/>
      <c r="AZ452" s="398"/>
      <c r="BA452" s="400"/>
      <c r="BB452" s="477"/>
      <c r="BC452" s="400"/>
      <c r="BD452" s="400"/>
      <c r="BE452" s="400"/>
      <c r="BF452" s="400"/>
      <c r="BG452" s="400"/>
      <c r="BH452" s="400"/>
      <c r="BI452" s="400"/>
      <c r="BJ452" s="400"/>
      <c r="BK452" s="400"/>
      <c r="BL452" s="400"/>
      <c r="BM452" s="400"/>
      <c r="BN452" s="400"/>
      <c r="BO452" s="400"/>
      <c r="BP452" s="400"/>
      <c r="BQ452" s="400"/>
      <c r="BR452" s="400"/>
      <c r="BS452" s="400"/>
      <c r="BT452" s="400"/>
      <c r="BU452" s="400"/>
      <c r="BV452" s="400"/>
      <c r="BW452" s="400"/>
      <c r="BX452" s="400"/>
      <c r="BY452" s="400"/>
      <c r="BZ452" s="401"/>
      <c r="CA452" s="401"/>
      <c r="CB452" s="401"/>
      <c r="CC452" s="401"/>
      <c r="CD452" s="401"/>
      <c r="CE452" s="401"/>
      <c r="CF452" s="401"/>
      <c r="CG452" s="401"/>
      <c r="CH452" s="401"/>
      <c r="CI452" s="401"/>
      <c r="CJ452" s="401"/>
      <c r="CK452" s="401"/>
      <c r="CL452" s="401"/>
      <c r="CM452" s="401"/>
      <c r="CN452" s="401"/>
      <c r="CO452" s="401"/>
      <c r="CP452" s="401"/>
      <c r="CQ452" s="401"/>
      <c r="CR452" s="401"/>
      <c r="CS452" s="401"/>
      <c r="CT452" s="401"/>
      <c r="CU452" s="401"/>
      <c r="CV452" s="401"/>
      <c r="CW452" s="401"/>
      <c r="CX452" s="401"/>
      <c r="CY452" s="401"/>
      <c r="CZ452" s="401"/>
    </row>
    <row r="453" s="405" customFormat="true" ht="25.15" customHeight="true" x14ac:dyDescent="0.2">
      <c r="C453" s="1071" t="s">
        <v>501</v>
      </c>
      <c r="D453" s="1072"/>
      <c r="E453" s="879">
        <v>-2.8702441333605985E-2</v>
      </c>
      <c r="F453" s="698"/>
      <c r="G453" s="698"/>
      <c r="H453" s="1072" t="s">
        <v>468</v>
      </c>
      <c r="I453" s="1072"/>
      <c r="J453" s="880">
        <v>7.2017845951619114E-2</v>
      </c>
      <c r="K453" s="698"/>
      <c r="L453" s="698"/>
      <c r="M453" s="1072" t="s">
        <v>502</v>
      </c>
      <c r="N453" s="1072"/>
      <c r="O453" s="881">
        <v>-4.1304806055262676E-2</v>
      </c>
      <c r="P453" s="698"/>
      <c r="Q453" s="698"/>
      <c r="AN453" s="398"/>
      <c r="AO453" s="398"/>
      <c r="AP453" s="398"/>
      <c r="AQ453" s="398"/>
      <c r="AR453" s="398"/>
      <c r="AS453" s="398"/>
      <c r="AT453" s="398"/>
      <c r="AU453" s="398"/>
      <c r="AV453" s="398"/>
      <c r="AW453" s="398"/>
      <c r="AX453" s="398"/>
      <c r="AY453" s="398"/>
      <c r="AZ453" s="398"/>
      <c r="BA453" s="400"/>
      <c r="BB453" s="477"/>
      <c r="BC453" s="400"/>
      <c r="BD453" s="400"/>
      <c r="BE453" s="400"/>
      <c r="BF453" s="400"/>
      <c r="BG453" s="400"/>
      <c r="BH453" s="400"/>
      <c r="BI453" s="400"/>
      <c r="BJ453" s="400"/>
      <c r="BK453" s="400"/>
      <c r="BL453" s="400"/>
      <c r="BM453" s="400"/>
      <c r="BN453" s="400"/>
      <c r="BO453" s="400"/>
      <c r="BP453" s="400"/>
      <c r="BQ453" s="400"/>
      <c r="BR453" s="400"/>
      <c r="BS453" s="400"/>
      <c r="BT453" s="400"/>
      <c r="BU453" s="400"/>
      <c r="BV453" s="400"/>
      <c r="BW453" s="400"/>
      <c r="BX453" s="400"/>
      <c r="BY453" s="400"/>
      <c r="BZ453" s="401"/>
      <c r="CA453" s="401"/>
      <c r="CB453" s="401"/>
      <c r="CC453" s="401"/>
      <c r="CD453" s="401"/>
      <c r="CE453" s="401"/>
      <c r="CF453" s="401"/>
      <c r="CG453" s="401"/>
      <c r="CH453" s="401"/>
      <c r="CI453" s="401"/>
      <c r="CJ453" s="401"/>
      <c r="CK453" s="401"/>
      <c r="CL453" s="401"/>
      <c r="CM453" s="401"/>
      <c r="CN453" s="401"/>
      <c r="CO453" s="401"/>
      <c r="CP453" s="401"/>
      <c r="CQ453" s="401"/>
      <c r="CR453" s="401"/>
      <c r="CS453" s="401"/>
      <c r="CT453" s="401"/>
      <c r="CU453" s="401"/>
      <c r="CV453" s="401"/>
      <c r="CW453" s="401"/>
      <c r="CX453" s="401"/>
      <c r="CY453" s="401"/>
      <c r="CZ453" s="401"/>
    </row>
    <row r="454" s="405" customFormat="true" ht="25.15" customHeight="true" x14ac:dyDescent="0.2">
      <c r="C454" s="1071" t="s">
        <v>503</v>
      </c>
      <c r="D454" s="1072"/>
      <c r="E454" s="879">
        <v>2.0826913631299029E-2</v>
      </c>
      <c r="F454" s="698"/>
      <c r="G454" s="698"/>
      <c r="H454" s="1072" t="s">
        <v>504</v>
      </c>
      <c r="I454" s="1072"/>
      <c r="J454" s="880">
        <v>-6.8602339071651766E-2</v>
      </c>
      <c r="K454" s="698"/>
      <c r="L454" s="698"/>
      <c r="M454" s="1072" t="s">
        <v>489</v>
      </c>
      <c r="N454" s="1072"/>
      <c r="O454" s="881">
        <v>-3.9838115950914861E-2</v>
      </c>
      <c r="P454" s="698"/>
      <c r="Q454" s="698"/>
      <c r="AN454" s="398"/>
      <c r="AO454" s="398"/>
      <c r="AP454" s="398"/>
      <c r="AQ454" s="398"/>
      <c r="AR454" s="398"/>
      <c r="AS454" s="398"/>
      <c r="AT454" s="398"/>
      <c r="AU454" s="398"/>
      <c r="AV454" s="398"/>
      <c r="AW454" s="398"/>
      <c r="AX454" s="398"/>
      <c r="AY454" s="398"/>
      <c r="AZ454" s="398"/>
      <c r="BA454" s="400"/>
      <c r="BB454" s="477"/>
      <c r="BC454" s="400"/>
      <c r="BD454" s="400"/>
      <c r="BE454" s="400"/>
      <c r="BF454" s="400"/>
      <c r="BG454" s="400"/>
      <c r="BH454" s="400"/>
      <c r="BI454" s="400"/>
      <c r="BJ454" s="400"/>
      <c r="BK454" s="400"/>
      <c r="BL454" s="400"/>
      <c r="BM454" s="400"/>
      <c r="BN454" s="400"/>
      <c r="BO454" s="400"/>
      <c r="BP454" s="400"/>
      <c r="BQ454" s="400"/>
      <c r="BR454" s="400"/>
      <c r="BS454" s="400"/>
      <c r="BT454" s="400"/>
      <c r="BU454" s="400"/>
      <c r="BV454" s="400"/>
      <c r="BW454" s="400"/>
      <c r="BX454" s="400"/>
      <c r="BY454" s="400"/>
      <c r="BZ454" s="401"/>
      <c r="CA454" s="401"/>
      <c r="CB454" s="401"/>
      <c r="CC454" s="401"/>
      <c r="CD454" s="401"/>
      <c r="CE454" s="401"/>
      <c r="CF454" s="401"/>
      <c r="CG454" s="401"/>
      <c r="CH454" s="401"/>
      <c r="CI454" s="401"/>
      <c r="CJ454" s="401"/>
      <c r="CK454" s="401"/>
      <c r="CL454" s="401"/>
      <c r="CM454" s="401"/>
      <c r="CN454" s="401"/>
      <c r="CO454" s="401"/>
      <c r="CP454" s="401"/>
      <c r="CQ454" s="401"/>
      <c r="CR454" s="401"/>
      <c r="CS454" s="401"/>
      <c r="CT454" s="401"/>
      <c r="CU454" s="401"/>
      <c r="CV454" s="401"/>
      <c r="CW454" s="401"/>
      <c r="CX454" s="401"/>
      <c r="CY454" s="401"/>
      <c r="CZ454" s="401"/>
    </row>
    <row r="455" s="405" customFormat="true" ht="25.15" customHeight="true" x14ac:dyDescent="0.2">
      <c r="C455" s="1071" t="s">
        <v>505</v>
      </c>
      <c r="D455" s="1072"/>
      <c r="E455" s="879">
        <v>1.7487470525692581E-2</v>
      </c>
      <c r="F455" s="698"/>
      <c r="G455" s="698"/>
      <c r="H455" s="1072" t="s">
        <v>464</v>
      </c>
      <c r="I455" s="1072"/>
      <c r="J455" s="880">
        <v>6.2186133816883961E-2</v>
      </c>
      <c r="K455" s="698"/>
      <c r="L455" s="698"/>
      <c r="M455" s="1072" t="s">
        <v>496</v>
      </c>
      <c r="N455" s="1072"/>
      <c r="O455" s="881">
        <v>-3.7896010872748374E-2</v>
      </c>
      <c r="P455" s="698"/>
      <c r="Q455" s="698"/>
      <c r="AN455" s="398"/>
      <c r="AO455" s="398"/>
      <c r="AP455" s="398"/>
      <c r="AQ455" s="398"/>
      <c r="AR455" s="398"/>
      <c r="AS455" s="398"/>
      <c r="AT455" s="398"/>
      <c r="AU455" s="398"/>
      <c r="AV455" s="398"/>
      <c r="AW455" s="398"/>
      <c r="AX455" s="398"/>
      <c r="AY455" s="398"/>
      <c r="AZ455" s="398"/>
      <c r="BA455" s="400"/>
      <c r="BB455" s="477"/>
      <c r="BC455" s="400"/>
      <c r="BD455" s="400"/>
      <c r="BE455" s="400"/>
      <c r="BF455" s="400"/>
      <c r="BG455" s="400"/>
      <c r="BH455" s="400"/>
      <c r="BI455" s="400"/>
      <c r="BJ455" s="400"/>
      <c r="BK455" s="400"/>
      <c r="BL455" s="400"/>
      <c r="BM455" s="400"/>
      <c r="BN455" s="400"/>
      <c r="BO455" s="400"/>
      <c r="BP455" s="400"/>
      <c r="BQ455" s="400"/>
      <c r="BR455" s="400"/>
      <c r="BS455" s="400"/>
      <c r="BT455" s="400"/>
      <c r="BU455" s="400"/>
      <c r="BV455" s="400"/>
      <c r="BW455" s="400"/>
      <c r="BX455" s="400"/>
      <c r="BY455" s="400"/>
      <c r="BZ455" s="401"/>
      <c r="CA455" s="401"/>
      <c r="CB455" s="401"/>
      <c r="CC455" s="401"/>
      <c r="CD455" s="401"/>
      <c r="CE455" s="401"/>
      <c r="CF455" s="401"/>
      <c r="CG455" s="401"/>
      <c r="CH455" s="401"/>
      <c r="CI455" s="401"/>
      <c r="CJ455" s="401"/>
      <c r="CK455" s="401"/>
      <c r="CL455" s="401"/>
      <c r="CM455" s="401"/>
      <c r="CN455" s="401"/>
      <c r="CO455" s="401"/>
      <c r="CP455" s="401"/>
      <c r="CQ455" s="401"/>
      <c r="CR455" s="401"/>
      <c r="CS455" s="401"/>
      <c r="CT455" s="401"/>
      <c r="CU455" s="401"/>
      <c r="CV455" s="401"/>
      <c r="CW455" s="401"/>
      <c r="CX455" s="401"/>
      <c r="CY455" s="401"/>
      <c r="CZ455" s="401"/>
    </row>
    <row r="456" s="405" customFormat="true" ht="25.15" customHeight="true" x14ac:dyDescent="0.2">
      <c r="C456" s="1071" t="s">
        <v>499</v>
      </c>
      <c r="D456" s="1072"/>
      <c r="E456" s="879">
        <v>1.7260227669281376E-2</v>
      </c>
      <c r="F456" s="698"/>
      <c r="G456" s="698"/>
      <c r="H456" s="1072" t="s">
        <v>488</v>
      </c>
      <c r="I456" s="1072"/>
      <c r="J456" s="880">
        <v>6.1165309298707629E-2</v>
      </c>
      <c r="K456" s="698"/>
      <c r="L456" s="698"/>
      <c r="M456" s="1072" t="s">
        <v>399</v>
      </c>
      <c r="N456" s="1072"/>
      <c r="O456" s="881">
        <v>3.7659745297063965E-2</v>
      </c>
      <c r="P456" s="698"/>
      <c r="Q456" s="698"/>
      <c r="AN456" s="398"/>
      <c r="AO456" s="398"/>
      <c r="AP456" s="398"/>
      <c r="AQ456" s="398"/>
      <c r="AR456" s="398"/>
      <c r="AS456" s="398"/>
      <c r="AT456" s="398"/>
      <c r="AU456" s="398"/>
      <c r="AV456" s="398"/>
      <c r="AW456" s="398"/>
      <c r="AX456" s="398"/>
      <c r="AY456" s="398"/>
      <c r="AZ456" s="398"/>
      <c r="BA456" s="400"/>
      <c r="BB456" s="477"/>
      <c r="BC456" s="400"/>
      <c r="BD456" s="400"/>
      <c r="BE456" s="400"/>
      <c r="BF456" s="400"/>
      <c r="BG456" s="400"/>
      <c r="BH456" s="400"/>
      <c r="BI456" s="400"/>
      <c r="BJ456" s="400"/>
      <c r="BK456" s="400"/>
      <c r="BL456" s="400"/>
      <c r="BM456" s="400"/>
      <c r="BN456" s="400"/>
      <c r="BO456" s="400"/>
      <c r="BP456" s="400"/>
      <c r="BQ456" s="400"/>
      <c r="BR456" s="400"/>
      <c r="BS456" s="400"/>
      <c r="BT456" s="400"/>
      <c r="BU456" s="400"/>
      <c r="BV456" s="400"/>
      <c r="BW456" s="400"/>
      <c r="BX456" s="400"/>
      <c r="BY456" s="400"/>
      <c r="BZ456" s="401"/>
      <c r="CA456" s="401"/>
      <c r="CB456" s="401"/>
      <c r="CC456" s="401"/>
      <c r="CD456" s="401"/>
      <c r="CE456" s="401"/>
      <c r="CF456" s="401"/>
      <c r="CG456" s="401"/>
      <c r="CH456" s="401"/>
      <c r="CI456" s="401"/>
      <c r="CJ456" s="401"/>
      <c r="CK456" s="401"/>
      <c r="CL456" s="401"/>
      <c r="CM456" s="401"/>
      <c r="CN456" s="401"/>
      <c r="CO456" s="401"/>
      <c r="CP456" s="401"/>
      <c r="CQ456" s="401"/>
      <c r="CR456" s="401"/>
      <c r="CS456" s="401"/>
      <c r="CT456" s="401"/>
      <c r="CU456" s="401"/>
      <c r="CV456" s="401"/>
      <c r="CW456" s="401"/>
      <c r="CX456" s="401"/>
      <c r="CY456" s="401"/>
      <c r="CZ456" s="401"/>
    </row>
    <row r="457" s="405" customFormat="true" ht="25.15" customHeight="true" x14ac:dyDescent="0.2">
      <c r="C457" s="1071" t="s">
        <v>506</v>
      </c>
      <c r="D457" s="1072"/>
      <c r="E457" s="879">
        <v>-1.4298347259834318E-2</v>
      </c>
      <c r="F457" s="698"/>
      <c r="G457" s="698"/>
      <c r="H457" s="1072" t="s">
        <v>486</v>
      </c>
      <c r="I457" s="1072"/>
      <c r="J457" s="880">
        <v>6.0602263806174332E-2</v>
      </c>
      <c r="K457" s="698"/>
      <c r="L457" s="698"/>
      <c r="M457" s="1072" t="s">
        <v>499</v>
      </c>
      <c r="N457" s="1072"/>
      <c r="O457" s="881">
        <v>3.6889319088940664E-2</v>
      </c>
      <c r="P457" s="698"/>
      <c r="Q457" s="698"/>
      <c r="AN457" s="398"/>
      <c r="AO457" s="398"/>
      <c r="AP457" s="398"/>
      <c r="AQ457" s="398"/>
      <c r="AR457" s="398"/>
      <c r="AS457" s="398"/>
      <c r="AT457" s="398"/>
      <c r="AU457" s="398"/>
      <c r="AV457" s="398"/>
      <c r="AW457" s="398"/>
      <c r="AX457" s="398"/>
      <c r="AY457" s="398"/>
      <c r="AZ457" s="398"/>
      <c r="BA457" s="400"/>
      <c r="BB457" s="477"/>
      <c r="BC457" s="400"/>
      <c r="BD457" s="400"/>
      <c r="BE457" s="400"/>
      <c r="BF457" s="400"/>
      <c r="BG457" s="400"/>
      <c r="BH457" s="400"/>
      <c r="BI457" s="400"/>
      <c r="BJ457" s="400"/>
      <c r="BK457" s="400"/>
      <c r="BL457" s="400"/>
      <c r="BM457" s="400"/>
      <c r="BN457" s="400"/>
      <c r="BO457" s="400"/>
      <c r="BP457" s="400"/>
      <c r="BQ457" s="400"/>
      <c r="BR457" s="400"/>
      <c r="BS457" s="400"/>
      <c r="BT457" s="400"/>
      <c r="BU457" s="400"/>
      <c r="BV457" s="400"/>
      <c r="BW457" s="400"/>
      <c r="BX457" s="400"/>
      <c r="BY457" s="400"/>
      <c r="BZ457" s="401"/>
      <c r="CA457" s="401"/>
      <c r="CB457" s="401"/>
      <c r="CC457" s="401"/>
      <c r="CD457" s="401"/>
      <c r="CE457" s="401"/>
      <c r="CF457" s="401"/>
      <c r="CG457" s="401"/>
      <c r="CH457" s="401"/>
      <c r="CI457" s="401"/>
      <c r="CJ457" s="401"/>
      <c r="CK457" s="401"/>
      <c r="CL457" s="401"/>
      <c r="CM457" s="401"/>
      <c r="CN457" s="401"/>
      <c r="CO457" s="401"/>
      <c r="CP457" s="401"/>
      <c r="CQ457" s="401"/>
      <c r="CR457" s="401"/>
      <c r="CS457" s="401"/>
      <c r="CT457" s="401"/>
      <c r="CU457" s="401"/>
      <c r="CV457" s="401"/>
      <c r="CW457" s="401"/>
      <c r="CX457" s="401"/>
      <c r="CY457" s="401"/>
      <c r="CZ457" s="401"/>
    </row>
    <row r="458" s="405" customFormat="true" ht="25.15" customHeight="true" x14ac:dyDescent="0.2">
      <c r="C458" s="1071" t="s">
        <v>507</v>
      </c>
      <c r="D458" s="1072"/>
      <c r="E458" s="879">
        <v>1.1520957152480962E-2</v>
      </c>
      <c r="F458" s="698"/>
      <c r="G458" s="698"/>
      <c r="H458" s="1072" t="s">
        <v>508</v>
      </c>
      <c r="I458" s="1072"/>
      <c r="J458" s="880">
        <v>-5.6869814132631584E-2</v>
      </c>
      <c r="K458" s="698"/>
      <c r="L458" s="698"/>
      <c r="M458" s="1072" t="s">
        <v>492</v>
      </c>
      <c r="N458" s="1072"/>
      <c r="O458" s="881">
        <v>-3.571363838267759E-2</v>
      </c>
      <c r="P458" s="698"/>
      <c r="Q458" s="698"/>
      <c r="AN458" s="398"/>
      <c r="AO458" s="398"/>
      <c r="AP458" s="398"/>
      <c r="AQ458" s="398"/>
      <c r="AR458" s="398"/>
      <c r="AS458" s="398"/>
      <c r="AT458" s="398"/>
      <c r="AU458" s="398"/>
      <c r="AV458" s="398"/>
      <c r="AW458" s="398"/>
      <c r="AX458" s="398"/>
      <c r="AY458" s="398"/>
      <c r="AZ458" s="398"/>
      <c r="BA458" s="400"/>
      <c r="BB458" s="477"/>
      <c r="BC458" s="400"/>
      <c r="BD458" s="400"/>
      <c r="BE458" s="400"/>
      <c r="BF458" s="400"/>
      <c r="BG458" s="400"/>
      <c r="BH458" s="400"/>
      <c r="BI458" s="400"/>
      <c r="BJ458" s="400"/>
      <c r="BK458" s="400"/>
      <c r="BL458" s="400"/>
      <c r="BM458" s="400"/>
      <c r="BN458" s="400"/>
      <c r="BO458" s="400"/>
      <c r="BP458" s="400"/>
      <c r="BQ458" s="400"/>
      <c r="BR458" s="400"/>
      <c r="BS458" s="400"/>
      <c r="BT458" s="400"/>
      <c r="BU458" s="400"/>
      <c r="BV458" s="400"/>
      <c r="BW458" s="400"/>
      <c r="BX458" s="400"/>
      <c r="BY458" s="400"/>
      <c r="BZ458" s="401"/>
      <c r="CA458" s="401"/>
      <c r="CB458" s="401"/>
      <c r="CC458" s="401"/>
      <c r="CD458" s="401"/>
      <c r="CE458" s="401"/>
      <c r="CF458" s="401"/>
      <c r="CG458" s="401"/>
      <c r="CH458" s="401"/>
      <c r="CI458" s="401"/>
      <c r="CJ458" s="401"/>
      <c r="CK458" s="401"/>
      <c r="CL458" s="401"/>
      <c r="CM458" s="401"/>
      <c r="CN458" s="401"/>
      <c r="CO458" s="401"/>
      <c r="CP458" s="401"/>
      <c r="CQ458" s="401"/>
      <c r="CR458" s="401"/>
      <c r="CS458" s="401"/>
      <c r="CT458" s="401"/>
      <c r="CU458" s="401"/>
      <c r="CV458" s="401"/>
      <c r="CW458" s="401"/>
      <c r="CX458" s="401"/>
      <c r="CY458" s="401"/>
      <c r="CZ458" s="401"/>
    </row>
    <row r="459" s="405" customFormat="true" ht="25.15" customHeight="true" x14ac:dyDescent="0.2">
      <c r="C459" s="1071" t="s">
        <v>509</v>
      </c>
      <c r="D459" s="1072"/>
      <c r="E459" s="879">
        <v>1.1005997975839885E-2</v>
      </c>
      <c r="F459" s="698"/>
      <c r="G459" s="698"/>
      <c r="H459" s="1072" t="s">
        <v>501</v>
      </c>
      <c r="I459" s="1072"/>
      <c r="J459" s="880">
        <v>-5.6313870845264409E-2</v>
      </c>
      <c r="K459" s="698"/>
      <c r="L459" s="698"/>
      <c r="M459" s="1072" t="s">
        <v>493</v>
      </c>
      <c r="N459" s="1072"/>
      <c r="O459" s="881">
        <v>-3.5329237886670813E-2</v>
      </c>
      <c r="P459" s="698"/>
      <c r="Q459" s="698"/>
      <c r="AN459" s="398"/>
      <c r="AO459" s="398"/>
      <c r="AP459" s="398"/>
      <c r="AQ459" s="398"/>
      <c r="AR459" s="398"/>
      <c r="AS459" s="398"/>
      <c r="AT459" s="398"/>
      <c r="AU459" s="398"/>
      <c r="AV459" s="398"/>
      <c r="AW459" s="398"/>
      <c r="AX459" s="398"/>
      <c r="AY459" s="398"/>
      <c r="AZ459" s="398"/>
      <c r="BA459" s="400"/>
      <c r="BB459" s="477"/>
      <c r="BC459" s="400"/>
      <c r="BD459" s="400"/>
      <c r="BE459" s="400"/>
      <c r="BF459" s="400"/>
      <c r="BG459" s="400"/>
      <c r="BH459" s="400"/>
      <c r="BI459" s="400"/>
      <c r="BJ459" s="400"/>
      <c r="BK459" s="400"/>
      <c r="BL459" s="400"/>
      <c r="BM459" s="400"/>
      <c r="BN459" s="400"/>
      <c r="BO459" s="400"/>
      <c r="BP459" s="400"/>
      <c r="BQ459" s="400"/>
      <c r="BR459" s="400"/>
      <c r="BS459" s="400"/>
      <c r="BT459" s="400"/>
      <c r="BU459" s="400"/>
      <c r="BV459" s="400"/>
      <c r="BW459" s="400"/>
      <c r="BX459" s="400"/>
      <c r="BY459" s="400"/>
      <c r="BZ459" s="401"/>
      <c r="CA459" s="401"/>
      <c r="CB459" s="401"/>
      <c r="CC459" s="401"/>
      <c r="CD459" s="401"/>
      <c r="CE459" s="401"/>
      <c r="CF459" s="401"/>
      <c r="CG459" s="401"/>
      <c r="CH459" s="401"/>
      <c r="CI459" s="401"/>
      <c r="CJ459" s="401"/>
      <c r="CK459" s="401"/>
      <c r="CL459" s="401"/>
      <c r="CM459" s="401"/>
      <c r="CN459" s="401"/>
      <c r="CO459" s="401"/>
      <c r="CP459" s="401"/>
      <c r="CQ459" s="401"/>
      <c r="CR459" s="401"/>
      <c r="CS459" s="401"/>
      <c r="CT459" s="401"/>
      <c r="CU459" s="401"/>
      <c r="CV459" s="401"/>
      <c r="CW459" s="401"/>
      <c r="CX459" s="401"/>
      <c r="CY459" s="401"/>
      <c r="CZ459" s="401"/>
    </row>
    <row r="460" s="405" customFormat="true" ht="25.15" customHeight="true" x14ac:dyDescent="0.2">
      <c r="C460" s="1071" t="s">
        <v>471</v>
      </c>
      <c r="D460" s="1072"/>
      <c r="E460" s="879">
        <v>-1.0272110459310781E-2</v>
      </c>
      <c r="F460" s="698"/>
      <c r="G460" s="698"/>
      <c r="H460" s="1072" t="s">
        <v>510</v>
      </c>
      <c r="I460" s="1072"/>
      <c r="J460" s="880">
        <v>-5.355407592938017E-2</v>
      </c>
      <c r="K460" s="698"/>
      <c r="L460" s="698"/>
      <c r="M460" s="1072" t="s">
        <v>490</v>
      </c>
      <c r="N460" s="1072"/>
      <c r="O460" s="881">
        <v>-3.5298284869041921E-2</v>
      </c>
      <c r="P460" s="698"/>
      <c r="Q460" s="698"/>
      <c r="AN460" s="398"/>
      <c r="AO460" s="398"/>
      <c r="AP460" s="398"/>
      <c r="AQ460" s="398"/>
      <c r="AR460" s="398"/>
      <c r="AS460" s="398"/>
      <c r="AT460" s="398"/>
      <c r="AU460" s="398"/>
      <c r="AV460" s="398"/>
      <c r="AW460" s="398"/>
      <c r="AX460" s="398"/>
      <c r="AY460" s="398"/>
      <c r="AZ460" s="398"/>
      <c r="BA460" s="400"/>
      <c r="BB460" s="477"/>
      <c r="BC460" s="400"/>
      <c r="BD460" s="400"/>
      <c r="BE460" s="400"/>
      <c r="BF460" s="400"/>
      <c r="BG460" s="400"/>
      <c r="BH460" s="400"/>
      <c r="BI460" s="400"/>
      <c r="BJ460" s="400"/>
      <c r="BK460" s="400"/>
      <c r="BL460" s="400"/>
      <c r="BM460" s="400"/>
      <c r="BN460" s="400"/>
      <c r="BO460" s="400"/>
      <c r="BP460" s="400"/>
      <c r="BQ460" s="400"/>
      <c r="BR460" s="400"/>
      <c r="BS460" s="400"/>
      <c r="BT460" s="400"/>
      <c r="BU460" s="400"/>
      <c r="BV460" s="400"/>
      <c r="BW460" s="400"/>
      <c r="BX460" s="400"/>
      <c r="BY460" s="400"/>
      <c r="BZ460" s="401"/>
      <c r="CA460" s="401"/>
      <c r="CB460" s="401"/>
      <c r="CC460" s="401"/>
      <c r="CD460" s="401"/>
      <c r="CE460" s="401"/>
      <c r="CF460" s="401"/>
      <c r="CG460" s="401"/>
      <c r="CH460" s="401"/>
      <c r="CI460" s="401"/>
      <c r="CJ460" s="401"/>
      <c r="CK460" s="401"/>
      <c r="CL460" s="401"/>
      <c r="CM460" s="401"/>
      <c r="CN460" s="401"/>
      <c r="CO460" s="401"/>
      <c r="CP460" s="401"/>
      <c r="CQ460" s="401"/>
      <c r="CR460" s="401"/>
      <c r="CS460" s="401"/>
      <c r="CT460" s="401"/>
      <c r="CU460" s="401"/>
      <c r="CV460" s="401"/>
      <c r="CW460" s="401"/>
      <c r="CX460" s="401"/>
      <c r="CY460" s="401"/>
      <c r="CZ460" s="401"/>
    </row>
    <row r="461" s="405" customFormat="true" ht="25.15" customHeight="true" x14ac:dyDescent="0.2">
      <c r="C461" s="1071" t="s">
        <v>511</v>
      </c>
      <c r="D461" s="1072"/>
      <c r="E461" s="879">
        <v>-9.9244171966414666E-3</v>
      </c>
      <c r="F461" s="698"/>
      <c r="G461" s="698"/>
      <c r="H461" s="1072" t="s">
        <v>419</v>
      </c>
      <c r="I461" s="1072"/>
      <c r="J461" s="880">
        <v>5.0795949316937636E-2</v>
      </c>
      <c r="K461" s="698"/>
      <c r="L461" s="698"/>
      <c r="M461" s="1072" t="s">
        <v>508</v>
      </c>
      <c r="N461" s="1072"/>
      <c r="O461" s="881">
        <v>-2.9461872306285119E-2</v>
      </c>
      <c r="P461" s="698"/>
      <c r="Q461" s="698"/>
      <c r="AN461" s="398"/>
      <c r="AO461" s="398"/>
      <c r="AP461" s="398"/>
      <c r="AQ461" s="398"/>
      <c r="AR461" s="398"/>
      <c r="AS461" s="398"/>
      <c r="AT461" s="398"/>
      <c r="AU461" s="398"/>
      <c r="AV461" s="398"/>
      <c r="AW461" s="398"/>
      <c r="AX461" s="398"/>
      <c r="AY461" s="398"/>
      <c r="AZ461" s="398"/>
      <c r="BA461" s="400"/>
      <c r="BB461" s="477"/>
      <c r="BC461" s="400"/>
      <c r="BD461" s="400"/>
      <c r="BE461" s="400"/>
      <c r="BF461" s="400"/>
      <c r="BG461" s="400"/>
      <c r="BH461" s="400"/>
      <c r="BI461" s="400"/>
      <c r="BJ461" s="400"/>
      <c r="BK461" s="400"/>
      <c r="BL461" s="400"/>
      <c r="BM461" s="400"/>
      <c r="BN461" s="400"/>
      <c r="BO461" s="400"/>
      <c r="BP461" s="400"/>
      <c r="BQ461" s="400"/>
      <c r="BR461" s="400"/>
      <c r="BS461" s="400"/>
      <c r="BT461" s="400"/>
      <c r="BU461" s="400"/>
      <c r="BV461" s="400"/>
      <c r="BW461" s="400"/>
      <c r="BX461" s="400"/>
      <c r="BY461" s="400"/>
      <c r="BZ461" s="401"/>
      <c r="CA461" s="401"/>
      <c r="CB461" s="401"/>
      <c r="CC461" s="401"/>
      <c r="CD461" s="401"/>
      <c r="CE461" s="401"/>
      <c r="CF461" s="401"/>
      <c r="CG461" s="401"/>
      <c r="CH461" s="401"/>
      <c r="CI461" s="401"/>
      <c r="CJ461" s="401"/>
      <c r="CK461" s="401"/>
      <c r="CL461" s="401"/>
      <c r="CM461" s="401"/>
      <c r="CN461" s="401"/>
      <c r="CO461" s="401"/>
      <c r="CP461" s="401"/>
      <c r="CQ461" s="401"/>
      <c r="CR461" s="401"/>
      <c r="CS461" s="401"/>
      <c r="CT461" s="401"/>
      <c r="CU461" s="401"/>
      <c r="CV461" s="401"/>
      <c r="CW461" s="401"/>
      <c r="CX461" s="401"/>
      <c r="CY461" s="401"/>
      <c r="CZ461" s="401"/>
    </row>
    <row r="462" s="405" customFormat="true" ht="25.15" customHeight="true" x14ac:dyDescent="0.2">
      <c r="C462" s="1071" t="s">
        <v>512</v>
      </c>
      <c r="D462" s="1072"/>
      <c r="E462" s="879">
        <v>6.3995594375909843E-3</v>
      </c>
      <c r="F462" s="698"/>
      <c r="G462" s="698"/>
      <c r="H462" s="1072" t="s">
        <v>513</v>
      </c>
      <c r="I462" s="1072"/>
      <c r="J462" s="880">
        <v>-4.7816963873688792E-2</v>
      </c>
      <c r="K462" s="698"/>
      <c r="L462" s="698"/>
      <c r="M462" s="1072" t="s">
        <v>498</v>
      </c>
      <c r="N462" s="1072"/>
      <c r="O462" s="881">
        <v>-2.8645569682338289E-2</v>
      </c>
      <c r="P462" s="698"/>
      <c r="Q462" s="698"/>
      <c r="AN462" s="398"/>
      <c r="AO462" s="398"/>
      <c r="AP462" s="398"/>
      <c r="AQ462" s="398"/>
      <c r="AR462" s="398"/>
      <c r="AS462" s="398"/>
      <c r="AT462" s="398"/>
      <c r="AU462" s="398"/>
      <c r="AV462" s="398"/>
      <c r="AW462" s="398"/>
      <c r="AX462" s="398"/>
      <c r="AY462" s="398"/>
      <c r="AZ462" s="398"/>
      <c r="BA462" s="400"/>
      <c r="BB462" s="477"/>
      <c r="BC462" s="400"/>
      <c r="BD462" s="400"/>
      <c r="BE462" s="400"/>
      <c r="BF462" s="400"/>
      <c r="BG462" s="400"/>
      <c r="BH462" s="400"/>
      <c r="BI462" s="400"/>
      <c r="BJ462" s="400"/>
      <c r="BK462" s="400"/>
      <c r="BL462" s="400"/>
      <c r="BM462" s="400"/>
      <c r="BN462" s="400"/>
      <c r="BO462" s="400"/>
      <c r="BP462" s="400"/>
      <c r="BQ462" s="400"/>
      <c r="BR462" s="400"/>
      <c r="BS462" s="400"/>
      <c r="BT462" s="400"/>
      <c r="BU462" s="400"/>
      <c r="BV462" s="400"/>
      <c r="BW462" s="400"/>
      <c r="BX462" s="400"/>
      <c r="BY462" s="400"/>
      <c r="BZ462" s="401"/>
      <c r="CA462" s="401"/>
      <c r="CB462" s="401"/>
      <c r="CC462" s="401"/>
      <c r="CD462" s="401"/>
      <c r="CE462" s="401"/>
      <c r="CF462" s="401"/>
      <c r="CG462" s="401"/>
      <c r="CH462" s="401"/>
      <c r="CI462" s="401"/>
      <c r="CJ462" s="401"/>
      <c r="CK462" s="401"/>
      <c r="CL462" s="401"/>
      <c r="CM462" s="401"/>
      <c r="CN462" s="401"/>
      <c r="CO462" s="401"/>
      <c r="CP462" s="401"/>
      <c r="CQ462" s="401"/>
      <c r="CR462" s="401"/>
      <c r="CS462" s="401"/>
      <c r="CT462" s="401"/>
      <c r="CU462" s="401"/>
      <c r="CV462" s="401"/>
      <c r="CW462" s="401"/>
      <c r="CX462" s="401"/>
      <c r="CY462" s="401"/>
      <c r="CZ462" s="401"/>
    </row>
    <row r="463" s="405" customFormat="true" ht="25.15" customHeight="true" x14ac:dyDescent="0.2">
      <c r="C463" s="1071" t="s">
        <v>514</v>
      </c>
      <c r="D463" s="1072"/>
      <c r="E463" s="879">
        <v>-5.4006001606225771E-3</v>
      </c>
      <c r="F463" s="698"/>
      <c r="G463" s="698"/>
      <c r="H463" s="1072" t="s">
        <v>497</v>
      </c>
      <c r="I463" s="1072"/>
      <c r="J463" s="880">
        <v>-4.7651200642202643E-2</v>
      </c>
      <c r="K463" s="698"/>
      <c r="L463" s="698"/>
      <c r="M463" s="1072" t="s">
        <v>481</v>
      </c>
      <c r="N463" s="1072"/>
      <c r="O463" s="881">
        <v>-2.8250235832317814E-2</v>
      </c>
      <c r="P463" s="698"/>
      <c r="Q463" s="698"/>
      <c r="AN463" s="398"/>
      <c r="AO463" s="398"/>
      <c r="AP463" s="398"/>
      <c r="AQ463" s="398"/>
      <c r="AR463" s="398"/>
      <c r="AS463" s="398"/>
      <c r="AT463" s="398"/>
      <c r="AU463" s="398"/>
      <c r="AV463" s="398"/>
      <c r="AW463" s="398"/>
      <c r="AX463" s="398"/>
      <c r="AY463" s="398"/>
      <c r="AZ463" s="398"/>
      <c r="BA463" s="400"/>
      <c r="BB463" s="477"/>
      <c r="BC463" s="400"/>
      <c r="BD463" s="400"/>
      <c r="BE463" s="400"/>
      <c r="BF463" s="400"/>
      <c r="BG463" s="400"/>
      <c r="BH463" s="400"/>
      <c r="BI463" s="400"/>
      <c r="BJ463" s="400"/>
      <c r="BK463" s="400"/>
      <c r="BL463" s="400"/>
      <c r="BM463" s="400"/>
      <c r="BN463" s="400"/>
      <c r="BO463" s="400"/>
      <c r="BP463" s="400"/>
      <c r="BQ463" s="400"/>
      <c r="BR463" s="400"/>
      <c r="BS463" s="400"/>
      <c r="BT463" s="400"/>
      <c r="BU463" s="400"/>
      <c r="BV463" s="400"/>
      <c r="BW463" s="400"/>
      <c r="BX463" s="400"/>
      <c r="BY463" s="400"/>
      <c r="BZ463" s="401"/>
      <c r="CA463" s="401"/>
      <c r="CB463" s="401"/>
      <c r="CC463" s="401"/>
      <c r="CD463" s="401"/>
      <c r="CE463" s="401"/>
      <c r="CF463" s="401"/>
      <c r="CG463" s="401"/>
      <c r="CH463" s="401"/>
      <c r="CI463" s="401"/>
      <c r="CJ463" s="401"/>
      <c r="CK463" s="401"/>
      <c r="CL463" s="401"/>
      <c r="CM463" s="401"/>
      <c r="CN463" s="401"/>
      <c r="CO463" s="401"/>
      <c r="CP463" s="401"/>
      <c r="CQ463" s="401"/>
      <c r="CR463" s="401"/>
      <c r="CS463" s="401"/>
      <c r="CT463" s="401"/>
      <c r="CU463" s="401"/>
      <c r="CV463" s="401"/>
      <c r="CW463" s="401"/>
      <c r="CX463" s="401"/>
      <c r="CY463" s="401"/>
      <c r="CZ463" s="401"/>
    </row>
    <row r="464" s="405" customFormat="true" ht="25.15" customHeight="true" x14ac:dyDescent="0.2">
      <c r="C464" s="1071" t="s">
        <v>515</v>
      </c>
      <c r="D464" s="1072"/>
      <c r="E464" s="879">
        <v>4.7048099074784768E-3</v>
      </c>
      <c r="F464" s="698"/>
      <c r="G464" s="698"/>
      <c r="H464" s="1072" t="s">
        <v>502</v>
      </c>
      <c r="I464" s="1072"/>
      <c r="J464" s="880">
        <v>-4.3580702979146929E-2</v>
      </c>
      <c r="K464" s="698"/>
      <c r="L464" s="698"/>
      <c r="M464" s="1072" t="s">
        <v>473</v>
      </c>
      <c r="N464" s="1072"/>
      <c r="O464" s="881">
        <v>-2.5653962374362214E-2</v>
      </c>
      <c r="P464" s="698"/>
      <c r="Q464" s="698"/>
      <c r="AN464" s="398"/>
      <c r="AO464" s="398"/>
      <c r="AP464" s="398"/>
      <c r="AQ464" s="398"/>
      <c r="AR464" s="398"/>
      <c r="AS464" s="398"/>
      <c r="AT464" s="398"/>
      <c r="AU464" s="398"/>
      <c r="AV464" s="398"/>
      <c r="AW464" s="398"/>
      <c r="AX464" s="398"/>
      <c r="AY464" s="398"/>
      <c r="AZ464" s="398"/>
      <c r="BA464" s="400"/>
      <c r="BB464" s="477"/>
      <c r="BC464" s="400"/>
      <c r="BD464" s="400"/>
      <c r="BE464" s="400"/>
      <c r="BF464" s="400"/>
      <c r="BG464" s="400"/>
      <c r="BH464" s="400"/>
      <c r="BI464" s="400"/>
      <c r="BJ464" s="400"/>
      <c r="BK464" s="400"/>
      <c r="BL464" s="400"/>
      <c r="BM464" s="400"/>
      <c r="BN464" s="400"/>
      <c r="BO464" s="400"/>
      <c r="BP464" s="400"/>
      <c r="BQ464" s="400"/>
      <c r="BR464" s="400"/>
      <c r="BS464" s="400"/>
      <c r="BT464" s="400"/>
      <c r="BU464" s="400"/>
      <c r="BV464" s="400"/>
      <c r="BW464" s="400"/>
      <c r="BX464" s="400"/>
      <c r="BY464" s="400"/>
      <c r="BZ464" s="401"/>
      <c r="CA464" s="401"/>
      <c r="CB464" s="401"/>
      <c r="CC464" s="401"/>
      <c r="CD464" s="401"/>
      <c r="CE464" s="401"/>
      <c r="CF464" s="401"/>
      <c r="CG464" s="401"/>
      <c r="CH464" s="401"/>
      <c r="CI464" s="401"/>
      <c r="CJ464" s="401"/>
      <c r="CK464" s="401"/>
      <c r="CL464" s="401"/>
      <c r="CM464" s="401"/>
      <c r="CN464" s="401"/>
      <c r="CO464" s="401"/>
      <c r="CP464" s="401"/>
      <c r="CQ464" s="401"/>
      <c r="CR464" s="401"/>
      <c r="CS464" s="401"/>
      <c r="CT464" s="401"/>
      <c r="CU464" s="401"/>
      <c r="CV464" s="401"/>
      <c r="CW464" s="401"/>
      <c r="CX464" s="401"/>
      <c r="CY464" s="401"/>
      <c r="CZ464" s="401"/>
    </row>
    <row r="465" s="405" customFormat="true" ht="25.15" customHeight="true" x14ac:dyDescent="0.2">
      <c r="C465" s="1071" t="s">
        <v>516</v>
      </c>
      <c r="D465" s="1072"/>
      <c r="E465" s="879">
        <v>3.7636207834263152E-3</v>
      </c>
      <c r="F465" s="698"/>
      <c r="G465" s="698"/>
      <c r="H465" s="1072" t="s">
        <v>492</v>
      </c>
      <c r="I465" s="1072"/>
      <c r="J465" s="880">
        <v>-4.313077555467016E-2</v>
      </c>
      <c r="K465" s="698"/>
      <c r="L465" s="698"/>
      <c r="M465" s="1072" t="s">
        <v>512</v>
      </c>
      <c r="N465" s="1072"/>
      <c r="O465" s="881">
        <v>2.5509226890150082E-2</v>
      </c>
      <c r="P465" s="698"/>
      <c r="Q465" s="698"/>
      <c r="AN465" s="398"/>
      <c r="AO465" s="398"/>
      <c r="AP465" s="398"/>
      <c r="AQ465" s="398"/>
      <c r="AR465" s="398"/>
      <c r="AS465" s="398"/>
      <c r="AT465" s="398"/>
      <c r="AU465" s="398"/>
      <c r="AV465" s="398"/>
      <c r="AW465" s="398"/>
      <c r="AX465" s="398"/>
      <c r="AY465" s="398"/>
      <c r="AZ465" s="398"/>
      <c r="BA465" s="400"/>
      <c r="BB465" s="477"/>
      <c r="BC465" s="400"/>
      <c r="BD465" s="400"/>
      <c r="BE465" s="400"/>
      <c r="BF465" s="400"/>
      <c r="BG465" s="400"/>
      <c r="BH465" s="400"/>
      <c r="BI465" s="400"/>
      <c r="BJ465" s="400"/>
      <c r="BK465" s="400"/>
      <c r="BL465" s="400"/>
      <c r="BM465" s="400"/>
      <c r="BN465" s="400"/>
      <c r="BO465" s="400"/>
      <c r="BP465" s="400"/>
      <c r="BQ465" s="400"/>
      <c r="BR465" s="400"/>
      <c r="BS465" s="400"/>
      <c r="BT465" s="400"/>
      <c r="BU465" s="400"/>
      <c r="BV465" s="400"/>
      <c r="BW465" s="400"/>
      <c r="BX465" s="400"/>
      <c r="BY465" s="400"/>
      <c r="BZ465" s="401"/>
      <c r="CA465" s="401"/>
      <c r="CB465" s="401"/>
      <c r="CC465" s="401"/>
      <c r="CD465" s="401"/>
      <c r="CE465" s="401"/>
      <c r="CF465" s="401"/>
      <c r="CG465" s="401"/>
      <c r="CH465" s="401"/>
      <c r="CI465" s="401"/>
      <c r="CJ465" s="401"/>
      <c r="CK465" s="401"/>
      <c r="CL465" s="401"/>
      <c r="CM465" s="401"/>
      <c r="CN465" s="401"/>
      <c r="CO465" s="401"/>
      <c r="CP465" s="401"/>
      <c r="CQ465" s="401"/>
      <c r="CR465" s="401"/>
      <c r="CS465" s="401"/>
      <c r="CT465" s="401"/>
      <c r="CU465" s="401"/>
      <c r="CV465" s="401"/>
      <c r="CW465" s="401"/>
      <c r="CX465" s="401"/>
      <c r="CY465" s="401"/>
      <c r="CZ465" s="401"/>
    </row>
    <row r="466" s="405" customFormat="true" ht="25.15" customHeight="true" x14ac:dyDescent="0.2">
      <c r="C466" s="1071" t="s">
        <v>517</v>
      </c>
      <c r="D466" s="1072"/>
      <c r="E466" s="879">
        <v>-3.2272418067652376E-3</v>
      </c>
      <c r="F466" s="698"/>
      <c r="G466" s="698"/>
      <c r="H466" s="1072" t="s">
        <v>484</v>
      </c>
      <c r="I466" s="1072"/>
      <c r="J466" s="880">
        <v>4.2609201922991516E-2</v>
      </c>
      <c r="K466" s="698"/>
      <c r="L466" s="698"/>
      <c r="M466" s="1072" t="s">
        <v>494</v>
      </c>
      <c r="N466" s="1072"/>
      <c r="O466" s="881">
        <v>-2.3996069059783982E-2</v>
      </c>
      <c r="P466" s="698"/>
      <c r="Q466" s="698"/>
      <c r="AN466" s="398"/>
      <c r="AO466" s="398"/>
      <c r="AP466" s="398"/>
      <c r="AQ466" s="398"/>
      <c r="AR466" s="398"/>
      <c r="AS466" s="398"/>
      <c r="AT466" s="398"/>
      <c r="AU466" s="398"/>
      <c r="AV466" s="398"/>
      <c r="AW466" s="398"/>
      <c r="AX466" s="398"/>
      <c r="AY466" s="398"/>
      <c r="AZ466" s="398"/>
      <c r="BA466" s="400"/>
      <c r="BB466" s="477"/>
      <c r="BC466" s="400"/>
      <c r="BD466" s="400"/>
      <c r="BE466" s="400"/>
      <c r="BF466" s="400"/>
      <c r="BG466" s="400"/>
      <c r="BH466" s="400"/>
      <c r="BI466" s="400"/>
      <c r="BJ466" s="400"/>
      <c r="BK466" s="400"/>
      <c r="BL466" s="400"/>
      <c r="BM466" s="400"/>
      <c r="BN466" s="400"/>
      <c r="BO466" s="400"/>
      <c r="BP466" s="400"/>
      <c r="BQ466" s="400"/>
      <c r="BR466" s="400"/>
      <c r="BS466" s="400"/>
      <c r="BT466" s="400"/>
      <c r="BU466" s="400"/>
      <c r="BV466" s="400"/>
      <c r="BW466" s="400"/>
      <c r="BX466" s="400"/>
      <c r="BY466" s="400"/>
      <c r="BZ466" s="401"/>
      <c r="CA466" s="401"/>
      <c r="CB466" s="401"/>
      <c r="CC466" s="401"/>
      <c r="CD466" s="401"/>
      <c r="CE466" s="401"/>
      <c r="CF466" s="401"/>
      <c r="CG466" s="401"/>
      <c r="CH466" s="401"/>
      <c r="CI466" s="401"/>
      <c r="CJ466" s="401"/>
      <c r="CK466" s="401"/>
      <c r="CL466" s="401"/>
      <c r="CM466" s="401"/>
      <c r="CN466" s="401"/>
      <c r="CO466" s="401"/>
      <c r="CP466" s="401"/>
      <c r="CQ466" s="401"/>
      <c r="CR466" s="401"/>
      <c r="CS466" s="401"/>
      <c r="CT466" s="401"/>
      <c r="CU466" s="401"/>
      <c r="CV466" s="401"/>
      <c r="CW466" s="401"/>
      <c r="CX466" s="401"/>
      <c r="CY466" s="401"/>
      <c r="CZ466" s="401"/>
    </row>
    <row r="467" s="405" customFormat="true" ht="25.15" customHeight="true" x14ac:dyDescent="0.2">
      <c r="C467" s="1071" t="s">
        <v>518</v>
      </c>
      <c r="D467" s="1072"/>
      <c r="E467" s="879">
        <v>1.3452401855421588E-3</v>
      </c>
      <c r="F467" s="698"/>
      <c r="G467" s="698"/>
      <c r="H467" s="1072" t="s">
        <v>466</v>
      </c>
      <c r="I467" s="1072"/>
      <c r="J467" s="880">
        <v>3.3335338260027068E-2</v>
      </c>
      <c r="K467" s="698"/>
      <c r="L467" s="698"/>
      <c r="M467" s="1072" t="s">
        <v>487</v>
      </c>
      <c r="N467" s="1072"/>
      <c r="O467" s="881">
        <v>-2.3592231487333283E-2</v>
      </c>
      <c r="P467" s="698"/>
      <c r="Q467" s="698"/>
      <c r="AN467" s="398"/>
      <c r="AO467" s="398"/>
      <c r="AP467" s="398"/>
      <c r="AQ467" s="398"/>
      <c r="AR467" s="398"/>
      <c r="AS467" s="398"/>
      <c r="AT467" s="398"/>
      <c r="AU467" s="398"/>
      <c r="AV467" s="398"/>
      <c r="AW467" s="398"/>
      <c r="AX467" s="398"/>
      <c r="AY467" s="398"/>
      <c r="AZ467" s="398"/>
      <c r="BA467" s="400"/>
      <c r="BB467" s="477"/>
      <c r="BC467" s="400"/>
      <c r="BD467" s="400"/>
      <c r="BE467" s="400"/>
      <c r="BF467" s="400"/>
      <c r="BG467" s="400"/>
      <c r="BH467" s="400"/>
      <c r="BI467" s="400"/>
      <c r="BJ467" s="400"/>
      <c r="BK467" s="400"/>
      <c r="BL467" s="400"/>
      <c r="BM467" s="400"/>
      <c r="BN467" s="400"/>
      <c r="BO467" s="400"/>
      <c r="BP467" s="400"/>
      <c r="BQ467" s="400"/>
      <c r="BR467" s="400"/>
      <c r="BS467" s="400"/>
      <c r="BT467" s="400"/>
      <c r="BU467" s="400"/>
      <c r="BV467" s="400"/>
      <c r="BW467" s="400"/>
      <c r="BX467" s="400"/>
      <c r="BY467" s="400"/>
      <c r="BZ467" s="401"/>
      <c r="CA467" s="401"/>
      <c r="CB467" s="401"/>
      <c r="CC467" s="401"/>
      <c r="CD467" s="401"/>
      <c r="CE467" s="401"/>
      <c r="CF467" s="401"/>
      <c r="CG467" s="401"/>
      <c r="CH467" s="401"/>
      <c r="CI467" s="401"/>
      <c r="CJ467" s="401"/>
      <c r="CK467" s="401"/>
      <c r="CL467" s="401"/>
      <c r="CM467" s="401"/>
      <c r="CN467" s="401"/>
      <c r="CO467" s="401"/>
      <c r="CP467" s="401"/>
      <c r="CQ467" s="401"/>
      <c r="CR467" s="401"/>
      <c r="CS467" s="401"/>
      <c r="CT467" s="401"/>
      <c r="CU467" s="401"/>
      <c r="CV467" s="401"/>
      <c r="CW467" s="401"/>
      <c r="CX467" s="401"/>
      <c r="CY467" s="401"/>
      <c r="CZ467" s="401"/>
    </row>
    <row r="468" s="405" customFormat="true" ht="25.15" customHeight="true" x14ac:dyDescent="0.2">
      <c r="C468" s="1071" t="s">
        <v>504</v>
      </c>
      <c r="D468" s="1072"/>
      <c r="E468" s="879">
        <v>-9.5534232528789078E-4</v>
      </c>
      <c r="F468" s="698"/>
      <c r="G468" s="698"/>
      <c r="H468" s="1072" t="s">
        <v>483</v>
      </c>
      <c r="I468" s="1072"/>
      <c r="J468" s="880">
        <v>-3.172998439863961E-2</v>
      </c>
      <c r="K468" s="698"/>
      <c r="L468" s="698"/>
      <c r="M468" s="1072" t="s">
        <v>477</v>
      </c>
      <c r="N468" s="1072"/>
      <c r="O468" s="881">
        <v>-2.3405694517219619E-2</v>
      </c>
      <c r="P468" s="698"/>
      <c r="Q468" s="698"/>
      <c r="AN468" s="398"/>
      <c r="AO468" s="398"/>
      <c r="AP468" s="398"/>
      <c r="AQ468" s="398"/>
      <c r="AR468" s="398"/>
      <c r="AS468" s="398"/>
      <c r="AT468" s="398"/>
      <c r="AU468" s="398"/>
      <c r="AV468" s="398"/>
      <c r="AW468" s="398"/>
      <c r="AX468" s="398"/>
      <c r="AY468" s="398"/>
      <c r="AZ468" s="398"/>
      <c r="BA468" s="400"/>
      <c r="BB468" s="477"/>
      <c r="BC468" s="400"/>
      <c r="BD468" s="400"/>
      <c r="BE468" s="400"/>
      <c r="BF468" s="400"/>
      <c r="BG468" s="400"/>
      <c r="BH468" s="400"/>
      <c r="BI468" s="400"/>
      <c r="BJ468" s="400"/>
      <c r="BK468" s="400"/>
      <c r="BL468" s="400"/>
      <c r="BM468" s="400"/>
      <c r="BN468" s="400"/>
      <c r="BO468" s="400"/>
      <c r="BP468" s="400"/>
      <c r="BQ468" s="400"/>
      <c r="BR468" s="400"/>
      <c r="BS468" s="400"/>
      <c r="BT468" s="400"/>
      <c r="BU468" s="400"/>
      <c r="BV468" s="400"/>
      <c r="BW468" s="400"/>
      <c r="BX468" s="400"/>
      <c r="BY468" s="400"/>
      <c r="BZ468" s="401"/>
      <c r="CA468" s="401"/>
      <c r="CB468" s="401"/>
      <c r="CC468" s="401"/>
      <c r="CD468" s="401"/>
      <c r="CE468" s="401"/>
      <c r="CF468" s="401"/>
      <c r="CG468" s="401"/>
      <c r="CH468" s="401"/>
      <c r="CI468" s="401"/>
      <c r="CJ468" s="401"/>
      <c r="CK468" s="401"/>
      <c r="CL468" s="401"/>
      <c r="CM468" s="401"/>
      <c r="CN468" s="401"/>
      <c r="CO468" s="401"/>
      <c r="CP468" s="401"/>
      <c r="CQ468" s="401"/>
      <c r="CR468" s="401"/>
      <c r="CS468" s="401"/>
      <c r="CT468" s="401"/>
      <c r="CU468" s="401"/>
      <c r="CV468" s="401"/>
      <c r="CW468" s="401"/>
      <c r="CX468" s="401"/>
      <c r="CY468" s="401"/>
      <c r="CZ468" s="401"/>
    </row>
    <row r="469" s="405" customFormat="true" ht="25.15" customHeight="true" x14ac:dyDescent="0.2">
      <c r="C469" s="1071" t="s">
        <v>510</v>
      </c>
      <c r="D469" s="1072"/>
      <c r="E469" s="879">
        <v>7.1077144268628814E-4</v>
      </c>
      <c r="F469" s="698"/>
      <c r="G469" s="698"/>
      <c r="H469" s="1072" t="s">
        <v>482</v>
      </c>
      <c r="I469" s="1072"/>
      <c r="J469" s="880">
        <v>-2.5747719871971702E-2</v>
      </c>
      <c r="K469" s="698"/>
      <c r="L469" s="698"/>
      <c r="M469" s="1072" t="s">
        <v>471</v>
      </c>
      <c r="N469" s="1072"/>
      <c r="O469" s="881">
        <v>2.2668640666843189E-2</v>
      </c>
      <c r="P469" s="698"/>
      <c r="Q469" s="698"/>
      <c r="AN469" s="398"/>
      <c r="AO469" s="398"/>
      <c r="AP469" s="398"/>
      <c r="AQ469" s="398"/>
      <c r="AR469" s="398"/>
      <c r="AS469" s="398"/>
      <c r="AT469" s="398"/>
      <c r="AU469" s="398"/>
      <c r="AV469" s="398"/>
      <c r="AW469" s="398"/>
      <c r="AX469" s="398"/>
      <c r="AY469" s="398"/>
      <c r="AZ469" s="398"/>
      <c r="BA469" s="400"/>
      <c r="BB469" s="477"/>
      <c r="BC469" s="400"/>
      <c r="BD469" s="400"/>
      <c r="BE469" s="400"/>
      <c r="BF469" s="400"/>
      <c r="BG469" s="400"/>
      <c r="BH469" s="400"/>
      <c r="BI469" s="400"/>
      <c r="BJ469" s="400"/>
      <c r="BK469" s="400"/>
      <c r="BL469" s="400"/>
      <c r="BM469" s="400"/>
      <c r="BN469" s="400"/>
      <c r="BO469" s="400"/>
      <c r="BP469" s="400"/>
      <c r="BQ469" s="400"/>
      <c r="BR469" s="400"/>
      <c r="BS469" s="400"/>
      <c r="BT469" s="400"/>
      <c r="BU469" s="400"/>
      <c r="BV469" s="400"/>
      <c r="BW469" s="400"/>
      <c r="BX469" s="400"/>
      <c r="BY469" s="400"/>
      <c r="BZ469" s="401"/>
      <c r="CA469" s="401"/>
      <c r="CB469" s="401"/>
      <c r="CC469" s="401"/>
      <c r="CD469" s="401"/>
      <c r="CE469" s="401"/>
      <c r="CF469" s="401"/>
      <c r="CG469" s="401"/>
      <c r="CH469" s="401"/>
      <c r="CI469" s="401"/>
      <c r="CJ469" s="401"/>
      <c r="CK469" s="401"/>
      <c r="CL469" s="401"/>
      <c r="CM469" s="401"/>
      <c r="CN469" s="401"/>
      <c r="CO469" s="401"/>
      <c r="CP469" s="401"/>
      <c r="CQ469" s="401"/>
      <c r="CR469" s="401"/>
      <c r="CS469" s="401"/>
      <c r="CT469" s="401"/>
      <c r="CU469" s="401"/>
      <c r="CV469" s="401"/>
      <c r="CW469" s="401"/>
      <c r="CX469" s="401"/>
      <c r="CY469" s="401"/>
      <c r="CZ469" s="401"/>
    </row>
    <row r="470" s="405" customFormat="true" ht="25.15" customHeight="true" x14ac:dyDescent="0.2">
      <c r="C470" s="1071" t="s">
        <v>519</v>
      </c>
      <c r="D470" s="1072"/>
      <c r="E470" s="882">
        <v>6.9412665839291017E-4</v>
      </c>
      <c r="F470" s="698"/>
      <c r="G470" s="698"/>
      <c r="H470" s="1072" t="s">
        <v>500</v>
      </c>
      <c r="I470" s="1072"/>
      <c r="J470" s="880">
        <v>-2.533058467692028E-2</v>
      </c>
      <c r="K470" s="698"/>
      <c r="L470" s="698"/>
      <c r="M470" s="1072" t="s">
        <v>507</v>
      </c>
      <c r="N470" s="1072"/>
      <c r="O470" s="881">
        <v>2.0460374225446668E-2</v>
      </c>
      <c r="P470" s="698"/>
      <c r="Q470" s="698"/>
      <c r="AN470" s="398"/>
      <c r="AO470" s="398"/>
      <c r="AP470" s="398"/>
      <c r="AQ470" s="398"/>
      <c r="AR470" s="398"/>
      <c r="AS470" s="398"/>
      <c r="AT470" s="398"/>
      <c r="AU470" s="398"/>
      <c r="AV470" s="398"/>
      <c r="AW470" s="398"/>
      <c r="AX470" s="398"/>
      <c r="AY470" s="398"/>
      <c r="AZ470" s="398"/>
      <c r="BA470" s="400"/>
      <c r="BB470" s="477"/>
      <c r="BC470" s="400"/>
      <c r="BD470" s="400"/>
      <c r="BE470" s="400"/>
      <c r="BF470" s="400"/>
      <c r="BG470" s="400"/>
      <c r="BH470" s="400"/>
      <c r="BI470" s="400"/>
      <c r="BJ470" s="400"/>
      <c r="BK470" s="400"/>
      <c r="BL470" s="400"/>
      <c r="BM470" s="400"/>
      <c r="BN470" s="400"/>
      <c r="BO470" s="400"/>
      <c r="BP470" s="400"/>
      <c r="BQ470" s="400"/>
      <c r="BR470" s="400"/>
      <c r="BS470" s="400"/>
      <c r="BT470" s="400"/>
      <c r="BU470" s="400"/>
      <c r="BV470" s="400"/>
      <c r="BW470" s="400"/>
      <c r="BX470" s="400"/>
      <c r="BY470" s="400"/>
      <c r="BZ470" s="401"/>
      <c r="CA470" s="401"/>
      <c r="CB470" s="401"/>
      <c r="CC470" s="401"/>
      <c r="CD470" s="401"/>
      <c r="CE470" s="401"/>
      <c r="CF470" s="401"/>
      <c r="CG470" s="401"/>
      <c r="CH470" s="401"/>
      <c r="CI470" s="401"/>
      <c r="CJ470" s="401"/>
      <c r="CK470" s="401"/>
      <c r="CL470" s="401"/>
      <c r="CM470" s="401"/>
      <c r="CN470" s="401"/>
      <c r="CO470" s="401"/>
      <c r="CP470" s="401"/>
      <c r="CQ470" s="401"/>
      <c r="CR470" s="401"/>
      <c r="CS470" s="401"/>
      <c r="CT470" s="401"/>
      <c r="CU470" s="401"/>
      <c r="CV470" s="401"/>
      <c r="CW470" s="401"/>
      <c r="CX470" s="401"/>
      <c r="CY470" s="401"/>
      <c r="CZ470" s="401"/>
    </row>
    <row r="471" s="405" customFormat="true" ht="25.15" customHeight="true" x14ac:dyDescent="0.2">
      <c r="C471" s="1071"/>
      <c r="D471" s="1072"/>
      <c r="E471" s="698"/>
      <c r="F471" s="698"/>
      <c r="G471" s="698"/>
      <c r="H471" s="1072" t="s">
        <v>505</v>
      </c>
      <c r="I471" s="1072"/>
      <c r="J471" s="880">
        <v>2.4657733691233908E-2</v>
      </c>
      <c r="K471" s="698"/>
      <c r="L471" s="698"/>
      <c r="M471" s="1072" t="s">
        <v>509</v>
      </c>
      <c r="N471" s="1072"/>
      <c r="O471" s="881">
        <v>1.7346788478712735E-2</v>
      </c>
      <c r="P471" s="698"/>
      <c r="Q471" s="698"/>
      <c r="AN471" s="398"/>
      <c r="AO471" s="398"/>
      <c r="AP471" s="398"/>
      <c r="AQ471" s="398"/>
      <c r="AR471" s="398"/>
      <c r="AS471" s="398"/>
      <c r="AT471" s="398"/>
      <c r="AU471" s="398"/>
      <c r="AV471" s="398"/>
      <c r="AW471" s="398"/>
      <c r="AX471" s="398"/>
      <c r="AY471" s="398"/>
      <c r="AZ471" s="398"/>
      <c r="BA471" s="400"/>
      <c r="BB471" s="477"/>
      <c r="BC471" s="400"/>
      <c r="BD471" s="400"/>
      <c r="BE471" s="400"/>
      <c r="BF471" s="400"/>
      <c r="BG471" s="400"/>
      <c r="BH471" s="400"/>
      <c r="BI471" s="400"/>
      <c r="BJ471" s="400"/>
      <c r="BK471" s="400"/>
      <c r="BL471" s="400"/>
      <c r="BM471" s="400"/>
      <c r="BN471" s="400"/>
      <c r="BO471" s="400"/>
      <c r="BP471" s="400"/>
      <c r="BQ471" s="400"/>
      <c r="BR471" s="400"/>
      <c r="BS471" s="400"/>
      <c r="BT471" s="400"/>
      <c r="BU471" s="400"/>
      <c r="BV471" s="400"/>
      <c r="BW471" s="400"/>
      <c r="BX471" s="400"/>
      <c r="BY471" s="400"/>
      <c r="BZ471" s="401"/>
      <c r="CA471" s="401"/>
      <c r="CB471" s="401"/>
      <c r="CC471" s="401"/>
      <c r="CD471" s="401"/>
      <c r="CE471" s="401"/>
      <c r="CF471" s="401"/>
      <c r="CG471" s="401"/>
      <c r="CH471" s="401"/>
      <c r="CI471" s="401"/>
      <c r="CJ471" s="401"/>
      <c r="CK471" s="401"/>
      <c r="CL471" s="401"/>
      <c r="CM471" s="401"/>
      <c r="CN471" s="401"/>
      <c r="CO471" s="401"/>
      <c r="CP471" s="401"/>
      <c r="CQ471" s="401"/>
      <c r="CR471" s="401"/>
      <c r="CS471" s="401"/>
      <c r="CT471" s="401"/>
      <c r="CU471" s="401"/>
      <c r="CV471" s="401"/>
      <c r="CW471" s="401"/>
      <c r="CX471" s="401"/>
      <c r="CY471" s="401"/>
      <c r="CZ471" s="401"/>
    </row>
    <row r="472" s="405" customFormat="true" ht="25.15" customHeight="true" x14ac:dyDescent="0.2">
      <c r="C472" s="1071"/>
      <c r="D472" s="1072"/>
      <c r="E472" s="698"/>
      <c r="F472" s="698"/>
      <c r="G472" s="698"/>
      <c r="H472" s="1072" t="s">
        <v>520</v>
      </c>
      <c r="I472" s="1072"/>
      <c r="J472" s="880">
        <v>-2.2531877867245767E-2</v>
      </c>
      <c r="K472" s="698"/>
      <c r="L472" s="698"/>
      <c r="M472" s="1072" t="s">
        <v>516</v>
      </c>
      <c r="N472" s="1072"/>
      <c r="O472" s="881">
        <v>1.5387021070261093E-2</v>
      </c>
      <c r="P472" s="698"/>
      <c r="Q472" s="698"/>
      <c r="AN472" s="398"/>
      <c r="AO472" s="398"/>
      <c r="AP472" s="398"/>
      <c r="AQ472" s="398"/>
      <c r="AR472" s="398"/>
      <c r="AS472" s="398"/>
      <c r="AT472" s="398"/>
      <c r="AU472" s="398"/>
      <c r="AV472" s="398"/>
      <c r="AW472" s="398"/>
      <c r="AX472" s="398"/>
      <c r="AY472" s="398"/>
      <c r="AZ472" s="398"/>
      <c r="BA472" s="400"/>
      <c r="BB472" s="477"/>
      <c r="BC472" s="400"/>
      <c r="BD472" s="400"/>
      <c r="BE472" s="400"/>
      <c r="BF472" s="400"/>
      <c r="BG472" s="400"/>
      <c r="BH472" s="400"/>
      <c r="BI472" s="400"/>
      <c r="BJ472" s="400"/>
      <c r="BK472" s="400"/>
      <c r="BL472" s="400"/>
      <c r="BM472" s="400"/>
      <c r="BN472" s="400"/>
      <c r="BO472" s="400"/>
      <c r="BP472" s="400"/>
      <c r="BQ472" s="400"/>
      <c r="BR472" s="400"/>
      <c r="BS472" s="400"/>
      <c r="BT472" s="400"/>
      <c r="BU472" s="400"/>
      <c r="BV472" s="400"/>
      <c r="BW472" s="400"/>
      <c r="BX472" s="400"/>
      <c r="BY472" s="400"/>
      <c r="BZ472" s="401"/>
      <c r="CA472" s="401"/>
      <c r="CB472" s="401"/>
      <c r="CC472" s="401"/>
      <c r="CD472" s="401"/>
      <c r="CE472" s="401"/>
      <c r="CF472" s="401"/>
      <c r="CG472" s="401"/>
      <c r="CH472" s="401"/>
      <c r="CI472" s="401"/>
      <c r="CJ472" s="401"/>
      <c r="CK472" s="401"/>
      <c r="CL472" s="401"/>
      <c r="CM472" s="401"/>
      <c r="CN472" s="401"/>
      <c r="CO472" s="401"/>
      <c r="CP472" s="401"/>
      <c r="CQ472" s="401"/>
      <c r="CR472" s="401"/>
      <c r="CS472" s="401"/>
      <c r="CT472" s="401"/>
      <c r="CU472" s="401"/>
      <c r="CV472" s="401"/>
      <c r="CW472" s="401"/>
      <c r="CX472" s="401"/>
      <c r="CY472" s="401"/>
      <c r="CZ472" s="401"/>
    </row>
    <row r="473" s="405" customFormat="true" ht="25.15" customHeight="true" x14ac:dyDescent="0.2">
      <c r="C473" s="1071"/>
      <c r="D473" s="1072"/>
      <c r="E473" s="698"/>
      <c r="F473" s="698"/>
      <c r="G473" s="698"/>
      <c r="H473" s="1072" t="s">
        <v>503</v>
      </c>
      <c r="I473" s="1072"/>
      <c r="J473" s="880">
        <v>2.030351452796831E-2</v>
      </c>
      <c r="K473" s="698"/>
      <c r="L473" s="698"/>
      <c r="M473" s="1072" t="s">
        <v>501</v>
      </c>
      <c r="N473" s="1072"/>
      <c r="O473" s="881">
        <v>-1.5166479193345928E-2</v>
      </c>
      <c r="P473" s="698"/>
      <c r="Q473" s="698"/>
      <c r="AN473" s="398"/>
      <c r="AO473" s="398"/>
      <c r="AP473" s="398"/>
      <c r="AQ473" s="398"/>
      <c r="AR473" s="398"/>
      <c r="AS473" s="398"/>
      <c r="AT473" s="398"/>
      <c r="AU473" s="398"/>
      <c r="AV473" s="398"/>
      <c r="AW473" s="398"/>
      <c r="AX473" s="398"/>
      <c r="AY473" s="398"/>
      <c r="AZ473" s="398"/>
      <c r="BA473" s="400"/>
      <c r="BB473" s="477"/>
      <c r="BC473" s="400"/>
      <c r="BD473" s="400"/>
      <c r="BE473" s="400"/>
      <c r="BF473" s="400"/>
      <c r="BG473" s="400"/>
      <c r="BH473" s="400"/>
      <c r="BI473" s="400"/>
      <c r="BJ473" s="400"/>
      <c r="BK473" s="400"/>
      <c r="BL473" s="400"/>
      <c r="BM473" s="400"/>
      <c r="BN473" s="400"/>
      <c r="BO473" s="400"/>
      <c r="BP473" s="400"/>
      <c r="BQ473" s="400"/>
      <c r="BR473" s="400"/>
      <c r="BS473" s="400"/>
      <c r="BT473" s="400"/>
      <c r="BU473" s="400"/>
      <c r="BV473" s="400"/>
      <c r="BW473" s="400"/>
      <c r="BX473" s="400"/>
      <c r="BY473" s="400"/>
      <c r="BZ473" s="401"/>
      <c r="CA473" s="401"/>
      <c r="CB473" s="401"/>
      <c r="CC473" s="401"/>
      <c r="CD473" s="401"/>
      <c r="CE473" s="401"/>
      <c r="CF473" s="401"/>
      <c r="CG473" s="401"/>
      <c r="CH473" s="401"/>
      <c r="CI473" s="401"/>
      <c r="CJ473" s="401"/>
      <c r="CK473" s="401"/>
      <c r="CL473" s="401"/>
      <c r="CM473" s="401"/>
      <c r="CN473" s="401"/>
      <c r="CO473" s="401"/>
      <c r="CP473" s="401"/>
      <c r="CQ473" s="401"/>
      <c r="CR473" s="401"/>
      <c r="CS473" s="401"/>
      <c r="CT473" s="401"/>
      <c r="CU473" s="401"/>
      <c r="CV473" s="401"/>
      <c r="CW473" s="401"/>
      <c r="CX473" s="401"/>
      <c r="CY473" s="401"/>
      <c r="CZ473" s="401"/>
    </row>
    <row r="474" s="405" customFormat="true" ht="25.15" customHeight="true" x14ac:dyDescent="0.2">
      <c r="C474" s="1071" t="s">
        <v>237</v>
      </c>
      <c r="D474" s="1072"/>
      <c r="E474" s="1072"/>
      <c r="F474" s="698"/>
      <c r="G474" s="698"/>
      <c r="H474" s="1072" t="s">
        <v>507</v>
      </c>
      <c r="I474" s="1072"/>
      <c r="J474" s="880">
        <v>1.9575211079565624E-2</v>
      </c>
      <c r="K474" s="698"/>
      <c r="L474" s="698"/>
      <c r="M474" s="1072" t="s">
        <v>511</v>
      </c>
      <c r="N474" s="1072"/>
      <c r="O474" s="881">
        <v>-1.382247871364827E-2</v>
      </c>
      <c r="P474" s="698"/>
      <c r="Q474" s="698"/>
      <c r="AN474" s="398"/>
      <c r="AO474" s="398"/>
      <c r="AP474" s="398"/>
      <c r="AQ474" s="398"/>
      <c r="AR474" s="398"/>
      <c r="AS474" s="398"/>
      <c r="AT474" s="398"/>
      <c r="AU474" s="398"/>
      <c r="AV474" s="398"/>
      <c r="AW474" s="398"/>
      <c r="AX474" s="398"/>
      <c r="AY474" s="398"/>
      <c r="AZ474" s="398"/>
      <c r="BA474" s="400"/>
      <c r="BB474" s="477"/>
      <c r="BC474" s="400"/>
      <c r="BD474" s="400"/>
      <c r="BE474" s="400"/>
      <c r="BF474" s="400"/>
      <c r="BG474" s="400"/>
      <c r="BH474" s="400"/>
      <c r="BI474" s="400"/>
      <c r="BJ474" s="400"/>
      <c r="BK474" s="400"/>
      <c r="BL474" s="400"/>
      <c r="BM474" s="400"/>
      <c r="BN474" s="400"/>
      <c r="BO474" s="400"/>
      <c r="BP474" s="400"/>
      <c r="BQ474" s="400"/>
      <c r="BR474" s="400"/>
      <c r="BS474" s="400"/>
      <c r="BT474" s="400"/>
      <c r="BU474" s="400"/>
      <c r="BV474" s="400"/>
      <c r="BW474" s="400"/>
      <c r="BX474" s="400"/>
      <c r="BY474" s="400"/>
      <c r="BZ474" s="401"/>
      <c r="CA474" s="401"/>
      <c r="CB474" s="401"/>
      <c r="CC474" s="401"/>
      <c r="CD474" s="401"/>
      <c r="CE474" s="401"/>
      <c r="CF474" s="401"/>
      <c r="CG474" s="401"/>
      <c r="CH474" s="401"/>
      <c r="CI474" s="401"/>
      <c r="CJ474" s="401"/>
      <c r="CK474" s="401"/>
      <c r="CL474" s="401"/>
      <c r="CM474" s="401"/>
      <c r="CN474" s="401"/>
      <c r="CO474" s="401"/>
      <c r="CP474" s="401"/>
      <c r="CQ474" s="401"/>
      <c r="CR474" s="401"/>
      <c r="CS474" s="401"/>
      <c r="CT474" s="401"/>
      <c r="CU474" s="401"/>
      <c r="CV474" s="401"/>
      <c r="CW474" s="401"/>
      <c r="CX474" s="401"/>
      <c r="CY474" s="401"/>
      <c r="CZ474" s="401"/>
    </row>
    <row r="475" s="405" customFormat="true" ht="25.15" customHeight="true" x14ac:dyDescent="0.2">
      <c r="C475" s="1071"/>
      <c r="D475" s="1072"/>
      <c r="E475" s="861" t="s">
        <v>238</v>
      </c>
      <c r="F475" s="698"/>
      <c r="G475" s="698"/>
      <c r="H475" s="1072" t="s">
        <v>512</v>
      </c>
      <c r="I475" s="1072"/>
      <c r="J475" s="880">
        <v>-1.8008693677415782E-2</v>
      </c>
      <c r="K475" s="698"/>
      <c r="L475" s="698"/>
      <c r="M475" s="1072" t="s">
        <v>475</v>
      </c>
      <c r="N475" s="1072"/>
      <c r="O475" s="881">
        <v>-1.2507523003658242E-2</v>
      </c>
      <c r="P475" s="698"/>
      <c r="Q475" s="698"/>
      <c r="AN475" s="398"/>
      <c r="AO475" s="398"/>
      <c r="AP475" s="398"/>
      <c r="AQ475" s="398"/>
      <c r="AR475" s="398"/>
      <c r="AS475" s="398"/>
      <c r="AT475" s="398"/>
      <c r="AU475" s="398"/>
      <c r="AV475" s="398"/>
      <c r="AW475" s="398"/>
      <c r="AX475" s="398"/>
      <c r="AY475" s="398"/>
      <c r="AZ475" s="398"/>
      <c r="BA475" s="400"/>
      <c r="BB475" s="477"/>
      <c r="BC475" s="400"/>
      <c r="BD475" s="400"/>
      <c r="BE475" s="400"/>
      <c r="BF475" s="400"/>
      <c r="BG475" s="400"/>
      <c r="BH475" s="400"/>
      <c r="BI475" s="400"/>
      <c r="BJ475" s="400"/>
      <c r="BK475" s="400"/>
      <c r="BL475" s="400"/>
      <c r="BM475" s="400"/>
      <c r="BN475" s="400"/>
      <c r="BO475" s="400"/>
      <c r="BP475" s="400"/>
      <c r="BQ475" s="400"/>
      <c r="BR475" s="400"/>
      <c r="BS475" s="400"/>
      <c r="BT475" s="400"/>
      <c r="BU475" s="400"/>
      <c r="BV475" s="400"/>
      <c r="BW475" s="400"/>
      <c r="BX475" s="400"/>
      <c r="BY475" s="400"/>
      <c r="BZ475" s="401"/>
      <c r="CA475" s="401"/>
      <c r="CB475" s="401"/>
      <c r="CC475" s="401"/>
      <c r="CD475" s="401"/>
      <c r="CE475" s="401"/>
      <c r="CF475" s="401"/>
      <c r="CG475" s="401"/>
      <c r="CH475" s="401"/>
      <c r="CI475" s="401"/>
      <c r="CJ475" s="401"/>
      <c r="CK475" s="401"/>
      <c r="CL475" s="401"/>
      <c r="CM475" s="401"/>
      <c r="CN475" s="401"/>
      <c r="CO475" s="401"/>
      <c r="CP475" s="401"/>
      <c r="CQ475" s="401"/>
      <c r="CR475" s="401"/>
      <c r="CS475" s="401"/>
      <c r="CT475" s="401"/>
      <c r="CU475" s="401"/>
      <c r="CV475" s="401"/>
      <c r="CW475" s="401"/>
      <c r="CX475" s="401"/>
      <c r="CY475" s="401"/>
      <c r="CZ475" s="401"/>
    </row>
    <row r="476" s="405" customFormat="true" ht="25.15" customHeight="true" x14ac:dyDescent="0.2">
      <c r="C476" s="1071" t="s">
        <v>441</v>
      </c>
      <c r="D476" s="1072"/>
      <c r="E476" s="876">
        <v>8.2335104308906171E-2</v>
      </c>
      <c r="F476" s="698"/>
      <c r="G476" s="698"/>
      <c r="H476" s="1072" t="s">
        <v>485</v>
      </c>
      <c r="I476" s="1072"/>
      <c r="J476" s="880">
        <v>1.6184431667057249E-2</v>
      </c>
      <c r="K476" s="698"/>
      <c r="L476" s="698"/>
      <c r="M476" s="1072" t="s">
        <v>510</v>
      </c>
      <c r="N476" s="1072"/>
      <c r="O476" s="881">
        <v>1.2188629746710679E-2</v>
      </c>
      <c r="P476" s="698"/>
      <c r="Q476" s="698"/>
      <c r="AN476" s="398"/>
      <c r="AO476" s="398"/>
      <c r="AP476" s="398"/>
      <c r="AQ476" s="398"/>
      <c r="AR476" s="398"/>
      <c r="AS476" s="398"/>
      <c r="AT476" s="398"/>
      <c r="AU476" s="398"/>
      <c r="AV476" s="398"/>
      <c r="AW476" s="398"/>
      <c r="AX476" s="398"/>
      <c r="AY476" s="398"/>
      <c r="AZ476" s="398"/>
      <c r="BA476" s="400"/>
      <c r="BB476" s="477"/>
      <c r="BC476" s="400"/>
      <c r="BD476" s="400"/>
      <c r="BE476" s="400"/>
      <c r="BF476" s="400"/>
      <c r="BG476" s="400"/>
      <c r="BH476" s="400"/>
      <c r="BI476" s="400"/>
      <c r="BJ476" s="400"/>
      <c r="BK476" s="400"/>
      <c r="BL476" s="400"/>
      <c r="BM476" s="400"/>
      <c r="BN476" s="400"/>
      <c r="BO476" s="400"/>
      <c r="BP476" s="400"/>
      <c r="BQ476" s="400"/>
      <c r="BR476" s="400"/>
      <c r="BS476" s="400"/>
      <c r="BT476" s="400"/>
      <c r="BU476" s="400"/>
      <c r="BV476" s="400"/>
      <c r="BW476" s="400"/>
      <c r="BX476" s="400"/>
      <c r="BY476" s="400"/>
      <c r="BZ476" s="401"/>
      <c r="CA476" s="401"/>
      <c r="CB476" s="401"/>
      <c r="CC476" s="401"/>
      <c r="CD476" s="401"/>
      <c r="CE476" s="401"/>
      <c r="CF476" s="401"/>
      <c r="CG476" s="401"/>
      <c r="CH476" s="401"/>
      <c r="CI476" s="401"/>
      <c r="CJ476" s="401"/>
      <c r="CK476" s="401"/>
      <c r="CL476" s="401"/>
      <c r="CM476" s="401"/>
      <c r="CN476" s="401"/>
      <c r="CO476" s="401"/>
      <c r="CP476" s="401"/>
      <c r="CQ476" s="401"/>
      <c r="CR476" s="401"/>
      <c r="CS476" s="401"/>
      <c r="CT476" s="401"/>
      <c r="CU476" s="401"/>
      <c r="CV476" s="401"/>
      <c r="CW476" s="401"/>
      <c r="CX476" s="401"/>
      <c r="CY476" s="401"/>
      <c r="CZ476" s="401"/>
    </row>
    <row r="477" s="405" customFormat="true" ht="25.15" customHeight="true" x14ac:dyDescent="0.2">
      <c r="C477" s="1071" t="s">
        <v>457</v>
      </c>
      <c r="D477" s="1072"/>
      <c r="E477" s="879">
        <v>6.4821247251640762E-2</v>
      </c>
      <c r="F477" s="698"/>
      <c r="G477" s="698"/>
      <c r="H477" s="1072" t="s">
        <v>511</v>
      </c>
      <c r="I477" s="1072"/>
      <c r="J477" s="880">
        <v>1.5921921519379947E-2</v>
      </c>
      <c r="K477" s="698"/>
      <c r="L477" s="698"/>
      <c r="M477" s="1072" t="s">
        <v>505</v>
      </c>
      <c r="N477" s="1072"/>
      <c r="O477" s="881">
        <v>1.1851861502572969E-2</v>
      </c>
      <c r="P477" s="698"/>
      <c r="Q477" s="698"/>
      <c r="AN477" s="398"/>
      <c r="AO477" s="398"/>
      <c r="AP477" s="398"/>
      <c r="AQ477" s="398"/>
      <c r="AR477" s="398"/>
      <c r="AS477" s="398"/>
      <c r="AT477" s="398"/>
      <c r="AU477" s="398"/>
      <c r="AV477" s="398"/>
      <c r="AW477" s="398"/>
      <c r="AX477" s="398"/>
      <c r="AY477" s="398"/>
      <c r="AZ477" s="398"/>
      <c r="BA477" s="400"/>
      <c r="BB477" s="477"/>
      <c r="BC477" s="400"/>
      <c r="BD477" s="400"/>
      <c r="BE477" s="400"/>
      <c r="BF477" s="400"/>
      <c r="BG477" s="400"/>
      <c r="BH477" s="400"/>
      <c r="BI477" s="400"/>
      <c r="BJ477" s="400"/>
      <c r="BK477" s="400"/>
      <c r="BL477" s="400"/>
      <c r="BM477" s="400"/>
      <c r="BN477" s="400"/>
      <c r="BO477" s="400"/>
      <c r="BP477" s="400"/>
      <c r="BQ477" s="400"/>
      <c r="BR477" s="400"/>
      <c r="BS477" s="400"/>
      <c r="BT477" s="400"/>
      <c r="BU477" s="400"/>
      <c r="BV477" s="400"/>
      <c r="BW477" s="400"/>
      <c r="BX477" s="400"/>
      <c r="BY477" s="400"/>
      <c r="BZ477" s="401"/>
      <c r="CA477" s="401"/>
      <c r="CB477" s="401"/>
      <c r="CC477" s="401"/>
      <c r="CD477" s="401"/>
      <c r="CE477" s="401"/>
      <c r="CF477" s="401"/>
      <c r="CG477" s="401"/>
      <c r="CH477" s="401"/>
      <c r="CI477" s="401"/>
      <c r="CJ477" s="401"/>
      <c r="CK477" s="401"/>
      <c r="CL477" s="401"/>
      <c r="CM477" s="401"/>
      <c r="CN477" s="401"/>
      <c r="CO477" s="401"/>
      <c r="CP477" s="401"/>
      <c r="CQ477" s="401"/>
      <c r="CR477" s="401"/>
      <c r="CS477" s="401"/>
      <c r="CT477" s="401"/>
      <c r="CU477" s="401"/>
      <c r="CV477" s="401"/>
      <c r="CW477" s="401"/>
      <c r="CX477" s="401"/>
      <c r="CY477" s="401"/>
      <c r="CZ477" s="401"/>
    </row>
    <row r="478" s="405" customFormat="true" ht="25.15" customHeight="true" x14ac:dyDescent="0.2">
      <c r="C478" s="1071" t="s">
        <v>492</v>
      </c>
      <c r="D478" s="1072"/>
      <c r="E478" s="879">
        <v>2.5940612058367807E-3</v>
      </c>
      <c r="F478" s="698"/>
      <c r="G478" s="698"/>
      <c r="H478" s="1072" t="s">
        <v>516</v>
      </c>
      <c r="I478" s="1072"/>
      <c r="J478" s="880">
        <v>9.5065866194326606E-3</v>
      </c>
      <c r="K478" s="698"/>
      <c r="L478" s="698"/>
      <c r="M478" s="1072" t="s">
        <v>506</v>
      </c>
      <c r="N478" s="1072"/>
      <c r="O478" s="881">
        <v>-1.1173385832168854E-2</v>
      </c>
      <c r="P478" s="698"/>
      <c r="Q478" s="698"/>
      <c r="AN478" s="398"/>
      <c r="AO478" s="398"/>
      <c r="AP478" s="398"/>
      <c r="AQ478" s="398"/>
      <c r="AR478" s="398"/>
      <c r="AS478" s="398"/>
      <c r="AT478" s="398"/>
      <c r="AU478" s="398"/>
      <c r="AV478" s="398"/>
      <c r="AW478" s="398"/>
      <c r="AX478" s="398"/>
      <c r="AY478" s="398"/>
      <c r="AZ478" s="398"/>
      <c r="BA478" s="400"/>
      <c r="BB478" s="477"/>
      <c r="BC478" s="400"/>
      <c r="BD478" s="400"/>
      <c r="BE478" s="400"/>
      <c r="BF478" s="400"/>
      <c r="BG478" s="400"/>
      <c r="BH478" s="400"/>
      <c r="BI478" s="400"/>
      <c r="BJ478" s="400"/>
      <c r="BK478" s="400"/>
      <c r="BL478" s="400"/>
      <c r="BM478" s="400"/>
      <c r="BN478" s="400"/>
      <c r="BO478" s="400"/>
      <c r="BP478" s="400"/>
      <c r="BQ478" s="400"/>
      <c r="BR478" s="400"/>
      <c r="BS478" s="400"/>
      <c r="BT478" s="400"/>
      <c r="BU478" s="400"/>
      <c r="BV478" s="400"/>
      <c r="BW478" s="400"/>
      <c r="BX478" s="400"/>
      <c r="BY478" s="400"/>
      <c r="BZ478" s="401"/>
      <c r="CA478" s="401"/>
      <c r="CB478" s="401"/>
      <c r="CC478" s="401"/>
      <c r="CD478" s="401"/>
      <c r="CE478" s="401"/>
      <c r="CF478" s="401"/>
      <c r="CG478" s="401"/>
      <c r="CH478" s="401"/>
      <c r="CI478" s="401"/>
      <c r="CJ478" s="401"/>
      <c r="CK478" s="401"/>
      <c r="CL478" s="401"/>
      <c r="CM478" s="401"/>
      <c r="CN478" s="401"/>
      <c r="CO478" s="401"/>
      <c r="CP478" s="401"/>
      <c r="CQ478" s="401"/>
      <c r="CR478" s="401"/>
      <c r="CS478" s="401"/>
      <c r="CT478" s="401"/>
      <c r="CU478" s="401"/>
      <c r="CV478" s="401"/>
      <c r="CW478" s="401"/>
      <c r="CX478" s="401"/>
      <c r="CY478" s="401"/>
      <c r="CZ478" s="401"/>
    </row>
    <row r="479" s="405" customFormat="true" ht="25.15" customHeight="true" x14ac:dyDescent="0.2">
      <c r="C479" s="1071" t="s">
        <v>472</v>
      </c>
      <c r="D479" s="1072"/>
      <c r="E479" s="879">
        <v>2.9668183115457341E-3</v>
      </c>
      <c r="F479" s="698"/>
      <c r="G479" s="698"/>
      <c r="H479" s="1072" t="s">
        <v>495</v>
      </c>
      <c r="I479" s="1072"/>
      <c r="J479" s="880">
        <v>9.3360440508893031E-3</v>
      </c>
      <c r="K479" s="698"/>
      <c r="L479" s="698"/>
      <c r="M479" s="1072" t="s">
        <v>520</v>
      </c>
      <c r="N479" s="1072"/>
      <c r="O479" s="881">
        <v>1.0367812388854482E-2</v>
      </c>
      <c r="P479" s="698"/>
      <c r="Q479" s="698"/>
      <c r="AN479" s="398"/>
      <c r="AO479" s="398"/>
      <c r="AP479" s="398"/>
      <c r="AQ479" s="398"/>
      <c r="AR479" s="398"/>
      <c r="AS479" s="398"/>
      <c r="AT479" s="398"/>
      <c r="AU479" s="398"/>
      <c r="AV479" s="398"/>
      <c r="AW479" s="398"/>
      <c r="AX479" s="398"/>
      <c r="AY479" s="398"/>
      <c r="AZ479" s="398"/>
      <c r="BA479" s="400"/>
      <c r="BB479" s="477"/>
      <c r="BC479" s="400"/>
      <c r="BD479" s="400"/>
      <c r="BE479" s="400"/>
      <c r="BF479" s="400"/>
      <c r="BG479" s="400"/>
      <c r="BH479" s="400"/>
      <c r="BI479" s="400"/>
      <c r="BJ479" s="400"/>
      <c r="BK479" s="400"/>
      <c r="BL479" s="400"/>
      <c r="BM479" s="400"/>
      <c r="BN479" s="400"/>
      <c r="BO479" s="400"/>
      <c r="BP479" s="400"/>
      <c r="BQ479" s="400"/>
      <c r="BR479" s="400"/>
      <c r="BS479" s="400"/>
      <c r="BT479" s="400"/>
      <c r="BU479" s="400"/>
      <c r="BV479" s="400"/>
      <c r="BW479" s="400"/>
      <c r="BX479" s="400"/>
      <c r="BY479" s="400"/>
      <c r="BZ479" s="401"/>
      <c r="CA479" s="401"/>
      <c r="CB479" s="401"/>
      <c r="CC479" s="401"/>
      <c r="CD479" s="401"/>
      <c r="CE479" s="401"/>
      <c r="CF479" s="401"/>
      <c r="CG479" s="401"/>
      <c r="CH479" s="401"/>
      <c r="CI479" s="401"/>
      <c r="CJ479" s="401"/>
      <c r="CK479" s="401"/>
      <c r="CL479" s="401"/>
      <c r="CM479" s="401"/>
      <c r="CN479" s="401"/>
      <c r="CO479" s="401"/>
      <c r="CP479" s="401"/>
      <c r="CQ479" s="401"/>
      <c r="CR479" s="401"/>
      <c r="CS479" s="401"/>
      <c r="CT479" s="401"/>
      <c r="CU479" s="401"/>
      <c r="CV479" s="401"/>
      <c r="CW479" s="401"/>
      <c r="CX479" s="401"/>
      <c r="CY479" s="401"/>
      <c r="CZ479" s="401"/>
    </row>
    <row r="480" s="405" customFormat="true" ht="25.15" customHeight="true" x14ac:dyDescent="0.2">
      <c r="C480" s="1071" t="s">
        <v>463</v>
      </c>
      <c r="D480" s="1072"/>
      <c r="E480" s="879">
        <v>4.0647887507787785E-2</v>
      </c>
      <c r="F480" s="698"/>
      <c r="G480" s="698"/>
      <c r="H480" s="1072" t="s">
        <v>515</v>
      </c>
      <c r="I480" s="1072"/>
      <c r="J480" s="880">
        <v>8.8109513677445354E-3</v>
      </c>
      <c r="K480" s="698"/>
      <c r="L480" s="698"/>
      <c r="M480" s="1072" t="s">
        <v>518</v>
      </c>
      <c r="N480" s="1072"/>
      <c r="O480" s="881">
        <v>9.7394877795762679E-3</v>
      </c>
      <c r="P480" s="698"/>
      <c r="Q480" s="698"/>
      <c r="AN480" s="398"/>
      <c r="AO480" s="398"/>
      <c r="AP480" s="398"/>
      <c r="AQ480" s="398"/>
      <c r="AR480" s="398"/>
      <c r="AS480" s="398"/>
      <c r="AT480" s="398"/>
      <c r="AU480" s="398"/>
      <c r="AV480" s="398"/>
      <c r="AW480" s="398"/>
      <c r="AX480" s="398"/>
      <c r="AY480" s="398"/>
      <c r="AZ480" s="398"/>
      <c r="BA480" s="400"/>
      <c r="BB480" s="477"/>
      <c r="BC480" s="400"/>
      <c r="BD480" s="400"/>
      <c r="BE480" s="400"/>
      <c r="BF480" s="400"/>
      <c r="BG480" s="400"/>
      <c r="BH480" s="400"/>
      <c r="BI480" s="400"/>
      <c r="BJ480" s="400"/>
      <c r="BK480" s="400"/>
      <c r="BL480" s="400"/>
      <c r="BM480" s="400"/>
      <c r="BN480" s="400"/>
      <c r="BO480" s="400"/>
      <c r="BP480" s="400"/>
      <c r="BQ480" s="400"/>
      <c r="BR480" s="400"/>
      <c r="BS480" s="400"/>
      <c r="BT480" s="400"/>
      <c r="BU480" s="400"/>
      <c r="BV480" s="400"/>
      <c r="BW480" s="400"/>
      <c r="BX480" s="400"/>
      <c r="BY480" s="400"/>
      <c r="BZ480" s="401"/>
      <c r="CA480" s="401"/>
      <c r="CB480" s="401"/>
      <c r="CC480" s="401"/>
      <c r="CD480" s="401"/>
      <c r="CE480" s="401"/>
      <c r="CF480" s="401"/>
      <c r="CG480" s="401"/>
      <c r="CH480" s="401"/>
      <c r="CI480" s="401"/>
      <c r="CJ480" s="401"/>
      <c r="CK480" s="401"/>
      <c r="CL480" s="401"/>
      <c r="CM480" s="401"/>
      <c r="CN480" s="401"/>
      <c r="CO480" s="401"/>
      <c r="CP480" s="401"/>
      <c r="CQ480" s="401"/>
      <c r="CR480" s="401"/>
      <c r="CS480" s="401"/>
      <c r="CT480" s="401"/>
      <c r="CU480" s="401"/>
      <c r="CV480" s="401"/>
      <c r="CW480" s="401"/>
      <c r="CX480" s="401"/>
      <c r="CY480" s="401"/>
      <c r="CZ480" s="401"/>
    </row>
    <row r="481" s="405" customFormat="true" ht="25.15" customHeight="true" x14ac:dyDescent="0.2">
      <c r="C481" s="1071" t="s">
        <v>452</v>
      </c>
      <c r="D481" s="1072"/>
      <c r="E481" s="879">
        <v>0.13365199661462082</v>
      </c>
      <c r="F481" s="698"/>
      <c r="G481" s="698"/>
      <c r="H481" s="1072" t="s">
        <v>467</v>
      </c>
      <c r="I481" s="1072"/>
      <c r="J481" s="880">
        <v>6.304821211700163E-3</v>
      </c>
      <c r="K481" s="698"/>
      <c r="L481" s="698"/>
      <c r="M481" s="1072" t="s">
        <v>519</v>
      </c>
      <c r="N481" s="1072"/>
      <c r="O481" s="881">
        <v>7.5780441332240437E-3</v>
      </c>
      <c r="P481" s="698"/>
      <c r="Q481" s="698"/>
      <c r="AN481" s="398"/>
      <c r="AO481" s="398"/>
      <c r="AP481" s="398"/>
      <c r="AQ481" s="398"/>
      <c r="AR481" s="398"/>
      <c r="AS481" s="398"/>
      <c r="AT481" s="398"/>
      <c r="AU481" s="398"/>
      <c r="AV481" s="398"/>
      <c r="AW481" s="398"/>
      <c r="AX481" s="398"/>
      <c r="AY481" s="398"/>
      <c r="AZ481" s="398"/>
      <c r="BA481" s="400"/>
      <c r="BB481" s="477"/>
      <c r="BC481" s="400"/>
      <c r="BD481" s="400"/>
      <c r="BE481" s="400"/>
      <c r="BF481" s="400"/>
      <c r="BG481" s="400"/>
      <c r="BH481" s="400"/>
      <c r="BI481" s="400"/>
      <c r="BJ481" s="400"/>
      <c r="BK481" s="400"/>
      <c r="BL481" s="400"/>
      <c r="BM481" s="400"/>
      <c r="BN481" s="400"/>
      <c r="BO481" s="400"/>
      <c r="BP481" s="400"/>
      <c r="BQ481" s="400"/>
      <c r="BR481" s="400"/>
      <c r="BS481" s="400"/>
      <c r="BT481" s="400"/>
      <c r="BU481" s="400"/>
      <c r="BV481" s="400"/>
      <c r="BW481" s="400"/>
      <c r="BX481" s="400"/>
      <c r="BY481" s="400"/>
      <c r="BZ481" s="401"/>
      <c r="CA481" s="401"/>
      <c r="CB481" s="401"/>
      <c r="CC481" s="401"/>
      <c r="CD481" s="401"/>
      <c r="CE481" s="401"/>
      <c r="CF481" s="401"/>
      <c r="CG481" s="401"/>
      <c r="CH481" s="401"/>
      <c r="CI481" s="401"/>
      <c r="CJ481" s="401"/>
      <c r="CK481" s="401"/>
      <c r="CL481" s="401"/>
      <c r="CM481" s="401"/>
      <c r="CN481" s="401"/>
      <c r="CO481" s="401"/>
      <c r="CP481" s="401"/>
      <c r="CQ481" s="401"/>
      <c r="CR481" s="401"/>
      <c r="CS481" s="401"/>
      <c r="CT481" s="401"/>
      <c r="CU481" s="401"/>
      <c r="CV481" s="401"/>
      <c r="CW481" s="401"/>
      <c r="CX481" s="401"/>
      <c r="CY481" s="401"/>
      <c r="CZ481" s="401"/>
    </row>
    <row r="482" s="405" customFormat="true" ht="25.15" customHeight="true" x14ac:dyDescent="0.2">
      <c r="C482" s="1071" t="s">
        <v>464</v>
      </c>
      <c r="D482" s="1072"/>
      <c r="E482" s="879">
        <v>1.3160122206746483E-2</v>
      </c>
      <c r="F482" s="698"/>
      <c r="G482" s="698"/>
      <c r="H482" s="1072" t="s">
        <v>491</v>
      </c>
      <c r="I482" s="1072"/>
      <c r="J482" s="880">
        <v>4.8756238321136427E-3</v>
      </c>
      <c r="K482" s="698"/>
      <c r="L482" s="698"/>
      <c r="M482" s="1072" t="s">
        <v>513</v>
      </c>
      <c r="N482" s="1072"/>
      <c r="O482" s="881">
        <v>-7.4979393615538861E-3</v>
      </c>
      <c r="P482" s="698"/>
      <c r="Q482" s="698"/>
      <c r="AN482" s="398"/>
      <c r="AO482" s="398"/>
      <c r="AP482" s="398"/>
      <c r="AQ482" s="398"/>
      <c r="AR482" s="398"/>
      <c r="AS482" s="398"/>
      <c r="AT482" s="398"/>
      <c r="AU482" s="398"/>
      <c r="AV482" s="398"/>
      <c r="AW482" s="398"/>
      <c r="AX482" s="398"/>
      <c r="AY482" s="398"/>
      <c r="AZ482" s="398"/>
      <c r="BA482" s="400"/>
      <c r="BB482" s="477"/>
      <c r="BC482" s="400"/>
      <c r="BD482" s="400"/>
      <c r="BE482" s="400"/>
      <c r="BF482" s="400"/>
      <c r="BG482" s="400"/>
      <c r="BH482" s="400"/>
      <c r="BI482" s="400"/>
      <c r="BJ482" s="400"/>
      <c r="BK482" s="400"/>
      <c r="BL482" s="400"/>
      <c r="BM482" s="400"/>
      <c r="BN482" s="400"/>
      <c r="BO482" s="400"/>
      <c r="BP482" s="400"/>
      <c r="BQ482" s="400"/>
      <c r="BR482" s="400"/>
      <c r="BS482" s="400"/>
      <c r="BT482" s="400"/>
      <c r="BU482" s="400"/>
      <c r="BV482" s="400"/>
      <c r="BW482" s="400"/>
      <c r="BX482" s="400"/>
      <c r="BY482" s="400"/>
      <c r="BZ482" s="401"/>
      <c r="CA482" s="401"/>
      <c r="CB482" s="401"/>
      <c r="CC482" s="401"/>
      <c r="CD482" s="401"/>
      <c r="CE482" s="401"/>
      <c r="CF482" s="401"/>
      <c r="CG482" s="401"/>
      <c r="CH482" s="401"/>
      <c r="CI482" s="401"/>
      <c r="CJ482" s="401"/>
      <c r="CK482" s="401"/>
      <c r="CL482" s="401"/>
      <c r="CM482" s="401"/>
      <c r="CN482" s="401"/>
      <c r="CO482" s="401"/>
      <c r="CP482" s="401"/>
      <c r="CQ482" s="401"/>
      <c r="CR482" s="401"/>
      <c r="CS482" s="401"/>
      <c r="CT482" s="401"/>
      <c r="CU482" s="401"/>
      <c r="CV482" s="401"/>
      <c r="CW482" s="401"/>
      <c r="CX482" s="401"/>
      <c r="CY482" s="401"/>
      <c r="CZ482" s="401"/>
    </row>
    <row r="483" s="405" customFormat="true" ht="25.15" customHeight="true" x14ac:dyDescent="0.2">
      <c r="C483" s="1071" t="s">
        <v>504</v>
      </c>
      <c r="D483" s="1072"/>
      <c r="E483" s="879">
        <v>9.1267895848647407E-7</v>
      </c>
      <c r="F483" s="698"/>
      <c r="G483" s="698"/>
      <c r="H483" s="1072" t="s">
        <v>519</v>
      </c>
      <c r="I483" s="1072"/>
      <c r="J483" s="880">
        <v>-4.2560343777573572E-3</v>
      </c>
      <c r="K483" s="698"/>
      <c r="L483" s="698"/>
      <c r="M483" s="1072" t="s">
        <v>515</v>
      </c>
      <c r="N483" s="1072"/>
      <c r="O483" s="881">
        <v>6.6941076948257676E-3</v>
      </c>
      <c r="P483" s="698"/>
      <c r="Q483" s="698"/>
      <c r="AN483" s="398"/>
      <c r="AO483" s="398"/>
      <c r="AP483" s="398"/>
      <c r="AQ483" s="398"/>
      <c r="AR483" s="398"/>
      <c r="AS483" s="398"/>
      <c r="AT483" s="398"/>
      <c r="AU483" s="398"/>
      <c r="AV483" s="398"/>
      <c r="AW483" s="398"/>
      <c r="AX483" s="398"/>
      <c r="AY483" s="398"/>
      <c r="AZ483" s="398"/>
      <c r="BA483" s="400"/>
      <c r="BB483" s="477"/>
      <c r="BC483" s="400"/>
      <c r="BD483" s="400"/>
      <c r="BE483" s="400"/>
      <c r="BF483" s="400"/>
      <c r="BG483" s="400"/>
      <c r="BH483" s="400"/>
      <c r="BI483" s="400"/>
      <c r="BJ483" s="400"/>
      <c r="BK483" s="400"/>
      <c r="BL483" s="400"/>
      <c r="BM483" s="400"/>
      <c r="BN483" s="400"/>
      <c r="BO483" s="400"/>
      <c r="BP483" s="400"/>
      <c r="BQ483" s="400"/>
      <c r="BR483" s="400"/>
      <c r="BS483" s="400"/>
      <c r="BT483" s="400"/>
      <c r="BU483" s="400"/>
      <c r="BV483" s="400"/>
      <c r="BW483" s="400"/>
      <c r="BX483" s="400"/>
      <c r="BY483" s="400"/>
      <c r="BZ483" s="401"/>
      <c r="CA483" s="401"/>
      <c r="CB483" s="401"/>
      <c r="CC483" s="401"/>
      <c r="CD483" s="401"/>
      <c r="CE483" s="401"/>
      <c r="CF483" s="401"/>
      <c r="CG483" s="401"/>
      <c r="CH483" s="401"/>
      <c r="CI483" s="401"/>
      <c r="CJ483" s="401"/>
      <c r="CK483" s="401"/>
      <c r="CL483" s="401"/>
      <c r="CM483" s="401"/>
      <c r="CN483" s="401"/>
      <c r="CO483" s="401"/>
      <c r="CP483" s="401"/>
      <c r="CQ483" s="401"/>
      <c r="CR483" s="401"/>
      <c r="CS483" s="401"/>
      <c r="CT483" s="401"/>
      <c r="CU483" s="401"/>
      <c r="CV483" s="401"/>
      <c r="CW483" s="401"/>
      <c r="CX483" s="401"/>
      <c r="CY483" s="401"/>
      <c r="CZ483" s="401"/>
    </row>
    <row r="484" s="405" customFormat="true" ht="25.15" customHeight="true" x14ac:dyDescent="0.2">
      <c r="C484" s="1071" t="s">
        <v>459</v>
      </c>
      <c r="D484" s="1072"/>
      <c r="E484" s="879">
        <v>7.9115907737349001E-2</v>
      </c>
      <c r="F484" s="698"/>
      <c r="G484" s="698"/>
      <c r="H484" s="1072" t="s">
        <v>518</v>
      </c>
      <c r="I484" s="1072"/>
      <c r="J484" s="880">
        <v>3.1943411620107926E-3</v>
      </c>
      <c r="K484" s="698"/>
      <c r="L484" s="698"/>
      <c r="M484" s="1072" t="s">
        <v>521</v>
      </c>
      <c r="N484" s="1072"/>
      <c r="O484" s="881">
        <v>-5.9681010753796166E-3</v>
      </c>
      <c r="P484" s="698"/>
      <c r="Q484" s="698"/>
      <c r="AN484" s="398"/>
      <c r="AO484" s="398"/>
      <c r="AP484" s="398"/>
      <c r="AQ484" s="398"/>
      <c r="AR484" s="398"/>
      <c r="AS484" s="398"/>
      <c r="AT484" s="398"/>
      <c r="AU484" s="398"/>
      <c r="AV484" s="398"/>
      <c r="AW484" s="398"/>
      <c r="AX484" s="398"/>
      <c r="AY484" s="398"/>
      <c r="AZ484" s="398"/>
      <c r="BA484" s="400"/>
      <c r="BB484" s="477"/>
      <c r="BC484" s="400"/>
      <c r="BD484" s="400"/>
      <c r="BE484" s="400"/>
      <c r="BF484" s="400"/>
      <c r="BG484" s="400"/>
      <c r="BH484" s="400"/>
      <c r="BI484" s="400"/>
      <c r="BJ484" s="400"/>
      <c r="BK484" s="400"/>
      <c r="BL484" s="400"/>
      <c r="BM484" s="400"/>
      <c r="BN484" s="400"/>
      <c r="BO484" s="400"/>
      <c r="BP484" s="400"/>
      <c r="BQ484" s="400"/>
      <c r="BR484" s="400"/>
      <c r="BS484" s="400"/>
      <c r="BT484" s="400"/>
      <c r="BU484" s="400"/>
      <c r="BV484" s="400"/>
      <c r="BW484" s="400"/>
      <c r="BX484" s="400"/>
      <c r="BY484" s="400"/>
      <c r="BZ484" s="401"/>
      <c r="CA484" s="401"/>
      <c r="CB484" s="401"/>
      <c r="CC484" s="401"/>
      <c r="CD484" s="401"/>
      <c r="CE484" s="401"/>
      <c r="CF484" s="401"/>
      <c r="CG484" s="401"/>
      <c r="CH484" s="401"/>
      <c r="CI484" s="401"/>
      <c r="CJ484" s="401"/>
      <c r="CK484" s="401"/>
      <c r="CL484" s="401"/>
      <c r="CM484" s="401"/>
      <c r="CN484" s="401"/>
      <c r="CO484" s="401"/>
      <c r="CP484" s="401"/>
      <c r="CQ484" s="401"/>
      <c r="CR484" s="401"/>
      <c r="CS484" s="401"/>
      <c r="CT484" s="401"/>
      <c r="CU484" s="401"/>
      <c r="CV484" s="401"/>
      <c r="CW484" s="401"/>
      <c r="CX484" s="401"/>
      <c r="CY484" s="401"/>
      <c r="CZ484" s="401"/>
    </row>
    <row r="485" s="405" customFormat="true" ht="25.15" customHeight="true" x14ac:dyDescent="0.2">
      <c r="C485" s="1071" t="s">
        <v>450</v>
      </c>
      <c r="D485" s="1072"/>
      <c r="E485" s="879">
        <v>0.40539012748800562</v>
      </c>
      <c r="F485" s="698"/>
      <c r="G485" s="698"/>
      <c r="H485" s="1072" t="s">
        <v>498</v>
      </c>
      <c r="I485" s="1072"/>
      <c r="J485" s="883">
        <v>-2.0725100834382694E-3</v>
      </c>
      <c r="K485" s="698"/>
      <c r="L485" s="698"/>
      <c r="M485" s="1072" t="s">
        <v>504</v>
      </c>
      <c r="N485" s="1072"/>
      <c r="O485" s="881">
        <v>5.8449659648845383E-3</v>
      </c>
      <c r="P485" s="698"/>
      <c r="Q485" s="698"/>
      <c r="AN485" s="398"/>
      <c r="AO485" s="398"/>
      <c r="AP485" s="398"/>
      <c r="AQ485" s="398"/>
      <c r="AR485" s="398"/>
      <c r="AS485" s="398"/>
      <c r="AT485" s="398"/>
      <c r="AU485" s="398"/>
      <c r="AV485" s="398"/>
      <c r="AW485" s="398"/>
      <c r="AX485" s="398"/>
      <c r="AY485" s="398"/>
      <c r="AZ485" s="398"/>
      <c r="BA485" s="400"/>
      <c r="BB485" s="477"/>
      <c r="BC485" s="400"/>
      <c r="BD485" s="400"/>
      <c r="BE485" s="400"/>
      <c r="BF485" s="400"/>
      <c r="BG485" s="400"/>
      <c r="BH485" s="400"/>
      <c r="BI485" s="400"/>
      <c r="BJ485" s="400"/>
      <c r="BK485" s="400"/>
      <c r="BL485" s="400"/>
      <c r="BM485" s="400"/>
      <c r="BN485" s="400"/>
      <c r="BO485" s="400"/>
      <c r="BP485" s="400"/>
      <c r="BQ485" s="400"/>
      <c r="BR485" s="400"/>
      <c r="BS485" s="400"/>
      <c r="BT485" s="400"/>
      <c r="BU485" s="400"/>
      <c r="BV485" s="400"/>
      <c r="BW485" s="400"/>
      <c r="BX485" s="400"/>
      <c r="BY485" s="400"/>
      <c r="BZ485" s="401"/>
      <c r="CA485" s="401"/>
      <c r="CB485" s="401"/>
      <c r="CC485" s="401"/>
      <c r="CD485" s="401"/>
      <c r="CE485" s="401"/>
      <c r="CF485" s="401"/>
      <c r="CG485" s="401"/>
      <c r="CH485" s="401"/>
      <c r="CI485" s="401"/>
      <c r="CJ485" s="401"/>
      <c r="CK485" s="401"/>
      <c r="CL485" s="401"/>
      <c r="CM485" s="401"/>
      <c r="CN485" s="401"/>
      <c r="CO485" s="401"/>
      <c r="CP485" s="401"/>
      <c r="CQ485" s="401"/>
      <c r="CR485" s="401"/>
      <c r="CS485" s="401"/>
      <c r="CT485" s="401"/>
      <c r="CU485" s="401"/>
      <c r="CV485" s="401"/>
      <c r="CW485" s="401"/>
      <c r="CX485" s="401"/>
      <c r="CY485" s="401"/>
      <c r="CZ485" s="401"/>
    </row>
    <row r="486" s="405" customFormat="true" ht="25.15" customHeight="true" x14ac:dyDescent="0.2">
      <c r="C486" s="1071" t="s">
        <v>516</v>
      </c>
      <c r="D486" s="1072"/>
      <c r="E486" s="879">
        <v>1.416484140143851E-5</v>
      </c>
      <c r="F486" s="698"/>
      <c r="G486" s="698"/>
      <c r="H486" s="1072"/>
      <c r="I486" s="1072"/>
      <c r="J486" s="698"/>
      <c r="K486" s="698"/>
      <c r="L486" s="698"/>
      <c r="M486" s="1072" t="s">
        <v>522</v>
      </c>
      <c r="N486" s="1072"/>
      <c r="O486" s="881">
        <v>-4.47026433220905E-3</v>
      </c>
      <c r="P486" s="698"/>
      <c r="Q486" s="698"/>
      <c r="AN486" s="398"/>
      <c r="AO486" s="398"/>
      <c r="AP486" s="398"/>
      <c r="AQ486" s="398"/>
      <c r="AR486" s="398"/>
      <c r="AS486" s="398"/>
      <c r="AT486" s="398"/>
      <c r="AU486" s="398"/>
      <c r="AV486" s="398"/>
      <c r="AW486" s="398"/>
      <c r="AX486" s="398"/>
      <c r="AY486" s="398"/>
      <c r="AZ486" s="398"/>
      <c r="BA486" s="400"/>
      <c r="BB486" s="477"/>
      <c r="BC486" s="400"/>
      <c r="BD486" s="400"/>
      <c r="BE486" s="400"/>
      <c r="BF486" s="400"/>
      <c r="BG486" s="400"/>
      <c r="BH486" s="400"/>
      <c r="BI486" s="400"/>
      <c r="BJ486" s="400"/>
      <c r="BK486" s="400"/>
      <c r="BL486" s="400"/>
      <c r="BM486" s="400"/>
      <c r="BN486" s="400"/>
      <c r="BO486" s="400"/>
      <c r="BP486" s="400"/>
      <c r="BQ486" s="400"/>
      <c r="BR486" s="400"/>
      <c r="BS486" s="400"/>
      <c r="BT486" s="400"/>
      <c r="BU486" s="400"/>
      <c r="BV486" s="400"/>
      <c r="BW486" s="400"/>
      <c r="BX486" s="400"/>
      <c r="BY486" s="400"/>
      <c r="BZ486" s="401"/>
      <c r="CA486" s="401"/>
      <c r="CB486" s="401"/>
      <c r="CC486" s="401"/>
      <c r="CD486" s="401"/>
      <c r="CE486" s="401"/>
      <c r="CF486" s="401"/>
      <c r="CG486" s="401"/>
      <c r="CH486" s="401"/>
      <c r="CI486" s="401"/>
      <c r="CJ486" s="401"/>
      <c r="CK486" s="401"/>
      <c r="CL486" s="401"/>
      <c r="CM486" s="401"/>
      <c r="CN486" s="401"/>
      <c r="CO486" s="401"/>
      <c r="CP486" s="401"/>
      <c r="CQ486" s="401"/>
      <c r="CR486" s="401"/>
      <c r="CS486" s="401"/>
      <c r="CT486" s="401"/>
      <c r="CU486" s="401"/>
      <c r="CV486" s="401"/>
      <c r="CW486" s="401"/>
      <c r="CX486" s="401"/>
      <c r="CY486" s="401"/>
      <c r="CZ486" s="401"/>
    </row>
    <row r="487" s="405" customFormat="true" ht="25.15" customHeight="true" x14ac:dyDescent="0.2">
      <c r="C487" s="1071" t="s">
        <v>511</v>
      </c>
      <c r="D487" s="1072"/>
      <c r="E487" s="879">
        <v>9.8494056692992866E-5</v>
      </c>
      <c r="F487" s="698"/>
      <c r="G487" s="698"/>
      <c r="H487" s="1072"/>
      <c r="I487" s="1072"/>
      <c r="J487" s="698"/>
      <c r="K487" s="698"/>
      <c r="L487" s="698"/>
      <c r="M487" s="1072" t="s">
        <v>514</v>
      </c>
      <c r="N487" s="1072"/>
      <c r="O487" s="881">
        <v>-4.0351279270098147E-3</v>
      </c>
      <c r="P487" s="698"/>
      <c r="Q487" s="698"/>
      <c r="AN487" s="398"/>
      <c r="AO487" s="398"/>
      <c r="AP487" s="398"/>
      <c r="AQ487" s="398"/>
      <c r="AR487" s="398"/>
      <c r="AS487" s="398"/>
      <c r="AT487" s="398"/>
      <c r="AU487" s="398"/>
      <c r="AV487" s="398"/>
      <c r="AW487" s="398"/>
      <c r="AX487" s="398"/>
      <c r="AY487" s="398"/>
      <c r="AZ487" s="398"/>
      <c r="BA487" s="400"/>
      <c r="BB487" s="477"/>
      <c r="BC487" s="400"/>
      <c r="BD487" s="400"/>
      <c r="BE487" s="400"/>
      <c r="BF487" s="400"/>
      <c r="BG487" s="400"/>
      <c r="BH487" s="400"/>
      <c r="BI487" s="400"/>
      <c r="BJ487" s="400"/>
      <c r="BK487" s="400"/>
      <c r="BL487" s="400"/>
      <c r="BM487" s="400"/>
      <c r="BN487" s="400"/>
      <c r="BO487" s="400"/>
      <c r="BP487" s="400"/>
      <c r="BQ487" s="400"/>
      <c r="BR487" s="400"/>
      <c r="BS487" s="400"/>
      <c r="BT487" s="400"/>
      <c r="BU487" s="400"/>
      <c r="BV487" s="400"/>
      <c r="BW487" s="400"/>
      <c r="BX487" s="400"/>
      <c r="BY487" s="400"/>
      <c r="BZ487" s="401"/>
      <c r="CA487" s="401"/>
      <c r="CB487" s="401"/>
      <c r="CC487" s="401"/>
      <c r="CD487" s="401"/>
      <c r="CE487" s="401"/>
      <c r="CF487" s="401"/>
      <c r="CG487" s="401"/>
      <c r="CH487" s="401"/>
      <c r="CI487" s="401"/>
      <c r="CJ487" s="401"/>
      <c r="CK487" s="401"/>
      <c r="CL487" s="401"/>
      <c r="CM487" s="401"/>
      <c r="CN487" s="401"/>
      <c r="CO487" s="401"/>
      <c r="CP487" s="401"/>
      <c r="CQ487" s="401"/>
      <c r="CR487" s="401"/>
      <c r="CS487" s="401"/>
      <c r="CT487" s="401"/>
      <c r="CU487" s="401"/>
      <c r="CV487" s="401"/>
      <c r="CW487" s="401"/>
      <c r="CX487" s="401"/>
      <c r="CY487" s="401"/>
      <c r="CZ487" s="401"/>
    </row>
    <row r="488" s="405" customFormat="true" ht="25.15" customHeight="true" x14ac:dyDescent="0.2">
      <c r="C488" s="1071" t="s">
        <v>506</v>
      </c>
      <c r="D488" s="1072"/>
      <c r="E488" s="879">
        <v>2.0444273436281157E-4</v>
      </c>
      <c r="F488" s="698"/>
      <c r="G488" s="698"/>
      <c r="H488" s="1072"/>
      <c r="I488" s="1072"/>
      <c r="J488" s="698"/>
      <c r="K488" s="698"/>
      <c r="L488" s="698"/>
      <c r="M488" s="1072" t="s">
        <v>503</v>
      </c>
      <c r="N488" s="1072"/>
      <c r="O488" s="881">
        <v>3.3629448676822621E-3</v>
      </c>
      <c r="P488" s="698"/>
      <c r="Q488" s="698"/>
      <c r="AN488" s="398"/>
      <c r="AO488" s="398"/>
      <c r="AP488" s="398"/>
      <c r="AQ488" s="398"/>
      <c r="AR488" s="398"/>
      <c r="AS488" s="398"/>
      <c r="AT488" s="398"/>
      <c r="AU488" s="398"/>
      <c r="AV488" s="398"/>
      <c r="AW488" s="398"/>
      <c r="AX488" s="398"/>
      <c r="AY488" s="398"/>
      <c r="AZ488" s="398"/>
      <c r="BA488" s="400"/>
      <c r="BB488" s="477"/>
      <c r="BC488" s="400"/>
      <c r="BD488" s="400"/>
      <c r="BE488" s="400"/>
      <c r="BF488" s="400"/>
      <c r="BG488" s="400"/>
      <c r="BH488" s="400"/>
      <c r="BI488" s="400"/>
      <c r="BJ488" s="400"/>
      <c r="BK488" s="400"/>
      <c r="BL488" s="400"/>
      <c r="BM488" s="400"/>
      <c r="BN488" s="400"/>
      <c r="BO488" s="400"/>
      <c r="BP488" s="400"/>
      <c r="BQ488" s="400"/>
      <c r="BR488" s="400"/>
      <c r="BS488" s="400"/>
      <c r="BT488" s="400"/>
      <c r="BU488" s="400"/>
      <c r="BV488" s="400"/>
      <c r="BW488" s="400"/>
      <c r="BX488" s="400"/>
      <c r="BY488" s="400"/>
      <c r="BZ488" s="401"/>
      <c r="CA488" s="401"/>
      <c r="CB488" s="401"/>
      <c r="CC488" s="401"/>
      <c r="CD488" s="401"/>
      <c r="CE488" s="401"/>
      <c r="CF488" s="401"/>
      <c r="CG488" s="401"/>
      <c r="CH488" s="401"/>
      <c r="CI488" s="401"/>
      <c r="CJ488" s="401"/>
      <c r="CK488" s="401"/>
      <c r="CL488" s="401"/>
      <c r="CM488" s="401"/>
      <c r="CN488" s="401"/>
      <c r="CO488" s="401"/>
      <c r="CP488" s="401"/>
      <c r="CQ488" s="401"/>
      <c r="CR488" s="401"/>
      <c r="CS488" s="401"/>
      <c r="CT488" s="401"/>
      <c r="CU488" s="401"/>
      <c r="CV488" s="401"/>
      <c r="CW488" s="401"/>
      <c r="CX488" s="401"/>
      <c r="CY488" s="401"/>
      <c r="CZ488" s="401"/>
    </row>
    <row r="489" s="405" customFormat="true" ht="25.15" customHeight="true" x14ac:dyDescent="0.2">
      <c r="C489" s="1071" t="s">
        <v>458</v>
      </c>
      <c r="D489" s="1072"/>
      <c r="E489" s="879">
        <v>7.5620324470080449E-2</v>
      </c>
      <c r="F489" s="698"/>
      <c r="G489" s="698"/>
      <c r="H489" s="1072" t="s">
        <v>237</v>
      </c>
      <c r="I489" s="1072"/>
      <c r="J489" s="1072"/>
      <c r="K489" s="698"/>
      <c r="L489" s="698"/>
      <c r="M489" s="1072" t="s">
        <v>517</v>
      </c>
      <c r="N489" s="1072"/>
      <c r="O489" s="884">
        <v>-1.1263139499441337E-3</v>
      </c>
      <c r="P489" s="698"/>
      <c r="Q489" s="698"/>
      <c r="AN489" s="398"/>
      <c r="AO489" s="398"/>
      <c r="AP489" s="398"/>
      <c r="AQ489" s="398"/>
      <c r="AR489" s="398"/>
      <c r="AS489" s="398"/>
      <c r="AT489" s="398"/>
      <c r="AU489" s="398"/>
      <c r="AV489" s="398"/>
      <c r="AW489" s="398"/>
      <c r="AX489" s="398"/>
      <c r="AY489" s="398"/>
      <c r="AZ489" s="398"/>
      <c r="BA489" s="400"/>
      <c r="BB489" s="477"/>
      <c r="BC489" s="400"/>
      <c r="BD489" s="400"/>
      <c r="BE489" s="400"/>
      <c r="BF489" s="400"/>
      <c r="BG489" s="400"/>
      <c r="BH489" s="400"/>
      <c r="BI489" s="400"/>
      <c r="BJ489" s="400"/>
      <c r="BK489" s="400"/>
      <c r="BL489" s="400"/>
      <c r="BM489" s="400"/>
      <c r="BN489" s="400"/>
      <c r="BO489" s="400"/>
      <c r="BP489" s="400"/>
      <c r="BQ489" s="400"/>
      <c r="BR489" s="400"/>
      <c r="BS489" s="400"/>
      <c r="BT489" s="400"/>
      <c r="BU489" s="400"/>
      <c r="BV489" s="400"/>
      <c r="BW489" s="400"/>
      <c r="BX489" s="400"/>
      <c r="BY489" s="400"/>
      <c r="BZ489" s="401"/>
      <c r="CA489" s="401"/>
      <c r="CB489" s="401"/>
      <c r="CC489" s="401"/>
      <c r="CD489" s="401"/>
      <c r="CE489" s="401"/>
      <c r="CF489" s="401"/>
      <c r="CG489" s="401"/>
      <c r="CH489" s="401"/>
      <c r="CI489" s="401"/>
      <c r="CJ489" s="401"/>
      <c r="CK489" s="401"/>
      <c r="CL489" s="401"/>
      <c r="CM489" s="401"/>
      <c r="CN489" s="401"/>
      <c r="CO489" s="401"/>
      <c r="CP489" s="401"/>
      <c r="CQ489" s="401"/>
      <c r="CR489" s="401"/>
      <c r="CS489" s="401"/>
      <c r="CT489" s="401"/>
      <c r="CU489" s="401"/>
      <c r="CV489" s="401"/>
      <c r="CW489" s="401"/>
      <c r="CX489" s="401"/>
      <c r="CY489" s="401"/>
      <c r="CZ489" s="401"/>
    </row>
    <row r="490" s="405" customFormat="true" ht="25.15" customHeight="true" x14ac:dyDescent="0.2">
      <c r="C490" s="1071" t="s">
        <v>455</v>
      </c>
      <c r="D490" s="1072"/>
      <c r="E490" s="879">
        <v>8.9974027528415892E-2</v>
      </c>
      <c r="F490" s="698"/>
      <c r="G490" s="698"/>
      <c r="H490" s="1072"/>
      <c r="I490" s="1072"/>
      <c r="J490" s="862" t="s">
        <v>238</v>
      </c>
      <c r="K490" s="698"/>
      <c r="L490" s="698"/>
      <c r="M490" s="1072"/>
      <c r="N490" s="1072"/>
      <c r="O490" s="698"/>
      <c r="P490" s="698"/>
      <c r="Q490" s="698"/>
      <c r="AN490" s="398"/>
      <c r="AO490" s="398"/>
      <c r="AP490" s="398"/>
      <c r="AQ490" s="398"/>
      <c r="AR490" s="398"/>
      <c r="AS490" s="398"/>
      <c r="AT490" s="398"/>
      <c r="AU490" s="398"/>
      <c r="AV490" s="398"/>
      <c r="AW490" s="398"/>
      <c r="AX490" s="398"/>
      <c r="AY490" s="398"/>
      <c r="AZ490" s="398"/>
      <c r="BA490" s="400"/>
      <c r="BB490" s="477"/>
      <c r="BC490" s="400"/>
      <c r="BD490" s="400"/>
      <c r="BE490" s="400"/>
      <c r="BF490" s="400"/>
      <c r="BG490" s="400"/>
      <c r="BH490" s="400"/>
      <c r="BI490" s="400"/>
      <c r="BJ490" s="400"/>
      <c r="BK490" s="400"/>
      <c r="BL490" s="400"/>
      <c r="BM490" s="400"/>
      <c r="BN490" s="400"/>
      <c r="BO490" s="400"/>
      <c r="BP490" s="400"/>
      <c r="BQ490" s="400"/>
      <c r="BR490" s="400"/>
      <c r="BS490" s="400"/>
      <c r="BT490" s="400"/>
      <c r="BU490" s="400"/>
      <c r="BV490" s="400"/>
      <c r="BW490" s="400"/>
      <c r="BX490" s="400"/>
      <c r="BY490" s="400"/>
      <c r="BZ490" s="401"/>
      <c r="CA490" s="401"/>
      <c r="CB490" s="401"/>
      <c r="CC490" s="401"/>
      <c r="CD490" s="401"/>
      <c r="CE490" s="401"/>
      <c r="CF490" s="401"/>
      <c r="CG490" s="401"/>
      <c r="CH490" s="401"/>
      <c r="CI490" s="401"/>
      <c r="CJ490" s="401"/>
      <c r="CK490" s="401"/>
      <c r="CL490" s="401"/>
      <c r="CM490" s="401"/>
      <c r="CN490" s="401"/>
      <c r="CO490" s="401"/>
      <c r="CP490" s="401"/>
      <c r="CQ490" s="401"/>
      <c r="CR490" s="401"/>
      <c r="CS490" s="401"/>
      <c r="CT490" s="401"/>
      <c r="CU490" s="401"/>
      <c r="CV490" s="401"/>
      <c r="CW490" s="401"/>
      <c r="CX490" s="401"/>
      <c r="CY490" s="401"/>
      <c r="CZ490" s="401"/>
    </row>
    <row r="491" s="405" customFormat="true" ht="25.15" customHeight="true" x14ac:dyDescent="0.2">
      <c r="C491" s="1071" t="s">
        <v>461</v>
      </c>
      <c r="D491" s="1072"/>
      <c r="E491" s="879">
        <v>1.7940923125391063E-2</v>
      </c>
      <c r="F491" s="698"/>
      <c r="G491" s="698"/>
      <c r="H491" s="1072" t="s">
        <v>441</v>
      </c>
      <c r="I491" s="1072"/>
      <c r="J491" s="877">
        <v>0.11762836062648288</v>
      </c>
      <c r="K491" s="698"/>
      <c r="L491" s="698"/>
      <c r="M491" s="1072"/>
      <c r="N491" s="1072"/>
      <c r="O491" s="698"/>
      <c r="P491" s="698"/>
      <c r="Q491" s="698"/>
      <c r="AN491" s="398"/>
      <c r="AO491" s="398"/>
      <c r="AP491" s="398"/>
      <c r="AQ491" s="398"/>
      <c r="AR491" s="398"/>
      <c r="AS491" s="398"/>
      <c r="AT491" s="398"/>
      <c r="AU491" s="398"/>
      <c r="AV491" s="398"/>
      <c r="AW491" s="398"/>
      <c r="AX491" s="398"/>
      <c r="AY491" s="398"/>
      <c r="AZ491" s="398"/>
      <c r="BA491" s="400"/>
      <c r="BB491" s="477"/>
      <c r="BC491" s="400"/>
      <c r="BD491" s="400"/>
      <c r="BE491" s="400"/>
      <c r="BF491" s="400"/>
      <c r="BG491" s="400"/>
      <c r="BH491" s="400"/>
      <c r="BI491" s="400"/>
      <c r="BJ491" s="400"/>
      <c r="BK491" s="400"/>
      <c r="BL491" s="400"/>
      <c r="BM491" s="400"/>
      <c r="BN491" s="400"/>
      <c r="BO491" s="400"/>
      <c r="BP491" s="400"/>
      <c r="BQ491" s="400"/>
      <c r="BR491" s="400"/>
      <c r="BS491" s="400"/>
      <c r="BT491" s="400"/>
      <c r="BU491" s="400"/>
      <c r="BV491" s="400"/>
      <c r="BW491" s="400"/>
      <c r="BX491" s="400"/>
      <c r="BY491" s="400"/>
      <c r="BZ491" s="401"/>
      <c r="CA491" s="401"/>
      <c r="CB491" s="401"/>
      <c r="CC491" s="401"/>
      <c r="CD491" s="401"/>
      <c r="CE491" s="401"/>
      <c r="CF491" s="401"/>
      <c r="CG491" s="401"/>
      <c r="CH491" s="401"/>
      <c r="CI491" s="401"/>
      <c r="CJ491" s="401"/>
      <c r="CK491" s="401"/>
      <c r="CL491" s="401"/>
      <c r="CM491" s="401"/>
      <c r="CN491" s="401"/>
      <c r="CO491" s="401"/>
      <c r="CP491" s="401"/>
      <c r="CQ491" s="401"/>
      <c r="CR491" s="401"/>
      <c r="CS491" s="401"/>
      <c r="CT491" s="401"/>
      <c r="CU491" s="401"/>
      <c r="CV491" s="401"/>
      <c r="CW491" s="401"/>
      <c r="CX491" s="401"/>
      <c r="CY491" s="401"/>
      <c r="CZ491" s="401"/>
    </row>
    <row r="492" s="405" customFormat="true" ht="25.15" customHeight="true" x14ac:dyDescent="0.2">
      <c r="C492" s="1071" t="s">
        <v>501</v>
      </c>
      <c r="D492" s="1072"/>
      <c r="E492" s="879">
        <v>8.2383013850909331E-4</v>
      </c>
      <c r="F492" s="698"/>
      <c r="G492" s="698"/>
      <c r="H492" s="1072" t="s">
        <v>457</v>
      </c>
      <c r="I492" s="1072"/>
      <c r="J492" s="880">
        <v>9.5739055281932592E-2</v>
      </c>
      <c r="K492" s="698"/>
      <c r="L492" s="698"/>
      <c r="M492" s="1072"/>
      <c r="N492" s="1072"/>
      <c r="O492" s="698"/>
      <c r="P492" s="698"/>
      <c r="Q492" s="698"/>
      <c r="AN492" s="398"/>
      <c r="AO492" s="398"/>
      <c r="AP492" s="398"/>
      <c r="AQ492" s="398"/>
      <c r="AR492" s="398"/>
      <c r="AS492" s="398"/>
      <c r="AT492" s="398"/>
      <c r="AU492" s="398"/>
      <c r="AV492" s="398"/>
      <c r="AW492" s="398"/>
      <c r="AX492" s="398"/>
      <c r="AY492" s="398"/>
      <c r="AZ492" s="398"/>
      <c r="BA492" s="400"/>
      <c r="BB492" s="477"/>
      <c r="BC492" s="400"/>
      <c r="BD492" s="400"/>
      <c r="BE492" s="400"/>
      <c r="BF492" s="400"/>
      <c r="BG492" s="400"/>
      <c r="BH492" s="400"/>
      <c r="BI492" s="400"/>
      <c r="BJ492" s="400"/>
      <c r="BK492" s="400"/>
      <c r="BL492" s="400"/>
      <c r="BM492" s="400"/>
      <c r="BN492" s="400"/>
      <c r="BO492" s="400"/>
      <c r="BP492" s="400"/>
      <c r="BQ492" s="400"/>
      <c r="BR492" s="400"/>
      <c r="BS492" s="400"/>
      <c r="BT492" s="400"/>
      <c r="BU492" s="400"/>
      <c r="BV492" s="400"/>
      <c r="BW492" s="400"/>
      <c r="BX492" s="400"/>
      <c r="BY492" s="400"/>
      <c r="BZ492" s="401"/>
      <c r="CA492" s="401"/>
      <c r="CB492" s="401"/>
      <c r="CC492" s="401"/>
      <c r="CD492" s="401"/>
      <c r="CE492" s="401"/>
      <c r="CF492" s="401"/>
      <c r="CG492" s="401"/>
      <c r="CH492" s="401"/>
      <c r="CI492" s="401"/>
      <c r="CJ492" s="401"/>
      <c r="CK492" s="401"/>
      <c r="CL492" s="401"/>
      <c r="CM492" s="401"/>
      <c r="CN492" s="401"/>
      <c r="CO492" s="401"/>
      <c r="CP492" s="401"/>
      <c r="CQ492" s="401"/>
      <c r="CR492" s="401"/>
      <c r="CS492" s="401"/>
      <c r="CT492" s="401"/>
      <c r="CU492" s="401"/>
      <c r="CV492" s="401"/>
      <c r="CW492" s="401"/>
      <c r="CX492" s="401"/>
      <c r="CY492" s="401"/>
      <c r="CZ492" s="401"/>
    </row>
    <row r="493" s="405" customFormat="true" ht="25.15" customHeight="true" x14ac:dyDescent="0.2">
      <c r="C493" s="1071" t="s">
        <v>474</v>
      </c>
      <c r="D493" s="1072"/>
      <c r="E493" s="879">
        <v>1.0797083425104811E-2</v>
      </c>
      <c r="F493" s="698"/>
      <c r="G493" s="698"/>
      <c r="H493" s="1072" t="s">
        <v>492</v>
      </c>
      <c r="I493" s="1072"/>
      <c r="J493" s="880">
        <v>1.860263799947333E-3</v>
      </c>
      <c r="K493" s="698"/>
      <c r="L493" s="698"/>
      <c r="M493" s="1072" t="s">
        <v>237</v>
      </c>
      <c r="N493" s="1072"/>
      <c r="O493" s="1072"/>
      <c r="P493" s="698"/>
      <c r="Q493" s="698"/>
      <c r="AN493" s="398"/>
      <c r="AO493" s="398"/>
      <c r="AP493" s="398"/>
      <c r="AQ493" s="398"/>
      <c r="AR493" s="398"/>
      <c r="AS493" s="398"/>
      <c r="AT493" s="398"/>
      <c r="AU493" s="398"/>
      <c r="AV493" s="398"/>
      <c r="AW493" s="398"/>
      <c r="AX493" s="398"/>
      <c r="AY493" s="398"/>
      <c r="AZ493" s="398"/>
      <c r="BA493" s="400"/>
      <c r="BB493" s="477"/>
      <c r="BC493" s="400"/>
      <c r="BD493" s="400"/>
      <c r="BE493" s="400"/>
      <c r="BF493" s="400"/>
      <c r="BG493" s="400"/>
      <c r="BH493" s="400"/>
      <c r="BI493" s="400"/>
      <c r="BJ493" s="400"/>
      <c r="BK493" s="400"/>
      <c r="BL493" s="400"/>
      <c r="BM493" s="400"/>
      <c r="BN493" s="400"/>
      <c r="BO493" s="400"/>
      <c r="BP493" s="400"/>
      <c r="BQ493" s="400"/>
      <c r="BR493" s="400"/>
      <c r="BS493" s="400"/>
      <c r="BT493" s="400"/>
      <c r="BU493" s="400"/>
      <c r="BV493" s="400"/>
      <c r="BW493" s="400"/>
      <c r="BX493" s="400"/>
      <c r="BY493" s="400"/>
      <c r="BZ493" s="401"/>
      <c r="CA493" s="401"/>
      <c r="CB493" s="401"/>
      <c r="CC493" s="401"/>
      <c r="CD493" s="401"/>
      <c r="CE493" s="401"/>
      <c r="CF493" s="401"/>
      <c r="CG493" s="401"/>
      <c r="CH493" s="401"/>
      <c r="CI493" s="401"/>
      <c r="CJ493" s="401"/>
      <c r="CK493" s="401"/>
      <c r="CL493" s="401"/>
      <c r="CM493" s="401"/>
      <c r="CN493" s="401"/>
      <c r="CO493" s="401"/>
      <c r="CP493" s="401"/>
      <c r="CQ493" s="401"/>
      <c r="CR493" s="401"/>
      <c r="CS493" s="401"/>
      <c r="CT493" s="401"/>
      <c r="CU493" s="401"/>
      <c r="CV493" s="401"/>
      <c r="CW493" s="401"/>
      <c r="CX493" s="401"/>
      <c r="CY493" s="401"/>
      <c r="CZ493" s="401"/>
    </row>
    <row r="494" s="405" customFormat="true" ht="25.15" customHeight="true" x14ac:dyDescent="0.2">
      <c r="C494" s="1071" t="s">
        <v>499</v>
      </c>
      <c r="D494" s="1072"/>
      <c r="E494" s="879">
        <v>2.9791545919542642E-4</v>
      </c>
      <c r="F494" s="698"/>
      <c r="G494" s="698"/>
      <c r="H494" s="1072" t="s">
        <v>472</v>
      </c>
      <c r="I494" s="1072"/>
      <c r="J494" s="880">
        <v>1.1877168031263241E-2</v>
      </c>
      <c r="K494" s="698"/>
      <c r="L494" s="698"/>
      <c r="M494" s="1072"/>
      <c r="N494" s="1072"/>
      <c r="O494" s="863" t="s">
        <v>238</v>
      </c>
      <c r="P494" s="698"/>
      <c r="Q494" s="698"/>
      <c r="AN494" s="398"/>
      <c r="AO494" s="398"/>
      <c r="AP494" s="398"/>
      <c r="AQ494" s="398"/>
      <c r="AR494" s="398"/>
      <c r="AS494" s="398"/>
      <c r="AT494" s="398"/>
      <c r="AU494" s="398"/>
      <c r="AV494" s="398"/>
      <c r="AW494" s="398"/>
      <c r="AX494" s="398"/>
      <c r="AY494" s="398"/>
      <c r="AZ494" s="398"/>
      <c r="BA494" s="400"/>
      <c r="BB494" s="477"/>
      <c r="BC494" s="400"/>
      <c r="BD494" s="400"/>
      <c r="BE494" s="400"/>
      <c r="BF494" s="400"/>
      <c r="BG494" s="400"/>
      <c r="BH494" s="400"/>
      <c r="BI494" s="400"/>
      <c r="BJ494" s="400"/>
      <c r="BK494" s="400"/>
      <c r="BL494" s="400"/>
      <c r="BM494" s="400"/>
      <c r="BN494" s="400"/>
      <c r="BO494" s="400"/>
      <c r="BP494" s="400"/>
      <c r="BQ494" s="400"/>
      <c r="BR494" s="400"/>
      <c r="BS494" s="400"/>
      <c r="BT494" s="400"/>
      <c r="BU494" s="400"/>
      <c r="BV494" s="400"/>
      <c r="BW494" s="400"/>
      <c r="BX494" s="400"/>
      <c r="BY494" s="400"/>
      <c r="BZ494" s="401"/>
      <c r="CA494" s="401"/>
      <c r="CB494" s="401"/>
      <c r="CC494" s="401"/>
      <c r="CD494" s="401"/>
      <c r="CE494" s="401"/>
      <c r="CF494" s="401"/>
      <c r="CG494" s="401"/>
      <c r="CH494" s="401"/>
      <c r="CI494" s="401"/>
      <c r="CJ494" s="401"/>
      <c r="CK494" s="401"/>
      <c r="CL494" s="401"/>
      <c r="CM494" s="401"/>
      <c r="CN494" s="401"/>
      <c r="CO494" s="401"/>
      <c r="CP494" s="401"/>
      <c r="CQ494" s="401"/>
      <c r="CR494" s="401"/>
      <c r="CS494" s="401"/>
      <c r="CT494" s="401"/>
      <c r="CU494" s="401"/>
      <c r="CV494" s="401"/>
      <c r="CW494" s="401"/>
      <c r="CX494" s="401"/>
      <c r="CY494" s="401"/>
      <c r="CZ494" s="401"/>
    </row>
    <row r="495" s="405" customFormat="true" ht="25.15" customHeight="true" x14ac:dyDescent="0.2">
      <c r="C495" s="1071" t="s">
        <v>517</v>
      </c>
      <c r="D495" s="1072"/>
      <c r="E495" s="879">
        <v>1.0415089679333356E-5</v>
      </c>
      <c r="F495" s="698"/>
      <c r="G495" s="698"/>
      <c r="H495" s="1072" t="s">
        <v>463</v>
      </c>
      <c r="I495" s="1072"/>
      <c r="J495" s="880">
        <v>3.2907212895086697E-2</v>
      </c>
      <c r="K495" s="698"/>
      <c r="L495" s="698"/>
      <c r="M495" s="1072" t="s">
        <v>441</v>
      </c>
      <c r="N495" s="1072"/>
      <c r="O495" s="878">
        <v>6.3195341834512378E-2</v>
      </c>
      <c r="P495" s="698"/>
      <c r="Q495" s="698"/>
      <c r="AN495" s="398"/>
      <c r="AO495" s="398"/>
      <c r="AP495" s="398"/>
      <c r="AQ495" s="398"/>
      <c r="AR495" s="398"/>
      <c r="AS495" s="398"/>
      <c r="AT495" s="398"/>
      <c r="AU495" s="398"/>
      <c r="AV495" s="398"/>
      <c r="AW495" s="398"/>
      <c r="AX495" s="398"/>
      <c r="AY495" s="398"/>
      <c r="AZ495" s="398"/>
      <c r="BA495" s="400"/>
      <c r="BB495" s="477"/>
      <c r="BC495" s="400"/>
      <c r="BD495" s="400"/>
      <c r="BE495" s="400"/>
      <c r="BF495" s="400"/>
      <c r="BG495" s="400"/>
      <c r="BH495" s="400"/>
      <c r="BI495" s="400"/>
      <c r="BJ495" s="400"/>
      <c r="BK495" s="400"/>
      <c r="BL495" s="400"/>
      <c r="BM495" s="400"/>
      <c r="BN495" s="400"/>
      <c r="BO495" s="400"/>
      <c r="BP495" s="400"/>
      <c r="BQ495" s="400"/>
      <c r="BR495" s="400"/>
      <c r="BS495" s="400"/>
      <c r="BT495" s="400"/>
      <c r="BU495" s="400"/>
      <c r="BV495" s="400"/>
      <c r="BW495" s="400"/>
      <c r="BX495" s="400"/>
      <c r="BY495" s="400"/>
      <c r="BZ495" s="401"/>
      <c r="CA495" s="401"/>
      <c r="CB495" s="401"/>
      <c r="CC495" s="401"/>
      <c r="CD495" s="401"/>
      <c r="CE495" s="401"/>
      <c r="CF495" s="401"/>
      <c r="CG495" s="401"/>
      <c r="CH495" s="401"/>
      <c r="CI495" s="401"/>
      <c r="CJ495" s="401"/>
      <c r="CK495" s="401"/>
      <c r="CL495" s="401"/>
      <c r="CM495" s="401"/>
      <c r="CN495" s="401"/>
      <c r="CO495" s="401"/>
      <c r="CP495" s="401"/>
      <c r="CQ495" s="401"/>
      <c r="CR495" s="401"/>
      <c r="CS495" s="401"/>
      <c r="CT495" s="401"/>
      <c r="CU495" s="401"/>
      <c r="CV495" s="401"/>
      <c r="CW495" s="401"/>
      <c r="CX495" s="401"/>
      <c r="CY495" s="401"/>
      <c r="CZ495" s="401"/>
    </row>
    <row r="496" s="405" customFormat="true" ht="25.15" customHeight="true" x14ac:dyDescent="0.2">
      <c r="C496" s="1071" t="s">
        <v>467</v>
      </c>
      <c r="D496" s="1072"/>
      <c r="E496" s="879">
        <v>1.7741212095455084E-2</v>
      </c>
      <c r="F496" s="698"/>
      <c r="G496" s="698"/>
      <c r="H496" s="1072" t="s">
        <v>452</v>
      </c>
      <c r="I496" s="1072"/>
      <c r="J496" s="880">
        <v>0.23390891525292731</v>
      </c>
      <c r="K496" s="698"/>
      <c r="L496" s="698"/>
      <c r="M496" s="1072" t="s">
        <v>457</v>
      </c>
      <c r="N496" s="1072"/>
      <c r="O496" s="881">
        <v>3.7492701547013722E-2</v>
      </c>
      <c r="P496" s="698"/>
      <c r="Q496" s="698"/>
      <c r="AN496" s="398"/>
      <c r="AO496" s="398"/>
      <c r="AP496" s="398"/>
      <c r="AQ496" s="398"/>
      <c r="AR496" s="398"/>
      <c r="AS496" s="398"/>
      <c r="AT496" s="398"/>
      <c r="AU496" s="398"/>
      <c r="AV496" s="398"/>
      <c r="AW496" s="398"/>
      <c r="AX496" s="398"/>
      <c r="AY496" s="398"/>
      <c r="AZ496" s="398"/>
      <c r="BA496" s="400"/>
      <c r="BB496" s="477"/>
      <c r="BC496" s="400"/>
      <c r="BD496" s="400"/>
      <c r="BE496" s="400"/>
      <c r="BF496" s="400"/>
      <c r="BG496" s="400"/>
      <c r="BH496" s="400"/>
      <c r="BI496" s="400"/>
      <c r="BJ496" s="400"/>
      <c r="BK496" s="400"/>
      <c r="BL496" s="400"/>
      <c r="BM496" s="400"/>
      <c r="BN496" s="400"/>
      <c r="BO496" s="400"/>
      <c r="BP496" s="400"/>
      <c r="BQ496" s="400"/>
      <c r="BR496" s="400"/>
      <c r="BS496" s="400"/>
      <c r="BT496" s="400"/>
      <c r="BU496" s="400"/>
      <c r="BV496" s="400"/>
      <c r="BW496" s="400"/>
      <c r="BX496" s="400"/>
      <c r="BY496" s="400"/>
      <c r="BZ496" s="401"/>
      <c r="CA496" s="401"/>
      <c r="CB496" s="401"/>
      <c r="CC496" s="401"/>
      <c r="CD496" s="401"/>
      <c r="CE496" s="401"/>
      <c r="CF496" s="401"/>
      <c r="CG496" s="401"/>
      <c r="CH496" s="401"/>
      <c r="CI496" s="401"/>
      <c r="CJ496" s="401"/>
      <c r="CK496" s="401"/>
      <c r="CL496" s="401"/>
      <c r="CM496" s="401"/>
      <c r="CN496" s="401"/>
      <c r="CO496" s="401"/>
      <c r="CP496" s="401"/>
      <c r="CQ496" s="401"/>
      <c r="CR496" s="401"/>
      <c r="CS496" s="401"/>
      <c r="CT496" s="401"/>
      <c r="CU496" s="401"/>
      <c r="CV496" s="401"/>
      <c r="CW496" s="401"/>
      <c r="CX496" s="401"/>
      <c r="CY496" s="401"/>
      <c r="CZ496" s="401"/>
    </row>
    <row r="497" s="405" customFormat="true" ht="25.15" customHeight="true" x14ac:dyDescent="0.2">
      <c r="C497" s="1071" t="s">
        <v>453</v>
      </c>
      <c r="D497" s="1072"/>
      <c r="E497" s="879">
        <v>0.18786523077884132</v>
      </c>
      <c r="F497" s="698"/>
      <c r="G497" s="698"/>
      <c r="H497" s="1072" t="s">
        <v>464</v>
      </c>
      <c r="I497" s="1072"/>
      <c r="J497" s="880">
        <v>3.867115239091399E-3</v>
      </c>
      <c r="K497" s="698"/>
      <c r="L497" s="698"/>
      <c r="M497" s="1072" t="s">
        <v>492</v>
      </c>
      <c r="N497" s="1072"/>
      <c r="O497" s="881">
        <v>1.2754639665286619E-3</v>
      </c>
      <c r="P497" s="698"/>
      <c r="Q497" s="698"/>
      <c r="AN497" s="398"/>
      <c r="AO497" s="398"/>
      <c r="AP497" s="398"/>
      <c r="AQ497" s="398"/>
      <c r="AR497" s="398"/>
      <c r="AS497" s="398"/>
      <c r="AT497" s="398"/>
      <c r="AU497" s="398"/>
      <c r="AV497" s="398"/>
      <c r="AW497" s="398"/>
      <c r="AX497" s="398"/>
      <c r="AY497" s="398"/>
      <c r="AZ497" s="398"/>
      <c r="BA497" s="400"/>
      <c r="BB497" s="477"/>
      <c r="BC497" s="400"/>
      <c r="BD497" s="400"/>
      <c r="BE497" s="400"/>
      <c r="BF497" s="400"/>
      <c r="BG497" s="400"/>
      <c r="BH497" s="400"/>
      <c r="BI497" s="400"/>
      <c r="BJ497" s="400"/>
      <c r="BK497" s="400"/>
      <c r="BL497" s="400"/>
      <c r="BM497" s="400"/>
      <c r="BN497" s="400"/>
      <c r="BO497" s="400"/>
      <c r="BP497" s="400"/>
      <c r="BQ497" s="400"/>
      <c r="BR497" s="400"/>
      <c r="BS497" s="400"/>
      <c r="BT497" s="400"/>
      <c r="BU497" s="400"/>
      <c r="BV497" s="400"/>
      <c r="BW497" s="400"/>
      <c r="BX497" s="400"/>
      <c r="BY497" s="400"/>
      <c r="BZ497" s="401"/>
      <c r="CA497" s="401"/>
      <c r="CB497" s="401"/>
      <c r="CC497" s="401"/>
      <c r="CD497" s="401"/>
      <c r="CE497" s="401"/>
      <c r="CF497" s="401"/>
      <c r="CG497" s="401"/>
      <c r="CH497" s="401"/>
      <c r="CI497" s="401"/>
      <c r="CJ497" s="401"/>
      <c r="CK497" s="401"/>
      <c r="CL497" s="401"/>
      <c r="CM497" s="401"/>
      <c r="CN497" s="401"/>
      <c r="CO497" s="401"/>
      <c r="CP497" s="401"/>
      <c r="CQ497" s="401"/>
      <c r="CR497" s="401"/>
      <c r="CS497" s="401"/>
      <c r="CT497" s="401"/>
      <c r="CU497" s="401"/>
      <c r="CV497" s="401"/>
      <c r="CW497" s="401"/>
      <c r="CX497" s="401"/>
      <c r="CY497" s="401"/>
      <c r="CZ497" s="401"/>
    </row>
    <row r="498" s="405" customFormat="true" ht="25.15" customHeight="true" x14ac:dyDescent="0.2">
      <c r="C498" s="1071" t="s">
        <v>478</v>
      </c>
      <c r="D498" s="1072"/>
      <c r="E498" s="879">
        <v>1.0330156204118193E-2</v>
      </c>
      <c r="F498" s="698"/>
      <c r="G498" s="698"/>
      <c r="H498" s="1072" t="s">
        <v>504</v>
      </c>
      <c r="I498" s="1072"/>
      <c r="J498" s="880">
        <v>4.7062809261018785E-3</v>
      </c>
      <c r="K498" s="698"/>
      <c r="L498" s="698"/>
      <c r="M498" s="1072" t="s">
        <v>472</v>
      </c>
      <c r="N498" s="1072"/>
      <c r="O498" s="881">
        <v>1.2237197246241732E-2</v>
      </c>
      <c r="P498" s="698"/>
      <c r="Q498" s="698"/>
      <c r="AN498" s="398"/>
      <c r="AO498" s="398"/>
      <c r="AP498" s="398"/>
      <c r="AQ498" s="398"/>
      <c r="AR498" s="398"/>
      <c r="AS498" s="398"/>
      <c r="AT498" s="398"/>
      <c r="AU498" s="398"/>
      <c r="AV498" s="398"/>
      <c r="AW498" s="398"/>
      <c r="AX498" s="398"/>
      <c r="AY498" s="398"/>
      <c r="AZ498" s="398"/>
      <c r="BA498" s="400"/>
      <c r="BB498" s="477"/>
      <c r="BC498" s="400"/>
      <c r="BD498" s="400"/>
      <c r="BE498" s="400"/>
      <c r="BF498" s="400"/>
      <c r="BG498" s="400"/>
      <c r="BH498" s="400"/>
      <c r="BI498" s="400"/>
      <c r="BJ498" s="400"/>
      <c r="BK498" s="400"/>
      <c r="BL498" s="400"/>
      <c r="BM498" s="400"/>
      <c r="BN498" s="400"/>
      <c r="BO498" s="400"/>
      <c r="BP498" s="400"/>
      <c r="BQ498" s="400"/>
      <c r="BR498" s="400"/>
      <c r="BS498" s="400"/>
      <c r="BT498" s="400"/>
      <c r="BU498" s="400"/>
      <c r="BV498" s="400"/>
      <c r="BW498" s="400"/>
      <c r="BX498" s="400"/>
      <c r="BY498" s="400"/>
      <c r="BZ498" s="401"/>
      <c r="CA498" s="401"/>
      <c r="CB498" s="401"/>
      <c r="CC498" s="401"/>
      <c r="CD498" s="401"/>
      <c r="CE498" s="401"/>
      <c r="CF498" s="401"/>
      <c r="CG498" s="401"/>
      <c r="CH498" s="401"/>
      <c r="CI498" s="401"/>
      <c r="CJ498" s="401"/>
      <c r="CK498" s="401"/>
      <c r="CL498" s="401"/>
      <c r="CM498" s="401"/>
      <c r="CN498" s="401"/>
      <c r="CO498" s="401"/>
      <c r="CP498" s="401"/>
      <c r="CQ498" s="401"/>
      <c r="CR498" s="401"/>
      <c r="CS498" s="401"/>
      <c r="CT498" s="401"/>
      <c r="CU498" s="401"/>
      <c r="CV498" s="401"/>
      <c r="CW498" s="401"/>
      <c r="CX498" s="401"/>
      <c r="CY498" s="401"/>
      <c r="CZ498" s="401"/>
    </row>
    <row r="499" s="405" customFormat="true" ht="25.15" customHeight="true" x14ac:dyDescent="0.2">
      <c r="C499" s="1071" t="s">
        <v>456</v>
      </c>
      <c r="D499" s="1072"/>
      <c r="E499" s="879">
        <v>9.286302804899374E-2</v>
      </c>
      <c r="F499" s="698"/>
      <c r="G499" s="698"/>
      <c r="H499" s="1072" t="s">
        <v>459</v>
      </c>
      <c r="I499" s="1072"/>
      <c r="J499" s="880">
        <v>7.7158113258957203E-2</v>
      </c>
      <c r="K499" s="698"/>
      <c r="L499" s="698"/>
      <c r="M499" s="1072" t="s">
        <v>463</v>
      </c>
      <c r="N499" s="1072"/>
      <c r="O499" s="881">
        <v>3.66278098479111E-2</v>
      </c>
      <c r="P499" s="698"/>
      <c r="Q499" s="698"/>
      <c r="AN499" s="398"/>
      <c r="AO499" s="398"/>
      <c r="AP499" s="398"/>
      <c r="AQ499" s="398"/>
      <c r="AR499" s="398"/>
      <c r="AS499" s="398"/>
      <c r="AT499" s="398"/>
      <c r="AU499" s="398"/>
      <c r="AV499" s="398"/>
      <c r="AW499" s="398"/>
      <c r="AX499" s="398"/>
      <c r="AY499" s="398"/>
      <c r="AZ499" s="398"/>
      <c r="BA499" s="400"/>
      <c r="BB499" s="477"/>
      <c r="BC499" s="400"/>
      <c r="BD499" s="400"/>
      <c r="BE499" s="400"/>
      <c r="BF499" s="400"/>
      <c r="BG499" s="400"/>
      <c r="BH499" s="400"/>
      <c r="BI499" s="400"/>
      <c r="BJ499" s="400"/>
      <c r="BK499" s="400"/>
      <c r="BL499" s="400"/>
      <c r="BM499" s="400"/>
      <c r="BN499" s="400"/>
      <c r="BO499" s="400"/>
      <c r="BP499" s="400"/>
      <c r="BQ499" s="400"/>
      <c r="BR499" s="400"/>
      <c r="BS499" s="400"/>
      <c r="BT499" s="400"/>
      <c r="BU499" s="400"/>
      <c r="BV499" s="400"/>
      <c r="BW499" s="400"/>
      <c r="BX499" s="400"/>
      <c r="BY499" s="400"/>
      <c r="BZ499" s="401"/>
      <c r="CA499" s="401"/>
      <c r="CB499" s="401"/>
      <c r="CC499" s="401"/>
      <c r="CD499" s="401"/>
      <c r="CE499" s="401"/>
      <c r="CF499" s="401"/>
      <c r="CG499" s="401"/>
      <c r="CH499" s="401"/>
      <c r="CI499" s="401"/>
      <c r="CJ499" s="401"/>
      <c r="CK499" s="401"/>
      <c r="CL499" s="401"/>
      <c r="CM499" s="401"/>
      <c r="CN499" s="401"/>
      <c r="CO499" s="401"/>
      <c r="CP499" s="401"/>
      <c r="CQ499" s="401"/>
      <c r="CR499" s="401"/>
      <c r="CS499" s="401"/>
      <c r="CT499" s="401"/>
      <c r="CU499" s="401"/>
      <c r="CV499" s="401"/>
      <c r="CW499" s="401"/>
      <c r="CX499" s="401"/>
      <c r="CY499" s="401"/>
      <c r="CZ499" s="401"/>
    </row>
    <row r="500" s="405" customFormat="true" ht="25.15" customHeight="true" x14ac:dyDescent="0.2">
      <c r="C500" s="1071" t="s">
        <v>470</v>
      </c>
      <c r="D500" s="1072"/>
      <c r="E500" s="879">
        <v>1.3969228403078746E-2</v>
      </c>
      <c r="F500" s="698"/>
      <c r="G500" s="698"/>
      <c r="H500" s="1072" t="s">
        <v>450</v>
      </c>
      <c r="I500" s="1072"/>
      <c r="J500" s="880">
        <v>0.26701711766191039</v>
      </c>
      <c r="K500" s="698"/>
      <c r="L500" s="698"/>
      <c r="M500" s="1072" t="s">
        <v>452</v>
      </c>
      <c r="N500" s="1072"/>
      <c r="O500" s="881">
        <v>0.1035577663526364</v>
      </c>
      <c r="P500" s="698"/>
      <c r="Q500" s="698"/>
      <c r="AN500" s="398"/>
      <c r="AO500" s="398"/>
      <c r="AP500" s="398"/>
      <c r="AQ500" s="398"/>
      <c r="AR500" s="398"/>
      <c r="AS500" s="398"/>
      <c r="AT500" s="398"/>
      <c r="AU500" s="398"/>
      <c r="AV500" s="398"/>
      <c r="AW500" s="398"/>
      <c r="AX500" s="398"/>
      <c r="AY500" s="398"/>
      <c r="AZ500" s="398"/>
      <c r="BA500" s="400"/>
      <c r="BB500" s="477"/>
      <c r="BC500" s="400"/>
      <c r="BD500" s="400"/>
      <c r="BE500" s="400"/>
      <c r="BF500" s="400"/>
      <c r="BG500" s="400"/>
      <c r="BH500" s="400"/>
      <c r="BI500" s="400"/>
      <c r="BJ500" s="400"/>
      <c r="BK500" s="400"/>
      <c r="BL500" s="400"/>
      <c r="BM500" s="400"/>
      <c r="BN500" s="400"/>
      <c r="BO500" s="400"/>
      <c r="BP500" s="400"/>
      <c r="BQ500" s="400"/>
      <c r="BR500" s="400"/>
      <c r="BS500" s="400"/>
      <c r="BT500" s="400"/>
      <c r="BU500" s="400"/>
      <c r="BV500" s="400"/>
      <c r="BW500" s="400"/>
      <c r="BX500" s="400"/>
      <c r="BY500" s="400"/>
      <c r="BZ500" s="401"/>
      <c r="CA500" s="401"/>
      <c r="CB500" s="401"/>
      <c r="CC500" s="401"/>
      <c r="CD500" s="401"/>
      <c r="CE500" s="401"/>
      <c r="CF500" s="401"/>
      <c r="CG500" s="401"/>
      <c r="CH500" s="401"/>
      <c r="CI500" s="401"/>
      <c r="CJ500" s="401"/>
      <c r="CK500" s="401"/>
      <c r="CL500" s="401"/>
      <c r="CM500" s="401"/>
      <c r="CN500" s="401"/>
      <c r="CO500" s="401"/>
      <c r="CP500" s="401"/>
      <c r="CQ500" s="401"/>
      <c r="CR500" s="401"/>
      <c r="CS500" s="401"/>
      <c r="CT500" s="401"/>
      <c r="CU500" s="401"/>
      <c r="CV500" s="401"/>
      <c r="CW500" s="401"/>
      <c r="CX500" s="401"/>
      <c r="CY500" s="401"/>
      <c r="CZ500" s="401"/>
    </row>
    <row r="501" s="405" customFormat="true" ht="25.15" customHeight="true" x14ac:dyDescent="0.2">
      <c r="C501" s="1071" t="s">
        <v>498</v>
      </c>
      <c r="D501" s="1072"/>
      <c r="E501" s="879">
        <v>1.3353039727859411E-3</v>
      </c>
      <c r="F501" s="698"/>
      <c r="G501" s="698"/>
      <c r="H501" s="1072" t="s">
        <v>516</v>
      </c>
      <c r="I501" s="1072"/>
      <c r="J501" s="880">
        <v>9.0375189152776099E-5</v>
      </c>
      <c r="K501" s="698"/>
      <c r="L501" s="698"/>
      <c r="M501" s="1072" t="s">
        <v>464</v>
      </c>
      <c r="N501" s="1072"/>
      <c r="O501" s="881">
        <v>2.3750212205034375E-2</v>
      </c>
      <c r="P501" s="698"/>
      <c r="Q501" s="698"/>
      <c r="AN501" s="398"/>
      <c r="AO501" s="398"/>
      <c r="AP501" s="398"/>
      <c r="AQ501" s="398"/>
      <c r="AR501" s="398"/>
      <c r="AS501" s="398"/>
      <c r="AT501" s="398"/>
      <c r="AU501" s="398"/>
      <c r="AV501" s="398"/>
      <c r="AW501" s="398"/>
      <c r="AX501" s="398"/>
      <c r="AY501" s="398"/>
      <c r="AZ501" s="398"/>
      <c r="BA501" s="400"/>
      <c r="BB501" s="477"/>
      <c r="BC501" s="400"/>
      <c r="BD501" s="400"/>
      <c r="BE501" s="400"/>
      <c r="BF501" s="400"/>
      <c r="BG501" s="400"/>
      <c r="BH501" s="400"/>
      <c r="BI501" s="400"/>
      <c r="BJ501" s="400"/>
      <c r="BK501" s="400"/>
      <c r="BL501" s="400"/>
      <c r="BM501" s="400"/>
      <c r="BN501" s="400"/>
      <c r="BO501" s="400"/>
      <c r="BP501" s="400"/>
      <c r="BQ501" s="400"/>
      <c r="BR501" s="400"/>
      <c r="BS501" s="400"/>
      <c r="BT501" s="400"/>
      <c r="BU501" s="400"/>
      <c r="BV501" s="400"/>
      <c r="BW501" s="400"/>
      <c r="BX501" s="400"/>
      <c r="BY501" s="400"/>
      <c r="BZ501" s="401"/>
      <c r="CA501" s="401"/>
      <c r="CB501" s="401"/>
      <c r="CC501" s="401"/>
      <c r="CD501" s="401"/>
      <c r="CE501" s="401"/>
      <c r="CF501" s="401"/>
      <c r="CG501" s="401"/>
      <c r="CH501" s="401"/>
      <c r="CI501" s="401"/>
      <c r="CJ501" s="401"/>
      <c r="CK501" s="401"/>
      <c r="CL501" s="401"/>
      <c r="CM501" s="401"/>
      <c r="CN501" s="401"/>
      <c r="CO501" s="401"/>
      <c r="CP501" s="401"/>
      <c r="CQ501" s="401"/>
      <c r="CR501" s="401"/>
      <c r="CS501" s="401"/>
      <c r="CT501" s="401"/>
      <c r="CU501" s="401"/>
      <c r="CV501" s="401"/>
      <c r="CW501" s="401"/>
      <c r="CX501" s="401"/>
      <c r="CY501" s="401"/>
      <c r="CZ501" s="401"/>
    </row>
    <row r="502" s="405" customFormat="true" ht="25.15" customHeight="true" x14ac:dyDescent="0.2">
      <c r="C502" s="1071" t="s">
        <v>483</v>
      </c>
      <c r="D502" s="1072"/>
      <c r="E502" s="879">
        <v>7.9682348425123162E-3</v>
      </c>
      <c r="F502" s="698"/>
      <c r="G502" s="698"/>
      <c r="H502" s="1072" t="s">
        <v>511</v>
      </c>
      <c r="I502" s="1072"/>
      <c r="J502" s="880">
        <v>2.5350758486929426E-4</v>
      </c>
      <c r="K502" s="698"/>
      <c r="L502" s="698"/>
      <c r="M502" s="1072" t="s">
        <v>504</v>
      </c>
      <c r="N502" s="1072"/>
      <c r="O502" s="881">
        <v>3.416362713065864E-5</v>
      </c>
      <c r="P502" s="698"/>
      <c r="Q502" s="698"/>
      <c r="AN502" s="398"/>
      <c r="AO502" s="398"/>
      <c r="AP502" s="398"/>
      <c r="AQ502" s="398"/>
      <c r="AR502" s="398"/>
      <c r="AS502" s="398"/>
      <c r="AT502" s="398"/>
      <c r="AU502" s="398"/>
      <c r="AV502" s="398"/>
      <c r="AW502" s="398"/>
      <c r="AX502" s="398"/>
      <c r="AY502" s="398"/>
      <c r="AZ502" s="398"/>
      <c r="BA502" s="400"/>
      <c r="BB502" s="477"/>
      <c r="BC502" s="400"/>
      <c r="BD502" s="400"/>
      <c r="BE502" s="400"/>
      <c r="BF502" s="400"/>
      <c r="BG502" s="400"/>
      <c r="BH502" s="400"/>
      <c r="BI502" s="400"/>
      <c r="BJ502" s="400"/>
      <c r="BK502" s="400"/>
      <c r="BL502" s="400"/>
      <c r="BM502" s="400"/>
      <c r="BN502" s="400"/>
      <c r="BO502" s="400"/>
      <c r="BP502" s="400"/>
      <c r="BQ502" s="400"/>
      <c r="BR502" s="400"/>
      <c r="BS502" s="400"/>
      <c r="BT502" s="400"/>
      <c r="BU502" s="400"/>
      <c r="BV502" s="400"/>
      <c r="BW502" s="400"/>
      <c r="BX502" s="400"/>
      <c r="BY502" s="400"/>
      <c r="BZ502" s="401"/>
      <c r="CA502" s="401"/>
      <c r="CB502" s="401"/>
      <c r="CC502" s="401"/>
      <c r="CD502" s="401"/>
      <c r="CE502" s="401"/>
      <c r="CF502" s="401"/>
      <c r="CG502" s="401"/>
      <c r="CH502" s="401"/>
      <c r="CI502" s="401"/>
      <c r="CJ502" s="401"/>
      <c r="CK502" s="401"/>
      <c r="CL502" s="401"/>
      <c r="CM502" s="401"/>
      <c r="CN502" s="401"/>
      <c r="CO502" s="401"/>
      <c r="CP502" s="401"/>
      <c r="CQ502" s="401"/>
      <c r="CR502" s="401"/>
      <c r="CS502" s="401"/>
      <c r="CT502" s="401"/>
      <c r="CU502" s="401"/>
      <c r="CV502" s="401"/>
      <c r="CW502" s="401"/>
      <c r="CX502" s="401"/>
      <c r="CY502" s="401"/>
      <c r="CZ502" s="401"/>
    </row>
    <row r="503" s="405" customFormat="true" ht="25.15" customHeight="true" x14ac:dyDescent="0.2">
      <c r="C503" s="1071" t="s">
        <v>462</v>
      </c>
      <c r="D503" s="1072"/>
      <c r="E503" s="879">
        <v>4.3723528663911729E-2</v>
      </c>
      <c r="F503" s="698"/>
      <c r="G503" s="698"/>
      <c r="H503" s="1072" t="s">
        <v>458</v>
      </c>
      <c r="I503" s="1072"/>
      <c r="J503" s="880">
        <v>8.1941469768715219E-2</v>
      </c>
      <c r="K503" s="698"/>
      <c r="L503" s="698"/>
      <c r="M503" s="1072" t="s">
        <v>459</v>
      </c>
      <c r="N503" s="1072"/>
      <c r="O503" s="881">
        <v>4.6063666984494933E-2</v>
      </c>
      <c r="P503" s="698"/>
      <c r="Q503" s="698"/>
      <c r="AN503" s="398"/>
      <c r="AO503" s="398"/>
      <c r="AP503" s="398"/>
      <c r="AQ503" s="398"/>
      <c r="AR503" s="398"/>
      <c r="AS503" s="398"/>
      <c r="AT503" s="398"/>
      <c r="AU503" s="398"/>
      <c r="AV503" s="398"/>
      <c r="AW503" s="398"/>
      <c r="AX503" s="398"/>
      <c r="AY503" s="398"/>
      <c r="AZ503" s="398"/>
      <c r="BA503" s="400"/>
      <c r="BB503" s="477"/>
      <c r="BC503" s="400"/>
      <c r="BD503" s="400"/>
      <c r="BE503" s="400"/>
      <c r="BF503" s="400"/>
      <c r="BG503" s="400"/>
      <c r="BH503" s="400"/>
      <c r="BI503" s="400"/>
      <c r="BJ503" s="400"/>
      <c r="BK503" s="400"/>
      <c r="BL503" s="400"/>
      <c r="BM503" s="400"/>
      <c r="BN503" s="400"/>
      <c r="BO503" s="400"/>
      <c r="BP503" s="400"/>
      <c r="BQ503" s="400"/>
      <c r="BR503" s="400"/>
      <c r="BS503" s="400"/>
      <c r="BT503" s="400"/>
      <c r="BU503" s="400"/>
      <c r="BV503" s="400"/>
      <c r="BW503" s="400"/>
      <c r="BX503" s="400"/>
      <c r="BY503" s="400"/>
      <c r="BZ503" s="401"/>
      <c r="CA503" s="401"/>
      <c r="CB503" s="401"/>
      <c r="CC503" s="401"/>
      <c r="CD503" s="401"/>
      <c r="CE503" s="401"/>
      <c r="CF503" s="401"/>
      <c r="CG503" s="401"/>
      <c r="CH503" s="401"/>
      <c r="CI503" s="401"/>
      <c r="CJ503" s="401"/>
      <c r="CK503" s="401"/>
      <c r="CL503" s="401"/>
      <c r="CM503" s="401"/>
      <c r="CN503" s="401"/>
      <c r="CO503" s="401"/>
      <c r="CP503" s="401"/>
      <c r="CQ503" s="401"/>
      <c r="CR503" s="401"/>
      <c r="CS503" s="401"/>
      <c r="CT503" s="401"/>
      <c r="CU503" s="401"/>
      <c r="CV503" s="401"/>
      <c r="CW503" s="401"/>
      <c r="CX503" s="401"/>
      <c r="CY503" s="401"/>
      <c r="CZ503" s="401"/>
    </row>
    <row r="504" s="405" customFormat="true" ht="25.15" customHeight="true" x14ac:dyDescent="0.2">
      <c r="C504" s="1071" t="s">
        <v>503</v>
      </c>
      <c r="D504" s="1072"/>
      <c r="E504" s="879">
        <v>4.3376033140558933E-4</v>
      </c>
      <c r="F504" s="698"/>
      <c r="G504" s="698"/>
      <c r="H504" s="1072" t="s">
        <v>455</v>
      </c>
      <c r="I504" s="1072"/>
      <c r="J504" s="880">
        <v>0.12337078959065549</v>
      </c>
      <c r="K504" s="698"/>
      <c r="L504" s="698"/>
      <c r="M504" s="1072" t="s">
        <v>450</v>
      </c>
      <c r="N504" s="1072"/>
      <c r="O504" s="881">
        <v>0.36179162304816115</v>
      </c>
      <c r="P504" s="698"/>
      <c r="Q504" s="698"/>
      <c r="AN504" s="398"/>
      <c r="AO504" s="398"/>
      <c r="AP504" s="398"/>
      <c r="AQ504" s="398"/>
      <c r="AR504" s="398"/>
      <c r="AS504" s="398"/>
      <c r="AT504" s="398"/>
      <c r="AU504" s="398"/>
      <c r="AV504" s="398"/>
      <c r="AW504" s="398"/>
      <c r="AX504" s="398"/>
      <c r="AY504" s="398"/>
      <c r="AZ504" s="398"/>
      <c r="BA504" s="400"/>
      <c r="BB504" s="477"/>
      <c r="BC504" s="400"/>
      <c r="BD504" s="400"/>
      <c r="BE504" s="400"/>
      <c r="BF504" s="400"/>
      <c r="BG504" s="400"/>
      <c r="BH504" s="400"/>
      <c r="BI504" s="400"/>
      <c r="BJ504" s="400"/>
      <c r="BK504" s="400"/>
      <c r="BL504" s="400"/>
      <c r="BM504" s="400"/>
      <c r="BN504" s="400"/>
      <c r="BO504" s="400"/>
      <c r="BP504" s="400"/>
      <c r="BQ504" s="400"/>
      <c r="BR504" s="400"/>
      <c r="BS504" s="400"/>
      <c r="BT504" s="400"/>
      <c r="BU504" s="400"/>
      <c r="BV504" s="400"/>
      <c r="BW504" s="400"/>
      <c r="BX504" s="400"/>
      <c r="BY504" s="400"/>
      <c r="BZ504" s="401"/>
      <c r="CA504" s="401"/>
      <c r="CB504" s="401"/>
      <c r="CC504" s="401"/>
      <c r="CD504" s="401"/>
      <c r="CE504" s="401"/>
      <c r="CF504" s="401"/>
      <c r="CG504" s="401"/>
      <c r="CH504" s="401"/>
      <c r="CI504" s="401"/>
      <c r="CJ504" s="401"/>
      <c r="CK504" s="401"/>
      <c r="CL504" s="401"/>
      <c r="CM504" s="401"/>
      <c r="CN504" s="401"/>
      <c r="CO504" s="401"/>
      <c r="CP504" s="401"/>
      <c r="CQ504" s="401"/>
      <c r="CR504" s="401"/>
      <c r="CS504" s="401"/>
      <c r="CT504" s="401"/>
      <c r="CU504" s="401"/>
      <c r="CV504" s="401"/>
      <c r="CW504" s="401"/>
      <c r="CX504" s="401"/>
      <c r="CY504" s="401"/>
      <c r="CZ504" s="401"/>
    </row>
    <row r="505" s="405" customFormat="true" ht="25.15" customHeight="true" x14ac:dyDescent="0.2">
      <c r="C505" s="1071" t="s">
        <v>507</v>
      </c>
      <c r="D505" s="1072"/>
      <c r="E505" s="879">
        <v>1.3273245370930224E-4</v>
      </c>
      <c r="F505" s="698"/>
      <c r="G505" s="698"/>
      <c r="H505" s="1072" t="s">
        <v>461</v>
      </c>
      <c r="I505" s="1072"/>
      <c r="J505" s="880">
        <v>5.0577842872334487E-2</v>
      </c>
      <c r="K505" s="698"/>
      <c r="L505" s="698"/>
      <c r="M505" s="1072" t="s">
        <v>516</v>
      </c>
      <c r="N505" s="1072"/>
      <c r="O505" s="881">
        <v>2.3676041741665883E-4</v>
      </c>
      <c r="P505" s="698"/>
      <c r="Q505" s="698"/>
      <c r="AN505" s="398"/>
      <c r="AO505" s="398"/>
      <c r="AP505" s="398"/>
      <c r="AQ505" s="398"/>
      <c r="AR505" s="398"/>
      <c r="AS505" s="398"/>
      <c r="AT505" s="398"/>
      <c r="AU505" s="398"/>
      <c r="AV505" s="398"/>
      <c r="AW505" s="398"/>
      <c r="AX505" s="398"/>
      <c r="AY505" s="398"/>
      <c r="AZ505" s="398"/>
      <c r="BA505" s="400"/>
      <c r="BB505" s="477"/>
      <c r="BC505" s="400"/>
      <c r="BD505" s="400"/>
      <c r="BE505" s="400"/>
      <c r="BF505" s="400"/>
      <c r="BG505" s="400"/>
      <c r="BH505" s="400"/>
      <c r="BI505" s="400"/>
      <c r="BJ505" s="400"/>
      <c r="BK505" s="400"/>
      <c r="BL505" s="400"/>
      <c r="BM505" s="400"/>
      <c r="BN505" s="400"/>
      <c r="BO505" s="400"/>
      <c r="BP505" s="400"/>
      <c r="BQ505" s="400"/>
      <c r="BR505" s="400"/>
      <c r="BS505" s="400"/>
      <c r="BT505" s="400"/>
      <c r="BU505" s="400"/>
      <c r="BV505" s="400"/>
      <c r="BW505" s="400"/>
      <c r="BX505" s="400"/>
      <c r="BY505" s="400"/>
      <c r="BZ505" s="401"/>
      <c r="CA505" s="401"/>
      <c r="CB505" s="401"/>
      <c r="CC505" s="401"/>
      <c r="CD505" s="401"/>
      <c r="CE505" s="401"/>
      <c r="CF505" s="401"/>
      <c r="CG505" s="401"/>
      <c r="CH505" s="401"/>
      <c r="CI505" s="401"/>
      <c r="CJ505" s="401"/>
      <c r="CK505" s="401"/>
      <c r="CL505" s="401"/>
      <c r="CM505" s="401"/>
      <c r="CN505" s="401"/>
      <c r="CO505" s="401"/>
      <c r="CP505" s="401"/>
      <c r="CQ505" s="401"/>
      <c r="CR505" s="401"/>
      <c r="CS505" s="401"/>
      <c r="CT505" s="401"/>
      <c r="CU505" s="401"/>
      <c r="CV505" s="401"/>
      <c r="CW505" s="401"/>
      <c r="CX505" s="401"/>
      <c r="CY505" s="401"/>
      <c r="CZ505" s="401"/>
    </row>
    <row r="506" s="405" customFormat="true" ht="25.15" customHeight="true" x14ac:dyDescent="0.2">
      <c r="C506" s="1071" t="s">
        <v>451</v>
      </c>
      <c r="D506" s="1072"/>
      <c r="E506" s="879">
        <v>0.38881525000007772</v>
      </c>
      <c r="F506" s="698"/>
      <c r="G506" s="698"/>
      <c r="H506" s="1072" t="s">
        <v>501</v>
      </c>
      <c r="I506" s="1072"/>
      <c r="J506" s="880">
        <v>3.1712520495771209E-3</v>
      </c>
      <c r="K506" s="698"/>
      <c r="L506" s="698"/>
      <c r="M506" s="1072" t="s">
        <v>511</v>
      </c>
      <c r="N506" s="1072"/>
      <c r="O506" s="881">
        <v>1.9106091778925953E-4</v>
      </c>
      <c r="P506" s="698"/>
      <c r="Q506" s="698"/>
      <c r="AN506" s="398"/>
      <c r="AO506" s="398"/>
      <c r="AP506" s="398"/>
      <c r="AQ506" s="398"/>
      <c r="AR506" s="398"/>
      <c r="AS506" s="398"/>
      <c r="AT506" s="398"/>
      <c r="AU506" s="398"/>
      <c r="AV506" s="398"/>
      <c r="AW506" s="398"/>
      <c r="AX506" s="398"/>
      <c r="AY506" s="398"/>
      <c r="AZ506" s="398"/>
      <c r="BA506" s="400"/>
      <c r="BB506" s="477"/>
      <c r="BC506" s="400"/>
      <c r="BD506" s="400"/>
      <c r="BE506" s="400"/>
      <c r="BF506" s="400"/>
      <c r="BG506" s="400"/>
      <c r="BH506" s="400"/>
      <c r="BI506" s="400"/>
      <c r="BJ506" s="400"/>
      <c r="BK506" s="400"/>
      <c r="BL506" s="400"/>
      <c r="BM506" s="400"/>
      <c r="BN506" s="400"/>
      <c r="BO506" s="400"/>
      <c r="BP506" s="400"/>
      <c r="BQ506" s="400"/>
      <c r="BR506" s="400"/>
      <c r="BS506" s="400"/>
      <c r="BT506" s="400"/>
      <c r="BU506" s="400"/>
      <c r="BV506" s="400"/>
      <c r="BW506" s="400"/>
      <c r="BX506" s="400"/>
      <c r="BY506" s="400"/>
      <c r="BZ506" s="401"/>
      <c r="CA506" s="401"/>
      <c r="CB506" s="401"/>
      <c r="CC506" s="401"/>
      <c r="CD506" s="401"/>
      <c r="CE506" s="401"/>
      <c r="CF506" s="401"/>
      <c r="CG506" s="401"/>
      <c r="CH506" s="401"/>
      <c r="CI506" s="401"/>
      <c r="CJ506" s="401"/>
      <c r="CK506" s="401"/>
      <c r="CL506" s="401"/>
      <c r="CM506" s="401"/>
      <c r="CN506" s="401"/>
      <c r="CO506" s="401"/>
      <c r="CP506" s="401"/>
      <c r="CQ506" s="401"/>
      <c r="CR506" s="401"/>
      <c r="CS506" s="401"/>
      <c r="CT506" s="401"/>
      <c r="CU506" s="401"/>
      <c r="CV506" s="401"/>
      <c r="CW506" s="401"/>
      <c r="CX506" s="401"/>
      <c r="CY506" s="401"/>
      <c r="CZ506" s="401"/>
    </row>
    <row r="507" s="405" customFormat="true" ht="25.15" customHeight="true" x14ac:dyDescent="0.2">
      <c r="C507" s="1071" t="s">
        <v>495</v>
      </c>
      <c r="D507" s="1072"/>
      <c r="E507" s="879">
        <v>1.9817715165859544E-3</v>
      </c>
      <c r="F507" s="698"/>
      <c r="G507" s="698"/>
      <c r="H507" s="1072" t="s">
        <v>474</v>
      </c>
      <c r="I507" s="1072"/>
      <c r="J507" s="880">
        <v>1.5250345357819816E-2</v>
      </c>
      <c r="K507" s="698"/>
      <c r="L507" s="698"/>
      <c r="M507" s="1072" t="s">
        <v>506</v>
      </c>
      <c r="N507" s="1072"/>
      <c r="O507" s="881">
        <v>1.2484455095451168E-4</v>
      </c>
      <c r="P507" s="698"/>
      <c r="Q507" s="698"/>
      <c r="AN507" s="398"/>
      <c r="AO507" s="398"/>
      <c r="AP507" s="398"/>
      <c r="AQ507" s="398"/>
      <c r="AR507" s="398"/>
      <c r="AS507" s="398"/>
      <c r="AT507" s="398"/>
      <c r="AU507" s="398"/>
      <c r="AV507" s="398"/>
      <c r="AW507" s="398"/>
      <c r="AX507" s="398"/>
      <c r="AY507" s="398"/>
      <c r="AZ507" s="398"/>
      <c r="BA507" s="400"/>
      <c r="BB507" s="477"/>
      <c r="BC507" s="400"/>
      <c r="BD507" s="400"/>
      <c r="BE507" s="400"/>
      <c r="BF507" s="400"/>
      <c r="BG507" s="400"/>
      <c r="BH507" s="400"/>
      <c r="BI507" s="400"/>
      <c r="BJ507" s="400"/>
      <c r="BK507" s="400"/>
      <c r="BL507" s="400"/>
      <c r="BM507" s="400"/>
      <c r="BN507" s="400"/>
      <c r="BO507" s="400"/>
      <c r="BP507" s="400"/>
      <c r="BQ507" s="400"/>
      <c r="BR507" s="400"/>
      <c r="BS507" s="400"/>
      <c r="BT507" s="400"/>
      <c r="BU507" s="400"/>
      <c r="BV507" s="400"/>
      <c r="BW507" s="400"/>
      <c r="BX507" s="400"/>
      <c r="BY507" s="400"/>
      <c r="BZ507" s="401"/>
      <c r="CA507" s="401"/>
      <c r="CB507" s="401"/>
      <c r="CC507" s="401"/>
      <c r="CD507" s="401"/>
      <c r="CE507" s="401"/>
      <c r="CF507" s="401"/>
      <c r="CG507" s="401"/>
      <c r="CH507" s="401"/>
      <c r="CI507" s="401"/>
      <c r="CJ507" s="401"/>
      <c r="CK507" s="401"/>
      <c r="CL507" s="401"/>
      <c r="CM507" s="401"/>
      <c r="CN507" s="401"/>
      <c r="CO507" s="401"/>
      <c r="CP507" s="401"/>
      <c r="CQ507" s="401"/>
      <c r="CR507" s="401"/>
      <c r="CS507" s="401"/>
      <c r="CT507" s="401"/>
      <c r="CU507" s="401"/>
      <c r="CV507" s="401"/>
      <c r="CW507" s="401"/>
      <c r="CX507" s="401"/>
      <c r="CY507" s="401"/>
      <c r="CZ507" s="401"/>
    </row>
    <row r="508" s="405" customFormat="true" ht="25.15" customHeight="true" x14ac:dyDescent="0.2">
      <c r="C508" s="1071" t="s">
        <v>480</v>
      </c>
      <c r="D508" s="1072"/>
      <c r="E508" s="879">
        <v>8.8185303650970999E-3</v>
      </c>
      <c r="F508" s="698"/>
      <c r="G508" s="698"/>
      <c r="H508" s="1072" t="s">
        <v>499</v>
      </c>
      <c r="I508" s="1072"/>
      <c r="J508" s="880">
        <v>5.9946644980370094E-3</v>
      </c>
      <c r="K508" s="698"/>
      <c r="L508" s="698"/>
      <c r="M508" s="1072" t="s">
        <v>458</v>
      </c>
      <c r="N508" s="1072"/>
      <c r="O508" s="881">
        <v>7.1514761109771091E-2</v>
      </c>
      <c r="P508" s="698"/>
      <c r="Q508" s="698"/>
      <c r="AN508" s="398"/>
      <c r="AO508" s="398"/>
      <c r="AP508" s="398"/>
      <c r="AQ508" s="398"/>
      <c r="AR508" s="398"/>
      <c r="AS508" s="398"/>
      <c r="AT508" s="398"/>
      <c r="AU508" s="398"/>
      <c r="AV508" s="398"/>
      <c r="AW508" s="398"/>
      <c r="AX508" s="398"/>
      <c r="AY508" s="398"/>
      <c r="AZ508" s="398"/>
      <c r="BA508" s="400"/>
      <c r="BB508" s="477"/>
      <c r="BC508" s="400"/>
      <c r="BD508" s="400"/>
      <c r="BE508" s="400"/>
      <c r="BF508" s="400"/>
      <c r="BG508" s="400"/>
      <c r="BH508" s="400"/>
      <c r="BI508" s="400"/>
      <c r="BJ508" s="400"/>
      <c r="BK508" s="400"/>
      <c r="BL508" s="400"/>
      <c r="BM508" s="400"/>
      <c r="BN508" s="400"/>
      <c r="BO508" s="400"/>
      <c r="BP508" s="400"/>
      <c r="BQ508" s="400"/>
      <c r="BR508" s="400"/>
      <c r="BS508" s="400"/>
      <c r="BT508" s="400"/>
      <c r="BU508" s="400"/>
      <c r="BV508" s="400"/>
      <c r="BW508" s="400"/>
      <c r="BX508" s="400"/>
      <c r="BY508" s="400"/>
      <c r="BZ508" s="401"/>
      <c r="CA508" s="401"/>
      <c r="CB508" s="401"/>
      <c r="CC508" s="401"/>
      <c r="CD508" s="401"/>
      <c r="CE508" s="401"/>
      <c r="CF508" s="401"/>
      <c r="CG508" s="401"/>
      <c r="CH508" s="401"/>
      <c r="CI508" s="401"/>
      <c r="CJ508" s="401"/>
      <c r="CK508" s="401"/>
      <c r="CL508" s="401"/>
      <c r="CM508" s="401"/>
      <c r="CN508" s="401"/>
      <c r="CO508" s="401"/>
      <c r="CP508" s="401"/>
      <c r="CQ508" s="401"/>
      <c r="CR508" s="401"/>
      <c r="CS508" s="401"/>
      <c r="CT508" s="401"/>
      <c r="CU508" s="401"/>
      <c r="CV508" s="401"/>
      <c r="CW508" s="401"/>
      <c r="CX508" s="401"/>
      <c r="CY508" s="401"/>
      <c r="CZ508" s="401"/>
    </row>
    <row r="509" s="405" customFormat="true" ht="25.15" customHeight="true" x14ac:dyDescent="0.2">
      <c r="C509" s="1071" t="s">
        <v>465</v>
      </c>
      <c r="D509" s="1072"/>
      <c r="E509" s="879">
        <v>5.7405158894180608E-3</v>
      </c>
      <c r="F509" s="698"/>
      <c r="G509" s="698"/>
      <c r="H509" s="1072" t="s">
        <v>467</v>
      </c>
      <c r="I509" s="1072"/>
      <c r="J509" s="880">
        <v>3.9750770511504308E-5</v>
      </c>
      <c r="K509" s="698"/>
      <c r="L509" s="698"/>
      <c r="M509" s="1072" t="s">
        <v>455</v>
      </c>
      <c r="N509" s="1072"/>
      <c r="O509" s="881">
        <v>5.0348006753934402E-2</v>
      </c>
      <c r="P509" s="698"/>
      <c r="Q509" s="698"/>
      <c r="AN509" s="398"/>
      <c r="AO509" s="398"/>
      <c r="AP509" s="398"/>
      <c r="AQ509" s="398"/>
      <c r="AR509" s="398"/>
      <c r="AS509" s="398"/>
      <c r="AT509" s="398"/>
      <c r="AU509" s="398"/>
      <c r="AV509" s="398"/>
      <c r="AW509" s="398"/>
      <c r="AX509" s="398"/>
      <c r="AY509" s="398"/>
      <c r="AZ509" s="398"/>
      <c r="BA509" s="400"/>
      <c r="BB509" s="477"/>
      <c r="BC509" s="400"/>
      <c r="BD509" s="400"/>
      <c r="BE509" s="400"/>
      <c r="BF509" s="400"/>
      <c r="BG509" s="400"/>
      <c r="BH509" s="400"/>
      <c r="BI509" s="400"/>
      <c r="BJ509" s="400"/>
      <c r="BK509" s="400"/>
      <c r="BL509" s="400"/>
      <c r="BM509" s="400"/>
      <c r="BN509" s="400"/>
      <c r="BO509" s="400"/>
      <c r="BP509" s="400"/>
      <c r="BQ509" s="400"/>
      <c r="BR509" s="400"/>
      <c r="BS509" s="400"/>
      <c r="BT509" s="400"/>
      <c r="BU509" s="400"/>
      <c r="BV509" s="400"/>
      <c r="BW509" s="400"/>
      <c r="BX509" s="400"/>
      <c r="BY509" s="400"/>
      <c r="BZ509" s="401"/>
      <c r="CA509" s="401"/>
      <c r="CB509" s="401"/>
      <c r="CC509" s="401"/>
      <c r="CD509" s="401"/>
      <c r="CE509" s="401"/>
      <c r="CF509" s="401"/>
      <c r="CG509" s="401"/>
      <c r="CH509" s="401"/>
      <c r="CI509" s="401"/>
      <c r="CJ509" s="401"/>
      <c r="CK509" s="401"/>
      <c r="CL509" s="401"/>
      <c r="CM509" s="401"/>
      <c r="CN509" s="401"/>
      <c r="CO509" s="401"/>
      <c r="CP509" s="401"/>
      <c r="CQ509" s="401"/>
      <c r="CR509" s="401"/>
      <c r="CS509" s="401"/>
      <c r="CT509" s="401"/>
      <c r="CU509" s="401"/>
      <c r="CV509" s="401"/>
      <c r="CW509" s="401"/>
      <c r="CX509" s="401"/>
      <c r="CY509" s="401"/>
      <c r="CZ509" s="401"/>
    </row>
    <row r="510" s="405" customFormat="true" ht="25.15" customHeight="true" x14ac:dyDescent="0.2">
      <c r="C510" s="1071" t="s">
        <v>471</v>
      </c>
      <c r="D510" s="1072"/>
      <c r="E510" s="879">
        <v>1.0551625328828195E-4</v>
      </c>
      <c r="F510" s="698"/>
      <c r="G510" s="698"/>
      <c r="H510" s="1072" t="s">
        <v>453</v>
      </c>
      <c r="I510" s="1072"/>
      <c r="J510" s="880">
        <v>0.11021623648521893</v>
      </c>
      <c r="K510" s="698"/>
      <c r="L510" s="698"/>
      <c r="M510" s="1072" t="s">
        <v>461</v>
      </c>
      <c r="N510" s="1072"/>
      <c r="O510" s="881">
        <v>1.0276052074258335E-2</v>
      </c>
      <c r="P510" s="698"/>
      <c r="Q510" s="698"/>
      <c r="AN510" s="398"/>
      <c r="AO510" s="398"/>
      <c r="AP510" s="398"/>
      <c r="AQ510" s="398"/>
      <c r="AR510" s="398"/>
      <c r="AS510" s="398"/>
      <c r="AT510" s="398"/>
      <c r="AU510" s="398"/>
      <c r="AV510" s="398"/>
      <c r="AW510" s="398"/>
      <c r="AX510" s="398"/>
      <c r="AY510" s="398"/>
      <c r="AZ510" s="398"/>
      <c r="BA510" s="400"/>
      <c r="BB510" s="477"/>
      <c r="BC510" s="400"/>
      <c r="BD510" s="400"/>
      <c r="BE510" s="400"/>
      <c r="BF510" s="400"/>
      <c r="BG510" s="400"/>
      <c r="BH510" s="400"/>
      <c r="BI510" s="400"/>
      <c r="BJ510" s="400"/>
      <c r="BK510" s="400"/>
      <c r="BL510" s="400"/>
      <c r="BM510" s="400"/>
      <c r="BN510" s="400"/>
      <c r="BO510" s="400"/>
      <c r="BP510" s="400"/>
      <c r="BQ510" s="400"/>
      <c r="BR510" s="400"/>
      <c r="BS510" s="400"/>
      <c r="BT510" s="400"/>
      <c r="BU510" s="400"/>
      <c r="BV510" s="400"/>
      <c r="BW510" s="400"/>
      <c r="BX510" s="400"/>
      <c r="BY510" s="400"/>
      <c r="BZ510" s="401"/>
      <c r="CA510" s="401"/>
      <c r="CB510" s="401"/>
      <c r="CC510" s="401"/>
      <c r="CD510" s="401"/>
      <c r="CE510" s="401"/>
      <c r="CF510" s="401"/>
      <c r="CG510" s="401"/>
      <c r="CH510" s="401"/>
      <c r="CI510" s="401"/>
      <c r="CJ510" s="401"/>
      <c r="CK510" s="401"/>
      <c r="CL510" s="401"/>
      <c r="CM510" s="401"/>
      <c r="CN510" s="401"/>
      <c r="CO510" s="401"/>
      <c r="CP510" s="401"/>
      <c r="CQ510" s="401"/>
      <c r="CR510" s="401"/>
      <c r="CS510" s="401"/>
      <c r="CT510" s="401"/>
      <c r="CU510" s="401"/>
      <c r="CV510" s="401"/>
      <c r="CW510" s="401"/>
      <c r="CX510" s="401"/>
      <c r="CY510" s="401"/>
      <c r="CZ510" s="401"/>
    </row>
    <row r="511" s="405" customFormat="true" ht="25.15" customHeight="true" x14ac:dyDescent="0.2">
      <c r="C511" s="1071" t="s">
        <v>447</v>
      </c>
      <c r="D511" s="1072"/>
      <c r="E511" s="879">
        <v>0.51835281827120339</v>
      </c>
      <c r="F511" s="698"/>
      <c r="G511" s="698"/>
      <c r="H511" s="1072" t="s">
        <v>478</v>
      </c>
      <c r="I511" s="1072"/>
      <c r="J511" s="880">
        <v>1.1446502176661402E-2</v>
      </c>
      <c r="K511" s="698"/>
      <c r="L511" s="698"/>
      <c r="M511" s="1072" t="s">
        <v>501</v>
      </c>
      <c r="N511" s="1072"/>
      <c r="O511" s="881">
        <v>2.3002209112219494E-4</v>
      </c>
      <c r="P511" s="698"/>
      <c r="Q511" s="698"/>
      <c r="AN511" s="398"/>
      <c r="AO511" s="398"/>
      <c r="AP511" s="398"/>
      <c r="AQ511" s="398"/>
      <c r="AR511" s="398"/>
      <c r="AS511" s="398"/>
      <c r="AT511" s="398"/>
      <c r="AU511" s="398"/>
      <c r="AV511" s="398"/>
      <c r="AW511" s="398"/>
      <c r="AX511" s="398"/>
      <c r="AY511" s="398"/>
      <c r="AZ511" s="398"/>
      <c r="BA511" s="400"/>
      <c r="BB511" s="477"/>
      <c r="BC511" s="400"/>
      <c r="BD511" s="400"/>
      <c r="BE511" s="400"/>
      <c r="BF511" s="400"/>
      <c r="BG511" s="400"/>
      <c r="BH511" s="400"/>
      <c r="BI511" s="400"/>
      <c r="BJ511" s="400"/>
      <c r="BK511" s="400"/>
      <c r="BL511" s="400"/>
      <c r="BM511" s="400"/>
      <c r="BN511" s="400"/>
      <c r="BO511" s="400"/>
      <c r="BP511" s="400"/>
      <c r="BQ511" s="400"/>
      <c r="BR511" s="400"/>
      <c r="BS511" s="400"/>
      <c r="BT511" s="400"/>
      <c r="BU511" s="400"/>
      <c r="BV511" s="400"/>
      <c r="BW511" s="400"/>
      <c r="BX511" s="400"/>
      <c r="BY511" s="400"/>
      <c r="BZ511" s="401"/>
      <c r="CA511" s="401"/>
      <c r="CB511" s="401"/>
      <c r="CC511" s="401"/>
      <c r="CD511" s="401"/>
      <c r="CE511" s="401"/>
      <c r="CF511" s="401"/>
      <c r="CG511" s="401"/>
      <c r="CH511" s="401"/>
      <c r="CI511" s="401"/>
      <c r="CJ511" s="401"/>
      <c r="CK511" s="401"/>
      <c r="CL511" s="401"/>
      <c r="CM511" s="401"/>
      <c r="CN511" s="401"/>
      <c r="CO511" s="401"/>
      <c r="CP511" s="401"/>
      <c r="CQ511" s="401"/>
      <c r="CR511" s="401"/>
      <c r="CS511" s="401"/>
      <c r="CT511" s="401"/>
      <c r="CU511" s="401"/>
      <c r="CV511" s="401"/>
      <c r="CW511" s="401"/>
      <c r="CX511" s="401"/>
      <c r="CY511" s="401"/>
      <c r="CZ511" s="401"/>
    </row>
    <row r="512" s="405" customFormat="true" ht="25.15" customHeight="true" x14ac:dyDescent="0.2">
      <c r="C512" s="1071" t="s">
        <v>512</v>
      </c>
      <c r="D512" s="1072"/>
      <c r="E512" s="879">
        <v>4.0954360995259836E-5</v>
      </c>
      <c r="F512" s="698"/>
      <c r="G512" s="698"/>
      <c r="H512" s="1072" t="s">
        <v>456</v>
      </c>
      <c r="I512" s="1072"/>
      <c r="J512" s="880">
        <v>4.0727135261940321E-2</v>
      </c>
      <c r="K512" s="698"/>
      <c r="L512" s="698"/>
      <c r="M512" s="1072" t="s">
        <v>474</v>
      </c>
      <c r="N512" s="1072"/>
      <c r="O512" s="881">
        <v>6.7076346196703858E-3</v>
      </c>
      <c r="P512" s="698"/>
      <c r="Q512" s="698"/>
      <c r="AN512" s="398"/>
      <c r="AO512" s="398"/>
      <c r="AP512" s="398"/>
      <c r="AQ512" s="398"/>
      <c r="AR512" s="398"/>
      <c r="AS512" s="398"/>
      <c r="AT512" s="398"/>
      <c r="AU512" s="398"/>
      <c r="AV512" s="398"/>
      <c r="AW512" s="398"/>
      <c r="AX512" s="398"/>
      <c r="AY512" s="398"/>
      <c r="AZ512" s="398"/>
      <c r="BA512" s="400"/>
      <c r="BB512" s="477"/>
      <c r="BC512" s="400"/>
      <c r="BD512" s="400"/>
      <c r="BE512" s="400"/>
      <c r="BF512" s="400"/>
      <c r="BG512" s="400"/>
      <c r="BH512" s="400"/>
      <c r="BI512" s="400"/>
      <c r="BJ512" s="400"/>
      <c r="BK512" s="400"/>
      <c r="BL512" s="400"/>
      <c r="BM512" s="400"/>
      <c r="BN512" s="400"/>
      <c r="BO512" s="400"/>
      <c r="BP512" s="400"/>
      <c r="BQ512" s="400"/>
      <c r="BR512" s="400"/>
      <c r="BS512" s="400"/>
      <c r="BT512" s="400"/>
      <c r="BU512" s="400"/>
      <c r="BV512" s="400"/>
      <c r="BW512" s="400"/>
      <c r="BX512" s="400"/>
      <c r="BY512" s="400"/>
      <c r="BZ512" s="401"/>
      <c r="CA512" s="401"/>
      <c r="CB512" s="401"/>
      <c r="CC512" s="401"/>
      <c r="CD512" s="401"/>
      <c r="CE512" s="401"/>
      <c r="CF512" s="401"/>
      <c r="CG512" s="401"/>
      <c r="CH512" s="401"/>
      <c r="CI512" s="401"/>
      <c r="CJ512" s="401"/>
      <c r="CK512" s="401"/>
      <c r="CL512" s="401"/>
      <c r="CM512" s="401"/>
      <c r="CN512" s="401"/>
      <c r="CO512" s="401"/>
      <c r="CP512" s="401"/>
      <c r="CQ512" s="401"/>
      <c r="CR512" s="401"/>
      <c r="CS512" s="401"/>
      <c r="CT512" s="401"/>
      <c r="CU512" s="401"/>
      <c r="CV512" s="401"/>
      <c r="CW512" s="401"/>
      <c r="CX512" s="401"/>
      <c r="CY512" s="401"/>
      <c r="CZ512" s="401"/>
    </row>
    <row r="513" s="405" customFormat="true" ht="25.15" customHeight="true" x14ac:dyDescent="0.2">
      <c r="C513" s="1071" t="s">
        <v>484</v>
      </c>
      <c r="D513" s="1072"/>
      <c r="E513" s="879">
        <v>3.3205179216424523E-3</v>
      </c>
      <c r="F513" s="698"/>
      <c r="G513" s="698"/>
      <c r="H513" s="1072" t="s">
        <v>470</v>
      </c>
      <c r="I513" s="1072"/>
      <c r="J513" s="880">
        <v>1.4542458791666053E-2</v>
      </c>
      <c r="K513" s="698"/>
      <c r="L513" s="698"/>
      <c r="M513" s="1072" t="s">
        <v>499</v>
      </c>
      <c r="N513" s="1072"/>
      <c r="O513" s="881">
        <v>1.3608218628456822E-3</v>
      </c>
      <c r="P513" s="698"/>
      <c r="Q513" s="698"/>
      <c r="AN513" s="398"/>
      <c r="AO513" s="398"/>
      <c r="AP513" s="398"/>
      <c r="AQ513" s="398"/>
      <c r="AR513" s="398"/>
      <c r="AS513" s="398"/>
      <c r="AT513" s="398"/>
      <c r="AU513" s="398"/>
      <c r="AV513" s="398"/>
      <c r="AW513" s="398"/>
      <c r="AX513" s="398"/>
      <c r="AY513" s="398"/>
      <c r="AZ513" s="398"/>
      <c r="BA513" s="400"/>
      <c r="BB513" s="477"/>
      <c r="BC513" s="400"/>
      <c r="BD513" s="400"/>
      <c r="BE513" s="400"/>
      <c r="BF513" s="400"/>
      <c r="BG513" s="400"/>
      <c r="BH513" s="400"/>
      <c r="BI513" s="400"/>
      <c r="BJ513" s="400"/>
      <c r="BK513" s="400"/>
      <c r="BL513" s="400"/>
      <c r="BM513" s="400"/>
      <c r="BN513" s="400"/>
      <c r="BO513" s="400"/>
      <c r="BP513" s="400"/>
      <c r="BQ513" s="400"/>
      <c r="BR513" s="400"/>
      <c r="BS513" s="400"/>
      <c r="BT513" s="400"/>
      <c r="BU513" s="400"/>
      <c r="BV513" s="400"/>
      <c r="BW513" s="400"/>
      <c r="BX513" s="400"/>
      <c r="BY513" s="400"/>
      <c r="BZ513" s="401"/>
      <c r="CA513" s="401"/>
      <c r="CB513" s="401"/>
      <c r="CC513" s="401"/>
      <c r="CD513" s="401"/>
      <c r="CE513" s="401"/>
      <c r="CF513" s="401"/>
      <c r="CG513" s="401"/>
      <c r="CH513" s="401"/>
      <c r="CI513" s="401"/>
      <c r="CJ513" s="401"/>
      <c r="CK513" s="401"/>
      <c r="CL513" s="401"/>
      <c r="CM513" s="401"/>
      <c r="CN513" s="401"/>
      <c r="CO513" s="401"/>
      <c r="CP513" s="401"/>
      <c r="CQ513" s="401"/>
      <c r="CR513" s="401"/>
      <c r="CS513" s="401"/>
      <c r="CT513" s="401"/>
      <c r="CU513" s="401"/>
      <c r="CV513" s="401"/>
      <c r="CW513" s="401"/>
      <c r="CX513" s="401"/>
      <c r="CY513" s="401"/>
      <c r="CZ513" s="401"/>
    </row>
    <row r="514" s="405" customFormat="true" ht="25.15" customHeight="true" x14ac:dyDescent="0.2">
      <c r="C514" s="1071" t="s">
        <v>491</v>
      </c>
      <c r="D514" s="1072"/>
      <c r="E514" s="879">
        <v>1.2416572746446223E-3</v>
      </c>
      <c r="F514" s="698"/>
      <c r="G514" s="698"/>
      <c r="H514" s="1072" t="s">
        <v>498</v>
      </c>
      <c r="I514" s="1072"/>
      <c r="J514" s="880">
        <v>4.2952980459533023E-6</v>
      </c>
      <c r="K514" s="698"/>
      <c r="L514" s="698"/>
      <c r="M514" s="1072" t="s">
        <v>517</v>
      </c>
      <c r="N514" s="1072"/>
      <c r="O514" s="881">
        <v>1.2685831138387564E-6</v>
      </c>
      <c r="P514" s="698"/>
      <c r="Q514" s="698"/>
      <c r="AN514" s="398"/>
      <c r="AO514" s="398"/>
      <c r="AP514" s="398"/>
      <c r="AQ514" s="398"/>
      <c r="AR514" s="398"/>
      <c r="AS514" s="398"/>
      <c r="AT514" s="398"/>
      <c r="AU514" s="398"/>
      <c r="AV514" s="398"/>
      <c r="AW514" s="398"/>
      <c r="AX514" s="398"/>
      <c r="AY514" s="398"/>
      <c r="AZ514" s="398"/>
      <c r="BA514" s="400"/>
      <c r="BB514" s="477"/>
      <c r="BC514" s="400"/>
      <c r="BD514" s="400"/>
      <c r="BE514" s="400"/>
      <c r="BF514" s="400"/>
      <c r="BG514" s="400"/>
      <c r="BH514" s="400"/>
      <c r="BI514" s="400"/>
      <c r="BJ514" s="400"/>
      <c r="BK514" s="400"/>
      <c r="BL514" s="400"/>
      <c r="BM514" s="400"/>
      <c r="BN514" s="400"/>
      <c r="BO514" s="400"/>
      <c r="BP514" s="400"/>
      <c r="BQ514" s="400"/>
      <c r="BR514" s="400"/>
      <c r="BS514" s="400"/>
      <c r="BT514" s="400"/>
      <c r="BU514" s="400"/>
      <c r="BV514" s="400"/>
      <c r="BW514" s="400"/>
      <c r="BX514" s="400"/>
      <c r="BY514" s="400"/>
      <c r="BZ514" s="401"/>
      <c r="CA514" s="401"/>
      <c r="CB514" s="401"/>
      <c r="CC514" s="401"/>
      <c r="CD514" s="401"/>
      <c r="CE514" s="401"/>
      <c r="CF514" s="401"/>
      <c r="CG514" s="401"/>
      <c r="CH514" s="401"/>
      <c r="CI514" s="401"/>
      <c r="CJ514" s="401"/>
      <c r="CK514" s="401"/>
      <c r="CL514" s="401"/>
      <c r="CM514" s="401"/>
      <c r="CN514" s="401"/>
      <c r="CO514" s="401"/>
      <c r="CP514" s="401"/>
      <c r="CQ514" s="401"/>
      <c r="CR514" s="401"/>
      <c r="CS514" s="401"/>
      <c r="CT514" s="401"/>
      <c r="CU514" s="401"/>
      <c r="CV514" s="401"/>
      <c r="CW514" s="401"/>
      <c r="CX514" s="401"/>
      <c r="CY514" s="401"/>
      <c r="CZ514" s="401"/>
    </row>
    <row r="515" s="405" customFormat="true" ht="25.15" customHeight="true" x14ac:dyDescent="0.2">
      <c r="C515" s="1071" t="s">
        <v>476</v>
      </c>
      <c r="D515" s="1072"/>
      <c r="E515" s="879">
        <v>1.0755348223733167E-2</v>
      </c>
      <c r="F515" s="698"/>
      <c r="G515" s="698"/>
      <c r="H515" s="1072" t="s">
        <v>483</v>
      </c>
      <c r="I515" s="1072"/>
      <c r="J515" s="880">
        <v>1.0067919099379131E-3</v>
      </c>
      <c r="K515" s="698"/>
      <c r="L515" s="698"/>
      <c r="M515" s="1072" t="s">
        <v>467</v>
      </c>
      <c r="N515" s="1072"/>
      <c r="O515" s="881">
        <v>1.3757388139200922E-2</v>
      </c>
      <c r="P515" s="698"/>
      <c r="Q515" s="698"/>
      <c r="AN515" s="398"/>
      <c r="AO515" s="398"/>
      <c r="AP515" s="398"/>
      <c r="AQ515" s="398"/>
      <c r="AR515" s="398"/>
      <c r="AS515" s="398"/>
      <c r="AT515" s="398"/>
      <c r="AU515" s="398"/>
      <c r="AV515" s="398"/>
      <c r="AW515" s="398"/>
      <c r="AX515" s="398"/>
      <c r="AY515" s="398"/>
      <c r="AZ515" s="398"/>
      <c r="BA515" s="400"/>
      <c r="BB515" s="477"/>
      <c r="BC515" s="400"/>
      <c r="BD515" s="400"/>
      <c r="BE515" s="400"/>
      <c r="BF515" s="400"/>
      <c r="BG515" s="400"/>
      <c r="BH515" s="400"/>
      <c r="BI515" s="400"/>
      <c r="BJ515" s="400"/>
      <c r="BK515" s="400"/>
      <c r="BL515" s="400"/>
      <c r="BM515" s="400"/>
      <c r="BN515" s="400"/>
      <c r="BO515" s="400"/>
      <c r="BP515" s="400"/>
      <c r="BQ515" s="400"/>
      <c r="BR515" s="400"/>
      <c r="BS515" s="400"/>
      <c r="BT515" s="400"/>
      <c r="BU515" s="400"/>
      <c r="BV515" s="400"/>
      <c r="BW515" s="400"/>
      <c r="BX515" s="400"/>
      <c r="BY515" s="400"/>
      <c r="BZ515" s="401"/>
      <c r="CA515" s="401"/>
      <c r="CB515" s="401"/>
      <c r="CC515" s="401"/>
      <c r="CD515" s="401"/>
      <c r="CE515" s="401"/>
      <c r="CF515" s="401"/>
      <c r="CG515" s="401"/>
      <c r="CH515" s="401"/>
      <c r="CI515" s="401"/>
      <c r="CJ515" s="401"/>
      <c r="CK515" s="401"/>
      <c r="CL515" s="401"/>
      <c r="CM515" s="401"/>
      <c r="CN515" s="401"/>
      <c r="CO515" s="401"/>
      <c r="CP515" s="401"/>
      <c r="CQ515" s="401"/>
      <c r="CR515" s="401"/>
      <c r="CS515" s="401"/>
      <c r="CT515" s="401"/>
      <c r="CU515" s="401"/>
      <c r="CV515" s="401"/>
      <c r="CW515" s="401"/>
      <c r="CX515" s="401"/>
      <c r="CY515" s="401"/>
      <c r="CZ515" s="401"/>
    </row>
    <row r="516" s="405" customFormat="true" ht="25.15" customHeight="true" x14ac:dyDescent="0.2">
      <c r="C516" s="1071" t="s">
        <v>510</v>
      </c>
      <c r="D516" s="1072"/>
      <c r="E516" s="879">
        <v>5.0519604373834739E-7</v>
      </c>
      <c r="F516" s="698"/>
      <c r="G516" s="698"/>
      <c r="H516" s="1072" t="s">
        <v>462</v>
      </c>
      <c r="I516" s="1072"/>
      <c r="J516" s="880">
        <v>1.781760801030665E-2</v>
      </c>
      <c r="K516" s="698"/>
      <c r="L516" s="698"/>
      <c r="M516" s="1072" t="s">
        <v>453</v>
      </c>
      <c r="N516" s="1072"/>
      <c r="O516" s="881">
        <v>0.20884941910588456</v>
      </c>
      <c r="P516" s="698"/>
      <c r="Q516" s="698"/>
      <c r="AN516" s="398"/>
      <c r="AO516" s="398"/>
      <c r="AP516" s="398"/>
      <c r="AQ516" s="398"/>
      <c r="AR516" s="398"/>
      <c r="AS516" s="398"/>
      <c r="AT516" s="398"/>
      <c r="AU516" s="398"/>
      <c r="AV516" s="398"/>
      <c r="AW516" s="398"/>
      <c r="AX516" s="398"/>
      <c r="AY516" s="398"/>
      <c r="AZ516" s="398"/>
      <c r="BA516" s="400"/>
      <c r="BB516" s="477"/>
      <c r="BC516" s="400"/>
      <c r="BD516" s="400"/>
      <c r="BE516" s="400"/>
      <c r="BF516" s="400"/>
      <c r="BG516" s="400"/>
      <c r="BH516" s="400"/>
      <c r="BI516" s="400"/>
      <c r="BJ516" s="400"/>
      <c r="BK516" s="400"/>
      <c r="BL516" s="400"/>
      <c r="BM516" s="400"/>
      <c r="BN516" s="400"/>
      <c r="BO516" s="400"/>
      <c r="BP516" s="400"/>
      <c r="BQ516" s="400"/>
      <c r="BR516" s="400"/>
      <c r="BS516" s="400"/>
      <c r="BT516" s="400"/>
      <c r="BU516" s="400"/>
      <c r="BV516" s="400"/>
      <c r="BW516" s="400"/>
      <c r="BX516" s="400"/>
      <c r="BY516" s="400"/>
      <c r="BZ516" s="401"/>
      <c r="CA516" s="401"/>
      <c r="CB516" s="401"/>
      <c r="CC516" s="401"/>
      <c r="CD516" s="401"/>
      <c r="CE516" s="401"/>
      <c r="CF516" s="401"/>
      <c r="CG516" s="401"/>
      <c r="CH516" s="401"/>
      <c r="CI516" s="401"/>
      <c r="CJ516" s="401"/>
      <c r="CK516" s="401"/>
      <c r="CL516" s="401"/>
      <c r="CM516" s="401"/>
      <c r="CN516" s="401"/>
      <c r="CO516" s="401"/>
      <c r="CP516" s="401"/>
      <c r="CQ516" s="401"/>
      <c r="CR516" s="401"/>
      <c r="CS516" s="401"/>
      <c r="CT516" s="401"/>
      <c r="CU516" s="401"/>
      <c r="CV516" s="401"/>
      <c r="CW516" s="401"/>
      <c r="CX516" s="401"/>
      <c r="CY516" s="401"/>
      <c r="CZ516" s="401"/>
    </row>
    <row r="517" s="405" customFormat="true" ht="25.15" customHeight="true" x14ac:dyDescent="0.2">
      <c r="C517" s="1071" t="s">
        <v>505</v>
      </c>
      <c r="D517" s="1072"/>
      <c r="E517" s="879">
        <v>3.0581162538696678E-4</v>
      </c>
      <c r="F517" s="698"/>
      <c r="G517" s="698"/>
      <c r="H517" s="1072" t="s">
        <v>503</v>
      </c>
      <c r="I517" s="1072"/>
      <c r="J517" s="880">
        <v>4.122327021874202E-4</v>
      </c>
      <c r="K517" s="698"/>
      <c r="L517" s="698"/>
      <c r="M517" s="1072" t="s">
        <v>478</v>
      </c>
      <c r="N517" s="1072"/>
      <c r="O517" s="881">
        <v>4.0998925589453075E-3</v>
      </c>
      <c r="P517" s="698"/>
      <c r="Q517" s="698"/>
      <c r="AN517" s="398"/>
      <c r="AO517" s="398"/>
      <c r="AP517" s="398"/>
      <c r="AQ517" s="398"/>
      <c r="AR517" s="398"/>
      <c r="AS517" s="398"/>
      <c r="AT517" s="398"/>
      <c r="AU517" s="398"/>
      <c r="AV517" s="398"/>
      <c r="AW517" s="398"/>
      <c r="AX517" s="398"/>
      <c r="AY517" s="398"/>
      <c r="AZ517" s="398"/>
      <c r="BA517" s="400"/>
      <c r="BB517" s="477"/>
      <c r="BC517" s="400"/>
      <c r="BD517" s="400"/>
      <c r="BE517" s="400"/>
      <c r="BF517" s="400"/>
      <c r="BG517" s="400"/>
      <c r="BH517" s="400"/>
      <c r="BI517" s="400"/>
      <c r="BJ517" s="400"/>
      <c r="BK517" s="400"/>
      <c r="BL517" s="400"/>
      <c r="BM517" s="400"/>
      <c r="BN517" s="400"/>
      <c r="BO517" s="400"/>
      <c r="BP517" s="400"/>
      <c r="BQ517" s="400"/>
      <c r="BR517" s="400"/>
      <c r="BS517" s="400"/>
      <c r="BT517" s="400"/>
      <c r="BU517" s="400"/>
      <c r="BV517" s="400"/>
      <c r="BW517" s="400"/>
      <c r="BX517" s="400"/>
      <c r="BY517" s="400"/>
      <c r="BZ517" s="401"/>
      <c r="CA517" s="401"/>
      <c r="CB517" s="401"/>
      <c r="CC517" s="401"/>
      <c r="CD517" s="401"/>
      <c r="CE517" s="401"/>
      <c r="CF517" s="401"/>
      <c r="CG517" s="401"/>
      <c r="CH517" s="401"/>
      <c r="CI517" s="401"/>
      <c r="CJ517" s="401"/>
      <c r="CK517" s="401"/>
      <c r="CL517" s="401"/>
      <c r="CM517" s="401"/>
      <c r="CN517" s="401"/>
      <c r="CO517" s="401"/>
      <c r="CP517" s="401"/>
      <c r="CQ517" s="401"/>
      <c r="CR517" s="401"/>
      <c r="CS517" s="401"/>
      <c r="CT517" s="401"/>
      <c r="CU517" s="401"/>
      <c r="CV517" s="401"/>
      <c r="CW517" s="401"/>
      <c r="CX517" s="401"/>
      <c r="CY517" s="401"/>
      <c r="CZ517" s="401"/>
    </row>
    <row r="518" s="405" customFormat="true" ht="25.15" customHeight="true" x14ac:dyDescent="0.2">
      <c r="C518" s="1071" t="s">
        <v>468</v>
      </c>
      <c r="D518" s="1072"/>
      <c r="E518" s="879">
        <v>1.2107191265834759E-2</v>
      </c>
      <c r="F518" s="698"/>
      <c r="G518" s="698"/>
      <c r="H518" s="1072" t="s">
        <v>507</v>
      </c>
      <c r="I518" s="1072"/>
      <c r="J518" s="880">
        <v>3.8318888880954876E-4</v>
      </c>
      <c r="K518" s="698"/>
      <c r="L518" s="698"/>
      <c r="M518" s="1072" t="s">
        <v>456</v>
      </c>
      <c r="N518" s="1072"/>
      <c r="O518" s="881">
        <v>0.1375671464553026</v>
      </c>
      <c r="P518" s="698"/>
      <c r="Q518" s="698"/>
      <c r="AN518" s="398"/>
      <c r="AO518" s="398"/>
      <c r="AP518" s="398"/>
      <c r="AQ518" s="398"/>
      <c r="AR518" s="398"/>
      <c r="AS518" s="398"/>
      <c r="AT518" s="398"/>
      <c r="AU518" s="398"/>
      <c r="AV518" s="398"/>
      <c r="AW518" s="398"/>
      <c r="AX518" s="398"/>
      <c r="AY518" s="398"/>
      <c r="AZ518" s="398"/>
      <c r="BA518" s="400"/>
      <c r="BB518" s="477"/>
      <c r="BC518" s="400"/>
      <c r="BD518" s="400"/>
      <c r="BE518" s="400"/>
      <c r="BF518" s="400"/>
      <c r="BG518" s="400"/>
      <c r="BH518" s="400"/>
      <c r="BI518" s="400"/>
      <c r="BJ518" s="400"/>
      <c r="BK518" s="400"/>
      <c r="BL518" s="400"/>
      <c r="BM518" s="400"/>
      <c r="BN518" s="400"/>
      <c r="BO518" s="400"/>
      <c r="BP518" s="400"/>
      <c r="BQ518" s="400"/>
      <c r="BR518" s="400"/>
      <c r="BS518" s="400"/>
      <c r="BT518" s="400"/>
      <c r="BU518" s="400"/>
      <c r="BV518" s="400"/>
      <c r="BW518" s="400"/>
      <c r="BX518" s="400"/>
      <c r="BY518" s="400"/>
      <c r="BZ518" s="401"/>
      <c r="CA518" s="401"/>
      <c r="CB518" s="401"/>
      <c r="CC518" s="401"/>
      <c r="CD518" s="401"/>
      <c r="CE518" s="401"/>
      <c r="CF518" s="401"/>
      <c r="CG518" s="401"/>
      <c r="CH518" s="401"/>
      <c r="CI518" s="401"/>
      <c r="CJ518" s="401"/>
      <c r="CK518" s="401"/>
      <c r="CL518" s="401"/>
      <c r="CM518" s="401"/>
      <c r="CN518" s="401"/>
      <c r="CO518" s="401"/>
      <c r="CP518" s="401"/>
      <c r="CQ518" s="401"/>
      <c r="CR518" s="401"/>
      <c r="CS518" s="401"/>
      <c r="CT518" s="401"/>
      <c r="CU518" s="401"/>
      <c r="CV518" s="401"/>
      <c r="CW518" s="401"/>
      <c r="CX518" s="401"/>
      <c r="CY518" s="401"/>
      <c r="CZ518" s="401"/>
    </row>
    <row r="519" s="405" customFormat="true" ht="25.15" customHeight="true" x14ac:dyDescent="0.2">
      <c r="C519" s="1071" t="s">
        <v>486</v>
      </c>
      <c r="D519" s="1072"/>
      <c r="E519" s="879">
        <v>3.2440145320970313E-3</v>
      </c>
      <c r="F519" s="698"/>
      <c r="G519" s="698"/>
      <c r="H519" s="1072" t="s">
        <v>451</v>
      </c>
      <c r="I519" s="1072"/>
      <c r="J519" s="880">
        <v>0.33639759599122926</v>
      </c>
      <c r="K519" s="698"/>
      <c r="L519" s="698"/>
      <c r="M519" s="1072" t="s">
        <v>470</v>
      </c>
      <c r="N519" s="1072"/>
      <c r="O519" s="881">
        <v>3.2436428399792417E-3</v>
      </c>
      <c r="P519" s="698"/>
      <c r="Q519" s="698"/>
      <c r="AN519" s="398"/>
      <c r="AO519" s="398"/>
      <c r="AP519" s="398"/>
      <c r="AQ519" s="398"/>
      <c r="AR519" s="398"/>
      <c r="AS519" s="398"/>
      <c r="AT519" s="398"/>
      <c r="AU519" s="398"/>
      <c r="AV519" s="398"/>
      <c r="AW519" s="398"/>
      <c r="AX519" s="398"/>
      <c r="AY519" s="398"/>
      <c r="AZ519" s="398"/>
      <c r="BA519" s="400"/>
      <c r="BB519" s="477"/>
      <c r="BC519" s="400"/>
      <c r="BD519" s="400"/>
      <c r="BE519" s="400"/>
      <c r="BF519" s="400"/>
      <c r="BG519" s="400"/>
      <c r="BH519" s="400"/>
      <c r="BI519" s="400"/>
      <c r="BJ519" s="400"/>
      <c r="BK519" s="400"/>
      <c r="BL519" s="400"/>
      <c r="BM519" s="400"/>
      <c r="BN519" s="400"/>
      <c r="BO519" s="400"/>
      <c r="BP519" s="400"/>
      <c r="BQ519" s="400"/>
      <c r="BR519" s="400"/>
      <c r="BS519" s="400"/>
      <c r="BT519" s="400"/>
      <c r="BU519" s="400"/>
      <c r="BV519" s="400"/>
      <c r="BW519" s="400"/>
      <c r="BX519" s="400"/>
      <c r="BY519" s="400"/>
      <c r="BZ519" s="401"/>
      <c r="CA519" s="401"/>
      <c r="CB519" s="401"/>
      <c r="CC519" s="401"/>
      <c r="CD519" s="401"/>
      <c r="CE519" s="401"/>
      <c r="CF519" s="401"/>
      <c r="CG519" s="401"/>
      <c r="CH519" s="401"/>
      <c r="CI519" s="401"/>
      <c r="CJ519" s="401"/>
      <c r="CK519" s="401"/>
      <c r="CL519" s="401"/>
      <c r="CM519" s="401"/>
      <c r="CN519" s="401"/>
      <c r="CO519" s="401"/>
      <c r="CP519" s="401"/>
      <c r="CQ519" s="401"/>
      <c r="CR519" s="401"/>
      <c r="CS519" s="401"/>
      <c r="CT519" s="401"/>
      <c r="CU519" s="401"/>
      <c r="CV519" s="401"/>
      <c r="CW519" s="401"/>
      <c r="CX519" s="401"/>
      <c r="CY519" s="401"/>
      <c r="CZ519" s="401"/>
    </row>
    <row r="520" s="405" customFormat="true" ht="25.15" customHeight="true" x14ac:dyDescent="0.2">
      <c r="C520" s="1071" t="s">
        <v>488</v>
      </c>
      <c r="D520" s="1072"/>
      <c r="E520" s="879">
        <v>3.2042747720178611E-3</v>
      </c>
      <c r="F520" s="698"/>
      <c r="G520" s="698"/>
      <c r="H520" s="1072" t="s">
        <v>495</v>
      </c>
      <c r="I520" s="1072"/>
      <c r="J520" s="880">
        <v>8.716171852014555E-5</v>
      </c>
      <c r="K520" s="698"/>
      <c r="L520" s="698"/>
      <c r="M520" s="1072" t="s">
        <v>498</v>
      </c>
      <c r="N520" s="1072"/>
      <c r="O520" s="881">
        <v>8.2056866242569853E-4</v>
      </c>
      <c r="P520" s="698"/>
      <c r="Q520" s="698"/>
      <c r="AN520" s="398"/>
      <c r="AO520" s="398"/>
      <c r="AP520" s="398"/>
      <c r="AQ520" s="398"/>
      <c r="AR520" s="398"/>
      <c r="AS520" s="398"/>
      <c r="AT520" s="398"/>
      <c r="AU520" s="398"/>
      <c r="AV520" s="398"/>
      <c r="AW520" s="398"/>
      <c r="AX520" s="398"/>
      <c r="AY520" s="398"/>
      <c r="AZ520" s="398"/>
      <c r="BA520" s="400"/>
      <c r="BB520" s="477"/>
      <c r="BC520" s="400"/>
      <c r="BD520" s="400"/>
      <c r="BE520" s="400"/>
      <c r="BF520" s="400"/>
      <c r="BG520" s="400"/>
      <c r="BH520" s="400"/>
      <c r="BI520" s="400"/>
      <c r="BJ520" s="400"/>
      <c r="BK520" s="400"/>
      <c r="BL520" s="400"/>
      <c r="BM520" s="400"/>
      <c r="BN520" s="400"/>
      <c r="BO520" s="400"/>
      <c r="BP520" s="400"/>
      <c r="BQ520" s="400"/>
      <c r="BR520" s="400"/>
      <c r="BS520" s="400"/>
      <c r="BT520" s="400"/>
      <c r="BU520" s="400"/>
      <c r="BV520" s="400"/>
      <c r="BW520" s="400"/>
      <c r="BX520" s="400"/>
      <c r="BY520" s="400"/>
      <c r="BZ520" s="401"/>
      <c r="CA520" s="401"/>
      <c r="CB520" s="401"/>
      <c r="CC520" s="401"/>
      <c r="CD520" s="401"/>
      <c r="CE520" s="401"/>
      <c r="CF520" s="401"/>
      <c r="CG520" s="401"/>
      <c r="CH520" s="401"/>
      <c r="CI520" s="401"/>
      <c r="CJ520" s="401"/>
      <c r="CK520" s="401"/>
      <c r="CL520" s="401"/>
      <c r="CM520" s="401"/>
      <c r="CN520" s="401"/>
      <c r="CO520" s="401"/>
      <c r="CP520" s="401"/>
      <c r="CQ520" s="401"/>
      <c r="CR520" s="401"/>
      <c r="CS520" s="401"/>
      <c r="CT520" s="401"/>
      <c r="CU520" s="401"/>
      <c r="CV520" s="401"/>
      <c r="CW520" s="401"/>
      <c r="CX520" s="401"/>
      <c r="CY520" s="401"/>
      <c r="CZ520" s="401"/>
    </row>
    <row r="521" s="405" customFormat="true" ht="25.15" customHeight="true" x14ac:dyDescent="0.2">
      <c r="C521" s="1071" t="s">
        <v>479</v>
      </c>
      <c r="D521" s="1072"/>
      <c r="E521" s="879">
        <v>9.2402948775157107E-3</v>
      </c>
      <c r="F521" s="698"/>
      <c r="G521" s="698"/>
      <c r="H521" s="1072" t="s">
        <v>480</v>
      </c>
      <c r="I521" s="1072"/>
      <c r="J521" s="880">
        <v>6.2085263057633346E-3</v>
      </c>
      <c r="K521" s="698"/>
      <c r="L521" s="698"/>
      <c r="M521" s="1072" t="s">
        <v>483</v>
      </c>
      <c r="N521" s="1072"/>
      <c r="O521" s="881">
        <v>2.448089414032086E-3</v>
      </c>
      <c r="P521" s="698"/>
      <c r="Q521" s="698"/>
      <c r="AN521" s="398"/>
      <c r="AO521" s="398"/>
      <c r="AP521" s="398"/>
      <c r="AQ521" s="398"/>
      <c r="AR521" s="398"/>
      <c r="AS521" s="398"/>
      <c r="AT521" s="398"/>
      <c r="AU521" s="398"/>
      <c r="AV521" s="398"/>
      <c r="AW521" s="398"/>
      <c r="AX521" s="398"/>
      <c r="AY521" s="398"/>
      <c r="AZ521" s="398"/>
      <c r="BA521" s="400"/>
      <c r="BB521" s="477"/>
      <c r="BC521" s="400"/>
      <c r="BD521" s="400"/>
      <c r="BE521" s="400"/>
      <c r="BF521" s="400"/>
      <c r="BG521" s="400"/>
      <c r="BH521" s="400"/>
      <c r="BI521" s="400"/>
      <c r="BJ521" s="400"/>
      <c r="BK521" s="400"/>
      <c r="BL521" s="400"/>
      <c r="BM521" s="400"/>
      <c r="BN521" s="400"/>
      <c r="BO521" s="400"/>
      <c r="BP521" s="400"/>
      <c r="BQ521" s="400"/>
      <c r="BR521" s="400"/>
      <c r="BS521" s="400"/>
      <c r="BT521" s="400"/>
      <c r="BU521" s="400"/>
      <c r="BV521" s="400"/>
      <c r="BW521" s="400"/>
      <c r="BX521" s="400"/>
      <c r="BY521" s="400"/>
      <c r="BZ521" s="401"/>
      <c r="CA521" s="401"/>
      <c r="CB521" s="401"/>
      <c r="CC521" s="401"/>
      <c r="CD521" s="401"/>
      <c r="CE521" s="401"/>
      <c r="CF521" s="401"/>
      <c r="CG521" s="401"/>
      <c r="CH521" s="401"/>
      <c r="CI521" s="401"/>
      <c r="CJ521" s="401"/>
      <c r="CK521" s="401"/>
      <c r="CL521" s="401"/>
      <c r="CM521" s="401"/>
      <c r="CN521" s="401"/>
      <c r="CO521" s="401"/>
      <c r="CP521" s="401"/>
      <c r="CQ521" s="401"/>
      <c r="CR521" s="401"/>
      <c r="CS521" s="401"/>
      <c r="CT521" s="401"/>
      <c r="CU521" s="401"/>
      <c r="CV521" s="401"/>
      <c r="CW521" s="401"/>
      <c r="CX521" s="401"/>
      <c r="CY521" s="401"/>
      <c r="CZ521" s="401"/>
    </row>
    <row r="522" s="405" customFormat="true" ht="25.15" customHeight="true" x14ac:dyDescent="0.2">
      <c r="C522" s="1071" t="s">
        <v>514</v>
      </c>
      <c r="D522" s="1072"/>
      <c r="E522" s="879">
        <v>2.9166482094916605E-5</v>
      </c>
      <c r="F522" s="698"/>
      <c r="G522" s="698"/>
      <c r="H522" s="1072" t="s">
        <v>465</v>
      </c>
      <c r="I522" s="1072"/>
      <c r="J522" s="880">
        <v>3.3747616925080152E-2</v>
      </c>
      <c r="K522" s="698"/>
      <c r="L522" s="698"/>
      <c r="M522" s="1072" t="s">
        <v>462</v>
      </c>
      <c r="N522" s="1072"/>
      <c r="O522" s="881">
        <v>9.3943904799410789E-3</v>
      </c>
      <c r="P522" s="698"/>
      <c r="Q522" s="698"/>
      <c r="AN522" s="398"/>
      <c r="AO522" s="398"/>
      <c r="AP522" s="398"/>
      <c r="AQ522" s="398"/>
      <c r="AR522" s="398"/>
      <c r="AS522" s="398"/>
      <c r="AT522" s="398"/>
      <c r="AU522" s="398"/>
      <c r="AV522" s="398"/>
      <c r="AW522" s="398"/>
      <c r="AX522" s="398"/>
      <c r="AY522" s="398"/>
      <c r="AZ522" s="398"/>
      <c r="BA522" s="400"/>
      <c r="BB522" s="477"/>
      <c r="BC522" s="400"/>
      <c r="BD522" s="400"/>
      <c r="BE522" s="400"/>
      <c r="BF522" s="400"/>
      <c r="BG522" s="400"/>
      <c r="BH522" s="400"/>
      <c r="BI522" s="400"/>
      <c r="BJ522" s="400"/>
      <c r="BK522" s="400"/>
      <c r="BL522" s="400"/>
      <c r="BM522" s="400"/>
      <c r="BN522" s="400"/>
      <c r="BO522" s="400"/>
      <c r="BP522" s="400"/>
      <c r="BQ522" s="400"/>
      <c r="BR522" s="400"/>
      <c r="BS522" s="400"/>
      <c r="BT522" s="400"/>
      <c r="BU522" s="400"/>
      <c r="BV522" s="400"/>
      <c r="BW522" s="400"/>
      <c r="BX522" s="400"/>
      <c r="BY522" s="400"/>
      <c r="BZ522" s="401"/>
      <c r="CA522" s="401"/>
      <c r="CB522" s="401"/>
      <c r="CC522" s="401"/>
      <c r="CD522" s="401"/>
      <c r="CE522" s="401"/>
      <c r="CF522" s="401"/>
      <c r="CG522" s="401"/>
      <c r="CH522" s="401"/>
      <c r="CI522" s="401"/>
      <c r="CJ522" s="401"/>
      <c r="CK522" s="401"/>
      <c r="CL522" s="401"/>
      <c r="CM522" s="401"/>
      <c r="CN522" s="401"/>
      <c r="CO522" s="401"/>
      <c r="CP522" s="401"/>
      <c r="CQ522" s="401"/>
      <c r="CR522" s="401"/>
      <c r="CS522" s="401"/>
      <c r="CT522" s="401"/>
      <c r="CU522" s="401"/>
      <c r="CV522" s="401"/>
      <c r="CW522" s="401"/>
      <c r="CX522" s="401"/>
      <c r="CY522" s="401"/>
      <c r="CZ522" s="401"/>
    </row>
    <row r="523" s="405" customFormat="true" ht="25.15" customHeight="true" x14ac:dyDescent="0.2">
      <c r="C523" s="1071" t="s">
        <v>466</v>
      </c>
      <c r="D523" s="1072"/>
      <c r="E523" s="879">
        <v>1.6689953616255703E-2</v>
      </c>
      <c r="F523" s="698"/>
      <c r="G523" s="698"/>
      <c r="H523" s="1072" t="s">
        <v>471</v>
      </c>
      <c r="I523" s="1072"/>
      <c r="J523" s="880">
        <v>1.8917129071558448E-2</v>
      </c>
      <c r="K523" s="698"/>
      <c r="L523" s="698"/>
      <c r="M523" s="1072" t="s">
        <v>503</v>
      </c>
      <c r="N523" s="1072"/>
      <c r="O523" s="881">
        <v>1.1309398183070468E-5</v>
      </c>
      <c r="P523" s="698"/>
      <c r="Q523" s="698"/>
      <c r="AN523" s="398"/>
      <c r="AO523" s="398"/>
      <c r="AP523" s="398"/>
      <c r="AQ523" s="398"/>
      <c r="AR523" s="398"/>
      <c r="AS523" s="398"/>
      <c r="AT523" s="398"/>
      <c r="AU523" s="398"/>
      <c r="AV523" s="398"/>
      <c r="AW523" s="398"/>
      <c r="AX523" s="398"/>
      <c r="AY523" s="398"/>
      <c r="AZ523" s="398"/>
      <c r="BA523" s="400"/>
      <c r="BB523" s="477"/>
      <c r="BC523" s="400"/>
      <c r="BD523" s="400"/>
      <c r="BE523" s="400"/>
      <c r="BF523" s="400"/>
      <c r="BG523" s="400"/>
      <c r="BH523" s="400"/>
      <c r="BI523" s="400"/>
      <c r="BJ523" s="400"/>
      <c r="BK523" s="400"/>
      <c r="BL523" s="400"/>
      <c r="BM523" s="400"/>
      <c r="BN523" s="400"/>
      <c r="BO523" s="400"/>
      <c r="BP523" s="400"/>
      <c r="BQ523" s="400"/>
      <c r="BR523" s="400"/>
      <c r="BS523" s="400"/>
      <c r="BT523" s="400"/>
      <c r="BU523" s="400"/>
      <c r="BV523" s="400"/>
      <c r="BW523" s="400"/>
      <c r="BX523" s="400"/>
      <c r="BY523" s="400"/>
      <c r="BZ523" s="401"/>
      <c r="CA523" s="401"/>
      <c r="CB523" s="401"/>
      <c r="CC523" s="401"/>
      <c r="CD523" s="401"/>
      <c r="CE523" s="401"/>
      <c r="CF523" s="401"/>
      <c r="CG523" s="401"/>
      <c r="CH523" s="401"/>
      <c r="CI523" s="401"/>
      <c r="CJ523" s="401"/>
      <c r="CK523" s="401"/>
      <c r="CL523" s="401"/>
      <c r="CM523" s="401"/>
      <c r="CN523" s="401"/>
      <c r="CO523" s="401"/>
      <c r="CP523" s="401"/>
      <c r="CQ523" s="401"/>
      <c r="CR523" s="401"/>
      <c r="CS523" s="401"/>
      <c r="CT523" s="401"/>
      <c r="CU523" s="401"/>
      <c r="CV523" s="401"/>
      <c r="CW523" s="401"/>
      <c r="CX523" s="401"/>
      <c r="CY523" s="401"/>
      <c r="CZ523" s="401"/>
    </row>
    <row r="524" s="405" customFormat="true" ht="25.15" customHeight="true" x14ac:dyDescent="0.2">
      <c r="C524" s="1071" t="s">
        <v>449</v>
      </c>
      <c r="D524" s="1072"/>
      <c r="E524" s="879">
        <v>0.46063700184175782</v>
      </c>
      <c r="F524" s="698"/>
      <c r="G524" s="698"/>
      <c r="H524" s="1072" t="s">
        <v>447</v>
      </c>
      <c r="I524" s="1072"/>
      <c r="J524" s="880">
        <v>0.35664679674334648</v>
      </c>
      <c r="K524" s="698"/>
      <c r="L524" s="698"/>
      <c r="M524" s="1072" t="s">
        <v>507</v>
      </c>
      <c r="N524" s="1072"/>
      <c r="O524" s="881">
        <v>4.1862691344532232E-4</v>
      </c>
      <c r="P524" s="698"/>
      <c r="Q524" s="698"/>
      <c r="AN524" s="398"/>
      <c r="AO524" s="398"/>
      <c r="AP524" s="398"/>
      <c r="AQ524" s="398"/>
      <c r="AR524" s="398"/>
      <c r="AS524" s="398"/>
      <c r="AT524" s="398"/>
      <c r="AU524" s="398"/>
      <c r="AV524" s="398"/>
      <c r="AW524" s="398"/>
      <c r="AX524" s="398"/>
      <c r="AY524" s="398"/>
      <c r="AZ524" s="398"/>
      <c r="BA524" s="400"/>
      <c r="BB524" s="477"/>
      <c r="BC524" s="400"/>
      <c r="BD524" s="400"/>
      <c r="BE524" s="400"/>
      <c r="BF524" s="400"/>
      <c r="BG524" s="400"/>
      <c r="BH524" s="400"/>
      <c r="BI524" s="400"/>
      <c r="BJ524" s="400"/>
      <c r="BK524" s="400"/>
      <c r="BL524" s="400"/>
      <c r="BM524" s="400"/>
      <c r="BN524" s="400"/>
      <c r="BO524" s="400"/>
      <c r="BP524" s="400"/>
      <c r="BQ524" s="400"/>
      <c r="BR524" s="400"/>
      <c r="BS524" s="400"/>
      <c r="BT524" s="400"/>
      <c r="BU524" s="400"/>
      <c r="BV524" s="400"/>
      <c r="BW524" s="400"/>
      <c r="BX524" s="400"/>
      <c r="BY524" s="400"/>
      <c r="BZ524" s="401"/>
      <c r="CA524" s="401"/>
      <c r="CB524" s="401"/>
      <c r="CC524" s="401"/>
      <c r="CD524" s="401"/>
      <c r="CE524" s="401"/>
      <c r="CF524" s="401"/>
      <c r="CG524" s="401"/>
      <c r="CH524" s="401"/>
      <c r="CI524" s="401"/>
      <c r="CJ524" s="401"/>
      <c r="CK524" s="401"/>
      <c r="CL524" s="401"/>
      <c r="CM524" s="401"/>
      <c r="CN524" s="401"/>
      <c r="CO524" s="401"/>
      <c r="CP524" s="401"/>
      <c r="CQ524" s="401"/>
      <c r="CR524" s="401"/>
      <c r="CS524" s="401"/>
      <c r="CT524" s="401"/>
      <c r="CU524" s="401"/>
      <c r="CV524" s="401"/>
      <c r="CW524" s="401"/>
      <c r="CX524" s="401"/>
      <c r="CY524" s="401"/>
      <c r="CZ524" s="401"/>
    </row>
    <row r="525" s="405" customFormat="true" ht="25.15" customHeight="true" x14ac:dyDescent="0.2">
      <c r="C525" s="1071" t="s">
        <v>448</v>
      </c>
      <c r="D525" s="1072"/>
      <c r="E525" s="879">
        <v>0.51829762478641306</v>
      </c>
      <c r="F525" s="698"/>
      <c r="G525" s="698"/>
      <c r="H525" s="1072" t="s">
        <v>512</v>
      </c>
      <c r="I525" s="1072"/>
      <c r="J525" s="880">
        <v>3.2431304796699519E-4</v>
      </c>
      <c r="K525" s="698"/>
      <c r="L525" s="698"/>
      <c r="M525" s="1072" t="s">
        <v>451</v>
      </c>
      <c r="N525" s="1072"/>
      <c r="O525" s="881">
        <v>0.33040449058749305</v>
      </c>
      <c r="P525" s="698"/>
      <c r="Q525" s="698"/>
      <c r="AN525" s="398"/>
      <c r="AO525" s="398"/>
      <c r="AP525" s="398"/>
      <c r="AQ525" s="398"/>
      <c r="AR525" s="398"/>
      <c r="AS525" s="398"/>
      <c r="AT525" s="398"/>
      <c r="AU525" s="398"/>
      <c r="AV525" s="398"/>
      <c r="AW525" s="398"/>
      <c r="AX525" s="398"/>
      <c r="AY525" s="398"/>
      <c r="AZ525" s="398"/>
      <c r="BA525" s="400"/>
      <c r="BB525" s="477"/>
      <c r="BC525" s="400"/>
      <c r="BD525" s="400"/>
      <c r="BE525" s="400"/>
      <c r="BF525" s="400"/>
      <c r="BG525" s="400"/>
      <c r="BH525" s="400"/>
      <c r="BI525" s="400"/>
      <c r="BJ525" s="400"/>
      <c r="BK525" s="400"/>
      <c r="BL525" s="400"/>
      <c r="BM525" s="400"/>
      <c r="BN525" s="400"/>
      <c r="BO525" s="400"/>
      <c r="BP525" s="400"/>
      <c r="BQ525" s="400"/>
      <c r="BR525" s="400"/>
      <c r="BS525" s="400"/>
      <c r="BT525" s="400"/>
      <c r="BU525" s="400"/>
      <c r="BV525" s="400"/>
      <c r="BW525" s="400"/>
      <c r="BX525" s="400"/>
      <c r="BY525" s="400"/>
      <c r="BZ525" s="401"/>
      <c r="CA525" s="401"/>
      <c r="CB525" s="401"/>
      <c r="CC525" s="401"/>
      <c r="CD525" s="401"/>
      <c r="CE525" s="401"/>
      <c r="CF525" s="401"/>
      <c r="CG525" s="401"/>
      <c r="CH525" s="401"/>
      <c r="CI525" s="401"/>
      <c r="CJ525" s="401"/>
      <c r="CK525" s="401"/>
      <c r="CL525" s="401"/>
      <c r="CM525" s="401"/>
      <c r="CN525" s="401"/>
      <c r="CO525" s="401"/>
      <c r="CP525" s="401"/>
      <c r="CQ525" s="401"/>
      <c r="CR525" s="401"/>
      <c r="CS525" s="401"/>
      <c r="CT525" s="401"/>
      <c r="CU525" s="401"/>
      <c r="CV525" s="401"/>
      <c r="CW525" s="401"/>
      <c r="CX525" s="401"/>
      <c r="CY525" s="401"/>
      <c r="CZ525" s="401"/>
    </row>
    <row r="526" s="405" customFormat="true" ht="25.15" customHeight="true" x14ac:dyDescent="0.2">
      <c r="C526" s="1071" t="s">
        <v>518</v>
      </c>
      <c r="D526" s="1072"/>
      <c r="E526" s="879">
        <v>1.8096711567975018E-6</v>
      </c>
      <c r="F526" s="698"/>
      <c r="G526" s="698"/>
      <c r="H526" s="1072" t="s">
        <v>484</v>
      </c>
      <c r="I526" s="1072"/>
      <c r="J526" s="880">
        <v>1.8155440885142639E-3</v>
      </c>
      <c r="K526" s="698"/>
      <c r="L526" s="698"/>
      <c r="M526" s="1072" t="s">
        <v>495</v>
      </c>
      <c r="N526" s="1072"/>
      <c r="O526" s="881">
        <v>2.2349442774942637E-3</v>
      </c>
      <c r="P526" s="698"/>
      <c r="Q526" s="698"/>
      <c r="AN526" s="398"/>
      <c r="AO526" s="398"/>
      <c r="AP526" s="398"/>
      <c r="AQ526" s="398"/>
      <c r="AR526" s="398"/>
      <c r="AS526" s="398"/>
      <c r="AT526" s="398"/>
      <c r="AU526" s="398"/>
      <c r="AV526" s="398"/>
      <c r="AW526" s="398"/>
      <c r="AX526" s="398"/>
      <c r="AY526" s="398"/>
      <c r="AZ526" s="398"/>
      <c r="BA526" s="400"/>
      <c r="BB526" s="477"/>
      <c r="BC526" s="400"/>
      <c r="BD526" s="400"/>
      <c r="BE526" s="400"/>
      <c r="BF526" s="400"/>
      <c r="BG526" s="400"/>
      <c r="BH526" s="400"/>
      <c r="BI526" s="400"/>
      <c r="BJ526" s="400"/>
      <c r="BK526" s="400"/>
      <c r="BL526" s="400"/>
      <c r="BM526" s="400"/>
      <c r="BN526" s="400"/>
      <c r="BO526" s="400"/>
      <c r="BP526" s="400"/>
      <c r="BQ526" s="400"/>
      <c r="BR526" s="400"/>
      <c r="BS526" s="400"/>
      <c r="BT526" s="400"/>
      <c r="BU526" s="400"/>
      <c r="BV526" s="400"/>
      <c r="BW526" s="400"/>
      <c r="BX526" s="400"/>
      <c r="BY526" s="400"/>
      <c r="BZ526" s="401"/>
      <c r="CA526" s="401"/>
      <c r="CB526" s="401"/>
      <c r="CC526" s="401"/>
      <c r="CD526" s="401"/>
      <c r="CE526" s="401"/>
      <c r="CF526" s="401"/>
      <c r="CG526" s="401"/>
      <c r="CH526" s="401"/>
      <c r="CI526" s="401"/>
      <c r="CJ526" s="401"/>
      <c r="CK526" s="401"/>
      <c r="CL526" s="401"/>
      <c r="CM526" s="401"/>
      <c r="CN526" s="401"/>
      <c r="CO526" s="401"/>
      <c r="CP526" s="401"/>
      <c r="CQ526" s="401"/>
      <c r="CR526" s="401"/>
      <c r="CS526" s="401"/>
      <c r="CT526" s="401"/>
      <c r="CU526" s="401"/>
      <c r="CV526" s="401"/>
      <c r="CW526" s="401"/>
      <c r="CX526" s="401"/>
      <c r="CY526" s="401"/>
      <c r="CZ526" s="401"/>
    </row>
    <row r="527" s="405" customFormat="true" ht="25.15" customHeight="true" x14ac:dyDescent="0.2">
      <c r="C527" s="1071" t="s">
        <v>519</v>
      </c>
      <c r="D527" s="1072"/>
      <c r="E527" s="879">
        <v>4.8181181789170777E-7</v>
      </c>
      <c r="F527" s="698"/>
      <c r="G527" s="698"/>
      <c r="H527" s="1072" t="s">
        <v>491</v>
      </c>
      <c r="I527" s="1072"/>
      <c r="J527" s="880">
        <v>2.3771707752274522E-5</v>
      </c>
      <c r="K527" s="698"/>
      <c r="L527" s="698"/>
      <c r="M527" s="1072" t="s">
        <v>480</v>
      </c>
      <c r="N527" s="1072"/>
      <c r="O527" s="881">
        <v>2.7504965325190153E-3</v>
      </c>
      <c r="P527" s="698"/>
      <c r="Q527" s="698"/>
      <c r="AN527" s="398"/>
      <c r="AO527" s="398"/>
      <c r="AP527" s="398"/>
      <c r="AQ527" s="398"/>
      <c r="AR527" s="398"/>
      <c r="AS527" s="398"/>
      <c r="AT527" s="398"/>
      <c r="AU527" s="398"/>
      <c r="AV527" s="398"/>
      <c r="AW527" s="398"/>
      <c r="AX527" s="398"/>
      <c r="AY527" s="398"/>
      <c r="AZ527" s="398"/>
      <c r="BA527" s="400"/>
      <c r="BB527" s="477"/>
      <c r="BC527" s="400"/>
      <c r="BD527" s="400"/>
      <c r="BE527" s="400"/>
      <c r="BF527" s="400"/>
      <c r="BG527" s="400"/>
      <c r="BH527" s="400"/>
      <c r="BI527" s="400"/>
      <c r="BJ527" s="400"/>
      <c r="BK527" s="400"/>
      <c r="BL527" s="400"/>
      <c r="BM527" s="400"/>
      <c r="BN527" s="400"/>
      <c r="BO527" s="400"/>
      <c r="BP527" s="400"/>
      <c r="BQ527" s="400"/>
      <c r="BR527" s="400"/>
      <c r="BS527" s="400"/>
      <c r="BT527" s="400"/>
      <c r="BU527" s="400"/>
      <c r="BV527" s="400"/>
      <c r="BW527" s="400"/>
      <c r="BX527" s="400"/>
      <c r="BY527" s="400"/>
      <c r="BZ527" s="401"/>
      <c r="CA527" s="401"/>
      <c r="CB527" s="401"/>
      <c r="CC527" s="401"/>
      <c r="CD527" s="401"/>
      <c r="CE527" s="401"/>
      <c r="CF527" s="401"/>
      <c r="CG527" s="401"/>
      <c r="CH527" s="401"/>
      <c r="CI527" s="401"/>
      <c r="CJ527" s="401"/>
      <c r="CK527" s="401"/>
      <c r="CL527" s="401"/>
      <c r="CM527" s="401"/>
      <c r="CN527" s="401"/>
      <c r="CO527" s="401"/>
      <c r="CP527" s="401"/>
      <c r="CQ527" s="401"/>
      <c r="CR527" s="401"/>
      <c r="CS527" s="401"/>
      <c r="CT527" s="401"/>
      <c r="CU527" s="401"/>
      <c r="CV527" s="401"/>
      <c r="CW527" s="401"/>
      <c r="CX527" s="401"/>
      <c r="CY527" s="401"/>
      <c r="CZ527" s="401"/>
    </row>
    <row r="528" s="405" customFormat="true" ht="25.15" customHeight="true" x14ac:dyDescent="0.2">
      <c r="C528" s="1071" t="s">
        <v>509</v>
      </c>
      <c r="D528" s="1072"/>
      <c r="E528" s="879">
        <v>1.2113199144419164E-4</v>
      </c>
      <c r="F528" s="698"/>
      <c r="G528" s="698"/>
      <c r="H528" s="1072" t="s">
        <v>476</v>
      </c>
      <c r="I528" s="1072"/>
      <c r="J528" s="880">
        <v>5.9813223544530449E-3</v>
      </c>
      <c r="K528" s="698"/>
      <c r="L528" s="698"/>
      <c r="M528" s="1072" t="s">
        <v>465</v>
      </c>
      <c r="N528" s="1072"/>
      <c r="O528" s="881">
        <v>1.8516429901504607E-3</v>
      </c>
      <c r="P528" s="698"/>
      <c r="Q528" s="698"/>
      <c r="AN528" s="398"/>
      <c r="AO528" s="398"/>
      <c r="AP528" s="398"/>
      <c r="AQ528" s="398"/>
      <c r="AR528" s="398"/>
      <c r="AS528" s="398"/>
      <c r="AT528" s="398"/>
      <c r="AU528" s="398"/>
      <c r="AV528" s="398"/>
      <c r="AW528" s="398"/>
      <c r="AX528" s="398"/>
      <c r="AY528" s="398"/>
      <c r="AZ528" s="398"/>
      <c r="BA528" s="400"/>
      <c r="BB528" s="477"/>
      <c r="BC528" s="400"/>
      <c r="BD528" s="400"/>
      <c r="BE528" s="400"/>
      <c r="BF528" s="400"/>
      <c r="BG528" s="400"/>
      <c r="BH528" s="400"/>
      <c r="BI528" s="400"/>
      <c r="BJ528" s="400"/>
      <c r="BK528" s="400"/>
      <c r="BL528" s="400"/>
      <c r="BM528" s="400"/>
      <c r="BN528" s="400"/>
      <c r="BO528" s="400"/>
      <c r="BP528" s="400"/>
      <c r="BQ528" s="400"/>
      <c r="BR528" s="400"/>
      <c r="BS528" s="400"/>
      <c r="BT528" s="400"/>
      <c r="BU528" s="400"/>
      <c r="BV528" s="400"/>
      <c r="BW528" s="400"/>
      <c r="BX528" s="400"/>
      <c r="BY528" s="400"/>
      <c r="BZ528" s="401"/>
      <c r="CA528" s="401"/>
      <c r="CB528" s="401"/>
      <c r="CC528" s="401"/>
      <c r="CD528" s="401"/>
      <c r="CE528" s="401"/>
      <c r="CF528" s="401"/>
      <c r="CG528" s="401"/>
      <c r="CH528" s="401"/>
      <c r="CI528" s="401"/>
      <c r="CJ528" s="401"/>
      <c r="CK528" s="401"/>
      <c r="CL528" s="401"/>
      <c r="CM528" s="401"/>
      <c r="CN528" s="401"/>
      <c r="CO528" s="401"/>
      <c r="CP528" s="401"/>
      <c r="CQ528" s="401"/>
      <c r="CR528" s="401"/>
      <c r="CS528" s="401"/>
      <c r="CT528" s="401"/>
      <c r="CU528" s="401"/>
      <c r="CV528" s="401"/>
      <c r="CW528" s="401"/>
      <c r="CX528" s="401"/>
      <c r="CY528" s="401"/>
      <c r="CZ528" s="401"/>
    </row>
    <row r="529" s="405" customFormat="true" ht="25.15" customHeight="true" x14ac:dyDescent="0.2">
      <c r="C529" s="1071" t="s">
        <v>515</v>
      </c>
      <c r="D529" s="1072"/>
      <c r="E529" s="879">
        <v>2.2135236265507634E-5</v>
      </c>
      <c r="F529" s="698"/>
      <c r="G529" s="698"/>
      <c r="H529" s="1072" t="s">
        <v>510</v>
      </c>
      <c r="I529" s="1072"/>
      <c r="J529" s="880">
        <v>2.8680390486498166E-3</v>
      </c>
      <c r="K529" s="698"/>
      <c r="L529" s="698"/>
      <c r="M529" s="1072" t="s">
        <v>471</v>
      </c>
      <c r="N529" s="1072"/>
      <c r="O529" s="881">
        <v>5.138672696824568E-4</v>
      </c>
      <c r="P529" s="698"/>
      <c r="Q529" s="698"/>
      <c r="AN529" s="398"/>
      <c r="AO529" s="398"/>
      <c r="AP529" s="398"/>
      <c r="AQ529" s="398"/>
      <c r="AR529" s="398"/>
      <c r="AS529" s="398"/>
      <c r="AT529" s="398"/>
      <c r="AU529" s="398"/>
      <c r="AV529" s="398"/>
      <c r="AW529" s="398"/>
      <c r="AX529" s="398"/>
      <c r="AY529" s="398"/>
      <c r="AZ529" s="398"/>
      <c r="BA529" s="400"/>
      <c r="BB529" s="477"/>
      <c r="BC529" s="400"/>
      <c r="BD529" s="400"/>
      <c r="BE529" s="400"/>
      <c r="BF529" s="400"/>
      <c r="BG529" s="400"/>
      <c r="BH529" s="400"/>
      <c r="BI529" s="400"/>
      <c r="BJ529" s="400"/>
      <c r="BK529" s="400"/>
      <c r="BL529" s="400"/>
      <c r="BM529" s="400"/>
      <c r="BN529" s="400"/>
      <c r="BO529" s="400"/>
      <c r="BP529" s="400"/>
      <c r="BQ529" s="400"/>
      <c r="BR529" s="400"/>
      <c r="BS529" s="400"/>
      <c r="BT529" s="400"/>
      <c r="BU529" s="400"/>
      <c r="BV529" s="400"/>
      <c r="BW529" s="400"/>
      <c r="BX529" s="400"/>
      <c r="BY529" s="400"/>
      <c r="BZ529" s="401"/>
      <c r="CA529" s="401"/>
      <c r="CB529" s="401"/>
      <c r="CC529" s="401"/>
      <c r="CD529" s="401"/>
      <c r="CE529" s="401"/>
      <c r="CF529" s="401"/>
      <c r="CG529" s="401"/>
      <c r="CH529" s="401"/>
      <c r="CI529" s="401"/>
      <c r="CJ529" s="401"/>
      <c r="CK529" s="401"/>
      <c r="CL529" s="401"/>
      <c r="CM529" s="401"/>
      <c r="CN529" s="401"/>
      <c r="CO529" s="401"/>
      <c r="CP529" s="401"/>
      <c r="CQ529" s="401"/>
      <c r="CR529" s="401"/>
      <c r="CS529" s="401"/>
      <c r="CT529" s="401"/>
      <c r="CU529" s="401"/>
      <c r="CV529" s="401"/>
      <c r="CW529" s="401"/>
      <c r="CX529" s="401"/>
      <c r="CY529" s="401"/>
      <c r="CZ529" s="401"/>
    </row>
    <row r="530" s="405" customFormat="true" ht="25.15" customHeight="true" x14ac:dyDescent="0.2">
      <c r="C530" s="1071" t="s">
        <v>210</v>
      </c>
      <c r="D530" s="1072"/>
      <c r="E530" s="879">
        <v>0.5976946250195293</v>
      </c>
      <c r="F530" s="698"/>
      <c r="G530" s="698"/>
      <c r="H530" s="1072" t="s">
        <v>505</v>
      </c>
      <c r="I530" s="1072"/>
      <c r="J530" s="880">
        <v>6.0800383078781178E-4</v>
      </c>
      <c r="K530" s="698"/>
      <c r="L530" s="698"/>
      <c r="M530" s="1072" t="s">
        <v>447</v>
      </c>
      <c r="N530" s="1072"/>
      <c r="O530" s="881">
        <v>0.45416596630425143</v>
      </c>
      <c r="P530" s="698"/>
      <c r="Q530" s="698"/>
      <c r="AN530" s="398"/>
      <c r="AO530" s="398"/>
      <c r="AP530" s="398"/>
      <c r="AQ530" s="398"/>
      <c r="AR530" s="398"/>
      <c r="AS530" s="398"/>
      <c r="AT530" s="398"/>
      <c r="AU530" s="398"/>
      <c r="AV530" s="398"/>
      <c r="AW530" s="398"/>
      <c r="AX530" s="398"/>
      <c r="AY530" s="398"/>
      <c r="AZ530" s="398"/>
      <c r="BA530" s="400"/>
      <c r="BB530" s="477"/>
      <c r="BC530" s="400"/>
      <c r="BD530" s="400"/>
      <c r="BE530" s="400"/>
      <c r="BF530" s="400"/>
      <c r="BG530" s="400"/>
      <c r="BH530" s="400"/>
      <c r="BI530" s="400"/>
      <c r="BJ530" s="400"/>
      <c r="BK530" s="400"/>
      <c r="BL530" s="400"/>
      <c r="BM530" s="400"/>
      <c r="BN530" s="400"/>
      <c r="BO530" s="400"/>
      <c r="BP530" s="400"/>
      <c r="BQ530" s="400"/>
      <c r="BR530" s="400"/>
      <c r="BS530" s="400"/>
      <c r="BT530" s="400"/>
      <c r="BU530" s="400"/>
      <c r="BV530" s="400"/>
      <c r="BW530" s="400"/>
      <c r="BX530" s="400"/>
      <c r="BY530" s="400"/>
      <c r="BZ530" s="401"/>
      <c r="CA530" s="401"/>
      <c r="CB530" s="401"/>
      <c r="CC530" s="401"/>
      <c r="CD530" s="401"/>
      <c r="CE530" s="401"/>
      <c r="CF530" s="401"/>
      <c r="CG530" s="401"/>
      <c r="CH530" s="401"/>
      <c r="CI530" s="401"/>
      <c r="CJ530" s="401"/>
      <c r="CK530" s="401"/>
      <c r="CL530" s="401"/>
      <c r="CM530" s="401"/>
      <c r="CN530" s="401"/>
      <c r="CO530" s="401"/>
      <c r="CP530" s="401"/>
      <c r="CQ530" s="401"/>
      <c r="CR530" s="401"/>
      <c r="CS530" s="401"/>
      <c r="CT530" s="401"/>
      <c r="CU530" s="401"/>
      <c r="CV530" s="401"/>
      <c r="CW530" s="401"/>
      <c r="CX530" s="401"/>
      <c r="CY530" s="401"/>
      <c r="CZ530" s="401"/>
    </row>
    <row r="531" s="405" customFormat="true" ht="25.15" customHeight="true" x14ac:dyDescent="0.2">
      <c r="C531" s="1071" t="s">
        <v>217</v>
      </c>
      <c r="D531" s="1072"/>
      <c r="E531" s="879">
        <v>0.18323669539471346</v>
      </c>
      <c r="F531" s="698"/>
      <c r="G531" s="698"/>
      <c r="H531" s="1072" t="s">
        <v>468</v>
      </c>
      <c r="I531" s="1072"/>
      <c r="J531" s="880">
        <v>5.186570135511142E-3</v>
      </c>
      <c r="K531" s="698"/>
      <c r="L531" s="698"/>
      <c r="M531" s="1072" t="s">
        <v>512</v>
      </c>
      <c r="N531" s="1072"/>
      <c r="O531" s="881">
        <v>6.50720656533156E-4</v>
      </c>
      <c r="P531" s="698"/>
      <c r="Q531" s="698"/>
      <c r="AN531" s="398"/>
      <c r="AO531" s="398"/>
      <c r="AP531" s="398"/>
      <c r="AQ531" s="398"/>
      <c r="AR531" s="398"/>
      <c r="AS531" s="398"/>
      <c r="AT531" s="398"/>
      <c r="AU531" s="398"/>
      <c r="AV531" s="398"/>
      <c r="AW531" s="398"/>
      <c r="AX531" s="398"/>
      <c r="AY531" s="398"/>
      <c r="AZ531" s="398"/>
      <c r="BA531" s="400"/>
      <c r="BB531" s="477"/>
      <c r="BC531" s="400"/>
      <c r="BD531" s="400"/>
      <c r="BE531" s="400"/>
      <c r="BF531" s="400"/>
      <c r="BG531" s="400"/>
      <c r="BH531" s="400"/>
      <c r="BI531" s="400"/>
      <c r="BJ531" s="400"/>
      <c r="BK531" s="400"/>
      <c r="BL531" s="400"/>
      <c r="BM531" s="400"/>
      <c r="BN531" s="400"/>
      <c r="BO531" s="400"/>
      <c r="BP531" s="400"/>
      <c r="BQ531" s="400"/>
      <c r="BR531" s="400"/>
      <c r="BS531" s="400"/>
      <c r="BT531" s="400"/>
      <c r="BU531" s="400"/>
      <c r="BV531" s="400"/>
      <c r="BW531" s="400"/>
      <c r="BX531" s="400"/>
      <c r="BY531" s="400"/>
      <c r="BZ531" s="401"/>
      <c r="CA531" s="401"/>
      <c r="CB531" s="401"/>
      <c r="CC531" s="401"/>
      <c r="CD531" s="401"/>
      <c r="CE531" s="401"/>
      <c r="CF531" s="401"/>
      <c r="CG531" s="401"/>
      <c r="CH531" s="401"/>
      <c r="CI531" s="401"/>
      <c r="CJ531" s="401"/>
      <c r="CK531" s="401"/>
      <c r="CL531" s="401"/>
      <c r="CM531" s="401"/>
      <c r="CN531" s="401"/>
      <c r="CO531" s="401"/>
      <c r="CP531" s="401"/>
      <c r="CQ531" s="401"/>
      <c r="CR531" s="401"/>
      <c r="CS531" s="401"/>
      <c r="CT531" s="401"/>
      <c r="CU531" s="401"/>
      <c r="CV531" s="401"/>
      <c r="CW531" s="401"/>
      <c r="CX531" s="401"/>
      <c r="CY531" s="401"/>
      <c r="CZ531" s="401"/>
    </row>
    <row r="532" s="405" customFormat="true" ht="25.15" customHeight="true" x14ac:dyDescent="0.2">
      <c r="C532" s="1071" t="s">
        <v>211</v>
      </c>
      <c r="D532" s="1072"/>
      <c r="E532" s="879">
        <v>0.60714072085174098</v>
      </c>
      <c r="F532" s="698"/>
      <c r="G532" s="698"/>
      <c r="H532" s="1072" t="s">
        <v>486</v>
      </c>
      <c r="I532" s="1072"/>
      <c r="J532" s="880">
        <v>3.6726343784331474E-3</v>
      </c>
      <c r="K532" s="698"/>
      <c r="L532" s="698"/>
      <c r="M532" s="1072" t="s">
        <v>484</v>
      </c>
      <c r="N532" s="1072"/>
      <c r="O532" s="881">
        <v>6.0633217511881629E-3</v>
      </c>
      <c r="P532" s="698"/>
      <c r="Q532" s="698"/>
      <c r="AN532" s="398"/>
      <c r="AO532" s="398"/>
      <c r="AP532" s="398"/>
      <c r="AQ532" s="398"/>
      <c r="AR532" s="398"/>
      <c r="AS532" s="398"/>
      <c r="AT532" s="398"/>
      <c r="AU532" s="398"/>
      <c r="AV532" s="398"/>
      <c r="AW532" s="398"/>
      <c r="AX532" s="398"/>
      <c r="AY532" s="398"/>
      <c r="AZ532" s="398"/>
      <c r="BA532" s="400"/>
      <c r="BB532" s="477"/>
      <c r="BC532" s="400"/>
      <c r="BD532" s="400"/>
      <c r="BE532" s="400"/>
      <c r="BF532" s="400"/>
      <c r="BG532" s="400"/>
      <c r="BH532" s="400"/>
      <c r="BI532" s="400"/>
      <c r="BJ532" s="400"/>
      <c r="BK532" s="400"/>
      <c r="BL532" s="400"/>
      <c r="BM532" s="400"/>
      <c r="BN532" s="400"/>
      <c r="BO532" s="400"/>
      <c r="BP532" s="400"/>
      <c r="BQ532" s="400"/>
      <c r="BR532" s="400"/>
      <c r="BS532" s="400"/>
      <c r="BT532" s="400"/>
      <c r="BU532" s="400"/>
      <c r="BV532" s="400"/>
      <c r="BW532" s="400"/>
      <c r="BX532" s="400"/>
      <c r="BY532" s="400"/>
      <c r="BZ532" s="401"/>
      <c r="CA532" s="401"/>
      <c r="CB532" s="401"/>
      <c r="CC532" s="401"/>
      <c r="CD532" s="401"/>
      <c r="CE532" s="401"/>
      <c r="CF532" s="401"/>
      <c r="CG532" s="401"/>
      <c r="CH532" s="401"/>
      <c r="CI532" s="401"/>
      <c r="CJ532" s="401"/>
      <c r="CK532" s="401"/>
      <c r="CL532" s="401"/>
      <c r="CM532" s="401"/>
      <c r="CN532" s="401"/>
      <c r="CO532" s="401"/>
      <c r="CP532" s="401"/>
      <c r="CQ532" s="401"/>
      <c r="CR532" s="401"/>
      <c r="CS532" s="401"/>
      <c r="CT532" s="401"/>
      <c r="CU532" s="401"/>
      <c r="CV532" s="401"/>
      <c r="CW532" s="401"/>
      <c r="CX532" s="401"/>
      <c r="CY532" s="401"/>
      <c r="CZ532" s="401"/>
    </row>
    <row r="533" s="405" customFormat="true" ht="25.15" customHeight="true" x14ac:dyDescent="0.2">
      <c r="C533" s="1071" t="s">
        <v>216</v>
      </c>
      <c r="D533" s="1072"/>
      <c r="E533" s="879">
        <v>0.22593217126621787</v>
      </c>
      <c r="F533" s="698"/>
      <c r="G533" s="698"/>
      <c r="H533" s="1072" t="s">
        <v>488</v>
      </c>
      <c r="I533" s="1072"/>
      <c r="J533" s="880">
        <v>3.7411950616065698E-3</v>
      </c>
      <c r="K533" s="698"/>
      <c r="L533" s="698"/>
      <c r="M533" s="1072" t="s">
        <v>491</v>
      </c>
      <c r="N533" s="1072"/>
      <c r="O533" s="881">
        <v>2.8248907421341181E-3</v>
      </c>
      <c r="P533" s="698"/>
      <c r="Q533" s="698"/>
      <c r="AN533" s="398"/>
      <c r="AO533" s="398"/>
      <c r="AP533" s="398"/>
      <c r="AQ533" s="398"/>
      <c r="AR533" s="398"/>
      <c r="AS533" s="398"/>
      <c r="AT533" s="398"/>
      <c r="AU533" s="398"/>
      <c r="AV533" s="398"/>
      <c r="AW533" s="398"/>
      <c r="AX533" s="398"/>
      <c r="AY533" s="398"/>
      <c r="AZ533" s="398"/>
      <c r="BA533" s="400"/>
      <c r="BB533" s="477"/>
      <c r="BC533" s="400"/>
      <c r="BD533" s="400"/>
      <c r="BE533" s="400"/>
      <c r="BF533" s="400"/>
      <c r="BG533" s="400"/>
      <c r="BH533" s="400"/>
      <c r="BI533" s="400"/>
      <c r="BJ533" s="400"/>
      <c r="BK533" s="400"/>
      <c r="BL533" s="400"/>
      <c r="BM533" s="400"/>
      <c r="BN533" s="400"/>
      <c r="BO533" s="400"/>
      <c r="BP533" s="400"/>
      <c r="BQ533" s="400"/>
      <c r="BR533" s="400"/>
      <c r="BS533" s="400"/>
      <c r="BT533" s="400"/>
      <c r="BU533" s="400"/>
      <c r="BV533" s="400"/>
      <c r="BW533" s="400"/>
      <c r="BX533" s="400"/>
      <c r="BY533" s="400"/>
      <c r="BZ533" s="401"/>
      <c r="CA533" s="401"/>
      <c r="CB533" s="401"/>
      <c r="CC533" s="401"/>
      <c r="CD533" s="401"/>
      <c r="CE533" s="401"/>
      <c r="CF533" s="401"/>
      <c r="CG533" s="401"/>
      <c r="CH533" s="401"/>
      <c r="CI533" s="401"/>
      <c r="CJ533" s="401"/>
      <c r="CK533" s="401"/>
      <c r="CL533" s="401"/>
      <c r="CM533" s="401"/>
      <c r="CN533" s="401"/>
      <c r="CO533" s="401"/>
      <c r="CP533" s="401"/>
      <c r="CQ533" s="401"/>
      <c r="CR533" s="401"/>
      <c r="CS533" s="401"/>
      <c r="CT533" s="401"/>
      <c r="CU533" s="401"/>
      <c r="CV533" s="401"/>
      <c r="CW533" s="401"/>
      <c r="CX533" s="401"/>
      <c r="CY533" s="401"/>
      <c r="CZ533" s="401"/>
    </row>
    <row r="534" s="405" customFormat="true" ht="25.15" customHeight="true" x14ac:dyDescent="0.2">
      <c r="C534" s="1071" t="s">
        <v>223</v>
      </c>
      <c r="D534" s="1072"/>
      <c r="E534" s="879">
        <v>9.8636148061129914E-2</v>
      </c>
      <c r="F534" s="698"/>
      <c r="G534" s="698"/>
      <c r="H534" s="1072" t="s">
        <v>479</v>
      </c>
      <c r="I534" s="1072"/>
      <c r="J534" s="880">
        <v>1.0721997542472519E-2</v>
      </c>
      <c r="K534" s="698"/>
      <c r="L534" s="698"/>
      <c r="M534" s="1072" t="s">
        <v>476</v>
      </c>
      <c r="N534" s="1072"/>
      <c r="O534" s="881">
        <v>6.2492305888937217E-3</v>
      </c>
      <c r="P534" s="698"/>
      <c r="Q534" s="698"/>
      <c r="AN534" s="398"/>
      <c r="AO534" s="398"/>
      <c r="AP534" s="398"/>
      <c r="AQ534" s="398"/>
      <c r="AR534" s="398"/>
      <c r="AS534" s="398"/>
      <c r="AT534" s="398"/>
      <c r="AU534" s="398"/>
      <c r="AV534" s="398"/>
      <c r="AW534" s="398"/>
      <c r="AX534" s="398"/>
      <c r="AY534" s="398"/>
      <c r="AZ534" s="398"/>
      <c r="BA534" s="400"/>
      <c r="BB534" s="477"/>
      <c r="BC534" s="400"/>
      <c r="BD534" s="400"/>
      <c r="BE534" s="400"/>
      <c r="BF534" s="400"/>
      <c r="BG534" s="400"/>
      <c r="BH534" s="400"/>
      <c r="BI534" s="400"/>
      <c r="BJ534" s="400"/>
      <c r="BK534" s="400"/>
      <c r="BL534" s="400"/>
      <c r="BM534" s="400"/>
      <c r="BN534" s="400"/>
      <c r="BO534" s="400"/>
      <c r="BP534" s="400"/>
      <c r="BQ534" s="400"/>
      <c r="BR534" s="400"/>
      <c r="BS534" s="400"/>
      <c r="BT534" s="400"/>
      <c r="BU534" s="400"/>
      <c r="BV534" s="400"/>
      <c r="BW534" s="400"/>
      <c r="BX534" s="400"/>
      <c r="BY534" s="400"/>
      <c r="BZ534" s="401"/>
      <c r="CA534" s="401"/>
      <c r="CB534" s="401"/>
      <c r="CC534" s="401"/>
      <c r="CD534" s="401"/>
      <c r="CE534" s="401"/>
      <c r="CF534" s="401"/>
      <c r="CG534" s="401"/>
      <c r="CH534" s="401"/>
      <c r="CI534" s="401"/>
      <c r="CJ534" s="401"/>
      <c r="CK534" s="401"/>
      <c r="CL534" s="401"/>
      <c r="CM534" s="401"/>
      <c r="CN534" s="401"/>
      <c r="CO534" s="401"/>
      <c r="CP534" s="401"/>
      <c r="CQ534" s="401"/>
      <c r="CR534" s="401"/>
      <c r="CS534" s="401"/>
      <c r="CT534" s="401"/>
      <c r="CU534" s="401"/>
      <c r="CV534" s="401"/>
      <c r="CW534" s="401"/>
      <c r="CX534" s="401"/>
      <c r="CY534" s="401"/>
      <c r="CZ534" s="401"/>
    </row>
    <row r="535" s="405" customFormat="true" ht="25.15" customHeight="true" x14ac:dyDescent="0.2">
      <c r="C535" s="1071" t="s">
        <v>225</v>
      </c>
      <c r="D535" s="1072"/>
      <c r="E535" s="879">
        <v>0.1975157735497502</v>
      </c>
      <c r="F535" s="698"/>
      <c r="G535" s="698"/>
      <c r="H535" s="1072" t="s">
        <v>466</v>
      </c>
      <c r="I535" s="1072"/>
      <c r="J535" s="880">
        <v>1.1112447769104244E-3</v>
      </c>
      <c r="K535" s="698"/>
      <c r="L535" s="698"/>
      <c r="M535" s="1072" t="s">
        <v>510</v>
      </c>
      <c r="N535" s="1072"/>
      <c r="O535" s="881">
        <v>1.4856269510240042E-4</v>
      </c>
      <c r="P535" s="698"/>
      <c r="Q535" s="698"/>
      <c r="AN535" s="398"/>
      <c r="AO535" s="398"/>
      <c r="AP535" s="398"/>
      <c r="AQ535" s="398"/>
      <c r="AR535" s="398"/>
      <c r="AS535" s="398"/>
      <c r="AT535" s="398"/>
      <c r="AU535" s="398"/>
      <c r="AV535" s="398"/>
      <c r="AW535" s="398"/>
      <c r="AX535" s="398"/>
      <c r="AY535" s="398"/>
      <c r="AZ535" s="398"/>
      <c r="BA535" s="400"/>
      <c r="BB535" s="477"/>
      <c r="BC535" s="400"/>
      <c r="BD535" s="400"/>
      <c r="BE535" s="400"/>
      <c r="BF535" s="400"/>
      <c r="BG535" s="400"/>
      <c r="BH535" s="400"/>
      <c r="BI535" s="400"/>
      <c r="BJ535" s="400"/>
      <c r="BK535" s="400"/>
      <c r="BL535" s="400"/>
      <c r="BM535" s="400"/>
      <c r="BN535" s="400"/>
      <c r="BO535" s="400"/>
      <c r="BP535" s="400"/>
      <c r="BQ535" s="400"/>
      <c r="BR535" s="400"/>
      <c r="BS535" s="400"/>
      <c r="BT535" s="400"/>
      <c r="BU535" s="400"/>
      <c r="BV535" s="400"/>
      <c r="BW535" s="400"/>
      <c r="BX535" s="400"/>
      <c r="BY535" s="400"/>
      <c r="BZ535" s="401"/>
      <c r="CA535" s="401"/>
      <c r="CB535" s="401"/>
      <c r="CC535" s="401"/>
      <c r="CD535" s="401"/>
      <c r="CE535" s="401"/>
      <c r="CF535" s="401"/>
      <c r="CG535" s="401"/>
      <c r="CH535" s="401"/>
      <c r="CI535" s="401"/>
      <c r="CJ535" s="401"/>
      <c r="CK535" s="401"/>
      <c r="CL535" s="401"/>
      <c r="CM535" s="401"/>
      <c r="CN535" s="401"/>
      <c r="CO535" s="401"/>
      <c r="CP535" s="401"/>
      <c r="CQ535" s="401"/>
      <c r="CR535" s="401"/>
      <c r="CS535" s="401"/>
      <c r="CT535" s="401"/>
      <c r="CU535" s="401"/>
      <c r="CV535" s="401"/>
      <c r="CW535" s="401"/>
      <c r="CX535" s="401"/>
      <c r="CY535" s="401"/>
      <c r="CZ535" s="401"/>
    </row>
    <row r="536" s="405" customFormat="true" ht="25.15" customHeight="true" x14ac:dyDescent="0.2">
      <c r="C536" s="1071" t="s">
        <v>219</v>
      </c>
      <c r="D536" s="1072"/>
      <c r="E536" s="879">
        <v>8.8596030958005376E-2</v>
      </c>
      <c r="F536" s="698"/>
      <c r="G536" s="698"/>
      <c r="H536" s="1072" t="s">
        <v>449</v>
      </c>
      <c r="I536" s="1072"/>
      <c r="J536" s="880">
        <v>0.24821220258913954</v>
      </c>
      <c r="K536" s="698"/>
      <c r="L536" s="698"/>
      <c r="M536" s="1072" t="s">
        <v>505</v>
      </c>
      <c r="N536" s="1072"/>
      <c r="O536" s="881">
        <v>1.4046662107617121E-4</v>
      </c>
      <c r="P536" s="698"/>
      <c r="Q536" s="698"/>
      <c r="AN536" s="398"/>
      <c r="AO536" s="398"/>
      <c r="AP536" s="398"/>
      <c r="AQ536" s="398"/>
      <c r="AR536" s="398"/>
      <c r="AS536" s="398"/>
      <c r="AT536" s="398"/>
      <c r="AU536" s="398"/>
      <c r="AV536" s="398"/>
      <c r="AW536" s="398"/>
      <c r="AX536" s="398"/>
      <c r="AY536" s="398"/>
      <c r="AZ536" s="398"/>
      <c r="BA536" s="400"/>
      <c r="BB536" s="477"/>
      <c r="BC536" s="400"/>
      <c r="BD536" s="400"/>
      <c r="BE536" s="400"/>
      <c r="BF536" s="400"/>
      <c r="BG536" s="400"/>
      <c r="BH536" s="400"/>
      <c r="BI536" s="400"/>
      <c r="BJ536" s="400"/>
      <c r="BK536" s="400"/>
      <c r="BL536" s="400"/>
      <c r="BM536" s="400"/>
      <c r="BN536" s="400"/>
      <c r="BO536" s="400"/>
      <c r="BP536" s="400"/>
      <c r="BQ536" s="400"/>
      <c r="BR536" s="400"/>
      <c r="BS536" s="400"/>
      <c r="BT536" s="400"/>
      <c r="BU536" s="400"/>
      <c r="BV536" s="400"/>
      <c r="BW536" s="400"/>
      <c r="BX536" s="400"/>
      <c r="BY536" s="400"/>
      <c r="BZ536" s="401"/>
      <c r="CA536" s="401"/>
      <c r="CB536" s="401"/>
      <c r="CC536" s="401"/>
      <c r="CD536" s="401"/>
      <c r="CE536" s="401"/>
      <c r="CF536" s="401"/>
      <c r="CG536" s="401"/>
      <c r="CH536" s="401"/>
      <c r="CI536" s="401"/>
      <c r="CJ536" s="401"/>
      <c r="CK536" s="401"/>
      <c r="CL536" s="401"/>
      <c r="CM536" s="401"/>
      <c r="CN536" s="401"/>
      <c r="CO536" s="401"/>
      <c r="CP536" s="401"/>
      <c r="CQ536" s="401"/>
      <c r="CR536" s="401"/>
      <c r="CS536" s="401"/>
      <c r="CT536" s="401"/>
      <c r="CU536" s="401"/>
      <c r="CV536" s="401"/>
      <c r="CW536" s="401"/>
      <c r="CX536" s="401"/>
      <c r="CY536" s="401"/>
      <c r="CZ536" s="401"/>
    </row>
    <row r="537" s="405" customFormat="true" ht="25.15" customHeight="true" x14ac:dyDescent="0.2">
      <c r="C537" s="1071" t="s">
        <v>376</v>
      </c>
      <c r="D537" s="1072"/>
      <c r="E537" s="879">
        <v>0.46118645892520044</v>
      </c>
      <c r="F537" s="698"/>
      <c r="G537" s="698"/>
      <c r="H537" s="1072" t="s">
        <v>448</v>
      </c>
      <c r="I537" s="1072"/>
      <c r="J537" s="880">
        <v>0.34187394561856627</v>
      </c>
      <c r="K537" s="698"/>
      <c r="L537" s="698"/>
      <c r="M537" s="1072" t="s">
        <v>468</v>
      </c>
      <c r="N537" s="1072"/>
      <c r="O537" s="881">
        <v>1.423548271111239E-2</v>
      </c>
      <c r="P537" s="698"/>
      <c r="Q537" s="698"/>
      <c r="AN537" s="398"/>
      <c r="AO537" s="398"/>
      <c r="AP537" s="398"/>
      <c r="AQ537" s="398"/>
      <c r="AR537" s="398"/>
      <c r="AS537" s="398"/>
      <c r="AT537" s="398"/>
      <c r="AU537" s="398"/>
      <c r="AV537" s="398"/>
      <c r="AW537" s="398"/>
      <c r="AX537" s="398"/>
      <c r="AY537" s="398"/>
      <c r="AZ537" s="398"/>
      <c r="BA537" s="400"/>
      <c r="BB537" s="477"/>
      <c r="BC537" s="400"/>
      <c r="BD537" s="400"/>
      <c r="BE537" s="400"/>
      <c r="BF537" s="400"/>
      <c r="BG537" s="400"/>
      <c r="BH537" s="400"/>
      <c r="BI537" s="400"/>
      <c r="BJ537" s="400"/>
      <c r="BK537" s="400"/>
      <c r="BL537" s="400"/>
      <c r="BM537" s="400"/>
      <c r="BN537" s="400"/>
      <c r="BO537" s="400"/>
      <c r="BP537" s="400"/>
      <c r="BQ537" s="400"/>
      <c r="BR537" s="400"/>
      <c r="BS537" s="400"/>
      <c r="BT537" s="400"/>
      <c r="BU537" s="400"/>
      <c r="BV537" s="400"/>
      <c r="BW537" s="400"/>
      <c r="BX537" s="400"/>
      <c r="BY537" s="400"/>
      <c r="BZ537" s="401"/>
      <c r="CA537" s="401"/>
      <c r="CB537" s="401"/>
      <c r="CC537" s="401"/>
      <c r="CD537" s="401"/>
      <c r="CE537" s="401"/>
      <c r="CF537" s="401"/>
      <c r="CG537" s="401"/>
      <c r="CH537" s="401"/>
      <c r="CI537" s="401"/>
      <c r="CJ537" s="401"/>
      <c r="CK537" s="401"/>
      <c r="CL537" s="401"/>
      <c r="CM537" s="401"/>
      <c r="CN537" s="401"/>
      <c r="CO537" s="401"/>
      <c r="CP537" s="401"/>
      <c r="CQ537" s="401"/>
      <c r="CR537" s="401"/>
      <c r="CS537" s="401"/>
      <c r="CT537" s="401"/>
      <c r="CU537" s="401"/>
      <c r="CV537" s="401"/>
      <c r="CW537" s="401"/>
      <c r="CX537" s="401"/>
      <c r="CY537" s="401"/>
      <c r="CZ537" s="401"/>
    </row>
    <row r="538" s="405" customFormat="true" ht="25.15" customHeight="true" x14ac:dyDescent="0.2">
      <c r="C538" s="1071" t="s">
        <v>382</v>
      </c>
      <c r="D538" s="1072"/>
      <c r="E538" s="879">
        <v>0.35120047916126845</v>
      </c>
      <c r="F538" s="698"/>
      <c r="G538" s="698"/>
      <c r="H538" s="1072" t="s">
        <v>518</v>
      </c>
      <c r="I538" s="1072"/>
      <c r="J538" s="880">
        <v>1.0203815459316462E-5</v>
      </c>
      <c r="K538" s="698"/>
      <c r="L538" s="698"/>
      <c r="M538" s="1072" t="s">
        <v>486</v>
      </c>
      <c r="N538" s="1072"/>
      <c r="O538" s="881">
        <v>4.0750339014029562E-3</v>
      </c>
      <c r="P538" s="698"/>
      <c r="Q538" s="698"/>
      <c r="AN538" s="398"/>
      <c r="AO538" s="398"/>
      <c r="AP538" s="398"/>
      <c r="AQ538" s="398"/>
      <c r="AR538" s="398"/>
      <c r="AS538" s="398"/>
      <c r="AT538" s="398"/>
      <c r="AU538" s="398"/>
      <c r="AV538" s="398"/>
      <c r="AW538" s="398"/>
      <c r="AX538" s="398"/>
      <c r="AY538" s="398"/>
      <c r="AZ538" s="398"/>
      <c r="BA538" s="400"/>
      <c r="BB538" s="477"/>
      <c r="BC538" s="400"/>
      <c r="BD538" s="400"/>
      <c r="BE538" s="400"/>
      <c r="BF538" s="400"/>
      <c r="BG538" s="400"/>
      <c r="BH538" s="400"/>
      <c r="BI538" s="400"/>
      <c r="BJ538" s="400"/>
      <c r="BK538" s="400"/>
      <c r="BL538" s="400"/>
      <c r="BM538" s="400"/>
      <c r="BN538" s="400"/>
      <c r="BO538" s="400"/>
      <c r="BP538" s="400"/>
      <c r="BQ538" s="400"/>
      <c r="BR538" s="400"/>
      <c r="BS538" s="400"/>
      <c r="BT538" s="400"/>
      <c r="BU538" s="400"/>
      <c r="BV538" s="400"/>
      <c r="BW538" s="400"/>
      <c r="BX538" s="400"/>
      <c r="BY538" s="400"/>
      <c r="BZ538" s="401"/>
      <c r="CA538" s="401"/>
      <c r="CB538" s="401"/>
      <c r="CC538" s="401"/>
      <c r="CD538" s="401"/>
      <c r="CE538" s="401"/>
      <c r="CF538" s="401"/>
      <c r="CG538" s="401"/>
      <c r="CH538" s="401"/>
      <c r="CI538" s="401"/>
      <c r="CJ538" s="401"/>
      <c r="CK538" s="401"/>
      <c r="CL538" s="401"/>
      <c r="CM538" s="401"/>
      <c r="CN538" s="401"/>
      <c r="CO538" s="401"/>
      <c r="CP538" s="401"/>
      <c r="CQ538" s="401"/>
      <c r="CR538" s="401"/>
      <c r="CS538" s="401"/>
      <c r="CT538" s="401"/>
      <c r="CU538" s="401"/>
      <c r="CV538" s="401"/>
      <c r="CW538" s="401"/>
      <c r="CX538" s="401"/>
      <c r="CY538" s="401"/>
      <c r="CZ538" s="401"/>
    </row>
    <row r="539" s="405" customFormat="true" ht="25.15" customHeight="true" x14ac:dyDescent="0.2">
      <c r="C539" s="1071" t="s">
        <v>399</v>
      </c>
      <c r="D539" s="1072"/>
      <c r="E539" s="879">
        <v>1.3535786653525576E-3</v>
      </c>
      <c r="F539" s="698"/>
      <c r="G539" s="698"/>
      <c r="H539" s="1072" t="s">
        <v>519</v>
      </c>
      <c r="I539" s="1072"/>
      <c r="J539" s="880">
        <v>1.8113828624652456E-5</v>
      </c>
      <c r="K539" s="698"/>
      <c r="L539" s="698"/>
      <c r="M539" s="1072" t="s">
        <v>514</v>
      </c>
      <c r="N539" s="1072"/>
      <c r="O539" s="881">
        <v>1.6282257387334523E-5</v>
      </c>
      <c r="P539" s="698"/>
      <c r="Q539" s="698"/>
      <c r="AN539" s="398"/>
      <c r="AO539" s="398"/>
      <c r="AP539" s="398"/>
      <c r="AQ539" s="398"/>
      <c r="AR539" s="398"/>
      <c r="AS539" s="398"/>
      <c r="AT539" s="398"/>
      <c r="AU539" s="398"/>
      <c r="AV539" s="398"/>
      <c r="AW539" s="398"/>
      <c r="AX539" s="398"/>
      <c r="AY539" s="398"/>
      <c r="AZ539" s="398"/>
      <c r="BA539" s="400"/>
      <c r="BB539" s="477"/>
      <c r="BC539" s="400"/>
      <c r="BD539" s="400"/>
      <c r="BE539" s="400"/>
      <c r="BF539" s="400"/>
      <c r="BG539" s="400"/>
      <c r="BH539" s="400"/>
      <c r="BI539" s="400"/>
      <c r="BJ539" s="400"/>
      <c r="BK539" s="400"/>
      <c r="BL539" s="400"/>
      <c r="BM539" s="400"/>
      <c r="BN539" s="400"/>
      <c r="BO539" s="400"/>
      <c r="BP539" s="400"/>
      <c r="BQ539" s="400"/>
      <c r="BR539" s="400"/>
      <c r="BS539" s="400"/>
      <c r="BT539" s="400"/>
      <c r="BU539" s="400"/>
      <c r="BV539" s="400"/>
      <c r="BW539" s="400"/>
      <c r="BX539" s="400"/>
      <c r="BY539" s="400"/>
      <c r="BZ539" s="401"/>
      <c r="CA539" s="401"/>
      <c r="CB539" s="401"/>
      <c r="CC539" s="401"/>
      <c r="CD539" s="401"/>
      <c r="CE539" s="401"/>
      <c r="CF539" s="401"/>
      <c r="CG539" s="401"/>
      <c r="CH539" s="401"/>
      <c r="CI539" s="401"/>
      <c r="CJ539" s="401"/>
      <c r="CK539" s="401"/>
      <c r="CL539" s="401"/>
      <c r="CM539" s="401"/>
      <c r="CN539" s="401"/>
      <c r="CO539" s="401"/>
      <c r="CP539" s="401"/>
      <c r="CQ539" s="401"/>
      <c r="CR539" s="401"/>
      <c r="CS539" s="401"/>
      <c r="CT539" s="401"/>
      <c r="CU539" s="401"/>
      <c r="CV539" s="401"/>
      <c r="CW539" s="401"/>
      <c r="CX539" s="401"/>
      <c r="CY539" s="401"/>
      <c r="CZ539" s="401"/>
    </row>
    <row r="540" s="405" customFormat="true" ht="25.15" customHeight="true" x14ac:dyDescent="0.2">
      <c r="C540" s="1071" t="s">
        <v>419</v>
      </c>
      <c r="D540" s="1072"/>
      <c r="E540" s="879">
        <v>5.240197854460788E-3</v>
      </c>
      <c r="F540" s="698"/>
      <c r="G540" s="698"/>
      <c r="H540" s="1072" t="s">
        <v>515</v>
      </c>
      <c r="I540" s="1072"/>
      <c r="J540" s="880">
        <v>7.7632864004759304E-5</v>
      </c>
      <c r="K540" s="698"/>
      <c r="L540" s="698"/>
      <c r="M540" s="1072" t="s">
        <v>466</v>
      </c>
      <c r="N540" s="1072"/>
      <c r="O540" s="881">
        <v>1.884154078890116E-2</v>
      </c>
      <c r="P540" s="698"/>
      <c r="Q540" s="698"/>
      <c r="AN540" s="398"/>
      <c r="AO540" s="398"/>
      <c r="AP540" s="398"/>
      <c r="AQ540" s="398"/>
      <c r="AR540" s="398"/>
      <c r="AS540" s="398"/>
      <c r="AT540" s="398"/>
      <c r="AU540" s="398"/>
      <c r="AV540" s="398"/>
      <c r="AW540" s="398"/>
      <c r="AX540" s="398"/>
      <c r="AY540" s="398"/>
      <c r="AZ540" s="398"/>
      <c r="BA540" s="400"/>
      <c r="BB540" s="477"/>
      <c r="BC540" s="400"/>
      <c r="BD540" s="400"/>
      <c r="BE540" s="400"/>
      <c r="BF540" s="400"/>
      <c r="BG540" s="400"/>
      <c r="BH540" s="400"/>
      <c r="BI540" s="400"/>
      <c r="BJ540" s="400"/>
      <c r="BK540" s="400"/>
      <c r="BL540" s="400"/>
      <c r="BM540" s="400"/>
      <c r="BN540" s="400"/>
      <c r="BO540" s="400"/>
      <c r="BP540" s="400"/>
      <c r="BQ540" s="400"/>
      <c r="BR540" s="400"/>
      <c r="BS540" s="400"/>
      <c r="BT540" s="400"/>
      <c r="BU540" s="400"/>
      <c r="BV540" s="400"/>
      <c r="BW540" s="400"/>
      <c r="BX540" s="400"/>
      <c r="BY540" s="400"/>
      <c r="BZ540" s="401"/>
      <c r="CA540" s="401"/>
      <c r="CB540" s="401"/>
      <c r="CC540" s="401"/>
      <c r="CD540" s="401"/>
      <c r="CE540" s="401"/>
      <c r="CF540" s="401"/>
      <c r="CG540" s="401"/>
      <c r="CH540" s="401"/>
      <c r="CI540" s="401"/>
      <c r="CJ540" s="401"/>
      <c r="CK540" s="401"/>
      <c r="CL540" s="401"/>
      <c r="CM540" s="401"/>
      <c r="CN540" s="401"/>
      <c r="CO540" s="401"/>
      <c r="CP540" s="401"/>
      <c r="CQ540" s="401"/>
      <c r="CR540" s="401"/>
      <c r="CS540" s="401"/>
      <c r="CT540" s="401"/>
      <c r="CU540" s="401"/>
      <c r="CV540" s="401"/>
      <c r="CW540" s="401"/>
      <c r="CX540" s="401"/>
      <c r="CY540" s="401"/>
      <c r="CZ540" s="401"/>
    </row>
    <row r="541" s="405" customFormat="true" ht="25.15" customHeight="true" x14ac:dyDescent="0.2">
      <c r="C541" s="1071" t="s">
        <v>454</v>
      </c>
      <c r="D541" s="1072"/>
      <c r="E541" s="879">
        <v>0.21511234203431423</v>
      </c>
      <c r="F541" s="698"/>
      <c r="G541" s="698"/>
      <c r="H541" s="1072" t="s">
        <v>210</v>
      </c>
      <c r="I541" s="1072"/>
      <c r="J541" s="880">
        <v>0.5756334316186138</v>
      </c>
      <c r="K541" s="698"/>
      <c r="L541" s="698"/>
      <c r="M541" s="1072" t="s">
        <v>449</v>
      </c>
      <c r="N541" s="1072"/>
      <c r="O541" s="881">
        <v>0.3781868908366533</v>
      </c>
      <c r="P541" s="698"/>
      <c r="Q541" s="698"/>
      <c r="AN541" s="398"/>
      <c r="AO541" s="398"/>
      <c r="AP541" s="398"/>
      <c r="AQ541" s="398"/>
      <c r="AR541" s="398"/>
      <c r="AS541" s="398"/>
      <c r="AT541" s="398"/>
      <c r="AU541" s="398"/>
      <c r="AV541" s="398"/>
      <c r="AW541" s="398"/>
      <c r="AX541" s="398"/>
      <c r="AY541" s="398"/>
      <c r="AZ541" s="398"/>
      <c r="BA541" s="400"/>
      <c r="BB541" s="477"/>
      <c r="BC541" s="400"/>
      <c r="BD541" s="400"/>
      <c r="BE541" s="400"/>
      <c r="BF541" s="400"/>
      <c r="BG541" s="400"/>
      <c r="BH541" s="400"/>
      <c r="BI541" s="400"/>
      <c r="BJ541" s="400"/>
      <c r="BK541" s="400"/>
      <c r="BL541" s="400"/>
      <c r="BM541" s="400"/>
      <c r="BN541" s="400"/>
      <c r="BO541" s="400"/>
      <c r="BP541" s="400"/>
      <c r="BQ541" s="400"/>
      <c r="BR541" s="400"/>
      <c r="BS541" s="400"/>
      <c r="BT541" s="400"/>
      <c r="BU541" s="400"/>
      <c r="BV541" s="400"/>
      <c r="BW541" s="400"/>
      <c r="BX541" s="400"/>
      <c r="BY541" s="400"/>
      <c r="BZ541" s="401"/>
      <c r="CA541" s="401"/>
      <c r="CB541" s="401"/>
      <c r="CC541" s="401"/>
      <c r="CD541" s="401"/>
      <c r="CE541" s="401"/>
      <c r="CF541" s="401"/>
      <c r="CG541" s="401"/>
      <c r="CH541" s="401"/>
      <c r="CI541" s="401"/>
      <c r="CJ541" s="401"/>
      <c r="CK541" s="401"/>
      <c r="CL541" s="401"/>
      <c r="CM541" s="401"/>
      <c r="CN541" s="401"/>
      <c r="CO541" s="401"/>
      <c r="CP541" s="401"/>
      <c r="CQ541" s="401"/>
      <c r="CR541" s="401"/>
      <c r="CS541" s="401"/>
      <c r="CT541" s="401"/>
      <c r="CU541" s="401"/>
      <c r="CV541" s="401"/>
      <c r="CW541" s="401"/>
      <c r="CX541" s="401"/>
      <c r="CY541" s="401"/>
      <c r="CZ541" s="401"/>
    </row>
    <row r="542" s="405" customFormat="true" ht="25.15" customHeight="true" x14ac:dyDescent="0.2">
      <c r="C542" s="1071" t="s">
        <v>485</v>
      </c>
      <c r="D542" s="1072"/>
      <c r="E542" s="879">
        <v>2.5122646336792585E-3</v>
      </c>
      <c r="F542" s="698"/>
      <c r="G542" s="698"/>
      <c r="H542" s="1072" t="s">
        <v>217</v>
      </c>
      <c r="I542" s="1072"/>
      <c r="J542" s="880">
        <v>0.22436088771540003</v>
      </c>
      <c r="K542" s="698"/>
      <c r="L542" s="698"/>
      <c r="M542" s="1072" t="s">
        <v>448</v>
      </c>
      <c r="N542" s="1072"/>
      <c r="O542" s="881">
        <v>0.42090056916638569</v>
      </c>
      <c r="P542" s="698"/>
      <c r="Q542" s="698"/>
      <c r="AN542" s="398"/>
      <c r="AO542" s="398"/>
      <c r="AP542" s="398"/>
      <c r="AQ542" s="398"/>
      <c r="AR542" s="398"/>
      <c r="AS542" s="398"/>
      <c r="AT542" s="398"/>
      <c r="AU542" s="398"/>
      <c r="AV542" s="398"/>
      <c r="AW542" s="398"/>
      <c r="AX542" s="398"/>
      <c r="AY542" s="398"/>
      <c r="AZ542" s="398"/>
      <c r="BA542" s="400"/>
      <c r="BB542" s="477"/>
      <c r="BC542" s="400"/>
      <c r="BD542" s="400"/>
      <c r="BE542" s="400"/>
      <c r="BF542" s="400"/>
      <c r="BG542" s="400"/>
      <c r="BH542" s="400"/>
      <c r="BI542" s="400"/>
      <c r="BJ542" s="400"/>
      <c r="BK542" s="400"/>
      <c r="BL542" s="400"/>
      <c r="BM542" s="400"/>
      <c r="BN542" s="400"/>
      <c r="BO542" s="400"/>
      <c r="BP542" s="400"/>
      <c r="BQ542" s="400"/>
      <c r="BR542" s="400"/>
      <c r="BS542" s="400"/>
      <c r="BT542" s="400"/>
      <c r="BU542" s="400"/>
      <c r="BV542" s="400"/>
      <c r="BW542" s="400"/>
      <c r="BX542" s="400"/>
      <c r="BY542" s="400"/>
      <c r="BZ542" s="401"/>
      <c r="CA542" s="401"/>
      <c r="CB542" s="401"/>
      <c r="CC542" s="401"/>
      <c r="CD542" s="401"/>
      <c r="CE542" s="401"/>
      <c r="CF542" s="401"/>
      <c r="CG542" s="401"/>
      <c r="CH542" s="401"/>
      <c r="CI542" s="401"/>
      <c r="CJ542" s="401"/>
      <c r="CK542" s="401"/>
      <c r="CL542" s="401"/>
      <c r="CM542" s="401"/>
      <c r="CN542" s="401"/>
      <c r="CO542" s="401"/>
      <c r="CP542" s="401"/>
      <c r="CQ542" s="401"/>
      <c r="CR542" s="401"/>
      <c r="CS542" s="401"/>
      <c r="CT542" s="401"/>
      <c r="CU542" s="401"/>
      <c r="CV542" s="401"/>
      <c r="CW542" s="401"/>
      <c r="CX542" s="401"/>
      <c r="CY542" s="401"/>
      <c r="CZ542" s="401"/>
    </row>
    <row r="543" s="405" customFormat="true" ht="25.15" customHeight="true" x14ac:dyDescent="0.2">
      <c r="C543" s="1071" t="s">
        <v>378</v>
      </c>
      <c r="D543" s="1072"/>
      <c r="E543" s="882">
        <v>0.32808760852629631</v>
      </c>
      <c r="F543" s="698"/>
      <c r="G543" s="698"/>
      <c r="H543" s="1072" t="s">
        <v>211</v>
      </c>
      <c r="I543" s="1072"/>
      <c r="J543" s="880">
        <v>0.53020131066655185</v>
      </c>
      <c r="K543" s="698"/>
      <c r="L543" s="698"/>
      <c r="M543" s="1072" t="s">
        <v>518</v>
      </c>
      <c r="N543" s="1072"/>
      <c r="O543" s="881">
        <v>9.4857622208515468E-5</v>
      </c>
      <c r="P543" s="698"/>
      <c r="Q543" s="698"/>
      <c r="AN543" s="398"/>
      <c r="AO543" s="398"/>
      <c r="AP543" s="398"/>
      <c r="AQ543" s="398"/>
      <c r="AR543" s="398"/>
      <c r="AS543" s="398"/>
      <c r="AT543" s="398"/>
      <c r="AU543" s="398"/>
      <c r="AV543" s="398"/>
      <c r="AW543" s="398"/>
      <c r="AX543" s="398"/>
      <c r="AY543" s="398"/>
      <c r="AZ543" s="398"/>
      <c r="BA543" s="400"/>
      <c r="BB543" s="477"/>
      <c r="BC543" s="400"/>
      <c r="BD543" s="400"/>
      <c r="BE543" s="400"/>
      <c r="BF543" s="400"/>
      <c r="BG543" s="400"/>
      <c r="BH543" s="400"/>
      <c r="BI543" s="400"/>
      <c r="BJ543" s="400"/>
      <c r="BK543" s="400"/>
      <c r="BL543" s="400"/>
      <c r="BM543" s="400"/>
      <c r="BN543" s="400"/>
      <c r="BO543" s="400"/>
      <c r="BP543" s="400"/>
      <c r="BQ543" s="400"/>
      <c r="BR543" s="400"/>
      <c r="BS543" s="400"/>
      <c r="BT543" s="400"/>
      <c r="BU543" s="400"/>
      <c r="BV543" s="400"/>
      <c r="BW543" s="400"/>
      <c r="BX543" s="400"/>
      <c r="BY543" s="400"/>
      <c r="BZ543" s="401"/>
      <c r="CA543" s="401"/>
      <c r="CB543" s="401"/>
      <c r="CC543" s="401"/>
      <c r="CD543" s="401"/>
      <c r="CE543" s="401"/>
      <c r="CF543" s="401"/>
      <c r="CG543" s="401"/>
      <c r="CH543" s="401"/>
      <c r="CI543" s="401"/>
      <c r="CJ543" s="401"/>
      <c r="CK543" s="401"/>
      <c r="CL543" s="401"/>
      <c r="CM543" s="401"/>
      <c r="CN543" s="401"/>
      <c r="CO543" s="401"/>
      <c r="CP543" s="401"/>
      <c r="CQ543" s="401"/>
      <c r="CR543" s="401"/>
      <c r="CS543" s="401"/>
      <c r="CT543" s="401"/>
      <c r="CU543" s="401"/>
      <c r="CV543" s="401"/>
      <c r="CW543" s="401"/>
      <c r="CX543" s="401"/>
      <c r="CY543" s="401"/>
      <c r="CZ543" s="401"/>
    </row>
    <row r="544" s="405" customFormat="true" ht="25.15" customHeight="true" x14ac:dyDescent="0.2">
      <c r="C544" s="1071"/>
      <c r="D544" s="1072"/>
      <c r="E544" s="698"/>
      <c r="F544" s="698"/>
      <c r="G544" s="698"/>
      <c r="H544" s="1072" t="s">
        <v>216</v>
      </c>
      <c r="I544" s="1072"/>
      <c r="J544" s="880">
        <v>0.21597160355695252</v>
      </c>
      <c r="K544" s="698"/>
      <c r="L544" s="698"/>
      <c r="M544" s="1072" t="s">
        <v>519</v>
      </c>
      <c r="N544" s="1072"/>
      <c r="O544" s="881">
        <v>5.742675288509135E-5</v>
      </c>
      <c r="P544" s="698"/>
      <c r="Q544" s="698"/>
      <c r="AN544" s="398"/>
      <c r="AO544" s="398"/>
      <c r="AP544" s="398"/>
      <c r="AQ544" s="398"/>
      <c r="AR544" s="398"/>
      <c r="AS544" s="398"/>
      <c r="AT544" s="398"/>
      <c r="AU544" s="398"/>
      <c r="AV544" s="398"/>
      <c r="AW544" s="398"/>
      <c r="AX544" s="398"/>
      <c r="AY544" s="398"/>
      <c r="AZ544" s="398"/>
      <c r="BA544" s="400"/>
      <c r="BB544" s="477"/>
      <c r="BC544" s="400"/>
      <c r="BD544" s="400"/>
      <c r="BE544" s="400"/>
      <c r="BF544" s="400"/>
      <c r="BG544" s="400"/>
      <c r="BH544" s="400"/>
      <c r="BI544" s="400"/>
      <c r="BJ544" s="400"/>
      <c r="BK544" s="400"/>
      <c r="BL544" s="400"/>
      <c r="BM544" s="400"/>
      <c r="BN544" s="400"/>
      <c r="BO544" s="400"/>
      <c r="BP544" s="400"/>
      <c r="BQ544" s="400"/>
      <c r="BR544" s="400"/>
      <c r="BS544" s="400"/>
      <c r="BT544" s="400"/>
      <c r="BU544" s="400"/>
      <c r="BV544" s="400"/>
      <c r="BW544" s="400"/>
      <c r="BX544" s="400"/>
      <c r="BY544" s="400"/>
      <c r="BZ544" s="401"/>
      <c r="CA544" s="401"/>
      <c r="CB544" s="401"/>
      <c r="CC544" s="401"/>
      <c r="CD544" s="401"/>
      <c r="CE544" s="401"/>
      <c r="CF544" s="401"/>
      <c r="CG544" s="401"/>
      <c r="CH544" s="401"/>
      <c r="CI544" s="401"/>
      <c r="CJ544" s="401"/>
      <c r="CK544" s="401"/>
      <c r="CL544" s="401"/>
      <c r="CM544" s="401"/>
      <c r="CN544" s="401"/>
      <c r="CO544" s="401"/>
      <c r="CP544" s="401"/>
      <c r="CQ544" s="401"/>
      <c r="CR544" s="401"/>
      <c r="CS544" s="401"/>
      <c r="CT544" s="401"/>
      <c r="CU544" s="401"/>
      <c r="CV544" s="401"/>
      <c r="CW544" s="401"/>
      <c r="CX544" s="401"/>
      <c r="CY544" s="401"/>
      <c r="CZ544" s="401"/>
    </row>
    <row r="545" s="405" customFormat="true" ht="25.15" customHeight="true" x14ac:dyDescent="0.2">
      <c r="C545" s="1071"/>
      <c r="D545" s="1072"/>
      <c r="E545" s="698"/>
      <c r="F545" s="698"/>
      <c r="G545" s="698"/>
      <c r="H545" s="1072" t="s">
        <v>223</v>
      </c>
      <c r="I545" s="1072"/>
      <c r="J545" s="880">
        <v>4.3912526010785394E-2</v>
      </c>
      <c r="K545" s="698"/>
      <c r="L545" s="698"/>
      <c r="M545" s="1072" t="s">
        <v>509</v>
      </c>
      <c r="N545" s="1072"/>
      <c r="O545" s="881">
        <v>3.0091107052520087E-4</v>
      </c>
      <c r="P545" s="698"/>
      <c r="Q545" s="698"/>
      <c r="AN545" s="398"/>
      <c r="AO545" s="398"/>
      <c r="AP545" s="398"/>
      <c r="AQ545" s="398"/>
      <c r="AR545" s="398"/>
      <c r="AS545" s="398"/>
      <c r="AT545" s="398"/>
      <c r="AU545" s="398"/>
      <c r="AV545" s="398"/>
      <c r="AW545" s="398"/>
      <c r="AX545" s="398"/>
      <c r="AY545" s="398"/>
      <c r="AZ545" s="398"/>
      <c r="BA545" s="400"/>
      <c r="BB545" s="477"/>
      <c r="BC545" s="400"/>
      <c r="BD545" s="400"/>
      <c r="BE545" s="400"/>
      <c r="BF545" s="400"/>
      <c r="BG545" s="400"/>
      <c r="BH545" s="400"/>
      <c r="BI545" s="400"/>
      <c r="BJ545" s="400"/>
      <c r="BK545" s="400"/>
      <c r="BL545" s="400"/>
      <c r="BM545" s="400"/>
      <c r="BN545" s="400"/>
      <c r="BO545" s="400"/>
      <c r="BP545" s="400"/>
      <c r="BQ545" s="400"/>
      <c r="BR545" s="400"/>
      <c r="BS545" s="400"/>
      <c r="BT545" s="400"/>
      <c r="BU545" s="400"/>
      <c r="BV545" s="400"/>
      <c r="BW545" s="400"/>
      <c r="BX545" s="400"/>
      <c r="BY545" s="400"/>
      <c r="BZ545" s="401"/>
      <c r="CA545" s="401"/>
      <c r="CB545" s="401"/>
      <c r="CC545" s="401"/>
      <c r="CD545" s="401"/>
      <c r="CE545" s="401"/>
      <c r="CF545" s="401"/>
      <c r="CG545" s="401"/>
      <c r="CH545" s="401"/>
      <c r="CI545" s="401"/>
      <c r="CJ545" s="401"/>
      <c r="CK545" s="401"/>
      <c r="CL545" s="401"/>
      <c r="CM545" s="401"/>
      <c r="CN545" s="401"/>
      <c r="CO545" s="401"/>
      <c r="CP545" s="401"/>
      <c r="CQ545" s="401"/>
      <c r="CR545" s="401"/>
      <c r="CS545" s="401"/>
      <c r="CT545" s="401"/>
      <c r="CU545" s="401"/>
      <c r="CV545" s="401"/>
      <c r="CW545" s="401"/>
      <c r="CX545" s="401"/>
      <c r="CY545" s="401"/>
      <c r="CZ545" s="401"/>
    </row>
    <row r="546" s="405" customFormat="true" ht="25.15" customHeight="true" x14ac:dyDescent="0.2">
      <c r="C546" s="1071" t="s">
        <v>239</v>
      </c>
      <c r="D546" s="1072"/>
      <c r="E546" s="1072"/>
      <c r="F546" s="1072"/>
      <c r="G546" s="1072"/>
      <c r="H546" s="1072" t="s">
        <v>225</v>
      </c>
      <c r="I546" s="1072"/>
      <c r="J546" s="880">
        <v>0.15610781333020554</v>
      </c>
      <c r="K546" s="698"/>
      <c r="L546" s="698"/>
      <c r="M546" s="1072" t="s">
        <v>515</v>
      </c>
      <c r="N546" s="1072"/>
      <c r="O546" s="881">
        <v>4.4811077829925551E-5</v>
      </c>
      <c r="P546" s="698"/>
      <c r="Q546" s="698"/>
      <c r="AN546" s="398"/>
      <c r="AO546" s="398"/>
      <c r="AP546" s="398"/>
      <c r="AQ546" s="398"/>
      <c r="AR546" s="398"/>
      <c r="AS546" s="398"/>
      <c r="AT546" s="398"/>
      <c r="AU546" s="398"/>
      <c r="AV546" s="398"/>
      <c r="AW546" s="398"/>
      <c r="AX546" s="398"/>
      <c r="AY546" s="398"/>
      <c r="AZ546" s="398"/>
      <c r="BA546" s="400"/>
      <c r="BB546" s="477"/>
      <c r="BC546" s="400"/>
      <c r="BD546" s="400"/>
      <c r="BE546" s="400"/>
      <c r="BF546" s="400"/>
      <c r="BG546" s="400"/>
      <c r="BH546" s="400"/>
      <c r="BI546" s="400"/>
      <c r="BJ546" s="400"/>
      <c r="BK546" s="400"/>
      <c r="BL546" s="400"/>
      <c r="BM546" s="400"/>
      <c r="BN546" s="400"/>
      <c r="BO546" s="400"/>
      <c r="BP546" s="400"/>
      <c r="BQ546" s="400"/>
      <c r="BR546" s="400"/>
      <c r="BS546" s="400"/>
      <c r="BT546" s="400"/>
      <c r="BU546" s="400"/>
      <c r="BV546" s="400"/>
      <c r="BW546" s="400"/>
      <c r="BX546" s="400"/>
      <c r="BY546" s="400"/>
      <c r="BZ546" s="401"/>
      <c r="CA546" s="401"/>
      <c r="CB546" s="401"/>
      <c r="CC546" s="401"/>
      <c r="CD546" s="401"/>
      <c r="CE546" s="401"/>
      <c r="CF546" s="401"/>
      <c r="CG546" s="401"/>
      <c r="CH546" s="401"/>
      <c r="CI546" s="401"/>
      <c r="CJ546" s="401"/>
      <c r="CK546" s="401"/>
      <c r="CL546" s="401"/>
      <c r="CM546" s="401"/>
      <c r="CN546" s="401"/>
      <c r="CO546" s="401"/>
      <c r="CP546" s="401"/>
      <c r="CQ546" s="401"/>
      <c r="CR546" s="401"/>
      <c r="CS546" s="401"/>
      <c r="CT546" s="401"/>
      <c r="CU546" s="401"/>
      <c r="CV546" s="401"/>
      <c r="CW546" s="401"/>
      <c r="CX546" s="401"/>
      <c r="CY546" s="401"/>
      <c r="CZ546" s="401"/>
    </row>
    <row r="547" s="405" customFormat="true" ht="25.15" customHeight="true" x14ac:dyDescent="0.2">
      <c r="C547" s="1071" t="s">
        <v>208</v>
      </c>
      <c r="D547" s="1072"/>
      <c r="E547" s="1085" t="s">
        <v>240</v>
      </c>
      <c r="F547" s="1086"/>
      <c r="G547" s="1087"/>
      <c r="H547" s="1072" t="s">
        <v>219</v>
      </c>
      <c r="I547" s="1072"/>
      <c r="J547" s="880">
        <v>7.2075362676583141E-2</v>
      </c>
      <c r="K547" s="698"/>
      <c r="L547" s="698"/>
      <c r="M547" s="1072" t="s">
        <v>210</v>
      </c>
      <c r="N547" s="1072"/>
      <c r="O547" s="881">
        <v>0.47805371739287666</v>
      </c>
      <c r="P547" s="698"/>
      <c r="Q547" s="698"/>
      <c r="AN547" s="398"/>
      <c r="AO547" s="398"/>
      <c r="AP547" s="398"/>
      <c r="AQ547" s="398"/>
      <c r="AR547" s="398"/>
      <c r="AS547" s="398"/>
      <c r="AT547" s="398"/>
      <c r="AU547" s="398"/>
      <c r="AV547" s="398"/>
      <c r="AW547" s="398"/>
      <c r="AX547" s="398"/>
      <c r="AY547" s="398"/>
      <c r="AZ547" s="398"/>
      <c r="BA547" s="400"/>
      <c r="BB547" s="477"/>
      <c r="BC547" s="400"/>
      <c r="BD547" s="400"/>
      <c r="BE547" s="400"/>
      <c r="BF547" s="400"/>
      <c r="BG547" s="400"/>
      <c r="BH547" s="400"/>
      <c r="BI547" s="400"/>
      <c r="BJ547" s="400"/>
      <c r="BK547" s="400"/>
      <c r="BL547" s="400"/>
      <c r="BM547" s="400"/>
      <c r="BN547" s="400"/>
      <c r="BO547" s="400"/>
      <c r="BP547" s="400"/>
      <c r="BQ547" s="400"/>
      <c r="BR547" s="400"/>
      <c r="BS547" s="400"/>
      <c r="BT547" s="400"/>
      <c r="BU547" s="400"/>
      <c r="BV547" s="400"/>
      <c r="BW547" s="400"/>
      <c r="BX547" s="400"/>
      <c r="BY547" s="400"/>
      <c r="BZ547" s="401"/>
      <c r="CA547" s="401"/>
      <c r="CB547" s="401"/>
      <c r="CC547" s="401"/>
      <c r="CD547" s="401"/>
      <c r="CE547" s="401"/>
      <c r="CF547" s="401"/>
      <c r="CG547" s="401"/>
      <c r="CH547" s="401"/>
      <c r="CI547" s="401"/>
      <c r="CJ547" s="401"/>
      <c r="CK547" s="401"/>
      <c r="CL547" s="401"/>
      <c r="CM547" s="401"/>
      <c r="CN547" s="401"/>
      <c r="CO547" s="401"/>
      <c r="CP547" s="401"/>
      <c r="CQ547" s="401"/>
      <c r="CR547" s="401"/>
      <c r="CS547" s="401"/>
      <c r="CT547" s="401"/>
      <c r="CU547" s="401"/>
      <c r="CV547" s="401"/>
      <c r="CW547" s="401"/>
      <c r="CX547" s="401"/>
      <c r="CY547" s="401"/>
      <c r="CZ547" s="401"/>
    </row>
    <row r="548" s="405" customFormat="true" ht="25.15" customHeight="true" x14ac:dyDescent="0.2">
      <c r="C548" s="1072"/>
      <c r="D548" s="1072"/>
      <c r="E548" s="864" t="s">
        <v>188</v>
      </c>
      <c r="F548" s="865" t="s">
        <v>241</v>
      </c>
      <c r="G548" s="866" t="s">
        <v>242</v>
      </c>
      <c r="H548" s="1072" t="s">
        <v>376</v>
      </c>
      <c r="I548" s="1072"/>
      <c r="J548" s="880">
        <v>0.41192575377301222</v>
      </c>
      <c r="K548" s="698"/>
      <c r="L548" s="698"/>
      <c r="M548" s="1072" t="s">
        <v>217</v>
      </c>
      <c r="N548" s="1072"/>
      <c r="O548" s="881">
        <v>0.15282035058432508</v>
      </c>
      <c r="P548" s="698"/>
      <c r="Q548" s="698"/>
      <c r="AN548" s="398"/>
      <c r="AO548" s="398"/>
      <c r="AP548" s="398"/>
      <c r="AQ548" s="398"/>
      <c r="AR548" s="398"/>
      <c r="AS548" s="398"/>
      <c r="AT548" s="398"/>
      <c r="AU548" s="398"/>
      <c r="AV548" s="398"/>
      <c r="AW548" s="398"/>
      <c r="AX548" s="398"/>
      <c r="AY548" s="398"/>
      <c r="AZ548" s="398"/>
      <c r="BA548" s="400"/>
      <c r="BB548" s="477"/>
      <c r="BC548" s="400"/>
      <c r="BD548" s="400"/>
      <c r="BE548" s="400"/>
      <c r="BF548" s="400"/>
      <c r="BG548" s="400"/>
      <c r="BH548" s="400"/>
      <c r="BI548" s="400"/>
      <c r="BJ548" s="400"/>
      <c r="BK548" s="400"/>
      <c r="BL548" s="400"/>
      <c r="BM548" s="400"/>
      <c r="BN548" s="400"/>
      <c r="BO548" s="400"/>
      <c r="BP548" s="400"/>
      <c r="BQ548" s="400"/>
      <c r="BR548" s="400"/>
      <c r="BS548" s="400"/>
      <c r="BT548" s="400"/>
      <c r="BU548" s="400"/>
      <c r="BV548" s="400"/>
      <c r="BW548" s="400"/>
      <c r="BX548" s="400"/>
      <c r="BY548" s="400"/>
      <c r="BZ548" s="401"/>
      <c r="CA548" s="401"/>
      <c r="CB548" s="401"/>
      <c r="CC548" s="401"/>
      <c r="CD548" s="401"/>
      <c r="CE548" s="401"/>
      <c r="CF548" s="401"/>
      <c r="CG548" s="401"/>
      <c r="CH548" s="401"/>
      <c r="CI548" s="401"/>
      <c r="CJ548" s="401"/>
      <c r="CK548" s="401"/>
      <c r="CL548" s="401"/>
      <c r="CM548" s="401"/>
      <c r="CN548" s="401"/>
      <c r="CO548" s="401"/>
      <c r="CP548" s="401"/>
      <c r="CQ548" s="401"/>
      <c r="CR548" s="401"/>
      <c r="CS548" s="401"/>
      <c r="CT548" s="401"/>
      <c r="CU548" s="401"/>
      <c r="CV548" s="401"/>
      <c r="CW548" s="401"/>
      <c r="CX548" s="401"/>
      <c r="CY548" s="401"/>
      <c r="CZ548" s="401"/>
    </row>
    <row r="549" s="405" customFormat="true" ht="25.15" customHeight="true" x14ac:dyDescent="0.2">
      <c r="C549" s="1071" t="s">
        <v>209</v>
      </c>
      <c r="D549" s="1072"/>
      <c r="E549" s="885">
        <v>6.7233475946594883</v>
      </c>
      <c r="F549" s="886">
        <v>9.8872758744992471</v>
      </c>
      <c r="G549" s="887">
        <v>9.8872758744992471</v>
      </c>
      <c r="H549" s="1072" t="s">
        <v>382</v>
      </c>
      <c r="I549" s="1072"/>
      <c r="J549" s="880">
        <v>0.37579664195440299</v>
      </c>
      <c r="K549" s="698"/>
      <c r="L549" s="698"/>
      <c r="M549" s="1072" t="s">
        <v>211</v>
      </c>
      <c r="N549" s="1072"/>
      <c r="O549" s="881">
        <v>0.5209387955202005</v>
      </c>
      <c r="P549" s="698"/>
      <c r="Q549" s="698"/>
      <c r="AN549" s="398"/>
      <c r="AO549" s="398"/>
      <c r="AP549" s="398"/>
      <c r="AQ549" s="398"/>
      <c r="AR549" s="398"/>
      <c r="AS549" s="398"/>
      <c r="AT549" s="398"/>
      <c r="AU549" s="398"/>
      <c r="AV549" s="398"/>
      <c r="AW549" s="398"/>
      <c r="AX549" s="398"/>
      <c r="AY549" s="398"/>
      <c r="AZ549" s="398"/>
      <c r="BA549" s="400"/>
      <c r="BB549" s="477"/>
      <c r="BC549" s="400"/>
      <c r="BD549" s="400"/>
      <c r="BE549" s="400"/>
      <c r="BF549" s="400"/>
      <c r="BG549" s="400"/>
      <c r="BH549" s="400"/>
      <c r="BI549" s="400"/>
      <c r="BJ549" s="400"/>
      <c r="BK549" s="400"/>
      <c r="BL549" s="400"/>
      <c r="BM549" s="400"/>
      <c r="BN549" s="400"/>
      <c r="BO549" s="400"/>
      <c r="BP549" s="400"/>
      <c r="BQ549" s="400"/>
      <c r="BR549" s="400"/>
      <c r="BS549" s="400"/>
      <c r="BT549" s="400"/>
      <c r="BU549" s="400"/>
      <c r="BV549" s="400"/>
      <c r="BW549" s="400"/>
      <c r="BX549" s="400"/>
      <c r="BY549" s="400"/>
      <c r="BZ549" s="401"/>
      <c r="CA549" s="401"/>
      <c r="CB549" s="401"/>
      <c r="CC549" s="401"/>
      <c r="CD549" s="401"/>
      <c r="CE549" s="401"/>
      <c r="CF549" s="401"/>
      <c r="CG549" s="401"/>
      <c r="CH549" s="401"/>
      <c r="CI549" s="401"/>
      <c r="CJ549" s="401"/>
      <c r="CK549" s="401"/>
      <c r="CL549" s="401"/>
      <c r="CM549" s="401"/>
      <c r="CN549" s="401"/>
      <c r="CO549" s="401"/>
      <c r="CP549" s="401"/>
      <c r="CQ549" s="401"/>
      <c r="CR549" s="401"/>
      <c r="CS549" s="401"/>
      <c r="CT549" s="401"/>
      <c r="CU549" s="401"/>
      <c r="CV549" s="401"/>
      <c r="CW549" s="401"/>
      <c r="CX549" s="401"/>
      <c r="CY549" s="401"/>
      <c r="CZ549" s="401"/>
    </row>
    <row r="550" s="405" customFormat="true" ht="25.15" customHeight="true" x14ac:dyDescent="0.2">
      <c r="C550" s="1071"/>
      <c r="D550" s="1072"/>
      <c r="E550" s="698"/>
      <c r="F550" s="698"/>
      <c r="G550" s="698"/>
      <c r="H550" s="1072" t="s">
        <v>399</v>
      </c>
      <c r="I550" s="1072"/>
      <c r="J550" s="880">
        <v>1.4695821538329996E-2</v>
      </c>
      <c r="K550" s="698"/>
      <c r="L550" s="698"/>
      <c r="M550" s="1072" t="s">
        <v>216</v>
      </c>
      <c r="N550" s="1072"/>
      <c r="O550" s="881">
        <v>0.16891533394942398</v>
      </c>
      <c r="P550" s="698"/>
      <c r="Q550" s="698"/>
      <c r="AN550" s="398"/>
      <c r="AO550" s="398"/>
      <c r="AP550" s="398"/>
      <c r="AQ550" s="398"/>
      <c r="AR550" s="398"/>
      <c r="AS550" s="398"/>
      <c r="AT550" s="398"/>
      <c r="AU550" s="398"/>
      <c r="AV550" s="398"/>
      <c r="AW550" s="398"/>
      <c r="AX550" s="398"/>
      <c r="AY550" s="398"/>
      <c r="AZ550" s="398"/>
      <c r="BA550" s="400"/>
      <c r="BB550" s="477"/>
      <c r="BC550" s="400"/>
      <c r="BD550" s="400"/>
      <c r="BE550" s="400"/>
      <c r="BF550" s="400"/>
      <c r="BG550" s="400"/>
      <c r="BH550" s="400"/>
      <c r="BI550" s="400"/>
      <c r="BJ550" s="400"/>
      <c r="BK550" s="400"/>
      <c r="BL550" s="400"/>
      <c r="BM550" s="400"/>
      <c r="BN550" s="400"/>
      <c r="BO550" s="400"/>
      <c r="BP550" s="400"/>
      <c r="BQ550" s="400"/>
      <c r="BR550" s="400"/>
      <c r="BS550" s="400"/>
      <c r="BT550" s="400"/>
      <c r="BU550" s="400"/>
      <c r="BV550" s="400"/>
      <c r="BW550" s="400"/>
      <c r="BX550" s="400"/>
      <c r="BY550" s="400"/>
      <c r="BZ550" s="401"/>
      <c r="CA550" s="401"/>
      <c r="CB550" s="401"/>
      <c r="CC550" s="401"/>
      <c r="CD550" s="401"/>
      <c r="CE550" s="401"/>
      <c r="CF550" s="401"/>
      <c r="CG550" s="401"/>
      <c r="CH550" s="401"/>
      <c r="CI550" s="401"/>
      <c r="CJ550" s="401"/>
      <c r="CK550" s="401"/>
      <c r="CL550" s="401"/>
      <c r="CM550" s="401"/>
      <c r="CN550" s="401"/>
      <c r="CO550" s="401"/>
      <c r="CP550" s="401"/>
      <c r="CQ550" s="401"/>
      <c r="CR550" s="401"/>
      <c r="CS550" s="401"/>
      <c r="CT550" s="401"/>
      <c r="CU550" s="401"/>
      <c r="CV550" s="401"/>
      <c r="CW550" s="401"/>
      <c r="CX550" s="401"/>
      <c r="CY550" s="401"/>
      <c r="CZ550" s="401"/>
    </row>
    <row r="551" s="405" customFormat="true" ht="25.15" customHeight="true" x14ac:dyDescent="0.2">
      <c r="C551" s="1071"/>
      <c r="D551" s="1072"/>
      <c r="E551" s="698"/>
      <c r="F551" s="698"/>
      <c r="G551" s="698"/>
      <c r="H551" s="1072" t="s">
        <v>419</v>
      </c>
      <c r="I551" s="1072"/>
      <c r="J551" s="880">
        <v>2.5802284670088972E-3</v>
      </c>
      <c r="K551" s="698"/>
      <c r="L551" s="698"/>
      <c r="M551" s="1072" t="s">
        <v>223</v>
      </c>
      <c r="N551" s="1072"/>
      <c r="O551" s="881">
        <v>0.12311144988973076</v>
      </c>
      <c r="P551" s="698"/>
      <c r="Q551" s="698"/>
      <c r="AN551" s="398"/>
      <c r="AO551" s="398"/>
      <c r="AP551" s="398"/>
      <c r="AQ551" s="398"/>
      <c r="AR551" s="398"/>
      <c r="AS551" s="398"/>
      <c r="AT551" s="398"/>
      <c r="AU551" s="398"/>
      <c r="AV551" s="398"/>
      <c r="AW551" s="398"/>
      <c r="AX551" s="398"/>
      <c r="AY551" s="398"/>
      <c r="AZ551" s="398"/>
      <c r="BA551" s="400"/>
      <c r="BB551" s="477"/>
      <c r="BC551" s="400"/>
      <c r="BD551" s="400"/>
      <c r="BE551" s="400"/>
      <c r="BF551" s="400"/>
      <c r="BG551" s="400"/>
      <c r="BH551" s="400"/>
      <c r="BI551" s="400"/>
      <c r="BJ551" s="400"/>
      <c r="BK551" s="400"/>
      <c r="BL551" s="400"/>
      <c r="BM551" s="400"/>
      <c r="BN551" s="400"/>
      <c r="BO551" s="400"/>
      <c r="BP551" s="400"/>
      <c r="BQ551" s="400"/>
      <c r="BR551" s="400"/>
      <c r="BS551" s="400"/>
      <c r="BT551" s="400"/>
      <c r="BU551" s="400"/>
      <c r="BV551" s="400"/>
      <c r="BW551" s="400"/>
      <c r="BX551" s="400"/>
      <c r="BY551" s="400"/>
      <c r="BZ551" s="401"/>
      <c r="CA551" s="401"/>
      <c r="CB551" s="401"/>
      <c r="CC551" s="401"/>
      <c r="CD551" s="401"/>
      <c r="CE551" s="401"/>
      <c r="CF551" s="401"/>
      <c r="CG551" s="401"/>
      <c r="CH551" s="401"/>
      <c r="CI551" s="401"/>
      <c r="CJ551" s="401"/>
      <c r="CK551" s="401"/>
      <c r="CL551" s="401"/>
      <c r="CM551" s="401"/>
      <c r="CN551" s="401"/>
      <c r="CO551" s="401"/>
      <c r="CP551" s="401"/>
      <c r="CQ551" s="401"/>
      <c r="CR551" s="401"/>
      <c r="CS551" s="401"/>
      <c r="CT551" s="401"/>
      <c r="CU551" s="401"/>
      <c r="CV551" s="401"/>
      <c r="CW551" s="401"/>
      <c r="CX551" s="401"/>
      <c r="CY551" s="401"/>
      <c r="CZ551" s="401"/>
    </row>
    <row r="552" s="405" customFormat="true" ht="25.15" customHeight="true" x14ac:dyDescent="0.2">
      <c r="C552" s="1071" t="s">
        <v>243</v>
      </c>
      <c r="D552" s="1072"/>
      <c r="E552" s="1072"/>
      <c r="F552" s="698"/>
      <c r="G552" s="698"/>
      <c r="H552" s="1072" t="s">
        <v>454</v>
      </c>
      <c r="I552" s="1072"/>
      <c r="J552" s="880">
        <v>0.20341603745006701</v>
      </c>
      <c r="K552" s="698"/>
      <c r="L552" s="698"/>
      <c r="M552" s="1072" t="s">
        <v>225</v>
      </c>
      <c r="N552" s="1072"/>
      <c r="O552" s="881">
        <v>0.1839520814714514</v>
      </c>
      <c r="P552" s="698"/>
      <c r="Q552" s="698"/>
      <c r="AN552" s="398"/>
      <c r="AO552" s="398"/>
      <c r="AP552" s="398"/>
      <c r="AQ552" s="398"/>
      <c r="AR552" s="398"/>
      <c r="AS552" s="398"/>
      <c r="AT552" s="398"/>
      <c r="AU552" s="398"/>
      <c r="AV552" s="398"/>
      <c r="AW552" s="398"/>
      <c r="AX552" s="398"/>
      <c r="AY552" s="398"/>
      <c r="AZ552" s="398"/>
      <c r="BA552" s="400"/>
      <c r="BB552" s="477"/>
      <c r="BC552" s="400"/>
      <c r="BD552" s="400"/>
      <c r="BE552" s="400"/>
      <c r="BF552" s="400"/>
      <c r="BG552" s="400"/>
      <c r="BH552" s="400"/>
      <c r="BI552" s="400"/>
      <c r="BJ552" s="400"/>
      <c r="BK552" s="400"/>
      <c r="BL552" s="400"/>
      <c r="BM552" s="400"/>
      <c r="BN552" s="400"/>
      <c r="BO552" s="400"/>
      <c r="BP552" s="400"/>
      <c r="BQ552" s="400"/>
      <c r="BR552" s="400"/>
      <c r="BS552" s="400"/>
      <c r="BT552" s="400"/>
      <c r="BU552" s="400"/>
      <c r="BV552" s="400"/>
      <c r="BW552" s="400"/>
      <c r="BX552" s="400"/>
      <c r="BY552" s="400"/>
      <c r="BZ552" s="401"/>
      <c r="CA552" s="401"/>
      <c r="CB552" s="401"/>
      <c r="CC552" s="401"/>
      <c r="CD552" s="401"/>
      <c r="CE552" s="401"/>
      <c r="CF552" s="401"/>
      <c r="CG552" s="401"/>
      <c r="CH552" s="401"/>
      <c r="CI552" s="401"/>
      <c r="CJ552" s="401"/>
      <c r="CK552" s="401"/>
      <c r="CL552" s="401"/>
      <c r="CM552" s="401"/>
      <c r="CN552" s="401"/>
      <c r="CO552" s="401"/>
      <c r="CP552" s="401"/>
      <c r="CQ552" s="401"/>
      <c r="CR552" s="401"/>
      <c r="CS552" s="401"/>
      <c r="CT552" s="401"/>
      <c r="CU552" s="401"/>
      <c r="CV552" s="401"/>
      <c r="CW552" s="401"/>
      <c r="CX552" s="401"/>
      <c r="CY552" s="401"/>
      <c r="CZ552" s="401"/>
    </row>
    <row r="553" s="405" customFormat="true" ht="25.15" customHeight="true" x14ac:dyDescent="0.2">
      <c r="C553" s="1071"/>
      <c r="D553" s="1072"/>
      <c r="E553" s="867" t="s">
        <v>208</v>
      </c>
      <c r="F553" s="698"/>
      <c r="G553" s="698"/>
      <c r="H553" s="1072" t="s">
        <v>485</v>
      </c>
      <c r="I553" s="1072"/>
      <c r="J553" s="880">
        <v>2.6193582838564549E-4</v>
      </c>
      <c r="K553" s="698"/>
      <c r="L553" s="698"/>
      <c r="M553" s="1072" t="s">
        <v>219</v>
      </c>
      <c r="N553" s="1072"/>
      <c r="O553" s="881">
        <v>9.8505027383649954E-2</v>
      </c>
      <c r="P553" s="698"/>
      <c r="Q553" s="698"/>
      <c r="AN553" s="398"/>
      <c r="AO553" s="398"/>
      <c r="AP553" s="398"/>
      <c r="AQ553" s="398"/>
      <c r="AR553" s="398"/>
      <c r="AS553" s="398"/>
      <c r="AT553" s="398"/>
      <c r="AU553" s="398"/>
      <c r="AV553" s="398"/>
      <c r="AW553" s="398"/>
      <c r="AX553" s="398"/>
      <c r="AY553" s="398"/>
      <c r="AZ553" s="398"/>
      <c r="BA553" s="400"/>
      <c r="BB553" s="477"/>
      <c r="BC553" s="400"/>
      <c r="BD553" s="400"/>
      <c r="BE553" s="400"/>
      <c r="BF553" s="400"/>
      <c r="BG553" s="400"/>
      <c r="BH553" s="400"/>
      <c r="BI553" s="400"/>
      <c r="BJ553" s="400"/>
      <c r="BK553" s="400"/>
      <c r="BL553" s="400"/>
      <c r="BM553" s="400"/>
      <c r="BN553" s="400"/>
      <c r="BO553" s="400"/>
      <c r="BP553" s="400"/>
      <c r="BQ553" s="400"/>
      <c r="BR553" s="400"/>
      <c r="BS553" s="400"/>
      <c r="BT553" s="400"/>
      <c r="BU553" s="400"/>
      <c r="BV553" s="400"/>
      <c r="BW553" s="400"/>
      <c r="BX553" s="400"/>
      <c r="BY553" s="400"/>
      <c r="BZ553" s="401"/>
      <c r="CA553" s="401"/>
      <c r="CB553" s="401"/>
      <c r="CC553" s="401"/>
      <c r="CD553" s="401"/>
      <c r="CE553" s="401"/>
      <c r="CF553" s="401"/>
      <c r="CG553" s="401"/>
      <c r="CH553" s="401"/>
      <c r="CI553" s="401"/>
      <c r="CJ553" s="401"/>
      <c r="CK553" s="401"/>
      <c r="CL553" s="401"/>
      <c r="CM553" s="401"/>
      <c r="CN553" s="401"/>
      <c r="CO553" s="401"/>
      <c r="CP553" s="401"/>
      <c r="CQ553" s="401"/>
      <c r="CR553" s="401"/>
      <c r="CS553" s="401"/>
      <c r="CT553" s="401"/>
      <c r="CU553" s="401"/>
      <c r="CV553" s="401"/>
      <c r="CW553" s="401"/>
      <c r="CX553" s="401"/>
      <c r="CY553" s="401"/>
      <c r="CZ553" s="401"/>
    </row>
    <row r="554" s="405" customFormat="true" ht="25.15" customHeight="true" x14ac:dyDescent="0.2">
      <c r="C554" s="1072"/>
      <c r="D554" s="1072"/>
      <c r="E554" s="888" t="s">
        <v>209</v>
      </c>
      <c r="F554" s="698"/>
      <c r="G554" s="698"/>
      <c r="H554" s="1072" t="s">
        <v>378</v>
      </c>
      <c r="I554" s="1072"/>
      <c r="J554" s="880">
        <v>0.2648213056496756</v>
      </c>
      <c r="K554" s="698"/>
      <c r="L554" s="698"/>
      <c r="M554" s="1072" t="s">
        <v>376</v>
      </c>
      <c r="N554" s="1072"/>
      <c r="O554" s="881">
        <v>0.38508108469010388</v>
      </c>
      <c r="P554" s="698"/>
      <c r="Q554" s="698"/>
      <c r="AN554" s="398"/>
      <c r="AO554" s="398"/>
      <c r="AP554" s="398"/>
      <c r="AQ554" s="398"/>
      <c r="AR554" s="398"/>
      <c r="AS554" s="398"/>
      <c r="AT554" s="398"/>
      <c r="AU554" s="398"/>
      <c r="AV554" s="398"/>
      <c r="AW554" s="398"/>
      <c r="AX554" s="398"/>
      <c r="AY554" s="398"/>
      <c r="AZ554" s="398"/>
      <c r="BA554" s="400"/>
      <c r="BB554" s="477"/>
      <c r="BC554" s="400"/>
      <c r="BD554" s="400"/>
      <c r="BE554" s="400"/>
      <c r="BF554" s="400"/>
      <c r="BG554" s="400"/>
      <c r="BH554" s="400"/>
      <c r="BI554" s="400"/>
      <c r="BJ554" s="400"/>
      <c r="BK554" s="400"/>
      <c r="BL554" s="400"/>
      <c r="BM554" s="400"/>
      <c r="BN554" s="400"/>
      <c r="BO554" s="400"/>
      <c r="BP554" s="400"/>
      <c r="BQ554" s="400"/>
      <c r="BR554" s="400"/>
      <c r="BS554" s="400"/>
      <c r="BT554" s="400"/>
      <c r="BU554" s="400"/>
      <c r="BV554" s="400"/>
      <c r="BW554" s="400"/>
      <c r="BX554" s="400"/>
      <c r="BY554" s="400"/>
      <c r="BZ554" s="401"/>
      <c r="CA554" s="401"/>
      <c r="CB554" s="401"/>
      <c r="CC554" s="401"/>
      <c r="CD554" s="401"/>
      <c r="CE554" s="401"/>
      <c r="CF554" s="401"/>
      <c r="CG554" s="401"/>
      <c r="CH554" s="401"/>
      <c r="CI554" s="401"/>
      <c r="CJ554" s="401"/>
      <c r="CK554" s="401"/>
      <c r="CL554" s="401"/>
      <c r="CM554" s="401"/>
      <c r="CN554" s="401"/>
      <c r="CO554" s="401"/>
      <c r="CP554" s="401"/>
      <c r="CQ554" s="401"/>
      <c r="CR554" s="401"/>
      <c r="CS554" s="401"/>
      <c r="CT554" s="401"/>
      <c r="CU554" s="401"/>
      <c r="CV554" s="401"/>
      <c r="CW554" s="401"/>
      <c r="CX554" s="401"/>
      <c r="CY554" s="401"/>
      <c r="CZ554" s="401"/>
    </row>
    <row r="555" s="405" customFormat="true" ht="25.15" customHeight="true" x14ac:dyDescent="0.2">
      <c r="C555" s="1071" t="s">
        <v>441</v>
      </c>
      <c r="D555" s="1072"/>
      <c r="E555" s="876">
        <v>-4.2678284613000078E-2</v>
      </c>
      <c r="F555" s="698"/>
      <c r="G555" s="698"/>
      <c r="H555" s="1072" t="s">
        <v>469</v>
      </c>
      <c r="I555" s="1072"/>
      <c r="J555" s="880">
        <v>2.6489791984343324E-2</v>
      </c>
      <c r="K555" s="698"/>
      <c r="L555" s="698"/>
      <c r="M555" s="1072" t="s">
        <v>382</v>
      </c>
      <c r="N555" s="1072"/>
      <c r="O555" s="881">
        <v>0.29316030837560875</v>
      </c>
      <c r="P555" s="698"/>
      <c r="Q555" s="698"/>
      <c r="AN555" s="398"/>
      <c r="AO555" s="398"/>
      <c r="AP555" s="398"/>
      <c r="AQ555" s="398"/>
      <c r="AR555" s="398"/>
      <c r="AS555" s="398"/>
      <c r="AT555" s="398"/>
      <c r="AU555" s="398"/>
      <c r="AV555" s="398"/>
      <c r="AW555" s="398"/>
      <c r="AX555" s="398"/>
      <c r="AY555" s="398"/>
      <c r="AZ555" s="398"/>
      <c r="BA555" s="400"/>
      <c r="BB555" s="477"/>
      <c r="BC555" s="400"/>
      <c r="BD555" s="400"/>
      <c r="BE555" s="400"/>
      <c r="BF555" s="400"/>
      <c r="BG555" s="400"/>
      <c r="BH555" s="400"/>
      <c r="BI555" s="400"/>
      <c r="BJ555" s="400"/>
      <c r="BK555" s="400"/>
      <c r="BL555" s="400"/>
      <c r="BM555" s="400"/>
      <c r="BN555" s="400"/>
      <c r="BO555" s="400"/>
      <c r="BP555" s="400"/>
      <c r="BQ555" s="400"/>
      <c r="BR555" s="400"/>
      <c r="BS555" s="400"/>
      <c r="BT555" s="400"/>
      <c r="BU555" s="400"/>
      <c r="BV555" s="400"/>
      <c r="BW555" s="400"/>
      <c r="BX555" s="400"/>
      <c r="BY555" s="400"/>
      <c r="BZ555" s="401"/>
      <c r="CA555" s="401"/>
      <c r="CB555" s="401"/>
      <c r="CC555" s="401"/>
      <c r="CD555" s="401"/>
      <c r="CE555" s="401"/>
      <c r="CF555" s="401"/>
      <c r="CG555" s="401"/>
      <c r="CH555" s="401"/>
      <c r="CI555" s="401"/>
      <c r="CJ555" s="401"/>
      <c r="CK555" s="401"/>
      <c r="CL555" s="401"/>
      <c r="CM555" s="401"/>
      <c r="CN555" s="401"/>
      <c r="CO555" s="401"/>
      <c r="CP555" s="401"/>
      <c r="CQ555" s="401"/>
      <c r="CR555" s="401"/>
      <c r="CS555" s="401"/>
      <c r="CT555" s="401"/>
      <c r="CU555" s="401"/>
      <c r="CV555" s="401"/>
      <c r="CW555" s="401"/>
      <c r="CX555" s="401"/>
      <c r="CY555" s="401"/>
      <c r="CZ555" s="401"/>
    </row>
    <row r="556" s="405" customFormat="true" ht="25.15" customHeight="true" x14ac:dyDescent="0.2">
      <c r="C556" s="1071" t="s">
        <v>457</v>
      </c>
      <c r="D556" s="1072"/>
      <c r="E556" s="879">
        <v>-3.7868066133098746E-2</v>
      </c>
      <c r="F556" s="698"/>
      <c r="G556" s="698"/>
      <c r="H556" s="1072" t="s">
        <v>460</v>
      </c>
      <c r="I556" s="1072"/>
      <c r="J556" s="880">
        <v>5.9067816192954155E-2</v>
      </c>
      <c r="K556" s="698"/>
      <c r="L556" s="698"/>
      <c r="M556" s="1072" t="s">
        <v>399</v>
      </c>
      <c r="N556" s="1072"/>
      <c r="O556" s="881">
        <v>1.4182564158397315E-3</v>
      </c>
      <c r="P556" s="698"/>
      <c r="Q556" s="698"/>
      <c r="AN556" s="398"/>
      <c r="AO556" s="398"/>
      <c r="AP556" s="398"/>
      <c r="AQ556" s="398"/>
      <c r="AR556" s="398"/>
      <c r="AS556" s="398"/>
      <c r="AT556" s="398"/>
      <c r="AU556" s="398"/>
      <c r="AV556" s="398"/>
      <c r="AW556" s="398"/>
      <c r="AX556" s="398"/>
      <c r="AY556" s="398"/>
      <c r="AZ556" s="398"/>
      <c r="BA556" s="400"/>
      <c r="BB556" s="477"/>
      <c r="BC556" s="400"/>
      <c r="BD556" s="400"/>
      <c r="BE556" s="400"/>
      <c r="BF556" s="400"/>
      <c r="BG556" s="400"/>
      <c r="BH556" s="400"/>
      <c r="BI556" s="400"/>
      <c r="BJ556" s="400"/>
      <c r="BK556" s="400"/>
      <c r="BL556" s="400"/>
      <c r="BM556" s="400"/>
      <c r="BN556" s="400"/>
      <c r="BO556" s="400"/>
      <c r="BP556" s="400"/>
      <c r="BQ556" s="400"/>
      <c r="BR556" s="400"/>
      <c r="BS556" s="400"/>
      <c r="BT556" s="400"/>
      <c r="BU556" s="400"/>
      <c r="BV556" s="400"/>
      <c r="BW556" s="400"/>
      <c r="BX556" s="400"/>
      <c r="BY556" s="400"/>
      <c r="BZ556" s="401"/>
      <c r="CA556" s="401"/>
      <c r="CB556" s="401"/>
      <c r="CC556" s="401"/>
      <c r="CD556" s="401"/>
      <c r="CE556" s="401"/>
      <c r="CF556" s="401"/>
      <c r="CG556" s="401"/>
      <c r="CH556" s="401"/>
      <c r="CI556" s="401"/>
      <c r="CJ556" s="401"/>
      <c r="CK556" s="401"/>
      <c r="CL556" s="401"/>
      <c r="CM556" s="401"/>
      <c r="CN556" s="401"/>
      <c r="CO556" s="401"/>
      <c r="CP556" s="401"/>
      <c r="CQ556" s="401"/>
      <c r="CR556" s="401"/>
      <c r="CS556" s="401"/>
      <c r="CT556" s="401"/>
      <c r="CU556" s="401"/>
      <c r="CV556" s="401"/>
      <c r="CW556" s="401"/>
      <c r="CX556" s="401"/>
      <c r="CY556" s="401"/>
      <c r="CZ556" s="401"/>
    </row>
    <row r="557" s="405" customFormat="true" ht="25.15" customHeight="true" x14ac:dyDescent="0.2">
      <c r="C557" s="1071" t="s">
        <v>492</v>
      </c>
      <c r="D557" s="1072"/>
      <c r="E557" s="879">
        <v>-7.5753821230684325E-3</v>
      </c>
      <c r="F557" s="698"/>
      <c r="G557" s="698"/>
      <c r="H557" s="1072" t="s">
        <v>513</v>
      </c>
      <c r="I557" s="1072"/>
      <c r="J557" s="880">
        <v>2.2864620340976591E-3</v>
      </c>
      <c r="K557" s="698"/>
      <c r="L557" s="698"/>
      <c r="M557" s="1072" t="s">
        <v>419</v>
      </c>
      <c r="N557" s="1072"/>
      <c r="O557" s="881">
        <v>7.8166869808623043E-3</v>
      </c>
      <c r="P557" s="698"/>
      <c r="Q557" s="698"/>
      <c r="AN557" s="398"/>
      <c r="AO557" s="398"/>
      <c r="AP557" s="398"/>
      <c r="AQ557" s="398"/>
      <c r="AR557" s="398"/>
      <c r="AS557" s="398"/>
      <c r="AT557" s="398"/>
      <c r="AU557" s="398"/>
      <c r="AV557" s="398"/>
      <c r="AW557" s="398"/>
      <c r="AX557" s="398"/>
      <c r="AY557" s="398"/>
      <c r="AZ557" s="398"/>
      <c r="BA557" s="400"/>
      <c r="BB557" s="477"/>
      <c r="BC557" s="400"/>
      <c r="BD557" s="400"/>
      <c r="BE557" s="400"/>
      <c r="BF557" s="400"/>
      <c r="BG557" s="400"/>
      <c r="BH557" s="400"/>
      <c r="BI557" s="400"/>
      <c r="BJ557" s="400"/>
      <c r="BK557" s="400"/>
      <c r="BL557" s="400"/>
      <c r="BM557" s="400"/>
      <c r="BN557" s="400"/>
      <c r="BO557" s="400"/>
      <c r="BP557" s="400"/>
      <c r="BQ557" s="400"/>
      <c r="BR557" s="400"/>
      <c r="BS557" s="400"/>
      <c r="BT557" s="400"/>
      <c r="BU557" s="400"/>
      <c r="BV557" s="400"/>
      <c r="BW557" s="400"/>
      <c r="BX557" s="400"/>
      <c r="BY557" s="400"/>
      <c r="BZ557" s="401"/>
      <c r="CA557" s="401"/>
      <c r="CB557" s="401"/>
      <c r="CC557" s="401"/>
      <c r="CD557" s="401"/>
      <c r="CE557" s="401"/>
      <c r="CF557" s="401"/>
      <c r="CG557" s="401"/>
      <c r="CH557" s="401"/>
      <c r="CI557" s="401"/>
      <c r="CJ557" s="401"/>
      <c r="CK557" s="401"/>
      <c r="CL557" s="401"/>
      <c r="CM557" s="401"/>
      <c r="CN557" s="401"/>
      <c r="CO557" s="401"/>
      <c r="CP557" s="401"/>
      <c r="CQ557" s="401"/>
      <c r="CR557" s="401"/>
      <c r="CS557" s="401"/>
      <c r="CT557" s="401"/>
      <c r="CU557" s="401"/>
      <c r="CV557" s="401"/>
      <c r="CW557" s="401"/>
      <c r="CX557" s="401"/>
      <c r="CY557" s="401"/>
      <c r="CZ557" s="401"/>
    </row>
    <row r="558" s="405" customFormat="true" ht="25.15" customHeight="true" x14ac:dyDescent="0.2">
      <c r="C558" s="1071" t="s">
        <v>472</v>
      </c>
      <c r="D558" s="1072"/>
      <c r="E558" s="879">
        <v>8.1013969237715162E-3</v>
      </c>
      <c r="F558" s="698"/>
      <c r="G558" s="698"/>
      <c r="H558" s="1072" t="s">
        <v>477</v>
      </c>
      <c r="I558" s="1072"/>
      <c r="J558" s="880">
        <v>1.5269850881864404E-2</v>
      </c>
      <c r="K558" s="698"/>
      <c r="L558" s="698"/>
      <c r="M558" s="1072" t="s">
        <v>454</v>
      </c>
      <c r="N558" s="1072"/>
      <c r="O558" s="881">
        <v>0.16568140538305032</v>
      </c>
      <c r="P558" s="698"/>
      <c r="Q558" s="698"/>
      <c r="AN558" s="398"/>
      <c r="AO558" s="398"/>
      <c r="AP558" s="398"/>
      <c r="AQ558" s="398"/>
      <c r="AR558" s="398"/>
      <c r="AS558" s="398"/>
      <c r="AT558" s="398"/>
      <c r="AU558" s="398"/>
      <c r="AV558" s="398"/>
      <c r="AW558" s="398"/>
      <c r="AX558" s="398"/>
      <c r="AY558" s="398"/>
      <c r="AZ558" s="398"/>
      <c r="BA558" s="400"/>
      <c r="BB558" s="477"/>
      <c r="BC558" s="400"/>
      <c r="BD558" s="400"/>
      <c r="BE558" s="400"/>
      <c r="BF558" s="400"/>
      <c r="BG558" s="400"/>
      <c r="BH558" s="400"/>
      <c r="BI558" s="400"/>
      <c r="BJ558" s="400"/>
      <c r="BK558" s="400"/>
      <c r="BL558" s="400"/>
      <c r="BM558" s="400"/>
      <c r="BN558" s="400"/>
      <c r="BO558" s="400"/>
      <c r="BP558" s="400"/>
      <c r="BQ558" s="400"/>
      <c r="BR558" s="400"/>
      <c r="BS558" s="400"/>
      <c r="BT558" s="400"/>
      <c r="BU558" s="400"/>
      <c r="BV558" s="400"/>
      <c r="BW558" s="400"/>
      <c r="BX558" s="400"/>
      <c r="BY558" s="400"/>
      <c r="BZ558" s="401"/>
      <c r="CA558" s="401"/>
      <c r="CB558" s="401"/>
      <c r="CC558" s="401"/>
      <c r="CD558" s="401"/>
      <c r="CE558" s="401"/>
      <c r="CF558" s="401"/>
      <c r="CG558" s="401"/>
      <c r="CH558" s="401"/>
      <c r="CI558" s="401"/>
      <c r="CJ558" s="401"/>
      <c r="CK558" s="401"/>
      <c r="CL558" s="401"/>
      <c r="CM558" s="401"/>
      <c r="CN558" s="401"/>
      <c r="CO558" s="401"/>
      <c r="CP558" s="401"/>
      <c r="CQ558" s="401"/>
      <c r="CR558" s="401"/>
      <c r="CS558" s="401"/>
      <c r="CT558" s="401"/>
      <c r="CU558" s="401"/>
      <c r="CV558" s="401"/>
      <c r="CW558" s="401"/>
      <c r="CX558" s="401"/>
      <c r="CY558" s="401"/>
      <c r="CZ558" s="401"/>
    </row>
    <row r="559" s="405" customFormat="true" ht="25.15" customHeight="true" x14ac:dyDescent="0.2">
      <c r="C559" s="1071" t="s">
        <v>463</v>
      </c>
      <c r="D559" s="1072"/>
      <c r="E559" s="879">
        <v>-2.9987028008506594E-2</v>
      </c>
      <c r="F559" s="698"/>
      <c r="G559" s="698"/>
      <c r="H559" s="1072" t="s">
        <v>493</v>
      </c>
      <c r="I559" s="1072"/>
      <c r="J559" s="880">
        <v>7.7405834978356083E-3</v>
      </c>
      <c r="K559" s="698"/>
      <c r="L559" s="698"/>
      <c r="M559" s="1072" t="s">
        <v>485</v>
      </c>
      <c r="N559" s="1072"/>
      <c r="O559" s="881">
        <v>4.7628222407663876E-3</v>
      </c>
      <c r="P559" s="698"/>
      <c r="Q559" s="698"/>
      <c r="AN559" s="398"/>
      <c r="AO559" s="398"/>
      <c r="AP559" s="398"/>
      <c r="AQ559" s="398"/>
      <c r="AR559" s="398"/>
      <c r="AS559" s="398"/>
      <c r="AT559" s="398"/>
      <c r="AU559" s="398"/>
      <c r="AV559" s="398"/>
      <c r="AW559" s="398"/>
      <c r="AX559" s="398"/>
      <c r="AY559" s="398"/>
      <c r="AZ559" s="398"/>
      <c r="BA559" s="400"/>
      <c r="BB559" s="477"/>
      <c r="BC559" s="400"/>
      <c r="BD559" s="400"/>
      <c r="BE559" s="400"/>
      <c r="BF559" s="400"/>
      <c r="BG559" s="400"/>
      <c r="BH559" s="400"/>
      <c r="BI559" s="400"/>
      <c r="BJ559" s="400"/>
      <c r="BK559" s="400"/>
      <c r="BL559" s="400"/>
      <c r="BM559" s="400"/>
      <c r="BN559" s="400"/>
      <c r="BO559" s="400"/>
      <c r="BP559" s="400"/>
      <c r="BQ559" s="400"/>
      <c r="BR559" s="400"/>
      <c r="BS559" s="400"/>
      <c r="BT559" s="400"/>
      <c r="BU559" s="400"/>
      <c r="BV559" s="400"/>
      <c r="BW559" s="400"/>
      <c r="BX559" s="400"/>
      <c r="BY559" s="400"/>
      <c r="BZ559" s="401"/>
      <c r="CA559" s="401"/>
      <c r="CB559" s="401"/>
      <c r="CC559" s="401"/>
      <c r="CD559" s="401"/>
      <c r="CE559" s="401"/>
      <c r="CF559" s="401"/>
      <c r="CG559" s="401"/>
      <c r="CH559" s="401"/>
      <c r="CI559" s="401"/>
      <c r="CJ559" s="401"/>
      <c r="CK559" s="401"/>
      <c r="CL559" s="401"/>
      <c r="CM559" s="401"/>
      <c r="CN559" s="401"/>
      <c r="CO559" s="401"/>
      <c r="CP559" s="401"/>
      <c r="CQ559" s="401"/>
      <c r="CR559" s="401"/>
      <c r="CS559" s="401"/>
      <c r="CT559" s="401"/>
      <c r="CU559" s="401"/>
      <c r="CV559" s="401"/>
      <c r="CW559" s="401"/>
      <c r="CX559" s="401"/>
      <c r="CY559" s="401"/>
      <c r="CZ559" s="401"/>
    </row>
    <row r="560" s="405" customFormat="true" ht="25.15" customHeight="true" x14ac:dyDescent="0.2">
      <c r="C560" s="1071" t="s">
        <v>452</v>
      </c>
      <c r="D560" s="1072"/>
      <c r="E560" s="879">
        <v>-5.437536194397441E-2</v>
      </c>
      <c r="F560" s="698"/>
      <c r="G560" s="698"/>
      <c r="H560" s="1072" t="s">
        <v>508</v>
      </c>
      <c r="I560" s="1072"/>
      <c r="J560" s="880">
        <v>3.2341757594800632E-3</v>
      </c>
      <c r="K560" s="698"/>
      <c r="L560" s="698"/>
      <c r="M560" s="1072" t="s">
        <v>378</v>
      </c>
      <c r="N560" s="1072"/>
      <c r="O560" s="881">
        <v>0.25429712131544296</v>
      </c>
      <c r="P560" s="698"/>
      <c r="Q560" s="698"/>
      <c r="AN560" s="398"/>
      <c r="AO560" s="398"/>
      <c r="AP560" s="398"/>
      <c r="AQ560" s="398"/>
      <c r="AR560" s="398"/>
      <c r="AS560" s="398"/>
      <c r="AT560" s="398"/>
      <c r="AU560" s="398"/>
      <c r="AV560" s="398"/>
      <c r="AW560" s="398"/>
      <c r="AX560" s="398"/>
      <c r="AY560" s="398"/>
      <c r="AZ560" s="398"/>
      <c r="BA560" s="400"/>
      <c r="BB560" s="477"/>
      <c r="BC560" s="400"/>
      <c r="BD560" s="400"/>
      <c r="BE560" s="400"/>
      <c r="BF560" s="400"/>
      <c r="BG560" s="400"/>
      <c r="BH560" s="400"/>
      <c r="BI560" s="400"/>
      <c r="BJ560" s="400"/>
      <c r="BK560" s="400"/>
      <c r="BL560" s="400"/>
      <c r="BM560" s="400"/>
      <c r="BN560" s="400"/>
      <c r="BO560" s="400"/>
      <c r="BP560" s="400"/>
      <c r="BQ560" s="400"/>
      <c r="BR560" s="400"/>
      <c r="BS560" s="400"/>
      <c r="BT560" s="400"/>
      <c r="BU560" s="400"/>
      <c r="BV560" s="400"/>
      <c r="BW560" s="400"/>
      <c r="BX560" s="400"/>
      <c r="BY560" s="400"/>
      <c r="BZ560" s="401"/>
      <c r="CA560" s="401"/>
      <c r="CB560" s="401"/>
      <c r="CC560" s="401"/>
      <c r="CD560" s="401"/>
      <c r="CE560" s="401"/>
      <c r="CF560" s="401"/>
      <c r="CG560" s="401"/>
      <c r="CH560" s="401"/>
      <c r="CI560" s="401"/>
      <c r="CJ560" s="401"/>
      <c r="CK560" s="401"/>
      <c r="CL560" s="401"/>
      <c r="CM560" s="401"/>
      <c r="CN560" s="401"/>
      <c r="CO560" s="401"/>
      <c r="CP560" s="401"/>
      <c r="CQ560" s="401"/>
      <c r="CR560" s="401"/>
      <c r="CS560" s="401"/>
      <c r="CT560" s="401"/>
      <c r="CU560" s="401"/>
      <c r="CV560" s="401"/>
      <c r="CW560" s="401"/>
      <c r="CX560" s="401"/>
      <c r="CY560" s="401"/>
      <c r="CZ560" s="401"/>
    </row>
    <row r="561" s="405" customFormat="true" ht="25.15" customHeight="true" x14ac:dyDescent="0.2">
      <c r="C561" s="1071" t="s">
        <v>464</v>
      </c>
      <c r="D561" s="1072"/>
      <c r="E561" s="879">
        <v>1.7062568047461132E-2</v>
      </c>
      <c r="F561" s="698"/>
      <c r="G561" s="698"/>
      <c r="H561" s="1072" t="s">
        <v>481</v>
      </c>
      <c r="I561" s="1072"/>
      <c r="J561" s="880">
        <v>1.4551643438437576E-2</v>
      </c>
      <c r="K561" s="698"/>
      <c r="L561" s="698"/>
      <c r="M561" s="1072" t="s">
        <v>469</v>
      </c>
      <c r="N561" s="1072"/>
      <c r="O561" s="881">
        <v>6.5988215298711395E-3</v>
      </c>
      <c r="P561" s="698"/>
      <c r="Q561" s="698"/>
      <c r="AN561" s="398"/>
      <c r="AO561" s="398"/>
      <c r="AP561" s="398"/>
      <c r="AQ561" s="398"/>
      <c r="AR561" s="398"/>
      <c r="AS561" s="398"/>
      <c r="AT561" s="398"/>
      <c r="AU561" s="398"/>
      <c r="AV561" s="398"/>
      <c r="AW561" s="398"/>
      <c r="AX561" s="398"/>
      <c r="AY561" s="398"/>
      <c r="AZ561" s="398"/>
      <c r="BA561" s="400"/>
      <c r="BB561" s="477"/>
      <c r="BC561" s="400"/>
      <c r="BD561" s="400"/>
      <c r="BE561" s="400"/>
      <c r="BF561" s="400"/>
      <c r="BG561" s="400"/>
      <c r="BH561" s="400"/>
      <c r="BI561" s="400"/>
      <c r="BJ561" s="400"/>
      <c r="BK561" s="400"/>
      <c r="BL561" s="400"/>
      <c r="BM561" s="400"/>
      <c r="BN561" s="400"/>
      <c r="BO561" s="400"/>
      <c r="BP561" s="400"/>
      <c r="BQ561" s="400"/>
      <c r="BR561" s="400"/>
      <c r="BS561" s="400"/>
      <c r="BT561" s="400"/>
      <c r="BU561" s="400"/>
      <c r="BV561" s="400"/>
      <c r="BW561" s="400"/>
      <c r="BX561" s="400"/>
      <c r="BY561" s="400"/>
      <c r="BZ561" s="401"/>
      <c r="CA561" s="401"/>
      <c r="CB561" s="401"/>
      <c r="CC561" s="401"/>
      <c r="CD561" s="401"/>
      <c r="CE561" s="401"/>
      <c r="CF561" s="401"/>
      <c r="CG561" s="401"/>
      <c r="CH561" s="401"/>
      <c r="CI561" s="401"/>
      <c r="CJ561" s="401"/>
      <c r="CK561" s="401"/>
      <c r="CL561" s="401"/>
      <c r="CM561" s="401"/>
      <c r="CN561" s="401"/>
      <c r="CO561" s="401"/>
      <c r="CP561" s="401"/>
      <c r="CQ561" s="401"/>
      <c r="CR561" s="401"/>
      <c r="CS561" s="401"/>
      <c r="CT561" s="401"/>
      <c r="CU561" s="401"/>
      <c r="CV561" s="401"/>
      <c r="CW561" s="401"/>
      <c r="CX561" s="401"/>
      <c r="CY561" s="401"/>
      <c r="CZ561" s="401"/>
    </row>
    <row r="562" s="405" customFormat="true" ht="25.15" customHeight="true" x14ac:dyDescent="0.2">
      <c r="C562" s="1071" t="s">
        <v>504</v>
      </c>
      <c r="D562" s="1072"/>
      <c r="E562" s="879">
        <v>-1.420932521838885E-4</v>
      </c>
      <c r="F562" s="698"/>
      <c r="G562" s="698"/>
      <c r="H562" s="1072" t="s">
        <v>494</v>
      </c>
      <c r="I562" s="1072"/>
      <c r="J562" s="880">
        <v>7.7298848350708148E-3</v>
      </c>
      <c r="K562" s="698"/>
      <c r="L562" s="698"/>
      <c r="M562" s="1072" t="s">
        <v>460</v>
      </c>
      <c r="N562" s="1072"/>
      <c r="O562" s="881">
        <v>9.5195160139022739E-3</v>
      </c>
      <c r="P562" s="698"/>
      <c r="Q562" s="698"/>
      <c r="AN562" s="398"/>
      <c r="AO562" s="398"/>
      <c r="AP562" s="398"/>
      <c r="AQ562" s="398"/>
      <c r="AR562" s="398"/>
      <c r="AS562" s="398"/>
      <c r="AT562" s="398"/>
      <c r="AU562" s="398"/>
      <c r="AV562" s="398"/>
      <c r="AW562" s="398"/>
      <c r="AX562" s="398"/>
      <c r="AY562" s="398"/>
      <c r="AZ562" s="398"/>
      <c r="BA562" s="400"/>
      <c r="BB562" s="477"/>
      <c r="BC562" s="400"/>
      <c r="BD562" s="400"/>
      <c r="BE562" s="400"/>
      <c r="BF562" s="400"/>
      <c r="BG562" s="400"/>
      <c r="BH562" s="400"/>
      <c r="BI562" s="400"/>
      <c r="BJ562" s="400"/>
      <c r="BK562" s="400"/>
      <c r="BL562" s="400"/>
      <c r="BM562" s="400"/>
      <c r="BN562" s="400"/>
      <c r="BO562" s="400"/>
      <c r="BP562" s="400"/>
      <c r="BQ562" s="400"/>
      <c r="BR562" s="400"/>
      <c r="BS562" s="400"/>
      <c r="BT562" s="400"/>
      <c r="BU562" s="400"/>
      <c r="BV562" s="400"/>
      <c r="BW562" s="400"/>
      <c r="BX562" s="400"/>
      <c r="BY562" s="400"/>
      <c r="BZ562" s="401"/>
      <c r="CA562" s="401"/>
      <c r="CB562" s="401"/>
      <c r="CC562" s="401"/>
      <c r="CD562" s="401"/>
      <c r="CE562" s="401"/>
      <c r="CF562" s="401"/>
      <c r="CG562" s="401"/>
      <c r="CH562" s="401"/>
      <c r="CI562" s="401"/>
      <c r="CJ562" s="401"/>
      <c r="CK562" s="401"/>
      <c r="CL562" s="401"/>
      <c r="CM562" s="401"/>
      <c r="CN562" s="401"/>
      <c r="CO562" s="401"/>
      <c r="CP562" s="401"/>
      <c r="CQ562" s="401"/>
      <c r="CR562" s="401"/>
      <c r="CS562" s="401"/>
      <c r="CT562" s="401"/>
      <c r="CU562" s="401"/>
      <c r="CV562" s="401"/>
      <c r="CW562" s="401"/>
      <c r="CX562" s="401"/>
      <c r="CY562" s="401"/>
      <c r="CZ562" s="401"/>
    </row>
    <row r="563" s="405" customFormat="true" ht="25.15" customHeight="true" x14ac:dyDescent="0.2">
      <c r="C563" s="1071" t="s">
        <v>459</v>
      </c>
      <c r="D563" s="1072"/>
      <c r="E563" s="879">
        <v>4.1835632849246823E-2</v>
      </c>
      <c r="F563" s="698"/>
      <c r="G563" s="698"/>
      <c r="H563" s="1072" t="s">
        <v>487</v>
      </c>
      <c r="I563" s="1072"/>
      <c r="J563" s="880">
        <v>9.669146349244883E-3</v>
      </c>
      <c r="K563" s="698"/>
      <c r="L563" s="698"/>
      <c r="M563" s="1072" t="s">
        <v>513</v>
      </c>
      <c r="N563" s="1072"/>
      <c r="O563" s="881">
        <v>5.6219094669539099E-5</v>
      </c>
      <c r="P563" s="698"/>
      <c r="Q563" s="698"/>
      <c r="AN563" s="398"/>
      <c r="AO563" s="398"/>
      <c r="AP563" s="398"/>
      <c r="AQ563" s="398"/>
      <c r="AR563" s="398"/>
      <c r="AS563" s="398"/>
      <c r="AT563" s="398"/>
      <c r="AU563" s="398"/>
      <c r="AV563" s="398"/>
      <c r="AW563" s="398"/>
      <c r="AX563" s="398"/>
      <c r="AY563" s="398"/>
      <c r="AZ563" s="398"/>
      <c r="BA563" s="400"/>
      <c r="BB563" s="477"/>
      <c r="BC563" s="400"/>
      <c r="BD563" s="400"/>
      <c r="BE563" s="400"/>
      <c r="BF563" s="400"/>
      <c r="BG563" s="400"/>
      <c r="BH563" s="400"/>
      <c r="BI563" s="400"/>
      <c r="BJ563" s="400"/>
      <c r="BK563" s="400"/>
      <c r="BL563" s="400"/>
      <c r="BM563" s="400"/>
      <c r="BN563" s="400"/>
      <c r="BO563" s="400"/>
      <c r="BP563" s="400"/>
      <c r="BQ563" s="400"/>
      <c r="BR563" s="400"/>
      <c r="BS563" s="400"/>
      <c r="BT563" s="400"/>
      <c r="BU563" s="400"/>
      <c r="BV563" s="400"/>
      <c r="BW563" s="400"/>
      <c r="BX563" s="400"/>
      <c r="BY563" s="400"/>
      <c r="BZ563" s="401"/>
      <c r="CA563" s="401"/>
      <c r="CB563" s="401"/>
      <c r="CC563" s="401"/>
      <c r="CD563" s="401"/>
      <c r="CE563" s="401"/>
      <c r="CF563" s="401"/>
      <c r="CG563" s="401"/>
      <c r="CH563" s="401"/>
      <c r="CI563" s="401"/>
      <c r="CJ563" s="401"/>
      <c r="CK563" s="401"/>
      <c r="CL563" s="401"/>
      <c r="CM563" s="401"/>
      <c r="CN563" s="401"/>
      <c r="CO563" s="401"/>
      <c r="CP563" s="401"/>
      <c r="CQ563" s="401"/>
      <c r="CR563" s="401"/>
      <c r="CS563" s="401"/>
      <c r="CT563" s="401"/>
      <c r="CU563" s="401"/>
      <c r="CV563" s="401"/>
      <c r="CW563" s="401"/>
      <c r="CX563" s="401"/>
      <c r="CY563" s="401"/>
      <c r="CZ563" s="401"/>
    </row>
    <row r="564" s="405" customFormat="true" ht="25.15" customHeight="true" x14ac:dyDescent="0.2">
      <c r="C564" s="1071" t="s">
        <v>450</v>
      </c>
      <c r="D564" s="1072"/>
      <c r="E564" s="879">
        <v>9.4700226847918623E-2</v>
      </c>
      <c r="F564" s="698"/>
      <c r="G564" s="698"/>
      <c r="H564" s="1072" t="s">
        <v>520</v>
      </c>
      <c r="I564" s="1072"/>
      <c r="J564" s="880">
        <v>5.0768552022447961E-4</v>
      </c>
      <c r="K564" s="698"/>
      <c r="L564" s="698"/>
      <c r="M564" s="1072" t="s">
        <v>477</v>
      </c>
      <c r="N564" s="1072"/>
      <c r="O564" s="881">
        <v>5.4782653583340451E-4</v>
      </c>
      <c r="P564" s="698"/>
      <c r="Q564" s="698"/>
      <c r="AN564" s="398"/>
      <c r="AO564" s="398"/>
      <c r="AP564" s="398"/>
      <c r="AQ564" s="398"/>
      <c r="AR564" s="398"/>
      <c r="AS564" s="398"/>
      <c r="AT564" s="398"/>
      <c r="AU564" s="398"/>
      <c r="AV564" s="398"/>
      <c r="AW564" s="398"/>
      <c r="AX564" s="398"/>
      <c r="AY564" s="398"/>
      <c r="AZ564" s="398"/>
      <c r="BA564" s="400"/>
      <c r="BB564" s="477"/>
      <c r="BC564" s="400"/>
      <c r="BD564" s="400"/>
      <c r="BE564" s="400"/>
      <c r="BF564" s="400"/>
      <c r="BG564" s="400"/>
      <c r="BH564" s="400"/>
      <c r="BI564" s="400"/>
      <c r="BJ564" s="400"/>
      <c r="BK564" s="400"/>
      <c r="BL564" s="400"/>
      <c r="BM564" s="400"/>
      <c r="BN564" s="400"/>
      <c r="BO564" s="400"/>
      <c r="BP564" s="400"/>
      <c r="BQ564" s="400"/>
      <c r="BR564" s="400"/>
      <c r="BS564" s="400"/>
      <c r="BT564" s="400"/>
      <c r="BU564" s="400"/>
      <c r="BV564" s="400"/>
      <c r="BW564" s="400"/>
      <c r="BX564" s="400"/>
      <c r="BY564" s="400"/>
      <c r="BZ564" s="401"/>
      <c r="CA564" s="401"/>
      <c r="CB564" s="401"/>
      <c r="CC564" s="401"/>
      <c r="CD564" s="401"/>
      <c r="CE564" s="401"/>
      <c r="CF564" s="401"/>
      <c r="CG564" s="401"/>
      <c r="CH564" s="401"/>
      <c r="CI564" s="401"/>
      <c r="CJ564" s="401"/>
      <c r="CK564" s="401"/>
      <c r="CL564" s="401"/>
      <c r="CM564" s="401"/>
      <c r="CN564" s="401"/>
      <c r="CO564" s="401"/>
      <c r="CP564" s="401"/>
      <c r="CQ564" s="401"/>
      <c r="CR564" s="401"/>
      <c r="CS564" s="401"/>
      <c r="CT564" s="401"/>
      <c r="CU564" s="401"/>
      <c r="CV564" s="401"/>
      <c r="CW564" s="401"/>
      <c r="CX564" s="401"/>
      <c r="CY564" s="401"/>
      <c r="CZ564" s="401"/>
    </row>
    <row r="565" s="405" customFormat="true" ht="25.15" customHeight="true" x14ac:dyDescent="0.2">
      <c r="C565" s="1071" t="s">
        <v>516</v>
      </c>
      <c r="D565" s="1072"/>
      <c r="E565" s="879">
        <v>5.5978375808144246E-4</v>
      </c>
      <c r="F565" s="698"/>
      <c r="G565" s="698"/>
      <c r="H565" s="1072" t="s">
        <v>473</v>
      </c>
      <c r="I565" s="1072"/>
      <c r="J565" s="880">
        <v>1.7578354872400673E-2</v>
      </c>
      <c r="K565" s="698"/>
      <c r="L565" s="698"/>
      <c r="M565" s="1072" t="s">
        <v>493</v>
      </c>
      <c r="N565" s="1072"/>
      <c r="O565" s="881">
        <v>1.2481550496529763E-3</v>
      </c>
      <c r="P565" s="698"/>
      <c r="Q565" s="698"/>
      <c r="AN565" s="398"/>
      <c r="AO565" s="398"/>
      <c r="AP565" s="398"/>
      <c r="AQ565" s="398"/>
      <c r="AR565" s="398"/>
      <c r="AS565" s="398"/>
      <c r="AT565" s="398"/>
      <c r="AU565" s="398"/>
      <c r="AV565" s="398"/>
      <c r="AW565" s="398"/>
      <c r="AX565" s="398"/>
      <c r="AY565" s="398"/>
      <c r="AZ565" s="398"/>
      <c r="BA565" s="400"/>
      <c r="BB565" s="477"/>
      <c r="BC565" s="400"/>
      <c r="BD565" s="400"/>
      <c r="BE565" s="400"/>
      <c r="BF565" s="400"/>
      <c r="BG565" s="400"/>
      <c r="BH565" s="400"/>
      <c r="BI565" s="400"/>
      <c r="BJ565" s="400"/>
      <c r="BK565" s="400"/>
      <c r="BL565" s="400"/>
      <c r="BM565" s="400"/>
      <c r="BN565" s="400"/>
      <c r="BO565" s="400"/>
      <c r="BP565" s="400"/>
      <c r="BQ565" s="400"/>
      <c r="BR565" s="400"/>
      <c r="BS565" s="400"/>
      <c r="BT565" s="400"/>
      <c r="BU565" s="400"/>
      <c r="BV565" s="400"/>
      <c r="BW565" s="400"/>
      <c r="BX565" s="400"/>
      <c r="BY565" s="400"/>
      <c r="BZ565" s="401"/>
      <c r="CA565" s="401"/>
      <c r="CB565" s="401"/>
      <c r="CC565" s="401"/>
      <c r="CD565" s="401"/>
      <c r="CE565" s="401"/>
      <c r="CF565" s="401"/>
      <c r="CG565" s="401"/>
      <c r="CH565" s="401"/>
      <c r="CI565" s="401"/>
      <c r="CJ565" s="401"/>
      <c r="CK565" s="401"/>
      <c r="CL565" s="401"/>
      <c r="CM565" s="401"/>
      <c r="CN565" s="401"/>
      <c r="CO565" s="401"/>
      <c r="CP565" s="401"/>
      <c r="CQ565" s="401"/>
      <c r="CR565" s="401"/>
      <c r="CS565" s="401"/>
      <c r="CT565" s="401"/>
      <c r="CU565" s="401"/>
      <c r="CV565" s="401"/>
      <c r="CW565" s="401"/>
      <c r="CX565" s="401"/>
      <c r="CY565" s="401"/>
      <c r="CZ565" s="401"/>
    </row>
    <row r="566" s="405" customFormat="true" ht="25.15" customHeight="true" x14ac:dyDescent="0.2">
      <c r="C566" s="1071" t="s">
        <v>511</v>
      </c>
      <c r="D566" s="1072"/>
      <c r="E566" s="879">
        <v>-1.4761124658383962E-3</v>
      </c>
      <c r="F566" s="698"/>
      <c r="G566" s="698"/>
      <c r="H566" s="1072" t="s">
        <v>489</v>
      </c>
      <c r="I566" s="1072"/>
      <c r="J566" s="880">
        <v>8.3346552418109131E-3</v>
      </c>
      <c r="K566" s="698"/>
      <c r="L566" s="698"/>
      <c r="M566" s="1072" t="s">
        <v>508</v>
      </c>
      <c r="N566" s="1072"/>
      <c r="O566" s="881">
        <v>8.6800191979185008E-4</v>
      </c>
      <c r="P566" s="698"/>
      <c r="Q566" s="698"/>
      <c r="AN566" s="398"/>
      <c r="AO566" s="398"/>
      <c r="AP566" s="398"/>
      <c r="AQ566" s="398"/>
      <c r="AR566" s="398"/>
      <c r="AS566" s="398"/>
      <c r="AT566" s="398"/>
      <c r="AU566" s="398"/>
      <c r="AV566" s="398"/>
      <c r="AW566" s="398"/>
      <c r="AX566" s="398"/>
      <c r="AY566" s="398"/>
      <c r="AZ566" s="398"/>
      <c r="BA566" s="400"/>
      <c r="BB566" s="477"/>
      <c r="BC566" s="400"/>
      <c r="BD566" s="400"/>
      <c r="BE566" s="400"/>
      <c r="BF566" s="400"/>
      <c r="BG566" s="400"/>
      <c r="BH566" s="400"/>
      <c r="BI566" s="400"/>
      <c r="BJ566" s="400"/>
      <c r="BK566" s="400"/>
      <c r="BL566" s="400"/>
      <c r="BM566" s="400"/>
      <c r="BN566" s="400"/>
      <c r="BO566" s="400"/>
      <c r="BP566" s="400"/>
      <c r="BQ566" s="400"/>
      <c r="BR566" s="400"/>
      <c r="BS566" s="400"/>
      <c r="BT566" s="400"/>
      <c r="BU566" s="400"/>
      <c r="BV566" s="400"/>
      <c r="BW566" s="400"/>
      <c r="BX566" s="400"/>
      <c r="BY566" s="400"/>
      <c r="BZ566" s="401"/>
      <c r="CA566" s="401"/>
      <c r="CB566" s="401"/>
      <c r="CC566" s="401"/>
      <c r="CD566" s="401"/>
      <c r="CE566" s="401"/>
      <c r="CF566" s="401"/>
      <c r="CG566" s="401"/>
      <c r="CH566" s="401"/>
      <c r="CI566" s="401"/>
      <c r="CJ566" s="401"/>
      <c r="CK566" s="401"/>
      <c r="CL566" s="401"/>
      <c r="CM566" s="401"/>
      <c r="CN566" s="401"/>
      <c r="CO566" s="401"/>
      <c r="CP566" s="401"/>
      <c r="CQ566" s="401"/>
      <c r="CR566" s="401"/>
      <c r="CS566" s="401"/>
      <c r="CT566" s="401"/>
      <c r="CU566" s="401"/>
      <c r="CV566" s="401"/>
      <c r="CW566" s="401"/>
      <c r="CX566" s="401"/>
      <c r="CY566" s="401"/>
      <c r="CZ566" s="401"/>
    </row>
    <row r="567" s="405" customFormat="true" ht="25.15" customHeight="true" x14ac:dyDescent="0.2">
      <c r="C567" s="1071" t="s">
        <v>506</v>
      </c>
      <c r="D567" s="1072"/>
      <c r="E567" s="879">
        <v>-2.1266708374845632E-3</v>
      </c>
      <c r="F567" s="698"/>
      <c r="G567" s="698"/>
      <c r="H567" s="1072" t="s">
        <v>496</v>
      </c>
      <c r="I567" s="1072"/>
      <c r="J567" s="880">
        <v>6.6900165316785424E-3</v>
      </c>
      <c r="K567" s="698"/>
      <c r="L567" s="698"/>
      <c r="M567" s="1072" t="s">
        <v>481</v>
      </c>
      <c r="N567" s="1072"/>
      <c r="O567" s="881">
        <v>7.9807582458157336E-4</v>
      </c>
      <c r="P567" s="698"/>
      <c r="Q567" s="698"/>
      <c r="AN567" s="398"/>
      <c r="AO567" s="398"/>
      <c r="AP567" s="398"/>
      <c r="AQ567" s="398"/>
      <c r="AR567" s="398"/>
      <c r="AS567" s="398"/>
      <c r="AT567" s="398"/>
      <c r="AU567" s="398"/>
      <c r="AV567" s="398"/>
      <c r="AW567" s="398"/>
      <c r="AX567" s="398"/>
      <c r="AY567" s="398"/>
      <c r="AZ567" s="398"/>
      <c r="BA567" s="400"/>
      <c r="BB567" s="477"/>
      <c r="BC567" s="400"/>
      <c r="BD567" s="400"/>
      <c r="BE567" s="400"/>
      <c r="BF567" s="400"/>
      <c r="BG567" s="400"/>
      <c r="BH567" s="400"/>
      <c r="BI567" s="400"/>
      <c r="BJ567" s="400"/>
      <c r="BK567" s="400"/>
      <c r="BL567" s="400"/>
      <c r="BM567" s="400"/>
      <c r="BN567" s="400"/>
      <c r="BO567" s="400"/>
      <c r="BP567" s="400"/>
      <c r="BQ567" s="400"/>
      <c r="BR567" s="400"/>
      <c r="BS567" s="400"/>
      <c r="BT567" s="400"/>
      <c r="BU567" s="400"/>
      <c r="BV567" s="400"/>
      <c r="BW567" s="400"/>
      <c r="BX567" s="400"/>
      <c r="BY567" s="400"/>
      <c r="BZ567" s="401"/>
      <c r="CA567" s="401"/>
      <c r="CB567" s="401"/>
      <c r="CC567" s="401"/>
      <c r="CD567" s="401"/>
      <c r="CE567" s="401"/>
      <c r="CF567" s="401"/>
      <c r="CG567" s="401"/>
      <c r="CH567" s="401"/>
      <c r="CI567" s="401"/>
      <c r="CJ567" s="401"/>
      <c r="CK567" s="401"/>
      <c r="CL567" s="401"/>
      <c r="CM567" s="401"/>
      <c r="CN567" s="401"/>
      <c r="CO567" s="401"/>
      <c r="CP567" s="401"/>
      <c r="CQ567" s="401"/>
      <c r="CR567" s="401"/>
      <c r="CS567" s="401"/>
      <c r="CT567" s="401"/>
      <c r="CU567" s="401"/>
      <c r="CV567" s="401"/>
      <c r="CW567" s="401"/>
      <c r="CX567" s="401"/>
      <c r="CY567" s="401"/>
      <c r="CZ567" s="401"/>
    </row>
    <row r="568" s="405" customFormat="true" ht="25.15" customHeight="true" x14ac:dyDescent="0.2">
      <c r="C568" s="1071" t="s">
        <v>458</v>
      </c>
      <c r="D568" s="1072"/>
      <c r="E568" s="879">
        <v>-4.0900979018776984E-2</v>
      </c>
      <c r="F568" s="698"/>
      <c r="G568" s="698"/>
      <c r="H568" s="1072" t="s">
        <v>475</v>
      </c>
      <c r="I568" s="1072"/>
      <c r="J568" s="880">
        <v>1.7295331843567536E-2</v>
      </c>
      <c r="K568" s="698"/>
      <c r="L568" s="698"/>
      <c r="M568" s="1072" t="s">
        <v>494</v>
      </c>
      <c r="N568" s="1072"/>
      <c r="O568" s="881">
        <v>5.7581133032192212E-4</v>
      </c>
      <c r="P568" s="698"/>
      <c r="Q568" s="698"/>
      <c r="AN568" s="398"/>
      <c r="AO568" s="398"/>
      <c r="AP568" s="398"/>
      <c r="AQ568" s="398"/>
      <c r="AR568" s="398"/>
      <c r="AS568" s="398"/>
      <c r="AT568" s="398"/>
      <c r="AU568" s="398"/>
      <c r="AV568" s="398"/>
      <c r="AW568" s="398"/>
      <c r="AX568" s="398"/>
      <c r="AY568" s="398"/>
      <c r="AZ568" s="398"/>
      <c r="BA568" s="400"/>
      <c r="BB568" s="477"/>
      <c r="BC568" s="400"/>
      <c r="BD568" s="400"/>
      <c r="BE568" s="400"/>
      <c r="BF568" s="400"/>
      <c r="BG568" s="400"/>
      <c r="BH568" s="400"/>
      <c r="BI568" s="400"/>
      <c r="BJ568" s="400"/>
      <c r="BK568" s="400"/>
      <c r="BL568" s="400"/>
      <c r="BM568" s="400"/>
      <c r="BN568" s="400"/>
      <c r="BO568" s="400"/>
      <c r="BP568" s="400"/>
      <c r="BQ568" s="400"/>
      <c r="BR568" s="400"/>
      <c r="BS568" s="400"/>
      <c r="BT568" s="400"/>
      <c r="BU568" s="400"/>
      <c r="BV568" s="400"/>
      <c r="BW568" s="400"/>
      <c r="BX568" s="400"/>
      <c r="BY568" s="400"/>
      <c r="BZ568" s="401"/>
      <c r="CA568" s="401"/>
      <c r="CB568" s="401"/>
      <c r="CC568" s="401"/>
      <c r="CD568" s="401"/>
      <c r="CE568" s="401"/>
      <c r="CF568" s="401"/>
      <c r="CG568" s="401"/>
      <c r="CH568" s="401"/>
      <c r="CI568" s="401"/>
      <c r="CJ568" s="401"/>
      <c r="CK568" s="401"/>
      <c r="CL568" s="401"/>
      <c r="CM568" s="401"/>
      <c r="CN568" s="401"/>
      <c r="CO568" s="401"/>
      <c r="CP568" s="401"/>
      <c r="CQ568" s="401"/>
      <c r="CR568" s="401"/>
      <c r="CS568" s="401"/>
      <c r="CT568" s="401"/>
      <c r="CU568" s="401"/>
      <c r="CV568" s="401"/>
      <c r="CW568" s="401"/>
      <c r="CX568" s="401"/>
      <c r="CY568" s="401"/>
      <c r="CZ568" s="401"/>
    </row>
    <row r="569" s="405" customFormat="true" ht="25.15" customHeight="true" x14ac:dyDescent="0.2">
      <c r="C569" s="1071" t="s">
        <v>455</v>
      </c>
      <c r="D569" s="1072"/>
      <c r="E569" s="879">
        <v>-4.4614190356923655E-2</v>
      </c>
      <c r="F569" s="698"/>
      <c r="G569" s="698"/>
      <c r="H569" s="1072" t="s">
        <v>502</v>
      </c>
      <c r="I569" s="1072"/>
      <c r="J569" s="880">
        <v>1.8992776721566259E-3</v>
      </c>
      <c r="K569" s="698"/>
      <c r="L569" s="698"/>
      <c r="M569" s="1072" t="s">
        <v>487</v>
      </c>
      <c r="N569" s="1072"/>
      <c r="O569" s="881">
        <v>5.5659338655192001E-4</v>
      </c>
      <c r="P569" s="698"/>
      <c r="Q569" s="698"/>
      <c r="AN569" s="398"/>
      <c r="AO569" s="398"/>
      <c r="AP569" s="398"/>
      <c r="AQ569" s="398"/>
      <c r="AR569" s="398"/>
      <c r="AS569" s="398"/>
      <c r="AT569" s="398"/>
      <c r="AU569" s="398"/>
      <c r="AV569" s="398"/>
      <c r="AW569" s="398"/>
      <c r="AX569" s="398"/>
      <c r="AY569" s="398"/>
      <c r="AZ569" s="398"/>
      <c r="BA569" s="400"/>
      <c r="BB569" s="477"/>
      <c r="BC569" s="400"/>
      <c r="BD569" s="400"/>
      <c r="BE569" s="400"/>
      <c r="BF569" s="400"/>
      <c r="BG569" s="400"/>
      <c r="BH569" s="400"/>
      <c r="BI569" s="400"/>
      <c r="BJ569" s="400"/>
      <c r="BK569" s="400"/>
      <c r="BL569" s="400"/>
      <c r="BM569" s="400"/>
      <c r="BN569" s="400"/>
      <c r="BO569" s="400"/>
      <c r="BP569" s="400"/>
      <c r="BQ569" s="400"/>
      <c r="BR569" s="400"/>
      <c r="BS569" s="400"/>
      <c r="BT569" s="400"/>
      <c r="BU569" s="400"/>
      <c r="BV569" s="400"/>
      <c r="BW569" s="400"/>
      <c r="BX569" s="400"/>
      <c r="BY569" s="400"/>
      <c r="BZ569" s="401"/>
      <c r="CA569" s="401"/>
      <c r="CB569" s="401"/>
      <c r="CC569" s="401"/>
      <c r="CD569" s="401"/>
      <c r="CE569" s="401"/>
      <c r="CF569" s="401"/>
      <c r="CG569" s="401"/>
      <c r="CH569" s="401"/>
      <c r="CI569" s="401"/>
      <c r="CJ569" s="401"/>
      <c r="CK569" s="401"/>
      <c r="CL569" s="401"/>
      <c r="CM569" s="401"/>
      <c r="CN569" s="401"/>
      <c r="CO569" s="401"/>
      <c r="CP569" s="401"/>
      <c r="CQ569" s="401"/>
      <c r="CR569" s="401"/>
      <c r="CS569" s="401"/>
      <c r="CT569" s="401"/>
      <c r="CU569" s="401"/>
      <c r="CV569" s="401"/>
      <c r="CW569" s="401"/>
      <c r="CX569" s="401"/>
      <c r="CY569" s="401"/>
      <c r="CZ569" s="401"/>
    </row>
    <row r="570" s="405" customFormat="true" ht="25.15" customHeight="true" x14ac:dyDescent="0.2">
      <c r="C570" s="1071" t="s">
        <v>461</v>
      </c>
      <c r="D570" s="1072"/>
      <c r="E570" s="879">
        <v>-1.9922178543540565E-2</v>
      </c>
      <c r="F570" s="698"/>
      <c r="G570" s="698"/>
      <c r="H570" s="1072" t="s">
        <v>500</v>
      </c>
      <c r="I570" s="1072"/>
      <c r="J570" s="880">
        <v>6.4163852007462848E-4</v>
      </c>
      <c r="K570" s="698"/>
      <c r="L570" s="698"/>
      <c r="M570" s="1072" t="s">
        <v>522</v>
      </c>
      <c r="N570" s="1072"/>
      <c r="O570" s="881">
        <v>1.9983263199820423E-5</v>
      </c>
      <c r="P570" s="698"/>
      <c r="Q570" s="698"/>
      <c r="AN570" s="398"/>
      <c r="AO570" s="398"/>
      <c r="AP570" s="398"/>
      <c r="AQ570" s="398"/>
      <c r="AR570" s="398"/>
      <c r="AS570" s="398"/>
      <c r="AT570" s="398"/>
      <c r="AU570" s="398"/>
      <c r="AV570" s="398"/>
      <c r="AW570" s="398"/>
      <c r="AX570" s="398"/>
      <c r="AY570" s="398"/>
      <c r="AZ570" s="398"/>
      <c r="BA570" s="400"/>
      <c r="BB570" s="477"/>
      <c r="BC570" s="400"/>
      <c r="BD570" s="400"/>
      <c r="BE570" s="400"/>
      <c r="BF570" s="400"/>
      <c r="BG570" s="400"/>
      <c r="BH570" s="400"/>
      <c r="BI570" s="400"/>
      <c r="BJ570" s="400"/>
      <c r="BK570" s="400"/>
      <c r="BL570" s="400"/>
      <c r="BM570" s="400"/>
      <c r="BN570" s="400"/>
      <c r="BO570" s="400"/>
      <c r="BP570" s="400"/>
      <c r="BQ570" s="400"/>
      <c r="BR570" s="400"/>
      <c r="BS570" s="400"/>
      <c r="BT570" s="400"/>
      <c r="BU570" s="400"/>
      <c r="BV570" s="400"/>
      <c r="BW570" s="400"/>
      <c r="BX570" s="400"/>
      <c r="BY570" s="400"/>
      <c r="BZ570" s="401"/>
      <c r="CA570" s="401"/>
      <c r="CB570" s="401"/>
      <c r="CC570" s="401"/>
      <c r="CD570" s="401"/>
      <c r="CE570" s="401"/>
      <c r="CF570" s="401"/>
      <c r="CG570" s="401"/>
      <c r="CH570" s="401"/>
      <c r="CI570" s="401"/>
      <c r="CJ570" s="401"/>
      <c r="CK570" s="401"/>
      <c r="CL570" s="401"/>
      <c r="CM570" s="401"/>
      <c r="CN570" s="401"/>
      <c r="CO570" s="401"/>
      <c r="CP570" s="401"/>
      <c r="CQ570" s="401"/>
      <c r="CR570" s="401"/>
      <c r="CS570" s="401"/>
      <c r="CT570" s="401"/>
      <c r="CU570" s="401"/>
      <c r="CV570" s="401"/>
      <c r="CW570" s="401"/>
      <c r="CX570" s="401"/>
      <c r="CY570" s="401"/>
      <c r="CZ570" s="401"/>
    </row>
    <row r="571" s="405" customFormat="true" ht="25.15" customHeight="true" x14ac:dyDescent="0.2">
      <c r="C571" s="1071" t="s">
        <v>501</v>
      </c>
      <c r="D571" s="1072"/>
      <c r="E571" s="879">
        <v>-4.2690699728815161E-3</v>
      </c>
      <c r="F571" s="698"/>
      <c r="G571" s="698"/>
      <c r="H571" s="1072" t="s">
        <v>490</v>
      </c>
      <c r="I571" s="1072"/>
      <c r="J571" s="880">
        <v>7.9940707008191534E-3</v>
      </c>
      <c r="K571" s="698"/>
      <c r="L571" s="698"/>
      <c r="M571" s="1072" t="s">
        <v>520</v>
      </c>
      <c r="N571" s="1072"/>
      <c r="O571" s="881">
        <v>1.0749153373048448E-4</v>
      </c>
      <c r="P571" s="698"/>
      <c r="Q571" s="698"/>
      <c r="AN571" s="398"/>
      <c r="AO571" s="398"/>
      <c r="AP571" s="398"/>
      <c r="AQ571" s="398"/>
      <c r="AR571" s="398"/>
      <c r="AS571" s="398"/>
      <c r="AT571" s="398"/>
      <c r="AU571" s="398"/>
      <c r="AV571" s="398"/>
      <c r="AW571" s="398"/>
      <c r="AX571" s="398"/>
      <c r="AY571" s="398"/>
      <c r="AZ571" s="398"/>
      <c r="BA571" s="400"/>
      <c r="BB571" s="477"/>
      <c r="BC571" s="400"/>
      <c r="BD571" s="400"/>
      <c r="BE571" s="400"/>
      <c r="BF571" s="400"/>
      <c r="BG571" s="400"/>
      <c r="BH571" s="400"/>
      <c r="BI571" s="400"/>
      <c r="BJ571" s="400"/>
      <c r="BK571" s="400"/>
      <c r="BL571" s="400"/>
      <c r="BM571" s="400"/>
      <c r="BN571" s="400"/>
      <c r="BO571" s="400"/>
      <c r="BP571" s="400"/>
      <c r="BQ571" s="400"/>
      <c r="BR571" s="400"/>
      <c r="BS571" s="400"/>
      <c r="BT571" s="400"/>
      <c r="BU571" s="400"/>
      <c r="BV571" s="400"/>
      <c r="BW571" s="400"/>
      <c r="BX571" s="400"/>
      <c r="BY571" s="400"/>
      <c r="BZ571" s="401"/>
      <c r="CA571" s="401"/>
      <c r="CB571" s="401"/>
      <c r="CC571" s="401"/>
      <c r="CD571" s="401"/>
      <c r="CE571" s="401"/>
      <c r="CF571" s="401"/>
      <c r="CG571" s="401"/>
      <c r="CH571" s="401"/>
      <c r="CI571" s="401"/>
      <c r="CJ571" s="401"/>
      <c r="CK571" s="401"/>
      <c r="CL571" s="401"/>
      <c r="CM571" s="401"/>
      <c r="CN571" s="401"/>
      <c r="CO571" s="401"/>
      <c r="CP571" s="401"/>
      <c r="CQ571" s="401"/>
      <c r="CR571" s="401"/>
      <c r="CS571" s="401"/>
      <c r="CT571" s="401"/>
      <c r="CU571" s="401"/>
      <c r="CV571" s="401"/>
      <c r="CW571" s="401"/>
      <c r="CX571" s="401"/>
      <c r="CY571" s="401"/>
      <c r="CZ571" s="401"/>
    </row>
    <row r="572" s="405" customFormat="true" ht="25.15" customHeight="true" x14ac:dyDescent="0.2">
      <c r="C572" s="1071" t="s">
        <v>474</v>
      </c>
      <c r="D572" s="1072"/>
      <c r="E572" s="879">
        <v>-1.5454952115172917E-2</v>
      </c>
      <c r="F572" s="698"/>
      <c r="G572" s="698"/>
      <c r="H572" s="1072" t="s">
        <v>497</v>
      </c>
      <c r="I572" s="1072"/>
      <c r="J572" s="880">
        <v>2.2706369226434537E-3</v>
      </c>
      <c r="K572" s="698"/>
      <c r="L572" s="698"/>
      <c r="M572" s="1072" t="s">
        <v>521</v>
      </c>
      <c r="N572" s="1072"/>
      <c r="O572" s="881">
        <v>3.5618230445947335E-5</v>
      </c>
      <c r="P572" s="698"/>
      <c r="Q572" s="698"/>
      <c r="AN572" s="398"/>
      <c r="AO572" s="398"/>
      <c r="AP572" s="398"/>
      <c r="AQ572" s="398"/>
      <c r="AR572" s="398"/>
      <c r="AS572" s="398"/>
      <c r="AT572" s="398"/>
      <c r="AU572" s="398"/>
      <c r="AV572" s="398"/>
      <c r="AW572" s="398"/>
      <c r="AX572" s="398"/>
      <c r="AY572" s="398"/>
      <c r="AZ572" s="398"/>
      <c r="BA572" s="400"/>
      <c r="BB572" s="477"/>
      <c r="BC572" s="400"/>
      <c r="BD572" s="400"/>
      <c r="BE572" s="400"/>
      <c r="BF572" s="400"/>
      <c r="BG572" s="400"/>
      <c r="BH572" s="400"/>
      <c r="BI572" s="400"/>
      <c r="BJ572" s="400"/>
      <c r="BK572" s="400"/>
      <c r="BL572" s="400"/>
      <c r="BM572" s="400"/>
      <c r="BN572" s="400"/>
      <c r="BO572" s="400"/>
      <c r="BP572" s="400"/>
      <c r="BQ572" s="400"/>
      <c r="BR572" s="400"/>
      <c r="BS572" s="400"/>
      <c r="BT572" s="400"/>
      <c r="BU572" s="400"/>
      <c r="BV572" s="400"/>
      <c r="BW572" s="400"/>
      <c r="BX572" s="400"/>
      <c r="BY572" s="400"/>
      <c r="BZ572" s="401"/>
      <c r="CA572" s="401"/>
      <c r="CB572" s="401"/>
      <c r="CC572" s="401"/>
      <c r="CD572" s="401"/>
      <c r="CE572" s="401"/>
      <c r="CF572" s="401"/>
      <c r="CG572" s="401"/>
      <c r="CH572" s="401"/>
      <c r="CI572" s="401"/>
      <c r="CJ572" s="401"/>
      <c r="CK572" s="401"/>
      <c r="CL572" s="401"/>
      <c r="CM572" s="401"/>
      <c r="CN572" s="401"/>
      <c r="CO572" s="401"/>
      <c r="CP572" s="401"/>
      <c r="CQ572" s="401"/>
      <c r="CR572" s="401"/>
      <c r="CS572" s="401"/>
      <c r="CT572" s="401"/>
      <c r="CU572" s="401"/>
      <c r="CV572" s="401"/>
      <c r="CW572" s="401"/>
      <c r="CX572" s="401"/>
      <c r="CY572" s="401"/>
      <c r="CZ572" s="401"/>
    </row>
    <row r="573" s="405" customFormat="true" ht="25.15" customHeight="true" x14ac:dyDescent="0.2">
      <c r="C573" s="1071" t="s">
        <v>499</v>
      </c>
      <c r="D573" s="1072"/>
      <c r="E573" s="879">
        <v>2.5672073957609415E-3</v>
      </c>
      <c r="F573" s="698"/>
      <c r="G573" s="698"/>
      <c r="H573" s="1072" t="s">
        <v>482</v>
      </c>
      <c r="I573" s="1072"/>
      <c r="J573" s="883">
        <v>6.6294507860552646E-4</v>
      </c>
      <c r="K573" s="698"/>
      <c r="L573" s="698"/>
      <c r="M573" s="1072" t="s">
        <v>473</v>
      </c>
      <c r="N573" s="1072"/>
      <c r="O573" s="881">
        <v>6.5812578550519211E-4</v>
      </c>
      <c r="P573" s="698"/>
      <c r="Q573" s="698"/>
      <c r="AN573" s="398"/>
      <c r="AO573" s="398"/>
      <c r="AP573" s="398"/>
      <c r="AQ573" s="398"/>
      <c r="AR573" s="398"/>
      <c r="AS573" s="398"/>
      <c r="AT573" s="398"/>
      <c r="AU573" s="398"/>
      <c r="AV573" s="398"/>
      <c r="AW573" s="398"/>
      <c r="AX573" s="398"/>
      <c r="AY573" s="398"/>
      <c r="AZ573" s="398"/>
      <c r="BA573" s="400"/>
      <c r="BB573" s="477"/>
      <c r="BC573" s="400"/>
      <c r="BD573" s="400"/>
      <c r="BE573" s="400"/>
      <c r="BF573" s="400"/>
      <c r="BG573" s="400"/>
      <c r="BH573" s="400"/>
      <c r="BI573" s="400"/>
      <c r="BJ573" s="400"/>
      <c r="BK573" s="400"/>
      <c r="BL573" s="400"/>
      <c r="BM573" s="400"/>
      <c r="BN573" s="400"/>
      <c r="BO573" s="400"/>
      <c r="BP573" s="400"/>
      <c r="BQ573" s="400"/>
      <c r="BR573" s="400"/>
      <c r="BS573" s="400"/>
      <c r="BT573" s="400"/>
      <c r="BU573" s="400"/>
      <c r="BV573" s="400"/>
      <c r="BW573" s="400"/>
      <c r="BX573" s="400"/>
      <c r="BY573" s="400"/>
      <c r="BZ573" s="401"/>
      <c r="CA573" s="401"/>
      <c r="CB573" s="401"/>
      <c r="CC573" s="401"/>
      <c r="CD573" s="401"/>
      <c r="CE573" s="401"/>
      <c r="CF573" s="401"/>
      <c r="CG573" s="401"/>
      <c r="CH573" s="401"/>
      <c r="CI573" s="401"/>
      <c r="CJ573" s="401"/>
      <c r="CK573" s="401"/>
      <c r="CL573" s="401"/>
      <c r="CM573" s="401"/>
      <c r="CN573" s="401"/>
      <c r="CO573" s="401"/>
      <c r="CP573" s="401"/>
      <c r="CQ573" s="401"/>
      <c r="CR573" s="401"/>
      <c r="CS573" s="401"/>
      <c r="CT573" s="401"/>
      <c r="CU573" s="401"/>
      <c r="CV573" s="401"/>
      <c r="CW573" s="401"/>
      <c r="CX573" s="401"/>
      <c r="CY573" s="401"/>
      <c r="CZ573" s="401"/>
    </row>
    <row r="574" s="405" customFormat="true" ht="25.15" customHeight="true" x14ac:dyDescent="0.2">
      <c r="C574" s="1071" t="s">
        <v>517</v>
      </c>
      <c r="D574" s="1072"/>
      <c r="E574" s="879">
        <v>-4.8000519998827831E-4</v>
      </c>
      <c r="F574" s="698"/>
      <c r="G574" s="698"/>
      <c r="H574" s="1072"/>
      <c r="I574" s="1072"/>
      <c r="J574" s="698"/>
      <c r="K574" s="698"/>
      <c r="L574" s="698"/>
      <c r="M574" s="1072" t="s">
        <v>489</v>
      </c>
      <c r="N574" s="1072"/>
      <c r="O574" s="881">
        <v>1.5870754825185371E-3</v>
      </c>
      <c r="P574" s="698"/>
      <c r="Q574" s="698"/>
      <c r="AN574" s="398"/>
      <c r="AO574" s="398"/>
      <c r="AP574" s="398"/>
      <c r="AQ574" s="398"/>
      <c r="AR574" s="398"/>
      <c r="AS574" s="398"/>
      <c r="AT574" s="398"/>
      <c r="AU574" s="398"/>
      <c r="AV574" s="398"/>
      <c r="AW574" s="398"/>
      <c r="AX574" s="398"/>
      <c r="AY574" s="398"/>
      <c r="AZ574" s="398"/>
      <c r="BA574" s="400"/>
      <c r="BB574" s="477"/>
      <c r="BC574" s="400"/>
      <c r="BD574" s="400"/>
      <c r="BE574" s="400"/>
      <c r="BF574" s="400"/>
      <c r="BG574" s="400"/>
      <c r="BH574" s="400"/>
      <c r="BI574" s="400"/>
      <c r="BJ574" s="400"/>
      <c r="BK574" s="400"/>
      <c r="BL574" s="400"/>
      <c r="BM574" s="400"/>
      <c r="BN574" s="400"/>
      <c r="BO574" s="400"/>
      <c r="BP574" s="400"/>
      <c r="BQ574" s="400"/>
      <c r="BR574" s="400"/>
      <c r="BS574" s="400"/>
      <c r="BT574" s="400"/>
      <c r="BU574" s="400"/>
      <c r="BV574" s="400"/>
      <c r="BW574" s="400"/>
      <c r="BX574" s="400"/>
      <c r="BY574" s="400"/>
      <c r="BZ574" s="401"/>
      <c r="CA574" s="401"/>
      <c r="CB574" s="401"/>
      <c r="CC574" s="401"/>
      <c r="CD574" s="401"/>
      <c r="CE574" s="401"/>
      <c r="CF574" s="401"/>
      <c r="CG574" s="401"/>
      <c r="CH574" s="401"/>
      <c r="CI574" s="401"/>
      <c r="CJ574" s="401"/>
      <c r="CK574" s="401"/>
      <c r="CL574" s="401"/>
      <c r="CM574" s="401"/>
      <c r="CN574" s="401"/>
      <c r="CO574" s="401"/>
      <c r="CP574" s="401"/>
      <c r="CQ574" s="401"/>
      <c r="CR574" s="401"/>
      <c r="CS574" s="401"/>
      <c r="CT574" s="401"/>
      <c r="CU574" s="401"/>
      <c r="CV574" s="401"/>
      <c r="CW574" s="401"/>
      <c r="CX574" s="401"/>
      <c r="CY574" s="401"/>
      <c r="CZ574" s="401"/>
    </row>
    <row r="575" s="405" customFormat="true" ht="25.15" customHeight="true" x14ac:dyDescent="0.2">
      <c r="C575" s="1071" t="s">
        <v>467</v>
      </c>
      <c r="D575" s="1072"/>
      <c r="E575" s="879">
        <v>1.9810985460482398E-2</v>
      </c>
      <c r="F575" s="698"/>
      <c r="G575" s="698"/>
      <c r="H575" s="1072"/>
      <c r="I575" s="1072"/>
      <c r="J575" s="698"/>
      <c r="K575" s="698"/>
      <c r="L575" s="698"/>
      <c r="M575" s="1072" t="s">
        <v>496</v>
      </c>
      <c r="N575" s="1072"/>
      <c r="O575" s="881">
        <v>1.4361076400674631E-3</v>
      </c>
      <c r="P575" s="698"/>
      <c r="Q575" s="698"/>
      <c r="AN575" s="398"/>
      <c r="AO575" s="398"/>
      <c r="AP575" s="398"/>
      <c r="AQ575" s="398"/>
      <c r="AR575" s="398"/>
      <c r="AS575" s="398"/>
      <c r="AT575" s="398"/>
      <c r="AU575" s="398"/>
      <c r="AV575" s="398"/>
      <c r="AW575" s="398"/>
      <c r="AX575" s="398"/>
      <c r="AY575" s="398"/>
      <c r="AZ575" s="398"/>
      <c r="BA575" s="400"/>
      <c r="BB575" s="477"/>
      <c r="BC575" s="400"/>
      <c r="BD575" s="400"/>
      <c r="BE575" s="400"/>
      <c r="BF575" s="400"/>
      <c r="BG575" s="400"/>
      <c r="BH575" s="400"/>
      <c r="BI575" s="400"/>
      <c r="BJ575" s="400"/>
      <c r="BK575" s="400"/>
      <c r="BL575" s="400"/>
      <c r="BM575" s="400"/>
      <c r="BN575" s="400"/>
      <c r="BO575" s="400"/>
      <c r="BP575" s="400"/>
      <c r="BQ575" s="400"/>
      <c r="BR575" s="400"/>
      <c r="BS575" s="400"/>
      <c r="BT575" s="400"/>
      <c r="BU575" s="400"/>
      <c r="BV575" s="400"/>
      <c r="BW575" s="400"/>
      <c r="BX575" s="400"/>
      <c r="BY575" s="400"/>
      <c r="BZ575" s="401"/>
      <c r="CA575" s="401"/>
      <c r="CB575" s="401"/>
      <c r="CC575" s="401"/>
      <c r="CD575" s="401"/>
      <c r="CE575" s="401"/>
      <c r="CF575" s="401"/>
      <c r="CG575" s="401"/>
      <c r="CH575" s="401"/>
      <c r="CI575" s="401"/>
      <c r="CJ575" s="401"/>
      <c r="CK575" s="401"/>
      <c r="CL575" s="401"/>
      <c r="CM575" s="401"/>
      <c r="CN575" s="401"/>
      <c r="CO575" s="401"/>
      <c r="CP575" s="401"/>
      <c r="CQ575" s="401"/>
      <c r="CR575" s="401"/>
      <c r="CS575" s="401"/>
      <c r="CT575" s="401"/>
      <c r="CU575" s="401"/>
      <c r="CV575" s="401"/>
      <c r="CW575" s="401"/>
      <c r="CX575" s="401"/>
      <c r="CY575" s="401"/>
      <c r="CZ575" s="401"/>
    </row>
    <row r="576" s="405" customFormat="true" ht="25.15" customHeight="true" x14ac:dyDescent="0.2">
      <c r="C576" s="1071" t="s">
        <v>453</v>
      </c>
      <c r="D576" s="1072"/>
      <c r="E576" s="879">
        <v>6.4467026699688179E-2</v>
      </c>
      <c r="F576" s="698"/>
      <c r="G576" s="698"/>
      <c r="H576" s="1072" t="s">
        <v>239</v>
      </c>
      <c r="I576" s="1072"/>
      <c r="J576" s="1072"/>
      <c r="K576" s="1072"/>
      <c r="L576" s="1072"/>
      <c r="M576" s="1072" t="s">
        <v>475</v>
      </c>
      <c r="N576" s="1072"/>
      <c r="O576" s="881">
        <v>1.5643813168704008E-4</v>
      </c>
      <c r="P576" s="698"/>
      <c r="Q576" s="698"/>
      <c r="AN576" s="398"/>
      <c r="AO576" s="398"/>
      <c r="AP576" s="398"/>
      <c r="AQ576" s="398"/>
      <c r="AR576" s="398"/>
      <c r="AS576" s="398"/>
      <c r="AT576" s="398"/>
      <c r="AU576" s="398"/>
      <c r="AV576" s="398"/>
      <c r="AW576" s="398"/>
      <c r="AX576" s="398"/>
      <c r="AY576" s="398"/>
      <c r="AZ576" s="398"/>
      <c r="BA576" s="400"/>
      <c r="BB576" s="477"/>
      <c r="BC576" s="400"/>
      <c r="BD576" s="400"/>
      <c r="BE576" s="400"/>
      <c r="BF576" s="400"/>
      <c r="BG576" s="400"/>
      <c r="BH576" s="400"/>
      <c r="BI576" s="400"/>
      <c r="BJ576" s="400"/>
      <c r="BK576" s="400"/>
      <c r="BL576" s="400"/>
      <c r="BM576" s="400"/>
      <c r="BN576" s="400"/>
      <c r="BO576" s="400"/>
      <c r="BP576" s="400"/>
      <c r="BQ576" s="400"/>
      <c r="BR576" s="400"/>
      <c r="BS576" s="400"/>
      <c r="BT576" s="400"/>
      <c r="BU576" s="400"/>
      <c r="BV576" s="400"/>
      <c r="BW576" s="400"/>
      <c r="BX576" s="400"/>
      <c r="BY576" s="400"/>
      <c r="BZ576" s="401"/>
      <c r="CA576" s="401"/>
      <c r="CB576" s="401"/>
      <c r="CC576" s="401"/>
      <c r="CD576" s="401"/>
      <c r="CE576" s="401"/>
      <c r="CF576" s="401"/>
      <c r="CG576" s="401"/>
      <c r="CH576" s="401"/>
      <c r="CI576" s="401"/>
      <c r="CJ576" s="401"/>
      <c r="CK576" s="401"/>
      <c r="CL576" s="401"/>
      <c r="CM576" s="401"/>
      <c r="CN576" s="401"/>
      <c r="CO576" s="401"/>
      <c r="CP576" s="401"/>
      <c r="CQ576" s="401"/>
      <c r="CR576" s="401"/>
      <c r="CS576" s="401"/>
      <c r="CT576" s="401"/>
      <c r="CU576" s="401"/>
      <c r="CV576" s="401"/>
      <c r="CW576" s="401"/>
      <c r="CX576" s="401"/>
      <c r="CY576" s="401"/>
      <c r="CZ576" s="401"/>
    </row>
    <row r="577" s="405" customFormat="true" ht="25.15" customHeight="true" x14ac:dyDescent="0.2">
      <c r="C577" s="1071" t="s">
        <v>478</v>
      </c>
      <c r="D577" s="1072"/>
      <c r="E577" s="879">
        <v>1.5117078893879981E-2</v>
      </c>
      <c r="F577" s="698"/>
      <c r="G577" s="698"/>
      <c r="H577" s="1072" t="s">
        <v>208</v>
      </c>
      <c r="I577" s="1072"/>
      <c r="J577" s="1085" t="s">
        <v>240</v>
      </c>
      <c r="K577" s="1086"/>
      <c r="L577" s="1087"/>
      <c r="M577" s="1072" t="s">
        <v>502</v>
      </c>
      <c r="N577" s="1072"/>
      <c r="O577" s="881">
        <v>1.7060870032628642E-3</v>
      </c>
      <c r="P577" s="698"/>
      <c r="Q577" s="698"/>
      <c r="AN577" s="398"/>
      <c r="AO577" s="398"/>
      <c r="AP577" s="398"/>
      <c r="AQ577" s="398"/>
      <c r="AR577" s="398"/>
      <c r="AS577" s="398"/>
      <c r="AT577" s="398"/>
      <c r="AU577" s="398"/>
      <c r="AV577" s="398"/>
      <c r="AW577" s="398"/>
      <c r="AX577" s="398"/>
      <c r="AY577" s="398"/>
      <c r="AZ577" s="398"/>
      <c r="BA577" s="400"/>
      <c r="BB577" s="477"/>
      <c r="BC577" s="400"/>
      <c r="BD577" s="400"/>
      <c r="BE577" s="400"/>
      <c r="BF577" s="400"/>
      <c r="BG577" s="400"/>
      <c r="BH577" s="400"/>
      <c r="BI577" s="400"/>
      <c r="BJ577" s="400"/>
      <c r="BK577" s="400"/>
      <c r="BL577" s="400"/>
      <c r="BM577" s="400"/>
      <c r="BN577" s="400"/>
      <c r="BO577" s="400"/>
      <c r="BP577" s="400"/>
      <c r="BQ577" s="400"/>
      <c r="BR577" s="400"/>
      <c r="BS577" s="400"/>
      <c r="BT577" s="400"/>
      <c r="BU577" s="400"/>
      <c r="BV577" s="400"/>
      <c r="BW577" s="400"/>
      <c r="BX577" s="400"/>
      <c r="BY577" s="400"/>
      <c r="BZ577" s="401"/>
      <c r="CA577" s="401"/>
      <c r="CB577" s="401"/>
      <c r="CC577" s="401"/>
      <c r="CD577" s="401"/>
      <c r="CE577" s="401"/>
      <c r="CF577" s="401"/>
      <c r="CG577" s="401"/>
      <c r="CH577" s="401"/>
      <c r="CI577" s="401"/>
      <c r="CJ577" s="401"/>
      <c r="CK577" s="401"/>
      <c r="CL577" s="401"/>
      <c r="CM577" s="401"/>
      <c r="CN577" s="401"/>
      <c r="CO577" s="401"/>
      <c r="CP577" s="401"/>
      <c r="CQ577" s="401"/>
      <c r="CR577" s="401"/>
      <c r="CS577" s="401"/>
      <c r="CT577" s="401"/>
      <c r="CU577" s="401"/>
      <c r="CV577" s="401"/>
      <c r="CW577" s="401"/>
      <c r="CX577" s="401"/>
      <c r="CY577" s="401"/>
      <c r="CZ577" s="401"/>
    </row>
    <row r="578" s="405" customFormat="true" ht="25.15" customHeight="true" x14ac:dyDescent="0.2">
      <c r="C578" s="1071" t="s">
        <v>456</v>
      </c>
      <c r="D578" s="1072"/>
      <c r="E578" s="879">
        <v>4.5324795756627484E-2</v>
      </c>
      <c r="F578" s="698"/>
      <c r="G578" s="698"/>
      <c r="H578" s="1072"/>
      <c r="I578" s="1072"/>
      <c r="J578" s="868" t="s">
        <v>188</v>
      </c>
      <c r="K578" s="869" t="s">
        <v>241</v>
      </c>
      <c r="L578" s="870" t="s">
        <v>242</v>
      </c>
      <c r="M578" s="1072" t="s">
        <v>500</v>
      </c>
      <c r="N578" s="1072"/>
      <c r="O578" s="881">
        <v>1.9009249903468586E-3</v>
      </c>
      <c r="P578" s="698"/>
      <c r="Q578" s="698"/>
      <c r="AN578" s="398"/>
      <c r="AO578" s="398"/>
      <c r="AP578" s="398"/>
      <c r="AQ578" s="398"/>
      <c r="AR578" s="398"/>
      <c r="AS578" s="398"/>
      <c r="AT578" s="398"/>
      <c r="AU578" s="398"/>
      <c r="AV578" s="398"/>
      <c r="AW578" s="398"/>
      <c r="AX578" s="398"/>
      <c r="AY578" s="398"/>
      <c r="AZ578" s="398"/>
      <c r="BA578" s="400"/>
      <c r="BB578" s="477"/>
      <c r="BC578" s="400"/>
      <c r="BD578" s="400"/>
      <c r="BE578" s="400"/>
      <c r="BF578" s="400"/>
      <c r="BG578" s="400"/>
      <c r="BH578" s="400"/>
      <c r="BI578" s="400"/>
      <c r="BJ578" s="400"/>
      <c r="BK578" s="400"/>
      <c r="BL578" s="400"/>
      <c r="BM578" s="400"/>
      <c r="BN578" s="400"/>
      <c r="BO578" s="400"/>
      <c r="BP578" s="400"/>
      <c r="BQ578" s="400"/>
      <c r="BR578" s="400"/>
      <c r="BS578" s="400"/>
      <c r="BT578" s="400"/>
      <c r="BU578" s="400"/>
      <c r="BV578" s="400"/>
      <c r="BW578" s="400"/>
      <c r="BX578" s="400"/>
      <c r="BY578" s="400"/>
      <c r="BZ578" s="401"/>
      <c r="CA578" s="401"/>
      <c r="CB578" s="401"/>
      <c r="CC578" s="401"/>
      <c r="CD578" s="401"/>
      <c r="CE578" s="401"/>
      <c r="CF578" s="401"/>
      <c r="CG578" s="401"/>
      <c r="CH578" s="401"/>
      <c r="CI578" s="401"/>
      <c r="CJ578" s="401"/>
      <c r="CK578" s="401"/>
      <c r="CL578" s="401"/>
      <c r="CM578" s="401"/>
      <c r="CN578" s="401"/>
      <c r="CO578" s="401"/>
      <c r="CP578" s="401"/>
      <c r="CQ578" s="401"/>
      <c r="CR578" s="401"/>
      <c r="CS578" s="401"/>
      <c r="CT578" s="401"/>
      <c r="CU578" s="401"/>
      <c r="CV578" s="401"/>
      <c r="CW578" s="401"/>
      <c r="CX578" s="401"/>
      <c r="CY578" s="401"/>
      <c r="CZ578" s="401"/>
    </row>
    <row r="579" s="405" customFormat="true" ht="25.15" customHeight="true" x14ac:dyDescent="0.2">
      <c r="C579" s="1071" t="s">
        <v>470</v>
      </c>
      <c r="D579" s="1072"/>
      <c r="E579" s="879">
        <v>1.7579262225610404E-2</v>
      </c>
      <c r="F579" s="698"/>
      <c r="G579" s="698"/>
      <c r="H579" s="1072" t="s">
        <v>209</v>
      </c>
      <c r="I579" s="1072"/>
      <c r="J579" s="889">
        <v>6.0038422397377849</v>
      </c>
      <c r="K579" s="890">
        <v>7.2335448671539568</v>
      </c>
      <c r="L579" s="891">
        <v>7.2335448671539568</v>
      </c>
      <c r="M579" s="1072" t="s">
        <v>490</v>
      </c>
      <c r="N579" s="1072"/>
      <c r="O579" s="881">
        <v>1.2459689146960338E-3</v>
      </c>
      <c r="P579" s="698"/>
      <c r="Q579" s="698"/>
      <c r="AN579" s="398"/>
      <c r="AO579" s="398"/>
      <c r="AP579" s="398"/>
      <c r="AQ579" s="398"/>
      <c r="AR579" s="398"/>
      <c r="AS579" s="398"/>
      <c r="AT579" s="398"/>
      <c r="AU579" s="398"/>
      <c r="AV579" s="398"/>
      <c r="AW579" s="398"/>
      <c r="AX579" s="398"/>
      <c r="AY579" s="398"/>
      <c r="AZ579" s="398"/>
      <c r="BA579" s="400"/>
      <c r="BB579" s="477"/>
      <c r="BC579" s="400"/>
      <c r="BD579" s="400"/>
      <c r="BE579" s="400"/>
      <c r="BF579" s="400"/>
      <c r="BG579" s="400"/>
      <c r="BH579" s="400"/>
      <c r="BI579" s="400"/>
      <c r="BJ579" s="400"/>
      <c r="BK579" s="400"/>
      <c r="BL579" s="400"/>
      <c r="BM579" s="400"/>
      <c r="BN579" s="400"/>
      <c r="BO579" s="400"/>
      <c r="BP579" s="400"/>
      <c r="BQ579" s="400"/>
      <c r="BR579" s="400"/>
      <c r="BS579" s="400"/>
      <c r="BT579" s="400"/>
      <c r="BU579" s="400"/>
      <c r="BV579" s="400"/>
      <c r="BW579" s="400"/>
      <c r="BX579" s="400"/>
      <c r="BY579" s="400"/>
      <c r="BZ579" s="401"/>
      <c r="CA579" s="401"/>
      <c r="CB579" s="401"/>
      <c r="CC579" s="401"/>
      <c r="CD579" s="401"/>
      <c r="CE579" s="401"/>
      <c r="CF579" s="401"/>
      <c r="CG579" s="401"/>
      <c r="CH579" s="401"/>
      <c r="CI579" s="401"/>
      <c r="CJ579" s="401"/>
      <c r="CK579" s="401"/>
      <c r="CL579" s="401"/>
      <c r="CM579" s="401"/>
      <c r="CN579" s="401"/>
      <c r="CO579" s="401"/>
      <c r="CP579" s="401"/>
      <c r="CQ579" s="401"/>
      <c r="CR579" s="401"/>
      <c r="CS579" s="401"/>
      <c r="CT579" s="401"/>
      <c r="CU579" s="401"/>
      <c r="CV579" s="401"/>
      <c r="CW579" s="401"/>
      <c r="CX579" s="401"/>
      <c r="CY579" s="401"/>
      <c r="CZ579" s="401"/>
    </row>
    <row r="580" s="405" customFormat="true" ht="25.15" customHeight="true" x14ac:dyDescent="0.2">
      <c r="C580" s="1071" t="s">
        <v>498</v>
      </c>
      <c r="D580" s="1072"/>
      <c r="E580" s="879">
        <v>-5.4350620403646292E-3</v>
      </c>
      <c r="F580" s="698"/>
      <c r="G580" s="698"/>
      <c r="H580" s="1072"/>
      <c r="I580" s="1072"/>
      <c r="J580" s="698"/>
      <c r="K580" s="698"/>
      <c r="L580" s="698"/>
      <c r="M580" s="1072" t="s">
        <v>497</v>
      </c>
      <c r="N580" s="1072"/>
      <c r="O580" s="881">
        <v>2.2550359233757338E-3</v>
      </c>
      <c r="P580" s="698"/>
      <c r="Q580" s="698"/>
      <c r="AN580" s="398"/>
      <c r="AO580" s="398"/>
      <c r="AP580" s="398"/>
      <c r="AQ580" s="398"/>
      <c r="AR580" s="398"/>
      <c r="AS580" s="398"/>
      <c r="AT580" s="398"/>
      <c r="AU580" s="398"/>
      <c r="AV580" s="398"/>
      <c r="AW580" s="398"/>
      <c r="AX580" s="398"/>
      <c r="AY580" s="398"/>
      <c r="AZ580" s="398"/>
      <c r="BA580" s="400"/>
      <c r="BB580" s="477"/>
      <c r="BC580" s="400"/>
      <c r="BD580" s="400"/>
      <c r="BE580" s="400"/>
      <c r="BF580" s="400"/>
      <c r="BG580" s="400"/>
      <c r="BH580" s="400"/>
      <c r="BI580" s="400"/>
      <c r="BJ580" s="400"/>
      <c r="BK580" s="400"/>
      <c r="BL580" s="400"/>
      <c r="BM580" s="400"/>
      <c r="BN580" s="400"/>
      <c r="BO580" s="400"/>
      <c r="BP580" s="400"/>
      <c r="BQ580" s="400"/>
      <c r="BR580" s="400"/>
      <c r="BS580" s="400"/>
      <c r="BT580" s="400"/>
      <c r="BU580" s="400"/>
      <c r="BV580" s="400"/>
      <c r="BW580" s="400"/>
      <c r="BX580" s="400"/>
      <c r="BY580" s="400"/>
      <c r="BZ580" s="401"/>
      <c r="CA580" s="401"/>
      <c r="CB580" s="401"/>
      <c r="CC580" s="401"/>
      <c r="CD580" s="401"/>
      <c r="CE580" s="401"/>
      <c r="CF580" s="401"/>
      <c r="CG580" s="401"/>
      <c r="CH580" s="401"/>
      <c r="CI580" s="401"/>
      <c r="CJ580" s="401"/>
      <c r="CK580" s="401"/>
      <c r="CL580" s="401"/>
      <c r="CM580" s="401"/>
      <c r="CN580" s="401"/>
      <c r="CO580" s="401"/>
      <c r="CP580" s="401"/>
      <c r="CQ580" s="401"/>
      <c r="CR580" s="401"/>
      <c r="CS580" s="401"/>
      <c r="CT580" s="401"/>
      <c r="CU580" s="401"/>
      <c r="CV580" s="401"/>
      <c r="CW580" s="401"/>
      <c r="CX580" s="401"/>
      <c r="CY580" s="401"/>
      <c r="CZ580" s="401"/>
    </row>
    <row r="581" s="405" customFormat="true" ht="25.15" customHeight="true" x14ac:dyDescent="0.2">
      <c r="C581" s="1071" t="s">
        <v>483</v>
      </c>
      <c r="D581" s="1072"/>
      <c r="E581" s="879">
        <v>1.3276863734068216E-2</v>
      </c>
      <c r="F581" s="698"/>
      <c r="G581" s="698"/>
      <c r="H581" s="1072"/>
      <c r="I581" s="1072"/>
      <c r="J581" s="698"/>
      <c r="K581" s="698"/>
      <c r="L581" s="698"/>
      <c r="M581" s="1072" t="s">
        <v>482</v>
      </c>
      <c r="N581" s="1072"/>
      <c r="O581" s="884">
        <v>6.463689797796989E-3</v>
      </c>
      <c r="P581" s="698"/>
      <c r="Q581" s="698"/>
      <c r="AN581" s="398"/>
      <c r="AO581" s="398"/>
      <c r="AP581" s="398"/>
      <c r="AQ581" s="398"/>
      <c r="AR581" s="398"/>
      <c r="AS581" s="398"/>
      <c r="AT581" s="398"/>
      <c r="AU581" s="398"/>
      <c r="AV581" s="398"/>
      <c r="AW581" s="398"/>
      <c r="AX581" s="398"/>
      <c r="AY581" s="398"/>
      <c r="AZ581" s="398"/>
      <c r="BA581" s="400"/>
      <c r="BB581" s="477"/>
      <c r="BC581" s="400"/>
      <c r="BD581" s="400"/>
      <c r="BE581" s="400"/>
      <c r="BF581" s="400"/>
      <c r="BG581" s="400"/>
      <c r="BH581" s="400"/>
      <c r="BI581" s="400"/>
      <c r="BJ581" s="400"/>
      <c r="BK581" s="400"/>
      <c r="BL581" s="400"/>
      <c r="BM581" s="400"/>
      <c r="BN581" s="400"/>
      <c r="BO581" s="400"/>
      <c r="BP581" s="400"/>
      <c r="BQ581" s="400"/>
      <c r="BR581" s="400"/>
      <c r="BS581" s="400"/>
      <c r="BT581" s="400"/>
      <c r="BU581" s="400"/>
      <c r="BV581" s="400"/>
      <c r="BW581" s="400"/>
      <c r="BX581" s="400"/>
      <c r="BY581" s="400"/>
      <c r="BZ581" s="401"/>
      <c r="CA581" s="401"/>
      <c r="CB581" s="401"/>
      <c r="CC581" s="401"/>
      <c r="CD581" s="401"/>
      <c r="CE581" s="401"/>
      <c r="CF581" s="401"/>
      <c r="CG581" s="401"/>
      <c r="CH581" s="401"/>
      <c r="CI581" s="401"/>
      <c r="CJ581" s="401"/>
      <c r="CK581" s="401"/>
      <c r="CL581" s="401"/>
      <c r="CM581" s="401"/>
      <c r="CN581" s="401"/>
      <c r="CO581" s="401"/>
      <c r="CP581" s="401"/>
      <c r="CQ581" s="401"/>
      <c r="CR581" s="401"/>
      <c r="CS581" s="401"/>
      <c r="CT581" s="401"/>
      <c r="CU581" s="401"/>
      <c r="CV581" s="401"/>
      <c r="CW581" s="401"/>
      <c r="CX581" s="401"/>
      <c r="CY581" s="401"/>
      <c r="CZ581" s="401"/>
    </row>
    <row r="582" s="405" customFormat="true" ht="25.15" customHeight="true" x14ac:dyDescent="0.2">
      <c r="C582" s="1071" t="s">
        <v>462</v>
      </c>
      <c r="D582" s="1072"/>
      <c r="E582" s="879">
        <v>3.1100834148223063E-2</v>
      </c>
      <c r="F582" s="698"/>
      <c r="G582" s="698"/>
      <c r="H582" s="1072" t="s">
        <v>243</v>
      </c>
      <c r="I582" s="1072"/>
      <c r="J582" s="1072"/>
      <c r="K582" s="698"/>
      <c r="L582" s="698"/>
      <c r="M582" s="1072"/>
      <c r="N582" s="1072"/>
      <c r="O582" s="698"/>
      <c r="P582" s="698"/>
      <c r="Q582" s="698"/>
      <c r="AN582" s="398"/>
      <c r="AO582" s="398"/>
      <c r="AP582" s="398"/>
      <c r="AQ582" s="398"/>
      <c r="AR582" s="398"/>
      <c r="AS582" s="398"/>
      <c r="AT582" s="398"/>
      <c r="AU582" s="398"/>
      <c r="AV582" s="398"/>
      <c r="AW582" s="398"/>
      <c r="AX582" s="398"/>
      <c r="AY582" s="398"/>
      <c r="AZ582" s="398"/>
      <c r="BA582" s="400"/>
      <c r="BB582" s="477"/>
      <c r="BC582" s="400"/>
      <c r="BD582" s="400"/>
      <c r="BE582" s="400"/>
      <c r="BF582" s="400"/>
      <c r="BG582" s="400"/>
      <c r="BH582" s="400"/>
      <c r="BI582" s="400"/>
      <c r="BJ582" s="400"/>
      <c r="BK582" s="400"/>
      <c r="BL582" s="400"/>
      <c r="BM582" s="400"/>
      <c r="BN582" s="400"/>
      <c r="BO582" s="400"/>
      <c r="BP582" s="400"/>
      <c r="BQ582" s="400"/>
      <c r="BR582" s="400"/>
      <c r="BS582" s="400"/>
      <c r="BT582" s="400"/>
      <c r="BU582" s="400"/>
      <c r="BV582" s="400"/>
      <c r="BW582" s="400"/>
      <c r="BX582" s="400"/>
      <c r="BY582" s="400"/>
      <c r="BZ582" s="401"/>
      <c r="CA582" s="401"/>
      <c r="CB582" s="401"/>
      <c r="CC582" s="401"/>
      <c r="CD582" s="401"/>
      <c r="CE582" s="401"/>
      <c r="CF582" s="401"/>
      <c r="CG582" s="401"/>
      <c r="CH582" s="401"/>
      <c r="CI582" s="401"/>
      <c r="CJ582" s="401"/>
      <c r="CK582" s="401"/>
      <c r="CL582" s="401"/>
      <c r="CM582" s="401"/>
      <c r="CN582" s="401"/>
      <c r="CO582" s="401"/>
      <c r="CP582" s="401"/>
      <c r="CQ582" s="401"/>
      <c r="CR582" s="401"/>
      <c r="CS582" s="401"/>
      <c r="CT582" s="401"/>
      <c r="CU582" s="401"/>
      <c r="CV582" s="401"/>
      <c r="CW582" s="401"/>
      <c r="CX582" s="401"/>
      <c r="CY582" s="401"/>
      <c r="CZ582" s="401"/>
    </row>
    <row r="583" s="405" customFormat="true" ht="25.15" customHeight="true" x14ac:dyDescent="0.2">
      <c r="C583" s="1071" t="s">
        <v>503</v>
      </c>
      <c r="D583" s="1072"/>
      <c r="E583" s="879">
        <v>3.0976999683672954E-3</v>
      </c>
      <c r="F583" s="698"/>
      <c r="G583" s="698"/>
      <c r="H583" s="1072"/>
      <c r="I583" s="1072"/>
      <c r="J583" s="871" t="s">
        <v>208</v>
      </c>
      <c r="K583" s="698"/>
      <c r="L583" s="698"/>
      <c r="M583" s="1072"/>
      <c r="N583" s="1072"/>
      <c r="O583" s="698"/>
      <c r="P583" s="698"/>
      <c r="Q583" s="698"/>
      <c r="AN583" s="398"/>
      <c r="AO583" s="398"/>
      <c r="AP583" s="398"/>
      <c r="AQ583" s="398"/>
      <c r="AR583" s="398"/>
      <c r="AS583" s="398"/>
      <c r="AT583" s="398"/>
      <c r="AU583" s="398"/>
      <c r="AV583" s="398"/>
      <c r="AW583" s="398"/>
      <c r="AX583" s="398"/>
      <c r="AY583" s="398"/>
      <c r="AZ583" s="398"/>
      <c r="BA583" s="400"/>
      <c r="BB583" s="477"/>
      <c r="BC583" s="400"/>
      <c r="BD583" s="400"/>
      <c r="BE583" s="400"/>
      <c r="BF583" s="400"/>
      <c r="BG583" s="400"/>
      <c r="BH583" s="400"/>
      <c r="BI583" s="400"/>
      <c r="BJ583" s="400"/>
      <c r="BK583" s="400"/>
      <c r="BL583" s="400"/>
      <c r="BM583" s="400"/>
      <c r="BN583" s="400"/>
      <c r="BO583" s="400"/>
      <c r="BP583" s="400"/>
      <c r="BQ583" s="400"/>
      <c r="BR583" s="400"/>
      <c r="BS583" s="400"/>
      <c r="BT583" s="400"/>
      <c r="BU583" s="400"/>
      <c r="BV583" s="400"/>
      <c r="BW583" s="400"/>
      <c r="BX583" s="400"/>
      <c r="BY583" s="400"/>
      <c r="BZ583" s="401"/>
      <c r="CA583" s="401"/>
      <c r="CB583" s="401"/>
      <c r="CC583" s="401"/>
      <c r="CD583" s="401"/>
      <c r="CE583" s="401"/>
      <c r="CF583" s="401"/>
      <c r="CG583" s="401"/>
      <c r="CH583" s="401"/>
      <c r="CI583" s="401"/>
      <c r="CJ583" s="401"/>
      <c r="CK583" s="401"/>
      <c r="CL583" s="401"/>
      <c r="CM583" s="401"/>
      <c r="CN583" s="401"/>
      <c r="CO583" s="401"/>
      <c r="CP583" s="401"/>
      <c r="CQ583" s="401"/>
      <c r="CR583" s="401"/>
      <c r="CS583" s="401"/>
      <c r="CT583" s="401"/>
      <c r="CU583" s="401"/>
      <c r="CV583" s="401"/>
      <c r="CW583" s="401"/>
      <c r="CX583" s="401"/>
      <c r="CY583" s="401"/>
      <c r="CZ583" s="401"/>
    </row>
    <row r="584" s="405" customFormat="true" ht="25.15" customHeight="true" x14ac:dyDescent="0.2">
      <c r="C584" s="1071" t="s">
        <v>507</v>
      </c>
      <c r="D584" s="1072"/>
      <c r="E584" s="879">
        <v>1.7135745237435481E-3</v>
      </c>
      <c r="F584" s="698"/>
      <c r="G584" s="698"/>
      <c r="H584" s="1072"/>
      <c r="I584" s="1072"/>
      <c r="J584" s="892" t="s">
        <v>209</v>
      </c>
      <c r="K584" s="698"/>
      <c r="L584" s="698"/>
      <c r="M584" s="1072" t="s">
        <v>239</v>
      </c>
      <c r="N584" s="1072"/>
      <c r="O584" s="1072"/>
      <c r="P584" s="1072"/>
      <c r="Q584" s="1072"/>
      <c r="AN584" s="398"/>
      <c r="AO584" s="398"/>
      <c r="AP584" s="398"/>
      <c r="AQ584" s="398"/>
      <c r="AR584" s="398"/>
      <c r="AS584" s="398"/>
      <c r="AT584" s="398"/>
      <c r="AU584" s="398"/>
      <c r="AV584" s="398"/>
      <c r="AW584" s="398"/>
      <c r="AX584" s="398"/>
      <c r="AY584" s="398"/>
      <c r="AZ584" s="398"/>
      <c r="BA584" s="400"/>
      <c r="BB584" s="477"/>
      <c r="BC584" s="400"/>
      <c r="BD584" s="400"/>
      <c r="BE584" s="400"/>
      <c r="BF584" s="400"/>
      <c r="BG584" s="400"/>
      <c r="BH584" s="400"/>
      <c r="BI584" s="400"/>
      <c r="BJ584" s="400"/>
      <c r="BK584" s="400"/>
      <c r="BL584" s="400"/>
      <c r="BM584" s="400"/>
      <c r="BN584" s="400"/>
      <c r="BO584" s="400"/>
      <c r="BP584" s="400"/>
      <c r="BQ584" s="400"/>
      <c r="BR584" s="400"/>
      <c r="BS584" s="400"/>
      <c r="BT584" s="400"/>
      <c r="BU584" s="400"/>
      <c r="BV584" s="400"/>
      <c r="BW584" s="400"/>
      <c r="BX584" s="400"/>
      <c r="BY584" s="400"/>
      <c r="BZ584" s="401"/>
      <c r="CA584" s="401"/>
      <c r="CB584" s="401"/>
      <c r="CC584" s="401"/>
      <c r="CD584" s="401"/>
      <c r="CE584" s="401"/>
      <c r="CF584" s="401"/>
      <c r="CG584" s="401"/>
      <c r="CH584" s="401"/>
      <c r="CI584" s="401"/>
      <c r="CJ584" s="401"/>
      <c r="CK584" s="401"/>
      <c r="CL584" s="401"/>
      <c r="CM584" s="401"/>
      <c r="CN584" s="401"/>
      <c r="CO584" s="401"/>
      <c r="CP584" s="401"/>
      <c r="CQ584" s="401"/>
      <c r="CR584" s="401"/>
      <c r="CS584" s="401"/>
      <c r="CT584" s="401"/>
      <c r="CU584" s="401"/>
      <c r="CV584" s="401"/>
      <c r="CW584" s="401"/>
      <c r="CX584" s="401"/>
      <c r="CY584" s="401"/>
      <c r="CZ584" s="401"/>
    </row>
    <row r="585" s="405" customFormat="true" ht="25.15" customHeight="true" x14ac:dyDescent="0.2">
      <c r="C585" s="1071" t="s">
        <v>451</v>
      </c>
      <c r="D585" s="1072"/>
      <c r="E585" s="879">
        <v>-9.2744055015049565E-2</v>
      </c>
      <c r="F585" s="698"/>
      <c r="G585" s="698"/>
      <c r="H585" s="1072" t="s">
        <v>441</v>
      </c>
      <c r="I585" s="1072"/>
      <c r="J585" s="877">
        <v>-5.7125070652258268E-2</v>
      </c>
      <c r="K585" s="698"/>
      <c r="L585" s="698"/>
      <c r="M585" s="1072" t="s">
        <v>208</v>
      </c>
      <c r="N585" s="1072"/>
      <c r="O585" s="1085" t="s">
        <v>240</v>
      </c>
      <c r="P585" s="1086"/>
      <c r="Q585" s="1087"/>
      <c r="AN585" s="398"/>
      <c r="AO585" s="398"/>
      <c r="AP585" s="398"/>
      <c r="AQ585" s="398"/>
      <c r="AR585" s="398"/>
      <c r="AS585" s="398"/>
      <c r="AT585" s="398"/>
      <c r="AU585" s="398"/>
      <c r="AV585" s="398"/>
      <c r="AW585" s="398"/>
      <c r="AX585" s="398"/>
      <c r="AY585" s="398"/>
      <c r="AZ585" s="398"/>
      <c r="BA585" s="400"/>
      <c r="BB585" s="477"/>
      <c r="BC585" s="400"/>
      <c r="BD585" s="400"/>
      <c r="BE585" s="400"/>
      <c r="BF585" s="400"/>
      <c r="BG585" s="400"/>
      <c r="BH585" s="400"/>
      <c r="BI585" s="400"/>
      <c r="BJ585" s="400"/>
      <c r="BK585" s="400"/>
      <c r="BL585" s="400"/>
      <c r="BM585" s="400"/>
      <c r="BN585" s="400"/>
      <c r="BO585" s="400"/>
      <c r="BP585" s="400"/>
      <c r="BQ585" s="400"/>
      <c r="BR585" s="400"/>
      <c r="BS585" s="400"/>
      <c r="BT585" s="400"/>
      <c r="BU585" s="400"/>
      <c r="BV585" s="400"/>
      <c r="BW585" s="400"/>
      <c r="BX585" s="400"/>
      <c r="BY585" s="400"/>
      <c r="BZ585" s="401"/>
      <c r="CA585" s="401"/>
      <c r="CB585" s="401"/>
      <c r="CC585" s="401"/>
      <c r="CD585" s="401"/>
      <c r="CE585" s="401"/>
      <c r="CF585" s="401"/>
      <c r="CG585" s="401"/>
      <c r="CH585" s="401"/>
      <c r="CI585" s="401"/>
      <c r="CJ585" s="401"/>
      <c r="CK585" s="401"/>
      <c r="CL585" s="401"/>
      <c r="CM585" s="401"/>
      <c r="CN585" s="401"/>
      <c r="CO585" s="401"/>
      <c r="CP585" s="401"/>
      <c r="CQ585" s="401"/>
      <c r="CR585" s="401"/>
      <c r="CS585" s="401"/>
      <c r="CT585" s="401"/>
      <c r="CU585" s="401"/>
      <c r="CV585" s="401"/>
      <c r="CW585" s="401"/>
      <c r="CX585" s="401"/>
      <c r="CY585" s="401"/>
      <c r="CZ585" s="401"/>
    </row>
    <row r="586" s="405" customFormat="true" ht="25.15" customHeight="true" x14ac:dyDescent="0.2">
      <c r="C586" s="1071" t="s">
        <v>495</v>
      </c>
      <c r="D586" s="1072"/>
      <c r="E586" s="879">
        <v>-6.6212689114494927E-3</v>
      </c>
      <c r="F586" s="698"/>
      <c r="G586" s="698"/>
      <c r="H586" s="1072" t="s">
        <v>457</v>
      </c>
      <c r="I586" s="1072"/>
      <c r="J586" s="880">
        <v>-5.1536544610844441E-2</v>
      </c>
      <c r="K586" s="698"/>
      <c r="L586" s="698"/>
      <c r="M586" s="1072"/>
      <c r="N586" s="1072"/>
      <c r="O586" s="872" t="s">
        <v>188</v>
      </c>
      <c r="P586" s="873" t="s">
        <v>241</v>
      </c>
      <c r="Q586" s="874" t="s">
        <v>242</v>
      </c>
      <c r="AN586" s="398"/>
      <c r="AO586" s="398"/>
      <c r="AP586" s="398"/>
      <c r="AQ586" s="398"/>
      <c r="AR586" s="398"/>
      <c r="AS586" s="398"/>
      <c r="AT586" s="398"/>
      <c r="AU586" s="398"/>
      <c r="AV586" s="398"/>
      <c r="AW586" s="398"/>
      <c r="AX586" s="398"/>
      <c r="AY586" s="398"/>
      <c r="AZ586" s="398"/>
      <c r="BA586" s="400"/>
      <c r="BB586" s="477"/>
      <c r="BC586" s="400"/>
      <c r="BD586" s="400"/>
      <c r="BE586" s="400"/>
      <c r="BF586" s="400"/>
      <c r="BG586" s="400"/>
      <c r="BH586" s="400"/>
      <c r="BI586" s="400"/>
      <c r="BJ586" s="400"/>
      <c r="BK586" s="400"/>
      <c r="BL586" s="400"/>
      <c r="BM586" s="400"/>
      <c r="BN586" s="400"/>
      <c r="BO586" s="400"/>
      <c r="BP586" s="400"/>
      <c r="BQ586" s="400"/>
      <c r="BR586" s="400"/>
      <c r="BS586" s="400"/>
      <c r="BT586" s="400"/>
      <c r="BU586" s="400"/>
      <c r="BV586" s="400"/>
      <c r="BW586" s="400"/>
      <c r="BX586" s="400"/>
      <c r="BY586" s="400"/>
      <c r="BZ586" s="401"/>
      <c r="CA586" s="401"/>
      <c r="CB586" s="401"/>
      <c r="CC586" s="401"/>
      <c r="CD586" s="401"/>
      <c r="CE586" s="401"/>
      <c r="CF586" s="401"/>
      <c r="CG586" s="401"/>
      <c r="CH586" s="401"/>
      <c r="CI586" s="401"/>
      <c r="CJ586" s="401"/>
      <c r="CK586" s="401"/>
      <c r="CL586" s="401"/>
      <c r="CM586" s="401"/>
      <c r="CN586" s="401"/>
      <c r="CO586" s="401"/>
      <c r="CP586" s="401"/>
      <c r="CQ586" s="401"/>
      <c r="CR586" s="401"/>
      <c r="CS586" s="401"/>
      <c r="CT586" s="401"/>
      <c r="CU586" s="401"/>
      <c r="CV586" s="401"/>
      <c r="CW586" s="401"/>
      <c r="CX586" s="401"/>
      <c r="CY586" s="401"/>
      <c r="CZ586" s="401"/>
    </row>
    <row r="587" s="405" customFormat="true" ht="25.15" customHeight="true" x14ac:dyDescent="0.2">
      <c r="C587" s="1071" t="s">
        <v>480</v>
      </c>
      <c r="D587" s="1072"/>
      <c r="E587" s="879">
        <v>-1.3967302614172519E-2</v>
      </c>
      <c r="F587" s="698"/>
      <c r="G587" s="698"/>
      <c r="H587" s="1072" t="s">
        <v>492</v>
      </c>
      <c r="I587" s="1072"/>
      <c r="J587" s="880">
        <v>-7.1838622389508158E-3</v>
      </c>
      <c r="K587" s="698"/>
      <c r="L587" s="698"/>
      <c r="M587" s="1072" t="s">
        <v>209</v>
      </c>
      <c r="N587" s="1072"/>
      <c r="O587" s="893">
        <v>5.7292360697848332</v>
      </c>
      <c r="P587" s="894">
        <v>6.5853288158446359</v>
      </c>
      <c r="Q587" s="895">
        <v>6.5853288158446359</v>
      </c>
      <c r="AN587" s="398"/>
      <c r="AO587" s="398"/>
      <c r="AP587" s="398"/>
      <c r="AQ587" s="398"/>
      <c r="AR587" s="398"/>
      <c r="AS587" s="398"/>
      <c r="AT587" s="398"/>
      <c r="AU587" s="398"/>
      <c r="AV587" s="398"/>
      <c r="AW587" s="398"/>
      <c r="AX587" s="398"/>
      <c r="AY587" s="398"/>
      <c r="AZ587" s="398"/>
      <c r="BA587" s="400"/>
      <c r="BB587" s="477"/>
      <c r="BC587" s="400"/>
      <c r="BD587" s="400"/>
      <c r="BE587" s="400"/>
      <c r="BF587" s="400"/>
      <c r="BG587" s="400"/>
      <c r="BH587" s="400"/>
      <c r="BI587" s="400"/>
      <c r="BJ587" s="400"/>
      <c r="BK587" s="400"/>
      <c r="BL587" s="400"/>
      <c r="BM587" s="400"/>
      <c r="BN587" s="400"/>
      <c r="BO587" s="400"/>
      <c r="BP587" s="400"/>
      <c r="BQ587" s="400"/>
      <c r="BR587" s="400"/>
      <c r="BS587" s="400"/>
      <c r="BT587" s="400"/>
      <c r="BU587" s="400"/>
      <c r="BV587" s="400"/>
      <c r="BW587" s="400"/>
      <c r="BX587" s="400"/>
      <c r="BY587" s="400"/>
      <c r="BZ587" s="401"/>
      <c r="CA587" s="401"/>
      <c r="CB587" s="401"/>
      <c r="CC587" s="401"/>
      <c r="CD587" s="401"/>
      <c r="CE587" s="401"/>
      <c r="CF587" s="401"/>
      <c r="CG587" s="401"/>
      <c r="CH587" s="401"/>
      <c r="CI587" s="401"/>
      <c r="CJ587" s="401"/>
      <c r="CK587" s="401"/>
      <c r="CL587" s="401"/>
      <c r="CM587" s="401"/>
      <c r="CN587" s="401"/>
      <c r="CO587" s="401"/>
      <c r="CP587" s="401"/>
      <c r="CQ587" s="401"/>
      <c r="CR587" s="401"/>
      <c r="CS587" s="401"/>
      <c r="CT587" s="401"/>
      <c r="CU587" s="401"/>
      <c r="CV587" s="401"/>
      <c r="CW587" s="401"/>
      <c r="CX587" s="401"/>
      <c r="CY587" s="401"/>
      <c r="CZ587" s="401"/>
    </row>
    <row r="588" s="405" customFormat="true" ht="25.15" customHeight="true" x14ac:dyDescent="0.2">
      <c r="C588" s="1071" t="s">
        <v>465</v>
      </c>
      <c r="D588" s="1072"/>
      <c r="E588" s="879">
        <v>-1.1269117235455579E-2</v>
      </c>
      <c r="F588" s="698"/>
      <c r="G588" s="698"/>
      <c r="H588" s="1072" t="s">
        <v>472</v>
      </c>
      <c r="I588" s="1072"/>
      <c r="J588" s="880">
        <v>-1.8152112662598519E-2</v>
      </c>
      <c r="K588" s="698"/>
      <c r="L588" s="698"/>
      <c r="M588" s="1072"/>
      <c r="N588" s="1072"/>
      <c r="O588" s="698"/>
      <c r="P588" s="698"/>
      <c r="Q588" s="698"/>
      <c r="AN588" s="398"/>
      <c r="AO588" s="398"/>
      <c r="AP588" s="398"/>
      <c r="AQ588" s="398"/>
      <c r="AR588" s="398"/>
      <c r="AS588" s="398"/>
      <c r="AT588" s="398"/>
      <c r="AU588" s="398"/>
      <c r="AV588" s="398"/>
      <c r="AW588" s="398"/>
      <c r="AX588" s="398"/>
      <c r="AY588" s="398"/>
      <c r="AZ588" s="398"/>
      <c r="BA588" s="400"/>
      <c r="BB588" s="477"/>
      <c r="BC588" s="400"/>
      <c r="BD588" s="400"/>
      <c r="BE588" s="400"/>
      <c r="BF588" s="400"/>
      <c r="BG588" s="400"/>
      <c r="BH588" s="400"/>
      <c r="BI588" s="400"/>
      <c r="BJ588" s="400"/>
      <c r="BK588" s="400"/>
      <c r="BL588" s="400"/>
      <c r="BM588" s="400"/>
      <c r="BN588" s="400"/>
      <c r="BO588" s="400"/>
      <c r="BP588" s="400"/>
      <c r="BQ588" s="400"/>
      <c r="BR588" s="400"/>
      <c r="BS588" s="400"/>
      <c r="BT588" s="400"/>
      <c r="BU588" s="400"/>
      <c r="BV588" s="400"/>
      <c r="BW588" s="400"/>
      <c r="BX588" s="400"/>
      <c r="BY588" s="400"/>
      <c r="BZ588" s="401"/>
      <c r="CA588" s="401"/>
      <c r="CB588" s="401"/>
      <c r="CC588" s="401"/>
      <c r="CD588" s="401"/>
      <c r="CE588" s="401"/>
      <c r="CF588" s="401"/>
      <c r="CG588" s="401"/>
      <c r="CH588" s="401"/>
      <c r="CI588" s="401"/>
      <c r="CJ588" s="401"/>
      <c r="CK588" s="401"/>
      <c r="CL588" s="401"/>
      <c r="CM588" s="401"/>
      <c r="CN588" s="401"/>
      <c r="CO588" s="401"/>
      <c r="CP588" s="401"/>
      <c r="CQ588" s="401"/>
      <c r="CR588" s="401"/>
      <c r="CS588" s="401"/>
      <c r="CT588" s="401"/>
      <c r="CU588" s="401"/>
      <c r="CV588" s="401"/>
      <c r="CW588" s="401"/>
      <c r="CX588" s="401"/>
      <c r="CY588" s="401"/>
      <c r="CZ588" s="401"/>
    </row>
    <row r="589" s="405" customFormat="true" ht="25.15" customHeight="true" x14ac:dyDescent="0.2">
      <c r="C589" s="1071" t="s">
        <v>471</v>
      </c>
      <c r="D589" s="1072"/>
      <c r="E589" s="879">
        <v>-1.5278267730007235E-3</v>
      </c>
      <c r="F589" s="698"/>
      <c r="G589" s="698"/>
      <c r="H589" s="1072" t="s">
        <v>463</v>
      </c>
      <c r="I589" s="1072"/>
      <c r="J589" s="880">
        <v>-3.021456029786845E-2</v>
      </c>
      <c r="K589" s="698"/>
      <c r="L589" s="698"/>
      <c r="M589" s="1072"/>
      <c r="N589" s="1072"/>
      <c r="O589" s="698"/>
      <c r="P589" s="698"/>
      <c r="Q589" s="698"/>
      <c r="AN589" s="398"/>
      <c r="AO589" s="398"/>
      <c r="AP589" s="398"/>
      <c r="AQ589" s="398"/>
      <c r="AR589" s="398"/>
      <c r="AS589" s="398"/>
      <c r="AT589" s="398"/>
      <c r="AU589" s="398"/>
      <c r="AV589" s="398"/>
      <c r="AW589" s="398"/>
      <c r="AX589" s="398"/>
      <c r="AY589" s="398"/>
      <c r="AZ589" s="398"/>
      <c r="BA589" s="400"/>
      <c r="BB589" s="477"/>
      <c r="BC589" s="400"/>
      <c r="BD589" s="400"/>
      <c r="BE589" s="400"/>
      <c r="BF589" s="400"/>
      <c r="BG589" s="400"/>
      <c r="BH589" s="400"/>
      <c r="BI589" s="400"/>
      <c r="BJ589" s="400"/>
      <c r="BK589" s="400"/>
      <c r="BL589" s="400"/>
      <c r="BM589" s="400"/>
      <c r="BN589" s="400"/>
      <c r="BO589" s="400"/>
      <c r="BP589" s="400"/>
      <c r="BQ589" s="400"/>
      <c r="BR589" s="400"/>
      <c r="BS589" s="400"/>
      <c r="BT589" s="400"/>
      <c r="BU589" s="400"/>
      <c r="BV589" s="400"/>
      <c r="BW589" s="400"/>
      <c r="BX589" s="400"/>
      <c r="BY589" s="400"/>
      <c r="BZ589" s="401"/>
      <c r="CA589" s="401"/>
      <c r="CB589" s="401"/>
      <c r="CC589" s="401"/>
      <c r="CD589" s="401"/>
      <c r="CE589" s="401"/>
      <c r="CF589" s="401"/>
      <c r="CG589" s="401"/>
      <c r="CH589" s="401"/>
      <c r="CI589" s="401"/>
      <c r="CJ589" s="401"/>
      <c r="CK589" s="401"/>
      <c r="CL589" s="401"/>
      <c r="CM589" s="401"/>
      <c r="CN589" s="401"/>
      <c r="CO589" s="401"/>
      <c r="CP589" s="401"/>
      <c r="CQ589" s="401"/>
      <c r="CR589" s="401"/>
      <c r="CS589" s="401"/>
      <c r="CT589" s="401"/>
      <c r="CU589" s="401"/>
      <c r="CV589" s="401"/>
      <c r="CW589" s="401"/>
      <c r="CX589" s="401"/>
      <c r="CY589" s="401"/>
      <c r="CZ589" s="401"/>
    </row>
    <row r="590" s="405" customFormat="true" ht="25.15" customHeight="true" x14ac:dyDescent="0.2">
      <c r="C590" s="1071" t="s">
        <v>447</v>
      </c>
      <c r="D590" s="1072"/>
      <c r="E590" s="879">
        <v>0.10708463663798808</v>
      </c>
      <c r="F590" s="698"/>
      <c r="G590" s="698"/>
      <c r="H590" s="1072" t="s">
        <v>452</v>
      </c>
      <c r="I590" s="1072"/>
      <c r="J590" s="880">
        <v>-8.0555299282028689E-2</v>
      </c>
      <c r="K590" s="698"/>
      <c r="L590" s="698"/>
      <c r="M590" s="1072" t="s">
        <v>243</v>
      </c>
      <c r="N590" s="1072"/>
      <c r="O590" s="1072"/>
      <c r="P590" s="698"/>
      <c r="Q590" s="698"/>
      <c r="AN590" s="398"/>
      <c r="AO590" s="398"/>
      <c r="AP590" s="398"/>
      <c r="AQ590" s="398"/>
      <c r="AR590" s="398"/>
      <c r="AS590" s="398"/>
      <c r="AT590" s="398"/>
      <c r="AU590" s="398"/>
      <c r="AV590" s="398"/>
      <c r="AW590" s="398"/>
      <c r="AX590" s="398"/>
      <c r="AY590" s="398"/>
      <c r="AZ590" s="398"/>
      <c r="BA590" s="400"/>
      <c r="BB590" s="477"/>
      <c r="BC590" s="400"/>
      <c r="BD590" s="400"/>
      <c r="BE590" s="400"/>
      <c r="BF590" s="400"/>
      <c r="BG590" s="400"/>
      <c r="BH590" s="400"/>
      <c r="BI590" s="400"/>
      <c r="BJ590" s="400"/>
      <c r="BK590" s="400"/>
      <c r="BL590" s="400"/>
      <c r="BM590" s="400"/>
      <c r="BN590" s="400"/>
      <c r="BO590" s="400"/>
      <c r="BP590" s="400"/>
      <c r="BQ590" s="400"/>
      <c r="BR590" s="400"/>
      <c r="BS590" s="400"/>
      <c r="BT590" s="400"/>
      <c r="BU590" s="400"/>
      <c r="BV590" s="400"/>
      <c r="BW590" s="400"/>
      <c r="BX590" s="400"/>
      <c r="BY590" s="400"/>
      <c r="BZ590" s="401"/>
      <c r="CA590" s="401"/>
      <c r="CB590" s="401"/>
      <c r="CC590" s="401"/>
      <c r="CD590" s="401"/>
      <c r="CE590" s="401"/>
      <c r="CF590" s="401"/>
      <c r="CG590" s="401"/>
      <c r="CH590" s="401"/>
      <c r="CI590" s="401"/>
      <c r="CJ590" s="401"/>
      <c r="CK590" s="401"/>
      <c r="CL590" s="401"/>
      <c r="CM590" s="401"/>
      <c r="CN590" s="401"/>
      <c r="CO590" s="401"/>
      <c r="CP590" s="401"/>
      <c r="CQ590" s="401"/>
      <c r="CR590" s="401"/>
      <c r="CS590" s="401"/>
      <c r="CT590" s="401"/>
      <c r="CU590" s="401"/>
      <c r="CV590" s="401"/>
      <c r="CW590" s="401"/>
      <c r="CX590" s="401"/>
      <c r="CY590" s="401"/>
      <c r="CZ590" s="401"/>
    </row>
    <row r="591" s="405" customFormat="true" ht="25.15" customHeight="true" x14ac:dyDescent="0.2">
      <c r="C591" s="1071" t="s">
        <v>512</v>
      </c>
      <c r="D591" s="1072"/>
      <c r="E591" s="879">
        <v>9.51841229014294E-4</v>
      </c>
      <c r="F591" s="698"/>
      <c r="G591" s="698"/>
      <c r="H591" s="1072" t="s">
        <v>464</v>
      </c>
      <c r="I591" s="1072"/>
      <c r="J591" s="880">
        <v>1.0357722827107448E-2</v>
      </c>
      <c r="K591" s="698"/>
      <c r="L591" s="698"/>
      <c r="M591" s="1072"/>
      <c r="N591" s="1072"/>
      <c r="O591" s="875" t="s">
        <v>208</v>
      </c>
      <c r="P591" s="698"/>
      <c r="Q591" s="698"/>
      <c r="AN591" s="398"/>
      <c r="AO591" s="398"/>
      <c r="AP591" s="398"/>
      <c r="AQ591" s="398"/>
      <c r="AR591" s="398"/>
      <c r="AS591" s="398"/>
      <c r="AT591" s="398"/>
      <c r="AU591" s="398"/>
      <c r="AV591" s="398"/>
      <c r="AW591" s="398"/>
      <c r="AX591" s="398"/>
      <c r="AY591" s="398"/>
      <c r="AZ591" s="398"/>
      <c r="BA591" s="400"/>
      <c r="BB591" s="477"/>
      <c r="BC591" s="400"/>
      <c r="BD591" s="400"/>
      <c r="BE591" s="400"/>
      <c r="BF591" s="400"/>
      <c r="BG591" s="400"/>
      <c r="BH591" s="400"/>
      <c r="BI591" s="400"/>
      <c r="BJ591" s="400"/>
      <c r="BK591" s="400"/>
      <c r="BL591" s="400"/>
      <c r="BM591" s="400"/>
      <c r="BN591" s="400"/>
      <c r="BO591" s="400"/>
      <c r="BP591" s="400"/>
      <c r="BQ591" s="400"/>
      <c r="BR591" s="400"/>
      <c r="BS591" s="400"/>
      <c r="BT591" s="400"/>
      <c r="BU591" s="400"/>
      <c r="BV591" s="400"/>
      <c r="BW591" s="400"/>
      <c r="BX591" s="400"/>
      <c r="BY591" s="400"/>
      <c r="BZ591" s="401"/>
      <c r="CA591" s="401"/>
      <c r="CB591" s="401"/>
      <c r="CC591" s="401"/>
      <c r="CD591" s="401"/>
      <c r="CE591" s="401"/>
      <c r="CF591" s="401"/>
      <c r="CG591" s="401"/>
      <c r="CH591" s="401"/>
      <c r="CI591" s="401"/>
      <c r="CJ591" s="401"/>
      <c r="CK591" s="401"/>
      <c r="CL591" s="401"/>
      <c r="CM591" s="401"/>
      <c r="CN591" s="401"/>
      <c r="CO591" s="401"/>
      <c r="CP591" s="401"/>
      <c r="CQ591" s="401"/>
      <c r="CR591" s="401"/>
      <c r="CS591" s="401"/>
      <c r="CT591" s="401"/>
      <c r="CU591" s="401"/>
      <c r="CV591" s="401"/>
      <c r="CW591" s="401"/>
      <c r="CX591" s="401"/>
      <c r="CY591" s="401"/>
      <c r="CZ591" s="401"/>
    </row>
    <row r="592" s="405" customFormat="true" ht="25.15" customHeight="true" x14ac:dyDescent="0.2">
      <c r="C592" s="1071" t="s">
        <v>484</v>
      </c>
      <c r="D592" s="1072"/>
      <c r="E592" s="879">
        <v>8.5707208362574231E-3</v>
      </c>
      <c r="F592" s="698"/>
      <c r="G592" s="698"/>
      <c r="H592" s="1072" t="s">
        <v>504</v>
      </c>
      <c r="I592" s="1072"/>
      <c r="J592" s="880">
        <v>-1.1426406013401169E-2</v>
      </c>
      <c r="K592" s="698"/>
      <c r="L592" s="698"/>
      <c r="M592" s="1072"/>
      <c r="N592" s="1072"/>
      <c r="O592" s="896" t="s">
        <v>209</v>
      </c>
      <c r="P592" s="698"/>
      <c r="Q592" s="698"/>
      <c r="AN592" s="398"/>
      <c r="AO592" s="398"/>
      <c r="AP592" s="398"/>
      <c r="AQ592" s="398"/>
      <c r="AR592" s="398"/>
      <c r="AS592" s="398"/>
      <c r="AT592" s="398"/>
      <c r="AU592" s="398"/>
      <c r="AV592" s="398"/>
      <c r="AW592" s="398"/>
      <c r="AX592" s="398"/>
      <c r="AY592" s="398"/>
      <c r="AZ592" s="398"/>
      <c r="BA592" s="400"/>
      <c r="BB592" s="477"/>
      <c r="BC592" s="400"/>
      <c r="BD592" s="400"/>
      <c r="BE592" s="400"/>
      <c r="BF592" s="400"/>
      <c r="BG592" s="400"/>
      <c r="BH592" s="400"/>
      <c r="BI592" s="400"/>
      <c r="BJ592" s="400"/>
      <c r="BK592" s="400"/>
      <c r="BL592" s="400"/>
      <c r="BM592" s="400"/>
      <c r="BN592" s="400"/>
      <c r="BO592" s="400"/>
      <c r="BP592" s="400"/>
      <c r="BQ592" s="400"/>
      <c r="BR592" s="400"/>
      <c r="BS592" s="400"/>
      <c r="BT592" s="400"/>
      <c r="BU592" s="400"/>
      <c r="BV592" s="400"/>
      <c r="BW592" s="400"/>
      <c r="BX592" s="400"/>
      <c r="BY592" s="400"/>
      <c r="BZ592" s="401"/>
      <c r="CA592" s="401"/>
      <c r="CB592" s="401"/>
      <c r="CC592" s="401"/>
      <c r="CD592" s="401"/>
      <c r="CE592" s="401"/>
      <c r="CF592" s="401"/>
      <c r="CG592" s="401"/>
      <c r="CH592" s="401"/>
      <c r="CI592" s="401"/>
      <c r="CJ592" s="401"/>
      <c r="CK592" s="401"/>
      <c r="CL592" s="401"/>
      <c r="CM592" s="401"/>
      <c r="CN592" s="401"/>
      <c r="CO592" s="401"/>
      <c r="CP592" s="401"/>
      <c r="CQ592" s="401"/>
      <c r="CR592" s="401"/>
      <c r="CS592" s="401"/>
      <c r="CT592" s="401"/>
      <c r="CU592" s="401"/>
      <c r="CV592" s="401"/>
      <c r="CW592" s="401"/>
      <c r="CX592" s="401"/>
      <c r="CY592" s="401"/>
      <c r="CZ592" s="401"/>
    </row>
    <row r="593" s="405" customFormat="true" ht="25.15" customHeight="true" x14ac:dyDescent="0.2">
      <c r="C593" s="1071" t="s">
        <v>491</v>
      </c>
      <c r="D593" s="1072"/>
      <c r="E593" s="879">
        <v>5.24101380875025E-3</v>
      </c>
      <c r="F593" s="698"/>
      <c r="G593" s="698"/>
      <c r="H593" s="1072" t="s">
        <v>459</v>
      </c>
      <c r="I593" s="1072"/>
      <c r="J593" s="880">
        <v>4.6265954638756865E-2</v>
      </c>
      <c r="K593" s="698"/>
      <c r="L593" s="698"/>
      <c r="M593" s="1072" t="s">
        <v>441</v>
      </c>
      <c r="N593" s="1072"/>
      <c r="O593" s="878">
        <v>-4.3877898200229332E-2</v>
      </c>
      <c r="P593" s="698"/>
      <c r="Q593" s="698"/>
      <c r="AN593" s="398"/>
      <c r="AO593" s="398"/>
      <c r="AP593" s="398"/>
      <c r="AQ593" s="398"/>
      <c r="AR593" s="398"/>
      <c r="AS593" s="398"/>
      <c r="AT593" s="398"/>
      <c r="AU593" s="398"/>
      <c r="AV593" s="398"/>
      <c r="AW593" s="398"/>
      <c r="AX593" s="398"/>
      <c r="AY593" s="398"/>
      <c r="AZ593" s="398"/>
      <c r="BA593" s="400"/>
      <c r="BB593" s="477"/>
      <c r="BC593" s="400"/>
      <c r="BD593" s="400"/>
      <c r="BE593" s="400"/>
      <c r="BF593" s="400"/>
      <c r="BG593" s="400"/>
      <c r="BH593" s="400"/>
      <c r="BI593" s="400"/>
      <c r="BJ593" s="400"/>
      <c r="BK593" s="400"/>
      <c r="BL593" s="400"/>
      <c r="BM593" s="400"/>
      <c r="BN593" s="400"/>
      <c r="BO593" s="400"/>
      <c r="BP593" s="400"/>
      <c r="BQ593" s="400"/>
      <c r="BR593" s="400"/>
      <c r="BS593" s="400"/>
      <c r="BT593" s="400"/>
      <c r="BU593" s="400"/>
      <c r="BV593" s="400"/>
      <c r="BW593" s="400"/>
      <c r="BX593" s="400"/>
      <c r="BY593" s="400"/>
      <c r="BZ593" s="401"/>
      <c r="CA593" s="401"/>
      <c r="CB593" s="401"/>
      <c r="CC593" s="401"/>
      <c r="CD593" s="401"/>
      <c r="CE593" s="401"/>
      <c r="CF593" s="401"/>
      <c r="CG593" s="401"/>
      <c r="CH593" s="401"/>
      <c r="CI593" s="401"/>
      <c r="CJ593" s="401"/>
      <c r="CK593" s="401"/>
      <c r="CL593" s="401"/>
      <c r="CM593" s="401"/>
      <c r="CN593" s="401"/>
      <c r="CO593" s="401"/>
      <c r="CP593" s="401"/>
      <c r="CQ593" s="401"/>
      <c r="CR593" s="401"/>
      <c r="CS593" s="401"/>
      <c r="CT593" s="401"/>
      <c r="CU593" s="401"/>
      <c r="CV593" s="401"/>
      <c r="CW593" s="401"/>
      <c r="CX593" s="401"/>
      <c r="CY593" s="401"/>
      <c r="CZ593" s="401"/>
    </row>
    <row r="594" s="405" customFormat="true" ht="25.15" customHeight="true" x14ac:dyDescent="0.2">
      <c r="C594" s="1071" t="s">
        <v>476</v>
      </c>
      <c r="D594" s="1072"/>
      <c r="E594" s="879">
        <v>1.5425053297409926E-2</v>
      </c>
      <c r="F594" s="698"/>
      <c r="G594" s="698"/>
      <c r="H594" s="1072" t="s">
        <v>450</v>
      </c>
      <c r="I594" s="1072"/>
      <c r="J594" s="880">
        <v>8.6067716333500993E-2</v>
      </c>
      <c r="K594" s="698"/>
      <c r="L594" s="698"/>
      <c r="M594" s="1072" t="s">
        <v>457</v>
      </c>
      <c r="N594" s="1072"/>
      <c r="O594" s="881">
        <v>-3.3796883128969835E-2</v>
      </c>
      <c r="P594" s="698"/>
      <c r="Q594" s="698"/>
      <c r="AN594" s="398"/>
      <c r="AO594" s="398"/>
      <c r="AP594" s="398"/>
      <c r="AQ594" s="398"/>
      <c r="AR594" s="398"/>
      <c r="AS594" s="398"/>
      <c r="AT594" s="398"/>
      <c r="AU594" s="398"/>
      <c r="AV594" s="398"/>
      <c r="AW594" s="398"/>
      <c r="AX594" s="398"/>
      <c r="AY594" s="398"/>
      <c r="AZ594" s="398"/>
      <c r="BA594" s="400"/>
      <c r="BB594" s="477"/>
      <c r="BC594" s="400"/>
      <c r="BD594" s="400"/>
      <c r="BE594" s="400"/>
      <c r="BF594" s="400"/>
      <c r="BG594" s="400"/>
      <c r="BH594" s="400"/>
      <c r="BI594" s="400"/>
      <c r="BJ594" s="400"/>
      <c r="BK594" s="400"/>
      <c r="BL594" s="400"/>
      <c r="BM594" s="400"/>
      <c r="BN594" s="400"/>
      <c r="BO594" s="400"/>
      <c r="BP594" s="400"/>
      <c r="BQ594" s="400"/>
      <c r="BR594" s="400"/>
      <c r="BS594" s="400"/>
      <c r="BT594" s="400"/>
      <c r="BU594" s="400"/>
      <c r="BV594" s="400"/>
      <c r="BW594" s="400"/>
      <c r="BX594" s="400"/>
      <c r="BY594" s="400"/>
      <c r="BZ594" s="401"/>
      <c r="CA594" s="401"/>
      <c r="CB594" s="401"/>
      <c r="CC594" s="401"/>
      <c r="CD594" s="401"/>
      <c r="CE594" s="401"/>
      <c r="CF594" s="401"/>
      <c r="CG594" s="401"/>
      <c r="CH594" s="401"/>
      <c r="CI594" s="401"/>
      <c r="CJ594" s="401"/>
      <c r="CK594" s="401"/>
      <c r="CL594" s="401"/>
      <c r="CM594" s="401"/>
      <c r="CN594" s="401"/>
      <c r="CO594" s="401"/>
      <c r="CP594" s="401"/>
      <c r="CQ594" s="401"/>
      <c r="CR594" s="401"/>
      <c r="CS594" s="401"/>
      <c r="CT594" s="401"/>
      <c r="CU594" s="401"/>
      <c r="CV594" s="401"/>
      <c r="CW594" s="401"/>
      <c r="CX594" s="401"/>
      <c r="CY594" s="401"/>
      <c r="CZ594" s="401"/>
    </row>
    <row r="595" s="405" customFormat="true" ht="25.15" customHeight="true" x14ac:dyDescent="0.2">
      <c r="C595" s="1071" t="s">
        <v>510</v>
      </c>
      <c r="D595" s="1072"/>
      <c r="E595" s="879">
        <v>1.0571689663209893E-4</v>
      </c>
      <c r="F595" s="698"/>
      <c r="G595" s="698"/>
      <c r="H595" s="1072" t="s">
        <v>516</v>
      </c>
      <c r="I595" s="1072"/>
      <c r="J595" s="880">
        <v>1.5834171252054512E-3</v>
      </c>
      <c r="K595" s="698"/>
      <c r="L595" s="698"/>
      <c r="M595" s="1072" t="s">
        <v>492</v>
      </c>
      <c r="N595" s="1072"/>
      <c r="O595" s="881">
        <v>-6.2335777314232481E-3</v>
      </c>
      <c r="P595" s="698"/>
      <c r="Q595" s="698"/>
      <c r="AN595" s="398"/>
      <c r="AO595" s="398"/>
      <c r="AP595" s="398"/>
      <c r="AQ595" s="398"/>
      <c r="AR595" s="398"/>
      <c r="AS595" s="398"/>
      <c r="AT595" s="398"/>
      <c r="AU595" s="398"/>
      <c r="AV595" s="398"/>
      <c r="AW595" s="398"/>
      <c r="AX595" s="398"/>
      <c r="AY595" s="398"/>
      <c r="AZ595" s="398"/>
      <c r="BA595" s="400"/>
      <c r="BB595" s="477"/>
      <c r="BC595" s="400"/>
      <c r="BD595" s="400"/>
      <c r="BE595" s="400"/>
      <c r="BF595" s="400"/>
      <c r="BG595" s="400"/>
      <c r="BH595" s="400"/>
      <c r="BI595" s="400"/>
      <c r="BJ595" s="400"/>
      <c r="BK595" s="400"/>
      <c r="BL595" s="400"/>
      <c r="BM595" s="400"/>
      <c r="BN595" s="400"/>
      <c r="BO595" s="400"/>
      <c r="BP595" s="400"/>
      <c r="BQ595" s="400"/>
      <c r="BR595" s="400"/>
      <c r="BS595" s="400"/>
      <c r="BT595" s="400"/>
      <c r="BU595" s="400"/>
      <c r="BV595" s="400"/>
      <c r="BW595" s="400"/>
      <c r="BX595" s="400"/>
      <c r="BY595" s="400"/>
      <c r="BZ595" s="401"/>
      <c r="CA595" s="401"/>
      <c r="CB595" s="401"/>
      <c r="CC595" s="401"/>
      <c r="CD595" s="401"/>
      <c r="CE595" s="401"/>
      <c r="CF595" s="401"/>
      <c r="CG595" s="401"/>
      <c r="CH595" s="401"/>
      <c r="CI595" s="401"/>
      <c r="CJ595" s="401"/>
      <c r="CK595" s="401"/>
      <c r="CL595" s="401"/>
      <c r="CM595" s="401"/>
      <c r="CN595" s="401"/>
      <c r="CO595" s="401"/>
      <c r="CP595" s="401"/>
      <c r="CQ595" s="401"/>
      <c r="CR595" s="401"/>
      <c r="CS595" s="401"/>
      <c r="CT595" s="401"/>
      <c r="CU595" s="401"/>
      <c r="CV595" s="401"/>
      <c r="CW595" s="401"/>
      <c r="CX595" s="401"/>
      <c r="CY595" s="401"/>
      <c r="CZ595" s="401"/>
    </row>
    <row r="596" s="405" customFormat="true" ht="25.15" customHeight="true" x14ac:dyDescent="0.2">
      <c r="C596" s="1071" t="s">
        <v>505</v>
      </c>
      <c r="D596" s="1072"/>
      <c r="E596" s="879">
        <v>2.6010064598747337E-3</v>
      </c>
      <c r="F596" s="698"/>
      <c r="G596" s="698"/>
      <c r="H596" s="1072" t="s">
        <v>511</v>
      </c>
      <c r="I596" s="1072"/>
      <c r="J596" s="880">
        <v>2.6519553451949682E-3</v>
      </c>
      <c r="K596" s="698"/>
      <c r="L596" s="698"/>
      <c r="M596" s="1072" t="s">
        <v>472</v>
      </c>
      <c r="N596" s="1072"/>
      <c r="O596" s="881">
        <v>1.9308309989829239E-2</v>
      </c>
      <c r="P596" s="698"/>
      <c r="Q596" s="698"/>
      <c r="AN596" s="398"/>
      <c r="AO596" s="398"/>
      <c r="AP596" s="398"/>
      <c r="AQ596" s="398"/>
      <c r="AR596" s="398"/>
      <c r="AS596" s="398"/>
      <c r="AT596" s="398"/>
      <c r="AU596" s="398"/>
      <c r="AV596" s="398"/>
      <c r="AW596" s="398"/>
      <c r="AX596" s="398"/>
      <c r="AY596" s="398"/>
      <c r="AZ596" s="398"/>
      <c r="BA596" s="400"/>
      <c r="BB596" s="477"/>
      <c r="BC596" s="400"/>
      <c r="BD596" s="400"/>
      <c r="BE596" s="400"/>
      <c r="BF596" s="400"/>
      <c r="BG596" s="400"/>
      <c r="BH596" s="400"/>
      <c r="BI596" s="400"/>
      <c r="BJ596" s="400"/>
      <c r="BK596" s="400"/>
      <c r="BL596" s="400"/>
      <c r="BM596" s="400"/>
      <c r="BN596" s="400"/>
      <c r="BO596" s="400"/>
      <c r="BP596" s="400"/>
      <c r="BQ596" s="400"/>
      <c r="BR596" s="400"/>
      <c r="BS596" s="400"/>
      <c r="BT596" s="400"/>
      <c r="BU596" s="400"/>
      <c r="BV596" s="400"/>
      <c r="BW596" s="400"/>
      <c r="BX596" s="400"/>
      <c r="BY596" s="400"/>
      <c r="BZ596" s="401"/>
      <c r="CA596" s="401"/>
      <c r="CB596" s="401"/>
      <c r="CC596" s="401"/>
      <c r="CD596" s="401"/>
      <c r="CE596" s="401"/>
      <c r="CF596" s="401"/>
      <c r="CG596" s="401"/>
      <c r="CH596" s="401"/>
      <c r="CI596" s="401"/>
      <c r="CJ596" s="401"/>
      <c r="CK596" s="401"/>
      <c r="CL596" s="401"/>
      <c r="CM596" s="401"/>
      <c r="CN596" s="401"/>
      <c r="CO596" s="401"/>
      <c r="CP596" s="401"/>
      <c r="CQ596" s="401"/>
      <c r="CR596" s="401"/>
      <c r="CS596" s="401"/>
      <c r="CT596" s="401"/>
      <c r="CU596" s="401"/>
      <c r="CV596" s="401"/>
      <c r="CW596" s="401"/>
      <c r="CX596" s="401"/>
      <c r="CY596" s="401"/>
      <c r="CZ596" s="401"/>
    </row>
    <row r="597" s="405" customFormat="true" ht="25.15" customHeight="true" x14ac:dyDescent="0.2">
      <c r="C597" s="1071" t="s">
        <v>468</v>
      </c>
      <c r="D597" s="1072"/>
      <c r="E597" s="879">
        <v>1.6365758451058681E-2</v>
      </c>
      <c r="F597" s="698"/>
      <c r="G597" s="698"/>
      <c r="H597" s="1072" t="s">
        <v>458</v>
      </c>
      <c r="I597" s="1072"/>
      <c r="J597" s="880">
        <v>-4.76785020949856E-2</v>
      </c>
      <c r="K597" s="698"/>
      <c r="L597" s="698"/>
      <c r="M597" s="1072" t="s">
        <v>463</v>
      </c>
      <c r="N597" s="1072"/>
      <c r="O597" s="881">
        <v>-3.3404790929622015E-2</v>
      </c>
      <c r="P597" s="698"/>
      <c r="Q597" s="698"/>
      <c r="AN597" s="398"/>
      <c r="AO597" s="398"/>
      <c r="AP597" s="398"/>
      <c r="AQ597" s="398"/>
      <c r="AR597" s="398"/>
      <c r="AS597" s="398"/>
      <c r="AT597" s="398"/>
      <c r="AU597" s="398"/>
      <c r="AV597" s="398"/>
      <c r="AW597" s="398"/>
      <c r="AX597" s="398"/>
      <c r="AY597" s="398"/>
      <c r="AZ597" s="398"/>
      <c r="BA597" s="400"/>
      <c r="BB597" s="477"/>
      <c r="BC597" s="400"/>
      <c r="BD597" s="400"/>
      <c r="BE597" s="400"/>
      <c r="BF597" s="400"/>
      <c r="BG597" s="400"/>
      <c r="BH597" s="400"/>
      <c r="BI597" s="400"/>
      <c r="BJ597" s="400"/>
      <c r="BK597" s="400"/>
      <c r="BL597" s="400"/>
      <c r="BM597" s="400"/>
      <c r="BN597" s="400"/>
      <c r="BO597" s="400"/>
      <c r="BP597" s="400"/>
      <c r="BQ597" s="400"/>
      <c r="BR597" s="400"/>
      <c r="BS597" s="400"/>
      <c r="BT597" s="400"/>
      <c r="BU597" s="400"/>
      <c r="BV597" s="400"/>
      <c r="BW597" s="400"/>
      <c r="BX597" s="400"/>
      <c r="BY597" s="400"/>
      <c r="BZ597" s="401"/>
      <c r="CA597" s="401"/>
      <c r="CB597" s="401"/>
      <c r="CC597" s="401"/>
      <c r="CD597" s="401"/>
      <c r="CE597" s="401"/>
      <c r="CF597" s="401"/>
      <c r="CG597" s="401"/>
      <c r="CH597" s="401"/>
      <c r="CI597" s="401"/>
      <c r="CJ597" s="401"/>
      <c r="CK597" s="401"/>
      <c r="CL597" s="401"/>
      <c r="CM597" s="401"/>
      <c r="CN597" s="401"/>
      <c r="CO597" s="401"/>
      <c r="CP597" s="401"/>
      <c r="CQ597" s="401"/>
      <c r="CR597" s="401"/>
      <c r="CS597" s="401"/>
      <c r="CT597" s="401"/>
      <c r="CU597" s="401"/>
      <c r="CV597" s="401"/>
      <c r="CW597" s="401"/>
      <c r="CX597" s="401"/>
      <c r="CY597" s="401"/>
      <c r="CZ597" s="401"/>
    </row>
    <row r="598" s="405" customFormat="true" ht="25.15" customHeight="true" x14ac:dyDescent="0.2">
      <c r="C598" s="1071" t="s">
        <v>486</v>
      </c>
      <c r="D598" s="1072"/>
      <c r="E598" s="879">
        <v>8.4714125269125772E-3</v>
      </c>
      <c r="F598" s="698"/>
      <c r="G598" s="698"/>
      <c r="H598" s="1072" t="s">
        <v>455</v>
      </c>
      <c r="I598" s="1072"/>
      <c r="J598" s="880">
        <v>-5.8502833388017643E-2</v>
      </c>
      <c r="K598" s="698"/>
      <c r="L598" s="698"/>
      <c r="M598" s="1072" t="s">
        <v>452</v>
      </c>
      <c r="N598" s="1072"/>
      <c r="O598" s="881">
        <v>-5.6168731991884671E-2</v>
      </c>
      <c r="P598" s="698"/>
      <c r="Q598" s="698"/>
      <c r="AN598" s="398"/>
      <c r="AO598" s="398"/>
      <c r="AP598" s="398"/>
      <c r="AQ598" s="398"/>
      <c r="AR598" s="398"/>
      <c r="AS598" s="398"/>
      <c r="AT598" s="398"/>
      <c r="AU598" s="398"/>
      <c r="AV598" s="398"/>
      <c r="AW598" s="398"/>
      <c r="AX598" s="398"/>
      <c r="AY598" s="398"/>
      <c r="AZ598" s="398"/>
      <c r="BA598" s="400"/>
      <c r="BB598" s="477"/>
      <c r="BC598" s="400"/>
      <c r="BD598" s="400"/>
      <c r="BE598" s="400"/>
      <c r="BF598" s="400"/>
      <c r="BG598" s="400"/>
      <c r="BH598" s="400"/>
      <c r="BI598" s="400"/>
      <c r="BJ598" s="400"/>
      <c r="BK598" s="400"/>
      <c r="BL598" s="400"/>
      <c r="BM598" s="400"/>
      <c r="BN598" s="400"/>
      <c r="BO598" s="400"/>
      <c r="BP598" s="400"/>
      <c r="BQ598" s="400"/>
      <c r="BR598" s="400"/>
      <c r="BS598" s="400"/>
      <c r="BT598" s="400"/>
      <c r="BU598" s="400"/>
      <c r="BV598" s="400"/>
      <c r="BW598" s="400"/>
      <c r="BX598" s="400"/>
      <c r="BY598" s="400"/>
      <c r="BZ598" s="401"/>
      <c r="CA598" s="401"/>
      <c r="CB598" s="401"/>
      <c r="CC598" s="401"/>
      <c r="CD598" s="401"/>
      <c r="CE598" s="401"/>
      <c r="CF598" s="401"/>
      <c r="CG598" s="401"/>
      <c r="CH598" s="401"/>
      <c r="CI598" s="401"/>
      <c r="CJ598" s="401"/>
      <c r="CK598" s="401"/>
      <c r="CL598" s="401"/>
      <c r="CM598" s="401"/>
      <c r="CN598" s="401"/>
      <c r="CO598" s="401"/>
      <c r="CP598" s="401"/>
      <c r="CQ598" s="401"/>
      <c r="CR598" s="401"/>
      <c r="CS598" s="401"/>
      <c r="CT598" s="401"/>
      <c r="CU598" s="401"/>
      <c r="CV598" s="401"/>
      <c r="CW598" s="401"/>
      <c r="CX598" s="401"/>
      <c r="CY598" s="401"/>
      <c r="CZ598" s="401"/>
    </row>
    <row r="599" s="405" customFormat="true" ht="25.15" customHeight="true" x14ac:dyDescent="0.2">
      <c r="C599" s="1071" t="s">
        <v>488</v>
      </c>
      <c r="D599" s="1072"/>
      <c r="E599" s="879">
        <v>8.4193644745124054E-3</v>
      </c>
      <c r="F599" s="698"/>
      <c r="G599" s="698"/>
      <c r="H599" s="1072" t="s">
        <v>461</v>
      </c>
      <c r="I599" s="1072"/>
      <c r="J599" s="880">
        <v>-3.7458542877641048E-2</v>
      </c>
      <c r="K599" s="698"/>
      <c r="L599" s="698"/>
      <c r="M599" s="1072" t="s">
        <v>464</v>
      </c>
      <c r="N599" s="1072"/>
      <c r="O599" s="881">
        <v>2.6899055420231487E-2</v>
      </c>
      <c r="P599" s="698"/>
      <c r="Q599" s="698"/>
      <c r="AN599" s="398"/>
      <c r="AO599" s="398"/>
      <c r="AP599" s="398"/>
      <c r="AQ599" s="398"/>
      <c r="AR599" s="398"/>
      <c r="AS599" s="398"/>
      <c r="AT599" s="398"/>
      <c r="AU599" s="398"/>
      <c r="AV599" s="398"/>
      <c r="AW599" s="398"/>
      <c r="AX599" s="398"/>
      <c r="AY599" s="398"/>
      <c r="AZ599" s="398"/>
      <c r="BA599" s="400"/>
      <c r="BB599" s="477"/>
      <c r="BC599" s="400"/>
      <c r="BD599" s="400"/>
      <c r="BE599" s="400"/>
      <c r="BF599" s="400"/>
      <c r="BG599" s="400"/>
      <c r="BH599" s="400"/>
      <c r="BI599" s="400"/>
      <c r="BJ599" s="400"/>
      <c r="BK599" s="400"/>
      <c r="BL599" s="400"/>
      <c r="BM599" s="400"/>
      <c r="BN599" s="400"/>
      <c r="BO599" s="400"/>
      <c r="BP599" s="400"/>
      <c r="BQ599" s="400"/>
      <c r="BR599" s="400"/>
      <c r="BS599" s="400"/>
      <c r="BT599" s="400"/>
      <c r="BU599" s="400"/>
      <c r="BV599" s="400"/>
      <c r="BW599" s="400"/>
      <c r="BX599" s="400"/>
      <c r="BY599" s="400"/>
      <c r="BZ599" s="401"/>
      <c r="CA599" s="401"/>
      <c r="CB599" s="401"/>
      <c r="CC599" s="401"/>
      <c r="CD599" s="401"/>
      <c r="CE599" s="401"/>
      <c r="CF599" s="401"/>
      <c r="CG599" s="401"/>
      <c r="CH599" s="401"/>
      <c r="CI599" s="401"/>
      <c r="CJ599" s="401"/>
      <c r="CK599" s="401"/>
      <c r="CL599" s="401"/>
      <c r="CM599" s="401"/>
      <c r="CN599" s="401"/>
      <c r="CO599" s="401"/>
      <c r="CP599" s="401"/>
      <c r="CQ599" s="401"/>
      <c r="CR599" s="401"/>
      <c r="CS599" s="401"/>
      <c r="CT599" s="401"/>
      <c r="CU599" s="401"/>
      <c r="CV599" s="401"/>
      <c r="CW599" s="401"/>
      <c r="CX599" s="401"/>
      <c r="CY599" s="401"/>
      <c r="CZ599" s="401"/>
    </row>
    <row r="600" s="405" customFormat="true" ht="25.15" customHeight="true" x14ac:dyDescent="0.2">
      <c r="C600" s="1071" t="s">
        <v>479</v>
      </c>
      <c r="D600" s="1072"/>
      <c r="E600" s="879">
        <v>1.4297409316488E-2</v>
      </c>
      <c r="F600" s="698"/>
      <c r="G600" s="698"/>
      <c r="H600" s="1072" t="s">
        <v>501</v>
      </c>
      <c r="I600" s="1072"/>
      <c r="J600" s="880">
        <v>-9.3796386708062292E-3</v>
      </c>
      <c r="K600" s="698"/>
      <c r="L600" s="698"/>
      <c r="M600" s="1072" t="s">
        <v>504</v>
      </c>
      <c r="N600" s="1072"/>
      <c r="O600" s="881">
        <v>1.020199882443324E-3</v>
      </c>
      <c r="P600" s="698"/>
      <c r="Q600" s="698"/>
      <c r="AN600" s="398"/>
      <c r="AO600" s="398"/>
      <c r="AP600" s="398"/>
      <c r="AQ600" s="398"/>
      <c r="AR600" s="398"/>
      <c r="AS600" s="398"/>
      <c r="AT600" s="398"/>
      <c r="AU600" s="398"/>
      <c r="AV600" s="398"/>
      <c r="AW600" s="398"/>
      <c r="AX600" s="398"/>
      <c r="AY600" s="398"/>
      <c r="AZ600" s="398"/>
      <c r="BA600" s="400"/>
      <c r="BB600" s="477"/>
      <c r="BC600" s="400"/>
      <c r="BD600" s="400"/>
      <c r="BE600" s="400"/>
      <c r="BF600" s="400"/>
      <c r="BG600" s="400"/>
      <c r="BH600" s="400"/>
      <c r="BI600" s="400"/>
      <c r="BJ600" s="400"/>
      <c r="BK600" s="400"/>
      <c r="BL600" s="400"/>
      <c r="BM600" s="400"/>
      <c r="BN600" s="400"/>
      <c r="BO600" s="400"/>
      <c r="BP600" s="400"/>
      <c r="BQ600" s="400"/>
      <c r="BR600" s="400"/>
      <c r="BS600" s="400"/>
      <c r="BT600" s="400"/>
      <c r="BU600" s="400"/>
      <c r="BV600" s="400"/>
      <c r="BW600" s="400"/>
      <c r="BX600" s="400"/>
      <c r="BY600" s="400"/>
      <c r="BZ600" s="401"/>
      <c r="CA600" s="401"/>
      <c r="CB600" s="401"/>
      <c r="CC600" s="401"/>
      <c r="CD600" s="401"/>
      <c r="CE600" s="401"/>
      <c r="CF600" s="401"/>
      <c r="CG600" s="401"/>
      <c r="CH600" s="401"/>
      <c r="CI600" s="401"/>
      <c r="CJ600" s="401"/>
      <c r="CK600" s="401"/>
      <c r="CL600" s="401"/>
      <c r="CM600" s="401"/>
      <c r="CN600" s="401"/>
      <c r="CO600" s="401"/>
      <c r="CP600" s="401"/>
      <c r="CQ600" s="401"/>
      <c r="CR600" s="401"/>
      <c r="CS600" s="401"/>
      <c r="CT600" s="401"/>
      <c r="CU600" s="401"/>
      <c r="CV600" s="401"/>
      <c r="CW600" s="401"/>
      <c r="CX600" s="401"/>
      <c r="CY600" s="401"/>
      <c r="CZ600" s="401"/>
    </row>
    <row r="601" s="405" customFormat="true" ht="25.15" customHeight="true" x14ac:dyDescent="0.2">
      <c r="C601" s="1071" t="s">
        <v>514</v>
      </c>
      <c r="D601" s="1072"/>
      <c r="E601" s="879">
        <v>-8.032605907379234E-4</v>
      </c>
      <c r="F601" s="698"/>
      <c r="G601" s="698"/>
      <c r="H601" s="1072" t="s">
        <v>474</v>
      </c>
      <c r="I601" s="1072"/>
      <c r="J601" s="880">
        <v>-2.0568876350538685E-2</v>
      </c>
      <c r="K601" s="698"/>
      <c r="L601" s="698"/>
      <c r="M601" s="1072" t="s">
        <v>459</v>
      </c>
      <c r="N601" s="1072"/>
      <c r="O601" s="881">
        <v>3.7461273437193902E-2</v>
      </c>
      <c r="P601" s="698"/>
      <c r="Q601" s="698"/>
      <c r="AN601" s="398"/>
      <c r="AO601" s="398"/>
      <c r="AP601" s="398"/>
      <c r="AQ601" s="398"/>
      <c r="AR601" s="398"/>
      <c r="AS601" s="398"/>
      <c r="AT601" s="398"/>
      <c r="AU601" s="398"/>
      <c r="AV601" s="398"/>
      <c r="AW601" s="398"/>
      <c r="AX601" s="398"/>
      <c r="AY601" s="398"/>
      <c r="AZ601" s="398"/>
      <c r="BA601" s="400"/>
      <c r="BB601" s="477"/>
      <c r="BC601" s="400"/>
      <c r="BD601" s="400"/>
      <c r="BE601" s="400"/>
      <c r="BF601" s="400"/>
      <c r="BG601" s="400"/>
      <c r="BH601" s="400"/>
      <c r="BI601" s="400"/>
      <c r="BJ601" s="400"/>
      <c r="BK601" s="400"/>
      <c r="BL601" s="400"/>
      <c r="BM601" s="400"/>
      <c r="BN601" s="400"/>
      <c r="BO601" s="400"/>
      <c r="BP601" s="400"/>
      <c r="BQ601" s="400"/>
      <c r="BR601" s="400"/>
      <c r="BS601" s="400"/>
      <c r="BT601" s="400"/>
      <c r="BU601" s="400"/>
      <c r="BV601" s="400"/>
      <c r="BW601" s="400"/>
      <c r="BX601" s="400"/>
      <c r="BY601" s="400"/>
      <c r="BZ601" s="401"/>
      <c r="CA601" s="401"/>
      <c r="CB601" s="401"/>
      <c r="CC601" s="401"/>
      <c r="CD601" s="401"/>
      <c r="CE601" s="401"/>
      <c r="CF601" s="401"/>
      <c r="CG601" s="401"/>
      <c r="CH601" s="401"/>
      <c r="CI601" s="401"/>
      <c r="CJ601" s="401"/>
      <c r="CK601" s="401"/>
      <c r="CL601" s="401"/>
      <c r="CM601" s="401"/>
      <c r="CN601" s="401"/>
      <c r="CO601" s="401"/>
      <c r="CP601" s="401"/>
      <c r="CQ601" s="401"/>
      <c r="CR601" s="401"/>
      <c r="CS601" s="401"/>
      <c r="CT601" s="401"/>
      <c r="CU601" s="401"/>
      <c r="CV601" s="401"/>
      <c r="CW601" s="401"/>
      <c r="CX601" s="401"/>
      <c r="CY601" s="401"/>
      <c r="CZ601" s="401"/>
    </row>
    <row r="602" s="405" customFormat="true" ht="25.15" customHeight="true" x14ac:dyDescent="0.2">
      <c r="C602" s="1071" t="s">
        <v>466</v>
      </c>
      <c r="D602" s="1072"/>
      <c r="E602" s="879">
        <v>1.921507129311479E-2</v>
      </c>
      <c r="F602" s="698"/>
      <c r="G602" s="698"/>
      <c r="H602" s="1072" t="s">
        <v>499</v>
      </c>
      <c r="I602" s="1072"/>
      <c r="J602" s="880">
        <v>-1.2895944905855185E-2</v>
      </c>
      <c r="K602" s="698"/>
      <c r="L602" s="698"/>
      <c r="M602" s="1072" t="s">
        <v>450</v>
      </c>
      <c r="N602" s="1072"/>
      <c r="O602" s="881">
        <v>0.10498627721039173</v>
      </c>
      <c r="P602" s="698"/>
      <c r="Q602" s="698"/>
      <c r="AN602" s="398"/>
      <c r="AO602" s="398"/>
      <c r="AP602" s="398"/>
      <c r="AQ602" s="398"/>
      <c r="AR602" s="398"/>
      <c r="AS602" s="398"/>
      <c r="AT602" s="398"/>
      <c r="AU602" s="398"/>
      <c r="AV602" s="398"/>
      <c r="AW602" s="398"/>
      <c r="AX602" s="398"/>
      <c r="AY602" s="398"/>
      <c r="AZ602" s="398"/>
      <c r="BA602" s="400"/>
      <c r="BB602" s="477"/>
      <c r="BC602" s="400"/>
      <c r="BD602" s="400"/>
      <c r="BE602" s="400"/>
      <c r="BF602" s="400"/>
      <c r="BG602" s="400"/>
      <c r="BH602" s="400"/>
      <c r="BI602" s="400"/>
      <c r="BJ602" s="400"/>
      <c r="BK602" s="400"/>
      <c r="BL602" s="400"/>
      <c r="BM602" s="400"/>
      <c r="BN602" s="400"/>
      <c r="BO602" s="400"/>
      <c r="BP602" s="400"/>
      <c r="BQ602" s="400"/>
      <c r="BR602" s="400"/>
      <c r="BS602" s="400"/>
      <c r="BT602" s="400"/>
      <c r="BU602" s="400"/>
      <c r="BV602" s="400"/>
      <c r="BW602" s="400"/>
      <c r="BX602" s="400"/>
      <c r="BY602" s="400"/>
      <c r="BZ602" s="401"/>
      <c r="CA602" s="401"/>
      <c r="CB602" s="401"/>
      <c r="CC602" s="401"/>
      <c r="CD602" s="401"/>
      <c r="CE602" s="401"/>
      <c r="CF602" s="401"/>
      <c r="CG602" s="401"/>
      <c r="CH602" s="401"/>
      <c r="CI602" s="401"/>
      <c r="CJ602" s="401"/>
      <c r="CK602" s="401"/>
      <c r="CL602" s="401"/>
      <c r="CM602" s="401"/>
      <c r="CN602" s="401"/>
      <c r="CO602" s="401"/>
      <c r="CP602" s="401"/>
      <c r="CQ602" s="401"/>
      <c r="CR602" s="401"/>
      <c r="CS602" s="401"/>
      <c r="CT602" s="401"/>
      <c r="CU602" s="401"/>
      <c r="CV602" s="401"/>
      <c r="CW602" s="401"/>
      <c r="CX602" s="401"/>
      <c r="CY602" s="401"/>
      <c r="CZ602" s="401"/>
    </row>
    <row r="603" s="405" customFormat="true" ht="25.15" customHeight="true" x14ac:dyDescent="0.2">
      <c r="C603" s="1071" t="s">
        <v>449</v>
      </c>
      <c r="D603" s="1072"/>
      <c r="E603" s="879">
        <v>0.10094709968243959</v>
      </c>
      <c r="F603" s="698"/>
      <c r="G603" s="698"/>
      <c r="H603" s="1072" t="s">
        <v>467</v>
      </c>
      <c r="I603" s="1072"/>
      <c r="J603" s="880">
        <v>1.0501310594023077E-3</v>
      </c>
      <c r="K603" s="698"/>
      <c r="L603" s="698"/>
      <c r="M603" s="1072" t="s">
        <v>516</v>
      </c>
      <c r="N603" s="1072"/>
      <c r="O603" s="881">
        <v>2.6857020522177517E-3</v>
      </c>
      <c r="P603" s="698"/>
      <c r="Q603" s="698"/>
      <c r="AN603" s="398"/>
      <c r="AO603" s="398"/>
      <c r="AP603" s="398"/>
      <c r="AQ603" s="398"/>
      <c r="AR603" s="398"/>
      <c r="AS603" s="398"/>
      <c r="AT603" s="398"/>
      <c r="AU603" s="398"/>
      <c r="AV603" s="398"/>
      <c r="AW603" s="398"/>
      <c r="AX603" s="398"/>
      <c r="AY603" s="398"/>
      <c r="AZ603" s="398"/>
      <c r="BA603" s="400"/>
      <c r="BB603" s="477"/>
      <c r="BC603" s="400"/>
      <c r="BD603" s="400"/>
      <c r="BE603" s="400"/>
      <c r="BF603" s="400"/>
      <c r="BG603" s="400"/>
      <c r="BH603" s="400"/>
      <c r="BI603" s="400"/>
      <c r="BJ603" s="400"/>
      <c r="BK603" s="400"/>
      <c r="BL603" s="400"/>
      <c r="BM603" s="400"/>
      <c r="BN603" s="400"/>
      <c r="BO603" s="400"/>
      <c r="BP603" s="400"/>
      <c r="BQ603" s="400"/>
      <c r="BR603" s="400"/>
      <c r="BS603" s="400"/>
      <c r="BT603" s="400"/>
      <c r="BU603" s="400"/>
      <c r="BV603" s="400"/>
      <c r="BW603" s="400"/>
      <c r="BX603" s="400"/>
      <c r="BY603" s="400"/>
      <c r="BZ603" s="401"/>
      <c r="CA603" s="401"/>
      <c r="CB603" s="401"/>
      <c r="CC603" s="401"/>
      <c r="CD603" s="401"/>
      <c r="CE603" s="401"/>
      <c r="CF603" s="401"/>
      <c r="CG603" s="401"/>
      <c r="CH603" s="401"/>
      <c r="CI603" s="401"/>
      <c r="CJ603" s="401"/>
      <c r="CK603" s="401"/>
      <c r="CL603" s="401"/>
      <c r="CM603" s="401"/>
      <c r="CN603" s="401"/>
      <c r="CO603" s="401"/>
      <c r="CP603" s="401"/>
      <c r="CQ603" s="401"/>
      <c r="CR603" s="401"/>
      <c r="CS603" s="401"/>
      <c r="CT603" s="401"/>
      <c r="CU603" s="401"/>
      <c r="CV603" s="401"/>
      <c r="CW603" s="401"/>
      <c r="CX603" s="401"/>
      <c r="CY603" s="401"/>
      <c r="CZ603" s="401"/>
    </row>
    <row r="604" s="405" customFormat="true" ht="25.15" customHeight="true" x14ac:dyDescent="0.2">
      <c r="C604" s="1071" t="s">
        <v>448</v>
      </c>
      <c r="D604" s="1072"/>
      <c r="E604" s="879">
        <v>-0.10707893537487567</v>
      </c>
      <c r="F604" s="698"/>
      <c r="G604" s="698"/>
      <c r="H604" s="1072" t="s">
        <v>453</v>
      </c>
      <c r="I604" s="1072"/>
      <c r="J604" s="880">
        <v>5.5295974560497452E-2</v>
      </c>
      <c r="K604" s="698"/>
      <c r="L604" s="698"/>
      <c r="M604" s="1072" t="s">
        <v>511</v>
      </c>
      <c r="N604" s="1072"/>
      <c r="O604" s="881">
        <v>-2.4126216035233795E-3</v>
      </c>
      <c r="P604" s="698"/>
      <c r="Q604" s="698"/>
      <c r="AN604" s="398"/>
      <c r="AO604" s="398"/>
      <c r="AP604" s="398"/>
      <c r="AQ604" s="398"/>
      <c r="AR604" s="398"/>
      <c r="AS604" s="398"/>
      <c r="AT604" s="398"/>
      <c r="AU604" s="398"/>
      <c r="AV604" s="398"/>
      <c r="AW604" s="398"/>
      <c r="AX604" s="398"/>
      <c r="AY604" s="398"/>
      <c r="AZ604" s="398"/>
      <c r="BA604" s="401"/>
      <c r="BB604" s="478"/>
      <c r="BC604" s="401"/>
      <c r="BD604" s="401"/>
      <c r="BE604" s="401"/>
      <c r="BF604" s="401"/>
      <c r="BG604" s="401"/>
      <c r="BH604" s="401"/>
      <c r="BI604" s="401"/>
      <c r="BJ604" s="401"/>
      <c r="BK604" s="401"/>
      <c r="BL604" s="401"/>
      <c r="BM604" s="401"/>
      <c r="BN604" s="401"/>
      <c r="BO604" s="401"/>
      <c r="BP604" s="401"/>
      <c r="BQ604" s="401"/>
      <c r="BR604" s="401"/>
      <c r="BS604" s="401"/>
      <c r="BT604" s="401"/>
      <c r="BU604" s="401"/>
      <c r="BV604" s="401"/>
      <c r="BW604" s="401"/>
      <c r="BX604" s="401"/>
      <c r="BY604" s="401"/>
      <c r="BZ604" s="401"/>
      <c r="CA604" s="401"/>
      <c r="CB604" s="401"/>
      <c r="CC604" s="401"/>
      <c r="CD604" s="401"/>
      <c r="CE604" s="401"/>
      <c r="CF604" s="401"/>
      <c r="CG604" s="401"/>
      <c r="CH604" s="401"/>
      <c r="CI604" s="401"/>
      <c r="CJ604" s="401"/>
      <c r="CK604" s="401"/>
      <c r="CL604" s="401"/>
      <c r="CM604" s="401"/>
      <c r="CN604" s="401"/>
      <c r="CO604" s="401"/>
      <c r="CP604" s="401"/>
      <c r="CQ604" s="401"/>
      <c r="CR604" s="401"/>
      <c r="CS604" s="401"/>
      <c r="CT604" s="401"/>
      <c r="CU604" s="401"/>
      <c r="CV604" s="401"/>
      <c r="CW604" s="401"/>
      <c r="CX604" s="401"/>
      <c r="CY604" s="401"/>
      <c r="CZ604" s="401"/>
    </row>
    <row r="605" s="405" customFormat="true" ht="25.15" customHeight="true" x14ac:dyDescent="0.2">
      <c r="C605" s="1071" t="s">
        <v>518</v>
      </c>
      <c r="D605" s="1072"/>
      <c r="E605" s="879">
        <v>2.0008487834404315E-4</v>
      </c>
      <c r="F605" s="698"/>
      <c r="G605" s="698"/>
      <c r="H605" s="1072" t="s">
        <v>478</v>
      </c>
      <c r="I605" s="1072"/>
      <c r="J605" s="880">
        <v>1.7819976445001464E-2</v>
      </c>
      <c r="K605" s="698"/>
      <c r="L605" s="698"/>
      <c r="M605" s="1072" t="s">
        <v>506</v>
      </c>
      <c r="N605" s="1072"/>
      <c r="O605" s="881">
        <v>-1.9502400836816068E-3</v>
      </c>
      <c r="P605" s="698"/>
      <c r="Q605" s="698"/>
      <c r="AN605" s="398"/>
      <c r="AO605" s="398"/>
      <c r="AP605" s="398"/>
      <c r="AQ605" s="398"/>
      <c r="AR605" s="398"/>
      <c r="AS605" s="398"/>
      <c r="AT605" s="398"/>
      <c r="AU605" s="398"/>
      <c r="AV605" s="398"/>
      <c r="AW605" s="398"/>
      <c r="AX605" s="398"/>
      <c r="AY605" s="398"/>
      <c r="AZ605" s="398"/>
      <c r="BA605" s="401"/>
      <c r="BB605" s="478"/>
      <c r="BC605" s="401"/>
      <c r="BD605" s="401"/>
      <c r="BE605" s="401"/>
      <c r="BF605" s="401"/>
      <c r="BG605" s="401"/>
      <c r="BH605" s="401"/>
      <c r="BI605" s="401"/>
      <c r="BJ605" s="401"/>
      <c r="BK605" s="401"/>
      <c r="BL605" s="401"/>
      <c r="BM605" s="401"/>
      <c r="BN605" s="401"/>
      <c r="BO605" s="401"/>
      <c r="BP605" s="401"/>
      <c r="BQ605" s="401"/>
      <c r="BR605" s="401"/>
      <c r="BS605" s="401"/>
      <c r="BT605" s="401"/>
      <c r="BU605" s="401"/>
      <c r="BV605" s="401"/>
      <c r="BW605" s="401"/>
      <c r="BX605" s="401"/>
      <c r="BY605" s="401"/>
      <c r="BZ605" s="401"/>
      <c r="CA605" s="401"/>
      <c r="CB605" s="401"/>
      <c r="CC605" s="401"/>
      <c r="CD605" s="401"/>
      <c r="CE605" s="401"/>
      <c r="CF605" s="401"/>
      <c r="CG605" s="401"/>
      <c r="CH605" s="401"/>
      <c r="CI605" s="401"/>
      <c r="CJ605" s="401"/>
      <c r="CK605" s="401"/>
      <c r="CL605" s="401"/>
      <c r="CM605" s="401"/>
      <c r="CN605" s="401"/>
      <c r="CO605" s="401"/>
      <c r="CP605" s="401"/>
      <c r="CQ605" s="401"/>
      <c r="CR605" s="401"/>
      <c r="CS605" s="401"/>
      <c r="CT605" s="401"/>
      <c r="CU605" s="401"/>
      <c r="CV605" s="401"/>
      <c r="CW605" s="401"/>
      <c r="CX605" s="401"/>
      <c r="CY605" s="401"/>
      <c r="CZ605" s="401"/>
    </row>
    <row r="606" s="405" customFormat="true" ht="25.15" customHeight="true" x14ac:dyDescent="0.2">
      <c r="C606" s="1071" t="s">
        <v>519</v>
      </c>
      <c r="D606" s="1072"/>
      <c r="E606" s="879">
        <v>1.0324122747190271E-4</v>
      </c>
      <c r="F606" s="698"/>
      <c r="G606" s="698"/>
      <c r="H606" s="1072" t="s">
        <v>456</v>
      </c>
      <c r="I606" s="1072"/>
      <c r="J606" s="880">
        <v>3.3613416709504573E-2</v>
      </c>
      <c r="K606" s="698"/>
      <c r="L606" s="698"/>
      <c r="M606" s="1072" t="s">
        <v>458</v>
      </c>
      <c r="N606" s="1072"/>
      <c r="O606" s="881">
        <v>-4.6676805802893268E-2</v>
      </c>
      <c r="P606" s="698"/>
      <c r="Q606" s="698"/>
      <c r="AN606" s="398"/>
      <c r="AO606" s="398"/>
      <c r="AP606" s="398"/>
      <c r="AQ606" s="398"/>
      <c r="AR606" s="398"/>
      <c r="AS606" s="398"/>
      <c r="AT606" s="398"/>
      <c r="AU606" s="398"/>
      <c r="AV606" s="398"/>
      <c r="AW606" s="398"/>
      <c r="AX606" s="398"/>
      <c r="AY606" s="398"/>
      <c r="AZ606" s="398"/>
      <c r="BA606" s="401"/>
      <c r="BB606" s="478"/>
      <c r="BC606" s="401"/>
      <c r="BD606" s="401"/>
      <c r="BE606" s="401"/>
      <c r="BF606" s="401"/>
      <c r="BG606" s="401"/>
      <c r="BH606" s="401"/>
      <c r="BI606" s="401"/>
      <c r="BJ606" s="401"/>
      <c r="BK606" s="401"/>
      <c r="BL606" s="401"/>
      <c r="BM606" s="401"/>
      <c r="BN606" s="401"/>
      <c r="BO606" s="401"/>
      <c r="BP606" s="401"/>
      <c r="BQ606" s="401"/>
      <c r="BR606" s="401"/>
      <c r="BS606" s="401"/>
      <c r="BT606" s="401"/>
      <c r="BU606" s="401"/>
      <c r="BV606" s="401"/>
      <c r="BW606" s="401"/>
      <c r="BX606" s="401"/>
      <c r="BY606" s="401"/>
      <c r="BZ606" s="401"/>
      <c r="CA606" s="401"/>
      <c r="CB606" s="401"/>
      <c r="CC606" s="401"/>
      <c r="CD606" s="401"/>
      <c r="CE606" s="401"/>
      <c r="CF606" s="401"/>
      <c r="CG606" s="401"/>
      <c r="CH606" s="401"/>
      <c r="CI606" s="401"/>
      <c r="CJ606" s="401"/>
      <c r="CK606" s="401"/>
      <c r="CL606" s="401"/>
      <c r="CM606" s="401"/>
      <c r="CN606" s="401"/>
      <c r="CO606" s="401"/>
      <c r="CP606" s="401"/>
      <c r="CQ606" s="401"/>
      <c r="CR606" s="401"/>
      <c r="CS606" s="401"/>
      <c r="CT606" s="401"/>
      <c r="CU606" s="401"/>
      <c r="CV606" s="401"/>
      <c r="CW606" s="401"/>
      <c r="CX606" s="401"/>
      <c r="CY606" s="401"/>
      <c r="CZ606" s="401"/>
    </row>
    <row r="607" s="405" customFormat="true" ht="25.15" customHeight="true" x14ac:dyDescent="0.2">
      <c r="C607" s="1071" t="s">
        <v>509</v>
      </c>
      <c r="D607" s="1072"/>
      <c r="E607" s="879">
        <v>1.6369818488311098E-3</v>
      </c>
      <c r="F607" s="698"/>
      <c r="G607" s="698"/>
      <c r="H607" s="1072" t="s">
        <v>470</v>
      </c>
      <c r="I607" s="1072"/>
      <c r="J607" s="880">
        <v>2.0085823817002746E-2</v>
      </c>
      <c r="K607" s="698"/>
      <c r="L607" s="698"/>
      <c r="M607" s="1072" t="s">
        <v>455</v>
      </c>
      <c r="N607" s="1072"/>
      <c r="O607" s="881">
        <v>-3.9164665660588419E-2</v>
      </c>
      <c r="P607" s="698"/>
      <c r="Q607" s="698"/>
      <c r="AN607" s="398"/>
      <c r="AO607" s="398"/>
      <c r="AP607" s="398"/>
      <c r="AQ607" s="398"/>
      <c r="AR607" s="398"/>
      <c r="AS607" s="398"/>
      <c r="AT607" s="398"/>
      <c r="AU607" s="398"/>
      <c r="AV607" s="398"/>
      <c r="AW607" s="398"/>
      <c r="AX607" s="398"/>
      <c r="AY607" s="398"/>
      <c r="AZ607" s="398"/>
      <c r="BA607" s="401"/>
      <c r="BB607" s="478"/>
      <c r="BC607" s="401"/>
      <c r="BD607" s="401"/>
      <c r="BE607" s="401"/>
      <c r="BF607" s="401"/>
      <c r="BG607" s="401"/>
      <c r="BH607" s="401"/>
      <c r="BI607" s="401"/>
      <c r="BJ607" s="401"/>
      <c r="BK607" s="401"/>
      <c r="BL607" s="401"/>
      <c r="BM607" s="401"/>
      <c r="BN607" s="401"/>
      <c r="BO607" s="401"/>
      <c r="BP607" s="401"/>
      <c r="BQ607" s="401"/>
      <c r="BR607" s="401"/>
      <c r="BS607" s="401"/>
      <c r="BT607" s="401"/>
      <c r="BU607" s="401"/>
      <c r="BV607" s="401"/>
      <c r="BW607" s="401"/>
      <c r="BX607" s="401"/>
      <c r="BY607" s="401"/>
      <c r="BZ607" s="401"/>
      <c r="CA607" s="401"/>
      <c r="CB607" s="401"/>
      <c r="CC607" s="401"/>
      <c r="CD607" s="401"/>
      <c r="CE607" s="401"/>
      <c r="CF607" s="401"/>
      <c r="CG607" s="401"/>
      <c r="CH607" s="401"/>
      <c r="CI607" s="401"/>
      <c r="CJ607" s="401"/>
      <c r="CK607" s="401"/>
      <c r="CL607" s="401"/>
      <c r="CM607" s="401"/>
      <c r="CN607" s="401"/>
      <c r="CO607" s="401"/>
      <c r="CP607" s="401"/>
      <c r="CQ607" s="401"/>
      <c r="CR607" s="401"/>
      <c r="CS607" s="401"/>
      <c r="CT607" s="401"/>
      <c r="CU607" s="401"/>
      <c r="CV607" s="401"/>
      <c r="CW607" s="401"/>
      <c r="CX607" s="401"/>
      <c r="CY607" s="401"/>
      <c r="CZ607" s="401"/>
    </row>
    <row r="608" s="405" customFormat="true" ht="25.15" customHeight="true" x14ac:dyDescent="0.2">
      <c r="C608" s="1071" t="s">
        <v>515</v>
      </c>
      <c r="D608" s="1072"/>
      <c r="E608" s="879">
        <v>6.9977192778425098E-4</v>
      </c>
      <c r="F608" s="698"/>
      <c r="G608" s="698"/>
      <c r="H608" s="1072" t="s">
        <v>498</v>
      </c>
      <c r="I608" s="1072"/>
      <c r="J608" s="880">
        <v>-3.4519729211418879E-4</v>
      </c>
      <c r="K608" s="698"/>
      <c r="L608" s="698"/>
      <c r="M608" s="1072" t="s">
        <v>461</v>
      </c>
      <c r="N608" s="1072"/>
      <c r="O608" s="881">
        <v>-1.769360919948099E-2</v>
      </c>
      <c r="P608" s="698"/>
      <c r="Q608" s="698"/>
      <c r="AN608" s="398"/>
      <c r="AO608" s="398"/>
      <c r="AP608" s="398"/>
      <c r="AQ608" s="398"/>
      <c r="AR608" s="398"/>
      <c r="AS608" s="398"/>
      <c r="AT608" s="398"/>
      <c r="AU608" s="398"/>
      <c r="AV608" s="398"/>
      <c r="AW608" s="398"/>
      <c r="AX608" s="398"/>
      <c r="AY608" s="398"/>
      <c r="AZ608" s="398"/>
      <c r="BA608" s="401"/>
      <c r="BB608" s="478"/>
      <c r="BC608" s="401"/>
      <c r="BD608" s="401"/>
      <c r="BE608" s="401"/>
      <c r="BF608" s="401"/>
      <c r="BG608" s="401"/>
      <c r="BH608" s="401"/>
      <c r="BI608" s="401"/>
      <c r="BJ608" s="401"/>
      <c r="BK608" s="401"/>
      <c r="BL608" s="401"/>
      <c r="BM608" s="401"/>
      <c r="BN608" s="401"/>
      <c r="BO608" s="401"/>
      <c r="BP608" s="401"/>
      <c r="BQ608" s="401"/>
      <c r="BR608" s="401"/>
      <c r="BS608" s="401"/>
      <c r="BT608" s="401"/>
      <c r="BU608" s="401"/>
      <c r="BV608" s="401"/>
      <c r="BW608" s="401"/>
      <c r="BX608" s="401"/>
      <c r="BY608" s="401"/>
      <c r="BZ608" s="401"/>
      <c r="CA608" s="401"/>
      <c r="CB608" s="401"/>
      <c r="CC608" s="401"/>
      <c r="CD608" s="401"/>
      <c r="CE608" s="401"/>
      <c r="CF608" s="401"/>
      <c r="CG608" s="401"/>
      <c r="CH608" s="401"/>
      <c r="CI608" s="401"/>
      <c r="CJ608" s="401"/>
      <c r="CK608" s="401"/>
      <c r="CL608" s="401"/>
      <c r="CM608" s="401"/>
      <c r="CN608" s="401"/>
      <c r="CO608" s="401"/>
      <c r="CP608" s="401"/>
      <c r="CQ608" s="401"/>
      <c r="CR608" s="401"/>
      <c r="CS608" s="401"/>
      <c r="CT608" s="401"/>
      <c r="CU608" s="401"/>
      <c r="CV608" s="401"/>
      <c r="CW608" s="401"/>
      <c r="CX608" s="401"/>
      <c r="CY608" s="401"/>
      <c r="CZ608" s="401"/>
    </row>
    <row r="609" s="405" customFormat="true" ht="25.15" customHeight="true" x14ac:dyDescent="0.2">
      <c r="C609" s="1071" t="s">
        <v>210</v>
      </c>
      <c r="D609" s="1072"/>
      <c r="E609" s="879">
        <v>0.11498842102267688</v>
      </c>
      <c r="F609" s="698"/>
      <c r="G609" s="698"/>
      <c r="H609" s="1072" t="s">
        <v>483</v>
      </c>
      <c r="I609" s="1072"/>
      <c r="J609" s="880">
        <v>-5.2849463945983709E-3</v>
      </c>
      <c r="K609" s="698"/>
      <c r="L609" s="698"/>
      <c r="M609" s="1072" t="s">
        <v>501</v>
      </c>
      <c r="N609" s="1072"/>
      <c r="O609" s="881">
        <v>-2.6472079363829598E-3</v>
      </c>
      <c r="P609" s="698"/>
      <c r="Q609" s="698"/>
      <c r="AN609" s="398"/>
      <c r="AO609" s="398"/>
      <c r="AP609" s="398"/>
      <c r="AQ609" s="398"/>
      <c r="AR609" s="398"/>
      <c r="AS609" s="398"/>
      <c r="AT609" s="398"/>
      <c r="AU609" s="398"/>
      <c r="AV609" s="398"/>
      <c r="AW609" s="398"/>
      <c r="AX609" s="398"/>
      <c r="AY609" s="398"/>
      <c r="AZ609" s="398"/>
      <c r="BA609" s="401"/>
      <c r="BB609" s="478"/>
      <c r="BC609" s="401"/>
      <c r="BD609" s="401"/>
      <c r="BE609" s="401"/>
      <c r="BF609" s="401"/>
      <c r="BG609" s="401"/>
      <c r="BH609" s="401"/>
      <c r="BI609" s="401"/>
      <c r="BJ609" s="401"/>
      <c r="BK609" s="401"/>
      <c r="BL609" s="401"/>
      <c r="BM609" s="401"/>
      <c r="BN609" s="401"/>
      <c r="BO609" s="401"/>
      <c r="BP609" s="401"/>
      <c r="BQ609" s="401"/>
      <c r="BR609" s="401"/>
      <c r="BS609" s="401"/>
      <c r="BT609" s="401"/>
      <c r="BU609" s="401"/>
      <c r="BV609" s="401"/>
      <c r="BW609" s="401"/>
      <c r="BX609" s="401"/>
      <c r="BY609" s="401"/>
      <c r="BZ609" s="401"/>
      <c r="CA609" s="401"/>
      <c r="CB609" s="401"/>
      <c r="CC609" s="401"/>
      <c r="CD609" s="401"/>
      <c r="CE609" s="401"/>
      <c r="CF609" s="401"/>
      <c r="CG609" s="401"/>
      <c r="CH609" s="401"/>
      <c r="CI609" s="401"/>
      <c r="CJ609" s="401"/>
      <c r="CK609" s="401"/>
      <c r="CL609" s="401"/>
      <c r="CM609" s="401"/>
      <c r="CN609" s="401"/>
      <c r="CO609" s="401"/>
      <c r="CP609" s="401"/>
      <c r="CQ609" s="401"/>
      <c r="CR609" s="401"/>
      <c r="CS609" s="401"/>
      <c r="CT609" s="401"/>
      <c r="CU609" s="401"/>
      <c r="CV609" s="401"/>
      <c r="CW609" s="401"/>
      <c r="CX609" s="401"/>
      <c r="CY609" s="401"/>
      <c r="CZ609" s="401"/>
    </row>
    <row r="610" s="405" customFormat="true" ht="25.15" customHeight="true" x14ac:dyDescent="0.2">
      <c r="C610" s="1071" t="s">
        <v>217</v>
      </c>
      <c r="D610" s="1072"/>
      <c r="E610" s="879">
        <v>6.3667919825246153E-2</v>
      </c>
      <c r="F610" s="698"/>
      <c r="G610" s="698"/>
      <c r="H610" s="1072" t="s">
        <v>462</v>
      </c>
      <c r="I610" s="1072"/>
      <c r="J610" s="880">
        <v>2.2232864856958738E-2</v>
      </c>
      <c r="K610" s="698"/>
      <c r="L610" s="698"/>
      <c r="M610" s="1072" t="s">
        <v>474</v>
      </c>
      <c r="N610" s="1072"/>
      <c r="O610" s="881">
        <v>-1.4295125790858872E-2</v>
      </c>
      <c r="P610" s="698"/>
      <c r="Q610" s="698"/>
      <c r="AN610" s="398"/>
      <c r="AO610" s="398"/>
      <c r="AP610" s="398"/>
      <c r="AQ610" s="398"/>
      <c r="AR610" s="398"/>
      <c r="AS610" s="398"/>
      <c r="AT610" s="398"/>
      <c r="AU610" s="398"/>
      <c r="AV610" s="398"/>
      <c r="AW610" s="398"/>
      <c r="AX610" s="398"/>
      <c r="AY610" s="398"/>
      <c r="AZ610" s="398"/>
      <c r="BA610" s="401"/>
      <c r="BB610" s="478"/>
      <c r="BC610" s="401"/>
      <c r="BD610" s="401"/>
      <c r="BE610" s="401"/>
      <c r="BF610" s="401"/>
      <c r="BG610" s="401"/>
      <c r="BH610" s="401"/>
      <c r="BI610" s="401"/>
      <c r="BJ610" s="401"/>
      <c r="BK610" s="401"/>
      <c r="BL610" s="401"/>
      <c r="BM610" s="401"/>
      <c r="BN610" s="401"/>
      <c r="BO610" s="401"/>
      <c r="BP610" s="401"/>
      <c r="BQ610" s="401"/>
      <c r="BR610" s="401"/>
      <c r="BS610" s="401"/>
      <c r="BT610" s="401"/>
      <c r="BU610" s="401"/>
      <c r="BV610" s="401"/>
      <c r="BW610" s="401"/>
      <c r="BX610" s="401"/>
      <c r="BY610" s="401"/>
      <c r="BZ610" s="401"/>
      <c r="CA610" s="401"/>
      <c r="CB610" s="401"/>
      <c r="CC610" s="401"/>
      <c r="CD610" s="401"/>
      <c r="CE610" s="401"/>
      <c r="CF610" s="401"/>
      <c r="CG610" s="401"/>
      <c r="CH610" s="401"/>
      <c r="CI610" s="401"/>
      <c r="CJ610" s="401"/>
      <c r="CK610" s="401"/>
      <c r="CL610" s="401"/>
      <c r="CM610" s="401"/>
      <c r="CN610" s="401"/>
      <c r="CO610" s="401"/>
      <c r="CP610" s="401"/>
      <c r="CQ610" s="401"/>
      <c r="CR610" s="401"/>
      <c r="CS610" s="401"/>
      <c r="CT610" s="401"/>
      <c r="CU610" s="401"/>
      <c r="CV610" s="401"/>
      <c r="CW610" s="401"/>
      <c r="CX610" s="401"/>
      <c r="CY610" s="401"/>
      <c r="CZ610" s="401"/>
    </row>
    <row r="611" s="405" customFormat="true" ht="25.15" customHeight="true" x14ac:dyDescent="0.2">
      <c r="C611" s="1071" t="s">
        <v>211</v>
      </c>
      <c r="D611" s="1072"/>
      <c r="E611" s="879">
        <v>0.11589350999155623</v>
      </c>
      <c r="F611" s="698"/>
      <c r="G611" s="698"/>
      <c r="H611" s="1072" t="s">
        <v>503</v>
      </c>
      <c r="I611" s="1072"/>
      <c r="J611" s="880">
        <v>3.3817535033790389E-3</v>
      </c>
      <c r="K611" s="698"/>
      <c r="L611" s="698"/>
      <c r="M611" s="1072" t="s">
        <v>499</v>
      </c>
      <c r="N611" s="1072"/>
      <c r="O611" s="881">
        <v>6.4387849688180288E-3</v>
      </c>
      <c r="P611" s="698"/>
      <c r="Q611" s="698"/>
      <c r="AN611" s="398"/>
      <c r="AO611" s="398"/>
      <c r="AP611" s="398"/>
      <c r="AQ611" s="398"/>
      <c r="AR611" s="398"/>
      <c r="AS611" s="398"/>
      <c r="AT611" s="398"/>
      <c r="AU611" s="398"/>
      <c r="AV611" s="398"/>
      <c r="AW611" s="398"/>
      <c r="AX611" s="398"/>
      <c r="AY611" s="398"/>
      <c r="AZ611" s="398"/>
      <c r="BA611" s="401"/>
      <c r="BB611" s="478"/>
      <c r="BC611" s="401"/>
      <c r="BD611" s="401"/>
      <c r="BE611" s="401"/>
      <c r="BF611" s="401"/>
      <c r="BG611" s="401"/>
      <c r="BH611" s="401"/>
      <c r="BI611" s="401"/>
      <c r="BJ611" s="401"/>
      <c r="BK611" s="401"/>
      <c r="BL611" s="401"/>
      <c r="BM611" s="401"/>
      <c r="BN611" s="401"/>
      <c r="BO611" s="401"/>
      <c r="BP611" s="401"/>
      <c r="BQ611" s="401"/>
      <c r="BR611" s="401"/>
      <c r="BS611" s="401"/>
      <c r="BT611" s="401"/>
      <c r="BU611" s="401"/>
      <c r="BV611" s="401"/>
      <c r="BW611" s="401"/>
      <c r="BX611" s="401"/>
      <c r="BY611" s="401"/>
      <c r="BZ611" s="401"/>
      <c r="CA611" s="401"/>
      <c r="CB611" s="401"/>
      <c r="CC611" s="401"/>
      <c r="CD611" s="401"/>
      <c r="CE611" s="401"/>
      <c r="CF611" s="401"/>
      <c r="CG611" s="401"/>
      <c r="CH611" s="401"/>
      <c r="CI611" s="401"/>
      <c r="CJ611" s="401"/>
      <c r="CK611" s="401"/>
      <c r="CL611" s="401"/>
      <c r="CM611" s="401"/>
      <c r="CN611" s="401"/>
      <c r="CO611" s="401"/>
      <c r="CP611" s="401"/>
      <c r="CQ611" s="401"/>
      <c r="CR611" s="401"/>
      <c r="CS611" s="401"/>
      <c r="CT611" s="401"/>
      <c r="CU611" s="401"/>
      <c r="CV611" s="401"/>
      <c r="CW611" s="401"/>
      <c r="CX611" s="401"/>
      <c r="CY611" s="401"/>
      <c r="CZ611" s="401"/>
    </row>
    <row r="612" s="405" customFormat="true" ht="25.15" customHeight="true" x14ac:dyDescent="0.2">
      <c r="C612" s="1071" t="s">
        <v>216</v>
      </c>
      <c r="D612" s="1072"/>
      <c r="E612" s="879">
        <v>7.0697405051212261E-2</v>
      </c>
      <c r="F612" s="698"/>
      <c r="G612" s="698"/>
      <c r="H612" s="1072" t="s">
        <v>507</v>
      </c>
      <c r="I612" s="1072"/>
      <c r="J612" s="880">
        <v>3.2604472765794331E-3</v>
      </c>
      <c r="K612" s="698"/>
      <c r="L612" s="698"/>
      <c r="M612" s="1072" t="s">
        <v>517</v>
      </c>
      <c r="N612" s="1072"/>
      <c r="O612" s="881">
        <v>-1.9659059885560509E-4</v>
      </c>
      <c r="P612" s="698"/>
      <c r="Q612" s="698"/>
      <c r="AN612" s="398"/>
      <c r="AO612" s="398"/>
      <c r="AP612" s="398"/>
      <c r="AQ612" s="398"/>
      <c r="AR612" s="398"/>
      <c r="AS612" s="398"/>
      <c r="AT612" s="398"/>
      <c r="AU612" s="398"/>
      <c r="AV612" s="398"/>
      <c r="AW612" s="398"/>
      <c r="AX612" s="398"/>
      <c r="AY612" s="398"/>
      <c r="AZ612" s="398"/>
      <c r="BA612" s="401"/>
      <c r="BB612" s="478"/>
      <c r="BC612" s="401"/>
      <c r="BD612" s="401"/>
      <c r="BE612" s="401"/>
      <c r="BF612" s="401"/>
      <c r="BG612" s="401"/>
      <c r="BH612" s="401"/>
      <c r="BI612" s="401"/>
      <c r="BJ612" s="401"/>
      <c r="BK612" s="401"/>
      <c r="BL612" s="401"/>
      <c r="BM612" s="401"/>
      <c r="BN612" s="401"/>
      <c r="BO612" s="401"/>
      <c r="BP612" s="401"/>
      <c r="BQ612" s="401"/>
      <c r="BR612" s="401"/>
      <c r="BS612" s="401"/>
      <c r="BT612" s="401"/>
      <c r="BU612" s="401"/>
      <c r="BV612" s="401"/>
      <c r="BW612" s="401"/>
      <c r="BX612" s="401"/>
      <c r="BY612" s="401"/>
      <c r="BZ612" s="401"/>
      <c r="CA612" s="401"/>
      <c r="CB612" s="401"/>
      <c r="CC612" s="401"/>
      <c r="CD612" s="401"/>
      <c r="CE612" s="401"/>
      <c r="CF612" s="401"/>
      <c r="CG612" s="401"/>
      <c r="CH612" s="401"/>
      <c r="CI612" s="401"/>
      <c r="CJ612" s="401"/>
      <c r="CK612" s="401"/>
      <c r="CL612" s="401"/>
      <c r="CM612" s="401"/>
      <c r="CN612" s="401"/>
      <c r="CO612" s="401"/>
      <c r="CP612" s="401"/>
      <c r="CQ612" s="401"/>
      <c r="CR612" s="401"/>
      <c r="CS612" s="401"/>
      <c r="CT612" s="401"/>
      <c r="CU612" s="401"/>
      <c r="CV612" s="401"/>
      <c r="CW612" s="401"/>
      <c r="CX612" s="401"/>
      <c r="CY612" s="401"/>
      <c r="CZ612" s="401"/>
    </row>
    <row r="613" s="405" customFormat="true" ht="25.15" customHeight="true" x14ac:dyDescent="0.2">
      <c r="C613" s="1071" t="s">
        <v>223</v>
      </c>
      <c r="D613" s="1072"/>
      <c r="E613" s="879">
        <v>4.6712432922016288E-2</v>
      </c>
      <c r="F613" s="698"/>
      <c r="G613" s="698"/>
      <c r="H613" s="1072" t="s">
        <v>451</v>
      </c>
      <c r="I613" s="1072"/>
      <c r="J613" s="880">
        <v>-9.6604458347705452E-2</v>
      </c>
      <c r="K613" s="698"/>
      <c r="L613" s="698"/>
      <c r="M613" s="1072" t="s">
        <v>467</v>
      </c>
      <c r="N613" s="1072"/>
      <c r="O613" s="881">
        <v>2.0472518756016498E-2</v>
      </c>
      <c r="P613" s="698"/>
      <c r="Q613" s="698"/>
      <c r="AN613" s="398"/>
      <c r="AO613" s="398"/>
      <c r="AP613" s="398"/>
      <c r="AQ613" s="398"/>
      <c r="AR613" s="398"/>
      <c r="AS613" s="398"/>
      <c r="AT613" s="398"/>
      <c r="AU613" s="398"/>
      <c r="AV613" s="398"/>
      <c r="AW613" s="398"/>
      <c r="AX613" s="398"/>
      <c r="AY613" s="398"/>
      <c r="AZ613" s="398"/>
      <c r="BA613" s="401"/>
      <c r="BB613" s="478"/>
      <c r="BC613" s="401"/>
      <c r="BD613" s="401"/>
      <c r="BE613" s="401"/>
      <c r="BF613" s="401"/>
      <c r="BG613" s="401"/>
      <c r="BH613" s="401"/>
      <c r="BI613" s="401"/>
      <c r="BJ613" s="401"/>
      <c r="BK613" s="401"/>
      <c r="BL613" s="401"/>
      <c r="BM613" s="401"/>
      <c r="BN613" s="401"/>
      <c r="BO613" s="401"/>
      <c r="BP613" s="401"/>
      <c r="BQ613" s="401"/>
      <c r="BR613" s="401"/>
      <c r="BS613" s="401"/>
      <c r="BT613" s="401"/>
      <c r="BU613" s="401"/>
      <c r="BV613" s="401"/>
      <c r="BW613" s="401"/>
      <c r="BX613" s="401"/>
      <c r="BY613" s="401"/>
      <c r="BZ613" s="401"/>
      <c r="CA613" s="401"/>
      <c r="CB613" s="401"/>
      <c r="CC613" s="401"/>
      <c r="CD613" s="401"/>
      <c r="CE613" s="401"/>
      <c r="CF613" s="401"/>
      <c r="CG613" s="401"/>
      <c r="CH613" s="401"/>
      <c r="CI613" s="401"/>
      <c r="CJ613" s="401"/>
      <c r="CK613" s="401"/>
      <c r="CL613" s="401"/>
      <c r="CM613" s="401"/>
      <c r="CN613" s="401"/>
      <c r="CO613" s="401"/>
      <c r="CP613" s="401"/>
      <c r="CQ613" s="401"/>
      <c r="CR613" s="401"/>
      <c r="CS613" s="401"/>
      <c r="CT613" s="401"/>
      <c r="CU613" s="401"/>
      <c r="CV613" s="401"/>
      <c r="CW613" s="401"/>
      <c r="CX613" s="401"/>
      <c r="CY613" s="401"/>
      <c r="CZ613" s="401"/>
    </row>
    <row r="614" s="405" customFormat="true" ht="25.15" customHeight="true" x14ac:dyDescent="0.2">
      <c r="C614" s="1071" t="s">
        <v>225</v>
      </c>
      <c r="D614" s="1072"/>
      <c r="E614" s="879">
        <v>6.6102110724492791E-2</v>
      </c>
      <c r="F614" s="698"/>
      <c r="G614" s="698"/>
      <c r="H614" s="1072" t="s">
        <v>495</v>
      </c>
      <c r="I614" s="1072"/>
      <c r="J614" s="880">
        <v>1.5550115539506666E-3</v>
      </c>
      <c r="K614" s="698"/>
      <c r="L614" s="698"/>
      <c r="M614" s="1072" t="s">
        <v>453</v>
      </c>
      <c r="N614" s="1072"/>
      <c r="O614" s="881">
        <v>7.9766386473456685E-2</v>
      </c>
      <c r="P614" s="698"/>
      <c r="Q614" s="698"/>
      <c r="AN614" s="398"/>
      <c r="AO614" s="398"/>
      <c r="AP614" s="398"/>
      <c r="AQ614" s="398"/>
      <c r="AR614" s="398"/>
      <c r="AS614" s="398"/>
      <c r="AT614" s="398"/>
      <c r="AU614" s="398"/>
      <c r="AV614" s="398"/>
      <c r="AW614" s="398"/>
      <c r="AX614" s="398"/>
      <c r="AY614" s="398"/>
      <c r="AZ614" s="398"/>
      <c r="BA614" s="401"/>
      <c r="BB614" s="478"/>
      <c r="BC614" s="401"/>
      <c r="BD614" s="401"/>
      <c r="BE614" s="401"/>
      <c r="BF614" s="401"/>
      <c r="BG614" s="401"/>
      <c r="BH614" s="401"/>
      <c r="BI614" s="401"/>
      <c r="BJ614" s="401"/>
      <c r="BK614" s="401"/>
      <c r="BL614" s="401"/>
      <c r="BM614" s="401"/>
      <c r="BN614" s="401"/>
      <c r="BO614" s="401"/>
      <c r="BP614" s="401"/>
      <c r="BQ614" s="401"/>
      <c r="BR614" s="401"/>
      <c r="BS614" s="401"/>
      <c r="BT614" s="401"/>
      <c r="BU614" s="401"/>
      <c r="BV614" s="401"/>
      <c r="BW614" s="401"/>
      <c r="BX614" s="401"/>
      <c r="BY614" s="401"/>
      <c r="BZ614" s="401"/>
      <c r="CA614" s="401"/>
      <c r="CB614" s="401"/>
      <c r="CC614" s="401"/>
      <c r="CD614" s="401"/>
      <c r="CE614" s="401"/>
      <c r="CF614" s="401"/>
      <c r="CG614" s="401"/>
      <c r="CH614" s="401"/>
      <c r="CI614" s="401"/>
      <c r="CJ614" s="401"/>
      <c r="CK614" s="401"/>
      <c r="CL614" s="401"/>
      <c r="CM614" s="401"/>
      <c r="CN614" s="401"/>
      <c r="CO614" s="401"/>
      <c r="CP614" s="401"/>
      <c r="CQ614" s="401"/>
      <c r="CR614" s="401"/>
      <c r="CS614" s="401"/>
      <c r="CT614" s="401"/>
      <c r="CU614" s="401"/>
      <c r="CV614" s="401"/>
      <c r="CW614" s="401"/>
      <c r="CX614" s="401"/>
      <c r="CY614" s="401"/>
      <c r="CZ614" s="401"/>
    </row>
    <row r="615" s="405" customFormat="true" ht="25.15" customHeight="true" x14ac:dyDescent="0.2">
      <c r="C615" s="1071" t="s">
        <v>219</v>
      </c>
      <c r="D615" s="1072"/>
      <c r="E615" s="879">
        <v>4.4271227975157201E-2</v>
      </c>
      <c r="F615" s="698"/>
      <c r="G615" s="698"/>
      <c r="H615" s="1072" t="s">
        <v>480</v>
      </c>
      <c r="I615" s="1072"/>
      <c r="J615" s="880">
        <v>-1.3123962803841238E-2</v>
      </c>
      <c r="K615" s="698"/>
      <c r="L615" s="698"/>
      <c r="M615" s="1072" t="s">
        <v>478</v>
      </c>
      <c r="N615" s="1072"/>
      <c r="O615" s="881">
        <v>1.1176080478309239E-2</v>
      </c>
      <c r="P615" s="698"/>
      <c r="Q615" s="698"/>
      <c r="AN615" s="398"/>
      <c r="AO615" s="398"/>
      <c r="AP615" s="398"/>
      <c r="AQ615" s="398"/>
      <c r="AR615" s="398"/>
      <c r="AS615" s="398"/>
      <c r="AT615" s="398"/>
      <c r="AU615" s="398"/>
      <c r="AV615" s="398"/>
      <c r="AW615" s="398"/>
      <c r="AX615" s="398"/>
      <c r="AY615" s="398"/>
      <c r="AZ615" s="398"/>
      <c r="BA615" s="401"/>
      <c r="BB615" s="478"/>
      <c r="BC615" s="401"/>
      <c r="BD615" s="401"/>
      <c r="BE615" s="401"/>
      <c r="BF615" s="401"/>
      <c r="BG615" s="401"/>
      <c r="BH615" s="401"/>
      <c r="BI615" s="401"/>
      <c r="BJ615" s="401"/>
      <c r="BK615" s="401"/>
      <c r="BL615" s="401"/>
      <c r="BM615" s="401"/>
      <c r="BN615" s="401"/>
      <c r="BO615" s="401"/>
      <c r="BP615" s="401"/>
      <c r="BQ615" s="401"/>
      <c r="BR615" s="401"/>
      <c r="BS615" s="401"/>
      <c r="BT615" s="401"/>
      <c r="BU615" s="401"/>
      <c r="BV615" s="401"/>
      <c r="BW615" s="401"/>
      <c r="BX615" s="401"/>
      <c r="BY615" s="401"/>
      <c r="BZ615" s="401"/>
      <c r="CA615" s="401"/>
      <c r="CB615" s="401"/>
      <c r="CC615" s="401"/>
      <c r="CD615" s="401"/>
      <c r="CE615" s="401"/>
      <c r="CF615" s="401"/>
      <c r="CG615" s="401"/>
      <c r="CH615" s="401"/>
      <c r="CI615" s="401"/>
      <c r="CJ615" s="401"/>
      <c r="CK615" s="401"/>
      <c r="CL615" s="401"/>
      <c r="CM615" s="401"/>
      <c r="CN615" s="401"/>
      <c r="CO615" s="401"/>
      <c r="CP615" s="401"/>
      <c r="CQ615" s="401"/>
      <c r="CR615" s="401"/>
      <c r="CS615" s="401"/>
      <c r="CT615" s="401"/>
      <c r="CU615" s="401"/>
      <c r="CV615" s="401"/>
      <c r="CW615" s="401"/>
      <c r="CX615" s="401"/>
      <c r="CY615" s="401"/>
      <c r="CZ615" s="401"/>
    </row>
    <row r="616" s="405" customFormat="true" ht="25.15" customHeight="true" x14ac:dyDescent="0.2">
      <c r="C616" s="1071" t="s">
        <v>376</v>
      </c>
      <c r="D616" s="1072"/>
      <c r="E616" s="879">
        <v>0.10100728760518519</v>
      </c>
      <c r="F616" s="698"/>
      <c r="G616" s="698"/>
      <c r="H616" s="1072" t="s">
        <v>465</v>
      </c>
      <c r="I616" s="1072"/>
      <c r="J616" s="880">
        <v>-3.0597946673204365E-2</v>
      </c>
      <c r="K616" s="698"/>
      <c r="L616" s="698"/>
      <c r="M616" s="1072" t="s">
        <v>456</v>
      </c>
      <c r="N616" s="1072"/>
      <c r="O616" s="881">
        <v>6.473820402022834E-2</v>
      </c>
      <c r="P616" s="698"/>
      <c r="Q616" s="698"/>
      <c r="AN616" s="398"/>
      <c r="AO616" s="398"/>
      <c r="AP616" s="398"/>
      <c r="AQ616" s="398"/>
      <c r="AR616" s="398"/>
      <c r="AS616" s="398"/>
      <c r="AT616" s="398"/>
      <c r="AU616" s="398"/>
      <c r="AV616" s="398"/>
      <c r="AW616" s="398"/>
      <c r="AX616" s="398"/>
      <c r="AY616" s="398"/>
      <c r="AZ616" s="398"/>
      <c r="BA616" s="401"/>
      <c r="BB616" s="478"/>
      <c r="BC616" s="401"/>
      <c r="BD616" s="401"/>
      <c r="BE616" s="401"/>
      <c r="BF616" s="401"/>
      <c r="BG616" s="401"/>
      <c r="BH616" s="401"/>
      <c r="BI616" s="401"/>
      <c r="BJ616" s="401"/>
      <c r="BK616" s="401"/>
      <c r="BL616" s="401"/>
      <c r="BM616" s="401"/>
      <c r="BN616" s="401"/>
      <c r="BO616" s="401"/>
      <c r="BP616" s="401"/>
      <c r="BQ616" s="401"/>
      <c r="BR616" s="401"/>
      <c r="BS616" s="401"/>
      <c r="BT616" s="401"/>
      <c r="BU616" s="401"/>
      <c r="BV616" s="401"/>
      <c r="BW616" s="401"/>
      <c r="BX616" s="401"/>
      <c r="BY616" s="401"/>
      <c r="BZ616" s="401"/>
      <c r="CA616" s="401"/>
      <c r="CB616" s="401"/>
      <c r="CC616" s="401"/>
      <c r="CD616" s="401"/>
      <c r="CE616" s="401"/>
      <c r="CF616" s="401"/>
      <c r="CG616" s="401"/>
      <c r="CH616" s="401"/>
      <c r="CI616" s="401"/>
      <c r="CJ616" s="401"/>
      <c r="CK616" s="401"/>
      <c r="CL616" s="401"/>
      <c r="CM616" s="401"/>
      <c r="CN616" s="401"/>
      <c r="CO616" s="401"/>
      <c r="CP616" s="401"/>
      <c r="CQ616" s="401"/>
      <c r="CR616" s="401"/>
      <c r="CS616" s="401"/>
      <c r="CT616" s="401"/>
      <c r="CU616" s="401"/>
      <c r="CV616" s="401"/>
      <c r="CW616" s="401"/>
      <c r="CX616" s="401"/>
      <c r="CY616" s="401"/>
      <c r="CZ616" s="401"/>
    </row>
    <row r="617" s="405" customFormat="true" ht="25.15" customHeight="true" x14ac:dyDescent="0.2">
      <c r="C617" s="1071" t="s">
        <v>382</v>
      </c>
      <c r="D617" s="1072"/>
      <c r="E617" s="879">
        <v>8.8143843751957177E-2</v>
      </c>
      <c r="F617" s="698"/>
      <c r="G617" s="698"/>
      <c r="H617" s="1072" t="s">
        <v>471</v>
      </c>
      <c r="I617" s="1072"/>
      <c r="J617" s="880">
        <v>-2.2908589046619521E-2</v>
      </c>
      <c r="K617" s="698"/>
      <c r="L617" s="698"/>
      <c r="M617" s="1072" t="s">
        <v>470</v>
      </c>
      <c r="N617" s="1072"/>
      <c r="O617" s="881">
        <v>9.9407647524765615E-3</v>
      </c>
      <c r="P617" s="698"/>
      <c r="Q617" s="698"/>
      <c r="AN617" s="398"/>
      <c r="AO617" s="398"/>
      <c r="AP617" s="398"/>
      <c r="AQ617" s="398"/>
      <c r="AR617" s="398"/>
      <c r="AS617" s="398"/>
      <c r="AT617" s="398"/>
      <c r="AU617" s="398"/>
      <c r="AV617" s="398"/>
      <c r="AW617" s="398"/>
      <c r="AX617" s="398"/>
      <c r="AY617" s="398"/>
      <c r="AZ617" s="398"/>
      <c r="BA617" s="401"/>
      <c r="BB617" s="478"/>
      <c r="BC617" s="401"/>
      <c r="BD617" s="401"/>
      <c r="BE617" s="401"/>
      <c r="BF617" s="401"/>
      <c r="BG617" s="401"/>
      <c r="BH617" s="401"/>
      <c r="BI617" s="401"/>
      <c r="BJ617" s="401"/>
      <c r="BK617" s="401"/>
      <c r="BL617" s="401"/>
      <c r="BM617" s="401"/>
      <c r="BN617" s="401"/>
      <c r="BO617" s="401"/>
      <c r="BP617" s="401"/>
      <c r="BQ617" s="401"/>
      <c r="BR617" s="401"/>
      <c r="BS617" s="401"/>
      <c r="BT617" s="401"/>
      <c r="BU617" s="401"/>
      <c r="BV617" s="401"/>
      <c r="BW617" s="401"/>
      <c r="BX617" s="401"/>
      <c r="BY617" s="401"/>
      <c r="BZ617" s="401"/>
      <c r="CA617" s="401"/>
      <c r="CB617" s="401"/>
      <c r="CC617" s="401"/>
      <c r="CD617" s="401"/>
      <c r="CE617" s="401"/>
      <c r="CF617" s="401"/>
      <c r="CG617" s="401"/>
      <c r="CH617" s="401"/>
      <c r="CI617" s="401"/>
      <c r="CJ617" s="401"/>
      <c r="CK617" s="401"/>
      <c r="CL617" s="401"/>
      <c r="CM617" s="401"/>
      <c r="CN617" s="401"/>
      <c r="CO617" s="401"/>
      <c r="CP617" s="401"/>
      <c r="CQ617" s="401"/>
      <c r="CR617" s="401"/>
      <c r="CS617" s="401"/>
      <c r="CT617" s="401"/>
      <c r="CU617" s="401"/>
      <c r="CV617" s="401"/>
      <c r="CW617" s="401"/>
      <c r="CX617" s="401"/>
      <c r="CY617" s="401"/>
      <c r="CZ617" s="401"/>
    </row>
    <row r="618" s="405" customFormat="true" ht="25.15" customHeight="true" x14ac:dyDescent="0.2">
      <c r="C618" s="1071" t="s">
        <v>399</v>
      </c>
      <c r="D618" s="1072"/>
      <c r="E618" s="879">
        <v>-5.472127219310903E-3</v>
      </c>
      <c r="F618" s="698"/>
      <c r="G618" s="698"/>
      <c r="H618" s="1072" t="s">
        <v>447</v>
      </c>
      <c r="I618" s="1072"/>
      <c r="J618" s="880">
        <v>9.9469490152487405E-2</v>
      </c>
      <c r="K618" s="698"/>
      <c r="L618" s="698"/>
      <c r="M618" s="1072" t="s">
        <v>498</v>
      </c>
      <c r="N618" s="1072"/>
      <c r="O618" s="881">
        <v>-4.9998934122143963E-3</v>
      </c>
      <c r="P618" s="698"/>
      <c r="Q618" s="698"/>
      <c r="AN618" s="398"/>
      <c r="AO618" s="398"/>
      <c r="AP618" s="398"/>
      <c r="AQ618" s="398"/>
      <c r="AR618" s="398"/>
      <c r="AS618" s="398"/>
      <c r="AT618" s="398"/>
      <c r="AU618" s="398"/>
      <c r="AV618" s="398"/>
      <c r="AW618" s="398"/>
      <c r="AX618" s="398"/>
      <c r="AY618" s="398"/>
      <c r="AZ618" s="398"/>
      <c r="BA618" s="401"/>
      <c r="BB618" s="478"/>
      <c r="BC618" s="401"/>
      <c r="BD618" s="401"/>
      <c r="BE618" s="401"/>
      <c r="BF618" s="401"/>
      <c r="BG618" s="401"/>
      <c r="BH618" s="401"/>
      <c r="BI618" s="401"/>
      <c r="BJ618" s="401"/>
      <c r="BK618" s="401"/>
      <c r="BL618" s="401"/>
      <c r="BM618" s="401"/>
      <c r="BN618" s="401"/>
      <c r="BO618" s="401"/>
      <c r="BP618" s="401"/>
      <c r="BQ618" s="401"/>
      <c r="BR618" s="401"/>
      <c r="BS618" s="401"/>
      <c r="BT618" s="401"/>
      <c r="BU618" s="401"/>
      <c r="BV618" s="401"/>
      <c r="BW618" s="401"/>
      <c r="BX618" s="401"/>
      <c r="BY618" s="401"/>
      <c r="BZ618" s="401"/>
      <c r="CA618" s="401"/>
      <c r="CB618" s="401"/>
      <c r="CC618" s="401"/>
      <c r="CD618" s="401"/>
      <c r="CE618" s="401"/>
      <c r="CF618" s="401"/>
      <c r="CG618" s="401"/>
      <c r="CH618" s="401"/>
      <c r="CI618" s="401"/>
      <c r="CJ618" s="401"/>
      <c r="CK618" s="401"/>
      <c r="CL618" s="401"/>
      <c r="CM618" s="401"/>
      <c r="CN618" s="401"/>
      <c r="CO618" s="401"/>
      <c r="CP618" s="401"/>
      <c r="CQ618" s="401"/>
      <c r="CR618" s="401"/>
      <c r="CS618" s="401"/>
      <c r="CT618" s="401"/>
      <c r="CU618" s="401"/>
      <c r="CV618" s="401"/>
      <c r="CW618" s="401"/>
      <c r="CX618" s="401"/>
      <c r="CY618" s="401"/>
      <c r="CZ618" s="401"/>
    </row>
    <row r="619" s="405" customFormat="true" ht="25.15" customHeight="true" x14ac:dyDescent="0.2">
      <c r="C619" s="1071" t="s">
        <v>419</v>
      </c>
      <c r="D619" s="1072"/>
      <c r="E619" s="879">
        <v>1.0766840458416535E-2</v>
      </c>
      <c r="F619" s="698"/>
      <c r="G619" s="698"/>
      <c r="H619" s="1072" t="s">
        <v>512</v>
      </c>
      <c r="I619" s="1072"/>
      <c r="J619" s="880">
        <v>-2.99952812854095E-3</v>
      </c>
      <c r="K619" s="698"/>
      <c r="L619" s="698"/>
      <c r="M619" s="1072" t="s">
        <v>483</v>
      </c>
      <c r="N619" s="1072"/>
      <c r="O619" s="881">
        <v>8.6360852447865608E-3</v>
      </c>
      <c r="P619" s="698"/>
      <c r="Q619" s="698"/>
      <c r="AN619" s="398"/>
      <c r="AO619" s="398"/>
      <c r="AP619" s="398"/>
      <c r="AQ619" s="398"/>
      <c r="AR619" s="398"/>
      <c r="AS619" s="398"/>
      <c r="AT619" s="398"/>
      <c r="AU619" s="398"/>
      <c r="AV619" s="398"/>
      <c r="AW619" s="398"/>
      <c r="AX619" s="398"/>
      <c r="AY619" s="398"/>
      <c r="AZ619" s="398"/>
      <c r="BA619" s="401"/>
      <c r="BB619" s="478"/>
      <c r="BC619" s="401"/>
      <c r="BD619" s="401"/>
      <c r="BE619" s="401"/>
      <c r="BF619" s="401"/>
      <c r="BG619" s="401"/>
      <c r="BH619" s="401"/>
      <c r="BI619" s="401"/>
      <c r="BJ619" s="401"/>
      <c r="BK619" s="401"/>
      <c r="BL619" s="401"/>
      <c r="BM619" s="401"/>
      <c r="BN619" s="401"/>
      <c r="BO619" s="401"/>
      <c r="BP619" s="401"/>
      <c r="BQ619" s="401"/>
      <c r="BR619" s="401"/>
      <c r="BS619" s="401"/>
      <c r="BT619" s="401"/>
      <c r="BU619" s="401"/>
      <c r="BV619" s="401"/>
      <c r="BW619" s="401"/>
      <c r="BX619" s="401"/>
      <c r="BY619" s="401"/>
      <c r="BZ619" s="401"/>
      <c r="CA619" s="401"/>
      <c r="CB619" s="401"/>
      <c r="CC619" s="401"/>
      <c r="CD619" s="401"/>
      <c r="CE619" s="401"/>
      <c r="CF619" s="401"/>
      <c r="CG619" s="401"/>
      <c r="CH619" s="401"/>
      <c r="CI619" s="401"/>
      <c r="CJ619" s="401"/>
      <c r="CK619" s="401"/>
      <c r="CL619" s="401"/>
      <c r="CM619" s="401"/>
      <c r="CN619" s="401"/>
      <c r="CO619" s="401"/>
      <c r="CP619" s="401"/>
      <c r="CQ619" s="401"/>
      <c r="CR619" s="401"/>
      <c r="CS619" s="401"/>
      <c r="CT619" s="401"/>
      <c r="CU619" s="401"/>
      <c r="CV619" s="401"/>
      <c r="CW619" s="401"/>
      <c r="CX619" s="401"/>
      <c r="CY619" s="401"/>
      <c r="CZ619" s="401"/>
    </row>
    <row r="620" s="405" customFormat="true" ht="25.15" customHeight="true" x14ac:dyDescent="0.2">
      <c r="C620" s="1071" t="s">
        <v>454</v>
      </c>
      <c r="D620" s="1072"/>
      <c r="E620" s="879">
        <v>6.8983797722082671E-2</v>
      </c>
      <c r="F620" s="698"/>
      <c r="G620" s="698"/>
      <c r="H620" s="1072" t="s">
        <v>484</v>
      </c>
      <c r="I620" s="1072"/>
      <c r="J620" s="880">
        <v>7.0969889316832638E-3</v>
      </c>
      <c r="K620" s="698"/>
      <c r="L620" s="698"/>
      <c r="M620" s="1072" t="s">
        <v>462</v>
      </c>
      <c r="N620" s="1072"/>
      <c r="O620" s="881">
        <v>1.6917554584889916E-2</v>
      </c>
      <c r="P620" s="698"/>
      <c r="Q620" s="698"/>
      <c r="AN620" s="398"/>
      <c r="AO620" s="398"/>
      <c r="AP620" s="398"/>
      <c r="AQ620" s="398"/>
      <c r="AR620" s="398"/>
      <c r="AS620" s="398"/>
      <c r="AT620" s="398"/>
      <c r="AU620" s="398"/>
      <c r="AV620" s="398"/>
      <c r="AW620" s="398"/>
      <c r="AX620" s="398"/>
      <c r="AY620" s="398"/>
      <c r="AZ620" s="398"/>
      <c r="BA620" s="401"/>
      <c r="BB620" s="478"/>
      <c r="BC620" s="401"/>
      <c r="BD620" s="401"/>
      <c r="BE620" s="401"/>
      <c r="BF620" s="401"/>
      <c r="BG620" s="401"/>
      <c r="BH620" s="401"/>
      <c r="BI620" s="401"/>
      <c r="BJ620" s="401"/>
      <c r="BK620" s="401"/>
      <c r="BL620" s="401"/>
      <c r="BM620" s="401"/>
      <c r="BN620" s="401"/>
      <c r="BO620" s="401"/>
      <c r="BP620" s="401"/>
      <c r="BQ620" s="401"/>
      <c r="BR620" s="401"/>
      <c r="BS620" s="401"/>
      <c r="BT620" s="401"/>
      <c r="BU620" s="401"/>
      <c r="BV620" s="401"/>
      <c r="BW620" s="401"/>
      <c r="BX620" s="401"/>
      <c r="BY620" s="401"/>
      <c r="BZ620" s="401"/>
      <c r="CA620" s="401"/>
      <c r="CB620" s="401"/>
      <c r="CC620" s="401"/>
      <c r="CD620" s="401"/>
      <c r="CE620" s="401"/>
      <c r="CF620" s="401"/>
      <c r="CG620" s="401"/>
      <c r="CH620" s="401"/>
      <c r="CI620" s="401"/>
      <c r="CJ620" s="401"/>
      <c r="CK620" s="401"/>
      <c r="CL620" s="401"/>
      <c r="CM620" s="401"/>
      <c r="CN620" s="401"/>
      <c r="CO620" s="401"/>
      <c r="CP620" s="401"/>
      <c r="CQ620" s="401"/>
      <c r="CR620" s="401"/>
      <c r="CS620" s="401"/>
      <c r="CT620" s="401"/>
      <c r="CU620" s="401"/>
      <c r="CV620" s="401"/>
      <c r="CW620" s="401"/>
      <c r="CX620" s="401"/>
      <c r="CY620" s="401"/>
      <c r="CZ620" s="401"/>
    </row>
    <row r="621" s="405" customFormat="true" ht="25.15" customHeight="true" x14ac:dyDescent="0.2">
      <c r="C621" s="1071" t="s">
        <v>485</v>
      </c>
      <c r="D621" s="1072"/>
      <c r="E621" s="879">
        <v>7.4549910706998975E-3</v>
      </c>
      <c r="F621" s="698"/>
      <c r="G621" s="698"/>
      <c r="H621" s="1072" t="s">
        <v>491</v>
      </c>
      <c r="I621" s="1072"/>
      <c r="J621" s="880">
        <v>8.1208393515792702E-4</v>
      </c>
      <c r="K621" s="698"/>
      <c r="L621" s="698"/>
      <c r="M621" s="1072" t="s">
        <v>503</v>
      </c>
      <c r="N621" s="1072"/>
      <c r="O621" s="881">
        <v>5.8697962987036773E-4</v>
      </c>
      <c r="P621" s="698"/>
      <c r="Q621" s="698"/>
      <c r="AN621" s="398"/>
      <c r="AO621" s="398"/>
      <c r="AP621" s="398"/>
      <c r="AQ621" s="398"/>
      <c r="AR621" s="398"/>
      <c r="AS621" s="398"/>
      <c r="AT621" s="398"/>
      <c r="AU621" s="398"/>
      <c r="AV621" s="398"/>
      <c r="AW621" s="398"/>
      <c r="AX621" s="398"/>
      <c r="AY621" s="398"/>
      <c r="AZ621" s="398"/>
      <c r="BA621" s="401"/>
      <c r="BB621" s="478"/>
      <c r="BC621" s="401"/>
      <c r="BD621" s="401"/>
      <c r="BE621" s="401"/>
      <c r="BF621" s="401"/>
      <c r="BG621" s="401"/>
      <c r="BH621" s="401"/>
      <c r="BI621" s="401"/>
      <c r="BJ621" s="401"/>
      <c r="BK621" s="401"/>
      <c r="BL621" s="401"/>
      <c r="BM621" s="401"/>
      <c r="BN621" s="401"/>
      <c r="BO621" s="401"/>
      <c r="BP621" s="401"/>
      <c r="BQ621" s="401"/>
      <c r="BR621" s="401"/>
      <c r="BS621" s="401"/>
      <c r="BT621" s="401"/>
      <c r="BU621" s="401"/>
      <c r="BV621" s="401"/>
      <c r="BW621" s="401"/>
      <c r="BX621" s="401"/>
      <c r="BY621" s="401"/>
      <c r="BZ621" s="401"/>
      <c r="CA621" s="401"/>
      <c r="CB621" s="401"/>
      <c r="CC621" s="401"/>
      <c r="CD621" s="401"/>
      <c r="CE621" s="401"/>
      <c r="CF621" s="401"/>
      <c r="CG621" s="401"/>
      <c r="CH621" s="401"/>
      <c r="CI621" s="401"/>
      <c r="CJ621" s="401"/>
      <c r="CK621" s="401"/>
      <c r="CL621" s="401"/>
      <c r="CM621" s="401"/>
      <c r="CN621" s="401"/>
      <c r="CO621" s="401"/>
      <c r="CP621" s="401"/>
      <c r="CQ621" s="401"/>
      <c r="CR621" s="401"/>
      <c r="CS621" s="401"/>
      <c r="CT621" s="401"/>
      <c r="CU621" s="401"/>
      <c r="CV621" s="401"/>
      <c r="CW621" s="401"/>
      <c r="CX621" s="401"/>
      <c r="CY621" s="401"/>
      <c r="CZ621" s="401"/>
    </row>
    <row r="622" s="405" customFormat="true" ht="25.15" customHeight="true" x14ac:dyDescent="0.2">
      <c r="C622" s="1071" t="s">
        <v>378</v>
      </c>
      <c r="D622" s="1072"/>
      <c r="E622" s="882">
        <v>8.5194066634391316E-2</v>
      </c>
      <c r="F622" s="698"/>
      <c r="G622" s="698"/>
      <c r="H622" s="1072" t="s">
        <v>476</v>
      </c>
      <c r="I622" s="1072"/>
      <c r="J622" s="880">
        <v>1.2881585854380061E-2</v>
      </c>
      <c r="K622" s="698"/>
      <c r="L622" s="698"/>
      <c r="M622" s="1072" t="s">
        <v>507</v>
      </c>
      <c r="N622" s="1072"/>
      <c r="O622" s="881">
        <v>3.5712220575709452E-3</v>
      </c>
      <c r="P622" s="698"/>
      <c r="Q622" s="698"/>
      <c r="AN622" s="398"/>
      <c r="AO622" s="398"/>
      <c r="AP622" s="398"/>
      <c r="AQ622" s="398"/>
      <c r="AR622" s="398"/>
      <c r="AS622" s="398"/>
      <c r="AT622" s="398"/>
      <c r="AU622" s="398"/>
      <c r="AV622" s="398"/>
      <c r="AW622" s="398"/>
      <c r="AX622" s="398"/>
      <c r="AY622" s="398"/>
      <c r="AZ622" s="398"/>
      <c r="BA622" s="401"/>
      <c r="BB622" s="478"/>
      <c r="BC622" s="401"/>
      <c r="BD622" s="401"/>
      <c r="BE622" s="401"/>
      <c r="BF622" s="401"/>
      <c r="BG622" s="401"/>
      <c r="BH622" s="401"/>
      <c r="BI622" s="401"/>
      <c r="BJ622" s="401"/>
      <c r="BK622" s="401"/>
      <c r="BL622" s="401"/>
      <c r="BM622" s="401"/>
      <c r="BN622" s="401"/>
      <c r="BO622" s="401"/>
      <c r="BP622" s="401"/>
      <c r="BQ622" s="401"/>
      <c r="BR622" s="401"/>
      <c r="BS622" s="401"/>
      <c r="BT622" s="401"/>
      <c r="BU622" s="401"/>
      <c r="BV622" s="401"/>
      <c r="BW622" s="401"/>
      <c r="BX622" s="401"/>
      <c r="BY622" s="401"/>
      <c r="BZ622" s="401"/>
      <c r="CA622" s="401"/>
      <c r="CB622" s="401"/>
      <c r="CC622" s="401"/>
      <c r="CD622" s="401"/>
      <c r="CE622" s="401"/>
      <c r="CF622" s="401"/>
      <c r="CG622" s="401"/>
      <c r="CH622" s="401"/>
      <c r="CI622" s="401"/>
      <c r="CJ622" s="401"/>
      <c r="CK622" s="401"/>
      <c r="CL622" s="401"/>
      <c r="CM622" s="401"/>
      <c r="CN622" s="401"/>
      <c r="CO622" s="401"/>
      <c r="CP622" s="401"/>
      <c r="CQ622" s="401"/>
      <c r="CR622" s="401"/>
      <c r="CS622" s="401"/>
      <c r="CT622" s="401"/>
      <c r="CU622" s="401"/>
      <c r="CV622" s="401"/>
      <c r="CW622" s="401"/>
      <c r="CX622" s="401"/>
      <c r="CY622" s="401"/>
      <c r="CZ622" s="401"/>
    </row>
    <row r="623" s="405" customFormat="true" ht="25.15" customHeight="true" x14ac:dyDescent="0.2">
      <c r="C623" s="1071"/>
      <c r="D623" s="1072"/>
      <c r="E623" s="698"/>
      <c r="F623" s="698"/>
      <c r="G623" s="698"/>
      <c r="H623" s="1072" t="s">
        <v>510</v>
      </c>
      <c r="I623" s="1072"/>
      <c r="J623" s="880">
        <v>-8.9199672128158925E-3</v>
      </c>
      <c r="K623" s="698"/>
      <c r="L623" s="698"/>
      <c r="M623" s="1072" t="s">
        <v>451</v>
      </c>
      <c r="N623" s="1072"/>
      <c r="O623" s="881">
        <v>-0.1003289467742887</v>
      </c>
      <c r="P623" s="698"/>
      <c r="Q623" s="698"/>
      <c r="AN623" s="398"/>
      <c r="AO623" s="398"/>
      <c r="AP623" s="398"/>
      <c r="AQ623" s="398"/>
      <c r="AR623" s="398"/>
      <c r="AS623" s="398"/>
      <c r="AT623" s="398"/>
      <c r="AU623" s="398"/>
      <c r="AV623" s="398"/>
      <c r="AW623" s="398"/>
      <c r="AX623" s="398"/>
      <c r="AY623" s="398"/>
      <c r="AZ623" s="398"/>
      <c r="BA623" s="401"/>
      <c r="BB623" s="478"/>
      <c r="BC623" s="401"/>
      <c r="BD623" s="401"/>
      <c r="BE623" s="401"/>
      <c r="BF623" s="401"/>
      <c r="BG623" s="401"/>
      <c r="BH623" s="401"/>
      <c r="BI623" s="401"/>
      <c r="BJ623" s="401"/>
      <c r="BK623" s="401"/>
      <c r="BL623" s="401"/>
      <c r="BM623" s="401"/>
      <c r="BN623" s="401"/>
      <c r="BO623" s="401"/>
      <c r="BP623" s="401"/>
      <c r="BQ623" s="401"/>
      <c r="BR623" s="401"/>
      <c r="BS623" s="401"/>
      <c r="BT623" s="401"/>
      <c r="BU623" s="401"/>
      <c r="BV623" s="401"/>
      <c r="BW623" s="401"/>
      <c r="BX623" s="401"/>
      <c r="BY623" s="401"/>
      <c r="BZ623" s="401"/>
      <c r="CA623" s="401"/>
      <c r="CB623" s="401"/>
      <c r="CC623" s="401"/>
      <c r="CD623" s="401"/>
      <c r="CE623" s="401"/>
      <c r="CF623" s="401"/>
      <c r="CG623" s="401"/>
      <c r="CH623" s="401"/>
      <c r="CI623" s="401"/>
      <c r="CJ623" s="401"/>
      <c r="CK623" s="401"/>
      <c r="CL623" s="401"/>
      <c r="CM623" s="401"/>
      <c r="CN623" s="401"/>
      <c r="CO623" s="401"/>
      <c r="CP623" s="401"/>
      <c r="CQ623" s="401"/>
      <c r="CR623" s="401"/>
      <c r="CS623" s="401"/>
      <c r="CT623" s="401"/>
      <c r="CU623" s="401"/>
      <c r="CV623" s="401"/>
      <c r="CW623" s="401"/>
      <c r="CX623" s="401"/>
      <c r="CY623" s="401"/>
      <c r="CZ623" s="401"/>
    </row>
    <row r="624" s="405" customFormat="true" ht="25.15" customHeight="true" x14ac:dyDescent="0.2">
      <c r="C624" s="1071"/>
      <c r="D624" s="1072"/>
      <c r="E624" s="698"/>
      <c r="F624" s="698"/>
      <c r="G624" s="698"/>
      <c r="H624" s="1072" t="s">
        <v>505</v>
      </c>
      <c r="I624" s="1072"/>
      <c r="J624" s="880">
        <v>4.1069922737195083E-3</v>
      </c>
      <c r="K624" s="698"/>
      <c r="L624" s="698"/>
      <c r="M624" s="1072" t="s">
        <v>495</v>
      </c>
      <c r="N624" s="1072"/>
      <c r="O624" s="881">
        <v>-8.2515708377637904E-3</v>
      </c>
      <c r="P624" s="698"/>
      <c r="Q624" s="698"/>
      <c r="AN624" s="398"/>
      <c r="AO624" s="398"/>
      <c r="AP624" s="398"/>
      <c r="AQ624" s="398"/>
      <c r="AR624" s="398"/>
      <c r="AS624" s="398"/>
      <c r="AT624" s="398"/>
      <c r="AU624" s="398"/>
      <c r="AV624" s="398"/>
      <c r="AW624" s="398"/>
      <c r="AX624" s="398"/>
      <c r="AY624" s="398"/>
      <c r="AZ624" s="398"/>
      <c r="BA624" s="401"/>
      <c r="BB624" s="478"/>
      <c r="BC624" s="401"/>
      <c r="BD624" s="401"/>
      <c r="BE624" s="401"/>
      <c r="BF624" s="401"/>
      <c r="BG624" s="401"/>
      <c r="BH624" s="401"/>
      <c r="BI624" s="401"/>
      <c r="BJ624" s="401"/>
      <c r="BK624" s="401"/>
      <c r="BL624" s="401"/>
      <c r="BM624" s="401"/>
      <c r="BN624" s="401"/>
      <c r="BO624" s="401"/>
      <c r="BP624" s="401"/>
      <c r="BQ624" s="401"/>
      <c r="BR624" s="401"/>
      <c r="BS624" s="401"/>
      <c r="BT624" s="401"/>
      <c r="BU624" s="401"/>
      <c r="BV624" s="401"/>
      <c r="BW624" s="401"/>
      <c r="BX624" s="401"/>
      <c r="BY624" s="401"/>
      <c r="BZ624" s="401"/>
      <c r="CA624" s="401"/>
      <c r="CB624" s="401"/>
      <c r="CC624" s="401"/>
      <c r="CD624" s="401"/>
      <c r="CE624" s="401"/>
      <c r="CF624" s="401"/>
      <c r="CG624" s="401"/>
      <c r="CH624" s="401"/>
      <c r="CI624" s="401"/>
      <c r="CJ624" s="401"/>
      <c r="CK624" s="401"/>
      <c r="CL624" s="401"/>
      <c r="CM624" s="401"/>
      <c r="CN624" s="401"/>
      <c r="CO624" s="401"/>
      <c r="CP624" s="401"/>
      <c r="CQ624" s="401"/>
      <c r="CR624" s="401"/>
      <c r="CS624" s="401"/>
      <c r="CT624" s="401"/>
      <c r="CU624" s="401"/>
      <c r="CV624" s="401"/>
      <c r="CW624" s="401"/>
      <c r="CX624" s="401"/>
      <c r="CY624" s="401"/>
      <c r="CZ624" s="401"/>
    </row>
    <row r="625" s="405" customFormat="true" ht="25.15" customHeight="true" x14ac:dyDescent="0.2">
      <c r="C625" s="1071" t="s">
        <v>244</v>
      </c>
      <c r="D625" s="1072"/>
      <c r="E625" s="1072"/>
      <c r="F625" s="698"/>
      <c r="G625" s="698"/>
      <c r="H625" s="1072" t="s">
        <v>468</v>
      </c>
      <c r="I625" s="1072"/>
      <c r="J625" s="880">
        <v>1.1995292860120932E-2</v>
      </c>
      <c r="K625" s="698"/>
      <c r="L625" s="698"/>
      <c r="M625" s="1072" t="s">
        <v>480</v>
      </c>
      <c r="N625" s="1072"/>
      <c r="O625" s="881">
        <v>-9.1539562705796884E-3</v>
      </c>
      <c r="P625" s="698"/>
      <c r="Q625" s="698"/>
      <c r="AN625" s="398"/>
      <c r="AO625" s="398"/>
      <c r="AP625" s="398"/>
      <c r="AQ625" s="398"/>
      <c r="AR625" s="398"/>
      <c r="AS625" s="398"/>
      <c r="AT625" s="398"/>
      <c r="AU625" s="398"/>
      <c r="AV625" s="398"/>
      <c r="AW625" s="398"/>
      <c r="AX625" s="398"/>
      <c r="AY625" s="398"/>
      <c r="AZ625" s="398"/>
      <c r="BA625" s="401"/>
      <c r="BB625" s="478"/>
      <c r="BC625" s="401"/>
      <c r="BD625" s="401"/>
      <c r="BE625" s="401"/>
      <c r="BF625" s="401"/>
      <c r="BG625" s="401"/>
      <c r="BH625" s="401"/>
      <c r="BI625" s="401"/>
      <c r="BJ625" s="401"/>
      <c r="BK625" s="401"/>
      <c r="BL625" s="401"/>
      <c r="BM625" s="401"/>
      <c r="BN625" s="401"/>
      <c r="BO625" s="401"/>
      <c r="BP625" s="401"/>
      <c r="BQ625" s="401"/>
      <c r="BR625" s="401"/>
      <c r="BS625" s="401"/>
      <c r="BT625" s="401"/>
      <c r="BU625" s="401"/>
      <c r="BV625" s="401"/>
      <c r="BW625" s="401"/>
      <c r="BX625" s="401"/>
      <c r="BY625" s="401"/>
      <c r="BZ625" s="401"/>
      <c r="CA625" s="401"/>
      <c r="CB625" s="401"/>
      <c r="CC625" s="401"/>
      <c r="CD625" s="401"/>
      <c r="CE625" s="401"/>
      <c r="CF625" s="401"/>
      <c r="CG625" s="401"/>
      <c r="CH625" s="401"/>
      <c r="CI625" s="401"/>
      <c r="CJ625" s="401"/>
      <c r="CK625" s="401"/>
      <c r="CL625" s="401"/>
      <c r="CM625" s="401"/>
      <c r="CN625" s="401"/>
      <c r="CO625" s="401"/>
      <c r="CP625" s="401"/>
      <c r="CQ625" s="401"/>
      <c r="CR625" s="401"/>
      <c r="CS625" s="401"/>
      <c r="CT625" s="401"/>
      <c r="CU625" s="401"/>
      <c r="CV625" s="401"/>
      <c r="CW625" s="401"/>
      <c r="CX625" s="401"/>
      <c r="CY625" s="401"/>
      <c r="CZ625" s="401"/>
    </row>
    <row r="626" s="405" customFormat="true" ht="25.15" customHeight="true" x14ac:dyDescent="0.2">
      <c r="C626" s="1071" t="s">
        <v>208</v>
      </c>
      <c r="D626" s="1072"/>
      <c r="E626" s="897" t="s">
        <v>209</v>
      </c>
      <c r="F626" s="698"/>
      <c r="G626" s="698"/>
      <c r="H626" s="1072" t="s">
        <v>486</v>
      </c>
      <c r="I626" s="1072"/>
      <c r="J626" s="880">
        <v>1.0093913428481611E-2</v>
      </c>
      <c r="K626" s="698"/>
      <c r="L626" s="698"/>
      <c r="M626" s="1072" t="s">
        <v>465</v>
      </c>
      <c r="N626" s="1072"/>
      <c r="O626" s="881">
        <v>-7.5107258533172513E-3</v>
      </c>
      <c r="P626" s="698"/>
      <c r="Q626" s="698"/>
      <c r="AN626" s="398"/>
      <c r="AO626" s="398"/>
      <c r="AP626" s="398"/>
      <c r="AQ626" s="398"/>
      <c r="AR626" s="398"/>
      <c r="AS626" s="398"/>
      <c r="AT626" s="398"/>
      <c r="AU626" s="398"/>
      <c r="AV626" s="398"/>
      <c r="AW626" s="398"/>
      <c r="AX626" s="398"/>
      <c r="AY626" s="398"/>
      <c r="AZ626" s="398"/>
      <c r="BA626" s="401"/>
      <c r="BB626" s="478"/>
      <c r="BC626" s="401"/>
      <c r="BD626" s="401"/>
      <c r="BE626" s="401"/>
      <c r="BF626" s="401"/>
      <c r="BG626" s="401"/>
      <c r="BH626" s="401"/>
      <c r="BI626" s="401"/>
      <c r="BJ626" s="401"/>
      <c r="BK626" s="401"/>
      <c r="BL626" s="401"/>
      <c r="BM626" s="401"/>
      <c r="BN626" s="401"/>
      <c r="BO626" s="401"/>
      <c r="BP626" s="401"/>
      <c r="BQ626" s="401"/>
      <c r="BR626" s="401"/>
      <c r="BS626" s="401"/>
      <c r="BT626" s="401"/>
      <c r="BU626" s="401"/>
      <c r="BV626" s="401"/>
      <c r="BW626" s="401"/>
      <c r="BX626" s="401"/>
      <c r="BY626" s="401"/>
      <c r="BZ626" s="401"/>
      <c r="CA626" s="401"/>
      <c r="CB626" s="401"/>
      <c r="CC626" s="401"/>
      <c r="CD626" s="401"/>
      <c r="CE626" s="401"/>
      <c r="CF626" s="401"/>
      <c r="CG626" s="401"/>
      <c r="CH626" s="401"/>
      <c r="CI626" s="401"/>
      <c r="CJ626" s="401"/>
      <c r="CK626" s="401"/>
      <c r="CL626" s="401"/>
      <c r="CM626" s="401"/>
      <c r="CN626" s="401"/>
      <c r="CO626" s="401"/>
      <c r="CP626" s="401"/>
      <c r="CQ626" s="401"/>
      <c r="CR626" s="401"/>
      <c r="CS626" s="401"/>
      <c r="CT626" s="401"/>
      <c r="CU626" s="401"/>
      <c r="CV626" s="401"/>
      <c r="CW626" s="401"/>
      <c r="CX626" s="401"/>
      <c r="CY626" s="401"/>
      <c r="CZ626" s="401"/>
    </row>
    <row r="627" s="405" customFormat="true" ht="25.15" customHeight="true" x14ac:dyDescent="0.2">
      <c r="C627" s="1071" t="s">
        <v>209</v>
      </c>
      <c r="D627" s="1072"/>
      <c r="E627" s="898">
        <v>1.0000000000000002</v>
      </c>
      <c r="F627" s="698"/>
      <c r="G627" s="698"/>
      <c r="H627" s="1072" t="s">
        <v>488</v>
      </c>
      <c r="I627" s="1072"/>
      <c r="J627" s="880">
        <v>1.018769428914558E-2</v>
      </c>
      <c r="K627" s="698"/>
      <c r="L627" s="698"/>
      <c r="M627" s="1072" t="s">
        <v>471</v>
      </c>
      <c r="N627" s="1072"/>
      <c r="O627" s="881">
        <v>3.956660258144072E-3</v>
      </c>
      <c r="P627" s="698"/>
      <c r="Q627" s="698"/>
      <c r="AN627" s="398"/>
      <c r="AO627" s="398"/>
      <c r="AP627" s="398"/>
      <c r="AQ627" s="398"/>
      <c r="AR627" s="398"/>
      <c r="AS627" s="398"/>
      <c r="AT627" s="398"/>
      <c r="AU627" s="398"/>
      <c r="AV627" s="398"/>
      <c r="AW627" s="398"/>
      <c r="AX627" s="398"/>
      <c r="AY627" s="398"/>
      <c r="AZ627" s="398"/>
      <c r="BA627" s="401"/>
      <c r="BB627" s="478"/>
      <c r="BC627" s="401"/>
      <c r="BD627" s="401"/>
      <c r="BE627" s="401"/>
      <c r="BF627" s="401"/>
      <c r="BG627" s="401"/>
      <c r="BH627" s="401"/>
      <c r="BI627" s="401"/>
      <c r="BJ627" s="401"/>
      <c r="BK627" s="401"/>
      <c r="BL627" s="401"/>
      <c r="BM627" s="401"/>
      <c r="BN627" s="401"/>
      <c r="BO627" s="401"/>
      <c r="BP627" s="401"/>
      <c r="BQ627" s="401"/>
      <c r="BR627" s="401"/>
      <c r="BS627" s="401"/>
      <c r="BT627" s="401"/>
      <c r="BU627" s="401"/>
      <c r="BV627" s="401"/>
      <c r="BW627" s="401"/>
      <c r="BX627" s="401"/>
      <c r="BY627" s="401"/>
      <c r="BZ627" s="401"/>
      <c r="CA627" s="401"/>
      <c r="CB627" s="401"/>
      <c r="CC627" s="401"/>
      <c r="CD627" s="401"/>
      <c r="CE627" s="401"/>
      <c r="CF627" s="401"/>
      <c r="CG627" s="401"/>
      <c r="CH627" s="401"/>
      <c r="CI627" s="401"/>
      <c r="CJ627" s="401"/>
      <c r="CK627" s="401"/>
      <c r="CL627" s="401"/>
      <c r="CM627" s="401"/>
      <c r="CN627" s="401"/>
      <c r="CO627" s="401"/>
      <c r="CP627" s="401"/>
      <c r="CQ627" s="401"/>
      <c r="CR627" s="401"/>
      <c r="CS627" s="401"/>
      <c r="CT627" s="401"/>
      <c r="CU627" s="401"/>
      <c r="CV627" s="401"/>
      <c r="CW627" s="401"/>
      <c r="CX627" s="401"/>
      <c r="CY627" s="401"/>
      <c r="CZ627" s="401"/>
    </row>
    <row r="628" s="405" customFormat="true" ht="25.15" customHeight="true" x14ac:dyDescent="0.2">
      <c r="C628" s="1071"/>
      <c r="D628" s="1072"/>
      <c r="E628" s="698"/>
      <c r="F628" s="698"/>
      <c r="G628" s="698"/>
      <c r="H628" s="1072" t="s">
        <v>479</v>
      </c>
      <c r="I628" s="1072"/>
      <c r="J628" s="880">
        <v>1.7246802086915161E-2</v>
      </c>
      <c r="K628" s="698"/>
      <c r="L628" s="698"/>
      <c r="M628" s="1072" t="s">
        <v>447</v>
      </c>
      <c r="N628" s="1072"/>
      <c r="O628" s="881">
        <v>0.11762796286924143</v>
      </c>
      <c r="P628" s="698"/>
      <c r="Q628" s="698"/>
      <c r="AN628" s="398"/>
      <c r="AO628" s="398"/>
      <c r="AP628" s="398"/>
      <c r="AQ628" s="398"/>
      <c r="AR628" s="398"/>
      <c r="AS628" s="398"/>
      <c r="AT628" s="398"/>
      <c r="AU628" s="398"/>
      <c r="AV628" s="398"/>
      <c r="AW628" s="398"/>
      <c r="AX628" s="398"/>
      <c r="AY628" s="398"/>
      <c r="AZ628" s="398"/>
      <c r="BA628" s="401"/>
      <c r="BB628" s="478"/>
      <c r="BC628" s="401"/>
      <c r="BD628" s="401"/>
      <c r="BE628" s="401"/>
      <c r="BF628" s="401"/>
      <c r="BG628" s="401"/>
      <c r="BH628" s="401"/>
      <c r="BI628" s="401"/>
      <c r="BJ628" s="401"/>
      <c r="BK628" s="401"/>
      <c r="BL628" s="401"/>
      <c r="BM628" s="401"/>
      <c r="BN628" s="401"/>
      <c r="BO628" s="401"/>
      <c r="BP628" s="401"/>
      <c r="BQ628" s="401"/>
      <c r="BR628" s="401"/>
      <c r="BS628" s="401"/>
      <c r="BT628" s="401"/>
      <c r="BU628" s="401"/>
      <c r="BV628" s="401"/>
      <c r="BW628" s="401"/>
      <c r="BX628" s="401"/>
      <c r="BY628" s="401"/>
      <c r="BZ628" s="401"/>
      <c r="CA628" s="401"/>
      <c r="CB628" s="401"/>
      <c r="CC628" s="401"/>
      <c r="CD628" s="401"/>
      <c r="CE628" s="401"/>
      <c r="CF628" s="401"/>
      <c r="CG628" s="401"/>
      <c r="CH628" s="401"/>
      <c r="CI628" s="401"/>
      <c r="CJ628" s="401"/>
      <c r="CK628" s="401"/>
      <c r="CL628" s="401"/>
      <c r="CM628" s="401"/>
      <c r="CN628" s="401"/>
      <c r="CO628" s="401"/>
      <c r="CP628" s="401"/>
      <c r="CQ628" s="401"/>
      <c r="CR628" s="401"/>
      <c r="CS628" s="401"/>
      <c r="CT628" s="401"/>
      <c r="CU628" s="401"/>
      <c r="CV628" s="401"/>
      <c r="CW628" s="401"/>
      <c r="CX628" s="401"/>
      <c r="CY628" s="401"/>
      <c r="CZ628" s="401"/>
    </row>
    <row r="629" s="405" customFormat="true" ht="25.15" customHeight="true" x14ac:dyDescent="0.2">
      <c r="C629" s="1071"/>
      <c r="D629" s="1072"/>
      <c r="E629" s="698"/>
      <c r="F629" s="698"/>
      <c r="G629" s="698"/>
      <c r="H629" s="1072" t="s">
        <v>466</v>
      </c>
      <c r="I629" s="1072"/>
      <c r="J629" s="880">
        <v>5.5523341435238941E-3</v>
      </c>
      <c r="K629" s="698"/>
      <c r="L629" s="698"/>
      <c r="M629" s="1072" t="s">
        <v>512</v>
      </c>
      <c r="N629" s="1072"/>
      <c r="O629" s="881">
        <v>4.4524656654806169E-3</v>
      </c>
      <c r="P629" s="698"/>
      <c r="Q629" s="698"/>
      <c r="AN629" s="398"/>
      <c r="AO629" s="398"/>
      <c r="AP629" s="398"/>
      <c r="AQ629" s="398"/>
      <c r="AR629" s="398"/>
      <c r="AS629" s="398"/>
      <c r="AT629" s="398"/>
      <c r="AU629" s="398"/>
      <c r="AV629" s="398"/>
      <c r="AW629" s="398"/>
      <c r="AX629" s="398"/>
      <c r="AY629" s="398"/>
      <c r="AZ629" s="398"/>
      <c r="BA629" s="401"/>
      <c r="BB629" s="478"/>
      <c r="BC629" s="401"/>
      <c r="BD629" s="401"/>
      <c r="BE629" s="401"/>
      <c r="BF629" s="401"/>
      <c r="BG629" s="401"/>
      <c r="BH629" s="401"/>
      <c r="BI629" s="401"/>
      <c r="BJ629" s="401"/>
      <c r="BK629" s="401"/>
      <c r="BL629" s="401"/>
      <c r="BM629" s="401"/>
      <c r="BN629" s="401"/>
      <c r="BO629" s="401"/>
      <c r="BP629" s="401"/>
      <c r="BQ629" s="401"/>
      <c r="BR629" s="401"/>
      <c r="BS629" s="401"/>
      <c r="BT629" s="401"/>
      <c r="BU629" s="401"/>
      <c r="BV629" s="401"/>
      <c r="BW629" s="401"/>
      <c r="BX629" s="401"/>
      <c r="BY629" s="401"/>
      <c r="BZ629" s="401"/>
      <c r="CA629" s="401"/>
      <c r="CB629" s="401"/>
      <c r="CC629" s="401"/>
      <c r="CD629" s="401"/>
      <c r="CE629" s="401"/>
      <c r="CF629" s="401"/>
      <c r="CG629" s="401"/>
      <c r="CH629" s="401"/>
      <c r="CI629" s="401"/>
      <c r="CJ629" s="401"/>
      <c r="CK629" s="401"/>
      <c r="CL629" s="401"/>
      <c r="CM629" s="401"/>
      <c r="CN629" s="401"/>
      <c r="CO629" s="401"/>
      <c r="CP629" s="401"/>
      <c r="CQ629" s="401"/>
      <c r="CR629" s="401"/>
      <c r="CS629" s="401"/>
      <c r="CT629" s="401"/>
      <c r="CU629" s="401"/>
      <c r="CV629" s="401"/>
      <c r="CW629" s="401"/>
      <c r="CX629" s="401"/>
      <c r="CY629" s="401"/>
      <c r="CZ629" s="401"/>
    </row>
    <row r="630" s="405" customFormat="true" ht="25.15" customHeight="true" x14ac:dyDescent="0.2">
      <c r="C630" s="1071"/>
      <c r="D630" s="1072"/>
      <c r="E630" s="698"/>
      <c r="F630" s="698"/>
      <c r="G630" s="698"/>
      <c r="H630" s="1072" t="s">
        <v>449</v>
      </c>
      <c r="I630" s="1072"/>
      <c r="J630" s="880">
        <v>8.2981693221771596E-2</v>
      </c>
      <c r="K630" s="698"/>
      <c r="L630" s="698"/>
      <c r="M630" s="1072" t="s">
        <v>484</v>
      </c>
      <c r="N630" s="1072"/>
      <c r="O630" s="881">
        <v>1.3591224615781968E-2</v>
      </c>
      <c r="P630" s="698"/>
      <c r="Q630" s="698"/>
      <c r="AN630" s="398"/>
      <c r="AO630" s="398"/>
      <c r="AP630" s="398"/>
      <c r="AQ630" s="398"/>
      <c r="AR630" s="398"/>
      <c r="AS630" s="398"/>
      <c r="AT630" s="398"/>
      <c r="AU630" s="398"/>
      <c r="AV630" s="398"/>
      <c r="AW630" s="398"/>
      <c r="AX630" s="398"/>
      <c r="AY630" s="398"/>
      <c r="AZ630" s="398"/>
      <c r="BA630" s="401"/>
      <c r="BB630" s="478"/>
      <c r="BC630" s="401"/>
      <c r="BD630" s="401"/>
      <c r="BE630" s="401"/>
      <c r="BF630" s="401"/>
      <c r="BG630" s="401"/>
      <c r="BH630" s="401"/>
      <c r="BI630" s="401"/>
      <c r="BJ630" s="401"/>
      <c r="BK630" s="401"/>
      <c r="BL630" s="401"/>
      <c r="BM630" s="401"/>
      <c r="BN630" s="401"/>
      <c r="BO630" s="401"/>
      <c r="BP630" s="401"/>
      <c r="BQ630" s="401"/>
      <c r="BR630" s="401"/>
      <c r="BS630" s="401"/>
      <c r="BT630" s="401"/>
      <c r="BU630" s="401"/>
      <c r="BV630" s="401"/>
      <c r="BW630" s="401"/>
      <c r="BX630" s="401"/>
      <c r="BY630" s="401"/>
      <c r="BZ630" s="401"/>
      <c r="CA630" s="401"/>
      <c r="CB630" s="401"/>
      <c r="CC630" s="401"/>
      <c r="CD630" s="401"/>
      <c r="CE630" s="401"/>
      <c r="CF630" s="401"/>
      <c r="CG630" s="401"/>
      <c r="CH630" s="401"/>
      <c r="CI630" s="401"/>
      <c r="CJ630" s="401"/>
      <c r="CK630" s="401"/>
      <c r="CL630" s="401"/>
      <c r="CM630" s="401"/>
      <c r="CN630" s="401"/>
      <c r="CO630" s="401"/>
      <c r="CP630" s="401"/>
      <c r="CQ630" s="401"/>
      <c r="CR630" s="401"/>
      <c r="CS630" s="401"/>
      <c r="CT630" s="401"/>
      <c r="CU630" s="401"/>
      <c r="CV630" s="401"/>
      <c r="CW630" s="401"/>
      <c r="CX630" s="401"/>
      <c r="CY630" s="401"/>
      <c r="CZ630" s="401"/>
    </row>
    <row r="631" s="405" customFormat="true" ht="25.15" customHeight="true" x14ac:dyDescent="0.2">
      <c r="C631" s="1071"/>
      <c r="D631" s="1072"/>
      <c r="E631" s="698"/>
      <c r="F631" s="698"/>
      <c r="G631" s="698"/>
      <c r="H631" s="1072" t="s">
        <v>448</v>
      </c>
      <c r="I631" s="1072"/>
      <c r="J631" s="880">
        <v>-9.7387614994905766E-2</v>
      </c>
      <c r="K631" s="698"/>
      <c r="L631" s="698"/>
      <c r="M631" s="1072" t="s">
        <v>491</v>
      </c>
      <c r="N631" s="1072"/>
      <c r="O631" s="881">
        <v>9.2769263815981485E-3</v>
      </c>
      <c r="P631" s="698"/>
      <c r="Q631" s="698"/>
      <c r="AN631" s="398"/>
      <c r="AO631" s="398"/>
      <c r="AP631" s="398"/>
      <c r="AQ631" s="398"/>
      <c r="AR631" s="398"/>
      <c r="AS631" s="398"/>
      <c r="AT631" s="398"/>
      <c r="AU631" s="398"/>
      <c r="AV631" s="398"/>
      <c r="AW631" s="398"/>
      <c r="AX631" s="398"/>
      <c r="AY631" s="398"/>
      <c r="AZ631" s="398"/>
      <c r="BA631" s="401"/>
      <c r="BB631" s="478"/>
      <c r="BC631" s="401"/>
      <c r="BD631" s="401"/>
      <c r="BE631" s="401"/>
      <c r="BF631" s="401"/>
      <c r="BG631" s="401"/>
      <c r="BH631" s="401"/>
      <c r="BI631" s="401"/>
      <c r="BJ631" s="401"/>
      <c r="BK631" s="401"/>
      <c r="BL631" s="401"/>
      <c r="BM631" s="401"/>
      <c r="BN631" s="401"/>
      <c r="BO631" s="401"/>
      <c r="BP631" s="401"/>
      <c r="BQ631" s="401"/>
      <c r="BR631" s="401"/>
      <c r="BS631" s="401"/>
      <c r="BT631" s="401"/>
      <c r="BU631" s="401"/>
      <c r="BV631" s="401"/>
      <c r="BW631" s="401"/>
      <c r="BX631" s="401"/>
      <c r="BY631" s="401"/>
      <c r="BZ631" s="401"/>
      <c r="CA631" s="401"/>
      <c r="CB631" s="401"/>
      <c r="CC631" s="401"/>
      <c r="CD631" s="401"/>
      <c r="CE631" s="401"/>
      <c r="CF631" s="401"/>
      <c r="CG631" s="401"/>
      <c r="CH631" s="401"/>
      <c r="CI631" s="401"/>
      <c r="CJ631" s="401"/>
      <c r="CK631" s="401"/>
      <c r="CL631" s="401"/>
      <c r="CM631" s="401"/>
      <c r="CN631" s="401"/>
      <c r="CO631" s="401"/>
      <c r="CP631" s="401"/>
      <c r="CQ631" s="401"/>
      <c r="CR631" s="401"/>
      <c r="CS631" s="401"/>
      <c r="CT631" s="401"/>
      <c r="CU631" s="401"/>
      <c r="CV631" s="401"/>
      <c r="CW631" s="401"/>
      <c r="CX631" s="401"/>
      <c r="CY631" s="401"/>
      <c r="CZ631" s="401"/>
    </row>
    <row r="632" s="405" customFormat="true" ht="25.15" customHeight="true" x14ac:dyDescent="0.2">
      <c r="C632" s="1071"/>
      <c r="D632" s="1072"/>
      <c r="E632" s="698"/>
      <c r="F632" s="698"/>
      <c r="G632" s="698"/>
      <c r="H632" s="1072" t="s">
        <v>518</v>
      </c>
      <c r="I632" s="1072"/>
      <c r="J632" s="880">
        <v>5.3204948339054031E-4</v>
      </c>
      <c r="K632" s="698"/>
      <c r="L632" s="698"/>
      <c r="M632" s="1072" t="s">
        <v>476</v>
      </c>
      <c r="N632" s="1072"/>
      <c r="O632" s="881">
        <v>1.3798013244425375E-2</v>
      </c>
      <c r="P632" s="698"/>
      <c r="Q632" s="698"/>
      <c r="AN632" s="398"/>
      <c r="AO632" s="398"/>
      <c r="AP632" s="398"/>
      <c r="AQ632" s="398"/>
      <c r="AR632" s="398"/>
      <c r="AS632" s="398"/>
      <c r="AT632" s="398"/>
      <c r="AU632" s="398"/>
      <c r="AV632" s="398"/>
      <c r="AW632" s="398"/>
      <c r="AX632" s="398"/>
      <c r="AY632" s="398"/>
      <c r="AZ632" s="398"/>
      <c r="BA632" s="401"/>
      <c r="BB632" s="478"/>
      <c r="BC632" s="401"/>
      <c r="BD632" s="401"/>
      <c r="BE632" s="401"/>
      <c r="BF632" s="401"/>
      <c r="BG632" s="401"/>
      <c r="BH632" s="401"/>
      <c r="BI632" s="401"/>
      <c r="BJ632" s="401"/>
      <c r="BK632" s="401"/>
      <c r="BL632" s="401"/>
      <c r="BM632" s="401"/>
      <c r="BN632" s="401"/>
      <c r="BO632" s="401"/>
      <c r="BP632" s="401"/>
      <c r="BQ632" s="401"/>
      <c r="BR632" s="401"/>
      <c r="BS632" s="401"/>
      <c r="BT632" s="401"/>
      <c r="BU632" s="401"/>
      <c r="BV632" s="401"/>
      <c r="BW632" s="401"/>
      <c r="BX632" s="401"/>
      <c r="BY632" s="401"/>
      <c r="BZ632" s="401"/>
      <c r="CA632" s="401"/>
      <c r="CB632" s="401"/>
      <c r="CC632" s="401"/>
      <c r="CD632" s="401"/>
      <c r="CE632" s="401"/>
      <c r="CF632" s="401"/>
      <c r="CG632" s="401"/>
      <c r="CH632" s="401"/>
      <c r="CI632" s="401"/>
      <c r="CJ632" s="401"/>
      <c r="CK632" s="401"/>
      <c r="CL632" s="401"/>
      <c r="CM632" s="401"/>
      <c r="CN632" s="401"/>
      <c r="CO632" s="401"/>
      <c r="CP632" s="401"/>
      <c r="CQ632" s="401"/>
      <c r="CR632" s="401"/>
      <c r="CS632" s="401"/>
      <c r="CT632" s="401"/>
      <c r="CU632" s="401"/>
      <c r="CV632" s="401"/>
      <c r="CW632" s="401"/>
      <c r="CX632" s="401"/>
      <c r="CY632" s="401"/>
      <c r="CZ632" s="401"/>
    </row>
    <row r="633" s="405" customFormat="true" ht="25.15" customHeight="true" x14ac:dyDescent="0.2">
      <c r="C633" s="1071"/>
      <c r="D633" s="1072"/>
      <c r="E633" s="698"/>
      <c r="F633" s="698"/>
      <c r="G633" s="698"/>
      <c r="H633" s="1072" t="s">
        <v>519</v>
      </c>
      <c r="I633" s="1072"/>
      <c r="J633" s="880">
        <v>-7.0888511186850201E-4</v>
      </c>
      <c r="K633" s="698"/>
      <c r="L633" s="698"/>
      <c r="M633" s="1072" t="s">
        <v>510</v>
      </c>
      <c r="N633" s="1072"/>
      <c r="O633" s="881">
        <v>2.1274441475699975E-3</v>
      </c>
      <c r="P633" s="698"/>
      <c r="Q633" s="698"/>
      <c r="AN633" s="398"/>
      <c r="AO633" s="398"/>
      <c r="AP633" s="398"/>
      <c r="AQ633" s="398"/>
      <c r="AR633" s="398"/>
      <c r="AS633" s="398"/>
      <c r="AT633" s="398"/>
      <c r="AU633" s="398"/>
      <c r="AV633" s="398"/>
      <c r="AW633" s="398"/>
      <c r="AX633" s="398"/>
      <c r="AY633" s="398"/>
      <c r="AZ633" s="398"/>
      <c r="BA633" s="401"/>
      <c r="BB633" s="478"/>
      <c r="BC633" s="401"/>
      <c r="BD633" s="401"/>
      <c r="BE633" s="401"/>
      <c r="BF633" s="401"/>
      <c r="BG633" s="401"/>
      <c r="BH633" s="401"/>
      <c r="BI633" s="401"/>
      <c r="BJ633" s="401"/>
      <c r="BK633" s="401"/>
      <c r="BL633" s="401"/>
      <c r="BM633" s="401"/>
      <c r="BN633" s="401"/>
      <c r="BO633" s="401"/>
      <c r="BP633" s="401"/>
      <c r="BQ633" s="401"/>
      <c r="BR633" s="401"/>
      <c r="BS633" s="401"/>
      <c r="BT633" s="401"/>
      <c r="BU633" s="401"/>
      <c r="BV633" s="401"/>
      <c r="BW633" s="401"/>
      <c r="BX633" s="401"/>
      <c r="BY633" s="401"/>
      <c r="BZ633" s="401"/>
      <c r="CA633" s="401"/>
      <c r="CB633" s="401"/>
      <c r="CC633" s="401"/>
      <c r="CD633" s="401"/>
      <c r="CE633" s="401"/>
      <c r="CF633" s="401"/>
      <c r="CG633" s="401"/>
      <c r="CH633" s="401"/>
      <c r="CI633" s="401"/>
      <c r="CJ633" s="401"/>
      <c r="CK633" s="401"/>
      <c r="CL633" s="401"/>
      <c r="CM633" s="401"/>
      <c r="CN633" s="401"/>
      <c r="CO633" s="401"/>
      <c r="CP633" s="401"/>
      <c r="CQ633" s="401"/>
      <c r="CR633" s="401"/>
      <c r="CS633" s="401"/>
      <c r="CT633" s="401"/>
      <c r="CU633" s="401"/>
      <c r="CV633" s="401"/>
      <c r="CW633" s="401"/>
      <c r="CX633" s="401"/>
      <c r="CY633" s="401"/>
      <c r="CZ633" s="401"/>
    </row>
    <row r="634" s="405" customFormat="true" ht="25.15" customHeight="true" x14ac:dyDescent="0.2">
      <c r="C634" s="1071"/>
      <c r="D634" s="1072"/>
      <c r="E634" s="698"/>
      <c r="F634" s="698"/>
      <c r="G634" s="698"/>
      <c r="H634" s="1072" t="s">
        <v>515</v>
      </c>
      <c r="I634" s="1072"/>
      <c r="J634" s="880">
        <v>1.467552113449495E-3</v>
      </c>
      <c r="K634" s="698"/>
      <c r="L634" s="698"/>
      <c r="M634" s="1072" t="s">
        <v>505</v>
      </c>
      <c r="N634" s="1072"/>
      <c r="O634" s="881">
        <v>2.0686634933892814E-3</v>
      </c>
      <c r="P634" s="698"/>
      <c r="Q634" s="698"/>
      <c r="AN634" s="398"/>
      <c r="AO634" s="398"/>
      <c r="AP634" s="398"/>
      <c r="AQ634" s="398"/>
      <c r="AR634" s="398"/>
      <c r="AS634" s="398"/>
      <c r="AT634" s="398"/>
      <c r="AU634" s="398"/>
      <c r="AV634" s="398"/>
      <c r="AW634" s="398"/>
      <c r="AX634" s="398"/>
      <c r="AY634" s="398"/>
      <c r="AZ634" s="398"/>
      <c r="BA634" s="401"/>
      <c r="BB634" s="478"/>
      <c r="BC634" s="401"/>
      <c r="BD634" s="401"/>
      <c r="BE634" s="401"/>
      <c r="BF634" s="401"/>
      <c r="BG634" s="401"/>
      <c r="BH634" s="401"/>
      <c r="BI634" s="401"/>
      <c r="BJ634" s="401"/>
      <c r="BK634" s="401"/>
      <c r="BL634" s="401"/>
      <c r="BM634" s="401"/>
      <c r="BN634" s="401"/>
      <c r="BO634" s="401"/>
      <c r="BP634" s="401"/>
      <c r="BQ634" s="401"/>
      <c r="BR634" s="401"/>
      <c r="BS634" s="401"/>
      <c r="BT634" s="401"/>
      <c r="BU634" s="401"/>
      <c r="BV634" s="401"/>
      <c r="BW634" s="401"/>
      <c r="BX634" s="401"/>
      <c r="BY634" s="401"/>
      <c r="BZ634" s="401"/>
      <c r="CA634" s="401"/>
      <c r="CB634" s="401"/>
      <c r="CC634" s="401"/>
      <c r="CD634" s="401"/>
      <c r="CE634" s="401"/>
      <c r="CF634" s="401"/>
      <c r="CG634" s="401"/>
      <c r="CH634" s="401"/>
      <c r="CI634" s="401"/>
      <c r="CJ634" s="401"/>
      <c r="CK634" s="401"/>
      <c r="CL634" s="401"/>
      <c r="CM634" s="401"/>
      <c r="CN634" s="401"/>
      <c r="CO634" s="401"/>
      <c r="CP634" s="401"/>
      <c r="CQ634" s="401"/>
      <c r="CR634" s="401"/>
      <c r="CS634" s="401"/>
      <c r="CT634" s="401"/>
      <c r="CU634" s="401"/>
      <c r="CV634" s="401"/>
      <c r="CW634" s="401"/>
      <c r="CX634" s="401"/>
      <c r="CY634" s="401"/>
      <c r="CZ634" s="401"/>
    </row>
    <row r="635" s="405" customFormat="true" ht="25.15" customHeight="true" x14ac:dyDescent="0.2">
      <c r="C635" s="1071"/>
      <c r="D635" s="1072"/>
      <c r="E635" s="698"/>
      <c r="F635" s="698"/>
      <c r="G635" s="698"/>
      <c r="H635" s="1072" t="s">
        <v>210</v>
      </c>
      <c r="I635" s="1072"/>
      <c r="J635" s="880">
        <v>0.12636992638784794</v>
      </c>
      <c r="K635" s="698"/>
      <c r="L635" s="698"/>
      <c r="M635" s="1072" t="s">
        <v>468</v>
      </c>
      <c r="N635" s="1072"/>
      <c r="O635" s="881">
        <v>2.0825209623652564E-2</v>
      </c>
      <c r="P635" s="698"/>
      <c r="Q635" s="698"/>
      <c r="AN635" s="398"/>
      <c r="AO635" s="398"/>
      <c r="AP635" s="398"/>
      <c r="AQ635" s="398"/>
      <c r="AR635" s="398"/>
      <c r="AS635" s="398"/>
      <c r="AT635" s="398"/>
      <c r="AU635" s="398"/>
      <c r="AV635" s="398"/>
      <c r="AW635" s="398"/>
      <c r="AX635" s="398"/>
      <c r="AY635" s="398"/>
      <c r="AZ635" s="398"/>
      <c r="BA635" s="401"/>
      <c r="BB635" s="478"/>
      <c r="BC635" s="401"/>
      <c r="BD635" s="401"/>
      <c r="BE635" s="401"/>
      <c r="BF635" s="401"/>
      <c r="BG635" s="401"/>
      <c r="BH635" s="401"/>
      <c r="BI635" s="401"/>
      <c r="BJ635" s="401"/>
      <c r="BK635" s="401"/>
      <c r="BL635" s="401"/>
      <c r="BM635" s="401"/>
      <c r="BN635" s="401"/>
      <c r="BO635" s="401"/>
      <c r="BP635" s="401"/>
      <c r="BQ635" s="401"/>
      <c r="BR635" s="401"/>
      <c r="BS635" s="401"/>
      <c r="BT635" s="401"/>
      <c r="BU635" s="401"/>
      <c r="BV635" s="401"/>
      <c r="BW635" s="401"/>
      <c r="BX635" s="401"/>
      <c r="BY635" s="401"/>
      <c r="BZ635" s="401"/>
      <c r="CA635" s="401"/>
      <c r="CB635" s="401"/>
      <c r="CC635" s="401"/>
      <c r="CD635" s="401"/>
      <c r="CE635" s="401"/>
      <c r="CF635" s="401"/>
      <c r="CG635" s="401"/>
      <c r="CH635" s="401"/>
      <c r="CI635" s="401"/>
      <c r="CJ635" s="401"/>
      <c r="CK635" s="401"/>
      <c r="CL635" s="401"/>
      <c r="CM635" s="401"/>
      <c r="CN635" s="401"/>
      <c r="CO635" s="401"/>
      <c r="CP635" s="401"/>
      <c r="CQ635" s="401"/>
      <c r="CR635" s="401"/>
      <c r="CS635" s="401"/>
      <c r="CT635" s="401"/>
      <c r="CU635" s="401"/>
      <c r="CV635" s="401"/>
      <c r="CW635" s="401"/>
      <c r="CX635" s="401"/>
      <c r="CY635" s="401"/>
      <c r="CZ635" s="401"/>
    </row>
    <row r="636" s="405" customFormat="true" ht="25.15" customHeight="true" x14ac:dyDescent="0.2">
      <c r="C636" s="1071"/>
      <c r="D636" s="1072"/>
      <c r="E636" s="698"/>
      <c r="F636" s="698"/>
      <c r="G636" s="698"/>
      <c r="H636" s="1072" t="s">
        <v>217</v>
      </c>
      <c r="I636" s="1072"/>
      <c r="J636" s="880">
        <v>7.8894059425848331E-2</v>
      </c>
      <c r="K636" s="698"/>
      <c r="L636" s="698"/>
      <c r="M636" s="1072" t="s">
        <v>486</v>
      </c>
      <c r="N636" s="1072"/>
      <c r="O636" s="881">
        <v>1.114214730065138E-2</v>
      </c>
      <c r="P636" s="698"/>
      <c r="Q636" s="698"/>
      <c r="AN636" s="398"/>
      <c r="AO636" s="398"/>
      <c r="AP636" s="398"/>
      <c r="AQ636" s="398"/>
      <c r="AR636" s="398"/>
      <c r="AS636" s="398"/>
      <c r="AT636" s="398"/>
      <c r="AU636" s="398"/>
      <c r="AV636" s="398"/>
      <c r="AW636" s="398"/>
      <c r="AX636" s="398"/>
      <c r="AY636" s="398"/>
      <c r="AZ636" s="398"/>
      <c r="BA636" s="401"/>
      <c r="BB636" s="478"/>
      <c r="BC636" s="401"/>
      <c r="BD636" s="401"/>
      <c r="BE636" s="401"/>
      <c r="BF636" s="401"/>
      <c r="BG636" s="401"/>
      <c r="BH636" s="401"/>
      <c r="BI636" s="401"/>
      <c r="BJ636" s="401"/>
      <c r="BK636" s="401"/>
      <c r="BL636" s="401"/>
      <c r="BM636" s="401"/>
      <c r="BN636" s="401"/>
      <c r="BO636" s="401"/>
      <c r="BP636" s="401"/>
      <c r="BQ636" s="401"/>
      <c r="BR636" s="401"/>
      <c r="BS636" s="401"/>
      <c r="BT636" s="401"/>
      <c r="BU636" s="401"/>
      <c r="BV636" s="401"/>
      <c r="BW636" s="401"/>
      <c r="BX636" s="401"/>
      <c r="BY636" s="401"/>
      <c r="BZ636" s="401"/>
      <c r="CA636" s="401"/>
      <c r="CB636" s="401"/>
      <c r="CC636" s="401"/>
      <c r="CD636" s="401"/>
      <c r="CE636" s="401"/>
      <c r="CF636" s="401"/>
      <c r="CG636" s="401"/>
      <c r="CH636" s="401"/>
      <c r="CI636" s="401"/>
      <c r="CJ636" s="401"/>
      <c r="CK636" s="401"/>
      <c r="CL636" s="401"/>
      <c r="CM636" s="401"/>
      <c r="CN636" s="401"/>
      <c r="CO636" s="401"/>
      <c r="CP636" s="401"/>
      <c r="CQ636" s="401"/>
      <c r="CR636" s="401"/>
      <c r="CS636" s="401"/>
      <c r="CT636" s="401"/>
      <c r="CU636" s="401"/>
      <c r="CV636" s="401"/>
      <c r="CW636" s="401"/>
      <c r="CX636" s="401"/>
      <c r="CY636" s="401"/>
      <c r="CZ636" s="401"/>
    </row>
    <row r="637" s="405" customFormat="true" ht="25.15" customHeight="true" x14ac:dyDescent="0.2">
      <c r="C637" s="1071"/>
      <c r="D637" s="1072"/>
      <c r="E637" s="698"/>
      <c r="F637" s="698"/>
      <c r="G637" s="698"/>
      <c r="H637" s="1072" t="s">
        <v>211</v>
      </c>
      <c r="I637" s="1072"/>
      <c r="J637" s="880">
        <v>0.12128054126999095</v>
      </c>
      <c r="K637" s="698"/>
      <c r="L637" s="698"/>
      <c r="M637" s="1072" t="s">
        <v>514</v>
      </c>
      <c r="N637" s="1072"/>
      <c r="O637" s="881">
        <v>-7.0430470622261467E-4</v>
      </c>
      <c r="P637" s="698"/>
      <c r="Q637" s="698"/>
      <c r="AN637" s="398"/>
      <c r="AO637" s="398"/>
      <c r="AP637" s="398"/>
      <c r="AQ637" s="398"/>
      <c r="AR637" s="398"/>
      <c r="AS637" s="398"/>
      <c r="AT637" s="398"/>
      <c r="AU637" s="398"/>
      <c r="AV637" s="398"/>
      <c r="AW637" s="398"/>
      <c r="AX637" s="398"/>
      <c r="AY637" s="398"/>
      <c r="AZ637" s="398"/>
      <c r="BA637" s="401"/>
      <c r="BB637" s="478"/>
      <c r="BC637" s="401"/>
      <c r="BD637" s="401"/>
      <c r="BE637" s="401"/>
      <c r="BF637" s="401"/>
      <c r="BG637" s="401"/>
      <c r="BH637" s="401"/>
      <c r="BI637" s="401"/>
      <c r="BJ637" s="401"/>
      <c r="BK637" s="401"/>
      <c r="BL637" s="401"/>
      <c r="BM637" s="401"/>
      <c r="BN637" s="401"/>
      <c r="BO637" s="401"/>
      <c r="BP637" s="401"/>
      <c r="BQ637" s="401"/>
      <c r="BR637" s="401"/>
      <c r="BS637" s="401"/>
      <c r="BT637" s="401"/>
      <c r="BU637" s="401"/>
      <c r="BV637" s="401"/>
      <c r="BW637" s="401"/>
      <c r="BX637" s="401"/>
      <c r="BY637" s="401"/>
      <c r="BZ637" s="401"/>
      <c r="CA637" s="401"/>
      <c r="CB637" s="401"/>
      <c r="CC637" s="401"/>
      <c r="CD637" s="401"/>
      <c r="CE637" s="401"/>
      <c r="CF637" s="401"/>
      <c r="CG637" s="401"/>
      <c r="CH637" s="401"/>
      <c r="CI637" s="401"/>
      <c r="CJ637" s="401"/>
      <c r="CK637" s="401"/>
      <c r="CL637" s="401"/>
      <c r="CM637" s="401"/>
      <c r="CN637" s="401"/>
      <c r="CO637" s="401"/>
      <c r="CP637" s="401"/>
      <c r="CQ637" s="401"/>
      <c r="CR637" s="401"/>
      <c r="CS637" s="401"/>
      <c r="CT637" s="401"/>
      <c r="CU637" s="401"/>
      <c r="CV637" s="401"/>
      <c r="CW637" s="401"/>
      <c r="CX637" s="401"/>
      <c r="CY637" s="401"/>
      <c r="CZ637" s="401"/>
    </row>
    <row r="638" s="405" customFormat="true" ht="25.15" customHeight="true" x14ac:dyDescent="0.2">
      <c r="C638" s="1071"/>
      <c r="D638" s="1072"/>
      <c r="E638" s="698"/>
      <c r="F638" s="698"/>
      <c r="G638" s="698"/>
      <c r="H638" s="1072" t="s">
        <v>216</v>
      </c>
      <c r="I638" s="1072"/>
      <c r="J638" s="880">
        <v>7.7405007039700505E-2</v>
      </c>
      <c r="K638" s="698"/>
      <c r="L638" s="698"/>
      <c r="M638" s="1072" t="s">
        <v>466</v>
      </c>
      <c r="N638" s="1072"/>
      <c r="O638" s="881">
        <v>2.3958602930424251E-2</v>
      </c>
      <c r="P638" s="698"/>
      <c r="Q638" s="698"/>
      <c r="AN638" s="398"/>
      <c r="AO638" s="398"/>
      <c r="AP638" s="398"/>
      <c r="AQ638" s="398"/>
      <c r="AR638" s="398"/>
      <c r="AS638" s="398"/>
      <c r="AT638" s="398"/>
      <c r="AU638" s="398"/>
      <c r="AV638" s="398"/>
      <c r="AW638" s="398"/>
      <c r="AX638" s="398"/>
      <c r="AY638" s="398"/>
      <c r="AZ638" s="398"/>
      <c r="BA638" s="401"/>
      <c r="BB638" s="478"/>
      <c r="BC638" s="401"/>
      <c r="BD638" s="401"/>
      <c r="BE638" s="401"/>
      <c r="BF638" s="401"/>
      <c r="BG638" s="401"/>
      <c r="BH638" s="401"/>
      <c r="BI638" s="401"/>
      <c r="BJ638" s="401"/>
      <c r="BK638" s="401"/>
      <c r="BL638" s="401"/>
      <c r="BM638" s="401"/>
      <c r="BN638" s="401"/>
      <c r="BO638" s="401"/>
      <c r="BP638" s="401"/>
      <c r="BQ638" s="401"/>
      <c r="BR638" s="401"/>
      <c r="BS638" s="401"/>
      <c r="BT638" s="401"/>
      <c r="BU638" s="401"/>
      <c r="BV638" s="401"/>
      <c r="BW638" s="401"/>
      <c r="BX638" s="401"/>
      <c r="BY638" s="401"/>
      <c r="BZ638" s="401"/>
      <c r="CA638" s="401"/>
      <c r="CB638" s="401"/>
      <c r="CC638" s="401"/>
      <c r="CD638" s="401"/>
      <c r="CE638" s="401"/>
      <c r="CF638" s="401"/>
      <c r="CG638" s="401"/>
      <c r="CH638" s="401"/>
      <c r="CI638" s="401"/>
      <c r="CJ638" s="401"/>
      <c r="CK638" s="401"/>
      <c r="CL638" s="401"/>
      <c r="CM638" s="401"/>
      <c r="CN638" s="401"/>
      <c r="CO638" s="401"/>
      <c r="CP638" s="401"/>
      <c r="CQ638" s="401"/>
      <c r="CR638" s="401"/>
      <c r="CS638" s="401"/>
      <c r="CT638" s="401"/>
      <c r="CU638" s="401"/>
      <c r="CV638" s="401"/>
      <c r="CW638" s="401"/>
      <c r="CX638" s="401"/>
      <c r="CY638" s="401"/>
      <c r="CZ638" s="401"/>
    </row>
    <row r="639" s="405" customFormat="true" ht="25.15" customHeight="true" x14ac:dyDescent="0.2">
      <c r="C639" s="1071"/>
      <c r="D639" s="1072"/>
      <c r="E639" s="698"/>
      <c r="F639" s="698"/>
      <c r="G639" s="698"/>
      <c r="H639" s="1072" t="s">
        <v>223</v>
      </c>
      <c r="I639" s="1072"/>
      <c r="J639" s="880">
        <v>3.4903175265414588E-2</v>
      </c>
      <c r="K639" s="698"/>
      <c r="L639" s="698"/>
      <c r="M639" s="1072" t="s">
        <v>449</v>
      </c>
      <c r="N639" s="1072"/>
      <c r="O639" s="881">
        <v>0.10733874615555469</v>
      </c>
      <c r="P639" s="698"/>
      <c r="Q639" s="698"/>
      <c r="AN639" s="398"/>
      <c r="AO639" s="398"/>
      <c r="AP639" s="398"/>
      <c r="AQ639" s="398"/>
      <c r="AR639" s="398"/>
      <c r="AS639" s="398"/>
      <c r="AT639" s="398"/>
      <c r="AU639" s="398"/>
      <c r="AV639" s="398"/>
      <c r="AW639" s="398"/>
      <c r="AX639" s="398"/>
      <c r="AY639" s="398"/>
      <c r="AZ639" s="398"/>
      <c r="BA639" s="401"/>
      <c r="BB639" s="478"/>
      <c r="BC639" s="401"/>
      <c r="BD639" s="401"/>
      <c r="BE639" s="401"/>
      <c r="BF639" s="401"/>
      <c r="BG639" s="401"/>
      <c r="BH639" s="401"/>
      <c r="BI639" s="401"/>
      <c r="BJ639" s="401"/>
      <c r="BK639" s="401"/>
      <c r="BL639" s="401"/>
      <c r="BM639" s="401"/>
      <c r="BN639" s="401"/>
      <c r="BO639" s="401"/>
      <c r="BP639" s="401"/>
      <c r="BQ639" s="401"/>
      <c r="BR639" s="401"/>
      <c r="BS639" s="401"/>
      <c r="BT639" s="401"/>
      <c r="BU639" s="401"/>
      <c r="BV639" s="401"/>
      <c r="BW639" s="401"/>
      <c r="BX639" s="401"/>
      <c r="BY639" s="401"/>
      <c r="BZ639" s="401"/>
      <c r="CA639" s="401"/>
      <c r="CB639" s="401"/>
      <c r="CC639" s="401"/>
      <c r="CD639" s="401"/>
      <c r="CE639" s="401"/>
      <c r="CF639" s="401"/>
      <c r="CG639" s="401"/>
      <c r="CH639" s="401"/>
      <c r="CI639" s="401"/>
      <c r="CJ639" s="401"/>
      <c r="CK639" s="401"/>
      <c r="CL639" s="401"/>
      <c r="CM639" s="401"/>
      <c r="CN639" s="401"/>
      <c r="CO639" s="401"/>
      <c r="CP639" s="401"/>
      <c r="CQ639" s="401"/>
      <c r="CR639" s="401"/>
      <c r="CS639" s="401"/>
      <c r="CT639" s="401"/>
      <c r="CU639" s="401"/>
      <c r="CV639" s="401"/>
      <c r="CW639" s="401"/>
      <c r="CX639" s="401"/>
      <c r="CY639" s="401"/>
      <c r="CZ639" s="401"/>
    </row>
    <row r="640" s="405" customFormat="true" ht="25.15" customHeight="true" x14ac:dyDescent="0.2">
      <c r="C640" s="1071"/>
      <c r="D640" s="1072"/>
      <c r="E640" s="698"/>
      <c r="F640" s="698"/>
      <c r="G640" s="698"/>
      <c r="H640" s="1072" t="s">
        <v>225</v>
      </c>
      <c r="I640" s="1072"/>
      <c r="J640" s="880">
        <v>6.5808660074229336E-2</v>
      </c>
      <c r="K640" s="698"/>
      <c r="L640" s="698"/>
      <c r="M640" s="1072" t="s">
        <v>448</v>
      </c>
      <c r="N640" s="1072"/>
      <c r="O640" s="881">
        <v>-0.11323822130586916</v>
      </c>
      <c r="P640" s="698"/>
      <c r="Q640" s="698"/>
      <c r="AN640" s="398"/>
      <c r="AO640" s="398"/>
      <c r="AP640" s="398"/>
      <c r="AQ640" s="398"/>
      <c r="AR640" s="398"/>
      <c r="AS640" s="398"/>
      <c r="AT640" s="398"/>
      <c r="AU640" s="398"/>
      <c r="AV640" s="398"/>
      <c r="AW640" s="398"/>
      <c r="AX640" s="398"/>
      <c r="AY640" s="398"/>
      <c r="AZ640" s="398"/>
      <c r="BA640" s="401"/>
      <c r="BB640" s="478"/>
      <c r="BC640" s="401"/>
      <c r="BD640" s="401"/>
      <c r="BE640" s="401"/>
      <c r="BF640" s="401"/>
      <c r="BG640" s="401"/>
      <c r="BH640" s="401"/>
      <c r="BI640" s="401"/>
      <c r="BJ640" s="401"/>
      <c r="BK640" s="401"/>
      <c r="BL640" s="401"/>
      <c r="BM640" s="401"/>
      <c r="BN640" s="401"/>
      <c r="BO640" s="401"/>
      <c r="BP640" s="401"/>
      <c r="BQ640" s="401"/>
      <c r="BR640" s="401"/>
      <c r="BS640" s="401"/>
      <c r="BT640" s="401"/>
      <c r="BU640" s="401"/>
      <c r="BV640" s="401"/>
      <c r="BW640" s="401"/>
      <c r="BX640" s="401"/>
      <c r="BY640" s="401"/>
      <c r="BZ640" s="401"/>
      <c r="CA640" s="401"/>
      <c r="CB640" s="401"/>
      <c r="CC640" s="401"/>
      <c r="CD640" s="401"/>
      <c r="CE640" s="401"/>
      <c r="CF640" s="401"/>
      <c r="CG640" s="401"/>
      <c r="CH640" s="401"/>
      <c r="CI640" s="401"/>
      <c r="CJ640" s="401"/>
      <c r="CK640" s="401"/>
      <c r="CL640" s="401"/>
      <c r="CM640" s="401"/>
      <c r="CN640" s="401"/>
      <c r="CO640" s="401"/>
      <c r="CP640" s="401"/>
      <c r="CQ640" s="401"/>
      <c r="CR640" s="401"/>
      <c r="CS640" s="401"/>
      <c r="CT640" s="401"/>
      <c r="CU640" s="401"/>
      <c r="CV640" s="401"/>
      <c r="CW640" s="401"/>
      <c r="CX640" s="401"/>
      <c r="CY640" s="401"/>
      <c r="CZ640" s="401"/>
    </row>
    <row r="641" s="405" customFormat="true" ht="25.15" customHeight="true" x14ac:dyDescent="0.2">
      <c r="C641" s="1071"/>
      <c r="D641" s="1072"/>
      <c r="E641" s="698"/>
      <c r="F641" s="698"/>
      <c r="G641" s="698"/>
      <c r="H641" s="1072" t="s">
        <v>219</v>
      </c>
      <c r="I641" s="1072"/>
      <c r="J641" s="880">
        <v>4.47161234270297E-2</v>
      </c>
      <c r="K641" s="698"/>
      <c r="L641" s="698"/>
      <c r="M641" s="1072" t="s">
        <v>518</v>
      </c>
      <c r="N641" s="1072"/>
      <c r="O641" s="881">
        <v>1.6999627281795778E-3</v>
      </c>
      <c r="P641" s="698"/>
      <c r="Q641" s="698"/>
      <c r="AN641" s="398"/>
      <c r="AO641" s="398"/>
      <c r="AP641" s="398"/>
      <c r="AQ641" s="398"/>
      <c r="AR641" s="398"/>
      <c r="AS641" s="398"/>
      <c r="AT641" s="398"/>
      <c r="AU641" s="398"/>
      <c r="AV641" s="398"/>
      <c r="AW641" s="398"/>
      <c r="AX641" s="398"/>
      <c r="AY641" s="398"/>
      <c r="AZ641" s="398"/>
      <c r="BA641" s="401"/>
      <c r="BB641" s="478"/>
      <c r="BC641" s="401"/>
      <c r="BD641" s="401"/>
      <c r="BE641" s="401"/>
      <c r="BF641" s="401"/>
      <c r="BG641" s="401"/>
      <c r="BH641" s="401"/>
      <c r="BI641" s="401"/>
      <c r="BJ641" s="401"/>
      <c r="BK641" s="401"/>
      <c r="BL641" s="401"/>
      <c r="BM641" s="401"/>
      <c r="BN641" s="401"/>
      <c r="BO641" s="401"/>
      <c r="BP641" s="401"/>
      <c r="BQ641" s="401"/>
      <c r="BR641" s="401"/>
      <c r="BS641" s="401"/>
      <c r="BT641" s="401"/>
      <c r="BU641" s="401"/>
      <c r="BV641" s="401"/>
      <c r="BW641" s="401"/>
      <c r="BX641" s="401"/>
      <c r="BY641" s="401"/>
      <c r="BZ641" s="401"/>
      <c r="CA641" s="401"/>
      <c r="CB641" s="401"/>
      <c r="CC641" s="401"/>
      <c r="CD641" s="401"/>
      <c r="CE641" s="401"/>
      <c r="CF641" s="401"/>
      <c r="CG641" s="401"/>
      <c r="CH641" s="401"/>
      <c r="CI641" s="401"/>
      <c r="CJ641" s="401"/>
      <c r="CK641" s="401"/>
      <c r="CL641" s="401"/>
      <c r="CM641" s="401"/>
      <c r="CN641" s="401"/>
      <c r="CO641" s="401"/>
      <c r="CP641" s="401"/>
      <c r="CQ641" s="401"/>
      <c r="CR641" s="401"/>
      <c r="CS641" s="401"/>
      <c r="CT641" s="401"/>
      <c r="CU641" s="401"/>
      <c r="CV641" s="401"/>
      <c r="CW641" s="401"/>
      <c r="CX641" s="401"/>
      <c r="CY641" s="401"/>
      <c r="CZ641" s="401"/>
    </row>
    <row r="642" s="405" customFormat="true" ht="25.15" customHeight="true" x14ac:dyDescent="0.2">
      <c r="C642" s="1071"/>
      <c r="D642" s="1072"/>
      <c r="E642" s="698"/>
      <c r="F642" s="698"/>
      <c r="G642" s="698"/>
      <c r="H642" s="1072" t="s">
        <v>376</v>
      </c>
      <c r="I642" s="1072"/>
      <c r="J642" s="880">
        <v>0.10690061422825541</v>
      </c>
      <c r="K642" s="698"/>
      <c r="L642" s="698"/>
      <c r="M642" s="1072" t="s">
        <v>519</v>
      </c>
      <c r="N642" s="1072"/>
      <c r="O642" s="881">
        <v>1.3226971346475944E-3</v>
      </c>
      <c r="P642" s="698"/>
      <c r="Q642" s="698"/>
      <c r="AN642" s="398"/>
      <c r="AO642" s="398"/>
      <c r="AP642" s="398"/>
      <c r="AQ642" s="398"/>
      <c r="AR642" s="398"/>
      <c r="AS642" s="398"/>
      <c r="AT642" s="398"/>
      <c r="AU642" s="398"/>
      <c r="AV642" s="398"/>
      <c r="AW642" s="398"/>
      <c r="AX642" s="398"/>
      <c r="AY642" s="398"/>
      <c r="AZ642" s="398"/>
      <c r="BA642" s="401"/>
      <c r="BB642" s="478"/>
      <c r="BC642" s="401"/>
      <c r="BD642" s="401"/>
      <c r="BE642" s="401"/>
      <c r="BF642" s="401"/>
      <c r="BG642" s="401"/>
      <c r="BH642" s="401"/>
      <c r="BI642" s="401"/>
      <c r="BJ642" s="401"/>
      <c r="BK642" s="401"/>
      <c r="BL642" s="401"/>
      <c r="BM642" s="401"/>
      <c r="BN642" s="401"/>
      <c r="BO642" s="401"/>
      <c r="BP642" s="401"/>
      <c r="BQ642" s="401"/>
      <c r="BR642" s="401"/>
      <c r="BS642" s="401"/>
      <c r="BT642" s="401"/>
      <c r="BU642" s="401"/>
      <c r="BV642" s="401"/>
      <c r="BW642" s="401"/>
      <c r="BX642" s="401"/>
      <c r="BY642" s="401"/>
      <c r="BZ642" s="401"/>
      <c r="CA642" s="401"/>
      <c r="CB642" s="401"/>
      <c r="CC642" s="401"/>
      <c r="CD642" s="401"/>
      <c r="CE642" s="401"/>
      <c r="CF642" s="401"/>
      <c r="CG642" s="401"/>
      <c r="CH642" s="401"/>
      <c r="CI642" s="401"/>
      <c r="CJ642" s="401"/>
      <c r="CK642" s="401"/>
      <c r="CL642" s="401"/>
      <c r="CM642" s="401"/>
      <c r="CN642" s="401"/>
      <c r="CO642" s="401"/>
      <c r="CP642" s="401"/>
      <c r="CQ642" s="401"/>
      <c r="CR642" s="401"/>
      <c r="CS642" s="401"/>
      <c r="CT642" s="401"/>
      <c r="CU642" s="401"/>
      <c r="CV642" s="401"/>
      <c r="CW642" s="401"/>
      <c r="CX642" s="401"/>
      <c r="CY642" s="401"/>
      <c r="CZ642" s="401"/>
    </row>
    <row r="643" s="405" customFormat="true" ht="25.15" customHeight="true" x14ac:dyDescent="0.2">
      <c r="C643" s="1071"/>
      <c r="D643" s="1072"/>
      <c r="E643" s="698"/>
      <c r="F643" s="698"/>
      <c r="G643" s="698"/>
      <c r="H643" s="1072" t="s">
        <v>382</v>
      </c>
      <c r="I643" s="1072"/>
      <c r="J643" s="880">
        <v>0.10210503900042867</v>
      </c>
      <c r="K643" s="698"/>
      <c r="L643" s="698"/>
      <c r="M643" s="1072" t="s">
        <v>509</v>
      </c>
      <c r="N643" s="1072"/>
      <c r="O643" s="881">
        <v>3.0277664015621909E-3</v>
      </c>
      <c r="P643" s="698"/>
      <c r="Q643" s="698"/>
      <c r="AN643" s="398"/>
      <c r="AO643" s="398"/>
      <c r="AP643" s="398"/>
      <c r="AQ643" s="398"/>
      <c r="AR643" s="398"/>
      <c r="AS643" s="398"/>
      <c r="AT643" s="398"/>
      <c r="AU643" s="398"/>
      <c r="AV643" s="398"/>
      <c r="AW643" s="398"/>
      <c r="AX643" s="398"/>
      <c r="AY643" s="398"/>
      <c r="AZ643" s="398"/>
      <c r="BA643" s="401"/>
      <c r="BB643" s="478"/>
      <c r="BC643" s="401"/>
      <c r="BD643" s="401"/>
      <c r="BE643" s="401"/>
      <c r="BF643" s="401"/>
      <c r="BG643" s="401"/>
      <c r="BH643" s="401"/>
      <c r="BI643" s="401"/>
      <c r="BJ643" s="401"/>
      <c r="BK643" s="401"/>
      <c r="BL643" s="401"/>
      <c r="BM643" s="401"/>
      <c r="BN643" s="401"/>
      <c r="BO643" s="401"/>
      <c r="BP643" s="401"/>
      <c r="BQ643" s="401"/>
      <c r="BR643" s="401"/>
      <c r="BS643" s="401"/>
      <c r="BT643" s="401"/>
      <c r="BU643" s="401"/>
      <c r="BV643" s="401"/>
      <c r="BW643" s="401"/>
      <c r="BX643" s="401"/>
      <c r="BY643" s="401"/>
      <c r="BZ643" s="401"/>
      <c r="CA643" s="401"/>
      <c r="CB643" s="401"/>
      <c r="CC643" s="401"/>
      <c r="CD643" s="401"/>
      <c r="CE643" s="401"/>
      <c r="CF643" s="401"/>
      <c r="CG643" s="401"/>
      <c r="CH643" s="401"/>
      <c r="CI643" s="401"/>
      <c r="CJ643" s="401"/>
      <c r="CK643" s="401"/>
      <c r="CL643" s="401"/>
      <c r="CM643" s="401"/>
      <c r="CN643" s="401"/>
      <c r="CO643" s="401"/>
      <c r="CP643" s="401"/>
      <c r="CQ643" s="401"/>
      <c r="CR643" s="401"/>
      <c r="CS643" s="401"/>
      <c r="CT643" s="401"/>
      <c r="CU643" s="401"/>
      <c r="CV643" s="401"/>
      <c r="CW643" s="401"/>
      <c r="CX643" s="401"/>
      <c r="CY643" s="401"/>
      <c r="CZ643" s="401"/>
    </row>
    <row r="644" s="405" customFormat="true" ht="25.15" customHeight="true" x14ac:dyDescent="0.2">
      <c r="C644" s="1071"/>
      <c r="D644" s="1072"/>
      <c r="E644" s="698"/>
      <c r="F644" s="698"/>
      <c r="G644" s="698"/>
      <c r="H644" s="1072" t="s">
        <v>399</v>
      </c>
      <c r="I644" s="1072"/>
      <c r="J644" s="880">
        <v>-2.0191457200067816E-2</v>
      </c>
      <c r="K644" s="698"/>
      <c r="L644" s="698"/>
      <c r="M644" s="1072" t="s">
        <v>515</v>
      </c>
      <c r="N644" s="1072"/>
      <c r="O644" s="881">
        <v>1.1684119162290289E-3</v>
      </c>
      <c r="P644" s="698"/>
      <c r="Q644" s="698"/>
      <c r="AN644" s="398"/>
      <c r="AO644" s="398"/>
      <c r="AP644" s="398"/>
      <c r="AQ644" s="398"/>
      <c r="AR644" s="398"/>
      <c r="AS644" s="398"/>
      <c r="AT644" s="398"/>
      <c r="AU644" s="398"/>
      <c r="AV644" s="398"/>
      <c r="AW644" s="398"/>
      <c r="AX644" s="398"/>
      <c r="AY644" s="398"/>
      <c r="AZ644" s="398"/>
      <c r="BA644" s="401"/>
      <c r="BB644" s="478"/>
      <c r="BC644" s="401"/>
      <c r="BD644" s="401"/>
      <c r="BE644" s="401"/>
      <c r="BF644" s="401"/>
      <c r="BG644" s="401"/>
      <c r="BH644" s="401"/>
      <c r="BI644" s="401"/>
      <c r="BJ644" s="401"/>
      <c r="BK644" s="401"/>
      <c r="BL644" s="401"/>
      <c r="BM644" s="401"/>
      <c r="BN644" s="401"/>
      <c r="BO644" s="401"/>
      <c r="BP644" s="401"/>
      <c r="BQ644" s="401"/>
      <c r="BR644" s="401"/>
      <c r="BS644" s="401"/>
      <c r="BT644" s="401"/>
      <c r="BU644" s="401"/>
      <c r="BV644" s="401"/>
      <c r="BW644" s="401"/>
      <c r="BX644" s="401"/>
      <c r="BY644" s="401"/>
      <c r="BZ644" s="401"/>
      <c r="CA644" s="401"/>
      <c r="CB644" s="401"/>
      <c r="CC644" s="401"/>
      <c r="CD644" s="401"/>
      <c r="CE644" s="401"/>
      <c r="CF644" s="401"/>
      <c r="CG644" s="401"/>
      <c r="CH644" s="401"/>
      <c r="CI644" s="401"/>
      <c r="CJ644" s="401"/>
      <c r="CK644" s="401"/>
      <c r="CL644" s="401"/>
      <c r="CM644" s="401"/>
      <c r="CN644" s="401"/>
      <c r="CO644" s="401"/>
      <c r="CP644" s="401"/>
      <c r="CQ644" s="401"/>
      <c r="CR644" s="401"/>
      <c r="CS644" s="401"/>
      <c r="CT644" s="401"/>
      <c r="CU644" s="401"/>
      <c r="CV644" s="401"/>
      <c r="CW644" s="401"/>
      <c r="CX644" s="401"/>
      <c r="CY644" s="401"/>
      <c r="CZ644" s="401"/>
    </row>
    <row r="645" s="405" customFormat="true" ht="25.15" customHeight="true" x14ac:dyDescent="0.2">
      <c r="C645" s="1071"/>
      <c r="D645" s="1072"/>
      <c r="E645" s="698"/>
      <c r="F645" s="698"/>
      <c r="G645" s="698"/>
      <c r="H645" s="1072" t="s">
        <v>419</v>
      </c>
      <c r="I645" s="1072"/>
      <c r="J645" s="880">
        <v>8.4605736274569621E-3</v>
      </c>
      <c r="K645" s="698"/>
      <c r="L645" s="698"/>
      <c r="M645" s="1072" t="s">
        <v>210</v>
      </c>
      <c r="N645" s="1072"/>
      <c r="O645" s="881">
        <v>0.12068175920697068</v>
      </c>
      <c r="P645" s="698"/>
      <c r="Q645" s="698"/>
      <c r="AN645" s="398"/>
      <c r="AO645" s="398"/>
      <c r="AP645" s="398"/>
      <c r="AQ645" s="398"/>
      <c r="AR645" s="398"/>
      <c r="AS645" s="398"/>
      <c r="AT645" s="398"/>
      <c r="AU645" s="398"/>
      <c r="AV645" s="398"/>
      <c r="AW645" s="398"/>
      <c r="AX645" s="398"/>
      <c r="AY645" s="398"/>
      <c r="AZ645" s="398"/>
      <c r="BA645" s="401"/>
      <c r="BB645" s="478"/>
      <c r="BC645" s="401"/>
      <c r="BD645" s="401"/>
      <c r="BE645" s="401"/>
      <c r="BF645" s="401"/>
      <c r="BG645" s="401"/>
      <c r="BH645" s="401"/>
      <c r="BI645" s="401"/>
      <c r="BJ645" s="401"/>
      <c r="BK645" s="401"/>
      <c r="BL645" s="401"/>
      <c r="BM645" s="401"/>
      <c r="BN645" s="401"/>
      <c r="BO645" s="401"/>
      <c r="BP645" s="401"/>
      <c r="BQ645" s="401"/>
      <c r="BR645" s="401"/>
      <c r="BS645" s="401"/>
      <c r="BT645" s="401"/>
      <c r="BU645" s="401"/>
      <c r="BV645" s="401"/>
      <c r="BW645" s="401"/>
      <c r="BX645" s="401"/>
      <c r="BY645" s="401"/>
      <c r="BZ645" s="401"/>
      <c r="CA645" s="401"/>
      <c r="CB645" s="401"/>
      <c r="CC645" s="401"/>
      <c r="CD645" s="401"/>
      <c r="CE645" s="401"/>
      <c r="CF645" s="401"/>
      <c r="CG645" s="401"/>
      <c r="CH645" s="401"/>
      <c r="CI645" s="401"/>
      <c r="CJ645" s="401"/>
      <c r="CK645" s="401"/>
      <c r="CL645" s="401"/>
      <c r="CM645" s="401"/>
      <c r="CN645" s="401"/>
      <c r="CO645" s="401"/>
      <c r="CP645" s="401"/>
      <c r="CQ645" s="401"/>
      <c r="CR645" s="401"/>
      <c r="CS645" s="401"/>
      <c r="CT645" s="401"/>
      <c r="CU645" s="401"/>
      <c r="CV645" s="401"/>
      <c r="CW645" s="401"/>
      <c r="CX645" s="401"/>
      <c r="CY645" s="401"/>
      <c r="CZ645" s="401"/>
    </row>
    <row r="646" s="405" customFormat="true" ht="25.15" customHeight="true" x14ac:dyDescent="0.2">
      <c r="C646" s="1071"/>
      <c r="D646" s="1072"/>
      <c r="E646" s="698"/>
      <c r="F646" s="698"/>
      <c r="G646" s="698"/>
      <c r="H646" s="1072" t="s">
        <v>454</v>
      </c>
      <c r="I646" s="1072"/>
      <c r="J646" s="880">
        <v>7.5121339454491731E-2</v>
      </c>
      <c r="K646" s="698"/>
      <c r="L646" s="698"/>
      <c r="M646" s="1072" t="s">
        <v>217</v>
      </c>
      <c r="N646" s="1072"/>
      <c r="O646" s="881">
        <v>6.8232907624581188E-2</v>
      </c>
      <c r="P646" s="698"/>
      <c r="Q646" s="698"/>
      <c r="AN646" s="398"/>
      <c r="AO646" s="398"/>
      <c r="AP646" s="398"/>
      <c r="AQ646" s="398"/>
      <c r="AR646" s="398"/>
      <c r="AS646" s="398"/>
      <c r="AT646" s="398"/>
      <c r="AU646" s="398"/>
      <c r="AV646" s="398"/>
      <c r="AW646" s="398"/>
      <c r="AX646" s="398"/>
      <c r="AY646" s="398"/>
      <c r="AZ646" s="398"/>
      <c r="BA646" s="401"/>
      <c r="BB646" s="478"/>
      <c r="BC646" s="401"/>
      <c r="BD646" s="401"/>
      <c r="BE646" s="401"/>
      <c r="BF646" s="401"/>
      <c r="BG646" s="401"/>
      <c r="BH646" s="401"/>
      <c r="BI646" s="401"/>
      <c r="BJ646" s="401"/>
      <c r="BK646" s="401"/>
      <c r="BL646" s="401"/>
      <c r="BM646" s="401"/>
      <c r="BN646" s="401"/>
      <c r="BO646" s="401"/>
      <c r="BP646" s="401"/>
      <c r="BQ646" s="401"/>
      <c r="BR646" s="401"/>
      <c r="BS646" s="401"/>
      <c r="BT646" s="401"/>
      <c r="BU646" s="401"/>
      <c r="BV646" s="401"/>
      <c r="BW646" s="401"/>
      <c r="BX646" s="401"/>
      <c r="BY646" s="401"/>
      <c r="BZ646" s="401"/>
      <c r="CA646" s="401"/>
      <c r="CB646" s="401"/>
      <c r="CC646" s="401"/>
      <c r="CD646" s="401"/>
      <c r="CE646" s="401"/>
      <c r="CF646" s="401"/>
      <c r="CG646" s="401"/>
      <c r="CH646" s="401"/>
      <c r="CI646" s="401"/>
      <c r="CJ646" s="401"/>
      <c r="CK646" s="401"/>
      <c r="CL646" s="401"/>
      <c r="CM646" s="401"/>
      <c r="CN646" s="401"/>
      <c r="CO646" s="401"/>
      <c r="CP646" s="401"/>
      <c r="CQ646" s="401"/>
      <c r="CR646" s="401"/>
      <c r="CS646" s="401"/>
      <c r="CT646" s="401"/>
      <c r="CU646" s="401"/>
      <c r="CV646" s="401"/>
      <c r="CW646" s="401"/>
      <c r="CX646" s="401"/>
      <c r="CY646" s="401"/>
      <c r="CZ646" s="401"/>
    </row>
    <row r="647" s="405" customFormat="true" ht="25.15" customHeight="true" x14ac:dyDescent="0.2">
      <c r="C647" s="1071"/>
      <c r="D647" s="1072"/>
      <c r="E647" s="698"/>
      <c r="F647" s="698"/>
      <c r="G647" s="698"/>
      <c r="H647" s="1072" t="s">
        <v>485</v>
      </c>
      <c r="I647" s="1072"/>
      <c r="J647" s="880">
        <v>2.6956790369901686E-3</v>
      </c>
      <c r="K647" s="698"/>
      <c r="L647" s="698"/>
      <c r="M647" s="1072" t="s">
        <v>211</v>
      </c>
      <c r="N647" s="1072"/>
      <c r="O647" s="881">
        <v>0.12597855810855632</v>
      </c>
      <c r="P647" s="698"/>
      <c r="Q647" s="698"/>
      <c r="AN647" s="398"/>
      <c r="AO647" s="398"/>
      <c r="AP647" s="398"/>
      <c r="AQ647" s="398"/>
      <c r="AR647" s="398"/>
      <c r="AS647" s="398"/>
      <c r="AT647" s="398"/>
      <c r="AU647" s="398"/>
      <c r="AV647" s="398"/>
      <c r="AW647" s="398"/>
      <c r="AX647" s="398"/>
      <c r="AY647" s="398"/>
      <c r="AZ647" s="398"/>
      <c r="BA647" s="401"/>
      <c r="BB647" s="478"/>
      <c r="BC647" s="401"/>
      <c r="BD647" s="401"/>
      <c r="BE647" s="401"/>
      <c r="BF647" s="401"/>
      <c r="BG647" s="401"/>
      <c r="BH647" s="401"/>
      <c r="BI647" s="401"/>
      <c r="BJ647" s="401"/>
      <c r="BK647" s="401"/>
      <c r="BL647" s="401"/>
      <c r="BM647" s="401"/>
      <c r="BN647" s="401"/>
      <c r="BO647" s="401"/>
      <c r="BP647" s="401"/>
      <c r="BQ647" s="401"/>
      <c r="BR647" s="401"/>
      <c r="BS647" s="401"/>
      <c r="BT647" s="401"/>
      <c r="BU647" s="401"/>
      <c r="BV647" s="401"/>
      <c r="BW647" s="401"/>
      <c r="BX647" s="401"/>
      <c r="BY647" s="401"/>
      <c r="BZ647" s="401"/>
      <c r="CA647" s="401"/>
      <c r="CB647" s="401"/>
      <c r="CC647" s="401"/>
      <c r="CD647" s="401"/>
      <c r="CE647" s="401"/>
      <c r="CF647" s="401"/>
      <c r="CG647" s="401"/>
      <c r="CH647" s="401"/>
      <c r="CI647" s="401"/>
      <c r="CJ647" s="401"/>
      <c r="CK647" s="401"/>
      <c r="CL647" s="401"/>
      <c r="CM647" s="401"/>
      <c r="CN647" s="401"/>
      <c r="CO647" s="401"/>
      <c r="CP647" s="401"/>
      <c r="CQ647" s="401"/>
      <c r="CR647" s="401"/>
      <c r="CS647" s="401"/>
      <c r="CT647" s="401"/>
      <c r="CU647" s="401"/>
      <c r="CV647" s="401"/>
      <c r="CW647" s="401"/>
      <c r="CX647" s="401"/>
      <c r="CY647" s="401"/>
      <c r="CZ647" s="401"/>
    </row>
    <row r="648" s="405" customFormat="true" ht="25.15" customHeight="true" x14ac:dyDescent="0.2">
      <c r="C648" s="1071"/>
      <c r="D648" s="1072"/>
      <c r="E648" s="698"/>
      <c r="F648" s="698"/>
      <c r="G648" s="698"/>
      <c r="H648" s="1072" t="s">
        <v>378</v>
      </c>
      <c r="I648" s="1072"/>
      <c r="J648" s="880">
        <v>8.5713097369223362E-2</v>
      </c>
      <c r="K648" s="698"/>
      <c r="L648" s="698"/>
      <c r="M648" s="1072" t="s">
        <v>216</v>
      </c>
      <c r="N648" s="1072"/>
      <c r="O648" s="881">
        <v>7.1736109654155861E-2</v>
      </c>
      <c r="P648" s="698"/>
      <c r="Q648" s="698"/>
      <c r="AN648" s="398"/>
      <c r="AO648" s="398"/>
      <c r="AP648" s="398"/>
      <c r="AQ648" s="398"/>
      <c r="AR648" s="398"/>
      <c r="AS648" s="398"/>
      <c r="AT648" s="398"/>
      <c r="AU648" s="398"/>
      <c r="AV648" s="398"/>
      <c r="AW648" s="398"/>
      <c r="AX648" s="398"/>
      <c r="AY648" s="398"/>
      <c r="AZ648" s="398"/>
      <c r="BA648" s="401"/>
      <c r="BB648" s="478"/>
      <c r="BC648" s="401"/>
      <c r="BD648" s="401"/>
      <c r="BE648" s="401"/>
      <c r="BF648" s="401"/>
      <c r="BG648" s="401"/>
      <c r="BH648" s="401"/>
      <c r="BI648" s="401"/>
      <c r="BJ648" s="401"/>
      <c r="BK648" s="401"/>
      <c r="BL648" s="401"/>
      <c r="BM648" s="401"/>
      <c r="BN648" s="401"/>
      <c r="BO648" s="401"/>
      <c r="BP648" s="401"/>
      <c r="BQ648" s="401"/>
      <c r="BR648" s="401"/>
      <c r="BS648" s="401"/>
      <c r="BT648" s="401"/>
      <c r="BU648" s="401"/>
      <c r="BV648" s="401"/>
      <c r="BW648" s="401"/>
      <c r="BX648" s="401"/>
      <c r="BY648" s="401"/>
      <c r="BZ648" s="401"/>
      <c r="CA648" s="401"/>
      <c r="CB648" s="401"/>
      <c r="CC648" s="401"/>
      <c r="CD648" s="401"/>
      <c r="CE648" s="401"/>
      <c r="CF648" s="401"/>
      <c r="CG648" s="401"/>
      <c r="CH648" s="401"/>
      <c r="CI648" s="401"/>
      <c r="CJ648" s="401"/>
      <c r="CK648" s="401"/>
      <c r="CL648" s="401"/>
      <c r="CM648" s="401"/>
      <c r="CN648" s="401"/>
      <c r="CO648" s="401"/>
      <c r="CP648" s="401"/>
      <c r="CQ648" s="401"/>
      <c r="CR648" s="401"/>
      <c r="CS648" s="401"/>
      <c r="CT648" s="401"/>
      <c r="CU648" s="401"/>
      <c r="CV648" s="401"/>
      <c r="CW648" s="401"/>
      <c r="CX648" s="401"/>
      <c r="CY648" s="401"/>
      <c r="CZ648" s="401"/>
    </row>
    <row r="649" s="405" customFormat="true" ht="25.15" customHeight="true" x14ac:dyDescent="0.2">
      <c r="C649" s="1071"/>
      <c r="D649" s="1072"/>
      <c r="E649" s="698"/>
      <c r="F649" s="698"/>
      <c r="G649" s="698"/>
      <c r="H649" s="1072" t="s">
        <v>469</v>
      </c>
      <c r="I649" s="1072"/>
      <c r="J649" s="880">
        <v>-2.7108781805240959E-2</v>
      </c>
      <c r="K649" s="698"/>
      <c r="L649" s="698"/>
      <c r="M649" s="1072" t="s">
        <v>223</v>
      </c>
      <c r="N649" s="1072"/>
      <c r="O649" s="881">
        <v>6.1242442845387393E-2</v>
      </c>
      <c r="P649" s="698"/>
      <c r="Q649" s="698"/>
      <c r="AN649" s="398"/>
      <c r="AO649" s="398"/>
      <c r="AP649" s="398"/>
      <c r="AQ649" s="398"/>
      <c r="AR649" s="398"/>
      <c r="AS649" s="398"/>
      <c r="AT649" s="398"/>
      <c r="AU649" s="398"/>
      <c r="AV649" s="398"/>
      <c r="AW649" s="398"/>
      <c r="AX649" s="398"/>
      <c r="AY649" s="398"/>
      <c r="AZ649" s="398"/>
      <c r="BA649" s="401"/>
      <c r="BB649" s="478"/>
      <c r="BC649" s="401"/>
      <c r="BD649" s="401"/>
      <c r="BE649" s="401"/>
      <c r="BF649" s="401"/>
      <c r="BG649" s="401"/>
      <c r="BH649" s="401"/>
      <c r="BI649" s="401"/>
      <c r="BJ649" s="401"/>
      <c r="BK649" s="401"/>
      <c r="BL649" s="401"/>
      <c r="BM649" s="401"/>
      <c r="BN649" s="401"/>
      <c r="BO649" s="401"/>
      <c r="BP649" s="401"/>
      <c r="BQ649" s="401"/>
      <c r="BR649" s="401"/>
      <c r="BS649" s="401"/>
      <c r="BT649" s="401"/>
      <c r="BU649" s="401"/>
      <c r="BV649" s="401"/>
      <c r="BW649" s="401"/>
      <c r="BX649" s="401"/>
      <c r="BY649" s="401"/>
      <c r="BZ649" s="401"/>
      <c r="CA649" s="401"/>
      <c r="CB649" s="401"/>
      <c r="CC649" s="401"/>
      <c r="CD649" s="401"/>
      <c r="CE649" s="401"/>
      <c r="CF649" s="401"/>
      <c r="CG649" s="401"/>
      <c r="CH649" s="401"/>
      <c r="CI649" s="401"/>
      <c r="CJ649" s="401"/>
      <c r="CK649" s="401"/>
      <c r="CL649" s="401"/>
      <c r="CM649" s="401"/>
      <c r="CN649" s="401"/>
      <c r="CO649" s="401"/>
      <c r="CP649" s="401"/>
      <c r="CQ649" s="401"/>
      <c r="CR649" s="401"/>
      <c r="CS649" s="401"/>
      <c r="CT649" s="401"/>
      <c r="CU649" s="401"/>
      <c r="CV649" s="401"/>
      <c r="CW649" s="401"/>
      <c r="CX649" s="401"/>
      <c r="CY649" s="401"/>
      <c r="CZ649" s="401"/>
    </row>
    <row r="650" s="405" customFormat="true" ht="25.15" customHeight="true" x14ac:dyDescent="0.2">
      <c r="C650" s="1071"/>
      <c r="D650" s="1072"/>
      <c r="E650" s="698"/>
      <c r="F650" s="698"/>
      <c r="G650" s="698"/>
      <c r="H650" s="1072" t="s">
        <v>460</v>
      </c>
      <c r="I650" s="1072"/>
      <c r="J650" s="880">
        <v>-4.0480529577210739E-2</v>
      </c>
      <c r="K650" s="698"/>
      <c r="L650" s="698"/>
      <c r="M650" s="1072" t="s">
        <v>225</v>
      </c>
      <c r="N650" s="1072"/>
      <c r="O650" s="881">
        <v>7.4861001991628276E-2</v>
      </c>
      <c r="P650" s="698"/>
      <c r="Q650" s="698"/>
      <c r="AN650" s="398"/>
      <c r="AO650" s="398"/>
      <c r="AP650" s="398"/>
      <c r="AQ650" s="398"/>
      <c r="AR650" s="398"/>
      <c r="AS650" s="398"/>
      <c r="AT650" s="398"/>
      <c r="AU650" s="398"/>
      <c r="AV650" s="398"/>
      <c r="AW650" s="398"/>
      <c r="AX650" s="398"/>
      <c r="AY650" s="398"/>
      <c r="AZ650" s="398"/>
      <c r="BA650" s="401"/>
      <c r="BB650" s="478"/>
      <c r="BC650" s="401"/>
      <c r="BD650" s="401"/>
      <c r="BE650" s="401"/>
      <c r="BF650" s="401"/>
      <c r="BG650" s="401"/>
      <c r="BH650" s="401"/>
      <c r="BI650" s="401"/>
      <c r="BJ650" s="401"/>
      <c r="BK650" s="401"/>
      <c r="BL650" s="401"/>
      <c r="BM650" s="401"/>
      <c r="BN650" s="401"/>
      <c r="BO650" s="401"/>
      <c r="BP650" s="401"/>
      <c r="BQ650" s="401"/>
      <c r="BR650" s="401"/>
      <c r="BS650" s="401"/>
      <c r="BT650" s="401"/>
      <c r="BU650" s="401"/>
      <c r="BV650" s="401"/>
      <c r="BW650" s="401"/>
      <c r="BX650" s="401"/>
      <c r="BY650" s="401"/>
      <c r="BZ650" s="401"/>
      <c r="CA650" s="401"/>
      <c r="CB650" s="401"/>
      <c r="CC650" s="401"/>
      <c r="CD650" s="401"/>
      <c r="CE650" s="401"/>
      <c r="CF650" s="401"/>
      <c r="CG650" s="401"/>
      <c r="CH650" s="401"/>
      <c r="CI650" s="401"/>
      <c r="CJ650" s="401"/>
      <c r="CK650" s="401"/>
      <c r="CL650" s="401"/>
      <c r="CM650" s="401"/>
      <c r="CN650" s="401"/>
      <c r="CO650" s="401"/>
      <c r="CP650" s="401"/>
      <c r="CQ650" s="401"/>
      <c r="CR650" s="401"/>
      <c r="CS650" s="401"/>
      <c r="CT650" s="401"/>
      <c r="CU650" s="401"/>
      <c r="CV650" s="401"/>
      <c r="CW650" s="401"/>
      <c r="CX650" s="401"/>
      <c r="CY650" s="401"/>
      <c r="CZ650" s="401"/>
    </row>
    <row r="651" s="405" customFormat="true" ht="25.15" customHeight="true" x14ac:dyDescent="0.2">
      <c r="C651" s="1071"/>
      <c r="D651" s="1072"/>
      <c r="E651" s="698"/>
      <c r="F651" s="698"/>
      <c r="G651" s="698"/>
      <c r="H651" s="1072" t="s">
        <v>513</v>
      </c>
      <c r="I651" s="1072"/>
      <c r="J651" s="880">
        <v>-7.9643937938944209E-3</v>
      </c>
      <c r="K651" s="698"/>
      <c r="L651" s="698"/>
      <c r="M651" s="1072" t="s">
        <v>219</v>
      </c>
      <c r="N651" s="1072"/>
      <c r="O651" s="881">
        <v>5.4781318467686566E-2</v>
      </c>
      <c r="P651" s="698"/>
      <c r="Q651" s="698"/>
      <c r="AN651" s="398"/>
      <c r="AO651" s="398"/>
      <c r="AP651" s="398"/>
      <c r="AQ651" s="398"/>
      <c r="AR651" s="398"/>
      <c r="AS651" s="398"/>
      <c r="AT651" s="398"/>
      <c r="AU651" s="398"/>
      <c r="AV651" s="398"/>
      <c r="AW651" s="398"/>
      <c r="AX651" s="398"/>
      <c r="AY651" s="398"/>
      <c r="AZ651" s="398"/>
      <c r="BA651" s="401"/>
      <c r="BB651" s="478"/>
      <c r="BC651" s="401"/>
      <c r="BD651" s="401"/>
      <c r="BE651" s="401"/>
      <c r="BF651" s="401"/>
      <c r="BG651" s="401"/>
      <c r="BH651" s="401"/>
      <c r="BI651" s="401"/>
      <c r="BJ651" s="401"/>
      <c r="BK651" s="401"/>
      <c r="BL651" s="401"/>
      <c r="BM651" s="401"/>
      <c r="BN651" s="401"/>
      <c r="BO651" s="401"/>
      <c r="BP651" s="401"/>
      <c r="BQ651" s="401"/>
      <c r="BR651" s="401"/>
      <c r="BS651" s="401"/>
      <c r="BT651" s="401"/>
      <c r="BU651" s="401"/>
      <c r="BV651" s="401"/>
      <c r="BW651" s="401"/>
      <c r="BX651" s="401"/>
      <c r="BY651" s="401"/>
      <c r="BZ651" s="401"/>
      <c r="CA651" s="401"/>
      <c r="CB651" s="401"/>
      <c r="CC651" s="401"/>
      <c r="CD651" s="401"/>
      <c r="CE651" s="401"/>
      <c r="CF651" s="401"/>
      <c r="CG651" s="401"/>
      <c r="CH651" s="401"/>
      <c r="CI651" s="401"/>
      <c r="CJ651" s="401"/>
      <c r="CK651" s="401"/>
      <c r="CL651" s="401"/>
      <c r="CM651" s="401"/>
      <c r="CN651" s="401"/>
      <c r="CO651" s="401"/>
      <c r="CP651" s="401"/>
      <c r="CQ651" s="401"/>
      <c r="CR651" s="401"/>
      <c r="CS651" s="401"/>
      <c r="CT651" s="401"/>
      <c r="CU651" s="401"/>
      <c r="CV651" s="401"/>
      <c r="CW651" s="401"/>
      <c r="CX651" s="401"/>
      <c r="CY651" s="401"/>
      <c r="CZ651" s="401"/>
    </row>
    <row r="652" s="405" customFormat="true" ht="25.15" customHeight="true" x14ac:dyDescent="0.2">
      <c r="C652" s="1071"/>
      <c r="D652" s="1072"/>
      <c r="E652" s="698"/>
      <c r="F652" s="698"/>
      <c r="G652" s="698"/>
      <c r="H652" s="1072" t="s">
        <v>477</v>
      </c>
      <c r="I652" s="1072"/>
      <c r="J652" s="880">
        <v>-2.0582026167698858E-2</v>
      </c>
      <c r="K652" s="698"/>
      <c r="L652" s="698"/>
      <c r="M652" s="1072" t="s">
        <v>376</v>
      </c>
      <c r="N652" s="1072"/>
      <c r="O652" s="881">
        <v>0.10831269844815879</v>
      </c>
      <c r="P652" s="698"/>
      <c r="Q652" s="698"/>
      <c r="AN652" s="398"/>
      <c r="AO652" s="398"/>
      <c r="AP652" s="398"/>
      <c r="AQ652" s="398"/>
      <c r="AR652" s="398"/>
      <c r="AS652" s="398"/>
      <c r="AT652" s="398"/>
      <c r="AU652" s="398"/>
      <c r="AV652" s="398"/>
      <c r="AW652" s="398"/>
      <c r="AX652" s="398"/>
      <c r="AY652" s="398"/>
      <c r="AZ652" s="398"/>
      <c r="BA652" s="401"/>
      <c r="BB652" s="478"/>
      <c r="BC652" s="401"/>
      <c r="BD652" s="401"/>
      <c r="BE652" s="401"/>
      <c r="BF652" s="401"/>
      <c r="BG652" s="401"/>
      <c r="BH652" s="401"/>
      <c r="BI652" s="401"/>
      <c r="BJ652" s="401"/>
      <c r="BK652" s="401"/>
      <c r="BL652" s="401"/>
      <c r="BM652" s="401"/>
      <c r="BN652" s="401"/>
      <c r="BO652" s="401"/>
      <c r="BP652" s="401"/>
      <c r="BQ652" s="401"/>
      <c r="BR652" s="401"/>
      <c r="BS652" s="401"/>
      <c r="BT652" s="401"/>
      <c r="BU652" s="401"/>
      <c r="BV652" s="401"/>
      <c r="BW652" s="401"/>
      <c r="BX652" s="401"/>
      <c r="BY652" s="401"/>
      <c r="BZ652" s="401"/>
      <c r="CA652" s="401"/>
      <c r="CB652" s="401"/>
      <c r="CC652" s="401"/>
      <c r="CD652" s="401"/>
      <c r="CE652" s="401"/>
      <c r="CF652" s="401"/>
      <c r="CG652" s="401"/>
      <c r="CH652" s="401"/>
      <c r="CI652" s="401"/>
      <c r="CJ652" s="401"/>
      <c r="CK652" s="401"/>
      <c r="CL652" s="401"/>
      <c r="CM652" s="401"/>
      <c r="CN652" s="401"/>
      <c r="CO652" s="401"/>
      <c r="CP652" s="401"/>
      <c r="CQ652" s="401"/>
      <c r="CR652" s="401"/>
      <c r="CS652" s="401"/>
      <c r="CT652" s="401"/>
      <c r="CU652" s="401"/>
      <c r="CV652" s="401"/>
      <c r="CW652" s="401"/>
      <c r="CX652" s="401"/>
      <c r="CY652" s="401"/>
      <c r="CZ652" s="401"/>
    </row>
    <row r="653" s="405" customFormat="true" ht="25.15" customHeight="true" x14ac:dyDescent="0.2">
      <c r="C653" s="1071"/>
      <c r="D653" s="1072"/>
      <c r="E653" s="698"/>
      <c r="F653" s="698"/>
      <c r="G653" s="698"/>
      <c r="H653" s="1072" t="s">
        <v>493</v>
      </c>
      <c r="I653" s="1072"/>
      <c r="J653" s="880">
        <v>-1.4654046925492032E-2</v>
      </c>
      <c r="K653" s="698"/>
      <c r="L653" s="698"/>
      <c r="M653" s="1072" t="s">
        <v>382</v>
      </c>
      <c r="N653" s="1072"/>
      <c r="O653" s="881">
        <v>9.4505235235865015E-2</v>
      </c>
      <c r="P653" s="698"/>
      <c r="Q653" s="698"/>
      <c r="AN653" s="398"/>
      <c r="AO653" s="398"/>
      <c r="AP653" s="398"/>
      <c r="AQ653" s="398"/>
      <c r="AR653" s="398"/>
      <c r="AS653" s="398"/>
      <c r="AT653" s="398"/>
      <c r="AU653" s="398"/>
      <c r="AV653" s="398"/>
      <c r="AW653" s="398"/>
      <c r="AX653" s="398"/>
      <c r="AY653" s="398"/>
      <c r="AZ653" s="398"/>
      <c r="BA653" s="401"/>
      <c r="BB653" s="478"/>
      <c r="BC653" s="401"/>
      <c r="BD653" s="401"/>
      <c r="BE653" s="401"/>
      <c r="BF653" s="401"/>
      <c r="BG653" s="401"/>
      <c r="BH653" s="401"/>
      <c r="BI653" s="401"/>
      <c r="BJ653" s="401"/>
      <c r="BK653" s="401"/>
      <c r="BL653" s="401"/>
      <c r="BM653" s="401"/>
      <c r="BN653" s="401"/>
      <c r="BO653" s="401"/>
      <c r="BP653" s="401"/>
      <c r="BQ653" s="401"/>
      <c r="BR653" s="401"/>
      <c r="BS653" s="401"/>
      <c r="BT653" s="401"/>
      <c r="BU653" s="401"/>
      <c r="BV653" s="401"/>
      <c r="BW653" s="401"/>
      <c r="BX653" s="401"/>
      <c r="BY653" s="401"/>
      <c r="BZ653" s="401"/>
      <c r="CA653" s="401"/>
      <c r="CB653" s="401"/>
      <c r="CC653" s="401"/>
      <c r="CD653" s="401"/>
      <c r="CE653" s="401"/>
      <c r="CF653" s="401"/>
      <c r="CG653" s="401"/>
      <c r="CH653" s="401"/>
      <c r="CI653" s="401"/>
      <c r="CJ653" s="401"/>
      <c r="CK653" s="401"/>
      <c r="CL653" s="401"/>
      <c r="CM653" s="401"/>
      <c r="CN653" s="401"/>
      <c r="CO653" s="401"/>
      <c r="CP653" s="401"/>
      <c r="CQ653" s="401"/>
      <c r="CR653" s="401"/>
      <c r="CS653" s="401"/>
      <c r="CT653" s="401"/>
      <c r="CU653" s="401"/>
      <c r="CV653" s="401"/>
      <c r="CW653" s="401"/>
      <c r="CX653" s="401"/>
      <c r="CY653" s="401"/>
      <c r="CZ653" s="401"/>
    </row>
    <row r="654" s="405" customFormat="true" ht="25.15" customHeight="true" x14ac:dyDescent="0.2">
      <c r="C654" s="1071"/>
      <c r="D654" s="1072"/>
      <c r="E654" s="698"/>
      <c r="F654" s="698"/>
      <c r="G654" s="698"/>
      <c r="H654" s="1072" t="s">
        <v>508</v>
      </c>
      <c r="I654" s="1072"/>
      <c r="J654" s="880">
        <v>-9.4722365881344927E-3</v>
      </c>
      <c r="K654" s="698"/>
      <c r="L654" s="698"/>
      <c r="M654" s="1072" t="s">
        <v>399</v>
      </c>
      <c r="N654" s="1072"/>
      <c r="O654" s="881">
        <v>6.5732577325057426E-3</v>
      </c>
      <c r="P654" s="698"/>
      <c r="Q654" s="698"/>
      <c r="AN654" s="398"/>
      <c r="AO654" s="398"/>
      <c r="AP654" s="398"/>
      <c r="AQ654" s="398"/>
      <c r="AR654" s="398"/>
      <c r="AS654" s="398"/>
      <c r="AT654" s="398"/>
      <c r="AU654" s="398"/>
      <c r="AV654" s="398"/>
      <c r="AW654" s="398"/>
      <c r="AX654" s="398"/>
      <c r="AY654" s="398"/>
      <c r="AZ654" s="398"/>
      <c r="BA654" s="401"/>
      <c r="BB654" s="478"/>
      <c r="BC654" s="401"/>
      <c r="BD654" s="401"/>
      <c r="BE654" s="401"/>
      <c r="BF654" s="401"/>
      <c r="BG654" s="401"/>
      <c r="BH654" s="401"/>
      <c r="BI654" s="401"/>
      <c r="BJ654" s="401"/>
      <c r="BK654" s="401"/>
      <c r="BL654" s="401"/>
      <c r="BM654" s="401"/>
      <c r="BN654" s="401"/>
      <c r="BO654" s="401"/>
      <c r="BP654" s="401"/>
      <c r="BQ654" s="401"/>
      <c r="BR654" s="401"/>
      <c r="BS654" s="401"/>
      <c r="BT654" s="401"/>
      <c r="BU654" s="401"/>
      <c r="BV654" s="401"/>
      <c r="BW654" s="401"/>
      <c r="BX654" s="401"/>
      <c r="BY654" s="401"/>
      <c r="BZ654" s="401"/>
      <c r="CA654" s="401"/>
      <c r="CB654" s="401"/>
      <c r="CC654" s="401"/>
      <c r="CD654" s="401"/>
      <c r="CE654" s="401"/>
      <c r="CF654" s="401"/>
      <c r="CG654" s="401"/>
      <c r="CH654" s="401"/>
      <c r="CI654" s="401"/>
      <c r="CJ654" s="401"/>
      <c r="CK654" s="401"/>
      <c r="CL654" s="401"/>
      <c r="CM654" s="401"/>
      <c r="CN654" s="401"/>
      <c r="CO654" s="401"/>
      <c r="CP654" s="401"/>
      <c r="CQ654" s="401"/>
      <c r="CR654" s="401"/>
      <c r="CS654" s="401"/>
      <c r="CT654" s="401"/>
      <c r="CU654" s="401"/>
      <c r="CV654" s="401"/>
      <c r="CW654" s="401"/>
      <c r="CX654" s="401"/>
      <c r="CY654" s="401"/>
      <c r="CZ654" s="401"/>
    </row>
    <row r="655" s="405" customFormat="true" ht="25.15" customHeight="true" x14ac:dyDescent="0.2">
      <c r="C655" s="1071"/>
      <c r="D655" s="1072"/>
      <c r="E655" s="698"/>
      <c r="F655" s="698"/>
      <c r="G655" s="698"/>
      <c r="H655" s="1072" t="s">
        <v>481</v>
      </c>
      <c r="I655" s="1072"/>
      <c r="J655" s="880">
        <v>-2.009216566332683E-2</v>
      </c>
      <c r="K655" s="698"/>
      <c r="L655" s="698"/>
      <c r="M655" s="1072" t="s">
        <v>419</v>
      </c>
      <c r="N655" s="1072"/>
      <c r="O655" s="881">
        <v>1.543173095668181E-2</v>
      </c>
      <c r="P655" s="698"/>
      <c r="Q655" s="698"/>
      <c r="AN655" s="398"/>
      <c r="AO655" s="398"/>
      <c r="AP655" s="398"/>
      <c r="AQ655" s="398"/>
      <c r="AR655" s="398"/>
      <c r="AS655" s="398"/>
      <c r="AT655" s="398"/>
      <c r="AU655" s="398"/>
      <c r="AV655" s="398"/>
      <c r="AW655" s="398"/>
      <c r="AX655" s="398"/>
      <c r="AY655" s="398"/>
      <c r="AZ655" s="398"/>
      <c r="BA655" s="401"/>
      <c r="BB655" s="478"/>
      <c r="BC655" s="401"/>
      <c r="BD655" s="401"/>
      <c r="BE655" s="401"/>
      <c r="BF655" s="401"/>
      <c r="BG655" s="401"/>
      <c r="BH655" s="401"/>
      <c r="BI655" s="401"/>
      <c r="BJ655" s="401"/>
      <c r="BK655" s="401"/>
      <c r="BL655" s="401"/>
      <c r="BM655" s="401"/>
      <c r="BN655" s="401"/>
      <c r="BO655" s="401"/>
      <c r="BP655" s="401"/>
      <c r="BQ655" s="401"/>
      <c r="BR655" s="401"/>
      <c r="BS655" s="401"/>
      <c r="BT655" s="401"/>
      <c r="BU655" s="401"/>
      <c r="BV655" s="401"/>
      <c r="BW655" s="401"/>
      <c r="BX655" s="401"/>
      <c r="BY655" s="401"/>
      <c r="BZ655" s="401"/>
      <c r="CA655" s="401"/>
      <c r="CB655" s="401"/>
      <c r="CC655" s="401"/>
      <c r="CD655" s="401"/>
      <c r="CE655" s="401"/>
      <c r="CF655" s="401"/>
      <c r="CG655" s="401"/>
      <c r="CH655" s="401"/>
      <c r="CI655" s="401"/>
      <c r="CJ655" s="401"/>
      <c r="CK655" s="401"/>
      <c r="CL655" s="401"/>
      <c r="CM655" s="401"/>
      <c r="CN655" s="401"/>
      <c r="CO655" s="401"/>
      <c r="CP655" s="401"/>
      <c r="CQ655" s="401"/>
      <c r="CR655" s="401"/>
      <c r="CS655" s="401"/>
      <c r="CT655" s="401"/>
      <c r="CU655" s="401"/>
      <c r="CV655" s="401"/>
      <c r="CW655" s="401"/>
      <c r="CX655" s="401"/>
      <c r="CY655" s="401"/>
      <c r="CZ655" s="401"/>
    </row>
    <row r="656" s="405" customFormat="true" ht="25.15" customHeight="true" x14ac:dyDescent="0.2">
      <c r="C656" s="1071"/>
      <c r="D656" s="1072"/>
      <c r="E656" s="698"/>
      <c r="F656" s="698"/>
      <c r="G656" s="698"/>
      <c r="H656" s="1072" t="s">
        <v>494</v>
      </c>
      <c r="I656" s="1072"/>
      <c r="J656" s="880">
        <v>-1.4643916363841946E-2</v>
      </c>
      <c r="K656" s="698"/>
      <c r="L656" s="698"/>
      <c r="M656" s="1072" t="s">
        <v>454</v>
      </c>
      <c r="N656" s="1072"/>
      <c r="O656" s="881">
        <v>7.1046087671752411E-2</v>
      </c>
      <c r="P656" s="698"/>
      <c r="Q656" s="698"/>
      <c r="AN656" s="398"/>
      <c r="AO656" s="398"/>
      <c r="AP656" s="398"/>
      <c r="AQ656" s="398"/>
      <c r="AR656" s="398"/>
      <c r="AS656" s="398"/>
      <c r="AT656" s="398"/>
      <c r="AU656" s="398"/>
      <c r="AV656" s="398"/>
      <c r="AW656" s="398"/>
      <c r="AX656" s="398"/>
      <c r="AY656" s="398"/>
      <c r="AZ656" s="398"/>
      <c r="BA656" s="401"/>
      <c r="BB656" s="478"/>
      <c r="BC656" s="401"/>
      <c r="BD656" s="401"/>
      <c r="BE656" s="401"/>
      <c r="BF656" s="401"/>
      <c r="BG656" s="401"/>
      <c r="BH656" s="401"/>
      <c r="BI656" s="401"/>
      <c r="BJ656" s="401"/>
      <c r="BK656" s="401"/>
      <c r="BL656" s="401"/>
      <c r="BM656" s="401"/>
      <c r="BN656" s="401"/>
      <c r="BO656" s="401"/>
      <c r="BP656" s="401"/>
      <c r="BQ656" s="401"/>
      <c r="BR656" s="401"/>
      <c r="BS656" s="401"/>
      <c r="BT656" s="401"/>
      <c r="BU656" s="401"/>
      <c r="BV656" s="401"/>
      <c r="BW656" s="401"/>
      <c r="BX656" s="401"/>
      <c r="BY656" s="401"/>
      <c r="BZ656" s="401"/>
      <c r="CA656" s="401"/>
      <c r="CB656" s="401"/>
      <c r="CC656" s="401"/>
      <c r="CD656" s="401"/>
      <c r="CE656" s="401"/>
      <c r="CF656" s="401"/>
      <c r="CG656" s="401"/>
      <c r="CH656" s="401"/>
      <c r="CI656" s="401"/>
      <c r="CJ656" s="401"/>
      <c r="CK656" s="401"/>
      <c r="CL656" s="401"/>
      <c r="CM656" s="401"/>
      <c r="CN656" s="401"/>
      <c r="CO656" s="401"/>
      <c r="CP656" s="401"/>
      <c r="CQ656" s="401"/>
      <c r="CR656" s="401"/>
      <c r="CS656" s="401"/>
      <c r="CT656" s="401"/>
      <c r="CU656" s="401"/>
      <c r="CV656" s="401"/>
      <c r="CW656" s="401"/>
      <c r="CX656" s="401"/>
      <c r="CY656" s="401"/>
      <c r="CZ656" s="401"/>
    </row>
    <row r="657" s="405" customFormat="true" ht="25.15" customHeight="true" x14ac:dyDescent="0.2">
      <c r="C657" s="1071"/>
      <c r="D657" s="1072"/>
      <c r="E657" s="698"/>
      <c r="F657" s="698"/>
      <c r="G657" s="698"/>
      <c r="H657" s="1072" t="s">
        <v>487</v>
      </c>
      <c r="I657" s="1072"/>
      <c r="J657" s="880">
        <v>-1.6378148135291926E-2</v>
      </c>
      <c r="K657" s="698"/>
      <c r="L657" s="698"/>
      <c r="M657" s="1072" t="s">
        <v>485</v>
      </c>
      <c r="N657" s="1072"/>
      <c r="O657" s="881">
        <v>1.2045795030849751E-2</v>
      </c>
      <c r="P657" s="698"/>
      <c r="Q657" s="698"/>
      <c r="AN657" s="398"/>
      <c r="AO657" s="398"/>
      <c r="AP657" s="398"/>
      <c r="AQ657" s="398"/>
      <c r="AR657" s="398"/>
      <c r="AS657" s="398"/>
      <c r="AT657" s="398"/>
      <c r="AU657" s="398"/>
      <c r="AV657" s="398"/>
      <c r="AW657" s="398"/>
      <c r="AX657" s="398"/>
      <c r="AY657" s="398"/>
      <c r="AZ657" s="398"/>
      <c r="BA657" s="401"/>
      <c r="BB657" s="478"/>
      <c r="BC657" s="401"/>
      <c r="BD657" s="401"/>
      <c r="BE657" s="401"/>
      <c r="BF657" s="401"/>
      <c r="BG657" s="401"/>
      <c r="BH657" s="401"/>
      <c r="BI657" s="401"/>
      <c r="BJ657" s="401"/>
      <c r="BK657" s="401"/>
      <c r="BL657" s="401"/>
      <c r="BM657" s="401"/>
      <c r="BN657" s="401"/>
      <c r="BO657" s="401"/>
      <c r="BP657" s="401"/>
      <c r="BQ657" s="401"/>
      <c r="BR657" s="401"/>
      <c r="BS657" s="401"/>
      <c r="BT657" s="401"/>
      <c r="BU657" s="401"/>
      <c r="BV657" s="401"/>
      <c r="BW657" s="401"/>
      <c r="BX657" s="401"/>
      <c r="BY657" s="401"/>
      <c r="BZ657" s="401"/>
      <c r="CA657" s="401"/>
      <c r="CB657" s="401"/>
      <c r="CC657" s="401"/>
      <c r="CD657" s="401"/>
      <c r="CE657" s="401"/>
      <c r="CF657" s="401"/>
      <c r="CG657" s="401"/>
      <c r="CH657" s="401"/>
      <c r="CI657" s="401"/>
      <c r="CJ657" s="401"/>
      <c r="CK657" s="401"/>
      <c r="CL657" s="401"/>
      <c r="CM657" s="401"/>
      <c r="CN657" s="401"/>
      <c r="CO657" s="401"/>
      <c r="CP657" s="401"/>
      <c r="CQ657" s="401"/>
      <c r="CR657" s="401"/>
      <c r="CS657" s="401"/>
      <c r="CT657" s="401"/>
      <c r="CU657" s="401"/>
      <c r="CV657" s="401"/>
      <c r="CW657" s="401"/>
      <c r="CX657" s="401"/>
      <c r="CY657" s="401"/>
      <c r="CZ657" s="401"/>
    </row>
    <row r="658" s="405" customFormat="true" ht="25.15" customHeight="true" x14ac:dyDescent="0.2">
      <c r="C658" s="1071"/>
      <c r="D658" s="1072"/>
      <c r="E658" s="698"/>
      <c r="F658" s="698"/>
      <c r="G658" s="698"/>
      <c r="H658" s="1072" t="s">
        <v>520</v>
      </c>
      <c r="I658" s="1072"/>
      <c r="J658" s="880">
        <v>-3.7529097147345827E-3</v>
      </c>
      <c r="K658" s="698"/>
      <c r="L658" s="698"/>
      <c r="M658" s="1072" t="s">
        <v>378</v>
      </c>
      <c r="N658" s="1072"/>
      <c r="O658" s="881">
        <v>8.801850838955888E-2</v>
      </c>
      <c r="P658" s="698"/>
      <c r="Q658" s="698"/>
      <c r="AN658" s="398"/>
      <c r="AO658" s="398"/>
      <c r="AP658" s="398"/>
      <c r="AQ658" s="398"/>
      <c r="AR658" s="398"/>
      <c r="AS658" s="398"/>
      <c r="AT658" s="398"/>
      <c r="AU658" s="398"/>
      <c r="AV658" s="398"/>
      <c r="AW658" s="398"/>
      <c r="AX658" s="398"/>
      <c r="AY658" s="398"/>
      <c r="AZ658" s="398"/>
      <c r="BA658" s="401"/>
      <c r="BB658" s="478"/>
      <c r="BC658" s="401"/>
      <c r="BD658" s="401"/>
      <c r="BE658" s="401"/>
      <c r="BF658" s="401"/>
      <c r="BG658" s="401"/>
      <c r="BH658" s="401"/>
      <c r="BI658" s="401"/>
      <c r="BJ658" s="401"/>
      <c r="BK658" s="401"/>
      <c r="BL658" s="401"/>
      <c r="BM658" s="401"/>
      <c r="BN658" s="401"/>
      <c r="BO658" s="401"/>
      <c r="BP658" s="401"/>
      <c r="BQ658" s="401"/>
      <c r="BR658" s="401"/>
      <c r="BS658" s="401"/>
      <c r="BT658" s="401"/>
      <c r="BU658" s="401"/>
      <c r="BV658" s="401"/>
      <c r="BW658" s="401"/>
      <c r="BX658" s="401"/>
      <c r="BY658" s="401"/>
      <c r="BZ658" s="401"/>
      <c r="CA658" s="401"/>
      <c r="CB658" s="401"/>
      <c r="CC658" s="401"/>
      <c r="CD658" s="401"/>
      <c r="CE658" s="401"/>
      <c r="CF658" s="401"/>
      <c r="CG658" s="401"/>
      <c r="CH658" s="401"/>
      <c r="CI658" s="401"/>
      <c r="CJ658" s="401"/>
      <c r="CK658" s="401"/>
      <c r="CL658" s="401"/>
      <c r="CM658" s="401"/>
      <c r="CN658" s="401"/>
      <c r="CO658" s="401"/>
      <c r="CP658" s="401"/>
      <c r="CQ658" s="401"/>
      <c r="CR658" s="401"/>
      <c r="CS658" s="401"/>
      <c r="CT658" s="401"/>
      <c r="CU658" s="401"/>
      <c r="CV658" s="401"/>
      <c r="CW658" s="401"/>
      <c r="CX658" s="401"/>
      <c r="CY658" s="401"/>
      <c r="CZ658" s="401"/>
    </row>
    <row r="659" s="405" customFormat="true" ht="25.15" customHeight="true" x14ac:dyDescent="0.2">
      <c r="C659" s="1071"/>
      <c r="D659" s="1072"/>
      <c r="E659" s="698"/>
      <c r="F659" s="698"/>
      <c r="G659" s="698"/>
      <c r="H659" s="1072" t="s">
        <v>473</v>
      </c>
      <c r="I659" s="1072"/>
      <c r="J659" s="880">
        <v>-2.2083089974486922E-2</v>
      </c>
      <c r="K659" s="698"/>
      <c r="L659" s="698"/>
      <c r="M659" s="1072" t="s">
        <v>469</v>
      </c>
      <c r="N659" s="1072"/>
      <c r="O659" s="881">
        <v>-1.4178701968437768E-2</v>
      </c>
      <c r="P659" s="698"/>
      <c r="Q659" s="698"/>
      <c r="AN659" s="398"/>
      <c r="AO659" s="398"/>
      <c r="AP659" s="398"/>
      <c r="AQ659" s="398"/>
      <c r="AR659" s="398"/>
      <c r="AS659" s="398"/>
      <c r="AT659" s="398"/>
      <c r="AU659" s="398"/>
      <c r="AV659" s="398"/>
      <c r="AW659" s="398"/>
      <c r="AX659" s="398"/>
      <c r="AY659" s="398"/>
      <c r="AZ659" s="398"/>
      <c r="BA659" s="401"/>
      <c r="BB659" s="478"/>
      <c r="BC659" s="401"/>
      <c r="BD659" s="401"/>
      <c r="BE659" s="401"/>
      <c r="BF659" s="401"/>
      <c r="BG659" s="401"/>
      <c r="BH659" s="401"/>
      <c r="BI659" s="401"/>
      <c r="BJ659" s="401"/>
      <c r="BK659" s="401"/>
      <c r="BL659" s="401"/>
      <c r="BM659" s="401"/>
      <c r="BN659" s="401"/>
      <c r="BO659" s="401"/>
      <c r="BP659" s="401"/>
      <c r="BQ659" s="401"/>
      <c r="BR659" s="401"/>
      <c r="BS659" s="401"/>
      <c r="BT659" s="401"/>
      <c r="BU659" s="401"/>
      <c r="BV659" s="401"/>
      <c r="BW659" s="401"/>
      <c r="BX659" s="401"/>
      <c r="BY659" s="401"/>
      <c r="BZ659" s="401"/>
      <c r="CA659" s="401"/>
      <c r="CB659" s="401"/>
      <c r="CC659" s="401"/>
      <c r="CD659" s="401"/>
      <c r="CE659" s="401"/>
      <c r="CF659" s="401"/>
      <c r="CG659" s="401"/>
      <c r="CH659" s="401"/>
      <c r="CI659" s="401"/>
      <c r="CJ659" s="401"/>
      <c r="CK659" s="401"/>
      <c r="CL659" s="401"/>
      <c r="CM659" s="401"/>
      <c r="CN659" s="401"/>
      <c r="CO659" s="401"/>
      <c r="CP659" s="401"/>
      <c r="CQ659" s="401"/>
      <c r="CR659" s="401"/>
      <c r="CS659" s="401"/>
      <c r="CT659" s="401"/>
      <c r="CU659" s="401"/>
      <c r="CV659" s="401"/>
      <c r="CW659" s="401"/>
      <c r="CX659" s="401"/>
      <c r="CY659" s="401"/>
      <c r="CZ659" s="401"/>
    </row>
    <row r="660" s="405" customFormat="true" ht="25.15" customHeight="true" x14ac:dyDescent="0.2">
      <c r="C660" s="1071"/>
      <c r="D660" s="1072"/>
      <c r="E660" s="698"/>
      <c r="F660" s="698"/>
      <c r="G660" s="698"/>
      <c r="H660" s="1072" t="s">
        <v>489</v>
      </c>
      <c r="I660" s="1072"/>
      <c r="J660" s="880">
        <v>-1.5205984663801719E-2</v>
      </c>
      <c r="K660" s="698"/>
      <c r="L660" s="698"/>
      <c r="M660" s="1072" t="s">
        <v>460</v>
      </c>
      <c r="N660" s="1072"/>
      <c r="O660" s="881">
        <v>-1.7029845852799763E-2</v>
      </c>
      <c r="P660" s="698"/>
      <c r="Q660" s="698"/>
      <c r="AN660" s="398"/>
      <c r="AO660" s="398"/>
      <c r="AP660" s="398"/>
      <c r="AQ660" s="398"/>
      <c r="AR660" s="398"/>
      <c r="AS660" s="398"/>
      <c r="AT660" s="398"/>
      <c r="AU660" s="398"/>
      <c r="AV660" s="398"/>
      <c r="AW660" s="398"/>
      <c r="AX660" s="398"/>
      <c r="AY660" s="398"/>
      <c r="AZ660" s="398"/>
      <c r="BA660" s="401"/>
      <c r="BB660" s="478"/>
      <c r="BC660" s="401"/>
      <c r="BD660" s="401"/>
      <c r="BE660" s="401"/>
      <c r="BF660" s="401"/>
      <c r="BG660" s="401"/>
      <c r="BH660" s="401"/>
      <c r="BI660" s="401"/>
      <c r="BJ660" s="401"/>
      <c r="BK660" s="401"/>
      <c r="BL660" s="401"/>
      <c r="BM660" s="401"/>
      <c r="BN660" s="401"/>
      <c r="BO660" s="401"/>
      <c r="BP660" s="401"/>
      <c r="BQ660" s="401"/>
      <c r="BR660" s="401"/>
      <c r="BS660" s="401"/>
      <c r="BT660" s="401"/>
      <c r="BU660" s="401"/>
      <c r="BV660" s="401"/>
      <c r="BW660" s="401"/>
      <c r="BX660" s="401"/>
      <c r="BY660" s="401"/>
      <c r="BZ660" s="401"/>
      <c r="CA660" s="401"/>
      <c r="CB660" s="401"/>
      <c r="CC660" s="401"/>
      <c r="CD660" s="401"/>
      <c r="CE660" s="401"/>
      <c r="CF660" s="401"/>
      <c r="CG660" s="401"/>
      <c r="CH660" s="401"/>
      <c r="CI660" s="401"/>
      <c r="CJ660" s="401"/>
      <c r="CK660" s="401"/>
      <c r="CL660" s="401"/>
      <c r="CM660" s="401"/>
      <c r="CN660" s="401"/>
      <c r="CO660" s="401"/>
      <c r="CP660" s="401"/>
      <c r="CQ660" s="401"/>
      <c r="CR660" s="401"/>
      <c r="CS660" s="401"/>
      <c r="CT660" s="401"/>
      <c r="CU660" s="401"/>
      <c r="CV660" s="401"/>
      <c r="CW660" s="401"/>
      <c r="CX660" s="401"/>
      <c r="CY660" s="401"/>
      <c r="CZ660" s="401"/>
    </row>
    <row r="661" s="405" customFormat="true" ht="25.15" customHeight="true" x14ac:dyDescent="0.2">
      <c r="C661" s="1071"/>
      <c r="D661" s="1072"/>
      <c r="E661" s="698"/>
      <c r="F661" s="698"/>
      <c r="G661" s="698"/>
      <c r="H661" s="1072" t="s">
        <v>496</v>
      </c>
      <c r="I661" s="1072"/>
      <c r="J661" s="880">
        <v>-1.3623362836557174E-2</v>
      </c>
      <c r="K661" s="698"/>
      <c r="L661" s="698"/>
      <c r="M661" s="1072" t="s">
        <v>513</v>
      </c>
      <c r="N661" s="1072"/>
      <c r="O661" s="881">
        <v>-1.308715380240123E-3</v>
      </c>
      <c r="P661" s="698"/>
      <c r="Q661" s="698"/>
      <c r="AN661" s="398"/>
      <c r="AO661" s="398"/>
      <c r="AP661" s="398"/>
      <c r="AQ661" s="398"/>
      <c r="AR661" s="398"/>
      <c r="AS661" s="398"/>
      <c r="AT661" s="398"/>
      <c r="AU661" s="398"/>
      <c r="AV661" s="398"/>
      <c r="AW661" s="398"/>
      <c r="AX661" s="398"/>
      <c r="AY661" s="398"/>
      <c r="AZ661" s="398"/>
      <c r="BA661" s="401"/>
      <c r="BB661" s="478"/>
      <c r="BC661" s="401"/>
      <c r="BD661" s="401"/>
      <c r="BE661" s="401"/>
      <c r="BF661" s="401"/>
      <c r="BG661" s="401"/>
      <c r="BH661" s="401"/>
      <c r="BI661" s="401"/>
      <c r="BJ661" s="401"/>
      <c r="BK661" s="401"/>
      <c r="BL661" s="401"/>
      <c r="BM661" s="401"/>
      <c r="BN661" s="401"/>
      <c r="BO661" s="401"/>
      <c r="BP661" s="401"/>
      <c r="BQ661" s="401"/>
      <c r="BR661" s="401"/>
      <c r="BS661" s="401"/>
      <c r="BT661" s="401"/>
      <c r="BU661" s="401"/>
      <c r="BV661" s="401"/>
      <c r="BW661" s="401"/>
      <c r="BX661" s="401"/>
      <c r="BY661" s="401"/>
      <c r="BZ661" s="401"/>
      <c r="CA661" s="401"/>
      <c r="CB661" s="401"/>
      <c r="CC661" s="401"/>
      <c r="CD661" s="401"/>
      <c r="CE661" s="401"/>
      <c r="CF661" s="401"/>
      <c r="CG661" s="401"/>
      <c r="CH661" s="401"/>
      <c r="CI661" s="401"/>
      <c r="CJ661" s="401"/>
      <c r="CK661" s="401"/>
      <c r="CL661" s="401"/>
      <c r="CM661" s="401"/>
      <c r="CN661" s="401"/>
      <c r="CO661" s="401"/>
      <c r="CP661" s="401"/>
      <c r="CQ661" s="401"/>
      <c r="CR661" s="401"/>
      <c r="CS661" s="401"/>
      <c r="CT661" s="401"/>
      <c r="CU661" s="401"/>
      <c r="CV661" s="401"/>
      <c r="CW661" s="401"/>
      <c r="CX661" s="401"/>
      <c r="CY661" s="401"/>
      <c r="CZ661" s="401"/>
    </row>
    <row r="662" s="405" customFormat="true" ht="25.15" customHeight="true" x14ac:dyDescent="0.2">
      <c r="C662" s="1071"/>
      <c r="D662" s="1072"/>
      <c r="E662" s="698"/>
      <c r="F662" s="698"/>
      <c r="G662" s="698"/>
      <c r="H662" s="1072" t="s">
        <v>475</v>
      </c>
      <c r="I662" s="1072"/>
      <c r="J662" s="880">
        <v>-2.1904592469782887E-2</v>
      </c>
      <c r="K662" s="698"/>
      <c r="L662" s="698"/>
      <c r="M662" s="1072" t="s">
        <v>477</v>
      </c>
      <c r="N662" s="1072"/>
      <c r="O662" s="881">
        <v>-4.0853080990427126E-3</v>
      </c>
      <c r="P662" s="698"/>
      <c r="Q662" s="698"/>
      <c r="AN662" s="398"/>
      <c r="AO662" s="398"/>
      <c r="AP662" s="398"/>
      <c r="AQ662" s="398"/>
      <c r="AR662" s="398"/>
      <c r="AS662" s="398"/>
      <c r="AT662" s="398"/>
      <c r="AU662" s="398"/>
      <c r="AV662" s="398"/>
      <c r="AW662" s="398"/>
      <c r="AX662" s="398"/>
      <c r="AY662" s="398"/>
      <c r="AZ662" s="398"/>
      <c r="BA662" s="401"/>
      <c r="BB662" s="478"/>
      <c r="BC662" s="401"/>
      <c r="BD662" s="401"/>
      <c r="BE662" s="401"/>
      <c r="BF662" s="401"/>
      <c r="BG662" s="401"/>
      <c r="BH662" s="401"/>
      <c r="BI662" s="401"/>
      <c r="BJ662" s="401"/>
      <c r="BK662" s="401"/>
      <c r="BL662" s="401"/>
      <c r="BM662" s="401"/>
      <c r="BN662" s="401"/>
      <c r="BO662" s="401"/>
      <c r="BP662" s="401"/>
      <c r="BQ662" s="401"/>
      <c r="BR662" s="401"/>
      <c r="BS662" s="401"/>
      <c r="BT662" s="401"/>
      <c r="BU662" s="401"/>
      <c r="BV662" s="401"/>
      <c r="BW662" s="401"/>
      <c r="BX662" s="401"/>
      <c r="BY662" s="401"/>
      <c r="BZ662" s="401"/>
      <c r="CA662" s="401"/>
      <c r="CB662" s="401"/>
      <c r="CC662" s="401"/>
      <c r="CD662" s="401"/>
      <c r="CE662" s="401"/>
      <c r="CF662" s="401"/>
      <c r="CG662" s="401"/>
      <c r="CH662" s="401"/>
      <c r="CI662" s="401"/>
      <c r="CJ662" s="401"/>
      <c r="CK662" s="401"/>
      <c r="CL662" s="401"/>
      <c r="CM662" s="401"/>
      <c r="CN662" s="401"/>
      <c r="CO662" s="401"/>
      <c r="CP662" s="401"/>
      <c r="CQ662" s="401"/>
      <c r="CR662" s="401"/>
      <c r="CS662" s="401"/>
      <c r="CT662" s="401"/>
      <c r="CU662" s="401"/>
      <c r="CV662" s="401"/>
      <c r="CW662" s="401"/>
      <c r="CX662" s="401"/>
      <c r="CY662" s="401"/>
      <c r="CZ662" s="401"/>
    </row>
    <row r="663" s="405" customFormat="true" ht="25.15" customHeight="true" x14ac:dyDescent="0.2">
      <c r="C663" s="1071"/>
      <c r="D663" s="1072"/>
      <c r="E663" s="698"/>
      <c r="F663" s="698"/>
      <c r="G663" s="698"/>
      <c r="H663" s="1072" t="s">
        <v>502</v>
      </c>
      <c r="I663" s="1072"/>
      <c r="J663" s="880">
        <v>-7.2588021535106659E-3</v>
      </c>
      <c r="K663" s="698"/>
      <c r="L663" s="698"/>
      <c r="M663" s="1072" t="s">
        <v>493</v>
      </c>
      <c r="N663" s="1072"/>
      <c r="O663" s="881">
        <v>-6.1664831849035035E-3</v>
      </c>
      <c r="P663" s="698"/>
      <c r="Q663" s="698"/>
      <c r="AN663" s="398"/>
      <c r="AO663" s="398"/>
      <c r="AP663" s="398"/>
      <c r="AQ663" s="398"/>
      <c r="AR663" s="398"/>
      <c r="AS663" s="398"/>
      <c r="AT663" s="398"/>
      <c r="AU663" s="398"/>
      <c r="AV663" s="398"/>
      <c r="AW663" s="398"/>
      <c r="AX663" s="398"/>
      <c r="AY663" s="398"/>
      <c r="AZ663" s="398"/>
      <c r="BA663" s="401"/>
      <c r="BB663" s="478"/>
      <c r="BC663" s="401"/>
      <c r="BD663" s="401"/>
      <c r="BE663" s="401"/>
      <c r="BF663" s="401"/>
      <c r="BG663" s="401"/>
      <c r="BH663" s="401"/>
      <c r="BI663" s="401"/>
      <c r="BJ663" s="401"/>
      <c r="BK663" s="401"/>
      <c r="BL663" s="401"/>
      <c r="BM663" s="401"/>
      <c r="BN663" s="401"/>
      <c r="BO663" s="401"/>
      <c r="BP663" s="401"/>
      <c r="BQ663" s="401"/>
      <c r="BR663" s="401"/>
      <c r="BS663" s="401"/>
      <c r="BT663" s="401"/>
      <c r="BU663" s="401"/>
      <c r="BV663" s="401"/>
      <c r="BW663" s="401"/>
      <c r="BX663" s="401"/>
      <c r="BY663" s="401"/>
      <c r="BZ663" s="401"/>
      <c r="CA663" s="401"/>
      <c r="CB663" s="401"/>
      <c r="CC663" s="401"/>
      <c r="CD663" s="401"/>
      <c r="CE663" s="401"/>
      <c r="CF663" s="401"/>
      <c r="CG663" s="401"/>
      <c r="CH663" s="401"/>
      <c r="CI663" s="401"/>
      <c r="CJ663" s="401"/>
      <c r="CK663" s="401"/>
      <c r="CL663" s="401"/>
      <c r="CM663" s="401"/>
      <c r="CN663" s="401"/>
      <c r="CO663" s="401"/>
      <c r="CP663" s="401"/>
      <c r="CQ663" s="401"/>
      <c r="CR663" s="401"/>
      <c r="CS663" s="401"/>
      <c r="CT663" s="401"/>
      <c r="CU663" s="401"/>
      <c r="CV663" s="401"/>
      <c r="CW663" s="401"/>
      <c r="CX663" s="401"/>
      <c r="CY663" s="401"/>
      <c r="CZ663" s="401"/>
    </row>
    <row r="664" s="405" customFormat="true" ht="25.15" customHeight="true" x14ac:dyDescent="0.2">
      <c r="C664" s="1071"/>
      <c r="D664" s="1072"/>
      <c r="E664" s="698"/>
      <c r="F664" s="698"/>
      <c r="G664" s="698"/>
      <c r="H664" s="1072" t="s">
        <v>500</v>
      </c>
      <c r="I664" s="1072"/>
      <c r="J664" s="880">
        <v>-4.2190623379915098E-3</v>
      </c>
      <c r="K664" s="698"/>
      <c r="L664" s="698"/>
      <c r="M664" s="1072" t="s">
        <v>508</v>
      </c>
      <c r="N664" s="1072"/>
      <c r="O664" s="881">
        <v>-5.1423735987530337E-3</v>
      </c>
      <c r="P664" s="698"/>
      <c r="Q664" s="698"/>
      <c r="AN664" s="398"/>
      <c r="AO664" s="398"/>
      <c r="AP664" s="398"/>
      <c r="AQ664" s="398"/>
      <c r="AR664" s="398"/>
      <c r="AS664" s="398"/>
      <c r="AT664" s="398"/>
      <c r="AU664" s="398"/>
      <c r="AV664" s="398"/>
      <c r="AW664" s="398"/>
      <c r="AX664" s="398"/>
      <c r="AY664" s="398"/>
      <c r="AZ664" s="398"/>
      <c r="BA664" s="401"/>
      <c r="BB664" s="478"/>
      <c r="BC664" s="401"/>
      <c r="BD664" s="401"/>
      <c r="BE664" s="401"/>
      <c r="BF664" s="401"/>
      <c r="BG664" s="401"/>
      <c r="BH664" s="401"/>
      <c r="BI664" s="401"/>
      <c r="BJ664" s="401"/>
      <c r="BK664" s="401"/>
      <c r="BL664" s="401"/>
      <c r="BM664" s="401"/>
      <c r="BN664" s="401"/>
      <c r="BO664" s="401"/>
      <c r="BP664" s="401"/>
      <c r="BQ664" s="401"/>
      <c r="BR664" s="401"/>
      <c r="BS664" s="401"/>
      <c r="BT664" s="401"/>
      <c r="BU664" s="401"/>
      <c r="BV664" s="401"/>
      <c r="BW664" s="401"/>
      <c r="BX664" s="401"/>
      <c r="BY664" s="401"/>
      <c r="BZ664" s="401"/>
      <c r="CA664" s="401"/>
      <c r="CB664" s="401"/>
      <c r="CC664" s="401"/>
      <c r="CD664" s="401"/>
      <c r="CE664" s="401"/>
      <c r="CF664" s="401"/>
      <c r="CG664" s="401"/>
      <c r="CH664" s="401"/>
      <c r="CI664" s="401"/>
      <c r="CJ664" s="401"/>
      <c r="CK664" s="401"/>
      <c r="CL664" s="401"/>
      <c r="CM664" s="401"/>
      <c r="CN664" s="401"/>
      <c r="CO664" s="401"/>
      <c r="CP664" s="401"/>
      <c r="CQ664" s="401"/>
      <c r="CR664" s="401"/>
      <c r="CS664" s="401"/>
      <c r="CT664" s="401"/>
      <c r="CU664" s="401"/>
      <c r="CV664" s="401"/>
      <c r="CW664" s="401"/>
      <c r="CX664" s="401"/>
      <c r="CY664" s="401"/>
      <c r="CZ664" s="401"/>
    </row>
    <row r="665" s="405" customFormat="true" ht="25.15" customHeight="true" x14ac:dyDescent="0.2">
      <c r="C665" s="1071"/>
      <c r="D665" s="1072"/>
      <c r="E665" s="698"/>
      <c r="F665" s="698"/>
      <c r="G665" s="698"/>
      <c r="H665" s="1072" t="s">
        <v>490</v>
      </c>
      <c r="I665" s="1072"/>
      <c r="J665" s="880">
        <v>-1.489205805147004E-2</v>
      </c>
      <c r="K665" s="698"/>
      <c r="L665" s="698"/>
      <c r="M665" s="1072" t="s">
        <v>481</v>
      </c>
      <c r="N665" s="1072"/>
      <c r="O665" s="881">
        <v>-4.9308905215663034E-3</v>
      </c>
      <c r="P665" s="698"/>
      <c r="Q665" s="698"/>
      <c r="AN665" s="398"/>
      <c r="AO665" s="398"/>
      <c r="AP665" s="398"/>
      <c r="AQ665" s="398"/>
      <c r="AR665" s="398"/>
      <c r="AS665" s="398"/>
      <c r="AT665" s="398"/>
      <c r="AU665" s="398"/>
      <c r="AV665" s="398"/>
      <c r="AW665" s="398"/>
      <c r="AX665" s="398"/>
      <c r="AY665" s="398"/>
      <c r="AZ665" s="398"/>
      <c r="BA665" s="401"/>
      <c r="BB665" s="478"/>
      <c r="BC665" s="401"/>
      <c r="BD665" s="401"/>
      <c r="BE665" s="401"/>
      <c r="BF665" s="401"/>
      <c r="BG665" s="401"/>
      <c r="BH665" s="401"/>
      <c r="BI665" s="401"/>
      <c r="BJ665" s="401"/>
      <c r="BK665" s="401"/>
      <c r="BL665" s="401"/>
      <c r="BM665" s="401"/>
      <c r="BN665" s="401"/>
      <c r="BO665" s="401"/>
      <c r="BP665" s="401"/>
      <c r="BQ665" s="401"/>
      <c r="BR665" s="401"/>
      <c r="BS665" s="401"/>
      <c r="BT665" s="401"/>
      <c r="BU665" s="401"/>
      <c r="BV665" s="401"/>
      <c r="BW665" s="401"/>
      <c r="BX665" s="401"/>
      <c r="BY665" s="401"/>
      <c r="BZ665" s="401"/>
      <c r="CA665" s="401"/>
      <c r="CB665" s="401"/>
      <c r="CC665" s="401"/>
      <c r="CD665" s="401"/>
      <c r="CE665" s="401"/>
      <c r="CF665" s="401"/>
      <c r="CG665" s="401"/>
      <c r="CH665" s="401"/>
      <c r="CI665" s="401"/>
      <c r="CJ665" s="401"/>
      <c r="CK665" s="401"/>
      <c r="CL665" s="401"/>
      <c r="CM665" s="401"/>
      <c r="CN665" s="401"/>
      <c r="CO665" s="401"/>
      <c r="CP665" s="401"/>
      <c r="CQ665" s="401"/>
      <c r="CR665" s="401"/>
      <c r="CS665" s="401"/>
      <c r="CT665" s="401"/>
      <c r="CU665" s="401"/>
      <c r="CV665" s="401"/>
      <c r="CW665" s="401"/>
      <c r="CX665" s="401"/>
      <c r="CY665" s="401"/>
      <c r="CZ665" s="401"/>
    </row>
    <row r="666" s="405" customFormat="true" ht="25.15" customHeight="true" x14ac:dyDescent="0.2">
      <c r="C666" s="1071"/>
      <c r="D666" s="1072"/>
      <c r="E666" s="698"/>
      <c r="F666" s="698"/>
      <c r="G666" s="698"/>
      <c r="H666" s="1072" t="s">
        <v>497</v>
      </c>
      <c r="I666" s="1072"/>
      <c r="J666" s="880">
        <v>-7.9367842690489798E-3</v>
      </c>
      <c r="K666" s="698"/>
      <c r="L666" s="698"/>
      <c r="M666" s="1072" t="s">
        <v>494</v>
      </c>
      <c r="N666" s="1072"/>
      <c r="O666" s="881">
        <v>-4.1883540436282243E-3</v>
      </c>
      <c r="P666" s="698"/>
      <c r="Q666" s="698"/>
      <c r="AN666" s="398"/>
      <c r="AO666" s="398"/>
      <c r="AP666" s="398"/>
      <c r="AQ666" s="398"/>
      <c r="AR666" s="398"/>
      <c r="AS666" s="398"/>
      <c r="AT666" s="398"/>
      <c r="AU666" s="398"/>
      <c r="AV666" s="398"/>
      <c r="AW666" s="398"/>
      <c r="AX666" s="398"/>
      <c r="AY666" s="398"/>
      <c r="AZ666" s="398"/>
      <c r="BA666" s="401"/>
      <c r="BB666" s="478"/>
      <c r="BC666" s="401"/>
      <c r="BD666" s="401"/>
      <c r="BE666" s="401"/>
      <c r="BF666" s="401"/>
      <c r="BG666" s="401"/>
      <c r="BH666" s="401"/>
      <c r="BI666" s="401"/>
      <c r="BJ666" s="401"/>
      <c r="BK666" s="401"/>
      <c r="BL666" s="401"/>
      <c r="BM666" s="401"/>
      <c r="BN666" s="401"/>
      <c r="BO666" s="401"/>
      <c r="BP666" s="401"/>
      <c r="BQ666" s="401"/>
      <c r="BR666" s="401"/>
      <c r="BS666" s="401"/>
      <c r="BT666" s="401"/>
      <c r="BU666" s="401"/>
      <c r="BV666" s="401"/>
      <c r="BW666" s="401"/>
      <c r="BX666" s="401"/>
      <c r="BY666" s="401"/>
      <c r="BZ666" s="401"/>
      <c r="CA666" s="401"/>
      <c r="CB666" s="401"/>
      <c r="CC666" s="401"/>
      <c r="CD666" s="401"/>
      <c r="CE666" s="401"/>
      <c r="CF666" s="401"/>
      <c r="CG666" s="401"/>
      <c r="CH666" s="401"/>
      <c r="CI666" s="401"/>
      <c r="CJ666" s="401"/>
      <c r="CK666" s="401"/>
      <c r="CL666" s="401"/>
      <c r="CM666" s="401"/>
      <c r="CN666" s="401"/>
      <c r="CO666" s="401"/>
      <c r="CP666" s="401"/>
      <c r="CQ666" s="401"/>
      <c r="CR666" s="401"/>
      <c r="CS666" s="401"/>
      <c r="CT666" s="401"/>
      <c r="CU666" s="401"/>
      <c r="CV666" s="401"/>
      <c r="CW666" s="401"/>
      <c r="CX666" s="401"/>
      <c r="CY666" s="401"/>
      <c r="CZ666" s="401"/>
    </row>
    <row r="667" s="405" customFormat="true" ht="25.15" customHeight="true" x14ac:dyDescent="0.2">
      <c r="C667" s="1071"/>
      <c r="D667" s="1072"/>
      <c r="E667" s="698"/>
      <c r="F667" s="698"/>
      <c r="G667" s="698"/>
      <c r="H667" s="1072" t="s">
        <v>482</v>
      </c>
      <c r="I667" s="1072"/>
      <c r="J667" s="883">
        <v>-4.2885403786186464E-3</v>
      </c>
      <c r="K667" s="698"/>
      <c r="L667" s="698"/>
      <c r="M667" s="1072" t="s">
        <v>487</v>
      </c>
      <c r="N667" s="1072"/>
      <c r="O667" s="881">
        <v>-4.1178668848636411E-3</v>
      </c>
      <c r="P667" s="698"/>
      <c r="Q667" s="698"/>
      <c r="AN667" s="398"/>
      <c r="AO667" s="398"/>
      <c r="AP667" s="398"/>
      <c r="AQ667" s="398"/>
      <c r="AR667" s="398"/>
      <c r="AS667" s="398"/>
      <c r="AT667" s="398"/>
      <c r="AU667" s="398"/>
      <c r="AV667" s="398"/>
      <c r="AW667" s="398"/>
      <c r="AX667" s="398"/>
      <c r="AY667" s="398"/>
      <c r="AZ667" s="398"/>
      <c r="BA667" s="401"/>
      <c r="BB667" s="478"/>
      <c r="BC667" s="401"/>
      <c r="BD667" s="401"/>
      <c r="BE667" s="401"/>
      <c r="BF667" s="401"/>
      <c r="BG667" s="401"/>
      <c r="BH667" s="401"/>
      <c r="BI667" s="401"/>
      <c r="BJ667" s="401"/>
      <c r="BK667" s="401"/>
      <c r="BL667" s="401"/>
      <c r="BM667" s="401"/>
      <c r="BN667" s="401"/>
      <c r="BO667" s="401"/>
      <c r="BP667" s="401"/>
      <c r="BQ667" s="401"/>
      <c r="BR667" s="401"/>
      <c r="BS667" s="401"/>
      <c r="BT667" s="401"/>
      <c r="BU667" s="401"/>
      <c r="BV667" s="401"/>
      <c r="BW667" s="401"/>
      <c r="BX667" s="401"/>
      <c r="BY667" s="401"/>
      <c r="BZ667" s="401"/>
      <c r="CA667" s="401"/>
      <c r="CB667" s="401"/>
      <c r="CC667" s="401"/>
      <c r="CD667" s="401"/>
      <c r="CE667" s="401"/>
      <c r="CF667" s="401"/>
      <c r="CG667" s="401"/>
      <c r="CH667" s="401"/>
      <c r="CI667" s="401"/>
      <c r="CJ667" s="401"/>
      <c r="CK667" s="401"/>
      <c r="CL667" s="401"/>
      <c r="CM667" s="401"/>
      <c r="CN667" s="401"/>
      <c r="CO667" s="401"/>
      <c r="CP667" s="401"/>
      <c r="CQ667" s="401"/>
      <c r="CR667" s="401"/>
      <c r="CS667" s="401"/>
      <c r="CT667" s="401"/>
      <c r="CU667" s="401"/>
      <c r="CV667" s="401"/>
      <c r="CW667" s="401"/>
      <c r="CX667" s="401"/>
      <c r="CY667" s="401"/>
      <c r="CZ667" s="401"/>
    </row>
    <row r="668" s="405" customFormat="true" ht="25.15" customHeight="true" x14ac:dyDescent="0.2">
      <c r="C668" s="1071"/>
      <c r="D668" s="1072"/>
      <c r="E668" s="698"/>
      <c r="F668" s="698"/>
      <c r="G668" s="698"/>
      <c r="H668" s="1072"/>
      <c r="I668" s="1072"/>
      <c r="J668" s="698"/>
      <c r="K668" s="698"/>
      <c r="L668" s="698"/>
      <c r="M668" s="1072" t="s">
        <v>522</v>
      </c>
      <c r="N668" s="1072"/>
      <c r="O668" s="881">
        <v>-7.8025486779722359E-4</v>
      </c>
      <c r="P668" s="698"/>
      <c r="Q668" s="698"/>
      <c r="AN668" s="398"/>
      <c r="AO668" s="398"/>
      <c r="AP668" s="398"/>
      <c r="AQ668" s="398"/>
      <c r="AR668" s="398"/>
      <c r="AS668" s="398"/>
      <c r="AT668" s="398"/>
      <c r="AU668" s="398"/>
      <c r="AV668" s="398"/>
      <c r="AW668" s="398"/>
      <c r="AX668" s="398"/>
      <c r="AY668" s="398"/>
      <c r="AZ668" s="398"/>
      <c r="BA668" s="401"/>
      <c r="BB668" s="478"/>
      <c r="BC668" s="401"/>
      <c r="BD668" s="401"/>
      <c r="BE668" s="401"/>
      <c r="BF668" s="401"/>
      <c r="BG668" s="401"/>
      <c r="BH668" s="401"/>
      <c r="BI668" s="401"/>
      <c r="BJ668" s="401"/>
      <c r="BK668" s="401"/>
      <c r="BL668" s="401"/>
      <c r="BM668" s="401"/>
      <c r="BN668" s="401"/>
      <c r="BO668" s="401"/>
      <c r="BP668" s="401"/>
      <c r="BQ668" s="401"/>
      <c r="BR668" s="401"/>
      <c r="BS668" s="401"/>
      <c r="BT668" s="401"/>
      <c r="BU668" s="401"/>
      <c r="BV668" s="401"/>
      <c r="BW668" s="401"/>
      <c r="BX668" s="401"/>
      <c r="BY668" s="401"/>
      <c r="BZ668" s="401"/>
      <c r="CA668" s="401"/>
      <c r="CB668" s="401"/>
      <c r="CC668" s="401"/>
      <c r="CD668" s="401"/>
      <c r="CE668" s="401"/>
      <c r="CF668" s="401"/>
      <c r="CG668" s="401"/>
      <c r="CH668" s="401"/>
      <c r="CI668" s="401"/>
      <c r="CJ668" s="401"/>
      <c r="CK668" s="401"/>
      <c r="CL668" s="401"/>
      <c r="CM668" s="401"/>
      <c r="CN668" s="401"/>
      <c r="CO668" s="401"/>
      <c r="CP668" s="401"/>
      <c r="CQ668" s="401"/>
      <c r="CR668" s="401"/>
      <c r="CS668" s="401"/>
      <c r="CT668" s="401"/>
      <c r="CU668" s="401"/>
      <c r="CV668" s="401"/>
      <c r="CW668" s="401"/>
      <c r="CX668" s="401"/>
      <c r="CY668" s="401"/>
      <c r="CZ668" s="401"/>
    </row>
    <row r="669" s="405" customFormat="true" ht="25.15" customHeight="true" x14ac:dyDescent="0.2">
      <c r="C669" s="1071"/>
      <c r="D669" s="1072"/>
      <c r="E669" s="698"/>
      <c r="F669" s="698"/>
      <c r="G669" s="698"/>
      <c r="H669" s="1072"/>
      <c r="I669" s="1072"/>
      <c r="J669" s="698"/>
      <c r="K669" s="698"/>
      <c r="L669" s="698"/>
      <c r="M669" s="1072" t="s">
        <v>520</v>
      </c>
      <c r="N669" s="1072"/>
      <c r="O669" s="881">
        <v>1.8096326041673919E-3</v>
      </c>
      <c r="P669" s="698"/>
      <c r="Q669" s="698"/>
      <c r="AN669" s="398"/>
      <c r="AO669" s="398"/>
      <c r="AP669" s="398"/>
      <c r="AQ669" s="398"/>
      <c r="AR669" s="398"/>
      <c r="AS669" s="398"/>
      <c r="AT669" s="398"/>
      <c r="AU669" s="398"/>
      <c r="AV669" s="398"/>
      <c r="AW669" s="398"/>
      <c r="AX669" s="398"/>
      <c r="AY669" s="398"/>
      <c r="AZ669" s="398"/>
      <c r="BA669" s="401"/>
      <c r="BB669" s="478"/>
      <c r="BC669" s="401"/>
      <c r="BD669" s="401"/>
      <c r="BE669" s="401"/>
      <c r="BF669" s="401"/>
      <c r="BG669" s="401"/>
      <c r="BH669" s="401"/>
      <c r="BI669" s="401"/>
      <c r="BJ669" s="401"/>
      <c r="BK669" s="401"/>
      <c r="BL669" s="401"/>
      <c r="BM669" s="401"/>
      <c r="BN669" s="401"/>
      <c r="BO669" s="401"/>
      <c r="BP669" s="401"/>
      <c r="BQ669" s="401"/>
      <c r="BR669" s="401"/>
      <c r="BS669" s="401"/>
      <c r="BT669" s="401"/>
      <c r="BU669" s="401"/>
      <c r="BV669" s="401"/>
      <c r="BW669" s="401"/>
      <c r="BX669" s="401"/>
      <c r="BY669" s="401"/>
      <c r="BZ669" s="401"/>
      <c r="CA669" s="401"/>
      <c r="CB669" s="401"/>
      <c r="CC669" s="401"/>
      <c r="CD669" s="401"/>
      <c r="CE669" s="401"/>
      <c r="CF669" s="401"/>
      <c r="CG669" s="401"/>
      <c r="CH669" s="401"/>
      <c r="CI669" s="401"/>
      <c r="CJ669" s="401"/>
      <c r="CK669" s="401"/>
      <c r="CL669" s="401"/>
      <c r="CM669" s="401"/>
      <c r="CN669" s="401"/>
      <c r="CO669" s="401"/>
      <c r="CP669" s="401"/>
      <c r="CQ669" s="401"/>
      <c r="CR669" s="401"/>
      <c r="CS669" s="401"/>
      <c r="CT669" s="401"/>
      <c r="CU669" s="401"/>
      <c r="CV669" s="401"/>
      <c r="CW669" s="401"/>
      <c r="CX669" s="401"/>
      <c r="CY669" s="401"/>
      <c r="CZ669" s="401"/>
    </row>
    <row r="670" s="405" customFormat="true" ht="25.15" customHeight="true" x14ac:dyDescent="0.2">
      <c r="C670" s="1071"/>
      <c r="D670" s="1072"/>
      <c r="E670" s="698"/>
      <c r="F670" s="698"/>
      <c r="G670" s="698"/>
      <c r="H670" s="1072" t="s">
        <v>244</v>
      </c>
      <c r="I670" s="1072"/>
      <c r="J670" s="1072"/>
      <c r="K670" s="698"/>
      <c r="L670" s="698"/>
      <c r="M670" s="1072" t="s">
        <v>521</v>
      </c>
      <c r="N670" s="1072"/>
      <c r="O670" s="881">
        <v>-1.0416922959161209E-3</v>
      </c>
      <c r="P670" s="698"/>
      <c r="Q670" s="698"/>
      <c r="AN670" s="398"/>
      <c r="AO670" s="398"/>
      <c r="AP670" s="398"/>
      <c r="AQ670" s="398"/>
      <c r="AR670" s="398"/>
      <c r="AS670" s="398"/>
      <c r="AT670" s="398"/>
      <c r="AU670" s="398"/>
      <c r="AV670" s="398"/>
      <c r="AW670" s="398"/>
      <c r="AX670" s="398"/>
      <c r="AY670" s="398"/>
      <c r="AZ670" s="398"/>
      <c r="BA670" s="401"/>
      <c r="BB670" s="478"/>
      <c r="BC670" s="401"/>
      <c r="BD670" s="401"/>
      <c r="BE670" s="401"/>
      <c r="BF670" s="401"/>
      <c r="BG670" s="401"/>
      <c r="BH670" s="401"/>
      <c r="BI670" s="401"/>
      <c r="BJ670" s="401"/>
      <c r="BK670" s="401"/>
      <c r="BL670" s="401"/>
      <c r="BM670" s="401"/>
      <c r="BN670" s="401"/>
      <c r="BO670" s="401"/>
      <c r="BP670" s="401"/>
      <c r="BQ670" s="401"/>
      <c r="BR670" s="401"/>
      <c r="BS670" s="401"/>
      <c r="BT670" s="401"/>
      <c r="BU670" s="401"/>
      <c r="BV670" s="401"/>
      <c r="BW670" s="401"/>
      <c r="BX670" s="401"/>
      <c r="BY670" s="401"/>
      <c r="BZ670" s="401"/>
      <c r="CA670" s="401"/>
      <c r="CB670" s="401"/>
      <c r="CC670" s="401"/>
      <c r="CD670" s="401"/>
      <c r="CE670" s="401"/>
      <c r="CF670" s="401"/>
      <c r="CG670" s="401"/>
      <c r="CH670" s="401"/>
      <c r="CI670" s="401"/>
      <c r="CJ670" s="401"/>
      <c r="CK670" s="401"/>
      <c r="CL670" s="401"/>
      <c r="CM670" s="401"/>
      <c r="CN670" s="401"/>
      <c r="CO670" s="401"/>
      <c r="CP670" s="401"/>
      <c r="CQ670" s="401"/>
      <c r="CR670" s="401"/>
      <c r="CS670" s="401"/>
      <c r="CT670" s="401"/>
      <c r="CU670" s="401"/>
      <c r="CV670" s="401"/>
      <c r="CW670" s="401"/>
      <c r="CX670" s="401"/>
      <c r="CY670" s="401"/>
      <c r="CZ670" s="401"/>
    </row>
    <row r="671" s="405" customFormat="true" ht="25.15" customHeight="true" x14ac:dyDescent="0.2">
      <c r="C671" s="1071"/>
      <c r="D671" s="1072"/>
      <c r="E671" s="698"/>
      <c r="F671" s="698"/>
      <c r="G671" s="698"/>
      <c r="H671" s="1072" t="s">
        <v>208</v>
      </c>
      <c r="I671" s="1072"/>
      <c r="J671" s="899" t="s">
        <v>209</v>
      </c>
      <c r="K671" s="698"/>
      <c r="L671" s="698"/>
      <c r="M671" s="1072" t="s">
        <v>473</v>
      </c>
      <c r="N671" s="1072"/>
      <c r="O671" s="881">
        <v>-4.4777282803299939E-3</v>
      </c>
      <c r="P671" s="698"/>
      <c r="Q671" s="698"/>
      <c r="AN671" s="398"/>
      <c r="AO671" s="398"/>
      <c r="AP671" s="398"/>
      <c r="AQ671" s="398"/>
      <c r="AR671" s="398"/>
      <c r="AS671" s="398"/>
      <c r="AT671" s="398"/>
      <c r="AU671" s="398"/>
      <c r="AV671" s="398"/>
      <c r="AW671" s="398"/>
      <c r="AX671" s="398"/>
      <c r="AY671" s="398"/>
      <c r="AZ671" s="398"/>
      <c r="BA671" s="401"/>
      <c r="BB671" s="478"/>
      <c r="BC671" s="401"/>
      <c r="BD671" s="401"/>
      <c r="BE671" s="401"/>
      <c r="BF671" s="401"/>
      <c r="BG671" s="401"/>
      <c r="BH671" s="401"/>
      <c r="BI671" s="401"/>
      <c r="BJ671" s="401"/>
      <c r="BK671" s="401"/>
      <c r="BL671" s="401"/>
      <c r="BM671" s="401"/>
      <c r="BN671" s="401"/>
      <c r="BO671" s="401"/>
      <c r="BP671" s="401"/>
      <c r="BQ671" s="401"/>
      <c r="BR671" s="401"/>
      <c r="BS671" s="401"/>
      <c r="BT671" s="401"/>
      <c r="BU671" s="401"/>
      <c r="BV671" s="401"/>
      <c r="BW671" s="401"/>
      <c r="BX671" s="401"/>
      <c r="BY671" s="401"/>
      <c r="BZ671" s="401"/>
      <c r="CA671" s="401"/>
      <c r="CB671" s="401"/>
      <c r="CC671" s="401"/>
      <c r="CD671" s="401"/>
      <c r="CE671" s="401"/>
      <c r="CF671" s="401"/>
      <c r="CG671" s="401"/>
      <c r="CH671" s="401"/>
      <c r="CI671" s="401"/>
      <c r="CJ671" s="401"/>
      <c r="CK671" s="401"/>
      <c r="CL671" s="401"/>
      <c r="CM671" s="401"/>
      <c r="CN671" s="401"/>
      <c r="CO671" s="401"/>
      <c r="CP671" s="401"/>
      <c r="CQ671" s="401"/>
      <c r="CR671" s="401"/>
      <c r="CS671" s="401"/>
      <c r="CT671" s="401"/>
      <c r="CU671" s="401"/>
      <c r="CV671" s="401"/>
      <c r="CW671" s="401"/>
      <c r="CX671" s="401"/>
      <c r="CY671" s="401"/>
      <c r="CZ671" s="401"/>
    </row>
    <row r="672" s="405" customFormat="true" ht="25.15" customHeight="true" x14ac:dyDescent="0.2">
      <c r="C672" s="1071"/>
      <c r="D672" s="1072"/>
      <c r="E672" s="698"/>
      <c r="F672" s="698"/>
      <c r="G672" s="698"/>
      <c r="H672" s="1072" t="s">
        <v>209</v>
      </c>
      <c r="I672" s="1072"/>
      <c r="J672" s="900">
        <v>0.99999999999999978</v>
      </c>
      <c r="K672" s="698"/>
      <c r="L672" s="698"/>
      <c r="M672" s="1072" t="s">
        <v>489</v>
      </c>
      <c r="N672" s="1072"/>
      <c r="O672" s="881">
        <v>-6.95347782246491E-3</v>
      </c>
      <c r="P672" s="698"/>
      <c r="Q672" s="698"/>
      <c r="AN672" s="398"/>
      <c r="AO672" s="398"/>
      <c r="AP672" s="398"/>
      <c r="AQ672" s="398"/>
      <c r="AR672" s="398"/>
      <c r="AS672" s="398"/>
      <c r="AT672" s="398"/>
      <c r="AU672" s="398"/>
      <c r="AV672" s="398"/>
      <c r="AW672" s="398"/>
      <c r="AX672" s="398"/>
      <c r="AY672" s="398"/>
      <c r="AZ672" s="398"/>
      <c r="BA672" s="401"/>
      <c r="BB672" s="478"/>
      <c r="BC672" s="401"/>
      <c r="BD672" s="401"/>
      <c r="BE672" s="401"/>
      <c r="BF672" s="401"/>
      <c r="BG672" s="401"/>
      <c r="BH672" s="401"/>
      <c r="BI672" s="401"/>
      <c r="BJ672" s="401"/>
      <c r="BK672" s="401"/>
      <c r="BL672" s="401"/>
      <c r="BM672" s="401"/>
      <c r="BN672" s="401"/>
      <c r="BO672" s="401"/>
      <c r="BP672" s="401"/>
      <c r="BQ672" s="401"/>
      <c r="BR672" s="401"/>
      <c r="BS672" s="401"/>
      <c r="BT672" s="401"/>
      <c r="BU672" s="401"/>
      <c r="BV672" s="401"/>
      <c r="BW672" s="401"/>
      <c r="BX672" s="401"/>
      <c r="BY672" s="401"/>
      <c r="BZ672" s="401"/>
      <c r="CA672" s="401"/>
      <c r="CB672" s="401"/>
      <c r="CC672" s="401"/>
      <c r="CD672" s="401"/>
      <c r="CE672" s="401"/>
      <c r="CF672" s="401"/>
      <c r="CG672" s="401"/>
      <c r="CH672" s="401"/>
      <c r="CI672" s="401"/>
      <c r="CJ672" s="401"/>
      <c r="CK672" s="401"/>
      <c r="CL672" s="401"/>
      <c r="CM672" s="401"/>
      <c r="CN672" s="401"/>
      <c r="CO672" s="401"/>
      <c r="CP672" s="401"/>
      <c r="CQ672" s="401"/>
      <c r="CR672" s="401"/>
      <c r="CS672" s="401"/>
      <c r="CT672" s="401"/>
      <c r="CU672" s="401"/>
      <c r="CV672" s="401"/>
      <c r="CW672" s="401"/>
      <c r="CX672" s="401"/>
      <c r="CY672" s="401"/>
      <c r="CZ672" s="401"/>
    </row>
    <row r="673" s="405" customFormat="true" ht="25.15" customHeight="true" x14ac:dyDescent="0.2">
      <c r="C673" s="1071"/>
      <c r="D673" s="1072"/>
      <c r="E673" s="698"/>
      <c r="F673" s="698"/>
      <c r="G673" s="698"/>
      <c r="H673" s="1072"/>
      <c r="I673" s="1072"/>
      <c r="J673" s="698"/>
      <c r="K673" s="698"/>
      <c r="L673" s="698"/>
      <c r="M673" s="1072" t="s">
        <v>496</v>
      </c>
      <c r="N673" s="1072"/>
      <c r="O673" s="881">
        <v>-6.6144963152428788E-3</v>
      </c>
      <c r="P673" s="698"/>
      <c r="Q673" s="698"/>
      <c r="AN673" s="398"/>
      <c r="AO673" s="398"/>
      <c r="AP673" s="398"/>
      <c r="AQ673" s="398"/>
      <c r="AR673" s="398"/>
      <c r="AS673" s="398"/>
      <c r="AT673" s="398"/>
      <c r="AU673" s="398"/>
      <c r="AV673" s="398"/>
      <c r="AW673" s="398"/>
      <c r="AX673" s="398"/>
      <c r="AY673" s="398"/>
      <c r="AZ673" s="398"/>
      <c r="BA673" s="401"/>
      <c r="BB673" s="478"/>
      <c r="BC673" s="401"/>
      <c r="BD673" s="401"/>
      <c r="BE673" s="401"/>
      <c r="BF673" s="401"/>
      <c r="BG673" s="401"/>
      <c r="BH673" s="401"/>
      <c r="BI673" s="401"/>
      <c r="BJ673" s="401"/>
      <c r="BK673" s="401"/>
      <c r="BL673" s="401"/>
      <c r="BM673" s="401"/>
      <c r="BN673" s="401"/>
      <c r="BO673" s="401"/>
      <c r="BP673" s="401"/>
      <c r="BQ673" s="401"/>
      <c r="BR673" s="401"/>
      <c r="BS673" s="401"/>
      <c r="BT673" s="401"/>
      <c r="BU673" s="401"/>
      <c r="BV673" s="401"/>
      <c r="BW673" s="401"/>
      <c r="BX673" s="401"/>
      <c r="BY673" s="401"/>
      <c r="BZ673" s="401"/>
      <c r="CA673" s="401"/>
      <c r="CB673" s="401"/>
      <c r="CC673" s="401"/>
      <c r="CD673" s="401"/>
      <c r="CE673" s="401"/>
      <c r="CF673" s="401"/>
      <c r="CG673" s="401"/>
      <c r="CH673" s="401"/>
      <c r="CI673" s="401"/>
      <c r="CJ673" s="401"/>
      <c r="CK673" s="401"/>
      <c r="CL673" s="401"/>
      <c r="CM673" s="401"/>
      <c r="CN673" s="401"/>
      <c r="CO673" s="401"/>
      <c r="CP673" s="401"/>
      <c r="CQ673" s="401"/>
      <c r="CR673" s="401"/>
      <c r="CS673" s="401"/>
      <c r="CT673" s="401"/>
      <c r="CU673" s="401"/>
      <c r="CV673" s="401"/>
      <c r="CW673" s="401"/>
      <c r="CX673" s="401"/>
      <c r="CY673" s="401"/>
      <c r="CZ673" s="401"/>
    </row>
    <row r="674" s="405" customFormat="true" ht="25.15" customHeight="true" x14ac:dyDescent="0.2">
      <c r="C674" s="1071"/>
      <c r="D674" s="1072"/>
      <c r="E674" s="698"/>
      <c r="F674" s="698"/>
      <c r="G674" s="698"/>
      <c r="H674" s="1072"/>
      <c r="I674" s="1072"/>
      <c r="J674" s="698"/>
      <c r="K674" s="698"/>
      <c r="L674" s="698"/>
      <c r="M674" s="1072" t="s">
        <v>475</v>
      </c>
      <c r="N674" s="1072"/>
      <c r="O674" s="881">
        <v>-2.183104841781807E-3</v>
      </c>
      <c r="P674" s="698"/>
      <c r="Q674" s="698"/>
      <c r="AN674" s="398"/>
      <c r="AO674" s="398"/>
      <c r="AP674" s="398"/>
      <c r="AQ674" s="398"/>
      <c r="AR674" s="398"/>
      <c r="AS674" s="398"/>
      <c r="AT674" s="398"/>
      <c r="AU674" s="398"/>
      <c r="AV674" s="398"/>
      <c r="AW674" s="398"/>
      <c r="AX674" s="398"/>
      <c r="AY674" s="398"/>
      <c r="AZ674" s="398"/>
      <c r="BA674" s="401"/>
      <c r="BB674" s="478"/>
      <c r="BC674" s="401"/>
      <c r="BD674" s="401"/>
      <c r="BE674" s="401"/>
      <c r="BF674" s="401"/>
      <c r="BG674" s="401"/>
      <c r="BH674" s="401"/>
      <c r="BI674" s="401"/>
      <c r="BJ674" s="401"/>
      <c r="BK674" s="401"/>
      <c r="BL674" s="401"/>
      <c r="BM674" s="401"/>
      <c r="BN674" s="401"/>
      <c r="BO674" s="401"/>
      <c r="BP674" s="401"/>
      <c r="BQ674" s="401"/>
      <c r="BR674" s="401"/>
      <c r="BS674" s="401"/>
      <c r="BT674" s="401"/>
      <c r="BU674" s="401"/>
      <c r="BV674" s="401"/>
      <c r="BW674" s="401"/>
      <c r="BX674" s="401"/>
      <c r="BY674" s="401"/>
      <c r="BZ674" s="401"/>
      <c r="CA674" s="401"/>
      <c r="CB674" s="401"/>
      <c r="CC674" s="401"/>
      <c r="CD674" s="401"/>
      <c r="CE674" s="401"/>
      <c r="CF674" s="401"/>
      <c r="CG674" s="401"/>
      <c r="CH674" s="401"/>
      <c r="CI674" s="401"/>
      <c r="CJ674" s="401"/>
      <c r="CK674" s="401"/>
      <c r="CL674" s="401"/>
      <c r="CM674" s="401"/>
      <c r="CN674" s="401"/>
      <c r="CO674" s="401"/>
      <c r="CP674" s="401"/>
      <c r="CQ674" s="401"/>
      <c r="CR674" s="401"/>
      <c r="CS674" s="401"/>
      <c r="CT674" s="401"/>
      <c r="CU674" s="401"/>
      <c r="CV674" s="401"/>
      <c r="CW674" s="401"/>
      <c r="CX674" s="401"/>
      <c r="CY674" s="401"/>
      <c r="CZ674" s="401"/>
    </row>
    <row r="675" s="405" customFormat="true" ht="25.15" customHeight="true" x14ac:dyDescent="0.2">
      <c r="C675" s="1071"/>
      <c r="D675" s="1072"/>
      <c r="E675" s="698"/>
      <c r="F675" s="698"/>
      <c r="G675" s="698"/>
      <c r="H675" s="1072"/>
      <c r="I675" s="1072"/>
      <c r="J675" s="698"/>
      <c r="K675" s="698"/>
      <c r="L675" s="698"/>
      <c r="M675" s="1072" t="s">
        <v>502</v>
      </c>
      <c r="N675" s="1072"/>
      <c r="O675" s="881">
        <v>-7.2094788122099348E-3</v>
      </c>
      <c r="P675" s="698"/>
      <c r="Q675" s="698"/>
      <c r="AN675" s="398"/>
      <c r="AO675" s="398"/>
      <c r="AP675" s="398"/>
      <c r="AQ675" s="398"/>
      <c r="AR675" s="398"/>
      <c r="AS675" s="398"/>
      <c r="AT675" s="398"/>
      <c r="AU675" s="398"/>
      <c r="AV675" s="398"/>
      <c r="AW675" s="398"/>
      <c r="AX675" s="398"/>
      <c r="AY675" s="398"/>
      <c r="AZ675" s="398"/>
      <c r="BA675" s="401"/>
      <c r="BB675" s="478"/>
      <c r="BC675" s="401"/>
      <c r="BD675" s="401"/>
      <c r="BE675" s="401"/>
      <c r="BF675" s="401"/>
      <c r="BG675" s="401"/>
      <c r="BH675" s="401"/>
      <c r="BI675" s="401"/>
      <c r="BJ675" s="401"/>
      <c r="BK675" s="401"/>
      <c r="BL675" s="401"/>
      <c r="BM675" s="401"/>
      <c r="BN675" s="401"/>
      <c r="BO675" s="401"/>
      <c r="BP675" s="401"/>
      <c r="BQ675" s="401"/>
      <c r="BR675" s="401"/>
      <c r="BS675" s="401"/>
      <c r="BT675" s="401"/>
      <c r="BU675" s="401"/>
      <c r="BV675" s="401"/>
      <c r="BW675" s="401"/>
      <c r="BX675" s="401"/>
      <c r="BY675" s="401"/>
      <c r="BZ675" s="401"/>
      <c r="CA675" s="401"/>
      <c r="CB675" s="401"/>
      <c r="CC675" s="401"/>
      <c r="CD675" s="401"/>
      <c r="CE675" s="401"/>
      <c r="CF675" s="401"/>
      <c r="CG675" s="401"/>
      <c r="CH675" s="401"/>
      <c r="CI675" s="401"/>
      <c r="CJ675" s="401"/>
      <c r="CK675" s="401"/>
      <c r="CL675" s="401"/>
      <c r="CM675" s="401"/>
      <c r="CN675" s="401"/>
      <c r="CO675" s="401"/>
      <c r="CP675" s="401"/>
      <c r="CQ675" s="401"/>
      <c r="CR675" s="401"/>
      <c r="CS675" s="401"/>
      <c r="CT675" s="401"/>
      <c r="CU675" s="401"/>
      <c r="CV675" s="401"/>
      <c r="CW675" s="401"/>
      <c r="CX675" s="401"/>
      <c r="CY675" s="401"/>
      <c r="CZ675" s="401"/>
    </row>
    <row r="676" s="405" customFormat="true" ht="25.15" customHeight="true" x14ac:dyDescent="0.2">
      <c r="C676" s="1071"/>
      <c r="D676" s="1072"/>
      <c r="E676" s="698"/>
      <c r="F676" s="698"/>
      <c r="G676" s="698"/>
      <c r="H676" s="1072"/>
      <c r="I676" s="1072"/>
      <c r="J676" s="698"/>
      <c r="K676" s="698"/>
      <c r="L676" s="698"/>
      <c r="M676" s="1072" t="s">
        <v>500</v>
      </c>
      <c r="N676" s="1072"/>
      <c r="O676" s="881">
        <v>-7.610019552387012E-3</v>
      </c>
      <c r="P676" s="698"/>
      <c r="Q676" s="698"/>
      <c r="AN676" s="398"/>
      <c r="AO676" s="398"/>
      <c r="AP676" s="398"/>
      <c r="AQ676" s="398"/>
      <c r="AR676" s="398"/>
      <c r="AS676" s="398"/>
      <c r="AT676" s="398"/>
      <c r="AU676" s="398"/>
      <c r="AV676" s="398"/>
      <c r="AW676" s="398"/>
      <c r="AX676" s="398"/>
      <c r="AY676" s="398"/>
      <c r="AZ676" s="398"/>
      <c r="BA676" s="401"/>
      <c r="BB676" s="478"/>
      <c r="BC676" s="401"/>
      <c r="BD676" s="401"/>
      <c r="BE676" s="401"/>
      <c r="BF676" s="401"/>
      <c r="BG676" s="401"/>
      <c r="BH676" s="401"/>
      <c r="BI676" s="401"/>
      <c r="BJ676" s="401"/>
      <c r="BK676" s="401"/>
      <c r="BL676" s="401"/>
      <c r="BM676" s="401"/>
      <c r="BN676" s="401"/>
      <c r="BO676" s="401"/>
      <c r="BP676" s="401"/>
      <c r="BQ676" s="401"/>
      <c r="BR676" s="401"/>
      <c r="BS676" s="401"/>
      <c r="BT676" s="401"/>
      <c r="BU676" s="401"/>
      <c r="BV676" s="401"/>
      <c r="BW676" s="401"/>
      <c r="BX676" s="401"/>
      <c r="BY676" s="401"/>
      <c r="BZ676" s="401"/>
      <c r="CA676" s="401"/>
      <c r="CB676" s="401"/>
      <c r="CC676" s="401"/>
      <c r="CD676" s="401"/>
      <c r="CE676" s="401"/>
      <c r="CF676" s="401"/>
      <c r="CG676" s="401"/>
      <c r="CH676" s="401"/>
      <c r="CI676" s="401"/>
      <c r="CJ676" s="401"/>
      <c r="CK676" s="401"/>
      <c r="CL676" s="401"/>
      <c r="CM676" s="401"/>
      <c r="CN676" s="401"/>
      <c r="CO676" s="401"/>
      <c r="CP676" s="401"/>
      <c r="CQ676" s="401"/>
      <c r="CR676" s="401"/>
      <c r="CS676" s="401"/>
      <c r="CT676" s="401"/>
      <c r="CU676" s="401"/>
      <c r="CV676" s="401"/>
      <c r="CW676" s="401"/>
      <c r="CX676" s="401"/>
      <c r="CY676" s="401"/>
      <c r="CZ676" s="401"/>
    </row>
    <row r="677" s="405" customFormat="true" ht="25.15" customHeight="true" x14ac:dyDescent="0.2">
      <c r="C677" s="1071"/>
      <c r="D677" s="1072"/>
      <c r="E677" s="698"/>
      <c r="F677" s="698"/>
      <c r="G677" s="698"/>
      <c r="H677" s="1072"/>
      <c r="I677" s="1072"/>
      <c r="J677" s="698"/>
      <c r="K677" s="698"/>
      <c r="L677" s="698"/>
      <c r="M677" s="1072" t="s">
        <v>490</v>
      </c>
      <c r="N677" s="1072"/>
      <c r="O677" s="881">
        <v>-6.1610805418195269E-3</v>
      </c>
      <c r="P677" s="698"/>
      <c r="Q677" s="698"/>
      <c r="AN677" s="398"/>
      <c r="AO677" s="398"/>
      <c r="AP677" s="398"/>
      <c r="AQ677" s="398"/>
      <c r="AR677" s="398"/>
      <c r="AS677" s="398"/>
      <c r="AT677" s="398"/>
      <c r="AU677" s="398"/>
      <c r="AV677" s="398"/>
      <c r="AW677" s="398"/>
      <c r="AX677" s="398"/>
      <c r="AY677" s="398"/>
      <c r="AZ677" s="398"/>
      <c r="BA677" s="401"/>
      <c r="BB677" s="478"/>
      <c r="BC677" s="401"/>
      <c r="BD677" s="401"/>
      <c r="BE677" s="401"/>
      <c r="BF677" s="401"/>
      <c r="BG677" s="401"/>
      <c r="BH677" s="401"/>
      <c r="BI677" s="401"/>
      <c r="BJ677" s="401"/>
      <c r="BK677" s="401"/>
      <c r="BL677" s="401"/>
      <c r="BM677" s="401"/>
      <c r="BN677" s="401"/>
      <c r="BO677" s="401"/>
      <c r="BP677" s="401"/>
      <c r="BQ677" s="401"/>
      <c r="BR677" s="401"/>
      <c r="BS677" s="401"/>
      <c r="BT677" s="401"/>
      <c r="BU677" s="401"/>
      <c r="BV677" s="401"/>
      <c r="BW677" s="401"/>
      <c r="BX677" s="401"/>
      <c r="BY677" s="401"/>
      <c r="BZ677" s="401"/>
      <c r="CA677" s="401"/>
      <c r="CB677" s="401"/>
      <c r="CC677" s="401"/>
      <c r="CD677" s="401"/>
      <c r="CE677" s="401"/>
      <c r="CF677" s="401"/>
      <c r="CG677" s="401"/>
      <c r="CH677" s="401"/>
      <c r="CI677" s="401"/>
      <c r="CJ677" s="401"/>
      <c r="CK677" s="401"/>
      <c r="CL677" s="401"/>
      <c r="CM677" s="401"/>
      <c r="CN677" s="401"/>
      <c r="CO677" s="401"/>
      <c r="CP677" s="401"/>
      <c r="CQ677" s="401"/>
      <c r="CR677" s="401"/>
      <c r="CS677" s="401"/>
      <c r="CT677" s="401"/>
      <c r="CU677" s="401"/>
      <c r="CV677" s="401"/>
      <c r="CW677" s="401"/>
      <c r="CX677" s="401"/>
      <c r="CY677" s="401"/>
      <c r="CZ677" s="401"/>
    </row>
    <row r="678" s="405" customFormat="true" ht="25.15" customHeight="true" x14ac:dyDescent="0.2">
      <c r="C678" s="1071"/>
      <c r="D678" s="1072"/>
      <c r="E678" s="698"/>
      <c r="F678" s="698"/>
      <c r="G678" s="698"/>
      <c r="H678" s="1072"/>
      <c r="I678" s="1072"/>
      <c r="J678" s="698"/>
      <c r="K678" s="698"/>
      <c r="L678" s="698"/>
      <c r="M678" s="1072" t="s">
        <v>497</v>
      </c>
      <c r="N678" s="1072"/>
      <c r="O678" s="881">
        <v>-8.288577734972085E-3</v>
      </c>
      <c r="P678" s="698"/>
      <c r="Q678" s="698"/>
      <c r="AN678" s="398"/>
      <c r="AO678" s="398"/>
      <c r="AP678" s="398"/>
      <c r="AQ678" s="398"/>
      <c r="AR678" s="398"/>
      <c r="AS678" s="398"/>
      <c r="AT678" s="398"/>
      <c r="AU678" s="398"/>
      <c r="AV678" s="398"/>
      <c r="AW678" s="398"/>
      <c r="AX678" s="398"/>
      <c r="AY678" s="398"/>
      <c r="AZ678" s="398"/>
      <c r="BA678" s="401"/>
      <c r="BB678" s="478"/>
      <c r="BC678" s="401"/>
      <c r="BD678" s="401"/>
      <c r="BE678" s="401"/>
      <c r="BF678" s="401"/>
      <c r="BG678" s="401"/>
      <c r="BH678" s="401"/>
      <c r="BI678" s="401"/>
      <c r="BJ678" s="401"/>
      <c r="BK678" s="401"/>
      <c r="BL678" s="401"/>
      <c r="BM678" s="401"/>
      <c r="BN678" s="401"/>
      <c r="BO678" s="401"/>
      <c r="BP678" s="401"/>
      <c r="BQ678" s="401"/>
      <c r="BR678" s="401"/>
      <c r="BS678" s="401"/>
      <c r="BT678" s="401"/>
      <c r="BU678" s="401"/>
      <c r="BV678" s="401"/>
      <c r="BW678" s="401"/>
      <c r="BX678" s="401"/>
      <c r="BY678" s="401"/>
      <c r="BZ678" s="401"/>
      <c r="CA678" s="401"/>
      <c r="CB678" s="401"/>
      <c r="CC678" s="401"/>
      <c r="CD678" s="401"/>
      <c r="CE678" s="401"/>
      <c r="CF678" s="401"/>
      <c r="CG678" s="401"/>
      <c r="CH678" s="401"/>
      <c r="CI678" s="401"/>
      <c r="CJ678" s="401"/>
      <c r="CK678" s="401"/>
      <c r="CL678" s="401"/>
      <c r="CM678" s="401"/>
      <c r="CN678" s="401"/>
      <c r="CO678" s="401"/>
      <c r="CP678" s="401"/>
      <c r="CQ678" s="401"/>
      <c r="CR678" s="401"/>
      <c r="CS678" s="401"/>
      <c r="CT678" s="401"/>
      <c r="CU678" s="401"/>
      <c r="CV678" s="401"/>
      <c r="CW678" s="401"/>
      <c r="CX678" s="401"/>
      <c r="CY678" s="401"/>
      <c r="CZ678" s="401"/>
    </row>
    <row r="679" s="405" customFormat="true" ht="25.15" customHeight="true" x14ac:dyDescent="0.2">
      <c r="C679" s="1071"/>
      <c r="D679" s="1072"/>
      <c r="E679" s="698"/>
      <c r="F679" s="698"/>
      <c r="G679" s="698"/>
      <c r="H679" s="1072"/>
      <c r="I679" s="1072"/>
      <c r="J679" s="698"/>
      <c r="K679" s="698"/>
      <c r="L679" s="698"/>
      <c r="M679" s="1072" t="s">
        <v>482</v>
      </c>
      <c r="N679" s="1072"/>
      <c r="O679" s="884">
        <v>1.4032774147284953E-2</v>
      </c>
      <c r="P679" s="698"/>
      <c r="Q679" s="698"/>
      <c r="AN679" s="398"/>
      <c r="AO679" s="398"/>
      <c r="AP679" s="398"/>
      <c r="AQ679" s="398"/>
      <c r="AR679" s="398"/>
      <c r="AS679" s="398"/>
      <c r="AT679" s="398"/>
      <c r="AU679" s="398"/>
      <c r="AV679" s="398"/>
      <c r="AW679" s="398"/>
      <c r="AX679" s="398"/>
      <c r="AY679" s="398"/>
      <c r="AZ679" s="398"/>
      <c r="BA679" s="401"/>
      <c r="BB679" s="478"/>
      <c r="BC679" s="401"/>
      <c r="BD679" s="401"/>
      <c r="BE679" s="401"/>
      <c r="BF679" s="401"/>
      <c r="BG679" s="401"/>
      <c r="BH679" s="401"/>
      <c r="BI679" s="401"/>
      <c r="BJ679" s="401"/>
      <c r="BK679" s="401"/>
      <c r="BL679" s="401"/>
      <c r="BM679" s="401"/>
      <c r="BN679" s="401"/>
      <c r="BO679" s="401"/>
      <c r="BP679" s="401"/>
      <c r="BQ679" s="401"/>
      <c r="BR679" s="401"/>
      <c r="BS679" s="401"/>
      <c r="BT679" s="401"/>
      <c r="BU679" s="401"/>
      <c r="BV679" s="401"/>
      <c r="BW679" s="401"/>
      <c r="BX679" s="401"/>
      <c r="BY679" s="401"/>
      <c r="BZ679" s="401"/>
      <c r="CA679" s="401"/>
      <c r="CB679" s="401"/>
      <c r="CC679" s="401"/>
      <c r="CD679" s="401"/>
      <c r="CE679" s="401"/>
      <c r="CF679" s="401"/>
      <c r="CG679" s="401"/>
      <c r="CH679" s="401"/>
      <c r="CI679" s="401"/>
      <c r="CJ679" s="401"/>
      <c r="CK679" s="401"/>
      <c r="CL679" s="401"/>
      <c r="CM679" s="401"/>
      <c r="CN679" s="401"/>
      <c r="CO679" s="401"/>
      <c r="CP679" s="401"/>
      <c r="CQ679" s="401"/>
      <c r="CR679" s="401"/>
      <c r="CS679" s="401"/>
      <c r="CT679" s="401"/>
      <c r="CU679" s="401"/>
      <c r="CV679" s="401"/>
      <c r="CW679" s="401"/>
      <c r="CX679" s="401"/>
      <c r="CY679" s="401"/>
      <c r="CZ679" s="401"/>
    </row>
    <row r="680" s="405" customFormat="true" ht="25.15" customHeight="true" x14ac:dyDescent="0.2">
      <c r="C680" s="1071"/>
      <c r="D680" s="1072"/>
      <c r="E680" s="698"/>
      <c r="F680" s="698"/>
      <c r="G680" s="698"/>
      <c r="H680" s="1072"/>
      <c r="I680" s="1072"/>
      <c r="J680" s="698"/>
      <c r="K680" s="698"/>
      <c r="L680" s="698"/>
      <c r="M680" s="1072"/>
      <c r="N680" s="1072"/>
      <c r="O680" s="698"/>
      <c r="P680" s="698"/>
      <c r="Q680" s="698"/>
      <c r="AN680" s="398"/>
      <c r="AO680" s="398"/>
      <c r="AP680" s="398"/>
      <c r="AQ680" s="398"/>
      <c r="AR680" s="398"/>
      <c r="AS680" s="398"/>
      <c r="AT680" s="398"/>
      <c r="AU680" s="398"/>
      <c r="AV680" s="398"/>
      <c r="AW680" s="398"/>
      <c r="AX680" s="398"/>
      <c r="AY680" s="398"/>
      <c r="AZ680" s="398"/>
      <c r="BA680" s="401"/>
      <c r="BB680" s="478"/>
      <c r="BC680" s="401"/>
      <c r="BD680" s="401"/>
      <c r="BE680" s="401"/>
      <c r="BF680" s="401"/>
      <c r="BG680" s="401"/>
      <c r="BH680" s="401"/>
      <c r="BI680" s="401"/>
      <c r="BJ680" s="401"/>
      <c r="BK680" s="401"/>
      <c r="BL680" s="401"/>
      <c r="BM680" s="401"/>
      <c r="BN680" s="401"/>
      <c r="BO680" s="401"/>
      <c r="BP680" s="401"/>
      <c r="BQ680" s="401"/>
      <c r="BR680" s="401"/>
      <c r="BS680" s="401"/>
      <c r="BT680" s="401"/>
      <c r="BU680" s="401"/>
      <c r="BV680" s="401"/>
      <c r="BW680" s="401"/>
      <c r="BX680" s="401"/>
      <c r="BY680" s="401"/>
      <c r="BZ680" s="401"/>
      <c r="CA680" s="401"/>
      <c r="CB680" s="401"/>
      <c r="CC680" s="401"/>
      <c r="CD680" s="401"/>
      <c r="CE680" s="401"/>
      <c r="CF680" s="401"/>
      <c r="CG680" s="401"/>
      <c r="CH680" s="401"/>
      <c r="CI680" s="401"/>
      <c r="CJ680" s="401"/>
      <c r="CK680" s="401"/>
      <c r="CL680" s="401"/>
      <c r="CM680" s="401"/>
      <c r="CN680" s="401"/>
      <c r="CO680" s="401"/>
      <c r="CP680" s="401"/>
      <c r="CQ680" s="401"/>
      <c r="CR680" s="401"/>
      <c r="CS680" s="401"/>
      <c r="CT680" s="401"/>
      <c r="CU680" s="401"/>
      <c r="CV680" s="401"/>
      <c r="CW680" s="401"/>
      <c r="CX680" s="401"/>
      <c r="CY680" s="401"/>
      <c r="CZ680" s="401"/>
    </row>
    <row r="681" s="405" customFormat="true" ht="25.15" customHeight="true" x14ac:dyDescent="0.2">
      <c r="C681" s="1071"/>
      <c r="D681" s="1072"/>
      <c r="E681" s="698"/>
      <c r="F681" s="698"/>
      <c r="G681" s="698"/>
      <c r="H681" s="1072"/>
      <c r="I681" s="1072"/>
      <c r="J681" s="698"/>
      <c r="K681" s="698"/>
      <c r="L681" s="698"/>
      <c r="M681" s="1072"/>
      <c r="N681" s="1072"/>
      <c r="O681" s="698"/>
      <c r="P681" s="698"/>
      <c r="Q681" s="698"/>
      <c r="AN681" s="398"/>
      <c r="AO681" s="398"/>
      <c r="AP681" s="398"/>
      <c r="AQ681" s="398"/>
      <c r="AR681" s="398"/>
      <c r="AS681" s="398"/>
      <c r="AT681" s="398"/>
      <c r="AU681" s="398"/>
      <c r="AV681" s="398"/>
      <c r="AW681" s="398"/>
      <c r="AX681" s="398"/>
      <c r="AY681" s="398"/>
      <c r="AZ681" s="398"/>
      <c r="BA681" s="401"/>
      <c r="BB681" s="478"/>
      <c r="BC681" s="401"/>
      <c r="BD681" s="401"/>
      <c r="BE681" s="401"/>
      <c r="BF681" s="401"/>
      <c r="BG681" s="401"/>
      <c r="BH681" s="401"/>
      <c r="BI681" s="401"/>
      <c r="BJ681" s="401"/>
      <c r="BK681" s="401"/>
      <c r="BL681" s="401"/>
      <c r="BM681" s="401"/>
      <c r="BN681" s="401"/>
      <c r="BO681" s="401"/>
      <c r="BP681" s="401"/>
      <c r="BQ681" s="401"/>
      <c r="BR681" s="401"/>
      <c r="BS681" s="401"/>
      <c r="BT681" s="401"/>
      <c r="BU681" s="401"/>
      <c r="BV681" s="401"/>
      <c r="BW681" s="401"/>
      <c r="BX681" s="401"/>
      <c r="BY681" s="401"/>
      <c r="BZ681" s="401"/>
      <c r="CA681" s="401"/>
      <c r="CB681" s="401"/>
      <c r="CC681" s="401"/>
      <c r="CD681" s="401"/>
      <c r="CE681" s="401"/>
      <c r="CF681" s="401"/>
      <c r="CG681" s="401"/>
      <c r="CH681" s="401"/>
      <c r="CI681" s="401"/>
      <c r="CJ681" s="401"/>
      <c r="CK681" s="401"/>
      <c r="CL681" s="401"/>
      <c r="CM681" s="401"/>
      <c r="CN681" s="401"/>
      <c r="CO681" s="401"/>
      <c r="CP681" s="401"/>
      <c r="CQ681" s="401"/>
      <c r="CR681" s="401"/>
      <c r="CS681" s="401"/>
      <c r="CT681" s="401"/>
      <c r="CU681" s="401"/>
      <c r="CV681" s="401"/>
      <c r="CW681" s="401"/>
      <c r="CX681" s="401"/>
      <c r="CY681" s="401"/>
      <c r="CZ681" s="401"/>
    </row>
    <row r="682" s="405" customFormat="true" ht="25.15" customHeight="true" x14ac:dyDescent="0.2">
      <c r="C682" s="1071"/>
      <c r="D682" s="1072"/>
      <c r="E682" s="698"/>
      <c r="F682" s="698"/>
      <c r="G682" s="698"/>
      <c r="H682" s="1072"/>
      <c r="I682" s="1072"/>
      <c r="J682" s="698"/>
      <c r="K682" s="698"/>
      <c r="L682" s="698"/>
      <c r="M682" s="1072" t="s">
        <v>244</v>
      </c>
      <c r="N682" s="1072"/>
      <c r="O682" s="1072"/>
      <c r="P682" s="698"/>
      <c r="Q682" s="698"/>
      <c r="AN682" s="398"/>
      <c r="AO682" s="398"/>
      <c r="AP682" s="398"/>
      <c r="AQ682" s="398"/>
      <c r="AR682" s="398"/>
      <c r="AS682" s="398"/>
      <c r="AT682" s="398"/>
      <c r="AU682" s="398"/>
      <c r="AV682" s="398"/>
      <c r="AW682" s="398"/>
      <c r="AX682" s="398"/>
      <c r="AY682" s="398"/>
      <c r="AZ682" s="398"/>
      <c r="BA682" s="401"/>
      <c r="BB682" s="478"/>
      <c r="BC682" s="401"/>
      <c r="BD682" s="401"/>
      <c r="BE682" s="401"/>
      <c r="BF682" s="401"/>
      <c r="BG682" s="401"/>
      <c r="BH682" s="401"/>
      <c r="BI682" s="401"/>
      <c r="BJ682" s="401"/>
      <c r="BK682" s="401"/>
      <c r="BL682" s="401"/>
      <c r="BM682" s="401"/>
      <c r="BN682" s="401"/>
      <c r="BO682" s="401"/>
      <c r="BP682" s="401"/>
      <c r="BQ682" s="401"/>
      <c r="BR682" s="401"/>
      <c r="BS682" s="401"/>
      <c r="BT682" s="401"/>
      <c r="BU682" s="401"/>
      <c r="BV682" s="401"/>
      <c r="BW682" s="401"/>
      <c r="BX682" s="401"/>
      <c r="BY682" s="401"/>
      <c r="BZ682" s="401"/>
      <c r="CA682" s="401"/>
      <c r="CB682" s="401"/>
      <c r="CC682" s="401"/>
      <c r="CD682" s="401"/>
      <c r="CE682" s="401"/>
      <c r="CF682" s="401"/>
      <c r="CG682" s="401"/>
      <c r="CH682" s="401"/>
      <c r="CI682" s="401"/>
      <c r="CJ682" s="401"/>
      <c r="CK682" s="401"/>
      <c r="CL682" s="401"/>
      <c r="CM682" s="401"/>
      <c r="CN682" s="401"/>
      <c r="CO682" s="401"/>
      <c r="CP682" s="401"/>
      <c r="CQ682" s="401"/>
      <c r="CR682" s="401"/>
      <c r="CS682" s="401"/>
      <c r="CT682" s="401"/>
      <c r="CU682" s="401"/>
      <c r="CV682" s="401"/>
      <c r="CW682" s="401"/>
      <c r="CX682" s="401"/>
      <c r="CY682" s="401"/>
      <c r="CZ682" s="401"/>
    </row>
    <row r="683" s="405" customFormat="true" ht="25.15" customHeight="true" x14ac:dyDescent="0.2">
      <c r="C683" s="1071"/>
      <c r="D683" s="1072"/>
      <c r="E683" s="698"/>
      <c r="F683" s="698"/>
      <c r="G683" s="698"/>
      <c r="H683" s="1072"/>
      <c r="I683" s="1072"/>
      <c r="J683" s="698"/>
      <c r="K683" s="698"/>
      <c r="L683" s="698"/>
      <c r="M683" s="1072" t="s">
        <v>208</v>
      </c>
      <c r="N683" s="1072"/>
      <c r="O683" s="901" t="s">
        <v>209</v>
      </c>
      <c r="P683" s="698"/>
      <c r="Q683" s="698"/>
      <c r="AN683" s="398"/>
      <c r="AO683" s="398"/>
      <c r="AP683" s="398"/>
      <c r="AQ683" s="398"/>
      <c r="AR683" s="398"/>
      <c r="AS683" s="398"/>
      <c r="AT683" s="398"/>
      <c r="AU683" s="398"/>
      <c r="AV683" s="398"/>
      <c r="AW683" s="398"/>
      <c r="AX683" s="398"/>
      <c r="AY683" s="398"/>
      <c r="AZ683" s="398"/>
      <c r="BA683" s="401"/>
      <c r="BB683" s="478"/>
      <c r="BC683" s="401"/>
      <c r="BD683" s="401"/>
      <c r="BE683" s="401"/>
      <c r="BF683" s="401"/>
      <c r="BG683" s="401"/>
      <c r="BH683" s="401"/>
      <c r="BI683" s="401"/>
      <c r="BJ683" s="401"/>
      <c r="BK683" s="401"/>
      <c r="BL683" s="401"/>
      <c r="BM683" s="401"/>
      <c r="BN683" s="401"/>
      <c r="BO683" s="401"/>
      <c r="BP683" s="401"/>
      <c r="BQ683" s="401"/>
      <c r="BR683" s="401"/>
      <c r="BS683" s="401"/>
      <c r="BT683" s="401"/>
      <c r="BU683" s="401"/>
      <c r="BV683" s="401"/>
      <c r="BW683" s="401"/>
      <c r="BX683" s="401"/>
      <c r="BY683" s="401"/>
      <c r="BZ683" s="401"/>
      <c r="CA683" s="401"/>
      <c r="CB683" s="401"/>
      <c r="CC683" s="401"/>
      <c r="CD683" s="401"/>
      <c r="CE683" s="401"/>
      <c r="CF683" s="401"/>
      <c r="CG683" s="401"/>
      <c r="CH683" s="401"/>
      <c r="CI683" s="401"/>
      <c r="CJ683" s="401"/>
      <c r="CK683" s="401"/>
      <c r="CL683" s="401"/>
      <c r="CM683" s="401"/>
      <c r="CN683" s="401"/>
      <c r="CO683" s="401"/>
      <c r="CP683" s="401"/>
      <c r="CQ683" s="401"/>
      <c r="CR683" s="401"/>
      <c r="CS683" s="401"/>
      <c r="CT683" s="401"/>
      <c r="CU683" s="401"/>
      <c r="CV683" s="401"/>
      <c r="CW683" s="401"/>
      <c r="CX683" s="401"/>
      <c r="CY683" s="401"/>
      <c r="CZ683" s="401"/>
    </row>
    <row r="684" s="405" customFormat="true" ht="25.15" customHeight="true" x14ac:dyDescent="0.2">
      <c r="C684" s="1071"/>
      <c r="D684" s="1072"/>
      <c r="E684" s="698"/>
      <c r="F684" s="698"/>
      <c r="G684" s="698"/>
      <c r="H684" s="1072"/>
      <c r="I684" s="1072"/>
      <c r="J684" s="698"/>
      <c r="K684" s="698"/>
      <c r="L684" s="698"/>
      <c r="M684" s="1072" t="s">
        <v>209</v>
      </c>
      <c r="N684" s="1072"/>
      <c r="O684" s="902">
        <v>0.99999999999999989</v>
      </c>
      <c r="P684" s="698"/>
      <c r="Q684" s="698"/>
      <c r="AN684" s="398"/>
      <c r="AO684" s="398"/>
      <c r="AP684" s="398"/>
      <c r="AQ684" s="398"/>
      <c r="AR684" s="398"/>
      <c r="AS684" s="398"/>
      <c r="AT684" s="398"/>
      <c r="AU684" s="398"/>
      <c r="AV684" s="398"/>
      <c r="AW684" s="398"/>
      <c r="AX684" s="398"/>
      <c r="AY684" s="398"/>
      <c r="AZ684" s="398"/>
      <c r="BA684" s="401"/>
      <c r="BB684" s="478"/>
      <c r="BC684" s="401"/>
      <c r="BD684" s="401"/>
      <c r="BE684" s="401"/>
      <c r="BF684" s="401"/>
      <c r="BG684" s="401"/>
      <c r="BH684" s="401"/>
      <c r="BI684" s="401"/>
      <c r="BJ684" s="401"/>
      <c r="BK684" s="401"/>
      <c r="BL684" s="401"/>
      <c r="BM684" s="401"/>
      <c r="BN684" s="401"/>
      <c r="BO684" s="401"/>
      <c r="BP684" s="401"/>
      <c r="BQ684" s="401"/>
      <c r="BR684" s="401"/>
      <c r="BS684" s="401"/>
      <c r="BT684" s="401"/>
      <c r="BU684" s="401"/>
      <c r="BV684" s="401"/>
      <c r="BW684" s="401"/>
      <c r="BX684" s="401"/>
      <c r="BY684" s="401"/>
      <c r="BZ684" s="401"/>
      <c r="CA684" s="401"/>
      <c r="CB684" s="401"/>
      <c r="CC684" s="401"/>
      <c r="CD684" s="401"/>
      <c r="CE684" s="401"/>
      <c r="CF684" s="401"/>
      <c r="CG684" s="401"/>
      <c r="CH684" s="401"/>
      <c r="CI684" s="401"/>
      <c r="CJ684" s="401"/>
      <c r="CK684" s="401"/>
      <c r="CL684" s="401"/>
      <c r="CM684" s="401"/>
      <c r="CN684" s="401"/>
      <c r="CO684" s="401"/>
      <c r="CP684" s="401"/>
      <c r="CQ684" s="401"/>
      <c r="CR684" s="401"/>
      <c r="CS684" s="401"/>
      <c r="CT684" s="401"/>
      <c r="CU684" s="401"/>
      <c r="CV684" s="401"/>
      <c r="CW684" s="401"/>
      <c r="CX684" s="401"/>
      <c r="CY684" s="401"/>
      <c r="CZ684" s="401"/>
    </row>
    <row r="685" s="405" customFormat="true" ht="25.15" customHeight="true" x14ac:dyDescent="0.2">
      <c r="C685" s="1071"/>
      <c r="D685" s="1072"/>
      <c r="E685" s="698"/>
      <c r="F685" s="698"/>
      <c r="G685" s="698"/>
      <c r="H685" s="1072"/>
      <c r="I685" s="1072"/>
      <c r="J685" s="698"/>
      <c r="K685" s="698"/>
      <c r="L685" s="698"/>
      <c r="M685" s="1072"/>
      <c r="N685" s="1072"/>
      <c r="O685" s="698"/>
      <c r="P685" s="698"/>
      <c r="Q685" s="698"/>
      <c r="AN685" s="398"/>
      <c r="AO685" s="398"/>
      <c r="AP685" s="398"/>
      <c r="AQ685" s="398"/>
      <c r="AR685" s="398"/>
      <c r="AS685" s="398"/>
      <c r="AT685" s="398"/>
      <c r="AU685" s="398"/>
      <c r="AV685" s="398"/>
      <c r="AW685" s="398"/>
      <c r="AX685" s="398"/>
      <c r="AY685" s="398"/>
      <c r="AZ685" s="398"/>
      <c r="BA685" s="401"/>
      <c r="BB685" s="478"/>
      <c r="BC685" s="401"/>
      <c r="BD685" s="401"/>
      <c r="BE685" s="401"/>
      <c r="BF685" s="401"/>
      <c r="BG685" s="401"/>
      <c r="BH685" s="401"/>
      <c r="BI685" s="401"/>
      <c r="BJ685" s="401"/>
      <c r="BK685" s="401"/>
      <c r="BL685" s="401"/>
      <c r="BM685" s="401"/>
      <c r="BN685" s="401"/>
      <c r="BO685" s="401"/>
      <c r="BP685" s="401"/>
      <c r="BQ685" s="401"/>
      <c r="BR685" s="401"/>
      <c r="BS685" s="401"/>
      <c r="BT685" s="401"/>
      <c r="BU685" s="401"/>
      <c r="BV685" s="401"/>
      <c r="BW685" s="401"/>
      <c r="BX685" s="401"/>
      <c r="BY685" s="401"/>
      <c r="BZ685" s="401"/>
      <c r="CA685" s="401"/>
      <c r="CB685" s="401"/>
      <c r="CC685" s="401"/>
      <c r="CD685" s="401"/>
      <c r="CE685" s="401"/>
      <c r="CF685" s="401"/>
      <c r="CG685" s="401"/>
      <c r="CH685" s="401"/>
      <c r="CI685" s="401"/>
      <c r="CJ685" s="401"/>
      <c r="CK685" s="401"/>
      <c r="CL685" s="401"/>
      <c r="CM685" s="401"/>
      <c r="CN685" s="401"/>
      <c r="CO685" s="401"/>
      <c r="CP685" s="401"/>
      <c r="CQ685" s="401"/>
      <c r="CR685" s="401"/>
      <c r="CS685" s="401"/>
      <c r="CT685" s="401"/>
      <c r="CU685" s="401"/>
      <c r="CV685" s="401"/>
      <c r="CW685" s="401"/>
      <c r="CX685" s="401"/>
      <c r="CY685" s="401"/>
      <c r="CZ685" s="401"/>
    </row>
    <row r="686" s="405" customFormat="true" ht="25.15" customHeight="true" x14ac:dyDescent="0.2">
      <c r="C686" s="697"/>
      <c r="D686" s="697"/>
      <c r="E686" s="697"/>
      <c r="F686" s="697"/>
      <c r="G686" s="697"/>
      <c r="H686" s="697"/>
      <c r="I686" s="697"/>
      <c r="J686" s="697"/>
      <c r="K686" s="697"/>
      <c r="L686" s="697"/>
      <c r="M686" s="697"/>
      <c r="N686" s="697"/>
      <c r="O686" s="697"/>
      <c r="P686" s="697"/>
      <c r="Q686" s="697"/>
      <c r="AN686" s="398"/>
      <c r="AO686" s="398"/>
      <c r="AP686" s="398"/>
      <c r="AQ686" s="398"/>
      <c r="AR686" s="398"/>
      <c r="AS686" s="398"/>
      <c r="AT686" s="398"/>
      <c r="AU686" s="398"/>
      <c r="AV686" s="398"/>
      <c r="AW686" s="398"/>
      <c r="AX686" s="398"/>
      <c r="AY686" s="398"/>
      <c r="AZ686" s="398"/>
      <c r="BA686" s="401"/>
      <c r="BB686" s="478"/>
      <c r="BC686" s="401"/>
      <c r="BD686" s="401"/>
      <c r="BE686" s="401"/>
      <c r="BF686" s="401"/>
      <c r="BG686" s="401"/>
      <c r="BH686" s="401"/>
      <c r="BI686" s="401"/>
      <c r="BJ686" s="401"/>
      <c r="BK686" s="401"/>
      <c r="BL686" s="401"/>
      <c r="BM686" s="401"/>
      <c r="BN686" s="401"/>
      <c r="BO686" s="401"/>
      <c r="BP686" s="401"/>
      <c r="BQ686" s="401"/>
      <c r="BR686" s="401"/>
      <c r="BS686" s="401"/>
      <c r="BT686" s="401"/>
      <c r="BU686" s="401"/>
      <c r="BV686" s="401"/>
      <c r="BW686" s="401"/>
      <c r="BX686" s="401"/>
      <c r="BY686" s="401"/>
      <c r="BZ686" s="401"/>
      <c r="CA686" s="401"/>
      <c r="CB686" s="401"/>
      <c r="CC686" s="401"/>
      <c r="CD686" s="401"/>
      <c r="CE686" s="401"/>
      <c r="CF686" s="401"/>
      <c r="CG686" s="401"/>
      <c r="CH686" s="401"/>
      <c r="CI686" s="401"/>
      <c r="CJ686" s="401"/>
      <c r="CK686" s="401"/>
      <c r="CL686" s="401"/>
      <c r="CM686" s="401"/>
      <c r="CN686" s="401"/>
      <c r="CO686" s="401"/>
      <c r="CP686" s="401"/>
      <c r="CQ686" s="401"/>
      <c r="CR686" s="401"/>
      <c r="CS686" s="401"/>
      <c r="CT686" s="401"/>
      <c r="CU686" s="401"/>
      <c r="CV686" s="401"/>
      <c r="CW686" s="401"/>
      <c r="CX686" s="401"/>
      <c r="CY686" s="401"/>
      <c r="CZ686" s="401"/>
    </row>
    <row r="687" s="405" customFormat="true" ht="25.15" customHeight="true" x14ac:dyDescent="0.2">
      <c r="C687" s="697"/>
      <c r="D687" s="697"/>
      <c r="E687" s="697"/>
      <c r="F687" s="697"/>
      <c r="G687" s="697"/>
      <c r="H687" s="697"/>
      <c r="I687" s="697"/>
      <c r="J687" s="697"/>
      <c r="K687" s="697"/>
      <c r="L687" s="697"/>
      <c r="M687" s="697"/>
      <c r="N687" s="697"/>
      <c r="O687" s="697"/>
      <c r="P687" s="697"/>
      <c r="Q687" s="697"/>
      <c r="AN687" s="398"/>
      <c r="AO687" s="398"/>
      <c r="AP687" s="398"/>
      <c r="AQ687" s="398"/>
      <c r="AR687" s="398"/>
      <c r="AS687" s="398"/>
      <c r="AT687" s="398"/>
      <c r="AU687" s="398"/>
      <c r="AV687" s="398"/>
      <c r="AW687" s="398"/>
      <c r="AX687" s="398"/>
      <c r="AY687" s="398"/>
      <c r="AZ687" s="398"/>
      <c r="BA687" s="401"/>
      <c r="BB687" s="478"/>
      <c r="BC687" s="401"/>
      <c r="BD687" s="401"/>
      <c r="BE687" s="401"/>
      <c r="BF687" s="401"/>
      <c r="BG687" s="401"/>
      <c r="BH687" s="401"/>
      <c r="BI687" s="401"/>
      <c r="BJ687" s="401"/>
      <c r="BK687" s="401"/>
      <c r="BL687" s="401"/>
      <c r="BM687" s="401"/>
      <c r="BN687" s="401"/>
      <c r="BO687" s="401"/>
      <c r="BP687" s="401"/>
      <c r="BQ687" s="401"/>
      <c r="BR687" s="401"/>
      <c r="BS687" s="401"/>
      <c r="BT687" s="401"/>
      <c r="BU687" s="401"/>
      <c r="BV687" s="401"/>
      <c r="BW687" s="401"/>
      <c r="BX687" s="401"/>
      <c r="BY687" s="401"/>
      <c r="BZ687" s="401"/>
      <c r="CA687" s="401"/>
      <c r="CB687" s="401"/>
      <c r="CC687" s="401"/>
      <c r="CD687" s="401"/>
      <c r="CE687" s="401"/>
      <c r="CF687" s="401"/>
      <c r="CG687" s="401"/>
      <c r="CH687" s="401"/>
      <c r="CI687" s="401"/>
      <c r="CJ687" s="401"/>
      <c r="CK687" s="401"/>
      <c r="CL687" s="401"/>
      <c r="CM687" s="401"/>
      <c r="CN687" s="401"/>
      <c r="CO687" s="401"/>
      <c r="CP687" s="401"/>
      <c r="CQ687" s="401"/>
      <c r="CR687" s="401"/>
      <c r="CS687" s="401"/>
      <c r="CT687" s="401"/>
      <c r="CU687" s="401"/>
      <c r="CV687" s="401"/>
      <c r="CW687" s="401"/>
      <c r="CX687" s="401"/>
      <c r="CY687" s="401"/>
      <c r="CZ687" s="401"/>
    </row>
    <row r="688" s="405" customFormat="true" ht="25.15" customHeight="true" x14ac:dyDescent="0.2">
      <c r="C688" s="697"/>
      <c r="D688" s="697"/>
      <c r="E688" s="697"/>
      <c r="F688" s="697"/>
      <c r="G688" s="697"/>
      <c r="H688" s="697"/>
      <c r="I688" s="697"/>
      <c r="J688" s="697"/>
      <c r="K688" s="697"/>
      <c r="L688" s="697"/>
      <c r="M688" s="697"/>
      <c r="N688" s="697"/>
      <c r="O688" s="697"/>
      <c r="P688" s="697"/>
      <c r="Q688" s="697"/>
      <c r="AN688" s="398"/>
      <c r="AO688" s="398"/>
      <c r="AP688" s="398"/>
      <c r="AQ688" s="398"/>
      <c r="AR688" s="398"/>
      <c r="AS688" s="398"/>
      <c r="AT688" s="398"/>
      <c r="AU688" s="398"/>
      <c r="AV688" s="398"/>
      <c r="AW688" s="398"/>
      <c r="AX688" s="398"/>
      <c r="AY688" s="398"/>
      <c r="AZ688" s="398"/>
      <c r="BA688" s="401"/>
      <c r="BB688" s="478"/>
      <c r="BC688" s="401"/>
      <c r="BD688" s="401"/>
      <c r="BE688" s="401"/>
      <c r="BF688" s="401"/>
      <c r="BG688" s="401"/>
      <c r="BH688" s="401"/>
      <c r="BI688" s="401"/>
      <c r="BJ688" s="401"/>
      <c r="BK688" s="401"/>
      <c r="BL688" s="401"/>
      <c r="BM688" s="401"/>
      <c r="BN688" s="401"/>
      <c r="BO688" s="401"/>
      <c r="BP688" s="401"/>
      <c r="BQ688" s="401"/>
      <c r="BR688" s="401"/>
      <c r="BS688" s="401"/>
      <c r="BT688" s="401"/>
      <c r="BU688" s="401"/>
      <c r="BV688" s="401"/>
      <c r="BW688" s="401"/>
      <c r="BX688" s="401"/>
      <c r="BY688" s="401"/>
      <c r="BZ688" s="401"/>
      <c r="CA688" s="401"/>
      <c r="CB688" s="401"/>
      <c r="CC688" s="401"/>
      <c r="CD688" s="401"/>
      <c r="CE688" s="401"/>
      <c r="CF688" s="401"/>
      <c r="CG688" s="401"/>
      <c r="CH688" s="401"/>
      <c r="CI688" s="401"/>
      <c r="CJ688" s="401"/>
      <c r="CK688" s="401"/>
      <c r="CL688" s="401"/>
      <c r="CM688" s="401"/>
      <c r="CN688" s="401"/>
      <c r="CO688" s="401"/>
      <c r="CP688" s="401"/>
      <c r="CQ688" s="401"/>
      <c r="CR688" s="401"/>
      <c r="CS688" s="401"/>
      <c r="CT688" s="401"/>
      <c r="CU688" s="401"/>
      <c r="CV688" s="401"/>
      <c r="CW688" s="401"/>
      <c r="CX688" s="401"/>
      <c r="CY688" s="401"/>
      <c r="CZ688" s="401"/>
    </row>
    <row r="689" s="405" customFormat="true" ht="25.15" customHeight="true" x14ac:dyDescent="0.2">
      <c r="C689" s="697"/>
      <c r="D689" s="697"/>
      <c r="E689" s="697"/>
      <c r="F689" s="697"/>
      <c r="G689" s="697"/>
      <c r="H689" s="697"/>
      <c r="I689" s="697"/>
      <c r="J689" s="697"/>
      <c r="K689" s="697"/>
      <c r="L689" s="697"/>
      <c r="M689" s="697"/>
      <c r="N689" s="697"/>
      <c r="O689" s="697"/>
      <c r="P689" s="697"/>
      <c r="Q689" s="697"/>
      <c r="AN689" s="398"/>
      <c r="AO689" s="398"/>
      <c r="AP689" s="398"/>
      <c r="AQ689" s="398"/>
      <c r="AR689" s="398"/>
      <c r="AS689" s="398"/>
      <c r="AT689" s="398"/>
      <c r="AU689" s="398"/>
      <c r="AV689" s="398"/>
      <c r="AW689" s="398"/>
      <c r="AX689" s="398"/>
      <c r="AY689" s="398"/>
      <c r="AZ689" s="398"/>
      <c r="BA689" s="401"/>
      <c r="BB689" s="478"/>
      <c r="BC689" s="401"/>
      <c r="BD689" s="401"/>
      <c r="BE689" s="401"/>
      <c r="BF689" s="401"/>
      <c r="BG689" s="401"/>
      <c r="BH689" s="401"/>
      <c r="BI689" s="401"/>
      <c r="BJ689" s="401"/>
      <c r="BK689" s="401"/>
      <c r="BL689" s="401"/>
      <c r="BM689" s="401"/>
      <c r="BN689" s="401"/>
      <c r="BO689" s="401"/>
      <c r="BP689" s="401"/>
      <c r="BQ689" s="401"/>
      <c r="BR689" s="401"/>
      <c r="BS689" s="401"/>
      <c r="BT689" s="401"/>
      <c r="BU689" s="401"/>
      <c r="BV689" s="401"/>
      <c r="BW689" s="401"/>
      <c r="BX689" s="401"/>
      <c r="BY689" s="401"/>
      <c r="BZ689" s="401"/>
      <c r="CA689" s="401"/>
      <c r="CB689" s="401"/>
      <c r="CC689" s="401"/>
      <c r="CD689" s="401"/>
      <c r="CE689" s="401"/>
      <c r="CF689" s="401"/>
      <c r="CG689" s="401"/>
      <c r="CH689" s="401"/>
      <c r="CI689" s="401"/>
      <c r="CJ689" s="401"/>
      <c r="CK689" s="401"/>
      <c r="CL689" s="401"/>
      <c r="CM689" s="401"/>
      <c r="CN689" s="401"/>
      <c r="CO689" s="401"/>
      <c r="CP689" s="401"/>
      <c r="CQ689" s="401"/>
      <c r="CR689" s="401"/>
      <c r="CS689" s="401"/>
      <c r="CT689" s="401"/>
      <c r="CU689" s="401"/>
      <c r="CV689" s="401"/>
      <c r="CW689" s="401"/>
      <c r="CX689" s="401"/>
      <c r="CY689" s="401"/>
      <c r="CZ689" s="401"/>
    </row>
    <row r="690" s="405" customFormat="true" ht="25.15" customHeight="true" x14ac:dyDescent="0.2">
      <c r="C690" s="697"/>
      <c r="D690" s="697"/>
      <c r="E690" s="697"/>
      <c r="F690" s="697"/>
      <c r="G690" s="697"/>
      <c r="H690" s="697"/>
      <c r="I690" s="697"/>
      <c r="J690" s="697"/>
      <c r="K690" s="697"/>
      <c r="L690" s="697"/>
      <c r="M690" s="697"/>
      <c r="N690" s="697"/>
      <c r="O690" s="697"/>
      <c r="P690" s="697"/>
      <c r="Q690" s="697"/>
      <c r="AN690" s="398"/>
      <c r="AO690" s="398"/>
      <c r="AP690" s="398"/>
      <c r="AQ690" s="398"/>
      <c r="AR690" s="398"/>
      <c r="AS690" s="398"/>
      <c r="AT690" s="398"/>
      <c r="AU690" s="398"/>
      <c r="AV690" s="398"/>
      <c r="AW690" s="398"/>
      <c r="AX690" s="398"/>
      <c r="AY690" s="398"/>
      <c r="AZ690" s="398"/>
      <c r="BA690" s="401"/>
      <c r="BB690" s="478"/>
      <c r="BC690" s="401"/>
      <c r="BD690" s="401"/>
      <c r="BE690" s="401"/>
      <c r="BF690" s="401"/>
      <c r="BG690" s="401"/>
      <c r="BH690" s="401"/>
      <c r="BI690" s="401"/>
      <c r="BJ690" s="401"/>
      <c r="BK690" s="401"/>
      <c r="BL690" s="401"/>
      <c r="BM690" s="401"/>
      <c r="BN690" s="401"/>
      <c r="BO690" s="401"/>
      <c r="BP690" s="401"/>
      <c r="BQ690" s="401"/>
      <c r="BR690" s="401"/>
      <c r="BS690" s="401"/>
      <c r="BT690" s="401"/>
      <c r="BU690" s="401"/>
      <c r="BV690" s="401"/>
      <c r="BW690" s="401"/>
      <c r="BX690" s="401"/>
      <c r="BY690" s="401"/>
      <c r="BZ690" s="401"/>
      <c r="CA690" s="401"/>
      <c r="CB690" s="401"/>
      <c r="CC690" s="401"/>
      <c r="CD690" s="401"/>
      <c r="CE690" s="401"/>
      <c r="CF690" s="401"/>
      <c r="CG690" s="401"/>
      <c r="CH690" s="401"/>
      <c r="CI690" s="401"/>
      <c r="CJ690" s="401"/>
      <c r="CK690" s="401"/>
      <c r="CL690" s="401"/>
      <c r="CM690" s="401"/>
      <c r="CN690" s="401"/>
      <c r="CO690" s="401"/>
      <c r="CP690" s="401"/>
      <c r="CQ690" s="401"/>
      <c r="CR690" s="401"/>
      <c r="CS690" s="401"/>
      <c r="CT690" s="401"/>
      <c r="CU690" s="401"/>
      <c r="CV690" s="401"/>
      <c r="CW690" s="401"/>
      <c r="CX690" s="401"/>
      <c r="CY690" s="401"/>
      <c r="CZ690" s="401"/>
    </row>
    <row r="691" s="405" customFormat="true" ht="25.15" customHeight="true" x14ac:dyDescent="0.2">
      <c r="C691" s="697"/>
      <c r="D691" s="697"/>
      <c r="E691" s="697"/>
      <c r="F691" s="697"/>
      <c r="G691" s="697"/>
      <c r="H691" s="697"/>
      <c r="I691" s="697"/>
      <c r="J691" s="697"/>
      <c r="K691" s="697"/>
      <c r="L691" s="697"/>
      <c r="M691" s="697"/>
      <c r="N691" s="697"/>
      <c r="O691" s="697"/>
      <c r="P691" s="697"/>
      <c r="Q691" s="697"/>
      <c r="AN691" s="398"/>
      <c r="AO691" s="398"/>
      <c r="AP691" s="398"/>
      <c r="AQ691" s="398"/>
      <c r="AR691" s="398"/>
      <c r="AS691" s="398"/>
      <c r="AT691" s="398"/>
      <c r="AU691" s="398"/>
      <c r="AV691" s="398"/>
      <c r="AW691" s="398"/>
      <c r="AX691" s="398"/>
      <c r="AY691" s="398"/>
      <c r="AZ691" s="398"/>
      <c r="BA691" s="401"/>
      <c r="BB691" s="478"/>
      <c r="BC691" s="401"/>
      <c r="BD691" s="401"/>
      <c r="BE691" s="401"/>
      <c r="BF691" s="401"/>
      <c r="BG691" s="401"/>
      <c r="BH691" s="401"/>
      <c r="BI691" s="401"/>
      <c r="BJ691" s="401"/>
      <c r="BK691" s="401"/>
      <c r="BL691" s="401"/>
      <c r="BM691" s="401"/>
      <c r="BN691" s="401"/>
      <c r="BO691" s="401"/>
      <c r="BP691" s="401"/>
      <c r="BQ691" s="401"/>
      <c r="BR691" s="401"/>
      <c r="BS691" s="401"/>
      <c r="BT691" s="401"/>
      <c r="BU691" s="401"/>
      <c r="BV691" s="401"/>
      <c r="BW691" s="401"/>
      <c r="BX691" s="401"/>
      <c r="BY691" s="401"/>
      <c r="BZ691" s="401"/>
      <c r="CA691" s="401"/>
      <c r="CB691" s="401"/>
      <c r="CC691" s="401"/>
      <c r="CD691" s="401"/>
      <c r="CE691" s="401"/>
      <c r="CF691" s="401"/>
      <c r="CG691" s="401"/>
      <c r="CH691" s="401"/>
      <c r="CI691" s="401"/>
      <c r="CJ691" s="401"/>
      <c r="CK691" s="401"/>
      <c r="CL691" s="401"/>
      <c r="CM691" s="401"/>
      <c r="CN691" s="401"/>
      <c r="CO691" s="401"/>
      <c r="CP691" s="401"/>
      <c r="CQ691" s="401"/>
      <c r="CR691" s="401"/>
      <c r="CS691" s="401"/>
      <c r="CT691" s="401"/>
      <c r="CU691" s="401"/>
      <c r="CV691" s="401"/>
      <c r="CW691" s="401"/>
      <c r="CX691" s="401"/>
      <c r="CY691" s="401"/>
      <c r="CZ691" s="401"/>
    </row>
    <row r="692" s="405" customFormat="true" ht="25.15" customHeight="true" x14ac:dyDescent="0.2">
      <c r="C692" s="697"/>
      <c r="D692" s="697"/>
      <c r="E692" s="697"/>
      <c r="F692" s="697"/>
      <c r="G692" s="697"/>
      <c r="H692" s="697"/>
      <c r="I692" s="697"/>
      <c r="J692" s="697"/>
      <c r="K692" s="697"/>
      <c r="L692" s="697"/>
      <c r="M692" s="697"/>
      <c r="N692" s="697"/>
      <c r="O692" s="697"/>
      <c r="P692" s="697"/>
      <c r="Q692" s="697"/>
      <c r="AN692" s="398"/>
      <c r="AO692" s="398"/>
      <c r="AP692" s="398"/>
      <c r="AQ692" s="398"/>
      <c r="AR692" s="398"/>
      <c r="AS692" s="398"/>
      <c r="AT692" s="398"/>
      <c r="AU692" s="398"/>
      <c r="AV692" s="398"/>
      <c r="AW692" s="398"/>
      <c r="AX692" s="398"/>
      <c r="AY692" s="398"/>
      <c r="AZ692" s="398"/>
      <c r="BA692" s="401"/>
      <c r="BB692" s="478"/>
      <c r="BC692" s="401"/>
      <c r="BD692" s="401"/>
      <c r="BE692" s="401"/>
      <c r="BF692" s="401"/>
      <c r="BG692" s="401"/>
      <c r="BH692" s="401"/>
      <c r="BI692" s="401"/>
      <c r="BJ692" s="401"/>
      <c r="BK692" s="401"/>
      <c r="BL692" s="401"/>
      <c r="BM692" s="401"/>
      <c r="BN692" s="401"/>
      <c r="BO692" s="401"/>
      <c r="BP692" s="401"/>
      <c r="BQ692" s="401"/>
      <c r="BR692" s="401"/>
      <c r="BS692" s="401"/>
      <c r="BT692" s="401"/>
      <c r="BU692" s="401"/>
      <c r="BV692" s="401"/>
      <c r="BW692" s="401"/>
      <c r="BX692" s="401"/>
      <c r="BY692" s="401"/>
      <c r="BZ692" s="401"/>
      <c r="CA692" s="401"/>
      <c r="CB692" s="401"/>
      <c r="CC692" s="401"/>
      <c r="CD692" s="401"/>
      <c r="CE692" s="401"/>
      <c r="CF692" s="401"/>
      <c r="CG692" s="401"/>
      <c r="CH692" s="401"/>
      <c r="CI692" s="401"/>
      <c r="CJ692" s="401"/>
      <c r="CK692" s="401"/>
      <c r="CL692" s="401"/>
      <c r="CM692" s="401"/>
      <c r="CN692" s="401"/>
      <c r="CO692" s="401"/>
      <c r="CP692" s="401"/>
      <c r="CQ692" s="401"/>
      <c r="CR692" s="401"/>
      <c r="CS692" s="401"/>
      <c r="CT692" s="401"/>
      <c r="CU692" s="401"/>
      <c r="CV692" s="401"/>
      <c r="CW692" s="401"/>
      <c r="CX692" s="401"/>
      <c r="CY692" s="401"/>
      <c r="CZ692" s="401"/>
    </row>
    <row r="693" s="405" customFormat="true" ht="25.15" customHeight="true" x14ac:dyDescent="0.2">
      <c r="C693" s="697"/>
      <c r="D693" s="697"/>
      <c r="E693" s="697"/>
      <c r="F693" s="697"/>
      <c r="G693" s="697"/>
      <c r="H693" s="697"/>
      <c r="I693" s="697"/>
      <c r="J693" s="697"/>
      <c r="K693" s="697"/>
      <c r="L693" s="697"/>
      <c r="M693" s="697"/>
      <c r="N693" s="697"/>
      <c r="O693" s="697"/>
      <c r="P693" s="697"/>
      <c r="Q693" s="697"/>
      <c r="AN693" s="398"/>
      <c r="AO693" s="398"/>
      <c r="AP693" s="398"/>
      <c r="AQ693" s="398"/>
      <c r="AR693" s="398"/>
      <c r="AS693" s="398"/>
      <c r="AT693" s="398"/>
      <c r="AU693" s="398"/>
      <c r="AV693" s="398"/>
      <c r="AW693" s="398"/>
      <c r="AX693" s="398"/>
      <c r="AY693" s="398"/>
      <c r="AZ693" s="398"/>
      <c r="BA693" s="401"/>
      <c r="BB693" s="478"/>
      <c r="BC693" s="401"/>
      <c r="BD693" s="401"/>
      <c r="BE693" s="401"/>
      <c r="BF693" s="401"/>
      <c r="BG693" s="401"/>
      <c r="BH693" s="401"/>
      <c r="BI693" s="401"/>
      <c r="BJ693" s="401"/>
      <c r="BK693" s="401"/>
      <c r="BL693" s="401"/>
      <c r="BM693" s="401"/>
      <c r="BN693" s="401"/>
      <c r="BO693" s="401"/>
      <c r="BP693" s="401"/>
      <c r="BQ693" s="401"/>
      <c r="BR693" s="401"/>
      <c r="BS693" s="401"/>
      <c r="BT693" s="401"/>
      <c r="BU693" s="401"/>
      <c r="BV693" s="401"/>
      <c r="BW693" s="401"/>
      <c r="BX693" s="401"/>
      <c r="BY693" s="401"/>
      <c r="BZ693" s="401"/>
      <c r="CA693" s="401"/>
      <c r="CB693" s="401"/>
      <c r="CC693" s="401"/>
      <c r="CD693" s="401"/>
      <c r="CE693" s="401"/>
      <c r="CF693" s="401"/>
      <c r="CG693" s="401"/>
      <c r="CH693" s="401"/>
      <c r="CI693" s="401"/>
      <c r="CJ693" s="401"/>
      <c r="CK693" s="401"/>
      <c r="CL693" s="401"/>
      <c r="CM693" s="401"/>
      <c r="CN693" s="401"/>
      <c r="CO693" s="401"/>
      <c r="CP693" s="401"/>
      <c r="CQ693" s="401"/>
      <c r="CR693" s="401"/>
      <c r="CS693" s="401"/>
      <c r="CT693" s="401"/>
      <c r="CU693" s="401"/>
      <c r="CV693" s="401"/>
      <c r="CW693" s="401"/>
      <c r="CX693" s="401"/>
      <c r="CY693" s="401"/>
      <c r="CZ693" s="401"/>
    </row>
    <row r="694" s="405" customFormat="true" ht="25.15" customHeight="true" x14ac:dyDescent="0.2">
      <c r="C694" s="697"/>
      <c r="D694" s="697"/>
      <c r="E694" s="697"/>
      <c r="F694" s="697"/>
      <c r="G694" s="697"/>
      <c r="H694" s="697"/>
      <c r="I694" s="697"/>
      <c r="J694" s="697"/>
      <c r="K694" s="697"/>
      <c r="L694" s="697"/>
      <c r="M694" s="697"/>
      <c r="N694" s="697"/>
      <c r="O694" s="697"/>
      <c r="P694" s="697"/>
      <c r="Q694" s="697"/>
      <c r="AN694" s="398"/>
      <c r="AO694" s="398"/>
      <c r="AP694" s="398"/>
      <c r="AQ694" s="398"/>
      <c r="AR694" s="398"/>
      <c r="AS694" s="398"/>
      <c r="AT694" s="398"/>
      <c r="AU694" s="398"/>
      <c r="AV694" s="398"/>
      <c r="AW694" s="398"/>
      <c r="AX694" s="398"/>
      <c r="AY694" s="398"/>
      <c r="AZ694" s="398"/>
      <c r="BA694" s="401"/>
      <c r="BB694" s="478"/>
      <c r="BC694" s="401"/>
      <c r="BD694" s="401"/>
      <c r="BE694" s="401"/>
      <c r="BF694" s="401"/>
      <c r="BG694" s="401"/>
      <c r="BH694" s="401"/>
      <c r="BI694" s="401"/>
      <c r="BJ694" s="401"/>
      <c r="BK694" s="401"/>
      <c r="BL694" s="401"/>
      <c r="BM694" s="401"/>
      <c r="BN694" s="401"/>
      <c r="BO694" s="401"/>
      <c r="BP694" s="401"/>
      <c r="BQ694" s="401"/>
      <c r="BR694" s="401"/>
      <c r="BS694" s="401"/>
      <c r="BT694" s="401"/>
      <c r="BU694" s="401"/>
      <c r="BV694" s="401"/>
      <c r="BW694" s="401"/>
      <c r="BX694" s="401"/>
      <c r="BY694" s="401"/>
      <c r="BZ694" s="401"/>
      <c r="CA694" s="401"/>
      <c r="CB694" s="401"/>
      <c r="CC694" s="401"/>
      <c r="CD694" s="401"/>
      <c r="CE694" s="401"/>
      <c r="CF694" s="401"/>
      <c r="CG694" s="401"/>
      <c r="CH694" s="401"/>
      <c r="CI694" s="401"/>
      <c r="CJ694" s="401"/>
      <c r="CK694" s="401"/>
      <c r="CL694" s="401"/>
      <c r="CM694" s="401"/>
      <c r="CN694" s="401"/>
      <c r="CO694" s="401"/>
      <c r="CP694" s="401"/>
      <c r="CQ694" s="401"/>
      <c r="CR694" s="401"/>
      <c r="CS694" s="401"/>
      <c r="CT694" s="401"/>
      <c r="CU694" s="401"/>
      <c r="CV694" s="401"/>
      <c r="CW694" s="401"/>
      <c r="CX694" s="401"/>
      <c r="CY694" s="401"/>
      <c r="CZ694" s="401"/>
    </row>
    <row r="695" s="405" customFormat="true" ht="25.15" customHeight="true" x14ac:dyDescent="0.2">
      <c r="C695" s="697"/>
      <c r="D695" s="697"/>
      <c r="E695" s="697"/>
      <c r="F695" s="697"/>
      <c r="G695" s="697"/>
      <c r="H695" s="697"/>
      <c r="I695" s="697"/>
      <c r="J695" s="697"/>
      <c r="K695" s="697"/>
      <c r="L695" s="697"/>
      <c r="M695" s="697"/>
      <c r="N695" s="697"/>
      <c r="O695" s="697"/>
      <c r="P695" s="697"/>
      <c r="Q695" s="697"/>
      <c r="AN695" s="398"/>
      <c r="AO695" s="398"/>
      <c r="AP695" s="398"/>
      <c r="AQ695" s="398"/>
      <c r="AR695" s="398"/>
      <c r="AS695" s="398"/>
      <c r="AT695" s="398"/>
      <c r="AU695" s="398"/>
      <c r="AV695" s="398"/>
      <c r="AW695" s="398"/>
      <c r="AX695" s="398"/>
      <c r="AY695" s="398"/>
      <c r="AZ695" s="398"/>
      <c r="BA695" s="401"/>
      <c r="BB695" s="478"/>
      <c r="BC695" s="401"/>
      <c r="BD695" s="401"/>
      <c r="BE695" s="401"/>
      <c r="BF695" s="401"/>
      <c r="BG695" s="401"/>
      <c r="BH695" s="401"/>
      <c r="BI695" s="401"/>
      <c r="BJ695" s="401"/>
      <c r="BK695" s="401"/>
      <c r="BL695" s="401"/>
      <c r="BM695" s="401"/>
      <c r="BN695" s="401"/>
      <c r="BO695" s="401"/>
      <c r="BP695" s="401"/>
      <c r="BQ695" s="401"/>
      <c r="BR695" s="401"/>
      <c r="BS695" s="401"/>
      <c r="BT695" s="401"/>
      <c r="BU695" s="401"/>
      <c r="BV695" s="401"/>
      <c r="BW695" s="401"/>
      <c r="BX695" s="401"/>
      <c r="BY695" s="401"/>
      <c r="BZ695" s="401"/>
      <c r="CA695" s="401"/>
      <c r="CB695" s="401"/>
      <c r="CC695" s="401"/>
      <c r="CD695" s="401"/>
      <c r="CE695" s="401"/>
      <c r="CF695" s="401"/>
      <c r="CG695" s="401"/>
      <c r="CH695" s="401"/>
      <c r="CI695" s="401"/>
      <c r="CJ695" s="401"/>
      <c r="CK695" s="401"/>
      <c r="CL695" s="401"/>
      <c r="CM695" s="401"/>
      <c r="CN695" s="401"/>
      <c r="CO695" s="401"/>
      <c r="CP695" s="401"/>
      <c r="CQ695" s="401"/>
      <c r="CR695" s="401"/>
      <c r="CS695" s="401"/>
      <c r="CT695" s="401"/>
      <c r="CU695" s="401"/>
      <c r="CV695" s="401"/>
      <c r="CW695" s="401"/>
      <c r="CX695" s="401"/>
      <c r="CY695" s="401"/>
      <c r="CZ695" s="401"/>
    </row>
    <row r="696" s="405" customFormat="true" ht="25.15" customHeight="true" x14ac:dyDescent="0.2">
      <c r="C696" s="697"/>
      <c r="D696" s="697"/>
      <c r="E696" s="697"/>
      <c r="F696" s="697"/>
      <c r="G696" s="697"/>
      <c r="H696" s="697"/>
      <c r="I696" s="697"/>
      <c r="J696" s="697"/>
      <c r="K696" s="697"/>
      <c r="L696" s="697"/>
      <c r="M696" s="697"/>
      <c r="N696" s="697"/>
      <c r="O696" s="697"/>
      <c r="P696" s="697"/>
      <c r="Q696" s="697"/>
      <c r="AN696" s="398"/>
      <c r="AO696" s="398"/>
      <c r="AP696" s="398"/>
      <c r="AQ696" s="398"/>
      <c r="AR696" s="398"/>
      <c r="AS696" s="398"/>
      <c r="AT696" s="398"/>
      <c r="AU696" s="398"/>
      <c r="AV696" s="398"/>
      <c r="AW696" s="398"/>
      <c r="AX696" s="398"/>
      <c r="AY696" s="398"/>
      <c r="AZ696" s="398"/>
      <c r="BA696" s="401"/>
      <c r="BB696" s="478"/>
      <c r="BC696" s="401"/>
      <c r="BD696" s="401"/>
      <c r="BE696" s="401"/>
      <c r="BF696" s="401"/>
      <c r="BG696" s="401"/>
      <c r="BH696" s="401"/>
      <c r="BI696" s="401"/>
      <c r="BJ696" s="401"/>
      <c r="BK696" s="401"/>
      <c r="BL696" s="401"/>
      <c r="BM696" s="401"/>
      <c r="BN696" s="401"/>
      <c r="BO696" s="401"/>
      <c r="BP696" s="401"/>
      <c r="BQ696" s="401"/>
      <c r="BR696" s="401"/>
      <c r="BS696" s="401"/>
      <c r="BT696" s="401"/>
      <c r="BU696" s="401"/>
      <c r="BV696" s="401"/>
      <c r="BW696" s="401"/>
      <c r="BX696" s="401"/>
      <c r="BY696" s="401"/>
      <c r="BZ696" s="401"/>
      <c r="CA696" s="401"/>
      <c r="CB696" s="401"/>
      <c r="CC696" s="401"/>
      <c r="CD696" s="401"/>
      <c r="CE696" s="401"/>
      <c r="CF696" s="401"/>
      <c r="CG696" s="401"/>
      <c r="CH696" s="401"/>
      <c r="CI696" s="401"/>
      <c r="CJ696" s="401"/>
      <c r="CK696" s="401"/>
      <c r="CL696" s="401"/>
      <c r="CM696" s="401"/>
      <c r="CN696" s="401"/>
      <c r="CO696" s="401"/>
      <c r="CP696" s="401"/>
      <c r="CQ696" s="401"/>
      <c r="CR696" s="401"/>
      <c r="CS696" s="401"/>
      <c r="CT696" s="401"/>
      <c r="CU696" s="401"/>
      <c r="CV696" s="401"/>
      <c r="CW696" s="401"/>
      <c r="CX696" s="401"/>
      <c r="CY696" s="401"/>
      <c r="CZ696" s="401"/>
    </row>
    <row r="697" s="405" customFormat="true" ht="25.15" customHeight="true" x14ac:dyDescent="0.2">
      <c r="C697" s="697"/>
      <c r="D697" s="697"/>
      <c r="E697" s="697"/>
      <c r="F697" s="697"/>
      <c r="G697" s="697"/>
      <c r="H697" s="697"/>
      <c r="I697" s="697"/>
      <c r="J697" s="697"/>
      <c r="K697" s="697"/>
      <c r="L697" s="697"/>
      <c r="M697" s="697"/>
      <c r="N697" s="697"/>
      <c r="O697" s="697"/>
      <c r="P697" s="697"/>
      <c r="Q697" s="697"/>
      <c r="AN697" s="398"/>
      <c r="AO697" s="398"/>
      <c r="AP697" s="398"/>
      <c r="AQ697" s="398"/>
      <c r="AR697" s="398"/>
      <c r="AS697" s="398"/>
      <c r="AT697" s="398"/>
      <c r="AU697" s="398"/>
      <c r="AV697" s="398"/>
      <c r="AW697" s="398"/>
      <c r="AX697" s="398"/>
      <c r="AY697" s="398"/>
      <c r="AZ697" s="398"/>
      <c r="BA697" s="401"/>
      <c r="BB697" s="478"/>
      <c r="BC697" s="401"/>
      <c r="BD697" s="401"/>
      <c r="BE697" s="401"/>
      <c r="BF697" s="401"/>
      <c r="BG697" s="401"/>
      <c r="BH697" s="401"/>
      <c r="BI697" s="401"/>
      <c r="BJ697" s="401"/>
      <c r="BK697" s="401"/>
      <c r="BL697" s="401"/>
      <c r="BM697" s="401"/>
      <c r="BN697" s="401"/>
      <c r="BO697" s="401"/>
      <c r="BP697" s="401"/>
      <c r="BQ697" s="401"/>
      <c r="BR697" s="401"/>
      <c r="BS697" s="401"/>
      <c r="BT697" s="401"/>
      <c r="BU697" s="401"/>
      <c r="BV697" s="401"/>
      <c r="BW697" s="401"/>
      <c r="BX697" s="401"/>
      <c r="BY697" s="401"/>
      <c r="BZ697" s="401"/>
      <c r="CA697" s="401"/>
      <c r="CB697" s="401"/>
      <c r="CC697" s="401"/>
      <c r="CD697" s="401"/>
      <c r="CE697" s="401"/>
      <c r="CF697" s="401"/>
      <c r="CG697" s="401"/>
      <c r="CH697" s="401"/>
      <c r="CI697" s="401"/>
      <c r="CJ697" s="401"/>
      <c r="CK697" s="401"/>
      <c r="CL697" s="401"/>
      <c r="CM697" s="401"/>
      <c r="CN697" s="401"/>
      <c r="CO697" s="401"/>
      <c r="CP697" s="401"/>
      <c r="CQ697" s="401"/>
      <c r="CR697" s="401"/>
      <c r="CS697" s="401"/>
      <c r="CT697" s="401"/>
      <c r="CU697" s="401"/>
      <c r="CV697" s="401"/>
      <c r="CW697" s="401"/>
      <c r="CX697" s="401"/>
      <c r="CY697" s="401"/>
      <c r="CZ697" s="401"/>
    </row>
    <row r="698" s="405" customFormat="true" ht="25.15" customHeight="true" x14ac:dyDescent="0.2">
      <c r="C698" s="697"/>
      <c r="D698" s="697"/>
      <c r="E698" s="697"/>
      <c r="F698" s="697"/>
      <c r="G698" s="697"/>
      <c r="H698" s="697"/>
      <c r="I698" s="697"/>
      <c r="J698" s="697"/>
      <c r="K698" s="697"/>
      <c r="L698" s="697"/>
      <c r="M698" s="697"/>
      <c r="N698" s="697"/>
      <c r="O698" s="697"/>
      <c r="P698" s="697"/>
      <c r="Q698" s="697"/>
      <c r="AN698" s="398"/>
      <c r="AO698" s="398"/>
      <c r="AP698" s="398"/>
      <c r="AQ698" s="398"/>
      <c r="AR698" s="398"/>
      <c r="AS698" s="398"/>
      <c r="AT698" s="398"/>
      <c r="AU698" s="398"/>
      <c r="AV698" s="398"/>
      <c r="AW698" s="398"/>
      <c r="AX698" s="398"/>
      <c r="AY698" s="398"/>
      <c r="AZ698" s="398"/>
      <c r="BA698" s="401"/>
      <c r="BB698" s="478"/>
      <c r="BC698" s="401"/>
      <c r="BD698" s="401"/>
      <c r="BE698" s="401"/>
      <c r="BF698" s="401"/>
      <c r="BG698" s="401"/>
      <c r="BH698" s="401"/>
      <c r="BI698" s="401"/>
      <c r="BJ698" s="401"/>
      <c r="BK698" s="401"/>
      <c r="BL698" s="401"/>
      <c r="BM698" s="401"/>
      <c r="BN698" s="401"/>
      <c r="BO698" s="401"/>
      <c r="BP698" s="401"/>
      <c r="BQ698" s="401"/>
      <c r="BR698" s="401"/>
      <c r="BS698" s="401"/>
      <c r="BT698" s="401"/>
      <c r="BU698" s="401"/>
      <c r="BV698" s="401"/>
      <c r="BW698" s="401"/>
      <c r="BX698" s="401"/>
      <c r="BY698" s="401"/>
      <c r="BZ698" s="401"/>
      <c r="CA698" s="401"/>
      <c r="CB698" s="401"/>
      <c r="CC698" s="401"/>
      <c r="CD698" s="401"/>
      <c r="CE698" s="401"/>
      <c r="CF698" s="401"/>
      <c r="CG698" s="401"/>
      <c r="CH698" s="401"/>
      <c r="CI698" s="401"/>
      <c r="CJ698" s="401"/>
      <c r="CK698" s="401"/>
      <c r="CL698" s="401"/>
      <c r="CM698" s="401"/>
      <c r="CN698" s="401"/>
      <c r="CO698" s="401"/>
      <c r="CP698" s="401"/>
      <c r="CQ698" s="401"/>
      <c r="CR698" s="401"/>
      <c r="CS698" s="401"/>
      <c r="CT698" s="401"/>
      <c r="CU698" s="401"/>
      <c r="CV698" s="401"/>
      <c r="CW698" s="401"/>
      <c r="CX698" s="401"/>
      <c r="CY698" s="401"/>
      <c r="CZ698" s="401"/>
    </row>
    <row r="699" s="405" customFormat="true" ht="25.15" customHeight="true" x14ac:dyDescent="0.2">
      <c r="C699" s="697"/>
      <c r="D699" s="697"/>
      <c r="E699" s="697"/>
      <c r="F699" s="697"/>
      <c r="G699" s="697"/>
      <c r="H699" s="697"/>
      <c r="I699" s="697"/>
      <c r="J699" s="697"/>
      <c r="K699" s="697"/>
      <c r="L699" s="697"/>
      <c r="M699" s="697"/>
      <c r="N699" s="697"/>
      <c r="O699" s="697"/>
      <c r="P699" s="697"/>
      <c r="Q699" s="697"/>
      <c r="AN699" s="398"/>
      <c r="AO699" s="398"/>
      <c r="AP699" s="398"/>
      <c r="AQ699" s="398"/>
      <c r="AR699" s="398"/>
      <c r="AS699" s="398"/>
      <c r="AT699" s="398"/>
      <c r="AU699" s="398"/>
      <c r="AV699" s="398"/>
      <c r="AW699" s="398"/>
      <c r="AX699" s="398"/>
      <c r="AY699" s="398"/>
      <c r="AZ699" s="398"/>
      <c r="BA699" s="401"/>
      <c r="BB699" s="478"/>
      <c r="BC699" s="401"/>
      <c r="BD699" s="401"/>
      <c r="BE699" s="401"/>
      <c r="BF699" s="401"/>
      <c r="BG699" s="401"/>
      <c r="BH699" s="401"/>
      <c r="BI699" s="401"/>
      <c r="BJ699" s="401"/>
      <c r="BK699" s="401"/>
      <c r="BL699" s="401"/>
      <c r="BM699" s="401"/>
      <c r="BN699" s="401"/>
      <c r="BO699" s="401"/>
      <c r="BP699" s="401"/>
      <c r="BQ699" s="401"/>
      <c r="BR699" s="401"/>
      <c r="BS699" s="401"/>
      <c r="BT699" s="401"/>
      <c r="BU699" s="401"/>
      <c r="BV699" s="401"/>
      <c r="BW699" s="401"/>
      <c r="BX699" s="401"/>
      <c r="BY699" s="401"/>
      <c r="BZ699" s="401"/>
      <c r="CA699" s="401"/>
      <c r="CB699" s="401"/>
      <c r="CC699" s="401"/>
      <c r="CD699" s="401"/>
      <c r="CE699" s="401"/>
      <c r="CF699" s="401"/>
      <c r="CG699" s="401"/>
      <c r="CH699" s="401"/>
      <c r="CI699" s="401"/>
      <c r="CJ699" s="401"/>
      <c r="CK699" s="401"/>
      <c r="CL699" s="401"/>
      <c r="CM699" s="401"/>
      <c r="CN699" s="401"/>
      <c r="CO699" s="401"/>
      <c r="CP699" s="401"/>
      <c r="CQ699" s="401"/>
      <c r="CR699" s="401"/>
      <c r="CS699" s="401"/>
      <c r="CT699" s="401"/>
      <c r="CU699" s="401"/>
      <c r="CV699" s="401"/>
      <c r="CW699" s="401"/>
      <c r="CX699" s="401"/>
      <c r="CY699" s="401"/>
      <c r="CZ699" s="401"/>
    </row>
    <row r="700" s="405" customFormat="true" ht="25.15" customHeight="true" x14ac:dyDescent="0.2">
      <c r="C700" s="697"/>
      <c r="D700" s="697"/>
      <c r="E700" s="697"/>
      <c r="F700" s="697"/>
      <c r="G700" s="697"/>
      <c r="H700" s="697"/>
      <c r="I700" s="697"/>
      <c r="J700" s="697"/>
      <c r="K700" s="697"/>
      <c r="L700" s="697"/>
      <c r="M700" s="697"/>
      <c r="N700" s="697"/>
      <c r="O700" s="697"/>
      <c r="P700" s="697"/>
      <c r="Q700" s="697"/>
      <c r="AN700" s="398"/>
      <c r="AO700" s="398"/>
      <c r="AP700" s="398"/>
      <c r="AQ700" s="398"/>
      <c r="AR700" s="398"/>
      <c r="AS700" s="398"/>
      <c r="AT700" s="398"/>
      <c r="AU700" s="398"/>
      <c r="AV700" s="398"/>
      <c r="AW700" s="398"/>
      <c r="AX700" s="398"/>
      <c r="AY700" s="398"/>
      <c r="AZ700" s="398"/>
      <c r="BA700" s="401"/>
      <c r="BB700" s="478"/>
      <c r="BC700" s="401"/>
      <c r="BD700" s="401"/>
      <c r="BE700" s="401"/>
      <c r="BF700" s="401"/>
      <c r="BG700" s="401"/>
      <c r="BH700" s="401"/>
      <c r="BI700" s="401"/>
      <c r="BJ700" s="401"/>
      <c r="BK700" s="401"/>
      <c r="BL700" s="401"/>
      <c r="BM700" s="401"/>
      <c r="BN700" s="401"/>
      <c r="BO700" s="401"/>
      <c r="BP700" s="401"/>
      <c r="BQ700" s="401"/>
      <c r="BR700" s="401"/>
      <c r="BS700" s="401"/>
      <c r="BT700" s="401"/>
      <c r="BU700" s="401"/>
      <c r="BV700" s="401"/>
      <c r="BW700" s="401"/>
      <c r="BX700" s="401"/>
      <c r="BY700" s="401"/>
      <c r="BZ700" s="401"/>
      <c r="CA700" s="401"/>
      <c r="CB700" s="401"/>
      <c r="CC700" s="401"/>
      <c r="CD700" s="401"/>
      <c r="CE700" s="401"/>
      <c r="CF700" s="401"/>
      <c r="CG700" s="401"/>
      <c r="CH700" s="401"/>
      <c r="CI700" s="401"/>
      <c r="CJ700" s="401"/>
      <c r="CK700" s="401"/>
      <c r="CL700" s="401"/>
      <c r="CM700" s="401"/>
      <c r="CN700" s="401"/>
      <c r="CO700" s="401"/>
      <c r="CP700" s="401"/>
      <c r="CQ700" s="401"/>
      <c r="CR700" s="401"/>
      <c r="CS700" s="401"/>
      <c r="CT700" s="401"/>
      <c r="CU700" s="401"/>
      <c r="CV700" s="401"/>
      <c r="CW700" s="401"/>
      <c r="CX700" s="401"/>
      <c r="CY700" s="401"/>
      <c r="CZ700" s="401"/>
    </row>
    <row r="701" ht="25.15" customHeight="true" x14ac:dyDescent="0.2">
      <c r="C701" s="698"/>
      <c r="D701" s="698"/>
      <c r="E701" s="698"/>
      <c r="F701" s="698"/>
      <c r="G701" s="698"/>
      <c r="H701" s="698"/>
      <c r="I701" s="698"/>
      <c r="J701" s="698"/>
      <c r="K701" s="698"/>
      <c r="L701" s="698"/>
      <c r="M701" s="698"/>
      <c r="N701" s="698"/>
      <c r="O701" s="698"/>
      <c r="P701" s="698"/>
      <c r="Q701" s="698"/>
      <c r="BA701" s="401"/>
      <c r="BB701" s="478"/>
      <c r="BC701" s="401"/>
      <c r="BD701" s="401"/>
      <c r="BE701" s="401"/>
      <c r="BF701" s="401"/>
      <c r="BG701" s="401"/>
      <c r="BH701" s="401"/>
      <c r="BI701" s="401"/>
      <c r="BJ701" s="401"/>
      <c r="BK701" s="401"/>
      <c r="BL701" s="401"/>
      <c r="BM701" s="401"/>
      <c r="BN701" s="401"/>
      <c r="BO701" s="401"/>
      <c r="BP701" s="401"/>
      <c r="BQ701" s="401"/>
      <c r="BR701" s="401"/>
      <c r="BS701" s="401"/>
      <c r="BT701" s="401"/>
      <c r="BU701" s="401"/>
      <c r="BV701" s="401"/>
      <c r="BW701" s="401"/>
      <c r="BX701" s="401"/>
      <c r="BY701" s="401"/>
      <c r="BZ701" s="401"/>
      <c r="CA701" s="401"/>
      <c r="CB701" s="401"/>
      <c r="CC701" s="401"/>
      <c r="CD701" s="401"/>
      <c r="CE701" s="401"/>
      <c r="CF701" s="401"/>
      <c r="CG701" s="401"/>
      <c r="CH701" s="401"/>
      <c r="CI701" s="401"/>
      <c r="CJ701" s="401"/>
      <c r="CK701" s="401"/>
      <c r="CL701" s="401"/>
      <c r="CM701" s="401"/>
      <c r="CN701" s="401"/>
      <c r="CO701" s="401"/>
      <c r="CP701" s="401"/>
      <c r="CQ701" s="401"/>
      <c r="CR701" s="401"/>
      <c r="CS701" s="401"/>
      <c r="CT701" s="401"/>
      <c r="CU701" s="401"/>
      <c r="CV701" s="401"/>
      <c r="CW701" s="401"/>
      <c r="CX701" s="401"/>
      <c r="CY701" s="401"/>
      <c r="CZ701" s="401"/>
    </row>
    <row r="702" ht="25.15" customHeight="true" x14ac:dyDescent="0.2">
      <c r="C702" s="698"/>
      <c r="D702" s="698"/>
      <c r="E702" s="698"/>
      <c r="F702" s="698"/>
      <c r="G702" s="698"/>
      <c r="H702" s="698"/>
      <c r="I702" s="698"/>
      <c r="J702" s="698"/>
      <c r="K702" s="698"/>
      <c r="L702" s="698"/>
      <c r="M702" s="698"/>
      <c r="N702" s="698"/>
      <c r="O702" s="698"/>
      <c r="P702" s="698"/>
      <c r="Q702" s="698"/>
      <c r="BA702" s="401"/>
      <c r="BB702" s="478"/>
      <c r="BC702" s="401"/>
      <c r="BD702" s="401"/>
      <c r="BE702" s="401"/>
      <c r="BF702" s="401"/>
      <c r="BG702" s="401"/>
      <c r="BH702" s="401"/>
      <c r="BI702" s="401"/>
      <c r="BJ702" s="401"/>
      <c r="BK702" s="401"/>
      <c r="BL702" s="401"/>
      <c r="BM702" s="401"/>
      <c r="BN702" s="401"/>
      <c r="BO702" s="401"/>
      <c r="BP702" s="401"/>
      <c r="BQ702" s="401"/>
      <c r="BR702" s="401"/>
      <c r="BS702" s="401"/>
      <c r="BT702" s="401"/>
      <c r="BU702" s="401"/>
      <c r="BV702" s="401"/>
      <c r="BW702" s="401"/>
      <c r="BX702" s="401"/>
      <c r="BY702" s="401"/>
      <c r="BZ702" s="401"/>
      <c r="CA702" s="401"/>
      <c r="CB702" s="401"/>
      <c r="CC702" s="401"/>
      <c r="CD702" s="401"/>
      <c r="CE702" s="401"/>
      <c r="CF702" s="401"/>
      <c r="CG702" s="401"/>
      <c r="CH702" s="401"/>
      <c r="CI702" s="401"/>
      <c r="CJ702" s="401"/>
      <c r="CK702" s="401"/>
      <c r="CL702" s="401"/>
      <c r="CM702" s="401"/>
      <c r="CN702" s="401"/>
      <c r="CO702" s="401"/>
      <c r="CP702" s="401"/>
      <c r="CQ702" s="401"/>
      <c r="CR702" s="401"/>
      <c r="CS702" s="401"/>
      <c r="CT702" s="401"/>
      <c r="CU702" s="401"/>
      <c r="CV702" s="401"/>
      <c r="CW702" s="401"/>
      <c r="CX702" s="401"/>
      <c r="CY702" s="401"/>
      <c r="CZ702" s="401"/>
    </row>
    <row r="703" ht="25.15" customHeight="true" x14ac:dyDescent="0.2">
      <c r="C703" s="698"/>
      <c r="D703" s="698"/>
      <c r="E703" s="698"/>
      <c r="F703" s="698"/>
      <c r="G703" s="698"/>
      <c r="H703" s="698"/>
      <c r="I703" s="698"/>
      <c r="J703" s="698"/>
      <c r="K703" s="698"/>
      <c r="L703" s="698"/>
      <c r="M703" s="698"/>
      <c r="N703" s="698"/>
      <c r="O703" s="698"/>
      <c r="P703" s="698"/>
      <c r="Q703" s="698"/>
      <c r="BA703" s="401"/>
      <c r="BB703" s="478"/>
      <c r="BC703" s="401"/>
      <c r="BD703" s="401"/>
      <c r="BE703" s="401"/>
      <c r="BF703" s="401"/>
      <c r="BG703" s="401"/>
      <c r="BH703" s="401"/>
      <c r="BI703" s="401"/>
      <c r="BJ703" s="401"/>
      <c r="BK703" s="401"/>
      <c r="BL703" s="401"/>
      <c r="BM703" s="401"/>
      <c r="BN703" s="401"/>
      <c r="BO703" s="401"/>
      <c r="BP703" s="401"/>
      <c r="BQ703" s="401"/>
      <c r="BR703" s="401"/>
      <c r="BS703" s="401"/>
      <c r="BT703" s="401"/>
      <c r="BU703" s="401"/>
      <c r="BV703" s="401"/>
      <c r="BW703" s="401"/>
      <c r="BX703" s="401"/>
      <c r="BY703" s="401"/>
      <c r="BZ703" s="401"/>
      <c r="CA703" s="401"/>
      <c r="CB703" s="401"/>
      <c r="CC703" s="401"/>
      <c r="CD703" s="401"/>
      <c r="CE703" s="401"/>
      <c r="CF703" s="401"/>
      <c r="CG703" s="401"/>
      <c r="CH703" s="401"/>
      <c r="CI703" s="401"/>
      <c r="CJ703" s="401"/>
      <c r="CK703" s="401"/>
      <c r="CL703" s="401"/>
      <c r="CM703" s="401"/>
      <c r="CN703" s="401"/>
      <c r="CO703" s="401"/>
      <c r="CP703" s="401"/>
      <c r="CQ703" s="401"/>
      <c r="CR703" s="401"/>
      <c r="CS703" s="401"/>
      <c r="CT703" s="401"/>
      <c r="CU703" s="401"/>
      <c r="CV703" s="401"/>
      <c r="CW703" s="401"/>
      <c r="CX703" s="401"/>
      <c r="CY703" s="401"/>
      <c r="CZ703" s="401"/>
    </row>
    <row r="704" ht="25.15" customHeight="true" x14ac:dyDescent="0.2">
      <c r="C704" s="698"/>
      <c r="D704" s="698"/>
      <c r="E704" s="698"/>
      <c r="F704" s="698"/>
      <c r="G704" s="698"/>
      <c r="H704" s="698"/>
      <c r="I704" s="698"/>
      <c r="J704" s="698"/>
      <c r="K704" s="698"/>
      <c r="L704" s="698"/>
      <c r="M704" s="698"/>
      <c r="N704" s="698"/>
      <c r="O704" s="698"/>
      <c r="P704" s="698"/>
      <c r="Q704" s="698"/>
      <c r="BA704" s="401"/>
      <c r="BB704" s="478"/>
      <c r="BC704" s="401"/>
      <c r="BD704" s="401"/>
      <c r="BE704" s="401"/>
      <c r="BF704" s="401"/>
      <c r="BG704" s="401"/>
      <c r="BH704" s="401"/>
      <c r="BI704" s="401"/>
      <c r="BJ704" s="401"/>
      <c r="BK704" s="401"/>
      <c r="BL704" s="401"/>
      <c r="BM704" s="401"/>
      <c r="BN704" s="401"/>
      <c r="BO704" s="401"/>
      <c r="BP704" s="401"/>
      <c r="BQ704" s="401"/>
      <c r="BR704" s="401"/>
      <c r="BS704" s="401"/>
      <c r="BT704" s="401"/>
      <c r="BU704" s="401"/>
      <c r="BV704" s="401"/>
      <c r="BW704" s="401"/>
      <c r="BX704" s="401"/>
      <c r="BY704" s="401"/>
      <c r="BZ704" s="401"/>
      <c r="CA704" s="401"/>
      <c r="CB704" s="401"/>
      <c r="CC704" s="401"/>
      <c r="CD704" s="401"/>
      <c r="CE704" s="401"/>
      <c r="CF704" s="401"/>
      <c r="CG704" s="401"/>
      <c r="CH704" s="401"/>
      <c r="CI704" s="401"/>
      <c r="CJ704" s="401"/>
      <c r="CK704" s="401"/>
      <c r="CL704" s="401"/>
      <c r="CM704" s="401"/>
      <c r="CN704" s="401"/>
      <c r="CO704" s="401"/>
      <c r="CP704" s="401"/>
      <c r="CQ704" s="401"/>
      <c r="CR704" s="401"/>
      <c r="CS704" s="401"/>
      <c r="CT704" s="401"/>
      <c r="CU704" s="401"/>
      <c r="CV704" s="401"/>
      <c r="CW704" s="401"/>
      <c r="CX704" s="401"/>
      <c r="CY704" s="401"/>
      <c r="CZ704" s="401"/>
    </row>
    <row r="705" ht="25.15" customHeight="true" x14ac:dyDescent="0.2">
      <c r="C705" s="698"/>
      <c r="D705" s="698"/>
      <c r="E705" s="698"/>
      <c r="F705" s="698"/>
      <c r="G705" s="698"/>
      <c r="H705" s="698"/>
      <c r="I705" s="698"/>
      <c r="J705" s="698"/>
      <c r="K705" s="698"/>
      <c r="L705" s="698"/>
      <c r="M705" s="698"/>
      <c r="N705" s="698"/>
      <c r="O705" s="698"/>
      <c r="P705" s="698"/>
      <c r="Q705" s="698"/>
      <c r="BA705" s="401"/>
      <c r="BB705" s="478"/>
      <c r="BC705" s="401"/>
      <c r="BD705" s="401"/>
      <c r="BE705" s="401"/>
      <c r="BF705" s="401"/>
      <c r="BG705" s="401"/>
      <c r="BH705" s="401"/>
      <c r="BI705" s="401"/>
      <c r="BJ705" s="401"/>
      <c r="BK705" s="401"/>
      <c r="BL705" s="401"/>
      <c r="BM705" s="401"/>
      <c r="BN705" s="401"/>
      <c r="BO705" s="401"/>
      <c r="BP705" s="401"/>
      <c r="BQ705" s="401"/>
      <c r="BR705" s="401"/>
      <c r="BS705" s="401"/>
      <c r="BT705" s="401"/>
      <c r="BU705" s="401"/>
      <c r="BV705" s="401"/>
      <c r="BW705" s="401"/>
      <c r="BX705" s="401"/>
      <c r="BY705" s="401"/>
      <c r="BZ705" s="401"/>
      <c r="CA705" s="401"/>
      <c r="CB705" s="401"/>
      <c r="CC705" s="401"/>
      <c r="CD705" s="401"/>
      <c r="CE705" s="401"/>
      <c r="CF705" s="401"/>
      <c r="CG705" s="401"/>
      <c r="CH705" s="401"/>
      <c r="CI705" s="401"/>
      <c r="CJ705" s="401"/>
      <c r="CK705" s="401"/>
      <c r="CL705" s="401"/>
      <c r="CM705" s="401"/>
      <c r="CN705" s="401"/>
      <c r="CO705" s="401"/>
      <c r="CP705" s="401"/>
      <c r="CQ705" s="401"/>
      <c r="CR705" s="401"/>
      <c r="CS705" s="401"/>
      <c r="CT705" s="401"/>
      <c r="CU705" s="401"/>
      <c r="CV705" s="401"/>
      <c r="CW705" s="401"/>
      <c r="CX705" s="401"/>
      <c r="CY705" s="401"/>
      <c r="CZ705" s="401"/>
    </row>
    <row r="706" ht="25.15" customHeight="true" x14ac:dyDescent="0.2">
      <c r="C706" s="698"/>
      <c r="D706" s="698"/>
      <c r="E706" s="698"/>
      <c r="F706" s="698"/>
      <c r="G706" s="698"/>
      <c r="H706" s="698"/>
      <c r="I706" s="698"/>
      <c r="J706" s="698"/>
      <c r="K706" s="698"/>
      <c r="L706" s="698"/>
      <c r="M706" s="698"/>
      <c r="N706" s="698"/>
      <c r="O706" s="698"/>
      <c r="P706" s="698"/>
      <c r="Q706" s="698"/>
      <c r="BA706" s="401"/>
      <c r="BB706" s="478"/>
      <c r="BC706" s="401"/>
      <c r="BD706" s="401"/>
      <c r="BE706" s="401"/>
      <c r="BF706" s="401"/>
      <c r="BG706" s="401"/>
      <c r="BH706" s="401"/>
      <c r="BI706" s="401"/>
      <c r="BJ706" s="401"/>
      <c r="BK706" s="401"/>
      <c r="BL706" s="401"/>
      <c r="BM706" s="401"/>
      <c r="BN706" s="401"/>
      <c r="BO706" s="401"/>
      <c r="BP706" s="401"/>
      <c r="BQ706" s="401"/>
      <c r="BR706" s="401"/>
      <c r="BS706" s="401"/>
      <c r="BT706" s="401"/>
      <c r="BU706" s="401"/>
      <c r="BV706" s="401"/>
      <c r="BW706" s="401"/>
      <c r="BX706" s="401"/>
      <c r="BY706" s="401"/>
      <c r="BZ706" s="401"/>
      <c r="CA706" s="401"/>
      <c r="CB706" s="401"/>
      <c r="CC706" s="401"/>
      <c r="CD706" s="401"/>
      <c r="CE706" s="401"/>
      <c r="CF706" s="401"/>
      <c r="CG706" s="401"/>
      <c r="CH706" s="401"/>
      <c r="CI706" s="401"/>
      <c r="CJ706" s="401"/>
      <c r="CK706" s="401"/>
      <c r="CL706" s="401"/>
      <c r="CM706" s="401"/>
      <c r="CN706" s="401"/>
      <c r="CO706" s="401"/>
      <c r="CP706" s="401"/>
      <c r="CQ706" s="401"/>
      <c r="CR706" s="401"/>
      <c r="CS706" s="401"/>
      <c r="CT706" s="401"/>
      <c r="CU706" s="401"/>
      <c r="CV706" s="401"/>
      <c r="CW706" s="401"/>
      <c r="CX706" s="401"/>
      <c r="CY706" s="401"/>
      <c r="CZ706" s="401"/>
    </row>
    <row r="707" ht="25.15" customHeight="true" x14ac:dyDescent="0.2">
      <c r="C707" s="698"/>
      <c r="D707" s="698"/>
      <c r="E707" s="698"/>
      <c r="F707" s="698"/>
      <c r="G707" s="698"/>
      <c r="H707" s="698"/>
      <c r="I707" s="698"/>
      <c r="J707" s="698"/>
      <c r="K707" s="698"/>
      <c r="L707" s="698"/>
      <c r="M707" s="698"/>
      <c r="N707" s="698"/>
      <c r="O707" s="698"/>
      <c r="P707" s="698"/>
      <c r="Q707" s="698"/>
      <c r="BA707" s="401"/>
      <c r="BB707" s="478"/>
      <c r="BC707" s="401"/>
      <c r="BD707" s="401"/>
      <c r="BE707" s="401"/>
      <c r="BF707" s="401"/>
      <c r="BG707" s="401"/>
      <c r="BH707" s="401"/>
      <c r="BI707" s="401"/>
      <c r="BJ707" s="401"/>
      <c r="BK707" s="401"/>
      <c r="BL707" s="401"/>
      <c r="BM707" s="401"/>
      <c r="BN707" s="401"/>
      <c r="BO707" s="401"/>
      <c r="BP707" s="401"/>
      <c r="BQ707" s="401"/>
      <c r="BR707" s="401"/>
      <c r="BS707" s="401"/>
      <c r="BT707" s="401"/>
      <c r="BU707" s="401"/>
      <c r="BV707" s="401"/>
      <c r="BW707" s="401"/>
      <c r="BX707" s="401"/>
      <c r="BY707" s="401"/>
      <c r="BZ707" s="401"/>
      <c r="CA707" s="401"/>
      <c r="CB707" s="401"/>
      <c r="CC707" s="401"/>
      <c r="CD707" s="401"/>
      <c r="CE707" s="401"/>
      <c r="CF707" s="401"/>
      <c r="CG707" s="401"/>
      <c r="CH707" s="401"/>
      <c r="CI707" s="401"/>
      <c r="CJ707" s="401"/>
      <c r="CK707" s="401"/>
      <c r="CL707" s="401"/>
      <c r="CM707" s="401"/>
      <c r="CN707" s="401"/>
      <c r="CO707" s="401"/>
      <c r="CP707" s="401"/>
      <c r="CQ707" s="401"/>
      <c r="CR707" s="401"/>
      <c r="CS707" s="401"/>
      <c r="CT707" s="401"/>
      <c r="CU707" s="401"/>
      <c r="CV707" s="401"/>
      <c r="CW707" s="401"/>
      <c r="CX707" s="401"/>
      <c r="CY707" s="401"/>
      <c r="CZ707" s="401"/>
    </row>
    <row r="708" ht="25.15" customHeight="true" x14ac:dyDescent="0.2">
      <c r="C708" s="698"/>
      <c r="D708" s="698"/>
      <c r="E708" s="698"/>
      <c r="F708" s="698"/>
      <c r="G708" s="698"/>
      <c r="H708" s="698"/>
      <c r="I708" s="698"/>
      <c r="J708" s="698"/>
      <c r="K708" s="698"/>
      <c r="L708" s="698"/>
      <c r="M708" s="698"/>
      <c r="N708" s="698"/>
      <c r="O708" s="698"/>
      <c r="P708" s="698"/>
      <c r="Q708" s="698"/>
      <c r="BA708" s="401"/>
      <c r="BB708" s="478"/>
      <c r="BC708" s="401"/>
      <c r="BD708" s="401"/>
      <c r="BE708" s="401"/>
      <c r="BF708" s="401"/>
      <c r="BG708" s="401"/>
      <c r="BH708" s="401"/>
      <c r="BI708" s="401"/>
      <c r="BJ708" s="401"/>
      <c r="BK708" s="401"/>
      <c r="BL708" s="401"/>
      <c r="BM708" s="401"/>
      <c r="BN708" s="401"/>
      <c r="BO708" s="401"/>
      <c r="BP708" s="401"/>
      <c r="BQ708" s="401"/>
      <c r="BR708" s="401"/>
      <c r="BS708" s="401"/>
      <c r="BT708" s="401"/>
      <c r="BU708" s="401"/>
      <c r="BV708" s="401"/>
      <c r="BW708" s="401"/>
      <c r="BX708" s="401"/>
      <c r="BY708" s="401"/>
      <c r="BZ708" s="401"/>
      <c r="CA708" s="401"/>
      <c r="CB708" s="401"/>
      <c r="CC708" s="401"/>
      <c r="CD708" s="401"/>
      <c r="CE708" s="401"/>
      <c r="CF708" s="401"/>
      <c r="CG708" s="401"/>
      <c r="CH708" s="401"/>
      <c r="CI708" s="401"/>
      <c r="CJ708" s="401"/>
      <c r="CK708" s="401"/>
      <c r="CL708" s="401"/>
      <c r="CM708" s="401"/>
      <c r="CN708" s="401"/>
      <c r="CO708" s="401"/>
      <c r="CP708" s="401"/>
      <c r="CQ708" s="401"/>
      <c r="CR708" s="401"/>
      <c r="CS708" s="401"/>
      <c r="CT708" s="401"/>
      <c r="CU708" s="401"/>
      <c r="CV708" s="401"/>
      <c r="CW708" s="401"/>
      <c r="CX708" s="401"/>
      <c r="CY708" s="401"/>
      <c r="CZ708" s="401"/>
    </row>
    <row r="709" ht="25.15" customHeight="true" x14ac:dyDescent="0.2">
      <c r="C709" s="698"/>
      <c r="D709" s="698"/>
      <c r="E709" s="698"/>
      <c r="F709" s="698"/>
      <c r="G709" s="698"/>
      <c r="H709" s="698"/>
      <c r="I709" s="698"/>
      <c r="J709" s="698"/>
      <c r="K709" s="698"/>
      <c r="L709" s="698"/>
      <c r="M709" s="698"/>
      <c r="N709" s="698"/>
      <c r="O709" s="698"/>
      <c r="P709" s="698"/>
      <c r="Q709" s="698"/>
      <c r="BA709" s="401"/>
      <c r="BB709" s="478"/>
      <c r="BC709" s="401"/>
      <c r="BD709" s="401"/>
      <c r="BE709" s="401"/>
      <c r="BF709" s="401"/>
      <c r="BG709" s="401"/>
      <c r="BH709" s="401"/>
      <c r="BI709" s="401"/>
      <c r="BJ709" s="401"/>
      <c r="BK709" s="401"/>
      <c r="BL709" s="401"/>
      <c r="BM709" s="401"/>
      <c r="BN709" s="401"/>
      <c r="BO709" s="401"/>
      <c r="BP709" s="401"/>
      <c r="BQ709" s="401"/>
      <c r="BR709" s="401"/>
      <c r="BS709" s="401"/>
      <c r="BT709" s="401"/>
      <c r="BU709" s="401"/>
      <c r="BV709" s="401"/>
      <c r="BW709" s="401"/>
      <c r="BX709" s="401"/>
      <c r="BY709" s="401"/>
      <c r="BZ709" s="401"/>
      <c r="CA709" s="401"/>
      <c r="CB709" s="401"/>
      <c r="CC709" s="401"/>
      <c r="CD709" s="401"/>
      <c r="CE709" s="401"/>
      <c r="CF709" s="401"/>
      <c r="CG709" s="401"/>
      <c r="CH709" s="401"/>
      <c r="CI709" s="401"/>
      <c r="CJ709" s="401"/>
      <c r="CK709" s="401"/>
      <c r="CL709" s="401"/>
      <c r="CM709" s="401"/>
      <c r="CN709" s="401"/>
      <c r="CO709" s="401"/>
      <c r="CP709" s="401"/>
      <c r="CQ709" s="401"/>
      <c r="CR709" s="401"/>
      <c r="CS709" s="401"/>
      <c r="CT709" s="401"/>
      <c r="CU709" s="401"/>
      <c r="CV709" s="401"/>
      <c r="CW709" s="401"/>
      <c r="CX709" s="401"/>
      <c r="CY709" s="401"/>
      <c r="CZ709" s="401"/>
    </row>
    <row r="710" ht="25.15" customHeight="true" x14ac:dyDescent="0.2">
      <c r="C710" s="698"/>
      <c r="D710" s="698"/>
      <c r="E710" s="698"/>
      <c r="F710" s="698"/>
      <c r="G710" s="698"/>
      <c r="H710" s="698"/>
      <c r="I710" s="698"/>
      <c r="J710" s="698"/>
      <c r="K710" s="698"/>
      <c r="L710" s="698"/>
      <c r="M710" s="698"/>
      <c r="N710" s="698"/>
      <c r="O710" s="698"/>
      <c r="P710" s="698"/>
      <c r="Q710" s="698"/>
      <c r="BA710" s="401"/>
      <c r="BB710" s="478"/>
      <c r="BC710" s="401"/>
      <c r="BD710" s="401"/>
      <c r="BE710" s="401"/>
      <c r="BF710" s="401"/>
      <c r="BG710" s="401"/>
      <c r="BH710" s="401"/>
      <c r="BI710" s="401"/>
      <c r="BJ710" s="401"/>
      <c r="BK710" s="401"/>
      <c r="BL710" s="401"/>
      <c r="BM710" s="401"/>
      <c r="BN710" s="401"/>
      <c r="BO710" s="401"/>
      <c r="BP710" s="401"/>
      <c r="BQ710" s="401"/>
      <c r="BR710" s="401"/>
      <c r="BS710" s="401"/>
      <c r="BT710" s="401"/>
      <c r="BU710" s="401"/>
      <c r="BV710" s="401"/>
      <c r="BW710" s="401"/>
      <c r="BX710" s="401"/>
      <c r="BY710" s="401"/>
      <c r="BZ710" s="401"/>
      <c r="CA710" s="401"/>
      <c r="CB710" s="401"/>
      <c r="CC710" s="401"/>
      <c r="CD710" s="401"/>
      <c r="CE710" s="401"/>
      <c r="CF710" s="401"/>
      <c r="CG710" s="401"/>
      <c r="CH710" s="401"/>
      <c r="CI710" s="401"/>
      <c r="CJ710" s="401"/>
      <c r="CK710" s="401"/>
      <c r="CL710" s="401"/>
      <c r="CM710" s="401"/>
      <c r="CN710" s="401"/>
      <c r="CO710" s="401"/>
      <c r="CP710" s="401"/>
      <c r="CQ710" s="401"/>
      <c r="CR710" s="401"/>
      <c r="CS710" s="401"/>
      <c r="CT710" s="401"/>
      <c r="CU710" s="401"/>
      <c r="CV710" s="401"/>
      <c r="CW710" s="401"/>
      <c r="CX710" s="401"/>
      <c r="CY710" s="401"/>
      <c r="CZ710" s="401"/>
    </row>
    <row r="711" ht="25.15" customHeight="true" x14ac:dyDescent="0.2">
      <c r="C711" s="698"/>
      <c r="D711" s="698"/>
      <c r="E711" s="698"/>
      <c r="F711" s="698"/>
      <c r="G711" s="698"/>
      <c r="H711" s="698"/>
      <c r="I711" s="698"/>
      <c r="J711" s="698"/>
      <c r="K711" s="698"/>
      <c r="L711" s="698"/>
      <c r="M711" s="698"/>
      <c r="N711" s="698"/>
      <c r="O711" s="698"/>
      <c r="P711" s="698"/>
      <c r="Q711" s="698"/>
      <c r="BA711" s="401"/>
      <c r="BB711" s="478"/>
      <c r="BC711" s="401"/>
      <c r="BD711" s="401"/>
      <c r="BE711" s="401"/>
      <c r="BF711" s="401"/>
      <c r="BG711" s="401"/>
      <c r="BH711" s="401"/>
      <c r="BI711" s="401"/>
      <c r="BJ711" s="401"/>
      <c r="BK711" s="401"/>
      <c r="BL711" s="401"/>
      <c r="BM711" s="401"/>
      <c r="BN711" s="401"/>
      <c r="BO711" s="401"/>
      <c r="BP711" s="401"/>
      <c r="BQ711" s="401"/>
      <c r="BR711" s="401"/>
      <c r="BS711" s="401"/>
      <c r="BT711" s="401"/>
      <c r="BU711" s="401"/>
      <c r="BV711" s="401"/>
      <c r="BW711" s="401"/>
      <c r="BX711" s="401"/>
      <c r="BY711" s="401"/>
      <c r="BZ711" s="401"/>
      <c r="CA711" s="401"/>
      <c r="CB711" s="401"/>
      <c r="CC711" s="401"/>
      <c r="CD711" s="401"/>
      <c r="CE711" s="401"/>
      <c r="CF711" s="401"/>
      <c r="CG711" s="401"/>
      <c r="CH711" s="401"/>
      <c r="CI711" s="401"/>
      <c r="CJ711" s="401"/>
      <c r="CK711" s="401"/>
      <c r="CL711" s="401"/>
      <c r="CM711" s="401"/>
      <c r="CN711" s="401"/>
      <c r="CO711" s="401"/>
      <c r="CP711" s="401"/>
      <c r="CQ711" s="401"/>
      <c r="CR711" s="401"/>
      <c r="CS711" s="401"/>
      <c r="CT711" s="401"/>
      <c r="CU711" s="401"/>
      <c r="CV711" s="401"/>
      <c r="CW711" s="401"/>
      <c r="CX711" s="401"/>
      <c r="CY711" s="401"/>
      <c r="CZ711" s="401"/>
    </row>
    <row r="712" ht="25.15" customHeight="true" x14ac:dyDescent="0.2">
      <c r="C712" s="698"/>
      <c r="D712" s="698"/>
      <c r="E712" s="698"/>
      <c r="F712" s="698"/>
      <c r="G712" s="698"/>
      <c r="H712" s="698"/>
      <c r="I712" s="698"/>
      <c r="J712" s="698"/>
      <c r="K712" s="698"/>
      <c r="L712" s="698"/>
      <c r="M712" s="698"/>
      <c r="N712" s="698"/>
      <c r="O712" s="698"/>
      <c r="P712" s="698"/>
      <c r="Q712" s="698"/>
      <c r="BA712" s="401"/>
      <c r="BB712" s="478"/>
      <c r="BC712" s="401"/>
      <c r="BD712" s="401"/>
      <c r="BE712" s="401"/>
      <c r="BF712" s="401"/>
      <c r="BG712" s="401"/>
      <c r="BH712" s="401"/>
      <c r="BI712" s="401"/>
      <c r="BJ712" s="401"/>
      <c r="BK712" s="401"/>
      <c r="BL712" s="401"/>
      <c r="BM712" s="401"/>
      <c r="BN712" s="401"/>
      <c r="BO712" s="401"/>
      <c r="BP712" s="401"/>
      <c r="BQ712" s="401"/>
      <c r="BR712" s="401"/>
      <c r="BS712" s="401"/>
      <c r="BT712" s="401"/>
      <c r="BU712" s="401"/>
      <c r="BV712" s="401"/>
      <c r="BW712" s="401"/>
      <c r="BX712" s="401"/>
      <c r="BY712" s="401"/>
      <c r="BZ712" s="401"/>
      <c r="CA712" s="401"/>
      <c r="CB712" s="401"/>
      <c r="CC712" s="401"/>
      <c r="CD712" s="401"/>
      <c r="CE712" s="401"/>
      <c r="CF712" s="401"/>
      <c r="CG712" s="401"/>
      <c r="CH712" s="401"/>
      <c r="CI712" s="401"/>
      <c r="CJ712" s="401"/>
      <c r="CK712" s="401"/>
      <c r="CL712" s="401"/>
      <c r="CM712" s="401"/>
      <c r="CN712" s="401"/>
      <c r="CO712" s="401"/>
      <c r="CP712" s="401"/>
      <c r="CQ712" s="401"/>
      <c r="CR712" s="401"/>
      <c r="CS712" s="401"/>
      <c r="CT712" s="401"/>
      <c r="CU712" s="401"/>
      <c r="CV712" s="401"/>
      <c r="CW712" s="401"/>
      <c r="CX712" s="401"/>
      <c r="CY712" s="401"/>
      <c r="CZ712" s="401"/>
    </row>
    <row r="713" ht="25.15" customHeight="true" x14ac:dyDescent="0.2">
      <c r="C713" s="698"/>
      <c r="D713" s="698"/>
      <c r="E713" s="698"/>
      <c r="F713" s="698"/>
      <c r="G713" s="698"/>
      <c r="H713" s="698"/>
      <c r="I713" s="698"/>
      <c r="J713" s="698"/>
      <c r="K713" s="698"/>
      <c r="L713" s="698"/>
      <c r="M713" s="698"/>
      <c r="N713" s="698"/>
      <c r="O713" s="698"/>
      <c r="P713" s="698"/>
      <c r="Q713" s="698"/>
      <c r="BA713" s="401"/>
      <c r="BB713" s="478"/>
      <c r="BC713" s="401"/>
      <c r="BD713" s="401"/>
      <c r="BE713" s="401"/>
      <c r="BF713" s="401"/>
      <c r="BG713" s="401"/>
      <c r="BH713" s="401"/>
      <c r="BI713" s="401"/>
      <c r="BJ713" s="401"/>
      <c r="BK713" s="401"/>
      <c r="BL713" s="401"/>
      <c r="BM713" s="401"/>
      <c r="BN713" s="401"/>
      <c r="BO713" s="401"/>
      <c r="BP713" s="401"/>
      <c r="BQ713" s="401"/>
      <c r="BR713" s="401"/>
      <c r="BS713" s="401"/>
      <c r="BT713" s="401"/>
      <c r="BU713" s="401"/>
      <c r="BV713" s="401"/>
      <c r="BW713" s="401"/>
      <c r="BX713" s="401"/>
      <c r="BY713" s="401"/>
      <c r="BZ713" s="401"/>
      <c r="CA713" s="401"/>
      <c r="CB713" s="401"/>
      <c r="CC713" s="401"/>
      <c r="CD713" s="401"/>
      <c r="CE713" s="401"/>
      <c r="CF713" s="401"/>
      <c r="CG713" s="401"/>
      <c r="CH713" s="401"/>
      <c r="CI713" s="401"/>
      <c r="CJ713" s="401"/>
      <c r="CK713" s="401"/>
      <c r="CL713" s="401"/>
      <c r="CM713" s="401"/>
      <c r="CN713" s="401"/>
      <c r="CO713" s="401"/>
      <c r="CP713" s="401"/>
      <c r="CQ713" s="401"/>
      <c r="CR713" s="401"/>
      <c r="CS713" s="401"/>
      <c r="CT713" s="401"/>
      <c r="CU713" s="401"/>
      <c r="CV713" s="401"/>
      <c r="CW713" s="401"/>
      <c r="CX713" s="401"/>
      <c r="CY713" s="401"/>
      <c r="CZ713" s="401"/>
    </row>
    <row r="714" ht="25.15" customHeight="true" x14ac:dyDescent="0.2">
      <c r="C714" s="698"/>
      <c r="D714" s="698"/>
      <c r="E714" s="698"/>
      <c r="F714" s="698"/>
      <c r="G714" s="698"/>
      <c r="H714" s="698"/>
      <c r="I714" s="698"/>
      <c r="J714" s="698"/>
      <c r="K714" s="698"/>
      <c r="L714" s="698"/>
      <c r="M714" s="698"/>
      <c r="N714" s="698"/>
      <c r="O714" s="698"/>
      <c r="P714" s="698"/>
      <c r="Q714" s="698"/>
      <c r="BA714" s="401"/>
      <c r="BB714" s="478"/>
      <c r="BC714" s="401"/>
      <c r="BD714" s="401"/>
      <c r="BE714" s="401"/>
      <c r="BF714" s="401"/>
      <c r="BG714" s="401"/>
      <c r="BH714" s="401"/>
      <c r="BI714" s="401"/>
      <c r="BJ714" s="401"/>
      <c r="BK714" s="401"/>
      <c r="BL714" s="401"/>
      <c r="BM714" s="401"/>
      <c r="BN714" s="401"/>
      <c r="BO714" s="401"/>
      <c r="BP714" s="401"/>
      <c r="BQ714" s="401"/>
      <c r="BR714" s="401"/>
      <c r="BS714" s="401"/>
      <c r="BT714" s="401"/>
      <c r="BU714" s="401"/>
      <c r="BV714" s="401"/>
      <c r="BW714" s="401"/>
      <c r="BX714" s="401"/>
      <c r="BY714" s="401"/>
      <c r="BZ714" s="401"/>
      <c r="CA714" s="401"/>
      <c r="CB714" s="401"/>
      <c r="CC714" s="401"/>
      <c r="CD714" s="401"/>
      <c r="CE714" s="401"/>
      <c r="CF714" s="401"/>
      <c r="CG714" s="401"/>
      <c r="CH714" s="401"/>
      <c r="CI714" s="401"/>
      <c r="CJ714" s="401"/>
      <c r="CK714" s="401"/>
      <c r="CL714" s="401"/>
      <c r="CM714" s="401"/>
      <c r="CN714" s="401"/>
      <c r="CO714" s="401"/>
      <c r="CP714" s="401"/>
      <c r="CQ714" s="401"/>
      <c r="CR714" s="401"/>
      <c r="CS714" s="401"/>
      <c r="CT714" s="401"/>
      <c r="CU714" s="401"/>
      <c r="CV714" s="401"/>
      <c r="CW714" s="401"/>
      <c r="CX714" s="401"/>
      <c r="CY714" s="401"/>
      <c r="CZ714" s="401"/>
    </row>
    <row r="715" ht="25.15" customHeight="true" x14ac:dyDescent="0.2">
      <c r="C715" s="698"/>
      <c r="D715" s="698"/>
      <c r="E715" s="698"/>
      <c r="F715" s="698"/>
      <c r="G715" s="698"/>
      <c r="H715" s="698"/>
      <c r="I715" s="698"/>
      <c r="J715" s="698"/>
      <c r="K715" s="698"/>
      <c r="L715" s="698"/>
      <c r="M715" s="698"/>
      <c r="N715" s="698"/>
      <c r="O715" s="698"/>
      <c r="P715" s="698"/>
      <c r="Q715" s="698"/>
      <c r="BA715" s="401"/>
      <c r="BB715" s="478"/>
      <c r="BC715" s="401"/>
      <c r="BD715" s="401"/>
      <c r="BE715" s="401"/>
      <c r="BF715" s="401"/>
      <c r="BG715" s="401"/>
      <c r="BH715" s="401"/>
      <c r="BI715" s="401"/>
      <c r="BJ715" s="401"/>
      <c r="BK715" s="401"/>
      <c r="BL715" s="401"/>
      <c r="BM715" s="401"/>
      <c r="BN715" s="401"/>
      <c r="BO715" s="401"/>
      <c r="BP715" s="401"/>
      <c r="BQ715" s="401"/>
      <c r="BR715" s="401"/>
      <c r="BS715" s="401"/>
      <c r="BT715" s="401"/>
      <c r="BU715" s="401"/>
      <c r="BV715" s="401"/>
      <c r="BW715" s="401"/>
      <c r="BX715" s="401"/>
      <c r="BY715" s="401"/>
      <c r="BZ715" s="401"/>
      <c r="CA715" s="401"/>
      <c r="CB715" s="401"/>
      <c r="CC715" s="401"/>
      <c r="CD715" s="401"/>
      <c r="CE715" s="401"/>
      <c r="CF715" s="401"/>
      <c r="CG715" s="401"/>
      <c r="CH715" s="401"/>
      <c r="CI715" s="401"/>
      <c r="CJ715" s="401"/>
      <c r="CK715" s="401"/>
      <c r="CL715" s="401"/>
      <c r="CM715" s="401"/>
      <c r="CN715" s="401"/>
      <c r="CO715" s="401"/>
      <c r="CP715" s="401"/>
      <c r="CQ715" s="401"/>
      <c r="CR715" s="401"/>
      <c r="CS715" s="401"/>
      <c r="CT715" s="401"/>
      <c r="CU715" s="401"/>
      <c r="CV715" s="401"/>
      <c r="CW715" s="401"/>
      <c r="CX715" s="401"/>
      <c r="CY715" s="401"/>
      <c r="CZ715" s="401"/>
    </row>
    <row r="716" ht="25.15" customHeight="true" x14ac:dyDescent="0.2">
      <c r="C716" s="698"/>
      <c r="D716" s="698"/>
      <c r="E716" s="698"/>
      <c r="F716" s="698"/>
      <c r="G716" s="698"/>
      <c r="H716" s="698"/>
      <c r="I716" s="698"/>
      <c r="J716" s="698"/>
      <c r="K716" s="698"/>
      <c r="L716" s="698"/>
      <c r="M716" s="698"/>
      <c r="N716" s="698"/>
      <c r="O716" s="698"/>
      <c r="P716" s="698"/>
      <c r="Q716" s="698"/>
      <c r="BA716" s="401"/>
      <c r="BB716" s="478"/>
      <c r="BC716" s="401"/>
      <c r="BD716" s="401"/>
      <c r="BE716" s="401"/>
      <c r="BF716" s="401"/>
      <c r="BG716" s="401"/>
      <c r="BH716" s="401"/>
      <c r="BI716" s="401"/>
      <c r="BJ716" s="401"/>
      <c r="BK716" s="401"/>
      <c r="BL716" s="401"/>
      <c r="BM716" s="401"/>
      <c r="BN716" s="401"/>
      <c r="BO716" s="401"/>
      <c r="BP716" s="401"/>
      <c r="BQ716" s="401"/>
      <c r="BR716" s="401"/>
      <c r="BS716" s="401"/>
      <c r="BT716" s="401"/>
      <c r="BU716" s="401"/>
      <c r="BV716" s="401"/>
      <c r="BW716" s="401"/>
      <c r="BX716" s="401"/>
      <c r="BY716" s="401"/>
      <c r="BZ716" s="401"/>
      <c r="CA716" s="401"/>
      <c r="CB716" s="401"/>
      <c r="CC716" s="401"/>
      <c r="CD716" s="401"/>
      <c r="CE716" s="401"/>
      <c r="CF716" s="401"/>
      <c r="CG716" s="401"/>
      <c r="CH716" s="401"/>
      <c r="CI716" s="401"/>
      <c r="CJ716" s="401"/>
      <c r="CK716" s="401"/>
      <c r="CL716" s="401"/>
      <c r="CM716" s="401"/>
      <c r="CN716" s="401"/>
      <c r="CO716" s="401"/>
      <c r="CP716" s="401"/>
      <c r="CQ716" s="401"/>
      <c r="CR716" s="401"/>
      <c r="CS716" s="401"/>
      <c r="CT716" s="401"/>
      <c r="CU716" s="401"/>
      <c r="CV716" s="401"/>
      <c r="CW716" s="401"/>
      <c r="CX716" s="401"/>
      <c r="CY716" s="401"/>
      <c r="CZ716" s="401"/>
    </row>
    <row r="717" ht="25.15" customHeight="true" x14ac:dyDescent="0.2">
      <c r="C717" s="698"/>
      <c r="D717" s="698"/>
      <c r="E717" s="698"/>
      <c r="F717" s="698"/>
      <c r="G717" s="698"/>
      <c r="H717" s="698"/>
      <c r="I717" s="698"/>
      <c r="J717" s="698"/>
      <c r="K717" s="698"/>
      <c r="L717" s="698"/>
      <c r="M717" s="698"/>
      <c r="N717" s="698"/>
      <c r="O717" s="698"/>
      <c r="P717" s="698"/>
      <c r="Q717" s="698"/>
      <c r="BA717" s="401"/>
      <c r="BB717" s="478"/>
      <c r="BC717" s="401"/>
      <c r="BD717" s="401"/>
      <c r="BE717" s="401"/>
      <c r="BF717" s="401"/>
      <c r="BG717" s="401"/>
      <c r="BH717" s="401"/>
      <c r="BI717" s="401"/>
      <c r="BJ717" s="401"/>
      <c r="BK717" s="401"/>
      <c r="BL717" s="401"/>
      <c r="BM717" s="401"/>
      <c r="BN717" s="401"/>
      <c r="BO717" s="401"/>
      <c r="BP717" s="401"/>
      <c r="BQ717" s="401"/>
      <c r="BR717" s="401"/>
      <c r="BS717" s="401"/>
      <c r="BT717" s="401"/>
      <c r="BU717" s="401"/>
      <c r="BV717" s="401"/>
      <c r="BW717" s="401"/>
      <c r="BX717" s="401"/>
      <c r="BY717" s="401"/>
      <c r="BZ717" s="401"/>
      <c r="CA717" s="401"/>
      <c r="CB717" s="401"/>
      <c r="CC717" s="401"/>
      <c r="CD717" s="401"/>
      <c r="CE717" s="401"/>
      <c r="CF717" s="401"/>
      <c r="CG717" s="401"/>
      <c r="CH717" s="401"/>
      <c r="CI717" s="401"/>
      <c r="CJ717" s="401"/>
      <c r="CK717" s="401"/>
      <c r="CL717" s="401"/>
      <c r="CM717" s="401"/>
      <c r="CN717" s="401"/>
      <c r="CO717" s="401"/>
      <c r="CP717" s="401"/>
      <c r="CQ717" s="401"/>
      <c r="CR717" s="401"/>
      <c r="CS717" s="401"/>
      <c r="CT717" s="401"/>
      <c r="CU717" s="401"/>
      <c r="CV717" s="401"/>
      <c r="CW717" s="401"/>
      <c r="CX717" s="401"/>
      <c r="CY717" s="401"/>
      <c r="CZ717" s="401"/>
    </row>
    <row r="718" ht="25.15" customHeight="true" x14ac:dyDescent="0.2">
      <c r="C718" s="698"/>
      <c r="D718" s="698"/>
      <c r="E718" s="698"/>
      <c r="F718" s="698"/>
      <c r="G718" s="698"/>
      <c r="H718" s="698"/>
      <c r="I718" s="698"/>
      <c r="J718" s="698"/>
      <c r="K718" s="698"/>
      <c r="L718" s="698"/>
      <c r="M718" s="698"/>
      <c r="N718" s="698"/>
      <c r="O718" s="698"/>
      <c r="P718" s="698"/>
      <c r="Q718" s="698"/>
      <c r="BA718" s="401"/>
      <c r="BB718" s="478"/>
      <c r="BC718" s="401"/>
      <c r="BD718" s="401"/>
      <c r="BE718" s="401"/>
      <c r="BF718" s="401"/>
      <c r="BG718" s="401"/>
      <c r="BH718" s="401"/>
      <c r="BI718" s="401"/>
      <c r="BJ718" s="401"/>
      <c r="BK718" s="401"/>
      <c r="BL718" s="401"/>
      <c r="BM718" s="401"/>
      <c r="BN718" s="401"/>
      <c r="BO718" s="401"/>
      <c r="BP718" s="401"/>
      <c r="BQ718" s="401"/>
      <c r="BR718" s="401"/>
      <c r="BS718" s="401"/>
      <c r="BT718" s="401"/>
      <c r="BU718" s="401"/>
      <c r="BV718" s="401"/>
      <c r="BW718" s="401"/>
      <c r="BX718" s="401"/>
      <c r="BY718" s="401"/>
      <c r="BZ718" s="401"/>
      <c r="CA718" s="401"/>
      <c r="CB718" s="401"/>
      <c r="CC718" s="401"/>
      <c r="CD718" s="401"/>
      <c r="CE718" s="401"/>
      <c r="CF718" s="401"/>
      <c r="CG718" s="401"/>
      <c r="CH718" s="401"/>
      <c r="CI718" s="401"/>
      <c r="CJ718" s="401"/>
      <c r="CK718" s="401"/>
      <c r="CL718" s="401"/>
      <c r="CM718" s="401"/>
      <c r="CN718" s="401"/>
      <c r="CO718" s="401"/>
      <c r="CP718" s="401"/>
      <c r="CQ718" s="401"/>
      <c r="CR718" s="401"/>
      <c r="CS718" s="401"/>
      <c r="CT718" s="401"/>
      <c r="CU718" s="401"/>
      <c r="CV718" s="401"/>
      <c r="CW718" s="401"/>
      <c r="CX718" s="401"/>
      <c r="CY718" s="401"/>
      <c r="CZ718" s="401"/>
    </row>
    <row r="719" ht="25.15" customHeight="true" x14ac:dyDescent="0.2">
      <c r="C719" s="698"/>
      <c r="D719" s="698"/>
      <c r="E719" s="698"/>
      <c r="F719" s="698"/>
      <c r="G719" s="698"/>
      <c r="H719" s="698"/>
      <c r="I719" s="698"/>
      <c r="J719" s="698"/>
      <c r="K719" s="698"/>
      <c r="L719" s="698"/>
      <c r="M719" s="698"/>
      <c r="N719" s="698"/>
      <c r="O719" s="698"/>
      <c r="P719" s="698"/>
      <c r="Q719" s="698"/>
      <c r="BA719" s="401"/>
      <c r="BB719" s="478"/>
      <c r="BC719" s="401"/>
      <c r="BD719" s="401"/>
      <c r="BE719" s="401"/>
      <c r="BF719" s="401"/>
      <c r="BG719" s="401"/>
      <c r="BH719" s="401"/>
      <c r="BI719" s="401"/>
      <c r="BJ719" s="401"/>
      <c r="BK719" s="401"/>
      <c r="BL719" s="401"/>
      <c r="BM719" s="401"/>
      <c r="BN719" s="401"/>
      <c r="BO719" s="401"/>
      <c r="BP719" s="401"/>
      <c r="BQ719" s="401"/>
      <c r="BR719" s="401"/>
      <c r="BS719" s="401"/>
      <c r="BT719" s="401"/>
      <c r="BU719" s="401"/>
      <c r="BV719" s="401"/>
      <c r="BW719" s="401"/>
      <c r="BX719" s="401"/>
      <c r="BY719" s="401"/>
      <c r="BZ719" s="401"/>
      <c r="CA719" s="401"/>
      <c r="CB719" s="401"/>
      <c r="CC719" s="401"/>
      <c r="CD719" s="401"/>
      <c r="CE719" s="401"/>
      <c r="CF719" s="401"/>
      <c r="CG719" s="401"/>
      <c r="CH719" s="401"/>
      <c r="CI719" s="401"/>
      <c r="CJ719" s="401"/>
      <c r="CK719" s="401"/>
      <c r="CL719" s="401"/>
      <c r="CM719" s="401"/>
      <c r="CN719" s="401"/>
      <c r="CO719" s="401"/>
      <c r="CP719" s="401"/>
      <c r="CQ719" s="401"/>
      <c r="CR719" s="401"/>
      <c r="CS719" s="401"/>
      <c r="CT719" s="401"/>
      <c r="CU719" s="401"/>
      <c r="CV719" s="401"/>
      <c r="CW719" s="401"/>
      <c r="CX719" s="401"/>
      <c r="CY719" s="401"/>
      <c r="CZ719" s="401"/>
    </row>
    <row r="720" ht="25.15" customHeight="true" x14ac:dyDescent="0.2">
      <c r="C720" s="698"/>
      <c r="D720" s="698"/>
      <c r="E720" s="698"/>
      <c r="F720" s="698"/>
      <c r="G720" s="698"/>
      <c r="H720" s="698"/>
      <c r="I720" s="698"/>
      <c r="J720" s="698"/>
      <c r="K720" s="698"/>
      <c r="L720" s="698"/>
      <c r="M720" s="698"/>
      <c r="N720" s="698"/>
      <c r="O720" s="698"/>
      <c r="P720" s="698"/>
      <c r="Q720" s="698"/>
      <c r="BA720" s="401"/>
      <c r="BB720" s="478"/>
      <c r="BC720" s="401"/>
      <c r="BD720" s="401"/>
      <c r="BE720" s="401"/>
      <c r="BF720" s="401"/>
      <c r="BG720" s="401"/>
      <c r="BH720" s="401"/>
      <c r="BI720" s="401"/>
      <c r="BJ720" s="401"/>
      <c r="BK720" s="401"/>
      <c r="BL720" s="401"/>
      <c r="BM720" s="401"/>
      <c r="BN720" s="401"/>
      <c r="BO720" s="401"/>
      <c r="BP720" s="401"/>
      <c r="BQ720" s="401"/>
      <c r="BR720" s="401"/>
      <c r="BS720" s="401"/>
      <c r="BT720" s="401"/>
      <c r="BU720" s="401"/>
      <c r="BV720" s="401"/>
      <c r="BW720" s="401"/>
      <c r="BX720" s="401"/>
      <c r="BY720" s="401"/>
      <c r="BZ720" s="401"/>
      <c r="CA720" s="401"/>
      <c r="CB720" s="401"/>
      <c r="CC720" s="401"/>
      <c r="CD720" s="401"/>
      <c r="CE720" s="401"/>
      <c r="CF720" s="401"/>
      <c r="CG720" s="401"/>
      <c r="CH720" s="401"/>
      <c r="CI720" s="401"/>
      <c r="CJ720" s="401"/>
      <c r="CK720" s="401"/>
      <c r="CL720" s="401"/>
      <c r="CM720" s="401"/>
      <c r="CN720" s="401"/>
      <c r="CO720" s="401"/>
      <c r="CP720" s="401"/>
      <c r="CQ720" s="401"/>
      <c r="CR720" s="401"/>
      <c r="CS720" s="401"/>
      <c r="CT720" s="401"/>
      <c r="CU720" s="401"/>
      <c r="CV720" s="401"/>
      <c r="CW720" s="401"/>
      <c r="CX720" s="401"/>
      <c r="CY720" s="401"/>
      <c r="CZ720" s="401"/>
    </row>
    <row r="721" ht="25.15" customHeight="true" x14ac:dyDescent="0.2">
      <c r="C721" s="698"/>
      <c r="D721" s="698"/>
      <c r="E721" s="698"/>
      <c r="F721" s="698"/>
      <c r="G721" s="698"/>
      <c r="H721" s="698"/>
      <c r="I721" s="698"/>
      <c r="J721" s="698"/>
      <c r="K721" s="698"/>
      <c r="L721" s="698"/>
      <c r="M721" s="698"/>
      <c r="N721" s="698"/>
      <c r="O721" s="698"/>
      <c r="P721" s="698"/>
      <c r="Q721" s="698"/>
      <c r="BA721" s="401"/>
      <c r="BB721" s="478"/>
      <c r="BC721" s="401"/>
      <c r="BD721" s="401"/>
      <c r="BE721" s="401"/>
      <c r="BF721" s="401"/>
      <c r="BG721" s="401"/>
      <c r="BH721" s="401"/>
      <c r="BI721" s="401"/>
      <c r="BJ721" s="401"/>
      <c r="BK721" s="401"/>
      <c r="BL721" s="401"/>
      <c r="BM721" s="401"/>
      <c r="BN721" s="401"/>
      <c r="BO721" s="401"/>
      <c r="BP721" s="401"/>
      <c r="BQ721" s="401"/>
      <c r="BR721" s="401"/>
      <c r="BS721" s="401"/>
      <c r="BT721" s="401"/>
      <c r="BU721" s="401"/>
      <c r="BV721" s="401"/>
      <c r="BW721" s="401"/>
      <c r="BX721" s="401"/>
      <c r="BY721" s="401"/>
      <c r="BZ721" s="401"/>
      <c r="CA721" s="401"/>
      <c r="CB721" s="401"/>
      <c r="CC721" s="401"/>
      <c r="CD721" s="401"/>
      <c r="CE721" s="401"/>
      <c r="CF721" s="401"/>
      <c r="CG721" s="401"/>
      <c r="CH721" s="401"/>
      <c r="CI721" s="401"/>
      <c r="CJ721" s="401"/>
      <c r="CK721" s="401"/>
      <c r="CL721" s="401"/>
      <c r="CM721" s="401"/>
      <c r="CN721" s="401"/>
      <c r="CO721" s="401"/>
      <c r="CP721" s="401"/>
      <c r="CQ721" s="401"/>
      <c r="CR721" s="401"/>
      <c r="CS721" s="401"/>
      <c r="CT721" s="401"/>
      <c r="CU721" s="401"/>
      <c r="CV721" s="401"/>
      <c r="CW721" s="401"/>
      <c r="CX721" s="401"/>
      <c r="CY721" s="401"/>
      <c r="CZ721" s="401"/>
    </row>
    <row r="722" ht="25.15" customHeight="true" x14ac:dyDescent="0.2">
      <c r="C722" s="698"/>
      <c r="D722" s="698"/>
      <c r="E722" s="698"/>
      <c r="F722" s="698"/>
      <c r="G722" s="698"/>
      <c r="H722" s="698"/>
      <c r="I722" s="698"/>
      <c r="J722" s="698"/>
      <c r="K722" s="698"/>
      <c r="L722" s="698"/>
      <c r="M722" s="698"/>
      <c r="N722" s="698"/>
      <c r="O722" s="698"/>
      <c r="P722" s="698"/>
      <c r="Q722" s="698"/>
      <c r="BA722" s="401"/>
      <c r="BB722" s="478"/>
      <c r="BC722" s="401"/>
      <c r="BD722" s="401"/>
      <c r="BE722" s="401"/>
      <c r="BF722" s="401"/>
      <c r="BG722" s="401"/>
      <c r="BH722" s="401"/>
      <c r="BI722" s="401"/>
      <c r="BJ722" s="401"/>
      <c r="BK722" s="401"/>
      <c r="BL722" s="401"/>
      <c r="BM722" s="401"/>
      <c r="BN722" s="401"/>
      <c r="BO722" s="401"/>
      <c r="BP722" s="401"/>
      <c r="BQ722" s="401"/>
      <c r="BR722" s="401"/>
      <c r="BS722" s="401"/>
      <c r="BT722" s="401"/>
      <c r="BU722" s="401"/>
      <c r="BV722" s="401"/>
      <c r="BW722" s="401"/>
      <c r="BX722" s="401"/>
      <c r="BY722" s="401"/>
      <c r="BZ722" s="401"/>
      <c r="CA722" s="401"/>
      <c r="CB722" s="401"/>
      <c r="CC722" s="401"/>
      <c r="CD722" s="401"/>
      <c r="CE722" s="401"/>
      <c r="CF722" s="401"/>
      <c r="CG722" s="401"/>
      <c r="CH722" s="401"/>
      <c r="CI722" s="401"/>
      <c r="CJ722" s="401"/>
      <c r="CK722" s="401"/>
      <c r="CL722" s="401"/>
      <c r="CM722" s="401"/>
      <c r="CN722" s="401"/>
      <c r="CO722" s="401"/>
      <c r="CP722" s="401"/>
      <c r="CQ722" s="401"/>
      <c r="CR722" s="401"/>
      <c r="CS722" s="401"/>
      <c r="CT722" s="401"/>
      <c r="CU722" s="401"/>
      <c r="CV722" s="401"/>
      <c r="CW722" s="401"/>
      <c r="CX722" s="401"/>
      <c r="CY722" s="401"/>
      <c r="CZ722" s="401"/>
    </row>
    <row r="723" ht="25.15" customHeight="true" x14ac:dyDescent="0.2">
      <c r="C723" s="698"/>
      <c r="D723" s="698"/>
      <c r="E723" s="698"/>
      <c r="F723" s="698"/>
      <c r="G723" s="698"/>
      <c r="H723" s="698"/>
      <c r="I723" s="698"/>
      <c r="J723" s="698"/>
      <c r="K723" s="698"/>
      <c r="L723" s="698"/>
      <c r="M723" s="698"/>
      <c r="N723" s="698"/>
      <c r="O723" s="698"/>
      <c r="P723" s="698"/>
      <c r="Q723" s="698"/>
      <c r="BA723" s="401"/>
      <c r="BB723" s="478"/>
      <c r="BC723" s="401"/>
      <c r="BD723" s="401"/>
      <c r="BE723" s="401"/>
      <c r="BF723" s="401"/>
      <c r="BG723" s="401"/>
      <c r="BH723" s="401"/>
      <c r="BI723" s="401"/>
      <c r="BJ723" s="401"/>
      <c r="BK723" s="401"/>
      <c r="BL723" s="401"/>
      <c r="BM723" s="401"/>
      <c r="BN723" s="401"/>
      <c r="BO723" s="401"/>
      <c r="BP723" s="401"/>
      <c r="BQ723" s="401"/>
      <c r="BR723" s="401"/>
      <c r="BS723" s="401"/>
      <c r="BT723" s="401"/>
      <c r="BU723" s="401"/>
      <c r="BV723" s="401"/>
      <c r="BW723" s="401"/>
      <c r="BX723" s="401"/>
      <c r="BY723" s="401"/>
      <c r="BZ723" s="401"/>
      <c r="CA723" s="401"/>
      <c r="CB723" s="401"/>
      <c r="CC723" s="401"/>
      <c r="CD723" s="401"/>
      <c r="CE723" s="401"/>
      <c r="CF723" s="401"/>
      <c r="CG723" s="401"/>
      <c r="CH723" s="401"/>
      <c r="CI723" s="401"/>
      <c r="CJ723" s="401"/>
      <c r="CK723" s="401"/>
      <c r="CL723" s="401"/>
      <c r="CM723" s="401"/>
      <c r="CN723" s="401"/>
      <c r="CO723" s="401"/>
      <c r="CP723" s="401"/>
      <c r="CQ723" s="401"/>
      <c r="CR723" s="401"/>
      <c r="CS723" s="401"/>
      <c r="CT723" s="401"/>
      <c r="CU723" s="401"/>
      <c r="CV723" s="401"/>
      <c r="CW723" s="401"/>
      <c r="CX723" s="401"/>
      <c r="CY723" s="401"/>
      <c r="CZ723" s="401"/>
    </row>
    <row r="724" ht="25.15" customHeight="true" x14ac:dyDescent="0.2">
      <c r="C724" s="698"/>
      <c r="D724" s="698"/>
      <c r="E724" s="698"/>
      <c r="F724" s="698"/>
      <c r="G724" s="698"/>
      <c r="H724" s="698"/>
      <c r="I724" s="698"/>
      <c r="J724" s="698"/>
      <c r="K724" s="698"/>
      <c r="L724" s="698"/>
      <c r="M724" s="698"/>
      <c r="N724" s="698"/>
      <c r="O724" s="698"/>
      <c r="P724" s="698"/>
      <c r="Q724" s="698"/>
      <c r="BA724" s="401"/>
      <c r="BB724" s="478"/>
      <c r="BC724" s="401"/>
      <c r="BD724" s="401"/>
      <c r="BE724" s="401"/>
      <c r="BF724" s="401"/>
      <c r="BG724" s="401"/>
      <c r="BH724" s="401"/>
      <c r="BI724" s="401"/>
      <c r="BJ724" s="401"/>
      <c r="BK724" s="401"/>
      <c r="BL724" s="401"/>
      <c r="BM724" s="401"/>
      <c r="BN724" s="401"/>
      <c r="BO724" s="401"/>
      <c r="BP724" s="401"/>
      <c r="BQ724" s="401"/>
      <c r="BR724" s="401"/>
      <c r="BS724" s="401"/>
      <c r="BT724" s="401"/>
      <c r="BU724" s="401"/>
      <c r="BV724" s="401"/>
      <c r="BW724" s="401"/>
      <c r="BX724" s="401"/>
      <c r="BY724" s="401"/>
      <c r="BZ724" s="401"/>
      <c r="CA724" s="401"/>
      <c r="CB724" s="401"/>
      <c r="CC724" s="401"/>
      <c r="CD724" s="401"/>
      <c r="CE724" s="401"/>
      <c r="CF724" s="401"/>
      <c r="CG724" s="401"/>
      <c r="CH724" s="401"/>
      <c r="CI724" s="401"/>
      <c r="CJ724" s="401"/>
      <c r="CK724" s="401"/>
      <c r="CL724" s="401"/>
      <c r="CM724" s="401"/>
      <c r="CN724" s="401"/>
      <c r="CO724" s="401"/>
      <c r="CP724" s="401"/>
      <c r="CQ724" s="401"/>
      <c r="CR724" s="401"/>
      <c r="CS724" s="401"/>
      <c r="CT724" s="401"/>
      <c r="CU724" s="401"/>
      <c r="CV724" s="401"/>
      <c r="CW724" s="401"/>
      <c r="CX724" s="401"/>
      <c r="CY724" s="401"/>
      <c r="CZ724" s="401"/>
    </row>
    <row r="725" ht="25.15" customHeight="true" x14ac:dyDescent="0.2">
      <c r="C725" s="698"/>
      <c r="D725" s="698"/>
      <c r="E725" s="698"/>
      <c r="F725" s="698"/>
      <c r="G725" s="698"/>
      <c r="H725" s="698"/>
      <c r="I725" s="698"/>
      <c r="J725" s="698"/>
      <c r="K725" s="698"/>
      <c r="L725" s="698"/>
      <c r="M725" s="698"/>
      <c r="N725" s="698"/>
      <c r="O725" s="698"/>
      <c r="P725" s="698"/>
      <c r="Q725" s="698"/>
      <c r="BA725" s="401"/>
      <c r="BB725" s="478"/>
      <c r="BC725" s="401"/>
      <c r="BD725" s="401"/>
      <c r="BE725" s="401"/>
      <c r="BF725" s="401"/>
      <c r="BG725" s="401"/>
      <c r="BH725" s="401"/>
      <c r="BI725" s="401"/>
      <c r="BJ725" s="401"/>
      <c r="BK725" s="401"/>
      <c r="BL725" s="401"/>
      <c r="BM725" s="401"/>
      <c r="BN725" s="401"/>
      <c r="BO725" s="401"/>
      <c r="BP725" s="401"/>
      <c r="BQ725" s="401"/>
      <c r="BR725" s="401"/>
      <c r="BS725" s="401"/>
      <c r="BT725" s="401"/>
      <c r="BU725" s="401"/>
      <c r="BV725" s="401"/>
      <c r="BW725" s="401"/>
      <c r="BX725" s="401"/>
      <c r="BY725" s="401"/>
      <c r="BZ725" s="401"/>
      <c r="CA725" s="401"/>
      <c r="CB725" s="401"/>
      <c r="CC725" s="401"/>
      <c r="CD725" s="401"/>
      <c r="CE725" s="401"/>
      <c r="CF725" s="401"/>
      <c r="CG725" s="401"/>
      <c r="CH725" s="401"/>
      <c r="CI725" s="401"/>
      <c r="CJ725" s="401"/>
      <c r="CK725" s="401"/>
      <c r="CL725" s="401"/>
      <c r="CM725" s="401"/>
      <c r="CN725" s="401"/>
      <c r="CO725" s="401"/>
      <c r="CP725" s="401"/>
      <c r="CQ725" s="401"/>
      <c r="CR725" s="401"/>
      <c r="CS725" s="401"/>
      <c r="CT725" s="401"/>
      <c r="CU725" s="401"/>
      <c r="CV725" s="401"/>
      <c r="CW725" s="401"/>
      <c r="CX725" s="401"/>
      <c r="CY725" s="401"/>
      <c r="CZ725" s="401"/>
    </row>
    <row r="726" ht="25.15" customHeight="true" x14ac:dyDescent="0.2">
      <c r="C726" s="698"/>
      <c r="D726" s="698"/>
      <c r="E726" s="698"/>
      <c r="F726" s="698"/>
      <c r="G726" s="698"/>
      <c r="H726" s="698"/>
      <c r="I726" s="698"/>
      <c r="J726" s="698"/>
      <c r="K726" s="698"/>
      <c r="L726" s="698"/>
      <c r="M726" s="698"/>
      <c r="N726" s="698"/>
      <c r="O726" s="698"/>
      <c r="P726" s="698"/>
      <c r="Q726" s="698"/>
      <c r="BA726" s="401"/>
      <c r="BB726" s="478"/>
      <c r="BC726" s="401"/>
      <c r="BD726" s="401"/>
      <c r="BE726" s="401"/>
      <c r="BF726" s="401"/>
      <c r="BG726" s="401"/>
      <c r="BH726" s="401"/>
      <c r="BI726" s="401"/>
      <c r="BJ726" s="401"/>
      <c r="BK726" s="401"/>
      <c r="BL726" s="401"/>
      <c r="BM726" s="401"/>
      <c r="BN726" s="401"/>
      <c r="BO726" s="401"/>
      <c r="BP726" s="401"/>
      <c r="BQ726" s="401"/>
      <c r="BR726" s="401"/>
      <c r="BS726" s="401"/>
      <c r="BT726" s="401"/>
      <c r="BU726" s="401"/>
      <c r="BV726" s="401"/>
      <c r="BW726" s="401"/>
      <c r="BX726" s="401"/>
      <c r="BY726" s="401"/>
      <c r="BZ726" s="401"/>
      <c r="CA726" s="401"/>
      <c r="CB726" s="401"/>
      <c r="CC726" s="401"/>
      <c r="CD726" s="401"/>
      <c r="CE726" s="401"/>
      <c r="CF726" s="401"/>
      <c r="CG726" s="401"/>
      <c r="CH726" s="401"/>
      <c r="CI726" s="401"/>
      <c r="CJ726" s="401"/>
      <c r="CK726" s="401"/>
      <c r="CL726" s="401"/>
      <c r="CM726" s="401"/>
      <c r="CN726" s="401"/>
      <c r="CO726" s="401"/>
      <c r="CP726" s="401"/>
      <c r="CQ726" s="401"/>
      <c r="CR726" s="401"/>
      <c r="CS726" s="401"/>
      <c r="CT726" s="401"/>
      <c r="CU726" s="401"/>
      <c r="CV726" s="401"/>
      <c r="CW726" s="401"/>
      <c r="CX726" s="401"/>
      <c r="CY726" s="401"/>
      <c r="CZ726" s="401"/>
    </row>
    <row r="727" ht="25.15" customHeight="true" x14ac:dyDescent="0.2">
      <c r="C727" s="698"/>
      <c r="D727" s="698"/>
      <c r="E727" s="698"/>
      <c r="F727" s="698"/>
      <c r="G727" s="698"/>
      <c r="H727" s="698"/>
      <c r="I727" s="698"/>
      <c r="J727" s="698"/>
      <c r="K727" s="698"/>
      <c r="L727" s="698"/>
      <c r="M727" s="698"/>
      <c r="N727" s="698"/>
      <c r="O727" s="698"/>
      <c r="P727" s="698"/>
      <c r="Q727" s="698"/>
      <c r="BA727" s="401"/>
      <c r="BB727" s="478"/>
      <c r="BC727" s="401"/>
      <c r="BD727" s="401"/>
      <c r="BE727" s="401"/>
      <c r="BF727" s="401"/>
      <c r="BG727" s="401"/>
      <c r="BH727" s="401"/>
      <c r="BI727" s="401"/>
      <c r="BJ727" s="401"/>
      <c r="BK727" s="401"/>
      <c r="BL727" s="401"/>
      <c r="BM727" s="401"/>
      <c r="BN727" s="401"/>
      <c r="BO727" s="401"/>
      <c r="BP727" s="401"/>
      <c r="BQ727" s="401"/>
      <c r="BR727" s="401"/>
      <c r="BS727" s="401"/>
      <c r="BT727" s="401"/>
      <c r="BU727" s="401"/>
      <c r="BV727" s="401"/>
      <c r="BW727" s="401"/>
      <c r="BX727" s="401"/>
      <c r="BY727" s="401"/>
      <c r="BZ727" s="401"/>
      <c r="CA727" s="401"/>
      <c r="CB727" s="401"/>
      <c r="CC727" s="401"/>
      <c r="CD727" s="401"/>
      <c r="CE727" s="401"/>
      <c r="CF727" s="401"/>
      <c r="CG727" s="401"/>
      <c r="CH727" s="401"/>
      <c r="CI727" s="401"/>
      <c r="CJ727" s="401"/>
      <c r="CK727" s="401"/>
      <c r="CL727" s="401"/>
      <c r="CM727" s="401"/>
      <c r="CN727" s="401"/>
      <c r="CO727" s="401"/>
      <c r="CP727" s="401"/>
      <c r="CQ727" s="401"/>
      <c r="CR727" s="401"/>
      <c r="CS727" s="401"/>
      <c r="CT727" s="401"/>
      <c r="CU727" s="401"/>
      <c r="CV727" s="401"/>
      <c r="CW727" s="401"/>
      <c r="CX727" s="401"/>
      <c r="CY727" s="401"/>
      <c r="CZ727" s="401"/>
    </row>
    <row r="728" ht="25.15" customHeight="true" x14ac:dyDescent="0.2">
      <c r="C728" s="698"/>
      <c r="D728" s="698"/>
      <c r="E728" s="698"/>
      <c r="F728" s="698"/>
      <c r="G728" s="698"/>
      <c r="H728" s="698"/>
      <c r="I728" s="698"/>
      <c r="J728" s="698"/>
      <c r="K728" s="698"/>
      <c r="L728" s="698"/>
      <c r="M728" s="698"/>
      <c r="N728" s="698"/>
      <c r="O728" s="698"/>
      <c r="P728" s="698"/>
      <c r="Q728" s="698"/>
      <c r="BA728" s="401"/>
      <c r="BB728" s="478"/>
      <c r="BC728" s="401"/>
      <c r="BD728" s="401"/>
      <c r="BE728" s="401"/>
      <c r="BF728" s="401"/>
      <c r="BG728" s="401"/>
      <c r="BH728" s="401"/>
      <c r="BI728" s="401"/>
      <c r="BJ728" s="401"/>
      <c r="BK728" s="401"/>
      <c r="BL728" s="401"/>
      <c r="BM728" s="401"/>
      <c r="BN728" s="401"/>
      <c r="BO728" s="401"/>
      <c r="BP728" s="401"/>
      <c r="BQ728" s="401"/>
      <c r="BR728" s="401"/>
      <c r="BS728" s="401"/>
      <c r="BT728" s="401"/>
      <c r="BU728" s="401"/>
      <c r="BV728" s="401"/>
      <c r="BW728" s="401"/>
      <c r="BX728" s="401"/>
      <c r="BY728" s="401"/>
      <c r="BZ728" s="401"/>
      <c r="CA728" s="401"/>
      <c r="CB728" s="401"/>
      <c r="CC728" s="401"/>
      <c r="CD728" s="401"/>
      <c r="CE728" s="401"/>
      <c r="CF728" s="401"/>
      <c r="CG728" s="401"/>
      <c r="CH728" s="401"/>
      <c r="CI728" s="401"/>
      <c r="CJ728" s="401"/>
      <c r="CK728" s="401"/>
      <c r="CL728" s="401"/>
      <c r="CM728" s="401"/>
      <c r="CN728" s="401"/>
      <c r="CO728" s="401"/>
      <c r="CP728" s="401"/>
      <c r="CQ728" s="401"/>
      <c r="CR728" s="401"/>
      <c r="CS728" s="401"/>
      <c r="CT728" s="401"/>
      <c r="CU728" s="401"/>
      <c r="CV728" s="401"/>
      <c r="CW728" s="401"/>
      <c r="CX728" s="401"/>
      <c r="CY728" s="401"/>
      <c r="CZ728" s="401"/>
    </row>
    <row r="729" ht="25.15" customHeight="true" x14ac:dyDescent="0.2">
      <c r="C729" s="698"/>
      <c r="D729" s="698"/>
      <c r="E729" s="698"/>
      <c r="F729" s="698"/>
      <c r="G729" s="698"/>
      <c r="H729" s="698"/>
      <c r="I729" s="698"/>
      <c r="J729" s="698"/>
      <c r="K729" s="698"/>
      <c r="L729" s="698"/>
      <c r="M729" s="698"/>
      <c r="N729" s="698"/>
      <c r="O729" s="698"/>
      <c r="P729" s="698"/>
      <c r="Q729" s="698"/>
      <c r="BA729" s="401"/>
      <c r="BB729" s="478"/>
      <c r="BC729" s="401"/>
      <c r="BD729" s="401"/>
      <c r="BE729" s="401"/>
      <c r="BF729" s="401"/>
      <c r="BG729" s="401"/>
      <c r="BH729" s="401"/>
      <c r="BI729" s="401"/>
      <c r="BJ729" s="401"/>
      <c r="BK729" s="401"/>
      <c r="BL729" s="401"/>
      <c r="BM729" s="401"/>
      <c r="BN729" s="401"/>
      <c r="BO729" s="401"/>
      <c r="BP729" s="401"/>
      <c r="BQ729" s="401"/>
      <c r="BR729" s="401"/>
      <c r="BS729" s="401"/>
      <c r="BT729" s="401"/>
      <c r="BU729" s="401"/>
      <c r="BV729" s="401"/>
      <c r="BW729" s="401"/>
      <c r="BX729" s="401"/>
      <c r="BY729" s="401"/>
      <c r="BZ729" s="401"/>
      <c r="CA729" s="401"/>
      <c r="CB729" s="401"/>
      <c r="CC729" s="401"/>
      <c r="CD729" s="401"/>
      <c r="CE729" s="401"/>
      <c r="CF729" s="401"/>
      <c r="CG729" s="401"/>
      <c r="CH729" s="401"/>
      <c r="CI729" s="401"/>
      <c r="CJ729" s="401"/>
      <c r="CK729" s="401"/>
      <c r="CL729" s="401"/>
      <c r="CM729" s="401"/>
      <c r="CN729" s="401"/>
      <c r="CO729" s="401"/>
      <c r="CP729" s="401"/>
      <c r="CQ729" s="401"/>
      <c r="CR729" s="401"/>
      <c r="CS729" s="401"/>
      <c r="CT729" s="401"/>
      <c r="CU729" s="401"/>
      <c r="CV729" s="401"/>
      <c r="CW729" s="401"/>
      <c r="CX729" s="401"/>
      <c r="CY729" s="401"/>
      <c r="CZ729" s="401"/>
    </row>
    <row r="730" ht="25.15" customHeight="true" x14ac:dyDescent="0.2">
      <c r="C730" s="698"/>
      <c r="D730" s="698"/>
      <c r="E730" s="698"/>
      <c r="F730" s="698"/>
      <c r="G730" s="698"/>
      <c r="H730" s="698"/>
      <c r="I730" s="698"/>
      <c r="J730" s="698"/>
      <c r="K730" s="698"/>
      <c r="L730" s="698"/>
      <c r="M730" s="698"/>
      <c r="N730" s="698"/>
      <c r="O730" s="698"/>
      <c r="P730" s="698"/>
      <c r="Q730" s="698"/>
      <c r="BA730" s="401"/>
      <c r="BB730" s="478"/>
      <c r="BC730" s="401"/>
      <c r="BD730" s="401"/>
      <c r="BE730" s="401"/>
      <c r="BF730" s="401"/>
      <c r="BG730" s="401"/>
      <c r="BH730" s="401"/>
      <c r="BI730" s="401"/>
      <c r="BJ730" s="401"/>
      <c r="BK730" s="401"/>
      <c r="BL730" s="401"/>
      <c r="BM730" s="401"/>
      <c r="BN730" s="401"/>
      <c r="BO730" s="401"/>
      <c r="BP730" s="401"/>
      <c r="BQ730" s="401"/>
      <c r="BR730" s="401"/>
      <c r="BS730" s="401"/>
      <c r="BT730" s="401"/>
      <c r="BU730" s="401"/>
      <c r="BV730" s="401"/>
      <c r="BW730" s="401"/>
      <c r="BX730" s="401"/>
      <c r="BY730" s="401"/>
      <c r="BZ730" s="401"/>
      <c r="CA730" s="401"/>
      <c r="CB730" s="401"/>
      <c r="CC730" s="401"/>
      <c r="CD730" s="401"/>
      <c r="CE730" s="401"/>
      <c r="CF730" s="401"/>
      <c r="CG730" s="401"/>
      <c r="CH730" s="401"/>
      <c r="CI730" s="401"/>
      <c r="CJ730" s="401"/>
      <c r="CK730" s="401"/>
      <c r="CL730" s="401"/>
      <c r="CM730" s="401"/>
      <c r="CN730" s="401"/>
      <c r="CO730" s="401"/>
      <c r="CP730" s="401"/>
      <c r="CQ730" s="401"/>
      <c r="CR730" s="401"/>
      <c r="CS730" s="401"/>
      <c r="CT730" s="401"/>
      <c r="CU730" s="401"/>
      <c r="CV730" s="401"/>
      <c r="CW730" s="401"/>
      <c r="CX730" s="401"/>
      <c r="CY730" s="401"/>
      <c r="CZ730" s="401"/>
    </row>
    <row r="731" ht="25.15" customHeight="true" x14ac:dyDescent="0.2">
      <c r="C731" s="698"/>
      <c r="D731" s="698"/>
      <c r="E731" s="698"/>
      <c r="F731" s="698"/>
      <c r="G731" s="698"/>
      <c r="H731" s="698"/>
      <c r="I731" s="698"/>
      <c r="J731" s="698"/>
      <c r="K731" s="698"/>
      <c r="L731" s="698"/>
      <c r="M731" s="698"/>
      <c r="N731" s="698"/>
      <c r="O731" s="698"/>
      <c r="P731" s="698"/>
      <c r="Q731" s="698"/>
      <c r="BA731" s="401"/>
      <c r="BB731" s="478"/>
      <c r="BC731" s="401"/>
      <c r="BD731" s="401"/>
      <c r="BE731" s="401"/>
      <c r="BF731" s="401"/>
      <c r="BG731" s="401"/>
      <c r="BH731" s="401"/>
      <c r="BI731" s="401"/>
      <c r="BJ731" s="401"/>
      <c r="BK731" s="401"/>
      <c r="BL731" s="401"/>
      <c r="BM731" s="401"/>
      <c r="BN731" s="401"/>
      <c r="BO731" s="401"/>
      <c r="BP731" s="401"/>
      <c r="BQ731" s="401"/>
      <c r="BR731" s="401"/>
      <c r="BS731" s="401"/>
      <c r="BT731" s="401"/>
      <c r="BU731" s="401"/>
      <c r="BV731" s="401"/>
      <c r="BW731" s="401"/>
      <c r="BX731" s="401"/>
      <c r="BY731" s="401"/>
      <c r="BZ731" s="401"/>
      <c r="CA731" s="401"/>
      <c r="CB731" s="401"/>
      <c r="CC731" s="401"/>
      <c r="CD731" s="401"/>
      <c r="CE731" s="401"/>
      <c r="CF731" s="401"/>
      <c r="CG731" s="401"/>
      <c r="CH731" s="401"/>
      <c r="CI731" s="401"/>
      <c r="CJ731" s="401"/>
      <c r="CK731" s="401"/>
      <c r="CL731" s="401"/>
      <c r="CM731" s="401"/>
      <c r="CN731" s="401"/>
      <c r="CO731" s="401"/>
      <c r="CP731" s="401"/>
      <c r="CQ731" s="401"/>
      <c r="CR731" s="401"/>
      <c r="CS731" s="401"/>
      <c r="CT731" s="401"/>
      <c r="CU731" s="401"/>
      <c r="CV731" s="401"/>
      <c r="CW731" s="401"/>
      <c r="CX731" s="401"/>
      <c r="CY731" s="401"/>
      <c r="CZ731" s="401"/>
    </row>
    <row r="732" ht="25.15" customHeight="true" x14ac:dyDescent="0.2">
      <c r="C732" s="698"/>
      <c r="D732" s="698"/>
      <c r="E732" s="698"/>
      <c r="F732" s="698"/>
      <c r="G732" s="698"/>
      <c r="H732" s="698"/>
      <c r="I732" s="698"/>
      <c r="J732" s="698"/>
      <c r="K732" s="698"/>
      <c r="L732" s="698"/>
      <c r="M732" s="698"/>
      <c r="N732" s="698"/>
      <c r="O732" s="698"/>
      <c r="P732" s="698"/>
      <c r="Q732" s="698"/>
      <c r="BA732" s="401"/>
      <c r="BB732" s="478"/>
      <c r="BC732" s="401"/>
      <c r="BD732" s="401"/>
      <c r="BE732" s="401"/>
      <c r="BF732" s="401"/>
      <c r="BG732" s="401"/>
      <c r="BH732" s="401"/>
      <c r="BI732" s="401"/>
      <c r="BJ732" s="401"/>
      <c r="BK732" s="401"/>
      <c r="BL732" s="401"/>
      <c r="BM732" s="401"/>
      <c r="BN732" s="401"/>
      <c r="BO732" s="401"/>
      <c r="BP732" s="401"/>
      <c r="BQ732" s="401"/>
      <c r="BR732" s="401"/>
      <c r="BS732" s="401"/>
      <c r="BT732" s="401"/>
      <c r="BU732" s="401"/>
      <c r="BV732" s="401"/>
      <c r="BW732" s="401"/>
      <c r="BX732" s="401"/>
      <c r="BY732" s="401"/>
      <c r="BZ732" s="401"/>
      <c r="CA732" s="401"/>
      <c r="CB732" s="401"/>
      <c r="CC732" s="401"/>
      <c r="CD732" s="401"/>
      <c r="CE732" s="401"/>
      <c r="CF732" s="401"/>
      <c r="CG732" s="401"/>
      <c r="CH732" s="401"/>
      <c r="CI732" s="401"/>
      <c r="CJ732" s="401"/>
      <c r="CK732" s="401"/>
      <c r="CL732" s="401"/>
      <c r="CM732" s="401"/>
      <c r="CN732" s="401"/>
      <c r="CO732" s="401"/>
      <c r="CP732" s="401"/>
      <c r="CQ732" s="401"/>
      <c r="CR732" s="401"/>
      <c r="CS732" s="401"/>
      <c r="CT732" s="401"/>
      <c r="CU732" s="401"/>
      <c r="CV732" s="401"/>
      <c r="CW732" s="401"/>
      <c r="CX732" s="401"/>
      <c r="CY732" s="401"/>
      <c r="CZ732" s="401"/>
    </row>
    <row r="733" ht="25.15" customHeight="true" x14ac:dyDescent="0.2">
      <c r="C733" s="698"/>
      <c r="D733" s="698"/>
      <c r="E733" s="698"/>
      <c r="F733" s="698"/>
      <c r="G733" s="698"/>
      <c r="H733" s="698"/>
      <c r="I733" s="698"/>
      <c r="J733" s="698"/>
      <c r="K733" s="698"/>
      <c r="L733" s="698"/>
      <c r="M733" s="698"/>
      <c r="N733" s="698"/>
      <c r="O733" s="698"/>
      <c r="P733" s="698"/>
      <c r="Q733" s="698"/>
      <c r="BA733" s="401"/>
      <c r="BB733" s="478"/>
      <c r="BC733" s="401"/>
      <c r="BD733" s="401"/>
      <c r="BE733" s="401"/>
      <c r="BF733" s="401"/>
      <c r="BG733" s="401"/>
      <c r="BH733" s="401"/>
      <c r="BI733" s="401"/>
      <c r="BJ733" s="401"/>
      <c r="BK733" s="401"/>
      <c r="BL733" s="401"/>
      <c r="BM733" s="401"/>
      <c r="BN733" s="401"/>
      <c r="BO733" s="401"/>
      <c r="BP733" s="401"/>
      <c r="BQ733" s="401"/>
      <c r="BR733" s="401"/>
      <c r="BS733" s="401"/>
      <c r="BT733" s="401"/>
      <c r="BU733" s="401"/>
      <c r="BV733" s="401"/>
      <c r="BW733" s="401"/>
      <c r="BX733" s="401"/>
      <c r="BY733" s="401"/>
      <c r="BZ733" s="401"/>
      <c r="CA733" s="401"/>
      <c r="CB733" s="401"/>
      <c r="CC733" s="401"/>
      <c r="CD733" s="401"/>
      <c r="CE733" s="401"/>
      <c r="CF733" s="401"/>
      <c r="CG733" s="401"/>
      <c r="CH733" s="401"/>
      <c r="CI733" s="401"/>
      <c r="CJ733" s="401"/>
      <c r="CK733" s="401"/>
      <c r="CL733" s="401"/>
      <c r="CM733" s="401"/>
      <c r="CN733" s="401"/>
      <c r="CO733" s="401"/>
      <c r="CP733" s="401"/>
      <c r="CQ733" s="401"/>
      <c r="CR733" s="401"/>
      <c r="CS733" s="401"/>
      <c r="CT733" s="401"/>
      <c r="CU733" s="401"/>
      <c r="CV733" s="401"/>
      <c r="CW733" s="401"/>
      <c r="CX733" s="401"/>
      <c r="CY733" s="401"/>
      <c r="CZ733" s="401"/>
    </row>
    <row r="734" ht="25.15" customHeight="true" x14ac:dyDescent="0.2">
      <c r="C734" s="698"/>
      <c r="D734" s="698"/>
      <c r="E734" s="698"/>
      <c r="F734" s="698"/>
      <c r="G734" s="698"/>
      <c r="H734" s="698"/>
      <c r="I734" s="698"/>
      <c r="J734" s="698"/>
      <c r="K734" s="698"/>
      <c r="L734" s="698"/>
      <c r="M734" s="698"/>
      <c r="N734" s="698"/>
      <c r="O734" s="698"/>
      <c r="P734" s="698"/>
      <c r="Q734" s="698"/>
      <c r="BA734" s="401"/>
      <c r="BB734" s="478"/>
      <c r="BC734" s="401"/>
      <c r="BD734" s="401"/>
      <c r="BE734" s="401"/>
      <c r="BF734" s="401"/>
      <c r="BG734" s="401"/>
      <c r="BH734" s="401"/>
      <c r="BI734" s="401"/>
      <c r="BJ734" s="401"/>
      <c r="BK734" s="401"/>
      <c r="BL734" s="401"/>
      <c r="BM734" s="401"/>
      <c r="BN734" s="401"/>
      <c r="BO734" s="401"/>
      <c r="BP734" s="401"/>
      <c r="BQ734" s="401"/>
      <c r="BR734" s="401"/>
      <c r="BS734" s="401"/>
      <c r="BT734" s="401"/>
      <c r="BU734" s="401"/>
      <c r="BV734" s="401"/>
      <c r="BW734" s="401"/>
      <c r="BX734" s="401"/>
      <c r="BY734" s="401"/>
      <c r="BZ734" s="401"/>
      <c r="CA734" s="401"/>
      <c r="CB734" s="401"/>
      <c r="CC734" s="401"/>
      <c r="CD734" s="401"/>
      <c r="CE734" s="401"/>
      <c r="CF734" s="401"/>
      <c r="CG734" s="401"/>
      <c r="CH734" s="401"/>
      <c r="CI734" s="401"/>
      <c r="CJ734" s="401"/>
      <c r="CK734" s="401"/>
      <c r="CL734" s="401"/>
      <c r="CM734" s="401"/>
      <c r="CN734" s="401"/>
      <c r="CO734" s="401"/>
      <c r="CP734" s="401"/>
      <c r="CQ734" s="401"/>
      <c r="CR734" s="401"/>
      <c r="CS734" s="401"/>
      <c r="CT734" s="401"/>
      <c r="CU734" s="401"/>
      <c r="CV734" s="401"/>
      <c r="CW734" s="401"/>
      <c r="CX734" s="401"/>
      <c r="CY734" s="401"/>
      <c r="CZ734" s="401"/>
    </row>
    <row r="735" ht="25.15" customHeight="true" x14ac:dyDescent="0.2">
      <c r="C735" s="698"/>
      <c r="D735" s="698"/>
      <c r="E735" s="698"/>
      <c r="F735" s="698"/>
      <c r="G735" s="698"/>
      <c r="H735" s="698"/>
      <c r="I735" s="698"/>
      <c r="J735" s="698"/>
      <c r="K735" s="698"/>
      <c r="L735" s="698"/>
      <c r="M735" s="698"/>
      <c r="N735" s="698"/>
      <c r="O735" s="698"/>
      <c r="P735" s="698"/>
      <c r="Q735" s="698"/>
      <c r="BA735" s="401"/>
      <c r="BB735" s="478"/>
      <c r="BC735" s="401"/>
      <c r="BD735" s="401"/>
      <c r="BE735" s="401"/>
      <c r="BF735" s="401"/>
      <c r="BG735" s="401"/>
      <c r="BH735" s="401"/>
      <c r="BI735" s="401"/>
      <c r="BJ735" s="401"/>
      <c r="BK735" s="401"/>
      <c r="BL735" s="401"/>
      <c r="BM735" s="401"/>
      <c r="BN735" s="401"/>
      <c r="BO735" s="401"/>
      <c r="BP735" s="401"/>
      <c r="BQ735" s="401"/>
      <c r="BR735" s="401"/>
      <c r="BS735" s="401"/>
      <c r="BT735" s="401"/>
      <c r="BU735" s="401"/>
      <c r="BV735" s="401"/>
      <c r="BW735" s="401"/>
      <c r="BX735" s="401"/>
      <c r="BY735" s="401"/>
      <c r="BZ735" s="401"/>
      <c r="CA735" s="401"/>
      <c r="CB735" s="401"/>
      <c r="CC735" s="401"/>
      <c r="CD735" s="401"/>
      <c r="CE735" s="401"/>
      <c r="CF735" s="401"/>
      <c r="CG735" s="401"/>
      <c r="CH735" s="401"/>
      <c r="CI735" s="401"/>
      <c r="CJ735" s="401"/>
      <c r="CK735" s="401"/>
      <c r="CL735" s="401"/>
      <c r="CM735" s="401"/>
      <c r="CN735" s="401"/>
      <c r="CO735" s="401"/>
      <c r="CP735" s="401"/>
      <c r="CQ735" s="401"/>
      <c r="CR735" s="401"/>
      <c r="CS735" s="401"/>
      <c r="CT735" s="401"/>
      <c r="CU735" s="401"/>
      <c r="CV735" s="401"/>
      <c r="CW735" s="401"/>
      <c r="CX735" s="401"/>
      <c r="CY735" s="401"/>
      <c r="CZ735" s="401"/>
    </row>
    <row r="736" ht="25.15" customHeight="true" x14ac:dyDescent="0.2">
      <c r="C736" s="698"/>
      <c r="D736" s="698"/>
      <c r="E736" s="698"/>
      <c r="F736" s="698"/>
      <c r="G736" s="698"/>
      <c r="H736" s="698"/>
      <c r="I736" s="698"/>
      <c r="J736" s="698"/>
      <c r="K736" s="698"/>
      <c r="L736" s="698"/>
      <c r="M736" s="698"/>
      <c r="N736" s="698"/>
      <c r="O736" s="698"/>
      <c r="P736" s="698"/>
      <c r="Q736" s="698"/>
      <c r="BA736" s="401"/>
      <c r="BB736" s="478"/>
      <c r="BC736" s="401"/>
      <c r="BD736" s="401"/>
      <c r="BE736" s="401"/>
      <c r="BF736" s="401"/>
      <c r="BG736" s="401"/>
      <c r="BH736" s="401"/>
      <c r="BI736" s="401"/>
      <c r="BJ736" s="401"/>
      <c r="BK736" s="401"/>
      <c r="BL736" s="401"/>
      <c r="BM736" s="401"/>
      <c r="BN736" s="401"/>
      <c r="BO736" s="401"/>
      <c r="BP736" s="401"/>
      <c r="BQ736" s="401"/>
      <c r="BR736" s="401"/>
      <c r="BS736" s="401"/>
      <c r="BT736" s="401"/>
      <c r="BU736" s="401"/>
      <c r="BV736" s="401"/>
      <c r="BW736" s="401"/>
      <c r="BX736" s="401"/>
      <c r="BY736" s="401"/>
      <c r="BZ736" s="401"/>
      <c r="CA736" s="401"/>
      <c r="CB736" s="401"/>
      <c r="CC736" s="401"/>
      <c r="CD736" s="401"/>
      <c r="CE736" s="401"/>
      <c r="CF736" s="401"/>
      <c r="CG736" s="401"/>
      <c r="CH736" s="401"/>
      <c r="CI736" s="401"/>
      <c r="CJ736" s="401"/>
      <c r="CK736" s="401"/>
      <c r="CL736" s="401"/>
      <c r="CM736" s="401"/>
      <c r="CN736" s="401"/>
      <c r="CO736" s="401"/>
      <c r="CP736" s="401"/>
      <c r="CQ736" s="401"/>
      <c r="CR736" s="401"/>
      <c r="CS736" s="401"/>
      <c r="CT736" s="401"/>
      <c r="CU736" s="401"/>
      <c r="CV736" s="401"/>
      <c r="CW736" s="401"/>
      <c r="CX736" s="401"/>
      <c r="CY736" s="401"/>
      <c r="CZ736" s="401"/>
    </row>
    <row r="737" ht="25.15" customHeight="true" x14ac:dyDescent="0.2">
      <c r="C737" s="698"/>
      <c r="D737" s="698"/>
      <c r="E737" s="698"/>
      <c r="F737" s="698"/>
      <c r="G737" s="698"/>
      <c r="H737" s="698"/>
      <c r="I737" s="698"/>
      <c r="J737" s="698"/>
      <c r="K737" s="698"/>
      <c r="L737" s="698"/>
      <c r="M737" s="698"/>
      <c r="N737" s="698"/>
      <c r="O737" s="698"/>
      <c r="P737" s="698"/>
      <c r="Q737" s="698"/>
      <c r="BA737" s="401"/>
      <c r="BB737" s="478"/>
      <c r="BC737" s="401"/>
      <c r="BD737" s="401"/>
      <c r="BE737" s="401"/>
      <c r="BF737" s="401"/>
      <c r="BG737" s="401"/>
      <c r="BH737" s="401"/>
      <c r="BI737" s="401"/>
      <c r="BJ737" s="401"/>
      <c r="BK737" s="401"/>
      <c r="BL737" s="401"/>
      <c r="BM737" s="401"/>
      <c r="BN737" s="401"/>
      <c r="BO737" s="401"/>
      <c r="BP737" s="401"/>
      <c r="BQ737" s="401"/>
      <c r="BR737" s="401"/>
      <c r="BS737" s="401"/>
      <c r="BT737" s="401"/>
      <c r="BU737" s="401"/>
      <c r="BV737" s="401"/>
      <c r="BW737" s="401"/>
      <c r="BX737" s="401"/>
      <c r="BY737" s="401"/>
      <c r="BZ737" s="401"/>
      <c r="CA737" s="401"/>
      <c r="CB737" s="401"/>
      <c r="CC737" s="401"/>
      <c r="CD737" s="401"/>
      <c r="CE737" s="401"/>
      <c r="CF737" s="401"/>
      <c r="CG737" s="401"/>
      <c r="CH737" s="401"/>
      <c r="CI737" s="401"/>
      <c r="CJ737" s="401"/>
      <c r="CK737" s="401"/>
      <c r="CL737" s="401"/>
      <c r="CM737" s="401"/>
      <c r="CN737" s="401"/>
      <c r="CO737" s="401"/>
      <c r="CP737" s="401"/>
      <c r="CQ737" s="401"/>
      <c r="CR737" s="401"/>
      <c r="CS737" s="401"/>
      <c r="CT737" s="401"/>
      <c r="CU737" s="401"/>
      <c r="CV737" s="401"/>
      <c r="CW737" s="401"/>
      <c r="CX737" s="401"/>
      <c r="CY737" s="401"/>
      <c r="CZ737" s="401"/>
    </row>
    <row r="738" ht="25.15" customHeight="true" x14ac:dyDescent="0.2">
      <c r="C738" s="698"/>
      <c r="D738" s="698"/>
      <c r="E738" s="698"/>
      <c r="F738" s="698"/>
      <c r="G738" s="698"/>
      <c r="H738" s="698"/>
      <c r="I738" s="698"/>
      <c r="J738" s="698"/>
      <c r="K738" s="698"/>
      <c r="L738" s="698"/>
      <c r="M738" s="698"/>
      <c r="N738" s="698"/>
      <c r="O738" s="698"/>
      <c r="P738" s="698"/>
      <c r="Q738" s="698"/>
      <c r="BA738" s="401"/>
      <c r="BB738" s="478"/>
      <c r="BC738" s="401"/>
      <c r="BD738" s="401"/>
      <c r="BE738" s="401"/>
      <c r="BF738" s="401"/>
      <c r="BG738" s="401"/>
      <c r="BH738" s="401"/>
      <c r="BI738" s="401"/>
      <c r="BJ738" s="401"/>
      <c r="BK738" s="401"/>
      <c r="BL738" s="401"/>
      <c r="BM738" s="401"/>
      <c r="BN738" s="401"/>
      <c r="BO738" s="401"/>
      <c r="BP738" s="401"/>
      <c r="BQ738" s="401"/>
      <c r="BR738" s="401"/>
      <c r="BS738" s="401"/>
      <c r="BT738" s="401"/>
      <c r="BU738" s="401"/>
      <c r="BV738" s="401"/>
      <c r="BW738" s="401"/>
      <c r="BX738" s="401"/>
      <c r="BY738" s="401"/>
      <c r="BZ738" s="401"/>
      <c r="CA738" s="401"/>
      <c r="CB738" s="401"/>
      <c r="CC738" s="401"/>
      <c r="CD738" s="401"/>
      <c r="CE738" s="401"/>
      <c r="CF738" s="401"/>
      <c r="CG738" s="401"/>
      <c r="CH738" s="401"/>
      <c r="CI738" s="401"/>
      <c r="CJ738" s="401"/>
      <c r="CK738" s="401"/>
      <c r="CL738" s="401"/>
      <c r="CM738" s="401"/>
      <c r="CN738" s="401"/>
      <c r="CO738" s="401"/>
      <c r="CP738" s="401"/>
      <c r="CQ738" s="401"/>
      <c r="CR738" s="401"/>
      <c r="CS738" s="401"/>
      <c r="CT738" s="401"/>
      <c r="CU738" s="401"/>
      <c r="CV738" s="401"/>
      <c r="CW738" s="401"/>
      <c r="CX738" s="401"/>
      <c r="CY738" s="401"/>
      <c r="CZ738" s="401"/>
    </row>
    <row r="739" ht="25.15" customHeight="true" x14ac:dyDescent="0.2">
      <c r="C739" s="698"/>
      <c r="D739" s="698"/>
      <c r="E739" s="698"/>
      <c r="F739" s="698"/>
      <c r="G739" s="698"/>
      <c r="H739" s="698"/>
      <c r="I739" s="698"/>
      <c r="J739" s="698"/>
      <c r="K739" s="698"/>
      <c r="L739" s="698"/>
      <c r="M739" s="698"/>
      <c r="N739" s="698"/>
      <c r="O739" s="698"/>
      <c r="P739" s="698"/>
      <c r="Q739" s="698"/>
      <c r="BA739" s="401"/>
      <c r="BB739" s="478"/>
      <c r="BC739" s="401"/>
      <c r="BD739" s="401"/>
      <c r="BE739" s="401"/>
      <c r="BF739" s="401"/>
      <c r="BG739" s="401"/>
      <c r="BH739" s="401"/>
      <c r="BI739" s="401"/>
      <c r="BJ739" s="401"/>
      <c r="BK739" s="401"/>
      <c r="BL739" s="401"/>
      <c r="BM739" s="401"/>
      <c r="BN739" s="401"/>
      <c r="BO739" s="401"/>
      <c r="BP739" s="401"/>
      <c r="BQ739" s="401"/>
      <c r="BR739" s="401"/>
      <c r="BS739" s="401"/>
      <c r="BT739" s="401"/>
      <c r="BU739" s="401"/>
      <c r="BV739" s="401"/>
      <c r="BW739" s="401"/>
      <c r="BX739" s="401"/>
      <c r="BY739" s="401"/>
      <c r="BZ739" s="401"/>
      <c r="CA739" s="401"/>
      <c r="CB739" s="401"/>
      <c r="CC739" s="401"/>
      <c r="CD739" s="401"/>
      <c r="CE739" s="401"/>
      <c r="CF739" s="401"/>
      <c r="CG739" s="401"/>
      <c r="CH739" s="401"/>
      <c r="CI739" s="401"/>
      <c r="CJ739" s="401"/>
      <c r="CK739" s="401"/>
      <c r="CL739" s="401"/>
      <c r="CM739" s="401"/>
      <c r="CN739" s="401"/>
      <c r="CO739" s="401"/>
      <c r="CP739" s="401"/>
      <c r="CQ739" s="401"/>
      <c r="CR739" s="401"/>
      <c r="CS739" s="401"/>
      <c r="CT739" s="401"/>
      <c r="CU739" s="401"/>
      <c r="CV739" s="401"/>
      <c r="CW739" s="401"/>
      <c r="CX739" s="401"/>
      <c r="CY739" s="401"/>
      <c r="CZ739" s="401"/>
    </row>
    <row r="740" ht="25.15" customHeight="true" x14ac:dyDescent="0.2">
      <c r="C740" s="698"/>
      <c r="D740" s="698"/>
      <c r="E740" s="698"/>
      <c r="F740" s="698"/>
      <c r="G740" s="698"/>
      <c r="H740" s="698"/>
      <c r="I740" s="698"/>
      <c r="J740" s="698"/>
      <c r="K740" s="698"/>
      <c r="L740" s="698"/>
      <c r="M740" s="698"/>
      <c r="N740" s="698"/>
      <c r="O740" s="698"/>
      <c r="P740" s="698"/>
      <c r="Q740" s="698"/>
      <c r="BA740" s="401"/>
      <c r="BB740" s="478"/>
      <c r="BC740" s="401"/>
      <c r="BD740" s="401"/>
      <c r="BE740" s="401"/>
      <c r="BF740" s="401"/>
      <c r="BG740" s="401"/>
      <c r="BH740" s="401"/>
      <c r="BI740" s="401"/>
      <c r="BJ740" s="401"/>
      <c r="BK740" s="401"/>
      <c r="BL740" s="401"/>
      <c r="BM740" s="401"/>
      <c r="BN740" s="401"/>
      <c r="BO740" s="401"/>
      <c r="BP740" s="401"/>
      <c r="BQ740" s="401"/>
      <c r="BR740" s="401"/>
      <c r="BS740" s="401"/>
      <c r="BT740" s="401"/>
      <c r="BU740" s="401"/>
      <c r="BV740" s="401"/>
      <c r="BW740" s="401"/>
      <c r="BX740" s="401"/>
      <c r="BY740" s="401"/>
      <c r="BZ740" s="401"/>
      <c r="CA740" s="401"/>
      <c r="CB740" s="401"/>
      <c r="CC740" s="401"/>
      <c r="CD740" s="401"/>
      <c r="CE740" s="401"/>
      <c r="CF740" s="401"/>
      <c r="CG740" s="401"/>
      <c r="CH740" s="401"/>
      <c r="CI740" s="401"/>
      <c r="CJ740" s="401"/>
      <c r="CK740" s="401"/>
      <c r="CL740" s="401"/>
      <c r="CM740" s="401"/>
      <c r="CN740" s="401"/>
      <c r="CO740" s="401"/>
      <c r="CP740" s="401"/>
      <c r="CQ740" s="401"/>
      <c r="CR740" s="401"/>
      <c r="CS740" s="401"/>
      <c r="CT740" s="401"/>
      <c r="CU740" s="401"/>
      <c r="CV740" s="401"/>
      <c r="CW740" s="401"/>
      <c r="CX740" s="401"/>
      <c r="CY740" s="401"/>
      <c r="CZ740" s="401"/>
    </row>
    <row r="741" ht="25.15" customHeight="true" x14ac:dyDescent="0.2">
      <c r="C741" s="698"/>
      <c r="D741" s="698"/>
      <c r="E741" s="698"/>
      <c r="F741" s="698"/>
      <c r="G741" s="698"/>
      <c r="H741" s="698"/>
      <c r="I741" s="698"/>
      <c r="J741" s="698"/>
      <c r="K741" s="698"/>
      <c r="L741" s="698"/>
      <c r="M741" s="698"/>
      <c r="N741" s="698"/>
      <c r="O741" s="698"/>
      <c r="P741" s="698"/>
      <c r="Q741" s="698"/>
      <c r="BA741" s="401"/>
      <c r="BB741" s="478"/>
      <c r="BC741" s="401"/>
      <c r="BD741" s="401"/>
      <c r="BE741" s="401"/>
      <c r="BF741" s="401"/>
      <c r="BG741" s="401"/>
      <c r="BH741" s="401"/>
      <c r="BI741" s="401"/>
      <c r="BJ741" s="401"/>
      <c r="BK741" s="401"/>
      <c r="BL741" s="401"/>
      <c r="BM741" s="401"/>
      <c r="BN741" s="401"/>
      <c r="BO741" s="401"/>
      <c r="BP741" s="401"/>
      <c r="BQ741" s="401"/>
      <c r="BR741" s="401"/>
      <c r="BS741" s="401"/>
      <c r="BT741" s="401"/>
      <c r="BU741" s="401"/>
      <c r="BV741" s="401"/>
      <c r="BW741" s="401"/>
      <c r="BX741" s="401"/>
      <c r="BY741" s="401"/>
      <c r="BZ741" s="401"/>
      <c r="CA741" s="401"/>
      <c r="CB741" s="401"/>
      <c r="CC741" s="401"/>
      <c r="CD741" s="401"/>
      <c r="CE741" s="401"/>
      <c r="CF741" s="401"/>
      <c r="CG741" s="401"/>
      <c r="CH741" s="401"/>
      <c r="CI741" s="401"/>
      <c r="CJ741" s="401"/>
      <c r="CK741" s="401"/>
      <c r="CL741" s="401"/>
      <c r="CM741" s="401"/>
      <c r="CN741" s="401"/>
      <c r="CO741" s="401"/>
      <c r="CP741" s="401"/>
      <c r="CQ741" s="401"/>
      <c r="CR741" s="401"/>
      <c r="CS741" s="401"/>
      <c r="CT741" s="401"/>
      <c r="CU741" s="401"/>
      <c r="CV741" s="401"/>
      <c r="CW741" s="401"/>
      <c r="CX741" s="401"/>
      <c r="CY741" s="401"/>
      <c r="CZ741" s="401"/>
    </row>
    <row r="742" ht="25.15" customHeight="true" x14ac:dyDescent="0.2">
      <c r="C742" s="698"/>
      <c r="D742" s="698"/>
      <c r="E742" s="698"/>
      <c r="F742" s="698"/>
      <c r="G742" s="698"/>
      <c r="H742" s="698"/>
      <c r="I742" s="698"/>
      <c r="J742" s="698"/>
      <c r="K742" s="698"/>
      <c r="L742" s="698"/>
      <c r="M742" s="698"/>
      <c r="N742" s="698"/>
      <c r="O742" s="698"/>
      <c r="P742" s="698"/>
      <c r="Q742" s="698"/>
      <c r="BA742" s="401"/>
      <c r="BB742" s="478"/>
      <c r="BC742" s="401"/>
      <c r="BD742" s="401"/>
      <c r="BE742" s="401"/>
      <c r="BF742" s="401"/>
      <c r="BG742" s="401"/>
      <c r="BH742" s="401"/>
      <c r="BI742" s="401"/>
      <c r="BJ742" s="401"/>
      <c r="BK742" s="401"/>
      <c r="BL742" s="401"/>
      <c r="BM742" s="401"/>
      <c r="BN742" s="401"/>
      <c r="BO742" s="401"/>
      <c r="BP742" s="401"/>
      <c r="BQ742" s="401"/>
      <c r="BR742" s="401"/>
      <c r="BS742" s="401"/>
      <c r="BT742" s="401"/>
      <c r="BU742" s="401"/>
      <c r="BV742" s="401"/>
      <c r="BW742" s="401"/>
      <c r="BX742" s="401"/>
      <c r="BY742" s="401"/>
      <c r="BZ742" s="401"/>
      <c r="CA742" s="401"/>
      <c r="CB742" s="401"/>
      <c r="CC742" s="401"/>
      <c r="CD742" s="401"/>
      <c r="CE742" s="401"/>
      <c r="CF742" s="401"/>
      <c r="CG742" s="401"/>
      <c r="CH742" s="401"/>
      <c r="CI742" s="401"/>
      <c r="CJ742" s="401"/>
      <c r="CK742" s="401"/>
      <c r="CL742" s="401"/>
      <c r="CM742" s="401"/>
      <c r="CN742" s="401"/>
      <c r="CO742" s="401"/>
      <c r="CP742" s="401"/>
      <c r="CQ742" s="401"/>
      <c r="CR742" s="401"/>
      <c r="CS742" s="401"/>
      <c r="CT742" s="401"/>
      <c r="CU742" s="401"/>
      <c r="CV742" s="401"/>
      <c r="CW742" s="401"/>
      <c r="CX742" s="401"/>
      <c r="CY742" s="401"/>
      <c r="CZ742" s="401"/>
    </row>
    <row r="743" ht="25.15" customHeight="true" x14ac:dyDescent="0.2">
      <c r="C743" s="698"/>
      <c r="D743" s="698"/>
      <c r="E743" s="698"/>
      <c r="F743" s="698"/>
      <c r="G743" s="698"/>
      <c r="H743" s="698"/>
      <c r="I743" s="698"/>
      <c r="J743" s="698"/>
      <c r="K743" s="698"/>
      <c r="L743" s="698"/>
      <c r="M743" s="698"/>
      <c r="N743" s="698"/>
      <c r="O743" s="698"/>
      <c r="P743" s="698"/>
      <c r="Q743" s="698"/>
      <c r="BA743" s="401"/>
      <c r="BB743" s="478"/>
      <c r="BC743" s="401"/>
      <c r="BD743" s="401"/>
      <c r="BE743" s="401"/>
      <c r="BF743" s="401"/>
      <c r="BG743" s="401"/>
      <c r="BH743" s="401"/>
      <c r="BI743" s="401"/>
      <c r="BJ743" s="401"/>
      <c r="BK743" s="401"/>
      <c r="BL743" s="401"/>
      <c r="BM743" s="401"/>
      <c r="BN743" s="401"/>
      <c r="BO743" s="401"/>
      <c r="BP743" s="401"/>
      <c r="BQ743" s="401"/>
      <c r="BR743" s="401"/>
      <c r="BS743" s="401"/>
      <c r="BT743" s="401"/>
      <c r="BU743" s="401"/>
      <c r="BV743" s="401"/>
      <c r="BW743" s="401"/>
      <c r="BX743" s="401"/>
      <c r="BY743" s="401"/>
      <c r="BZ743" s="401"/>
      <c r="CA743" s="401"/>
      <c r="CB743" s="401"/>
      <c r="CC743" s="401"/>
      <c r="CD743" s="401"/>
      <c r="CE743" s="401"/>
      <c r="CF743" s="401"/>
      <c r="CG743" s="401"/>
      <c r="CH743" s="401"/>
      <c r="CI743" s="401"/>
      <c r="CJ743" s="401"/>
      <c r="CK743" s="401"/>
      <c r="CL743" s="401"/>
      <c r="CM743" s="401"/>
      <c r="CN743" s="401"/>
      <c r="CO743" s="401"/>
      <c r="CP743" s="401"/>
      <c r="CQ743" s="401"/>
      <c r="CR743" s="401"/>
      <c r="CS743" s="401"/>
      <c r="CT743" s="401"/>
      <c r="CU743" s="401"/>
      <c r="CV743" s="401"/>
      <c r="CW743" s="401"/>
      <c r="CX743" s="401"/>
      <c r="CY743" s="401"/>
      <c r="CZ743" s="401"/>
    </row>
    <row r="744" ht="25.15" customHeight="true" x14ac:dyDescent="0.2">
      <c r="C744" s="698"/>
      <c r="D744" s="698"/>
      <c r="E744" s="698"/>
      <c r="F744" s="698"/>
      <c r="G744" s="698"/>
      <c r="H744" s="698"/>
      <c r="I744" s="698"/>
      <c r="J744" s="698"/>
      <c r="K744" s="698"/>
      <c r="L744" s="698"/>
      <c r="M744" s="698"/>
      <c r="N744" s="698"/>
      <c r="O744" s="698"/>
      <c r="P744" s="698"/>
      <c r="Q744" s="698"/>
      <c r="BA744" s="401"/>
      <c r="BB744" s="478"/>
      <c r="BC744" s="401"/>
      <c r="BD744" s="401"/>
      <c r="BE744" s="401"/>
      <c r="BF744" s="401"/>
      <c r="BG744" s="401"/>
      <c r="BH744" s="401"/>
      <c r="BI744" s="401"/>
      <c r="BJ744" s="401"/>
      <c r="BK744" s="401"/>
      <c r="BL744" s="401"/>
      <c r="BM744" s="401"/>
      <c r="BN744" s="401"/>
      <c r="BO744" s="401"/>
      <c r="BP744" s="401"/>
      <c r="BQ744" s="401"/>
      <c r="BR744" s="401"/>
      <c r="BS744" s="401"/>
      <c r="BT744" s="401"/>
      <c r="BU744" s="401"/>
      <c r="BV744" s="401"/>
      <c r="BW744" s="401"/>
      <c r="BX744" s="401"/>
      <c r="BY744" s="401"/>
      <c r="BZ744" s="401"/>
      <c r="CA744" s="401"/>
      <c r="CB744" s="401"/>
      <c r="CC744" s="401"/>
      <c r="CD744" s="401"/>
      <c r="CE744" s="401"/>
      <c r="CF744" s="401"/>
      <c r="CG744" s="401"/>
      <c r="CH744" s="401"/>
      <c r="CI744" s="401"/>
      <c r="CJ744" s="401"/>
      <c r="CK744" s="401"/>
      <c r="CL744" s="401"/>
      <c r="CM744" s="401"/>
      <c r="CN744" s="401"/>
      <c r="CO744" s="401"/>
      <c r="CP744" s="401"/>
      <c r="CQ744" s="401"/>
      <c r="CR744" s="401"/>
      <c r="CS744" s="401"/>
      <c r="CT744" s="401"/>
      <c r="CU744" s="401"/>
      <c r="CV744" s="401"/>
      <c r="CW744" s="401"/>
      <c r="CX744" s="401"/>
      <c r="CY744" s="401"/>
      <c r="CZ744" s="401"/>
    </row>
    <row r="745" ht="25.15" customHeight="true" x14ac:dyDescent="0.2">
      <c r="C745" s="698"/>
      <c r="D745" s="698"/>
      <c r="E745" s="698"/>
      <c r="F745" s="698"/>
      <c r="G745" s="698"/>
      <c r="H745" s="698"/>
      <c r="I745" s="698"/>
      <c r="J745" s="698"/>
      <c r="K745" s="698"/>
      <c r="L745" s="698"/>
      <c r="M745" s="698"/>
      <c r="N745" s="698"/>
      <c r="O745" s="698"/>
      <c r="P745" s="698"/>
      <c r="Q745" s="698"/>
      <c r="BA745" s="401"/>
      <c r="BB745" s="478"/>
      <c r="BC745" s="401"/>
      <c r="BD745" s="401"/>
      <c r="BE745" s="401"/>
      <c r="BF745" s="401"/>
      <c r="BG745" s="401"/>
      <c r="BH745" s="401"/>
      <c r="BI745" s="401"/>
      <c r="BJ745" s="401"/>
      <c r="BK745" s="401"/>
      <c r="BL745" s="401"/>
      <c r="BM745" s="401"/>
      <c r="BN745" s="401"/>
      <c r="BO745" s="401"/>
      <c r="BP745" s="401"/>
      <c r="BQ745" s="401"/>
      <c r="BR745" s="401"/>
      <c r="BS745" s="401"/>
      <c r="BT745" s="401"/>
      <c r="BU745" s="401"/>
      <c r="BV745" s="401"/>
      <c r="BW745" s="401"/>
      <c r="BX745" s="401"/>
      <c r="BY745" s="401"/>
      <c r="BZ745" s="401"/>
      <c r="CA745" s="401"/>
      <c r="CB745" s="401"/>
      <c r="CC745" s="401"/>
      <c r="CD745" s="401"/>
      <c r="CE745" s="401"/>
      <c r="CF745" s="401"/>
      <c r="CG745" s="401"/>
      <c r="CH745" s="401"/>
      <c r="CI745" s="401"/>
      <c r="CJ745" s="401"/>
      <c r="CK745" s="401"/>
      <c r="CL745" s="401"/>
      <c r="CM745" s="401"/>
      <c r="CN745" s="401"/>
      <c r="CO745" s="401"/>
      <c r="CP745" s="401"/>
      <c r="CQ745" s="401"/>
      <c r="CR745" s="401"/>
      <c r="CS745" s="401"/>
      <c r="CT745" s="401"/>
      <c r="CU745" s="401"/>
      <c r="CV745" s="401"/>
      <c r="CW745" s="401"/>
      <c r="CX745" s="401"/>
      <c r="CY745" s="401"/>
      <c r="CZ745" s="401"/>
    </row>
    <row r="746" ht="25.15" customHeight="true" x14ac:dyDescent="0.2">
      <c r="C746" s="698"/>
      <c r="D746" s="698"/>
      <c r="E746" s="698"/>
      <c r="F746" s="698"/>
      <c r="G746" s="698"/>
      <c r="H746" s="698"/>
      <c r="I746" s="698"/>
      <c r="J746" s="698"/>
      <c r="K746" s="698"/>
      <c r="L746" s="698"/>
      <c r="M746" s="698"/>
      <c r="N746" s="698"/>
      <c r="O746" s="698"/>
      <c r="P746" s="698"/>
      <c r="Q746" s="698"/>
      <c r="BA746" s="401"/>
      <c r="BB746" s="478"/>
      <c r="BC746" s="401"/>
      <c r="BD746" s="401"/>
      <c r="BE746" s="401"/>
      <c r="BF746" s="401"/>
      <c r="BG746" s="401"/>
      <c r="BH746" s="401"/>
      <c r="BI746" s="401"/>
      <c r="BJ746" s="401"/>
      <c r="BK746" s="401"/>
      <c r="BL746" s="401"/>
      <c r="BM746" s="401"/>
      <c r="BN746" s="401"/>
      <c r="BO746" s="401"/>
      <c r="BP746" s="401"/>
      <c r="BQ746" s="401"/>
      <c r="BR746" s="401"/>
      <c r="BS746" s="401"/>
      <c r="BT746" s="401"/>
      <c r="BU746" s="401"/>
      <c r="BV746" s="401"/>
      <c r="BW746" s="401"/>
      <c r="BX746" s="401"/>
      <c r="BY746" s="401"/>
      <c r="BZ746" s="401"/>
      <c r="CA746" s="401"/>
      <c r="CB746" s="401"/>
      <c r="CC746" s="401"/>
      <c r="CD746" s="401"/>
      <c r="CE746" s="401"/>
      <c r="CF746" s="401"/>
      <c r="CG746" s="401"/>
      <c r="CH746" s="401"/>
      <c r="CI746" s="401"/>
      <c r="CJ746" s="401"/>
      <c r="CK746" s="401"/>
      <c r="CL746" s="401"/>
      <c r="CM746" s="401"/>
      <c r="CN746" s="401"/>
      <c r="CO746" s="401"/>
      <c r="CP746" s="401"/>
      <c r="CQ746" s="401"/>
      <c r="CR746" s="401"/>
      <c r="CS746" s="401"/>
      <c r="CT746" s="401"/>
      <c r="CU746" s="401"/>
      <c r="CV746" s="401"/>
      <c r="CW746" s="401"/>
      <c r="CX746" s="401"/>
      <c r="CY746" s="401"/>
      <c r="CZ746" s="401"/>
    </row>
    <row r="747" ht="25.15" customHeight="true" x14ac:dyDescent="0.2">
      <c r="C747" s="698"/>
      <c r="D747" s="698"/>
      <c r="E747" s="698"/>
      <c r="F747" s="698"/>
      <c r="G747" s="698"/>
      <c r="H747" s="698"/>
      <c r="I747" s="698"/>
      <c r="J747" s="698"/>
      <c r="K747" s="698"/>
      <c r="L747" s="698"/>
      <c r="M747" s="698"/>
      <c r="N747" s="698"/>
      <c r="O747" s="698"/>
      <c r="P747" s="698"/>
      <c r="Q747" s="698"/>
      <c r="BA747" s="401"/>
      <c r="BB747" s="478"/>
      <c r="BC747" s="401"/>
      <c r="BD747" s="401"/>
      <c r="BE747" s="401"/>
      <c r="BF747" s="401"/>
      <c r="BG747" s="401"/>
      <c r="BH747" s="401"/>
      <c r="BI747" s="401"/>
      <c r="BJ747" s="401"/>
      <c r="BK747" s="401"/>
      <c r="BL747" s="401"/>
      <c r="BM747" s="401"/>
      <c r="BN747" s="401"/>
      <c r="BO747" s="401"/>
      <c r="BP747" s="401"/>
      <c r="BQ747" s="401"/>
      <c r="BR747" s="401"/>
      <c r="BS747" s="401"/>
      <c r="BT747" s="401"/>
      <c r="BU747" s="401"/>
      <c r="BV747" s="401"/>
      <c r="BW747" s="401"/>
      <c r="BX747" s="401"/>
      <c r="BY747" s="401"/>
      <c r="BZ747" s="401"/>
      <c r="CA747" s="401"/>
      <c r="CB747" s="401"/>
      <c r="CC747" s="401"/>
      <c r="CD747" s="401"/>
      <c r="CE747" s="401"/>
      <c r="CF747" s="401"/>
      <c r="CG747" s="401"/>
      <c r="CH747" s="401"/>
      <c r="CI747" s="401"/>
      <c r="CJ747" s="401"/>
      <c r="CK747" s="401"/>
      <c r="CL747" s="401"/>
      <c r="CM747" s="401"/>
      <c r="CN747" s="401"/>
      <c r="CO747" s="401"/>
      <c r="CP747" s="401"/>
      <c r="CQ747" s="401"/>
      <c r="CR747" s="401"/>
      <c r="CS747" s="401"/>
      <c r="CT747" s="401"/>
      <c r="CU747" s="401"/>
      <c r="CV747" s="401"/>
      <c r="CW747" s="401"/>
      <c r="CX747" s="401"/>
      <c r="CY747" s="401"/>
      <c r="CZ747" s="401"/>
    </row>
    <row r="748" ht="25.15" customHeight="true" x14ac:dyDescent="0.2">
      <c r="C748" s="698"/>
      <c r="D748" s="698"/>
      <c r="E748" s="698"/>
      <c r="F748" s="698"/>
      <c r="G748" s="698"/>
      <c r="H748" s="698"/>
      <c r="I748" s="698"/>
      <c r="J748" s="698"/>
      <c r="K748" s="698"/>
      <c r="L748" s="698"/>
      <c r="M748" s="698"/>
      <c r="N748" s="698"/>
      <c r="O748" s="698"/>
      <c r="P748" s="698"/>
      <c r="Q748" s="698"/>
      <c r="BA748" s="401"/>
      <c r="BB748" s="478"/>
      <c r="BC748" s="401"/>
      <c r="BD748" s="401"/>
      <c r="BE748" s="401"/>
      <c r="BF748" s="401"/>
      <c r="BG748" s="401"/>
      <c r="BH748" s="401"/>
      <c r="BI748" s="401"/>
      <c r="BJ748" s="401"/>
      <c r="BK748" s="401"/>
      <c r="BL748" s="401"/>
      <c r="BM748" s="401"/>
      <c r="BN748" s="401"/>
      <c r="BO748" s="401"/>
      <c r="BP748" s="401"/>
      <c r="BQ748" s="401"/>
      <c r="BR748" s="401"/>
      <c r="BS748" s="401"/>
      <c r="BT748" s="401"/>
      <c r="BU748" s="401"/>
      <c r="BV748" s="401"/>
      <c r="BW748" s="401"/>
      <c r="BX748" s="401"/>
      <c r="BY748" s="401"/>
      <c r="BZ748" s="401"/>
      <c r="CA748" s="401"/>
      <c r="CB748" s="401"/>
      <c r="CC748" s="401"/>
      <c r="CD748" s="401"/>
      <c r="CE748" s="401"/>
      <c r="CF748" s="401"/>
      <c r="CG748" s="401"/>
      <c r="CH748" s="401"/>
      <c r="CI748" s="401"/>
      <c r="CJ748" s="401"/>
      <c r="CK748" s="401"/>
      <c r="CL748" s="401"/>
      <c r="CM748" s="401"/>
      <c r="CN748" s="401"/>
      <c r="CO748" s="401"/>
      <c r="CP748" s="401"/>
      <c r="CQ748" s="401"/>
      <c r="CR748" s="401"/>
      <c r="CS748" s="401"/>
      <c r="CT748" s="401"/>
      <c r="CU748" s="401"/>
      <c r="CV748" s="401"/>
      <c r="CW748" s="401"/>
      <c r="CX748" s="401"/>
      <c r="CY748" s="401"/>
      <c r="CZ748" s="401"/>
    </row>
    <row r="749" ht="25.15" customHeight="true" x14ac:dyDescent="0.2">
      <c r="C749" s="698"/>
      <c r="D749" s="698"/>
      <c r="E749" s="698"/>
      <c r="F749" s="698"/>
      <c r="G749" s="698"/>
      <c r="H749" s="698"/>
      <c r="I749" s="698"/>
      <c r="J749" s="698"/>
      <c r="K749" s="698"/>
      <c r="L749" s="698"/>
      <c r="M749" s="698"/>
      <c r="N749" s="698"/>
      <c r="O749" s="698"/>
      <c r="P749" s="698"/>
      <c r="Q749" s="698"/>
      <c r="BA749" s="401"/>
      <c r="BB749" s="478"/>
      <c r="BC749" s="401"/>
      <c r="BD749" s="401"/>
      <c r="BE749" s="401"/>
      <c r="BF749" s="401"/>
      <c r="BG749" s="401"/>
      <c r="BH749" s="401"/>
      <c r="BI749" s="401"/>
      <c r="BJ749" s="401"/>
      <c r="BK749" s="401"/>
      <c r="BL749" s="401"/>
      <c r="BM749" s="401"/>
      <c r="BN749" s="401"/>
      <c r="BO749" s="401"/>
      <c r="BP749" s="401"/>
      <c r="BQ749" s="401"/>
      <c r="BR749" s="401"/>
      <c r="BS749" s="401"/>
      <c r="BT749" s="401"/>
      <c r="BU749" s="401"/>
      <c r="BV749" s="401"/>
      <c r="BW749" s="401"/>
      <c r="BX749" s="401"/>
      <c r="BY749" s="401"/>
      <c r="BZ749" s="401"/>
      <c r="CA749" s="401"/>
      <c r="CB749" s="401"/>
      <c r="CC749" s="401"/>
      <c r="CD749" s="401"/>
      <c r="CE749" s="401"/>
      <c r="CF749" s="401"/>
      <c r="CG749" s="401"/>
      <c r="CH749" s="401"/>
      <c r="CI749" s="401"/>
      <c r="CJ749" s="401"/>
      <c r="CK749" s="401"/>
      <c r="CL749" s="401"/>
      <c r="CM749" s="401"/>
      <c r="CN749" s="401"/>
      <c r="CO749" s="401"/>
      <c r="CP749" s="401"/>
      <c r="CQ749" s="401"/>
      <c r="CR749" s="401"/>
      <c r="CS749" s="401"/>
      <c r="CT749" s="401"/>
      <c r="CU749" s="401"/>
      <c r="CV749" s="401"/>
      <c r="CW749" s="401"/>
      <c r="CX749" s="401"/>
      <c r="CY749" s="401"/>
      <c r="CZ749" s="401"/>
    </row>
    <row r="750" ht="25.15" customHeight="true" x14ac:dyDescent="0.2">
      <c r="C750" s="698"/>
      <c r="D750" s="698"/>
      <c r="E750" s="698"/>
      <c r="F750" s="698"/>
      <c r="G750" s="698"/>
      <c r="H750" s="698"/>
      <c r="I750" s="698"/>
      <c r="J750" s="698"/>
      <c r="K750" s="698"/>
      <c r="L750" s="698"/>
      <c r="M750" s="698"/>
      <c r="N750" s="698"/>
      <c r="O750" s="698"/>
      <c r="P750" s="698"/>
      <c r="Q750" s="698"/>
      <c r="BA750" s="401"/>
      <c r="BB750" s="478"/>
      <c r="BC750" s="401"/>
      <c r="BD750" s="401"/>
      <c r="BE750" s="401"/>
      <c r="BF750" s="401"/>
      <c r="BG750" s="401"/>
      <c r="BH750" s="401"/>
      <c r="BI750" s="401"/>
      <c r="BJ750" s="401"/>
      <c r="BK750" s="401"/>
      <c r="BL750" s="401"/>
      <c r="BM750" s="401"/>
      <c r="BN750" s="401"/>
      <c r="BO750" s="401"/>
      <c r="BP750" s="401"/>
      <c r="BQ750" s="401"/>
      <c r="BR750" s="401"/>
      <c r="BS750" s="401"/>
      <c r="BT750" s="401"/>
      <c r="BU750" s="401"/>
      <c r="BV750" s="401"/>
      <c r="BW750" s="401"/>
      <c r="BX750" s="401"/>
      <c r="BY750" s="401"/>
      <c r="BZ750" s="401"/>
      <c r="CA750" s="401"/>
      <c r="CB750" s="401"/>
      <c r="CC750" s="401"/>
      <c r="CD750" s="401"/>
      <c r="CE750" s="401"/>
      <c r="CF750" s="401"/>
      <c r="CG750" s="401"/>
      <c r="CH750" s="401"/>
      <c r="CI750" s="401"/>
      <c r="CJ750" s="401"/>
      <c r="CK750" s="401"/>
      <c r="CL750" s="401"/>
      <c r="CM750" s="401"/>
      <c r="CN750" s="401"/>
      <c r="CO750" s="401"/>
      <c r="CP750" s="401"/>
      <c r="CQ750" s="401"/>
      <c r="CR750" s="401"/>
      <c r="CS750" s="401"/>
      <c r="CT750" s="401"/>
      <c r="CU750" s="401"/>
      <c r="CV750" s="401"/>
      <c r="CW750" s="401"/>
      <c r="CX750" s="401"/>
      <c r="CY750" s="401"/>
      <c r="CZ750" s="401"/>
    </row>
    <row r="751" ht="25.15" customHeight="true" x14ac:dyDescent="0.2">
      <c r="C751" s="698"/>
      <c r="D751" s="698"/>
      <c r="E751" s="698"/>
      <c r="F751" s="698"/>
      <c r="G751" s="698"/>
      <c r="H751" s="698"/>
      <c r="I751" s="698"/>
      <c r="J751" s="698"/>
      <c r="K751" s="698"/>
      <c r="L751" s="698"/>
      <c r="M751" s="698"/>
      <c r="N751" s="698"/>
      <c r="O751" s="698"/>
      <c r="P751" s="698"/>
      <c r="Q751" s="698"/>
      <c r="BA751" s="401"/>
      <c r="BB751" s="478"/>
      <c r="BC751" s="401"/>
      <c r="BD751" s="401"/>
      <c r="BE751" s="401"/>
      <c r="BF751" s="401"/>
      <c r="BG751" s="401"/>
      <c r="BH751" s="401"/>
      <c r="BI751" s="401"/>
      <c r="BJ751" s="401"/>
      <c r="BK751" s="401"/>
      <c r="BL751" s="401"/>
      <c r="BM751" s="401"/>
      <c r="BN751" s="401"/>
      <c r="BO751" s="401"/>
      <c r="BP751" s="401"/>
      <c r="BQ751" s="401"/>
      <c r="BR751" s="401"/>
      <c r="BS751" s="401"/>
      <c r="BT751" s="401"/>
      <c r="BU751" s="401"/>
      <c r="BV751" s="401"/>
      <c r="BW751" s="401"/>
      <c r="BX751" s="401"/>
      <c r="BY751" s="401"/>
      <c r="BZ751" s="401"/>
      <c r="CA751" s="401"/>
      <c r="CB751" s="401"/>
      <c r="CC751" s="401"/>
      <c r="CD751" s="401"/>
      <c r="CE751" s="401"/>
      <c r="CF751" s="401"/>
      <c r="CG751" s="401"/>
      <c r="CH751" s="401"/>
      <c r="CI751" s="401"/>
      <c r="CJ751" s="401"/>
      <c r="CK751" s="401"/>
      <c r="CL751" s="401"/>
      <c r="CM751" s="401"/>
      <c r="CN751" s="401"/>
      <c r="CO751" s="401"/>
      <c r="CP751" s="401"/>
      <c r="CQ751" s="401"/>
      <c r="CR751" s="401"/>
      <c r="CS751" s="401"/>
      <c r="CT751" s="401"/>
      <c r="CU751" s="401"/>
      <c r="CV751" s="401"/>
      <c r="CW751" s="401"/>
      <c r="CX751" s="401"/>
      <c r="CY751" s="401"/>
      <c r="CZ751" s="401"/>
    </row>
    <row r="752" ht="25.15" customHeight="true" x14ac:dyDescent="0.2">
      <c r="C752" s="698"/>
      <c r="D752" s="698"/>
      <c r="E752" s="698"/>
      <c r="F752" s="698"/>
      <c r="G752" s="698"/>
      <c r="H752" s="698"/>
      <c r="I752" s="698"/>
      <c r="J752" s="698"/>
      <c r="K752" s="698"/>
      <c r="L752" s="698"/>
      <c r="M752" s="698"/>
      <c r="N752" s="698"/>
      <c r="O752" s="698"/>
      <c r="P752" s="698"/>
      <c r="Q752" s="698"/>
      <c r="BA752" s="401"/>
      <c r="BB752" s="478"/>
      <c r="BC752" s="401"/>
      <c r="BD752" s="401"/>
      <c r="BE752" s="401"/>
      <c r="BF752" s="401"/>
      <c r="BG752" s="401"/>
      <c r="BH752" s="401"/>
      <c r="BI752" s="401"/>
      <c r="BJ752" s="401"/>
      <c r="BK752" s="401"/>
      <c r="BL752" s="401"/>
      <c r="BM752" s="401"/>
      <c r="BN752" s="401"/>
      <c r="BO752" s="401"/>
      <c r="BP752" s="401"/>
      <c r="BQ752" s="401"/>
      <c r="BR752" s="401"/>
      <c r="BS752" s="401"/>
      <c r="BT752" s="401"/>
      <c r="BU752" s="401"/>
      <c r="BV752" s="401"/>
      <c r="BW752" s="401"/>
      <c r="BX752" s="401"/>
      <c r="BY752" s="401"/>
      <c r="BZ752" s="401"/>
      <c r="CA752" s="401"/>
      <c r="CB752" s="401"/>
      <c r="CC752" s="401"/>
      <c r="CD752" s="401"/>
      <c r="CE752" s="401"/>
      <c r="CF752" s="401"/>
      <c r="CG752" s="401"/>
      <c r="CH752" s="401"/>
      <c r="CI752" s="401"/>
      <c r="CJ752" s="401"/>
      <c r="CK752" s="401"/>
      <c r="CL752" s="401"/>
      <c r="CM752" s="401"/>
      <c r="CN752" s="401"/>
      <c r="CO752" s="401"/>
      <c r="CP752" s="401"/>
      <c r="CQ752" s="401"/>
      <c r="CR752" s="401"/>
      <c r="CS752" s="401"/>
      <c r="CT752" s="401"/>
      <c r="CU752" s="401"/>
      <c r="CV752" s="401"/>
      <c r="CW752" s="401"/>
      <c r="CX752" s="401"/>
      <c r="CY752" s="401"/>
      <c r="CZ752" s="401"/>
    </row>
    <row r="753" ht="25.15" customHeight="true" x14ac:dyDescent="0.2">
      <c r="C753" s="698"/>
      <c r="D753" s="698"/>
      <c r="E753" s="698"/>
      <c r="F753" s="698"/>
      <c r="G753" s="698"/>
      <c r="H753" s="698"/>
      <c r="I753" s="698"/>
      <c r="J753" s="698"/>
      <c r="K753" s="698"/>
      <c r="L753" s="698"/>
      <c r="M753" s="698"/>
      <c r="N753" s="698"/>
      <c r="O753" s="698"/>
      <c r="P753" s="698"/>
      <c r="Q753" s="698"/>
      <c r="BA753" s="401"/>
      <c r="BB753" s="478"/>
      <c r="BC753" s="401"/>
      <c r="BD753" s="401"/>
      <c r="BE753" s="401"/>
      <c r="BF753" s="401"/>
      <c r="BG753" s="401"/>
      <c r="BH753" s="401"/>
      <c r="BI753" s="401"/>
      <c r="BJ753" s="401"/>
      <c r="BK753" s="401"/>
      <c r="BL753" s="401"/>
      <c r="BM753" s="401"/>
      <c r="BN753" s="401"/>
      <c r="BO753" s="401"/>
      <c r="BP753" s="401"/>
      <c r="BQ753" s="401"/>
      <c r="BR753" s="401"/>
      <c r="BS753" s="401"/>
      <c r="BT753" s="401"/>
      <c r="BU753" s="401"/>
      <c r="BV753" s="401"/>
      <c r="BW753" s="401"/>
      <c r="BX753" s="401"/>
      <c r="BY753" s="401"/>
      <c r="BZ753" s="401"/>
      <c r="CA753" s="401"/>
      <c r="CB753" s="401"/>
      <c r="CC753" s="401"/>
      <c r="CD753" s="401"/>
      <c r="CE753" s="401"/>
      <c r="CF753" s="401"/>
      <c r="CG753" s="401"/>
      <c r="CH753" s="401"/>
      <c r="CI753" s="401"/>
      <c r="CJ753" s="401"/>
      <c r="CK753" s="401"/>
      <c r="CL753" s="401"/>
      <c r="CM753" s="401"/>
      <c r="CN753" s="401"/>
      <c r="CO753" s="401"/>
      <c r="CP753" s="401"/>
      <c r="CQ753" s="401"/>
      <c r="CR753" s="401"/>
      <c r="CS753" s="401"/>
      <c r="CT753" s="401"/>
      <c r="CU753" s="401"/>
      <c r="CV753" s="401"/>
      <c r="CW753" s="401"/>
      <c r="CX753" s="401"/>
      <c r="CY753" s="401"/>
      <c r="CZ753" s="401"/>
    </row>
    <row r="754" ht="25.15" customHeight="true" x14ac:dyDescent="0.2">
      <c r="C754" s="698"/>
      <c r="D754" s="698"/>
      <c r="E754" s="698"/>
      <c r="F754" s="698"/>
      <c r="G754" s="698"/>
      <c r="H754" s="698"/>
      <c r="I754" s="698"/>
      <c r="J754" s="698"/>
      <c r="K754" s="698"/>
      <c r="L754" s="698"/>
      <c r="M754" s="698"/>
      <c r="N754" s="698"/>
      <c r="O754" s="698"/>
      <c r="P754" s="698"/>
      <c r="Q754" s="698"/>
      <c r="BA754" s="401"/>
      <c r="BB754" s="478"/>
      <c r="BC754" s="401"/>
      <c r="BD754" s="401"/>
      <c r="BE754" s="401"/>
      <c r="BF754" s="401"/>
      <c r="BG754" s="401"/>
      <c r="BH754" s="401"/>
      <c r="BI754" s="401"/>
      <c r="BJ754" s="401"/>
      <c r="BK754" s="401"/>
      <c r="BL754" s="401"/>
      <c r="BM754" s="401"/>
      <c r="BN754" s="401"/>
      <c r="BO754" s="401"/>
      <c r="BP754" s="401"/>
      <c r="BQ754" s="401"/>
      <c r="BR754" s="401"/>
      <c r="BS754" s="401"/>
      <c r="BT754" s="401"/>
      <c r="BU754" s="401"/>
      <c r="BV754" s="401"/>
      <c r="BW754" s="401"/>
      <c r="BX754" s="401"/>
      <c r="BY754" s="401"/>
      <c r="BZ754" s="401"/>
      <c r="CA754" s="401"/>
      <c r="CB754" s="401"/>
      <c r="CC754" s="401"/>
      <c r="CD754" s="401"/>
      <c r="CE754" s="401"/>
      <c r="CF754" s="401"/>
      <c r="CG754" s="401"/>
      <c r="CH754" s="401"/>
      <c r="CI754" s="401"/>
      <c r="CJ754" s="401"/>
      <c r="CK754" s="401"/>
      <c r="CL754" s="401"/>
      <c r="CM754" s="401"/>
      <c r="CN754" s="401"/>
      <c r="CO754" s="401"/>
      <c r="CP754" s="401"/>
      <c r="CQ754" s="401"/>
      <c r="CR754" s="401"/>
      <c r="CS754" s="401"/>
      <c r="CT754" s="401"/>
      <c r="CU754" s="401"/>
      <c r="CV754" s="401"/>
      <c r="CW754" s="401"/>
      <c r="CX754" s="401"/>
      <c r="CY754" s="401"/>
      <c r="CZ754" s="401"/>
    </row>
    <row r="755" ht="25.15" customHeight="true" x14ac:dyDescent="0.2">
      <c r="C755" s="698"/>
      <c r="D755" s="698"/>
      <c r="E755" s="698"/>
      <c r="F755" s="698"/>
      <c r="G755" s="698"/>
      <c r="H755" s="698"/>
      <c r="I755" s="698"/>
      <c r="J755" s="698"/>
      <c r="K755" s="698"/>
      <c r="L755" s="698"/>
      <c r="M755" s="698"/>
      <c r="N755" s="698"/>
      <c r="O755" s="698"/>
      <c r="P755" s="698"/>
      <c r="Q755" s="698"/>
      <c r="BA755" s="401"/>
      <c r="BB755" s="478"/>
      <c r="BC755" s="401"/>
      <c r="BD755" s="401"/>
      <c r="BE755" s="401"/>
      <c r="BF755" s="401"/>
      <c r="BG755" s="401"/>
      <c r="BH755" s="401"/>
      <c r="BI755" s="401"/>
      <c r="BJ755" s="401"/>
      <c r="BK755" s="401"/>
      <c r="BL755" s="401"/>
      <c r="BM755" s="401"/>
      <c r="BN755" s="401"/>
      <c r="BO755" s="401"/>
      <c r="BP755" s="401"/>
      <c r="BQ755" s="401"/>
      <c r="BR755" s="401"/>
      <c r="BS755" s="401"/>
      <c r="BT755" s="401"/>
      <c r="BU755" s="401"/>
      <c r="BV755" s="401"/>
      <c r="BW755" s="401"/>
      <c r="BX755" s="401"/>
      <c r="BY755" s="401"/>
      <c r="BZ755" s="401"/>
      <c r="CA755" s="401"/>
      <c r="CB755" s="401"/>
      <c r="CC755" s="401"/>
      <c r="CD755" s="401"/>
      <c r="CE755" s="401"/>
      <c r="CF755" s="401"/>
      <c r="CG755" s="401"/>
      <c r="CH755" s="401"/>
      <c r="CI755" s="401"/>
      <c r="CJ755" s="401"/>
      <c r="CK755" s="401"/>
      <c r="CL755" s="401"/>
      <c r="CM755" s="401"/>
      <c r="CN755" s="401"/>
      <c r="CO755" s="401"/>
      <c r="CP755" s="401"/>
      <c r="CQ755" s="401"/>
      <c r="CR755" s="401"/>
      <c r="CS755" s="401"/>
      <c r="CT755" s="401"/>
      <c r="CU755" s="401"/>
      <c r="CV755" s="401"/>
      <c r="CW755" s="401"/>
      <c r="CX755" s="401"/>
      <c r="CY755" s="401"/>
      <c r="CZ755" s="401"/>
    </row>
    <row r="756" ht="25.15" customHeight="true" x14ac:dyDescent="0.2">
      <c r="C756" s="698"/>
      <c r="D756" s="698"/>
      <c r="E756" s="698"/>
      <c r="F756" s="698"/>
      <c r="G756" s="698"/>
      <c r="H756" s="698"/>
      <c r="I756" s="698"/>
      <c r="J756" s="698"/>
      <c r="K756" s="698"/>
      <c r="L756" s="698"/>
      <c r="M756" s="698"/>
      <c r="N756" s="698"/>
      <c r="O756" s="698"/>
      <c r="P756" s="698"/>
      <c r="Q756" s="698"/>
      <c r="BA756" s="401"/>
      <c r="BB756" s="478"/>
      <c r="BC756" s="401"/>
      <c r="BD756" s="401"/>
      <c r="BE756" s="401"/>
      <c r="BF756" s="401"/>
      <c r="BG756" s="401"/>
      <c r="BH756" s="401"/>
      <c r="BI756" s="401"/>
      <c r="BJ756" s="401"/>
      <c r="BK756" s="401"/>
      <c r="BL756" s="401"/>
      <c r="BM756" s="401"/>
      <c r="BN756" s="401"/>
      <c r="BO756" s="401"/>
      <c r="BP756" s="401"/>
      <c r="BQ756" s="401"/>
      <c r="BR756" s="401"/>
      <c r="BS756" s="401"/>
      <c r="BT756" s="401"/>
      <c r="BU756" s="401"/>
      <c r="BV756" s="401"/>
      <c r="BW756" s="401"/>
      <c r="BX756" s="401"/>
      <c r="BY756" s="401"/>
      <c r="BZ756" s="401"/>
      <c r="CA756" s="401"/>
      <c r="CB756" s="401"/>
      <c r="CC756" s="401"/>
      <c r="CD756" s="401"/>
      <c r="CE756" s="401"/>
      <c r="CF756" s="401"/>
      <c r="CG756" s="401"/>
      <c r="CH756" s="401"/>
      <c r="CI756" s="401"/>
      <c r="CJ756" s="401"/>
      <c r="CK756" s="401"/>
      <c r="CL756" s="401"/>
      <c r="CM756" s="401"/>
      <c r="CN756" s="401"/>
      <c r="CO756" s="401"/>
      <c r="CP756" s="401"/>
      <c r="CQ756" s="401"/>
      <c r="CR756" s="401"/>
      <c r="CS756" s="401"/>
      <c r="CT756" s="401"/>
      <c r="CU756" s="401"/>
      <c r="CV756" s="401"/>
      <c r="CW756" s="401"/>
      <c r="CX756" s="401"/>
      <c r="CY756" s="401"/>
      <c r="CZ756" s="401"/>
    </row>
    <row r="757" ht="25.15" customHeight="true" x14ac:dyDescent="0.2">
      <c r="C757" s="698"/>
      <c r="D757" s="698"/>
      <c r="E757" s="698"/>
      <c r="F757" s="698"/>
      <c r="G757" s="698"/>
      <c r="H757" s="698"/>
      <c r="I757" s="698"/>
      <c r="J757" s="698"/>
      <c r="K757" s="698"/>
      <c r="L757" s="698"/>
      <c r="M757" s="698"/>
      <c r="N757" s="698"/>
      <c r="O757" s="698"/>
      <c r="P757" s="698"/>
      <c r="Q757" s="698"/>
      <c r="BA757" s="401"/>
      <c r="BB757" s="478"/>
      <c r="BC757" s="401"/>
      <c r="BD757" s="401"/>
      <c r="BE757" s="401"/>
      <c r="BF757" s="401"/>
      <c r="BG757" s="401"/>
      <c r="BH757" s="401"/>
      <c r="BI757" s="401"/>
      <c r="BJ757" s="401"/>
      <c r="BK757" s="401"/>
      <c r="BL757" s="401"/>
      <c r="BM757" s="401"/>
      <c r="BN757" s="401"/>
      <c r="BO757" s="401"/>
      <c r="BP757" s="401"/>
      <c r="BQ757" s="401"/>
      <c r="BR757" s="401"/>
      <c r="BS757" s="401"/>
      <c r="BT757" s="401"/>
      <c r="BU757" s="401"/>
      <c r="BV757" s="401"/>
      <c r="BW757" s="401"/>
      <c r="BX757" s="401"/>
      <c r="BY757" s="401"/>
      <c r="BZ757" s="401"/>
      <c r="CA757" s="401"/>
      <c r="CB757" s="401"/>
      <c r="CC757" s="401"/>
      <c r="CD757" s="401"/>
      <c r="CE757" s="401"/>
      <c r="CF757" s="401"/>
      <c r="CG757" s="401"/>
      <c r="CH757" s="401"/>
      <c r="CI757" s="401"/>
      <c r="CJ757" s="401"/>
      <c r="CK757" s="401"/>
      <c r="CL757" s="401"/>
      <c r="CM757" s="401"/>
      <c r="CN757" s="401"/>
      <c r="CO757" s="401"/>
      <c r="CP757" s="401"/>
      <c r="CQ757" s="401"/>
      <c r="CR757" s="401"/>
      <c r="CS757" s="401"/>
      <c r="CT757" s="401"/>
      <c r="CU757" s="401"/>
      <c r="CV757" s="401"/>
      <c r="CW757" s="401"/>
      <c r="CX757" s="401"/>
      <c r="CY757" s="401"/>
      <c r="CZ757" s="401"/>
    </row>
    <row r="758" ht="25.15" customHeight="true" x14ac:dyDescent="0.2">
      <c r="C758" s="698"/>
      <c r="D758" s="698"/>
      <c r="E758" s="698"/>
      <c r="F758" s="698"/>
      <c r="G758" s="698"/>
      <c r="H758" s="698"/>
      <c r="I758" s="698"/>
      <c r="J758" s="698"/>
      <c r="K758" s="698"/>
      <c r="L758" s="698"/>
      <c r="M758" s="698"/>
      <c r="N758" s="698"/>
      <c r="O758" s="698"/>
      <c r="P758" s="698"/>
      <c r="Q758" s="698"/>
      <c r="BA758" s="401"/>
      <c r="BB758" s="478"/>
      <c r="BC758" s="401"/>
      <c r="BD758" s="401"/>
      <c r="BE758" s="401"/>
      <c r="BF758" s="401"/>
      <c r="BG758" s="401"/>
      <c r="BH758" s="401"/>
      <c r="BI758" s="401"/>
      <c r="BJ758" s="401"/>
      <c r="BK758" s="401"/>
      <c r="BL758" s="401"/>
      <c r="BM758" s="401"/>
      <c r="BN758" s="401"/>
      <c r="BO758" s="401"/>
      <c r="BP758" s="401"/>
      <c r="BQ758" s="401"/>
      <c r="BR758" s="401"/>
      <c r="BS758" s="401"/>
      <c r="BT758" s="401"/>
      <c r="BU758" s="401"/>
      <c r="BV758" s="401"/>
      <c r="BW758" s="401"/>
      <c r="BX758" s="401"/>
      <c r="BY758" s="401"/>
      <c r="BZ758" s="401"/>
      <c r="CA758" s="401"/>
      <c r="CB758" s="401"/>
      <c r="CC758" s="401"/>
      <c r="CD758" s="401"/>
      <c r="CE758" s="401"/>
      <c r="CF758" s="401"/>
      <c r="CG758" s="401"/>
      <c r="CH758" s="401"/>
      <c r="CI758" s="401"/>
      <c r="CJ758" s="401"/>
      <c r="CK758" s="401"/>
      <c r="CL758" s="401"/>
      <c r="CM758" s="401"/>
      <c r="CN758" s="401"/>
      <c r="CO758" s="401"/>
      <c r="CP758" s="401"/>
      <c r="CQ758" s="401"/>
      <c r="CR758" s="401"/>
      <c r="CS758" s="401"/>
      <c r="CT758" s="401"/>
      <c r="CU758" s="401"/>
      <c r="CV758" s="401"/>
      <c r="CW758" s="401"/>
      <c r="CX758" s="401"/>
      <c r="CY758" s="401"/>
      <c r="CZ758" s="401"/>
    </row>
    <row r="759" ht="25.15" customHeight="true" x14ac:dyDescent="0.2">
      <c r="C759" s="698"/>
      <c r="D759" s="698"/>
      <c r="E759" s="698"/>
      <c r="F759" s="698"/>
      <c r="G759" s="698"/>
      <c r="H759" s="698"/>
      <c r="I759" s="698"/>
      <c r="J759" s="698"/>
      <c r="K759" s="698"/>
      <c r="L759" s="698"/>
      <c r="M759" s="698"/>
      <c r="N759" s="698"/>
      <c r="O759" s="698"/>
      <c r="P759" s="698"/>
      <c r="Q759" s="698"/>
      <c r="BA759" s="401"/>
      <c r="BB759" s="478"/>
      <c r="BC759" s="401"/>
      <c r="BD759" s="401"/>
      <c r="BE759" s="401"/>
      <c r="BF759" s="401"/>
      <c r="BG759" s="401"/>
      <c r="BH759" s="401"/>
      <c r="BI759" s="401"/>
      <c r="BJ759" s="401"/>
      <c r="BK759" s="401"/>
      <c r="BL759" s="401"/>
      <c r="BM759" s="401"/>
      <c r="BN759" s="401"/>
      <c r="BO759" s="401"/>
      <c r="BP759" s="401"/>
      <c r="BQ759" s="401"/>
      <c r="BR759" s="401"/>
      <c r="BS759" s="401"/>
      <c r="BT759" s="401"/>
      <c r="BU759" s="401"/>
      <c r="BV759" s="401"/>
      <c r="BW759" s="401"/>
      <c r="BX759" s="401"/>
      <c r="BY759" s="401"/>
      <c r="BZ759" s="401"/>
      <c r="CA759" s="401"/>
      <c r="CB759" s="401"/>
      <c r="CC759" s="401"/>
      <c r="CD759" s="401"/>
      <c r="CE759" s="401"/>
      <c r="CF759" s="401"/>
      <c r="CG759" s="401"/>
      <c r="CH759" s="401"/>
      <c r="CI759" s="401"/>
      <c r="CJ759" s="401"/>
      <c r="CK759" s="401"/>
      <c r="CL759" s="401"/>
      <c r="CM759" s="401"/>
      <c r="CN759" s="401"/>
      <c r="CO759" s="401"/>
      <c r="CP759" s="401"/>
      <c r="CQ759" s="401"/>
      <c r="CR759" s="401"/>
      <c r="CS759" s="401"/>
      <c r="CT759" s="401"/>
      <c r="CU759" s="401"/>
      <c r="CV759" s="401"/>
      <c r="CW759" s="401"/>
      <c r="CX759" s="401"/>
      <c r="CY759" s="401"/>
      <c r="CZ759" s="401"/>
    </row>
    <row r="760" ht="25.15" customHeight="true" x14ac:dyDescent="0.2">
      <c r="C760" s="698"/>
      <c r="D760" s="698"/>
      <c r="E760" s="698"/>
      <c r="F760" s="698"/>
      <c r="G760" s="698"/>
      <c r="H760" s="698"/>
      <c r="I760" s="698"/>
      <c r="J760" s="698"/>
      <c r="K760" s="698"/>
      <c r="L760" s="698"/>
      <c r="M760" s="698"/>
      <c r="N760" s="698"/>
      <c r="O760" s="698"/>
      <c r="P760" s="698"/>
      <c r="Q760" s="698"/>
      <c r="BA760" s="401"/>
      <c r="BB760" s="478"/>
      <c r="BC760" s="401"/>
      <c r="BD760" s="401"/>
      <c r="BE760" s="401"/>
      <c r="BF760" s="401"/>
      <c r="BG760" s="401"/>
      <c r="BH760" s="401"/>
      <c r="BI760" s="401"/>
      <c r="BJ760" s="401"/>
      <c r="BK760" s="401"/>
      <c r="BL760" s="401"/>
      <c r="BM760" s="401"/>
      <c r="BN760" s="401"/>
      <c r="BO760" s="401"/>
      <c r="BP760" s="401"/>
      <c r="BQ760" s="401"/>
      <c r="BR760" s="401"/>
      <c r="BS760" s="401"/>
      <c r="BT760" s="401"/>
      <c r="BU760" s="401"/>
      <c r="BV760" s="401"/>
      <c r="BW760" s="401"/>
      <c r="BX760" s="401"/>
      <c r="BY760" s="401"/>
      <c r="BZ760" s="401"/>
      <c r="CA760" s="401"/>
      <c r="CB760" s="401"/>
      <c r="CC760" s="401"/>
      <c r="CD760" s="401"/>
      <c r="CE760" s="401"/>
      <c r="CF760" s="401"/>
      <c r="CG760" s="401"/>
      <c r="CH760" s="401"/>
      <c r="CI760" s="401"/>
      <c r="CJ760" s="401"/>
      <c r="CK760" s="401"/>
      <c r="CL760" s="401"/>
      <c r="CM760" s="401"/>
      <c r="CN760" s="401"/>
      <c r="CO760" s="401"/>
      <c r="CP760" s="401"/>
      <c r="CQ760" s="401"/>
      <c r="CR760" s="401"/>
      <c r="CS760" s="401"/>
      <c r="CT760" s="401"/>
      <c r="CU760" s="401"/>
      <c r="CV760" s="401"/>
      <c r="CW760" s="401"/>
      <c r="CX760" s="401"/>
      <c r="CY760" s="401"/>
      <c r="CZ760" s="401"/>
    </row>
    <row r="761" ht="25.15" customHeight="true" x14ac:dyDescent="0.2">
      <c r="C761" s="698"/>
      <c r="D761" s="698"/>
      <c r="E761" s="698"/>
      <c r="F761" s="698"/>
      <c r="G761" s="698"/>
      <c r="H761" s="698"/>
      <c r="I761" s="698"/>
      <c r="J761" s="698"/>
      <c r="K761" s="698"/>
      <c r="L761" s="698"/>
      <c r="M761" s="698"/>
      <c r="N761" s="698"/>
      <c r="O761" s="698"/>
      <c r="P761" s="698"/>
      <c r="Q761" s="698"/>
      <c r="BA761" s="401"/>
      <c r="BB761" s="478"/>
      <c r="BC761" s="401"/>
      <c r="BD761" s="401"/>
      <c r="BE761" s="401"/>
      <c r="BF761" s="401"/>
      <c r="BG761" s="401"/>
      <c r="BH761" s="401"/>
      <c r="BI761" s="401"/>
      <c r="BJ761" s="401"/>
      <c r="BK761" s="401"/>
      <c r="BL761" s="401"/>
      <c r="BM761" s="401"/>
      <c r="BN761" s="401"/>
      <c r="BO761" s="401"/>
      <c r="BP761" s="401"/>
      <c r="BQ761" s="401"/>
      <c r="BR761" s="401"/>
      <c r="BS761" s="401"/>
      <c r="BT761" s="401"/>
      <c r="BU761" s="401"/>
      <c r="BV761" s="401"/>
      <c r="BW761" s="401"/>
      <c r="BX761" s="401"/>
      <c r="BY761" s="401"/>
      <c r="BZ761" s="401"/>
      <c r="CA761" s="401"/>
      <c r="CB761" s="401"/>
      <c r="CC761" s="401"/>
      <c r="CD761" s="401"/>
      <c r="CE761" s="401"/>
      <c r="CF761" s="401"/>
      <c r="CG761" s="401"/>
      <c r="CH761" s="401"/>
      <c r="CI761" s="401"/>
      <c r="CJ761" s="401"/>
      <c r="CK761" s="401"/>
      <c r="CL761" s="401"/>
      <c r="CM761" s="401"/>
      <c r="CN761" s="401"/>
      <c r="CO761" s="401"/>
      <c r="CP761" s="401"/>
      <c r="CQ761" s="401"/>
      <c r="CR761" s="401"/>
      <c r="CS761" s="401"/>
      <c r="CT761" s="401"/>
      <c r="CU761" s="401"/>
      <c r="CV761" s="401"/>
      <c r="CW761" s="401"/>
      <c r="CX761" s="401"/>
      <c r="CY761" s="401"/>
      <c r="CZ761" s="401"/>
    </row>
    <row r="762" ht="25.15" customHeight="true" x14ac:dyDescent="0.2">
      <c r="C762" s="698"/>
      <c r="D762" s="698"/>
      <c r="E762" s="698"/>
      <c r="F762" s="698"/>
      <c r="G762" s="698"/>
      <c r="H762" s="698"/>
      <c r="I762" s="698"/>
      <c r="J762" s="698"/>
      <c r="K762" s="698"/>
      <c r="L762" s="698"/>
      <c r="M762" s="698"/>
      <c r="N762" s="698"/>
      <c r="O762" s="698"/>
      <c r="P762" s="698"/>
      <c r="Q762" s="698"/>
      <c r="BA762" s="401"/>
      <c r="BB762" s="478"/>
      <c r="BC762" s="401"/>
      <c r="BD762" s="401"/>
      <c r="BE762" s="401"/>
      <c r="BF762" s="401"/>
      <c r="BG762" s="401"/>
      <c r="BH762" s="401"/>
      <c r="BI762" s="401"/>
      <c r="BJ762" s="401"/>
      <c r="BK762" s="401"/>
      <c r="BL762" s="401"/>
      <c r="BM762" s="401"/>
      <c r="BN762" s="401"/>
      <c r="BO762" s="401"/>
      <c r="BP762" s="401"/>
      <c r="BQ762" s="401"/>
      <c r="BR762" s="401"/>
      <c r="BS762" s="401"/>
      <c r="BT762" s="401"/>
      <c r="BU762" s="401"/>
      <c r="BV762" s="401"/>
      <c r="BW762" s="401"/>
      <c r="BX762" s="401"/>
      <c r="BY762" s="401"/>
      <c r="BZ762" s="401"/>
      <c r="CA762" s="401"/>
      <c r="CB762" s="401"/>
      <c r="CC762" s="401"/>
      <c r="CD762" s="401"/>
      <c r="CE762" s="401"/>
      <c r="CF762" s="401"/>
      <c r="CG762" s="401"/>
      <c r="CH762" s="401"/>
      <c r="CI762" s="401"/>
      <c r="CJ762" s="401"/>
      <c r="CK762" s="401"/>
      <c r="CL762" s="401"/>
      <c r="CM762" s="401"/>
      <c r="CN762" s="401"/>
      <c r="CO762" s="401"/>
      <c r="CP762" s="401"/>
      <c r="CQ762" s="401"/>
      <c r="CR762" s="401"/>
      <c r="CS762" s="401"/>
      <c r="CT762" s="401"/>
      <c r="CU762" s="401"/>
      <c r="CV762" s="401"/>
      <c r="CW762" s="401"/>
      <c r="CX762" s="401"/>
      <c r="CY762" s="401"/>
      <c r="CZ762" s="401"/>
    </row>
    <row r="763" ht="25.15" customHeight="true" x14ac:dyDescent="0.2">
      <c r="C763" s="698"/>
      <c r="D763" s="698"/>
      <c r="E763" s="698"/>
      <c r="F763" s="698"/>
      <c r="G763" s="698"/>
      <c r="H763" s="698"/>
      <c r="I763" s="698"/>
      <c r="J763" s="698"/>
      <c r="K763" s="698"/>
      <c r="L763" s="698"/>
      <c r="M763" s="698"/>
      <c r="N763" s="698"/>
      <c r="O763" s="698"/>
      <c r="P763" s="698"/>
      <c r="Q763" s="698"/>
      <c r="BA763" s="401"/>
      <c r="BB763" s="478"/>
      <c r="BC763" s="401"/>
      <c r="BD763" s="401"/>
      <c r="BE763" s="401"/>
      <c r="BF763" s="401"/>
      <c r="BG763" s="401"/>
      <c r="BH763" s="401"/>
      <c r="BI763" s="401"/>
      <c r="BJ763" s="401"/>
      <c r="BK763" s="401"/>
      <c r="BL763" s="401"/>
      <c r="BM763" s="401"/>
      <c r="BN763" s="401"/>
      <c r="BO763" s="401"/>
      <c r="BP763" s="401"/>
      <c r="BQ763" s="401"/>
      <c r="BR763" s="401"/>
      <c r="BS763" s="401"/>
      <c r="BT763" s="401"/>
      <c r="BU763" s="401"/>
      <c r="BV763" s="401"/>
      <c r="BW763" s="401"/>
      <c r="BX763" s="401"/>
      <c r="BY763" s="401"/>
      <c r="BZ763" s="401"/>
      <c r="CA763" s="401"/>
      <c r="CB763" s="401"/>
      <c r="CC763" s="401"/>
      <c r="CD763" s="401"/>
      <c r="CE763" s="401"/>
      <c r="CF763" s="401"/>
      <c r="CG763" s="401"/>
      <c r="CH763" s="401"/>
      <c r="CI763" s="401"/>
      <c r="CJ763" s="401"/>
      <c r="CK763" s="401"/>
      <c r="CL763" s="401"/>
      <c r="CM763" s="401"/>
      <c r="CN763" s="401"/>
      <c r="CO763" s="401"/>
      <c r="CP763" s="401"/>
      <c r="CQ763" s="401"/>
      <c r="CR763" s="401"/>
      <c r="CS763" s="401"/>
      <c r="CT763" s="401"/>
      <c r="CU763" s="401"/>
      <c r="CV763" s="401"/>
      <c r="CW763" s="401"/>
      <c r="CX763" s="401"/>
      <c r="CY763" s="401"/>
      <c r="CZ763" s="401"/>
    </row>
    <row r="764" ht="25.15" customHeight="true" x14ac:dyDescent="0.2">
      <c r="C764" s="698"/>
      <c r="D764" s="698"/>
      <c r="E764" s="698"/>
      <c r="F764" s="698"/>
      <c r="G764" s="698"/>
      <c r="H764" s="698"/>
      <c r="I764" s="698"/>
      <c r="J764" s="698"/>
      <c r="K764" s="698"/>
      <c r="L764" s="698"/>
      <c r="M764" s="698"/>
      <c r="N764" s="698"/>
      <c r="O764" s="698"/>
      <c r="P764" s="698"/>
      <c r="Q764" s="698"/>
      <c r="BA764" s="401"/>
      <c r="BB764" s="478"/>
      <c r="BC764" s="401"/>
      <c r="BD764" s="401"/>
      <c r="BE764" s="401"/>
      <c r="BF764" s="401"/>
      <c r="BG764" s="401"/>
      <c r="BH764" s="401"/>
      <c r="BI764" s="401"/>
      <c r="BJ764" s="401"/>
      <c r="BK764" s="401"/>
      <c r="BL764" s="401"/>
      <c r="BM764" s="401"/>
      <c r="BN764" s="401"/>
      <c r="BO764" s="401"/>
      <c r="BP764" s="401"/>
      <c r="BQ764" s="401"/>
      <c r="BR764" s="401"/>
      <c r="BS764" s="401"/>
      <c r="BT764" s="401"/>
      <c r="BU764" s="401"/>
      <c r="BV764" s="401"/>
      <c r="BW764" s="401"/>
      <c r="BX764" s="401"/>
      <c r="BY764" s="401"/>
      <c r="BZ764" s="401"/>
      <c r="CA764" s="401"/>
      <c r="CB764" s="401"/>
      <c r="CC764" s="401"/>
      <c r="CD764" s="401"/>
      <c r="CE764" s="401"/>
      <c r="CF764" s="401"/>
      <c r="CG764" s="401"/>
      <c r="CH764" s="401"/>
      <c r="CI764" s="401"/>
      <c r="CJ764" s="401"/>
      <c r="CK764" s="401"/>
      <c r="CL764" s="401"/>
      <c r="CM764" s="401"/>
      <c r="CN764" s="401"/>
      <c r="CO764" s="401"/>
      <c r="CP764" s="401"/>
      <c r="CQ764" s="401"/>
      <c r="CR764" s="401"/>
      <c r="CS764" s="401"/>
      <c r="CT764" s="401"/>
      <c r="CU764" s="401"/>
      <c r="CV764" s="401"/>
      <c r="CW764" s="401"/>
      <c r="CX764" s="401"/>
      <c r="CY764" s="401"/>
      <c r="CZ764" s="401"/>
    </row>
    <row r="765" ht="25.15" customHeight="true" x14ac:dyDescent="0.2">
      <c r="C765" s="698"/>
      <c r="D765" s="698"/>
      <c r="E765" s="698"/>
      <c r="F765" s="698"/>
      <c r="G765" s="698"/>
      <c r="H765" s="698"/>
      <c r="I765" s="698"/>
      <c r="J765" s="698"/>
      <c r="K765" s="698"/>
      <c r="L765" s="698"/>
      <c r="M765" s="698"/>
      <c r="N765" s="698"/>
      <c r="O765" s="698"/>
      <c r="P765" s="698"/>
      <c r="Q765" s="698"/>
      <c r="BA765" s="401"/>
      <c r="BB765" s="478"/>
      <c r="BC765" s="401"/>
      <c r="BD765" s="401"/>
      <c r="BE765" s="401"/>
      <c r="BF765" s="401"/>
      <c r="BG765" s="401"/>
      <c r="BH765" s="401"/>
      <c r="BI765" s="401"/>
      <c r="BJ765" s="401"/>
      <c r="BK765" s="401"/>
      <c r="BL765" s="401"/>
      <c r="BM765" s="401"/>
      <c r="BN765" s="401"/>
      <c r="BO765" s="401"/>
      <c r="BP765" s="401"/>
      <c r="BQ765" s="401"/>
      <c r="BR765" s="401"/>
      <c r="BS765" s="401"/>
      <c r="BT765" s="401"/>
      <c r="BU765" s="401"/>
      <c r="BV765" s="401"/>
      <c r="BW765" s="401"/>
      <c r="BX765" s="401"/>
      <c r="BY765" s="401"/>
      <c r="BZ765" s="401"/>
      <c r="CA765" s="401"/>
      <c r="CB765" s="401"/>
      <c r="CC765" s="401"/>
      <c r="CD765" s="401"/>
      <c r="CE765" s="401"/>
      <c r="CF765" s="401"/>
      <c r="CG765" s="401"/>
      <c r="CH765" s="401"/>
      <c r="CI765" s="401"/>
      <c r="CJ765" s="401"/>
      <c r="CK765" s="401"/>
      <c r="CL765" s="401"/>
      <c r="CM765" s="401"/>
      <c r="CN765" s="401"/>
      <c r="CO765" s="401"/>
      <c r="CP765" s="401"/>
      <c r="CQ765" s="401"/>
      <c r="CR765" s="401"/>
      <c r="CS765" s="401"/>
      <c r="CT765" s="401"/>
      <c r="CU765" s="401"/>
      <c r="CV765" s="401"/>
      <c r="CW765" s="401"/>
      <c r="CX765" s="401"/>
      <c r="CY765" s="401"/>
      <c r="CZ765" s="401"/>
    </row>
    <row r="766" ht="25.15" customHeight="true" x14ac:dyDescent="0.2">
      <c r="C766" s="698"/>
      <c r="D766" s="698"/>
      <c r="E766" s="698"/>
      <c r="F766" s="698"/>
      <c r="G766" s="698"/>
      <c r="H766" s="698"/>
      <c r="I766" s="698"/>
      <c r="J766" s="698"/>
      <c r="K766" s="698"/>
      <c r="L766" s="698"/>
      <c r="M766" s="698"/>
      <c r="N766" s="698"/>
      <c r="O766" s="698"/>
      <c r="P766" s="698"/>
      <c r="Q766" s="698"/>
      <c r="BA766" s="401"/>
      <c r="BB766" s="478"/>
      <c r="BC766" s="401"/>
      <c r="BD766" s="401"/>
      <c r="BE766" s="401"/>
      <c r="BF766" s="401"/>
      <c r="BG766" s="401"/>
      <c r="BH766" s="401"/>
      <c r="BI766" s="401"/>
      <c r="BJ766" s="401"/>
      <c r="BK766" s="401"/>
      <c r="BL766" s="401"/>
      <c r="BM766" s="401"/>
      <c r="BN766" s="401"/>
      <c r="BO766" s="401"/>
      <c r="BP766" s="401"/>
      <c r="BQ766" s="401"/>
      <c r="BR766" s="401"/>
      <c r="BS766" s="401"/>
      <c r="BT766" s="401"/>
      <c r="BU766" s="401"/>
      <c r="BV766" s="401"/>
      <c r="BW766" s="401"/>
      <c r="BX766" s="401"/>
      <c r="BY766" s="401"/>
      <c r="BZ766" s="401"/>
      <c r="CA766" s="401"/>
      <c r="CB766" s="401"/>
      <c r="CC766" s="401"/>
      <c r="CD766" s="401"/>
      <c r="CE766" s="401"/>
      <c r="CF766" s="401"/>
      <c r="CG766" s="401"/>
      <c r="CH766" s="401"/>
      <c r="CI766" s="401"/>
      <c r="CJ766" s="401"/>
      <c r="CK766" s="401"/>
      <c r="CL766" s="401"/>
      <c r="CM766" s="401"/>
      <c r="CN766" s="401"/>
      <c r="CO766" s="401"/>
      <c r="CP766" s="401"/>
      <c r="CQ766" s="401"/>
      <c r="CR766" s="401"/>
      <c r="CS766" s="401"/>
      <c r="CT766" s="401"/>
      <c r="CU766" s="401"/>
      <c r="CV766" s="401"/>
      <c r="CW766" s="401"/>
      <c r="CX766" s="401"/>
      <c r="CY766" s="401"/>
      <c r="CZ766" s="401"/>
    </row>
    <row r="767" ht="25.15" customHeight="true" x14ac:dyDescent="0.2">
      <c r="C767" s="698"/>
      <c r="D767" s="698"/>
      <c r="E767" s="698"/>
      <c r="F767" s="698"/>
      <c r="G767" s="698"/>
      <c r="H767" s="698"/>
      <c r="I767" s="698"/>
      <c r="J767" s="698"/>
      <c r="K767" s="698"/>
      <c r="L767" s="698"/>
      <c r="M767" s="698"/>
      <c r="N767" s="698"/>
      <c r="O767" s="698"/>
      <c r="P767" s="698"/>
      <c r="Q767" s="698"/>
      <c r="BA767" s="401"/>
      <c r="BB767" s="478"/>
      <c r="BC767" s="401"/>
      <c r="BD767" s="401"/>
      <c r="BE767" s="401"/>
      <c r="BF767" s="401"/>
      <c r="BG767" s="401"/>
      <c r="BH767" s="401"/>
      <c r="BI767" s="401"/>
      <c r="BJ767" s="401"/>
      <c r="BK767" s="401"/>
      <c r="BL767" s="401"/>
      <c r="BM767" s="401"/>
      <c r="BN767" s="401"/>
      <c r="BO767" s="401"/>
      <c r="BP767" s="401"/>
      <c r="BQ767" s="401"/>
      <c r="BR767" s="401"/>
      <c r="BS767" s="401"/>
      <c r="BT767" s="401"/>
      <c r="BU767" s="401"/>
      <c r="BV767" s="401"/>
      <c r="BW767" s="401"/>
      <c r="BX767" s="401"/>
      <c r="BY767" s="401"/>
      <c r="BZ767" s="401"/>
      <c r="CA767" s="401"/>
      <c r="CB767" s="401"/>
      <c r="CC767" s="401"/>
      <c r="CD767" s="401"/>
      <c r="CE767" s="401"/>
      <c r="CF767" s="401"/>
      <c r="CG767" s="401"/>
      <c r="CH767" s="401"/>
      <c r="CI767" s="401"/>
      <c r="CJ767" s="401"/>
      <c r="CK767" s="401"/>
      <c r="CL767" s="401"/>
      <c r="CM767" s="401"/>
      <c r="CN767" s="401"/>
      <c r="CO767" s="401"/>
      <c r="CP767" s="401"/>
      <c r="CQ767" s="401"/>
      <c r="CR767" s="401"/>
      <c r="CS767" s="401"/>
      <c r="CT767" s="401"/>
      <c r="CU767" s="401"/>
      <c r="CV767" s="401"/>
      <c r="CW767" s="401"/>
      <c r="CX767" s="401"/>
      <c r="CY767" s="401"/>
      <c r="CZ767" s="401"/>
    </row>
    <row r="768" ht="25.15" customHeight="true" x14ac:dyDescent="0.2">
      <c r="C768" s="698"/>
      <c r="D768" s="698"/>
      <c r="E768" s="698"/>
      <c r="F768" s="698"/>
      <c r="G768" s="698"/>
      <c r="H768" s="698"/>
      <c r="I768" s="698"/>
      <c r="J768" s="698"/>
      <c r="K768" s="698"/>
      <c r="L768" s="698"/>
      <c r="M768" s="698"/>
      <c r="N768" s="698"/>
      <c r="O768" s="698"/>
      <c r="P768" s="698"/>
      <c r="Q768" s="698"/>
      <c r="BA768" s="399"/>
      <c r="BB768" s="479"/>
      <c r="BC768" s="399"/>
      <c r="BD768" s="399"/>
      <c r="BE768" s="399"/>
      <c r="BF768" s="399"/>
      <c r="BG768" s="399"/>
      <c r="BH768" s="399"/>
      <c r="BI768" s="399"/>
      <c r="BJ768" s="399"/>
      <c r="BK768" s="399"/>
      <c r="BL768" s="399"/>
      <c r="BM768" s="399"/>
      <c r="BN768" s="399"/>
      <c r="BO768" s="399"/>
      <c r="BP768" s="399"/>
      <c r="BQ768" s="399"/>
      <c r="BR768" s="399"/>
      <c r="BS768" s="399"/>
      <c r="BT768" s="399"/>
      <c r="BU768" s="399"/>
      <c r="BV768" s="399"/>
      <c r="BW768" s="399"/>
      <c r="BX768" s="399"/>
      <c r="BY768" s="399"/>
      <c r="BZ768" s="399"/>
      <c r="CA768" s="399"/>
      <c r="CB768" s="399"/>
      <c r="CC768" s="399"/>
      <c r="CD768" s="399"/>
      <c r="CE768" s="399"/>
      <c r="CF768" s="399"/>
      <c r="CG768" s="399"/>
      <c r="CH768" s="399"/>
      <c r="CI768" s="399"/>
      <c r="CJ768" s="399"/>
      <c r="CK768" s="399"/>
      <c r="CL768" s="399"/>
      <c r="CM768" s="399"/>
      <c r="CN768" s="399"/>
      <c r="CO768" s="399"/>
      <c r="CP768" s="399"/>
      <c r="CQ768" s="399"/>
      <c r="CR768" s="399"/>
      <c r="CS768" s="399"/>
      <c r="CT768" s="399"/>
      <c r="CU768" s="399"/>
      <c r="CV768" s="399"/>
      <c r="CW768" s="399"/>
      <c r="CX768" s="399"/>
      <c r="CY768" s="399"/>
      <c r="CZ768" s="399"/>
    </row>
    <row r="769" ht="25.15" customHeight="true" x14ac:dyDescent="0.2">
      <c r="C769" s="698"/>
      <c r="D769" s="698"/>
      <c r="E769" s="698"/>
      <c r="F769" s="698"/>
      <c r="G769" s="698"/>
      <c r="H769" s="698"/>
      <c r="I769" s="698"/>
      <c r="J769" s="698"/>
      <c r="K769" s="698"/>
      <c r="L769" s="698"/>
      <c r="M769" s="698"/>
      <c r="N769" s="698"/>
      <c r="O769" s="698"/>
      <c r="P769" s="698"/>
      <c r="Q769" s="698"/>
      <c r="BA769" s="399"/>
      <c r="BB769" s="479"/>
      <c r="BC769" s="399"/>
      <c r="BD769" s="399"/>
      <c r="BE769" s="399"/>
      <c r="BF769" s="399"/>
      <c r="BG769" s="399"/>
      <c r="BH769" s="399"/>
      <c r="BI769" s="399"/>
      <c r="BJ769" s="399"/>
      <c r="BK769" s="399"/>
      <c r="BL769" s="399"/>
      <c r="BM769" s="399"/>
      <c r="BN769" s="399"/>
      <c r="BO769" s="399"/>
      <c r="BP769" s="399"/>
      <c r="BQ769" s="399"/>
      <c r="BR769" s="399"/>
      <c r="BS769" s="399"/>
      <c r="BT769" s="399"/>
      <c r="BU769" s="399"/>
      <c r="BV769" s="399"/>
      <c r="BW769" s="399"/>
      <c r="BX769" s="399"/>
      <c r="BY769" s="399"/>
      <c r="BZ769" s="399"/>
      <c r="CA769" s="399"/>
      <c r="CB769" s="399"/>
      <c r="CC769" s="399"/>
      <c r="CD769" s="399"/>
      <c r="CE769" s="399"/>
      <c r="CF769" s="399"/>
      <c r="CG769" s="399"/>
      <c r="CH769" s="399"/>
      <c r="CI769" s="399"/>
      <c r="CJ769" s="399"/>
      <c r="CK769" s="399"/>
      <c r="CL769" s="399"/>
      <c r="CM769" s="399"/>
      <c r="CN769" s="399"/>
      <c r="CO769" s="399"/>
      <c r="CP769" s="399"/>
      <c r="CQ769" s="399"/>
      <c r="CR769" s="399"/>
      <c r="CS769" s="399"/>
      <c r="CT769" s="399"/>
      <c r="CU769" s="399"/>
      <c r="CV769" s="399"/>
      <c r="CW769" s="399"/>
      <c r="CX769" s="399"/>
      <c r="CY769" s="399"/>
      <c r="CZ769" s="399"/>
    </row>
    <row r="770" ht="25.15" customHeight="true" x14ac:dyDescent="0.2">
      <c r="C770" s="698"/>
      <c r="D770" s="698"/>
      <c r="E770" s="698"/>
      <c r="F770" s="698"/>
      <c r="G770" s="698"/>
      <c r="H770" s="698"/>
      <c r="I770" s="698"/>
      <c r="J770" s="698"/>
      <c r="K770" s="698"/>
      <c r="L770" s="698"/>
      <c r="M770" s="698"/>
      <c r="N770" s="698"/>
      <c r="O770" s="698"/>
      <c r="P770" s="698"/>
      <c r="Q770" s="698"/>
      <c r="BA770" s="399"/>
      <c r="BB770" s="479"/>
      <c r="BC770" s="399"/>
      <c r="BD770" s="399"/>
      <c r="BE770" s="399"/>
      <c r="BF770" s="399"/>
      <c r="BG770" s="399"/>
      <c r="BH770" s="399"/>
      <c r="BI770" s="399"/>
      <c r="BJ770" s="399"/>
      <c r="BK770" s="399"/>
      <c r="BL770" s="399"/>
      <c r="BM770" s="399"/>
      <c r="BN770" s="399"/>
      <c r="BO770" s="399"/>
      <c r="BP770" s="399"/>
      <c r="BQ770" s="399"/>
      <c r="BR770" s="399"/>
      <c r="BS770" s="399"/>
      <c r="BT770" s="399"/>
      <c r="BU770" s="399"/>
      <c r="BV770" s="399"/>
      <c r="BW770" s="399"/>
      <c r="BX770" s="399"/>
      <c r="BY770" s="399"/>
      <c r="BZ770" s="399"/>
      <c r="CA770" s="399"/>
      <c r="CB770" s="399"/>
      <c r="CC770" s="399"/>
      <c r="CD770" s="399"/>
      <c r="CE770" s="399"/>
      <c r="CF770" s="399"/>
      <c r="CG770" s="399"/>
      <c r="CH770" s="399"/>
      <c r="CI770" s="399"/>
      <c r="CJ770" s="399"/>
      <c r="CK770" s="399"/>
      <c r="CL770" s="399"/>
      <c r="CM770" s="399"/>
      <c r="CN770" s="399"/>
      <c r="CO770" s="399"/>
      <c r="CP770" s="399"/>
      <c r="CQ770" s="399"/>
      <c r="CR770" s="399"/>
      <c r="CS770" s="399"/>
      <c r="CT770" s="399"/>
      <c r="CU770" s="399"/>
      <c r="CV770" s="399"/>
      <c r="CW770" s="399"/>
      <c r="CX770" s="399"/>
      <c r="CY770" s="399"/>
      <c r="CZ770" s="399"/>
    </row>
    <row r="771" ht="25.15" customHeight="true" x14ac:dyDescent="0.2">
      <c r="C771" s="698"/>
      <c r="D771" s="698"/>
      <c r="E771" s="698"/>
      <c r="F771" s="698"/>
      <c r="G771" s="698"/>
      <c r="H771" s="698"/>
      <c r="I771" s="698"/>
      <c r="J771" s="698"/>
      <c r="K771" s="698"/>
      <c r="L771" s="698"/>
      <c r="M771" s="698"/>
      <c r="N771" s="698"/>
      <c r="O771" s="698"/>
      <c r="P771" s="698"/>
      <c r="Q771" s="698"/>
      <c r="BA771" s="399"/>
      <c r="BB771" s="479"/>
      <c r="BC771" s="399"/>
      <c r="BD771" s="399"/>
      <c r="BE771" s="399"/>
      <c r="BF771" s="399"/>
      <c r="BG771" s="399"/>
      <c r="BH771" s="399"/>
      <c r="BI771" s="399"/>
      <c r="BJ771" s="399"/>
      <c r="BK771" s="399"/>
      <c r="BL771" s="399"/>
      <c r="BM771" s="399"/>
      <c r="BN771" s="399"/>
      <c r="BO771" s="399"/>
      <c r="BP771" s="399"/>
      <c r="BQ771" s="399"/>
      <c r="BR771" s="399"/>
      <c r="BS771" s="399"/>
      <c r="BT771" s="399"/>
      <c r="BU771" s="399"/>
      <c r="BV771" s="399"/>
      <c r="BW771" s="399"/>
      <c r="BX771" s="399"/>
      <c r="BY771" s="399"/>
      <c r="BZ771" s="399"/>
      <c r="CA771" s="399"/>
      <c r="CB771" s="399"/>
      <c r="CC771" s="399"/>
      <c r="CD771" s="399"/>
      <c r="CE771" s="399"/>
      <c r="CF771" s="399"/>
      <c r="CG771" s="399"/>
      <c r="CH771" s="399"/>
      <c r="CI771" s="399"/>
      <c r="CJ771" s="399"/>
      <c r="CK771" s="399"/>
      <c r="CL771" s="399"/>
      <c r="CM771" s="399"/>
      <c r="CN771" s="399"/>
      <c r="CO771" s="399"/>
      <c r="CP771" s="399"/>
      <c r="CQ771" s="399"/>
      <c r="CR771" s="399"/>
      <c r="CS771" s="399"/>
      <c r="CT771" s="399"/>
      <c r="CU771" s="399"/>
      <c r="CV771" s="399"/>
      <c r="CW771" s="399"/>
      <c r="CX771" s="399"/>
      <c r="CY771" s="399"/>
      <c r="CZ771" s="399"/>
    </row>
    <row r="772" ht="25.15" customHeight="true" x14ac:dyDescent="0.2">
      <c r="C772" s="698"/>
      <c r="D772" s="698"/>
      <c r="E772" s="698"/>
      <c r="F772" s="698"/>
      <c r="G772" s="698"/>
      <c r="H772" s="698"/>
      <c r="I772" s="698"/>
      <c r="J772" s="698"/>
      <c r="K772" s="698"/>
      <c r="L772" s="698"/>
      <c r="M772" s="698"/>
      <c r="N772" s="698"/>
      <c r="O772" s="698"/>
      <c r="P772" s="698"/>
      <c r="Q772" s="698"/>
      <c r="BA772" s="399"/>
      <c r="BB772" s="479"/>
      <c r="BC772" s="399"/>
      <c r="BD772" s="399"/>
      <c r="BE772" s="399"/>
      <c r="BF772" s="399"/>
      <c r="BG772" s="399"/>
      <c r="BH772" s="399"/>
      <c r="BI772" s="399"/>
      <c r="BJ772" s="399"/>
      <c r="BK772" s="399"/>
      <c r="BL772" s="399"/>
      <c r="BM772" s="399"/>
      <c r="BN772" s="399"/>
      <c r="BO772" s="399"/>
      <c r="BP772" s="399"/>
      <c r="BQ772" s="399"/>
      <c r="BR772" s="399"/>
      <c r="BS772" s="399"/>
      <c r="BT772" s="399"/>
      <c r="BU772" s="399"/>
      <c r="BV772" s="399"/>
      <c r="BW772" s="399"/>
      <c r="BX772" s="399"/>
      <c r="BY772" s="399"/>
      <c r="BZ772" s="399"/>
      <c r="CA772" s="399"/>
      <c r="CB772" s="399"/>
      <c r="CC772" s="399"/>
      <c r="CD772" s="399"/>
      <c r="CE772" s="399"/>
      <c r="CF772" s="399"/>
      <c r="CG772" s="399"/>
      <c r="CH772" s="399"/>
      <c r="CI772" s="399"/>
      <c r="CJ772" s="399"/>
      <c r="CK772" s="399"/>
      <c r="CL772" s="399"/>
      <c r="CM772" s="399"/>
      <c r="CN772" s="399"/>
      <c r="CO772" s="399"/>
      <c r="CP772" s="399"/>
      <c r="CQ772" s="399"/>
      <c r="CR772" s="399"/>
      <c r="CS772" s="399"/>
      <c r="CT772" s="399"/>
      <c r="CU772" s="399"/>
      <c r="CV772" s="399"/>
      <c r="CW772" s="399"/>
      <c r="CX772" s="399"/>
      <c r="CY772" s="399"/>
      <c r="CZ772" s="399"/>
    </row>
    <row r="773" ht="25.15" customHeight="true" x14ac:dyDescent="0.2">
      <c r="C773" s="698"/>
      <c r="D773" s="698"/>
      <c r="E773" s="698"/>
      <c r="F773" s="698"/>
      <c r="G773" s="698"/>
      <c r="H773" s="698"/>
      <c r="I773" s="698"/>
      <c r="J773" s="698"/>
      <c r="K773" s="698"/>
      <c r="L773" s="698"/>
      <c r="M773" s="698"/>
      <c r="N773" s="698"/>
      <c r="O773" s="698"/>
      <c r="P773" s="698"/>
      <c r="Q773" s="698"/>
      <c r="BA773" s="399"/>
      <c r="BB773" s="479"/>
      <c r="BC773" s="399"/>
      <c r="BD773" s="399"/>
      <c r="BE773" s="399"/>
      <c r="BF773" s="399"/>
      <c r="BG773" s="399"/>
      <c r="BH773" s="399"/>
      <c r="BI773" s="399"/>
      <c r="BJ773" s="399"/>
      <c r="BK773" s="399"/>
      <c r="BL773" s="399"/>
      <c r="BM773" s="399"/>
      <c r="BN773" s="399"/>
      <c r="BO773" s="399"/>
      <c r="BP773" s="399"/>
      <c r="BQ773" s="399"/>
      <c r="BR773" s="399"/>
      <c r="BS773" s="399"/>
      <c r="BT773" s="399"/>
      <c r="BU773" s="399"/>
      <c r="BV773" s="399"/>
      <c r="BW773" s="399"/>
      <c r="BX773" s="399"/>
      <c r="BY773" s="399"/>
      <c r="BZ773" s="399"/>
      <c r="CA773" s="399"/>
      <c r="CB773" s="399"/>
      <c r="CC773" s="399"/>
      <c r="CD773" s="399"/>
      <c r="CE773" s="399"/>
      <c r="CF773" s="399"/>
      <c r="CG773" s="399"/>
      <c r="CH773" s="399"/>
      <c r="CI773" s="399"/>
      <c r="CJ773" s="399"/>
      <c r="CK773" s="399"/>
      <c r="CL773" s="399"/>
      <c r="CM773" s="399"/>
      <c r="CN773" s="399"/>
      <c r="CO773" s="399"/>
      <c r="CP773" s="399"/>
      <c r="CQ773" s="399"/>
      <c r="CR773" s="399"/>
      <c r="CS773" s="399"/>
      <c r="CT773" s="399"/>
      <c r="CU773" s="399"/>
      <c r="CV773" s="399"/>
      <c r="CW773" s="399"/>
      <c r="CX773" s="399"/>
      <c r="CY773" s="399"/>
      <c r="CZ773" s="399"/>
    </row>
    <row r="774" ht="25.15" customHeight="true" x14ac:dyDescent="0.2">
      <c r="C774" s="698"/>
      <c r="D774" s="698"/>
      <c r="E774" s="698"/>
      <c r="F774" s="698"/>
      <c r="G774" s="698"/>
      <c r="H774" s="698"/>
      <c r="I774" s="698"/>
      <c r="J774" s="698"/>
      <c r="K774" s="698"/>
      <c r="L774" s="698"/>
      <c r="M774" s="698"/>
      <c r="N774" s="698"/>
      <c r="O774" s="698"/>
      <c r="P774" s="698"/>
      <c r="Q774" s="698"/>
      <c r="BA774" s="399"/>
      <c r="BB774" s="479"/>
      <c r="BC774" s="399"/>
      <c r="BD774" s="399"/>
      <c r="BE774" s="399"/>
      <c r="BF774" s="399"/>
      <c r="BG774" s="399"/>
      <c r="BH774" s="399"/>
      <c r="BI774" s="399"/>
      <c r="BJ774" s="399"/>
      <c r="BK774" s="399"/>
      <c r="BL774" s="399"/>
      <c r="BM774" s="399"/>
      <c r="BN774" s="399"/>
      <c r="BO774" s="399"/>
      <c r="BP774" s="399"/>
      <c r="BQ774" s="399"/>
      <c r="BR774" s="399"/>
      <c r="BS774" s="399"/>
      <c r="BT774" s="399"/>
      <c r="BU774" s="399"/>
      <c r="BV774" s="399"/>
      <c r="BW774" s="399"/>
      <c r="BX774" s="399"/>
      <c r="BY774" s="399"/>
      <c r="BZ774" s="399"/>
      <c r="CA774" s="399"/>
      <c r="CB774" s="399"/>
      <c r="CC774" s="399"/>
      <c r="CD774" s="399"/>
      <c r="CE774" s="399"/>
      <c r="CF774" s="399"/>
      <c r="CG774" s="399"/>
      <c r="CH774" s="399"/>
      <c r="CI774" s="399"/>
      <c r="CJ774" s="399"/>
      <c r="CK774" s="399"/>
      <c r="CL774" s="399"/>
      <c r="CM774" s="399"/>
      <c r="CN774" s="399"/>
      <c r="CO774" s="399"/>
      <c r="CP774" s="399"/>
      <c r="CQ774" s="399"/>
      <c r="CR774" s="399"/>
      <c r="CS774" s="399"/>
      <c r="CT774" s="399"/>
      <c r="CU774" s="399"/>
      <c r="CV774" s="399"/>
      <c r="CW774" s="399"/>
      <c r="CX774" s="399"/>
      <c r="CY774" s="399"/>
      <c r="CZ774" s="399"/>
    </row>
    <row r="775" ht="25.15" customHeight="true" x14ac:dyDescent="0.2">
      <c r="C775" s="698"/>
      <c r="D775" s="698"/>
      <c r="E775" s="698"/>
      <c r="F775" s="698"/>
      <c r="G775" s="698"/>
      <c r="H775" s="698"/>
      <c r="I775" s="698"/>
      <c r="J775" s="698"/>
      <c r="K775" s="698"/>
      <c r="L775" s="698"/>
      <c r="M775" s="698"/>
      <c r="N775" s="698"/>
      <c r="O775" s="698"/>
      <c r="P775" s="698"/>
      <c r="Q775" s="698"/>
      <c r="BA775" s="399"/>
      <c r="BB775" s="479"/>
      <c r="BC775" s="399"/>
      <c r="BD775" s="399"/>
      <c r="BE775" s="399"/>
      <c r="BF775" s="399"/>
      <c r="BG775" s="399"/>
      <c r="BH775" s="399"/>
      <c r="BI775" s="399"/>
      <c r="BJ775" s="399"/>
      <c r="BK775" s="399"/>
      <c r="BL775" s="399"/>
      <c r="BM775" s="399"/>
      <c r="BN775" s="399"/>
      <c r="BO775" s="399"/>
      <c r="BP775" s="399"/>
      <c r="BQ775" s="399"/>
      <c r="BR775" s="399"/>
      <c r="BS775" s="399"/>
      <c r="BT775" s="399"/>
      <c r="BU775" s="399"/>
      <c r="BV775" s="399"/>
      <c r="BW775" s="399"/>
      <c r="BX775" s="399"/>
      <c r="BY775" s="399"/>
      <c r="BZ775" s="399"/>
      <c r="CA775" s="399"/>
      <c r="CB775" s="399"/>
      <c r="CC775" s="399"/>
      <c r="CD775" s="399"/>
      <c r="CE775" s="399"/>
      <c r="CF775" s="399"/>
      <c r="CG775" s="399"/>
      <c r="CH775" s="399"/>
      <c r="CI775" s="399"/>
      <c r="CJ775" s="399"/>
      <c r="CK775" s="399"/>
      <c r="CL775" s="399"/>
      <c r="CM775" s="399"/>
      <c r="CN775" s="399"/>
      <c r="CO775" s="399"/>
      <c r="CP775" s="399"/>
      <c r="CQ775" s="399"/>
      <c r="CR775" s="399"/>
      <c r="CS775" s="399"/>
      <c r="CT775" s="399"/>
      <c r="CU775" s="399"/>
      <c r="CV775" s="399"/>
      <c r="CW775" s="399"/>
      <c r="CX775" s="399"/>
      <c r="CY775" s="399"/>
      <c r="CZ775" s="399"/>
    </row>
    <row r="776" ht="25.15" customHeight="true" x14ac:dyDescent="0.2">
      <c r="C776" s="698"/>
      <c r="D776" s="698"/>
      <c r="E776" s="698"/>
      <c r="F776" s="698"/>
      <c r="G776" s="698"/>
      <c r="H776" s="698"/>
      <c r="I776" s="698"/>
      <c r="J776" s="698"/>
      <c r="K776" s="698"/>
      <c r="L776" s="698"/>
      <c r="M776" s="698"/>
      <c r="N776" s="698"/>
      <c r="O776" s="698"/>
      <c r="P776" s="698"/>
      <c r="Q776" s="698"/>
      <c r="BA776" s="399"/>
      <c r="BB776" s="479"/>
      <c r="BC776" s="399"/>
      <c r="BD776" s="399"/>
      <c r="BE776" s="399"/>
      <c r="BF776" s="399"/>
      <c r="BG776" s="399"/>
      <c r="BH776" s="399"/>
      <c r="BI776" s="399"/>
      <c r="BJ776" s="399"/>
      <c r="BK776" s="399"/>
      <c r="BL776" s="399"/>
      <c r="BM776" s="399"/>
      <c r="BN776" s="399"/>
      <c r="BO776" s="399"/>
      <c r="BP776" s="399"/>
      <c r="BQ776" s="399"/>
      <c r="BR776" s="399"/>
      <c r="BS776" s="399"/>
      <c r="BT776" s="399"/>
      <c r="BU776" s="399"/>
      <c r="BV776" s="399"/>
      <c r="BW776" s="399"/>
      <c r="BX776" s="399"/>
      <c r="BY776" s="399"/>
      <c r="BZ776" s="399"/>
      <c r="CA776" s="399"/>
      <c r="CB776" s="399"/>
      <c r="CC776" s="399"/>
      <c r="CD776" s="399"/>
      <c r="CE776" s="399"/>
      <c r="CF776" s="399"/>
      <c r="CG776" s="399"/>
      <c r="CH776" s="399"/>
      <c r="CI776" s="399"/>
      <c r="CJ776" s="399"/>
      <c r="CK776" s="399"/>
      <c r="CL776" s="399"/>
      <c r="CM776" s="399"/>
      <c r="CN776" s="399"/>
      <c r="CO776" s="399"/>
      <c r="CP776" s="399"/>
      <c r="CQ776" s="399"/>
      <c r="CR776" s="399"/>
      <c r="CS776" s="399"/>
      <c r="CT776" s="399"/>
      <c r="CU776" s="399"/>
      <c r="CV776" s="399"/>
      <c r="CW776" s="399"/>
      <c r="CX776" s="399"/>
      <c r="CY776" s="399"/>
      <c r="CZ776" s="399"/>
    </row>
    <row r="777" ht="25.15" customHeight="true" x14ac:dyDescent="0.2">
      <c r="C777" s="698"/>
      <c r="D777" s="698"/>
      <c r="E777" s="698"/>
      <c r="F777" s="698"/>
      <c r="G777" s="698"/>
      <c r="H777" s="698"/>
      <c r="I777" s="698"/>
      <c r="J777" s="698"/>
      <c r="K777" s="698"/>
      <c r="L777" s="698"/>
      <c r="M777" s="698"/>
      <c r="N777" s="698"/>
      <c r="O777" s="698"/>
      <c r="P777" s="698"/>
      <c r="Q777" s="698"/>
      <c r="BA777" s="399"/>
      <c r="BB777" s="479"/>
      <c r="BC777" s="399"/>
      <c r="BD777" s="399"/>
      <c r="BE777" s="399"/>
      <c r="BF777" s="399"/>
      <c r="BG777" s="399"/>
      <c r="BH777" s="399"/>
      <c r="BI777" s="399"/>
      <c r="BJ777" s="399"/>
      <c r="BK777" s="399"/>
      <c r="BL777" s="399"/>
      <c r="BM777" s="399"/>
      <c r="BN777" s="399"/>
      <c r="BO777" s="399"/>
      <c r="BP777" s="399"/>
      <c r="BQ777" s="399"/>
      <c r="BR777" s="399"/>
      <c r="BS777" s="399"/>
      <c r="BT777" s="399"/>
      <c r="BU777" s="399"/>
      <c r="BV777" s="399"/>
      <c r="BW777" s="399"/>
      <c r="BX777" s="399"/>
      <c r="BY777" s="399"/>
      <c r="BZ777" s="399"/>
      <c r="CA777" s="399"/>
      <c r="CB777" s="399"/>
      <c r="CC777" s="399"/>
      <c r="CD777" s="399"/>
      <c r="CE777" s="399"/>
      <c r="CF777" s="399"/>
      <c r="CG777" s="399"/>
      <c r="CH777" s="399"/>
      <c r="CI777" s="399"/>
      <c r="CJ777" s="399"/>
      <c r="CK777" s="399"/>
      <c r="CL777" s="399"/>
      <c r="CM777" s="399"/>
      <c r="CN777" s="399"/>
      <c r="CO777" s="399"/>
      <c r="CP777" s="399"/>
      <c r="CQ777" s="399"/>
      <c r="CR777" s="399"/>
      <c r="CS777" s="399"/>
      <c r="CT777" s="399"/>
      <c r="CU777" s="399"/>
      <c r="CV777" s="399"/>
      <c r="CW777" s="399"/>
      <c r="CX777" s="399"/>
      <c r="CY777" s="399"/>
      <c r="CZ777" s="399"/>
    </row>
    <row r="778" ht="25.15" customHeight="true" x14ac:dyDescent="0.2">
      <c r="C778" s="698"/>
      <c r="D778" s="698"/>
      <c r="E778" s="698"/>
      <c r="F778" s="698"/>
      <c r="G778" s="698"/>
      <c r="H778" s="698"/>
      <c r="I778" s="698"/>
      <c r="J778" s="698"/>
      <c r="K778" s="698"/>
      <c r="L778" s="698"/>
      <c r="M778" s="698"/>
      <c r="N778" s="698"/>
      <c r="O778" s="698"/>
      <c r="P778" s="698"/>
      <c r="Q778" s="698"/>
      <c r="BA778" s="399"/>
      <c r="BB778" s="479"/>
      <c r="BC778" s="399"/>
      <c r="BD778" s="399"/>
      <c r="BE778" s="399"/>
      <c r="BF778" s="399"/>
      <c r="BG778" s="399"/>
      <c r="BH778" s="399"/>
      <c r="BI778" s="399"/>
      <c r="BJ778" s="399"/>
      <c r="BK778" s="399"/>
      <c r="BL778" s="399"/>
      <c r="BM778" s="399"/>
      <c r="BN778" s="399"/>
      <c r="BO778" s="399"/>
      <c r="BP778" s="399"/>
      <c r="BQ778" s="399"/>
      <c r="BR778" s="399"/>
      <c r="BS778" s="399"/>
      <c r="BT778" s="399"/>
      <c r="BU778" s="399"/>
      <c r="BV778" s="399"/>
      <c r="BW778" s="399"/>
      <c r="BX778" s="399"/>
      <c r="BY778" s="399"/>
      <c r="BZ778" s="399"/>
      <c r="CA778" s="399"/>
      <c r="CB778" s="399"/>
      <c r="CC778" s="399"/>
      <c r="CD778" s="399"/>
      <c r="CE778" s="399"/>
      <c r="CF778" s="399"/>
      <c r="CG778" s="399"/>
      <c r="CH778" s="399"/>
      <c r="CI778" s="399"/>
      <c r="CJ778" s="399"/>
      <c r="CK778" s="399"/>
      <c r="CL778" s="399"/>
      <c r="CM778" s="399"/>
      <c r="CN778" s="399"/>
      <c r="CO778" s="399"/>
      <c r="CP778" s="399"/>
      <c r="CQ778" s="399"/>
      <c r="CR778" s="399"/>
      <c r="CS778" s="399"/>
      <c r="CT778" s="399"/>
      <c r="CU778" s="399"/>
      <c r="CV778" s="399"/>
      <c r="CW778" s="399"/>
      <c r="CX778" s="399"/>
      <c r="CY778" s="399"/>
      <c r="CZ778" s="399"/>
    </row>
    <row r="779" ht="25.15" customHeight="true" x14ac:dyDescent="0.2">
      <c r="C779" s="698"/>
      <c r="D779" s="698"/>
      <c r="E779" s="698"/>
      <c r="F779" s="698"/>
      <c r="G779" s="698"/>
      <c r="H779" s="698"/>
      <c r="I779" s="698"/>
      <c r="J779" s="698"/>
      <c r="K779" s="698"/>
      <c r="L779" s="698"/>
      <c r="M779" s="698"/>
      <c r="N779" s="698"/>
      <c r="O779" s="698"/>
      <c r="P779" s="698"/>
      <c r="Q779" s="698"/>
      <c r="BA779" s="399"/>
      <c r="BB779" s="479"/>
      <c r="BC779" s="399"/>
      <c r="BD779" s="399"/>
      <c r="BE779" s="399"/>
      <c r="BF779" s="399"/>
      <c r="BG779" s="399"/>
      <c r="BH779" s="399"/>
      <c r="BI779" s="399"/>
      <c r="BJ779" s="399"/>
      <c r="BK779" s="399"/>
      <c r="BL779" s="399"/>
      <c r="BM779" s="399"/>
      <c r="BN779" s="399"/>
      <c r="BO779" s="399"/>
      <c r="BP779" s="399"/>
      <c r="BQ779" s="399"/>
      <c r="BR779" s="399"/>
      <c r="BS779" s="399"/>
      <c r="BT779" s="399"/>
      <c r="BU779" s="399"/>
      <c r="BV779" s="399"/>
      <c r="BW779" s="399"/>
      <c r="BX779" s="399"/>
      <c r="BY779" s="399"/>
      <c r="BZ779" s="399"/>
      <c r="CA779" s="399"/>
      <c r="CB779" s="399"/>
      <c r="CC779" s="399"/>
      <c r="CD779" s="399"/>
      <c r="CE779" s="399"/>
      <c r="CF779" s="399"/>
      <c r="CG779" s="399"/>
      <c r="CH779" s="399"/>
      <c r="CI779" s="399"/>
      <c r="CJ779" s="399"/>
      <c r="CK779" s="399"/>
      <c r="CL779" s="399"/>
      <c r="CM779" s="399"/>
      <c r="CN779" s="399"/>
      <c r="CO779" s="399"/>
      <c r="CP779" s="399"/>
      <c r="CQ779" s="399"/>
      <c r="CR779" s="399"/>
      <c r="CS779" s="399"/>
      <c r="CT779" s="399"/>
      <c r="CU779" s="399"/>
      <c r="CV779" s="399"/>
      <c r="CW779" s="399"/>
      <c r="CX779" s="399"/>
      <c r="CY779" s="399"/>
      <c r="CZ779" s="399"/>
    </row>
    <row r="780" ht="25.15" customHeight="true" x14ac:dyDescent="0.2">
      <c r="C780" s="698"/>
      <c r="D780" s="698"/>
      <c r="E780" s="698"/>
      <c r="F780" s="698"/>
      <c r="G780" s="698"/>
      <c r="H780" s="698"/>
      <c r="I780" s="698"/>
      <c r="J780" s="698"/>
      <c r="K780" s="698"/>
      <c r="L780" s="698"/>
      <c r="M780" s="698"/>
      <c r="N780" s="698"/>
      <c r="O780" s="698"/>
      <c r="P780" s="698"/>
      <c r="Q780" s="698"/>
      <c r="BA780" s="399"/>
      <c r="BB780" s="479"/>
      <c r="BC780" s="399"/>
      <c r="BD780" s="399"/>
      <c r="BE780" s="399"/>
      <c r="BF780" s="399"/>
      <c r="BG780" s="399"/>
      <c r="BH780" s="399"/>
      <c r="BI780" s="399"/>
      <c r="BJ780" s="399"/>
      <c r="BK780" s="399"/>
      <c r="BL780" s="399"/>
      <c r="BM780" s="399"/>
      <c r="BN780" s="399"/>
      <c r="BO780" s="399"/>
      <c r="BP780" s="399"/>
      <c r="BQ780" s="399"/>
      <c r="BR780" s="399"/>
      <c r="BS780" s="399"/>
      <c r="BT780" s="399"/>
      <c r="BU780" s="399"/>
      <c r="BV780" s="399"/>
      <c r="BW780" s="399"/>
      <c r="BX780" s="399"/>
      <c r="BY780" s="399"/>
      <c r="BZ780" s="399"/>
      <c r="CA780" s="399"/>
      <c r="CB780" s="399"/>
      <c r="CC780" s="399"/>
      <c r="CD780" s="399"/>
      <c r="CE780" s="399"/>
      <c r="CF780" s="399"/>
      <c r="CG780" s="399"/>
      <c r="CH780" s="399"/>
      <c r="CI780" s="399"/>
      <c r="CJ780" s="399"/>
      <c r="CK780" s="399"/>
      <c r="CL780" s="399"/>
      <c r="CM780" s="399"/>
      <c r="CN780" s="399"/>
      <c r="CO780" s="399"/>
      <c r="CP780" s="399"/>
      <c r="CQ780" s="399"/>
      <c r="CR780" s="399"/>
      <c r="CS780" s="399"/>
      <c r="CT780" s="399"/>
      <c r="CU780" s="399"/>
      <c r="CV780" s="399"/>
      <c r="CW780" s="399"/>
      <c r="CX780" s="399"/>
      <c r="CY780" s="399"/>
      <c r="CZ780" s="399"/>
    </row>
    <row r="781" ht="25.15" customHeight="true" x14ac:dyDescent="0.2">
      <c r="C781" s="698"/>
      <c r="D781" s="698"/>
      <c r="E781" s="698"/>
      <c r="F781" s="698"/>
      <c r="G781" s="698"/>
      <c r="H781" s="698"/>
      <c r="I781" s="698"/>
      <c r="J781" s="698"/>
      <c r="K781" s="698"/>
      <c r="L781" s="698"/>
      <c r="M781" s="698"/>
      <c r="N781" s="698"/>
      <c r="O781" s="698"/>
      <c r="P781" s="698"/>
      <c r="Q781" s="698"/>
      <c r="BA781" s="399"/>
      <c r="BB781" s="479"/>
      <c r="BC781" s="399"/>
      <c r="BD781" s="399"/>
      <c r="BE781" s="399"/>
      <c r="BF781" s="399"/>
      <c r="BG781" s="399"/>
      <c r="BH781" s="399"/>
      <c r="BI781" s="399"/>
      <c r="BJ781" s="399"/>
      <c r="BK781" s="399"/>
      <c r="BL781" s="399"/>
      <c r="BM781" s="399"/>
      <c r="BN781" s="399"/>
      <c r="BO781" s="399"/>
      <c r="BP781" s="399"/>
      <c r="BQ781" s="399"/>
      <c r="BR781" s="399"/>
      <c r="BS781" s="399"/>
      <c r="BT781" s="399"/>
      <c r="BU781" s="399"/>
      <c r="BV781" s="399"/>
      <c r="BW781" s="399"/>
      <c r="BX781" s="399"/>
      <c r="BY781" s="399"/>
      <c r="BZ781" s="399"/>
      <c r="CA781" s="399"/>
      <c r="CB781" s="399"/>
      <c r="CC781" s="399"/>
      <c r="CD781" s="399"/>
      <c r="CE781" s="399"/>
      <c r="CF781" s="399"/>
      <c r="CG781" s="399"/>
      <c r="CH781" s="399"/>
      <c r="CI781" s="399"/>
      <c r="CJ781" s="399"/>
      <c r="CK781" s="399"/>
      <c r="CL781" s="399"/>
      <c r="CM781" s="399"/>
      <c r="CN781" s="399"/>
      <c r="CO781" s="399"/>
      <c r="CP781" s="399"/>
      <c r="CQ781" s="399"/>
      <c r="CR781" s="399"/>
      <c r="CS781" s="399"/>
      <c r="CT781" s="399"/>
      <c r="CU781" s="399"/>
      <c r="CV781" s="399"/>
      <c r="CW781" s="399"/>
      <c r="CX781" s="399"/>
      <c r="CY781" s="399"/>
      <c r="CZ781" s="399"/>
    </row>
    <row r="782" ht="25.15" customHeight="true" x14ac:dyDescent="0.2">
      <c r="C782" s="698"/>
      <c r="D782" s="698"/>
      <c r="E782" s="698"/>
      <c r="F782" s="698"/>
      <c r="G782" s="698"/>
      <c r="H782" s="698"/>
      <c r="I782" s="698"/>
      <c r="J782" s="698"/>
      <c r="K782" s="698"/>
      <c r="L782" s="698"/>
      <c r="M782" s="698"/>
      <c r="N782" s="698"/>
      <c r="O782" s="698"/>
      <c r="P782" s="698"/>
      <c r="Q782" s="698"/>
      <c r="BA782" s="399"/>
      <c r="BB782" s="479"/>
      <c r="BC782" s="399"/>
      <c r="BD782" s="399"/>
      <c r="BE782" s="399"/>
      <c r="BF782" s="399"/>
      <c r="BG782" s="399"/>
      <c r="BH782" s="399"/>
      <c r="BI782" s="399"/>
      <c r="BJ782" s="399"/>
      <c r="BK782" s="399"/>
      <c r="BL782" s="399"/>
      <c r="BM782" s="399"/>
      <c r="BN782" s="399"/>
      <c r="BO782" s="399"/>
      <c r="BP782" s="399"/>
      <c r="BQ782" s="399"/>
      <c r="BR782" s="399"/>
      <c r="BS782" s="399"/>
      <c r="BT782" s="399"/>
      <c r="BU782" s="399"/>
      <c r="BV782" s="399"/>
      <c r="BW782" s="399"/>
      <c r="BX782" s="399"/>
      <c r="BY782" s="399"/>
      <c r="BZ782" s="399"/>
      <c r="CA782" s="399"/>
      <c r="CB782" s="399"/>
      <c r="CC782" s="399"/>
      <c r="CD782" s="399"/>
      <c r="CE782" s="399"/>
      <c r="CF782" s="399"/>
      <c r="CG782" s="399"/>
      <c r="CH782" s="399"/>
      <c r="CI782" s="399"/>
      <c r="CJ782" s="399"/>
      <c r="CK782" s="399"/>
      <c r="CL782" s="399"/>
      <c r="CM782" s="399"/>
      <c r="CN782" s="399"/>
      <c r="CO782" s="399"/>
      <c r="CP782" s="399"/>
      <c r="CQ782" s="399"/>
      <c r="CR782" s="399"/>
      <c r="CS782" s="399"/>
      <c r="CT782" s="399"/>
      <c r="CU782" s="399"/>
      <c r="CV782" s="399"/>
      <c r="CW782" s="399"/>
      <c r="CX782" s="399"/>
      <c r="CY782" s="399"/>
      <c r="CZ782" s="399"/>
    </row>
    <row r="783" ht="25.15" customHeight="true" x14ac:dyDescent="0.2">
      <c r="C783" s="698"/>
      <c r="D783" s="698"/>
      <c r="E783" s="698"/>
      <c r="F783" s="698"/>
      <c r="G783" s="698"/>
      <c r="H783" s="698"/>
      <c r="I783" s="698"/>
      <c r="J783" s="698"/>
      <c r="K783" s="698"/>
      <c r="L783" s="698"/>
      <c r="M783" s="698"/>
      <c r="N783" s="698"/>
      <c r="O783" s="698"/>
      <c r="P783" s="698"/>
      <c r="Q783" s="698"/>
      <c r="BA783" s="399"/>
      <c r="BB783" s="479"/>
      <c r="BC783" s="399"/>
      <c r="BD783" s="399"/>
      <c r="BE783" s="399"/>
      <c r="BF783" s="399"/>
      <c r="BG783" s="399"/>
      <c r="BH783" s="399"/>
      <c r="BI783" s="399"/>
      <c r="BJ783" s="399"/>
      <c r="BK783" s="399"/>
      <c r="BL783" s="399"/>
      <c r="BM783" s="399"/>
      <c r="BN783" s="399"/>
      <c r="BO783" s="399"/>
      <c r="BP783" s="399"/>
      <c r="BQ783" s="399"/>
      <c r="BR783" s="399"/>
      <c r="BS783" s="399"/>
      <c r="BT783" s="399"/>
      <c r="BU783" s="399"/>
      <c r="BV783" s="399"/>
      <c r="BW783" s="399"/>
      <c r="BX783" s="399"/>
      <c r="BY783" s="399"/>
      <c r="BZ783" s="399"/>
      <c r="CA783" s="399"/>
      <c r="CB783" s="399"/>
      <c r="CC783" s="399"/>
      <c r="CD783" s="399"/>
      <c r="CE783" s="399"/>
      <c r="CF783" s="399"/>
      <c r="CG783" s="399"/>
      <c r="CH783" s="399"/>
      <c r="CI783" s="399"/>
      <c r="CJ783" s="399"/>
      <c r="CK783" s="399"/>
      <c r="CL783" s="399"/>
      <c r="CM783" s="399"/>
      <c r="CN783" s="399"/>
      <c r="CO783" s="399"/>
      <c r="CP783" s="399"/>
      <c r="CQ783" s="399"/>
      <c r="CR783" s="399"/>
      <c r="CS783" s="399"/>
      <c r="CT783" s="399"/>
      <c r="CU783" s="399"/>
      <c r="CV783" s="399"/>
      <c r="CW783" s="399"/>
      <c r="CX783" s="399"/>
      <c r="CY783" s="399"/>
      <c r="CZ783" s="399"/>
    </row>
    <row r="784" ht="25.15" customHeight="true" x14ac:dyDescent="0.2">
      <c r="C784" s="698"/>
      <c r="D784" s="698"/>
      <c r="E784" s="698"/>
      <c r="F784" s="698"/>
      <c r="G784" s="698"/>
      <c r="H784" s="698"/>
      <c r="I784" s="698"/>
      <c r="J784" s="698"/>
      <c r="K784" s="698"/>
      <c r="L784" s="698"/>
      <c r="M784" s="698"/>
      <c r="N784" s="698"/>
      <c r="O784" s="698"/>
      <c r="P784" s="698"/>
      <c r="Q784" s="698"/>
      <c r="BA784" s="399"/>
      <c r="BB784" s="479"/>
      <c r="BC784" s="399"/>
      <c r="BD784" s="399"/>
      <c r="BE784" s="399"/>
      <c r="BF784" s="399"/>
      <c r="BG784" s="399"/>
      <c r="BH784" s="399"/>
      <c r="BI784" s="399"/>
      <c r="BJ784" s="399"/>
      <c r="BK784" s="399"/>
      <c r="BL784" s="399"/>
      <c r="BM784" s="399"/>
      <c r="BN784" s="399"/>
      <c r="BO784" s="399"/>
      <c r="BP784" s="399"/>
      <c r="BQ784" s="399"/>
      <c r="BR784" s="399"/>
      <c r="BS784" s="399"/>
      <c r="BT784" s="399"/>
      <c r="BU784" s="399"/>
      <c r="BV784" s="399"/>
      <c r="BW784" s="399"/>
      <c r="BX784" s="399"/>
      <c r="BY784" s="399"/>
      <c r="BZ784" s="399"/>
      <c r="CA784" s="399"/>
      <c r="CB784" s="399"/>
      <c r="CC784" s="399"/>
      <c r="CD784" s="399"/>
      <c r="CE784" s="399"/>
      <c r="CF784" s="399"/>
      <c r="CG784" s="399"/>
      <c r="CH784" s="399"/>
      <c r="CI784" s="399"/>
      <c r="CJ784" s="399"/>
      <c r="CK784" s="399"/>
      <c r="CL784" s="399"/>
      <c r="CM784" s="399"/>
      <c r="CN784" s="399"/>
      <c r="CO784" s="399"/>
      <c r="CP784" s="399"/>
      <c r="CQ784" s="399"/>
      <c r="CR784" s="399"/>
      <c r="CS784" s="399"/>
      <c r="CT784" s="399"/>
      <c r="CU784" s="399"/>
      <c r="CV784" s="399"/>
      <c r="CW784" s="399"/>
      <c r="CX784" s="399"/>
      <c r="CY784" s="399"/>
      <c r="CZ784" s="399"/>
    </row>
    <row r="785" ht="25.15" customHeight="true" x14ac:dyDescent="0.2">
      <c r="C785" s="698"/>
      <c r="D785" s="698"/>
      <c r="E785" s="698"/>
      <c r="F785" s="698"/>
      <c r="G785" s="698"/>
      <c r="H785" s="698"/>
      <c r="I785" s="698"/>
      <c r="J785" s="698"/>
      <c r="K785" s="698"/>
      <c r="L785" s="698"/>
      <c r="M785" s="698"/>
      <c r="N785" s="698"/>
      <c r="O785" s="698"/>
      <c r="P785" s="698"/>
      <c r="Q785" s="698"/>
      <c r="BA785" s="399"/>
      <c r="BB785" s="479"/>
      <c r="BC785" s="399"/>
      <c r="BD785" s="399"/>
      <c r="BE785" s="399"/>
      <c r="BF785" s="399"/>
      <c r="BG785" s="399"/>
      <c r="BH785" s="399"/>
      <c r="BI785" s="399"/>
      <c r="BJ785" s="399"/>
      <c r="BK785" s="399"/>
      <c r="BL785" s="399"/>
      <c r="BM785" s="399"/>
      <c r="BN785" s="399"/>
      <c r="BO785" s="399"/>
      <c r="BP785" s="399"/>
      <c r="BQ785" s="399"/>
      <c r="BR785" s="399"/>
      <c r="BS785" s="399"/>
      <c r="BT785" s="399"/>
      <c r="BU785" s="399"/>
      <c r="BV785" s="399"/>
      <c r="BW785" s="399"/>
      <c r="BX785" s="399"/>
      <c r="BY785" s="399"/>
      <c r="BZ785" s="399"/>
      <c r="CA785" s="399"/>
      <c r="CB785" s="399"/>
      <c r="CC785" s="399"/>
      <c r="CD785" s="399"/>
      <c r="CE785" s="399"/>
      <c r="CF785" s="399"/>
      <c r="CG785" s="399"/>
      <c r="CH785" s="399"/>
      <c r="CI785" s="399"/>
      <c r="CJ785" s="399"/>
      <c r="CK785" s="399"/>
      <c r="CL785" s="399"/>
      <c r="CM785" s="399"/>
      <c r="CN785" s="399"/>
      <c r="CO785" s="399"/>
      <c r="CP785" s="399"/>
      <c r="CQ785" s="399"/>
      <c r="CR785" s="399"/>
      <c r="CS785" s="399"/>
      <c r="CT785" s="399"/>
      <c r="CU785" s="399"/>
      <c r="CV785" s="399"/>
      <c r="CW785" s="399"/>
      <c r="CX785" s="399"/>
      <c r="CY785" s="399"/>
      <c r="CZ785" s="399"/>
    </row>
    <row r="786" ht="25.15" customHeight="true" x14ac:dyDescent="0.2">
      <c r="C786" s="698"/>
      <c r="D786" s="698"/>
      <c r="E786" s="698"/>
      <c r="F786" s="698"/>
      <c r="G786" s="698"/>
      <c r="H786" s="698"/>
      <c r="I786" s="698"/>
      <c r="J786" s="698"/>
      <c r="K786" s="698"/>
      <c r="L786" s="698"/>
      <c r="M786" s="698"/>
      <c r="N786" s="698"/>
      <c r="O786" s="698"/>
      <c r="P786" s="698"/>
      <c r="Q786" s="698"/>
      <c r="BA786" s="399"/>
      <c r="BB786" s="479"/>
      <c r="BC786" s="399"/>
      <c r="BD786" s="399"/>
      <c r="BE786" s="399"/>
      <c r="BF786" s="399"/>
      <c r="BG786" s="399"/>
      <c r="BH786" s="399"/>
      <c r="BI786" s="399"/>
      <c r="BJ786" s="399"/>
      <c r="BK786" s="399"/>
      <c r="BL786" s="399"/>
      <c r="BM786" s="399"/>
      <c r="BN786" s="399"/>
      <c r="BO786" s="399"/>
      <c r="BP786" s="399"/>
      <c r="BQ786" s="399"/>
      <c r="BR786" s="399"/>
      <c r="BS786" s="399"/>
      <c r="BT786" s="399"/>
      <c r="BU786" s="399"/>
      <c r="BV786" s="399"/>
      <c r="BW786" s="399"/>
      <c r="BX786" s="399"/>
      <c r="BY786" s="399"/>
      <c r="BZ786" s="399"/>
      <c r="CA786" s="399"/>
      <c r="CB786" s="399"/>
      <c r="CC786" s="399"/>
      <c r="CD786" s="399"/>
      <c r="CE786" s="399"/>
      <c r="CF786" s="399"/>
      <c r="CG786" s="399"/>
      <c r="CH786" s="399"/>
      <c r="CI786" s="399"/>
      <c r="CJ786" s="399"/>
      <c r="CK786" s="399"/>
      <c r="CL786" s="399"/>
      <c r="CM786" s="399"/>
      <c r="CN786" s="399"/>
      <c r="CO786" s="399"/>
      <c r="CP786" s="399"/>
      <c r="CQ786" s="399"/>
      <c r="CR786" s="399"/>
      <c r="CS786" s="399"/>
      <c r="CT786" s="399"/>
      <c r="CU786" s="399"/>
      <c r="CV786" s="399"/>
      <c r="CW786" s="399"/>
      <c r="CX786" s="399"/>
      <c r="CY786" s="399"/>
      <c r="CZ786" s="399"/>
    </row>
    <row r="787" ht="25.15" customHeight="true" x14ac:dyDescent="0.2">
      <c r="C787" s="698"/>
      <c r="D787" s="698"/>
      <c r="E787" s="698"/>
      <c r="F787" s="698"/>
      <c r="G787" s="698"/>
      <c r="H787" s="698"/>
      <c r="I787" s="698"/>
      <c r="J787" s="698"/>
      <c r="K787" s="698"/>
      <c r="L787" s="698"/>
      <c r="M787" s="698"/>
      <c r="N787" s="698"/>
      <c r="O787" s="698"/>
      <c r="P787" s="698"/>
      <c r="Q787" s="698"/>
      <c r="BA787" s="399"/>
      <c r="BB787" s="479"/>
      <c r="BC787" s="399"/>
      <c r="BD787" s="399"/>
      <c r="BE787" s="399"/>
      <c r="BF787" s="399"/>
      <c r="BG787" s="399"/>
      <c r="BH787" s="399"/>
      <c r="BI787" s="399"/>
      <c r="BJ787" s="399"/>
      <c r="BK787" s="399"/>
      <c r="BL787" s="399"/>
      <c r="BM787" s="399"/>
      <c r="BN787" s="399"/>
      <c r="BO787" s="399"/>
      <c r="BP787" s="399"/>
      <c r="BQ787" s="399"/>
      <c r="BR787" s="399"/>
      <c r="BS787" s="399"/>
      <c r="BT787" s="399"/>
      <c r="BU787" s="399"/>
      <c r="BV787" s="399"/>
      <c r="BW787" s="399"/>
      <c r="BX787" s="399"/>
      <c r="BY787" s="399"/>
      <c r="BZ787" s="399"/>
      <c r="CA787" s="399"/>
      <c r="CB787" s="399"/>
      <c r="CC787" s="399"/>
      <c r="CD787" s="399"/>
      <c r="CE787" s="399"/>
      <c r="CF787" s="399"/>
      <c r="CG787" s="399"/>
      <c r="CH787" s="399"/>
      <c r="CI787" s="399"/>
      <c r="CJ787" s="399"/>
      <c r="CK787" s="399"/>
      <c r="CL787" s="399"/>
      <c r="CM787" s="399"/>
      <c r="CN787" s="399"/>
      <c r="CO787" s="399"/>
      <c r="CP787" s="399"/>
      <c r="CQ787" s="399"/>
      <c r="CR787" s="399"/>
      <c r="CS787" s="399"/>
      <c r="CT787" s="399"/>
      <c r="CU787" s="399"/>
      <c r="CV787" s="399"/>
      <c r="CW787" s="399"/>
      <c r="CX787" s="399"/>
      <c r="CY787" s="399"/>
      <c r="CZ787" s="399"/>
    </row>
    <row r="788" ht="25.15" customHeight="true" x14ac:dyDescent="0.2">
      <c r="C788" s="698"/>
      <c r="D788" s="698"/>
      <c r="E788" s="698"/>
      <c r="F788" s="698"/>
      <c r="G788" s="698"/>
      <c r="H788" s="698"/>
      <c r="I788" s="698"/>
      <c r="J788" s="698"/>
      <c r="K788" s="698"/>
      <c r="L788" s="698"/>
      <c r="M788" s="698"/>
      <c r="N788" s="698"/>
      <c r="O788" s="698"/>
      <c r="P788" s="698"/>
      <c r="Q788" s="698"/>
      <c r="BA788" s="399"/>
      <c r="BB788" s="479"/>
      <c r="BC788" s="399"/>
      <c r="BD788" s="399"/>
      <c r="BE788" s="399"/>
      <c r="BF788" s="399"/>
      <c r="BG788" s="399"/>
      <c r="BH788" s="399"/>
      <c r="BI788" s="399"/>
      <c r="BJ788" s="399"/>
      <c r="BK788" s="399"/>
      <c r="BL788" s="399"/>
      <c r="BM788" s="399"/>
      <c r="BN788" s="399"/>
      <c r="BO788" s="399"/>
      <c r="BP788" s="399"/>
      <c r="BQ788" s="399"/>
      <c r="BR788" s="399"/>
      <c r="BS788" s="399"/>
      <c r="BT788" s="399"/>
      <c r="BU788" s="399"/>
      <c r="BV788" s="399"/>
      <c r="BW788" s="399"/>
      <c r="BX788" s="399"/>
      <c r="BY788" s="399"/>
      <c r="BZ788" s="399"/>
      <c r="CA788" s="399"/>
      <c r="CB788" s="399"/>
      <c r="CC788" s="399"/>
      <c r="CD788" s="399"/>
      <c r="CE788" s="399"/>
      <c r="CF788" s="399"/>
      <c r="CG788" s="399"/>
      <c r="CH788" s="399"/>
      <c r="CI788" s="399"/>
      <c r="CJ788" s="399"/>
      <c r="CK788" s="399"/>
      <c r="CL788" s="399"/>
      <c r="CM788" s="399"/>
      <c r="CN788" s="399"/>
      <c r="CO788" s="399"/>
      <c r="CP788" s="399"/>
      <c r="CQ788" s="399"/>
      <c r="CR788" s="399"/>
      <c r="CS788" s="399"/>
      <c r="CT788" s="399"/>
      <c r="CU788" s="399"/>
      <c r="CV788" s="399"/>
      <c r="CW788" s="399"/>
      <c r="CX788" s="399"/>
      <c r="CY788" s="399"/>
      <c r="CZ788" s="399"/>
    </row>
    <row r="789" ht="25.15" customHeight="true" x14ac:dyDescent="0.2">
      <c r="C789" s="698"/>
      <c r="D789" s="698"/>
      <c r="E789" s="698"/>
      <c r="F789" s="698"/>
      <c r="G789" s="698"/>
      <c r="H789" s="698"/>
      <c r="I789" s="698"/>
      <c r="J789" s="698"/>
      <c r="K789" s="698"/>
      <c r="L789" s="698"/>
      <c r="M789" s="698"/>
      <c r="N789" s="698"/>
      <c r="O789" s="698"/>
      <c r="P789" s="698"/>
      <c r="Q789" s="698"/>
      <c r="BA789" s="399"/>
      <c r="BB789" s="479"/>
      <c r="BC789" s="399"/>
      <c r="BD789" s="399"/>
      <c r="BE789" s="399"/>
      <c r="BF789" s="399"/>
      <c r="BG789" s="399"/>
      <c r="BH789" s="399"/>
      <c r="BI789" s="399"/>
      <c r="BJ789" s="399"/>
      <c r="BK789" s="399"/>
      <c r="BL789" s="399"/>
      <c r="BM789" s="399"/>
      <c r="BN789" s="399"/>
      <c r="BO789" s="399"/>
      <c r="BP789" s="399"/>
      <c r="BQ789" s="399"/>
      <c r="BR789" s="399"/>
      <c r="BS789" s="399"/>
      <c r="BT789" s="399"/>
      <c r="BU789" s="399"/>
      <c r="BV789" s="399"/>
      <c r="BW789" s="399"/>
      <c r="BX789" s="399"/>
      <c r="BY789" s="399"/>
      <c r="BZ789" s="399"/>
      <c r="CA789" s="399"/>
      <c r="CB789" s="399"/>
      <c r="CC789" s="399"/>
      <c r="CD789" s="399"/>
      <c r="CE789" s="399"/>
      <c r="CF789" s="399"/>
      <c r="CG789" s="399"/>
      <c r="CH789" s="399"/>
      <c r="CI789" s="399"/>
      <c r="CJ789" s="399"/>
      <c r="CK789" s="399"/>
      <c r="CL789" s="399"/>
      <c r="CM789" s="399"/>
      <c r="CN789" s="399"/>
      <c r="CO789" s="399"/>
      <c r="CP789" s="399"/>
      <c r="CQ789" s="399"/>
      <c r="CR789" s="399"/>
      <c r="CS789" s="399"/>
      <c r="CT789" s="399"/>
      <c r="CU789" s="399"/>
      <c r="CV789" s="399"/>
      <c r="CW789" s="399"/>
      <c r="CX789" s="399"/>
      <c r="CY789" s="399"/>
      <c r="CZ789" s="399"/>
    </row>
    <row r="790" ht="25.15" customHeight="true" x14ac:dyDescent="0.2">
      <c r="C790" s="698"/>
      <c r="D790" s="698"/>
      <c r="E790" s="698"/>
      <c r="F790" s="698"/>
      <c r="G790" s="698"/>
      <c r="H790" s="698"/>
      <c r="I790" s="698"/>
      <c r="J790" s="698"/>
      <c r="K790" s="698"/>
      <c r="L790" s="698"/>
      <c r="M790" s="698"/>
      <c r="N790" s="698"/>
      <c r="O790" s="698"/>
      <c r="P790" s="698"/>
      <c r="Q790" s="698"/>
      <c r="BA790" s="399"/>
      <c r="BB790" s="479"/>
      <c r="BC790" s="399"/>
      <c r="BD790" s="399"/>
      <c r="BE790" s="399"/>
      <c r="BF790" s="399"/>
      <c r="BG790" s="399"/>
      <c r="BH790" s="399"/>
      <c r="BI790" s="399"/>
      <c r="BJ790" s="399"/>
      <c r="BK790" s="399"/>
      <c r="BL790" s="399"/>
      <c r="BM790" s="399"/>
      <c r="BN790" s="399"/>
      <c r="BO790" s="399"/>
      <c r="BP790" s="399"/>
      <c r="BQ790" s="399"/>
      <c r="BR790" s="399"/>
      <c r="BS790" s="399"/>
      <c r="BT790" s="399"/>
      <c r="BU790" s="399"/>
      <c r="BV790" s="399"/>
      <c r="BW790" s="399"/>
      <c r="BX790" s="399"/>
      <c r="BY790" s="399"/>
      <c r="BZ790" s="399"/>
      <c r="CA790" s="399"/>
      <c r="CB790" s="399"/>
      <c r="CC790" s="399"/>
      <c r="CD790" s="399"/>
      <c r="CE790" s="399"/>
      <c r="CF790" s="399"/>
      <c r="CG790" s="399"/>
      <c r="CH790" s="399"/>
      <c r="CI790" s="399"/>
      <c r="CJ790" s="399"/>
      <c r="CK790" s="399"/>
      <c r="CL790" s="399"/>
      <c r="CM790" s="399"/>
      <c r="CN790" s="399"/>
      <c r="CO790" s="399"/>
      <c r="CP790" s="399"/>
      <c r="CQ790" s="399"/>
      <c r="CR790" s="399"/>
      <c r="CS790" s="399"/>
      <c r="CT790" s="399"/>
      <c r="CU790" s="399"/>
      <c r="CV790" s="399"/>
      <c r="CW790" s="399"/>
      <c r="CX790" s="399"/>
      <c r="CY790" s="399"/>
      <c r="CZ790" s="399"/>
    </row>
    <row r="791" ht="25.15" customHeight="true" x14ac:dyDescent="0.2">
      <c r="C791" s="698"/>
      <c r="D791" s="698"/>
      <c r="E791" s="698"/>
      <c r="F791" s="698"/>
      <c r="G791" s="698"/>
      <c r="H791" s="698"/>
      <c r="I791" s="698"/>
      <c r="J791" s="698"/>
      <c r="K791" s="698"/>
      <c r="L791" s="698"/>
      <c r="M791" s="698"/>
      <c r="N791" s="698"/>
      <c r="O791" s="698"/>
      <c r="P791" s="698"/>
      <c r="Q791" s="698"/>
      <c r="BA791" s="399"/>
      <c r="BB791" s="479"/>
      <c r="BC791" s="399"/>
      <c r="BD791" s="399"/>
      <c r="BE791" s="399"/>
      <c r="BF791" s="399"/>
      <c r="BG791" s="399"/>
      <c r="BH791" s="399"/>
      <c r="BI791" s="399"/>
      <c r="BJ791" s="399"/>
      <c r="BK791" s="399"/>
      <c r="BL791" s="399"/>
      <c r="BM791" s="399"/>
      <c r="BN791" s="399"/>
      <c r="BO791" s="399"/>
      <c r="BP791" s="399"/>
      <c r="BQ791" s="399"/>
      <c r="BR791" s="399"/>
      <c r="BS791" s="399"/>
      <c r="BT791" s="399"/>
      <c r="BU791" s="399"/>
      <c r="BV791" s="399"/>
      <c r="BW791" s="399"/>
      <c r="BX791" s="399"/>
      <c r="BY791" s="399"/>
      <c r="BZ791" s="399"/>
      <c r="CA791" s="399"/>
      <c r="CB791" s="399"/>
      <c r="CC791" s="399"/>
      <c r="CD791" s="399"/>
      <c r="CE791" s="399"/>
      <c r="CF791" s="399"/>
      <c r="CG791" s="399"/>
      <c r="CH791" s="399"/>
      <c r="CI791" s="399"/>
      <c r="CJ791" s="399"/>
      <c r="CK791" s="399"/>
      <c r="CL791" s="399"/>
      <c r="CM791" s="399"/>
      <c r="CN791" s="399"/>
      <c r="CO791" s="399"/>
      <c r="CP791" s="399"/>
      <c r="CQ791" s="399"/>
      <c r="CR791" s="399"/>
      <c r="CS791" s="399"/>
      <c r="CT791" s="399"/>
      <c r="CU791" s="399"/>
      <c r="CV791" s="399"/>
      <c r="CW791" s="399"/>
      <c r="CX791" s="399"/>
      <c r="CY791" s="399"/>
      <c r="CZ791" s="399"/>
    </row>
    <row r="792" ht="25.15" customHeight="true" x14ac:dyDescent="0.2">
      <c r="C792" s="698"/>
      <c r="D792" s="698"/>
      <c r="E792" s="698"/>
      <c r="F792" s="698"/>
      <c r="G792" s="698"/>
      <c r="H792" s="698"/>
      <c r="I792" s="698"/>
      <c r="J792" s="698"/>
      <c r="K792" s="698"/>
      <c r="L792" s="698"/>
      <c r="M792" s="698"/>
      <c r="N792" s="698"/>
      <c r="O792" s="698"/>
      <c r="P792" s="698"/>
      <c r="Q792" s="698"/>
      <c r="BA792" s="399"/>
      <c r="BB792" s="479"/>
      <c r="BC792" s="399"/>
      <c r="BD792" s="399"/>
      <c r="BE792" s="399"/>
      <c r="BF792" s="399"/>
      <c r="BG792" s="399"/>
      <c r="BH792" s="399"/>
      <c r="BI792" s="399"/>
      <c r="BJ792" s="399"/>
      <c r="BK792" s="399"/>
      <c r="BL792" s="399"/>
      <c r="BM792" s="399"/>
      <c r="BN792" s="399"/>
      <c r="BO792" s="399"/>
      <c r="BP792" s="399"/>
      <c r="BQ792" s="399"/>
      <c r="BR792" s="399"/>
      <c r="BS792" s="399"/>
      <c r="BT792" s="399"/>
      <c r="BU792" s="399"/>
      <c r="BV792" s="399"/>
      <c r="BW792" s="399"/>
      <c r="BX792" s="399"/>
      <c r="BY792" s="399"/>
      <c r="BZ792" s="399"/>
      <c r="CA792" s="399"/>
      <c r="CB792" s="399"/>
      <c r="CC792" s="399"/>
      <c r="CD792" s="399"/>
      <c r="CE792" s="399"/>
      <c r="CF792" s="399"/>
      <c r="CG792" s="399"/>
      <c r="CH792" s="399"/>
      <c r="CI792" s="399"/>
      <c r="CJ792" s="399"/>
      <c r="CK792" s="399"/>
      <c r="CL792" s="399"/>
      <c r="CM792" s="399"/>
      <c r="CN792" s="399"/>
      <c r="CO792" s="399"/>
      <c r="CP792" s="399"/>
      <c r="CQ792" s="399"/>
      <c r="CR792" s="399"/>
      <c r="CS792" s="399"/>
      <c r="CT792" s="399"/>
      <c r="CU792" s="399"/>
      <c r="CV792" s="399"/>
      <c r="CW792" s="399"/>
      <c r="CX792" s="399"/>
      <c r="CY792" s="399"/>
      <c r="CZ792" s="399"/>
    </row>
    <row r="793" ht="25.15" customHeight="true" x14ac:dyDescent="0.2">
      <c r="C793" s="698"/>
      <c r="D793" s="698"/>
      <c r="E793" s="698"/>
      <c r="F793" s="698"/>
      <c r="G793" s="698"/>
      <c r="H793" s="698"/>
      <c r="I793" s="698"/>
      <c r="J793" s="698"/>
      <c r="K793" s="698"/>
      <c r="L793" s="698"/>
      <c r="M793" s="698"/>
      <c r="N793" s="698"/>
      <c r="O793" s="698"/>
      <c r="P793" s="698"/>
      <c r="Q793" s="698"/>
      <c r="BA793" s="399"/>
      <c r="BB793" s="479"/>
      <c r="BC793" s="399"/>
      <c r="BD793" s="399"/>
      <c r="BE793" s="399"/>
      <c r="BF793" s="399"/>
      <c r="BG793" s="399"/>
      <c r="BH793" s="399"/>
      <c r="BI793" s="399"/>
      <c r="BJ793" s="399"/>
      <c r="BK793" s="399"/>
      <c r="BL793" s="399"/>
      <c r="BM793" s="399"/>
      <c r="BN793" s="399"/>
      <c r="BO793" s="399"/>
      <c r="BP793" s="399"/>
      <c r="BQ793" s="399"/>
      <c r="BR793" s="399"/>
      <c r="BS793" s="399"/>
      <c r="BT793" s="399"/>
      <c r="BU793" s="399"/>
      <c r="BV793" s="399"/>
      <c r="BW793" s="399"/>
      <c r="BX793" s="399"/>
      <c r="BY793" s="399"/>
      <c r="BZ793" s="399"/>
      <c r="CA793" s="399"/>
      <c r="CB793" s="399"/>
      <c r="CC793" s="399"/>
      <c r="CD793" s="399"/>
      <c r="CE793" s="399"/>
      <c r="CF793" s="399"/>
      <c r="CG793" s="399"/>
      <c r="CH793" s="399"/>
      <c r="CI793" s="399"/>
      <c r="CJ793" s="399"/>
      <c r="CK793" s="399"/>
      <c r="CL793" s="399"/>
      <c r="CM793" s="399"/>
      <c r="CN793" s="399"/>
      <c r="CO793" s="399"/>
      <c r="CP793" s="399"/>
      <c r="CQ793" s="399"/>
      <c r="CR793" s="399"/>
      <c r="CS793" s="399"/>
      <c r="CT793" s="399"/>
      <c r="CU793" s="399"/>
      <c r="CV793" s="399"/>
      <c r="CW793" s="399"/>
      <c r="CX793" s="399"/>
      <c r="CY793" s="399"/>
      <c r="CZ793" s="399"/>
    </row>
    <row r="794" ht="25.15" customHeight="true" x14ac:dyDescent="0.2">
      <c r="C794" s="698"/>
      <c r="D794" s="698"/>
      <c r="E794" s="698"/>
      <c r="F794" s="698"/>
      <c r="G794" s="698"/>
      <c r="H794" s="698"/>
      <c r="I794" s="698"/>
      <c r="J794" s="698"/>
      <c r="K794" s="698"/>
      <c r="L794" s="698"/>
      <c r="M794" s="698"/>
      <c r="N794" s="698"/>
      <c r="O794" s="698"/>
      <c r="P794" s="698"/>
      <c r="Q794" s="698"/>
      <c r="BA794" s="399"/>
      <c r="BB794" s="479"/>
      <c r="BC794" s="399"/>
      <c r="BD794" s="399"/>
      <c r="BE794" s="399"/>
      <c r="BF794" s="399"/>
      <c r="BG794" s="399"/>
      <c r="BH794" s="399"/>
      <c r="BI794" s="399"/>
      <c r="BJ794" s="399"/>
      <c r="BK794" s="399"/>
      <c r="BL794" s="399"/>
      <c r="BM794" s="399"/>
      <c r="BN794" s="399"/>
      <c r="BO794" s="399"/>
      <c r="BP794" s="399"/>
      <c r="BQ794" s="399"/>
      <c r="BR794" s="399"/>
      <c r="BS794" s="399"/>
      <c r="BT794" s="399"/>
      <c r="BU794" s="399"/>
      <c r="BV794" s="399"/>
      <c r="BW794" s="399"/>
      <c r="BX794" s="399"/>
      <c r="BY794" s="399"/>
      <c r="BZ794" s="399"/>
      <c r="CA794" s="399"/>
      <c r="CB794" s="399"/>
      <c r="CC794" s="399"/>
      <c r="CD794" s="399"/>
      <c r="CE794" s="399"/>
      <c r="CF794" s="399"/>
      <c r="CG794" s="399"/>
      <c r="CH794" s="399"/>
      <c r="CI794" s="399"/>
      <c r="CJ794" s="399"/>
      <c r="CK794" s="399"/>
      <c r="CL794" s="399"/>
      <c r="CM794" s="399"/>
      <c r="CN794" s="399"/>
      <c r="CO794" s="399"/>
      <c r="CP794" s="399"/>
      <c r="CQ794" s="399"/>
      <c r="CR794" s="399"/>
      <c r="CS794" s="399"/>
      <c r="CT794" s="399"/>
      <c r="CU794" s="399"/>
      <c r="CV794" s="399"/>
      <c r="CW794" s="399"/>
      <c r="CX794" s="399"/>
      <c r="CY794" s="399"/>
      <c r="CZ794" s="399"/>
    </row>
    <row r="795" ht="25.15" customHeight="true" x14ac:dyDescent="0.2">
      <c r="C795" s="698"/>
      <c r="D795" s="698"/>
      <c r="E795" s="698"/>
      <c r="F795" s="698"/>
      <c r="G795" s="698"/>
      <c r="H795" s="698"/>
      <c r="I795" s="698"/>
      <c r="J795" s="698"/>
      <c r="K795" s="698"/>
      <c r="L795" s="698"/>
      <c r="M795" s="698"/>
      <c r="N795" s="698"/>
      <c r="O795" s="698"/>
      <c r="P795" s="698"/>
      <c r="Q795" s="698"/>
      <c r="BA795" s="399"/>
      <c r="BB795" s="479"/>
      <c r="BC795" s="399"/>
      <c r="BD795" s="399"/>
      <c r="BE795" s="399"/>
      <c r="BF795" s="399"/>
      <c r="BG795" s="399"/>
      <c r="BH795" s="399"/>
      <c r="BI795" s="399"/>
      <c r="BJ795" s="399"/>
      <c r="BK795" s="399"/>
      <c r="BL795" s="399"/>
      <c r="BM795" s="399"/>
      <c r="BN795" s="399"/>
      <c r="BO795" s="399"/>
      <c r="BP795" s="399"/>
      <c r="BQ795" s="399"/>
      <c r="BR795" s="399"/>
      <c r="BS795" s="399"/>
      <c r="BT795" s="399"/>
      <c r="BU795" s="399"/>
      <c r="BV795" s="399"/>
      <c r="BW795" s="399"/>
      <c r="BX795" s="399"/>
      <c r="BY795" s="399"/>
      <c r="BZ795" s="399"/>
      <c r="CA795" s="399"/>
      <c r="CB795" s="399"/>
      <c r="CC795" s="399"/>
      <c r="CD795" s="399"/>
      <c r="CE795" s="399"/>
      <c r="CF795" s="399"/>
      <c r="CG795" s="399"/>
      <c r="CH795" s="399"/>
      <c r="CI795" s="399"/>
      <c r="CJ795" s="399"/>
      <c r="CK795" s="399"/>
      <c r="CL795" s="399"/>
      <c r="CM795" s="399"/>
      <c r="CN795" s="399"/>
      <c r="CO795" s="399"/>
      <c r="CP795" s="399"/>
      <c r="CQ795" s="399"/>
      <c r="CR795" s="399"/>
      <c r="CS795" s="399"/>
      <c r="CT795" s="399"/>
      <c r="CU795" s="399"/>
      <c r="CV795" s="399"/>
      <c r="CW795" s="399"/>
      <c r="CX795" s="399"/>
      <c r="CY795" s="399"/>
      <c r="CZ795" s="399"/>
    </row>
    <row r="796" ht="25.15" customHeight="true" x14ac:dyDescent="0.2">
      <c r="C796" s="698"/>
      <c r="D796" s="698"/>
      <c r="E796" s="698"/>
      <c r="F796" s="698"/>
      <c r="G796" s="698"/>
      <c r="H796" s="698"/>
      <c r="I796" s="698"/>
      <c r="J796" s="698"/>
      <c r="K796" s="698"/>
      <c r="L796" s="698"/>
      <c r="M796" s="698"/>
      <c r="N796" s="698"/>
      <c r="O796" s="698"/>
      <c r="P796" s="698"/>
      <c r="Q796" s="698"/>
      <c r="BA796" s="399"/>
      <c r="BB796" s="479"/>
      <c r="BC796" s="399"/>
      <c r="BD796" s="399"/>
      <c r="BE796" s="399"/>
      <c r="BF796" s="399"/>
      <c r="BG796" s="399"/>
      <c r="BH796" s="399"/>
      <c r="BI796" s="399"/>
      <c r="BJ796" s="399"/>
      <c r="BK796" s="399"/>
      <c r="BL796" s="399"/>
      <c r="BM796" s="399"/>
      <c r="BN796" s="399"/>
      <c r="BO796" s="399"/>
      <c r="BP796" s="399"/>
      <c r="BQ796" s="399"/>
      <c r="BR796" s="399"/>
      <c r="BS796" s="399"/>
      <c r="BT796" s="399"/>
      <c r="BU796" s="399"/>
      <c r="BV796" s="399"/>
      <c r="BW796" s="399"/>
      <c r="BX796" s="399"/>
      <c r="BY796" s="399"/>
      <c r="BZ796" s="399"/>
      <c r="CA796" s="399"/>
      <c r="CB796" s="399"/>
      <c r="CC796" s="399"/>
      <c r="CD796" s="399"/>
      <c r="CE796" s="399"/>
      <c r="CF796" s="399"/>
      <c r="CG796" s="399"/>
      <c r="CH796" s="399"/>
      <c r="CI796" s="399"/>
      <c r="CJ796" s="399"/>
      <c r="CK796" s="399"/>
      <c r="CL796" s="399"/>
      <c r="CM796" s="399"/>
      <c r="CN796" s="399"/>
      <c r="CO796" s="399"/>
      <c r="CP796" s="399"/>
      <c r="CQ796" s="399"/>
      <c r="CR796" s="399"/>
      <c r="CS796" s="399"/>
      <c r="CT796" s="399"/>
      <c r="CU796" s="399"/>
      <c r="CV796" s="399"/>
      <c r="CW796" s="399"/>
      <c r="CX796" s="399"/>
      <c r="CY796" s="399"/>
      <c r="CZ796" s="399"/>
    </row>
    <row r="797" ht="25.15" customHeight="true" x14ac:dyDescent="0.2">
      <c r="C797" s="698"/>
      <c r="D797" s="698"/>
      <c r="E797" s="698"/>
      <c r="F797" s="698"/>
      <c r="G797" s="698"/>
      <c r="H797" s="698"/>
      <c r="I797" s="698"/>
      <c r="J797" s="698"/>
      <c r="K797" s="698"/>
      <c r="L797" s="698"/>
      <c r="M797" s="698"/>
      <c r="N797" s="698"/>
      <c r="O797" s="698"/>
      <c r="P797" s="698"/>
      <c r="Q797" s="698"/>
      <c r="BA797" s="399"/>
      <c r="BB797" s="479"/>
      <c r="BC797" s="399"/>
      <c r="BD797" s="399"/>
      <c r="BE797" s="399"/>
      <c r="BF797" s="399"/>
      <c r="BG797" s="399"/>
      <c r="BH797" s="399"/>
      <c r="BI797" s="399"/>
      <c r="BJ797" s="399"/>
      <c r="BK797" s="399"/>
      <c r="BL797" s="399"/>
      <c r="BM797" s="399"/>
      <c r="BN797" s="399"/>
      <c r="BO797" s="399"/>
      <c r="BP797" s="399"/>
      <c r="BQ797" s="399"/>
      <c r="BR797" s="399"/>
      <c r="BS797" s="399"/>
      <c r="BT797" s="399"/>
      <c r="BU797" s="399"/>
      <c r="BV797" s="399"/>
      <c r="BW797" s="399"/>
      <c r="BX797" s="399"/>
      <c r="BY797" s="399"/>
      <c r="BZ797" s="399"/>
      <c r="CA797" s="399"/>
      <c r="CB797" s="399"/>
      <c r="CC797" s="399"/>
      <c r="CD797" s="399"/>
      <c r="CE797" s="399"/>
      <c r="CF797" s="399"/>
      <c r="CG797" s="399"/>
      <c r="CH797" s="399"/>
      <c r="CI797" s="399"/>
      <c r="CJ797" s="399"/>
      <c r="CK797" s="399"/>
      <c r="CL797" s="399"/>
      <c r="CM797" s="399"/>
      <c r="CN797" s="399"/>
      <c r="CO797" s="399"/>
      <c r="CP797" s="399"/>
      <c r="CQ797" s="399"/>
      <c r="CR797" s="399"/>
      <c r="CS797" s="399"/>
      <c r="CT797" s="399"/>
      <c r="CU797" s="399"/>
      <c r="CV797" s="399"/>
      <c r="CW797" s="399"/>
      <c r="CX797" s="399"/>
      <c r="CY797" s="399"/>
      <c r="CZ797" s="399"/>
    </row>
    <row r="798" ht="25.15" customHeight="true" x14ac:dyDescent="0.2">
      <c r="C798" s="698"/>
      <c r="D798" s="698"/>
      <c r="E798" s="698"/>
      <c r="F798" s="698"/>
      <c r="G798" s="698"/>
      <c r="H798" s="698"/>
      <c r="I798" s="698"/>
      <c r="J798" s="698"/>
      <c r="K798" s="698"/>
      <c r="L798" s="698"/>
      <c r="M798" s="698"/>
      <c r="N798" s="698"/>
      <c r="O798" s="698"/>
      <c r="P798" s="698"/>
      <c r="Q798" s="698"/>
      <c r="BA798" s="399"/>
      <c r="BB798" s="479"/>
      <c r="BC798" s="399"/>
      <c r="BD798" s="399"/>
      <c r="BE798" s="399"/>
      <c r="BF798" s="399"/>
      <c r="BG798" s="399"/>
      <c r="BH798" s="399"/>
      <c r="BI798" s="399"/>
      <c r="BJ798" s="399"/>
      <c r="BK798" s="399"/>
      <c r="BL798" s="399"/>
      <c r="BM798" s="399"/>
      <c r="BN798" s="399"/>
      <c r="BO798" s="399"/>
      <c r="BP798" s="399"/>
      <c r="BQ798" s="399"/>
      <c r="BR798" s="399"/>
      <c r="BS798" s="399"/>
      <c r="BT798" s="399"/>
      <c r="BU798" s="399"/>
      <c r="BV798" s="399"/>
      <c r="BW798" s="399"/>
      <c r="BX798" s="399"/>
      <c r="BY798" s="399"/>
      <c r="BZ798" s="399"/>
      <c r="CA798" s="399"/>
      <c r="CB798" s="399"/>
      <c r="CC798" s="399"/>
      <c r="CD798" s="399"/>
      <c r="CE798" s="399"/>
      <c r="CF798" s="399"/>
      <c r="CG798" s="399"/>
      <c r="CH798" s="399"/>
      <c r="CI798" s="399"/>
      <c r="CJ798" s="399"/>
      <c r="CK798" s="399"/>
      <c r="CL798" s="399"/>
      <c r="CM798" s="399"/>
      <c r="CN798" s="399"/>
      <c r="CO798" s="399"/>
      <c r="CP798" s="399"/>
      <c r="CQ798" s="399"/>
      <c r="CR798" s="399"/>
      <c r="CS798" s="399"/>
      <c r="CT798" s="399"/>
      <c r="CU798" s="399"/>
      <c r="CV798" s="399"/>
      <c r="CW798" s="399"/>
      <c r="CX798" s="399"/>
      <c r="CY798" s="399"/>
      <c r="CZ798" s="399"/>
    </row>
    <row r="799" ht="25.15" customHeight="true" x14ac:dyDescent="0.2">
      <c r="C799" s="698"/>
      <c r="D799" s="698"/>
      <c r="E799" s="698"/>
      <c r="F799" s="698"/>
      <c r="G799" s="698"/>
      <c r="H799" s="698"/>
      <c r="I799" s="698"/>
      <c r="J799" s="698"/>
      <c r="K799" s="698"/>
      <c r="L799" s="698"/>
      <c r="M799" s="698"/>
      <c r="N799" s="698"/>
      <c r="O799" s="698"/>
      <c r="P799" s="698"/>
      <c r="Q799" s="698"/>
      <c r="BA799" s="399"/>
      <c r="BB799" s="479"/>
      <c r="BC799" s="399"/>
      <c r="BD799" s="399"/>
      <c r="BE799" s="399"/>
      <c r="BF799" s="399"/>
      <c r="BG799" s="399"/>
      <c r="BH799" s="399"/>
      <c r="BI799" s="399"/>
      <c r="BJ799" s="399"/>
      <c r="BK799" s="399"/>
      <c r="BL799" s="399"/>
      <c r="BM799" s="399"/>
      <c r="BN799" s="399"/>
      <c r="BO799" s="399"/>
      <c r="BP799" s="399"/>
      <c r="BQ799" s="399"/>
      <c r="BR799" s="399"/>
      <c r="BS799" s="399"/>
      <c r="BT799" s="399"/>
      <c r="BU799" s="399"/>
      <c r="BV799" s="399"/>
      <c r="BW799" s="399"/>
      <c r="BX799" s="399"/>
      <c r="BY799" s="399"/>
      <c r="BZ799" s="399"/>
      <c r="CA799" s="399"/>
      <c r="CB799" s="399"/>
      <c r="CC799" s="399"/>
      <c r="CD799" s="399"/>
      <c r="CE799" s="399"/>
      <c r="CF799" s="399"/>
      <c r="CG799" s="399"/>
      <c r="CH799" s="399"/>
      <c r="CI799" s="399"/>
      <c r="CJ799" s="399"/>
      <c r="CK799" s="399"/>
      <c r="CL799" s="399"/>
      <c r="CM799" s="399"/>
      <c r="CN799" s="399"/>
      <c r="CO799" s="399"/>
      <c r="CP799" s="399"/>
      <c r="CQ799" s="399"/>
      <c r="CR799" s="399"/>
      <c r="CS799" s="399"/>
      <c r="CT799" s="399"/>
      <c r="CU799" s="399"/>
      <c r="CV799" s="399"/>
      <c r="CW799" s="399"/>
      <c r="CX799" s="399"/>
      <c r="CY799" s="399"/>
      <c r="CZ799" s="399"/>
    </row>
    <row r="800" ht="25.15" customHeight="true" x14ac:dyDescent="0.2">
      <c r="C800" s="698"/>
      <c r="D800" s="698"/>
      <c r="E800" s="698"/>
      <c r="F800" s="698"/>
      <c r="G800" s="698"/>
      <c r="H800" s="698"/>
      <c r="I800" s="698"/>
      <c r="J800" s="698"/>
      <c r="K800" s="698"/>
      <c r="L800" s="698"/>
      <c r="M800" s="698"/>
      <c r="N800" s="698"/>
      <c r="O800" s="698"/>
      <c r="P800" s="698"/>
      <c r="Q800" s="698"/>
      <c r="BA800" s="399"/>
      <c r="BB800" s="479"/>
      <c r="BC800" s="399"/>
      <c r="BD800" s="399"/>
      <c r="BE800" s="399"/>
      <c r="BF800" s="399"/>
      <c r="BG800" s="399"/>
      <c r="BH800" s="399"/>
      <c r="BI800" s="399"/>
      <c r="BJ800" s="399"/>
      <c r="BK800" s="399"/>
      <c r="BL800" s="399"/>
      <c r="BM800" s="399"/>
      <c r="BN800" s="399"/>
      <c r="BO800" s="399"/>
      <c r="BP800" s="399"/>
      <c r="BQ800" s="399"/>
      <c r="BR800" s="399"/>
      <c r="BS800" s="399"/>
      <c r="BT800" s="399"/>
      <c r="BU800" s="399"/>
      <c r="BV800" s="399"/>
      <c r="BW800" s="399"/>
      <c r="BX800" s="399"/>
      <c r="BY800" s="399"/>
      <c r="BZ800" s="399"/>
      <c r="CA800" s="399"/>
      <c r="CB800" s="399"/>
      <c r="CC800" s="399"/>
      <c r="CD800" s="399"/>
      <c r="CE800" s="399"/>
      <c r="CF800" s="399"/>
      <c r="CG800" s="399"/>
      <c r="CH800" s="399"/>
      <c r="CI800" s="399"/>
      <c r="CJ800" s="399"/>
      <c r="CK800" s="399"/>
      <c r="CL800" s="399"/>
      <c r="CM800" s="399"/>
      <c r="CN800" s="399"/>
      <c r="CO800" s="399"/>
      <c r="CP800" s="399"/>
      <c r="CQ800" s="399"/>
      <c r="CR800" s="399"/>
      <c r="CS800" s="399"/>
      <c r="CT800" s="399"/>
      <c r="CU800" s="399"/>
      <c r="CV800" s="399"/>
      <c r="CW800" s="399"/>
      <c r="CX800" s="399"/>
      <c r="CY800" s="399"/>
      <c r="CZ800" s="399"/>
    </row>
    <row r="801" ht="25.15" customHeight="true" x14ac:dyDescent="0.2">
      <c r="C801" s="698"/>
      <c r="D801" s="698"/>
      <c r="E801" s="698"/>
      <c r="F801" s="698"/>
      <c r="G801" s="698"/>
      <c r="H801" s="698"/>
      <c r="I801" s="698"/>
      <c r="J801" s="698"/>
      <c r="K801" s="698"/>
      <c r="L801" s="698"/>
      <c r="M801" s="698"/>
      <c r="N801" s="698"/>
      <c r="O801" s="698"/>
      <c r="P801" s="698"/>
      <c r="Q801" s="698"/>
    </row>
    <row r="802" ht="25.15" customHeight="true" x14ac:dyDescent="0.2">
      <c r="C802" s="698"/>
      <c r="D802" s="698"/>
      <c r="E802" s="698"/>
      <c r="F802" s="698"/>
      <c r="G802" s="698"/>
      <c r="H802" s="698"/>
      <c r="I802" s="698"/>
      <c r="J802" s="698"/>
      <c r="K802" s="698"/>
      <c r="L802" s="698"/>
      <c r="M802" s="698"/>
      <c r="N802" s="698"/>
      <c r="O802" s="698"/>
      <c r="P802" s="698"/>
      <c r="Q802" s="698"/>
    </row>
    <row r="803" ht="25.15" customHeight="true" x14ac:dyDescent="0.2">
      <c r="C803" s="698"/>
      <c r="D803" s="698"/>
      <c r="E803" s="698"/>
      <c r="F803" s="698"/>
      <c r="G803" s="698"/>
      <c r="H803" s="698"/>
      <c r="I803" s="698"/>
      <c r="J803" s="698"/>
      <c r="K803" s="698"/>
      <c r="L803" s="698"/>
      <c r="M803" s="698"/>
      <c r="N803" s="698"/>
      <c r="O803" s="698"/>
      <c r="P803" s="698"/>
      <c r="Q803" s="698"/>
    </row>
    <row r="804" ht="25.15" customHeight="true" x14ac:dyDescent="0.2">
      <c r="C804" s="698"/>
      <c r="D804" s="698"/>
      <c r="E804" s="698"/>
      <c r="F804" s="698"/>
      <c r="G804" s="698"/>
      <c r="H804" s="698"/>
      <c r="I804" s="698"/>
      <c r="J804" s="698"/>
      <c r="K804" s="698"/>
      <c r="L804" s="698"/>
      <c r="M804" s="698"/>
      <c r="N804" s="698"/>
      <c r="O804" s="698"/>
      <c r="P804" s="698"/>
      <c r="Q804" s="698"/>
    </row>
    <row r="805" ht="25.15" customHeight="true" x14ac:dyDescent="0.2">
      <c r="C805" s="698"/>
      <c r="D805" s="698"/>
      <c r="E805" s="698"/>
      <c r="F805" s="698"/>
      <c r="G805" s="698"/>
      <c r="H805" s="698"/>
      <c r="I805" s="698"/>
      <c r="J805" s="698"/>
      <c r="K805" s="698"/>
      <c r="L805" s="698"/>
      <c r="M805" s="698"/>
      <c r="N805" s="698"/>
      <c r="O805" s="698"/>
      <c r="P805" s="698"/>
      <c r="Q805" s="698"/>
    </row>
    <row r="806" ht="25.15" customHeight="true" x14ac:dyDescent="0.2">
      <c r="C806" s="698"/>
      <c r="D806" s="698"/>
      <c r="E806" s="698"/>
      <c r="F806" s="698"/>
      <c r="G806" s="698"/>
      <c r="H806" s="698"/>
      <c r="I806" s="698"/>
      <c r="J806" s="698"/>
      <c r="K806" s="698"/>
      <c r="L806" s="698"/>
      <c r="M806" s="698"/>
      <c r="N806" s="698"/>
      <c r="O806" s="698"/>
      <c r="P806" s="698"/>
      <c r="Q806" s="698"/>
    </row>
    <row r="807" ht="25.15" customHeight="true" x14ac:dyDescent="0.2">
      <c r="C807" s="698"/>
      <c r="D807" s="698"/>
      <c r="E807" s="698"/>
      <c r="F807" s="698"/>
      <c r="G807" s="698"/>
      <c r="H807" s="698"/>
      <c r="I807" s="698"/>
      <c r="J807" s="698"/>
      <c r="K807" s="698"/>
      <c r="L807" s="698"/>
      <c r="M807" s="698"/>
      <c r="N807" s="698"/>
      <c r="O807" s="698"/>
      <c r="P807" s="698"/>
      <c r="Q807" s="698"/>
    </row>
    <row r="808" ht="25.15" customHeight="true" x14ac:dyDescent="0.2">
      <c r="C808" s="698"/>
      <c r="D808" s="698"/>
      <c r="E808" s="698"/>
      <c r="F808" s="698"/>
      <c r="G808" s="698"/>
      <c r="H808" s="698"/>
      <c r="I808" s="698"/>
      <c r="J808" s="698"/>
      <c r="K808" s="698"/>
      <c r="L808" s="698"/>
      <c r="M808" s="698"/>
      <c r="N808" s="698"/>
      <c r="O808" s="698"/>
      <c r="P808" s="698"/>
      <c r="Q808" s="698"/>
    </row>
    <row r="809" ht="25.15" customHeight="true" x14ac:dyDescent="0.2">
      <c r="C809" s="698"/>
      <c r="D809" s="698"/>
      <c r="E809" s="698"/>
      <c r="F809" s="698"/>
      <c r="G809" s="698"/>
      <c r="H809" s="698"/>
      <c r="I809" s="698"/>
      <c r="J809" s="698"/>
      <c r="K809" s="698"/>
      <c r="L809" s="698"/>
      <c r="M809" s="698"/>
      <c r="N809" s="698"/>
      <c r="O809" s="698"/>
      <c r="P809" s="698"/>
      <c r="Q809" s="698"/>
    </row>
    <row r="810" ht="25.15" customHeight="true" x14ac:dyDescent="0.2">
      <c r="C810" s="698"/>
      <c r="D810" s="698"/>
      <c r="E810" s="698"/>
      <c r="F810" s="698"/>
      <c r="G810" s="698"/>
      <c r="H810" s="698"/>
      <c r="I810" s="698"/>
      <c r="J810" s="698"/>
      <c r="K810" s="698"/>
      <c r="L810" s="698"/>
      <c r="M810" s="698"/>
      <c r="N810" s="698"/>
      <c r="O810" s="698"/>
      <c r="P810" s="698"/>
      <c r="Q810" s="698"/>
    </row>
    <row r="811" ht="25.15" customHeight="true" x14ac:dyDescent="0.2">
      <c r="C811" s="698"/>
      <c r="D811" s="698"/>
      <c r="E811" s="698"/>
      <c r="F811" s="698"/>
      <c r="G811" s="698"/>
      <c r="H811" s="698"/>
      <c r="I811" s="698"/>
      <c r="J811" s="698"/>
      <c r="K811" s="698"/>
      <c r="L811" s="698"/>
      <c r="M811" s="698"/>
      <c r="N811" s="698"/>
      <c r="O811" s="698"/>
      <c r="P811" s="698"/>
      <c r="Q811" s="698"/>
    </row>
    <row r="812" ht="25.15" customHeight="true" x14ac:dyDescent="0.2">
      <c r="C812" s="698"/>
      <c r="D812" s="698"/>
      <c r="E812" s="698"/>
      <c r="F812" s="698"/>
      <c r="G812" s="698"/>
      <c r="H812" s="698"/>
      <c r="I812" s="698"/>
      <c r="J812" s="698"/>
      <c r="K812" s="698"/>
      <c r="L812" s="698"/>
      <c r="M812" s="698"/>
      <c r="N812" s="698"/>
      <c r="O812" s="698"/>
      <c r="P812" s="698"/>
      <c r="Q812" s="698"/>
    </row>
    <row r="813" ht="25.15" customHeight="true" x14ac:dyDescent="0.2">
      <c r="C813" s="698"/>
      <c r="D813" s="698"/>
      <c r="E813" s="698"/>
      <c r="F813" s="698"/>
      <c r="G813" s="698"/>
      <c r="H813" s="698"/>
      <c r="I813" s="698"/>
      <c r="J813" s="698"/>
      <c r="K813" s="698"/>
      <c r="L813" s="698"/>
      <c r="M813" s="698"/>
      <c r="N813" s="698"/>
      <c r="O813" s="698"/>
      <c r="P813" s="698"/>
      <c r="Q813" s="698"/>
    </row>
    <row r="814" ht="25.15" customHeight="true" x14ac:dyDescent="0.2">
      <c r="C814" s="698"/>
      <c r="D814" s="698"/>
      <c r="E814" s="698"/>
      <c r="F814" s="698"/>
      <c r="G814" s="698"/>
      <c r="H814" s="698"/>
      <c r="I814" s="698"/>
      <c r="J814" s="698"/>
      <c r="K814" s="698"/>
      <c r="L814" s="698"/>
      <c r="M814" s="698"/>
      <c r="N814" s="698"/>
      <c r="O814" s="698"/>
      <c r="P814" s="698"/>
      <c r="Q814" s="698"/>
    </row>
    <row r="815" ht="25.15" customHeight="true" x14ac:dyDescent="0.2">
      <c r="C815" s="698"/>
      <c r="D815" s="698"/>
      <c r="E815" s="698"/>
      <c r="F815" s="698"/>
      <c r="G815" s="698"/>
      <c r="H815" s="698"/>
      <c r="I815" s="698"/>
      <c r="J815" s="698"/>
      <c r="K815" s="698"/>
      <c r="L815" s="698"/>
      <c r="M815" s="698"/>
      <c r="N815" s="698"/>
      <c r="O815" s="698"/>
      <c r="P815" s="698"/>
      <c r="Q815" s="698"/>
    </row>
    <row r="816" ht="25.15" customHeight="true" x14ac:dyDescent="0.2">
      <c r="C816" s="698"/>
      <c r="D816" s="698"/>
      <c r="E816" s="698"/>
      <c r="F816" s="698"/>
      <c r="G816" s="698"/>
      <c r="H816" s="698"/>
      <c r="I816" s="698"/>
      <c r="J816" s="698"/>
      <c r="K816" s="698"/>
      <c r="L816" s="698"/>
      <c r="M816" s="698"/>
      <c r="N816" s="698"/>
      <c r="O816" s="698"/>
      <c r="P816" s="698"/>
      <c r="Q816" s="698"/>
    </row>
    <row r="817" ht="25.15" customHeight="true" x14ac:dyDescent="0.2">
      <c r="C817" s="698"/>
      <c r="D817" s="698"/>
      <c r="E817" s="698"/>
      <c r="F817" s="698"/>
      <c r="G817" s="698"/>
      <c r="H817" s="698"/>
      <c r="I817" s="698"/>
      <c r="J817" s="698"/>
      <c r="K817" s="698"/>
      <c r="L817" s="698"/>
      <c r="M817" s="698"/>
      <c r="N817" s="698"/>
      <c r="O817" s="698"/>
      <c r="P817" s="698"/>
      <c r="Q817" s="698"/>
    </row>
    <row r="818" ht="25.15" customHeight="true" x14ac:dyDescent="0.2">
      <c r="C818" s="698"/>
      <c r="D818" s="698"/>
      <c r="E818" s="698"/>
      <c r="F818" s="698"/>
      <c r="G818" s="698"/>
      <c r="H818" s="698"/>
      <c r="I818" s="698"/>
      <c r="J818" s="698"/>
      <c r="K818" s="698"/>
      <c r="L818" s="698"/>
      <c r="M818" s="698"/>
      <c r="N818" s="698"/>
      <c r="O818" s="698"/>
      <c r="P818" s="698"/>
      <c r="Q818" s="698"/>
    </row>
    <row r="819" ht="25.15" customHeight="true" x14ac:dyDescent="0.2">
      <c r="C819" s="698"/>
      <c r="D819" s="698"/>
      <c r="E819" s="698"/>
      <c r="F819" s="698"/>
      <c r="G819" s="698"/>
      <c r="H819" s="698"/>
      <c r="I819" s="698"/>
      <c r="J819" s="698"/>
      <c r="K819" s="698"/>
      <c r="L819" s="698"/>
      <c r="M819" s="698"/>
      <c r="N819" s="698"/>
      <c r="O819" s="698"/>
      <c r="P819" s="698"/>
      <c r="Q819" s="698"/>
    </row>
    <row r="820" ht="25.15" customHeight="true" x14ac:dyDescent="0.2">
      <c r="C820" s="698"/>
      <c r="D820" s="698"/>
      <c r="E820" s="698"/>
      <c r="F820" s="698"/>
      <c r="G820" s="698"/>
      <c r="H820" s="698"/>
      <c r="I820" s="698"/>
      <c r="J820" s="698"/>
      <c r="K820" s="698"/>
      <c r="L820" s="698"/>
      <c r="M820" s="698"/>
      <c r="N820" s="698"/>
      <c r="O820" s="698"/>
      <c r="P820" s="698"/>
      <c r="Q820" s="698"/>
    </row>
    <row r="821" ht="25.15" customHeight="true" x14ac:dyDescent="0.2">
      <c r="C821" s="698"/>
      <c r="D821" s="698"/>
      <c r="E821" s="698"/>
      <c r="F821" s="698"/>
      <c r="G821" s="698"/>
      <c r="H821" s="698"/>
      <c r="I821" s="698"/>
      <c r="J821" s="698"/>
      <c r="K821" s="698"/>
      <c r="L821" s="698"/>
      <c r="M821" s="698"/>
      <c r="N821" s="698"/>
      <c r="O821" s="698"/>
      <c r="P821" s="698"/>
      <c r="Q821" s="698"/>
    </row>
    <row r="822" ht="25.15" customHeight="true" x14ac:dyDescent="0.2">
      <c r="C822" s="698"/>
      <c r="D822" s="698"/>
      <c r="E822" s="698"/>
      <c r="F822" s="698"/>
      <c r="G822" s="698"/>
      <c r="H822" s="698"/>
      <c r="I822" s="698"/>
      <c r="J822" s="698"/>
      <c r="K822" s="698"/>
      <c r="L822" s="698"/>
      <c r="M822" s="698"/>
      <c r="N822" s="698"/>
      <c r="O822" s="698"/>
      <c r="P822" s="698"/>
      <c r="Q822" s="698"/>
    </row>
    <row r="823" ht="25.15" customHeight="true" x14ac:dyDescent="0.2">
      <c r="C823" s="698"/>
      <c r="D823" s="698"/>
      <c r="E823" s="698"/>
      <c r="F823" s="698"/>
      <c r="G823" s="698"/>
      <c r="H823" s="698"/>
      <c r="I823" s="698"/>
      <c r="J823" s="698"/>
      <c r="K823" s="698"/>
      <c r="L823" s="698"/>
      <c r="M823" s="698"/>
      <c r="N823" s="698"/>
      <c r="O823" s="698"/>
      <c r="P823" s="698"/>
      <c r="Q823" s="698"/>
    </row>
    <row r="824" ht="25.15" customHeight="true" x14ac:dyDescent="0.2">
      <c r="C824" s="698"/>
      <c r="D824" s="698"/>
      <c r="E824" s="698"/>
      <c r="F824" s="698"/>
      <c r="G824" s="698"/>
      <c r="H824" s="698"/>
      <c r="I824" s="698"/>
      <c r="J824" s="698"/>
      <c r="K824" s="698"/>
      <c r="L824" s="698"/>
      <c r="M824" s="698"/>
      <c r="N824" s="698"/>
      <c r="O824" s="698"/>
      <c r="P824" s="698"/>
      <c r="Q824" s="698"/>
    </row>
    <row r="825" ht="25.15" customHeight="true" x14ac:dyDescent="0.2">
      <c r="C825" s="698"/>
      <c r="D825" s="698"/>
      <c r="E825" s="698"/>
      <c r="F825" s="698"/>
      <c r="G825" s="698"/>
      <c r="H825" s="698"/>
      <c r="I825" s="698"/>
      <c r="J825" s="698"/>
      <c r="K825" s="698"/>
      <c r="L825" s="698"/>
      <c r="M825" s="698"/>
      <c r="N825" s="698"/>
      <c r="O825" s="698"/>
      <c r="P825" s="698"/>
      <c r="Q825" s="698"/>
    </row>
    <row r="826" ht="25.15" customHeight="true" x14ac:dyDescent="0.2">
      <c r="C826" s="698"/>
      <c r="D826" s="698"/>
      <c r="E826" s="698"/>
      <c r="F826" s="698"/>
      <c r="G826" s="698"/>
      <c r="H826" s="698"/>
      <c r="I826" s="698"/>
      <c r="J826" s="698"/>
      <c r="K826" s="698"/>
      <c r="L826" s="698"/>
      <c r="M826" s="698"/>
      <c r="N826" s="698"/>
      <c r="O826" s="698"/>
      <c r="P826" s="698"/>
      <c r="Q826" s="698"/>
    </row>
    <row r="827" ht="25.15" customHeight="true" x14ac:dyDescent="0.2">
      <c r="C827" s="698"/>
      <c r="D827" s="698"/>
      <c r="E827" s="698"/>
      <c r="F827" s="698"/>
      <c r="G827" s="698"/>
      <c r="H827" s="698"/>
      <c r="I827" s="698"/>
      <c r="J827" s="698"/>
      <c r="K827" s="698"/>
      <c r="L827" s="698"/>
      <c r="M827" s="698"/>
      <c r="N827" s="698"/>
      <c r="O827" s="698"/>
      <c r="P827" s="698"/>
      <c r="Q827" s="698"/>
    </row>
    <row r="828" ht="25.15" customHeight="true" x14ac:dyDescent="0.2">
      <c r="C828" s="698"/>
      <c r="D828" s="698"/>
      <c r="E828" s="698"/>
      <c r="F828" s="698"/>
      <c r="G828" s="698"/>
      <c r="H828" s="698"/>
      <c r="I828" s="698"/>
      <c r="J828" s="698"/>
      <c r="K828" s="698"/>
      <c r="L828" s="698"/>
      <c r="M828" s="698"/>
      <c r="N828" s="698"/>
      <c r="O828" s="698"/>
      <c r="P828" s="698"/>
      <c r="Q828" s="698"/>
    </row>
    <row r="829" ht="25.15" customHeight="true" x14ac:dyDescent="0.2">
      <c r="C829" s="698"/>
      <c r="D829" s="698"/>
      <c r="E829" s="698"/>
      <c r="F829" s="698"/>
      <c r="G829" s="698"/>
      <c r="H829" s="698"/>
      <c r="I829" s="698"/>
      <c r="J829" s="698"/>
      <c r="K829" s="698"/>
      <c r="L829" s="698"/>
      <c r="M829" s="698"/>
      <c r="N829" s="698"/>
      <c r="O829" s="698"/>
      <c r="P829" s="698"/>
      <c r="Q829" s="698"/>
    </row>
    <row r="830" ht="25.15" customHeight="true" x14ac:dyDescent="0.2">
      <c r="C830" s="698"/>
      <c r="D830" s="698"/>
      <c r="E830" s="698"/>
      <c r="F830" s="698"/>
      <c r="G830" s="698"/>
      <c r="H830" s="698"/>
      <c r="I830" s="698"/>
      <c r="J830" s="698"/>
      <c r="K830" s="698"/>
      <c r="L830" s="698"/>
      <c r="M830" s="698"/>
      <c r="N830" s="698"/>
      <c r="O830" s="698"/>
      <c r="P830" s="698"/>
      <c r="Q830" s="698"/>
    </row>
    <row r="831" ht="25.15" customHeight="true" x14ac:dyDescent="0.2">
      <c r="C831" s="698"/>
      <c r="D831" s="698"/>
      <c r="E831" s="698"/>
      <c r="F831" s="698"/>
      <c r="G831" s="698"/>
      <c r="H831" s="698"/>
      <c r="I831" s="698"/>
      <c r="J831" s="698"/>
      <c r="K831" s="698"/>
      <c r="L831" s="698"/>
      <c r="M831" s="698"/>
      <c r="N831" s="698"/>
      <c r="O831" s="698"/>
      <c r="P831" s="698"/>
      <c r="Q831" s="698"/>
    </row>
    <row r="832" ht="25.15" customHeight="true" x14ac:dyDescent="0.2">
      <c r="C832" s="698"/>
      <c r="D832" s="698"/>
      <c r="E832" s="698"/>
      <c r="F832" s="698"/>
      <c r="G832" s="698"/>
      <c r="H832" s="698"/>
      <c r="I832" s="698"/>
      <c r="J832" s="698"/>
      <c r="K832" s="698"/>
      <c r="L832" s="698"/>
      <c r="M832" s="698"/>
      <c r="N832" s="698"/>
      <c r="O832" s="698"/>
      <c r="P832" s="698"/>
      <c r="Q832" s="698"/>
    </row>
    <row r="833" ht="25.15" customHeight="true" x14ac:dyDescent="0.2">
      <c r="C833" s="698"/>
      <c r="D833" s="698"/>
      <c r="E833" s="698"/>
      <c r="F833" s="698"/>
      <c r="G833" s="698"/>
      <c r="H833" s="698"/>
      <c r="I833" s="698"/>
      <c r="J833" s="698"/>
      <c r="K833" s="698"/>
      <c r="L833" s="698"/>
      <c r="M833" s="698"/>
      <c r="N833" s="698"/>
      <c r="O833" s="698"/>
      <c r="P833" s="698"/>
      <c r="Q833" s="698"/>
    </row>
    <row r="834" ht="25.15" customHeight="true" x14ac:dyDescent="0.2">
      <c r="C834" s="698"/>
      <c r="D834" s="698"/>
      <c r="E834" s="698"/>
      <c r="F834" s="698"/>
      <c r="G834" s="698"/>
      <c r="H834" s="698"/>
      <c r="I834" s="698"/>
      <c r="J834" s="698"/>
      <c r="K834" s="698"/>
      <c r="L834" s="698"/>
      <c r="M834" s="698"/>
      <c r="N834" s="698"/>
      <c r="O834" s="698"/>
      <c r="P834" s="698"/>
      <c r="Q834" s="698"/>
    </row>
    <row r="835" ht="25.15" customHeight="true" x14ac:dyDescent="0.2">
      <c r="C835" s="698"/>
      <c r="D835" s="698"/>
      <c r="E835" s="698"/>
      <c r="F835" s="698"/>
      <c r="G835" s="698"/>
      <c r="H835" s="698"/>
      <c r="I835" s="698"/>
      <c r="J835" s="698"/>
      <c r="K835" s="698"/>
      <c r="L835" s="698"/>
      <c r="M835" s="698"/>
      <c r="N835" s="698"/>
      <c r="O835" s="698"/>
      <c r="P835" s="698"/>
      <c r="Q835" s="698"/>
    </row>
    <row r="836" ht="25.15" customHeight="true" x14ac:dyDescent="0.2">
      <c r="C836" s="698"/>
      <c r="D836" s="698"/>
      <c r="E836" s="698"/>
      <c r="F836" s="698"/>
      <c r="G836" s="698"/>
      <c r="H836" s="698"/>
      <c r="I836" s="698"/>
      <c r="J836" s="698"/>
      <c r="K836" s="698"/>
      <c r="L836" s="698"/>
      <c r="M836" s="698"/>
      <c r="N836" s="698"/>
      <c r="O836" s="698"/>
      <c r="P836" s="698"/>
      <c r="Q836" s="698"/>
    </row>
    <row r="837" ht="25.15" customHeight="true" x14ac:dyDescent="0.2">
      <c r="C837" s="698"/>
      <c r="D837" s="698"/>
      <c r="E837" s="698"/>
      <c r="F837" s="698"/>
      <c r="G837" s="698"/>
      <c r="H837" s="698"/>
      <c r="I837" s="698"/>
      <c r="J837" s="698"/>
      <c r="K837" s="698"/>
      <c r="L837" s="698"/>
      <c r="M837" s="698"/>
      <c r="N837" s="698"/>
      <c r="O837" s="698"/>
      <c r="P837" s="698"/>
      <c r="Q837" s="698"/>
    </row>
    <row r="838" ht="25.15" customHeight="true" x14ac:dyDescent="0.2">
      <c r="C838" s="698"/>
      <c r="D838" s="698"/>
      <c r="E838" s="698"/>
      <c r="F838" s="698"/>
      <c r="G838" s="698"/>
      <c r="H838" s="698"/>
      <c r="I838" s="698"/>
      <c r="J838" s="698"/>
      <c r="K838" s="698"/>
      <c r="L838" s="698"/>
      <c r="M838" s="698"/>
      <c r="N838" s="698"/>
      <c r="O838" s="698"/>
      <c r="P838" s="698"/>
      <c r="Q838" s="698"/>
    </row>
    <row r="839" ht="25.15" customHeight="true" x14ac:dyDescent="0.2">
      <c r="C839" s="698"/>
      <c r="D839" s="698"/>
      <c r="E839" s="698"/>
      <c r="F839" s="698"/>
      <c r="G839" s="698"/>
      <c r="H839" s="698"/>
      <c r="I839" s="698"/>
      <c r="J839" s="698"/>
      <c r="K839" s="698"/>
      <c r="L839" s="698"/>
      <c r="M839" s="698"/>
      <c r="N839" s="698"/>
      <c r="O839" s="698"/>
      <c r="P839" s="698"/>
      <c r="Q839" s="698"/>
    </row>
    <row r="840" ht="25.15" customHeight="true" x14ac:dyDescent="0.2">
      <c r="C840" s="698"/>
      <c r="D840" s="698"/>
      <c r="E840" s="698"/>
      <c r="F840" s="698"/>
      <c r="G840" s="698"/>
      <c r="H840" s="698"/>
      <c r="I840" s="698"/>
      <c r="J840" s="698"/>
      <c r="K840" s="698"/>
      <c r="L840" s="698"/>
      <c r="M840" s="698"/>
      <c r="N840" s="698"/>
      <c r="O840" s="698"/>
      <c r="P840" s="698"/>
      <c r="Q840" s="698"/>
    </row>
    <row r="841" ht="25.15" customHeight="true" x14ac:dyDescent="0.2">
      <c r="C841" s="698"/>
      <c r="D841" s="698"/>
      <c r="E841" s="698"/>
      <c r="F841" s="698"/>
      <c r="G841" s="698"/>
      <c r="H841" s="698"/>
      <c r="I841" s="698"/>
      <c r="J841" s="698"/>
      <c r="K841" s="698"/>
      <c r="L841" s="698"/>
      <c r="M841" s="698"/>
      <c r="N841" s="698"/>
      <c r="O841" s="698"/>
      <c r="P841" s="698"/>
      <c r="Q841" s="698"/>
    </row>
    <row r="842" ht="25.15" customHeight="true" x14ac:dyDescent="0.2">
      <c r="C842" s="698"/>
      <c r="D842" s="698"/>
      <c r="E842" s="698"/>
      <c r="F842" s="698"/>
      <c r="G842" s="698"/>
      <c r="H842" s="698"/>
      <c r="I842" s="698"/>
      <c r="J842" s="698"/>
      <c r="K842" s="698"/>
      <c r="L842" s="698"/>
      <c r="M842" s="698"/>
      <c r="N842" s="698"/>
      <c r="O842" s="698"/>
      <c r="P842" s="698"/>
      <c r="Q842" s="698"/>
    </row>
    <row r="843" ht="25.15" customHeight="true" x14ac:dyDescent="0.2">
      <c r="C843" s="698"/>
      <c r="D843" s="698"/>
      <c r="E843" s="698"/>
      <c r="F843" s="698"/>
      <c r="G843" s="698"/>
      <c r="H843" s="698"/>
      <c r="I843" s="698"/>
      <c r="J843" s="698"/>
      <c r="K843" s="698"/>
      <c r="L843" s="698"/>
      <c r="M843" s="698"/>
      <c r="N843" s="698"/>
      <c r="O843" s="698"/>
      <c r="P843" s="698"/>
      <c r="Q843" s="698"/>
    </row>
    <row r="844" ht="25.15" customHeight="true" x14ac:dyDescent="0.2">
      <c r="C844" s="698"/>
      <c r="D844" s="698"/>
      <c r="E844" s="698"/>
      <c r="F844" s="698"/>
      <c r="G844" s="698"/>
      <c r="H844" s="698"/>
      <c r="I844" s="698"/>
      <c r="J844" s="698"/>
      <c r="K844" s="698"/>
      <c r="L844" s="698"/>
      <c r="M844" s="698"/>
      <c r="N844" s="698"/>
      <c r="O844" s="698"/>
      <c r="P844" s="698"/>
      <c r="Q844" s="698"/>
    </row>
    <row r="845" ht="25.15" customHeight="true" x14ac:dyDescent="0.2">
      <c r="C845" s="698"/>
      <c r="D845" s="698"/>
      <c r="E845" s="698"/>
      <c r="F845" s="698"/>
      <c r="G845" s="698"/>
      <c r="H845" s="698"/>
      <c r="I845" s="698"/>
      <c r="J845" s="698"/>
      <c r="K845" s="698"/>
      <c r="L845" s="698"/>
      <c r="M845" s="698"/>
      <c r="N845" s="698"/>
      <c r="O845" s="698"/>
      <c r="P845" s="698"/>
      <c r="Q845" s="698"/>
    </row>
    <row r="846" ht="25.15" customHeight="true" x14ac:dyDescent="0.2">
      <c r="C846" s="698"/>
      <c r="D846" s="698"/>
      <c r="E846" s="698"/>
      <c r="F846" s="698"/>
      <c r="G846" s="698"/>
      <c r="H846" s="698"/>
      <c r="I846" s="698"/>
      <c r="J846" s="698"/>
      <c r="K846" s="698"/>
      <c r="L846" s="698"/>
      <c r="M846" s="698"/>
      <c r="N846" s="698"/>
      <c r="O846" s="698"/>
      <c r="P846" s="698"/>
      <c r="Q846" s="698"/>
    </row>
    <row r="847" ht="25.15" customHeight="true" x14ac:dyDescent="0.2">
      <c r="C847" s="698"/>
      <c r="D847" s="698"/>
      <c r="E847" s="698"/>
      <c r="F847" s="698"/>
      <c r="G847" s="698"/>
      <c r="H847" s="698"/>
      <c r="I847" s="698"/>
      <c r="J847" s="698"/>
      <c r="K847" s="698"/>
      <c r="L847" s="698"/>
      <c r="M847" s="698"/>
      <c r="N847" s="698"/>
      <c r="O847" s="698"/>
      <c r="P847" s="698"/>
      <c r="Q847" s="698"/>
    </row>
    <row r="848" ht="25.15" customHeight="true" x14ac:dyDescent="0.2">
      <c r="C848" s="698"/>
      <c r="D848" s="698"/>
      <c r="E848" s="698"/>
      <c r="F848" s="698"/>
      <c r="G848" s="698"/>
      <c r="H848" s="698"/>
      <c r="I848" s="698"/>
      <c r="J848" s="698"/>
      <c r="K848" s="698"/>
      <c r="L848" s="698"/>
      <c r="M848" s="698"/>
      <c r="N848" s="698"/>
      <c r="O848" s="698"/>
      <c r="P848" s="698"/>
      <c r="Q848" s="698"/>
    </row>
    <row r="849" ht="25.15" customHeight="true" x14ac:dyDescent="0.2">
      <c r="C849" s="698"/>
      <c r="D849" s="698"/>
      <c r="E849" s="698"/>
      <c r="F849" s="698"/>
      <c r="G849" s="698"/>
      <c r="H849" s="698"/>
      <c r="I849" s="698"/>
      <c r="J849" s="698"/>
      <c r="K849" s="698"/>
      <c r="L849" s="698"/>
      <c r="M849" s="698"/>
      <c r="N849" s="698"/>
      <c r="O849" s="698"/>
      <c r="P849" s="698"/>
      <c r="Q849" s="698"/>
    </row>
    <row r="850" ht="25.15" customHeight="true" x14ac:dyDescent="0.2">
      <c r="C850" s="698"/>
      <c r="D850" s="698"/>
      <c r="E850" s="698"/>
      <c r="F850" s="698"/>
      <c r="G850" s="698"/>
      <c r="H850" s="698"/>
      <c r="I850" s="698"/>
      <c r="J850" s="698"/>
      <c r="K850" s="698"/>
      <c r="L850" s="698"/>
      <c r="M850" s="698"/>
      <c r="N850" s="698"/>
      <c r="O850" s="698"/>
      <c r="P850" s="698"/>
      <c r="Q850" s="698"/>
    </row>
    <row r="851" ht="25.15" customHeight="true" x14ac:dyDescent="0.2">
      <c r="C851" s="698"/>
      <c r="D851" s="698"/>
      <c r="E851" s="698"/>
      <c r="F851" s="698"/>
      <c r="G851" s="698"/>
      <c r="H851" s="698"/>
      <c r="I851" s="698"/>
      <c r="J851" s="698"/>
      <c r="K851" s="698"/>
      <c r="L851" s="698"/>
      <c r="M851" s="698"/>
      <c r="N851" s="698"/>
      <c r="O851" s="698"/>
      <c r="P851" s="698"/>
      <c r="Q851" s="698"/>
    </row>
    <row r="852" ht="25.15" customHeight="true" x14ac:dyDescent="0.2">
      <c r="C852" s="698"/>
      <c r="D852" s="698"/>
      <c r="E852" s="698"/>
      <c r="F852" s="698"/>
      <c r="G852" s="698"/>
      <c r="H852" s="698"/>
      <c r="I852" s="698"/>
      <c r="J852" s="698"/>
      <c r="K852" s="698"/>
      <c r="L852" s="698"/>
      <c r="M852" s="698"/>
      <c r="N852" s="698"/>
      <c r="O852" s="698"/>
      <c r="P852" s="698"/>
      <c r="Q852" s="698"/>
    </row>
    <row r="853" ht="25.15" customHeight="true" x14ac:dyDescent="0.2">
      <c r="C853" s="698"/>
      <c r="D853" s="698"/>
      <c r="E853" s="698"/>
      <c r="F853" s="698"/>
      <c r="G853" s="698"/>
      <c r="H853" s="698"/>
      <c r="I853" s="698"/>
      <c r="J853" s="698"/>
      <c r="K853" s="698"/>
      <c r="L853" s="698"/>
      <c r="M853" s="698"/>
      <c r="N853" s="698"/>
      <c r="O853" s="698"/>
      <c r="P853" s="698"/>
      <c r="Q853" s="698"/>
    </row>
    <row r="854" ht="25.15" customHeight="true" x14ac:dyDescent="0.2">
      <c r="C854" s="698"/>
      <c r="D854" s="698"/>
      <c r="E854" s="698"/>
      <c r="F854" s="698"/>
      <c r="G854" s="698"/>
      <c r="H854" s="698"/>
      <c r="I854" s="698"/>
      <c r="J854" s="698"/>
      <c r="K854" s="698"/>
      <c r="L854" s="698"/>
      <c r="M854" s="698"/>
      <c r="N854" s="698"/>
      <c r="O854" s="698"/>
      <c r="P854" s="698"/>
      <c r="Q854" s="698"/>
    </row>
    <row r="855" ht="25.15" customHeight="true" x14ac:dyDescent="0.2">
      <c r="C855" s="698"/>
      <c r="D855" s="698"/>
      <c r="E855" s="698"/>
      <c r="F855" s="698"/>
      <c r="G855" s="698"/>
      <c r="H855" s="698"/>
      <c r="I855" s="698"/>
      <c r="J855" s="698"/>
      <c r="K855" s="698"/>
      <c r="L855" s="698"/>
      <c r="M855" s="698"/>
      <c r="N855" s="698"/>
      <c r="O855" s="698"/>
      <c r="P855" s="698"/>
      <c r="Q855" s="698"/>
    </row>
    <row r="856" ht="25.15" customHeight="true" x14ac:dyDescent="0.2">
      <c r="C856" s="698"/>
      <c r="D856" s="698"/>
      <c r="E856" s="698"/>
      <c r="F856" s="698"/>
      <c r="G856" s="698"/>
      <c r="H856" s="698"/>
      <c r="I856" s="698"/>
      <c r="J856" s="698"/>
      <c r="K856" s="698"/>
      <c r="L856" s="698"/>
      <c r="M856" s="698"/>
      <c r="N856" s="698"/>
      <c r="O856" s="698"/>
      <c r="P856" s="698"/>
      <c r="Q856" s="698"/>
    </row>
    <row r="857" ht="25.15" customHeight="true" x14ac:dyDescent="0.2">
      <c r="C857" s="698"/>
      <c r="D857" s="698"/>
      <c r="E857" s="698"/>
      <c r="F857" s="698"/>
      <c r="G857" s="698"/>
      <c r="H857" s="698"/>
      <c r="I857" s="698"/>
      <c r="J857" s="698"/>
      <c r="K857" s="698"/>
      <c r="L857" s="698"/>
      <c r="M857" s="698"/>
      <c r="N857" s="698"/>
      <c r="O857" s="698"/>
      <c r="P857" s="698"/>
      <c r="Q857" s="698"/>
    </row>
    <row r="858" ht="25.15" customHeight="true" x14ac:dyDescent="0.2">
      <c r="C858" s="698"/>
      <c r="D858" s="698"/>
      <c r="E858" s="698"/>
      <c r="F858" s="698"/>
      <c r="G858" s="698"/>
      <c r="H858" s="698"/>
      <c r="I858" s="698"/>
      <c r="J858" s="698"/>
      <c r="K858" s="698"/>
      <c r="L858" s="698"/>
      <c r="M858" s="698"/>
      <c r="N858" s="698"/>
      <c r="O858" s="698"/>
      <c r="P858" s="698"/>
      <c r="Q858" s="698"/>
    </row>
    <row r="859" ht="25.15" customHeight="true" x14ac:dyDescent="0.2">
      <c r="C859" s="698"/>
      <c r="D859" s="698"/>
      <c r="E859" s="698"/>
      <c r="F859" s="698"/>
      <c r="G859" s="698"/>
      <c r="H859" s="698"/>
      <c r="I859" s="698"/>
      <c r="J859" s="698"/>
      <c r="K859" s="698"/>
      <c r="L859" s="698"/>
      <c r="M859" s="698"/>
      <c r="N859" s="698"/>
      <c r="O859" s="698"/>
      <c r="P859" s="698"/>
      <c r="Q859" s="698"/>
    </row>
    <row r="860" ht="25.15" customHeight="true" x14ac:dyDescent="0.2">
      <c r="C860" s="698"/>
      <c r="D860" s="698"/>
      <c r="E860" s="698"/>
      <c r="F860" s="698"/>
      <c r="G860" s="698"/>
      <c r="H860" s="698"/>
      <c r="I860" s="698"/>
      <c r="J860" s="698"/>
      <c r="K860" s="698"/>
      <c r="L860" s="698"/>
      <c r="M860" s="698"/>
      <c r="N860" s="698"/>
      <c r="O860" s="698"/>
      <c r="P860" s="698"/>
      <c r="Q860" s="698"/>
    </row>
    <row r="861" ht="25.15" customHeight="true" x14ac:dyDescent="0.2">
      <c r="C861" s="698"/>
      <c r="D861" s="698"/>
      <c r="E861" s="698"/>
      <c r="F861" s="698"/>
      <c r="G861" s="698"/>
      <c r="H861" s="698"/>
      <c r="I861" s="698"/>
      <c r="J861" s="698"/>
      <c r="K861" s="698"/>
      <c r="L861" s="698"/>
      <c r="M861" s="698"/>
      <c r="N861" s="698"/>
      <c r="O861" s="698"/>
      <c r="P861" s="698"/>
      <c r="Q861" s="698"/>
    </row>
    <row r="862" ht="25.15" customHeight="true" x14ac:dyDescent="0.2">
      <c r="C862" s="698"/>
      <c r="D862" s="698"/>
      <c r="E862" s="698"/>
      <c r="F862" s="698"/>
      <c r="G862" s="698"/>
      <c r="H862" s="698"/>
      <c r="I862" s="698"/>
      <c r="J862" s="698"/>
      <c r="K862" s="698"/>
      <c r="L862" s="698"/>
      <c r="M862" s="698"/>
      <c r="N862" s="698"/>
      <c r="O862" s="698"/>
      <c r="P862" s="698"/>
      <c r="Q862" s="698"/>
    </row>
    <row r="863" ht="25.15" customHeight="true" x14ac:dyDescent="0.2">
      <c r="C863" s="698"/>
      <c r="D863" s="698"/>
      <c r="E863" s="698"/>
      <c r="F863" s="698"/>
      <c r="G863" s="698"/>
      <c r="H863" s="698"/>
      <c r="I863" s="698"/>
      <c r="J863" s="698"/>
      <c r="K863" s="698"/>
      <c r="L863" s="698"/>
      <c r="M863" s="698"/>
      <c r="N863" s="698"/>
      <c r="O863" s="698"/>
      <c r="P863" s="698"/>
      <c r="Q863" s="698"/>
    </row>
    <row r="864" ht="25.15" customHeight="true" x14ac:dyDescent="0.2">
      <c r="C864" s="698"/>
      <c r="D864" s="698"/>
      <c r="E864" s="698"/>
      <c r="F864" s="698"/>
      <c r="G864" s="698"/>
      <c r="H864" s="698"/>
      <c r="I864" s="698"/>
      <c r="J864" s="698"/>
      <c r="K864" s="698"/>
      <c r="L864" s="698"/>
      <c r="M864" s="698"/>
      <c r="N864" s="698"/>
      <c r="O864" s="698"/>
      <c r="P864" s="698"/>
      <c r="Q864" s="698"/>
    </row>
    <row r="865" ht="25.15" customHeight="true" x14ac:dyDescent="0.2">
      <c r="C865" s="698"/>
      <c r="D865" s="698"/>
      <c r="E865" s="698"/>
      <c r="F865" s="698"/>
      <c r="G865" s="698"/>
      <c r="H865" s="698"/>
      <c r="I865" s="698"/>
      <c r="J865" s="698"/>
      <c r="K865" s="698"/>
      <c r="L865" s="698"/>
      <c r="M865" s="698"/>
      <c r="N865" s="698"/>
      <c r="O865" s="698"/>
      <c r="P865" s="698"/>
      <c r="Q865" s="698"/>
    </row>
    <row r="866" ht="25.15" customHeight="true" x14ac:dyDescent="0.2">
      <c r="C866" s="698"/>
      <c r="D866" s="698"/>
      <c r="E866" s="698"/>
      <c r="F866" s="698"/>
      <c r="G866" s="698"/>
      <c r="H866" s="698"/>
      <c r="I866" s="698"/>
      <c r="J866" s="698"/>
      <c r="K866" s="698"/>
      <c r="L866" s="698"/>
      <c r="M866" s="698"/>
      <c r="N866" s="698"/>
      <c r="O866" s="698"/>
      <c r="P866" s="698"/>
      <c r="Q866" s="698"/>
    </row>
    <row r="867" ht="25.15" customHeight="true" x14ac:dyDescent="0.2">
      <c r="C867" s="698"/>
      <c r="D867" s="698"/>
      <c r="E867" s="698"/>
      <c r="F867" s="698"/>
      <c r="G867" s="698"/>
      <c r="H867" s="698"/>
      <c r="I867" s="698"/>
      <c r="J867" s="698"/>
      <c r="K867" s="698"/>
      <c r="L867" s="698"/>
      <c r="M867" s="698"/>
      <c r="N867" s="698"/>
      <c r="O867" s="698"/>
      <c r="P867" s="698"/>
      <c r="Q867" s="698"/>
    </row>
    <row r="868" ht="25.15" customHeight="true" x14ac:dyDescent="0.2">
      <c r="C868" s="698"/>
      <c r="D868" s="698"/>
      <c r="E868" s="698"/>
      <c r="F868" s="698"/>
      <c r="G868" s="698"/>
      <c r="H868" s="698"/>
      <c r="I868" s="698"/>
      <c r="J868" s="698"/>
      <c r="K868" s="698"/>
      <c r="L868" s="698"/>
      <c r="M868" s="698"/>
      <c r="N868" s="698"/>
      <c r="O868" s="698"/>
      <c r="P868" s="698"/>
      <c r="Q868" s="698"/>
    </row>
    <row r="869" ht="25.15" customHeight="true" x14ac:dyDescent="0.2">
      <c r="C869" s="698"/>
      <c r="D869" s="698"/>
      <c r="E869" s="698"/>
      <c r="F869" s="698"/>
      <c r="G869" s="698"/>
      <c r="H869" s="698"/>
      <c r="I869" s="698"/>
      <c r="J869" s="698"/>
      <c r="K869" s="698"/>
      <c r="L869" s="698"/>
      <c r="M869" s="698"/>
      <c r="N869" s="698"/>
      <c r="O869" s="698"/>
      <c r="P869" s="698"/>
      <c r="Q869" s="698"/>
    </row>
    <row r="870" ht="25.15" customHeight="true" x14ac:dyDescent="0.2">
      <c r="C870" s="698"/>
      <c r="D870" s="698"/>
      <c r="E870" s="698"/>
      <c r="F870" s="698"/>
      <c r="G870" s="698"/>
      <c r="H870" s="698"/>
      <c r="I870" s="698"/>
      <c r="J870" s="698"/>
      <c r="K870" s="698"/>
      <c r="L870" s="698"/>
      <c r="M870" s="698"/>
      <c r="N870" s="698"/>
      <c r="O870" s="698"/>
      <c r="P870" s="698"/>
      <c r="Q870" s="698"/>
    </row>
    <row r="871" ht="25.15" customHeight="true" x14ac:dyDescent="0.2">
      <c r="C871" s="698"/>
      <c r="D871" s="698"/>
      <c r="E871" s="698"/>
      <c r="F871" s="698"/>
      <c r="G871" s="698"/>
      <c r="H871" s="698"/>
      <c r="I871" s="698"/>
      <c r="J871" s="698"/>
      <c r="K871" s="698"/>
      <c r="L871" s="698"/>
      <c r="M871" s="698"/>
      <c r="N871" s="698"/>
      <c r="O871" s="698"/>
      <c r="P871" s="698"/>
      <c r="Q871" s="698"/>
    </row>
    <row r="872" ht="25.15" customHeight="true" x14ac:dyDescent="0.2">
      <c r="C872" s="698"/>
      <c r="D872" s="698"/>
      <c r="E872" s="698"/>
      <c r="F872" s="698"/>
      <c r="G872" s="698"/>
      <c r="H872" s="698"/>
      <c r="I872" s="698"/>
      <c r="J872" s="698"/>
      <c r="K872" s="698"/>
      <c r="L872" s="698"/>
      <c r="M872" s="698"/>
      <c r="N872" s="698"/>
      <c r="O872" s="698"/>
      <c r="P872" s="698"/>
      <c r="Q872" s="698"/>
    </row>
    <row r="873" ht="25.15" customHeight="true" x14ac:dyDescent="0.2">
      <c r="C873" s="698"/>
      <c r="D873" s="698"/>
      <c r="E873" s="698"/>
      <c r="F873" s="698"/>
      <c r="G873" s="698"/>
      <c r="H873" s="698"/>
      <c r="I873" s="698"/>
      <c r="J873" s="698"/>
      <c r="K873" s="698"/>
      <c r="L873" s="698"/>
      <c r="M873" s="698"/>
      <c r="N873" s="698"/>
      <c r="O873" s="698"/>
      <c r="P873" s="698"/>
      <c r="Q873" s="698"/>
    </row>
    <row r="874" ht="25.15" customHeight="true" x14ac:dyDescent="0.2">
      <c r="C874" s="698"/>
      <c r="D874" s="698"/>
      <c r="E874" s="698"/>
      <c r="F874" s="698"/>
      <c r="G874" s="698"/>
      <c r="H874" s="698"/>
      <c r="I874" s="698"/>
      <c r="J874" s="698"/>
      <c r="K874" s="698"/>
      <c r="L874" s="698"/>
      <c r="M874" s="698"/>
      <c r="N874" s="698"/>
      <c r="O874" s="698"/>
      <c r="P874" s="698"/>
      <c r="Q874" s="698"/>
    </row>
    <row r="875" ht="25.15" customHeight="true" x14ac:dyDescent="0.2">
      <c r="C875" s="698"/>
      <c r="D875" s="698"/>
      <c r="E875" s="698"/>
      <c r="F875" s="698"/>
      <c r="G875" s="698"/>
      <c r="H875" s="698"/>
      <c r="I875" s="698"/>
      <c r="J875" s="698"/>
      <c r="K875" s="698"/>
      <c r="L875" s="698"/>
      <c r="M875" s="698"/>
      <c r="N875" s="698"/>
      <c r="O875" s="698"/>
      <c r="P875" s="698"/>
      <c r="Q875" s="698"/>
    </row>
    <row r="876" ht="25.15" customHeight="true" x14ac:dyDescent="0.2">
      <c r="C876" s="698"/>
      <c r="D876" s="698"/>
      <c r="E876" s="698"/>
      <c r="F876" s="698"/>
      <c r="G876" s="698"/>
      <c r="H876" s="698"/>
      <c r="I876" s="698"/>
      <c r="J876" s="698"/>
      <c r="K876" s="698"/>
      <c r="L876" s="698"/>
      <c r="M876" s="698"/>
      <c r="N876" s="698"/>
      <c r="O876" s="698"/>
      <c r="P876" s="698"/>
      <c r="Q876" s="698"/>
    </row>
    <row r="877" ht="25.15" customHeight="true" x14ac:dyDescent="0.2">
      <c r="C877" s="698"/>
      <c r="D877" s="698"/>
      <c r="E877" s="698"/>
      <c r="F877" s="698"/>
      <c r="G877" s="698"/>
      <c r="H877" s="698"/>
      <c r="I877" s="698"/>
      <c r="J877" s="698"/>
      <c r="K877" s="698"/>
      <c r="L877" s="698"/>
      <c r="M877" s="698"/>
      <c r="N877" s="698"/>
      <c r="O877" s="698"/>
      <c r="P877" s="698"/>
      <c r="Q877" s="698"/>
    </row>
    <row r="878" ht="25.15" customHeight="true" x14ac:dyDescent="0.2">
      <c r="C878" s="698"/>
      <c r="D878" s="698"/>
      <c r="E878" s="698"/>
      <c r="F878" s="698"/>
      <c r="G878" s="698"/>
      <c r="H878" s="698"/>
      <c r="I878" s="698"/>
      <c r="J878" s="698"/>
      <c r="K878" s="698"/>
      <c r="L878" s="698"/>
      <c r="M878" s="698"/>
      <c r="N878" s="698"/>
      <c r="O878" s="698"/>
      <c r="P878" s="698"/>
      <c r="Q878" s="698"/>
    </row>
    <row r="879" ht="25.15" customHeight="true" x14ac:dyDescent="0.2">
      <c r="C879" s="698"/>
      <c r="D879" s="698"/>
      <c r="E879" s="698"/>
      <c r="F879" s="698"/>
      <c r="G879" s="698"/>
      <c r="H879" s="698"/>
      <c r="I879" s="698"/>
      <c r="J879" s="698"/>
      <c r="K879" s="698"/>
      <c r="L879" s="698"/>
      <c r="M879" s="698"/>
      <c r="N879" s="698"/>
      <c r="O879" s="698"/>
      <c r="P879" s="698"/>
      <c r="Q879" s="698"/>
    </row>
    <row r="880" ht="25.15" customHeight="true" x14ac:dyDescent="0.2">
      <c r="C880" s="698"/>
      <c r="D880" s="698"/>
      <c r="E880" s="698"/>
      <c r="F880" s="698"/>
      <c r="G880" s="698"/>
      <c r="H880" s="698"/>
      <c r="I880" s="698"/>
      <c r="J880" s="698"/>
      <c r="K880" s="698"/>
      <c r="L880" s="698"/>
      <c r="M880" s="698"/>
      <c r="N880" s="698"/>
      <c r="O880" s="698"/>
      <c r="P880" s="698"/>
      <c r="Q880" s="698"/>
    </row>
    <row r="881" ht="25.15" customHeight="true" x14ac:dyDescent="0.2">
      <c r="C881" s="698"/>
      <c r="D881" s="698"/>
      <c r="E881" s="698"/>
      <c r="F881" s="698"/>
      <c r="G881" s="698"/>
      <c r="H881" s="698"/>
      <c r="I881" s="698"/>
      <c r="J881" s="698"/>
      <c r="K881" s="698"/>
      <c r="L881" s="698"/>
      <c r="M881" s="698"/>
      <c r="N881" s="698"/>
      <c r="O881" s="698"/>
      <c r="P881" s="698"/>
      <c r="Q881" s="698"/>
    </row>
    <row r="882" ht="25.15" customHeight="true" x14ac:dyDescent="0.2">
      <c r="C882" s="698"/>
      <c r="D882" s="698"/>
      <c r="E882" s="698"/>
      <c r="F882" s="698"/>
      <c r="G882" s="698"/>
      <c r="H882" s="698"/>
      <c r="I882" s="698"/>
      <c r="J882" s="698"/>
      <c r="K882" s="698"/>
      <c r="L882" s="698"/>
      <c r="M882" s="698"/>
      <c r="N882" s="698"/>
      <c r="O882" s="698"/>
      <c r="P882" s="698"/>
      <c r="Q882" s="698"/>
    </row>
    <row r="883" ht="25.15" customHeight="true" x14ac:dyDescent="0.2">
      <c r="C883" s="698"/>
      <c r="D883" s="698"/>
      <c r="E883" s="698"/>
      <c r="F883" s="698"/>
      <c r="G883" s="698"/>
      <c r="H883" s="698"/>
      <c r="I883" s="698"/>
      <c r="J883" s="698"/>
      <c r="K883" s="698"/>
      <c r="L883" s="698"/>
      <c r="M883" s="698"/>
      <c r="N883" s="698"/>
      <c r="O883" s="698"/>
      <c r="P883" s="698"/>
      <c r="Q883" s="698"/>
    </row>
    <row r="884" ht="25.15" customHeight="true" x14ac:dyDescent="0.2">
      <c r="C884" s="698"/>
      <c r="D884" s="698"/>
      <c r="E884" s="698"/>
      <c r="F884" s="698"/>
      <c r="G884" s="698"/>
      <c r="H884" s="698"/>
      <c r="I884" s="698"/>
      <c r="J884" s="698"/>
      <c r="K884" s="698"/>
      <c r="L884" s="698"/>
      <c r="M884" s="698"/>
      <c r="N884" s="698"/>
      <c r="O884" s="698"/>
      <c r="P884" s="698"/>
      <c r="Q884" s="698"/>
    </row>
    <row r="885" ht="25.15" customHeight="true" x14ac:dyDescent="0.2">
      <c r="C885" s="698"/>
      <c r="D885" s="698"/>
      <c r="E885" s="698"/>
      <c r="F885" s="698"/>
      <c r="G885" s="698"/>
      <c r="H885" s="698"/>
      <c r="I885" s="698"/>
      <c r="J885" s="698"/>
      <c r="K885" s="698"/>
      <c r="L885" s="698"/>
      <c r="M885" s="698"/>
      <c r="N885" s="698"/>
      <c r="O885" s="698"/>
      <c r="P885" s="698"/>
      <c r="Q885" s="698"/>
    </row>
    <row r="886" ht="25.15" customHeight="true" x14ac:dyDescent="0.2">
      <c r="C886" s="698"/>
      <c r="D886" s="698"/>
      <c r="E886" s="698"/>
      <c r="F886" s="698"/>
      <c r="G886" s="698"/>
      <c r="H886" s="698"/>
      <c r="I886" s="698"/>
      <c r="J886" s="698"/>
      <c r="K886" s="698"/>
      <c r="L886" s="698"/>
      <c r="M886" s="698"/>
      <c r="N886" s="698"/>
      <c r="O886" s="698"/>
      <c r="P886" s="698"/>
      <c r="Q886" s="698"/>
    </row>
    <row r="887" ht="25.15" customHeight="true" x14ac:dyDescent="0.2">
      <c r="C887" s="698"/>
      <c r="D887" s="698"/>
      <c r="E887" s="698"/>
      <c r="F887" s="698"/>
      <c r="G887" s="698"/>
      <c r="H887" s="698"/>
      <c r="I887" s="698"/>
      <c r="J887" s="698"/>
      <c r="K887" s="698"/>
      <c r="L887" s="698"/>
      <c r="M887" s="698"/>
      <c r="N887" s="698"/>
      <c r="O887" s="698"/>
      <c r="P887" s="698"/>
      <c r="Q887" s="698"/>
    </row>
    <row r="888" ht="25.15" customHeight="true" x14ac:dyDescent="0.2">
      <c r="C888" s="698"/>
      <c r="D888" s="698"/>
      <c r="E888" s="698"/>
      <c r="F888" s="698"/>
      <c r="G888" s="698"/>
      <c r="H888" s="698"/>
      <c r="I888" s="698"/>
      <c r="J888" s="698"/>
      <c r="K888" s="698"/>
      <c r="L888" s="698"/>
      <c r="M888" s="698"/>
      <c r="N888" s="698"/>
      <c r="O888" s="698"/>
      <c r="P888" s="698"/>
      <c r="Q888" s="698"/>
    </row>
    <row r="889" ht="25.15" customHeight="true" x14ac:dyDescent="0.2">
      <c r="C889" s="698"/>
      <c r="D889" s="698"/>
      <c r="E889" s="698"/>
      <c r="F889" s="698"/>
      <c r="G889" s="698"/>
      <c r="H889" s="698"/>
      <c r="I889" s="698"/>
      <c r="J889" s="698"/>
      <c r="K889" s="698"/>
      <c r="L889" s="698"/>
      <c r="M889" s="698"/>
      <c r="N889" s="698"/>
      <c r="O889" s="698"/>
      <c r="P889" s="698"/>
      <c r="Q889" s="698"/>
    </row>
    <row r="890" ht="25.15" customHeight="true" x14ac:dyDescent="0.2">
      <c r="C890" s="698"/>
      <c r="D890" s="698"/>
      <c r="E890" s="698"/>
      <c r="F890" s="698"/>
      <c r="G890" s="698"/>
      <c r="H890" s="698"/>
      <c r="I890" s="698"/>
      <c r="J890" s="698"/>
      <c r="K890" s="698"/>
      <c r="L890" s="698"/>
      <c r="M890" s="698"/>
      <c r="N890" s="698"/>
      <c r="O890" s="698"/>
      <c r="P890" s="698"/>
      <c r="Q890" s="698"/>
    </row>
    <row r="891" ht="25.15" customHeight="true" x14ac:dyDescent="0.2">
      <c r="C891" s="698"/>
      <c r="D891" s="698"/>
      <c r="E891" s="698"/>
      <c r="F891" s="698"/>
      <c r="G891" s="698"/>
      <c r="H891" s="698"/>
      <c r="I891" s="698"/>
      <c r="J891" s="698"/>
      <c r="K891" s="698"/>
      <c r="L891" s="698"/>
      <c r="M891" s="698"/>
      <c r="N891" s="698"/>
      <c r="O891" s="698"/>
      <c r="P891" s="698"/>
      <c r="Q891" s="698"/>
    </row>
    <row r="892" ht="25.15" customHeight="true" x14ac:dyDescent="0.2">
      <c r="C892" s="698"/>
      <c r="D892" s="698"/>
      <c r="E892" s="698"/>
      <c r="F892" s="698"/>
      <c r="G892" s="698"/>
      <c r="H892" s="698"/>
      <c r="I892" s="698"/>
      <c r="J892" s="698"/>
      <c r="K892" s="698"/>
      <c r="L892" s="698"/>
      <c r="M892" s="698"/>
      <c r="N892" s="698"/>
      <c r="O892" s="698"/>
      <c r="P892" s="698"/>
      <c r="Q892" s="698"/>
    </row>
    <row r="893" ht="25.15" customHeight="true" x14ac:dyDescent="0.2">
      <c r="C893" s="698"/>
      <c r="D893" s="698"/>
      <c r="E893" s="698"/>
      <c r="F893" s="698"/>
      <c r="G893" s="698"/>
      <c r="H893" s="698"/>
      <c r="I893" s="698"/>
      <c r="J893" s="698"/>
      <c r="K893" s="698"/>
      <c r="L893" s="698"/>
      <c r="M893" s="698"/>
      <c r="N893" s="698"/>
      <c r="O893" s="698"/>
      <c r="P893" s="698"/>
      <c r="Q893" s="698"/>
    </row>
    <row r="894" ht="25.15" customHeight="true" x14ac:dyDescent="0.2">
      <c r="C894" s="698"/>
      <c r="D894" s="698"/>
      <c r="E894" s="698"/>
      <c r="F894" s="698"/>
      <c r="G894" s="698"/>
      <c r="H894" s="698"/>
      <c r="I894" s="698"/>
      <c r="J894" s="698"/>
      <c r="K894" s="698"/>
      <c r="L894" s="698"/>
      <c r="M894" s="698"/>
      <c r="N894" s="698"/>
      <c r="O894" s="698"/>
      <c r="P894" s="698"/>
      <c r="Q894" s="698"/>
    </row>
    <row r="895" ht="25.15" customHeight="true" x14ac:dyDescent="0.2">
      <c r="C895" s="698"/>
      <c r="D895" s="698"/>
      <c r="E895" s="698"/>
      <c r="F895" s="698"/>
      <c r="G895" s="698"/>
      <c r="H895" s="698"/>
      <c r="I895" s="698"/>
      <c r="J895" s="698"/>
      <c r="K895" s="698"/>
      <c r="L895" s="698"/>
      <c r="M895" s="698"/>
      <c r="N895" s="698"/>
      <c r="O895" s="698"/>
      <c r="P895" s="698"/>
      <c r="Q895" s="698"/>
    </row>
    <row r="896" ht="25.15" customHeight="true" x14ac:dyDescent="0.2">
      <c r="C896" s="698"/>
      <c r="D896" s="698"/>
      <c r="E896" s="698"/>
      <c r="F896" s="698"/>
      <c r="G896" s="698"/>
      <c r="H896" s="698"/>
      <c r="I896" s="698"/>
      <c r="J896" s="698"/>
      <c r="K896" s="698"/>
      <c r="L896" s="698"/>
      <c r="M896" s="698"/>
      <c r="N896" s="698"/>
      <c r="O896" s="698"/>
      <c r="P896" s="698"/>
      <c r="Q896" s="698"/>
    </row>
    <row r="897" ht="25.15" customHeight="true" x14ac:dyDescent="0.2">
      <c r="C897" s="698"/>
      <c r="D897" s="698"/>
      <c r="E897" s="698"/>
      <c r="F897" s="698"/>
      <c r="G897" s="698"/>
      <c r="H897" s="698"/>
      <c r="I897" s="698"/>
      <c r="J897" s="698"/>
      <c r="K897" s="698"/>
      <c r="L897" s="698"/>
      <c r="M897" s="698"/>
      <c r="N897" s="698"/>
      <c r="O897" s="698"/>
      <c r="P897" s="698"/>
      <c r="Q897" s="698"/>
    </row>
    <row r="898" ht="25.15" customHeight="true" x14ac:dyDescent="0.2">
      <c r="C898" s="698"/>
      <c r="D898" s="698"/>
      <c r="E898" s="698"/>
      <c r="F898" s="698"/>
      <c r="G898" s="698"/>
      <c r="H898" s="698"/>
      <c r="I898" s="698"/>
      <c r="J898" s="698"/>
      <c r="K898" s="698"/>
      <c r="L898" s="698"/>
      <c r="M898" s="698"/>
      <c r="N898" s="698"/>
      <c r="O898" s="698"/>
      <c r="P898" s="698"/>
      <c r="Q898" s="698"/>
    </row>
    <row r="899" ht="25.15" customHeight="true" x14ac:dyDescent="0.2">
      <c r="C899" s="698"/>
      <c r="D899" s="698"/>
      <c r="E899" s="698"/>
      <c r="F899" s="698"/>
      <c r="G899" s="698"/>
      <c r="H899" s="698"/>
      <c r="I899" s="698"/>
      <c r="J899" s="698"/>
      <c r="K899" s="698"/>
      <c r="L899" s="698"/>
      <c r="M899" s="698"/>
      <c r="N899" s="698"/>
      <c r="O899" s="698"/>
      <c r="P899" s="698"/>
      <c r="Q899" s="698"/>
    </row>
    <row r="900" ht="25.15" customHeight="true" x14ac:dyDescent="0.2">
      <c r="C900" s="698"/>
      <c r="D900" s="698"/>
      <c r="E900" s="698"/>
      <c r="F900" s="698"/>
      <c r="G900" s="698"/>
      <c r="H900" s="698"/>
      <c r="I900" s="698"/>
      <c r="J900" s="698"/>
      <c r="K900" s="698"/>
      <c r="L900" s="698"/>
      <c r="M900" s="698"/>
      <c r="N900" s="698"/>
      <c r="O900" s="698"/>
      <c r="P900" s="698"/>
      <c r="Q900" s="698"/>
    </row>
    <row r="901" ht="25.15" customHeight="true" x14ac:dyDescent="0.2">
      <c r="C901" s="698"/>
      <c r="D901" s="698"/>
      <c r="E901" s="698"/>
      <c r="F901" s="698"/>
      <c r="G901" s="698"/>
      <c r="H901" s="698"/>
      <c r="I901" s="698"/>
      <c r="J901" s="698"/>
      <c r="K901" s="698"/>
      <c r="L901" s="698"/>
      <c r="M901" s="698"/>
      <c r="N901" s="698"/>
      <c r="O901" s="698"/>
      <c r="P901" s="698"/>
      <c r="Q901" s="698"/>
    </row>
    <row r="902" ht="25.15" customHeight="true" x14ac:dyDescent="0.2">
      <c r="C902" s="698"/>
      <c r="D902" s="698"/>
      <c r="E902" s="698"/>
      <c r="F902" s="698"/>
      <c r="G902" s="698"/>
      <c r="H902" s="698"/>
      <c r="I902" s="698"/>
      <c r="J902" s="698"/>
      <c r="K902" s="698"/>
      <c r="L902" s="698"/>
      <c r="M902" s="698"/>
      <c r="N902" s="698"/>
      <c r="O902" s="698"/>
      <c r="P902" s="698"/>
      <c r="Q902" s="698"/>
    </row>
    <row r="903" ht="25.15" customHeight="true" x14ac:dyDescent="0.2">
      <c r="C903" s="698"/>
      <c r="D903" s="698"/>
      <c r="E903" s="698"/>
      <c r="F903" s="698"/>
      <c r="G903" s="698"/>
      <c r="H903" s="698"/>
      <c r="I903" s="698"/>
      <c r="J903" s="698"/>
      <c r="K903" s="698"/>
      <c r="L903" s="698"/>
      <c r="M903" s="698"/>
      <c r="N903" s="698"/>
      <c r="O903" s="698"/>
      <c r="P903" s="698"/>
      <c r="Q903" s="698"/>
    </row>
    <row r="904" ht="25.15" customHeight="true" x14ac:dyDescent="0.2">
      <c r="C904" s="698"/>
      <c r="D904" s="698"/>
      <c r="E904" s="698"/>
      <c r="F904" s="698"/>
      <c r="G904" s="698"/>
      <c r="H904" s="698"/>
      <c r="I904" s="698"/>
      <c r="J904" s="698"/>
      <c r="K904" s="698"/>
      <c r="L904" s="698"/>
      <c r="M904" s="698"/>
      <c r="N904" s="698"/>
      <c r="O904" s="698"/>
      <c r="P904" s="698"/>
      <c r="Q904" s="698"/>
    </row>
    <row r="905" ht="25.15" customHeight="true" x14ac:dyDescent="0.2">
      <c r="C905" s="698"/>
      <c r="D905" s="698"/>
      <c r="E905" s="698"/>
      <c r="F905" s="698"/>
      <c r="G905" s="698"/>
      <c r="H905" s="698"/>
      <c r="I905" s="698"/>
      <c r="J905" s="698"/>
      <c r="K905" s="698"/>
      <c r="L905" s="698"/>
      <c r="M905" s="698"/>
      <c r="N905" s="698"/>
      <c r="O905" s="698"/>
      <c r="P905" s="698"/>
      <c r="Q905" s="698"/>
    </row>
    <row r="906" ht="25.15" customHeight="true" x14ac:dyDescent="0.2">
      <c r="C906" s="698"/>
      <c r="D906" s="698"/>
      <c r="E906" s="698"/>
      <c r="F906" s="698"/>
      <c r="G906" s="698"/>
      <c r="H906" s="698"/>
      <c r="I906" s="698"/>
      <c r="J906" s="698"/>
      <c r="K906" s="698"/>
      <c r="L906" s="698"/>
      <c r="M906" s="698"/>
      <c r="N906" s="698"/>
      <c r="O906" s="698"/>
      <c r="P906" s="698"/>
      <c r="Q906" s="698"/>
    </row>
    <row r="907" ht="25.15" customHeight="true" x14ac:dyDescent="0.2">
      <c r="C907" s="698"/>
      <c r="D907" s="698"/>
      <c r="E907" s="698"/>
      <c r="F907" s="698"/>
      <c r="G907" s="698"/>
      <c r="H907" s="698"/>
      <c r="I907" s="698"/>
      <c r="J907" s="698"/>
      <c r="K907" s="698"/>
      <c r="L907" s="698"/>
      <c r="M907" s="698"/>
      <c r="N907" s="698"/>
      <c r="O907" s="698"/>
      <c r="P907" s="698"/>
      <c r="Q907" s="698"/>
    </row>
    <row r="908" ht="25.15" customHeight="true" x14ac:dyDescent="0.2">
      <c r="C908" s="698"/>
      <c r="D908" s="698"/>
      <c r="E908" s="698"/>
      <c r="F908" s="698"/>
      <c r="G908" s="698"/>
      <c r="H908" s="698"/>
      <c r="I908" s="698"/>
      <c r="J908" s="698"/>
      <c r="K908" s="698"/>
      <c r="L908" s="698"/>
      <c r="M908" s="698"/>
      <c r="N908" s="698"/>
      <c r="O908" s="698"/>
      <c r="P908" s="698"/>
      <c r="Q908" s="698"/>
    </row>
    <row r="909" ht="25.15" customHeight="true" x14ac:dyDescent="0.2">
      <c r="C909" s="698"/>
      <c r="D909" s="698"/>
      <c r="E909" s="698"/>
      <c r="F909" s="698"/>
      <c r="G909" s="698"/>
      <c r="H909" s="698"/>
      <c r="I909" s="698"/>
      <c r="J909" s="698"/>
      <c r="K909" s="698"/>
      <c r="L909" s="698"/>
      <c r="M909" s="698"/>
      <c r="N909" s="698"/>
      <c r="O909" s="698"/>
      <c r="P909" s="698"/>
      <c r="Q909" s="698"/>
    </row>
    <row r="910" ht="25.15" customHeight="true" x14ac:dyDescent="0.2">
      <c r="C910" s="698"/>
      <c r="D910" s="698"/>
      <c r="E910" s="698"/>
      <c r="F910" s="698"/>
      <c r="G910" s="698"/>
      <c r="H910" s="698"/>
      <c r="I910" s="698"/>
      <c r="J910" s="698"/>
      <c r="K910" s="698"/>
      <c r="L910" s="698"/>
      <c r="M910" s="698"/>
      <c r="N910" s="698"/>
      <c r="O910" s="698"/>
      <c r="P910" s="698"/>
      <c r="Q910" s="698"/>
    </row>
    <row r="911" ht="25.15" customHeight="true" x14ac:dyDescent="0.2">
      <c r="C911" s="698"/>
      <c r="D911" s="698"/>
      <c r="E911" s="698"/>
      <c r="F911" s="698"/>
      <c r="G911" s="698"/>
      <c r="H911" s="698"/>
      <c r="I911" s="698"/>
      <c r="J911" s="698"/>
      <c r="K911" s="698"/>
      <c r="L911" s="698"/>
      <c r="M911" s="698"/>
      <c r="N911" s="698"/>
      <c r="O911" s="698"/>
      <c r="P911" s="698"/>
      <c r="Q911" s="698"/>
    </row>
    <row r="912" ht="25.15" customHeight="true" x14ac:dyDescent="0.2">
      <c r="C912" s="698"/>
      <c r="D912" s="698"/>
      <c r="E912" s="698"/>
      <c r="F912" s="698"/>
      <c r="G912" s="698"/>
      <c r="H912" s="698"/>
      <c r="I912" s="698"/>
      <c r="J912" s="698"/>
      <c r="K912" s="698"/>
      <c r="L912" s="698"/>
      <c r="M912" s="698"/>
      <c r="N912" s="698"/>
      <c r="O912" s="698"/>
      <c r="P912" s="698"/>
      <c r="Q912" s="698"/>
    </row>
    <row r="913" ht="25.15" customHeight="true" x14ac:dyDescent="0.2">
      <c r="C913" s="698"/>
      <c r="D913" s="698"/>
      <c r="E913" s="698"/>
      <c r="F913" s="698"/>
      <c r="G913" s="698"/>
      <c r="H913" s="698"/>
      <c r="I913" s="698"/>
      <c r="J913" s="698"/>
      <c r="K913" s="698"/>
      <c r="L913" s="698"/>
      <c r="M913" s="698"/>
      <c r="N913" s="698"/>
      <c r="O913" s="698"/>
      <c r="P913" s="698"/>
      <c r="Q913" s="698"/>
    </row>
    <row r="914" ht="25.15" customHeight="true" x14ac:dyDescent="0.2">
      <c r="C914" s="698"/>
      <c r="D914" s="698"/>
      <c r="E914" s="698"/>
      <c r="F914" s="698"/>
      <c r="G914" s="698"/>
      <c r="H914" s="698"/>
      <c r="I914" s="698"/>
      <c r="J914" s="698"/>
      <c r="K914" s="698"/>
      <c r="L914" s="698"/>
      <c r="M914" s="698"/>
      <c r="N914" s="698"/>
      <c r="O914" s="698"/>
      <c r="P914" s="698"/>
      <c r="Q914" s="698"/>
    </row>
    <row r="915" ht="25.15" customHeight="true" x14ac:dyDescent="0.2">
      <c r="C915" s="698"/>
      <c r="D915" s="698"/>
      <c r="E915" s="698"/>
      <c r="F915" s="698"/>
      <c r="G915" s="698"/>
      <c r="H915" s="698"/>
      <c r="I915" s="698"/>
      <c r="J915" s="698"/>
      <c r="K915" s="698"/>
      <c r="L915" s="698"/>
      <c r="M915" s="698"/>
      <c r="N915" s="698"/>
      <c r="O915" s="698"/>
      <c r="P915" s="698"/>
      <c r="Q915" s="698"/>
    </row>
    <row r="916" ht="25.15" customHeight="true" x14ac:dyDescent="0.2">
      <c r="C916" s="698"/>
      <c r="D916" s="698"/>
      <c r="E916" s="698"/>
      <c r="F916" s="698"/>
      <c r="G916" s="698"/>
      <c r="H916" s="698"/>
      <c r="I916" s="698"/>
      <c r="J916" s="698"/>
      <c r="K916" s="698"/>
      <c r="L916" s="698"/>
      <c r="M916" s="698"/>
      <c r="N916" s="698"/>
      <c r="O916" s="698"/>
      <c r="P916" s="698"/>
      <c r="Q916" s="698"/>
    </row>
    <row r="917" ht="25.15" customHeight="true" x14ac:dyDescent="0.2">
      <c r="C917" s="698"/>
      <c r="D917" s="698"/>
      <c r="E917" s="698"/>
      <c r="F917" s="698"/>
      <c r="G917" s="698"/>
      <c r="H917" s="698"/>
      <c r="I917" s="698"/>
      <c r="J917" s="698"/>
      <c r="K917" s="698"/>
      <c r="L917" s="698"/>
      <c r="M917" s="698"/>
      <c r="N917" s="698"/>
      <c r="O917" s="698"/>
      <c r="P917" s="698"/>
      <c r="Q917" s="698"/>
    </row>
    <row r="918" ht="25.15" customHeight="true" x14ac:dyDescent="0.2">
      <c r="C918" s="698"/>
      <c r="D918" s="698"/>
      <c r="E918" s="698"/>
      <c r="F918" s="698"/>
      <c r="G918" s="698"/>
      <c r="H918" s="698"/>
      <c r="I918" s="698"/>
      <c r="J918" s="698"/>
      <c r="K918" s="698"/>
      <c r="L918" s="698"/>
      <c r="M918" s="698"/>
      <c r="N918" s="698"/>
      <c r="O918" s="698"/>
      <c r="P918" s="698"/>
      <c r="Q918" s="698"/>
    </row>
    <row r="919" ht="25.15" customHeight="true" x14ac:dyDescent="0.2">
      <c r="C919" s="698"/>
      <c r="D919" s="698"/>
      <c r="E919" s="698"/>
      <c r="F919" s="698"/>
      <c r="G919" s="698"/>
      <c r="H919" s="698"/>
      <c r="I919" s="698"/>
      <c r="J919" s="698"/>
      <c r="K919" s="698"/>
      <c r="L919" s="698"/>
      <c r="M919" s="698"/>
      <c r="N919" s="698"/>
      <c r="O919" s="698"/>
      <c r="P919" s="698"/>
      <c r="Q919" s="698"/>
    </row>
    <row r="920" ht="25.15" customHeight="true" x14ac:dyDescent="0.2">
      <c r="C920" s="698"/>
      <c r="D920" s="698"/>
      <c r="E920" s="698"/>
      <c r="F920" s="698"/>
      <c r="G920" s="698"/>
      <c r="H920" s="698"/>
      <c r="I920" s="698"/>
      <c r="J920" s="698"/>
      <c r="K920" s="698"/>
      <c r="L920" s="698"/>
      <c r="M920" s="698"/>
      <c r="N920" s="698"/>
      <c r="O920" s="698"/>
      <c r="P920" s="698"/>
      <c r="Q920" s="698"/>
    </row>
    <row r="921" ht="25.15" customHeight="true" x14ac:dyDescent="0.2">
      <c r="C921" s="698"/>
      <c r="D921" s="698"/>
      <c r="E921" s="698"/>
      <c r="F921" s="698"/>
      <c r="G921" s="698"/>
      <c r="H921" s="698"/>
      <c r="I921" s="698"/>
      <c r="J921" s="698"/>
      <c r="K921" s="698"/>
      <c r="L921" s="698"/>
      <c r="M921" s="698"/>
      <c r="N921" s="698"/>
      <c r="O921" s="698"/>
      <c r="P921" s="698"/>
      <c r="Q921" s="698"/>
    </row>
    <row r="922" ht="25.15" customHeight="true" x14ac:dyDescent="0.2">
      <c r="C922" s="698"/>
      <c r="D922" s="698"/>
      <c r="E922" s="698"/>
      <c r="F922" s="698"/>
      <c r="G922" s="698"/>
      <c r="H922" s="698"/>
      <c r="I922" s="698"/>
      <c r="J922" s="698"/>
      <c r="K922" s="698"/>
      <c r="L922" s="698"/>
      <c r="M922" s="698"/>
      <c r="N922" s="698"/>
      <c r="O922" s="698"/>
      <c r="P922" s="698"/>
      <c r="Q922" s="698"/>
    </row>
    <row r="923" ht="25.15" customHeight="true" x14ac:dyDescent="0.2">
      <c r="C923" s="698"/>
      <c r="D923" s="698"/>
      <c r="E923" s="698"/>
      <c r="F923" s="698"/>
      <c r="G923" s="698"/>
      <c r="H923" s="698"/>
      <c r="I923" s="698"/>
      <c r="J923" s="698"/>
      <c r="K923" s="698"/>
      <c r="L923" s="698"/>
      <c r="M923" s="698"/>
      <c r="N923" s="698"/>
      <c r="O923" s="698"/>
      <c r="P923" s="698"/>
      <c r="Q923" s="698"/>
    </row>
    <row r="924" ht="25.15" customHeight="true" x14ac:dyDescent="0.2">
      <c r="C924" s="698"/>
      <c r="D924" s="698"/>
      <c r="E924" s="698"/>
      <c r="F924" s="698"/>
      <c r="G924" s="698"/>
      <c r="H924" s="698"/>
      <c r="I924" s="698"/>
      <c r="J924" s="698"/>
      <c r="K924" s="698"/>
      <c r="L924" s="698"/>
      <c r="M924" s="698"/>
      <c r="N924" s="698"/>
      <c r="O924" s="698"/>
      <c r="P924" s="698"/>
      <c r="Q924" s="698"/>
    </row>
    <row r="925" ht="25.15" customHeight="true" x14ac:dyDescent="0.2">
      <c r="C925" s="698"/>
      <c r="D925" s="698"/>
      <c r="E925" s="698"/>
      <c r="F925" s="698"/>
      <c r="G925" s="698"/>
      <c r="H925" s="698"/>
      <c r="I925" s="698"/>
      <c r="J925" s="698"/>
      <c r="K925" s="698"/>
      <c r="L925" s="698"/>
      <c r="M925" s="698"/>
      <c r="N925" s="698"/>
      <c r="O925" s="698"/>
      <c r="P925" s="698"/>
      <c r="Q925" s="698"/>
    </row>
    <row r="926" ht="25.15" customHeight="true" x14ac:dyDescent="0.2">
      <c r="C926" s="698"/>
      <c r="D926" s="698"/>
      <c r="E926" s="698"/>
      <c r="F926" s="698"/>
      <c r="G926" s="698"/>
      <c r="H926" s="698"/>
      <c r="I926" s="698"/>
      <c r="J926" s="698"/>
      <c r="K926" s="698"/>
      <c r="L926" s="698"/>
      <c r="M926" s="698"/>
      <c r="N926" s="698"/>
      <c r="O926" s="698"/>
      <c r="P926" s="698"/>
      <c r="Q926" s="698"/>
    </row>
    <row r="927" ht="25.15" customHeight="true" x14ac:dyDescent="0.2">
      <c r="C927" s="698"/>
      <c r="D927" s="698"/>
      <c r="E927" s="698"/>
      <c r="F927" s="698"/>
      <c r="G927" s="698"/>
      <c r="H927" s="698"/>
      <c r="I927" s="698"/>
      <c r="J927" s="698"/>
      <c r="K927" s="698"/>
      <c r="L927" s="698"/>
      <c r="M927" s="698"/>
      <c r="N927" s="698"/>
      <c r="O927" s="698"/>
      <c r="P927" s="698"/>
      <c r="Q927" s="698"/>
    </row>
    <row r="928" ht="25.15" customHeight="true" x14ac:dyDescent="0.2">
      <c r="C928" s="698"/>
      <c r="D928" s="698"/>
      <c r="E928" s="698"/>
      <c r="F928" s="698"/>
      <c r="G928" s="698"/>
      <c r="H928" s="698"/>
      <c r="I928" s="698"/>
      <c r="J928" s="698"/>
      <c r="K928" s="698"/>
      <c r="L928" s="698"/>
      <c r="M928" s="698"/>
      <c r="N928" s="698"/>
      <c r="O928" s="698"/>
      <c r="P928" s="698"/>
      <c r="Q928" s="698"/>
    </row>
    <row r="929" ht="25.15" customHeight="true" x14ac:dyDescent="0.2">
      <c r="C929" s="698"/>
      <c r="D929" s="698"/>
      <c r="E929" s="698"/>
      <c r="F929" s="698"/>
      <c r="G929" s="698"/>
      <c r="H929" s="698"/>
      <c r="I929" s="698"/>
      <c r="J929" s="698"/>
      <c r="K929" s="698"/>
      <c r="L929" s="698"/>
      <c r="M929" s="698"/>
      <c r="N929" s="698"/>
      <c r="O929" s="698"/>
      <c r="P929" s="698"/>
      <c r="Q929" s="698"/>
    </row>
    <row r="930" ht="25.15" customHeight="true" x14ac:dyDescent="0.2">
      <c r="C930" s="698"/>
      <c r="D930" s="698"/>
      <c r="E930" s="698"/>
      <c r="F930" s="698"/>
      <c r="G930" s="698"/>
      <c r="H930" s="698"/>
      <c r="I930" s="698"/>
      <c r="J930" s="698"/>
      <c r="K930" s="698"/>
      <c r="L930" s="698"/>
      <c r="M930" s="698"/>
      <c r="N930" s="698"/>
      <c r="O930" s="698"/>
      <c r="P930" s="698"/>
      <c r="Q930" s="698"/>
    </row>
    <row r="931" ht="25.15" customHeight="true" x14ac:dyDescent="0.2">
      <c r="C931" s="698"/>
      <c r="D931" s="698"/>
      <c r="E931" s="698"/>
      <c r="F931" s="698"/>
      <c r="G931" s="698"/>
      <c r="H931" s="698"/>
      <c r="I931" s="698"/>
      <c r="J931" s="698"/>
      <c r="K931" s="698"/>
      <c r="L931" s="698"/>
      <c r="M931" s="698"/>
      <c r="N931" s="698"/>
      <c r="O931" s="698"/>
      <c r="P931" s="698"/>
      <c r="Q931" s="698"/>
    </row>
    <row r="932" ht="25.15" customHeight="true" x14ac:dyDescent="0.2">
      <c r="C932" s="698"/>
      <c r="D932" s="698"/>
      <c r="E932" s="698"/>
      <c r="F932" s="698"/>
      <c r="G932" s="698"/>
      <c r="H932" s="698"/>
      <c r="I932" s="698"/>
      <c r="J932" s="698"/>
      <c r="K932" s="698"/>
      <c r="L932" s="698"/>
      <c r="M932" s="698"/>
      <c r="N932" s="698"/>
      <c r="O932" s="698"/>
      <c r="P932" s="698"/>
      <c r="Q932" s="698"/>
    </row>
    <row r="933" ht="25.15" customHeight="true" x14ac:dyDescent="0.2">
      <c r="C933" s="698"/>
      <c r="D933" s="698"/>
      <c r="E933" s="698"/>
      <c r="F933" s="698"/>
      <c r="G933" s="698"/>
      <c r="H933" s="698"/>
      <c r="I933" s="698"/>
      <c r="J933" s="698"/>
      <c r="K933" s="698"/>
      <c r="L933" s="698"/>
      <c r="M933" s="698"/>
      <c r="N933" s="698"/>
      <c r="O933" s="698"/>
      <c r="P933" s="698"/>
      <c r="Q933" s="698"/>
    </row>
    <row r="934" ht="25.15" customHeight="true" x14ac:dyDescent="0.2">
      <c r="C934" s="698"/>
      <c r="D934" s="698"/>
      <c r="E934" s="698"/>
      <c r="F934" s="698"/>
      <c r="G934" s="698"/>
      <c r="H934" s="698"/>
      <c r="I934" s="698"/>
      <c r="J934" s="698"/>
      <c r="K934" s="698"/>
      <c r="L934" s="698"/>
      <c r="M934" s="698"/>
      <c r="N934" s="698"/>
      <c r="O934" s="698"/>
      <c r="P934" s="698"/>
      <c r="Q934" s="698"/>
    </row>
    <row r="935" ht="25.15" customHeight="true" x14ac:dyDescent="0.2">
      <c r="C935" s="698"/>
      <c r="D935" s="698"/>
      <c r="E935" s="698"/>
      <c r="F935" s="698"/>
      <c r="G935" s="698"/>
      <c r="H935" s="698"/>
      <c r="I935" s="698"/>
      <c r="J935" s="698"/>
      <c r="K935" s="698"/>
      <c r="L935" s="698"/>
      <c r="M935" s="698"/>
      <c r="N935" s="698"/>
      <c r="O935" s="698"/>
      <c r="P935" s="698"/>
      <c r="Q935" s="698"/>
    </row>
    <row r="936" ht="25.15" customHeight="true" x14ac:dyDescent="0.2">
      <c r="C936" s="698"/>
      <c r="D936" s="698"/>
      <c r="E936" s="698"/>
      <c r="F936" s="698"/>
      <c r="G936" s="698"/>
      <c r="H936" s="698"/>
      <c r="I936" s="698"/>
      <c r="J936" s="698"/>
      <c r="K936" s="698"/>
      <c r="L936" s="698"/>
      <c r="M936" s="698"/>
      <c r="N936" s="698"/>
      <c r="O936" s="698"/>
      <c r="P936" s="698"/>
      <c r="Q936" s="698"/>
    </row>
    <row r="937" ht="25.15" customHeight="true" x14ac:dyDescent="0.2">
      <c r="C937" s="698"/>
      <c r="D937" s="698"/>
      <c r="E937" s="698"/>
      <c r="F937" s="698"/>
      <c r="G937" s="698"/>
      <c r="H937" s="698"/>
      <c r="I937" s="698"/>
      <c r="J937" s="698"/>
      <c r="K937" s="698"/>
      <c r="L937" s="698"/>
      <c r="M937" s="698"/>
      <c r="N937" s="698"/>
      <c r="O937" s="698"/>
      <c r="P937" s="698"/>
      <c r="Q937" s="698"/>
    </row>
    <row r="938" ht="25.15" customHeight="true" x14ac:dyDescent="0.2">
      <c r="C938" s="698"/>
      <c r="D938" s="698"/>
      <c r="E938" s="698"/>
      <c r="F938" s="698"/>
      <c r="G938" s="698"/>
      <c r="H938" s="698"/>
      <c r="I938" s="698"/>
      <c r="J938" s="698"/>
      <c r="K938" s="698"/>
      <c r="L938" s="698"/>
      <c r="M938" s="698"/>
      <c r="N938" s="698"/>
      <c r="O938" s="698"/>
      <c r="P938" s="698"/>
      <c r="Q938" s="698"/>
    </row>
    <row r="939" ht="25.15" customHeight="true" x14ac:dyDescent="0.2">
      <c r="C939" s="698"/>
      <c r="D939" s="698"/>
      <c r="E939" s="698"/>
      <c r="F939" s="698"/>
      <c r="G939" s="698"/>
      <c r="H939" s="698"/>
      <c r="I939" s="698"/>
      <c r="J939" s="698"/>
      <c r="K939" s="698"/>
      <c r="L939" s="698"/>
      <c r="M939" s="698"/>
      <c r="N939" s="698"/>
      <c r="O939" s="698"/>
      <c r="P939" s="698"/>
      <c r="Q939" s="698"/>
    </row>
    <row r="940" ht="25.15" customHeight="true" x14ac:dyDescent="0.2">
      <c r="C940" s="698"/>
      <c r="D940" s="698"/>
      <c r="E940" s="698"/>
      <c r="F940" s="698"/>
      <c r="G940" s="698"/>
      <c r="H940" s="698"/>
      <c r="I940" s="698"/>
      <c r="J940" s="698"/>
      <c r="K940" s="698"/>
      <c r="L940" s="698"/>
      <c r="M940" s="698"/>
      <c r="N940" s="698"/>
      <c r="O940" s="698"/>
      <c r="P940" s="698"/>
      <c r="Q940" s="698"/>
    </row>
    <row r="941" ht="25.15" customHeight="true" x14ac:dyDescent="0.2">
      <c r="C941" s="698"/>
      <c r="D941" s="698"/>
      <c r="E941" s="698"/>
      <c r="F941" s="698"/>
      <c r="G941" s="698"/>
      <c r="H941" s="698"/>
      <c r="I941" s="698"/>
      <c r="J941" s="698"/>
      <c r="K941" s="698"/>
      <c r="L941" s="698"/>
      <c r="M941" s="698"/>
      <c r="N941" s="698"/>
      <c r="O941" s="698"/>
      <c r="P941" s="698"/>
      <c r="Q941" s="698"/>
    </row>
    <row r="942" ht="25.15" customHeight="true" x14ac:dyDescent="0.2">
      <c r="C942" s="698"/>
      <c r="D942" s="698"/>
      <c r="E942" s="698"/>
      <c r="F942" s="698"/>
      <c r="G942" s="698"/>
      <c r="H942" s="698"/>
      <c r="I942" s="698"/>
      <c r="J942" s="698"/>
      <c r="K942" s="698"/>
      <c r="L942" s="698"/>
      <c r="M942" s="698"/>
      <c r="N942" s="698"/>
      <c r="O942" s="698"/>
      <c r="P942" s="698"/>
      <c r="Q942" s="698"/>
    </row>
    <row r="943" ht="25.15" customHeight="true" x14ac:dyDescent="0.2">
      <c r="C943" s="698"/>
      <c r="D943" s="698"/>
      <c r="E943" s="698"/>
      <c r="F943" s="698"/>
      <c r="G943" s="698"/>
      <c r="H943" s="698"/>
      <c r="I943" s="698"/>
      <c r="J943" s="698"/>
      <c r="K943" s="698"/>
      <c r="L943" s="698"/>
      <c r="M943" s="698"/>
      <c r="N943" s="698"/>
      <c r="O943" s="698"/>
      <c r="P943" s="698"/>
      <c r="Q943" s="698"/>
    </row>
    <row r="944" ht="25.15" customHeight="true" x14ac:dyDescent="0.2">
      <c r="C944" s="698"/>
      <c r="D944" s="698"/>
      <c r="E944" s="698"/>
      <c r="F944" s="698"/>
      <c r="G944" s="698"/>
      <c r="H944" s="698"/>
      <c r="I944" s="698"/>
      <c r="J944" s="698"/>
      <c r="K944" s="698"/>
      <c r="L944" s="698"/>
      <c r="M944" s="698"/>
      <c r="N944" s="698"/>
      <c r="O944" s="698"/>
      <c r="P944" s="698"/>
      <c r="Q944" s="698"/>
    </row>
    <row r="945" ht="25.15" customHeight="true" x14ac:dyDescent="0.2">
      <c r="C945" s="698"/>
      <c r="D945" s="698"/>
      <c r="E945" s="698"/>
      <c r="F945" s="698"/>
      <c r="G945" s="698"/>
      <c r="H945" s="698"/>
      <c r="I945" s="698"/>
      <c r="J945" s="698"/>
      <c r="K945" s="698"/>
      <c r="L945" s="698"/>
      <c r="M945" s="698"/>
      <c r="N945" s="698"/>
      <c r="O945" s="698"/>
      <c r="P945" s="698"/>
      <c r="Q945" s="698"/>
    </row>
    <row r="946" ht="25.15" customHeight="true" x14ac:dyDescent="0.2">
      <c r="C946" s="698"/>
      <c r="D946" s="698"/>
      <c r="E946" s="698"/>
      <c r="F946" s="698"/>
      <c r="G946" s="698"/>
      <c r="H946" s="698"/>
      <c r="I946" s="698"/>
      <c r="J946" s="698"/>
      <c r="K946" s="698"/>
      <c r="L946" s="698"/>
      <c r="M946" s="698"/>
      <c r="N946" s="698"/>
      <c r="O946" s="698"/>
      <c r="P946" s="698"/>
      <c r="Q946" s="698"/>
    </row>
    <row r="947" ht="25.15" customHeight="true" x14ac:dyDescent="0.2">
      <c r="C947" s="698"/>
      <c r="D947" s="698"/>
      <c r="E947" s="698"/>
      <c r="F947" s="698"/>
      <c r="G947" s="698"/>
      <c r="H947" s="698"/>
      <c r="I947" s="698"/>
      <c r="J947" s="698"/>
      <c r="K947" s="698"/>
      <c r="L947" s="698"/>
      <c r="M947" s="698"/>
      <c r="N947" s="698"/>
      <c r="O947" s="698"/>
      <c r="P947" s="698"/>
      <c r="Q947" s="698"/>
    </row>
    <row r="948" ht="25.15" customHeight="true" x14ac:dyDescent="0.2">
      <c r="C948" s="698"/>
      <c r="D948" s="698"/>
      <c r="E948" s="698"/>
      <c r="F948" s="698"/>
      <c r="G948" s="698"/>
      <c r="H948" s="698"/>
      <c r="I948" s="698"/>
      <c r="J948" s="698"/>
      <c r="K948" s="698"/>
      <c r="L948" s="698"/>
      <c r="M948" s="698"/>
      <c r="N948" s="698"/>
      <c r="O948" s="698"/>
      <c r="P948" s="698"/>
      <c r="Q948" s="698"/>
    </row>
    <row r="949" ht="25.15" customHeight="true" x14ac:dyDescent="0.2">
      <c r="C949" s="698"/>
      <c r="D949" s="698"/>
      <c r="E949" s="698"/>
      <c r="F949" s="698"/>
      <c r="G949" s="698"/>
      <c r="H949" s="698"/>
      <c r="I949" s="698"/>
      <c r="J949" s="698"/>
      <c r="K949" s="698"/>
      <c r="L949" s="698"/>
      <c r="M949" s="698"/>
      <c r="N949" s="698"/>
      <c r="O949" s="698"/>
      <c r="P949" s="698"/>
      <c r="Q949" s="698"/>
    </row>
    <row r="950" ht="25.15" customHeight="true" x14ac:dyDescent="0.2">
      <c r="C950" s="698"/>
      <c r="D950" s="698"/>
      <c r="E950" s="698"/>
      <c r="F950" s="698"/>
      <c r="G950" s="698"/>
      <c r="H950" s="698"/>
      <c r="I950" s="698"/>
      <c r="J950" s="698"/>
      <c r="K950" s="698"/>
      <c r="L950" s="698"/>
      <c r="M950" s="698"/>
      <c r="N950" s="698"/>
      <c r="O950" s="698"/>
      <c r="P950" s="698"/>
      <c r="Q950" s="698"/>
    </row>
    <row r="951" ht="25.15" customHeight="true" x14ac:dyDescent="0.2">
      <c r="C951" s="698"/>
      <c r="D951" s="698"/>
      <c r="E951" s="698"/>
      <c r="F951" s="698"/>
      <c r="G951" s="698"/>
      <c r="H951" s="698"/>
      <c r="I951" s="698"/>
      <c r="J951" s="698"/>
      <c r="K951" s="698"/>
      <c r="L951" s="698"/>
      <c r="M951" s="698"/>
      <c r="N951" s="698"/>
      <c r="O951" s="698"/>
      <c r="P951" s="698"/>
      <c r="Q951" s="698"/>
    </row>
    <row r="952" ht="25.15" customHeight="true" x14ac:dyDescent="0.2">
      <c r="C952" s="698"/>
      <c r="D952" s="698"/>
      <c r="E952" s="698"/>
      <c r="F952" s="698"/>
      <c r="G952" s="698"/>
      <c r="H952" s="698"/>
      <c r="I952" s="698"/>
      <c r="J952" s="698"/>
      <c r="K952" s="698"/>
      <c r="L952" s="698"/>
      <c r="M952" s="698"/>
      <c r="N952" s="698"/>
      <c r="O952" s="698"/>
      <c r="P952" s="698"/>
      <c r="Q952" s="698"/>
    </row>
    <row r="953" ht="25.15" customHeight="true" x14ac:dyDescent="0.2">
      <c r="C953" s="698"/>
      <c r="D953" s="698"/>
      <c r="E953" s="698"/>
      <c r="F953" s="698"/>
      <c r="G953" s="698"/>
      <c r="H953" s="698"/>
      <c r="I953" s="698"/>
      <c r="J953" s="698"/>
      <c r="K953" s="698"/>
      <c r="L953" s="698"/>
      <c r="M953" s="698"/>
      <c r="N953" s="698"/>
      <c r="O953" s="698"/>
      <c r="P953" s="698"/>
      <c r="Q953" s="698"/>
    </row>
    <row r="954" ht="25.15" customHeight="true" x14ac:dyDescent="0.2">
      <c r="C954" s="698"/>
      <c r="D954" s="698"/>
      <c r="E954" s="698"/>
      <c r="F954" s="698"/>
      <c r="G954" s="698"/>
      <c r="H954" s="698"/>
      <c r="I954" s="698"/>
      <c r="J954" s="698"/>
      <c r="K954" s="698"/>
      <c r="L954" s="698"/>
      <c r="M954" s="698"/>
      <c r="N954" s="698"/>
      <c r="O954" s="698"/>
      <c r="P954" s="698"/>
      <c r="Q954" s="698"/>
    </row>
    <row r="955" ht="25.15" customHeight="true" x14ac:dyDescent="0.2">
      <c r="C955" s="698"/>
      <c r="D955" s="698"/>
      <c r="E955" s="698"/>
      <c r="F955" s="698"/>
      <c r="G955" s="698"/>
      <c r="H955" s="698"/>
      <c r="I955" s="698"/>
      <c r="J955" s="698"/>
      <c r="K955" s="698"/>
      <c r="L955" s="698"/>
      <c r="M955" s="698"/>
      <c r="N955" s="698"/>
      <c r="O955" s="698"/>
      <c r="P955" s="698"/>
      <c r="Q955" s="698"/>
    </row>
    <row r="956" ht="25.15" customHeight="true" x14ac:dyDescent="0.2">
      <c r="C956" s="698"/>
      <c r="D956" s="698"/>
      <c r="E956" s="698"/>
      <c r="F956" s="698"/>
      <c r="G956" s="698"/>
      <c r="H956" s="698"/>
      <c r="I956" s="698"/>
      <c r="J956" s="698"/>
      <c r="K956" s="698"/>
      <c r="L956" s="698"/>
      <c r="M956" s="698"/>
      <c r="N956" s="698"/>
      <c r="O956" s="698"/>
      <c r="P956" s="698"/>
      <c r="Q956" s="698"/>
    </row>
    <row r="957" ht="25.15" customHeight="true" x14ac:dyDescent="0.2">
      <c r="C957" s="698"/>
      <c r="D957" s="698"/>
      <c r="E957" s="698"/>
      <c r="F957" s="698"/>
      <c r="G957" s="698"/>
      <c r="H957" s="698"/>
      <c r="I957" s="698"/>
      <c r="J957" s="698"/>
      <c r="K957" s="698"/>
      <c r="L957" s="698"/>
      <c r="M957" s="698"/>
      <c r="N957" s="698"/>
      <c r="O957" s="698"/>
      <c r="P957" s="698"/>
      <c r="Q957" s="698"/>
    </row>
    <row r="958" ht="25.15" customHeight="true" x14ac:dyDescent="0.2">
      <c r="C958" s="698"/>
      <c r="D958" s="698"/>
      <c r="E958" s="698"/>
      <c r="F958" s="698"/>
      <c r="G958" s="698"/>
      <c r="H958" s="698"/>
      <c r="I958" s="698"/>
      <c r="J958" s="698"/>
      <c r="K958" s="698"/>
      <c r="L958" s="698"/>
      <c r="M958" s="698"/>
      <c r="N958" s="698"/>
      <c r="O958" s="698"/>
      <c r="P958" s="698"/>
      <c r="Q958" s="698"/>
    </row>
    <row r="959" ht="25.15" customHeight="true" x14ac:dyDescent="0.2">
      <c r="C959" s="698"/>
      <c r="D959" s="698"/>
      <c r="E959" s="698"/>
      <c r="F959" s="698"/>
      <c r="G959" s="698"/>
      <c r="H959" s="698"/>
      <c r="I959" s="698"/>
      <c r="J959" s="698"/>
      <c r="K959" s="698"/>
      <c r="L959" s="698"/>
      <c r="M959" s="698"/>
      <c r="N959" s="698"/>
      <c r="O959" s="698"/>
      <c r="P959" s="698"/>
      <c r="Q959" s="698"/>
    </row>
    <row r="960" ht="25.15" customHeight="true" x14ac:dyDescent="0.2">
      <c r="C960" s="698"/>
      <c r="D960" s="698"/>
      <c r="E960" s="698"/>
      <c r="F960" s="698"/>
      <c r="G960" s="698"/>
      <c r="H960" s="698"/>
      <c r="I960" s="698"/>
      <c r="J960" s="698"/>
      <c r="K960" s="698"/>
      <c r="L960" s="698"/>
      <c r="M960" s="698"/>
      <c r="N960" s="698"/>
      <c r="O960" s="698"/>
      <c r="P960" s="698"/>
      <c r="Q960" s="698"/>
    </row>
    <row r="961" ht="25.15" customHeight="true" x14ac:dyDescent="0.2">
      <c r="C961" s="698"/>
      <c r="D961" s="698"/>
      <c r="E961" s="698"/>
      <c r="F961" s="698"/>
      <c r="G961" s="698"/>
      <c r="H961" s="698"/>
      <c r="I961" s="698"/>
      <c r="J961" s="698"/>
      <c r="K961" s="698"/>
      <c r="L961" s="698"/>
      <c r="M961" s="698"/>
      <c r="N961" s="698"/>
      <c r="O961" s="698"/>
      <c r="P961" s="698"/>
      <c r="Q961" s="698"/>
    </row>
    <row r="962" ht="25.15" customHeight="true" x14ac:dyDescent="0.2">
      <c r="C962" s="698"/>
      <c r="D962" s="698"/>
      <c r="E962" s="698"/>
      <c r="F962" s="698"/>
      <c r="G962" s="698"/>
      <c r="H962" s="698"/>
      <c r="I962" s="698"/>
      <c r="J962" s="698"/>
      <c r="K962" s="698"/>
      <c r="L962" s="698"/>
      <c r="M962" s="698"/>
      <c r="N962" s="698"/>
      <c r="O962" s="698"/>
      <c r="P962" s="698"/>
      <c r="Q962" s="698"/>
    </row>
    <row r="963" ht="25.15" customHeight="true" x14ac:dyDescent="0.2">
      <c r="C963" s="698"/>
      <c r="D963" s="698"/>
      <c r="E963" s="698"/>
      <c r="F963" s="698"/>
      <c r="G963" s="698"/>
      <c r="H963" s="698"/>
      <c r="I963" s="698"/>
      <c r="J963" s="698"/>
      <c r="K963" s="698"/>
      <c r="L963" s="698"/>
      <c r="M963" s="698"/>
      <c r="N963" s="698"/>
      <c r="O963" s="698"/>
      <c r="P963" s="698"/>
      <c r="Q963" s="698"/>
    </row>
    <row r="964" ht="25.15" customHeight="true" x14ac:dyDescent="0.2">
      <c r="C964" s="698"/>
      <c r="D964" s="698"/>
      <c r="E964" s="698"/>
      <c r="F964" s="698"/>
      <c r="G964" s="698"/>
      <c r="H964" s="698"/>
      <c r="I964" s="698"/>
      <c r="J964" s="698"/>
      <c r="K964" s="698"/>
      <c r="L964" s="698"/>
      <c r="M964" s="698"/>
      <c r="N964" s="698"/>
      <c r="O964" s="698"/>
      <c r="P964" s="698"/>
      <c r="Q964" s="698"/>
    </row>
    <row r="965" ht="25.15" customHeight="true" x14ac:dyDescent="0.2">
      <c r="C965" s="698"/>
      <c r="D965" s="698"/>
      <c r="E965" s="698"/>
      <c r="F965" s="698"/>
      <c r="G965" s="698"/>
      <c r="H965" s="698"/>
      <c r="I965" s="698"/>
      <c r="J965" s="698"/>
      <c r="K965" s="698"/>
      <c r="L965" s="698"/>
      <c r="M965" s="698"/>
      <c r="N965" s="698"/>
      <c r="O965" s="698"/>
      <c r="P965" s="698"/>
      <c r="Q965" s="698"/>
    </row>
    <row r="966" ht="25.15" customHeight="true" x14ac:dyDescent="0.2">
      <c r="C966" s="698"/>
      <c r="D966" s="698"/>
      <c r="E966" s="698"/>
      <c r="F966" s="698"/>
      <c r="G966" s="698"/>
      <c r="H966" s="698"/>
      <c r="I966" s="698"/>
      <c r="J966" s="698"/>
      <c r="K966" s="698"/>
      <c r="L966" s="698"/>
      <c r="M966" s="698"/>
      <c r="N966" s="698"/>
      <c r="O966" s="698"/>
      <c r="P966" s="698"/>
      <c r="Q966" s="698"/>
    </row>
    <row r="967" ht="25.15" customHeight="true" x14ac:dyDescent="0.2">
      <c r="C967" s="698"/>
      <c r="D967" s="698"/>
      <c r="E967" s="698"/>
      <c r="F967" s="698"/>
      <c r="G967" s="698"/>
      <c r="H967" s="698"/>
      <c r="I967" s="698"/>
      <c r="J967" s="698"/>
      <c r="K967" s="698"/>
      <c r="L967" s="698"/>
      <c r="M967" s="698"/>
      <c r="N967" s="698"/>
      <c r="O967" s="698"/>
      <c r="P967" s="698"/>
      <c r="Q967" s="698"/>
    </row>
    <row r="968" ht="25.15" customHeight="true" x14ac:dyDescent="0.2">
      <c r="C968" s="698"/>
      <c r="D968" s="698"/>
      <c r="E968" s="698"/>
      <c r="F968" s="698"/>
      <c r="G968" s="698"/>
      <c r="H968" s="698"/>
      <c r="I968" s="698"/>
      <c r="J968" s="698"/>
      <c r="K968" s="698"/>
      <c r="L968" s="698"/>
      <c r="M968" s="698"/>
      <c r="N968" s="698"/>
      <c r="O968" s="698"/>
      <c r="P968" s="698"/>
      <c r="Q968" s="698"/>
    </row>
    <row r="969" ht="25.15" customHeight="true" x14ac:dyDescent="0.2">
      <c r="C969" s="698"/>
      <c r="D969" s="698"/>
      <c r="E969" s="698"/>
      <c r="F969" s="698"/>
      <c r="G969" s="698"/>
      <c r="H969" s="698"/>
      <c r="I969" s="698"/>
      <c r="J969" s="698"/>
      <c r="K969" s="698"/>
      <c r="L969" s="698"/>
      <c r="M969" s="698"/>
      <c r="N969" s="698"/>
      <c r="O969" s="698"/>
      <c r="P969" s="698"/>
      <c r="Q969" s="698"/>
    </row>
    <row r="970" ht="25.15" customHeight="true" x14ac:dyDescent="0.2">
      <c r="C970" s="698"/>
      <c r="D970" s="698"/>
      <c r="E970" s="698"/>
      <c r="F970" s="698"/>
      <c r="G970" s="698"/>
      <c r="H970" s="698"/>
      <c r="I970" s="698"/>
      <c r="J970" s="698"/>
      <c r="K970" s="698"/>
      <c r="L970" s="698"/>
      <c r="M970" s="698"/>
      <c r="N970" s="698"/>
      <c r="O970" s="698"/>
      <c r="P970" s="698"/>
      <c r="Q970" s="698"/>
    </row>
    <row r="971" ht="25.15" customHeight="true" x14ac:dyDescent="0.2">
      <c r="C971" s="698"/>
      <c r="D971" s="698"/>
      <c r="E971" s="698"/>
      <c r="F971" s="698"/>
      <c r="G971" s="698"/>
      <c r="H971" s="698"/>
      <c r="I971" s="698"/>
      <c r="J971" s="698"/>
      <c r="K971" s="698"/>
      <c r="L971" s="698"/>
      <c r="M971" s="698"/>
      <c r="N971" s="698"/>
      <c r="O971" s="698"/>
      <c r="P971" s="698"/>
      <c r="Q971" s="698"/>
    </row>
    <row r="972" ht="25.15" customHeight="true" x14ac:dyDescent="0.2">
      <c r="C972" s="698"/>
      <c r="D972" s="698"/>
      <c r="E972" s="698"/>
      <c r="F972" s="698"/>
      <c r="G972" s="698"/>
      <c r="H972" s="698"/>
      <c r="I972" s="698"/>
      <c r="J972" s="698"/>
      <c r="K972" s="698"/>
      <c r="L972" s="698"/>
      <c r="M972" s="698"/>
      <c r="N972" s="698"/>
      <c r="O972" s="698"/>
      <c r="P972" s="698"/>
      <c r="Q972" s="698"/>
    </row>
    <row r="973" ht="25.15" customHeight="true" x14ac:dyDescent="0.2">
      <c r="C973" s="698"/>
      <c r="D973" s="698"/>
      <c r="E973" s="698"/>
      <c r="F973" s="698"/>
      <c r="G973" s="698"/>
      <c r="H973" s="698"/>
      <c r="I973" s="698"/>
      <c r="J973" s="698"/>
      <c r="K973" s="698"/>
      <c r="L973" s="698"/>
      <c r="M973" s="698"/>
      <c r="N973" s="698"/>
      <c r="O973" s="698"/>
      <c r="P973" s="698"/>
      <c r="Q973" s="698"/>
    </row>
    <row r="974" ht="25.15" customHeight="true" x14ac:dyDescent="0.2">
      <c r="C974" s="698"/>
      <c r="D974" s="698"/>
      <c r="E974" s="698"/>
      <c r="F974" s="698"/>
      <c r="G974" s="698"/>
      <c r="H974" s="698"/>
      <c r="I974" s="698"/>
      <c r="J974" s="698"/>
      <c r="K974" s="698"/>
      <c r="L974" s="698"/>
      <c r="M974" s="698"/>
      <c r="N974" s="698"/>
      <c r="O974" s="698"/>
      <c r="P974" s="698"/>
      <c r="Q974" s="698"/>
    </row>
    <row r="975" ht="25.15" customHeight="true" x14ac:dyDescent="0.2">
      <c r="C975" s="698"/>
      <c r="D975" s="698"/>
      <c r="E975" s="698"/>
      <c r="F975" s="698"/>
      <c r="G975" s="698"/>
      <c r="H975" s="698"/>
      <c r="I975" s="698"/>
      <c r="J975" s="698"/>
      <c r="K975" s="698"/>
      <c r="L975" s="698"/>
      <c r="M975" s="698"/>
      <c r="N975" s="698"/>
      <c r="O975" s="698"/>
      <c r="P975" s="698"/>
      <c r="Q975" s="698"/>
    </row>
    <row r="976" ht="25.15" customHeight="true" x14ac:dyDescent="0.2">
      <c r="C976" s="698"/>
      <c r="D976" s="698"/>
      <c r="E976" s="698"/>
      <c r="F976" s="698"/>
      <c r="G976" s="698"/>
      <c r="H976" s="698"/>
      <c r="I976" s="698"/>
      <c r="J976" s="698"/>
      <c r="K976" s="698"/>
      <c r="L976" s="698"/>
      <c r="M976" s="698"/>
      <c r="N976" s="698"/>
      <c r="O976" s="698"/>
      <c r="P976" s="698"/>
      <c r="Q976" s="698"/>
    </row>
    <row r="977" ht="25.15" customHeight="true" x14ac:dyDescent="0.2">
      <c r="C977" s="698"/>
      <c r="D977" s="698"/>
      <c r="E977" s="698"/>
      <c r="F977" s="698"/>
      <c r="G977" s="698"/>
      <c r="H977" s="698"/>
      <c r="I977" s="698"/>
      <c r="J977" s="698"/>
      <c r="K977" s="698"/>
      <c r="L977" s="698"/>
      <c r="M977" s="698"/>
      <c r="N977" s="698"/>
      <c r="O977" s="698"/>
      <c r="P977" s="698"/>
      <c r="Q977" s="698"/>
    </row>
    <row r="978" ht="25.15" customHeight="true" x14ac:dyDescent="0.2">
      <c r="C978" s="698"/>
      <c r="D978" s="698"/>
      <c r="E978" s="698"/>
      <c r="F978" s="698"/>
      <c r="G978" s="698"/>
      <c r="H978" s="698"/>
      <c r="I978" s="698"/>
      <c r="J978" s="698"/>
      <c r="K978" s="698"/>
      <c r="L978" s="698"/>
      <c r="M978" s="698"/>
      <c r="N978" s="698"/>
      <c r="O978" s="698"/>
      <c r="P978" s="698"/>
      <c r="Q978" s="698"/>
    </row>
    <row r="979" ht="25.15" customHeight="true" x14ac:dyDescent="0.2">
      <c r="C979" s="698"/>
      <c r="D979" s="698"/>
      <c r="E979" s="698"/>
      <c r="F979" s="698"/>
      <c r="G979" s="698"/>
      <c r="H979" s="698"/>
      <c r="I979" s="698"/>
      <c r="J979" s="698"/>
      <c r="K979" s="698"/>
      <c r="L979" s="698"/>
      <c r="M979" s="698"/>
      <c r="N979" s="698"/>
      <c r="O979" s="698"/>
      <c r="P979" s="698"/>
      <c r="Q979" s="698"/>
    </row>
    <row r="980" ht="25.15" customHeight="true" x14ac:dyDescent="0.2">
      <c r="C980" s="698"/>
      <c r="D980" s="698"/>
      <c r="E980" s="698"/>
      <c r="F980" s="698"/>
      <c r="G980" s="698"/>
      <c r="H980" s="698"/>
      <c r="I980" s="698"/>
      <c r="J980" s="698"/>
      <c r="K980" s="698"/>
      <c r="L980" s="698"/>
      <c r="M980" s="698"/>
      <c r="N980" s="698"/>
      <c r="O980" s="698"/>
      <c r="P980" s="698"/>
      <c r="Q980" s="698"/>
    </row>
    <row r="981" ht="25.15" customHeight="true" x14ac:dyDescent="0.2">
      <c r="C981" s="698"/>
      <c r="D981" s="698"/>
      <c r="E981" s="698"/>
      <c r="F981" s="698"/>
      <c r="G981" s="698"/>
      <c r="H981" s="698"/>
      <c r="I981" s="698"/>
      <c r="J981" s="698"/>
      <c r="K981" s="698"/>
      <c r="L981" s="698"/>
      <c r="M981" s="698"/>
      <c r="N981" s="698"/>
      <c r="O981" s="698"/>
      <c r="P981" s="698"/>
      <c r="Q981" s="698"/>
    </row>
    <row r="982" ht="25.15" customHeight="true" x14ac:dyDescent="0.2">
      <c r="C982" s="698"/>
      <c r="D982" s="698"/>
      <c r="E982" s="698"/>
      <c r="F982" s="698"/>
      <c r="G982" s="698"/>
      <c r="H982" s="698"/>
      <c r="I982" s="698"/>
      <c r="J982" s="698"/>
      <c r="K982" s="698"/>
      <c r="L982" s="698"/>
      <c r="M982" s="698"/>
      <c r="N982" s="698"/>
      <c r="O982" s="698"/>
      <c r="P982" s="698"/>
      <c r="Q982" s="698"/>
    </row>
    <row r="983" ht="25.15" customHeight="true" x14ac:dyDescent="0.2">
      <c r="C983" s="698"/>
      <c r="D983" s="698"/>
      <c r="E983" s="698"/>
      <c r="F983" s="698"/>
      <c r="G983" s="698"/>
      <c r="H983" s="698"/>
      <c r="I983" s="698"/>
      <c r="J983" s="698"/>
      <c r="K983" s="698"/>
      <c r="L983" s="698"/>
      <c r="M983" s="698"/>
      <c r="N983" s="698"/>
      <c r="O983" s="698"/>
      <c r="P983" s="698"/>
      <c r="Q983" s="698"/>
    </row>
    <row r="984" ht="25.15" customHeight="true" x14ac:dyDescent="0.2">
      <c r="C984" s="698"/>
      <c r="D984" s="698"/>
      <c r="E984" s="698"/>
      <c r="F984" s="698"/>
      <c r="G984" s="698"/>
      <c r="H984" s="698"/>
      <c r="I984" s="698"/>
      <c r="J984" s="698"/>
      <c r="K984" s="698"/>
      <c r="L984" s="698"/>
      <c r="M984" s="698"/>
      <c r="N984" s="698"/>
      <c r="O984" s="698"/>
      <c r="P984" s="698"/>
      <c r="Q984" s="698"/>
    </row>
    <row r="985" ht="25.15" customHeight="true" x14ac:dyDescent="0.2">
      <c r="C985" s="698"/>
      <c r="D985" s="698"/>
      <c r="E985" s="698"/>
      <c r="F985" s="698"/>
      <c r="G985" s="698"/>
      <c r="H985" s="698"/>
      <c r="I985" s="698"/>
      <c r="J985" s="698"/>
      <c r="K985" s="698"/>
      <c r="L985" s="698"/>
      <c r="M985" s="698"/>
      <c r="N985" s="698"/>
      <c r="O985" s="698"/>
      <c r="P985" s="698"/>
      <c r="Q985" s="698"/>
    </row>
    <row r="986" ht="25.15" customHeight="true" x14ac:dyDescent="0.2">
      <c r="C986" s="698"/>
      <c r="D986" s="698"/>
      <c r="E986" s="698"/>
      <c r="F986" s="698"/>
      <c r="G986" s="698"/>
      <c r="H986" s="698"/>
      <c r="I986" s="698"/>
      <c r="J986" s="698"/>
      <c r="K986" s="698"/>
      <c r="L986" s="698"/>
      <c r="M986" s="698"/>
      <c r="N986" s="698"/>
      <c r="O986" s="698"/>
      <c r="P986" s="698"/>
      <c r="Q986" s="698"/>
    </row>
    <row r="987" ht="25.15" customHeight="true" x14ac:dyDescent="0.2">
      <c r="C987" s="698"/>
      <c r="D987" s="698"/>
      <c r="E987" s="698"/>
      <c r="F987" s="698"/>
      <c r="G987" s="698"/>
      <c r="H987" s="698"/>
      <c r="I987" s="698"/>
      <c r="J987" s="698"/>
      <c r="K987" s="698"/>
      <c r="L987" s="698"/>
      <c r="M987" s="698"/>
      <c r="N987" s="698"/>
      <c r="O987" s="698"/>
      <c r="P987" s="698"/>
      <c r="Q987" s="698"/>
    </row>
    <row r="988" ht="25.15" customHeight="true" x14ac:dyDescent="0.2">
      <c r="C988" s="698"/>
      <c r="D988" s="698"/>
      <c r="E988" s="698"/>
      <c r="F988" s="698"/>
      <c r="G988" s="698"/>
      <c r="H988" s="698"/>
      <c r="I988" s="698"/>
      <c r="J988" s="698"/>
      <c r="K988" s="698"/>
      <c r="L988" s="698"/>
      <c r="M988" s="698"/>
      <c r="N988" s="698"/>
      <c r="O988" s="698"/>
      <c r="P988" s="698"/>
      <c r="Q988" s="698"/>
    </row>
    <row r="989" ht="25.15" customHeight="true" x14ac:dyDescent="0.2">
      <c r="C989" s="698"/>
      <c r="D989" s="698"/>
      <c r="E989" s="698"/>
      <c r="F989" s="698"/>
      <c r="G989" s="698"/>
      <c r="H989" s="698"/>
      <c r="I989" s="698"/>
      <c r="J989" s="698"/>
      <c r="K989" s="698"/>
      <c r="L989" s="698"/>
      <c r="M989" s="698"/>
      <c r="N989" s="698"/>
      <c r="O989" s="698"/>
      <c r="P989" s="698"/>
      <c r="Q989" s="698"/>
    </row>
    <row r="990" ht="25.15" customHeight="true" x14ac:dyDescent="0.2">
      <c r="C990" s="698"/>
      <c r="D990" s="698"/>
      <c r="E990" s="698"/>
      <c r="F990" s="698"/>
      <c r="G990" s="698"/>
      <c r="H990" s="698"/>
      <c r="I990" s="698"/>
      <c r="J990" s="698"/>
      <c r="K990" s="698"/>
      <c r="L990" s="698"/>
      <c r="M990" s="698"/>
      <c r="N990" s="698"/>
      <c r="O990" s="698"/>
      <c r="P990" s="698"/>
      <c r="Q990" s="698"/>
    </row>
    <row r="991" ht="25.15" customHeight="true" x14ac:dyDescent="0.2">
      <c r="C991" s="698"/>
      <c r="D991" s="698"/>
      <c r="E991" s="698"/>
      <c r="F991" s="698"/>
      <c r="G991" s="698"/>
      <c r="H991" s="698"/>
      <c r="I991" s="698"/>
      <c r="J991" s="698"/>
      <c r="K991" s="698"/>
      <c r="L991" s="698"/>
      <c r="M991" s="698"/>
      <c r="N991" s="698"/>
      <c r="O991" s="698"/>
      <c r="P991" s="698"/>
      <c r="Q991" s="698"/>
    </row>
    <row r="992" ht="25.15" customHeight="true" x14ac:dyDescent="0.2">
      <c r="C992" s="698"/>
      <c r="D992" s="698"/>
      <c r="E992" s="698"/>
      <c r="F992" s="698"/>
      <c r="G992" s="698"/>
      <c r="H992" s="698"/>
      <c r="I992" s="698"/>
      <c r="J992" s="698"/>
      <c r="K992" s="698"/>
      <c r="L992" s="698"/>
      <c r="M992" s="698"/>
      <c r="N992" s="698"/>
      <c r="O992" s="698"/>
      <c r="P992" s="698"/>
      <c r="Q992" s="698"/>
    </row>
    <row r="993" ht="25.15" customHeight="true" x14ac:dyDescent="0.2">
      <c r="C993" s="698"/>
      <c r="D993" s="698"/>
      <c r="E993" s="698"/>
      <c r="F993" s="698"/>
      <c r="G993" s="698"/>
      <c r="H993" s="698"/>
      <c r="I993" s="698"/>
      <c r="J993" s="698"/>
      <c r="K993" s="698"/>
      <c r="L993" s="698"/>
      <c r="M993" s="698"/>
      <c r="N993" s="698"/>
      <c r="O993" s="698"/>
      <c r="P993" s="698"/>
      <c r="Q993" s="698"/>
    </row>
    <row r="994" ht="25.15" customHeight="true" x14ac:dyDescent="0.2">
      <c r="C994" s="698"/>
      <c r="D994" s="698"/>
      <c r="E994" s="698"/>
      <c r="F994" s="698"/>
      <c r="G994" s="698"/>
      <c r="H994" s="698"/>
      <c r="I994" s="698"/>
      <c r="J994" s="698"/>
      <c r="K994" s="698"/>
      <c r="L994" s="698"/>
      <c r="M994" s="698"/>
      <c r="N994" s="698"/>
      <c r="O994" s="698"/>
      <c r="P994" s="698"/>
      <c r="Q994" s="698"/>
    </row>
    <row r="995" ht="25.15" customHeight="true" x14ac:dyDescent="0.2">
      <c r="C995" s="698"/>
      <c r="D995" s="698"/>
      <c r="E995" s="698"/>
      <c r="F995" s="698"/>
      <c r="G995" s="698"/>
      <c r="H995" s="698"/>
      <c r="I995" s="698"/>
      <c r="J995" s="698"/>
      <c r="K995" s="698"/>
      <c r="L995" s="698"/>
      <c r="M995" s="698"/>
      <c r="N995" s="698"/>
      <c r="O995" s="698"/>
      <c r="P995" s="698"/>
      <c r="Q995" s="698"/>
    </row>
    <row r="996" ht="25.15" customHeight="true" x14ac:dyDescent="0.2">
      <c r="C996" s="698"/>
      <c r="D996" s="698"/>
      <c r="E996" s="698"/>
      <c r="F996" s="698"/>
      <c r="G996" s="698"/>
      <c r="H996" s="698"/>
      <c r="I996" s="698"/>
      <c r="J996" s="698"/>
      <c r="K996" s="698"/>
      <c r="L996" s="698"/>
      <c r="M996" s="698"/>
      <c r="N996" s="698"/>
      <c r="O996" s="698"/>
      <c r="P996" s="698"/>
      <c r="Q996" s="698"/>
    </row>
    <row r="997" ht="25.15" customHeight="true" x14ac:dyDescent="0.2">
      <c r="C997" s="698"/>
      <c r="D997" s="698"/>
      <c r="E997" s="698"/>
      <c r="F997" s="698"/>
      <c r="G997" s="698"/>
      <c r="H997" s="698"/>
      <c r="I997" s="698"/>
      <c r="J997" s="698"/>
      <c r="K997" s="698"/>
      <c r="L997" s="698"/>
      <c r="M997" s="698"/>
      <c r="N997" s="698"/>
      <c r="O997" s="698"/>
      <c r="P997" s="698"/>
      <c r="Q997" s="698"/>
    </row>
    <row r="998" ht="25.15" customHeight="true" x14ac:dyDescent="0.2">
      <c r="C998" s="698"/>
      <c r="D998" s="698"/>
      <c r="E998" s="698"/>
      <c r="F998" s="698"/>
      <c r="G998" s="698"/>
      <c r="H998" s="698"/>
      <c r="I998" s="698"/>
      <c r="J998" s="698"/>
      <c r="K998" s="698"/>
      <c r="L998" s="698"/>
      <c r="M998" s="698"/>
      <c r="N998" s="698"/>
      <c r="O998" s="698"/>
      <c r="P998" s="698"/>
      <c r="Q998" s="698"/>
    </row>
    <row r="999" ht="25.15" customHeight="true" x14ac:dyDescent="0.2">
      <c r="C999" s="698"/>
      <c r="D999" s="698"/>
      <c r="E999" s="698"/>
      <c r="F999" s="698"/>
      <c r="G999" s="698"/>
      <c r="H999" s="698"/>
      <c r="I999" s="698"/>
      <c r="J999" s="698"/>
      <c r="K999" s="698"/>
      <c r="L999" s="698"/>
      <c r="M999" s="698"/>
      <c r="N999" s="698"/>
      <c r="O999" s="698"/>
      <c r="P999" s="698"/>
      <c r="Q999" s="698"/>
    </row>
    <row r="1000" ht="25.15" customHeight="true" x14ac:dyDescent="0.2">
      <c r="C1000" s="698"/>
      <c r="D1000" s="698"/>
      <c r="E1000" s="698"/>
      <c r="F1000" s="698"/>
      <c r="G1000" s="698"/>
      <c r="H1000" s="698"/>
      <c r="I1000" s="698"/>
      <c r="J1000" s="698"/>
      <c r="K1000" s="698"/>
      <c r="L1000" s="698"/>
      <c r="M1000" s="698"/>
      <c r="N1000" s="698"/>
      <c r="O1000" s="698"/>
      <c r="P1000" s="698"/>
      <c r="Q1000" s="698"/>
    </row>
    <row r="1001" ht="25.15" customHeight="true" x14ac:dyDescent="0.2">
      <c r="C1001" s="698"/>
      <c r="D1001" s="698"/>
      <c r="E1001" s="698"/>
      <c r="F1001" s="698"/>
      <c r="G1001" s="698"/>
      <c r="H1001" s="698"/>
      <c r="I1001" s="698"/>
      <c r="J1001" s="698"/>
      <c r="K1001" s="698"/>
      <c r="L1001" s="698"/>
      <c r="M1001" s="698"/>
      <c r="N1001" s="698"/>
      <c r="O1001" s="698"/>
      <c r="P1001" s="698"/>
      <c r="Q1001" s="698"/>
    </row>
    <row r="1002" ht="25.15" customHeight="true" x14ac:dyDescent="0.2">
      <c r="C1002" s="698"/>
      <c r="D1002" s="698"/>
      <c r="E1002" s="698"/>
      <c r="F1002" s="698"/>
      <c r="G1002" s="698"/>
      <c r="H1002" s="698"/>
      <c r="I1002" s="698"/>
      <c r="J1002" s="698"/>
      <c r="K1002" s="698"/>
      <c r="L1002" s="698"/>
      <c r="M1002" s="698"/>
      <c r="N1002" s="698"/>
      <c r="O1002" s="698"/>
      <c r="P1002" s="698"/>
      <c r="Q1002" s="698"/>
    </row>
    <row r="1003" ht="25.15" customHeight="true" x14ac:dyDescent="0.2">
      <c r="C1003" s="698"/>
      <c r="D1003" s="698"/>
      <c r="E1003" s="698"/>
      <c r="F1003" s="698"/>
      <c r="G1003" s="698"/>
      <c r="H1003" s="698"/>
      <c r="I1003" s="698"/>
      <c r="J1003" s="698"/>
      <c r="K1003" s="698"/>
      <c r="L1003" s="698"/>
      <c r="M1003" s="698"/>
      <c r="N1003" s="698"/>
      <c r="O1003" s="698"/>
      <c r="P1003" s="698"/>
      <c r="Q1003" s="698"/>
    </row>
    <row r="1004" ht="25.15" customHeight="true" x14ac:dyDescent="0.2">
      <c r="C1004" s="698"/>
      <c r="D1004" s="698"/>
      <c r="E1004" s="698"/>
      <c r="F1004" s="698"/>
      <c r="G1004" s="698"/>
      <c r="H1004" s="698"/>
      <c r="I1004" s="698"/>
      <c r="J1004" s="698"/>
      <c r="K1004" s="698"/>
      <c r="L1004" s="698"/>
      <c r="M1004" s="698"/>
      <c r="N1004" s="698"/>
      <c r="O1004" s="698"/>
      <c r="P1004" s="698"/>
      <c r="Q1004" s="698"/>
    </row>
    <row r="1005" ht="25.15" customHeight="true" x14ac:dyDescent="0.2">
      <c r="C1005" s="698"/>
      <c r="D1005" s="698"/>
      <c r="E1005" s="698"/>
      <c r="F1005" s="698"/>
      <c r="G1005" s="698"/>
      <c r="H1005" s="698"/>
      <c r="I1005" s="698"/>
      <c r="J1005" s="698"/>
      <c r="K1005" s="698"/>
      <c r="L1005" s="698"/>
      <c r="M1005" s="698"/>
      <c r="N1005" s="698"/>
      <c r="O1005" s="698"/>
      <c r="P1005" s="698"/>
      <c r="Q1005" s="698"/>
    </row>
    <row r="1006" ht="25.15" customHeight="true" x14ac:dyDescent="0.2">
      <c r="C1006" s="698"/>
      <c r="D1006" s="698"/>
      <c r="E1006" s="698"/>
      <c r="F1006" s="698"/>
      <c r="G1006" s="698"/>
      <c r="H1006" s="698"/>
      <c r="I1006" s="698"/>
      <c r="J1006" s="698"/>
      <c r="K1006" s="698"/>
      <c r="L1006" s="698"/>
      <c r="M1006" s="698"/>
      <c r="N1006" s="698"/>
      <c r="O1006" s="698"/>
      <c r="P1006" s="698"/>
      <c r="Q1006" s="698"/>
    </row>
    <row r="1007" ht="25.15" customHeight="true" x14ac:dyDescent="0.2">
      <c r="C1007" s="698"/>
      <c r="D1007" s="698"/>
      <c r="E1007" s="698"/>
      <c r="F1007" s="698"/>
      <c r="G1007" s="698"/>
      <c r="H1007" s="698"/>
      <c r="I1007" s="698"/>
      <c r="J1007" s="698"/>
      <c r="K1007" s="698"/>
      <c r="L1007" s="698"/>
      <c r="M1007" s="698"/>
      <c r="N1007" s="698"/>
      <c r="O1007" s="698"/>
      <c r="P1007" s="698"/>
      <c r="Q1007" s="698"/>
    </row>
    <row r="1008" ht="25.15" customHeight="true" x14ac:dyDescent="0.2">
      <c r="C1008" s="698"/>
      <c r="D1008" s="698"/>
      <c r="E1008" s="698"/>
      <c r="F1008" s="698"/>
      <c r="G1008" s="698"/>
      <c r="H1008" s="698"/>
      <c r="I1008" s="698"/>
      <c r="J1008" s="698"/>
      <c r="K1008" s="698"/>
      <c r="L1008" s="698"/>
      <c r="M1008" s="698"/>
      <c r="N1008" s="698"/>
      <c r="O1008" s="698"/>
      <c r="P1008" s="698"/>
      <c r="Q1008" s="698"/>
    </row>
    <row r="1009" ht="25.15" customHeight="true" x14ac:dyDescent="0.2">
      <c r="C1009" s="698"/>
      <c r="D1009" s="698"/>
      <c r="E1009" s="698"/>
      <c r="F1009" s="698"/>
      <c r="G1009" s="698"/>
      <c r="H1009" s="698"/>
      <c r="I1009" s="698"/>
      <c r="J1009" s="698"/>
      <c r="K1009" s="698"/>
      <c r="L1009" s="698"/>
      <c r="M1009" s="698"/>
      <c r="N1009" s="698"/>
      <c r="O1009" s="698"/>
      <c r="P1009" s="698"/>
      <c r="Q1009" s="698"/>
    </row>
    <row r="1010" ht="25.15" customHeight="true" x14ac:dyDescent="0.2">
      <c r="C1010" s="698"/>
      <c r="D1010" s="698"/>
      <c r="E1010" s="698"/>
      <c r="F1010" s="698"/>
      <c r="G1010" s="698"/>
      <c r="H1010" s="698"/>
      <c r="I1010" s="698"/>
      <c r="J1010" s="698"/>
      <c r="K1010" s="698"/>
      <c r="L1010" s="698"/>
      <c r="M1010" s="698"/>
      <c r="N1010" s="698"/>
      <c r="O1010" s="698"/>
      <c r="P1010" s="698"/>
      <c r="Q1010" s="698"/>
    </row>
    <row r="1011" ht="25.15" customHeight="true" x14ac:dyDescent="0.2">
      <c r="C1011" s="698"/>
      <c r="D1011" s="698"/>
      <c r="E1011" s="698"/>
      <c r="F1011" s="698"/>
      <c r="G1011" s="698"/>
      <c r="H1011" s="698"/>
      <c r="I1011" s="698"/>
      <c r="J1011" s="698"/>
      <c r="K1011" s="698"/>
      <c r="L1011" s="698"/>
      <c r="M1011" s="698"/>
      <c r="N1011" s="698"/>
      <c r="O1011" s="698"/>
      <c r="P1011" s="698"/>
      <c r="Q1011" s="698"/>
    </row>
    <row r="1012" ht="25.15" customHeight="true" x14ac:dyDescent="0.2">
      <c r="C1012" s="698"/>
      <c r="D1012" s="698"/>
      <c r="E1012" s="698"/>
      <c r="F1012" s="698"/>
      <c r="G1012" s="698"/>
      <c r="H1012" s="698"/>
      <c r="I1012" s="698"/>
      <c r="J1012" s="698"/>
      <c r="K1012" s="698"/>
      <c r="L1012" s="698"/>
      <c r="M1012" s="698"/>
      <c r="N1012" s="698"/>
      <c r="O1012" s="698"/>
      <c r="P1012" s="698"/>
      <c r="Q1012" s="698"/>
    </row>
    <row r="1013" ht="25.15" customHeight="true" x14ac:dyDescent="0.2">
      <c r="C1013" s="698"/>
      <c r="D1013" s="698"/>
      <c r="E1013" s="698"/>
      <c r="F1013" s="698"/>
      <c r="G1013" s="698"/>
      <c r="H1013" s="698"/>
      <c r="I1013" s="698"/>
      <c r="J1013" s="698"/>
      <c r="K1013" s="698"/>
      <c r="L1013" s="698"/>
      <c r="M1013" s="698"/>
      <c r="N1013" s="698"/>
      <c r="O1013" s="698"/>
      <c r="P1013" s="698"/>
      <c r="Q1013" s="698"/>
    </row>
    <row r="1014" ht="25.15" customHeight="true" x14ac:dyDescent="0.2">
      <c r="C1014" s="698"/>
      <c r="D1014" s="698"/>
      <c r="E1014" s="698"/>
      <c r="F1014" s="698"/>
      <c r="G1014" s="698"/>
      <c r="H1014" s="698"/>
      <c r="I1014" s="698"/>
      <c r="J1014" s="698"/>
      <c r="K1014" s="698"/>
      <c r="L1014" s="698"/>
      <c r="M1014" s="698"/>
      <c r="N1014" s="698"/>
      <c r="O1014" s="698"/>
      <c r="P1014" s="698"/>
      <c r="Q1014" s="698"/>
    </row>
    <row r="1015" ht="25.15" customHeight="true" x14ac:dyDescent="0.2">
      <c r="C1015" s="698"/>
      <c r="D1015" s="698"/>
      <c r="E1015" s="698"/>
      <c r="F1015" s="698"/>
      <c r="G1015" s="698"/>
      <c r="H1015" s="698"/>
      <c r="I1015" s="698"/>
      <c r="J1015" s="698"/>
      <c r="K1015" s="698"/>
      <c r="L1015" s="698"/>
      <c r="M1015" s="698"/>
      <c r="N1015" s="698"/>
      <c r="O1015" s="698"/>
      <c r="P1015" s="698"/>
      <c r="Q1015" s="698"/>
    </row>
    <row r="1016" ht="25.15" customHeight="true" x14ac:dyDescent="0.2">
      <c r="C1016" s="698"/>
      <c r="D1016" s="698"/>
      <c r="E1016" s="698"/>
      <c r="F1016" s="698"/>
      <c r="G1016" s="698"/>
      <c r="H1016" s="698"/>
      <c r="I1016" s="698"/>
      <c r="J1016" s="698"/>
      <c r="K1016" s="698"/>
      <c r="L1016" s="698"/>
      <c r="M1016" s="698"/>
      <c r="N1016" s="698"/>
      <c r="O1016" s="698"/>
      <c r="P1016" s="698"/>
      <c r="Q1016" s="698"/>
    </row>
    <row r="1017" ht="25.15" customHeight="true" x14ac:dyDescent="0.2">
      <c r="C1017" s="698"/>
      <c r="D1017" s="698"/>
      <c r="E1017" s="698"/>
      <c r="F1017" s="698"/>
      <c r="G1017" s="698"/>
      <c r="H1017" s="698"/>
      <c r="I1017" s="698"/>
      <c r="J1017" s="698"/>
      <c r="K1017" s="698"/>
      <c r="L1017" s="698"/>
      <c r="M1017" s="698"/>
      <c r="N1017" s="698"/>
      <c r="O1017" s="698"/>
      <c r="P1017" s="698"/>
      <c r="Q1017" s="698"/>
    </row>
    <row r="1018" ht="25.15" customHeight="true" x14ac:dyDescent="0.2">
      <c r="C1018" s="698"/>
      <c r="D1018" s="698"/>
      <c r="E1018" s="698"/>
      <c r="F1018" s="698"/>
      <c r="G1018" s="698"/>
      <c r="H1018" s="698"/>
      <c r="I1018" s="698"/>
      <c r="J1018" s="698"/>
      <c r="K1018" s="698"/>
      <c r="L1018" s="698"/>
      <c r="M1018" s="698"/>
      <c r="N1018" s="698"/>
      <c r="O1018" s="698"/>
      <c r="P1018" s="698"/>
      <c r="Q1018" s="698"/>
    </row>
    <row r="1019" ht="25.15" customHeight="true" x14ac:dyDescent="0.2">
      <c r="C1019" s="698"/>
      <c r="D1019" s="698"/>
      <c r="E1019" s="698"/>
      <c r="F1019" s="698"/>
      <c r="G1019" s="698"/>
      <c r="H1019" s="698"/>
      <c r="I1019" s="698"/>
      <c r="J1019" s="698"/>
      <c r="K1019" s="698"/>
      <c r="L1019" s="698"/>
      <c r="M1019" s="698"/>
      <c r="N1019" s="698"/>
      <c r="O1019" s="698"/>
      <c r="P1019" s="698"/>
      <c r="Q1019" s="698"/>
    </row>
    <row r="1020" ht="25.15" customHeight="true" x14ac:dyDescent="0.2">
      <c r="C1020" s="698"/>
      <c r="D1020" s="698"/>
      <c r="E1020" s="698"/>
      <c r="F1020" s="698"/>
      <c r="G1020" s="698"/>
      <c r="H1020" s="698"/>
      <c r="I1020" s="698"/>
      <c r="J1020" s="698"/>
      <c r="K1020" s="698"/>
      <c r="L1020" s="698"/>
      <c r="M1020" s="698"/>
      <c r="N1020" s="698"/>
      <c r="O1020" s="698"/>
      <c r="P1020" s="698"/>
      <c r="Q1020" s="698"/>
    </row>
    <row r="1021" ht="25.15" customHeight="true" x14ac:dyDescent="0.2">
      <c r="C1021" s="698"/>
      <c r="D1021" s="698"/>
      <c r="E1021" s="698"/>
      <c r="F1021" s="698"/>
      <c r="G1021" s="698"/>
      <c r="H1021" s="698"/>
      <c r="I1021" s="698"/>
      <c r="J1021" s="698"/>
      <c r="K1021" s="698"/>
      <c r="L1021" s="698"/>
      <c r="M1021" s="698"/>
      <c r="N1021" s="698"/>
      <c r="O1021" s="698"/>
      <c r="P1021" s="698"/>
      <c r="Q1021" s="698"/>
    </row>
    <row r="1022" ht="25.15" customHeight="true" x14ac:dyDescent="0.2">
      <c r="C1022" s="698"/>
      <c r="D1022" s="698"/>
      <c r="E1022" s="698"/>
      <c r="F1022" s="698"/>
      <c r="G1022" s="698"/>
      <c r="H1022" s="698"/>
      <c r="I1022" s="698"/>
      <c r="J1022" s="698"/>
      <c r="K1022" s="698"/>
      <c r="L1022" s="698"/>
      <c r="M1022" s="698"/>
      <c r="N1022" s="698"/>
      <c r="O1022" s="698"/>
      <c r="P1022" s="698"/>
      <c r="Q1022" s="698"/>
    </row>
    <row r="1023" ht="25.15" customHeight="true" x14ac:dyDescent="0.2">
      <c r="C1023" s="698"/>
      <c r="D1023" s="698"/>
      <c r="E1023" s="698"/>
      <c r="F1023" s="698"/>
      <c r="G1023" s="698"/>
      <c r="H1023" s="698"/>
      <c r="I1023" s="698"/>
      <c r="J1023" s="698"/>
      <c r="K1023" s="698"/>
      <c r="L1023" s="698"/>
      <c r="M1023" s="698"/>
      <c r="N1023" s="698"/>
      <c r="O1023" s="698"/>
      <c r="P1023" s="698"/>
      <c r="Q1023" s="698"/>
    </row>
    <row r="1024" ht="25.15" customHeight="true" x14ac:dyDescent="0.2">
      <c r="C1024" s="698"/>
      <c r="D1024" s="698"/>
      <c r="E1024" s="698"/>
      <c r="F1024" s="698"/>
      <c r="G1024" s="698"/>
      <c r="H1024" s="698"/>
      <c r="I1024" s="698"/>
      <c r="J1024" s="698"/>
      <c r="K1024" s="698"/>
      <c r="L1024" s="698"/>
      <c r="M1024" s="698"/>
      <c r="N1024" s="698"/>
      <c r="O1024" s="698"/>
      <c r="P1024" s="698"/>
      <c r="Q1024" s="698"/>
    </row>
    <row r="1025" s="571" customFormat="true" ht="21" customHeight="true" x14ac:dyDescent="0.2">
      <c r="A1025" s="1079" t="s">
        <v>434</v>
      </c>
      <c r="B1025" s="1079"/>
      <c r="C1025" s="1079"/>
      <c r="AN1025" s="233"/>
      <c r="AO1025" s="233"/>
      <c r="AP1025" s="233"/>
      <c r="AQ1025" s="233"/>
      <c r="AR1025" s="233"/>
      <c r="AS1025" s="233"/>
      <c r="AT1025" s="233"/>
      <c r="AU1025" s="233"/>
      <c r="AV1025" s="233"/>
      <c r="AW1025" s="233"/>
      <c r="AX1025" s="233"/>
      <c r="AY1025" s="233"/>
      <c r="AZ1025" s="233"/>
      <c r="BA1025" s="413"/>
      <c r="BB1025" s="480"/>
      <c r="BC1025"/>
      <c r="BD1025"/>
      <c r="BE1025"/>
      <c r="BF1025"/>
      <c r="BG1025"/>
      <c r="BH1025"/>
      <c r="BI1025"/>
      <c r="BJ1025"/>
      <c r="BK1025"/>
      <c r="BL1025"/>
      <c r="BM1025"/>
      <c r="BN1025"/>
      <c r="BO1025"/>
      <c r="BP1025"/>
      <c r="BQ1025"/>
      <c r="BR1025"/>
      <c r="BS1025"/>
      <c r="BT1025"/>
      <c r="BU1025"/>
      <c r="BV1025"/>
      <c r="BW1025"/>
      <c r="BX1025"/>
      <c r="BY1025" s="413"/>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s="571" customFormat="true" ht="15.95" customHeight="true" x14ac:dyDescent="0.2">
      <c r="A1026" s="1080" t="s">
        <v>194</v>
      </c>
      <c r="B1026" s="1080"/>
      <c r="C1026" s="645" t="s">
        <v>195</v>
      </c>
      <c r="AN1026" s="233"/>
      <c r="AO1026" s="233"/>
      <c r="AP1026" s="233"/>
      <c r="AQ1026" s="233"/>
      <c r="AR1026" s="233"/>
      <c r="AS1026" s="233"/>
      <c r="AT1026" s="233"/>
      <c r="AU1026" s="233"/>
      <c r="AV1026" s="233"/>
      <c r="AW1026" s="233"/>
      <c r="AX1026" s="233"/>
      <c r="AY1026" s="233"/>
      <c r="AZ1026" s="233"/>
      <c r="BA1026" s="413"/>
      <c r="BB1026" s="480"/>
      <c r="BC1026"/>
      <c r="BD1026"/>
      <c r="BE1026"/>
      <c r="BF1026"/>
      <c r="BG1026"/>
      <c r="BH1026"/>
      <c r="BI1026"/>
      <c r="BJ1026"/>
      <c r="BK1026"/>
      <c r="BL1026"/>
      <c r="BM1026"/>
      <c r="BN1026"/>
      <c r="BO1026"/>
      <c r="BP1026"/>
      <c r="BQ1026"/>
      <c r="BR1026"/>
      <c r="BS1026"/>
      <c r="BT1026"/>
      <c r="BU1026"/>
      <c r="BV1026"/>
      <c r="BW1026"/>
      <c r="BX1026"/>
      <c r="BY1026" s="413"/>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s="571" customFormat="true" ht="17.1" hidden="true" customHeight="true" x14ac:dyDescent="0.2">
      <c r="A1027" s="646" t="s">
        <v>196</v>
      </c>
      <c r="B1027" s="647" t="s">
        <v>197</v>
      </c>
      <c r="C1027" s="648">
        <v>11284</v>
      </c>
      <c r="AN1027" s="233"/>
      <c r="AO1027" s="233"/>
      <c r="AP1027" s="233"/>
      <c r="AQ1027" s="233"/>
      <c r="AR1027" s="233"/>
      <c r="AS1027" s="233"/>
      <c r="AT1027" s="233"/>
      <c r="AU1027" s="233"/>
      <c r="AV1027" s="233"/>
      <c r="AW1027" s="233"/>
      <c r="AX1027" s="233"/>
      <c r="AY1027" s="233"/>
      <c r="AZ1027" s="233"/>
      <c r="BA1027" s="413"/>
      <c r="BB1027" s="480"/>
      <c r="BC1027"/>
      <c r="BD1027"/>
      <c r="BE1027"/>
      <c r="BF1027"/>
      <c r="BG1027"/>
      <c r="BH1027"/>
      <c r="BI1027"/>
      <c r="BJ1027"/>
      <c r="BK1027"/>
      <c r="BL1027"/>
      <c r="BM1027"/>
      <c r="BN1027"/>
      <c r="BO1027"/>
      <c r="BP1027"/>
      <c r="BQ1027"/>
      <c r="BR1027"/>
      <c r="BS1027"/>
      <c r="BT1027"/>
      <c r="BU1027"/>
      <c r="BV1027"/>
      <c r="BW1027"/>
      <c r="BX1027"/>
      <c r="BY1027" s="413"/>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s="571" customFormat="true" ht="17.1" hidden="true" customHeight="true" x14ac:dyDescent="0.2">
      <c r="A1028" s="649" t="s">
        <v>198</v>
      </c>
      <c r="B1028" s="650" t="s">
        <v>197</v>
      </c>
      <c r="C1028" s="651">
        <v>11284</v>
      </c>
      <c r="AN1028" s="233"/>
      <c r="AO1028" s="233"/>
      <c r="AP1028" s="233"/>
      <c r="AQ1028" s="233"/>
      <c r="AR1028" s="233"/>
      <c r="AS1028" s="233"/>
      <c r="AT1028" s="233"/>
      <c r="AU1028" s="233"/>
      <c r="AV1028" s="233"/>
      <c r="AW1028" s="233"/>
      <c r="AX1028" s="233"/>
      <c r="AY1028" s="233"/>
      <c r="AZ1028" s="233"/>
      <c r="BA1028" s="413"/>
      <c r="BB1028" s="480"/>
      <c r="BC1028"/>
      <c r="BD1028"/>
      <c r="BE1028"/>
      <c r="BF1028"/>
      <c r="BG1028"/>
      <c r="BH1028"/>
      <c r="BI1028"/>
      <c r="BJ1028"/>
      <c r="BK1028"/>
      <c r="BL1028"/>
      <c r="BM1028"/>
      <c r="BN1028"/>
      <c r="BO1028"/>
      <c r="BP1028"/>
      <c r="BQ1028"/>
      <c r="BR1028"/>
      <c r="BS1028"/>
      <c r="BT1028"/>
      <c r="BU1028"/>
      <c r="BV1028"/>
      <c r="BW1028"/>
      <c r="BX1028"/>
      <c r="BY1028" s="413"/>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s="571" customFormat="true" ht="17.1" hidden="true" customHeight="true" x14ac:dyDescent="0.2">
      <c r="A1029" s="649" t="s">
        <v>199</v>
      </c>
      <c r="B1029" s="650" t="s">
        <v>197</v>
      </c>
      <c r="C1029" s="651">
        <v>11284</v>
      </c>
      <c r="AN1029" s="233"/>
      <c r="AO1029" s="233"/>
      <c r="AP1029" s="233"/>
      <c r="AQ1029" s="233"/>
      <c r="AR1029" s="233"/>
      <c r="AS1029" s="233"/>
      <c r="AT1029" s="233"/>
      <c r="AU1029" s="233"/>
      <c r="AV1029" s="233"/>
      <c r="AW1029" s="233"/>
      <c r="AX1029" s="233"/>
      <c r="AY1029" s="233"/>
      <c r="AZ1029" s="233"/>
      <c r="BA1029" s="413"/>
      <c r="BB1029" s="480"/>
      <c r="BC1029"/>
      <c r="BD1029"/>
      <c r="BE1029"/>
      <c r="BF1029"/>
      <c r="BG1029"/>
      <c r="BH1029"/>
      <c r="BI1029"/>
      <c r="BJ1029"/>
      <c r="BK1029"/>
      <c r="BL1029"/>
      <c r="BM1029"/>
      <c r="BN1029"/>
      <c r="BO1029"/>
      <c r="BP1029"/>
      <c r="BQ1029"/>
      <c r="BR1029"/>
      <c r="BS1029"/>
      <c r="BT1029"/>
      <c r="BU1029"/>
      <c r="BV1029"/>
      <c r="BW1029"/>
      <c r="BX1029"/>
      <c r="BY1029" s="413"/>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s="571" customFormat="true" ht="17.1" hidden="true" customHeight="true" x14ac:dyDescent="0.2">
      <c r="A1030" s="649" t="s">
        <v>201</v>
      </c>
      <c r="B1030" s="650" t="s">
        <v>197</v>
      </c>
      <c r="C1030" s="651">
        <v>11284</v>
      </c>
      <c r="AN1030" s="233"/>
      <c r="AO1030" s="233"/>
      <c r="AP1030" s="233"/>
      <c r="AQ1030" s="233"/>
      <c r="AR1030" s="233"/>
      <c r="AS1030" s="233"/>
      <c r="AT1030" s="233"/>
      <c r="AU1030" s="233"/>
      <c r="AV1030" s="233"/>
      <c r="AW1030" s="233"/>
      <c r="AX1030" s="233"/>
      <c r="AY1030" s="233"/>
      <c r="AZ1030" s="233"/>
      <c r="BA1030" s="413"/>
      <c r="BB1030" s="480"/>
      <c r="BC1030"/>
      <c r="BD1030"/>
      <c r="BE1030"/>
      <c r="BF1030"/>
      <c r="BG1030"/>
      <c r="BH1030"/>
      <c r="BI1030"/>
      <c r="BJ1030"/>
      <c r="BK1030"/>
      <c r="BL1030"/>
      <c r="BM1030"/>
      <c r="BN1030"/>
      <c r="BO1030"/>
      <c r="BP1030"/>
      <c r="BQ1030"/>
      <c r="BR1030"/>
      <c r="BS1030"/>
      <c r="BT1030"/>
      <c r="BU1030"/>
      <c r="BV1030"/>
      <c r="BW1030"/>
      <c r="BX1030"/>
      <c r="BY1030" s="413"/>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s="571" customFormat="true" ht="17.1" customHeight="true" x14ac:dyDescent="0.2">
      <c r="A1031" s="1081" t="s">
        <v>203</v>
      </c>
      <c r="B1031" s="650" t="s">
        <v>204</v>
      </c>
      <c r="C1031" s="651">
        <v>1989</v>
      </c>
      <c r="AN1031" s="233"/>
      <c r="AO1031" s="233"/>
      <c r="AP1031" s="233"/>
      <c r="AQ1031" s="233"/>
      <c r="AR1031" s="233"/>
      <c r="AS1031" s="233"/>
      <c r="AT1031" s="233"/>
      <c r="AU1031" s="233"/>
      <c r="AV1031" s="233"/>
      <c r="AW1031" s="233"/>
      <c r="AX1031" s="233"/>
      <c r="AY1031" s="233"/>
      <c r="AZ1031" s="233"/>
      <c r="BA1031" s="413"/>
      <c r="BB1031" s="480"/>
      <c r="BC1031"/>
      <c r="BD1031"/>
      <c r="BE1031"/>
      <c r="BF1031"/>
      <c r="BG1031"/>
      <c r="BH1031"/>
      <c r="BI1031"/>
      <c r="BJ1031"/>
      <c r="BK1031"/>
      <c r="BL1031"/>
      <c r="BM1031"/>
      <c r="BN1031"/>
      <c r="BO1031"/>
      <c r="BP1031"/>
      <c r="BQ1031"/>
      <c r="BR1031"/>
      <c r="BS1031"/>
      <c r="BT1031"/>
      <c r="BU1031"/>
      <c r="BV1031"/>
      <c r="BW1031"/>
      <c r="BX1031"/>
      <c r="BY1031" s="413"/>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s="571" customFormat="true" ht="17.1" customHeight="true" x14ac:dyDescent="0.2">
      <c r="A1032" s="1081"/>
      <c r="B1032" s="650" t="s">
        <v>205</v>
      </c>
      <c r="C1032" s="651">
        <v>9295</v>
      </c>
      <c r="AN1032" s="233"/>
      <c r="AO1032" s="233"/>
      <c r="AP1032" s="233"/>
      <c r="AQ1032" s="233"/>
      <c r="AR1032" s="233"/>
      <c r="AS1032" s="233"/>
      <c r="AT1032" s="233"/>
      <c r="AU1032" s="233"/>
      <c r="AV1032" s="233"/>
      <c r="AW1032" s="233"/>
      <c r="AX1032" s="233"/>
      <c r="AY1032" s="233"/>
      <c r="AZ1032" s="233"/>
      <c r="BA1032" s="413"/>
      <c r="BB1032" s="480"/>
      <c r="BC1032"/>
      <c r="BD1032"/>
      <c r="BE1032"/>
      <c r="BF1032"/>
      <c r="BG1032"/>
      <c r="BH1032"/>
      <c r="BI1032"/>
      <c r="BJ1032"/>
      <c r="BK1032"/>
      <c r="BL1032"/>
      <c r="BM1032"/>
      <c r="BN1032"/>
      <c r="BO1032"/>
      <c r="BP1032"/>
      <c r="BQ1032"/>
      <c r="BR1032"/>
      <c r="BS1032"/>
      <c r="BT1032"/>
      <c r="BU1032"/>
      <c r="BV1032"/>
      <c r="BW1032"/>
      <c r="BX1032"/>
      <c r="BY1032" s="413"/>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571" customFormat="true" ht="17.1" customHeight="true" x14ac:dyDescent="0.2">
      <c r="A1033" s="1082"/>
      <c r="B1033" s="652" t="s">
        <v>289</v>
      </c>
      <c r="C1033" s="653">
        <v>0</v>
      </c>
      <c r="AN1033" s="233"/>
      <c r="AO1033" s="233"/>
      <c r="AP1033" s="233"/>
      <c r="AQ1033" s="233"/>
      <c r="AR1033" s="233"/>
      <c r="AS1033" s="233"/>
      <c r="AT1033" s="233"/>
      <c r="AU1033" s="233"/>
      <c r="AV1033" s="233"/>
      <c r="AW1033" s="233"/>
      <c r="AX1033" s="233"/>
      <c r="AY1033" s="233"/>
      <c r="AZ1033" s="233"/>
      <c r="BA1033" s="587"/>
      <c r="BB1033" s="371"/>
      <c r="BC1033" s="587"/>
      <c r="BD1033" s="587"/>
      <c r="BE1033" s="587"/>
      <c r="BF1033" s="587"/>
      <c r="BG1033" s="587"/>
      <c r="BH1033" s="587"/>
      <c r="BI1033" s="587"/>
      <c r="BJ1033" s="587"/>
      <c r="BK1033" s="587"/>
      <c r="BL1033" s="587"/>
      <c r="BM1033" s="587"/>
      <c r="BN1033" s="587"/>
      <c r="BO1033" s="587"/>
      <c r="BP1033" s="587"/>
      <c r="BQ1033" s="587"/>
      <c r="BR1033" s="587"/>
      <c r="BS1033" s="587"/>
      <c r="BT1033" s="587"/>
      <c r="BU1033" s="587"/>
      <c r="BV1033" s="587"/>
      <c r="BW1033" s="587"/>
      <c r="BX1033" s="587"/>
      <c r="BY1033" s="587"/>
      <c r="BZ1033" s="398"/>
      <c r="CA1033" s="398"/>
      <c r="CB1033" s="398"/>
      <c r="CC1033" s="398"/>
      <c r="CD1033" s="398"/>
      <c r="CE1033" s="398"/>
      <c r="CF1033" s="398"/>
      <c r="CG1033" s="398"/>
      <c r="CH1033" s="398"/>
      <c r="CI1033" s="398"/>
      <c r="CJ1033" s="398"/>
      <c r="CK1033" s="398"/>
      <c r="CL1033" s="398"/>
      <c r="CM1033" s="398"/>
      <c r="CN1033" s="398"/>
      <c r="CO1033" s="398"/>
      <c r="CP1033" s="398"/>
      <c r="CQ1033" s="398"/>
      <c r="CR1033" s="398"/>
      <c r="CS1033" s="398"/>
      <c r="CT1033" s="398"/>
      <c r="CU1033" s="398"/>
      <c r="CV1033" s="398"/>
      <c r="CW1033" s="398"/>
      <c r="CX1033" s="398"/>
      <c r="CY1033" s="398"/>
      <c r="CZ1033" s="398"/>
    </row>
    <row r="1034" s="571" customFormat="true" ht="12.95" customHeight="true" x14ac:dyDescent="0.2">
      <c r="A1034" s="1083" t="s">
        <v>446</v>
      </c>
      <c r="B1034" s="1083"/>
      <c r="C1034" s="1083"/>
      <c r="AN1034" s="233"/>
      <c r="AO1034" s="233"/>
      <c r="AP1034" s="233"/>
      <c r="AQ1034" s="233"/>
      <c r="AR1034" s="233"/>
      <c r="AS1034" s="233"/>
      <c r="AT1034" s="233"/>
      <c r="AU1034" s="233"/>
      <c r="AV1034" s="233"/>
      <c r="AW1034" s="233"/>
      <c r="AX1034" s="233"/>
      <c r="AY1034" s="233"/>
      <c r="AZ1034" s="233"/>
      <c r="BA1034" s="413"/>
      <c r="BB1034" s="480"/>
      <c r="BC1034"/>
      <c r="BD1034"/>
      <c r="BE1034"/>
      <c r="BF1034"/>
      <c r="BG1034"/>
      <c r="BH1034"/>
      <c r="BI1034"/>
      <c r="BJ1034"/>
      <c r="BK1034"/>
      <c r="BL1034"/>
      <c r="BM1034"/>
      <c r="BN1034"/>
      <c r="BO1034"/>
      <c r="BP1034"/>
      <c r="BQ1034"/>
      <c r="BR1034"/>
      <c r="BS1034"/>
      <c r="BT1034"/>
      <c r="BU1034"/>
      <c r="BV1034"/>
      <c r="BW1034"/>
      <c r="BX1034"/>
      <c r="BY1034" s="413"/>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5" s="405" customFormat="true" ht="15" customHeight="true" x14ac:dyDescent="0.2">
      <c r="B1035" s="572"/>
      <c r="AN1035" s="398"/>
      <c r="AO1035" s="398"/>
      <c r="AP1035" s="398"/>
      <c r="AQ1035" s="398"/>
      <c r="AR1035" s="398"/>
      <c r="AS1035" s="398"/>
      <c r="AT1035" s="398"/>
      <c r="AU1035" s="398"/>
      <c r="AV1035" s="398"/>
      <c r="AW1035" s="398"/>
      <c r="AX1035" s="398"/>
      <c r="AY1035" s="398"/>
      <c r="AZ1035" s="398"/>
      <c r="BA1035" s="570"/>
      <c r="BB1035" s="426"/>
      <c r="BC1035" s="570"/>
      <c r="BD1035" s="570"/>
      <c r="BE1035" s="570"/>
      <c r="BF1035" s="570"/>
      <c r="BG1035" s="570"/>
      <c r="BH1035" s="570"/>
      <c r="BI1035" s="570"/>
      <c r="BJ1035" s="570"/>
      <c r="BK1035" s="570"/>
      <c r="BL1035" s="570"/>
      <c r="BM1035" s="570"/>
      <c r="BN1035" s="570"/>
      <c r="BO1035" s="570"/>
      <c r="BP1035" s="570"/>
      <c r="BQ1035" s="570"/>
      <c r="BR1035" s="570"/>
      <c r="BS1035" s="570"/>
      <c r="BT1035" s="570"/>
      <c r="BU1035" s="570"/>
      <c r="BV1035" s="570"/>
      <c r="BW1035" s="570"/>
      <c r="BX1035" s="570"/>
      <c r="BY1035" s="570"/>
      <c r="BZ1035" s="398"/>
      <c r="CA1035" s="398"/>
      <c r="CB1035" s="398"/>
      <c r="CC1035" s="398"/>
      <c r="CD1035" s="398"/>
      <c r="CE1035" s="398"/>
      <c r="CF1035" s="398"/>
      <c r="CG1035" s="398"/>
      <c r="CH1035" s="398"/>
      <c r="CI1035" s="398"/>
      <c r="CJ1035" s="398"/>
      <c r="CK1035" s="398"/>
      <c r="CL1035" s="398"/>
      <c r="CM1035" s="398"/>
      <c r="CN1035" s="398"/>
      <c r="CO1035" s="398"/>
      <c r="CP1035" s="398"/>
      <c r="CQ1035" s="398"/>
      <c r="CR1035" s="398"/>
      <c r="CS1035" s="398"/>
      <c r="CT1035" s="398"/>
      <c r="CU1035" s="398"/>
      <c r="CV1035" s="398"/>
      <c r="CW1035" s="398"/>
      <c r="CX1035" s="398"/>
      <c r="CY1035" s="398"/>
      <c r="CZ1035" s="398"/>
    </row>
    <row r="1036" ht="15" customHeight="true" x14ac:dyDescent="0.25">
      <c r="A1036" s="481" t="s">
        <v>121</v>
      </c>
      <c r="B1036" s="353" t="s">
        <v>122</v>
      </c>
    </row>
    <row r="1037" ht="15" customHeight="true" x14ac:dyDescent="0.2">
      <c r="A1037" s="482" t="str">
        <f>R15</f>
        <v>Alaotra Mangoro</v>
      </c>
      <c r="B1037" s="482">
        <f>BR122+BR123</f>
        <v>2666.9940199999978</v>
      </c>
    </row>
    <row r="1038" ht="15" customHeight="true" x14ac:dyDescent="0.2">
      <c r="A1038" s="482" t="str">
        <f>S15</f>
        <v>Amoron I Mania</v>
      </c>
      <c r="B1038" s="482">
        <f>BS122+BS123</f>
        <v>1633.9185990000008</v>
      </c>
    </row>
    <row r="1039" ht="15" customHeight="true" x14ac:dyDescent="0.2">
      <c r="A1039" s="482" t="str">
        <f>T15</f>
        <v>Analamanga</v>
      </c>
      <c r="B1039" s="482">
        <f>BT122+BT123</f>
        <v>5472.2423270000018</v>
      </c>
    </row>
    <row r="1040" ht="15" customHeight="true" x14ac:dyDescent="0.2">
      <c r="A1040" s="482" t="str">
        <f>U15</f>
        <v>Analanjirofo</v>
      </c>
      <c r="B1040" s="482">
        <f>BU122+BU123</f>
        <v>2775.5477680000004</v>
      </c>
    </row>
    <row r="1041" ht="15" customHeight="true" x14ac:dyDescent="0.2">
      <c r="A1041" s="482" t="str">
        <f>V15</f>
        <v>Androy</v>
      </c>
      <c r="B1041" s="482">
        <f>BV122+BV123</f>
        <v>1844.5555639999989</v>
      </c>
    </row>
    <row r="1042" ht="15" customHeight="true" x14ac:dyDescent="0.2">
      <c r="A1042" s="482" t="str">
        <f>W15</f>
        <v>Anosy</v>
      </c>
      <c r="B1042" s="482">
        <f>BW122+BW123</f>
        <v>1998.8187400000008</v>
      </c>
    </row>
    <row r="1043" ht="15" customHeight="true" x14ac:dyDescent="0.2">
      <c r="A1043" s="482" t="str">
        <f>X15</f>
        <v>Atsimo Andrefana</v>
      </c>
      <c r="B1043" s="482">
        <f>BX122+XR123</f>
        <v>253.66139200000003</v>
      </c>
    </row>
    <row r="1044" ht="15" customHeight="true" x14ac:dyDescent="0.2">
      <c r="A1044" s="482" t="str">
        <f>Y15</f>
        <v>Atsimo Atsinanana</v>
      </c>
      <c r="B1044" s="482">
        <f>BY122+BY123</f>
        <v>1633.1614990000019</v>
      </c>
    </row>
    <row r="1045" ht="15" customHeight="true" x14ac:dyDescent="0.2">
      <c r="A1045" s="482" t="str">
        <f>Z15</f>
        <v>Atsinanana</v>
      </c>
      <c r="B1045" s="482">
        <f>BZ122+BZ123</f>
        <v>2740.2113309999991</v>
      </c>
    </row>
    <row r="1046" ht="15" customHeight="true" x14ac:dyDescent="0.2">
      <c r="A1046" s="426" t="str">
        <f>AA15</f>
        <v>Betsiboka</v>
      </c>
      <c r="B1046" s="482">
        <f>CA122+CA123</f>
        <v>1004.3280040000011</v>
      </c>
    </row>
    <row r="1047" ht="15" customHeight="true" x14ac:dyDescent="0.2">
      <c r="A1047" s="426" t="str">
        <f>AB15</f>
        <v>Boeny</v>
      </c>
      <c r="B1047" s="482">
        <f>CB122+CB123</f>
        <v>2077.466371999999</v>
      </c>
    </row>
    <row r="1048" ht="15" customHeight="true" x14ac:dyDescent="0.2">
      <c r="A1048" s="426" t="str">
        <f>AC15</f>
        <v>Bongolava</v>
      </c>
      <c r="B1048" s="482">
        <f>CC122+CC123</f>
        <v>1554.2577139999978</v>
      </c>
    </row>
    <row r="1049" ht="15" customHeight="true" x14ac:dyDescent="0.2">
      <c r="A1049" s="426" t="str">
        <f>AD15</f>
        <v>Diana</v>
      </c>
      <c r="B1049" s="482">
        <f>CD122+CD123</f>
        <v>1608.5912960000003</v>
      </c>
    </row>
    <row r="1050" ht="15" customHeight="true" x14ac:dyDescent="0.2">
      <c r="A1050" s="426" t="str">
        <f>AE15</f>
        <v>Haute Matsiatra</v>
      </c>
      <c r="B1050" s="482">
        <f>CE122+CE123</f>
        <v>2682.4406920000024</v>
      </c>
    </row>
    <row r="1051" ht="15" customHeight="true" x14ac:dyDescent="0.2">
      <c r="A1051" s="426" t="str">
        <f>AF15</f>
        <v>Ihorombe</v>
      </c>
      <c r="B1051" s="482">
        <f>CF122+CF123</f>
        <v>900.2697629999999</v>
      </c>
    </row>
    <row r="1052" ht="15" customHeight="true" x14ac:dyDescent="0.2">
      <c r="A1052" s="426" t="str">
        <f>AG15</f>
        <v>Itasy</v>
      </c>
      <c r="B1052" s="482">
        <f>CG122+CG123</f>
        <v>1878.5868960000023</v>
      </c>
    </row>
    <row r="1053" ht="15" customHeight="true" x14ac:dyDescent="0.2">
      <c r="A1053" s="426" t="str">
        <f>AH15</f>
        <v>Melaky</v>
      </c>
      <c r="B1053" s="482">
        <f>CH122+CH123</f>
        <v>693.30052799999976</v>
      </c>
    </row>
    <row r="1054" ht="15" customHeight="true" x14ac:dyDescent="0.2">
      <c r="A1054" s="426" t="str">
        <f>AI15</f>
        <v>Menabe</v>
      </c>
      <c r="B1054" s="482">
        <f>CI122+CI123</f>
        <v>1697.7145290000014</v>
      </c>
    </row>
    <row r="1055" ht="15" customHeight="true" x14ac:dyDescent="0.2">
      <c r="A1055" s="426" t="str">
        <f>AJ15</f>
        <v>Sava</v>
      </c>
      <c r="B1055" s="482">
        <f>CJ122+CJ123</f>
        <v>2466.3489219999965</v>
      </c>
    </row>
    <row r="1056" ht="15" customHeight="true" x14ac:dyDescent="0.2">
      <c r="A1056" s="426" t="str">
        <f>AK15</f>
        <v>Sofia</v>
      </c>
      <c r="B1056" s="482">
        <f>CK122+CK123</f>
        <v>3355.0340879999994</v>
      </c>
    </row>
    <row r="1057" ht="15" customHeight="true" x14ac:dyDescent="0.2">
      <c r="A1057" s="426" t="str">
        <f>AL15</f>
        <v>Vakinankaratra</v>
      </c>
      <c r="B1057" s="482">
        <f>CL122+CL123</f>
        <v>1135.9060059999986</v>
      </c>
    </row>
    <row r="1058" ht="15" customHeight="true" x14ac:dyDescent="0.2">
      <c r="A1058" s="426" t="str">
        <f>AM15</f>
        <v>Vatovavy Fitovinany</v>
      </c>
      <c r="B1058" s="482">
        <f>CM122+CM123</f>
        <v>2753.0566420000009</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A1071" s="426"/>
      <c r="B1071" s="482"/>
    </row>
    <row r="1072" ht="15" customHeight="true" x14ac:dyDescent="0.2">
      <c r="A1072" s="482">
        <f>34-COUNTIF(A1037:A1071,"0")</f>
        <v>22</v>
      </c>
      <c r="B1072" s="426" t="s">
        <v>140</v>
      </c>
    </row>
    <row r="1100" s="919" customFormat="true" ht="17.1" customHeight="true" x14ac:dyDescent="0.2">
      <c r="A1100" s="955"/>
      <c r="B1100" s="944"/>
      <c r="BA1100" s="570"/>
      <c r="BB1100" s="426"/>
      <c r="BC1100" s="570"/>
      <c r="BD1100" s="570"/>
      <c r="BE1100" s="570"/>
      <c r="BF1100" s="570"/>
      <c r="BG1100" s="570"/>
      <c r="BH1100" s="570"/>
      <c r="BI1100" s="570"/>
      <c r="BJ1100" s="570"/>
      <c r="BK1100" s="570"/>
      <c r="BL1100" s="570"/>
      <c r="BM1100" s="570"/>
      <c r="BN1100" s="570"/>
      <c r="BO1100" s="570"/>
      <c r="BP1100" s="570"/>
      <c r="BQ1100" s="570"/>
      <c r="BR1100" s="570"/>
      <c r="BS1100" s="570"/>
      <c r="BT1100" s="570"/>
      <c r="BU1100" s="570"/>
      <c r="BV1100" s="570"/>
      <c r="BW1100" s="570"/>
      <c r="BX1100" s="570"/>
      <c r="BY1100" s="570"/>
      <c r="BZ1100" s="398"/>
      <c r="CA1100" s="398"/>
      <c r="CB1100" s="398"/>
      <c r="CC1100" s="398"/>
      <c r="CD1100" s="398"/>
      <c r="CE1100" s="398"/>
      <c r="CF1100" s="398"/>
      <c r="CG1100" s="398"/>
      <c r="CH1100" s="398"/>
      <c r="CI1100" s="398"/>
      <c r="CJ1100" s="398"/>
      <c r="CK1100" s="398"/>
      <c r="CL1100" s="398"/>
      <c r="CM1100" s="398"/>
      <c r="CN1100" s="398"/>
      <c r="CO1100" s="398"/>
      <c r="CP1100" s="398"/>
      <c r="CQ1100" s="398"/>
      <c r="CR1100" s="398"/>
      <c r="CS1100" s="398"/>
      <c r="CT1100" s="398"/>
      <c r="CU1100" s="398"/>
      <c r="CV1100" s="398"/>
      <c r="CW1100" s="398"/>
      <c r="CX1100" s="398"/>
      <c r="CY1100" s="398"/>
      <c r="CZ1100" s="398"/>
    </row>
    <row r="1101" s="919" customFormat="true" ht="17.1" customHeight="true" x14ac:dyDescent="0.2">
      <c r="A1101" s="956"/>
      <c r="B1101" s="945"/>
      <c r="BA1101" s="570"/>
      <c r="BB1101" s="426"/>
      <c r="BC1101" s="570"/>
      <c r="BD1101" s="570"/>
      <c r="BE1101" s="570"/>
      <c r="BF1101" s="570"/>
      <c r="BG1101" s="570"/>
      <c r="BH1101" s="570"/>
      <c r="BI1101" s="570"/>
      <c r="BJ1101" s="570"/>
      <c r="BK1101" s="570"/>
      <c r="BL1101" s="570"/>
      <c r="BM1101" s="570"/>
      <c r="BN1101" s="570"/>
      <c r="BO1101" s="570"/>
      <c r="BP1101" s="570"/>
      <c r="BQ1101" s="570"/>
      <c r="BR1101" s="570"/>
      <c r="BS1101" s="570"/>
      <c r="BT1101" s="570"/>
      <c r="BU1101" s="570"/>
      <c r="BV1101" s="570"/>
      <c r="BW1101" s="570"/>
      <c r="BX1101" s="570"/>
      <c r="BY1101" s="570"/>
      <c r="BZ1101" s="398"/>
      <c r="CA1101" s="398"/>
      <c r="CB1101" s="398"/>
      <c r="CC1101" s="398"/>
      <c r="CD1101" s="398"/>
      <c r="CE1101" s="398"/>
      <c r="CF1101" s="398"/>
      <c r="CG1101" s="398"/>
      <c r="CH1101" s="398"/>
      <c r="CI1101" s="398"/>
      <c r="CJ1101" s="398"/>
      <c r="CK1101" s="398"/>
      <c r="CL1101" s="398"/>
      <c r="CM1101" s="398"/>
      <c r="CN1101" s="398"/>
      <c r="CO1101" s="398"/>
      <c r="CP1101" s="398"/>
      <c r="CQ1101" s="398"/>
      <c r="CR1101" s="398"/>
      <c r="CS1101" s="398"/>
      <c r="CT1101" s="398"/>
      <c r="CU1101" s="398"/>
      <c r="CV1101" s="398"/>
      <c r="CW1101" s="398"/>
      <c r="CX1101" s="398"/>
      <c r="CY1101" s="398"/>
      <c r="CZ1101" s="398"/>
    </row>
    <row r="1102" s="398" customFormat="true" ht="15" customHeight="true" x14ac:dyDescent="0.2">
      <c r="BA1102" s="570"/>
      <c r="BB1102" s="426"/>
      <c r="BC1102" s="570"/>
      <c r="BD1102" s="570"/>
      <c r="BE1102" s="570"/>
      <c r="BF1102" s="570"/>
      <c r="BG1102" s="570"/>
      <c r="BH1102" s="570"/>
      <c r="BI1102" s="570"/>
      <c r="BJ1102" s="570"/>
      <c r="BK1102" s="570"/>
      <c r="BL1102" s="570"/>
      <c r="BM1102" s="570"/>
      <c r="BN1102" s="570"/>
      <c r="BO1102" s="570"/>
      <c r="BP1102" s="570"/>
      <c r="BQ1102" s="570"/>
      <c r="BR1102" s="570"/>
      <c r="BS1102" s="570"/>
      <c r="BT1102" s="570"/>
      <c r="BU1102" s="570"/>
      <c r="BV1102" s="570"/>
      <c r="BW1102" s="570"/>
      <c r="BX1102" s="570"/>
      <c r="BY1102" s="570"/>
    </row>
    <row r="1103" s="398" customFormat="true" ht="15" customHeight="true" x14ac:dyDescent="0.2">
      <c r="BA1103" s="570"/>
      <c r="BB1103" s="426"/>
      <c r="BC1103" s="570"/>
      <c r="BD1103" s="570"/>
      <c r="BE1103" s="570"/>
      <c r="BF1103" s="570"/>
      <c r="BG1103" s="570"/>
      <c r="BH1103" s="570"/>
      <c r="BI1103" s="570"/>
      <c r="BJ1103" s="570"/>
      <c r="BK1103" s="570"/>
      <c r="BL1103" s="570"/>
      <c r="BM1103" s="570"/>
      <c r="BN1103" s="570"/>
      <c r="BO1103" s="570"/>
      <c r="BP1103" s="570"/>
      <c r="BQ1103" s="570"/>
      <c r="BR1103" s="570"/>
      <c r="BS1103" s="570"/>
      <c r="BT1103" s="570"/>
      <c r="BU1103" s="570"/>
      <c r="BV1103" s="570"/>
      <c r="BW1103" s="570"/>
      <c r="BX1103" s="570"/>
      <c r="BY1103" s="570"/>
    </row>
    <row r="1104" s="398" customFormat="true" ht="15" customHeight="true" x14ac:dyDescent="0.2">
      <c r="BA1104" s="570"/>
      <c r="BB1104" s="426"/>
      <c r="BC1104" s="570"/>
      <c r="BD1104" s="570"/>
      <c r="BE1104" s="570"/>
      <c r="BF1104" s="570"/>
      <c r="BG1104" s="570"/>
      <c r="BH1104" s="570"/>
      <c r="BI1104" s="570"/>
      <c r="BJ1104" s="570"/>
      <c r="BK1104" s="570"/>
      <c r="BL1104" s="570"/>
      <c r="BM1104" s="570"/>
      <c r="BN1104" s="570"/>
      <c r="BO1104" s="570"/>
      <c r="BP1104" s="570"/>
      <c r="BQ1104" s="570"/>
      <c r="BR1104" s="570"/>
      <c r="BS1104" s="570"/>
      <c r="BT1104" s="570"/>
      <c r="BU1104" s="570"/>
      <c r="BV1104" s="570"/>
      <c r="BW1104" s="570"/>
      <c r="BX1104" s="570"/>
      <c r="BY1104" s="570"/>
    </row>
    <row r="1105" s="398" customFormat="true" ht="15" customHeight="true" x14ac:dyDescent="0.2">
      <c r="BA1105" s="570"/>
      <c r="BB1105" s="426"/>
      <c r="BC1105" s="570"/>
      <c r="BD1105" s="570"/>
      <c r="BE1105" s="570"/>
      <c r="BF1105" s="570"/>
      <c r="BG1105" s="570"/>
      <c r="BH1105" s="570"/>
      <c r="BI1105" s="570"/>
      <c r="BJ1105" s="570"/>
      <c r="BK1105" s="570"/>
      <c r="BL1105" s="570"/>
      <c r="BM1105" s="570"/>
      <c r="BN1105" s="570"/>
      <c r="BO1105" s="570"/>
      <c r="BP1105" s="570"/>
      <c r="BQ1105" s="570"/>
      <c r="BR1105" s="570"/>
      <c r="BS1105" s="570"/>
      <c r="BT1105" s="570"/>
      <c r="BU1105" s="570"/>
      <c r="BV1105" s="570"/>
      <c r="BW1105" s="570"/>
      <c r="BX1105" s="570"/>
      <c r="BY1105" s="570"/>
    </row>
    <row r="1106" s="398" customFormat="true" ht="15" customHeight="true" x14ac:dyDescent="0.2">
      <c r="BA1106" s="570"/>
      <c r="BB1106" s="426"/>
      <c r="BC1106" s="570"/>
      <c r="BD1106" s="570"/>
      <c r="BE1106" s="570"/>
      <c r="BF1106" s="570"/>
      <c r="BG1106" s="570"/>
      <c r="BH1106" s="570"/>
      <c r="BI1106" s="570"/>
      <c r="BJ1106" s="570"/>
      <c r="BK1106" s="570"/>
      <c r="BL1106" s="570"/>
      <c r="BM1106" s="570"/>
      <c r="BN1106" s="570"/>
      <c r="BO1106" s="570"/>
      <c r="BP1106" s="570"/>
      <c r="BQ1106" s="570"/>
      <c r="BR1106" s="570"/>
      <c r="BS1106" s="570"/>
      <c r="BT1106" s="570"/>
      <c r="BU1106" s="570"/>
      <c r="BV1106" s="570"/>
      <c r="BW1106" s="570"/>
      <c r="BX1106" s="570"/>
      <c r="BY1106" s="570"/>
    </row>
    <row r="1107" s="398" customFormat="true" ht="15" customHeight="true" x14ac:dyDescent="0.2">
      <c r="BA1107" s="570"/>
      <c r="BB1107" s="426"/>
      <c r="BC1107" s="570"/>
      <c r="BD1107" s="570"/>
      <c r="BE1107" s="570"/>
      <c r="BF1107" s="570"/>
      <c r="BG1107" s="570"/>
      <c r="BH1107" s="570"/>
      <c r="BI1107" s="570"/>
      <c r="BJ1107" s="570"/>
      <c r="BK1107" s="570"/>
      <c r="BL1107" s="570"/>
      <c r="BM1107" s="570"/>
      <c r="BN1107" s="570"/>
      <c r="BO1107" s="570"/>
      <c r="BP1107" s="570"/>
      <c r="BQ1107" s="570"/>
      <c r="BR1107" s="570"/>
      <c r="BS1107" s="570"/>
      <c r="BT1107" s="570"/>
      <c r="BU1107" s="570"/>
      <c r="BV1107" s="570"/>
      <c r="BW1107" s="570"/>
      <c r="BX1107" s="570"/>
      <c r="BY1107" s="570"/>
    </row>
    <row r="1108" s="398" customFormat="true" ht="15" customHeight="true" x14ac:dyDescent="0.2">
      <c r="BA1108" s="570"/>
      <c r="BB1108" s="426"/>
      <c r="BC1108" s="570"/>
      <c r="BD1108" s="570"/>
      <c r="BE1108" s="570"/>
      <c r="BF1108" s="570"/>
      <c r="BG1108" s="570"/>
      <c r="BH1108" s="570"/>
      <c r="BI1108" s="570"/>
      <c r="BJ1108" s="570"/>
      <c r="BK1108" s="570"/>
      <c r="BL1108" s="570"/>
      <c r="BM1108" s="570"/>
      <c r="BN1108" s="570"/>
      <c r="BO1108" s="570"/>
      <c r="BP1108" s="570"/>
      <c r="BQ1108" s="570"/>
      <c r="BR1108" s="570"/>
      <c r="BS1108" s="570"/>
      <c r="BT1108" s="570"/>
      <c r="BU1108" s="570"/>
      <c r="BV1108" s="570"/>
      <c r="BW1108" s="570"/>
      <c r="BX1108" s="570"/>
      <c r="BY1108" s="570"/>
    </row>
    <row r="1109" s="398" customFormat="true" ht="15" customHeight="true" x14ac:dyDescent="0.2">
      <c r="BA1109" s="570"/>
      <c r="BB1109" s="426"/>
      <c r="BC1109" s="570"/>
      <c r="BD1109" s="570"/>
      <c r="BE1109" s="570"/>
      <c r="BF1109" s="570"/>
      <c r="BG1109" s="570"/>
      <c r="BH1109" s="570"/>
      <c r="BI1109" s="570"/>
      <c r="BJ1109" s="570"/>
      <c r="BK1109" s="570"/>
      <c r="BL1109" s="570"/>
      <c r="BM1109" s="570"/>
      <c r="BN1109" s="570"/>
      <c r="BO1109" s="570"/>
      <c r="BP1109" s="570"/>
      <c r="BQ1109" s="570"/>
      <c r="BR1109" s="570"/>
      <c r="BS1109" s="570"/>
      <c r="BT1109" s="570"/>
      <c r="BU1109" s="570"/>
      <c r="BV1109" s="570"/>
      <c r="BW1109" s="570"/>
      <c r="BX1109" s="570"/>
      <c r="BY1109" s="570"/>
    </row>
    <row r="1110" s="398" customFormat="true" ht="15" customHeight="true" x14ac:dyDescent="0.2">
      <c r="BA1110" s="570"/>
      <c r="BB1110" s="426"/>
      <c r="BC1110" s="570"/>
      <c r="BD1110" s="570"/>
      <c r="BE1110" s="570"/>
      <c r="BF1110" s="570"/>
      <c r="BG1110" s="570"/>
      <c r="BH1110" s="570"/>
      <c r="BI1110" s="570"/>
      <c r="BJ1110" s="570"/>
      <c r="BK1110" s="570"/>
      <c r="BL1110" s="570"/>
      <c r="BM1110" s="570"/>
      <c r="BN1110" s="570"/>
      <c r="BO1110" s="570"/>
      <c r="BP1110" s="570"/>
      <c r="BQ1110" s="570"/>
      <c r="BR1110" s="570"/>
      <c r="BS1110" s="570"/>
      <c r="BT1110" s="570"/>
      <c r="BU1110" s="570"/>
      <c r="BV1110" s="570"/>
      <c r="BW1110" s="570"/>
      <c r="BX1110" s="570"/>
      <c r="BY1110" s="570"/>
    </row>
    <row r="1111" s="398" customFormat="true" ht="15" customHeight="true" x14ac:dyDescent="0.2">
      <c r="BA1111" s="570"/>
      <c r="BB1111" s="426"/>
      <c r="BC1111" s="570"/>
      <c r="BD1111" s="570"/>
      <c r="BE1111" s="570"/>
      <c r="BF1111" s="570"/>
      <c r="BG1111" s="570"/>
      <c r="BH1111" s="570"/>
      <c r="BI1111" s="570"/>
      <c r="BJ1111" s="570"/>
      <c r="BK1111" s="570"/>
      <c r="BL1111" s="570"/>
      <c r="BM1111" s="570"/>
      <c r="BN1111" s="570"/>
      <c r="BO1111" s="570"/>
      <c r="BP1111" s="570"/>
      <c r="BQ1111" s="570"/>
      <c r="BR1111" s="570"/>
      <c r="BS1111" s="570"/>
      <c r="BT1111" s="570"/>
      <c r="BU1111" s="570"/>
      <c r="BV1111" s="570"/>
      <c r="BW1111" s="570"/>
      <c r="BX1111" s="570"/>
      <c r="BY1111" s="570"/>
    </row>
    <row r="1112" s="398" customFormat="true" ht="15" customHeight="true" x14ac:dyDescent="0.2">
      <c r="BA1112" s="570"/>
      <c r="BB1112" s="426"/>
      <c r="BC1112" s="570"/>
      <c r="BD1112" s="570"/>
      <c r="BE1112" s="570"/>
      <c r="BF1112" s="570"/>
      <c r="BG1112" s="570"/>
      <c r="BH1112" s="570"/>
      <c r="BI1112" s="570"/>
      <c r="BJ1112" s="570"/>
      <c r="BK1112" s="570"/>
      <c r="BL1112" s="570"/>
      <c r="BM1112" s="570"/>
      <c r="BN1112" s="570"/>
      <c r="BO1112" s="570"/>
      <c r="BP1112" s="570"/>
      <c r="BQ1112" s="570"/>
      <c r="BR1112" s="570"/>
      <c r="BS1112" s="570"/>
      <c r="BT1112" s="570"/>
      <c r="BU1112" s="570"/>
      <c r="BV1112" s="570"/>
      <c r="BW1112" s="570"/>
      <c r="BX1112" s="570"/>
      <c r="BY1112" s="570"/>
    </row>
    <row r="1113" s="398" customFormat="true" ht="15" customHeight="true" x14ac:dyDescent="0.2">
      <c r="BA1113" s="570"/>
      <c r="BB1113" s="426"/>
      <c r="BC1113" s="570"/>
      <c r="BD1113" s="570"/>
      <c r="BE1113" s="570"/>
      <c r="BF1113" s="570"/>
      <c r="BG1113" s="570"/>
      <c r="BH1113" s="570"/>
      <c r="BI1113" s="570"/>
      <c r="BJ1113" s="570"/>
      <c r="BK1113" s="570"/>
      <c r="BL1113" s="570"/>
      <c r="BM1113" s="570"/>
      <c r="BN1113" s="570"/>
      <c r="BO1113" s="570"/>
      <c r="BP1113" s="570"/>
      <c r="BQ1113" s="570"/>
      <c r="BR1113" s="570"/>
      <c r="BS1113" s="570"/>
      <c r="BT1113" s="570"/>
      <c r="BU1113" s="570"/>
      <c r="BV1113" s="570"/>
      <c r="BW1113" s="570"/>
      <c r="BX1113" s="570"/>
      <c r="BY1113" s="570"/>
    </row>
    <row r="1114" s="919" customFormat="true" ht="17.1" customHeight="true" x14ac:dyDescent="0.2">
      <c r="A1114" s="956"/>
      <c r="B1114" s="945"/>
      <c r="C1114" s="946"/>
      <c r="D1114" s="947"/>
      <c r="E1114" s="947"/>
      <c r="F1114" s="947"/>
      <c r="G1114" s="948"/>
      <c r="H1114" s="947"/>
      <c r="I1114" s="947"/>
      <c r="J1114" s="947"/>
      <c r="K1114" s="947"/>
      <c r="L1114" s="948"/>
      <c r="M1114" s="947"/>
      <c r="N1114" s="947"/>
      <c r="O1114" s="947"/>
      <c r="P1114" s="947"/>
      <c r="Q1114" s="948"/>
      <c r="R1114" s="947"/>
      <c r="S1114" s="947"/>
      <c r="T1114" s="947"/>
      <c r="U1114" s="947"/>
      <c r="V1114" s="947"/>
      <c r="W1114" s="947"/>
      <c r="X1114" s="947"/>
      <c r="Y1114" s="947"/>
      <c r="Z1114" s="947"/>
      <c r="AA1114" s="947"/>
      <c r="AB1114" s="947"/>
      <c r="AC1114" s="947"/>
      <c r="AD1114" s="947"/>
      <c r="AE1114" s="947"/>
      <c r="AF1114" s="947"/>
      <c r="AG1114" s="947"/>
      <c r="AH1114" s="947"/>
      <c r="AI1114" s="947"/>
      <c r="AJ1114" s="947"/>
      <c r="AK1114" s="947"/>
      <c r="AL1114" s="947"/>
      <c r="AM1114" s="949"/>
      <c r="BA1114" s="570"/>
      <c r="BB1114" s="426"/>
      <c r="BC1114" s="570"/>
      <c r="BD1114" s="570"/>
      <c r="BE1114" s="570"/>
      <c r="BF1114" s="570"/>
      <c r="BG1114" s="570"/>
      <c r="BH1114" s="570"/>
      <c r="BI1114" s="570"/>
      <c r="BJ1114" s="570"/>
      <c r="BK1114" s="570"/>
      <c r="BL1114" s="570"/>
      <c r="BM1114" s="570"/>
      <c r="BN1114" s="570"/>
      <c r="BO1114" s="570"/>
      <c r="BP1114" s="570"/>
      <c r="BQ1114" s="570"/>
      <c r="BR1114" s="570"/>
      <c r="BS1114" s="570"/>
      <c r="BT1114" s="570"/>
      <c r="BU1114" s="570"/>
      <c r="BV1114" s="570"/>
      <c r="BW1114" s="570"/>
      <c r="BX1114" s="570"/>
      <c r="BY1114" s="570"/>
      <c r="BZ1114" s="398"/>
      <c r="CA1114" s="398"/>
      <c r="CB1114" s="398"/>
      <c r="CC1114" s="398"/>
      <c r="CD1114" s="398"/>
      <c r="CE1114" s="398"/>
      <c r="CF1114" s="398"/>
      <c r="CG1114" s="398"/>
      <c r="CH1114" s="398"/>
      <c r="CI1114" s="398"/>
      <c r="CJ1114" s="398"/>
      <c r="CK1114" s="398"/>
      <c r="CL1114" s="398"/>
      <c r="CM1114" s="398"/>
      <c r="CN1114" s="398"/>
      <c r="CO1114" s="398"/>
      <c r="CP1114" s="398"/>
      <c r="CQ1114" s="398"/>
      <c r="CR1114" s="398"/>
      <c r="CS1114" s="398"/>
      <c r="CT1114" s="398"/>
      <c r="CU1114" s="398"/>
      <c r="CV1114" s="398"/>
      <c r="CW1114" s="398"/>
      <c r="CX1114" s="398"/>
      <c r="CY1114" s="398"/>
      <c r="CZ1114" s="398"/>
    </row>
    <row r="1115" s="919" customFormat="true" ht="17.1" customHeight="true" x14ac:dyDescent="0.2">
      <c r="A1115" s="956"/>
      <c r="B1115" s="945"/>
      <c r="C1115" s="946"/>
      <c r="D1115" s="947"/>
      <c r="E1115" s="947"/>
      <c r="F1115" s="947"/>
      <c r="G1115" s="948"/>
      <c r="H1115" s="947"/>
      <c r="I1115" s="947"/>
      <c r="J1115" s="947"/>
      <c r="K1115" s="947"/>
      <c r="L1115" s="948"/>
      <c r="M1115" s="947"/>
      <c r="N1115" s="947"/>
      <c r="O1115" s="947"/>
      <c r="P1115" s="947"/>
      <c r="Q1115" s="948"/>
      <c r="R1115" s="947"/>
      <c r="S1115" s="947"/>
      <c r="T1115" s="947"/>
      <c r="U1115" s="947"/>
      <c r="V1115" s="947"/>
      <c r="W1115" s="947"/>
      <c r="X1115" s="947"/>
      <c r="Y1115" s="947"/>
      <c r="Z1115" s="947"/>
      <c r="AA1115" s="947"/>
      <c r="AB1115" s="947"/>
      <c r="AC1115" s="947"/>
      <c r="AD1115" s="947"/>
      <c r="AE1115" s="947"/>
      <c r="AF1115" s="947"/>
      <c r="AG1115" s="947"/>
      <c r="AH1115" s="947"/>
      <c r="AI1115" s="947"/>
      <c r="AJ1115" s="947"/>
      <c r="AK1115" s="947"/>
      <c r="AL1115" s="947"/>
      <c r="AM1115" s="949"/>
      <c r="BA1115" s="570"/>
      <c r="BB1115" s="426"/>
      <c r="BC1115" s="570"/>
      <c r="BD1115" s="570"/>
      <c r="BE1115" s="570"/>
      <c r="BF1115" s="570"/>
      <c r="BG1115" s="570"/>
      <c r="BH1115" s="570"/>
      <c r="BI1115" s="570"/>
      <c r="BJ1115" s="570"/>
      <c r="BK1115" s="570"/>
      <c r="BL1115" s="570"/>
      <c r="BM1115" s="570"/>
      <c r="BN1115" s="570"/>
      <c r="BO1115" s="570"/>
      <c r="BP1115" s="570"/>
      <c r="BQ1115" s="570"/>
      <c r="BR1115" s="570"/>
      <c r="BS1115" s="570"/>
      <c r="BT1115" s="570"/>
      <c r="BU1115" s="570"/>
      <c r="BV1115" s="570"/>
      <c r="BW1115" s="570"/>
      <c r="BX1115" s="570"/>
      <c r="BY1115" s="570"/>
      <c r="BZ1115" s="398"/>
      <c r="CA1115" s="398"/>
      <c r="CB1115" s="398"/>
      <c r="CC1115" s="398"/>
      <c r="CD1115" s="398"/>
      <c r="CE1115" s="398"/>
      <c r="CF1115" s="398"/>
      <c r="CG1115" s="398"/>
      <c r="CH1115" s="398"/>
      <c r="CI1115" s="398"/>
      <c r="CJ1115" s="398"/>
      <c r="CK1115" s="398"/>
      <c r="CL1115" s="398"/>
      <c r="CM1115" s="398"/>
      <c r="CN1115" s="398"/>
      <c r="CO1115" s="398"/>
      <c r="CP1115" s="398"/>
      <c r="CQ1115" s="398"/>
      <c r="CR1115" s="398"/>
      <c r="CS1115" s="398"/>
      <c r="CT1115" s="398"/>
      <c r="CU1115" s="398"/>
      <c r="CV1115" s="398"/>
      <c r="CW1115" s="398"/>
      <c r="CX1115" s="398"/>
      <c r="CY1115" s="398"/>
      <c r="CZ1115" s="398"/>
    </row>
    <row r="1116" s="919" customFormat="true" ht="17.1" customHeight="true" x14ac:dyDescent="0.2">
      <c r="A1116" s="956"/>
      <c r="B1116" s="945"/>
      <c r="C1116" s="946"/>
      <c r="D1116" s="947"/>
      <c r="E1116" s="947"/>
      <c r="F1116" s="947"/>
      <c r="G1116" s="948"/>
      <c r="H1116" s="947"/>
      <c r="I1116" s="947"/>
      <c r="J1116" s="947"/>
      <c r="K1116" s="947"/>
      <c r="L1116" s="948"/>
      <c r="M1116" s="947"/>
      <c r="N1116" s="947"/>
      <c r="O1116" s="947"/>
      <c r="P1116" s="947"/>
      <c r="Q1116" s="948"/>
      <c r="R1116" s="947"/>
      <c r="S1116" s="947"/>
      <c r="T1116" s="947"/>
      <c r="U1116" s="947"/>
      <c r="V1116" s="947"/>
      <c r="W1116" s="947"/>
      <c r="X1116" s="947"/>
      <c r="Y1116" s="947"/>
      <c r="Z1116" s="947"/>
      <c r="AA1116" s="947"/>
      <c r="AB1116" s="947"/>
      <c r="AC1116" s="947"/>
      <c r="AD1116" s="947"/>
      <c r="AE1116" s="947"/>
      <c r="AF1116" s="947"/>
      <c r="AG1116" s="947"/>
      <c r="AH1116" s="947"/>
      <c r="AI1116" s="947"/>
      <c r="AJ1116" s="947"/>
      <c r="AK1116" s="947"/>
      <c r="AL1116" s="947"/>
      <c r="AM1116" s="949"/>
      <c r="BA1116" s="570"/>
      <c r="BB1116" s="426"/>
      <c r="BC1116" s="570"/>
      <c r="BD1116" s="570"/>
      <c r="BE1116" s="570"/>
      <c r="BF1116" s="570"/>
      <c r="BG1116" s="570"/>
      <c r="BH1116" s="570"/>
      <c r="BI1116" s="570"/>
      <c r="BJ1116" s="570"/>
      <c r="BK1116" s="570"/>
      <c r="BL1116" s="570"/>
      <c r="BM1116" s="570"/>
      <c r="BN1116" s="570"/>
      <c r="BO1116" s="570"/>
      <c r="BP1116" s="570"/>
      <c r="BQ1116" s="570"/>
      <c r="BR1116" s="570"/>
      <c r="BS1116" s="570"/>
      <c r="BT1116" s="570"/>
      <c r="BU1116" s="570"/>
      <c r="BV1116" s="570"/>
      <c r="BW1116" s="570"/>
      <c r="BX1116" s="570"/>
      <c r="BY1116" s="570"/>
      <c r="BZ1116" s="398"/>
      <c r="CA1116" s="398"/>
      <c r="CB1116" s="398"/>
      <c r="CC1116" s="398"/>
      <c r="CD1116" s="398"/>
      <c r="CE1116" s="398"/>
      <c r="CF1116" s="398"/>
      <c r="CG1116" s="398"/>
      <c r="CH1116" s="398"/>
      <c r="CI1116" s="398"/>
      <c r="CJ1116" s="398"/>
      <c r="CK1116" s="398"/>
      <c r="CL1116" s="398"/>
      <c r="CM1116" s="398"/>
      <c r="CN1116" s="398"/>
      <c r="CO1116" s="398"/>
      <c r="CP1116" s="398"/>
      <c r="CQ1116" s="398"/>
      <c r="CR1116" s="398"/>
      <c r="CS1116" s="398"/>
      <c r="CT1116" s="398"/>
      <c r="CU1116" s="398"/>
      <c r="CV1116" s="398"/>
      <c r="CW1116" s="398"/>
      <c r="CX1116" s="398"/>
      <c r="CY1116" s="398"/>
      <c r="CZ1116" s="398"/>
    </row>
    <row r="1117" s="919" customFormat="true" ht="17.1" customHeight="true" x14ac:dyDescent="0.2">
      <c r="A1117" s="957"/>
      <c r="B1117" s="950"/>
      <c r="C1117" s="951"/>
      <c r="D1117" s="952"/>
      <c r="E1117" s="952"/>
      <c r="F1117" s="952"/>
      <c r="G1117" s="953"/>
      <c r="H1117" s="952"/>
      <c r="I1117" s="952"/>
      <c r="J1117" s="952"/>
      <c r="K1117" s="952"/>
      <c r="L1117" s="953"/>
      <c r="M1117" s="952"/>
      <c r="N1117" s="952"/>
      <c r="O1117" s="952"/>
      <c r="P1117" s="952"/>
      <c r="Q1117" s="953"/>
      <c r="R1117" s="952"/>
      <c r="S1117" s="952"/>
      <c r="T1117" s="952"/>
      <c r="U1117" s="952"/>
      <c r="V1117" s="952"/>
      <c r="W1117" s="952"/>
      <c r="X1117" s="952"/>
      <c r="Y1117" s="952"/>
      <c r="Z1117" s="952"/>
      <c r="AA1117" s="952"/>
      <c r="AB1117" s="952"/>
      <c r="AC1117" s="952"/>
      <c r="AD1117" s="952"/>
      <c r="AE1117" s="952"/>
      <c r="AF1117" s="952"/>
      <c r="AG1117" s="952"/>
      <c r="AH1117" s="952"/>
      <c r="AI1117" s="952"/>
      <c r="AJ1117" s="952"/>
      <c r="AK1117" s="952"/>
      <c r="AL1117" s="952"/>
      <c r="AM1117" s="954"/>
      <c r="BA1117" s="570"/>
      <c r="BB1117" s="426"/>
      <c r="BC1117" s="570"/>
      <c r="BD1117" s="570"/>
      <c r="BE1117" s="570"/>
      <c r="BF1117" s="570"/>
      <c r="BG1117" s="570"/>
      <c r="BH1117" s="570"/>
      <c r="BI1117" s="570"/>
      <c r="BJ1117" s="570"/>
      <c r="BK1117" s="570"/>
      <c r="BL1117" s="570"/>
      <c r="BM1117" s="570"/>
      <c r="BN1117" s="570"/>
      <c r="BO1117" s="570"/>
      <c r="BP1117" s="570"/>
      <c r="BQ1117" s="570"/>
      <c r="BR1117" s="570"/>
      <c r="BS1117" s="570"/>
      <c r="BT1117" s="570"/>
      <c r="BU1117" s="570"/>
      <c r="BV1117" s="570"/>
      <c r="BW1117" s="570"/>
      <c r="BX1117" s="570"/>
      <c r="BY1117" s="570"/>
      <c r="BZ1117" s="398"/>
      <c r="CA1117" s="398"/>
      <c r="CB1117" s="398"/>
      <c r="CC1117" s="398"/>
      <c r="CD1117" s="398"/>
      <c r="CE1117" s="398"/>
      <c r="CF1117" s="398"/>
      <c r="CG1117" s="398"/>
      <c r="CH1117" s="398"/>
      <c r="CI1117" s="398"/>
      <c r="CJ1117" s="398"/>
      <c r="CK1117" s="398"/>
      <c r="CL1117" s="398"/>
      <c r="CM1117" s="398"/>
      <c r="CN1117" s="398"/>
      <c r="CO1117" s="398"/>
      <c r="CP1117" s="398"/>
      <c r="CQ1117" s="398"/>
      <c r="CR1117" s="398"/>
      <c r="CS1117" s="398"/>
      <c r="CT1117" s="398"/>
      <c r="CU1117" s="398"/>
      <c r="CV1117" s="398"/>
      <c r="CW1117" s="398"/>
      <c r="CX1117" s="398"/>
      <c r="CY1117" s="398"/>
      <c r="CZ1117" s="398"/>
    </row>
    <row r="1118" s="398" customFormat="true" ht="15" customHeight="true" x14ac:dyDescent="0.2">
      <c r="BA1118" s="570"/>
      <c r="BB1118" s="426"/>
      <c r="BC1118" s="570"/>
      <c r="BD1118" s="570"/>
      <c r="BE1118" s="570"/>
      <c r="BF1118" s="570"/>
      <c r="BG1118" s="570"/>
      <c r="BH1118" s="570"/>
      <c r="BI1118" s="570"/>
      <c r="BJ1118" s="570"/>
      <c r="BK1118" s="570"/>
      <c r="BL1118" s="570"/>
      <c r="BM1118" s="570"/>
      <c r="BN1118" s="570"/>
      <c r="BO1118" s="570"/>
      <c r="BP1118" s="570"/>
      <c r="BQ1118" s="570"/>
      <c r="BR1118" s="570"/>
      <c r="BS1118" s="570"/>
      <c r="BT1118" s="570"/>
      <c r="BU1118" s="570"/>
      <c r="BV1118" s="570"/>
      <c r="BW1118" s="570"/>
      <c r="BX1118" s="570"/>
      <c r="BY1118" s="570"/>
    </row>
    <row r="1119" s="398" customFormat="true" ht="15" customHeight="true" x14ac:dyDescent="0.2">
      <c r="BA1119" s="570"/>
      <c r="BB1119" s="426"/>
      <c r="BC1119" s="570"/>
      <c r="BD1119" s="570"/>
      <c r="BE1119" s="570"/>
      <c r="BF1119" s="570"/>
      <c r="BG1119" s="570"/>
      <c r="BH1119" s="570"/>
      <c r="BI1119" s="570"/>
      <c r="BJ1119" s="570"/>
      <c r="BK1119" s="570"/>
      <c r="BL1119" s="570"/>
      <c r="BM1119" s="570"/>
      <c r="BN1119" s="570"/>
      <c r="BO1119" s="570"/>
      <c r="BP1119" s="570"/>
      <c r="BQ1119" s="570"/>
      <c r="BR1119" s="570"/>
      <c r="BS1119" s="570"/>
      <c r="BT1119" s="570"/>
      <c r="BU1119" s="570"/>
      <c r="BV1119" s="570"/>
      <c r="BW1119" s="570"/>
      <c r="BX1119" s="570"/>
      <c r="BY1119" s="570"/>
    </row>
    <row r="1120" s="398" customFormat="true" ht="15" customHeight="true" x14ac:dyDescent="0.2">
      <c r="BA1120" s="570"/>
      <c r="BB1120" s="426"/>
      <c r="BC1120" s="570"/>
      <c r="BD1120" s="570"/>
      <c r="BE1120" s="570"/>
      <c r="BF1120" s="570"/>
      <c r="BG1120" s="570"/>
      <c r="BH1120" s="570"/>
      <c r="BI1120" s="570"/>
      <c r="BJ1120" s="570"/>
      <c r="BK1120" s="570"/>
      <c r="BL1120" s="570"/>
      <c r="BM1120" s="570"/>
      <c r="BN1120" s="570"/>
      <c r="BO1120" s="570"/>
      <c r="BP1120" s="570"/>
      <c r="BQ1120" s="570"/>
      <c r="BR1120" s="570"/>
      <c r="BS1120" s="570"/>
      <c r="BT1120" s="570"/>
      <c r="BU1120" s="570"/>
      <c r="BV1120" s="570"/>
      <c r="BW1120" s="570"/>
      <c r="BX1120" s="570"/>
      <c r="BY1120" s="570"/>
    </row>
    <row r="1121" s="398" customFormat="true" ht="15" customHeight="true" x14ac:dyDescent="0.2">
      <c r="BA1121" s="570"/>
      <c r="BB1121" s="426"/>
      <c r="BC1121" s="570"/>
      <c r="BD1121" s="570"/>
      <c r="BE1121" s="570"/>
      <c r="BF1121" s="570"/>
      <c r="BG1121" s="570"/>
      <c r="BH1121" s="570"/>
      <c r="BI1121" s="570"/>
      <c r="BJ1121" s="570"/>
      <c r="BK1121" s="570"/>
      <c r="BL1121" s="570"/>
      <c r="BM1121" s="570"/>
      <c r="BN1121" s="570"/>
      <c r="BO1121" s="570"/>
      <c r="BP1121" s="570"/>
      <c r="BQ1121" s="570"/>
      <c r="BR1121" s="570"/>
      <c r="BS1121" s="570"/>
      <c r="BT1121" s="570"/>
      <c r="BU1121" s="570"/>
      <c r="BV1121" s="570"/>
      <c r="BW1121" s="570"/>
      <c r="BX1121" s="570"/>
      <c r="BY1121" s="570"/>
    </row>
    <row r="1122" s="398" customFormat="true" ht="15" customHeight="true" x14ac:dyDescent="0.2">
      <c r="BA1122" s="570"/>
      <c r="BB1122" s="426"/>
      <c r="BC1122" s="570"/>
      <c r="BD1122" s="570"/>
      <c r="BE1122" s="570"/>
      <c r="BF1122" s="570"/>
      <c r="BG1122" s="570"/>
      <c r="BH1122" s="570"/>
      <c r="BI1122" s="570"/>
      <c r="BJ1122" s="570"/>
      <c r="BK1122" s="570"/>
      <c r="BL1122" s="570"/>
      <c r="BM1122" s="570"/>
      <c r="BN1122" s="570"/>
      <c r="BO1122" s="570"/>
      <c r="BP1122" s="570"/>
      <c r="BQ1122" s="570"/>
      <c r="BR1122" s="570"/>
      <c r="BS1122" s="570"/>
      <c r="BT1122" s="570"/>
      <c r="BU1122" s="570"/>
      <c r="BV1122" s="570"/>
      <c r="BW1122" s="570"/>
      <c r="BX1122" s="570"/>
      <c r="BY1122" s="570"/>
    </row>
    <row r="1123" s="398" customFormat="true" ht="15" customHeight="true" x14ac:dyDescent="0.2">
      <c r="BA1123" s="570"/>
      <c r="BB1123" s="426"/>
      <c r="BC1123" s="570"/>
      <c r="BD1123" s="570"/>
      <c r="BE1123" s="570"/>
      <c r="BF1123" s="570"/>
      <c r="BG1123" s="570"/>
      <c r="BH1123" s="570"/>
      <c r="BI1123" s="570"/>
      <c r="BJ1123" s="570"/>
      <c r="BK1123" s="570"/>
      <c r="BL1123" s="570"/>
      <c r="BM1123" s="570"/>
      <c r="BN1123" s="570"/>
      <c r="BO1123" s="570"/>
      <c r="BP1123" s="570"/>
      <c r="BQ1123" s="570"/>
      <c r="BR1123" s="570"/>
      <c r="BS1123" s="570"/>
      <c r="BT1123" s="570"/>
      <c r="BU1123" s="570"/>
      <c r="BV1123" s="570"/>
      <c r="BW1123" s="570"/>
      <c r="BX1123" s="570"/>
      <c r="BY1123" s="570"/>
    </row>
    <row r="1124" s="398" customFormat="true" ht="15" customHeight="true" x14ac:dyDescent="0.2">
      <c r="BA1124" s="570"/>
      <c r="BB1124" s="426"/>
      <c r="BC1124" s="570"/>
      <c r="BD1124" s="570"/>
      <c r="BE1124" s="570"/>
      <c r="BF1124" s="570"/>
      <c r="BG1124" s="570"/>
      <c r="BH1124" s="570"/>
      <c r="BI1124" s="570"/>
      <c r="BJ1124" s="570"/>
      <c r="BK1124" s="570"/>
      <c r="BL1124" s="570"/>
      <c r="BM1124" s="570"/>
      <c r="BN1124" s="570"/>
      <c r="BO1124" s="570"/>
      <c r="BP1124" s="570"/>
      <c r="BQ1124" s="570"/>
      <c r="BR1124" s="570"/>
      <c r="BS1124" s="570"/>
      <c r="BT1124" s="570"/>
      <c r="BU1124" s="570"/>
      <c r="BV1124" s="570"/>
      <c r="BW1124" s="570"/>
      <c r="BX1124" s="570"/>
      <c r="BY1124" s="570"/>
    </row>
    <row r="1125" s="398" customFormat="true" ht="15" customHeight="true" x14ac:dyDescent="0.2">
      <c r="BA1125" s="570"/>
      <c r="BB1125" s="426"/>
      <c r="BC1125" s="570"/>
      <c r="BD1125" s="570"/>
      <c r="BE1125" s="570"/>
      <c r="BF1125" s="570"/>
      <c r="BG1125" s="570"/>
      <c r="BH1125" s="570"/>
      <c r="BI1125" s="570"/>
      <c r="BJ1125" s="570"/>
      <c r="BK1125" s="570"/>
      <c r="BL1125" s="570"/>
      <c r="BM1125" s="570"/>
      <c r="BN1125" s="570"/>
      <c r="BO1125" s="570"/>
      <c r="BP1125" s="570"/>
      <c r="BQ1125" s="570"/>
      <c r="BR1125" s="570"/>
      <c r="BS1125" s="570"/>
      <c r="BT1125" s="570"/>
      <c r="BU1125" s="570"/>
      <c r="BV1125" s="570"/>
      <c r="BW1125" s="570"/>
      <c r="BX1125" s="570"/>
      <c r="BY1125" s="570"/>
    </row>
    <row r="1126" s="398" customFormat="true" ht="15" customHeight="true" x14ac:dyDescent="0.2">
      <c r="BA1126" s="570"/>
      <c r="BB1126" s="426"/>
      <c r="BC1126" s="570"/>
      <c r="BD1126" s="570"/>
      <c r="BE1126" s="570"/>
      <c r="BF1126" s="570"/>
      <c r="BG1126" s="570"/>
      <c r="BH1126" s="570"/>
      <c r="BI1126" s="570"/>
      <c r="BJ1126" s="570"/>
      <c r="BK1126" s="570"/>
      <c r="BL1126" s="570"/>
      <c r="BM1126" s="570"/>
      <c r="BN1126" s="570"/>
      <c r="BO1126" s="570"/>
      <c r="BP1126" s="570"/>
      <c r="BQ1126" s="570"/>
      <c r="BR1126" s="570"/>
      <c r="BS1126" s="570"/>
      <c r="BT1126" s="570"/>
      <c r="BU1126" s="570"/>
      <c r="BV1126" s="570"/>
      <c r="BW1126" s="570"/>
      <c r="BX1126" s="570"/>
      <c r="BY1126" s="570"/>
    </row>
    <row r="1127" s="398" customFormat="true" ht="15" customHeight="true" x14ac:dyDescent="0.2">
      <c r="BA1127" s="570"/>
      <c r="BB1127" s="426"/>
      <c r="BC1127" s="570"/>
      <c r="BD1127" s="570"/>
      <c r="BE1127" s="570"/>
      <c r="BF1127" s="570"/>
      <c r="BG1127" s="570"/>
      <c r="BH1127" s="570"/>
      <c r="BI1127" s="570"/>
      <c r="BJ1127" s="570"/>
      <c r="BK1127" s="570"/>
      <c r="BL1127" s="570"/>
      <c r="BM1127" s="570"/>
      <c r="BN1127" s="570"/>
      <c r="BO1127" s="570"/>
      <c r="BP1127" s="570"/>
      <c r="BQ1127" s="570"/>
      <c r="BR1127" s="570"/>
      <c r="BS1127" s="570"/>
      <c r="BT1127" s="570"/>
      <c r="BU1127" s="570"/>
      <c r="BV1127" s="570"/>
      <c r="BW1127" s="570"/>
      <c r="BX1127" s="570"/>
      <c r="BY1127" s="570"/>
    </row>
    <row r="1128" s="398" customFormat="true" ht="15" customHeight="true" x14ac:dyDescent="0.2">
      <c r="BA1128" s="570"/>
      <c r="BB1128" s="426"/>
      <c r="BC1128" s="570"/>
      <c r="BD1128" s="570"/>
      <c r="BE1128" s="570"/>
      <c r="BF1128" s="570"/>
      <c r="BG1128" s="570"/>
      <c r="BH1128" s="570"/>
      <c r="BI1128" s="570"/>
      <c r="BJ1128" s="570"/>
      <c r="BK1128" s="570"/>
      <c r="BL1128" s="570"/>
      <c r="BM1128" s="570"/>
      <c r="BN1128" s="570"/>
      <c r="BO1128" s="570"/>
      <c r="BP1128" s="570"/>
      <c r="BQ1128" s="570"/>
      <c r="BR1128" s="570"/>
      <c r="BS1128" s="570"/>
      <c r="BT1128" s="570"/>
      <c r="BU1128" s="570"/>
      <c r="BV1128" s="570"/>
      <c r="BW1128" s="570"/>
      <c r="BX1128" s="570"/>
      <c r="BY1128" s="570"/>
    </row>
    <row r="1129" s="398" customFormat="true" ht="15" customHeight="true" x14ac:dyDescent="0.2">
      <c r="BA1129" s="570"/>
      <c r="BB1129" s="426"/>
      <c r="BC1129" s="570"/>
      <c r="BD1129" s="570"/>
      <c r="BE1129" s="570"/>
      <c r="BF1129" s="570"/>
      <c r="BG1129" s="570"/>
      <c r="BH1129" s="570"/>
      <c r="BI1129" s="570"/>
      <c r="BJ1129" s="570"/>
      <c r="BK1129" s="570"/>
      <c r="BL1129" s="570"/>
      <c r="BM1129" s="570"/>
      <c r="BN1129" s="570"/>
      <c r="BO1129" s="570"/>
      <c r="BP1129" s="570"/>
      <c r="BQ1129" s="570"/>
      <c r="BR1129" s="570"/>
      <c r="BS1129" s="570"/>
      <c r="BT1129" s="570"/>
      <c r="BU1129" s="570"/>
      <c r="BV1129" s="570"/>
      <c r="BW1129" s="570"/>
      <c r="BX1129" s="570"/>
      <c r="BY1129" s="570"/>
    </row>
    <row r="1130" s="398" customFormat="true" ht="15" customHeight="true" x14ac:dyDescent="0.2">
      <c r="BA1130" s="570"/>
      <c r="BB1130" s="426"/>
      <c r="BC1130" s="570"/>
      <c r="BD1130" s="570"/>
      <c r="BE1130" s="570"/>
      <c r="BF1130" s="570"/>
      <c r="BG1130" s="570"/>
      <c r="BH1130" s="570"/>
      <c r="BI1130" s="570"/>
      <c r="BJ1130" s="570"/>
      <c r="BK1130" s="570"/>
      <c r="BL1130" s="570"/>
      <c r="BM1130" s="570"/>
      <c r="BN1130" s="570"/>
      <c r="BO1130" s="570"/>
      <c r="BP1130" s="570"/>
      <c r="BQ1130" s="570"/>
      <c r="BR1130" s="570"/>
      <c r="BS1130" s="570"/>
      <c r="BT1130" s="570"/>
      <c r="BU1130" s="570"/>
      <c r="BV1130" s="570"/>
      <c r="BW1130" s="570"/>
      <c r="BX1130" s="570"/>
      <c r="BY1130" s="570"/>
    </row>
    <row r="1131" s="398" customFormat="true" ht="15" customHeight="true" x14ac:dyDescent="0.2">
      <c r="BA1131" s="570"/>
      <c r="BB1131" s="426"/>
      <c r="BC1131" s="570"/>
      <c r="BD1131" s="570"/>
      <c r="BE1131" s="570"/>
      <c r="BF1131" s="570"/>
      <c r="BG1131" s="570"/>
      <c r="BH1131" s="570"/>
      <c r="BI1131" s="570"/>
      <c r="BJ1131" s="570"/>
      <c r="BK1131" s="570"/>
      <c r="BL1131" s="570"/>
      <c r="BM1131" s="570"/>
      <c r="BN1131" s="570"/>
      <c r="BO1131" s="570"/>
      <c r="BP1131" s="570"/>
      <c r="BQ1131" s="570"/>
      <c r="BR1131" s="570"/>
      <c r="BS1131" s="570"/>
      <c r="BT1131" s="570"/>
      <c r="BU1131" s="570"/>
      <c r="BV1131" s="570"/>
      <c r="BW1131" s="570"/>
      <c r="BX1131" s="570"/>
      <c r="BY1131" s="570"/>
    </row>
    <row r="1132" s="398" customFormat="true" ht="15" customHeight="true" x14ac:dyDescent="0.2">
      <c r="BA1132" s="570"/>
      <c r="BB1132" s="426"/>
      <c r="BC1132" s="570"/>
      <c r="BD1132" s="570"/>
      <c r="BE1132" s="570"/>
      <c r="BF1132" s="570"/>
      <c r="BG1132" s="570"/>
      <c r="BH1132" s="570"/>
      <c r="BI1132" s="570"/>
      <c r="BJ1132" s="570"/>
      <c r="BK1132" s="570"/>
      <c r="BL1132" s="570"/>
      <c r="BM1132" s="570"/>
      <c r="BN1132" s="570"/>
      <c r="BO1132" s="570"/>
      <c r="BP1132" s="570"/>
      <c r="BQ1132" s="570"/>
      <c r="BR1132" s="570"/>
      <c r="BS1132" s="570"/>
      <c r="BT1132" s="570"/>
      <c r="BU1132" s="570"/>
      <c r="BV1132" s="570"/>
      <c r="BW1132" s="570"/>
      <c r="BX1132" s="570"/>
      <c r="BY1132" s="570"/>
    </row>
    <row r="1133" s="398" customFormat="true" ht="15" customHeight="true" x14ac:dyDescent="0.2">
      <c r="BA1133" s="570"/>
      <c r="BB1133" s="426"/>
      <c r="BC1133" s="570"/>
      <c r="BD1133" s="570"/>
      <c r="BE1133" s="570"/>
      <c r="BF1133" s="570"/>
      <c r="BG1133" s="570"/>
      <c r="BH1133" s="570"/>
      <c r="BI1133" s="570"/>
      <c r="BJ1133" s="570"/>
      <c r="BK1133" s="570"/>
      <c r="BL1133" s="570"/>
      <c r="BM1133" s="570"/>
      <c r="BN1133" s="570"/>
      <c r="BO1133" s="570"/>
      <c r="BP1133" s="570"/>
      <c r="BQ1133" s="570"/>
      <c r="BR1133" s="570"/>
      <c r="BS1133" s="570"/>
      <c r="BT1133" s="570"/>
      <c r="BU1133" s="570"/>
      <c r="BV1133" s="570"/>
      <c r="BW1133" s="570"/>
      <c r="BX1133" s="570"/>
      <c r="BY1133" s="570"/>
    </row>
    <row r="1134" s="398" customFormat="true" ht="15" customHeight="true" x14ac:dyDescent="0.2">
      <c r="BA1134" s="570"/>
      <c r="BB1134" s="426"/>
      <c r="BC1134" s="570"/>
      <c r="BD1134" s="570"/>
      <c r="BE1134" s="570"/>
      <c r="BF1134" s="570"/>
      <c r="BG1134" s="570"/>
      <c r="BH1134" s="570"/>
      <c r="BI1134" s="570"/>
      <c r="BJ1134" s="570"/>
      <c r="BK1134" s="570"/>
      <c r="BL1134" s="570"/>
      <c r="BM1134" s="570"/>
      <c r="BN1134" s="570"/>
      <c r="BO1134" s="570"/>
      <c r="BP1134" s="570"/>
      <c r="BQ1134" s="570"/>
      <c r="BR1134" s="570"/>
      <c r="BS1134" s="570"/>
      <c r="BT1134" s="570"/>
      <c r="BU1134" s="570"/>
      <c r="BV1134" s="570"/>
      <c r="BW1134" s="570"/>
      <c r="BX1134" s="570"/>
      <c r="BY1134" s="570"/>
    </row>
    <row r="1135" s="398" customFormat="true" ht="15" customHeight="true" x14ac:dyDescent="0.2">
      <c r="BA1135" s="570"/>
      <c r="BB1135" s="426"/>
      <c r="BC1135" s="570"/>
      <c r="BD1135" s="570"/>
      <c r="BE1135" s="570"/>
      <c r="BF1135" s="570"/>
      <c r="BG1135" s="570"/>
      <c r="BH1135" s="570"/>
      <c r="BI1135" s="570"/>
      <c r="BJ1135" s="570"/>
      <c r="BK1135" s="570"/>
      <c r="BL1135" s="570"/>
      <c r="BM1135" s="570"/>
      <c r="BN1135" s="570"/>
      <c r="BO1135" s="570"/>
      <c r="BP1135" s="570"/>
      <c r="BQ1135" s="570"/>
      <c r="BR1135" s="570"/>
      <c r="BS1135" s="570"/>
      <c r="BT1135" s="570"/>
      <c r="BU1135" s="570"/>
      <c r="BV1135" s="570"/>
      <c r="BW1135" s="570"/>
      <c r="BX1135" s="570"/>
      <c r="BY1135" s="570"/>
    </row>
    <row r="1136" s="398" customFormat="true" ht="15" customHeight="true" x14ac:dyDescent="0.2">
      <c r="BA1136" s="570"/>
      <c r="BB1136" s="426"/>
      <c r="BC1136" s="570"/>
      <c r="BD1136" s="570"/>
      <c r="BE1136" s="570"/>
      <c r="BF1136" s="570"/>
      <c r="BG1136" s="570"/>
      <c r="BH1136" s="570"/>
      <c r="BI1136" s="570"/>
      <c r="BJ1136" s="570"/>
      <c r="BK1136" s="570"/>
      <c r="BL1136" s="570"/>
      <c r="BM1136" s="570"/>
      <c r="BN1136" s="570"/>
      <c r="BO1136" s="570"/>
      <c r="BP1136" s="570"/>
      <c r="BQ1136" s="570"/>
      <c r="BR1136" s="570"/>
      <c r="BS1136" s="570"/>
      <c r="BT1136" s="570"/>
      <c r="BU1136" s="570"/>
      <c r="BV1136" s="570"/>
      <c r="BW1136" s="570"/>
      <c r="BX1136" s="570"/>
      <c r="BY1136" s="570"/>
    </row>
    <row r="1137" s="398" customFormat="true" ht="15" customHeight="true" x14ac:dyDescent="0.2">
      <c r="BA1137" s="570"/>
      <c r="BB1137" s="426"/>
      <c r="BC1137" s="570"/>
      <c r="BD1137" s="570"/>
      <c r="BE1137" s="570"/>
      <c r="BF1137" s="570"/>
      <c r="BG1137" s="570"/>
      <c r="BH1137" s="570"/>
      <c r="BI1137" s="570"/>
      <c r="BJ1137" s="570"/>
      <c r="BK1137" s="570"/>
      <c r="BL1137" s="570"/>
      <c r="BM1137" s="570"/>
      <c r="BN1137" s="570"/>
      <c r="BO1137" s="570"/>
      <c r="BP1137" s="570"/>
      <c r="BQ1137" s="570"/>
      <c r="BR1137" s="570"/>
      <c r="BS1137" s="570"/>
      <c r="BT1137" s="570"/>
      <c r="BU1137" s="570"/>
      <c r="BV1137" s="570"/>
      <c r="BW1137" s="570"/>
      <c r="BX1137" s="570"/>
      <c r="BY1137" s="570"/>
    </row>
    <row r="1138" s="398" customFormat="true" ht="15" customHeight="true" x14ac:dyDescent="0.2">
      <c r="BA1138" s="570"/>
      <c r="BB1138" s="426"/>
      <c r="BC1138" s="570"/>
      <c r="BD1138" s="570"/>
      <c r="BE1138" s="570"/>
      <c r="BF1138" s="570"/>
      <c r="BG1138" s="570"/>
      <c r="BH1138" s="570"/>
      <c r="BI1138" s="570"/>
      <c r="BJ1138" s="570"/>
      <c r="BK1138" s="570"/>
      <c r="BL1138" s="570"/>
      <c r="BM1138" s="570"/>
      <c r="BN1138" s="570"/>
      <c r="BO1138" s="570"/>
      <c r="BP1138" s="570"/>
      <c r="BQ1138" s="570"/>
      <c r="BR1138" s="570"/>
      <c r="BS1138" s="570"/>
      <c r="BT1138" s="570"/>
      <c r="BU1138" s="570"/>
      <c r="BV1138" s="570"/>
      <c r="BW1138" s="570"/>
      <c r="BX1138" s="570"/>
      <c r="BY1138" s="570"/>
    </row>
    <row r="1139" s="398" customFormat="true" ht="15" customHeight="true" x14ac:dyDescent="0.2">
      <c r="BA1139" s="570"/>
      <c r="BB1139" s="426"/>
      <c r="BC1139" s="570"/>
      <c r="BD1139" s="570"/>
      <c r="BE1139" s="570"/>
      <c r="BF1139" s="570"/>
      <c r="BG1139" s="570"/>
      <c r="BH1139" s="570"/>
      <c r="BI1139" s="570"/>
      <c r="BJ1139" s="570"/>
      <c r="BK1139" s="570"/>
      <c r="BL1139" s="570"/>
      <c r="BM1139" s="570"/>
      <c r="BN1139" s="570"/>
      <c r="BO1139" s="570"/>
      <c r="BP1139" s="570"/>
      <c r="BQ1139" s="570"/>
      <c r="BR1139" s="570"/>
      <c r="BS1139" s="570"/>
      <c r="BT1139" s="570"/>
      <c r="BU1139" s="570"/>
      <c r="BV1139" s="570"/>
      <c r="BW1139" s="570"/>
      <c r="BX1139" s="570"/>
      <c r="BY1139" s="570"/>
    </row>
    <row r="1140" s="398" customFormat="true" ht="15" customHeight="true" x14ac:dyDescent="0.2">
      <c r="BA1140" s="570"/>
      <c r="BB1140" s="426"/>
      <c r="BC1140" s="570"/>
      <c r="BD1140" s="570"/>
      <c r="BE1140" s="570"/>
      <c r="BF1140" s="570"/>
      <c r="BG1140" s="570"/>
      <c r="BH1140" s="570"/>
      <c r="BI1140" s="570"/>
      <c r="BJ1140" s="570"/>
      <c r="BK1140" s="570"/>
      <c r="BL1140" s="570"/>
      <c r="BM1140" s="570"/>
      <c r="BN1140" s="570"/>
      <c r="BO1140" s="570"/>
      <c r="BP1140" s="570"/>
      <c r="BQ1140" s="570"/>
      <c r="BR1140" s="570"/>
      <c r="BS1140" s="570"/>
      <c r="BT1140" s="570"/>
      <c r="BU1140" s="570"/>
      <c r="BV1140" s="570"/>
      <c r="BW1140" s="570"/>
      <c r="BX1140" s="570"/>
      <c r="BY1140" s="570"/>
    </row>
    <row r="1141" s="398" customFormat="true" ht="15" customHeight="true" x14ac:dyDescent="0.2">
      <c r="BA1141" s="570"/>
      <c r="BB1141" s="426"/>
      <c r="BC1141" s="570"/>
      <c r="BD1141" s="570"/>
      <c r="BE1141" s="570"/>
      <c r="BF1141" s="570"/>
      <c r="BG1141" s="570"/>
      <c r="BH1141" s="570"/>
      <c r="BI1141" s="570"/>
      <c r="BJ1141" s="570"/>
      <c r="BK1141" s="570"/>
      <c r="BL1141" s="570"/>
      <c r="BM1141" s="570"/>
      <c r="BN1141" s="570"/>
      <c r="BO1141" s="570"/>
      <c r="BP1141" s="570"/>
      <c r="BQ1141" s="570"/>
      <c r="BR1141" s="570"/>
      <c r="BS1141" s="570"/>
      <c r="BT1141" s="570"/>
      <c r="BU1141" s="570"/>
      <c r="BV1141" s="570"/>
      <c r="BW1141" s="570"/>
      <c r="BX1141" s="570"/>
      <c r="BY1141" s="570"/>
    </row>
    <row r="1142" s="398" customFormat="true" ht="15" customHeight="true" x14ac:dyDescent="0.2">
      <c r="BA1142" s="570"/>
      <c r="BB1142" s="426"/>
      <c r="BC1142" s="570"/>
      <c r="BD1142" s="570"/>
      <c r="BE1142" s="570"/>
      <c r="BF1142" s="570"/>
      <c r="BG1142" s="570"/>
      <c r="BH1142" s="570"/>
      <c r="BI1142" s="570"/>
      <c r="BJ1142" s="570"/>
      <c r="BK1142" s="570"/>
      <c r="BL1142" s="570"/>
      <c r="BM1142" s="570"/>
      <c r="BN1142" s="570"/>
      <c r="BO1142" s="570"/>
      <c r="BP1142" s="570"/>
      <c r="BQ1142" s="570"/>
      <c r="BR1142" s="570"/>
      <c r="BS1142" s="570"/>
      <c r="BT1142" s="570"/>
      <c r="BU1142" s="570"/>
      <c r="BV1142" s="570"/>
      <c r="BW1142" s="570"/>
      <c r="BX1142" s="570"/>
      <c r="BY1142" s="570"/>
    </row>
    <row r="1143" s="398" customFormat="true" ht="15" customHeight="true" x14ac:dyDescent="0.2">
      <c r="BA1143" s="570"/>
      <c r="BB1143" s="426"/>
      <c r="BC1143" s="570"/>
      <c r="BD1143" s="570"/>
      <c r="BE1143" s="570"/>
      <c r="BF1143" s="570"/>
      <c r="BG1143" s="570"/>
      <c r="BH1143" s="570"/>
      <c r="BI1143" s="570"/>
      <c r="BJ1143" s="570"/>
      <c r="BK1143" s="570"/>
      <c r="BL1143" s="570"/>
      <c r="BM1143" s="570"/>
      <c r="BN1143" s="570"/>
      <c r="BO1143" s="570"/>
      <c r="BP1143" s="570"/>
      <c r="BQ1143" s="570"/>
      <c r="BR1143" s="570"/>
      <c r="BS1143" s="570"/>
      <c r="BT1143" s="570"/>
      <c r="BU1143" s="570"/>
      <c r="BV1143" s="570"/>
      <c r="BW1143" s="570"/>
      <c r="BX1143" s="570"/>
      <c r="BY1143" s="570"/>
    </row>
    <row r="1144" s="398" customFormat="true" ht="15" customHeight="true" x14ac:dyDescent="0.2">
      <c r="BA1144" s="570"/>
      <c r="BB1144" s="426"/>
      <c r="BC1144" s="570"/>
      <c r="BD1144" s="570"/>
      <c r="BE1144" s="570"/>
      <c r="BF1144" s="570"/>
      <c r="BG1144" s="570"/>
      <c r="BH1144" s="570"/>
      <c r="BI1144" s="570"/>
      <c r="BJ1144" s="570"/>
      <c r="BK1144" s="570"/>
      <c r="BL1144" s="570"/>
      <c r="BM1144" s="570"/>
      <c r="BN1144" s="570"/>
      <c r="BO1144" s="570"/>
      <c r="BP1144" s="570"/>
      <c r="BQ1144" s="570"/>
      <c r="BR1144" s="570"/>
      <c r="BS1144" s="570"/>
      <c r="BT1144" s="570"/>
      <c r="BU1144" s="570"/>
      <c r="BV1144" s="570"/>
      <c r="BW1144" s="570"/>
      <c r="BX1144" s="570"/>
      <c r="BY1144" s="570"/>
    </row>
    <row r="1145" s="398" customFormat="true" ht="15" customHeight="true" x14ac:dyDescent="0.2">
      <c r="BA1145" s="570"/>
      <c r="BB1145" s="426"/>
      <c r="BC1145" s="570"/>
      <c r="BD1145" s="570"/>
      <c r="BE1145" s="570"/>
      <c r="BF1145" s="570"/>
      <c r="BG1145" s="570"/>
      <c r="BH1145" s="570"/>
      <c r="BI1145" s="570"/>
      <c r="BJ1145" s="570"/>
      <c r="BK1145" s="570"/>
      <c r="BL1145" s="570"/>
      <c r="BM1145" s="570"/>
      <c r="BN1145" s="570"/>
      <c r="BO1145" s="570"/>
      <c r="BP1145" s="570"/>
      <c r="BQ1145" s="570"/>
      <c r="BR1145" s="570"/>
      <c r="BS1145" s="570"/>
      <c r="BT1145" s="570"/>
      <c r="BU1145" s="570"/>
      <c r="BV1145" s="570"/>
      <c r="BW1145" s="570"/>
      <c r="BX1145" s="570"/>
      <c r="BY1145" s="570"/>
    </row>
    <row r="1146" s="398" customFormat="true" ht="15" customHeight="true" x14ac:dyDescent="0.2">
      <c r="BA1146" s="570"/>
      <c r="BB1146" s="426"/>
      <c r="BC1146" s="570"/>
      <c r="BD1146" s="570"/>
      <c r="BE1146" s="570"/>
      <c r="BF1146" s="570"/>
      <c r="BG1146" s="570"/>
      <c r="BH1146" s="570"/>
      <c r="BI1146" s="570"/>
      <c r="BJ1146" s="570"/>
      <c r="BK1146" s="570"/>
      <c r="BL1146" s="570"/>
      <c r="BM1146" s="570"/>
      <c r="BN1146" s="570"/>
      <c r="BO1146" s="570"/>
      <c r="BP1146" s="570"/>
      <c r="BQ1146" s="570"/>
      <c r="BR1146" s="570"/>
      <c r="BS1146" s="570"/>
      <c r="BT1146" s="570"/>
      <c r="BU1146" s="570"/>
      <c r="BV1146" s="570"/>
      <c r="BW1146" s="570"/>
      <c r="BX1146" s="570"/>
      <c r="BY1146" s="570"/>
    </row>
    <row r="1147" s="398" customFormat="true" ht="15" customHeight="true" x14ac:dyDescent="0.2">
      <c r="BA1147" s="570"/>
      <c r="BB1147" s="426"/>
      <c r="BC1147" s="570"/>
      <c r="BD1147" s="570"/>
      <c r="BE1147" s="570"/>
      <c r="BF1147" s="570"/>
      <c r="BG1147" s="570"/>
      <c r="BH1147" s="570"/>
      <c r="BI1147" s="570"/>
      <c r="BJ1147" s="570"/>
      <c r="BK1147" s="570"/>
      <c r="BL1147" s="570"/>
      <c r="BM1147" s="570"/>
      <c r="BN1147" s="570"/>
      <c r="BO1147" s="570"/>
      <c r="BP1147" s="570"/>
      <c r="BQ1147" s="570"/>
      <c r="BR1147" s="570"/>
      <c r="BS1147" s="570"/>
      <c r="BT1147" s="570"/>
      <c r="BU1147" s="570"/>
      <c r="BV1147" s="570"/>
      <c r="BW1147" s="570"/>
      <c r="BX1147" s="570"/>
      <c r="BY1147" s="570"/>
    </row>
    <row r="1148" s="398" customFormat="true" ht="15" customHeight="true" x14ac:dyDescent="0.2">
      <c r="BA1148" s="570"/>
      <c r="BB1148" s="426"/>
      <c r="BC1148" s="570"/>
      <c r="BD1148" s="570"/>
      <c r="BE1148" s="570"/>
      <c r="BF1148" s="570"/>
      <c r="BG1148" s="570"/>
      <c r="BH1148" s="570"/>
      <c r="BI1148" s="570"/>
      <c r="BJ1148" s="570"/>
      <c r="BK1148" s="570"/>
      <c r="BL1148" s="570"/>
      <c r="BM1148" s="570"/>
      <c r="BN1148" s="570"/>
      <c r="BO1148" s="570"/>
      <c r="BP1148" s="570"/>
      <c r="BQ1148" s="570"/>
      <c r="BR1148" s="570"/>
      <c r="BS1148" s="570"/>
      <c r="BT1148" s="570"/>
      <c r="BU1148" s="570"/>
      <c r="BV1148" s="570"/>
      <c r="BW1148" s="570"/>
      <c r="BX1148" s="570"/>
      <c r="BY1148" s="570"/>
    </row>
    <row r="1149" s="398" customFormat="true" ht="15" customHeight="true" x14ac:dyDescent="0.2">
      <c r="BA1149" s="570"/>
      <c r="BB1149" s="426"/>
      <c r="BC1149" s="570"/>
      <c r="BD1149" s="570"/>
      <c r="BE1149" s="570"/>
      <c r="BF1149" s="570"/>
      <c r="BG1149" s="570"/>
      <c r="BH1149" s="570"/>
      <c r="BI1149" s="570"/>
      <c r="BJ1149" s="570"/>
      <c r="BK1149" s="570"/>
      <c r="BL1149" s="570"/>
      <c r="BM1149" s="570"/>
      <c r="BN1149" s="570"/>
      <c r="BO1149" s="570"/>
      <c r="BP1149" s="570"/>
      <c r="BQ1149" s="570"/>
      <c r="BR1149" s="570"/>
      <c r="BS1149" s="570"/>
      <c r="BT1149" s="570"/>
      <c r="BU1149" s="570"/>
      <c r="BV1149" s="570"/>
      <c r="BW1149" s="570"/>
      <c r="BX1149" s="570"/>
      <c r="BY1149" s="570"/>
    </row>
    <row r="1150" s="398" customFormat="true" ht="15" customHeight="true" x14ac:dyDescent="0.2">
      <c r="BA1150" s="570"/>
      <c r="BB1150" s="426"/>
      <c r="BC1150" s="570"/>
      <c r="BD1150" s="570"/>
      <c r="BE1150" s="570"/>
      <c r="BF1150" s="570"/>
      <c r="BG1150" s="570"/>
      <c r="BH1150" s="570"/>
      <c r="BI1150" s="570"/>
      <c r="BJ1150" s="570"/>
      <c r="BK1150" s="570"/>
      <c r="BL1150" s="570"/>
      <c r="BM1150" s="570"/>
      <c r="BN1150" s="570"/>
      <c r="BO1150" s="570"/>
      <c r="BP1150" s="570"/>
      <c r="BQ1150" s="570"/>
      <c r="BR1150" s="570"/>
      <c r="BS1150" s="570"/>
      <c r="BT1150" s="570"/>
      <c r="BU1150" s="570"/>
      <c r="BV1150" s="570"/>
      <c r="BW1150" s="570"/>
      <c r="BX1150" s="570"/>
      <c r="BY1150" s="570"/>
    </row>
    <row r="1151" s="398" customFormat="true" ht="15" customHeight="true" x14ac:dyDescent="0.2">
      <c r="BA1151" s="570"/>
      <c r="BB1151" s="426"/>
      <c r="BC1151" s="570"/>
      <c r="BD1151" s="570"/>
      <c r="BE1151" s="570"/>
      <c r="BF1151" s="570"/>
      <c r="BG1151" s="570"/>
      <c r="BH1151" s="570"/>
      <c r="BI1151" s="570"/>
      <c r="BJ1151" s="570"/>
      <c r="BK1151" s="570"/>
      <c r="BL1151" s="570"/>
      <c r="BM1151" s="570"/>
      <c r="BN1151" s="570"/>
      <c r="BO1151" s="570"/>
      <c r="BP1151" s="570"/>
      <c r="BQ1151" s="570"/>
      <c r="BR1151" s="570"/>
      <c r="BS1151" s="570"/>
      <c r="BT1151" s="570"/>
      <c r="BU1151" s="570"/>
      <c r="BV1151" s="570"/>
      <c r="BW1151" s="570"/>
      <c r="BX1151" s="570"/>
      <c r="BY1151" s="570"/>
    </row>
    <row r="1152" s="398" customFormat="true" ht="15" customHeight="true" x14ac:dyDescent="0.2">
      <c r="BA1152" s="570"/>
      <c r="BB1152" s="426"/>
      <c r="BC1152" s="570"/>
      <c r="BD1152" s="570"/>
      <c r="BE1152" s="570"/>
      <c r="BF1152" s="570"/>
      <c r="BG1152" s="570"/>
      <c r="BH1152" s="570"/>
      <c r="BI1152" s="570"/>
      <c r="BJ1152" s="570"/>
      <c r="BK1152" s="570"/>
      <c r="BL1152" s="570"/>
      <c r="BM1152" s="570"/>
      <c r="BN1152" s="570"/>
      <c r="BO1152" s="570"/>
      <c r="BP1152" s="570"/>
      <c r="BQ1152" s="570"/>
      <c r="BR1152" s="570"/>
      <c r="BS1152" s="570"/>
      <c r="BT1152" s="570"/>
      <c r="BU1152" s="570"/>
      <c r="BV1152" s="570"/>
      <c r="BW1152" s="570"/>
      <c r="BX1152" s="570"/>
      <c r="BY1152" s="570"/>
    </row>
    <row r="1153" s="398" customFormat="true" ht="15" customHeight="true" x14ac:dyDescent="0.2">
      <c r="BA1153" s="570"/>
      <c r="BB1153" s="426"/>
      <c r="BC1153" s="570"/>
      <c r="BD1153" s="570"/>
      <c r="BE1153" s="570"/>
      <c r="BF1153" s="570"/>
      <c r="BG1153" s="570"/>
      <c r="BH1153" s="570"/>
      <c r="BI1153" s="570"/>
      <c r="BJ1153" s="570"/>
      <c r="BK1153" s="570"/>
      <c r="BL1153" s="570"/>
      <c r="BM1153" s="570"/>
      <c r="BN1153" s="570"/>
      <c r="BO1153" s="570"/>
      <c r="BP1153" s="570"/>
      <c r="BQ1153" s="570"/>
      <c r="BR1153" s="570"/>
      <c r="BS1153" s="570"/>
      <c r="BT1153" s="570"/>
      <c r="BU1153" s="570"/>
      <c r="BV1153" s="570"/>
      <c r="BW1153" s="570"/>
      <c r="BX1153" s="570"/>
      <c r="BY1153" s="570"/>
    </row>
    <row r="1154" s="398" customFormat="true" ht="15" customHeight="true" x14ac:dyDescent="0.2">
      <c r="BA1154" s="570"/>
      <c r="BB1154" s="426"/>
      <c r="BC1154" s="570"/>
      <c r="BD1154" s="570"/>
      <c r="BE1154" s="570"/>
      <c r="BF1154" s="570"/>
      <c r="BG1154" s="570"/>
      <c r="BH1154" s="570"/>
      <c r="BI1154" s="570"/>
      <c r="BJ1154" s="570"/>
      <c r="BK1154" s="570"/>
      <c r="BL1154" s="570"/>
      <c r="BM1154" s="570"/>
      <c r="BN1154" s="570"/>
      <c r="BO1154" s="570"/>
      <c r="BP1154" s="570"/>
      <c r="BQ1154" s="570"/>
      <c r="BR1154" s="570"/>
      <c r="BS1154" s="570"/>
      <c r="BT1154" s="570"/>
      <c r="BU1154" s="570"/>
      <c r="BV1154" s="570"/>
      <c r="BW1154" s="570"/>
      <c r="BX1154" s="570"/>
      <c r="BY1154" s="570"/>
    </row>
    <row r="1155" s="398" customFormat="true" ht="15" customHeight="true" x14ac:dyDescent="0.2">
      <c r="BA1155" s="570"/>
      <c r="BB1155" s="426"/>
      <c r="BC1155" s="570"/>
      <c r="BD1155" s="570"/>
      <c r="BE1155" s="570"/>
      <c r="BF1155" s="570"/>
      <c r="BG1155" s="570"/>
      <c r="BH1155" s="570"/>
      <c r="BI1155" s="570"/>
      <c r="BJ1155" s="570"/>
      <c r="BK1155" s="570"/>
      <c r="BL1155" s="570"/>
      <c r="BM1155" s="570"/>
      <c r="BN1155" s="570"/>
      <c r="BO1155" s="570"/>
      <c r="BP1155" s="570"/>
      <c r="BQ1155" s="570"/>
      <c r="BR1155" s="570"/>
      <c r="BS1155" s="570"/>
      <c r="BT1155" s="570"/>
      <c r="BU1155" s="570"/>
      <c r="BV1155" s="570"/>
      <c r="BW1155" s="570"/>
      <c r="BX1155" s="570"/>
      <c r="BY1155" s="570"/>
    </row>
    <row r="1156" s="398" customFormat="true" ht="15" customHeight="true" x14ac:dyDescent="0.2">
      <c r="BA1156" s="570"/>
      <c r="BB1156" s="426"/>
      <c r="BC1156" s="570"/>
      <c r="BD1156" s="570"/>
      <c r="BE1156" s="570"/>
      <c r="BF1156" s="570"/>
      <c r="BG1156" s="570"/>
      <c r="BH1156" s="570"/>
      <c r="BI1156" s="570"/>
      <c r="BJ1156" s="570"/>
      <c r="BK1156" s="570"/>
      <c r="BL1156" s="570"/>
      <c r="BM1156" s="570"/>
      <c r="BN1156" s="570"/>
      <c r="BO1156" s="570"/>
      <c r="BP1156" s="570"/>
      <c r="BQ1156" s="570"/>
      <c r="BR1156" s="570"/>
      <c r="BS1156" s="570"/>
      <c r="BT1156" s="570"/>
      <c r="BU1156" s="570"/>
      <c r="BV1156" s="570"/>
      <c r="BW1156" s="570"/>
      <c r="BX1156" s="570"/>
      <c r="BY1156" s="570"/>
    </row>
    <row r="1157" s="398" customFormat="true" ht="15" customHeight="true" x14ac:dyDescent="0.2">
      <c r="BA1157" s="570"/>
      <c r="BB1157" s="426"/>
      <c r="BC1157" s="570"/>
      <c r="BD1157" s="570"/>
      <c r="BE1157" s="570"/>
      <c r="BF1157" s="570"/>
      <c r="BG1157" s="570"/>
      <c r="BH1157" s="570"/>
      <c r="BI1157" s="570"/>
      <c r="BJ1157" s="570"/>
      <c r="BK1157" s="570"/>
      <c r="BL1157" s="570"/>
      <c r="BM1157" s="570"/>
      <c r="BN1157" s="570"/>
      <c r="BO1157" s="570"/>
      <c r="BP1157" s="570"/>
      <c r="BQ1157" s="570"/>
      <c r="BR1157" s="570"/>
      <c r="BS1157" s="570"/>
      <c r="BT1157" s="570"/>
      <c r="BU1157" s="570"/>
      <c r="BV1157" s="570"/>
      <c r="BW1157" s="570"/>
      <c r="BX1157" s="570"/>
      <c r="BY1157" s="570"/>
    </row>
    <row r="1158" s="398" customFormat="true" ht="15" customHeight="true" x14ac:dyDescent="0.2">
      <c r="BA1158" s="570"/>
      <c r="BB1158" s="426"/>
      <c r="BC1158" s="570"/>
      <c r="BD1158" s="570"/>
      <c r="BE1158" s="570"/>
      <c r="BF1158" s="570"/>
      <c r="BG1158" s="570"/>
      <c r="BH1158" s="570"/>
      <c r="BI1158" s="570"/>
      <c r="BJ1158" s="570"/>
      <c r="BK1158" s="570"/>
      <c r="BL1158" s="570"/>
      <c r="BM1158" s="570"/>
      <c r="BN1158" s="570"/>
      <c r="BO1158" s="570"/>
      <c r="BP1158" s="570"/>
      <c r="BQ1158" s="570"/>
      <c r="BR1158" s="570"/>
      <c r="BS1158" s="570"/>
      <c r="BT1158" s="570"/>
      <c r="BU1158" s="570"/>
      <c r="BV1158" s="570"/>
      <c r="BW1158" s="570"/>
      <c r="BX1158" s="570"/>
      <c r="BY1158" s="570"/>
    </row>
    <row r="1159" s="398" customFormat="true" ht="15" customHeight="true" x14ac:dyDescent="0.2">
      <c r="BA1159" s="570"/>
      <c r="BB1159" s="426"/>
      <c r="BC1159" s="570"/>
      <c r="BD1159" s="570"/>
      <c r="BE1159" s="570"/>
      <c r="BF1159" s="570"/>
      <c r="BG1159" s="570"/>
      <c r="BH1159" s="570"/>
      <c r="BI1159" s="570"/>
      <c r="BJ1159" s="570"/>
      <c r="BK1159" s="570"/>
      <c r="BL1159" s="570"/>
      <c r="BM1159" s="570"/>
      <c r="BN1159" s="570"/>
      <c r="BO1159" s="570"/>
      <c r="BP1159" s="570"/>
      <c r="BQ1159" s="570"/>
      <c r="BR1159" s="570"/>
      <c r="BS1159" s="570"/>
      <c r="BT1159" s="570"/>
      <c r="BU1159" s="570"/>
      <c r="BV1159" s="570"/>
      <c r="BW1159" s="570"/>
      <c r="BX1159" s="570"/>
      <c r="BY1159" s="570"/>
    </row>
    <row r="1160" s="398" customFormat="true" ht="15" customHeight="true" x14ac:dyDescent="0.2">
      <c r="BA1160" s="570"/>
      <c r="BB1160" s="426"/>
      <c r="BC1160" s="570"/>
      <c r="BD1160" s="570"/>
      <c r="BE1160" s="570"/>
      <c r="BF1160" s="570"/>
      <c r="BG1160" s="570"/>
      <c r="BH1160" s="570"/>
      <c r="BI1160" s="570"/>
      <c r="BJ1160" s="570"/>
      <c r="BK1160" s="570"/>
      <c r="BL1160" s="570"/>
      <c r="BM1160" s="570"/>
      <c r="BN1160" s="570"/>
      <c r="BO1160" s="570"/>
      <c r="BP1160" s="570"/>
      <c r="BQ1160" s="570"/>
      <c r="BR1160" s="570"/>
      <c r="BS1160" s="570"/>
      <c r="BT1160" s="570"/>
      <c r="BU1160" s="570"/>
      <c r="BV1160" s="570"/>
      <c r="BW1160" s="570"/>
      <c r="BX1160" s="570"/>
      <c r="BY1160" s="570"/>
    </row>
    <row r="1161" s="398" customFormat="true" ht="15" customHeight="true" x14ac:dyDescent="0.2">
      <c r="BA1161" s="570"/>
      <c r="BB1161" s="426"/>
      <c r="BC1161" s="570"/>
      <c r="BD1161" s="570"/>
      <c r="BE1161" s="570"/>
      <c r="BF1161" s="570"/>
      <c r="BG1161" s="570"/>
      <c r="BH1161" s="570"/>
      <c r="BI1161" s="570"/>
      <c r="BJ1161" s="570"/>
      <c r="BK1161" s="570"/>
      <c r="BL1161" s="570"/>
      <c r="BM1161" s="570"/>
      <c r="BN1161" s="570"/>
      <c r="BO1161" s="570"/>
      <c r="BP1161" s="570"/>
      <c r="BQ1161" s="570"/>
      <c r="BR1161" s="570"/>
      <c r="BS1161" s="570"/>
      <c r="BT1161" s="570"/>
      <c r="BU1161" s="570"/>
      <c r="BV1161" s="570"/>
      <c r="BW1161" s="570"/>
      <c r="BX1161" s="570"/>
      <c r="BY1161" s="570"/>
    </row>
    <row r="1162" s="398" customFormat="true" ht="15" customHeight="true" x14ac:dyDescent="0.2">
      <c r="BA1162" s="570"/>
      <c r="BB1162" s="426"/>
      <c r="BC1162" s="570"/>
      <c r="BD1162" s="570"/>
      <c r="BE1162" s="570"/>
      <c r="BF1162" s="570"/>
      <c r="BG1162" s="570"/>
      <c r="BH1162" s="570"/>
      <c r="BI1162" s="570"/>
      <c r="BJ1162" s="570"/>
      <c r="BK1162" s="570"/>
      <c r="BL1162" s="570"/>
      <c r="BM1162" s="570"/>
      <c r="BN1162" s="570"/>
      <c r="BO1162" s="570"/>
      <c r="BP1162" s="570"/>
      <c r="BQ1162" s="570"/>
      <c r="BR1162" s="570"/>
      <c r="BS1162" s="570"/>
      <c r="BT1162" s="570"/>
      <c r="BU1162" s="570"/>
      <c r="BV1162" s="570"/>
      <c r="BW1162" s="570"/>
      <c r="BX1162" s="570"/>
      <c r="BY1162" s="570"/>
    </row>
    <row r="1163" s="398" customFormat="true" ht="15" customHeight="true" x14ac:dyDescent="0.2">
      <c r="BA1163" s="570"/>
      <c r="BB1163" s="426"/>
      <c r="BC1163" s="570"/>
      <c r="BD1163" s="570"/>
      <c r="BE1163" s="570"/>
      <c r="BF1163" s="570"/>
      <c r="BG1163" s="570"/>
      <c r="BH1163" s="570"/>
      <c r="BI1163" s="570"/>
      <c r="BJ1163" s="570"/>
      <c r="BK1163" s="570"/>
      <c r="BL1163" s="570"/>
      <c r="BM1163" s="570"/>
      <c r="BN1163" s="570"/>
      <c r="BO1163" s="570"/>
      <c r="BP1163" s="570"/>
      <c r="BQ1163" s="570"/>
      <c r="BR1163" s="570"/>
      <c r="BS1163" s="570"/>
      <c r="BT1163" s="570"/>
      <c r="BU1163" s="570"/>
      <c r="BV1163" s="570"/>
      <c r="BW1163" s="570"/>
      <c r="BX1163" s="570"/>
      <c r="BY1163" s="570"/>
    </row>
    <row r="1164" s="398" customFormat="true" ht="15" customHeight="true" x14ac:dyDescent="0.2">
      <c r="BA1164" s="570"/>
      <c r="BB1164" s="426"/>
      <c r="BC1164" s="570"/>
      <c r="BD1164" s="570"/>
      <c r="BE1164" s="570"/>
      <c r="BF1164" s="570"/>
      <c r="BG1164" s="570"/>
      <c r="BH1164" s="570"/>
      <c r="BI1164" s="570"/>
      <c r="BJ1164" s="570"/>
      <c r="BK1164" s="570"/>
      <c r="BL1164" s="570"/>
      <c r="BM1164" s="570"/>
      <c r="BN1164" s="570"/>
      <c r="BO1164" s="570"/>
      <c r="BP1164" s="570"/>
      <c r="BQ1164" s="570"/>
      <c r="BR1164" s="570"/>
      <c r="BS1164" s="570"/>
      <c r="BT1164" s="570"/>
      <c r="BU1164" s="570"/>
      <c r="BV1164" s="570"/>
      <c r="BW1164" s="570"/>
      <c r="BX1164" s="570"/>
      <c r="BY1164" s="570"/>
    </row>
    <row r="1165" s="398" customFormat="true" ht="15" customHeight="true" x14ac:dyDescent="0.2">
      <c r="BA1165" s="570"/>
      <c r="BB1165" s="426"/>
      <c r="BC1165" s="570"/>
      <c r="BD1165" s="570"/>
      <c r="BE1165" s="570"/>
      <c r="BF1165" s="570"/>
      <c r="BG1165" s="570"/>
      <c r="BH1165" s="570"/>
      <c r="BI1165" s="570"/>
      <c r="BJ1165" s="570"/>
      <c r="BK1165" s="570"/>
      <c r="BL1165" s="570"/>
      <c r="BM1165" s="570"/>
      <c r="BN1165" s="570"/>
      <c r="BO1165" s="570"/>
      <c r="BP1165" s="570"/>
      <c r="BQ1165" s="570"/>
      <c r="BR1165" s="570"/>
      <c r="BS1165" s="570"/>
      <c r="BT1165" s="570"/>
      <c r="BU1165" s="570"/>
      <c r="BV1165" s="570"/>
      <c r="BW1165" s="570"/>
      <c r="BX1165" s="570"/>
      <c r="BY1165" s="570"/>
    </row>
    <row r="1166" s="398" customFormat="true" ht="15" customHeight="true" x14ac:dyDescent="0.2">
      <c r="BA1166" s="570"/>
      <c r="BB1166" s="426"/>
      <c r="BC1166" s="570"/>
      <c r="BD1166" s="570"/>
      <c r="BE1166" s="570"/>
      <c r="BF1166" s="570"/>
      <c r="BG1166" s="570"/>
      <c r="BH1166" s="570"/>
      <c r="BI1166" s="570"/>
      <c r="BJ1166" s="570"/>
      <c r="BK1166" s="570"/>
      <c r="BL1166" s="570"/>
      <c r="BM1166" s="570"/>
      <c r="BN1166" s="570"/>
      <c r="BO1166" s="570"/>
      <c r="BP1166" s="570"/>
      <c r="BQ1166" s="570"/>
      <c r="BR1166" s="570"/>
      <c r="BS1166" s="570"/>
      <c r="BT1166" s="570"/>
      <c r="BU1166" s="570"/>
      <c r="BV1166" s="570"/>
      <c r="BW1166" s="570"/>
      <c r="BX1166" s="570"/>
      <c r="BY1166" s="570"/>
    </row>
    <row r="1167" s="398" customFormat="true" ht="15" customHeight="true" x14ac:dyDescent="0.2">
      <c r="BA1167" s="570"/>
      <c r="BB1167" s="426"/>
      <c r="BC1167" s="570"/>
      <c r="BD1167" s="570"/>
      <c r="BE1167" s="570"/>
      <c r="BF1167" s="570"/>
      <c r="BG1167" s="570"/>
      <c r="BH1167" s="570"/>
      <c r="BI1167" s="570"/>
      <c r="BJ1167" s="570"/>
      <c r="BK1167" s="570"/>
      <c r="BL1167" s="570"/>
      <c r="BM1167" s="570"/>
      <c r="BN1167" s="570"/>
      <c r="BO1167" s="570"/>
      <c r="BP1167" s="570"/>
      <c r="BQ1167" s="570"/>
      <c r="BR1167" s="570"/>
      <c r="BS1167" s="570"/>
      <c r="BT1167" s="570"/>
      <c r="BU1167" s="570"/>
      <c r="BV1167" s="570"/>
      <c r="BW1167" s="570"/>
      <c r="BX1167" s="570"/>
      <c r="BY1167" s="570"/>
    </row>
    <row r="1168" s="398" customFormat="true" ht="15" customHeight="true" x14ac:dyDescent="0.2">
      <c r="BA1168" s="570"/>
      <c r="BB1168" s="426"/>
      <c r="BC1168" s="570"/>
      <c r="BD1168" s="570"/>
      <c r="BE1168" s="570"/>
      <c r="BF1168" s="570"/>
      <c r="BG1168" s="570"/>
      <c r="BH1168" s="570"/>
      <c r="BI1168" s="570"/>
      <c r="BJ1168" s="570"/>
      <c r="BK1168" s="570"/>
      <c r="BL1168" s="570"/>
      <c r="BM1168" s="570"/>
      <c r="BN1168" s="570"/>
      <c r="BO1168" s="570"/>
      <c r="BP1168" s="570"/>
      <c r="BQ1168" s="570"/>
      <c r="BR1168" s="570"/>
      <c r="BS1168" s="570"/>
      <c r="BT1168" s="570"/>
      <c r="BU1168" s="570"/>
      <c r="BV1168" s="570"/>
      <c r="BW1168" s="570"/>
      <c r="BX1168" s="570"/>
      <c r="BY1168" s="570"/>
    </row>
    <row r="1169" s="398" customFormat="true" ht="15" customHeight="true" x14ac:dyDescent="0.2">
      <c r="BA1169" s="570"/>
      <c r="BB1169" s="426"/>
      <c r="BC1169" s="570"/>
      <c r="BD1169" s="570"/>
      <c r="BE1169" s="570"/>
      <c r="BF1169" s="570"/>
      <c r="BG1169" s="570"/>
      <c r="BH1169" s="570"/>
      <c r="BI1169" s="570"/>
      <c r="BJ1169" s="570"/>
      <c r="BK1169" s="570"/>
      <c r="BL1169" s="570"/>
      <c r="BM1169" s="570"/>
      <c r="BN1169" s="570"/>
      <c r="BO1169" s="570"/>
      <c r="BP1169" s="570"/>
      <c r="BQ1169" s="570"/>
      <c r="BR1169" s="570"/>
      <c r="BS1169" s="570"/>
      <c r="BT1169" s="570"/>
      <c r="BU1169" s="570"/>
      <c r="BV1169" s="570"/>
      <c r="BW1169" s="570"/>
      <c r="BX1169" s="570"/>
      <c r="BY1169" s="570"/>
    </row>
    <row r="1170" s="398" customFormat="true" ht="15" customHeight="true" x14ac:dyDescent="0.2">
      <c r="A1170" s="495"/>
      <c r="B1170" s="914"/>
      <c r="C1170" s="915"/>
      <c r="D1170" s="915"/>
      <c r="E1170" s="915"/>
      <c r="F1170" s="915"/>
      <c r="G1170" s="915"/>
      <c r="H1170" s="915"/>
      <c r="I1170" s="915"/>
      <c r="J1170" s="915"/>
      <c r="K1170" s="915"/>
      <c r="L1170" s="915"/>
      <c r="M1170" s="915"/>
      <c r="N1170" s="915"/>
      <c r="O1170" s="915"/>
      <c r="P1170" s="915"/>
      <c r="Q1170" s="915"/>
      <c r="R1170" s="915"/>
      <c r="S1170" s="915"/>
      <c r="T1170" s="915"/>
      <c r="U1170" s="915"/>
      <c r="V1170" s="915"/>
      <c r="W1170" s="915"/>
      <c r="X1170" s="915"/>
      <c r="Y1170" s="915"/>
      <c r="Z1170" s="915"/>
      <c r="AA1170" s="915"/>
      <c r="AB1170" s="915"/>
      <c r="BA1170" s="570"/>
      <c r="BB1170" s="426"/>
      <c r="BC1170" s="570"/>
      <c r="BD1170" s="570"/>
      <c r="BE1170" s="570"/>
      <c r="BF1170" s="570"/>
      <c r="BG1170" s="570"/>
      <c r="BH1170" s="570"/>
      <c r="BI1170" s="570"/>
      <c r="BJ1170" s="570"/>
      <c r="BK1170" s="570"/>
      <c r="BL1170" s="570"/>
      <c r="BM1170" s="570"/>
      <c r="BN1170" s="570"/>
      <c r="BO1170" s="570"/>
      <c r="BP1170" s="570"/>
      <c r="BQ1170" s="570"/>
      <c r="BR1170" s="570"/>
      <c r="BS1170" s="570"/>
      <c r="BT1170" s="570"/>
      <c r="BU1170" s="570"/>
      <c r="BV1170" s="570"/>
      <c r="BW1170" s="570"/>
      <c r="BX1170" s="570"/>
      <c r="BY1170" s="570"/>
    </row>
    <row r="1171" s="398" customFormat="true" ht="15" customHeight="true" x14ac:dyDescent="0.2">
      <c r="A1171" s="495"/>
      <c r="B1171" s="914"/>
      <c r="C1171" s="915"/>
      <c r="D1171" s="915"/>
      <c r="E1171" s="915"/>
      <c r="F1171" s="915"/>
      <c r="G1171" s="915"/>
      <c r="H1171" s="915"/>
      <c r="I1171" s="915"/>
      <c r="J1171" s="915"/>
      <c r="K1171" s="915"/>
      <c r="L1171" s="915"/>
      <c r="M1171" s="915"/>
      <c r="N1171" s="915"/>
      <c r="O1171" s="915"/>
      <c r="P1171" s="915"/>
      <c r="Q1171" s="915"/>
      <c r="R1171" s="915"/>
      <c r="S1171" s="915"/>
      <c r="T1171" s="915"/>
      <c r="U1171" s="915"/>
      <c r="V1171" s="915"/>
      <c r="W1171" s="915"/>
      <c r="X1171" s="915"/>
      <c r="Y1171" s="915"/>
      <c r="Z1171" s="915"/>
      <c r="AA1171" s="915"/>
      <c r="AB1171" s="915"/>
      <c r="BA1171" s="570"/>
      <c r="BB1171" s="426"/>
      <c r="BC1171" s="570"/>
      <c r="BD1171" s="570"/>
      <c r="BE1171" s="570"/>
      <c r="BF1171" s="570"/>
      <c r="BG1171" s="570"/>
      <c r="BH1171" s="570"/>
      <c r="BI1171" s="570"/>
      <c r="BJ1171" s="570"/>
      <c r="BK1171" s="570"/>
      <c r="BL1171" s="570"/>
      <c r="BM1171" s="570"/>
      <c r="BN1171" s="570"/>
      <c r="BO1171" s="570"/>
      <c r="BP1171" s="570"/>
      <c r="BQ1171" s="570"/>
      <c r="BR1171" s="570"/>
      <c r="BS1171" s="570"/>
      <c r="BT1171" s="570"/>
      <c r="BU1171" s="570"/>
      <c r="BV1171" s="570"/>
      <c r="BW1171" s="570"/>
      <c r="BX1171" s="570"/>
      <c r="BY1171" s="570"/>
    </row>
    <row r="1172" s="398" customFormat="true" ht="15" customHeight="true" x14ac:dyDescent="0.2">
      <c r="A1172" s="495"/>
      <c r="B1172" s="914"/>
      <c r="C1172" s="915"/>
      <c r="D1172" s="915"/>
      <c r="E1172" s="915"/>
      <c r="F1172" s="915"/>
      <c r="G1172" s="915"/>
      <c r="H1172" s="915"/>
      <c r="I1172" s="915"/>
      <c r="J1172" s="915"/>
      <c r="K1172" s="915"/>
      <c r="L1172" s="915"/>
      <c r="M1172" s="915"/>
      <c r="N1172" s="915"/>
      <c r="O1172" s="915"/>
      <c r="P1172" s="915"/>
      <c r="Q1172" s="915"/>
      <c r="R1172" s="915"/>
      <c r="S1172" s="915"/>
      <c r="T1172" s="915"/>
      <c r="U1172" s="915"/>
      <c r="V1172" s="915"/>
      <c r="W1172" s="915"/>
      <c r="X1172" s="915"/>
      <c r="Y1172" s="915"/>
      <c r="Z1172" s="915"/>
      <c r="AA1172" s="915"/>
      <c r="AB1172" s="915"/>
      <c r="BA1172" s="570"/>
      <c r="BB1172" s="426"/>
      <c r="BC1172" s="570"/>
      <c r="BD1172" s="570"/>
      <c r="BE1172" s="570"/>
      <c r="BF1172" s="570"/>
      <c r="BG1172" s="570"/>
      <c r="BH1172" s="570"/>
      <c r="BI1172" s="570"/>
      <c r="BJ1172" s="570"/>
      <c r="BK1172" s="570"/>
      <c r="BL1172" s="570"/>
      <c r="BM1172" s="570"/>
      <c r="BN1172" s="570"/>
      <c r="BO1172" s="570"/>
      <c r="BP1172" s="570"/>
      <c r="BQ1172" s="570"/>
      <c r="BR1172" s="570"/>
      <c r="BS1172" s="570"/>
      <c r="BT1172" s="570"/>
      <c r="BU1172" s="570"/>
      <c r="BV1172" s="570"/>
      <c r="BW1172" s="570"/>
      <c r="BX1172" s="570"/>
      <c r="BY1172" s="570"/>
    </row>
    <row r="1173" s="398" customFormat="true" ht="15" customHeight="true" x14ac:dyDescent="0.2">
      <c r="A1173" s="495"/>
      <c r="B1173" s="914"/>
      <c r="C1173" s="915"/>
      <c r="D1173" s="915"/>
      <c r="E1173" s="915"/>
      <c r="F1173" s="915"/>
      <c r="G1173" s="915"/>
      <c r="H1173" s="915"/>
      <c r="I1173" s="915"/>
      <c r="J1173" s="915"/>
      <c r="K1173" s="915"/>
      <c r="L1173" s="915"/>
      <c r="M1173" s="915"/>
      <c r="N1173" s="915"/>
      <c r="O1173" s="915"/>
      <c r="P1173" s="915"/>
      <c r="Q1173" s="915"/>
      <c r="R1173" s="915"/>
      <c r="S1173" s="915"/>
      <c r="T1173" s="915"/>
      <c r="U1173" s="915"/>
      <c r="V1173" s="915"/>
      <c r="W1173" s="915"/>
      <c r="X1173" s="915"/>
      <c r="Y1173" s="915"/>
      <c r="Z1173" s="915"/>
      <c r="AA1173" s="915"/>
      <c r="AB1173" s="915"/>
      <c r="BA1173" s="570"/>
      <c r="BB1173" s="426"/>
      <c r="BC1173" s="570"/>
      <c r="BD1173" s="570"/>
      <c r="BE1173" s="570"/>
      <c r="BF1173" s="570"/>
      <c r="BG1173" s="570"/>
      <c r="BH1173" s="570"/>
      <c r="BI1173" s="570"/>
      <c r="BJ1173" s="570"/>
      <c r="BK1173" s="570"/>
      <c r="BL1173" s="570"/>
      <c r="BM1173" s="570"/>
      <c r="BN1173" s="570"/>
      <c r="BO1173" s="570"/>
      <c r="BP1173" s="570"/>
      <c r="BQ1173" s="570"/>
      <c r="BR1173" s="570"/>
      <c r="BS1173" s="570"/>
      <c r="BT1173" s="570"/>
      <c r="BU1173" s="570"/>
      <c r="BV1173" s="570"/>
      <c r="BW1173" s="570"/>
      <c r="BX1173" s="570"/>
      <c r="BY1173" s="570"/>
    </row>
    <row r="1174" s="398" customFormat="true" ht="15" customHeight="true" x14ac:dyDescent="0.2">
      <c r="A1174" s="495"/>
      <c r="B1174" s="914"/>
      <c r="C1174" s="915"/>
      <c r="D1174" s="915"/>
      <c r="E1174" s="915"/>
      <c r="F1174" s="915"/>
      <c r="G1174" s="915"/>
      <c r="H1174" s="915"/>
      <c r="I1174" s="915"/>
      <c r="J1174" s="915"/>
      <c r="K1174" s="915"/>
      <c r="L1174" s="915"/>
      <c r="M1174" s="915"/>
      <c r="N1174" s="915"/>
      <c r="O1174" s="915"/>
      <c r="P1174" s="915"/>
      <c r="Q1174" s="915"/>
      <c r="R1174" s="915"/>
      <c r="S1174" s="915"/>
      <c r="T1174" s="915"/>
      <c r="U1174" s="915"/>
      <c r="V1174" s="915"/>
      <c r="W1174" s="915"/>
      <c r="X1174" s="915"/>
      <c r="Y1174" s="915"/>
      <c r="Z1174" s="915"/>
      <c r="AA1174" s="915"/>
      <c r="AB1174" s="915"/>
      <c r="BA1174" s="570"/>
      <c r="BB1174" s="426"/>
      <c r="BC1174" s="570"/>
      <c r="BD1174" s="570"/>
      <c r="BE1174" s="570"/>
      <c r="BF1174" s="570"/>
      <c r="BG1174" s="570"/>
      <c r="BH1174" s="570"/>
      <c r="BI1174" s="570"/>
      <c r="BJ1174" s="570"/>
      <c r="BK1174" s="570"/>
      <c r="BL1174" s="570"/>
      <c r="BM1174" s="570"/>
      <c r="BN1174" s="570"/>
      <c r="BO1174" s="570"/>
      <c r="BP1174" s="570"/>
      <c r="BQ1174" s="570"/>
      <c r="BR1174" s="570"/>
      <c r="BS1174" s="570"/>
      <c r="BT1174" s="570"/>
      <c r="BU1174" s="570"/>
      <c r="BV1174" s="570"/>
      <c r="BW1174" s="570"/>
      <c r="BX1174" s="570"/>
      <c r="BY1174" s="570"/>
    </row>
    <row r="1175" s="398" customFormat="true" ht="15" customHeight="true" x14ac:dyDescent="0.2">
      <c r="A1175" s="495"/>
      <c r="B1175" s="914"/>
      <c r="C1175" s="915"/>
      <c r="D1175" s="915"/>
      <c r="E1175" s="915"/>
      <c r="F1175" s="915"/>
      <c r="G1175" s="915"/>
      <c r="H1175" s="915"/>
      <c r="I1175" s="915"/>
      <c r="J1175" s="915"/>
      <c r="K1175" s="915"/>
      <c r="L1175" s="915"/>
      <c r="M1175" s="915"/>
      <c r="N1175" s="915"/>
      <c r="O1175" s="915"/>
      <c r="P1175" s="915"/>
      <c r="Q1175" s="915"/>
      <c r="R1175" s="915"/>
      <c r="S1175" s="915"/>
      <c r="T1175" s="915"/>
      <c r="U1175" s="915"/>
      <c r="V1175" s="915"/>
      <c r="W1175" s="915"/>
      <c r="X1175" s="915"/>
      <c r="Y1175" s="915"/>
      <c r="Z1175" s="915"/>
      <c r="AA1175" s="915"/>
      <c r="AB1175" s="915"/>
      <c r="BA1175" s="570"/>
      <c r="BB1175" s="426"/>
      <c r="BC1175" s="570"/>
      <c r="BD1175" s="570"/>
      <c r="BE1175" s="570"/>
      <c r="BF1175" s="570"/>
      <c r="BG1175" s="570"/>
      <c r="BH1175" s="570"/>
      <c r="BI1175" s="570"/>
      <c r="BJ1175" s="570"/>
      <c r="BK1175" s="570"/>
      <c r="BL1175" s="570"/>
      <c r="BM1175" s="570"/>
      <c r="BN1175" s="570"/>
      <c r="BO1175" s="570"/>
      <c r="BP1175" s="570"/>
      <c r="BQ1175" s="570"/>
      <c r="BR1175" s="570"/>
      <c r="BS1175" s="570"/>
      <c r="BT1175" s="570"/>
      <c r="BU1175" s="570"/>
      <c r="BV1175" s="570"/>
      <c r="BW1175" s="570"/>
      <c r="BX1175" s="570"/>
      <c r="BY1175" s="570"/>
    </row>
    <row r="1176" s="398" customFormat="true" ht="15" customHeight="true" x14ac:dyDescent="0.2">
      <c r="A1176" s="916"/>
      <c r="B1176" s="495"/>
      <c r="C1176" s="917"/>
      <c r="D1176" s="918"/>
      <c r="E1176" s="918"/>
      <c r="F1176" s="918"/>
      <c r="G1176" s="918"/>
      <c r="H1176" s="917"/>
      <c r="I1176" s="918"/>
      <c r="J1176" s="918"/>
      <c r="K1176" s="918"/>
      <c r="L1176" s="918"/>
      <c r="M1176" s="917"/>
      <c r="N1176" s="918"/>
      <c r="O1176" s="918"/>
      <c r="P1176" s="918"/>
      <c r="Q1176" s="918"/>
      <c r="R1176" s="917"/>
      <c r="S1176" s="918"/>
      <c r="T1176" s="918"/>
      <c r="U1176" s="918"/>
      <c r="BA1176" s="570"/>
      <c r="BB1176" s="426"/>
      <c r="BC1176" s="570"/>
      <c r="BD1176" s="570"/>
      <c r="BE1176" s="570"/>
      <c r="BF1176" s="570"/>
      <c r="BG1176" s="570"/>
      <c r="BH1176" s="570"/>
      <c r="BI1176" s="570"/>
      <c r="BJ1176" s="570"/>
      <c r="BK1176" s="570"/>
      <c r="BL1176" s="570"/>
      <c r="BM1176" s="570"/>
      <c r="BN1176" s="570"/>
      <c r="BO1176" s="570"/>
      <c r="BP1176" s="570"/>
      <c r="BQ1176" s="570"/>
      <c r="BR1176" s="570"/>
      <c r="BS1176" s="570"/>
      <c r="BT1176" s="570"/>
      <c r="BU1176" s="570"/>
      <c r="BV1176" s="570"/>
      <c r="BW1176" s="570"/>
      <c r="BX1176" s="570"/>
      <c r="BY1176" s="570"/>
    </row>
    <row r="1177" s="398" customFormat="true" ht="15" customHeight="true" x14ac:dyDescent="0.2">
      <c r="A1177" s="918"/>
      <c r="B1177" s="918"/>
      <c r="C1177" s="917"/>
      <c r="D1177" s="917"/>
      <c r="E1177" s="917"/>
      <c r="F1177" s="917"/>
      <c r="G1177" s="917"/>
      <c r="H1177" s="917"/>
      <c r="I1177" s="917"/>
      <c r="J1177" s="917"/>
      <c r="K1177" s="917"/>
      <c r="L1177" s="917"/>
      <c r="M1177" s="917"/>
      <c r="N1177" s="917"/>
      <c r="O1177" s="917"/>
      <c r="P1177" s="917"/>
      <c r="Q1177" s="917"/>
      <c r="R1177" s="917"/>
      <c r="S1177" s="917"/>
      <c r="T1177" s="917"/>
      <c r="U1177" s="917"/>
      <c r="BA1177" s="570"/>
      <c r="BB1177" s="426"/>
      <c r="BC1177" s="570"/>
      <c r="BD1177" s="570"/>
      <c r="BE1177" s="570"/>
      <c r="BF1177" s="570"/>
      <c r="BG1177" s="570"/>
      <c r="BH1177" s="570"/>
      <c r="BI1177" s="570"/>
      <c r="BJ1177" s="570"/>
      <c r="BK1177" s="570"/>
      <c r="BL1177" s="570"/>
      <c r="BM1177" s="570"/>
      <c r="BN1177" s="570"/>
      <c r="BO1177" s="570"/>
      <c r="BP1177" s="570"/>
      <c r="BQ1177" s="570"/>
      <c r="BR1177" s="570"/>
      <c r="BS1177" s="570"/>
      <c r="BT1177" s="570"/>
      <c r="BU1177" s="570"/>
      <c r="BV1177" s="570"/>
      <c r="BW1177" s="570"/>
      <c r="BX1177" s="570"/>
      <c r="BY1177" s="570"/>
    </row>
    <row r="1178" s="398" customFormat="true" ht="15" customHeight="true" x14ac:dyDescent="0.2">
      <c r="BA1178" s="570"/>
      <c r="BB1178" s="426"/>
      <c r="BC1178" s="570"/>
      <c r="BD1178" s="570"/>
      <c r="BE1178" s="570"/>
      <c r="BF1178" s="570"/>
      <c r="BG1178" s="570"/>
      <c r="BH1178" s="570"/>
      <c r="BI1178" s="570"/>
      <c r="BJ1178" s="570"/>
      <c r="BK1178" s="570"/>
      <c r="BL1178" s="570"/>
      <c r="BM1178" s="570"/>
      <c r="BN1178" s="570"/>
      <c r="BO1178" s="570"/>
      <c r="BP1178" s="570"/>
      <c r="BQ1178" s="570"/>
      <c r="BR1178" s="570"/>
      <c r="BS1178" s="570"/>
      <c r="BT1178" s="570"/>
      <c r="BU1178" s="570"/>
      <c r="BV1178" s="570"/>
      <c r="BW1178" s="570"/>
      <c r="BX1178" s="570"/>
      <c r="BY1178" s="570"/>
    </row>
    <row r="1179" s="398" customFormat="true" ht="15" customHeight="true" x14ac:dyDescent="0.2">
      <c r="BA1179" s="570"/>
      <c r="BB1179" s="426"/>
      <c r="BC1179" s="570"/>
      <c r="BD1179" s="570"/>
      <c r="BE1179" s="570"/>
      <c r="BF1179" s="570"/>
      <c r="BG1179" s="570"/>
      <c r="BH1179" s="570"/>
      <c r="BI1179" s="570"/>
      <c r="BJ1179" s="570"/>
      <c r="BK1179" s="570"/>
      <c r="BL1179" s="570"/>
      <c r="BM1179" s="570"/>
      <c r="BN1179" s="570"/>
      <c r="BO1179" s="570"/>
      <c r="BP1179" s="570"/>
      <c r="BQ1179" s="570"/>
      <c r="BR1179" s="570"/>
      <c r="BS1179" s="570"/>
      <c r="BT1179" s="570"/>
      <c r="BU1179" s="570"/>
      <c r="BV1179" s="570"/>
      <c r="BW1179" s="570"/>
      <c r="BX1179" s="570"/>
      <c r="BY1179" s="570"/>
    </row>
    <row r="1180" s="398" customFormat="true" ht="15" customHeight="true" x14ac:dyDescent="0.2">
      <c r="BA1180" s="570"/>
      <c r="BB1180" s="426"/>
      <c r="BC1180" s="570"/>
      <c r="BD1180" s="570"/>
      <c r="BE1180" s="570"/>
      <c r="BF1180" s="570"/>
      <c r="BG1180" s="570"/>
      <c r="BH1180" s="570"/>
      <c r="BI1180" s="570"/>
      <c r="BJ1180" s="570"/>
      <c r="BK1180" s="570"/>
      <c r="BL1180" s="570"/>
      <c r="BM1180" s="570"/>
      <c r="BN1180" s="570"/>
      <c r="BO1180" s="570"/>
      <c r="BP1180" s="570"/>
      <c r="BQ1180" s="570"/>
      <c r="BR1180" s="570"/>
      <c r="BS1180" s="570"/>
      <c r="BT1180" s="570"/>
      <c r="BU1180" s="570"/>
      <c r="BV1180" s="570"/>
      <c r="BW1180" s="570"/>
      <c r="BX1180" s="570"/>
      <c r="BY1180" s="570"/>
    </row>
    <row r="1181" s="398" customFormat="true" ht="15" customHeight="true" x14ac:dyDescent="0.2">
      <c r="BA1181" s="570"/>
      <c r="BB1181" s="426"/>
      <c r="BC1181" s="570"/>
      <c r="BD1181" s="570"/>
      <c r="BE1181" s="570"/>
      <c r="BF1181" s="570"/>
      <c r="BG1181" s="570"/>
      <c r="BH1181" s="570"/>
      <c r="BI1181" s="570"/>
      <c r="BJ1181" s="570"/>
      <c r="BK1181" s="570"/>
      <c r="BL1181" s="570"/>
      <c r="BM1181" s="570"/>
      <c r="BN1181" s="570"/>
      <c r="BO1181" s="570"/>
      <c r="BP1181" s="570"/>
      <c r="BQ1181" s="570"/>
      <c r="BR1181" s="570"/>
      <c r="BS1181" s="570"/>
      <c r="BT1181" s="570"/>
      <c r="BU1181" s="570"/>
      <c r="BV1181" s="570"/>
      <c r="BW1181" s="570"/>
      <c r="BX1181" s="570"/>
      <c r="BY1181" s="570"/>
    </row>
    <row r="1182" s="398" customFormat="true" ht="15" customHeight="true" x14ac:dyDescent="0.2">
      <c r="BA1182" s="570"/>
      <c r="BB1182" s="426"/>
      <c r="BC1182" s="570"/>
      <c r="BD1182" s="570"/>
      <c r="BE1182" s="570"/>
      <c r="BF1182" s="570"/>
      <c r="BG1182" s="570"/>
      <c r="BH1182" s="570"/>
      <c r="BI1182" s="570"/>
      <c r="BJ1182" s="570"/>
      <c r="BK1182" s="570"/>
      <c r="BL1182" s="570"/>
      <c r="BM1182" s="570"/>
      <c r="BN1182" s="570"/>
      <c r="BO1182" s="570"/>
      <c r="BP1182" s="570"/>
      <c r="BQ1182" s="570"/>
      <c r="BR1182" s="570"/>
      <c r="BS1182" s="570"/>
      <c r="BT1182" s="570"/>
      <c r="BU1182" s="570"/>
      <c r="BV1182" s="570"/>
      <c r="BW1182" s="570"/>
      <c r="BX1182" s="570"/>
      <c r="BY1182" s="570"/>
    </row>
    <row r="1183" s="398" customFormat="true" ht="15" customHeight="true" x14ac:dyDescent="0.2">
      <c r="BA1183" s="570"/>
      <c r="BB1183" s="426"/>
      <c r="BC1183" s="570"/>
      <c r="BD1183" s="570"/>
      <c r="BE1183" s="570"/>
      <c r="BF1183" s="570"/>
      <c r="BG1183" s="570"/>
      <c r="BH1183" s="570"/>
      <c r="BI1183" s="570"/>
      <c r="BJ1183" s="570"/>
      <c r="BK1183" s="570"/>
      <c r="BL1183" s="570"/>
      <c r="BM1183" s="570"/>
      <c r="BN1183" s="570"/>
      <c r="BO1183" s="570"/>
      <c r="BP1183" s="570"/>
      <c r="BQ1183" s="570"/>
      <c r="BR1183" s="570"/>
      <c r="BS1183" s="570"/>
      <c r="BT1183" s="570"/>
      <c r="BU1183" s="570"/>
      <c r="BV1183" s="570"/>
      <c r="BW1183" s="570"/>
      <c r="BX1183" s="570"/>
      <c r="BY1183" s="570"/>
    </row>
    <row r="1184" s="398" customFormat="true" ht="15" customHeight="true" x14ac:dyDescent="0.2">
      <c r="BA1184" s="570"/>
      <c r="BB1184" s="426"/>
      <c r="BC1184" s="570"/>
      <c r="BD1184" s="570"/>
      <c r="BE1184" s="570"/>
      <c r="BF1184" s="570"/>
      <c r="BG1184" s="570"/>
      <c r="BH1184" s="570"/>
      <c r="BI1184" s="570"/>
      <c r="BJ1184" s="570"/>
      <c r="BK1184" s="570"/>
      <c r="BL1184" s="570"/>
      <c r="BM1184" s="570"/>
      <c r="BN1184" s="570"/>
      <c r="BO1184" s="570"/>
      <c r="BP1184" s="570"/>
      <c r="BQ1184" s="570"/>
      <c r="BR1184" s="570"/>
      <c r="BS1184" s="570"/>
      <c r="BT1184" s="570"/>
      <c r="BU1184" s="570"/>
      <c r="BV1184" s="570"/>
      <c r="BW1184" s="570"/>
      <c r="BX1184" s="570"/>
      <c r="BY1184" s="570"/>
    </row>
    <row r="1185" s="398" customFormat="true" ht="15" customHeight="true" x14ac:dyDescent="0.2">
      <c r="BA1185" s="570"/>
      <c r="BB1185" s="426"/>
      <c r="BC1185" s="570"/>
      <c r="BD1185" s="570"/>
      <c r="BE1185" s="570"/>
      <c r="BF1185" s="570"/>
      <c r="BG1185" s="570"/>
      <c r="BH1185" s="570"/>
      <c r="BI1185" s="570"/>
      <c r="BJ1185" s="570"/>
      <c r="BK1185" s="570"/>
      <c r="BL1185" s="570"/>
      <c r="BM1185" s="570"/>
      <c r="BN1185" s="570"/>
      <c r="BO1185" s="570"/>
      <c r="BP1185" s="570"/>
      <c r="BQ1185" s="570"/>
      <c r="BR1185" s="570"/>
      <c r="BS1185" s="570"/>
      <c r="BT1185" s="570"/>
      <c r="BU1185" s="570"/>
      <c r="BV1185" s="570"/>
      <c r="BW1185" s="570"/>
      <c r="BX1185" s="570"/>
      <c r="BY1185" s="570"/>
    </row>
    <row r="1186" s="398" customFormat="true" ht="15" customHeight="true" x14ac:dyDescent="0.2">
      <c r="BA1186" s="570"/>
      <c r="BB1186" s="426"/>
      <c r="BC1186" s="570"/>
      <c r="BD1186" s="570"/>
      <c r="BE1186" s="570"/>
      <c r="BF1186" s="570"/>
      <c r="BG1186" s="570"/>
      <c r="BH1186" s="570"/>
      <c r="BI1186" s="570"/>
      <c r="BJ1186" s="570"/>
      <c r="BK1186" s="570"/>
      <c r="BL1186" s="570"/>
      <c r="BM1186" s="570"/>
      <c r="BN1186" s="570"/>
      <c r="BO1186" s="570"/>
      <c r="BP1186" s="570"/>
      <c r="BQ1186" s="570"/>
      <c r="BR1186" s="570"/>
      <c r="BS1186" s="570"/>
      <c r="BT1186" s="570"/>
      <c r="BU1186" s="570"/>
      <c r="BV1186" s="570"/>
      <c r="BW1186" s="570"/>
      <c r="BX1186" s="570"/>
      <c r="BY1186" s="570"/>
    </row>
    <row r="1187" s="398" customFormat="true" ht="15" customHeight="true" x14ac:dyDescent="0.2">
      <c r="BA1187" s="570"/>
      <c r="BB1187" s="426"/>
      <c r="BC1187" s="570"/>
      <c r="BD1187" s="570"/>
      <c r="BE1187" s="570"/>
      <c r="BF1187" s="570"/>
      <c r="BG1187" s="570"/>
      <c r="BH1187" s="570"/>
      <c r="BI1187" s="570"/>
      <c r="BJ1187" s="570"/>
      <c r="BK1187" s="570"/>
      <c r="BL1187" s="570"/>
      <c r="BM1187" s="570"/>
      <c r="BN1187" s="570"/>
      <c r="BO1187" s="570"/>
      <c r="BP1187" s="570"/>
      <c r="BQ1187" s="570"/>
      <c r="BR1187" s="570"/>
      <c r="BS1187" s="570"/>
      <c r="BT1187" s="570"/>
      <c r="BU1187" s="570"/>
      <c r="BV1187" s="570"/>
      <c r="BW1187" s="570"/>
      <c r="BX1187" s="570"/>
      <c r="BY1187" s="570"/>
    </row>
    <row r="1188" s="398" customFormat="true" ht="15" customHeight="true" x14ac:dyDescent="0.2">
      <c r="BA1188" s="570"/>
      <c r="BB1188" s="426"/>
      <c r="BC1188" s="570"/>
      <c r="BD1188" s="570"/>
      <c r="BE1188" s="570"/>
      <c r="BF1188" s="570"/>
      <c r="BG1188" s="570"/>
      <c r="BH1188" s="570"/>
      <c r="BI1188" s="570"/>
      <c r="BJ1188" s="570"/>
      <c r="BK1188" s="570"/>
      <c r="BL1188" s="570"/>
      <c r="BM1188" s="570"/>
      <c r="BN1188" s="570"/>
      <c r="BO1188" s="570"/>
      <c r="BP1188" s="570"/>
      <c r="BQ1188" s="570"/>
      <c r="BR1188" s="570"/>
      <c r="BS1188" s="570"/>
      <c r="BT1188" s="570"/>
      <c r="BU1188" s="570"/>
      <c r="BV1188" s="570"/>
      <c r="BW1188" s="570"/>
      <c r="BX1188" s="570"/>
      <c r="BY1188" s="570"/>
    </row>
    <row r="1189" s="398" customFormat="true" ht="15" customHeight="true" x14ac:dyDescent="0.2">
      <c r="BA1189" s="570"/>
      <c r="BB1189" s="426"/>
      <c r="BC1189" s="570"/>
      <c r="BD1189" s="570"/>
      <c r="BE1189" s="570"/>
      <c r="BF1189" s="570"/>
      <c r="BG1189" s="570"/>
      <c r="BH1189" s="570"/>
      <c r="BI1189" s="570"/>
      <c r="BJ1189" s="570"/>
      <c r="BK1189" s="570"/>
      <c r="BL1189" s="570"/>
      <c r="BM1189" s="570"/>
      <c r="BN1189" s="570"/>
      <c r="BO1189" s="570"/>
      <c r="BP1189" s="570"/>
      <c r="BQ1189" s="570"/>
      <c r="BR1189" s="570"/>
      <c r="BS1189" s="570"/>
      <c r="BT1189" s="570"/>
      <c r="BU1189" s="570"/>
      <c r="BV1189" s="570"/>
      <c r="BW1189" s="570"/>
      <c r="BX1189" s="570"/>
      <c r="BY1189" s="570"/>
    </row>
    <row r="1190" s="398" customFormat="true" ht="15" customHeight="true" x14ac:dyDescent="0.2">
      <c r="BA1190" s="570"/>
      <c r="BB1190" s="426"/>
      <c r="BC1190" s="570"/>
      <c r="BD1190" s="570"/>
      <c r="BE1190" s="570"/>
      <c r="BF1190" s="570"/>
      <c r="BG1190" s="570"/>
      <c r="BH1190" s="570"/>
      <c r="BI1190" s="570"/>
      <c r="BJ1190" s="570"/>
      <c r="BK1190" s="570"/>
      <c r="BL1190" s="570"/>
      <c r="BM1190" s="570"/>
      <c r="BN1190" s="570"/>
      <c r="BO1190" s="570"/>
      <c r="BP1190" s="570"/>
      <c r="BQ1190" s="570"/>
      <c r="BR1190" s="570"/>
      <c r="BS1190" s="570"/>
      <c r="BT1190" s="570"/>
      <c r="BU1190" s="570"/>
      <c r="BV1190" s="570"/>
      <c r="BW1190" s="570"/>
      <c r="BX1190" s="570"/>
      <c r="BY1190" s="570"/>
    </row>
    <row r="1191" s="398" customFormat="true" ht="15" customHeight="true" x14ac:dyDescent="0.2">
      <c r="BA1191" s="570"/>
      <c r="BB1191" s="426"/>
      <c r="BC1191" s="570"/>
      <c r="BD1191" s="570"/>
      <c r="BE1191" s="570"/>
      <c r="BF1191" s="570"/>
      <c r="BG1191" s="570"/>
      <c r="BH1191" s="570"/>
      <c r="BI1191" s="570"/>
      <c r="BJ1191" s="570"/>
      <c r="BK1191" s="570"/>
      <c r="BL1191" s="570"/>
      <c r="BM1191" s="570"/>
      <c r="BN1191" s="570"/>
      <c r="BO1191" s="570"/>
      <c r="BP1191" s="570"/>
      <c r="BQ1191" s="570"/>
      <c r="BR1191" s="570"/>
      <c r="BS1191" s="570"/>
      <c r="BT1191" s="570"/>
      <c r="BU1191" s="570"/>
      <c r="BV1191" s="570"/>
      <c r="BW1191" s="570"/>
      <c r="BX1191" s="570"/>
      <c r="BY1191" s="570"/>
    </row>
    <row r="1192" s="398" customFormat="true" ht="15" customHeight="true" x14ac:dyDescent="0.2">
      <c r="BA1192" s="570"/>
      <c r="BB1192" s="426"/>
      <c r="BC1192" s="570"/>
      <c r="BD1192" s="570"/>
      <c r="BE1192" s="570"/>
      <c r="BF1192" s="570"/>
      <c r="BG1192" s="570"/>
      <c r="BH1192" s="570"/>
      <c r="BI1192" s="570"/>
      <c r="BJ1192" s="570"/>
      <c r="BK1192" s="570"/>
      <c r="BL1192" s="570"/>
      <c r="BM1192" s="570"/>
      <c r="BN1192" s="570"/>
      <c r="BO1192" s="570"/>
      <c r="BP1192" s="570"/>
      <c r="BQ1192" s="570"/>
      <c r="BR1192" s="570"/>
      <c r="BS1192" s="570"/>
      <c r="BT1192" s="570"/>
      <c r="BU1192" s="570"/>
      <c r="BV1192" s="570"/>
      <c r="BW1192" s="570"/>
      <c r="BX1192" s="570"/>
      <c r="BY1192" s="570"/>
    </row>
    <row r="1193" s="398" customFormat="true" ht="15" customHeight="true" x14ac:dyDescent="0.2">
      <c r="BA1193" s="570"/>
      <c r="BB1193" s="426"/>
      <c r="BC1193" s="570"/>
      <c r="BD1193" s="570"/>
      <c r="BE1193" s="570"/>
      <c r="BF1193" s="570"/>
      <c r="BG1193" s="570"/>
      <c r="BH1193" s="570"/>
      <c r="BI1193" s="570"/>
      <c r="BJ1193" s="570"/>
      <c r="BK1193" s="570"/>
      <c r="BL1193" s="570"/>
      <c r="BM1193" s="570"/>
      <c r="BN1193" s="570"/>
      <c r="BO1193" s="570"/>
      <c r="BP1193" s="570"/>
      <c r="BQ1193" s="570"/>
      <c r="BR1193" s="570"/>
      <c r="BS1193" s="570"/>
      <c r="BT1193" s="570"/>
      <c r="BU1193" s="570"/>
      <c r="BV1193" s="570"/>
      <c r="BW1193" s="570"/>
      <c r="BX1193" s="570"/>
      <c r="BY1193" s="570"/>
    </row>
    <row r="1194" s="398" customFormat="true" ht="15" customHeight="true" x14ac:dyDescent="0.2">
      <c r="BA1194" s="570"/>
      <c r="BB1194" s="426"/>
      <c r="BC1194" s="570"/>
      <c r="BD1194" s="570"/>
      <c r="BE1194" s="570"/>
      <c r="BF1194" s="570"/>
      <c r="BG1194" s="570"/>
      <c r="BH1194" s="570"/>
      <c r="BI1194" s="570"/>
      <c r="BJ1194" s="570"/>
      <c r="BK1194" s="570"/>
      <c r="BL1194" s="570"/>
      <c r="BM1194" s="570"/>
      <c r="BN1194" s="570"/>
      <c r="BO1194" s="570"/>
      <c r="BP1194" s="570"/>
      <c r="BQ1194" s="570"/>
      <c r="BR1194" s="570"/>
      <c r="BS1194" s="570"/>
      <c r="BT1194" s="570"/>
      <c r="BU1194" s="570"/>
      <c r="BV1194" s="570"/>
      <c r="BW1194" s="570"/>
      <c r="BX1194" s="570"/>
      <c r="BY1194" s="570"/>
    </row>
    <row r="1195" s="398" customFormat="true" ht="15" customHeight="true" x14ac:dyDescent="0.2">
      <c r="BA1195" s="570"/>
      <c r="BB1195" s="426"/>
      <c r="BC1195" s="570"/>
      <c r="BD1195" s="570"/>
      <c r="BE1195" s="570"/>
      <c r="BF1195" s="570"/>
      <c r="BG1195" s="570"/>
      <c r="BH1195" s="570"/>
      <c r="BI1195" s="570"/>
      <c r="BJ1195" s="570"/>
      <c r="BK1195" s="570"/>
      <c r="BL1195" s="570"/>
      <c r="BM1195" s="570"/>
      <c r="BN1195" s="570"/>
      <c r="BO1195" s="570"/>
      <c r="BP1195" s="570"/>
      <c r="BQ1195" s="570"/>
      <c r="BR1195" s="570"/>
      <c r="BS1195" s="570"/>
      <c r="BT1195" s="570"/>
      <c r="BU1195" s="570"/>
      <c r="BV1195" s="570"/>
      <c r="BW1195" s="570"/>
      <c r="BX1195" s="570"/>
      <c r="BY1195" s="570"/>
    </row>
    <row r="1196" s="398" customFormat="true" ht="15" customHeight="true" x14ac:dyDescent="0.2">
      <c r="BA1196" s="570"/>
      <c r="BB1196" s="426"/>
      <c r="BC1196" s="570"/>
      <c r="BD1196" s="570"/>
      <c r="BE1196" s="570"/>
      <c r="BF1196" s="570"/>
      <c r="BG1196" s="570"/>
      <c r="BH1196" s="570"/>
      <c r="BI1196" s="570"/>
      <c r="BJ1196" s="570"/>
      <c r="BK1196" s="570"/>
      <c r="BL1196" s="570"/>
      <c r="BM1196" s="570"/>
      <c r="BN1196" s="570"/>
      <c r="BO1196" s="570"/>
      <c r="BP1196" s="570"/>
      <c r="BQ1196" s="570"/>
      <c r="BR1196" s="570"/>
      <c r="BS1196" s="570"/>
      <c r="BT1196" s="570"/>
      <c r="BU1196" s="570"/>
      <c r="BV1196" s="570"/>
      <c r="BW1196" s="570"/>
      <c r="BX1196" s="570"/>
      <c r="BY1196" s="570"/>
    </row>
    <row r="1197" s="398" customFormat="true" ht="15" customHeight="true" x14ac:dyDescent="0.2">
      <c r="BA1197" s="570"/>
      <c r="BB1197" s="426"/>
      <c r="BC1197" s="570"/>
      <c r="BD1197" s="570"/>
      <c r="BE1197" s="570"/>
      <c r="BF1197" s="570"/>
      <c r="BG1197" s="570"/>
      <c r="BH1197" s="570"/>
      <c r="BI1197" s="570"/>
      <c r="BJ1197" s="570"/>
      <c r="BK1197" s="570"/>
      <c r="BL1197" s="570"/>
      <c r="BM1197" s="570"/>
      <c r="BN1197" s="570"/>
      <c r="BO1197" s="570"/>
      <c r="BP1197" s="570"/>
      <c r="BQ1197" s="570"/>
      <c r="BR1197" s="570"/>
      <c r="BS1197" s="570"/>
      <c r="BT1197" s="570"/>
      <c r="BU1197" s="570"/>
      <c r="BV1197" s="570"/>
      <c r="BW1197" s="570"/>
      <c r="BX1197" s="570"/>
      <c r="BY1197" s="570"/>
    </row>
    <row r="1198" s="398" customFormat="true" ht="15" customHeight="true" x14ac:dyDescent="0.2">
      <c r="BA1198" s="570"/>
      <c r="BB1198" s="426"/>
      <c r="BC1198" s="570"/>
      <c r="BD1198" s="570"/>
      <c r="BE1198" s="570"/>
      <c r="BF1198" s="570"/>
      <c r="BG1198" s="570"/>
      <c r="BH1198" s="570"/>
      <c r="BI1198" s="570"/>
      <c r="BJ1198" s="570"/>
      <c r="BK1198" s="570"/>
      <c r="BL1198" s="570"/>
      <c r="BM1198" s="570"/>
      <c r="BN1198" s="570"/>
      <c r="BO1198" s="570"/>
      <c r="BP1198" s="570"/>
      <c r="BQ1198" s="570"/>
      <c r="BR1198" s="570"/>
      <c r="BS1198" s="570"/>
      <c r="BT1198" s="570"/>
      <c r="BU1198" s="570"/>
      <c r="BV1198" s="570"/>
      <c r="BW1198" s="570"/>
      <c r="BX1198" s="570"/>
      <c r="BY1198" s="570"/>
    </row>
    <row r="1199" s="398" customFormat="true" ht="15" customHeight="true" x14ac:dyDescent="0.2">
      <c r="BA1199" s="570"/>
      <c r="BB1199" s="426"/>
      <c r="BC1199" s="570"/>
      <c r="BD1199" s="570"/>
      <c r="BE1199" s="570"/>
      <c r="BF1199" s="570"/>
      <c r="BG1199" s="570"/>
      <c r="BH1199" s="570"/>
      <c r="BI1199" s="570"/>
      <c r="BJ1199" s="570"/>
      <c r="BK1199" s="570"/>
      <c r="BL1199" s="570"/>
      <c r="BM1199" s="570"/>
      <c r="BN1199" s="570"/>
      <c r="BO1199" s="570"/>
      <c r="BP1199" s="570"/>
      <c r="BQ1199" s="570"/>
      <c r="BR1199" s="570"/>
      <c r="BS1199" s="570"/>
      <c r="BT1199" s="570"/>
      <c r="BU1199" s="570"/>
      <c r="BV1199" s="570"/>
      <c r="BW1199" s="570"/>
      <c r="BX1199" s="570"/>
      <c r="BY1199" s="570"/>
    </row>
    <row r="1200" s="398" customFormat="true" ht="15" customHeight="true" x14ac:dyDescent="0.2">
      <c r="BA1200" s="570"/>
      <c r="BB1200" s="426"/>
      <c r="BC1200" s="570"/>
      <c r="BD1200" s="570"/>
      <c r="BE1200" s="570"/>
      <c r="BF1200" s="570"/>
      <c r="BG1200" s="570"/>
      <c r="BH1200" s="570"/>
      <c r="BI1200" s="570"/>
      <c r="BJ1200" s="570"/>
      <c r="BK1200" s="570"/>
      <c r="BL1200" s="570"/>
      <c r="BM1200" s="570"/>
      <c r="BN1200" s="570"/>
      <c r="BO1200" s="570"/>
      <c r="BP1200" s="570"/>
      <c r="BQ1200" s="570"/>
      <c r="BR1200" s="570"/>
      <c r="BS1200" s="570"/>
      <c r="BT1200" s="570"/>
      <c r="BU1200" s="570"/>
      <c r="BV1200" s="570"/>
      <c r="BW1200" s="570"/>
      <c r="BX1200" s="570"/>
      <c r="BY1200" s="570"/>
    </row>
  </sheetData>
  <mergeCells count="972">
    <mergeCell ref="C666:D666"/>
    <mergeCell ref="H666:I666"/>
    <mergeCell ref="M666:N666"/>
    <mergeCell ref="C667:D667"/>
    <mergeCell ref="H667:I667"/>
    <mergeCell ref="C684:D684"/>
    <mergeCell ref="H684:I684"/>
    <mergeCell ref="M684:N684"/>
    <mergeCell ref="C685:D685"/>
    <mergeCell ref="H685:I685"/>
    <mergeCell ref="M685:N685"/>
    <mergeCell ref="C682:D682"/>
    <mergeCell ref="H682:I682"/>
    <mergeCell ref="M682:O682"/>
    <mergeCell ref="C683:D683"/>
    <mergeCell ref="H683:I683"/>
    <mergeCell ref="M683:N683"/>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0:D680"/>
    <mergeCell ref="H680:I680"/>
    <mergeCell ref="M680:N680"/>
    <mergeCell ref="C681:D681"/>
    <mergeCell ref="H681:I681"/>
    <mergeCell ref="M681:N681"/>
    <mergeCell ref="C678:D678"/>
    <mergeCell ref="H678:I678"/>
    <mergeCell ref="M678:N678"/>
    <mergeCell ref="C679:D679"/>
    <mergeCell ref="H679:I679"/>
    <mergeCell ref="M679:N679"/>
    <mergeCell ref="M667:N667"/>
    <mergeCell ref="C672:D672"/>
    <mergeCell ref="H672:I672"/>
    <mergeCell ref="M672:N672"/>
    <mergeCell ref="C673:D673"/>
    <mergeCell ref="H673:I673"/>
    <mergeCell ref="M673:N673"/>
    <mergeCell ref="C670:D670"/>
    <mergeCell ref="H670:J670"/>
    <mergeCell ref="M670:N670"/>
    <mergeCell ref="C671:D671"/>
    <mergeCell ref="H671:I671"/>
    <mergeCell ref="M671:N671"/>
    <mergeCell ref="C668:D668"/>
    <mergeCell ref="H668:I668"/>
    <mergeCell ref="M668:N668"/>
    <mergeCell ref="C669:D669"/>
    <mergeCell ref="H669:I669"/>
    <mergeCell ref="M669:N669"/>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E625"/>
    <mergeCell ref="H625:I625"/>
    <mergeCell ref="M625:N625"/>
    <mergeCell ref="C622:D622"/>
    <mergeCell ref="H622:I622"/>
    <mergeCell ref="M622:N622"/>
    <mergeCell ref="C623:D623"/>
    <mergeCell ref="H623:I623"/>
    <mergeCell ref="M623:N62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597:D597"/>
    <mergeCell ref="H597:I597"/>
    <mergeCell ref="M597:N597"/>
    <mergeCell ref="C594:D594"/>
    <mergeCell ref="H594:I594"/>
    <mergeCell ref="M594:N594"/>
    <mergeCell ref="C595:D595"/>
    <mergeCell ref="H595:I595"/>
    <mergeCell ref="M595:N595"/>
    <mergeCell ref="C596:D596"/>
    <mergeCell ref="H596:I596"/>
    <mergeCell ref="M596:N596"/>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1:D591"/>
    <mergeCell ref="H591:I591"/>
    <mergeCell ref="M591:N592"/>
    <mergeCell ref="C592:D592"/>
    <mergeCell ref="H592:I592"/>
    <mergeCell ref="C593:D593"/>
    <mergeCell ref="H593:I593"/>
    <mergeCell ref="M593:N593"/>
    <mergeCell ref="C589:D589"/>
    <mergeCell ref="H589:I589"/>
    <mergeCell ref="M589:N589"/>
    <mergeCell ref="C590:D590"/>
    <mergeCell ref="H590:I590"/>
    <mergeCell ref="M590:O590"/>
    <mergeCell ref="C581:D581"/>
    <mergeCell ref="H581:I581"/>
    <mergeCell ref="M581:N581"/>
    <mergeCell ref="C582:D582"/>
    <mergeCell ref="H582:J582"/>
    <mergeCell ref="M582:N582"/>
    <mergeCell ref="C579:D579"/>
    <mergeCell ref="H579:I579"/>
    <mergeCell ref="M579:N579"/>
    <mergeCell ref="C580:D580"/>
    <mergeCell ref="H580:I580"/>
    <mergeCell ref="M580:N580"/>
    <mergeCell ref="H586:I586"/>
    <mergeCell ref="C587:D587"/>
    <mergeCell ref="H587:I587"/>
    <mergeCell ref="M587:N587"/>
    <mergeCell ref="C588:D588"/>
    <mergeCell ref="H588:I588"/>
    <mergeCell ref="M588:N588"/>
    <mergeCell ref="C583:D583"/>
    <mergeCell ref="H583:I584"/>
    <mergeCell ref="M583:N583"/>
    <mergeCell ref="C584:D584"/>
    <mergeCell ref="M584:Q584"/>
    <mergeCell ref="C585:D585"/>
    <mergeCell ref="H585:I585"/>
    <mergeCell ref="M585:N586"/>
    <mergeCell ref="O585:Q585"/>
    <mergeCell ref="C586:D586"/>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6:D576"/>
    <mergeCell ref="H576:L576"/>
    <mergeCell ref="M576:N576"/>
    <mergeCell ref="C577:D577"/>
    <mergeCell ref="H577:I578"/>
    <mergeCell ref="J577:L577"/>
    <mergeCell ref="M577:N577"/>
    <mergeCell ref="C578:D578"/>
    <mergeCell ref="M578:N578"/>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59:D559"/>
    <mergeCell ref="H559:I559"/>
    <mergeCell ref="M559:N559"/>
    <mergeCell ref="C556:D556"/>
    <mergeCell ref="H556:I556"/>
    <mergeCell ref="M556:N556"/>
    <mergeCell ref="C557:D557"/>
    <mergeCell ref="H557:I557"/>
    <mergeCell ref="M557:N557"/>
    <mergeCell ref="C558:D558"/>
    <mergeCell ref="H558:I558"/>
    <mergeCell ref="M558:N558"/>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3:D554"/>
    <mergeCell ref="H553:I553"/>
    <mergeCell ref="M553:N553"/>
    <mergeCell ref="H554:I554"/>
    <mergeCell ref="M554:N554"/>
    <mergeCell ref="C555:D555"/>
    <mergeCell ref="H555:I555"/>
    <mergeCell ref="M555:N555"/>
    <mergeCell ref="C551:D551"/>
    <mergeCell ref="H551:I551"/>
    <mergeCell ref="M551:N551"/>
    <mergeCell ref="C552:E552"/>
    <mergeCell ref="H552:I552"/>
    <mergeCell ref="M552:N552"/>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9:D549"/>
    <mergeCell ref="H549:I549"/>
    <mergeCell ref="M549:N549"/>
    <mergeCell ref="C550:D550"/>
    <mergeCell ref="H550:I550"/>
    <mergeCell ref="M550:N550"/>
    <mergeCell ref="C546:G546"/>
    <mergeCell ref="H546:I546"/>
    <mergeCell ref="M546:N546"/>
    <mergeCell ref="C547:D548"/>
    <mergeCell ref="E547:G547"/>
    <mergeCell ref="H547:I547"/>
    <mergeCell ref="M547:N547"/>
    <mergeCell ref="H548:I548"/>
    <mergeCell ref="M548:N548"/>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88:D488"/>
    <mergeCell ref="H488:I488"/>
    <mergeCell ref="M488:N488"/>
    <mergeCell ref="C489:D489"/>
    <mergeCell ref="H489:J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O493"/>
    <mergeCell ref="C490:D490"/>
    <mergeCell ref="H490:I490"/>
    <mergeCell ref="M490:N490"/>
    <mergeCell ref="C491:D491"/>
    <mergeCell ref="H491:I491"/>
    <mergeCell ref="M491:N49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E474"/>
    <mergeCell ref="H474:I474"/>
    <mergeCell ref="M474:N474"/>
    <mergeCell ref="C475:D475"/>
    <mergeCell ref="H475:I475"/>
    <mergeCell ref="M475:N47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09:D409"/>
    <mergeCell ref="H409:I409"/>
    <mergeCell ref="M409:N409"/>
    <mergeCell ref="C406:D406"/>
    <mergeCell ref="H406:I406"/>
    <mergeCell ref="M406:N406"/>
    <mergeCell ref="C407:D407"/>
    <mergeCell ref="H407:I407"/>
    <mergeCell ref="M407:N407"/>
    <mergeCell ref="H408:I408"/>
    <mergeCell ref="M408:N408"/>
    <mergeCell ref="C412:D412"/>
    <mergeCell ref="H412:I412"/>
    <mergeCell ref="M412:N412"/>
    <mergeCell ref="C413:D413"/>
    <mergeCell ref="H413:I413"/>
    <mergeCell ref="M413:N413"/>
    <mergeCell ref="C410:D410"/>
    <mergeCell ref="H410:I410"/>
    <mergeCell ref="M410:N410"/>
    <mergeCell ref="C411:D411"/>
    <mergeCell ref="H411:I411"/>
    <mergeCell ref="M411:N411"/>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B402:B445"/>
    <mergeCell ref="C403:D403"/>
    <mergeCell ref="H403:I403"/>
    <mergeCell ref="M403:N403"/>
    <mergeCell ref="C404:D404"/>
    <mergeCell ref="H404:I404"/>
    <mergeCell ref="M404:N404"/>
    <mergeCell ref="C405:D405"/>
    <mergeCell ref="H405:I405"/>
    <mergeCell ref="M405:N405"/>
    <mergeCell ref="C408:D408"/>
    <mergeCell ref="A135:A139"/>
    <mergeCell ref="A153:A164"/>
    <mergeCell ref="A140:A143"/>
    <mergeCell ref="C220:G220"/>
    <mergeCell ref="H220:L220"/>
    <mergeCell ref="M220:Q220"/>
    <mergeCell ref="A222:A224"/>
    <mergeCell ref="A208:B208"/>
    <mergeCell ref="C56:G56"/>
    <mergeCell ref="H56:L56"/>
    <mergeCell ref="M56:Q56"/>
    <mergeCell ref="A122:A123"/>
    <mergeCell ref="A124:A127"/>
    <mergeCell ref="A108:B108"/>
    <mergeCell ref="A128:A129"/>
    <mergeCell ref="A130:A132"/>
    <mergeCell ref="C133:G133"/>
    <mergeCell ref="H133:L133"/>
    <mergeCell ref="M133:Q133"/>
    <mergeCell ref="C120:G120"/>
    <mergeCell ref="H120:L120"/>
    <mergeCell ref="M120:Q120"/>
    <mergeCell ref="A144:A147"/>
    <mergeCell ref="H14:L14"/>
    <mergeCell ref="BA29:BA30"/>
    <mergeCell ref="A31:A32"/>
    <mergeCell ref="BA31:BA32"/>
    <mergeCell ref="M27:Q27"/>
    <mergeCell ref="M14:Q14"/>
    <mergeCell ref="A16:A17"/>
    <mergeCell ref="A18:A21"/>
    <mergeCell ref="A22:A23"/>
    <mergeCell ref="A24:A26"/>
    <mergeCell ref="A29:A30"/>
    <mergeCell ref="C27:G27"/>
    <mergeCell ref="H27:L2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35:A36"/>
    <mergeCell ref="C14:G14"/>
    <mergeCell ref="A37:A38"/>
    <mergeCell ref="A41:A42"/>
    <mergeCell ref="A43:A44"/>
    <mergeCell ref="A45:A46"/>
    <mergeCell ref="A58:A71"/>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153:BA165"/>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371475</xdr:colOff>
                    <xdr:row>398</xdr:row>
                    <xdr:rowOff>66675</xdr:rowOff>
                  </from>
                  <to>
                    <xdr:col>1</xdr:col>
                    <xdr:colOff>1847850</xdr:colOff>
                    <xdr:row>400</xdr:row>
                    <xdr:rowOff>66675</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0B181-61A0-42B5-99C9-46FF50D08A02}">
  <sheetPr codeName="Feuil10"/>
  <dimension ref="A1:CZ1072"/>
  <sheetViews>
    <sheetView showGridLines="false" zoomScaleNormal="100" workbookViewId="0"/>
  </sheetViews>
  <sheetFormatPr defaultColWidth="9.140625" defaultRowHeight="15" customHeight="true" x14ac:dyDescent="0.2"/>
  <cols>
    <col min="1" max="1" width="31.5703125" style="426" customWidth="true"/>
    <col min="2" max="2" width="41.5703125" style="426" customWidth="true"/>
    <col min="3" max="7" width="10.7109375" style="426" customWidth="true"/>
    <col min="8" max="17" width="10.7109375" style="666" customWidth="true"/>
    <col min="18" max="25" width="12.5703125" style="666" customWidth="true"/>
    <col min="26" max="52" width="12.5703125" style="398" customWidth="true"/>
    <col min="53" max="53" width="31.5703125" style="666" customWidth="true"/>
    <col min="54" max="54" width="41.5703125" style="426" customWidth="true"/>
    <col min="55" max="69" width="9.140625" style="666" customWidth="true"/>
    <col min="70" max="77" width="12.5703125" style="666" customWidth="true"/>
    <col min="78" max="104" width="12.5703125" style="398" customWidth="true"/>
    <col min="105" max="115" width="10.5703125" style="666" customWidth="true"/>
    <col min="116" max="16384" width="9.140625" style="666"/>
  </cols>
  <sheetData>
    <row r="1" s="358" customFormat="true" ht="18" customHeight="true" x14ac:dyDescent="0.2">
      <c r="A1" s="369"/>
      <c r="B1" s="369"/>
      <c r="C1" s="369"/>
      <c r="D1" s="369"/>
      <c r="E1" s="369"/>
      <c r="F1" s="369"/>
      <c r="G1" s="369"/>
      <c r="Z1" s="398"/>
      <c r="AA1" s="398"/>
      <c r="AB1" s="398"/>
      <c r="AC1" s="398"/>
      <c r="AD1" s="398"/>
      <c r="AE1" s="398"/>
      <c r="AF1" s="398"/>
      <c r="AG1" s="398"/>
      <c r="AH1" s="398"/>
      <c r="AI1" s="398"/>
      <c r="AJ1" s="398"/>
      <c r="AK1" s="398"/>
      <c r="AL1" s="398"/>
      <c r="AM1" s="398"/>
      <c r="AN1" s="398"/>
      <c r="AO1" s="398"/>
      <c r="AP1" s="398"/>
      <c r="AQ1" s="398"/>
      <c r="AR1" s="398"/>
      <c r="AS1" s="398"/>
      <c r="AT1" s="398"/>
      <c r="AU1" s="398"/>
      <c r="AV1" s="398"/>
      <c r="AW1" s="398"/>
      <c r="AX1" s="398"/>
      <c r="AY1" s="398"/>
      <c r="AZ1" s="398"/>
      <c r="BB1" s="369"/>
      <c r="BZ1" s="398"/>
      <c r="CA1" s="398"/>
      <c r="CB1" s="398"/>
      <c r="CC1" s="398"/>
      <c r="CD1" s="398"/>
      <c r="CE1" s="398"/>
      <c r="CF1" s="398"/>
      <c r="CG1" s="398"/>
      <c r="CH1" s="398"/>
      <c r="CI1" s="398"/>
      <c r="CJ1" s="398"/>
      <c r="CK1" s="398"/>
      <c r="CL1" s="398"/>
      <c r="CM1" s="398"/>
      <c r="CN1" s="398"/>
      <c r="CO1" s="398"/>
      <c r="CP1" s="398"/>
      <c r="CQ1" s="398"/>
      <c r="CR1" s="398"/>
      <c r="CS1" s="398"/>
      <c r="CT1" s="398"/>
      <c r="CU1" s="398"/>
      <c r="CV1" s="398"/>
      <c r="CW1" s="398"/>
      <c r="CX1" s="398"/>
      <c r="CY1" s="398"/>
      <c r="CZ1" s="398"/>
    </row>
    <row r="2" s="358" customFormat="true" ht="22.5" customHeight="true" x14ac:dyDescent="0.35">
      <c r="A2" s="416" t="str">
        <f>A1026</f>
        <v>Madagascar</v>
      </c>
      <c r="B2" s="417"/>
      <c r="C2" s="369"/>
      <c r="D2" s="369"/>
      <c r="E2" s="369"/>
      <c r="F2" s="369"/>
      <c r="G2" s="369"/>
      <c r="Z2" s="398"/>
      <c r="AA2" s="398"/>
      <c r="AB2" s="398"/>
      <c r="AC2" s="398"/>
      <c r="AD2" s="398"/>
      <c r="AE2" s="398"/>
      <c r="AF2" s="398"/>
      <c r="AG2" s="398"/>
      <c r="AH2" s="398"/>
      <c r="AI2" s="398"/>
      <c r="AJ2" s="398"/>
      <c r="AK2" s="398"/>
      <c r="AL2" s="398"/>
      <c r="AM2" s="398"/>
      <c r="AN2" s="398"/>
      <c r="AO2" s="398"/>
      <c r="AP2" s="398"/>
      <c r="AQ2" s="398"/>
      <c r="AR2" s="398"/>
      <c r="AS2" s="398"/>
      <c r="AT2" s="398"/>
      <c r="AU2" s="398"/>
      <c r="AV2" s="398"/>
      <c r="AW2" s="398"/>
      <c r="AX2" s="398"/>
      <c r="AY2" s="398"/>
      <c r="AZ2" s="398"/>
      <c r="BB2" s="369"/>
      <c r="BZ2" s="398"/>
      <c r="CA2" s="398"/>
      <c r="CB2" s="398"/>
      <c r="CC2" s="398"/>
      <c r="CD2" s="398"/>
      <c r="CE2" s="398"/>
      <c r="CF2" s="398"/>
      <c r="CG2" s="398"/>
      <c r="CH2" s="398"/>
      <c r="CI2" s="398"/>
      <c r="CJ2" s="398"/>
      <c r="CK2" s="398"/>
      <c r="CL2" s="398"/>
      <c r="CM2" s="398"/>
      <c r="CN2" s="398"/>
      <c r="CO2" s="398"/>
      <c r="CP2" s="398"/>
      <c r="CQ2" s="398"/>
      <c r="CR2" s="398"/>
      <c r="CS2" s="398"/>
      <c r="CT2" s="398"/>
      <c r="CU2" s="398"/>
      <c r="CV2" s="398"/>
      <c r="CW2" s="398"/>
      <c r="CX2" s="398"/>
      <c r="CY2" s="398"/>
      <c r="CZ2" s="398"/>
    </row>
    <row r="3" s="358" customFormat="true" ht="22.5" customHeight="true" x14ac:dyDescent="0.35">
      <c r="A3" s="373" t="str">
        <f>A1034</f>
        <v>2018</v>
      </c>
      <c r="B3" s="419"/>
      <c r="C3" s="369"/>
      <c r="D3" s="369"/>
      <c r="E3" s="369"/>
      <c r="F3" s="369"/>
      <c r="G3" s="369"/>
      <c r="Z3" s="398"/>
      <c r="AA3" s="398"/>
      <c r="AB3" s="398"/>
      <c r="AC3" s="398"/>
      <c r="AD3" s="398"/>
      <c r="AE3" s="398"/>
      <c r="AF3" s="398"/>
      <c r="AG3" s="398"/>
      <c r="AH3" s="398"/>
      <c r="AI3" s="398"/>
      <c r="AJ3" s="398"/>
      <c r="AK3" s="398"/>
      <c r="AL3" s="398"/>
      <c r="AM3" s="398"/>
      <c r="AN3" s="398"/>
      <c r="AO3" s="398"/>
      <c r="AP3" s="398"/>
      <c r="AQ3" s="398"/>
      <c r="AR3" s="398"/>
      <c r="AS3" s="398"/>
      <c r="AT3" s="398"/>
      <c r="AU3" s="398"/>
      <c r="AV3" s="398"/>
      <c r="AW3" s="398"/>
      <c r="AX3" s="398"/>
      <c r="AY3" s="398"/>
      <c r="AZ3" s="398"/>
      <c r="BB3" s="369"/>
      <c r="BZ3" s="398"/>
      <c r="CA3" s="398"/>
      <c r="CB3" s="398"/>
      <c r="CC3" s="398"/>
      <c r="CD3" s="398"/>
      <c r="CE3" s="398"/>
      <c r="CF3" s="398"/>
      <c r="CG3" s="398"/>
      <c r="CH3" s="398"/>
      <c r="CI3" s="398"/>
      <c r="CJ3" s="398"/>
      <c r="CK3" s="398"/>
      <c r="CL3" s="398"/>
      <c r="CM3" s="398"/>
      <c r="CN3" s="398"/>
      <c r="CO3" s="398"/>
      <c r="CP3" s="398"/>
      <c r="CQ3" s="398"/>
      <c r="CR3" s="398"/>
      <c r="CS3" s="398"/>
      <c r="CT3" s="398"/>
      <c r="CU3" s="398"/>
      <c r="CV3" s="398"/>
      <c r="CW3" s="398"/>
      <c r="CX3" s="398"/>
      <c r="CY3" s="398"/>
      <c r="CZ3" s="398"/>
    </row>
    <row r="4" s="358" customFormat="true" ht="22.5" customHeight="true" x14ac:dyDescent="0.35">
      <c r="A4" s="418" t="s">
        <v>96</v>
      </c>
      <c r="B4" s="419"/>
      <c r="C4" s="369"/>
      <c r="D4" s="369"/>
      <c r="E4" s="369"/>
      <c r="F4" s="369"/>
      <c r="G4" s="369"/>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B4" s="369"/>
      <c r="BZ4" s="398"/>
      <c r="CA4" s="398"/>
      <c r="CB4" s="398"/>
      <c r="CC4" s="398"/>
      <c r="CD4" s="398"/>
      <c r="CE4" s="398"/>
      <c r="CF4" s="398"/>
      <c r="CG4" s="398"/>
      <c r="CH4" s="398"/>
      <c r="CI4" s="398"/>
      <c r="CJ4" s="398"/>
      <c r="CK4" s="398"/>
      <c r="CL4" s="398"/>
      <c r="CM4" s="398"/>
      <c r="CN4" s="398"/>
      <c r="CO4" s="398"/>
      <c r="CP4" s="398"/>
      <c r="CQ4" s="398"/>
      <c r="CR4" s="398"/>
      <c r="CS4" s="398"/>
      <c r="CT4" s="398"/>
      <c r="CU4" s="398"/>
      <c r="CV4" s="398"/>
      <c r="CW4" s="398"/>
      <c r="CX4" s="398"/>
      <c r="CY4" s="398"/>
      <c r="CZ4" s="398"/>
    </row>
    <row r="5" s="358" customFormat="true" ht="20.1" customHeight="true" x14ac:dyDescent="0.35">
      <c r="A5" s="418" t="s">
        <v>97</v>
      </c>
      <c r="B5" s="419"/>
      <c r="C5" s="369"/>
      <c r="D5" s="369"/>
      <c r="E5" s="369"/>
      <c r="F5" s="369"/>
      <c r="G5" s="369"/>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B5" s="369"/>
      <c r="BZ5" s="398"/>
      <c r="CA5" s="398"/>
      <c r="CB5" s="398"/>
      <c r="CC5" s="398"/>
      <c r="CD5" s="398"/>
      <c r="CE5" s="398"/>
      <c r="CF5" s="398"/>
      <c r="CG5" s="398"/>
      <c r="CH5" s="398"/>
      <c r="CI5" s="398"/>
      <c r="CJ5" s="398"/>
      <c r="CK5" s="398"/>
      <c r="CL5" s="398"/>
      <c r="CM5" s="398"/>
      <c r="CN5" s="398"/>
      <c r="CO5" s="398"/>
      <c r="CP5" s="398"/>
      <c r="CQ5" s="398"/>
      <c r="CR5" s="398"/>
      <c r="CS5" s="398"/>
      <c r="CT5" s="398"/>
      <c r="CU5" s="398"/>
      <c r="CV5" s="398"/>
      <c r="CW5" s="398"/>
      <c r="CX5" s="398"/>
      <c r="CY5" s="398"/>
      <c r="CZ5" s="398"/>
    </row>
    <row r="6" s="358" customFormat="true" ht="15" customHeight="true" x14ac:dyDescent="0.2">
      <c r="A6" s="420" t="s">
        <v>98</v>
      </c>
      <c r="B6" s="421"/>
      <c r="C6" s="369"/>
      <c r="D6" s="369"/>
      <c r="E6" s="369"/>
      <c r="F6" s="369"/>
      <c r="G6" s="369"/>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B6" s="369"/>
      <c r="BZ6" s="398"/>
      <c r="CA6" s="398"/>
      <c r="CB6" s="398"/>
      <c r="CC6" s="398"/>
      <c r="CD6" s="398"/>
      <c r="CE6" s="398"/>
      <c r="CF6" s="398"/>
      <c r="CG6" s="398"/>
      <c r="CH6" s="398"/>
      <c r="CI6" s="398"/>
      <c r="CJ6" s="398"/>
      <c r="CK6" s="398"/>
      <c r="CL6" s="398"/>
      <c r="CM6" s="398"/>
      <c r="CN6" s="398"/>
      <c r="CO6" s="398"/>
      <c r="CP6" s="398"/>
      <c r="CQ6" s="398"/>
      <c r="CR6" s="398"/>
      <c r="CS6" s="398"/>
      <c r="CT6" s="398"/>
      <c r="CU6" s="398"/>
      <c r="CV6" s="398"/>
      <c r="CW6" s="398"/>
      <c r="CX6" s="398"/>
      <c r="CY6" s="398"/>
      <c r="CZ6" s="398"/>
    </row>
    <row r="7" s="358" customFormat="true" ht="15" customHeight="true" x14ac:dyDescent="0.2">
      <c r="A7" s="422" t="s">
        <v>40</v>
      </c>
      <c r="B7" s="423"/>
      <c r="C7" s="369"/>
      <c r="D7" s="369"/>
      <c r="E7" s="369"/>
      <c r="F7" s="369"/>
      <c r="G7" s="369"/>
      <c r="Z7" s="398"/>
      <c r="AA7" s="398"/>
      <c r="AB7" s="398"/>
      <c r="AC7" s="398"/>
      <c r="AD7" s="398"/>
      <c r="AE7" s="398"/>
      <c r="AF7" s="398"/>
      <c r="AG7" s="398"/>
      <c r="AH7" s="398"/>
      <c r="AI7" s="398"/>
      <c r="AJ7" s="398"/>
      <c r="AK7" s="398"/>
      <c r="AL7" s="398"/>
      <c r="AM7" s="398"/>
      <c r="AN7" s="398"/>
      <c r="AO7" s="398"/>
      <c r="AP7" s="398"/>
      <c r="AQ7" s="398"/>
      <c r="AR7" s="398"/>
      <c r="AS7" s="398"/>
      <c r="AT7" s="398"/>
      <c r="AU7" s="398"/>
      <c r="AV7" s="398"/>
      <c r="AW7" s="398"/>
      <c r="AX7" s="398"/>
      <c r="AY7" s="398"/>
      <c r="AZ7" s="398"/>
      <c r="BB7" s="369"/>
      <c r="BZ7" s="398"/>
      <c r="CA7" s="398"/>
      <c r="CB7" s="398"/>
      <c r="CC7" s="398"/>
      <c r="CD7" s="398"/>
      <c r="CE7" s="398"/>
      <c r="CF7" s="398"/>
      <c r="CG7" s="398"/>
      <c r="CH7" s="398"/>
      <c r="CI7" s="398"/>
      <c r="CJ7" s="398"/>
      <c r="CK7" s="398"/>
      <c r="CL7" s="398"/>
      <c r="CM7" s="398"/>
      <c r="CN7" s="398"/>
      <c r="CO7" s="398"/>
      <c r="CP7" s="398"/>
      <c r="CQ7" s="398"/>
      <c r="CR7" s="398"/>
      <c r="CS7" s="398"/>
      <c r="CT7" s="398"/>
      <c r="CU7" s="398"/>
      <c r="CV7" s="398"/>
      <c r="CW7" s="398"/>
      <c r="CX7" s="398"/>
      <c r="CY7" s="398"/>
      <c r="CZ7" s="398"/>
    </row>
    <row r="8" s="358" customFormat="true" ht="15" customHeight="true" x14ac:dyDescent="0.2">
      <c r="A8" s="422" t="s">
        <v>39</v>
      </c>
      <c r="B8" s="423"/>
      <c r="C8" s="369"/>
      <c r="D8" s="369"/>
      <c r="E8" s="369"/>
      <c r="F8" s="369"/>
      <c r="G8" s="369"/>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B8" s="369"/>
      <c r="BZ8" s="398"/>
      <c r="CA8" s="398"/>
      <c r="CB8" s="398"/>
      <c r="CC8" s="398"/>
      <c r="CD8" s="398"/>
      <c r="CE8" s="398"/>
      <c r="CF8" s="398"/>
      <c r="CG8" s="398"/>
      <c r="CH8" s="398"/>
      <c r="CI8" s="398"/>
      <c r="CJ8" s="398"/>
      <c r="CK8" s="398"/>
      <c r="CL8" s="398"/>
      <c r="CM8" s="398"/>
      <c r="CN8" s="398"/>
      <c r="CO8" s="398"/>
      <c r="CP8" s="398"/>
      <c r="CQ8" s="398"/>
      <c r="CR8" s="398"/>
      <c r="CS8" s="398"/>
      <c r="CT8" s="398"/>
      <c r="CU8" s="398"/>
      <c r="CV8" s="398"/>
      <c r="CW8" s="398"/>
      <c r="CX8" s="398"/>
      <c r="CY8" s="398"/>
      <c r="CZ8" s="398"/>
    </row>
    <row r="9" s="358" customFormat="true" ht="15" customHeight="true" x14ac:dyDescent="0.2">
      <c r="A9" s="422" t="s">
        <v>136</v>
      </c>
      <c r="B9" s="424" t="str">
        <f>A1025</f>
        <v>MICS18</v>
      </c>
      <c r="C9" s="369"/>
      <c r="D9" s="369"/>
      <c r="E9" s="369"/>
      <c r="F9" s="369"/>
      <c r="G9" s="369"/>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B9" s="369"/>
      <c r="BZ9" s="398"/>
      <c r="CA9" s="398"/>
      <c r="CB9" s="398"/>
      <c r="CC9" s="398"/>
      <c r="CD9" s="398"/>
      <c r="CE9" s="398"/>
      <c r="CF9" s="398"/>
      <c r="CG9" s="398"/>
      <c r="CH9" s="398"/>
      <c r="CI9" s="398"/>
      <c r="CJ9" s="398"/>
      <c r="CK9" s="398"/>
      <c r="CL9" s="398"/>
      <c r="CM9" s="398"/>
      <c r="CN9" s="398"/>
      <c r="CO9" s="398"/>
      <c r="CP9" s="398"/>
      <c r="CQ9" s="398"/>
      <c r="CR9" s="398"/>
      <c r="CS9" s="398"/>
      <c r="CT9" s="398"/>
      <c r="CU9" s="398"/>
      <c r="CV9" s="398"/>
      <c r="CW9" s="398"/>
      <c r="CX9" s="398"/>
      <c r="CY9" s="398"/>
      <c r="CZ9" s="398"/>
    </row>
    <row r="10" s="358" customFormat="true" ht="15" customHeight="true" x14ac:dyDescent="0.2">
      <c r="A10" s="470" t="str">
        <f>B1028</f>
        <v/>
      </c>
      <c r="B10" s="411"/>
      <c r="C10" s="369"/>
      <c r="D10" s="369"/>
      <c r="E10" s="369"/>
      <c r="F10" s="369"/>
      <c r="G10" s="369"/>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B10" s="369"/>
      <c r="BZ10" s="398"/>
      <c r="CA10" s="398"/>
      <c r="CB10" s="398"/>
      <c r="CC10" s="398"/>
      <c r="CD10" s="398"/>
      <c r="CE10" s="398"/>
      <c r="CF10" s="398"/>
      <c r="CG10" s="398"/>
      <c r="CH10" s="398"/>
      <c r="CI10" s="398"/>
      <c r="CJ10" s="398"/>
      <c r="CK10" s="398"/>
      <c r="CL10" s="398"/>
      <c r="CM10" s="398"/>
      <c r="CN10" s="398"/>
      <c r="CO10" s="398"/>
      <c r="CP10" s="398"/>
      <c r="CQ10" s="398"/>
      <c r="CR10" s="398"/>
      <c r="CS10" s="398"/>
      <c r="CT10" s="398"/>
      <c r="CU10" s="398"/>
      <c r="CV10" s="398"/>
      <c r="CW10" s="398"/>
      <c r="CX10" s="398"/>
      <c r="CY10" s="398"/>
      <c r="CZ10" s="398"/>
    </row>
    <row r="11" s="358" customFormat="true" ht="15" customHeight="true" x14ac:dyDescent="0.2">
      <c r="A11" s="470" t="str">
        <f>B1027</f>
        <v/>
      </c>
      <c r="B11" s="676"/>
      <c r="C11" s="369"/>
      <c r="D11" s="369"/>
      <c r="E11" s="369"/>
      <c r="F11" s="369"/>
      <c r="G11" s="369"/>
      <c r="Z11" s="398"/>
      <c r="AA11" s="398"/>
      <c r="AB11" s="398"/>
      <c r="AC11" s="398"/>
      <c r="AD11" s="398"/>
      <c r="AE11" s="398"/>
      <c r="AF11" s="398"/>
      <c r="AG11" s="398"/>
      <c r="AH11" s="398"/>
      <c r="AI11" s="398"/>
      <c r="AJ11" s="398"/>
      <c r="AK11" s="398"/>
      <c r="AL11" s="398"/>
      <c r="AM11" s="398"/>
      <c r="AN11" s="398"/>
      <c r="AO11" s="398"/>
      <c r="AP11" s="398"/>
      <c r="AQ11" s="398"/>
      <c r="AR11" s="398"/>
      <c r="AS11" s="398"/>
      <c r="AT11" s="398"/>
      <c r="AU11" s="398"/>
      <c r="AV11" s="398"/>
      <c r="AW11" s="398"/>
      <c r="AX11" s="398"/>
      <c r="AY11" s="398"/>
      <c r="AZ11" s="398"/>
      <c r="BB11" s="369"/>
      <c r="BZ11" s="398"/>
      <c r="CA11" s="398"/>
      <c r="CB11" s="398"/>
      <c r="CC11" s="398"/>
      <c r="CD11" s="398"/>
      <c r="CE11" s="398"/>
      <c r="CF11" s="398"/>
      <c r="CG11" s="398"/>
      <c r="CH11" s="398"/>
      <c r="CI11" s="398"/>
      <c r="CJ11" s="398"/>
      <c r="CK11" s="398"/>
      <c r="CL11" s="398"/>
      <c r="CM11" s="398"/>
      <c r="CN11" s="398"/>
      <c r="CO11" s="398"/>
      <c r="CP11" s="398"/>
      <c r="CQ11" s="398"/>
      <c r="CR11" s="398"/>
      <c r="CS11" s="398"/>
      <c r="CT11" s="398"/>
      <c r="CU11" s="398"/>
      <c r="CV11" s="398"/>
      <c r="CW11" s="398"/>
      <c r="CX11" s="398"/>
      <c r="CY11" s="398"/>
      <c r="CZ11" s="398"/>
    </row>
    <row r="12" s="358" customFormat="true" ht="18" customHeight="true" x14ac:dyDescent="0.2">
      <c r="A12" s="675"/>
      <c r="B12" s="411"/>
      <c r="C12" s="369"/>
      <c r="D12" s="369"/>
      <c r="E12" s="369"/>
      <c r="F12" s="369"/>
      <c r="G12" s="369"/>
      <c r="Z12" s="398"/>
      <c r="AA12" s="398"/>
      <c r="AB12" s="398"/>
      <c r="AC12" s="398"/>
      <c r="AD12" s="398"/>
      <c r="AE12" s="398"/>
      <c r="AF12" s="398"/>
      <c r="AG12" s="398"/>
      <c r="AH12" s="398"/>
      <c r="AI12" s="398"/>
      <c r="AJ12" s="398"/>
      <c r="AK12" s="398"/>
      <c r="AL12" s="398"/>
      <c r="AM12" s="398"/>
      <c r="AN12" s="398"/>
      <c r="AO12" s="398"/>
      <c r="AP12" s="398"/>
      <c r="AQ12" s="398"/>
      <c r="AR12" s="398"/>
      <c r="AS12" s="398"/>
      <c r="AT12" s="398"/>
      <c r="AU12" s="398"/>
      <c r="AV12" s="398"/>
      <c r="AW12" s="398"/>
      <c r="AX12" s="398"/>
      <c r="AY12" s="398"/>
      <c r="AZ12" s="398"/>
      <c r="BB12" s="369"/>
      <c r="BZ12" s="398"/>
      <c r="CA12" s="398"/>
      <c r="CB12" s="398"/>
      <c r="CC12" s="398"/>
      <c r="CD12" s="398"/>
      <c r="CE12" s="398"/>
      <c r="CF12" s="398"/>
      <c r="CG12" s="398"/>
      <c r="CH12" s="398"/>
      <c r="CI12" s="398"/>
      <c r="CJ12" s="398"/>
      <c r="CK12" s="398"/>
      <c r="CL12" s="398"/>
      <c r="CM12" s="398"/>
      <c r="CN12" s="398"/>
      <c r="CO12" s="398"/>
      <c r="CP12" s="398"/>
      <c r="CQ12" s="398"/>
      <c r="CR12" s="398"/>
      <c r="CS12" s="398"/>
      <c r="CT12" s="398"/>
      <c r="CU12" s="398"/>
      <c r="CV12" s="398"/>
      <c r="CW12" s="398"/>
      <c r="CX12" s="398"/>
      <c r="CY12" s="398"/>
      <c r="CZ12" s="398"/>
    </row>
    <row r="13" s="358" customFormat="true" ht="18" customHeight="true" x14ac:dyDescent="0.2">
      <c r="A13" s="471"/>
      <c r="B13" s="412"/>
      <c r="C13" s="369"/>
      <c r="D13" s="369"/>
      <c r="E13" s="369"/>
      <c r="F13" s="369"/>
      <c r="G13" s="369"/>
      <c r="Z13" s="398"/>
      <c r="AA13" s="398"/>
      <c r="AB13" s="398"/>
      <c r="AC13" s="398"/>
      <c r="AD13" s="398"/>
      <c r="AE13" s="398"/>
      <c r="AF13" s="398"/>
      <c r="AG13" s="398"/>
      <c r="AH13" s="398"/>
      <c r="AI13" s="398"/>
      <c r="AJ13" s="398"/>
      <c r="AK13" s="398"/>
      <c r="AL13" s="398"/>
      <c r="AM13" s="398"/>
      <c r="AN13" s="398"/>
      <c r="AO13" s="398"/>
      <c r="AP13" s="398"/>
      <c r="AQ13" s="398"/>
      <c r="AR13" s="398"/>
      <c r="AS13" s="398"/>
      <c r="AT13" s="398"/>
      <c r="AU13" s="398"/>
      <c r="AV13" s="398"/>
      <c r="AW13" s="398"/>
      <c r="AX13" s="398"/>
      <c r="AY13" s="398"/>
      <c r="AZ13" s="398"/>
      <c r="BB13" s="369"/>
      <c r="BZ13" s="398"/>
      <c r="CA13" s="398"/>
      <c r="CB13" s="398"/>
      <c r="CC13" s="398"/>
      <c r="CD13" s="398"/>
      <c r="CE13" s="398"/>
      <c r="CF13" s="398"/>
      <c r="CG13" s="398"/>
      <c r="CH13" s="398"/>
      <c r="CI13" s="398"/>
      <c r="CJ13" s="398"/>
      <c r="CK13" s="398"/>
      <c r="CL13" s="398"/>
      <c r="CM13" s="398"/>
      <c r="CN13" s="398"/>
      <c r="CO13" s="398"/>
      <c r="CP13" s="398"/>
      <c r="CQ13" s="398"/>
      <c r="CR13" s="398"/>
      <c r="CS13" s="398"/>
      <c r="CT13" s="398"/>
      <c r="CU13" s="398"/>
      <c r="CV13" s="398"/>
      <c r="CW13" s="398"/>
      <c r="CX13" s="398"/>
      <c r="CY13" s="398"/>
      <c r="CZ13" s="398"/>
    </row>
    <row r="14" s="365" customFormat="true" ht="15" customHeight="true" x14ac:dyDescent="0.2">
      <c r="A14" s="350" t="s">
        <v>96</v>
      </c>
      <c r="B14" s="395"/>
      <c r="C14" s="1061" t="s">
        <v>115</v>
      </c>
      <c r="D14" s="1062"/>
      <c r="E14" s="1062"/>
      <c r="F14" s="1062"/>
      <c r="G14" s="1063"/>
      <c r="H14" s="1064" t="s">
        <v>38</v>
      </c>
      <c r="I14" s="1052"/>
      <c r="J14" s="1052"/>
      <c r="K14" s="1052"/>
      <c r="L14" s="1054"/>
      <c r="M14" s="1046" t="s">
        <v>37</v>
      </c>
      <c r="N14" s="1047"/>
      <c r="O14" s="1047"/>
      <c r="P14" s="1047"/>
      <c r="Q14" s="1049"/>
      <c r="R14" s="565" t="s">
        <v>141</v>
      </c>
      <c r="S14" s="514"/>
      <c r="T14" s="514"/>
      <c r="U14" s="514"/>
      <c r="V14" s="514"/>
      <c r="W14" s="514"/>
      <c r="X14" s="514"/>
      <c r="Y14" s="514"/>
      <c r="Z14" s="499"/>
      <c r="AA14" s="499"/>
      <c r="AB14" s="499"/>
      <c r="AC14" s="499"/>
      <c r="AD14" s="499"/>
      <c r="AE14" s="499"/>
      <c r="AF14" s="499"/>
      <c r="AG14" s="499"/>
      <c r="AH14" s="499"/>
      <c r="AI14" s="499"/>
      <c r="AJ14" s="499"/>
      <c r="AK14" s="499"/>
      <c r="AL14" s="499"/>
      <c r="AM14" s="499"/>
      <c r="AN14" s="2"/>
      <c r="AO14" s="2"/>
      <c r="AP14" s="2"/>
      <c r="AQ14" s="2"/>
      <c r="AR14" s="2"/>
      <c r="AS14" s="2"/>
      <c r="AT14" s="2"/>
      <c r="AU14" s="2"/>
      <c r="AV14" s="2"/>
      <c r="AW14" s="2"/>
      <c r="AX14" s="2"/>
      <c r="AY14" s="2"/>
      <c r="AZ14" s="402"/>
      <c r="BA14" s="404" t="s">
        <v>131</v>
      </c>
      <c r="BB14" s="350" t="s">
        <v>96</v>
      </c>
      <c r="BC14" s="1046" t="s">
        <v>115</v>
      </c>
      <c r="BD14" s="1047"/>
      <c r="BE14" s="1047"/>
      <c r="BF14" s="1047"/>
      <c r="BG14" s="1048"/>
      <c r="BH14" s="1046" t="s">
        <v>38</v>
      </c>
      <c r="BI14" s="1047"/>
      <c r="BJ14" s="1047"/>
      <c r="BK14" s="1047"/>
      <c r="BL14" s="1048"/>
      <c r="BM14" s="1046" t="s">
        <v>37</v>
      </c>
      <c r="BN14" s="1047"/>
      <c r="BO14" s="1047"/>
      <c r="BP14" s="1047"/>
      <c r="BQ14" s="1048"/>
      <c r="BR14" s="565" t="s">
        <v>141</v>
      </c>
      <c r="BS14" s="514"/>
      <c r="BT14" s="514"/>
      <c r="BU14" s="514"/>
      <c r="BV14" s="514"/>
      <c r="BW14" s="514"/>
      <c r="BX14" s="514"/>
      <c r="BY14" s="514"/>
      <c r="BZ14" s="498"/>
      <c r="CA14" s="498"/>
      <c r="CB14" s="498"/>
      <c r="CC14" s="498"/>
      <c r="CD14" s="498"/>
      <c r="CE14" s="498"/>
      <c r="CF14" s="498"/>
      <c r="CG14" s="498"/>
      <c r="CH14" s="498"/>
      <c r="CI14" s="498"/>
      <c r="CJ14" s="498"/>
      <c r="CK14" s="498"/>
      <c r="CL14" s="498"/>
      <c r="CM14" s="498"/>
      <c r="CN14" s="402"/>
      <c r="CO14" s="402"/>
      <c r="CP14" s="402"/>
      <c r="CQ14" s="402"/>
      <c r="CR14" s="402"/>
      <c r="CS14" s="402"/>
      <c r="CT14" s="402"/>
      <c r="CU14" s="402"/>
      <c r="CV14" s="402"/>
      <c r="CW14" s="402"/>
      <c r="CX14" s="402"/>
      <c r="CY14" s="402"/>
      <c r="CZ14" s="402"/>
    </row>
    <row r="15" s="365" customFormat="true" ht="24" x14ac:dyDescent="0.2">
      <c r="A15" s="390" t="s">
        <v>87</v>
      </c>
      <c r="B15" s="433"/>
      <c r="C15" s="475" t="s">
        <v>0</v>
      </c>
      <c r="D15" s="669" t="s">
        <v>1</v>
      </c>
      <c r="E15" s="669" t="s">
        <v>2</v>
      </c>
      <c r="F15" s="669" t="s">
        <v>3</v>
      </c>
      <c r="G15" s="670" t="s">
        <v>4</v>
      </c>
      <c r="H15" s="438" t="s">
        <v>0</v>
      </c>
      <c r="I15" s="673" t="s">
        <v>1</v>
      </c>
      <c r="J15" s="673" t="s">
        <v>2</v>
      </c>
      <c r="K15" s="673" t="s">
        <v>3</v>
      </c>
      <c r="L15" s="674" t="s">
        <v>4</v>
      </c>
      <c r="M15" s="439" t="s">
        <v>0</v>
      </c>
      <c r="N15" s="673" t="s">
        <v>1</v>
      </c>
      <c r="O15" s="673" t="s">
        <v>2</v>
      </c>
      <c r="P15" s="673" t="s">
        <v>3</v>
      </c>
      <c r="Q15" s="674" t="s">
        <v>4</v>
      </c>
      <c r="R15" s="439" t="s">
        <v>344</v>
      </c>
      <c r="S15" s="673" t="s">
        <v>524</v>
      </c>
      <c r="T15" s="673" t="s">
        <v>346</v>
      </c>
      <c r="U15" s="673" t="s">
        <v>347</v>
      </c>
      <c r="V15" s="673" t="s">
        <v>348</v>
      </c>
      <c r="W15" s="673" t="s">
        <v>349</v>
      </c>
      <c r="X15" s="673" t="s">
        <v>350</v>
      </c>
      <c r="Y15" s="673" t="s">
        <v>351</v>
      </c>
      <c r="Z15" s="673" t="s">
        <v>352</v>
      </c>
      <c r="AA15" s="673" t="s">
        <v>353</v>
      </c>
      <c r="AB15" s="673" t="s">
        <v>354</v>
      </c>
      <c r="AC15" s="673" t="s">
        <v>355</v>
      </c>
      <c r="AD15" s="673" t="s">
        <v>356</v>
      </c>
      <c r="AE15" s="673" t="s">
        <v>357</v>
      </c>
      <c r="AF15" s="673" t="s">
        <v>358</v>
      </c>
      <c r="AG15" s="673" t="s">
        <v>359</v>
      </c>
      <c r="AH15" s="673" t="s">
        <v>360</v>
      </c>
      <c r="AI15" s="673" t="s">
        <v>361</v>
      </c>
      <c r="AJ15" s="673" t="s">
        <v>362</v>
      </c>
      <c r="AK15" s="673" t="s">
        <v>363</v>
      </c>
      <c r="AL15" s="673" t="s">
        <v>364</v>
      </c>
      <c r="AM15" s="674" t="s">
        <v>365</v>
      </c>
      <c r="AN15" s="235"/>
      <c r="AO15" s="235"/>
      <c r="AP15" s="235"/>
      <c r="AQ15" s="235"/>
      <c r="AR15" s="235"/>
      <c r="AS15" s="235"/>
      <c r="AT15" s="235"/>
      <c r="AU15" s="235"/>
      <c r="AV15" s="235"/>
      <c r="AW15" s="235"/>
      <c r="AX15" s="235"/>
      <c r="AY15" s="235"/>
      <c r="AZ15" s="402"/>
      <c r="BA15" s="390" t="s">
        <v>120</v>
      </c>
      <c r="BB15" s="389"/>
      <c r="BC15" s="515" t="s">
        <v>0</v>
      </c>
      <c r="BD15" s="628" t="s">
        <v>1</v>
      </c>
      <c r="BE15" s="628" t="s">
        <v>2</v>
      </c>
      <c r="BF15" s="628" t="s">
        <v>3</v>
      </c>
      <c r="BG15" s="516" t="s">
        <v>4</v>
      </c>
      <c r="BH15" s="515" t="s">
        <v>0</v>
      </c>
      <c r="BI15" s="628" t="s">
        <v>1</v>
      </c>
      <c r="BJ15" s="628" t="s">
        <v>2</v>
      </c>
      <c r="BK15" s="628" t="s">
        <v>3</v>
      </c>
      <c r="BL15" s="516" t="s">
        <v>4</v>
      </c>
      <c r="BM15" s="515" t="s">
        <v>0</v>
      </c>
      <c r="BN15" s="628" t="s">
        <v>1</v>
      </c>
      <c r="BO15" s="628" t="s">
        <v>2</v>
      </c>
      <c r="BP15" s="628" t="s">
        <v>3</v>
      </c>
      <c r="BQ15" s="516" t="s">
        <v>4</v>
      </c>
      <c r="BR15" s="515" t="s">
        <v>344</v>
      </c>
      <c r="BS15" s="628" t="s">
        <v>524</v>
      </c>
      <c r="BT15" s="628" t="s">
        <v>346</v>
      </c>
      <c r="BU15" s="628" t="s">
        <v>347</v>
      </c>
      <c r="BV15" s="628" t="s">
        <v>348</v>
      </c>
      <c r="BW15" s="628" t="s">
        <v>349</v>
      </c>
      <c r="BX15" s="628" t="s">
        <v>350</v>
      </c>
      <c r="BY15" s="629" t="s">
        <v>351</v>
      </c>
      <c r="BZ15" s="629" t="s">
        <v>352</v>
      </c>
      <c r="CA15" s="629" t="s">
        <v>353</v>
      </c>
      <c r="CB15" s="629" t="s">
        <v>354</v>
      </c>
      <c r="CC15" s="629" t="s">
        <v>355</v>
      </c>
      <c r="CD15" s="629" t="s">
        <v>356</v>
      </c>
      <c r="CE15" s="629" t="s">
        <v>357</v>
      </c>
      <c r="CF15" s="629" t="s">
        <v>358</v>
      </c>
      <c r="CG15" s="629" t="s">
        <v>359</v>
      </c>
      <c r="CH15" s="629" t="s">
        <v>360</v>
      </c>
      <c r="CI15" s="629" t="s">
        <v>361</v>
      </c>
      <c r="CJ15" s="629" t="s">
        <v>362</v>
      </c>
      <c r="CK15" s="629" t="s">
        <v>363</v>
      </c>
      <c r="CL15" s="629" t="s">
        <v>364</v>
      </c>
      <c r="CM15" s="629" t="s">
        <v>365</v>
      </c>
      <c r="CN15" s="235"/>
      <c r="CO15" s="235"/>
      <c r="CP15" s="235"/>
      <c r="CQ15" s="235"/>
      <c r="CR15" s="235"/>
      <c r="CS15" s="235"/>
      <c r="CT15" s="235"/>
      <c r="CU15" s="235"/>
      <c r="CV15" s="235"/>
      <c r="CW15" s="235"/>
      <c r="CX15" s="235"/>
      <c r="CY15" s="235"/>
      <c r="CZ15" s="235"/>
    </row>
    <row r="16" s="365" customFormat="true" ht="15" customHeight="true" x14ac:dyDescent="0.2">
      <c r="A16" s="1055" t="s">
        <v>13</v>
      </c>
      <c r="B16" s="435" t="s">
        <v>14</v>
      </c>
      <c r="C16" s="530">
        <v>19.695999904154004</v>
      </c>
      <c r="D16" s="517">
        <v>24.181398555340731</v>
      </c>
      <c r="E16" s="517">
        <v>31.307654431648956</v>
      </c>
      <c r="F16" s="517">
        <v>52.666311480229552</v>
      </c>
      <c r="G16" s="537">
        <v>87.126027319700228</v>
      </c>
      <c r="H16" s="524">
        <v>22.281919777089346</v>
      </c>
      <c r="I16" s="517">
        <v>66.739395791559701</v>
      </c>
      <c r="J16" s="517">
        <v>86.27484444823375</v>
      </c>
      <c r="K16" s="517">
        <v>91.981765883241778</v>
      </c>
      <c r="L16" s="533">
        <v>95.427072283905488</v>
      </c>
      <c r="M16" s="530">
        <v>19.990264464359679</v>
      </c>
      <c r="N16" s="517">
        <v>22.595095093161337</v>
      </c>
      <c r="O16" s="517">
        <v>27.556044179413401</v>
      </c>
      <c r="P16" s="517">
        <v>37.368486140464263</v>
      </c>
      <c r="Q16" s="533">
        <v>63.016512164561455</v>
      </c>
      <c r="R16" s="530">
        <v>43.228370532774221</v>
      </c>
      <c r="S16" s="517">
        <v>27.598825106649429</v>
      </c>
      <c r="T16" s="517">
        <v>78.947551257009579</v>
      </c>
      <c r="U16" s="517">
        <v>40.067542419665578</v>
      </c>
      <c r="V16" s="517">
        <v>37.901643776814517</v>
      </c>
      <c r="W16" s="517">
        <v>29.998522662899841</v>
      </c>
      <c r="X16" s="517">
        <v>32.095508406504941</v>
      </c>
      <c r="Y16" s="533">
        <v>12.184726324249532</v>
      </c>
      <c r="Z16" s="533">
        <v>44.250981123120212</v>
      </c>
      <c r="AA16" s="533">
        <v>34.035933661648436</v>
      </c>
      <c r="AB16" s="533">
        <v>43.002793306061285</v>
      </c>
      <c r="AC16" s="533">
        <v>54.483403434039936</v>
      </c>
      <c r="AD16" s="533">
        <v>52.473219397676843</v>
      </c>
      <c r="AE16" s="533">
        <v>38.502156304297849</v>
      </c>
      <c r="AF16" s="533">
        <v>24.977978728111328</v>
      </c>
      <c r="AG16" s="533">
        <v>55.903188642922096</v>
      </c>
      <c r="AH16" s="533">
        <v>20.723676549486747</v>
      </c>
      <c r="AI16" s="533">
        <v>35.144137904797581</v>
      </c>
      <c r="AJ16" s="533">
        <v>36.338237143894304</v>
      </c>
      <c r="AK16" s="533">
        <v>30.138442115011276</v>
      </c>
      <c r="AL16" s="533">
        <v>48.212865950309371</v>
      </c>
      <c r="AM16" s="533">
        <v>24.519417799712429</v>
      </c>
      <c r="AN16" s="70"/>
      <c r="AO16" s="70"/>
      <c r="AP16" s="70"/>
      <c r="AQ16" s="70"/>
      <c r="AR16" s="70"/>
      <c r="AS16" s="70"/>
      <c r="AT16" s="70"/>
      <c r="AU16" s="70"/>
      <c r="AV16" s="70"/>
      <c r="AW16" s="70"/>
      <c r="AX16" s="70"/>
      <c r="AY16" s="70"/>
      <c r="AZ16" s="414"/>
      <c r="BA16" s="1050" t="s">
        <v>13</v>
      </c>
      <c r="BB16" s="680" t="s">
        <v>14</v>
      </c>
      <c r="BC16" s="546">
        <v>3165.9871883401015</v>
      </c>
      <c r="BD16" s="542">
        <v>3885.5359652892789</v>
      </c>
      <c r="BE16" s="542">
        <v>5034.2219204932353</v>
      </c>
      <c r="BF16" s="542">
        <v>8466.0968109116257</v>
      </c>
      <c r="BG16" s="555">
        <v>14003.686593109838</v>
      </c>
      <c r="BH16" s="546">
        <v>828.84356231191327</v>
      </c>
      <c r="BI16" s="542">
        <v>2480.0973306888941</v>
      </c>
      <c r="BJ16" s="542">
        <v>3208.4970287145384</v>
      </c>
      <c r="BK16" s="542">
        <v>3419.2460896698913</v>
      </c>
      <c r="BL16" s="555">
        <v>3549.269449999028</v>
      </c>
      <c r="BM16" s="546">
        <v>2469.5521662388192</v>
      </c>
      <c r="BN16" s="542">
        <v>2791.7328022432562</v>
      </c>
      <c r="BO16" s="542">
        <v>3405.3776004677161</v>
      </c>
      <c r="BP16" s="542">
        <v>4617.7806869014803</v>
      </c>
      <c r="BQ16" s="555">
        <v>7785.1317609085281</v>
      </c>
      <c r="BR16" s="546">
        <v>1711.5115857322003</v>
      </c>
      <c r="BS16" s="542">
        <v>732.5809736758506</v>
      </c>
      <c r="BT16" s="542">
        <v>8734.5170127139299</v>
      </c>
      <c r="BU16" s="542">
        <v>1281.1544407051244</v>
      </c>
      <c r="BV16" s="542">
        <v>1315.2954827846245</v>
      </c>
      <c r="BW16" s="542">
        <v>787.28666357661996</v>
      </c>
      <c r="BX16" s="542">
        <v>1957.4985135668951</v>
      </c>
      <c r="BY16" s="550">
        <v>427.77926496543887</v>
      </c>
      <c r="BZ16" s="550">
        <v>2028.9458242575563</v>
      </c>
      <c r="CA16" s="550">
        <v>420.52963549711416</v>
      </c>
      <c r="CB16" s="550">
        <v>1067.9270778299694</v>
      </c>
      <c r="CC16" s="550">
        <v>1234.8776944599724</v>
      </c>
      <c r="CD16" s="550">
        <v>1513.8364642516617</v>
      </c>
      <c r="CE16" s="550">
        <v>1675.0748665840647</v>
      </c>
      <c r="CF16" s="550">
        <v>283.91165760305114</v>
      </c>
      <c r="CG16" s="550">
        <v>1580.5192716726856</v>
      </c>
      <c r="CH16" s="550">
        <v>184.27690869676087</v>
      </c>
      <c r="CI16" s="550">
        <v>967.16458800185114</v>
      </c>
      <c r="CJ16" s="550">
        <v>969.64712855630319</v>
      </c>
      <c r="CK16" s="550">
        <v>1397.9451402031827</v>
      </c>
      <c r="CL16" s="550">
        <v>3191.1001949378133</v>
      </c>
      <c r="CM16" s="550">
        <v>1092.1480878714078</v>
      </c>
      <c r="CN16" s="66"/>
      <c r="CO16" s="66"/>
      <c r="CP16" s="66"/>
      <c r="CQ16" s="66"/>
      <c r="CR16" s="66"/>
      <c r="CS16" s="66"/>
      <c r="CT16" s="66"/>
      <c r="CU16" s="66"/>
      <c r="CV16" s="66"/>
      <c r="CW16" s="66"/>
      <c r="CX16" s="66"/>
      <c r="CY16" s="66"/>
      <c r="CZ16" s="68"/>
    </row>
    <row r="17" s="365" customFormat="true" ht="15" customHeight="true" x14ac:dyDescent="0.2">
      <c r="A17" s="1056"/>
      <c r="B17" s="436" t="s">
        <v>51</v>
      </c>
      <c r="C17" s="531">
        <v>80.304000095845922</v>
      </c>
      <c r="D17" s="520">
        <v>75.818601444659109</v>
      </c>
      <c r="E17" s="520">
        <v>68.692345568350973</v>
      </c>
      <c r="F17" s="520">
        <v>47.333688519770547</v>
      </c>
      <c r="G17" s="539">
        <v>12.873972680299762</v>
      </c>
      <c r="H17" s="525">
        <v>77.7180802229107</v>
      </c>
      <c r="I17" s="520">
        <v>33.260604208440363</v>
      </c>
      <c r="J17" s="520">
        <v>13.725155551766207</v>
      </c>
      <c r="K17" s="520">
        <v>8.0182341167581761</v>
      </c>
      <c r="L17" s="535">
        <v>4.5729277160945392</v>
      </c>
      <c r="M17" s="531">
        <v>80.00973553564026</v>
      </c>
      <c r="N17" s="520">
        <v>77.404904906838638</v>
      </c>
      <c r="O17" s="520">
        <v>72.44395582058651</v>
      </c>
      <c r="P17" s="520">
        <v>62.631513859535872</v>
      </c>
      <c r="Q17" s="535">
        <v>36.983487835438417</v>
      </c>
      <c r="R17" s="531">
        <v>56.771629467225779</v>
      </c>
      <c r="S17" s="520">
        <v>72.401174893350529</v>
      </c>
      <c r="T17" s="520">
        <v>21.05244874299035</v>
      </c>
      <c r="U17" s="520">
        <v>59.932457580334287</v>
      </c>
      <c r="V17" s="520">
        <v>62.098356223185526</v>
      </c>
      <c r="W17" s="520">
        <v>70.001477337100098</v>
      </c>
      <c r="X17" s="520">
        <v>67.904491593494797</v>
      </c>
      <c r="Y17" s="535">
        <v>87.815273675750461</v>
      </c>
      <c r="Z17" s="535">
        <v>55.749018876879767</v>
      </c>
      <c r="AA17" s="535">
        <v>65.964066338351486</v>
      </c>
      <c r="AB17" s="535">
        <v>56.997206693938416</v>
      </c>
      <c r="AC17" s="535">
        <v>45.516596565960256</v>
      </c>
      <c r="AD17" s="535">
        <v>47.526780602323299</v>
      </c>
      <c r="AE17" s="535">
        <v>61.497843695702059</v>
      </c>
      <c r="AF17" s="535">
        <v>75.022021271888633</v>
      </c>
      <c r="AG17" s="535">
        <v>44.096811357077726</v>
      </c>
      <c r="AH17" s="535">
        <v>79.276323450513289</v>
      </c>
      <c r="AI17" s="535">
        <v>64.855862095202383</v>
      </c>
      <c r="AJ17" s="535">
        <v>63.661762856105788</v>
      </c>
      <c r="AK17" s="535">
        <v>69.861557884988827</v>
      </c>
      <c r="AL17" s="535">
        <v>51.787134049690629</v>
      </c>
      <c r="AM17" s="535">
        <v>75.480582200287643</v>
      </c>
      <c r="AN17" s="70"/>
      <c r="AO17" s="70"/>
      <c r="AP17" s="70"/>
      <c r="AQ17" s="70"/>
      <c r="AR17" s="70"/>
      <c r="AS17" s="70"/>
      <c r="AT17" s="70"/>
      <c r="AU17" s="70"/>
      <c r="AV17" s="70"/>
      <c r="AW17" s="70"/>
      <c r="AX17" s="70"/>
      <c r="AY17" s="70"/>
      <c r="AZ17" s="414"/>
      <c r="BA17" s="1043"/>
      <c r="BB17" s="678" t="s">
        <v>51</v>
      </c>
      <c r="BC17" s="547">
        <v>12908.277656027476</v>
      </c>
      <c r="BD17" s="543">
        <v>12182.748738744553</v>
      </c>
      <c r="BE17" s="543">
        <v>11045.621848972065</v>
      </c>
      <c r="BF17" s="543">
        <v>7608.878961959289</v>
      </c>
      <c r="BG17" s="556">
        <v>2069.2218406980201</v>
      </c>
      <c r="BH17" s="547">
        <v>2890.9596261195652</v>
      </c>
      <c r="BI17" s="543">
        <v>1235.9946435847853</v>
      </c>
      <c r="BJ17" s="543">
        <v>510.42828402790894</v>
      </c>
      <c r="BK17" s="543">
        <v>298.06250604695236</v>
      </c>
      <c r="BL17" s="556">
        <v>170.08331337569061</v>
      </c>
      <c r="BM17" s="547">
        <v>9884.222195484821</v>
      </c>
      <c r="BN17" s="543">
        <v>9563.7487336065551</v>
      </c>
      <c r="BO17" s="543">
        <v>8952.6284264343831</v>
      </c>
      <c r="BP17" s="543">
        <v>7739.6390639113515</v>
      </c>
      <c r="BQ17" s="556">
        <v>4568.9822538094049</v>
      </c>
      <c r="BR17" s="547">
        <v>2247.7206606801246</v>
      </c>
      <c r="BS17" s="543">
        <v>1921.810910199483</v>
      </c>
      <c r="BT17" s="543">
        <v>2329.1789140655665</v>
      </c>
      <c r="BU17" s="543">
        <v>1916.3325109186378</v>
      </c>
      <c r="BV17" s="543">
        <v>2154.9906360175041</v>
      </c>
      <c r="BW17" s="543">
        <v>1837.1314533537941</v>
      </c>
      <c r="BX17" s="543">
        <v>4141.4810968329048</v>
      </c>
      <c r="BY17" s="551">
        <v>3083.0034443194668</v>
      </c>
      <c r="BZ17" s="551">
        <v>2556.1408173524624</v>
      </c>
      <c r="CA17" s="551">
        <v>815.01641908626596</v>
      </c>
      <c r="CB17" s="551">
        <v>1415.4629434397441</v>
      </c>
      <c r="CC17" s="551">
        <v>1031.6431479007169</v>
      </c>
      <c r="CD17" s="551">
        <v>1371.1332052835876</v>
      </c>
      <c r="CE17" s="551">
        <v>2675.5252747308282</v>
      </c>
      <c r="CF17" s="551">
        <v>852.73619006095635</v>
      </c>
      <c r="CG17" s="551">
        <v>1246.7242363285209</v>
      </c>
      <c r="CH17" s="551">
        <v>704.93263024156442</v>
      </c>
      <c r="CI17" s="551">
        <v>1784.8294732035074</v>
      </c>
      <c r="CJ17" s="551">
        <v>1698.7462905207915</v>
      </c>
      <c r="CK17" s="551">
        <v>3240.4669411794157</v>
      </c>
      <c r="CL17" s="551">
        <v>3427.6728898788483</v>
      </c>
      <c r="CM17" s="551">
        <v>3362.0689608067123</v>
      </c>
      <c r="CN17" s="66"/>
      <c r="CO17" s="66"/>
      <c r="CP17" s="66"/>
      <c r="CQ17" s="66"/>
      <c r="CR17" s="66"/>
      <c r="CS17" s="66"/>
      <c r="CT17" s="66"/>
      <c r="CU17" s="66"/>
      <c r="CV17" s="66"/>
      <c r="CW17" s="66"/>
      <c r="CX17" s="66"/>
      <c r="CY17" s="66"/>
      <c r="CZ17" s="68"/>
    </row>
    <row r="18" s="365" customFormat="true" ht="15" customHeight="true" x14ac:dyDescent="0.2">
      <c r="A18" s="1056" t="s">
        <v>60</v>
      </c>
      <c r="B18" s="436" t="s">
        <v>15</v>
      </c>
      <c r="C18" s="531">
        <v>17.28119662056778</v>
      </c>
      <c r="D18" s="520">
        <v>22.134868968408878</v>
      </c>
      <c r="E18" s="520">
        <v>29.414797229936422</v>
      </c>
      <c r="F18" s="520">
        <v>50.50212418082819</v>
      </c>
      <c r="G18" s="539">
        <v>83.83436991015941</v>
      </c>
      <c r="H18" s="525">
        <v>18.968221965884329</v>
      </c>
      <c r="I18" s="520">
        <v>63.222319446070188</v>
      </c>
      <c r="J18" s="520">
        <v>80.932649272478869</v>
      </c>
      <c r="K18" s="520">
        <v>87.797646367962514</v>
      </c>
      <c r="L18" s="535">
        <v>93.746433979574803</v>
      </c>
      <c r="M18" s="531">
        <v>17.581315319994395</v>
      </c>
      <c r="N18" s="520">
        <v>20.534254959517419</v>
      </c>
      <c r="O18" s="520">
        <v>25.857907590329127</v>
      </c>
      <c r="P18" s="520">
        <v>35.635546767819555</v>
      </c>
      <c r="Q18" s="535">
        <v>60.968612525230249</v>
      </c>
      <c r="R18" s="531">
        <v>42.655302327630032</v>
      </c>
      <c r="S18" s="520">
        <v>27.438396171172897</v>
      </c>
      <c r="T18" s="520">
        <v>73.967186117846623</v>
      </c>
      <c r="U18" s="520">
        <v>39.72300558161006</v>
      </c>
      <c r="V18" s="520">
        <v>26.022990426397492</v>
      </c>
      <c r="W18" s="520">
        <v>25.675317829793283</v>
      </c>
      <c r="X18" s="520">
        <v>28.869192693070332</v>
      </c>
      <c r="Y18" s="535">
        <v>10.683917475897992</v>
      </c>
      <c r="Z18" s="535">
        <v>43.979121165688021</v>
      </c>
      <c r="AA18" s="535">
        <v>31.760203698607736</v>
      </c>
      <c r="AB18" s="535">
        <v>40.803615361917082</v>
      </c>
      <c r="AC18" s="535">
        <v>51.403077469418655</v>
      </c>
      <c r="AD18" s="535">
        <v>50.680995480332022</v>
      </c>
      <c r="AE18" s="535">
        <v>37.931228695923913</v>
      </c>
      <c r="AF18" s="535">
        <v>24.32285770878152</v>
      </c>
      <c r="AG18" s="535">
        <v>54.807640113058106</v>
      </c>
      <c r="AH18" s="535">
        <v>19.713912318110072</v>
      </c>
      <c r="AI18" s="535">
        <v>31.91633300912229</v>
      </c>
      <c r="AJ18" s="535">
        <v>35.745212553635994</v>
      </c>
      <c r="AK18" s="535">
        <v>29.861985245590141</v>
      </c>
      <c r="AL18" s="535">
        <v>46.737578183500297</v>
      </c>
      <c r="AM18" s="535">
        <v>23.909904894231566</v>
      </c>
      <c r="AN18" s="70"/>
      <c r="AO18" s="70"/>
      <c r="AP18" s="70"/>
      <c r="AQ18" s="70"/>
      <c r="AR18" s="70"/>
      <c r="AS18" s="70"/>
      <c r="AT18" s="70"/>
      <c r="AU18" s="70"/>
      <c r="AV18" s="70"/>
      <c r="AW18" s="70"/>
      <c r="AX18" s="70"/>
      <c r="AY18" s="70"/>
      <c r="AZ18" s="414"/>
      <c r="BA18" s="1043" t="s">
        <v>60</v>
      </c>
      <c r="BB18" s="678" t="s">
        <v>15</v>
      </c>
      <c r="BC18" s="547">
        <v>2777.8253130659664</v>
      </c>
      <c r="BD18" s="543">
        <v>3556.6937647087802</v>
      </c>
      <c r="BE18" s="543">
        <v>4729.8534396787873</v>
      </c>
      <c r="BF18" s="543">
        <v>8109.0440521319006</v>
      </c>
      <c r="BG18" s="556">
        <v>13474.621511719692</v>
      </c>
      <c r="BH18" s="547">
        <v>705.58052547572504</v>
      </c>
      <c r="BI18" s="543">
        <v>2346.8258038011527</v>
      </c>
      <c r="BJ18" s="543">
        <v>3009.8247800672839</v>
      </c>
      <c r="BK18" s="543">
        <v>3263.7094552733492</v>
      </c>
      <c r="BL18" s="556">
        <v>3486.7605827845709</v>
      </c>
      <c r="BM18" s="547">
        <v>2171.9560244552595</v>
      </c>
      <c r="BN18" s="543">
        <v>2537.1060800474997</v>
      </c>
      <c r="BO18" s="543">
        <v>3195.5217784436513</v>
      </c>
      <c r="BP18" s="543">
        <v>4398.621146398059</v>
      </c>
      <c r="BQ18" s="556">
        <v>7532.1319045585533</v>
      </c>
      <c r="BR18" s="547">
        <v>1687.0860179281881</v>
      </c>
      <c r="BS18" s="543">
        <v>728.322561033174</v>
      </c>
      <c r="BT18" s="543">
        <v>8173.0993946822373</v>
      </c>
      <c r="BU18" s="543">
        <v>1270.1379202647622</v>
      </c>
      <c r="BV18" s="543">
        <v>903.07222446447861</v>
      </c>
      <c r="BW18" s="543">
        <v>673.82769270456004</v>
      </c>
      <c r="BX18" s="543">
        <v>1760.7261760373933</v>
      </c>
      <c r="BY18" s="551">
        <v>375.08912741809513</v>
      </c>
      <c r="BZ18" s="551">
        <v>2016.4808096654465</v>
      </c>
      <c r="CA18" s="551">
        <v>392.41194372579292</v>
      </c>
      <c r="CB18" s="551">
        <v>1013.3129122151275</v>
      </c>
      <c r="CC18" s="551">
        <v>1165.0614644591833</v>
      </c>
      <c r="CD18" s="551">
        <v>1462.1313478261075</v>
      </c>
      <c r="CE18" s="551">
        <v>1650.2360892473425</v>
      </c>
      <c r="CF18" s="551">
        <v>276.4652386372444</v>
      </c>
      <c r="CG18" s="551">
        <v>1549.5454469851031</v>
      </c>
      <c r="CH18" s="551">
        <v>175.29798883057222</v>
      </c>
      <c r="CI18" s="551">
        <v>878.33558896557122</v>
      </c>
      <c r="CJ18" s="551">
        <v>953.82289941634167</v>
      </c>
      <c r="CK18" s="551">
        <v>1385.1219313721406</v>
      </c>
      <c r="CL18" s="551">
        <v>3093.4542453046615</v>
      </c>
      <c r="CM18" s="551">
        <v>1064.9990601215859</v>
      </c>
      <c r="CN18" s="66"/>
      <c r="CO18" s="66"/>
      <c r="CP18" s="66"/>
      <c r="CQ18" s="66"/>
      <c r="CR18" s="66"/>
      <c r="CS18" s="66"/>
      <c r="CT18" s="66"/>
      <c r="CU18" s="66"/>
      <c r="CV18" s="66"/>
      <c r="CW18" s="66"/>
      <c r="CX18" s="66"/>
      <c r="CY18" s="66"/>
      <c r="CZ18" s="68"/>
    </row>
    <row r="19" s="365" customFormat="true" ht="15" customHeight="true" x14ac:dyDescent="0.2">
      <c r="A19" s="1056"/>
      <c r="B19" s="436" t="s">
        <v>16</v>
      </c>
      <c r="C19" s="531">
        <v>2.4148032835862212</v>
      </c>
      <c r="D19" s="520">
        <v>2.0465295869318565</v>
      </c>
      <c r="E19" s="520">
        <v>1.8928572017125378</v>
      </c>
      <c r="F19" s="520">
        <v>2.1107180058246704</v>
      </c>
      <c r="G19" s="539">
        <v>3.2916574095408468</v>
      </c>
      <c r="H19" s="525">
        <v>3.3136978112050226</v>
      </c>
      <c r="I19" s="520">
        <v>3.4805998486719019</v>
      </c>
      <c r="J19" s="520">
        <v>5.3421951757548793</v>
      </c>
      <c r="K19" s="520">
        <v>4.1841195152792769</v>
      </c>
      <c r="L19" s="535">
        <v>1.6806383043306863</v>
      </c>
      <c r="M19" s="531">
        <v>2.4089491443652862</v>
      </c>
      <c r="N19" s="520">
        <v>2.0608401336439193</v>
      </c>
      <c r="O19" s="520">
        <v>1.6981365890842692</v>
      </c>
      <c r="P19" s="520">
        <v>1.6615605191065446</v>
      </c>
      <c r="Q19" s="535">
        <v>2.0478996393312023</v>
      </c>
      <c r="R19" s="531">
        <v>0.51463488332959673</v>
      </c>
      <c r="S19" s="520">
        <v>0.16042893547652859</v>
      </c>
      <c r="T19" s="520">
        <v>4.9535632920348789</v>
      </c>
      <c r="U19" s="520">
        <v>0.344536838055511</v>
      </c>
      <c r="V19" s="520">
        <v>11.87865335041702</v>
      </c>
      <c r="W19" s="520">
        <v>4.323204833106554</v>
      </c>
      <c r="X19" s="520">
        <v>3.2263157134345963</v>
      </c>
      <c r="Y19" s="535">
        <v>1.5008088483515403</v>
      </c>
      <c r="Z19" s="535">
        <v>0.27185995743217822</v>
      </c>
      <c r="AA19" s="535">
        <v>2.2757299630407055</v>
      </c>
      <c r="AB19" s="535">
        <v>2.1991779441441985</v>
      </c>
      <c r="AC19" s="535">
        <v>3.0803259646212866</v>
      </c>
      <c r="AD19" s="535">
        <v>1.792223917344812</v>
      </c>
      <c r="AE19" s="535">
        <v>0.57092760837393197</v>
      </c>
      <c r="AF19" s="535">
        <v>0.6551210193298026</v>
      </c>
      <c r="AG19" s="535">
        <v>1.0955485298639911</v>
      </c>
      <c r="AH19" s="535">
        <v>1.0097642313766713</v>
      </c>
      <c r="AI19" s="535">
        <v>3.2278048956752938</v>
      </c>
      <c r="AJ19" s="535">
        <v>0.59302459025830889</v>
      </c>
      <c r="AK19" s="535">
        <v>0.27645686942113429</v>
      </c>
      <c r="AL19" s="535">
        <v>1.47528776680907</v>
      </c>
      <c r="AM19" s="535">
        <v>0.6095129054808639</v>
      </c>
      <c r="AN19" s="70"/>
      <c r="AO19" s="70"/>
      <c r="AP19" s="70"/>
      <c r="AQ19" s="70"/>
      <c r="AR19" s="70"/>
      <c r="AS19" s="70"/>
      <c r="AT19" s="70"/>
      <c r="AU19" s="70"/>
      <c r="AV19" s="70"/>
      <c r="AW19" s="70"/>
      <c r="AX19" s="70"/>
      <c r="AY19" s="70"/>
      <c r="AZ19" s="414"/>
      <c r="BA19" s="1043"/>
      <c r="BB19" s="678" t="s">
        <v>16</v>
      </c>
      <c r="BC19" s="547">
        <v>388.16187527413416</v>
      </c>
      <c r="BD19" s="543">
        <v>328.84220058049874</v>
      </c>
      <c r="BE19" s="543">
        <v>304.36848081444896</v>
      </c>
      <c r="BF19" s="543">
        <v>338.91456188208923</v>
      </c>
      <c r="BG19" s="556">
        <v>529.06508139015216</v>
      </c>
      <c r="BH19" s="547">
        <v>123.2630368361885</v>
      </c>
      <c r="BI19" s="543">
        <v>129.20059892040769</v>
      </c>
      <c r="BJ19" s="543">
        <v>198.67224864725412</v>
      </c>
      <c r="BK19" s="543">
        <v>155.53663439654258</v>
      </c>
      <c r="BL19" s="556">
        <v>62.508867214457382</v>
      </c>
      <c r="BM19" s="547">
        <v>297.59614178355991</v>
      </c>
      <c r="BN19" s="543">
        <v>254.62672219575705</v>
      </c>
      <c r="BO19" s="543">
        <v>209.85582202406388</v>
      </c>
      <c r="BP19" s="543">
        <v>205.09227157311764</v>
      </c>
      <c r="BQ19" s="556">
        <v>252.99985634997438</v>
      </c>
      <c r="BR19" s="547">
        <v>20.354639836676711</v>
      </c>
      <c r="BS19" s="543">
        <v>4.2584126426765723</v>
      </c>
      <c r="BT19" s="543">
        <v>547.35034910138438</v>
      </c>
      <c r="BU19" s="543">
        <v>11.016520440362072</v>
      </c>
      <c r="BV19" s="543">
        <v>412.22325832014565</v>
      </c>
      <c r="BW19" s="543">
        <v>113.45897087205974</v>
      </c>
      <c r="BX19" s="543">
        <v>196.77233752950141</v>
      </c>
      <c r="BY19" s="551">
        <v>52.690137547343802</v>
      </c>
      <c r="BZ19" s="551">
        <v>12.46501459210949</v>
      </c>
      <c r="CA19" s="551">
        <v>28.117691771321269</v>
      </c>
      <c r="CB19" s="551">
        <v>54.614165614841625</v>
      </c>
      <c r="CC19" s="551">
        <v>69.816230000789275</v>
      </c>
      <c r="CD19" s="551">
        <v>51.705116425554252</v>
      </c>
      <c r="CE19" s="551">
        <v>24.838777336722046</v>
      </c>
      <c r="CF19" s="551">
        <v>7.4464189658067106</v>
      </c>
      <c r="CG19" s="551">
        <v>30.9738246875824</v>
      </c>
      <c r="CH19" s="551">
        <v>8.9789198661886189</v>
      </c>
      <c r="CI19" s="551">
        <v>88.828999036279939</v>
      </c>
      <c r="CJ19" s="551">
        <v>15.824229139961606</v>
      </c>
      <c r="CK19" s="551">
        <v>12.823208831041994</v>
      </c>
      <c r="CL19" s="551">
        <v>97.645949633151517</v>
      </c>
      <c r="CM19" s="551">
        <v>27.149027749821975</v>
      </c>
      <c r="CN19" s="66"/>
      <c r="CO19" s="66"/>
      <c r="CP19" s="66"/>
      <c r="CQ19" s="66"/>
      <c r="CR19" s="66"/>
      <c r="CS19" s="66"/>
      <c r="CT19" s="66"/>
      <c r="CU19" s="66"/>
      <c r="CV19" s="66"/>
      <c r="CW19" s="66"/>
      <c r="CX19" s="66"/>
      <c r="CY19" s="66"/>
      <c r="CZ19" s="68"/>
    </row>
    <row r="20" s="365" customFormat="true" ht="15" customHeight="true" x14ac:dyDescent="0.2">
      <c r="A20" s="1056"/>
      <c r="B20" s="436" t="s">
        <v>22</v>
      </c>
      <c r="C20" s="531">
        <v>49.971250048997241</v>
      </c>
      <c r="D20" s="520">
        <v>46.928934601708825</v>
      </c>
      <c r="E20" s="520">
        <v>42.674870569386286</v>
      </c>
      <c r="F20" s="520">
        <v>29.379901695210876</v>
      </c>
      <c r="G20" s="539">
        <v>9.6532306424063137</v>
      </c>
      <c r="H20" s="525">
        <v>44.956579259871326</v>
      </c>
      <c r="I20" s="520">
        <v>26.513453626079443</v>
      </c>
      <c r="J20" s="520">
        <v>13.154287450060858</v>
      </c>
      <c r="K20" s="520">
        <v>7.7935173910909485</v>
      </c>
      <c r="L20" s="535">
        <v>4.5729277160945392</v>
      </c>
      <c r="M20" s="531">
        <v>50.601159005985089</v>
      </c>
      <c r="N20" s="520">
        <v>47.783079466641439</v>
      </c>
      <c r="O20" s="520">
        <v>46.244503073853764</v>
      </c>
      <c r="P20" s="520">
        <v>38.172230929305513</v>
      </c>
      <c r="Q20" s="535">
        <v>20.375322681777703</v>
      </c>
      <c r="R20" s="531">
        <v>24.58824235116688</v>
      </c>
      <c r="S20" s="520">
        <v>65.491902779074977</v>
      </c>
      <c r="T20" s="520">
        <v>18.167463475148004</v>
      </c>
      <c r="U20" s="520">
        <v>19.084357666495009</v>
      </c>
      <c r="V20" s="520">
        <v>41.686832947355498</v>
      </c>
      <c r="W20" s="520">
        <v>21.46470895362226</v>
      </c>
      <c r="X20" s="520">
        <v>40.616987540106017</v>
      </c>
      <c r="Y20" s="535">
        <v>64.631178150895124</v>
      </c>
      <c r="Z20" s="535">
        <v>20.961763648524926</v>
      </c>
      <c r="AA20" s="535">
        <v>36.943105298081498</v>
      </c>
      <c r="AB20" s="535">
        <v>34.699287334244957</v>
      </c>
      <c r="AC20" s="535">
        <v>37.226634217262713</v>
      </c>
      <c r="AD20" s="535">
        <v>26.604438097761406</v>
      </c>
      <c r="AE20" s="535">
        <v>52.412378067179347</v>
      </c>
      <c r="AF20" s="535">
        <v>37.986127247805776</v>
      </c>
      <c r="AG20" s="535">
        <v>42.595827145550899</v>
      </c>
      <c r="AH20" s="535">
        <v>53.230002695992297</v>
      </c>
      <c r="AI20" s="535">
        <v>39.682764961727194</v>
      </c>
      <c r="AJ20" s="535">
        <v>35.641013487553892</v>
      </c>
      <c r="AK20" s="535">
        <v>31.997820458151317</v>
      </c>
      <c r="AL20" s="535">
        <v>48.425246511342721</v>
      </c>
      <c r="AM20" s="535">
        <v>36.073442731579213</v>
      </c>
      <c r="AN20" s="70"/>
      <c r="AO20" s="70"/>
      <c r="AP20" s="70"/>
      <c r="AQ20" s="70"/>
      <c r="AR20" s="70"/>
      <c r="AS20" s="70"/>
      <c r="AT20" s="70"/>
      <c r="AU20" s="70"/>
      <c r="AV20" s="70"/>
      <c r="AW20" s="70"/>
      <c r="AX20" s="70"/>
      <c r="AY20" s="70"/>
      <c r="AZ20" s="414"/>
      <c r="BA20" s="1043"/>
      <c r="BB20" s="678" t="s">
        <v>22</v>
      </c>
      <c r="BC20" s="547">
        <v>8032.5110789169858</v>
      </c>
      <c r="BD20" s="543">
        <v>7540.674820372431</v>
      </c>
      <c r="BE20" s="543">
        <v>6862.0525163788461</v>
      </c>
      <c r="BF20" s="543">
        <v>4717.4830951806262</v>
      </c>
      <c r="BG20" s="556">
        <v>1551.5549220582491</v>
      </c>
      <c r="BH20" s="547">
        <v>1672.2962687184177</v>
      </c>
      <c r="BI20" s="543">
        <v>984.18497870274098</v>
      </c>
      <c r="BJ20" s="543">
        <v>489.19812569121649</v>
      </c>
      <c r="BK20" s="543">
        <v>289.70909188771105</v>
      </c>
      <c r="BL20" s="556">
        <v>170.08331337569061</v>
      </c>
      <c r="BM20" s="547">
        <v>6251.153008016403</v>
      </c>
      <c r="BN20" s="543">
        <v>5903.8295607613272</v>
      </c>
      <c r="BO20" s="543">
        <v>5714.898476977779</v>
      </c>
      <c r="BP20" s="543">
        <v>4711.7330138023563</v>
      </c>
      <c r="BQ20" s="556">
        <v>2517.1905949735042</v>
      </c>
      <c r="BR20" s="547">
        <v>972.50465035886123</v>
      </c>
      <c r="BS20" s="543">
        <v>1738.411751963291</v>
      </c>
      <c r="BT20" s="543">
        <v>2007.4372505542408</v>
      </c>
      <c r="BU20" s="543">
        <v>610.21984618738793</v>
      </c>
      <c r="BV20" s="543">
        <v>1446.6523771403095</v>
      </c>
      <c r="BW20" s="543">
        <v>563.32371052524763</v>
      </c>
      <c r="BX20" s="543">
        <v>2477.2217884296997</v>
      </c>
      <c r="BY20" s="551">
        <v>2269.06022732875</v>
      </c>
      <c r="BZ20" s="551">
        <v>961.11502489438146</v>
      </c>
      <c r="CA20" s="551">
        <v>456.44907995102989</v>
      </c>
      <c r="CB20" s="551">
        <v>861.71863911034745</v>
      </c>
      <c r="CC20" s="551">
        <v>843.74942344363376</v>
      </c>
      <c r="CD20" s="551">
        <v>767.52996987069628</v>
      </c>
      <c r="CE20" s="551">
        <v>2280.2529942572028</v>
      </c>
      <c r="CF20" s="551">
        <v>431.76849777309565</v>
      </c>
      <c r="CG20" s="551">
        <v>1204.2877576520057</v>
      </c>
      <c r="CH20" s="551">
        <v>473.326261549891</v>
      </c>
      <c r="CI20" s="551">
        <v>1092.0673350688137</v>
      </c>
      <c r="CJ20" s="551">
        <v>951.04245839426687</v>
      </c>
      <c r="CK20" s="551">
        <v>1484.190769910002</v>
      </c>
      <c r="CL20" s="551">
        <v>3205.1571823488712</v>
      </c>
      <c r="CM20" s="551">
        <v>1606.7894361951385</v>
      </c>
      <c r="CN20" s="66"/>
      <c r="CO20" s="66"/>
      <c r="CP20" s="66"/>
      <c r="CQ20" s="66"/>
      <c r="CR20" s="66"/>
      <c r="CS20" s="66"/>
      <c r="CT20" s="66"/>
      <c r="CU20" s="66"/>
      <c r="CV20" s="66"/>
      <c r="CW20" s="66"/>
      <c r="CX20" s="66"/>
      <c r="CY20" s="66"/>
      <c r="CZ20" s="68"/>
    </row>
    <row r="21" s="365" customFormat="true" ht="15" customHeight="true" x14ac:dyDescent="0.2">
      <c r="A21" s="1056"/>
      <c r="B21" s="436" t="s">
        <v>17</v>
      </c>
      <c r="C21" s="531">
        <v>30.332750046848599</v>
      </c>
      <c r="D21" s="520">
        <v>28.889666842950191</v>
      </c>
      <c r="E21" s="520">
        <v>26.017474998964811</v>
      </c>
      <c r="F21" s="520">
        <v>18.007256118136368</v>
      </c>
      <c r="G21" s="539">
        <v>3.2207420378934404</v>
      </c>
      <c r="H21" s="525">
        <v>32.761500963039275</v>
      </c>
      <c r="I21" s="520">
        <v>6.7836270791785349</v>
      </c>
      <c r="J21" s="520">
        <v>0.57086810170534652</v>
      </c>
      <c r="K21" s="520">
        <v>0.22471672566722814</v>
      </c>
      <c r="L21" s="535">
        <v>0</v>
      </c>
      <c r="M21" s="531">
        <v>29.408576529655122</v>
      </c>
      <c r="N21" s="520">
        <v>29.621825440197018</v>
      </c>
      <c r="O21" s="520">
        <v>26.199452746732753</v>
      </c>
      <c r="P21" s="520">
        <v>24.530661783768529</v>
      </c>
      <c r="Q21" s="535">
        <v>16.60816515366071</v>
      </c>
      <c r="R21" s="531">
        <v>32.241820437873486</v>
      </c>
      <c r="S21" s="520">
        <v>6.9092721142755718</v>
      </c>
      <c r="T21" s="520">
        <v>2.9117871149703549</v>
      </c>
      <c r="U21" s="520">
        <v>40.848099913839306</v>
      </c>
      <c r="V21" s="520">
        <v>20.411523275829964</v>
      </c>
      <c r="W21" s="520">
        <v>48.536768383477785</v>
      </c>
      <c r="X21" s="520">
        <v>27.287504053388773</v>
      </c>
      <c r="Y21" s="535">
        <v>23.184095524855326</v>
      </c>
      <c r="Z21" s="535">
        <v>34.787255228354908</v>
      </c>
      <c r="AA21" s="535">
        <v>29.02096104027002</v>
      </c>
      <c r="AB21" s="535">
        <v>22.297919359693559</v>
      </c>
      <c r="AC21" s="535">
        <v>8.289962348697534</v>
      </c>
      <c r="AD21" s="535">
        <v>20.922342504561851</v>
      </c>
      <c r="AE21" s="535">
        <v>9.0854656285227033</v>
      </c>
      <c r="AF21" s="535">
        <v>37.035894024082992</v>
      </c>
      <c r="AG21" s="535">
        <v>1.5009842115268199</v>
      </c>
      <c r="AH21" s="535">
        <v>26.046320754521023</v>
      </c>
      <c r="AI21" s="535">
        <v>25.173097133475242</v>
      </c>
      <c r="AJ21" s="535">
        <v>28.020749368551872</v>
      </c>
      <c r="AK21" s="535">
        <v>37.86373742683746</v>
      </c>
      <c r="AL21" s="535">
        <v>3.3618875383479159</v>
      </c>
      <c r="AM21" s="535">
        <v>39.407139468708408</v>
      </c>
      <c r="AN21" s="70"/>
      <c r="AO21" s="70"/>
      <c r="AP21" s="70"/>
      <c r="AQ21" s="70"/>
      <c r="AR21" s="70"/>
      <c r="AS21" s="70"/>
      <c r="AT21" s="70"/>
      <c r="AU21" s="70"/>
      <c r="AV21" s="70"/>
      <c r="AW21" s="70"/>
      <c r="AX21" s="70"/>
      <c r="AY21" s="70"/>
      <c r="AZ21" s="414"/>
      <c r="BA21" s="1043"/>
      <c r="BB21" s="678" t="s">
        <v>17</v>
      </c>
      <c r="BC21" s="547">
        <v>4875.7665771104785</v>
      </c>
      <c r="BD21" s="543">
        <v>4642.0739183721062</v>
      </c>
      <c r="BE21" s="543">
        <v>4183.5693325932389</v>
      </c>
      <c r="BF21" s="543">
        <v>2891.3958667786651</v>
      </c>
      <c r="BG21" s="556">
        <v>517.66691863976996</v>
      </c>
      <c r="BH21" s="547">
        <v>1218.6633574011439</v>
      </c>
      <c r="BI21" s="543">
        <v>251.80966488204342</v>
      </c>
      <c r="BJ21" s="543">
        <v>21.23015833669244</v>
      </c>
      <c r="BK21" s="543">
        <v>8.3534141592413143</v>
      </c>
      <c r="BL21" s="556">
        <v>0</v>
      </c>
      <c r="BM21" s="547">
        <v>3633.0691874684126</v>
      </c>
      <c r="BN21" s="543">
        <v>3659.9191728452056</v>
      </c>
      <c r="BO21" s="543">
        <v>3237.7299494566037</v>
      </c>
      <c r="BP21" s="543">
        <v>3027.906050108998</v>
      </c>
      <c r="BQ21" s="556">
        <v>2051.7916588359008</v>
      </c>
      <c r="BR21" s="547">
        <v>1275.216010321263</v>
      </c>
      <c r="BS21" s="543">
        <v>183.39915823619253</v>
      </c>
      <c r="BT21" s="543">
        <v>321.74166351132487</v>
      </c>
      <c r="BU21" s="543">
        <v>1306.112664731251</v>
      </c>
      <c r="BV21" s="543">
        <v>708.3382588771924</v>
      </c>
      <c r="BW21" s="543">
        <v>1273.8077428285451</v>
      </c>
      <c r="BX21" s="543">
        <v>1664.2593084032046</v>
      </c>
      <c r="BY21" s="551">
        <v>813.94321699071656</v>
      </c>
      <c r="BZ21" s="551">
        <v>1595.025792458084</v>
      </c>
      <c r="CA21" s="551">
        <v>358.56733913523635</v>
      </c>
      <c r="CB21" s="551">
        <v>553.74430432939903</v>
      </c>
      <c r="CC21" s="551">
        <v>187.89372445708298</v>
      </c>
      <c r="CD21" s="551">
        <v>603.60323541289017</v>
      </c>
      <c r="CE21" s="551">
        <v>395.27228047362513</v>
      </c>
      <c r="CF21" s="551">
        <v>420.96769228786229</v>
      </c>
      <c r="CG21" s="551">
        <v>42.436478676515186</v>
      </c>
      <c r="CH21" s="551">
        <v>231.60636869167365</v>
      </c>
      <c r="CI21" s="551">
        <v>692.76213813469531</v>
      </c>
      <c r="CJ21" s="551">
        <v>747.70383212652416</v>
      </c>
      <c r="CK21" s="551">
        <v>1756.2761712694114</v>
      </c>
      <c r="CL21" s="551">
        <v>222.51570752997725</v>
      </c>
      <c r="CM21" s="551">
        <v>1755.2795246115729</v>
      </c>
      <c r="CN21" s="66"/>
      <c r="CO21" s="66"/>
      <c r="CP21" s="66"/>
      <c r="CQ21" s="66"/>
      <c r="CR21" s="66"/>
      <c r="CS21" s="66"/>
      <c r="CT21" s="66"/>
      <c r="CU21" s="66"/>
      <c r="CV21" s="66"/>
      <c r="CW21" s="66"/>
      <c r="CX21" s="66"/>
      <c r="CY21" s="66"/>
      <c r="CZ21" s="68"/>
    </row>
    <row r="22" s="365" customFormat="true" ht="15" customHeight="true" x14ac:dyDescent="0.2">
      <c r="A22" s="1056" t="s">
        <v>54</v>
      </c>
      <c r="B22" s="436" t="s">
        <v>49</v>
      </c>
      <c r="C22" s="531">
        <v>12.260374163978975</v>
      </c>
      <c r="D22" s="520">
        <v>8.4632391391599526</v>
      </c>
      <c r="E22" s="520">
        <v>6.0459885484076556</v>
      </c>
      <c r="F22" s="520">
        <v>4.0117924029584735</v>
      </c>
      <c r="G22" s="539">
        <v>3.7780414312504349</v>
      </c>
      <c r="H22" s="525">
        <v>14.871688994285961</v>
      </c>
      <c r="I22" s="520">
        <v>5.2180622459596977</v>
      </c>
      <c r="J22" s="520">
        <v>6.1920658448248824</v>
      </c>
      <c r="K22" s="520">
        <v>4.5488575644334146</v>
      </c>
      <c r="L22" s="535">
        <v>1.7611755910635216</v>
      </c>
      <c r="M22" s="531">
        <v>12.05061167980125</v>
      </c>
      <c r="N22" s="520">
        <v>9.1207411393796534</v>
      </c>
      <c r="O22" s="520">
        <v>6.1624831852785125</v>
      </c>
      <c r="P22" s="520">
        <v>4.4549313337470995</v>
      </c>
      <c r="Q22" s="535">
        <v>3.2497825871151242</v>
      </c>
      <c r="R22" s="531">
        <v>1.1921140418034832</v>
      </c>
      <c r="S22" s="520">
        <v>0.58128900363181113</v>
      </c>
      <c r="T22" s="520">
        <v>6.2766298205154269</v>
      </c>
      <c r="U22" s="520">
        <v>0.85989011865726173</v>
      </c>
      <c r="V22" s="520">
        <v>31.34073398073442</v>
      </c>
      <c r="W22" s="520">
        <v>14.411392459846709</v>
      </c>
      <c r="X22" s="520">
        <v>10.052234326908824</v>
      </c>
      <c r="Y22" s="535">
        <v>12.317132190032806</v>
      </c>
      <c r="Z22" s="535">
        <v>0.61435916341781882</v>
      </c>
      <c r="AA22" s="535">
        <v>6.6862569003211716</v>
      </c>
      <c r="AB22" s="535">
        <v>5.1140351011435863</v>
      </c>
      <c r="AC22" s="535">
        <v>5.6536959339378781</v>
      </c>
      <c r="AD22" s="535">
        <v>3.4155021131105965</v>
      </c>
      <c r="AE22" s="535">
        <v>1.482845801834225</v>
      </c>
      <c r="AF22" s="535">
        <v>2.6227943680346733</v>
      </c>
      <c r="AG22" s="535">
        <v>1.9597245818333091</v>
      </c>
      <c r="AH22" s="535">
        <v>4.8725149177339357</v>
      </c>
      <c r="AI22" s="535">
        <v>9.1844759556177955</v>
      </c>
      <c r="AJ22" s="535">
        <v>1.6319575105143789</v>
      </c>
      <c r="AK22" s="535">
        <v>0.91728984652274836</v>
      </c>
      <c r="AL22" s="535">
        <v>3.0599462150405587</v>
      </c>
      <c r="AM22" s="535">
        <v>2.4858375939416164</v>
      </c>
      <c r="AN22" s="70"/>
      <c r="AO22" s="70"/>
      <c r="AP22" s="70"/>
      <c r="AQ22" s="70"/>
      <c r="AR22" s="70"/>
      <c r="AS22" s="70"/>
      <c r="AT22" s="70"/>
      <c r="AU22" s="70"/>
      <c r="AV22" s="70"/>
      <c r="AW22" s="70"/>
      <c r="AX22" s="70"/>
      <c r="AY22" s="70"/>
      <c r="AZ22" s="414"/>
      <c r="BA22" s="1043" t="s">
        <v>54</v>
      </c>
      <c r="BB22" s="678" t="s">
        <v>49</v>
      </c>
      <c r="BC22" s="547">
        <v>388.16187527413416</v>
      </c>
      <c r="BD22" s="543">
        <v>328.84220058049874</v>
      </c>
      <c r="BE22" s="543">
        <v>304.36848081444896</v>
      </c>
      <c r="BF22" s="543">
        <v>338.91456188208923</v>
      </c>
      <c r="BG22" s="556">
        <v>529.06508139015216</v>
      </c>
      <c r="BH22" s="547">
        <v>123.2630368361885</v>
      </c>
      <c r="BI22" s="543">
        <v>129.20059892040769</v>
      </c>
      <c r="BJ22" s="543">
        <v>198.67224864725412</v>
      </c>
      <c r="BK22" s="543">
        <v>155.53663439654258</v>
      </c>
      <c r="BL22" s="556">
        <v>62.508867214457382</v>
      </c>
      <c r="BM22" s="547">
        <v>297.59614178355991</v>
      </c>
      <c r="BN22" s="543">
        <v>254.62672219575705</v>
      </c>
      <c r="BO22" s="543">
        <v>209.85582202406388</v>
      </c>
      <c r="BP22" s="543">
        <v>205.09227157311764</v>
      </c>
      <c r="BQ22" s="556">
        <v>252.99985634997438</v>
      </c>
      <c r="BR22" s="547">
        <v>20.354639836676711</v>
      </c>
      <c r="BS22" s="543">
        <v>4.2584126426765723</v>
      </c>
      <c r="BT22" s="543">
        <v>547.35034910138438</v>
      </c>
      <c r="BU22" s="543">
        <v>11.016520440362072</v>
      </c>
      <c r="BV22" s="543">
        <v>412.22325832014565</v>
      </c>
      <c r="BW22" s="543">
        <v>113.45897087205974</v>
      </c>
      <c r="BX22" s="543">
        <v>196.77233752950141</v>
      </c>
      <c r="BY22" s="551">
        <v>52.690137547343802</v>
      </c>
      <c r="BZ22" s="551">
        <v>12.46501459210949</v>
      </c>
      <c r="CA22" s="551">
        <v>28.117691771321269</v>
      </c>
      <c r="CB22" s="551">
        <v>54.614165614841625</v>
      </c>
      <c r="CC22" s="551">
        <v>69.816230000789275</v>
      </c>
      <c r="CD22" s="551">
        <v>51.705116425554252</v>
      </c>
      <c r="CE22" s="551">
        <v>24.838777336722046</v>
      </c>
      <c r="CF22" s="551">
        <v>7.4464189658067106</v>
      </c>
      <c r="CG22" s="551">
        <v>30.9738246875824</v>
      </c>
      <c r="CH22" s="551">
        <v>8.9789198661886189</v>
      </c>
      <c r="CI22" s="551">
        <v>88.828999036279939</v>
      </c>
      <c r="CJ22" s="551">
        <v>15.824229139961606</v>
      </c>
      <c r="CK22" s="551">
        <v>12.823208831041994</v>
      </c>
      <c r="CL22" s="551">
        <v>97.645949633151517</v>
      </c>
      <c r="CM22" s="551">
        <v>27.149027749821975</v>
      </c>
      <c r="CN22" s="66"/>
      <c r="CO22" s="66"/>
      <c r="CP22" s="66"/>
      <c r="CQ22" s="66"/>
      <c r="CR22" s="66"/>
      <c r="CS22" s="66"/>
      <c r="CT22" s="66"/>
      <c r="CU22" s="66"/>
      <c r="CV22" s="66"/>
      <c r="CW22" s="66"/>
      <c r="CX22" s="66"/>
      <c r="CY22" s="66"/>
      <c r="CZ22" s="68"/>
    </row>
    <row r="23" s="365" customFormat="true" ht="15" customHeight="true" x14ac:dyDescent="0.2">
      <c r="A23" s="1057"/>
      <c r="B23" s="437" t="s">
        <v>48</v>
      </c>
      <c r="C23" s="529">
        <v>87.739625836020991</v>
      </c>
      <c r="D23" s="521">
        <v>91.536760860840047</v>
      </c>
      <c r="E23" s="521">
        <v>93.954011451592365</v>
      </c>
      <c r="F23" s="521">
        <v>95.988207597041509</v>
      </c>
      <c r="G23" s="540">
        <v>96.221958568749614</v>
      </c>
      <c r="H23" s="523">
        <v>85.128311005714068</v>
      </c>
      <c r="I23" s="521">
        <v>94.781937754040356</v>
      </c>
      <c r="J23" s="521">
        <v>93.807934155175104</v>
      </c>
      <c r="K23" s="521">
        <v>95.451142435566609</v>
      </c>
      <c r="L23" s="536">
        <v>98.23882440893648</v>
      </c>
      <c r="M23" s="529">
        <v>87.949388320198764</v>
      </c>
      <c r="N23" s="521">
        <v>90.879258860620368</v>
      </c>
      <c r="O23" s="521">
        <v>93.837516814721468</v>
      </c>
      <c r="P23" s="521">
        <v>95.545068666252845</v>
      </c>
      <c r="Q23" s="536">
        <v>96.750217412884865</v>
      </c>
      <c r="R23" s="529">
        <v>98.807885958196508</v>
      </c>
      <c r="S23" s="521">
        <v>99.418710996368191</v>
      </c>
      <c r="T23" s="521">
        <v>93.72337017948449</v>
      </c>
      <c r="U23" s="521">
        <v>99.140109881342724</v>
      </c>
      <c r="V23" s="521">
        <v>68.659266019265559</v>
      </c>
      <c r="W23" s="521">
        <v>85.588607540153276</v>
      </c>
      <c r="X23" s="521">
        <v>89.947765673091169</v>
      </c>
      <c r="Y23" s="536">
        <v>87.682867809967206</v>
      </c>
      <c r="Z23" s="536">
        <v>99.385640836582169</v>
      </c>
      <c r="AA23" s="536">
        <v>93.313743099678831</v>
      </c>
      <c r="AB23" s="536">
        <v>94.885964898856386</v>
      </c>
      <c r="AC23" s="536">
        <v>94.346304066062132</v>
      </c>
      <c r="AD23" s="536">
        <v>96.584497886889395</v>
      </c>
      <c r="AE23" s="536">
        <v>98.51715419816577</v>
      </c>
      <c r="AF23" s="536">
        <v>97.37720563196531</v>
      </c>
      <c r="AG23" s="536">
        <v>98.040275418166686</v>
      </c>
      <c r="AH23" s="536">
        <v>95.127485082266048</v>
      </c>
      <c r="AI23" s="536">
        <v>90.815524044382201</v>
      </c>
      <c r="AJ23" s="536">
        <v>98.368042489485632</v>
      </c>
      <c r="AK23" s="536">
        <v>99.082710153477237</v>
      </c>
      <c r="AL23" s="536">
        <v>96.940053784959431</v>
      </c>
      <c r="AM23" s="536">
        <v>97.514162406058389</v>
      </c>
      <c r="AN23" s="70"/>
      <c r="AO23" s="70"/>
      <c r="AP23" s="70"/>
      <c r="AQ23" s="70"/>
      <c r="AR23" s="70"/>
      <c r="AS23" s="70"/>
      <c r="AT23" s="70"/>
      <c r="AU23" s="70"/>
      <c r="AV23" s="70"/>
      <c r="AW23" s="70"/>
      <c r="AX23" s="70"/>
      <c r="AY23" s="70"/>
      <c r="AZ23" s="414"/>
      <c r="BA23" s="1045"/>
      <c r="BB23" s="681" t="s">
        <v>48</v>
      </c>
      <c r="BC23" s="548">
        <v>2777.8253130659664</v>
      </c>
      <c r="BD23" s="544">
        <v>3556.6937647087802</v>
      </c>
      <c r="BE23" s="544">
        <v>4729.8534396787873</v>
      </c>
      <c r="BF23" s="544">
        <v>8109.0440521319006</v>
      </c>
      <c r="BG23" s="557">
        <v>13474.621511719692</v>
      </c>
      <c r="BH23" s="548">
        <v>705.58052547572504</v>
      </c>
      <c r="BI23" s="544">
        <v>2346.8258038011527</v>
      </c>
      <c r="BJ23" s="544">
        <v>3009.8247800672839</v>
      </c>
      <c r="BK23" s="544">
        <v>3263.7094552733492</v>
      </c>
      <c r="BL23" s="557">
        <v>3486.7605827845709</v>
      </c>
      <c r="BM23" s="548">
        <v>2171.9560244552595</v>
      </c>
      <c r="BN23" s="544">
        <v>2537.1060800474997</v>
      </c>
      <c r="BO23" s="544">
        <v>3195.5217784436513</v>
      </c>
      <c r="BP23" s="544">
        <v>4398.621146398059</v>
      </c>
      <c r="BQ23" s="557">
        <v>7532.1319045585533</v>
      </c>
      <c r="BR23" s="548">
        <v>1687.0860179281881</v>
      </c>
      <c r="BS23" s="544">
        <v>728.322561033174</v>
      </c>
      <c r="BT23" s="544">
        <v>8173.0993946822373</v>
      </c>
      <c r="BU23" s="544">
        <v>1270.1379202647622</v>
      </c>
      <c r="BV23" s="544">
        <v>903.07222446447861</v>
      </c>
      <c r="BW23" s="544">
        <v>673.82769270456004</v>
      </c>
      <c r="BX23" s="544">
        <v>1760.7261760373933</v>
      </c>
      <c r="BY23" s="552">
        <v>375.08912741809513</v>
      </c>
      <c r="BZ23" s="552">
        <v>2016.4808096654465</v>
      </c>
      <c r="CA23" s="552">
        <v>392.41194372579292</v>
      </c>
      <c r="CB23" s="552">
        <v>1013.3129122151275</v>
      </c>
      <c r="CC23" s="552">
        <v>1165.0614644591833</v>
      </c>
      <c r="CD23" s="552">
        <v>1462.1313478261075</v>
      </c>
      <c r="CE23" s="552">
        <v>1650.2360892473425</v>
      </c>
      <c r="CF23" s="552">
        <v>276.4652386372444</v>
      </c>
      <c r="CG23" s="552">
        <v>1549.5454469851031</v>
      </c>
      <c r="CH23" s="552">
        <v>175.29798883057222</v>
      </c>
      <c r="CI23" s="552">
        <v>878.33558896557122</v>
      </c>
      <c r="CJ23" s="552">
        <v>953.82289941634167</v>
      </c>
      <c r="CK23" s="552">
        <v>1385.1219313721406</v>
      </c>
      <c r="CL23" s="552">
        <v>3093.4542453046615</v>
      </c>
      <c r="CM23" s="552">
        <v>1064.9990601215859</v>
      </c>
      <c r="CN23" s="66"/>
      <c r="CO23" s="66"/>
      <c r="CP23" s="66"/>
      <c r="CQ23" s="66"/>
      <c r="CR23" s="66"/>
      <c r="CS23" s="66"/>
      <c r="CT23" s="66"/>
      <c r="CU23" s="66"/>
      <c r="CV23" s="66"/>
      <c r="CW23" s="66"/>
      <c r="CX23" s="66"/>
      <c r="CY23" s="66"/>
      <c r="CZ23" s="68"/>
    </row>
    <row r="24" s="366" customFormat="true" ht="15" hidden="true" customHeight="true" x14ac:dyDescent="0.2">
      <c r="A24" s="1092" t="s">
        <v>47</v>
      </c>
      <c r="B24" s="434" t="s">
        <v>59</v>
      </c>
      <c r="C24" s="440"/>
      <c r="D24" s="441"/>
      <c r="E24" s="441"/>
      <c r="F24" s="441"/>
      <c r="G24" s="442"/>
      <c r="H24" s="443"/>
      <c r="I24" s="441"/>
      <c r="J24" s="441"/>
      <c r="K24" s="441"/>
      <c r="L24" s="444"/>
      <c r="M24" s="440"/>
      <c r="N24" s="441"/>
      <c r="O24" s="441"/>
      <c r="P24" s="441"/>
      <c r="Q24" s="442"/>
      <c r="R24" s="443"/>
      <c r="S24" s="441"/>
      <c r="T24" s="441"/>
      <c r="U24" s="441"/>
      <c r="V24" s="441"/>
      <c r="W24" s="441"/>
      <c r="X24" s="441"/>
      <c r="Y24" s="441"/>
      <c r="Z24" s="441"/>
      <c r="AA24" s="441"/>
      <c r="AB24" s="441"/>
      <c r="AC24" s="441"/>
      <c r="AD24" s="441"/>
      <c r="AE24" s="441"/>
      <c r="AF24" s="441"/>
      <c r="AG24" s="441"/>
      <c r="AH24" s="441"/>
      <c r="AI24" s="441"/>
      <c r="AJ24" s="441"/>
      <c r="AK24" s="441"/>
      <c r="AL24" s="441"/>
      <c r="AM24" s="444"/>
      <c r="AN24" s="63"/>
      <c r="AO24" s="63"/>
      <c r="AP24" s="63"/>
      <c r="AQ24" s="63"/>
      <c r="AR24" s="63"/>
      <c r="AS24" s="63"/>
      <c r="AT24" s="63"/>
      <c r="AU24" s="63"/>
      <c r="AV24" s="63"/>
      <c r="AW24" s="63"/>
      <c r="AX24" s="63"/>
      <c r="AY24" s="63"/>
      <c r="AZ24" s="403"/>
      <c r="BB24" s="368"/>
      <c r="BZ24" s="403"/>
      <c r="CA24" s="403"/>
      <c r="CB24" s="403"/>
      <c r="CC24" s="403"/>
      <c r="CD24" s="403"/>
      <c r="CE24" s="403"/>
      <c r="CF24" s="403"/>
      <c r="CG24" s="403"/>
      <c r="CH24" s="403"/>
      <c r="CI24" s="403"/>
      <c r="CJ24" s="403"/>
      <c r="CK24" s="403"/>
      <c r="CL24" s="403"/>
      <c r="CM24" s="403"/>
      <c r="CN24" s="403"/>
      <c r="CO24" s="403"/>
      <c r="CP24" s="403"/>
      <c r="CQ24" s="403"/>
      <c r="CR24" s="403"/>
      <c r="CS24" s="403"/>
      <c r="CT24" s="403"/>
      <c r="CU24" s="403"/>
      <c r="CV24" s="403"/>
      <c r="CW24" s="403"/>
      <c r="CX24" s="403"/>
      <c r="CY24" s="403"/>
      <c r="CZ24" s="403"/>
    </row>
    <row r="25" s="366" customFormat="true" ht="15" hidden="true" customHeight="true" x14ac:dyDescent="0.2">
      <c r="A25" s="1093"/>
      <c r="B25" s="431" t="s">
        <v>58</v>
      </c>
      <c r="C25" s="445"/>
      <c r="D25" s="446"/>
      <c r="E25" s="446"/>
      <c r="F25" s="446"/>
      <c r="G25" s="447"/>
      <c r="H25" s="448"/>
      <c r="I25" s="446"/>
      <c r="J25" s="446"/>
      <c r="K25" s="446"/>
      <c r="L25" s="449"/>
      <c r="M25" s="445"/>
      <c r="N25" s="446"/>
      <c r="O25" s="446"/>
      <c r="P25" s="446"/>
      <c r="Q25" s="447"/>
      <c r="R25" s="448"/>
      <c r="S25" s="446"/>
      <c r="T25" s="446"/>
      <c r="U25" s="446"/>
      <c r="V25" s="446"/>
      <c r="W25" s="446"/>
      <c r="X25" s="446"/>
      <c r="Y25" s="446"/>
      <c r="Z25" s="446"/>
      <c r="AA25" s="446"/>
      <c r="AB25" s="446"/>
      <c r="AC25" s="446"/>
      <c r="AD25" s="446"/>
      <c r="AE25" s="446"/>
      <c r="AF25" s="446"/>
      <c r="AG25" s="446"/>
      <c r="AH25" s="446"/>
      <c r="AI25" s="446"/>
      <c r="AJ25" s="446"/>
      <c r="AK25" s="446"/>
      <c r="AL25" s="446"/>
      <c r="AM25" s="449"/>
      <c r="AN25" s="63"/>
      <c r="AO25" s="63"/>
      <c r="AP25" s="63"/>
      <c r="AQ25" s="63"/>
      <c r="AR25" s="63"/>
      <c r="AS25" s="63"/>
      <c r="AT25" s="63"/>
      <c r="AU25" s="63"/>
      <c r="AV25" s="63"/>
      <c r="AW25" s="63"/>
      <c r="AX25" s="63"/>
      <c r="AY25" s="63"/>
      <c r="AZ25" s="403"/>
      <c r="BB25" s="368"/>
      <c r="BZ25" s="403"/>
      <c r="CA25" s="403"/>
      <c r="CB25" s="403"/>
      <c r="CC25" s="403"/>
      <c r="CD25" s="403"/>
      <c r="CE25" s="403"/>
      <c r="CF25" s="403"/>
      <c r="CG25" s="403"/>
      <c r="CH25" s="403"/>
      <c r="CI25" s="403"/>
      <c r="CJ25" s="403"/>
      <c r="CK25" s="403"/>
      <c r="CL25" s="403"/>
      <c r="CM25" s="403"/>
      <c r="CN25" s="403"/>
      <c r="CO25" s="403"/>
      <c r="CP25" s="403"/>
      <c r="CQ25" s="403"/>
      <c r="CR25" s="403"/>
      <c r="CS25" s="403"/>
      <c r="CT25" s="403"/>
      <c r="CU25" s="403"/>
      <c r="CV25" s="403"/>
      <c r="CW25" s="403"/>
      <c r="CX25" s="403"/>
      <c r="CY25" s="403"/>
      <c r="CZ25" s="403"/>
    </row>
    <row r="26" s="366" customFormat="true" ht="15" hidden="true" customHeight="true" x14ac:dyDescent="0.2">
      <c r="A26" s="1094"/>
      <c r="B26" s="432" t="s">
        <v>46</v>
      </c>
      <c r="C26" s="450"/>
      <c r="D26" s="451"/>
      <c r="E26" s="451"/>
      <c r="F26" s="451"/>
      <c r="G26" s="452"/>
      <c r="H26" s="453"/>
      <c r="I26" s="451"/>
      <c r="J26" s="451"/>
      <c r="K26" s="451"/>
      <c r="L26" s="454"/>
      <c r="M26" s="450"/>
      <c r="N26" s="451"/>
      <c r="O26" s="451"/>
      <c r="P26" s="451"/>
      <c r="Q26" s="454"/>
      <c r="R26" s="503"/>
      <c r="S26" s="487"/>
      <c r="T26" s="487"/>
      <c r="U26" s="487"/>
      <c r="V26" s="487"/>
      <c r="W26" s="487"/>
      <c r="X26" s="487"/>
      <c r="Y26" s="487"/>
      <c r="Z26" s="487"/>
      <c r="AA26" s="487"/>
      <c r="AB26" s="487"/>
      <c r="AC26" s="487"/>
      <c r="AD26" s="487"/>
      <c r="AE26" s="487"/>
      <c r="AF26" s="487"/>
      <c r="AG26" s="487"/>
      <c r="AH26" s="487"/>
      <c r="AI26" s="487"/>
      <c r="AJ26" s="487"/>
      <c r="AK26" s="487"/>
      <c r="AL26" s="487"/>
      <c r="AM26" s="4"/>
      <c r="AN26" s="63"/>
      <c r="AO26" s="63"/>
      <c r="AP26" s="63"/>
      <c r="AQ26" s="63"/>
      <c r="AR26" s="63"/>
      <c r="AS26" s="63"/>
      <c r="AT26" s="63"/>
      <c r="AU26" s="63"/>
      <c r="AV26" s="63"/>
      <c r="AW26" s="63"/>
      <c r="AX26" s="63"/>
      <c r="AY26" s="63"/>
      <c r="AZ26" s="403"/>
      <c r="BB26" s="368"/>
      <c r="BZ26" s="403"/>
      <c r="CA26" s="403"/>
      <c r="CB26" s="403"/>
      <c r="CC26" s="403"/>
      <c r="CD26" s="403"/>
      <c r="CE26" s="403"/>
      <c r="CF26" s="403"/>
      <c r="CG26" s="403"/>
      <c r="CH26" s="403"/>
      <c r="CI26" s="403"/>
      <c r="CJ26" s="403"/>
      <c r="CK26" s="403"/>
      <c r="CL26" s="403"/>
      <c r="CM26" s="403"/>
      <c r="CN26" s="403"/>
      <c r="CO26" s="403"/>
      <c r="CP26" s="403"/>
      <c r="CQ26" s="403"/>
      <c r="CR26" s="403"/>
      <c r="CS26" s="403"/>
      <c r="CT26" s="403"/>
      <c r="CU26" s="403"/>
      <c r="CV26" s="403"/>
      <c r="CW26" s="403"/>
      <c r="CX26" s="403"/>
      <c r="CY26" s="403"/>
      <c r="CZ26" s="403"/>
    </row>
    <row r="27" s="365" customFormat="true" ht="15" customHeight="true" x14ac:dyDescent="0.2">
      <c r="B27" s="433"/>
      <c r="C27" s="1065" t="s">
        <v>115</v>
      </c>
      <c r="D27" s="1066"/>
      <c r="E27" s="1066"/>
      <c r="F27" s="1066"/>
      <c r="G27" s="1067"/>
      <c r="H27" s="1064" t="s">
        <v>38</v>
      </c>
      <c r="I27" s="1052"/>
      <c r="J27" s="1052"/>
      <c r="K27" s="1052"/>
      <c r="L27" s="1054"/>
      <c r="M27" s="1046" t="s">
        <v>37</v>
      </c>
      <c r="N27" s="1047"/>
      <c r="O27" s="1047"/>
      <c r="P27" s="1047"/>
      <c r="Q27" s="1048"/>
      <c r="R27" s="565" t="s">
        <v>141</v>
      </c>
      <c r="S27" s="514"/>
      <c r="T27" s="514"/>
      <c r="U27" s="514"/>
      <c r="V27" s="514"/>
      <c r="W27" s="514"/>
      <c r="X27" s="514"/>
      <c r="Y27" s="514"/>
      <c r="Z27" s="499"/>
      <c r="AA27" s="499"/>
      <c r="AB27" s="499"/>
      <c r="AC27" s="499"/>
      <c r="AD27" s="499"/>
      <c r="AE27" s="499"/>
      <c r="AF27" s="499"/>
      <c r="AG27" s="499"/>
      <c r="AH27" s="499"/>
      <c r="AI27" s="499"/>
      <c r="AJ27" s="499"/>
      <c r="AK27" s="499"/>
      <c r="AL27" s="499"/>
      <c r="AM27" s="499"/>
      <c r="AN27" s="2"/>
      <c r="AO27" s="2"/>
      <c r="AP27" s="2"/>
      <c r="AQ27" s="2"/>
      <c r="AR27" s="2"/>
      <c r="AS27" s="2"/>
      <c r="AT27" s="2"/>
      <c r="AU27" s="2"/>
      <c r="AV27" s="2"/>
      <c r="AW27" s="2"/>
      <c r="AX27" s="2"/>
      <c r="AY27" s="2"/>
      <c r="AZ27" s="402"/>
      <c r="BA27" s="404" t="s">
        <v>131</v>
      </c>
      <c r="BB27" s="350" t="s">
        <v>96</v>
      </c>
      <c r="BC27" s="1046" t="s">
        <v>115</v>
      </c>
      <c r="BD27" s="1047"/>
      <c r="BE27" s="1047"/>
      <c r="BF27" s="1047"/>
      <c r="BG27" s="1048"/>
      <c r="BH27" s="1046" t="s">
        <v>38</v>
      </c>
      <c r="BI27" s="1047"/>
      <c r="BJ27" s="1047"/>
      <c r="BK27" s="1047"/>
      <c r="BL27" s="1048"/>
      <c r="BM27" s="1046" t="s">
        <v>37</v>
      </c>
      <c r="BN27" s="1047"/>
      <c r="BO27" s="1047"/>
      <c r="BP27" s="1047"/>
      <c r="BQ27" s="1048"/>
      <c r="BR27" s="565" t="s">
        <v>141</v>
      </c>
      <c r="BS27" s="514"/>
      <c r="BT27" s="514"/>
      <c r="BU27" s="514"/>
      <c r="BV27" s="514"/>
      <c r="BW27" s="514"/>
      <c r="BX27" s="514"/>
      <c r="BY27" s="514"/>
      <c r="BZ27" s="498"/>
      <c r="CA27" s="498"/>
      <c r="CB27" s="498"/>
      <c r="CC27" s="498"/>
      <c r="CD27" s="498"/>
      <c r="CE27" s="498"/>
      <c r="CF27" s="498"/>
      <c r="CG27" s="498"/>
      <c r="CH27" s="498"/>
      <c r="CI27" s="498"/>
      <c r="CJ27" s="498"/>
      <c r="CK27" s="498"/>
      <c r="CL27" s="498"/>
      <c r="CM27" s="498"/>
      <c r="CN27" s="402"/>
      <c r="CO27" s="402"/>
      <c r="CP27" s="402"/>
      <c r="CQ27" s="402"/>
      <c r="CR27" s="402"/>
      <c r="CS27" s="402"/>
      <c r="CT27" s="402"/>
      <c r="CU27" s="402"/>
      <c r="CV27" s="402"/>
      <c r="CW27" s="402"/>
      <c r="CX27" s="402"/>
      <c r="CY27" s="402"/>
      <c r="CZ27" s="402"/>
    </row>
    <row r="28" s="365" customFormat="true" ht="24" x14ac:dyDescent="0.2">
      <c r="A28" s="390" t="s">
        <v>69</v>
      </c>
      <c r="B28" s="433"/>
      <c r="C28" s="475" t="s">
        <v>0</v>
      </c>
      <c r="D28" s="669" t="s">
        <v>1</v>
      </c>
      <c r="E28" s="669" t="s">
        <v>2</v>
      </c>
      <c r="F28" s="669" t="s">
        <v>3</v>
      </c>
      <c r="G28" s="670" t="s">
        <v>4</v>
      </c>
      <c r="H28" s="438" t="s">
        <v>0</v>
      </c>
      <c r="I28" s="673" t="s">
        <v>1</v>
      </c>
      <c r="J28" s="673" t="s">
        <v>2</v>
      </c>
      <c r="K28" s="673" t="s">
        <v>3</v>
      </c>
      <c r="L28" s="674" t="s">
        <v>4</v>
      </c>
      <c r="M28" s="439" t="s">
        <v>0</v>
      </c>
      <c r="N28" s="673" t="s">
        <v>1</v>
      </c>
      <c r="O28" s="673" t="s">
        <v>2</v>
      </c>
      <c r="P28" s="673" t="s">
        <v>3</v>
      </c>
      <c r="Q28" s="667" t="s">
        <v>4</v>
      </c>
      <c r="R28" s="439" t="s">
        <v>344</v>
      </c>
      <c r="S28" s="673" t="s">
        <v>524</v>
      </c>
      <c r="T28" s="673" t="s">
        <v>346</v>
      </c>
      <c r="U28" s="673" t="s">
        <v>347</v>
      </c>
      <c r="V28" s="673" t="s">
        <v>348</v>
      </c>
      <c r="W28" s="673" t="s">
        <v>349</v>
      </c>
      <c r="X28" s="673" t="s">
        <v>350</v>
      </c>
      <c r="Y28" s="673" t="s">
        <v>351</v>
      </c>
      <c r="Z28" s="673" t="s">
        <v>352</v>
      </c>
      <c r="AA28" s="673" t="s">
        <v>353</v>
      </c>
      <c r="AB28" s="673" t="s">
        <v>354</v>
      </c>
      <c r="AC28" s="673" t="s">
        <v>355</v>
      </c>
      <c r="AD28" s="673" t="s">
        <v>356</v>
      </c>
      <c r="AE28" s="673" t="s">
        <v>357</v>
      </c>
      <c r="AF28" s="673" t="s">
        <v>358</v>
      </c>
      <c r="AG28" s="673" t="s">
        <v>359</v>
      </c>
      <c r="AH28" s="673" t="s">
        <v>360</v>
      </c>
      <c r="AI28" s="673" t="s">
        <v>361</v>
      </c>
      <c r="AJ28" s="673" t="s">
        <v>362</v>
      </c>
      <c r="AK28" s="673" t="s">
        <v>363</v>
      </c>
      <c r="AL28" s="673" t="s">
        <v>364</v>
      </c>
      <c r="AM28" s="674" t="s">
        <v>365</v>
      </c>
      <c r="AN28" s="235"/>
      <c r="AO28" s="235"/>
      <c r="AP28" s="235"/>
      <c r="AQ28" s="235"/>
      <c r="AR28" s="235"/>
      <c r="AS28" s="235"/>
      <c r="AT28" s="235"/>
      <c r="AU28" s="235"/>
      <c r="AV28" s="235"/>
      <c r="AW28" s="235"/>
      <c r="AX28" s="235"/>
      <c r="AY28" s="235"/>
      <c r="AZ28" s="402"/>
      <c r="BA28" s="390" t="s">
        <v>120</v>
      </c>
      <c r="BB28" s="389"/>
      <c r="BC28" s="515" t="s">
        <v>0</v>
      </c>
      <c r="BD28" s="628" t="s">
        <v>1</v>
      </c>
      <c r="BE28" s="628" t="s">
        <v>2</v>
      </c>
      <c r="BF28" s="628" t="s">
        <v>3</v>
      </c>
      <c r="BG28" s="516" t="s">
        <v>4</v>
      </c>
      <c r="BH28" s="515" t="s">
        <v>0</v>
      </c>
      <c r="BI28" s="628" t="s">
        <v>1</v>
      </c>
      <c r="BJ28" s="628" t="s">
        <v>2</v>
      </c>
      <c r="BK28" s="628" t="s">
        <v>3</v>
      </c>
      <c r="BL28" s="516" t="s">
        <v>4</v>
      </c>
      <c r="BM28" s="515" t="s">
        <v>0</v>
      </c>
      <c r="BN28" s="628" t="s">
        <v>1</v>
      </c>
      <c r="BO28" s="628" t="s">
        <v>2</v>
      </c>
      <c r="BP28" s="628" t="s">
        <v>3</v>
      </c>
      <c r="BQ28" s="516" t="s">
        <v>4</v>
      </c>
      <c r="BR28" s="515" t="s">
        <v>344</v>
      </c>
      <c r="BS28" s="628" t="s">
        <v>524</v>
      </c>
      <c r="BT28" s="628" t="s">
        <v>346</v>
      </c>
      <c r="BU28" s="628" t="s">
        <v>347</v>
      </c>
      <c r="BV28" s="628" t="s">
        <v>348</v>
      </c>
      <c r="BW28" s="628" t="s">
        <v>349</v>
      </c>
      <c r="BX28" s="628" t="s">
        <v>350</v>
      </c>
      <c r="BY28" s="629" t="s">
        <v>351</v>
      </c>
      <c r="BZ28" s="629" t="s">
        <v>352</v>
      </c>
      <c r="CA28" s="629" t="s">
        <v>353</v>
      </c>
      <c r="CB28" s="629" t="s">
        <v>354</v>
      </c>
      <c r="CC28" s="629" t="s">
        <v>355</v>
      </c>
      <c r="CD28" s="629" t="s">
        <v>356</v>
      </c>
      <c r="CE28" s="629" t="s">
        <v>357</v>
      </c>
      <c r="CF28" s="629" t="s">
        <v>358</v>
      </c>
      <c r="CG28" s="629" t="s">
        <v>359</v>
      </c>
      <c r="CH28" s="629" t="s">
        <v>360</v>
      </c>
      <c r="CI28" s="629" t="s">
        <v>361</v>
      </c>
      <c r="CJ28" s="629" t="s">
        <v>362</v>
      </c>
      <c r="CK28" s="629" t="s">
        <v>363</v>
      </c>
      <c r="CL28" s="629" t="s">
        <v>364</v>
      </c>
      <c r="CM28" s="629" t="s">
        <v>365</v>
      </c>
      <c r="CN28" s="235"/>
      <c r="CO28" s="235"/>
      <c r="CP28" s="235"/>
      <c r="CQ28" s="235"/>
      <c r="CR28" s="235"/>
      <c r="CS28" s="235"/>
      <c r="CT28" s="235"/>
      <c r="CU28" s="235"/>
      <c r="CV28" s="235"/>
      <c r="CW28" s="235"/>
      <c r="CX28" s="235"/>
      <c r="CY28" s="235"/>
      <c r="CZ28" s="235"/>
    </row>
    <row r="29" s="365" customFormat="true" ht="15" customHeight="true" x14ac:dyDescent="0.2">
      <c r="A29" s="1055" t="s">
        <v>57</v>
      </c>
      <c r="B29" s="435" t="s">
        <v>49</v>
      </c>
      <c r="C29" s="530">
        <v>5.239321125234059</v>
      </c>
      <c r="D29" s="517">
        <v>8.0879092868725433</v>
      </c>
      <c r="E29" s="517">
        <v>11.628565926935517</v>
      </c>
      <c r="F29" s="517">
        <v>26.772078853955112</v>
      </c>
      <c r="G29" s="537">
        <v>63.535933622303631</v>
      </c>
      <c r="H29" s="524">
        <v>7.6372031436218721</v>
      </c>
      <c r="I29" s="517">
        <v>39.901139706996268</v>
      </c>
      <c r="J29" s="517">
        <v>63.183913691696247</v>
      </c>
      <c r="K29" s="517">
        <v>74.203515227326776</v>
      </c>
      <c r="L29" s="533">
        <v>80.947764767021496</v>
      </c>
      <c r="M29" s="530">
        <v>5.3281323883250655</v>
      </c>
      <c r="N29" s="517">
        <v>7.2894279185620121</v>
      </c>
      <c r="O29" s="517">
        <v>9.4248232701010686</v>
      </c>
      <c r="P29" s="517">
        <v>15.526397952404006</v>
      </c>
      <c r="Q29" s="537">
        <v>32.372460028905472</v>
      </c>
      <c r="R29" s="530">
        <v>18.958811927323538</v>
      </c>
      <c r="S29" s="517">
        <v>17.820119290915301</v>
      </c>
      <c r="T29" s="517">
        <v>56.835915921192779</v>
      </c>
      <c r="U29" s="517">
        <v>27.417301710967905</v>
      </c>
      <c r="V29" s="517">
        <v>9.1845253238371871</v>
      </c>
      <c r="W29" s="517">
        <v>13.173379355650841</v>
      </c>
      <c r="X29" s="517">
        <v>16.496878392560106</v>
      </c>
      <c r="Y29" s="533">
        <v>3.5505242393543273</v>
      </c>
      <c r="Z29" s="533">
        <v>19.488174953131519</v>
      </c>
      <c r="AA29" s="533">
        <v>21.776326367589512</v>
      </c>
      <c r="AB29" s="533">
        <v>32.882876196809775</v>
      </c>
      <c r="AC29" s="533">
        <v>19.393404383884029</v>
      </c>
      <c r="AD29" s="533">
        <v>36.348458207945086</v>
      </c>
      <c r="AE29" s="533">
        <v>19.824966339405002</v>
      </c>
      <c r="AF29" s="533">
        <v>7.4801844837955267</v>
      </c>
      <c r="AG29" s="533">
        <v>26.11735925837591</v>
      </c>
      <c r="AH29" s="533">
        <v>6.4250273527963948</v>
      </c>
      <c r="AI29" s="533">
        <v>21.389016745121825</v>
      </c>
      <c r="AJ29" s="533">
        <v>12.650785452892411</v>
      </c>
      <c r="AK29" s="533">
        <v>10.577745895077822</v>
      </c>
      <c r="AL29" s="533">
        <v>18.455298783042402</v>
      </c>
      <c r="AM29" s="533">
        <v>11.107988653553273</v>
      </c>
      <c r="AN29" s="70"/>
      <c r="AO29" s="70"/>
      <c r="AP29" s="70"/>
      <c r="AQ29" s="70"/>
      <c r="AR29" s="70"/>
      <c r="AS29" s="70"/>
      <c r="AT29" s="70"/>
      <c r="AU29" s="70"/>
      <c r="AV29" s="70"/>
      <c r="AW29" s="70"/>
      <c r="AX29" s="70"/>
      <c r="AY29" s="70"/>
      <c r="AZ29" s="402"/>
      <c r="BA29" s="1050" t="s">
        <v>57</v>
      </c>
      <c r="BB29" s="680" t="s">
        <v>49</v>
      </c>
      <c r="BC29" s="546">
        <v>842.18235371702269</v>
      </c>
      <c r="BD29" s="542">
        <v>1299.5882908186745</v>
      </c>
      <c r="BE29" s="542">
        <v>1869.8552336805069</v>
      </c>
      <c r="BF29" s="542">
        <v>4303.605189667177</v>
      </c>
      <c r="BG29" s="555">
        <v>10212.072433677804</v>
      </c>
      <c r="BH29" s="546">
        <v>284.08892604343538</v>
      </c>
      <c r="BI29" s="542">
        <v>1482.763050295416</v>
      </c>
      <c r="BJ29" s="542">
        <v>2349.7625598618333</v>
      </c>
      <c r="BK29" s="542">
        <v>2758.3736498694766</v>
      </c>
      <c r="BL29" s="555">
        <v>3010.7329257522802</v>
      </c>
      <c r="BM29" s="546">
        <v>658.22545294759584</v>
      </c>
      <c r="BN29" s="542">
        <v>900.64392054701091</v>
      </c>
      <c r="BO29" s="542">
        <v>1164.7202277439624</v>
      </c>
      <c r="BP29" s="542">
        <v>1918.662167160169</v>
      </c>
      <c r="BQ29" s="555">
        <v>3999.3306213399774</v>
      </c>
      <c r="BR29" s="546">
        <v>750.62339536325953</v>
      </c>
      <c r="BS29" s="542">
        <v>473.01580015495864</v>
      </c>
      <c r="BT29" s="542">
        <v>6288.1529147208303</v>
      </c>
      <c r="BU29" s="542">
        <v>876.66464469551852</v>
      </c>
      <c r="BV29" s="542">
        <v>318.72930739098803</v>
      </c>
      <c r="BW29" s="542">
        <v>345.72455442167194</v>
      </c>
      <c r="BX29" s="542">
        <v>1006.1412495146938</v>
      </c>
      <c r="BY29" s="550">
        <v>124.65119108422117</v>
      </c>
      <c r="BZ29" s="550">
        <v>893.54970646962295</v>
      </c>
      <c r="CA29" s="550">
        <v>269.0565412679527</v>
      </c>
      <c r="CB29" s="550">
        <v>816.61006617805026</v>
      </c>
      <c r="CC29" s="550">
        <v>439.55555240402225</v>
      </c>
      <c r="CD29" s="550">
        <v>1048.64199464291</v>
      </c>
      <c r="CE29" s="550">
        <v>862.50501357778489</v>
      </c>
      <c r="CF29" s="550">
        <v>85.023355936358939</v>
      </c>
      <c r="CG29" s="550">
        <v>738.40134409378629</v>
      </c>
      <c r="CH29" s="550">
        <v>57.131956100462084</v>
      </c>
      <c r="CI29" s="550">
        <v>588.62447057597251</v>
      </c>
      <c r="CJ29" s="550">
        <v>337.57272648654322</v>
      </c>
      <c r="CK29" s="550">
        <v>490.63944353524107</v>
      </c>
      <c r="CL29" s="550">
        <v>1221.5143485745073</v>
      </c>
      <c r="CM29" s="550">
        <v>494.77392437180072</v>
      </c>
      <c r="CN29" s="66"/>
      <c r="CO29" s="66"/>
      <c r="CP29" s="66"/>
      <c r="CQ29" s="66"/>
      <c r="CR29" s="66"/>
      <c r="CS29" s="66"/>
      <c r="CT29" s="66"/>
      <c r="CU29" s="66"/>
      <c r="CV29" s="66"/>
      <c r="CW29" s="66"/>
      <c r="CX29" s="66"/>
      <c r="CY29" s="66"/>
      <c r="CZ29" s="68"/>
    </row>
    <row r="30" s="365" customFormat="true" ht="15" customHeight="true" x14ac:dyDescent="0.2">
      <c r="A30" s="1056"/>
      <c r="B30" s="436" t="s">
        <v>48</v>
      </c>
      <c r="C30" s="531">
        <v>94.760678874765929</v>
      </c>
      <c r="D30" s="520">
        <v>91.912090713127498</v>
      </c>
      <c r="E30" s="520">
        <v>88.371434073064506</v>
      </c>
      <c r="F30" s="520">
        <v>73.227921146044906</v>
      </c>
      <c r="G30" s="539">
        <v>36.46406637769644</v>
      </c>
      <c r="H30" s="525">
        <v>92.362796856378154</v>
      </c>
      <c r="I30" s="520">
        <v>60.098860293003689</v>
      </c>
      <c r="J30" s="520">
        <v>36.81608630830376</v>
      </c>
      <c r="K30" s="520">
        <v>25.796484772673189</v>
      </c>
      <c r="L30" s="535">
        <v>19.052235232978557</v>
      </c>
      <c r="M30" s="531">
        <v>94.671867611674926</v>
      </c>
      <c r="N30" s="520">
        <v>92.710572081438087</v>
      </c>
      <c r="O30" s="520">
        <v>90.575176729898999</v>
      </c>
      <c r="P30" s="520">
        <v>84.473602047595932</v>
      </c>
      <c r="Q30" s="539">
        <v>67.627539971094464</v>
      </c>
      <c r="R30" s="531">
        <v>81.041188072676391</v>
      </c>
      <c r="S30" s="520">
        <v>82.179880709084685</v>
      </c>
      <c r="T30" s="520">
        <v>43.164084078807043</v>
      </c>
      <c r="U30" s="520">
        <v>72.582698289032052</v>
      </c>
      <c r="V30" s="520">
        <v>90.815474676162765</v>
      </c>
      <c r="W30" s="520">
        <v>86.826620644349049</v>
      </c>
      <c r="X30" s="520">
        <v>83.503121607439766</v>
      </c>
      <c r="Y30" s="535">
        <v>96.44947576064564</v>
      </c>
      <c r="Z30" s="535">
        <v>80.511825046868424</v>
      </c>
      <c r="AA30" s="535">
        <v>78.223673632410353</v>
      </c>
      <c r="AB30" s="535">
        <v>67.117123803189983</v>
      </c>
      <c r="AC30" s="535">
        <v>80.606595616116081</v>
      </c>
      <c r="AD30" s="535">
        <v>63.651541792055092</v>
      </c>
      <c r="AE30" s="535">
        <v>80.175033660594877</v>
      </c>
      <c r="AF30" s="535">
        <v>92.519815516204432</v>
      </c>
      <c r="AG30" s="535">
        <v>73.882640741624002</v>
      </c>
      <c r="AH30" s="535">
        <v>93.574972647203651</v>
      </c>
      <c r="AI30" s="535">
        <v>78.61098325487815</v>
      </c>
      <c r="AJ30" s="535">
        <v>87.349214547107607</v>
      </c>
      <c r="AK30" s="535">
        <v>89.422254104922246</v>
      </c>
      <c r="AL30" s="535">
        <v>81.544701216957634</v>
      </c>
      <c r="AM30" s="535">
        <v>88.892011346446836</v>
      </c>
      <c r="AN30" s="70"/>
      <c r="AO30" s="70"/>
      <c r="AP30" s="70"/>
      <c r="AQ30" s="70"/>
      <c r="AR30" s="70"/>
      <c r="AS30" s="70"/>
      <c r="AT30" s="70"/>
      <c r="AU30" s="70"/>
      <c r="AV30" s="70"/>
      <c r="AW30" s="70"/>
      <c r="AX30" s="70"/>
      <c r="AY30" s="70"/>
      <c r="AZ30" s="402"/>
      <c r="BA30" s="1043"/>
      <c r="BB30" s="678" t="s">
        <v>48</v>
      </c>
      <c r="BC30" s="547">
        <v>15232.082490650566</v>
      </c>
      <c r="BD30" s="543">
        <v>14768.696413215188</v>
      </c>
      <c r="BE30" s="543">
        <v>14209.988535784807</v>
      </c>
      <c r="BF30" s="543">
        <v>11771.370583203725</v>
      </c>
      <c r="BG30" s="556">
        <v>5860.836000130068</v>
      </c>
      <c r="BH30" s="547">
        <v>3435.7142623880422</v>
      </c>
      <c r="BI30" s="543">
        <v>2233.3289239782598</v>
      </c>
      <c r="BJ30" s="543">
        <v>1369.1627528806152</v>
      </c>
      <c r="BK30" s="543">
        <v>958.93494584736766</v>
      </c>
      <c r="BL30" s="556">
        <v>708.61983762243949</v>
      </c>
      <c r="BM30" s="547">
        <v>11695.548908776051</v>
      </c>
      <c r="BN30" s="543">
        <v>11454.837615302815</v>
      </c>
      <c r="BO30" s="543">
        <v>11193.285799158155</v>
      </c>
      <c r="BP30" s="543">
        <v>10438.757583652638</v>
      </c>
      <c r="BQ30" s="556">
        <v>8354.7833933779639</v>
      </c>
      <c r="BR30" s="547">
        <v>3208.6088510490627</v>
      </c>
      <c r="BS30" s="543">
        <v>2181.3760837203758</v>
      </c>
      <c r="BT30" s="543">
        <v>4775.5430120586552</v>
      </c>
      <c r="BU30" s="543">
        <v>2320.8223069282471</v>
      </c>
      <c r="BV30" s="543">
        <v>3151.5568114111375</v>
      </c>
      <c r="BW30" s="543">
        <v>2278.6935625087408</v>
      </c>
      <c r="BX30" s="543">
        <v>5092.8383608851145</v>
      </c>
      <c r="BY30" s="551">
        <v>3386.1315182006838</v>
      </c>
      <c r="BZ30" s="551">
        <v>3691.5369351403942</v>
      </c>
      <c r="CA30" s="551">
        <v>966.48951331542662</v>
      </c>
      <c r="CB30" s="551">
        <v>1666.7799550916645</v>
      </c>
      <c r="CC30" s="551">
        <v>1826.9652899566652</v>
      </c>
      <c r="CD30" s="551">
        <v>1836.3276748923404</v>
      </c>
      <c r="CE30" s="551">
        <v>3488.0951277371068</v>
      </c>
      <c r="CF30" s="551">
        <v>1051.6244917276485</v>
      </c>
      <c r="CG30" s="551">
        <v>2088.8421639074227</v>
      </c>
      <c r="CH30" s="551">
        <v>832.07758283786336</v>
      </c>
      <c r="CI30" s="551">
        <v>2163.3695906293865</v>
      </c>
      <c r="CJ30" s="551">
        <v>2330.8206925905497</v>
      </c>
      <c r="CK30" s="551">
        <v>4147.7726378473562</v>
      </c>
      <c r="CL30" s="551">
        <v>5397.2587362421555</v>
      </c>
      <c r="CM30" s="551">
        <v>3959.4431243063209</v>
      </c>
      <c r="CN30" s="66"/>
      <c r="CO30" s="66"/>
      <c r="CP30" s="66"/>
      <c r="CQ30" s="66"/>
      <c r="CR30" s="66"/>
      <c r="CS30" s="66"/>
      <c r="CT30" s="66"/>
      <c r="CU30" s="66"/>
      <c r="CV30" s="66"/>
      <c r="CW30" s="66"/>
      <c r="CX30" s="66"/>
      <c r="CY30" s="66"/>
      <c r="CZ30" s="68"/>
    </row>
    <row r="31" s="365" customFormat="true" ht="15" customHeight="true" x14ac:dyDescent="0.2">
      <c r="A31" s="1056" t="s">
        <v>104</v>
      </c>
      <c r="B31" s="436" t="s">
        <v>49</v>
      </c>
      <c r="C31" s="531">
        <v>8.6977252391396975E-2</v>
      </c>
      <c r="D31" s="520">
        <v>0.21717986195898131</v>
      </c>
      <c r="E31" s="520">
        <v>0.22432893504499801</v>
      </c>
      <c r="F31" s="520">
        <v>1.7715483345840384</v>
      </c>
      <c r="G31" s="539">
        <v>19.553546417688779</v>
      </c>
      <c r="H31" s="525">
        <v>2.192274527162684E-2</v>
      </c>
      <c r="I31" s="520">
        <v>2.4053114582529069</v>
      </c>
      <c r="J31" s="520">
        <v>7.0229393637158672</v>
      </c>
      <c r="K31" s="520">
        <v>16.168411415223289</v>
      </c>
      <c r="L31" s="535">
        <v>41.261158002937805</v>
      </c>
      <c r="M31" s="531">
        <v>0.10657043378526307</v>
      </c>
      <c r="N31" s="520">
        <v>0.10134951044506314</v>
      </c>
      <c r="O31" s="520">
        <v>0.28851606154180287</v>
      </c>
      <c r="P31" s="520">
        <v>0.44641044616922149</v>
      </c>
      <c r="Q31" s="539">
        <v>7.3542869588196256</v>
      </c>
      <c r="R31" s="531">
        <v>2.7815326996361587</v>
      </c>
      <c r="S31" s="520">
        <v>3.7906195897636898</v>
      </c>
      <c r="T31" s="520">
        <v>12.823320641626964</v>
      </c>
      <c r="U31" s="520">
        <v>2.7149691533609577</v>
      </c>
      <c r="V31" s="520">
        <v>0.22256531261009507</v>
      </c>
      <c r="W31" s="520">
        <v>3.1873388644766139</v>
      </c>
      <c r="X31" s="520">
        <v>1.4190833111073977</v>
      </c>
      <c r="Y31" s="535">
        <v>0.32073925443297491</v>
      </c>
      <c r="Z31" s="535">
        <v>3.7610737416561761</v>
      </c>
      <c r="AA31" s="535">
        <v>2.1058863010468922</v>
      </c>
      <c r="AB31" s="535">
        <v>7.5163142130685161</v>
      </c>
      <c r="AC31" s="535">
        <v>2.4981509805727153</v>
      </c>
      <c r="AD31" s="535">
        <v>12.885543707067438</v>
      </c>
      <c r="AE31" s="535">
        <v>1.8839560965554749</v>
      </c>
      <c r="AF31" s="535">
        <v>1.7938401301177391</v>
      </c>
      <c r="AG31" s="535">
        <v>1.423284463352962</v>
      </c>
      <c r="AH31" s="535">
        <v>2.4759177455190646</v>
      </c>
      <c r="AI31" s="535">
        <v>5.2567474272702741</v>
      </c>
      <c r="AJ31" s="535">
        <v>2.9020926835082475</v>
      </c>
      <c r="AK31" s="535">
        <v>2.2054053711610644</v>
      </c>
      <c r="AL31" s="535">
        <v>3.0685007759224714</v>
      </c>
      <c r="AM31" s="535">
        <v>2.2731206917002207</v>
      </c>
      <c r="AN31" s="70"/>
      <c r="AO31" s="70"/>
      <c r="AP31" s="70"/>
      <c r="AQ31" s="70"/>
      <c r="AR31" s="70"/>
      <c r="AS31" s="70"/>
      <c r="AT31" s="70"/>
      <c r="AU31" s="70"/>
      <c r="AV31" s="70"/>
      <c r="AW31" s="70"/>
      <c r="AX31" s="70"/>
      <c r="AY31" s="70"/>
      <c r="AZ31" s="402"/>
      <c r="BA31" s="1043" t="s">
        <v>104</v>
      </c>
      <c r="BB31" s="678" t="s">
        <v>49</v>
      </c>
      <c r="BC31" s="547">
        <v>13.980953903747192</v>
      </c>
      <c r="BD31" s="543">
        <v>34.897078539396837</v>
      </c>
      <c r="BE31" s="543">
        <v>36.071742284940996</v>
      </c>
      <c r="BF31" s="543">
        <v>284.77596558908209</v>
      </c>
      <c r="BG31" s="556">
        <v>3142.1521232211721</v>
      </c>
      <c r="BH31" s="547">
        <v>0.815482977605686</v>
      </c>
      <c r="BI31" s="543">
        <v>89.383586056421436</v>
      </c>
      <c r="BJ31" s="543">
        <v>260.93669503618651</v>
      </c>
      <c r="BK31" s="543">
        <v>601.02974732895893</v>
      </c>
      <c r="BL31" s="556">
        <v>1534.6480203826757</v>
      </c>
      <c r="BM31" s="547">
        <v>13.165470926141506</v>
      </c>
      <c r="BN31" s="543">
        <v>12.522220049713955</v>
      </c>
      <c r="BO31" s="543">
        <v>35.654832273916597</v>
      </c>
      <c r="BP31" s="543">
        <v>55.164812644606982</v>
      </c>
      <c r="BQ31" s="556">
        <v>908.55699586210972</v>
      </c>
      <c r="BR31" s="547">
        <v>110.12733958849807</v>
      </c>
      <c r="BS31" s="543">
        <v>100.6178987392759</v>
      </c>
      <c r="BT31" s="543">
        <v>1418.7332035055579</v>
      </c>
      <c r="BU31" s="543">
        <v>86.810784419326879</v>
      </c>
      <c r="BV31" s="543">
        <v>7.7236531487766884</v>
      </c>
      <c r="BW31" s="543">
        <v>83.649098607288451</v>
      </c>
      <c r="BX31" s="543">
        <v>86.549601799026775</v>
      </c>
      <c r="BY31" s="551">
        <v>11.260458286522205</v>
      </c>
      <c r="BZ31" s="551">
        <v>172.44848970977949</v>
      </c>
      <c r="CA31" s="551">
        <v>26.019195106596776</v>
      </c>
      <c r="CB31" s="551">
        <v>186.65939713462126</v>
      </c>
      <c r="CC31" s="551">
        <v>56.621112648318423</v>
      </c>
      <c r="CD31" s="551">
        <v>371.30152543264205</v>
      </c>
      <c r="CE31" s="551">
        <v>81.963396599053112</v>
      </c>
      <c r="CF31" s="551">
        <v>20.389645229516521</v>
      </c>
      <c r="CG31" s="551">
        <v>40.2397175905365</v>
      </c>
      <c r="CH31" s="551">
        <v>22.016096769422244</v>
      </c>
      <c r="CI31" s="551">
        <v>144.66537701104346</v>
      </c>
      <c r="CJ31" s="551">
        <v>77.439250182251868</v>
      </c>
      <c r="CK31" s="551">
        <v>102.29578917939544</v>
      </c>
      <c r="CL31" s="551">
        <v>203.09710346414695</v>
      </c>
      <c r="CM31" s="551">
        <v>101.24972938674117</v>
      </c>
      <c r="CN31" s="66"/>
      <c r="CO31" s="66"/>
      <c r="CP31" s="66"/>
      <c r="CQ31" s="66"/>
      <c r="CR31" s="66"/>
      <c r="CS31" s="66"/>
      <c r="CT31" s="66"/>
      <c r="CU31" s="66"/>
      <c r="CV31" s="66"/>
      <c r="CW31" s="66"/>
      <c r="CX31" s="66"/>
      <c r="CY31" s="66"/>
      <c r="CZ31" s="68"/>
    </row>
    <row r="32" s="365" customFormat="true" ht="15" customHeight="true" x14ac:dyDescent="0.2">
      <c r="A32" s="1056"/>
      <c r="B32" s="436" t="s">
        <v>48</v>
      </c>
      <c r="C32" s="531">
        <v>99.913022747608579</v>
      </c>
      <c r="D32" s="520">
        <v>99.782820138041032</v>
      </c>
      <c r="E32" s="520">
        <v>99.775671064954992</v>
      </c>
      <c r="F32" s="520">
        <v>98.228451665416003</v>
      </c>
      <c r="G32" s="539">
        <v>80.446453582311335</v>
      </c>
      <c r="H32" s="525">
        <v>99.978077254728376</v>
      </c>
      <c r="I32" s="520">
        <v>97.59468854174709</v>
      </c>
      <c r="J32" s="520">
        <v>92.977060636284079</v>
      </c>
      <c r="K32" s="520">
        <v>83.83158858477664</v>
      </c>
      <c r="L32" s="535">
        <v>58.738841997062217</v>
      </c>
      <c r="M32" s="531">
        <v>99.893429566214721</v>
      </c>
      <c r="N32" s="520">
        <v>99.898650489554925</v>
      </c>
      <c r="O32" s="520">
        <v>99.711483938458201</v>
      </c>
      <c r="P32" s="520">
        <v>99.553589553830761</v>
      </c>
      <c r="Q32" s="539">
        <v>92.645713041180358</v>
      </c>
      <c r="R32" s="531">
        <v>97.218467300363827</v>
      </c>
      <c r="S32" s="520">
        <v>96.209380410236292</v>
      </c>
      <c r="T32" s="520">
        <v>87.176679358372908</v>
      </c>
      <c r="U32" s="520">
        <v>97.285030846639003</v>
      </c>
      <c r="V32" s="520">
        <v>99.777434687389913</v>
      </c>
      <c r="W32" s="520">
        <v>96.812661135523328</v>
      </c>
      <c r="X32" s="520">
        <v>98.580916688892628</v>
      </c>
      <c r="Y32" s="535">
        <v>99.679260745567021</v>
      </c>
      <c r="Z32" s="535">
        <v>96.238926258343795</v>
      </c>
      <c r="AA32" s="535">
        <v>97.894113698953092</v>
      </c>
      <c r="AB32" s="535">
        <v>92.483685786931318</v>
      </c>
      <c r="AC32" s="535">
        <v>97.501849019427297</v>
      </c>
      <c r="AD32" s="535">
        <v>87.114456292932672</v>
      </c>
      <c r="AE32" s="535">
        <v>98.116043903444535</v>
      </c>
      <c r="AF32" s="535">
        <v>98.206159869882228</v>
      </c>
      <c r="AG32" s="535">
        <v>98.576715536647058</v>
      </c>
      <c r="AH32" s="535">
        <v>97.52408225448093</v>
      </c>
      <c r="AI32" s="535">
        <v>94.743252572729716</v>
      </c>
      <c r="AJ32" s="535">
        <v>97.097907316491742</v>
      </c>
      <c r="AK32" s="535">
        <v>97.794594628838908</v>
      </c>
      <c r="AL32" s="535">
        <v>96.931499224077484</v>
      </c>
      <c r="AM32" s="535">
        <v>97.726879308299786</v>
      </c>
      <c r="AN32" s="70"/>
      <c r="AO32" s="70"/>
      <c r="AP32" s="70"/>
      <c r="AQ32" s="70"/>
      <c r="AR32" s="70"/>
      <c r="AS32" s="70"/>
      <c r="AT32" s="70"/>
      <c r="AU32" s="70"/>
      <c r="AV32" s="70"/>
      <c r="AW32" s="70"/>
      <c r="AX32" s="70"/>
      <c r="AY32" s="70"/>
      <c r="AZ32" s="402"/>
      <c r="BA32" s="1043"/>
      <c r="BB32" s="678" t="s">
        <v>48</v>
      </c>
      <c r="BC32" s="547">
        <v>16060.283890463839</v>
      </c>
      <c r="BD32" s="543">
        <v>16033.387625494461</v>
      </c>
      <c r="BE32" s="543">
        <v>16043.77202718037</v>
      </c>
      <c r="BF32" s="543">
        <v>15790.199807281824</v>
      </c>
      <c r="BG32" s="556">
        <v>12927.322212026176</v>
      </c>
      <c r="BH32" s="547">
        <v>3718.9877054538711</v>
      </c>
      <c r="BI32" s="543">
        <v>3626.7083882172556</v>
      </c>
      <c r="BJ32" s="543">
        <v>3454.554519145729</v>
      </c>
      <c r="BK32" s="543">
        <v>3116.278848387884</v>
      </c>
      <c r="BL32" s="556">
        <v>2184.7047429920426</v>
      </c>
      <c r="BM32" s="547">
        <v>12340.608890797505</v>
      </c>
      <c r="BN32" s="543">
        <v>12342.959315800099</v>
      </c>
      <c r="BO32" s="543">
        <v>12322.351194628192</v>
      </c>
      <c r="BP32" s="543">
        <v>12302.254938168206</v>
      </c>
      <c r="BQ32" s="556">
        <v>11445.557018855836</v>
      </c>
      <c r="BR32" s="547">
        <v>3849.1049068238258</v>
      </c>
      <c r="BS32" s="543">
        <v>2553.7739851360584</v>
      </c>
      <c r="BT32" s="543">
        <v>9644.9627232739331</v>
      </c>
      <c r="BU32" s="543">
        <v>3110.6761672044386</v>
      </c>
      <c r="BV32" s="543">
        <v>3462.5624656533505</v>
      </c>
      <c r="BW32" s="543">
        <v>2540.7690183231257</v>
      </c>
      <c r="BX32" s="543">
        <v>6012.4300086007906</v>
      </c>
      <c r="BY32" s="551">
        <v>3499.5222509983837</v>
      </c>
      <c r="BZ32" s="551">
        <v>4412.6381519002389</v>
      </c>
      <c r="CA32" s="551">
        <v>1209.526859476784</v>
      </c>
      <c r="CB32" s="551">
        <v>2296.7306241350957</v>
      </c>
      <c r="CC32" s="551">
        <v>2209.8997297123669</v>
      </c>
      <c r="CD32" s="551">
        <v>2510.2340455420758</v>
      </c>
      <c r="CE32" s="551">
        <v>4268.6367447158445</v>
      </c>
      <c r="CF32" s="551">
        <v>1116.2582024344911</v>
      </c>
      <c r="CG32" s="551">
        <v>2787.0037904106757</v>
      </c>
      <c r="CH32" s="551">
        <v>867.19344216890272</v>
      </c>
      <c r="CI32" s="551">
        <v>2607.3286841943159</v>
      </c>
      <c r="CJ32" s="551">
        <v>2590.9541688948402</v>
      </c>
      <c r="CK32" s="551">
        <v>4536.1162922031972</v>
      </c>
      <c r="CL32" s="551">
        <v>6415.6759813525105</v>
      </c>
      <c r="CM32" s="551">
        <v>4352.967319291376</v>
      </c>
      <c r="CN32" s="66"/>
      <c r="CO32" s="66"/>
      <c r="CP32" s="66"/>
      <c r="CQ32" s="66"/>
      <c r="CR32" s="66"/>
      <c r="CS32" s="66"/>
      <c r="CT32" s="66"/>
      <c r="CU32" s="66"/>
      <c r="CV32" s="66"/>
      <c r="CW32" s="66"/>
      <c r="CX32" s="66"/>
      <c r="CY32" s="66"/>
      <c r="CZ32" s="68"/>
    </row>
    <row r="33" s="365" customFormat="true" ht="15" customHeight="true" x14ac:dyDescent="0.2">
      <c r="A33" s="1056" t="s">
        <v>105</v>
      </c>
      <c r="B33" s="436" t="s">
        <v>49</v>
      </c>
      <c r="C33" s="531">
        <v>0</v>
      </c>
      <c r="D33" s="520">
        <v>0</v>
      </c>
      <c r="E33" s="520">
        <v>3.7566817714434576E-2</v>
      </c>
      <c r="F33" s="520">
        <v>0.16232739815955172</v>
      </c>
      <c r="G33" s="539">
        <v>11.164128410755524</v>
      </c>
      <c r="H33" s="525">
        <v>0</v>
      </c>
      <c r="I33" s="520">
        <v>0.37703746202676602</v>
      </c>
      <c r="J33" s="520">
        <v>1.0057362423340399</v>
      </c>
      <c r="K33" s="520">
        <v>3.3802041835069949</v>
      </c>
      <c r="L33" s="535">
        <v>28.323001118364033</v>
      </c>
      <c r="M33" s="531">
        <v>0</v>
      </c>
      <c r="N33" s="520">
        <v>0</v>
      </c>
      <c r="O33" s="520">
        <v>4.888074649333353E-2</v>
      </c>
      <c r="P33" s="520">
        <v>1.8716858202491159E-2</v>
      </c>
      <c r="Q33" s="539">
        <v>4.7541561636421452</v>
      </c>
      <c r="R33" s="531">
        <v>0.82685773216113756</v>
      </c>
      <c r="S33" s="520">
        <v>1.694258949056739</v>
      </c>
      <c r="T33" s="520">
        <v>9.7257270568241712</v>
      </c>
      <c r="U33" s="520">
        <v>1.0594553301852614</v>
      </c>
      <c r="V33" s="520">
        <v>9.5385133975755029E-2</v>
      </c>
      <c r="W33" s="520">
        <v>0.71600363019773094</v>
      </c>
      <c r="X33" s="520">
        <v>0.40552184605081182</v>
      </c>
      <c r="Y33" s="535">
        <v>0.11203053648129353</v>
      </c>
      <c r="Z33" s="535">
        <v>2.1836093280443793</v>
      </c>
      <c r="AA33" s="535">
        <v>1.0380767594431923</v>
      </c>
      <c r="AB33" s="535">
        <v>4.1908840739789293</v>
      </c>
      <c r="AC33" s="535">
        <v>0.54272214792358375</v>
      </c>
      <c r="AD33" s="535">
        <v>3.8260849906482202</v>
      </c>
      <c r="AE33" s="535">
        <v>0.62897437825497038</v>
      </c>
      <c r="AF33" s="535">
        <v>0.56659551163529476</v>
      </c>
      <c r="AG33" s="535">
        <v>0.36817924116787148</v>
      </c>
      <c r="AH33" s="535">
        <v>0.46390921193015799</v>
      </c>
      <c r="AI33" s="535">
        <v>0.76782647993515574</v>
      </c>
      <c r="AJ33" s="535">
        <v>1.2122127331494996</v>
      </c>
      <c r="AK33" s="535">
        <v>0.85315528590287171</v>
      </c>
      <c r="AL33" s="535">
        <v>1.5825677060285721</v>
      </c>
      <c r="AM33" s="535">
        <v>4.6377093158294906E-2</v>
      </c>
      <c r="AN33" s="70"/>
      <c r="AO33" s="70"/>
      <c r="AP33" s="70"/>
      <c r="AQ33" s="70"/>
      <c r="AR33" s="70"/>
      <c r="AS33" s="70"/>
      <c r="AT33" s="70"/>
      <c r="AU33" s="70"/>
      <c r="AV33" s="70"/>
      <c r="AW33" s="70"/>
      <c r="AX33" s="70"/>
      <c r="AY33" s="70"/>
      <c r="AZ33" s="402"/>
      <c r="BA33" s="1043" t="s">
        <v>105</v>
      </c>
      <c r="BB33" s="678" t="s">
        <v>49</v>
      </c>
      <c r="BC33" s="547">
        <v>0</v>
      </c>
      <c r="BD33" s="543">
        <v>0</v>
      </c>
      <c r="BE33" s="543">
        <v>6.0406855976408984</v>
      </c>
      <c r="BF33" s="543">
        <v>26.094089926879619</v>
      </c>
      <c r="BG33" s="556">
        <v>1794.0167497204145</v>
      </c>
      <c r="BH33" s="547">
        <v>0</v>
      </c>
      <c r="BI33" s="543">
        <v>14.011058866381816</v>
      </c>
      <c r="BJ33" s="543">
        <v>37.368041721764612</v>
      </c>
      <c r="BK33" s="543">
        <v>125.65262066628593</v>
      </c>
      <c r="BL33" s="556">
        <v>1053.4323247665247</v>
      </c>
      <c r="BM33" s="547">
        <v>0</v>
      </c>
      <c r="BN33" s="543">
        <v>0</v>
      </c>
      <c r="BO33" s="543">
        <v>6.0406855976408984</v>
      </c>
      <c r="BP33" s="543">
        <v>2.3129207322462708</v>
      </c>
      <c r="BQ33" s="556">
        <v>587.33387289409143</v>
      </c>
      <c r="BR33" s="547">
        <v>32.737217963677409</v>
      </c>
      <c r="BS33" s="543">
        <v>44.972272035593619</v>
      </c>
      <c r="BT33" s="543">
        <v>1076.024868235548</v>
      </c>
      <c r="BU33" s="543">
        <v>33.875945940956228</v>
      </c>
      <c r="BV33" s="543">
        <v>3.310137063761438</v>
      </c>
      <c r="BW33" s="543">
        <v>18.790928988788707</v>
      </c>
      <c r="BX33" s="543">
        <v>24.732694706355943</v>
      </c>
      <c r="BY33" s="551">
        <v>3.9331487039043722</v>
      </c>
      <c r="BZ33" s="551">
        <v>100.12037960511316</v>
      </c>
      <c r="CA33" s="551">
        <v>12.825916444847376</v>
      </c>
      <c r="CB33" s="551">
        <v>104.07599689617467</v>
      </c>
      <c r="CC33" s="551">
        <v>12.300910598795614</v>
      </c>
      <c r="CD33" s="551">
        <v>110.24999998125305</v>
      </c>
      <c r="CE33" s="551">
        <v>27.364160189195239</v>
      </c>
      <c r="CF33" s="551">
        <v>6.4401956879634517</v>
      </c>
      <c r="CG33" s="551">
        <v>10.409323693726771</v>
      </c>
      <c r="CH33" s="551">
        <v>4.1251249644965746</v>
      </c>
      <c r="CI33" s="551">
        <v>21.130539128177649</v>
      </c>
      <c r="CJ33" s="551">
        <v>32.346604796575804</v>
      </c>
      <c r="CK33" s="551">
        <v>39.572857854273011</v>
      </c>
      <c r="CL33" s="551">
        <v>104.74656537561958</v>
      </c>
      <c r="CM33" s="551">
        <v>2.0657363901381043</v>
      </c>
      <c r="CN33" s="66"/>
      <c r="CO33" s="66"/>
      <c r="CP33" s="66"/>
      <c r="CQ33" s="66"/>
      <c r="CR33" s="66"/>
      <c r="CS33" s="66"/>
      <c r="CT33" s="66"/>
      <c r="CU33" s="66"/>
      <c r="CV33" s="66"/>
      <c r="CW33" s="66"/>
      <c r="CX33" s="66"/>
      <c r="CY33" s="66"/>
      <c r="CZ33" s="68"/>
    </row>
    <row r="34" s="365" customFormat="true" ht="15" customHeight="true" x14ac:dyDescent="0.2">
      <c r="A34" s="1056"/>
      <c r="B34" s="436" t="s">
        <v>48</v>
      </c>
      <c r="C34" s="531">
        <v>100</v>
      </c>
      <c r="D34" s="520">
        <v>100</v>
      </c>
      <c r="E34" s="520">
        <v>99.962433182285565</v>
      </c>
      <c r="F34" s="520">
        <v>99.837672601840467</v>
      </c>
      <c r="G34" s="539">
        <v>88.835871589244562</v>
      </c>
      <c r="H34" s="525">
        <v>100</v>
      </c>
      <c r="I34" s="520">
        <v>99.622962537973223</v>
      </c>
      <c r="J34" s="520">
        <v>98.994263757665962</v>
      </c>
      <c r="K34" s="520">
        <v>96.619795816492967</v>
      </c>
      <c r="L34" s="535">
        <v>71.676998881635981</v>
      </c>
      <c r="M34" s="531">
        <v>100</v>
      </c>
      <c r="N34" s="520">
        <v>100</v>
      </c>
      <c r="O34" s="520">
        <v>99.951119253506661</v>
      </c>
      <c r="P34" s="520">
        <v>99.981283141797519</v>
      </c>
      <c r="Q34" s="539">
        <v>95.245843836357835</v>
      </c>
      <c r="R34" s="531">
        <v>99.173142267838855</v>
      </c>
      <c r="S34" s="520">
        <v>98.305741050943269</v>
      </c>
      <c r="T34" s="520">
        <v>90.274272943175788</v>
      </c>
      <c r="U34" s="520">
        <v>98.940544669814741</v>
      </c>
      <c r="V34" s="520">
        <v>99.904614866024247</v>
      </c>
      <c r="W34" s="520">
        <v>99.283996369802281</v>
      </c>
      <c r="X34" s="520">
        <v>99.594478153949211</v>
      </c>
      <c r="Y34" s="535">
        <v>99.887969463518715</v>
      </c>
      <c r="Z34" s="535">
        <v>97.816390671955645</v>
      </c>
      <c r="AA34" s="535">
        <v>98.961923240556786</v>
      </c>
      <c r="AB34" s="535">
        <v>95.80911592602105</v>
      </c>
      <c r="AC34" s="535">
        <v>99.457277852076388</v>
      </c>
      <c r="AD34" s="535">
        <v>96.173915009351859</v>
      </c>
      <c r="AE34" s="535">
        <v>99.371025621744991</v>
      </c>
      <c r="AF34" s="535">
        <v>99.433404488364673</v>
      </c>
      <c r="AG34" s="535">
        <v>99.63182075883212</v>
      </c>
      <c r="AH34" s="535">
        <v>99.53609078806987</v>
      </c>
      <c r="AI34" s="535">
        <v>99.232173520064819</v>
      </c>
      <c r="AJ34" s="535">
        <v>98.787787266850501</v>
      </c>
      <c r="AK34" s="535">
        <v>99.146844714097128</v>
      </c>
      <c r="AL34" s="535">
        <v>98.417432293971402</v>
      </c>
      <c r="AM34" s="535">
        <v>99.953622906841701</v>
      </c>
      <c r="AN34" s="70"/>
      <c r="AO34" s="70"/>
      <c r="AP34" s="70"/>
      <c r="AQ34" s="70"/>
      <c r="AR34" s="70"/>
      <c r="AS34" s="70"/>
      <c r="AT34" s="70"/>
      <c r="AU34" s="70"/>
      <c r="AV34" s="70"/>
      <c r="AW34" s="70"/>
      <c r="AX34" s="70"/>
      <c r="AY34" s="70"/>
      <c r="AZ34" s="402"/>
      <c r="BA34" s="1043"/>
      <c r="BB34" s="678" t="s">
        <v>48</v>
      </c>
      <c r="BC34" s="547">
        <v>16074.26484436759</v>
      </c>
      <c r="BD34" s="543">
        <v>16068.284704033857</v>
      </c>
      <c r="BE34" s="543">
        <v>16073.80308386767</v>
      </c>
      <c r="BF34" s="543">
        <v>16048.881682944022</v>
      </c>
      <c r="BG34" s="556">
        <v>14275.45758552693</v>
      </c>
      <c r="BH34" s="547">
        <v>3719.8031884314769</v>
      </c>
      <c r="BI34" s="543">
        <v>3702.0809154072954</v>
      </c>
      <c r="BJ34" s="543">
        <v>3678.1231724601525</v>
      </c>
      <c r="BK34" s="543">
        <v>3591.6559750505585</v>
      </c>
      <c r="BL34" s="556">
        <v>2665.9204386081933</v>
      </c>
      <c r="BM34" s="547">
        <v>12353.774361723648</v>
      </c>
      <c r="BN34" s="543">
        <v>12355.481535849814</v>
      </c>
      <c r="BO34" s="543">
        <v>12351.965341304467</v>
      </c>
      <c r="BP34" s="543">
        <v>12355.106830080569</v>
      </c>
      <c r="BQ34" s="556">
        <v>11766.780141823854</v>
      </c>
      <c r="BR34" s="547">
        <v>3926.4950284486472</v>
      </c>
      <c r="BS34" s="543">
        <v>2609.4196118397413</v>
      </c>
      <c r="BT34" s="543">
        <v>9987.6710585439523</v>
      </c>
      <c r="BU34" s="543">
        <v>3163.6110056828106</v>
      </c>
      <c r="BV34" s="543">
        <v>3466.9759817383656</v>
      </c>
      <c r="BW34" s="543">
        <v>2605.6271879416272</v>
      </c>
      <c r="BX34" s="543">
        <v>6074.2469156934612</v>
      </c>
      <c r="BY34" s="551">
        <v>3506.8495605810017</v>
      </c>
      <c r="BZ34" s="551">
        <v>4484.9662620049075</v>
      </c>
      <c r="CA34" s="551">
        <v>1222.7201381385335</v>
      </c>
      <c r="CB34" s="551">
        <v>2379.3140243735456</v>
      </c>
      <c r="CC34" s="551">
        <v>2254.2199317618888</v>
      </c>
      <c r="CD34" s="551">
        <v>2771.2855709934638</v>
      </c>
      <c r="CE34" s="551">
        <v>4323.2359811257002</v>
      </c>
      <c r="CF34" s="551">
        <v>1130.2076519760442</v>
      </c>
      <c r="CG34" s="551">
        <v>2816.8341843074845</v>
      </c>
      <c r="CH34" s="551">
        <v>885.08441397382853</v>
      </c>
      <c r="CI34" s="551">
        <v>2730.8635220771812</v>
      </c>
      <c r="CJ34" s="551">
        <v>2636.0468142805166</v>
      </c>
      <c r="CK34" s="551">
        <v>4598.8392235283209</v>
      </c>
      <c r="CL34" s="551">
        <v>6514.0265194410395</v>
      </c>
      <c r="CM34" s="551">
        <v>4452.1513122879787</v>
      </c>
      <c r="CN34" s="66"/>
      <c r="CO34" s="66"/>
      <c r="CP34" s="66"/>
      <c r="CQ34" s="66"/>
      <c r="CR34" s="66"/>
      <c r="CS34" s="66"/>
      <c r="CT34" s="66"/>
      <c r="CU34" s="66"/>
      <c r="CV34" s="66"/>
      <c r="CW34" s="66"/>
      <c r="CX34" s="66"/>
      <c r="CY34" s="66"/>
      <c r="CZ34" s="68"/>
    </row>
    <row r="35" s="365" customFormat="true" ht="15" customHeight="true" x14ac:dyDescent="0.2">
      <c r="A35" s="1056" t="s">
        <v>55</v>
      </c>
      <c r="B35" s="436" t="s">
        <v>49</v>
      </c>
      <c r="C35" s="531">
        <v>5.0472730338598515</v>
      </c>
      <c r="D35" s="520">
        <v>7.5014960194736418</v>
      </c>
      <c r="E35" s="520">
        <v>10.714551847794009</v>
      </c>
      <c r="F35" s="520">
        <v>19.579187245530512</v>
      </c>
      <c r="G35" s="539">
        <v>40.146264954074454</v>
      </c>
      <c r="H35" s="525">
        <v>9.1015694781149659</v>
      </c>
      <c r="I35" s="520">
        <v>20.262281295661115</v>
      </c>
      <c r="J35" s="520">
        <v>27.042551149577527</v>
      </c>
      <c r="K35" s="520">
        <v>32.884440456819625</v>
      </c>
      <c r="L35" s="535">
        <v>56.744040010668371</v>
      </c>
      <c r="M35" s="531">
        <v>4.5577982855861245</v>
      </c>
      <c r="N35" s="520">
        <v>6.2687418512649309</v>
      </c>
      <c r="O35" s="520">
        <v>9.4332494181880637</v>
      </c>
      <c r="P35" s="520">
        <v>12.782071470427301</v>
      </c>
      <c r="Q35" s="539">
        <v>30.973851712734003</v>
      </c>
      <c r="R35" s="531">
        <v>21.389719326375623</v>
      </c>
      <c r="S35" s="520">
        <v>6.610151801114533</v>
      </c>
      <c r="T35" s="520">
        <v>26.373434035356176</v>
      </c>
      <c r="U35" s="520">
        <v>12.469101340920396</v>
      </c>
      <c r="V35" s="520">
        <v>11.270756484179262</v>
      </c>
      <c r="W35" s="520">
        <v>6.6967304635706464</v>
      </c>
      <c r="X35" s="520">
        <v>11.510561005862817</v>
      </c>
      <c r="Y35" s="535">
        <v>4.817447036105178</v>
      </c>
      <c r="Z35" s="535">
        <v>27.02409475223201</v>
      </c>
      <c r="AA35" s="535">
        <v>6.824780489103663</v>
      </c>
      <c r="AB35" s="535">
        <v>11.691762602971778</v>
      </c>
      <c r="AC35" s="535">
        <v>21.571077662074735</v>
      </c>
      <c r="AD35" s="535">
        <v>35.912302040358476</v>
      </c>
      <c r="AE35" s="535">
        <v>6.4287440300423455</v>
      </c>
      <c r="AF35" s="535">
        <v>13.463564361230294</v>
      </c>
      <c r="AG35" s="535">
        <v>19.095590480304573</v>
      </c>
      <c r="AH35" s="535">
        <v>7.3754218035962049</v>
      </c>
      <c r="AI35" s="535">
        <v>11.780473371451333</v>
      </c>
      <c r="AJ35" s="535">
        <v>21.241681435742855</v>
      </c>
      <c r="AK35" s="535">
        <v>16.584355973650464</v>
      </c>
      <c r="AL35" s="535">
        <v>21.173339346044237</v>
      </c>
      <c r="AM35" s="535">
        <v>7.2752804511947637</v>
      </c>
      <c r="AN35" s="70"/>
      <c r="AO35" s="70"/>
      <c r="AP35" s="70"/>
      <c r="AQ35" s="70"/>
      <c r="AR35" s="70"/>
      <c r="AS35" s="70"/>
      <c r="AT35" s="70"/>
      <c r="AU35" s="70"/>
      <c r="AV35" s="70"/>
      <c r="AW35" s="70"/>
      <c r="AX35" s="70"/>
      <c r="AY35" s="70"/>
      <c r="AZ35" s="402"/>
      <c r="BA35" s="1043" t="s">
        <v>55</v>
      </c>
      <c r="BB35" s="678" t="s">
        <v>49</v>
      </c>
      <c r="BC35" s="547">
        <v>811.31203488097958</v>
      </c>
      <c r="BD35" s="543">
        <v>1205.3617374707917</v>
      </c>
      <c r="BE35" s="543">
        <v>1722.8831977236352</v>
      </c>
      <c r="BF35" s="543">
        <v>3147.349606244059</v>
      </c>
      <c r="BG35" s="556">
        <v>6452.6724056622825</v>
      </c>
      <c r="BH35" s="547">
        <v>338.56047164422665</v>
      </c>
      <c r="BI35" s="543">
        <v>752.96500903281913</v>
      </c>
      <c r="BJ35" s="543">
        <v>1005.6922799129627</v>
      </c>
      <c r="BK35" s="543">
        <v>1222.4161317547439</v>
      </c>
      <c r="BL35" s="556">
        <v>2110.5110201872494</v>
      </c>
      <c r="BM35" s="547">
        <v>563.06011606381867</v>
      </c>
      <c r="BN35" s="543">
        <v>774.53324196312838</v>
      </c>
      <c r="BO35" s="543">
        <v>1165.7615316323891</v>
      </c>
      <c r="BP35" s="543">
        <v>1579.5342244495932</v>
      </c>
      <c r="BQ35" s="556">
        <v>3826.5449553408266</v>
      </c>
      <c r="BR35" s="547">
        <v>846.86866498695281</v>
      </c>
      <c r="BS35" s="543">
        <v>175.45933292062344</v>
      </c>
      <c r="BT35" s="543">
        <v>2917.8765471215806</v>
      </c>
      <c r="BU35" s="543">
        <v>398.6978883606738</v>
      </c>
      <c r="BV35" s="543">
        <v>391.12749775446355</v>
      </c>
      <c r="BW35" s="543">
        <v>175.75020752794626</v>
      </c>
      <c r="BX35" s="543">
        <v>702.02676879020521</v>
      </c>
      <c r="BY35" s="551">
        <v>169.13009757253877</v>
      </c>
      <c r="BZ35" s="551">
        <v>1239.0781585006241</v>
      </c>
      <c r="CA35" s="551">
        <v>84.323306067096681</v>
      </c>
      <c r="CB35" s="551">
        <v>290.35206579274609</v>
      </c>
      <c r="CC35" s="551">
        <v>488.91297113273379</v>
      </c>
      <c r="CD35" s="551">
        <v>1036.059021496229</v>
      </c>
      <c r="CE35" s="551">
        <v>279.68894685579528</v>
      </c>
      <c r="CF35" s="551">
        <v>153.03331453078258</v>
      </c>
      <c r="CG35" s="551">
        <v>539.87884216890836</v>
      </c>
      <c r="CH35" s="551">
        <v>65.582954214514501</v>
      </c>
      <c r="CI35" s="551">
        <v>324.19792756421947</v>
      </c>
      <c r="CJ35" s="551">
        <v>566.81162953268279</v>
      </c>
      <c r="CK35" s="551">
        <v>769.25077110129905</v>
      </c>
      <c r="CL35" s="551">
        <v>1401.4152857928721</v>
      </c>
      <c r="CM35" s="551">
        <v>324.05678219626338</v>
      </c>
      <c r="CN35" s="66"/>
      <c r="CO35" s="66"/>
      <c r="CP35" s="66"/>
      <c r="CQ35" s="66"/>
      <c r="CR35" s="66"/>
      <c r="CS35" s="66"/>
      <c r="CT35" s="66"/>
      <c r="CU35" s="66"/>
      <c r="CV35" s="66"/>
      <c r="CW35" s="66"/>
      <c r="CX35" s="66"/>
      <c r="CY35" s="66"/>
      <c r="CZ35" s="68"/>
    </row>
    <row r="36" s="365" customFormat="true" ht="15" customHeight="true" x14ac:dyDescent="0.2">
      <c r="A36" s="1056"/>
      <c r="B36" s="436" t="s">
        <v>48</v>
      </c>
      <c r="C36" s="531">
        <v>94.952726966140133</v>
      </c>
      <c r="D36" s="520">
        <v>92.498503980526408</v>
      </c>
      <c r="E36" s="520">
        <v>89.285448152206044</v>
      </c>
      <c r="F36" s="520">
        <v>80.420812754469523</v>
      </c>
      <c r="G36" s="539">
        <v>59.853735045925518</v>
      </c>
      <c r="H36" s="525">
        <v>90.898430521885004</v>
      </c>
      <c r="I36" s="520">
        <v>79.73771870433886</v>
      </c>
      <c r="J36" s="520">
        <v>72.957448850422466</v>
      </c>
      <c r="K36" s="520">
        <v>67.115559543180325</v>
      </c>
      <c r="L36" s="535">
        <v>43.25595998933165</v>
      </c>
      <c r="M36" s="531">
        <v>95.442201714413869</v>
      </c>
      <c r="N36" s="520">
        <v>93.731258148735037</v>
      </c>
      <c r="O36" s="520">
        <v>90.56675058181203</v>
      </c>
      <c r="P36" s="520">
        <v>87.217928529572745</v>
      </c>
      <c r="Q36" s="539">
        <v>69.026148287265983</v>
      </c>
      <c r="R36" s="531">
        <v>78.610280673624359</v>
      </c>
      <c r="S36" s="520">
        <v>93.389848198885446</v>
      </c>
      <c r="T36" s="520">
        <v>73.626565964643646</v>
      </c>
      <c r="U36" s="520">
        <v>87.530898659079611</v>
      </c>
      <c r="V36" s="520">
        <v>88.729243515820755</v>
      </c>
      <c r="W36" s="520">
        <v>93.303269536429241</v>
      </c>
      <c r="X36" s="520">
        <v>88.489438994137089</v>
      </c>
      <c r="Y36" s="535">
        <v>95.182552963894807</v>
      </c>
      <c r="Z36" s="535">
        <v>72.975905247767926</v>
      </c>
      <c r="AA36" s="535">
        <v>93.175219510896341</v>
      </c>
      <c r="AB36" s="535">
        <v>88.308237397027995</v>
      </c>
      <c r="AC36" s="535">
        <v>78.428922337925329</v>
      </c>
      <c r="AD36" s="535">
        <v>64.087697959641702</v>
      </c>
      <c r="AE36" s="535">
        <v>93.571255969957676</v>
      </c>
      <c r="AF36" s="535">
        <v>86.536435638769646</v>
      </c>
      <c r="AG36" s="535">
        <v>80.904409519695349</v>
      </c>
      <c r="AH36" s="535">
        <v>92.624578196403846</v>
      </c>
      <c r="AI36" s="535">
        <v>88.219526628548678</v>
      </c>
      <c r="AJ36" s="535">
        <v>78.758318564257209</v>
      </c>
      <c r="AK36" s="535">
        <v>83.415644026349597</v>
      </c>
      <c r="AL36" s="535">
        <v>78.826660653955756</v>
      </c>
      <c r="AM36" s="535">
        <v>92.724719548805368</v>
      </c>
      <c r="AN36" s="70"/>
      <c r="AO36" s="70"/>
      <c r="AP36" s="70"/>
      <c r="AQ36" s="70"/>
      <c r="AR36" s="70"/>
      <c r="AS36" s="70"/>
      <c r="AT36" s="70"/>
      <c r="AU36" s="70"/>
      <c r="AV36" s="70"/>
      <c r="AW36" s="70"/>
      <c r="AX36" s="70"/>
      <c r="AY36" s="70"/>
      <c r="AZ36" s="402"/>
      <c r="BA36" s="1043"/>
      <c r="BB36" s="678" t="s">
        <v>48</v>
      </c>
      <c r="BC36" s="547">
        <v>15262.952809486607</v>
      </c>
      <c r="BD36" s="543">
        <v>14862.922966563072</v>
      </c>
      <c r="BE36" s="543">
        <v>14356.960571741685</v>
      </c>
      <c r="BF36" s="543">
        <v>12927.626166626847</v>
      </c>
      <c r="BG36" s="556">
        <v>9620.2360281455731</v>
      </c>
      <c r="BH36" s="547">
        <v>3381.2427167872488</v>
      </c>
      <c r="BI36" s="543">
        <v>2963.1269652408573</v>
      </c>
      <c r="BJ36" s="543">
        <v>2713.2330328294856</v>
      </c>
      <c r="BK36" s="543">
        <v>2494.8924639621</v>
      </c>
      <c r="BL36" s="556">
        <v>1608.8417431874689</v>
      </c>
      <c r="BM36" s="547">
        <v>11790.714245659829</v>
      </c>
      <c r="BN36" s="543">
        <v>11580.948293886682</v>
      </c>
      <c r="BO36" s="543">
        <v>11192.244495269731</v>
      </c>
      <c r="BP36" s="543">
        <v>10777.885526363227</v>
      </c>
      <c r="BQ36" s="556">
        <v>8527.5690593771196</v>
      </c>
      <c r="BR36" s="547">
        <v>3112.3635814253712</v>
      </c>
      <c r="BS36" s="543">
        <v>2478.9325509547107</v>
      </c>
      <c r="BT36" s="543">
        <v>8145.8193796579035</v>
      </c>
      <c r="BU36" s="543">
        <v>2798.7890632630933</v>
      </c>
      <c r="BV36" s="543">
        <v>3079.1586210476639</v>
      </c>
      <c r="BW36" s="543">
        <v>2448.6679094024662</v>
      </c>
      <c r="BX36" s="543">
        <v>5396.9528416096045</v>
      </c>
      <c r="BY36" s="551">
        <v>3341.6526117123667</v>
      </c>
      <c r="BZ36" s="551">
        <v>3346.0084831093927</v>
      </c>
      <c r="CA36" s="551">
        <v>1151.2227485162844</v>
      </c>
      <c r="CB36" s="551">
        <v>2193.0379554769693</v>
      </c>
      <c r="CC36" s="551">
        <v>1777.6078712279525</v>
      </c>
      <c r="CD36" s="551">
        <v>1848.9106480390215</v>
      </c>
      <c r="CE36" s="551">
        <v>4070.9111944591027</v>
      </c>
      <c r="CF36" s="551">
        <v>983.61453313322477</v>
      </c>
      <c r="CG36" s="551">
        <v>2287.3646658323009</v>
      </c>
      <c r="CH36" s="551">
        <v>823.62658472381088</v>
      </c>
      <c r="CI36" s="551">
        <v>2427.7961336411404</v>
      </c>
      <c r="CJ36" s="551">
        <v>2101.5817895444115</v>
      </c>
      <c r="CK36" s="551">
        <v>3869.161310281298</v>
      </c>
      <c r="CL36" s="551">
        <v>5217.3577990237891</v>
      </c>
      <c r="CM36" s="551">
        <v>4130.1602664818593</v>
      </c>
      <c r="CN36" s="66"/>
      <c r="CO36" s="66"/>
      <c r="CP36" s="66"/>
      <c r="CQ36" s="66"/>
      <c r="CR36" s="66"/>
      <c r="CS36" s="66"/>
      <c r="CT36" s="66"/>
      <c r="CU36" s="66"/>
      <c r="CV36" s="66"/>
      <c r="CW36" s="66"/>
      <c r="CX36" s="66"/>
      <c r="CY36" s="66"/>
      <c r="CZ36" s="68"/>
    </row>
    <row r="37" s="365" customFormat="true" ht="15" customHeight="true" x14ac:dyDescent="0.2">
      <c r="A37" s="1056" t="s">
        <v>126</v>
      </c>
      <c r="B37" s="436" t="s">
        <v>49</v>
      </c>
      <c r="C37" s="531">
        <v>8.0164259362749117</v>
      </c>
      <c r="D37" s="520">
        <v>14.640692626612969</v>
      </c>
      <c r="E37" s="520">
        <v>18.385089372484124</v>
      </c>
      <c r="F37" s="520">
        <v>26.064605399736536</v>
      </c>
      <c r="G37" s="539">
        <v>40.923975000535464</v>
      </c>
      <c r="H37" s="525">
        <v>18.130878929069862</v>
      </c>
      <c r="I37" s="520">
        <v>21.299230542933167</v>
      </c>
      <c r="J37" s="520">
        <v>24.844757841125002</v>
      </c>
      <c r="K37" s="520">
        <v>30.811623341682669</v>
      </c>
      <c r="L37" s="535">
        <v>56.569715842406396</v>
      </c>
      <c r="M37" s="531">
        <v>5.8726257244075573</v>
      </c>
      <c r="N37" s="520">
        <v>12.656838493321601</v>
      </c>
      <c r="O37" s="520">
        <v>16.716382816042746</v>
      </c>
      <c r="P37" s="520">
        <v>22.00592988841775</v>
      </c>
      <c r="Q37" s="539">
        <v>39.368914429793854</v>
      </c>
      <c r="R37" s="531">
        <v>34.604025327487015</v>
      </c>
      <c r="S37" s="520">
        <v>16.835136799170041</v>
      </c>
      <c r="T37" s="520">
        <v>31.211686041042476</v>
      </c>
      <c r="U37" s="520">
        <v>18.662593467646751</v>
      </c>
      <c r="V37" s="520">
        <v>21.369253182396445</v>
      </c>
      <c r="W37" s="520">
        <v>13.287426389909951</v>
      </c>
      <c r="X37" s="520">
        <v>12.476410159338608</v>
      </c>
      <c r="Y37" s="535">
        <v>6.4071703179165125</v>
      </c>
      <c r="Z37" s="535">
        <v>46.349005103119268</v>
      </c>
      <c r="AA37" s="535">
        <v>9.9891426926031528</v>
      </c>
      <c r="AB37" s="535">
        <v>19.931472225583043</v>
      </c>
      <c r="AC37" s="535">
        <v>34.579787037635981</v>
      </c>
      <c r="AD37" s="535">
        <v>42.106522272336278</v>
      </c>
      <c r="AE37" s="535">
        <v>10.762971675446011</v>
      </c>
      <c r="AF37" s="535">
        <v>36.817162078840795</v>
      </c>
      <c r="AG37" s="535">
        <v>28.160451305996268</v>
      </c>
      <c r="AH37" s="535">
        <v>20.700213784317569</v>
      </c>
      <c r="AI37" s="535">
        <v>21.636001957752761</v>
      </c>
      <c r="AJ37" s="535">
        <v>27.517339008985576</v>
      </c>
      <c r="AK37" s="535">
        <v>31.906283552789759</v>
      </c>
      <c r="AL37" s="535">
        <v>37.160534133911952</v>
      </c>
      <c r="AM37" s="535">
        <v>19.399443509179481</v>
      </c>
      <c r="AN37" s="70"/>
      <c r="AO37" s="70"/>
      <c r="AP37" s="70"/>
      <c r="AQ37" s="70"/>
      <c r="AR37" s="70"/>
      <c r="AS37" s="70"/>
      <c r="AT37" s="70"/>
      <c r="AU37" s="70"/>
      <c r="AV37" s="70"/>
      <c r="AW37" s="70"/>
      <c r="AX37" s="70"/>
      <c r="AY37" s="70"/>
      <c r="AZ37" s="402"/>
      <c r="BA37" s="1043" t="s">
        <v>126</v>
      </c>
      <c r="BB37" s="678" t="s">
        <v>49</v>
      </c>
      <c r="BC37" s="547">
        <v>253.79901810523671</v>
      </c>
      <c r="BD37" s="543">
        <v>568.86937757450255</v>
      </c>
      <c r="BE37" s="543">
        <v>925.54619929186788</v>
      </c>
      <c r="BF37" s="543">
        <v>2206.6547265237941</v>
      </c>
      <c r="BG37" s="556">
        <v>5730.8652005176064</v>
      </c>
      <c r="BH37" s="547">
        <v>150.27662279416273</v>
      </c>
      <c r="BI37" s="543">
        <v>528.24164815255915</v>
      </c>
      <c r="BJ37" s="543">
        <v>797.14331712381795</v>
      </c>
      <c r="BK37" s="543">
        <v>1053.5252262743002</v>
      </c>
      <c r="BL37" s="556">
        <v>2007.8116423457905</v>
      </c>
      <c r="BM37" s="547">
        <v>145.02755579220499</v>
      </c>
      <c r="BN37" s="543">
        <v>353.34511194501027</v>
      </c>
      <c r="BO37" s="543">
        <v>569.25595602595411</v>
      </c>
      <c r="BP37" s="543">
        <v>1016.1855803604353</v>
      </c>
      <c r="BQ37" s="556">
        <v>3064.9218611987822</v>
      </c>
      <c r="BR37" s="547">
        <v>592.25190260964519</v>
      </c>
      <c r="BS37" s="543">
        <v>123.33100908302133</v>
      </c>
      <c r="BT37" s="543">
        <v>2726.1900272097137</v>
      </c>
      <c r="BU37" s="543">
        <v>239.09664496150083</v>
      </c>
      <c r="BV37" s="543">
        <v>281.06882181287006</v>
      </c>
      <c r="BW37" s="543">
        <v>104.61013590032138</v>
      </c>
      <c r="BX37" s="543">
        <v>244.22554341556233</v>
      </c>
      <c r="BY37" s="551">
        <v>27.408546091067027</v>
      </c>
      <c r="BZ37" s="551">
        <v>940.39620362466007</v>
      </c>
      <c r="CA37" s="551">
        <v>42.007305354490654</v>
      </c>
      <c r="CB37" s="551">
        <v>212.85358890716097</v>
      </c>
      <c r="CC37" s="551">
        <v>427.01807691952757</v>
      </c>
      <c r="CD37" s="551">
        <v>637.42388798687398</v>
      </c>
      <c r="CE37" s="551">
        <v>180.28783343295794</v>
      </c>
      <c r="CF37" s="551">
        <v>104.52821514043887</v>
      </c>
      <c r="CG37" s="551">
        <v>445.0813598812735</v>
      </c>
      <c r="CH37" s="551">
        <v>38.145714055361196</v>
      </c>
      <c r="CI37" s="551">
        <v>209.25574919477194</v>
      </c>
      <c r="CJ37" s="551">
        <v>266.82108755573211</v>
      </c>
      <c r="CK37" s="551">
        <v>446.03234034567186</v>
      </c>
      <c r="CL37" s="551">
        <v>1185.8298771871971</v>
      </c>
      <c r="CM37" s="551">
        <v>211.87065134319764</v>
      </c>
      <c r="CN37" s="66"/>
      <c r="CO37" s="66"/>
      <c r="CP37" s="66"/>
      <c r="CQ37" s="66"/>
      <c r="CR37" s="66"/>
      <c r="CS37" s="66"/>
      <c r="CT37" s="66"/>
      <c r="CU37" s="66"/>
      <c r="CV37" s="66"/>
      <c r="CW37" s="66"/>
      <c r="CX37" s="66"/>
      <c r="CY37" s="66"/>
      <c r="CZ37" s="68"/>
    </row>
    <row r="38" s="365" customFormat="true" ht="15" customHeight="true" x14ac:dyDescent="0.2">
      <c r="A38" s="1056"/>
      <c r="B38" s="436" t="s">
        <v>48</v>
      </c>
      <c r="C38" s="531">
        <v>91.983574063725044</v>
      </c>
      <c r="D38" s="520">
        <v>85.359307373387097</v>
      </c>
      <c r="E38" s="520">
        <v>81.614910627515783</v>
      </c>
      <c r="F38" s="520">
        <v>73.935394600263393</v>
      </c>
      <c r="G38" s="539">
        <v>59.076024999464494</v>
      </c>
      <c r="H38" s="525">
        <v>81.869121070930191</v>
      </c>
      <c r="I38" s="520">
        <v>78.700769457066826</v>
      </c>
      <c r="J38" s="520">
        <v>75.155242158874998</v>
      </c>
      <c r="K38" s="520">
        <v>69.188376658317381</v>
      </c>
      <c r="L38" s="535">
        <v>43.43028415759359</v>
      </c>
      <c r="M38" s="531">
        <v>94.127374275592459</v>
      </c>
      <c r="N38" s="520">
        <v>87.343161506678399</v>
      </c>
      <c r="O38" s="520">
        <v>83.283617183957233</v>
      </c>
      <c r="P38" s="520">
        <v>77.99407011158209</v>
      </c>
      <c r="Q38" s="539">
        <v>60.631085570206224</v>
      </c>
      <c r="R38" s="531">
        <v>65.395974672512935</v>
      </c>
      <c r="S38" s="520">
        <v>83.164863200829998</v>
      </c>
      <c r="T38" s="520">
        <v>68.788313958957374</v>
      </c>
      <c r="U38" s="520">
        <v>81.33740653235327</v>
      </c>
      <c r="V38" s="520">
        <v>78.630746817603566</v>
      </c>
      <c r="W38" s="520">
        <v>86.712573610090033</v>
      </c>
      <c r="X38" s="520">
        <v>87.523589840661415</v>
      </c>
      <c r="Y38" s="535">
        <v>93.59282968208349</v>
      </c>
      <c r="Z38" s="535">
        <v>53.650994896880768</v>
      </c>
      <c r="AA38" s="535">
        <v>90.010857307396861</v>
      </c>
      <c r="AB38" s="535">
        <v>80.068527774416935</v>
      </c>
      <c r="AC38" s="535">
        <v>65.420212962364047</v>
      </c>
      <c r="AD38" s="535">
        <v>57.893477727663743</v>
      </c>
      <c r="AE38" s="535">
        <v>89.237028324554004</v>
      </c>
      <c r="AF38" s="535">
        <v>63.182837921159148</v>
      </c>
      <c r="AG38" s="535">
        <v>71.839548694003597</v>
      </c>
      <c r="AH38" s="535">
        <v>79.299786215682431</v>
      </c>
      <c r="AI38" s="535">
        <v>78.36399804224726</v>
      </c>
      <c r="AJ38" s="535">
        <v>72.482660991014441</v>
      </c>
      <c r="AK38" s="535">
        <v>68.093716447210227</v>
      </c>
      <c r="AL38" s="535">
        <v>62.839465866088005</v>
      </c>
      <c r="AM38" s="535">
        <v>80.60055649082058</v>
      </c>
      <c r="AN38" s="70"/>
      <c r="AO38" s="70"/>
      <c r="AP38" s="70"/>
      <c r="AQ38" s="70"/>
      <c r="AR38" s="70"/>
      <c r="AS38" s="70"/>
      <c r="AT38" s="70"/>
      <c r="AU38" s="70"/>
      <c r="AV38" s="70"/>
      <c r="AW38" s="70"/>
      <c r="AX38" s="70"/>
      <c r="AY38" s="70"/>
      <c r="AZ38" s="402"/>
      <c r="BA38" s="1043"/>
      <c r="BB38" s="678" t="s">
        <v>48</v>
      </c>
      <c r="BC38" s="547">
        <v>2912.1881702348633</v>
      </c>
      <c r="BD38" s="543">
        <v>3316.6665877147789</v>
      </c>
      <c r="BE38" s="543">
        <v>4108.6757212013626</v>
      </c>
      <c r="BF38" s="543">
        <v>6259.4420843878252</v>
      </c>
      <c r="BG38" s="556">
        <v>8272.8213925922264</v>
      </c>
      <c r="BH38" s="547">
        <v>678.56693951775105</v>
      </c>
      <c r="BI38" s="543">
        <v>1951.8556825363346</v>
      </c>
      <c r="BJ38" s="543">
        <v>2411.3537115907206</v>
      </c>
      <c r="BK38" s="543">
        <v>2365.7208633955929</v>
      </c>
      <c r="BL38" s="556">
        <v>1541.4578076532371</v>
      </c>
      <c r="BM38" s="547">
        <v>2324.5246104466146</v>
      </c>
      <c r="BN38" s="543">
        <v>2438.3876902982461</v>
      </c>
      <c r="BO38" s="543">
        <v>2836.1216444417614</v>
      </c>
      <c r="BP38" s="543">
        <v>3601.5951065410377</v>
      </c>
      <c r="BQ38" s="556">
        <v>4720.2098997097519</v>
      </c>
      <c r="BR38" s="547">
        <v>1119.2596831225542</v>
      </c>
      <c r="BS38" s="543">
        <v>609.24996459282954</v>
      </c>
      <c r="BT38" s="543">
        <v>6008.3269855042026</v>
      </c>
      <c r="BU38" s="543">
        <v>1042.057795743624</v>
      </c>
      <c r="BV38" s="543">
        <v>1034.2266609717547</v>
      </c>
      <c r="BW38" s="543">
        <v>682.67652767629841</v>
      </c>
      <c r="BX38" s="543">
        <v>1713.2729701513333</v>
      </c>
      <c r="BY38" s="551">
        <v>400.37071887437185</v>
      </c>
      <c r="BZ38" s="551">
        <v>1088.5496206328969</v>
      </c>
      <c r="CA38" s="551">
        <v>378.52233014262356</v>
      </c>
      <c r="CB38" s="551">
        <v>855.07348892280834</v>
      </c>
      <c r="CC38" s="551">
        <v>807.85961754044513</v>
      </c>
      <c r="CD38" s="551">
        <v>876.41257626478807</v>
      </c>
      <c r="CE38" s="551">
        <v>1494.7870331511069</v>
      </c>
      <c r="CF38" s="551">
        <v>179.38344246261212</v>
      </c>
      <c r="CG38" s="551">
        <v>1135.43791179141</v>
      </c>
      <c r="CH38" s="551">
        <v>146.13119464139967</v>
      </c>
      <c r="CI38" s="551">
        <v>757.90883880707941</v>
      </c>
      <c r="CJ38" s="551">
        <v>702.82604100057119</v>
      </c>
      <c r="CK38" s="551">
        <v>951.91279985751066</v>
      </c>
      <c r="CL38" s="551">
        <v>2005.270317750615</v>
      </c>
      <c r="CM38" s="551">
        <v>880.27743652821096</v>
      </c>
      <c r="CN38" s="66"/>
      <c r="CO38" s="66"/>
      <c r="CP38" s="66"/>
      <c r="CQ38" s="66"/>
      <c r="CR38" s="66"/>
      <c r="CS38" s="66"/>
      <c r="CT38" s="66"/>
      <c r="CU38" s="66"/>
      <c r="CV38" s="66"/>
      <c r="CW38" s="66"/>
      <c r="CX38" s="66"/>
      <c r="CY38" s="66"/>
      <c r="CZ38" s="68"/>
    </row>
    <row r="39" s="365" customFormat="true" ht="15" customHeight="true" x14ac:dyDescent="0.2">
      <c r="A39" s="1056" t="s">
        <v>123</v>
      </c>
      <c r="B39" s="436" t="s">
        <v>49</v>
      </c>
      <c r="C39" s="531">
        <v>100</v>
      </c>
      <c r="D39" s="520">
        <v>100</v>
      </c>
      <c r="E39" s="520">
        <v>75.540451699686145</v>
      </c>
      <c r="F39" s="520">
        <v>73.793097286881732</v>
      </c>
      <c r="G39" s="539">
        <v>74.452492879107012</v>
      </c>
      <c r="H39" s="525">
        <v>100</v>
      </c>
      <c r="I39" s="520">
        <v>63.241807247481852</v>
      </c>
      <c r="J39" s="520">
        <v>79.214484535120874</v>
      </c>
      <c r="K39" s="520">
        <v>71.625340774908992</v>
      </c>
      <c r="L39" s="535">
        <v>75.291699193833466</v>
      </c>
      <c r="M39" s="531">
        <v>100</v>
      </c>
      <c r="N39" s="520">
        <v>100</v>
      </c>
      <c r="O39" s="520">
        <v>100</v>
      </c>
      <c r="P39" s="520">
        <v>82.887946223287287</v>
      </c>
      <c r="Q39" s="539">
        <v>73.591394727511911</v>
      </c>
      <c r="R39" s="531">
        <v>97.756223973169256</v>
      </c>
      <c r="S39" s="520">
        <v>87.352634641680055</v>
      </c>
      <c r="T39" s="520">
        <v>77.369119372216304</v>
      </c>
      <c r="U39" s="520">
        <v>89.392814987536553</v>
      </c>
      <c r="V39" s="520">
        <v>57.142857142857139</v>
      </c>
      <c r="W39" s="520">
        <v>62.728385568088285</v>
      </c>
      <c r="X39" s="520">
        <v>66.926081409601878</v>
      </c>
      <c r="Y39" s="535">
        <v>65.071148937055156</v>
      </c>
      <c r="Z39" s="535">
        <v>80.385881437659449</v>
      </c>
      <c r="AA39" s="535">
        <v>70.956542016964917</v>
      </c>
      <c r="AB39" s="535">
        <v>76.894775683061127</v>
      </c>
      <c r="AC39" s="535">
        <v>81.055156945752742</v>
      </c>
      <c r="AD39" s="535">
        <v>58.441376643163231</v>
      </c>
      <c r="AE39" s="535">
        <v>92.798769250197353</v>
      </c>
      <c r="AF39" s="535">
        <v>47.441810635553516</v>
      </c>
      <c r="AG39" s="535">
        <v>59.170705038129569</v>
      </c>
      <c r="AH39" s="535">
        <v>81.298620892598777</v>
      </c>
      <c r="AI39" s="535">
        <v>60.296388157079029</v>
      </c>
      <c r="AJ39" s="535">
        <v>64.106456252653516</v>
      </c>
      <c r="AK39" s="535">
        <v>50.075957033187223</v>
      </c>
      <c r="AL39" s="535">
        <v>85.301984715556529</v>
      </c>
      <c r="AM39" s="535">
        <v>79.447882773422961</v>
      </c>
      <c r="AN39" s="70"/>
      <c r="AO39" s="70"/>
      <c r="AP39" s="70"/>
      <c r="AQ39" s="70"/>
      <c r="AR39" s="70"/>
      <c r="AS39" s="70"/>
      <c r="AT39" s="70"/>
      <c r="AU39" s="70"/>
      <c r="AV39" s="70"/>
      <c r="AW39" s="70"/>
      <c r="AX39" s="70"/>
      <c r="AY39" s="70"/>
      <c r="AZ39" s="402"/>
      <c r="BA39" s="1043" t="s">
        <v>123</v>
      </c>
      <c r="BB39" s="678" t="s">
        <v>49</v>
      </c>
      <c r="BC39" s="547">
        <v>13.980953903747192</v>
      </c>
      <c r="BD39" s="543">
        <v>34.897078539396837</v>
      </c>
      <c r="BE39" s="543">
        <v>27.248757057991114</v>
      </c>
      <c r="BF39" s="543">
        <v>210.14500533680817</v>
      </c>
      <c r="BG39" s="556">
        <v>2339.4105857919531</v>
      </c>
      <c r="BH39" s="547">
        <v>0.815482977605686</v>
      </c>
      <c r="BI39" s="543">
        <v>56.527795204689106</v>
      </c>
      <c r="BJ39" s="543">
        <v>206.69965793589549</v>
      </c>
      <c r="BK39" s="543">
        <v>430.48960468294132</v>
      </c>
      <c r="BL39" s="556">
        <v>1155.4625711906442</v>
      </c>
      <c r="BM39" s="547">
        <v>13.165470926141506</v>
      </c>
      <c r="BN39" s="543">
        <v>12.522220049713955</v>
      </c>
      <c r="BO39" s="543">
        <v>35.654832273916597</v>
      </c>
      <c r="BP39" s="543">
        <v>45.72498023903902</v>
      </c>
      <c r="BQ39" s="556">
        <v>668.61976514930916</v>
      </c>
      <c r="BR39" s="547">
        <v>107.65632874382487</v>
      </c>
      <c r="BS39" s="543">
        <v>87.892385469855284</v>
      </c>
      <c r="BT39" s="543">
        <v>1097.6613857934835</v>
      </c>
      <c r="BU39" s="543">
        <v>77.60260390519808</v>
      </c>
      <c r="BV39" s="543">
        <v>4.4135160850152504</v>
      </c>
      <c r="BW39" s="543">
        <v>52.471729098610268</v>
      </c>
      <c r="BX39" s="543">
        <v>57.924256959702916</v>
      </c>
      <c r="BY39" s="551">
        <v>7.3273095826178327</v>
      </c>
      <c r="BZ39" s="551">
        <v>138.62423847913769</v>
      </c>
      <c r="CA39" s="551">
        <v>18.462321108288421</v>
      </c>
      <c r="CB39" s="551">
        <v>143.53132471802124</v>
      </c>
      <c r="CC39" s="551">
        <v>45.894331721525951</v>
      </c>
      <c r="CD39" s="551">
        <v>216.99372295990085</v>
      </c>
      <c r="CE39" s="551">
        <v>76.061023279579402</v>
      </c>
      <c r="CF39" s="551">
        <v>9.6732168790483986</v>
      </c>
      <c r="CG39" s="551">
        <v>23.810124603672691</v>
      </c>
      <c r="CH39" s="551">
        <v>17.898783047920276</v>
      </c>
      <c r="CI39" s="551">
        <v>87.227997251480531</v>
      </c>
      <c r="CJ39" s="551">
        <v>49.643559040468197</v>
      </c>
      <c r="CK39" s="551">
        <v>51.225595436233846</v>
      </c>
      <c r="CL39" s="551">
        <v>173.24586015472465</v>
      </c>
      <c r="CM39" s="551">
        <v>80.440766311586103</v>
      </c>
      <c r="CN39" s="66"/>
      <c r="CO39" s="66"/>
      <c r="CP39" s="66"/>
      <c r="CQ39" s="66"/>
      <c r="CR39" s="66"/>
      <c r="CS39" s="66"/>
      <c r="CT39" s="66"/>
      <c r="CU39" s="66"/>
      <c r="CV39" s="66"/>
      <c r="CW39" s="66"/>
      <c r="CX39" s="66"/>
      <c r="CY39" s="66"/>
      <c r="CZ39" s="68"/>
    </row>
    <row r="40" s="365" customFormat="true" ht="15" customHeight="true" x14ac:dyDescent="0.2">
      <c r="A40" s="1056"/>
      <c r="B40" s="436" t="s">
        <v>48</v>
      </c>
      <c r="C40" s="531">
        <v>0</v>
      </c>
      <c r="D40" s="520">
        <v>0</v>
      </c>
      <c r="E40" s="520">
        <v>24.45954830031387</v>
      </c>
      <c r="F40" s="520">
        <v>26.206902713118257</v>
      </c>
      <c r="G40" s="539">
        <v>25.547507120892938</v>
      </c>
      <c r="H40" s="525">
        <v>0</v>
      </c>
      <c r="I40" s="520">
        <v>36.758192752518184</v>
      </c>
      <c r="J40" s="520">
        <v>20.785515464879111</v>
      </c>
      <c r="K40" s="520">
        <v>28.374659225090969</v>
      </c>
      <c r="L40" s="535">
        <v>24.708300806166577</v>
      </c>
      <c r="M40" s="531">
        <v>0</v>
      </c>
      <c r="N40" s="520">
        <v>0</v>
      </c>
      <c r="O40" s="520">
        <v>0</v>
      </c>
      <c r="P40" s="520">
        <v>17.112053776712706</v>
      </c>
      <c r="Q40" s="539">
        <v>26.408605272488099</v>
      </c>
      <c r="R40" s="531">
        <v>2.2437760268307412</v>
      </c>
      <c r="S40" s="520">
        <v>12.647365358319925</v>
      </c>
      <c r="T40" s="520">
        <v>22.630880627783675</v>
      </c>
      <c r="U40" s="520">
        <v>10.607185012463459</v>
      </c>
      <c r="V40" s="520">
        <v>42.857142857142861</v>
      </c>
      <c r="W40" s="520">
        <v>37.271614431911701</v>
      </c>
      <c r="X40" s="520">
        <v>33.073918590398108</v>
      </c>
      <c r="Y40" s="535">
        <v>34.928851062944851</v>
      </c>
      <c r="Z40" s="535">
        <v>19.614118562340561</v>
      </c>
      <c r="AA40" s="535">
        <v>29.043457983035086</v>
      </c>
      <c r="AB40" s="535">
        <v>23.105224316938909</v>
      </c>
      <c r="AC40" s="535">
        <v>18.944843054247276</v>
      </c>
      <c r="AD40" s="535">
        <v>41.558623356836719</v>
      </c>
      <c r="AE40" s="535">
        <v>7.2012307498026384</v>
      </c>
      <c r="AF40" s="535">
        <v>52.558189364446491</v>
      </c>
      <c r="AG40" s="535">
        <v>40.829294961870431</v>
      </c>
      <c r="AH40" s="535">
        <v>18.701379107401234</v>
      </c>
      <c r="AI40" s="535">
        <v>39.703611842920964</v>
      </c>
      <c r="AJ40" s="535">
        <v>35.893543747346484</v>
      </c>
      <c r="AK40" s="535">
        <v>49.92404296681277</v>
      </c>
      <c r="AL40" s="535">
        <v>14.698015284443469</v>
      </c>
      <c r="AM40" s="535">
        <v>20.552117226577035</v>
      </c>
      <c r="AN40" s="70"/>
      <c r="AO40" s="70"/>
      <c r="AP40" s="70"/>
      <c r="AQ40" s="70"/>
      <c r="AR40" s="70"/>
      <c r="AS40" s="70"/>
      <c r="AT40" s="70"/>
      <c r="AU40" s="70"/>
      <c r="AV40" s="70"/>
      <c r="AW40" s="70"/>
      <c r="AX40" s="70"/>
      <c r="AY40" s="70"/>
      <c r="AZ40" s="402"/>
      <c r="BA40" s="1043"/>
      <c r="BB40" s="678" t="s">
        <v>48</v>
      </c>
      <c r="BC40" s="547">
        <v>0</v>
      </c>
      <c r="BD40" s="543">
        <v>0</v>
      </c>
      <c r="BE40" s="543">
        <v>8.8229852269498856</v>
      </c>
      <c r="BF40" s="543">
        <v>74.630960252273866</v>
      </c>
      <c r="BG40" s="556">
        <v>802.7415374292176</v>
      </c>
      <c r="BH40" s="547">
        <v>0</v>
      </c>
      <c r="BI40" s="543">
        <v>32.855790851732358</v>
      </c>
      <c r="BJ40" s="543">
        <v>54.237037100290991</v>
      </c>
      <c r="BK40" s="543">
        <v>170.54014264601739</v>
      </c>
      <c r="BL40" s="556">
        <v>379.18544919203208</v>
      </c>
      <c r="BM40" s="547">
        <v>0</v>
      </c>
      <c r="BN40" s="543">
        <v>0</v>
      </c>
      <c r="BO40" s="543">
        <v>0</v>
      </c>
      <c r="BP40" s="543">
        <v>9.4398324055679588</v>
      </c>
      <c r="BQ40" s="556">
        <v>239.93723071280058</v>
      </c>
      <c r="BR40" s="547">
        <v>2.4710108446732</v>
      </c>
      <c r="BS40" s="543">
        <v>12.725513269420603</v>
      </c>
      <c r="BT40" s="543">
        <v>321.07181771207405</v>
      </c>
      <c r="BU40" s="543">
        <v>9.208180514128804</v>
      </c>
      <c r="BV40" s="543">
        <v>3.310137063761438</v>
      </c>
      <c r="BW40" s="543">
        <v>31.177369508678176</v>
      </c>
      <c r="BX40" s="543">
        <v>28.625344839323848</v>
      </c>
      <c r="BY40" s="551">
        <v>3.9331487039043722</v>
      </c>
      <c r="BZ40" s="551">
        <v>33.824251230641813</v>
      </c>
      <c r="CA40" s="551">
        <v>7.5568739983083555</v>
      </c>
      <c r="CB40" s="551">
        <v>43.128072416600084</v>
      </c>
      <c r="CC40" s="551">
        <v>10.726780926792479</v>
      </c>
      <c r="CD40" s="551">
        <v>154.307802472741</v>
      </c>
      <c r="CE40" s="551">
        <v>5.9023733194737025</v>
      </c>
      <c r="CF40" s="551">
        <v>10.716428350468124</v>
      </c>
      <c r="CG40" s="551">
        <v>16.42959298686381</v>
      </c>
      <c r="CH40" s="551">
        <v>4.1173137215019695</v>
      </c>
      <c r="CI40" s="551">
        <v>57.437379759562916</v>
      </c>
      <c r="CJ40" s="551">
        <v>27.795691141783667</v>
      </c>
      <c r="CK40" s="551">
        <v>51.070193743161589</v>
      </c>
      <c r="CL40" s="551">
        <v>29.851243309422284</v>
      </c>
      <c r="CM40" s="551">
        <v>20.808963075155063</v>
      </c>
      <c r="CN40" s="66"/>
      <c r="CO40" s="66"/>
      <c r="CP40" s="66"/>
      <c r="CQ40" s="66"/>
      <c r="CR40" s="66"/>
      <c r="CS40" s="66"/>
      <c r="CT40" s="66"/>
      <c r="CU40" s="66"/>
      <c r="CV40" s="66"/>
      <c r="CW40" s="66"/>
      <c r="CX40" s="66"/>
      <c r="CY40" s="66"/>
      <c r="CZ40" s="68"/>
    </row>
    <row r="41" s="365" customFormat="true" ht="15" customHeight="true" x14ac:dyDescent="0.2">
      <c r="A41" s="1056" t="s">
        <v>56</v>
      </c>
      <c r="B41" s="436" t="s">
        <v>49</v>
      </c>
      <c r="C41" s="531">
        <v>14.981067283005562</v>
      </c>
      <c r="D41" s="520">
        <v>11.067507178624631</v>
      </c>
      <c r="E41" s="520">
        <v>7.5776917352997089</v>
      </c>
      <c r="F41" s="520">
        <v>4.2355722698391398</v>
      </c>
      <c r="G41" s="539">
        <v>3.9210654408320114</v>
      </c>
      <c r="H41" s="525">
        <v>18.665084759448401</v>
      </c>
      <c r="I41" s="520">
        <v>5.4985537958184931</v>
      </c>
      <c r="J41" s="520">
        <v>6.6928243132163692</v>
      </c>
      <c r="K41" s="520">
        <v>4.3176512257041306</v>
      </c>
      <c r="L41" s="535">
        <v>1.7239917529233471</v>
      </c>
      <c r="M41" s="531">
        <v>14.450146097042873</v>
      </c>
      <c r="N41" s="520">
        <v>11.665897732710565</v>
      </c>
      <c r="O41" s="520">
        <v>8.2992778361287929</v>
      </c>
      <c r="P41" s="520">
        <v>5.0113057877997242</v>
      </c>
      <c r="Q41" s="539">
        <v>3.8271620690334065</v>
      </c>
      <c r="R41" s="531">
        <v>1.1117080798341323</v>
      </c>
      <c r="S41" s="520">
        <v>1.7388668899351871</v>
      </c>
      <c r="T41" s="520">
        <v>5.870244259277035</v>
      </c>
      <c r="U41" s="520">
        <v>0.79541873888609849</v>
      </c>
      <c r="V41" s="520">
        <v>51.727260222441494</v>
      </c>
      <c r="W41" s="520">
        <v>13.332831959598558</v>
      </c>
      <c r="X41" s="520">
        <v>21.447391522257742</v>
      </c>
      <c r="Y41" s="535">
        <v>10.223258741395238</v>
      </c>
      <c r="Z41" s="535">
        <v>2.161800582637623</v>
      </c>
      <c r="AA41" s="535">
        <v>6.7168464304775206</v>
      </c>
      <c r="AB41" s="535">
        <v>6.4883967117834995</v>
      </c>
      <c r="AC41" s="535">
        <v>6.6348193322782762</v>
      </c>
      <c r="AD41" s="535">
        <v>6.7767353445396177</v>
      </c>
      <c r="AE41" s="535">
        <v>5.7001642871201614</v>
      </c>
      <c r="AF41" s="535">
        <v>5.5696306962159614</v>
      </c>
      <c r="AG41" s="535">
        <v>2.7420901471717567</v>
      </c>
      <c r="AH41" s="535">
        <v>13.919696635551166</v>
      </c>
      <c r="AI41" s="535">
        <v>16.419273778422909</v>
      </c>
      <c r="AJ41" s="535">
        <v>1.645683182488886</v>
      </c>
      <c r="AK41" s="535">
        <v>2.6304071032539325</v>
      </c>
      <c r="AL41" s="535">
        <v>2.8216248729669302</v>
      </c>
      <c r="AM41" s="535">
        <v>2.9731199929615646</v>
      </c>
      <c r="AN41" s="70"/>
      <c r="AO41" s="70"/>
      <c r="AP41" s="70"/>
      <c r="AQ41" s="70"/>
      <c r="AR41" s="70"/>
      <c r="AS41" s="70"/>
      <c r="AT41" s="70"/>
      <c r="AU41" s="70"/>
      <c r="AV41" s="70"/>
      <c r="AW41" s="70"/>
      <c r="AX41" s="70"/>
      <c r="AY41" s="70"/>
      <c r="AZ41" s="402"/>
      <c r="BA41" s="1043" t="s">
        <v>56</v>
      </c>
      <c r="BB41" s="678" t="s">
        <v>49</v>
      </c>
      <c r="BC41" s="547">
        <v>2407.0054577487908</v>
      </c>
      <c r="BD41" s="543">
        <v>1777.8377343278596</v>
      </c>
      <c r="BE41" s="543">
        <v>1218.2083095714486</v>
      </c>
      <c r="BF41" s="543">
        <v>679.72780514374529</v>
      </c>
      <c r="BG41" s="556">
        <v>630.09460468275267</v>
      </c>
      <c r="BH41" s="547">
        <v>693.91005296457695</v>
      </c>
      <c r="BI41" s="543">
        <v>204.10747414325871</v>
      </c>
      <c r="BJ41" s="543">
        <v>248.67129933818546</v>
      </c>
      <c r="BK41" s="543">
        <v>160.50042014617338</v>
      </c>
      <c r="BL41" s="556">
        <v>64.121334902706735</v>
      </c>
      <c r="BM41" s="547">
        <v>1784.2704778873581</v>
      </c>
      <c r="BN41" s="543">
        <v>1440.9265095518224</v>
      </c>
      <c r="BO41" s="543">
        <v>1025.3266061478419</v>
      </c>
      <c r="BP41" s="543">
        <v>618.56313733309935</v>
      </c>
      <c r="BQ41" s="556">
        <v>472.47659905957545</v>
      </c>
      <c r="BR41" s="547">
        <v>43.969847947627144</v>
      </c>
      <c r="BS41" s="543">
        <v>46.156341597835052</v>
      </c>
      <c r="BT41" s="543">
        <v>648.56530366925074</v>
      </c>
      <c r="BU41" s="543">
        <v>25.433410386653318</v>
      </c>
      <c r="BV41" s="543">
        <v>1795.0839311360414</v>
      </c>
      <c r="BW41" s="543">
        <v>349.90925744759306</v>
      </c>
      <c r="BX41" s="543">
        <v>1307.24227820547</v>
      </c>
      <c r="BY41" s="551">
        <v>358.30232754962441</v>
      </c>
      <c r="BZ41" s="551">
        <v>99.120429732765231</v>
      </c>
      <c r="CA41" s="551">
        <v>82.989731064189655</v>
      </c>
      <c r="CB41" s="551">
        <v>161.13219648082409</v>
      </c>
      <c r="CC41" s="551">
        <v>150.37956301906314</v>
      </c>
      <c r="CD41" s="551">
        <v>195.27403950372496</v>
      </c>
      <c r="CE41" s="551">
        <v>247.99135553063104</v>
      </c>
      <c r="CF41" s="551">
        <v>63.26046283089331</v>
      </c>
      <c r="CG41" s="551">
        <v>77.525565669454366</v>
      </c>
      <c r="CH41" s="551">
        <v>123.77527027459804</v>
      </c>
      <c r="CI41" s="551">
        <v>451.85743927524732</v>
      </c>
      <c r="CJ41" s="551">
        <v>43.70987403565848</v>
      </c>
      <c r="CK41" s="551">
        <v>122.00912086687632</v>
      </c>
      <c r="CL41" s="551">
        <v>186.75694764642748</v>
      </c>
      <c r="CM41" s="551">
        <v>132.42921760415163</v>
      </c>
      <c r="CN41" s="66"/>
      <c r="CO41" s="66"/>
      <c r="CP41" s="66"/>
      <c r="CQ41" s="66"/>
      <c r="CR41" s="66"/>
      <c r="CS41" s="66"/>
      <c r="CT41" s="66"/>
      <c r="CU41" s="66"/>
      <c r="CV41" s="66"/>
      <c r="CW41" s="66"/>
      <c r="CX41" s="66"/>
      <c r="CY41" s="66"/>
      <c r="CZ41" s="68"/>
    </row>
    <row r="42" s="365" customFormat="true" ht="15" customHeight="true" x14ac:dyDescent="0.2">
      <c r="A42" s="1056"/>
      <c r="B42" s="436" t="s">
        <v>48</v>
      </c>
      <c r="C42" s="531">
        <v>85.018932716994328</v>
      </c>
      <c r="D42" s="520">
        <v>88.93249282137522</v>
      </c>
      <c r="E42" s="520">
        <v>92.422308264700291</v>
      </c>
      <c r="F42" s="520">
        <v>95.764427730160918</v>
      </c>
      <c r="G42" s="539">
        <v>96.078934559168033</v>
      </c>
      <c r="H42" s="525">
        <v>81.334915240551581</v>
      </c>
      <c r="I42" s="520">
        <v>94.501446204181519</v>
      </c>
      <c r="J42" s="520">
        <v>93.307175686783651</v>
      </c>
      <c r="K42" s="520">
        <v>95.682348774295846</v>
      </c>
      <c r="L42" s="535">
        <v>98.276008247076689</v>
      </c>
      <c r="M42" s="531">
        <v>85.549853902957054</v>
      </c>
      <c r="N42" s="520">
        <v>88.334102267289495</v>
      </c>
      <c r="O42" s="520">
        <v>91.700722163871234</v>
      </c>
      <c r="P42" s="520">
        <v>94.98869421220023</v>
      </c>
      <c r="Q42" s="539">
        <v>96.17283793096658</v>
      </c>
      <c r="R42" s="531">
        <v>98.888291920165869</v>
      </c>
      <c r="S42" s="520">
        <v>98.261133110064819</v>
      </c>
      <c r="T42" s="520">
        <v>94.129755740722942</v>
      </c>
      <c r="U42" s="520">
        <v>99.204581261113916</v>
      </c>
      <c r="V42" s="520">
        <v>48.272739777558471</v>
      </c>
      <c r="W42" s="520">
        <v>86.667168040401322</v>
      </c>
      <c r="X42" s="520">
        <v>78.552608477742098</v>
      </c>
      <c r="Y42" s="535">
        <v>89.776741258604758</v>
      </c>
      <c r="Z42" s="535">
        <v>97.838199417362347</v>
      </c>
      <c r="AA42" s="535">
        <v>93.283153569522455</v>
      </c>
      <c r="AB42" s="535">
        <v>93.511603288216449</v>
      </c>
      <c r="AC42" s="535">
        <v>93.365180667721816</v>
      </c>
      <c r="AD42" s="535">
        <v>93.223264655460497</v>
      </c>
      <c r="AE42" s="535">
        <v>94.299835712879826</v>
      </c>
      <c r="AF42" s="535">
        <v>94.430369303783991</v>
      </c>
      <c r="AG42" s="535">
        <v>97.257909852828234</v>
      </c>
      <c r="AH42" s="535">
        <v>86.080303364448895</v>
      </c>
      <c r="AI42" s="535">
        <v>83.580726221577123</v>
      </c>
      <c r="AJ42" s="535">
        <v>98.354316817511105</v>
      </c>
      <c r="AK42" s="535">
        <v>97.369592896745999</v>
      </c>
      <c r="AL42" s="535">
        <v>97.178375127033036</v>
      </c>
      <c r="AM42" s="535">
        <v>97.026880007038457</v>
      </c>
      <c r="AN42" s="70"/>
      <c r="AO42" s="70"/>
      <c r="AP42" s="70"/>
      <c r="AQ42" s="70"/>
      <c r="AR42" s="70"/>
      <c r="AS42" s="70"/>
      <c r="AT42" s="70"/>
      <c r="AU42" s="70"/>
      <c r="AV42" s="70"/>
      <c r="AW42" s="70"/>
      <c r="AX42" s="70"/>
      <c r="AY42" s="70"/>
      <c r="AZ42" s="402"/>
      <c r="BA42" s="1043"/>
      <c r="BB42" s="678" t="s">
        <v>48</v>
      </c>
      <c r="BC42" s="547">
        <v>13659.977036077145</v>
      </c>
      <c r="BD42" s="543">
        <v>14285.741043027769</v>
      </c>
      <c r="BE42" s="543">
        <v>14858.03696570916</v>
      </c>
      <c r="BF42" s="543">
        <v>15368.346972944284</v>
      </c>
      <c r="BG42" s="556">
        <v>15439.379730564584</v>
      </c>
      <c r="BH42" s="547">
        <v>3023.780286551907</v>
      </c>
      <c r="BI42" s="543">
        <v>3507.9135721630837</v>
      </c>
      <c r="BJ42" s="543">
        <v>3466.8199148437325</v>
      </c>
      <c r="BK42" s="543">
        <v>3556.8081755706712</v>
      </c>
      <c r="BL42" s="556">
        <v>3655.2314284720119</v>
      </c>
      <c r="BM42" s="547">
        <v>10563.497260270638</v>
      </c>
      <c r="BN42" s="543">
        <v>10910.686221558797</v>
      </c>
      <c r="BO42" s="543">
        <v>11329.080926569568</v>
      </c>
      <c r="BP42" s="543">
        <v>11724.789344549408</v>
      </c>
      <c r="BQ42" s="556">
        <v>11872.874617773128</v>
      </c>
      <c r="BR42" s="547">
        <v>3911.1914704973624</v>
      </c>
      <c r="BS42" s="543">
        <v>2608.2355422774999</v>
      </c>
      <c r="BT42" s="543">
        <v>10399.787627203959</v>
      </c>
      <c r="BU42" s="543">
        <v>3172.0535412371137</v>
      </c>
      <c r="BV42" s="543">
        <v>1675.2021876660845</v>
      </c>
      <c r="BW42" s="543">
        <v>2274.5088594828194</v>
      </c>
      <c r="BX42" s="543">
        <v>4787.8685274551335</v>
      </c>
      <c r="BY42" s="551">
        <v>3146.4737581696386</v>
      </c>
      <c r="BZ42" s="551">
        <v>4485.966211877253</v>
      </c>
      <c r="CA42" s="551">
        <v>1152.556323519191</v>
      </c>
      <c r="CB42" s="551">
        <v>2322.2578247888955</v>
      </c>
      <c r="CC42" s="551">
        <v>2116.1412793416239</v>
      </c>
      <c r="CD42" s="551">
        <v>2686.2615314709928</v>
      </c>
      <c r="CE42" s="551">
        <v>4102.6087857842649</v>
      </c>
      <c r="CF42" s="551">
        <v>1072.5502628941138</v>
      </c>
      <c r="CG42" s="551">
        <v>2749.7179423317571</v>
      </c>
      <c r="CH42" s="551">
        <v>765.43426866372749</v>
      </c>
      <c r="CI42" s="551">
        <v>2300.1366219301131</v>
      </c>
      <c r="CJ42" s="551">
        <v>2612.322252971489</v>
      </c>
      <c r="CK42" s="551">
        <v>4516.4029605157148</v>
      </c>
      <c r="CL42" s="551">
        <v>6432.0161371702316</v>
      </c>
      <c r="CM42" s="551">
        <v>4321.7878310739661</v>
      </c>
      <c r="CN42" s="66"/>
      <c r="CO42" s="66"/>
      <c r="CP42" s="66"/>
      <c r="CQ42" s="66"/>
      <c r="CR42" s="66"/>
      <c r="CS42" s="66"/>
      <c r="CT42" s="66"/>
      <c r="CU42" s="66"/>
      <c r="CV42" s="66"/>
      <c r="CW42" s="66"/>
      <c r="CX42" s="66"/>
      <c r="CY42" s="66"/>
      <c r="CZ42" s="68"/>
    </row>
    <row r="43" s="365" customFormat="true" ht="15" customHeight="true" x14ac:dyDescent="0.2">
      <c r="A43" s="1056" t="s">
        <v>53</v>
      </c>
      <c r="B43" s="436" t="s">
        <v>49</v>
      </c>
      <c r="C43" s="531">
        <v>91.050673947322181</v>
      </c>
      <c r="D43" s="520">
        <v>90.970550549327086</v>
      </c>
      <c r="E43" s="520">
        <v>90.922224693813305</v>
      </c>
      <c r="F43" s="520">
        <v>87.872267541793221</v>
      </c>
      <c r="G43" s="539">
        <v>82.362928709658036</v>
      </c>
      <c r="H43" s="525">
        <v>88.083683672296559</v>
      </c>
      <c r="I43" s="520">
        <v>81.323180408683655</v>
      </c>
      <c r="J43" s="520">
        <v>79.16967194516549</v>
      </c>
      <c r="K43" s="520">
        <v>81.385952635868662</v>
      </c>
      <c r="L43" s="535">
        <v>83.21776947830449</v>
      </c>
      <c r="M43" s="531">
        <v>92.021638266921656</v>
      </c>
      <c r="N43" s="520">
        <v>90.822345225103263</v>
      </c>
      <c r="O43" s="520">
        <v>91.461906073611416</v>
      </c>
      <c r="P43" s="520">
        <v>91.64428627205487</v>
      </c>
      <c r="Q43" s="539">
        <v>86.259394597952351</v>
      </c>
      <c r="R43" s="531">
        <v>96.425968895561994</v>
      </c>
      <c r="S43" s="520">
        <v>93.426025354030003</v>
      </c>
      <c r="T43" s="520">
        <v>85.913155311605777</v>
      </c>
      <c r="U43" s="520">
        <v>91.484936382681553</v>
      </c>
      <c r="V43" s="520">
        <v>81.495156650455243</v>
      </c>
      <c r="W43" s="520">
        <v>87.596887059817107</v>
      </c>
      <c r="X43" s="520">
        <v>85.101907161152155</v>
      </c>
      <c r="Y43" s="535">
        <v>90.68334228259674</v>
      </c>
      <c r="Z43" s="535">
        <v>94.970876010783826</v>
      </c>
      <c r="AA43" s="535">
        <v>80.878961353033404</v>
      </c>
      <c r="AB43" s="535">
        <v>86.526722228022962</v>
      </c>
      <c r="AC43" s="535">
        <v>90.180921354414849</v>
      </c>
      <c r="AD43" s="535">
        <v>79.58900805705602</v>
      </c>
      <c r="AE43" s="535">
        <v>92.790671646519982</v>
      </c>
      <c r="AF43" s="535">
        <v>88.075984107360185</v>
      </c>
      <c r="AG43" s="535">
        <v>90.628515273559145</v>
      </c>
      <c r="AH43" s="535">
        <v>88.113932286598711</v>
      </c>
      <c r="AI43" s="535">
        <v>85.088273071944798</v>
      </c>
      <c r="AJ43" s="535">
        <v>97.635640965281596</v>
      </c>
      <c r="AK43" s="535">
        <v>83.373854483857144</v>
      </c>
      <c r="AL43" s="535">
        <v>87.026456734751861</v>
      </c>
      <c r="AM43" s="535">
        <v>94.455395725255457</v>
      </c>
      <c r="AN43" s="70"/>
      <c r="AO43" s="70"/>
      <c r="AP43" s="70"/>
      <c r="AQ43" s="70"/>
      <c r="AR43" s="70"/>
      <c r="AS43" s="70"/>
      <c r="AT43" s="70"/>
      <c r="AU43" s="70"/>
      <c r="AV43" s="70"/>
      <c r="AW43" s="70"/>
      <c r="AX43" s="70"/>
      <c r="AY43" s="70"/>
      <c r="AZ43" s="402"/>
      <c r="BA43" s="1043" t="s">
        <v>53</v>
      </c>
      <c r="BB43" s="678" t="s">
        <v>49</v>
      </c>
      <c r="BC43" s="547">
        <v>14627.161080285596</v>
      </c>
      <c r="BD43" s="543">
        <v>14605.606738975304</v>
      </c>
      <c r="BE43" s="543">
        <v>14604.745078423784</v>
      </c>
      <c r="BF43" s="543">
        <v>14107.283948615028</v>
      </c>
      <c r="BG43" s="556">
        <v>13219.944521774345</v>
      </c>
      <c r="BH43" s="547">
        <v>3274.1256797269211</v>
      </c>
      <c r="BI43" s="543">
        <v>3022.0441803911972</v>
      </c>
      <c r="BJ43" s="543">
        <v>2941.54220541927</v>
      </c>
      <c r="BK43" s="543">
        <v>3021.4116883569259</v>
      </c>
      <c r="BL43" s="556">
        <v>3089.866149855925</v>
      </c>
      <c r="BM43" s="547">
        <v>11365.868068106</v>
      </c>
      <c r="BN43" s="543">
        <v>11208.686608943306</v>
      </c>
      <c r="BO43" s="543">
        <v>11291.046969196292</v>
      </c>
      <c r="BP43" s="543">
        <v>11307.534315341883</v>
      </c>
      <c r="BQ43" s="556">
        <v>10642.615502736311</v>
      </c>
      <c r="BR43" s="547">
        <v>3817.7280544286091</v>
      </c>
      <c r="BS43" s="543">
        <v>2479.8928344246847</v>
      </c>
      <c r="BT43" s="543">
        <v>9484.7441651211084</v>
      </c>
      <c r="BU43" s="543">
        <v>2920.6782121177057</v>
      </c>
      <c r="BV43" s="543">
        <v>2828.1151087367971</v>
      </c>
      <c r="BW43" s="543">
        <v>2298.9085738649151</v>
      </c>
      <c r="BX43" s="543">
        <v>5190.3479658200513</v>
      </c>
      <c r="BY43" s="551">
        <v>3183.6951010590547</v>
      </c>
      <c r="BZ43" s="551">
        <v>4347.4625861948662</v>
      </c>
      <c r="CA43" s="551">
        <v>999.29681598542174</v>
      </c>
      <c r="CB43" s="551">
        <v>2148.7959855424915</v>
      </c>
      <c r="CC43" s="551">
        <v>2043.9693783307105</v>
      </c>
      <c r="CD43" s="551">
        <v>2293.3855777500007</v>
      </c>
      <c r="CE43" s="551">
        <v>4034.4080995309409</v>
      </c>
      <c r="CF43" s="551">
        <v>1001.1137776652032</v>
      </c>
      <c r="CG43" s="551">
        <v>2562.2888144695871</v>
      </c>
      <c r="CH43" s="551">
        <v>783.51749102609222</v>
      </c>
      <c r="CI43" s="551">
        <v>2329.4780068200421</v>
      </c>
      <c r="CJ43" s="551">
        <v>2605.3030181913118</v>
      </c>
      <c r="CK43" s="551">
        <v>3867.2229390935736</v>
      </c>
      <c r="CL43" s="551">
        <v>5747.1113289048899</v>
      </c>
      <c r="CM43" s="551">
        <v>4197.2775329959723</v>
      </c>
      <c r="CN43" s="66"/>
      <c r="CO43" s="66"/>
      <c r="CP43" s="66"/>
      <c r="CQ43" s="66"/>
      <c r="CR43" s="66"/>
      <c r="CS43" s="66"/>
      <c r="CT43" s="66"/>
      <c r="CU43" s="66"/>
      <c r="CV43" s="66"/>
      <c r="CW43" s="66"/>
      <c r="CX43" s="66"/>
      <c r="CY43" s="66"/>
      <c r="CZ43" s="68"/>
    </row>
    <row r="44" s="365" customFormat="true" ht="15" customHeight="true" x14ac:dyDescent="0.2">
      <c r="A44" s="1056"/>
      <c r="B44" s="436" t="s">
        <v>48</v>
      </c>
      <c r="C44" s="531">
        <v>8.9493260526778453</v>
      </c>
      <c r="D44" s="520">
        <v>9.0294494506728391</v>
      </c>
      <c r="E44" s="520">
        <v>9.0777753061866999</v>
      </c>
      <c r="F44" s="520">
        <v>12.127732458206816</v>
      </c>
      <c r="G44" s="539">
        <v>17.637071290341908</v>
      </c>
      <c r="H44" s="525">
        <v>11.916316327703406</v>
      </c>
      <c r="I44" s="520">
        <v>18.676819591316328</v>
      </c>
      <c r="J44" s="520">
        <v>20.830328054834428</v>
      </c>
      <c r="K44" s="520">
        <v>18.614047364131263</v>
      </c>
      <c r="L44" s="535">
        <v>16.782230521695492</v>
      </c>
      <c r="M44" s="531">
        <v>7.9783617330783523</v>
      </c>
      <c r="N44" s="520">
        <v>9.1776547748967037</v>
      </c>
      <c r="O44" s="520">
        <v>8.5380939263887061</v>
      </c>
      <c r="P44" s="520">
        <v>8.3557137279450959</v>
      </c>
      <c r="Q44" s="539">
        <v>13.74060540204759</v>
      </c>
      <c r="R44" s="531">
        <v>3.5740311044379864</v>
      </c>
      <c r="S44" s="520">
        <v>6.5739746459699848</v>
      </c>
      <c r="T44" s="520">
        <v>14.086844688394114</v>
      </c>
      <c r="U44" s="520">
        <v>8.5150636173184608</v>
      </c>
      <c r="V44" s="520">
        <v>18.504843349544732</v>
      </c>
      <c r="W44" s="520">
        <v>12.403112940182769</v>
      </c>
      <c r="X44" s="520">
        <v>14.898092838847694</v>
      </c>
      <c r="Y44" s="535">
        <v>9.3166577174032792</v>
      </c>
      <c r="Z44" s="535">
        <v>5.0291239892161137</v>
      </c>
      <c r="AA44" s="535">
        <v>19.121038646966472</v>
      </c>
      <c r="AB44" s="535">
        <v>13.473277771976843</v>
      </c>
      <c r="AC44" s="535">
        <v>9.8190786455852219</v>
      </c>
      <c r="AD44" s="535">
        <v>20.410991942944101</v>
      </c>
      <c r="AE44" s="535">
        <v>7.2093283534799948</v>
      </c>
      <c r="AF44" s="535">
        <v>11.924015892639758</v>
      </c>
      <c r="AG44" s="535">
        <v>9.3714847264409311</v>
      </c>
      <c r="AH44" s="535">
        <v>11.886067713401308</v>
      </c>
      <c r="AI44" s="535">
        <v>14.911726928055247</v>
      </c>
      <c r="AJ44" s="535">
        <v>2.3643590347184089</v>
      </c>
      <c r="AK44" s="535">
        <v>16.626145516142859</v>
      </c>
      <c r="AL44" s="535">
        <v>12.973543265248106</v>
      </c>
      <c r="AM44" s="535">
        <v>5.5446042747446374</v>
      </c>
      <c r="AN44" s="70"/>
      <c r="AO44" s="70"/>
      <c r="AP44" s="70"/>
      <c r="AQ44" s="70"/>
      <c r="AR44" s="70"/>
      <c r="AS44" s="70"/>
      <c r="AT44" s="70"/>
      <c r="AU44" s="70"/>
      <c r="AV44" s="70"/>
      <c r="AW44" s="70"/>
      <c r="AX44" s="70"/>
      <c r="AY44" s="70"/>
      <c r="AZ44" s="402"/>
      <c r="BA44" s="1043"/>
      <c r="BB44" s="678" t="s">
        <v>48</v>
      </c>
      <c r="BC44" s="547">
        <v>1437.6964832599704</v>
      </c>
      <c r="BD44" s="543">
        <v>1449.7063824459794</v>
      </c>
      <c r="BE44" s="543">
        <v>1458.1538746168442</v>
      </c>
      <c r="BF44" s="543">
        <v>1947.0234492285763</v>
      </c>
      <c r="BG44" s="556">
        <v>2830.8986535292806</v>
      </c>
      <c r="BH44" s="547">
        <v>442.93693984728071</v>
      </c>
      <c r="BI44" s="543">
        <v>694.04779388247982</v>
      </c>
      <c r="BJ44" s="543">
        <v>773.94900876264421</v>
      </c>
      <c r="BK44" s="543">
        <v>691.03694743543565</v>
      </c>
      <c r="BL44" s="556">
        <v>623.1222770466685</v>
      </c>
      <c r="BM44" s="547">
        <v>985.43134599235361</v>
      </c>
      <c r="BN44" s="543">
        <v>1132.6447904634838</v>
      </c>
      <c r="BO44" s="543">
        <v>1054.0346652373009</v>
      </c>
      <c r="BP44" s="543">
        <v>1030.9701079173883</v>
      </c>
      <c r="BQ44" s="556">
        <v>1695.3049664956188</v>
      </c>
      <c r="BR44" s="547">
        <v>141.50419198371532</v>
      </c>
      <c r="BS44" s="543">
        <v>174.49904945064955</v>
      </c>
      <c r="BT44" s="543">
        <v>1555.176474180367</v>
      </c>
      <c r="BU44" s="543">
        <v>271.84541811198272</v>
      </c>
      <c r="BV44" s="543">
        <v>642.17101006532937</v>
      </c>
      <c r="BW44" s="543">
        <v>325.50954306549733</v>
      </c>
      <c r="BX44" s="543">
        <v>908.63164457975586</v>
      </c>
      <c r="BY44" s="551">
        <v>327.08760822585214</v>
      </c>
      <c r="BZ44" s="551">
        <v>230.2171918680576</v>
      </c>
      <c r="CA44" s="551">
        <v>236.24923859795771</v>
      </c>
      <c r="CB44" s="551">
        <v>334.59403572722431</v>
      </c>
      <c r="CC44" s="551">
        <v>222.55146402997633</v>
      </c>
      <c r="CD44" s="551">
        <v>588.14999322471726</v>
      </c>
      <c r="CE44" s="551">
        <v>313.4514729266815</v>
      </c>
      <c r="CF44" s="551">
        <v>135.53406999880406</v>
      </c>
      <c r="CG44" s="551">
        <v>264.95469353162633</v>
      </c>
      <c r="CH44" s="551">
        <v>105.69204791223287</v>
      </c>
      <c r="CI44" s="551">
        <v>408.24121431210682</v>
      </c>
      <c r="CJ44" s="551">
        <v>63.090400885780689</v>
      </c>
      <c r="CK44" s="551">
        <v>771.18914228902077</v>
      </c>
      <c r="CL44" s="551">
        <v>856.75552324275293</v>
      </c>
      <c r="CM44" s="551">
        <v>246.38341487056593</v>
      </c>
      <c r="CN44" s="66"/>
      <c r="CO44" s="66"/>
      <c r="CP44" s="66"/>
      <c r="CQ44" s="66"/>
      <c r="CR44" s="66"/>
      <c r="CS44" s="66"/>
      <c r="CT44" s="66"/>
      <c r="CU44" s="66"/>
      <c r="CV44" s="66"/>
      <c r="CW44" s="66"/>
      <c r="CX44" s="66"/>
      <c r="CY44" s="66"/>
      <c r="CZ44" s="68"/>
    </row>
    <row r="45" s="365" customFormat="true" ht="15" customHeight="true" x14ac:dyDescent="0.2">
      <c r="A45" s="1056" t="s">
        <v>52</v>
      </c>
      <c r="B45" s="436" t="s">
        <v>49</v>
      </c>
      <c r="C45" s="531">
        <v>86.804001822378424</v>
      </c>
      <c r="D45" s="520">
        <v>87.474472153293732</v>
      </c>
      <c r="E45" s="520">
        <v>84.159405961846304</v>
      </c>
      <c r="F45" s="520">
        <v>83.147627797686582</v>
      </c>
      <c r="G45" s="539">
        <v>81.153020602001163</v>
      </c>
      <c r="H45" s="525">
        <v>81.544150137264054</v>
      </c>
      <c r="I45" s="520">
        <v>77.663936887056181</v>
      </c>
      <c r="J45" s="520">
        <v>78.328249830237752</v>
      </c>
      <c r="K45" s="520">
        <v>81.04679672728345</v>
      </c>
      <c r="L45" s="535">
        <v>83.14742863628814</v>
      </c>
      <c r="M45" s="531">
        <v>87.121312795621975</v>
      </c>
      <c r="N45" s="520">
        <v>87.115378764648341</v>
      </c>
      <c r="O45" s="520">
        <v>87.486372271161216</v>
      </c>
      <c r="P45" s="520">
        <v>86.173388967210968</v>
      </c>
      <c r="Q45" s="539">
        <v>82.318039071243277</v>
      </c>
      <c r="R45" s="531">
        <v>93.163754347725842</v>
      </c>
      <c r="S45" s="520">
        <v>79.723967796372222</v>
      </c>
      <c r="T45" s="520">
        <v>82.969895235074603</v>
      </c>
      <c r="U45" s="520">
        <v>81.961126903981352</v>
      </c>
      <c r="V45" s="520">
        <v>81.96800557268395</v>
      </c>
      <c r="W45" s="520">
        <v>68.55391631826464</v>
      </c>
      <c r="X45" s="520">
        <v>85.478370055005954</v>
      </c>
      <c r="Y45" s="535">
        <v>74.889068690815719</v>
      </c>
      <c r="Z45" s="535">
        <v>93.523661248271452</v>
      </c>
      <c r="AA45" s="535">
        <v>69.739389384023426</v>
      </c>
      <c r="AB45" s="535">
        <v>81.109749247037854</v>
      </c>
      <c r="AC45" s="535">
        <v>85.282777802811623</v>
      </c>
      <c r="AD45" s="535">
        <v>70.18990936302616</v>
      </c>
      <c r="AE45" s="535">
        <v>88.226198142857953</v>
      </c>
      <c r="AF45" s="535">
        <v>85.252419532865403</v>
      </c>
      <c r="AG45" s="535">
        <v>85.77907702463196</v>
      </c>
      <c r="AH45" s="535">
        <v>93.015864019011289</v>
      </c>
      <c r="AI45" s="535">
        <v>76.043395048011959</v>
      </c>
      <c r="AJ45" s="535">
        <v>93.88174511945013</v>
      </c>
      <c r="AK45" s="535">
        <v>76.952686528241927</v>
      </c>
      <c r="AL45" s="535">
        <v>81.203057254198299</v>
      </c>
      <c r="AM45" s="535">
        <v>88.706210015104872</v>
      </c>
      <c r="AN45" s="70"/>
      <c r="AO45" s="70"/>
      <c r="AP45" s="70"/>
      <c r="AQ45" s="70"/>
      <c r="AR45" s="70"/>
      <c r="AS45" s="70"/>
      <c r="AT45" s="70"/>
      <c r="AU45" s="70"/>
      <c r="AV45" s="70"/>
      <c r="AW45" s="70"/>
      <c r="AX45" s="70"/>
      <c r="AY45" s="70"/>
      <c r="AZ45" s="402"/>
      <c r="BA45" s="1043" t="s">
        <v>52</v>
      </c>
      <c r="BB45" s="678" t="s">
        <v>49</v>
      </c>
      <c r="BC45" s="547">
        <v>2748.2035766630092</v>
      </c>
      <c r="BD45" s="543">
        <v>3390.1410425305321</v>
      </c>
      <c r="BE45" s="543">
        <v>4236.771263088157</v>
      </c>
      <c r="BF45" s="543">
        <v>7029.4793193834194</v>
      </c>
      <c r="BG45" s="556">
        <v>11349.2949168786</v>
      </c>
      <c r="BH45" s="547">
        <v>675.8734388546743</v>
      </c>
      <c r="BI45" s="543">
        <v>1926.1412256437877</v>
      </c>
      <c r="BJ45" s="543">
        <v>2513.1595684472786</v>
      </c>
      <c r="BK45" s="543">
        <v>2767.2505860593233</v>
      </c>
      <c r="BL45" s="556">
        <v>2945.8345009211857</v>
      </c>
      <c r="BM45" s="547">
        <v>2151.5062673999801</v>
      </c>
      <c r="BN45" s="543">
        <v>2423.353331194332</v>
      </c>
      <c r="BO45" s="543">
        <v>2979.2413247839231</v>
      </c>
      <c r="BP45" s="543">
        <v>3969.0592553754145</v>
      </c>
      <c r="BQ45" s="556">
        <v>6402.4706198638023</v>
      </c>
      <c r="BR45" s="547">
        <v>1594.5084493644142</v>
      </c>
      <c r="BS45" s="543">
        <v>584.04261953568516</v>
      </c>
      <c r="BT45" s="543">
        <v>7233.1290827731182</v>
      </c>
      <c r="BU45" s="543">
        <v>1050.0486169823196</v>
      </c>
      <c r="BV45" s="543">
        <v>1078.1214746261612</v>
      </c>
      <c r="BW45" s="543">
        <v>539.71584053317372</v>
      </c>
      <c r="BX45" s="543">
        <v>1673.2378232479516</v>
      </c>
      <c r="BY45" s="551">
        <v>320.35990758503408</v>
      </c>
      <c r="BZ45" s="551">
        <v>1890.6172496166805</v>
      </c>
      <c r="CA45" s="551">
        <v>293.27479997454685</v>
      </c>
      <c r="CB45" s="551">
        <v>866.19297496910701</v>
      </c>
      <c r="CC45" s="551">
        <v>1053.1380003027814</v>
      </c>
      <c r="CD45" s="551">
        <v>1062.5604421626813</v>
      </c>
      <c r="CE45" s="551">
        <v>1477.8548708336702</v>
      </c>
      <c r="CF45" s="551">
        <v>242.04155744246549</v>
      </c>
      <c r="CG45" s="551">
        <v>1355.754843437265</v>
      </c>
      <c r="CH45" s="551">
        <v>171.40675881181667</v>
      </c>
      <c r="CI45" s="551">
        <v>735.46478841872488</v>
      </c>
      <c r="CJ45" s="551">
        <v>910.32164578929553</v>
      </c>
      <c r="CK45" s="551">
        <v>1075.7563415773473</v>
      </c>
      <c r="CL45" s="551">
        <v>2583.1844157333444</v>
      </c>
      <c r="CM45" s="551">
        <v>963.15761482613266</v>
      </c>
      <c r="CN45" s="66"/>
      <c r="CO45" s="66"/>
      <c r="CP45" s="66"/>
      <c r="CQ45" s="66"/>
      <c r="CR45" s="66"/>
      <c r="CS45" s="66"/>
      <c r="CT45" s="66"/>
      <c r="CU45" s="66"/>
      <c r="CV45" s="66"/>
      <c r="CW45" s="66"/>
      <c r="CX45" s="66"/>
      <c r="CY45" s="66"/>
      <c r="CZ45" s="68"/>
    </row>
    <row r="46" s="365" customFormat="true" ht="15" customHeight="true" x14ac:dyDescent="0.2">
      <c r="A46" s="1056"/>
      <c r="B46" s="436" t="s">
        <v>48</v>
      </c>
      <c r="C46" s="531">
        <v>13.195998177621556</v>
      </c>
      <c r="D46" s="520">
        <v>12.5255278467063</v>
      </c>
      <c r="E46" s="520">
        <v>15.840594038153599</v>
      </c>
      <c r="F46" s="520">
        <v>16.852372202313308</v>
      </c>
      <c r="G46" s="539">
        <v>18.846979397998844</v>
      </c>
      <c r="H46" s="525">
        <v>18.45584986273597</v>
      </c>
      <c r="I46" s="520">
        <v>22.336063112943748</v>
      </c>
      <c r="J46" s="520">
        <v>21.671750169762287</v>
      </c>
      <c r="K46" s="520">
        <v>18.953203272716522</v>
      </c>
      <c r="L46" s="535">
        <v>16.852571363711853</v>
      </c>
      <c r="M46" s="531">
        <v>12.878687204378036</v>
      </c>
      <c r="N46" s="520">
        <v>12.884621235351673</v>
      </c>
      <c r="O46" s="520">
        <v>12.513627728838749</v>
      </c>
      <c r="P46" s="520">
        <v>13.826611032788824</v>
      </c>
      <c r="Q46" s="539">
        <v>17.681960928756769</v>
      </c>
      <c r="R46" s="531">
        <v>6.836245652274159</v>
      </c>
      <c r="S46" s="520">
        <v>20.27603220362781</v>
      </c>
      <c r="T46" s="520">
        <v>17.030104764925376</v>
      </c>
      <c r="U46" s="520">
        <v>18.038873096018655</v>
      </c>
      <c r="V46" s="520">
        <v>18.031994427316096</v>
      </c>
      <c r="W46" s="520">
        <v>31.44608368173537</v>
      </c>
      <c r="X46" s="520">
        <v>14.521629944994036</v>
      </c>
      <c r="Y46" s="535">
        <v>25.110931309184277</v>
      </c>
      <c r="Z46" s="535">
        <v>6.4763387517285373</v>
      </c>
      <c r="AA46" s="535">
        <v>30.260610615976553</v>
      </c>
      <c r="AB46" s="535">
        <v>18.89025075296215</v>
      </c>
      <c r="AC46" s="535">
        <v>14.717222197188375</v>
      </c>
      <c r="AD46" s="535">
        <v>29.81009063697385</v>
      </c>
      <c r="AE46" s="535">
        <v>11.773801857142068</v>
      </c>
      <c r="AF46" s="535">
        <v>14.747580467134528</v>
      </c>
      <c r="AG46" s="535">
        <v>14.220922975367944</v>
      </c>
      <c r="AH46" s="535">
        <v>6.9841359809887402</v>
      </c>
      <c r="AI46" s="535">
        <v>23.956604951988034</v>
      </c>
      <c r="AJ46" s="535">
        <v>6.1182548805498618</v>
      </c>
      <c r="AK46" s="535">
        <v>23.04731347175807</v>
      </c>
      <c r="AL46" s="535">
        <v>18.796942745801694</v>
      </c>
      <c r="AM46" s="535">
        <v>11.293789984895145</v>
      </c>
      <c r="AN46" s="70"/>
      <c r="AO46" s="70"/>
      <c r="AP46" s="70"/>
      <c r="AQ46" s="70"/>
      <c r="AR46" s="70"/>
      <c r="AS46" s="70"/>
      <c r="AT46" s="70"/>
      <c r="AU46" s="70"/>
      <c r="AV46" s="70"/>
      <c r="AW46" s="70"/>
      <c r="AX46" s="70"/>
      <c r="AY46" s="70"/>
      <c r="AZ46" s="402"/>
      <c r="BA46" s="1043"/>
      <c r="BB46" s="678" t="s">
        <v>48</v>
      </c>
      <c r="BC46" s="547">
        <v>417.78361167709176</v>
      </c>
      <c r="BD46" s="543">
        <v>485.43655065518681</v>
      </c>
      <c r="BE46" s="543">
        <v>797.450657405073</v>
      </c>
      <c r="BF46" s="543">
        <v>1424.7357984398132</v>
      </c>
      <c r="BG46" s="556">
        <v>2635.7605162875402</v>
      </c>
      <c r="BH46" s="547">
        <v>152.97012345723917</v>
      </c>
      <c r="BI46" s="543">
        <v>553.95610504510455</v>
      </c>
      <c r="BJ46" s="543">
        <v>695.33746026726089</v>
      </c>
      <c r="BK46" s="543">
        <v>647.13554368608607</v>
      </c>
      <c r="BL46" s="556">
        <v>597.07061260571788</v>
      </c>
      <c r="BM46" s="547">
        <v>318.04589883883943</v>
      </c>
      <c r="BN46" s="543">
        <v>358.4210989453619</v>
      </c>
      <c r="BO46" s="543">
        <v>426.13627568379178</v>
      </c>
      <c r="BP46" s="543">
        <v>636.83973843767092</v>
      </c>
      <c r="BQ46" s="556">
        <v>1375.2542774976366</v>
      </c>
      <c r="BR46" s="547">
        <v>117.00313636778606</v>
      </c>
      <c r="BS46" s="543">
        <v>148.53835414016564</v>
      </c>
      <c r="BT46" s="543">
        <v>1484.6462769279408</v>
      </c>
      <c r="BU46" s="543">
        <v>231.10582372280496</v>
      </c>
      <c r="BV46" s="543">
        <v>237.17400815846383</v>
      </c>
      <c r="BW46" s="543">
        <v>247.57082304344632</v>
      </c>
      <c r="BX46" s="543">
        <v>284.26069031894338</v>
      </c>
      <c r="BY46" s="551">
        <v>107.41935738040475</v>
      </c>
      <c r="BZ46" s="551">
        <v>130.92171109378202</v>
      </c>
      <c r="CA46" s="551">
        <v>127.25483552256722</v>
      </c>
      <c r="CB46" s="551">
        <v>201.73410286086246</v>
      </c>
      <c r="CC46" s="551">
        <v>181.73969415719111</v>
      </c>
      <c r="CD46" s="551">
        <v>451.27602208898065</v>
      </c>
      <c r="CE46" s="551">
        <v>197.21999575039465</v>
      </c>
      <c r="CF46" s="551">
        <v>41.87010016058543</v>
      </c>
      <c r="CG46" s="551">
        <v>224.76442823541905</v>
      </c>
      <c r="CH46" s="551">
        <v>12.870149884944244</v>
      </c>
      <c r="CI46" s="551">
        <v>231.69979958312612</v>
      </c>
      <c r="CJ46" s="551">
        <v>59.325482767007607</v>
      </c>
      <c r="CK46" s="551">
        <v>322.18879862583537</v>
      </c>
      <c r="CL46" s="551">
        <v>597.95740710090649</v>
      </c>
      <c r="CM46" s="551">
        <v>122.6261365731511</v>
      </c>
      <c r="CN46" s="66"/>
      <c r="CO46" s="66"/>
      <c r="CP46" s="66"/>
      <c r="CQ46" s="66"/>
      <c r="CR46" s="66"/>
      <c r="CS46" s="66"/>
      <c r="CT46" s="66"/>
      <c r="CU46" s="66"/>
      <c r="CV46" s="66"/>
      <c r="CW46" s="66"/>
      <c r="CX46" s="66"/>
      <c r="CY46" s="66"/>
      <c r="CZ46" s="68"/>
    </row>
    <row r="47" s="365" customFormat="true" ht="15" customHeight="true" x14ac:dyDescent="0.2">
      <c r="A47" s="1056" t="s">
        <v>102</v>
      </c>
      <c r="B47" s="436" t="s">
        <v>101</v>
      </c>
      <c r="C47" s="531">
        <v>5.7085995728879491</v>
      </c>
      <c r="D47" s="520">
        <v>6.6044722801502669</v>
      </c>
      <c r="E47" s="520">
        <v>8.7603328838127119</v>
      </c>
      <c r="F47" s="520">
        <v>18.259708188172461</v>
      </c>
      <c r="G47" s="539">
        <v>54.221651090444247</v>
      </c>
      <c r="H47" s="525">
        <v>3.3637174112938752</v>
      </c>
      <c r="I47" s="520">
        <v>27.593549971332347</v>
      </c>
      <c r="J47" s="520">
        <v>58.111181034700508</v>
      </c>
      <c r="K47" s="520">
        <v>67.54997703434492</v>
      </c>
      <c r="L47" s="535">
        <v>69.269535637789559</v>
      </c>
      <c r="M47" s="531">
        <v>6.2193527916985962</v>
      </c>
      <c r="N47" s="520">
        <v>5.87327785542836</v>
      </c>
      <c r="O47" s="520">
        <v>8.252846914714377</v>
      </c>
      <c r="P47" s="520">
        <v>12.088654911851872</v>
      </c>
      <c r="Q47" s="539">
        <v>19.704840046575018</v>
      </c>
      <c r="R47" s="531">
        <v>7.3199190457308463</v>
      </c>
      <c r="S47" s="520">
        <v>12.446032617245145</v>
      </c>
      <c r="T47" s="520">
        <v>57.154928003086056</v>
      </c>
      <c r="U47" s="520">
        <v>10.154970948057098</v>
      </c>
      <c r="V47" s="520">
        <v>11.442966053037907</v>
      </c>
      <c r="W47" s="520">
        <v>35.339467875665306</v>
      </c>
      <c r="X47" s="520">
        <v>9.8849862294149151</v>
      </c>
      <c r="Y47" s="535">
        <v>1.4168830715051131</v>
      </c>
      <c r="Z47" s="535">
        <v>24.495235550316185</v>
      </c>
      <c r="AA47" s="535">
        <v>2.1450975144502902</v>
      </c>
      <c r="AB47" s="535">
        <v>30.605270838373471</v>
      </c>
      <c r="AC47" s="535">
        <v>5.1000260475265584</v>
      </c>
      <c r="AD47" s="535">
        <v>17.770410719009998</v>
      </c>
      <c r="AE47" s="535">
        <v>20.54525843188614</v>
      </c>
      <c r="AF47" s="535">
        <v>7.0517395883161891</v>
      </c>
      <c r="AG47" s="535">
        <v>21.965972043046005</v>
      </c>
      <c r="AH47" s="535">
        <v>6.0985131300445001</v>
      </c>
      <c r="AI47" s="535">
        <v>9.7272415117625695</v>
      </c>
      <c r="AJ47" s="535">
        <v>6.4620415652650172</v>
      </c>
      <c r="AK47" s="535">
        <v>0.91730832065112389</v>
      </c>
      <c r="AL47" s="535">
        <v>19.787843549120304</v>
      </c>
      <c r="AM47" s="535">
        <v>5.4616648884467205</v>
      </c>
      <c r="AN47" s="70"/>
      <c r="AO47" s="70"/>
      <c r="AP47" s="70"/>
      <c r="AQ47" s="70"/>
      <c r="AR47" s="70"/>
      <c r="AS47" s="70"/>
      <c r="AT47" s="70"/>
      <c r="AU47" s="70"/>
      <c r="AV47" s="70"/>
      <c r="AW47" s="70"/>
      <c r="AX47" s="70"/>
      <c r="AY47" s="70"/>
      <c r="AZ47" s="402"/>
      <c r="BA47" s="1043" t="s">
        <v>102</v>
      </c>
      <c r="BB47" s="678" t="s">
        <v>101</v>
      </c>
      <c r="BC47" s="547">
        <v>171.52320578427771</v>
      </c>
      <c r="BD47" s="543">
        <v>191.79010207778964</v>
      </c>
      <c r="BE47" s="543">
        <v>257.42703655325221</v>
      </c>
      <c r="BF47" s="543">
        <v>548.98474248517266</v>
      </c>
      <c r="BG47" s="556">
        <v>1594.358078125169</v>
      </c>
      <c r="BH47" s="547">
        <v>20.753867858434166</v>
      </c>
      <c r="BI47" s="543">
        <v>184.81197751373423</v>
      </c>
      <c r="BJ47" s="543">
        <v>466.86440281212606</v>
      </c>
      <c r="BK47" s="543">
        <v>490.43972489350529</v>
      </c>
      <c r="BL47" s="556">
        <v>417.45254499626895</v>
      </c>
      <c r="BM47" s="547">
        <v>148.00577048300627</v>
      </c>
      <c r="BN47" s="543">
        <v>126.33514037673062</v>
      </c>
      <c r="BO47" s="543">
        <v>189.44244244067244</v>
      </c>
      <c r="BP47" s="543">
        <v>279.98784696439196</v>
      </c>
      <c r="BQ47" s="556">
        <v>439.98944668679121</v>
      </c>
      <c r="BR47" s="547">
        <v>56.662359343551856</v>
      </c>
      <c r="BS47" s="543">
        <v>63.183752920351743</v>
      </c>
      <c r="BT47" s="543">
        <v>1096.8166934106596</v>
      </c>
      <c r="BU47" s="543">
        <v>63.390041942816701</v>
      </c>
      <c r="BV47" s="543">
        <v>60.160417228662176</v>
      </c>
      <c r="BW47" s="543">
        <v>161.53212754915069</v>
      </c>
      <c r="BX47" s="543">
        <v>115.48764983182464</v>
      </c>
      <c r="BY47" s="551">
        <v>9.3914152354570799</v>
      </c>
      <c r="BZ47" s="551">
        <v>207.86325544937785</v>
      </c>
      <c r="CA47" s="551">
        <v>4.9105458379760902</v>
      </c>
      <c r="CB47" s="551">
        <v>152.9920379498559</v>
      </c>
      <c r="CC47" s="551">
        <v>21.658409600225195</v>
      </c>
      <c r="CD47" s="551">
        <v>84.156297073287092</v>
      </c>
      <c r="CE47" s="551">
        <v>136.4981647840842</v>
      </c>
      <c r="CF47" s="551">
        <v>14.644408460006462</v>
      </c>
      <c r="CG47" s="551">
        <v>114.9318926980682</v>
      </c>
      <c r="CH47" s="551">
        <v>9.4354906595034844</v>
      </c>
      <c r="CI47" s="551">
        <v>49.5296523975966</v>
      </c>
      <c r="CJ47" s="551">
        <v>34.084183995200632</v>
      </c>
      <c r="CK47" s="551">
        <v>8.6789441145200446</v>
      </c>
      <c r="CL47" s="551">
        <v>249.7644602396424</v>
      </c>
      <c r="CM47" s="551">
        <v>48.310964303842248</v>
      </c>
      <c r="CN47" s="66"/>
      <c r="CO47" s="66"/>
      <c r="CP47" s="66"/>
      <c r="CQ47" s="66"/>
      <c r="CR47" s="66"/>
      <c r="CS47" s="66"/>
      <c r="CT47" s="66"/>
      <c r="CU47" s="66"/>
      <c r="CV47" s="66"/>
      <c r="CW47" s="66"/>
      <c r="CX47" s="66"/>
      <c r="CY47" s="66"/>
      <c r="CZ47" s="68"/>
    </row>
    <row r="48" s="365" customFormat="true" ht="15" customHeight="true" x14ac:dyDescent="0.2">
      <c r="A48" s="1056"/>
      <c r="B48" s="436" t="s">
        <v>100</v>
      </c>
      <c r="C48" s="531">
        <v>22.920523294051069</v>
      </c>
      <c r="D48" s="520">
        <v>29.756478176751205</v>
      </c>
      <c r="E48" s="520">
        <v>32.319360599720376</v>
      </c>
      <c r="F48" s="520">
        <v>40.68672001905874</v>
      </c>
      <c r="G48" s="539">
        <v>25.383415106557816</v>
      </c>
      <c r="H48" s="525">
        <v>34.051147939122593</v>
      </c>
      <c r="I48" s="520">
        <v>40.079343388465162</v>
      </c>
      <c r="J48" s="520">
        <v>22.921385672920639</v>
      </c>
      <c r="K48" s="520">
        <v>20.026296785586926</v>
      </c>
      <c r="L48" s="535">
        <v>19.675796224652007</v>
      </c>
      <c r="M48" s="531">
        <v>21.862207985653274</v>
      </c>
      <c r="N48" s="520">
        <v>26.960401783316861</v>
      </c>
      <c r="O48" s="520">
        <v>28.243681660560071</v>
      </c>
      <c r="P48" s="520">
        <v>37.942081938441262</v>
      </c>
      <c r="Q48" s="539">
        <v>41.121445030612918</v>
      </c>
      <c r="R48" s="531">
        <v>42.555526206778239</v>
      </c>
      <c r="S48" s="520">
        <v>55.029792611221282</v>
      </c>
      <c r="T48" s="520">
        <v>32.798270553175705</v>
      </c>
      <c r="U48" s="520">
        <v>26.442740880644273</v>
      </c>
      <c r="V48" s="520">
        <v>12.974122553059289</v>
      </c>
      <c r="W48" s="520">
        <v>17.451640541032042</v>
      </c>
      <c r="X48" s="520">
        <v>12.617819537395796</v>
      </c>
      <c r="Y48" s="535">
        <v>8.7543443697955663</v>
      </c>
      <c r="Z48" s="535">
        <v>21.064513617990183</v>
      </c>
      <c r="AA48" s="535">
        <v>38.149770509607905</v>
      </c>
      <c r="AB48" s="535">
        <v>7.8014033684400159</v>
      </c>
      <c r="AC48" s="535">
        <v>35.176921253640522</v>
      </c>
      <c r="AD48" s="535">
        <v>21.400378623654991</v>
      </c>
      <c r="AE48" s="535">
        <v>35.149323280606367</v>
      </c>
      <c r="AF48" s="535">
        <v>32.15056619697387</v>
      </c>
      <c r="AG48" s="535">
        <v>57.789826250152245</v>
      </c>
      <c r="AH48" s="535">
        <v>10.541392276803856</v>
      </c>
      <c r="AI48" s="535">
        <v>46.522041562584647</v>
      </c>
      <c r="AJ48" s="535">
        <v>51.816200450543583</v>
      </c>
      <c r="AK48" s="535">
        <v>25.501650341214443</v>
      </c>
      <c r="AL48" s="535">
        <v>48.69419980005506</v>
      </c>
      <c r="AM48" s="535">
        <v>19.739905165463263</v>
      </c>
      <c r="AN48" s="70"/>
      <c r="AO48" s="70"/>
      <c r="AP48" s="70"/>
      <c r="AQ48" s="70"/>
      <c r="AR48" s="70"/>
      <c r="AS48" s="70"/>
      <c r="AT48" s="70"/>
      <c r="AU48" s="70"/>
      <c r="AV48" s="70"/>
      <c r="AW48" s="70"/>
      <c r="AX48" s="70"/>
      <c r="AY48" s="70"/>
      <c r="AZ48" s="402"/>
      <c r="BA48" s="1043"/>
      <c r="BB48" s="678" t="s">
        <v>100</v>
      </c>
      <c r="BC48" s="547">
        <v>688.6805745353721</v>
      </c>
      <c r="BD48" s="543">
        <v>864.11112726553608</v>
      </c>
      <c r="BE48" s="543">
        <v>949.72158396576151</v>
      </c>
      <c r="BF48" s="543">
        <v>1223.2609788746486</v>
      </c>
      <c r="BG48" s="556">
        <v>746.38547723378304</v>
      </c>
      <c r="BH48" s="547">
        <v>210.09286403898869</v>
      </c>
      <c r="BI48" s="543">
        <v>268.43746878418068</v>
      </c>
      <c r="BJ48" s="543">
        <v>184.15008683826983</v>
      </c>
      <c r="BK48" s="543">
        <v>145.39888712567921</v>
      </c>
      <c r="BL48" s="556">
        <v>118.57609746019463</v>
      </c>
      <c r="BM48" s="547">
        <v>520.26843399128336</v>
      </c>
      <c r="BN48" s="543">
        <v>579.92252839874857</v>
      </c>
      <c r="BO48" s="543">
        <v>648.32803668678071</v>
      </c>
      <c r="BP48" s="543">
        <v>878.78443952233863</v>
      </c>
      <c r="BQ48" s="556">
        <v>918.20089902863742</v>
      </c>
      <c r="BR48" s="547">
        <v>329.41573573668592</v>
      </c>
      <c r="BS48" s="543">
        <v>279.36523441115759</v>
      </c>
      <c r="BT48" s="543">
        <v>629.40663061949783</v>
      </c>
      <c r="BU48" s="543">
        <v>165.06265375655994</v>
      </c>
      <c r="BV48" s="543">
        <v>68.210341824847575</v>
      </c>
      <c r="BW48" s="543">
        <v>79.769187123416629</v>
      </c>
      <c r="BX48" s="543">
        <v>147.41571617365543</v>
      </c>
      <c r="BY48" s="551">
        <v>58.025736028874064</v>
      </c>
      <c r="BZ48" s="551">
        <v>178.75061319982584</v>
      </c>
      <c r="CA48" s="551">
        <v>87.332252046222479</v>
      </c>
      <c r="CB48" s="551">
        <v>38.998269497749696</v>
      </c>
      <c r="CC48" s="551">
        <v>149.38672114345633</v>
      </c>
      <c r="CD48" s="551">
        <v>101.34693279804314</v>
      </c>
      <c r="CE48" s="551">
        <v>233.52435001543057</v>
      </c>
      <c r="CF48" s="551">
        <v>66.767358282636977</v>
      </c>
      <c r="CG48" s="551">
        <v>302.37196408183513</v>
      </c>
      <c r="CH48" s="551">
        <v>16.309419401909068</v>
      </c>
      <c r="CI48" s="551">
        <v>236.88324635869316</v>
      </c>
      <c r="CJ48" s="551">
        <v>273.30571805384147</v>
      </c>
      <c r="CK48" s="551">
        <v>241.27917861066447</v>
      </c>
      <c r="CL48" s="551">
        <v>614.62384719545332</v>
      </c>
      <c r="CM48" s="551">
        <v>174.60863551464487</v>
      </c>
      <c r="CN48" s="66"/>
      <c r="CO48" s="66"/>
      <c r="CP48" s="66"/>
      <c r="CQ48" s="66"/>
      <c r="CR48" s="66"/>
      <c r="CS48" s="66"/>
      <c r="CT48" s="66"/>
      <c r="CU48" s="66"/>
      <c r="CV48" s="66"/>
      <c r="CW48" s="66"/>
      <c r="CX48" s="66"/>
      <c r="CY48" s="66"/>
      <c r="CZ48" s="68"/>
    </row>
    <row r="49" s="365" customFormat="true" ht="15" customHeight="true" x14ac:dyDescent="0.2">
      <c r="A49" s="1056"/>
      <c r="B49" s="436" t="s">
        <v>68</v>
      </c>
      <c r="C49" s="531">
        <v>71.370877133061043</v>
      </c>
      <c r="D49" s="520">
        <v>63.639049543098672</v>
      </c>
      <c r="E49" s="520">
        <v>58.920306516466901</v>
      </c>
      <c r="F49" s="520">
        <v>41.053571792768771</v>
      </c>
      <c r="G49" s="539">
        <v>20.394933802997812</v>
      </c>
      <c r="H49" s="525">
        <v>62.585134649583566</v>
      </c>
      <c r="I49" s="520">
        <v>32.327106640202508</v>
      </c>
      <c r="J49" s="520">
        <v>18.967433292378875</v>
      </c>
      <c r="K49" s="520">
        <v>12.423726180068211</v>
      </c>
      <c r="L49" s="535">
        <v>11.054668137558457</v>
      </c>
      <c r="M49" s="531">
        <v>71.918439222648061</v>
      </c>
      <c r="N49" s="520">
        <v>67.166320361254776</v>
      </c>
      <c r="O49" s="520">
        <v>63.503471424725511</v>
      </c>
      <c r="P49" s="520">
        <v>49.969263149706883</v>
      </c>
      <c r="Q49" s="539">
        <v>39.173714922811968</v>
      </c>
      <c r="R49" s="531">
        <v>50.124554747490947</v>
      </c>
      <c r="S49" s="520">
        <v>32.524174771533573</v>
      </c>
      <c r="T49" s="520">
        <v>10.046801443738197</v>
      </c>
      <c r="U49" s="520">
        <v>63.402288171298629</v>
      </c>
      <c r="V49" s="520">
        <v>75.582911393902819</v>
      </c>
      <c r="W49" s="520">
        <v>47.208891583302602</v>
      </c>
      <c r="X49" s="520">
        <v>77.497194233189333</v>
      </c>
      <c r="Y49" s="535">
        <v>89.828772558699328</v>
      </c>
      <c r="Z49" s="535">
        <v>54.440250831693646</v>
      </c>
      <c r="AA49" s="535">
        <v>59.705131975941818</v>
      </c>
      <c r="AB49" s="535">
        <v>61.593325793186501</v>
      </c>
      <c r="AC49" s="535">
        <v>59.72305269883288</v>
      </c>
      <c r="AD49" s="535">
        <v>60.82921065733499</v>
      </c>
      <c r="AE49" s="535">
        <v>44.305418287507528</v>
      </c>
      <c r="AF49" s="535">
        <v>60.797694214709885</v>
      </c>
      <c r="AG49" s="535">
        <v>20.244201706801761</v>
      </c>
      <c r="AH49" s="535">
        <v>83.360094593151643</v>
      </c>
      <c r="AI49" s="535">
        <v>43.750716925652753</v>
      </c>
      <c r="AJ49" s="535">
        <v>41.721757984191413</v>
      </c>
      <c r="AK49" s="535">
        <v>73.581041338134384</v>
      </c>
      <c r="AL49" s="535">
        <v>31.517956650824651</v>
      </c>
      <c r="AM49" s="535">
        <v>74.798429946090067</v>
      </c>
      <c r="AN49" s="70"/>
      <c r="AO49" s="70"/>
      <c r="AP49" s="70"/>
      <c r="AQ49" s="70"/>
      <c r="AR49" s="70"/>
      <c r="AS49" s="70"/>
      <c r="AT49" s="70"/>
      <c r="AU49" s="70"/>
      <c r="AV49" s="70"/>
      <c r="AW49" s="70"/>
      <c r="AX49" s="70"/>
      <c r="AY49" s="70"/>
      <c r="AZ49" s="402"/>
      <c r="BA49" s="1043"/>
      <c r="BB49" s="678" t="s">
        <v>68</v>
      </c>
      <c r="BC49" s="547">
        <v>2144.4421682050802</v>
      </c>
      <c r="BD49" s="543">
        <v>1848.0416436431324</v>
      </c>
      <c r="BE49" s="543">
        <v>1731.404514019107</v>
      </c>
      <c r="BF49" s="543">
        <v>1234.2905103679768</v>
      </c>
      <c r="BG49" s="556">
        <v>599.70190519278083</v>
      </c>
      <c r="BH49" s="547">
        <v>386.14528380377317</v>
      </c>
      <c r="BI49" s="543">
        <v>216.5156897782341</v>
      </c>
      <c r="BJ49" s="543">
        <v>152.3840895891876</v>
      </c>
      <c r="BK49" s="543">
        <v>90.201197948697143</v>
      </c>
      <c r="BL49" s="556">
        <v>66.62090781499866</v>
      </c>
      <c r="BM49" s="547">
        <v>1711.48741124495</v>
      </c>
      <c r="BN49" s="543">
        <v>1444.7582287606087</v>
      </c>
      <c r="BO49" s="543">
        <v>1457.7094249394308</v>
      </c>
      <c r="BP49" s="543">
        <v>1157.3484813407003</v>
      </c>
      <c r="BQ49" s="556">
        <v>874.71002620749516</v>
      </c>
      <c r="BR49" s="547">
        <v>388.00641308927163</v>
      </c>
      <c r="BS49" s="543">
        <v>165.11281031479226</v>
      </c>
      <c r="BT49" s="543">
        <v>192.80051473915557</v>
      </c>
      <c r="BU49" s="543">
        <v>395.77402308749305</v>
      </c>
      <c r="BV49" s="543">
        <v>397.37070474022971</v>
      </c>
      <c r="BW49" s="543">
        <v>215.78572500066252</v>
      </c>
      <c r="BX49" s="543">
        <v>905.41034887017861</v>
      </c>
      <c r="BY49" s="551">
        <v>595.40502681990961</v>
      </c>
      <c r="BZ49" s="551">
        <v>461.97260451371619</v>
      </c>
      <c r="CA49" s="551">
        <v>136.67667103954795</v>
      </c>
      <c r="CB49" s="551">
        <v>307.89756728419241</v>
      </c>
      <c r="CC49" s="551">
        <v>253.62739834524763</v>
      </c>
      <c r="CD49" s="551">
        <v>288.07218942531205</v>
      </c>
      <c r="CE49" s="551">
        <v>294.35542542750989</v>
      </c>
      <c r="CF49" s="551">
        <v>126.2590962635618</v>
      </c>
      <c r="CG49" s="551">
        <v>105.92312572212244</v>
      </c>
      <c r="CH49" s="551">
        <v>128.97297704158095</v>
      </c>
      <c r="CI49" s="551">
        <v>222.77207765972042</v>
      </c>
      <c r="CJ49" s="551">
        <v>220.06235357263455</v>
      </c>
      <c r="CK49" s="551">
        <v>696.17350162981438</v>
      </c>
      <c r="CL49" s="551">
        <v>397.8233106204051</v>
      </c>
      <c r="CM49" s="551">
        <v>661.62687622101498</v>
      </c>
      <c r="CN49" s="66"/>
      <c r="CO49" s="66"/>
      <c r="CP49" s="66"/>
      <c r="CQ49" s="66"/>
      <c r="CR49" s="66"/>
      <c r="CS49" s="66"/>
      <c r="CT49" s="66"/>
      <c r="CU49" s="66"/>
      <c r="CV49" s="66"/>
      <c r="CW49" s="66"/>
      <c r="CX49" s="66"/>
      <c r="CY49" s="66"/>
      <c r="CZ49" s="68"/>
    </row>
    <row r="50" s="365" customFormat="true" ht="15" customHeight="true" x14ac:dyDescent="0.2">
      <c r="A50" s="1056" t="s">
        <v>103</v>
      </c>
      <c r="B50" s="436" t="s">
        <v>101</v>
      </c>
      <c r="C50" s="531">
        <v>23.80426353649159</v>
      </c>
      <c r="D50" s="520">
        <v>15.848677182758122</v>
      </c>
      <c r="E50" s="520">
        <v>21.030015798196548</v>
      </c>
      <c r="F50" s="520">
        <v>28.704932583909365</v>
      </c>
      <c r="G50" s="539">
        <v>63.053968680887692</v>
      </c>
      <c r="H50" s="525">
        <v>12.809202677363645</v>
      </c>
      <c r="I50" s="520">
        <v>42.980177360828577</v>
      </c>
      <c r="J50" s="520">
        <v>65.51887008844254</v>
      </c>
      <c r="K50" s="520">
        <v>73.821214801279567</v>
      </c>
      <c r="L50" s="535">
        <v>72.414859073928056</v>
      </c>
      <c r="M50" s="531">
        <v>24.089997502713757</v>
      </c>
      <c r="N50" s="520">
        <v>14.645994689362821</v>
      </c>
      <c r="O50" s="520">
        <v>21.840218324876677</v>
      </c>
      <c r="P50" s="520">
        <v>24.165974509438701</v>
      </c>
      <c r="Q50" s="539">
        <v>28.565911653655284</v>
      </c>
      <c r="R50" s="531">
        <v>18.748373318854767</v>
      </c>
      <c r="S50" s="520">
        <v>19.493857441032695</v>
      </c>
      <c r="T50" s="520">
        <v>69.025708432988338</v>
      </c>
      <c r="U50" s="520">
        <v>24.842204899307792</v>
      </c>
      <c r="V50" s="520">
        <v>32.644512987440777</v>
      </c>
      <c r="W50" s="520">
        <v>68.363673421461797</v>
      </c>
      <c r="X50" s="520">
        <v>33.055062387963403</v>
      </c>
      <c r="Y50" s="535">
        <v>17.286435978661167</v>
      </c>
      <c r="Z50" s="535">
        <v>52.482655715787651</v>
      </c>
      <c r="AA50" s="535">
        <v>5.7534793135638145</v>
      </c>
      <c r="AB50" s="535">
        <v>69.615798317555246</v>
      </c>
      <c r="AC50" s="535">
        <v>6.6401700001907136</v>
      </c>
      <c r="AD50" s="535">
        <v>34.5830531991705</v>
      </c>
      <c r="AE50" s="535">
        <v>39.045819954404799</v>
      </c>
      <c r="AF50" s="535">
        <v>18.367086772740279</v>
      </c>
      <c r="AG50" s="535">
        <v>37.967392576525647</v>
      </c>
      <c r="AH50" s="535">
        <v>37.678289156159309</v>
      </c>
      <c r="AI50" s="535">
        <v>17.929593159299841</v>
      </c>
      <c r="AJ50" s="535">
        <v>13.791342565179404</v>
      </c>
      <c r="AK50" s="535">
        <v>1.0463126723622267</v>
      </c>
      <c r="AL50" s="535">
        <v>30.072519509440866</v>
      </c>
      <c r="AM50" s="535">
        <v>20.686768225277909</v>
      </c>
      <c r="AN50" s="70"/>
      <c r="AO50" s="70"/>
      <c r="AP50" s="70"/>
      <c r="AQ50" s="70"/>
      <c r="AR50" s="70"/>
      <c r="AS50" s="70"/>
      <c r="AT50" s="70"/>
      <c r="AU50" s="70"/>
      <c r="AV50" s="70"/>
      <c r="AW50" s="70"/>
      <c r="AX50" s="70"/>
      <c r="AY50" s="70"/>
      <c r="AZ50" s="402"/>
      <c r="BA50" s="1043" t="s">
        <v>103</v>
      </c>
      <c r="BB50" s="678" t="s">
        <v>101</v>
      </c>
      <c r="BC50" s="547">
        <v>130.70019672169013</v>
      </c>
      <c r="BD50" s="543">
        <v>112.72260088566428</v>
      </c>
      <c r="BE50" s="543">
        <v>183.24195157147904</v>
      </c>
      <c r="BF50" s="543">
        <v>453.24397968476649</v>
      </c>
      <c r="BG50" s="556">
        <v>1590.4857285984451</v>
      </c>
      <c r="BH50" s="547">
        <v>16.412319745753351</v>
      </c>
      <c r="BI50" s="543">
        <v>176.30566167755006</v>
      </c>
      <c r="BJ50" s="543">
        <v>466.86440281212606</v>
      </c>
      <c r="BK50" s="543">
        <v>490.43972489350529</v>
      </c>
      <c r="BL50" s="556">
        <v>417.45254499626895</v>
      </c>
      <c r="BM50" s="547">
        <v>111.52430953309953</v>
      </c>
      <c r="BN50" s="543">
        <v>66.730122819234552</v>
      </c>
      <c r="BO50" s="543">
        <v>135.83288101584924</v>
      </c>
      <c r="BP50" s="543">
        <v>218.84324666816883</v>
      </c>
      <c r="BQ50" s="556">
        <v>369.98924330048942</v>
      </c>
      <c r="BR50" s="547">
        <v>56.662359343551856</v>
      </c>
      <c r="BS50" s="543">
        <v>27.207307202776033</v>
      </c>
      <c r="BT50" s="543">
        <v>1056.8204254760383</v>
      </c>
      <c r="BU50" s="543">
        <v>63.390041942816701</v>
      </c>
      <c r="BV50" s="543">
        <v>60.160417228662176</v>
      </c>
      <c r="BW50" s="543">
        <v>100.14271198208507</v>
      </c>
      <c r="BX50" s="543">
        <v>115.48764983182464</v>
      </c>
      <c r="BY50" s="551">
        <v>9.3914152354570799</v>
      </c>
      <c r="BZ50" s="551">
        <v>198.31487780226811</v>
      </c>
      <c r="CA50" s="551">
        <v>4.9105458379760902</v>
      </c>
      <c r="CB50" s="551">
        <v>152.9920379498559</v>
      </c>
      <c r="CC50" s="551">
        <v>15.154408537541215</v>
      </c>
      <c r="CD50" s="551">
        <v>84.156297073287092</v>
      </c>
      <c r="CE50" s="551">
        <v>103.09766414998798</v>
      </c>
      <c r="CF50" s="551">
        <v>12.108366682856879</v>
      </c>
      <c r="CG50" s="551">
        <v>105.89710278700667</v>
      </c>
      <c r="CH50" s="551">
        <v>9.4354906595034844</v>
      </c>
      <c r="CI50" s="551">
        <v>30.950036304434477</v>
      </c>
      <c r="CJ50" s="551">
        <v>26.78464549917701</v>
      </c>
      <c r="CK50" s="551">
        <v>2.7441474430609314</v>
      </c>
      <c r="CL50" s="551">
        <v>186.27554418803518</v>
      </c>
      <c r="CM50" s="551">
        <v>48.310964303842248</v>
      </c>
      <c r="CN50" s="66"/>
      <c r="CO50" s="66"/>
      <c r="CP50" s="66"/>
      <c r="CQ50" s="66"/>
      <c r="CR50" s="66"/>
      <c r="CS50" s="66"/>
      <c r="CT50" s="66"/>
      <c r="CU50" s="66"/>
      <c r="CV50" s="66"/>
      <c r="CW50" s="66"/>
      <c r="CX50" s="66"/>
      <c r="CY50" s="66"/>
      <c r="CZ50" s="68"/>
    </row>
    <row r="51" s="365" customFormat="true" ht="15" customHeight="true" x14ac:dyDescent="0.2">
      <c r="A51" s="1056"/>
      <c r="B51" s="436" t="s">
        <v>100</v>
      </c>
      <c r="C51" s="531">
        <v>33.461151478991766</v>
      </c>
      <c r="D51" s="520">
        <v>54.269140862613838</v>
      </c>
      <c r="E51" s="520">
        <v>56.196640207407498</v>
      </c>
      <c r="F51" s="520">
        <v>47.940771202780105</v>
      </c>
      <c r="G51" s="539">
        <v>23.713840517024334</v>
      </c>
      <c r="H51" s="525">
        <v>63.948778586002916</v>
      </c>
      <c r="I51" s="520">
        <v>40.066177820103185</v>
      </c>
      <c r="J51" s="520">
        <v>22.284639047185877</v>
      </c>
      <c r="K51" s="520">
        <v>17.634508506632489</v>
      </c>
      <c r="L51" s="535">
        <v>18.731286439766379</v>
      </c>
      <c r="M51" s="531">
        <v>32.608630228384712</v>
      </c>
      <c r="N51" s="520">
        <v>51.889723236071703</v>
      </c>
      <c r="O51" s="520">
        <v>50.692841765493803</v>
      </c>
      <c r="P51" s="520">
        <v>51.950961647105977</v>
      </c>
      <c r="Q51" s="539">
        <v>47.186514073215498</v>
      </c>
      <c r="R51" s="531">
        <v>55.826443975519069</v>
      </c>
      <c r="S51" s="520">
        <v>61.448053589711137</v>
      </c>
      <c r="T51" s="520">
        <v>26.240780273160404</v>
      </c>
      <c r="U51" s="520">
        <v>45.243418979259495</v>
      </c>
      <c r="V51" s="520">
        <v>35.202310051788039</v>
      </c>
      <c r="W51" s="520">
        <v>24.427412861759564</v>
      </c>
      <c r="X51" s="520">
        <v>23.338065760857553</v>
      </c>
      <c r="Y51" s="535">
        <v>37.001159425115546</v>
      </c>
      <c r="Z51" s="535">
        <v>39.124929118449046</v>
      </c>
      <c r="AA51" s="535">
        <v>57.850933689754378</v>
      </c>
      <c r="AB51" s="535">
        <v>5.3952319194748348</v>
      </c>
      <c r="AC51" s="535">
        <v>47.689705845080233</v>
      </c>
      <c r="AD51" s="535">
        <v>29.944151903642851</v>
      </c>
      <c r="AE51" s="535">
        <v>34.232935812865819</v>
      </c>
      <c r="AF51" s="535">
        <v>50.202273653013037</v>
      </c>
      <c r="AG51" s="535">
        <v>49.592315862553804</v>
      </c>
      <c r="AH51" s="535">
        <v>0</v>
      </c>
      <c r="AI51" s="535">
        <v>56.632115352301817</v>
      </c>
      <c r="AJ51" s="535">
        <v>67.309725947718547</v>
      </c>
      <c r="AK51" s="535">
        <v>59.090773664355943</v>
      </c>
      <c r="AL51" s="535">
        <v>45.315732160532576</v>
      </c>
      <c r="AM51" s="535">
        <v>53.000815403862752</v>
      </c>
      <c r="AN51" s="70"/>
      <c r="AO51" s="70"/>
      <c r="AP51" s="70"/>
      <c r="AQ51" s="70"/>
      <c r="AR51" s="70"/>
      <c r="AS51" s="70"/>
      <c r="AT51" s="70"/>
      <c r="AU51" s="70"/>
      <c r="AV51" s="70"/>
      <c r="AW51" s="70"/>
      <c r="AX51" s="70"/>
      <c r="AY51" s="70"/>
      <c r="AZ51" s="402"/>
      <c r="BA51" s="1043"/>
      <c r="BB51" s="678" t="s">
        <v>100</v>
      </c>
      <c r="BC51" s="547">
        <v>183.72251147926377</v>
      </c>
      <c r="BD51" s="543">
        <v>385.98544442052417</v>
      </c>
      <c r="BE51" s="543">
        <v>489.66116441285214</v>
      </c>
      <c r="BF51" s="543">
        <v>756.97324373042011</v>
      </c>
      <c r="BG51" s="556">
        <v>598.16258518901191</v>
      </c>
      <c r="BH51" s="547">
        <v>81.937012625978667</v>
      </c>
      <c r="BI51" s="543">
        <v>164.35236951585009</v>
      </c>
      <c r="BJ51" s="543">
        <v>158.79249270636399</v>
      </c>
      <c r="BK51" s="543">
        <v>117.15688401913302</v>
      </c>
      <c r="BL51" s="556">
        <v>107.98092125473528</v>
      </c>
      <c r="BM51" s="547">
        <v>150.96120166185531</v>
      </c>
      <c r="BN51" s="543">
        <v>236.4201051577601</v>
      </c>
      <c r="BO51" s="543">
        <v>315.27865891544252</v>
      </c>
      <c r="BP51" s="543">
        <v>470.45969985384465</v>
      </c>
      <c r="BQ51" s="556">
        <v>611.16560352110844</v>
      </c>
      <c r="BR51" s="547">
        <v>168.72173257998432</v>
      </c>
      <c r="BS51" s="543">
        <v>85.762198481500192</v>
      </c>
      <c r="BT51" s="543">
        <v>401.76034701660808</v>
      </c>
      <c r="BU51" s="543">
        <v>115.44797405690839</v>
      </c>
      <c r="BV51" s="543">
        <v>64.874169234598966</v>
      </c>
      <c r="BW51" s="543">
        <v>35.782561823465592</v>
      </c>
      <c r="BX51" s="543">
        <v>81.538444390395668</v>
      </c>
      <c r="BY51" s="551">
        <v>20.102076147076314</v>
      </c>
      <c r="BZ51" s="551">
        <v>147.84037566935797</v>
      </c>
      <c r="CA51" s="551">
        <v>49.375281663659933</v>
      </c>
      <c r="CB51" s="551">
        <v>11.856899533168422</v>
      </c>
      <c r="CC51" s="551">
        <v>108.83897330802614</v>
      </c>
      <c r="CD51" s="551">
        <v>72.867740413129482</v>
      </c>
      <c r="CE51" s="551">
        <v>90.389591598390496</v>
      </c>
      <c r="CF51" s="551">
        <v>33.095479170163244</v>
      </c>
      <c r="CG51" s="551">
        <v>138.32086466716061</v>
      </c>
      <c r="CH51" s="551">
        <v>0</v>
      </c>
      <c r="CI51" s="551">
        <v>97.75827095337776</v>
      </c>
      <c r="CJ51" s="551">
        <v>130.72455706439376</v>
      </c>
      <c r="CK51" s="551">
        <v>154.97642315030473</v>
      </c>
      <c r="CL51" s="551">
        <v>280.69522627901023</v>
      </c>
      <c r="CM51" s="551">
        <v>123.77576203139131</v>
      </c>
      <c r="CN51" s="66"/>
      <c r="CO51" s="66"/>
      <c r="CP51" s="66"/>
      <c r="CQ51" s="66"/>
      <c r="CR51" s="66"/>
      <c r="CS51" s="66"/>
      <c r="CT51" s="66"/>
      <c r="CU51" s="66"/>
      <c r="CV51" s="66"/>
      <c r="CW51" s="66"/>
      <c r="CX51" s="66"/>
      <c r="CY51" s="66"/>
      <c r="CZ51" s="68"/>
    </row>
    <row r="52" s="365" customFormat="true" ht="15" customHeight="true" x14ac:dyDescent="0.2">
      <c r="A52" s="1056"/>
      <c r="B52" s="436" t="s">
        <v>68</v>
      </c>
      <c r="C52" s="531">
        <v>42.734584984516701</v>
      </c>
      <c r="D52" s="520">
        <v>29.882181954628102</v>
      </c>
      <c r="E52" s="520">
        <v>22.773343994395916</v>
      </c>
      <c r="F52" s="520">
        <v>23.354296213310501</v>
      </c>
      <c r="G52" s="539">
        <v>13.232190802087867</v>
      </c>
      <c r="H52" s="525">
        <v>23.242018736633447</v>
      </c>
      <c r="I52" s="520">
        <v>16.953644819068266</v>
      </c>
      <c r="J52" s="520">
        <v>12.196490864371631</v>
      </c>
      <c r="K52" s="520">
        <v>8.5442766920880189</v>
      </c>
      <c r="L52" s="535">
        <v>8.8538544863055826</v>
      </c>
      <c r="M52" s="531">
        <v>43.301372268901602</v>
      </c>
      <c r="N52" s="520">
        <v>33.464282074565467</v>
      </c>
      <c r="O52" s="520">
        <v>27.466939909629488</v>
      </c>
      <c r="P52" s="520">
        <v>23.883063843455325</v>
      </c>
      <c r="Q52" s="539">
        <v>24.247574273129214</v>
      </c>
      <c r="R52" s="531">
        <v>25.425182705626163</v>
      </c>
      <c r="S52" s="520">
        <v>19.058088969256168</v>
      </c>
      <c r="T52" s="520">
        <v>4.7335112938512154</v>
      </c>
      <c r="U52" s="520">
        <v>29.914376121432706</v>
      </c>
      <c r="V52" s="520">
        <v>32.153176960771205</v>
      </c>
      <c r="W52" s="520">
        <v>7.2089137167786017</v>
      </c>
      <c r="X52" s="520">
        <v>43.606871851179072</v>
      </c>
      <c r="Y52" s="535">
        <v>45.712404596223287</v>
      </c>
      <c r="Z52" s="535">
        <v>8.3924151657632517</v>
      </c>
      <c r="AA52" s="535">
        <v>36.395586996681807</v>
      </c>
      <c r="AB52" s="535">
        <v>24.988969762969941</v>
      </c>
      <c r="AC52" s="535">
        <v>45.670124154729066</v>
      </c>
      <c r="AD52" s="535">
        <v>35.472794897186702</v>
      </c>
      <c r="AE52" s="535">
        <v>26.72124423272939</v>
      </c>
      <c r="AF52" s="535">
        <v>31.430639574246666</v>
      </c>
      <c r="AG52" s="535">
        <v>12.440291560920528</v>
      </c>
      <c r="AH52" s="535">
        <v>62.321710843840684</v>
      </c>
      <c r="AI52" s="535">
        <v>25.438291488398374</v>
      </c>
      <c r="AJ52" s="535">
        <v>18.898931487102029</v>
      </c>
      <c r="AK52" s="535">
        <v>39.862913663281809</v>
      </c>
      <c r="AL52" s="535">
        <v>24.611748330026597</v>
      </c>
      <c r="AM52" s="535">
        <v>26.312416370859342</v>
      </c>
      <c r="AN52" s="70"/>
      <c r="AO52" s="70"/>
      <c r="AP52" s="70"/>
      <c r="AQ52" s="70"/>
      <c r="AR52" s="70"/>
      <c r="AS52" s="70"/>
      <c r="AT52" s="70"/>
      <c r="AU52" s="70"/>
      <c r="AV52" s="70"/>
      <c r="AW52" s="70"/>
      <c r="AX52" s="70"/>
      <c r="AY52" s="70"/>
      <c r="AZ52" s="402"/>
      <c r="BA52" s="1043"/>
      <c r="BB52" s="678" t="s">
        <v>68</v>
      </c>
      <c r="BC52" s="547">
        <v>234.63942313248853</v>
      </c>
      <c r="BD52" s="543">
        <v>212.53491576753444</v>
      </c>
      <c r="BE52" s="543">
        <v>198.43218556685977</v>
      </c>
      <c r="BF52" s="543">
        <v>368.75871864584298</v>
      </c>
      <c r="BG52" s="556">
        <v>333.77138773489298</v>
      </c>
      <c r="BH52" s="547">
        <v>29.779796030280988</v>
      </c>
      <c r="BI52" s="543">
        <v>69.544235301275094</v>
      </c>
      <c r="BJ52" s="543">
        <v>86.907900214275031</v>
      </c>
      <c r="BK52" s="543">
        <v>56.764884207906618</v>
      </c>
      <c r="BL52" s="556">
        <v>51.040133690816148</v>
      </c>
      <c r="BM52" s="547">
        <v>200.46310272887931</v>
      </c>
      <c r="BN52" s="543">
        <v>152.47005753150478</v>
      </c>
      <c r="BO52" s="543">
        <v>170.82766871265926</v>
      </c>
      <c r="BP52" s="543">
        <v>216.28125238001488</v>
      </c>
      <c r="BQ52" s="556">
        <v>314.05760005000656</v>
      </c>
      <c r="BR52" s="547">
        <v>76.841377880651848</v>
      </c>
      <c r="BS52" s="543">
        <v>26.599111174013029</v>
      </c>
      <c r="BT52" s="543">
        <v>72.472583521833485</v>
      </c>
      <c r="BU52" s="543">
        <v>76.332739574322247</v>
      </c>
      <c r="BV52" s="543">
        <v>59.254936409411286</v>
      </c>
      <c r="BW52" s="543">
        <v>10.559996763082443</v>
      </c>
      <c r="BX52" s="543">
        <v>152.3535211491247</v>
      </c>
      <c r="BY52" s="551">
        <v>24.834741730701115</v>
      </c>
      <c r="BZ52" s="551">
        <v>31.712205972907345</v>
      </c>
      <c r="CA52" s="551">
        <v>31.063325078081945</v>
      </c>
      <c r="CB52" s="551">
        <v>54.917324841479434</v>
      </c>
      <c r="CC52" s="551">
        <v>104.22981932407082</v>
      </c>
      <c r="CD52" s="551">
        <v>86.321443285956889</v>
      </c>
      <c r="CE52" s="551">
        <v>70.555513158456677</v>
      </c>
      <c r="CF52" s="551">
        <v>20.720417655266051</v>
      </c>
      <c r="CG52" s="551">
        <v>34.697953815813122</v>
      </c>
      <c r="CH52" s="551">
        <v>15.606757464867774</v>
      </c>
      <c r="CI52" s="551">
        <v>43.911539882339483</v>
      </c>
      <c r="CJ52" s="551">
        <v>36.70427137915685</v>
      </c>
      <c r="CK52" s="551">
        <v>104.5478235058434</v>
      </c>
      <c r="CL52" s="551">
        <v>152.45037291123569</v>
      </c>
      <c r="CM52" s="551">
        <v>61.448854369002966</v>
      </c>
      <c r="CN52" s="66"/>
      <c r="CO52" s="66"/>
      <c r="CP52" s="66"/>
      <c r="CQ52" s="66"/>
      <c r="CR52" s="66"/>
      <c r="CS52" s="66"/>
      <c r="CT52" s="66"/>
      <c r="CU52" s="66"/>
      <c r="CV52" s="66"/>
      <c r="CW52" s="66"/>
      <c r="CX52" s="66"/>
      <c r="CY52" s="66"/>
      <c r="CZ52" s="68"/>
    </row>
    <row r="53" s="365" customFormat="true" ht="15" customHeight="true" x14ac:dyDescent="0.2">
      <c r="A53" s="1056" t="s">
        <v>106</v>
      </c>
      <c r="B53" s="436" t="s">
        <v>101</v>
      </c>
      <c r="C53" s="531">
        <v>0</v>
      </c>
      <c r="D53" s="520">
        <v>0</v>
      </c>
      <c r="E53" s="520">
        <v>0</v>
      </c>
      <c r="F53" s="520">
        <v>26.266971619040458</v>
      </c>
      <c r="G53" s="539">
        <v>83.665285307228999</v>
      </c>
      <c r="H53" s="525">
        <v>0</v>
      </c>
      <c r="I53" s="520">
        <v>43.925371892048716</v>
      </c>
      <c r="J53" s="520">
        <v>58.434641361617409</v>
      </c>
      <c r="K53" s="520">
        <v>89.43767649865012</v>
      </c>
      <c r="L53" s="535">
        <v>91.539272452714712</v>
      </c>
      <c r="M53" s="531">
        <v>0</v>
      </c>
      <c r="N53" s="520">
        <v>0</v>
      </c>
      <c r="O53" s="520">
        <v>0</v>
      </c>
      <c r="P53" s="520">
        <v>0</v>
      </c>
      <c r="Q53" s="539">
        <v>72.909062026192075</v>
      </c>
      <c r="R53" s="531">
        <v>82.964835158708695</v>
      </c>
      <c r="S53" s="520">
        <v>21.399362412161931</v>
      </c>
      <c r="T53" s="520">
        <v>100</v>
      </c>
      <c r="U53" s="520">
        <v>43.812437571123105</v>
      </c>
      <c r="V53" s="520">
        <v>100</v>
      </c>
      <c r="W53" s="520">
        <v>100</v>
      </c>
      <c r="X53" s="520">
        <v>96.246259502463801</v>
      </c>
      <c r="Y53" s="535">
        <v>0</v>
      </c>
      <c r="Z53" s="535">
        <v>100</v>
      </c>
      <c r="AA53" s="535">
        <v>0</v>
      </c>
      <c r="AB53" s="535">
        <v>100</v>
      </c>
      <c r="AC53" s="535">
        <v>59.794615081375504</v>
      </c>
      <c r="AD53" s="535">
        <v>49.286002917556807</v>
      </c>
      <c r="AE53" s="535">
        <v>80.404766156192082</v>
      </c>
      <c r="AF53" s="535">
        <v>100</v>
      </c>
      <c r="AG53" s="535">
        <v>0</v>
      </c>
      <c r="AH53" s="535">
        <v>100</v>
      </c>
      <c r="AI53" s="535">
        <v>25.71983505585434</v>
      </c>
      <c r="AJ53" s="535">
        <v>100</v>
      </c>
      <c r="AK53" s="535">
        <v>0</v>
      </c>
      <c r="AL53" s="535">
        <v>87.303778836039612</v>
      </c>
      <c r="AM53" s="535">
        <v>39.711818285629633</v>
      </c>
      <c r="AN53" s="70"/>
      <c r="AO53" s="70"/>
      <c r="AP53" s="70"/>
      <c r="AQ53" s="70"/>
      <c r="AR53" s="70"/>
      <c r="AS53" s="70"/>
      <c r="AT53" s="70"/>
      <c r="AU53" s="70"/>
      <c r="AV53" s="70"/>
      <c r="AW53" s="70"/>
      <c r="AX53" s="70"/>
      <c r="AY53" s="70"/>
      <c r="AZ53" s="402"/>
      <c r="BA53" s="1043" t="s">
        <v>106</v>
      </c>
      <c r="BB53" s="678" t="s">
        <v>101</v>
      </c>
      <c r="BC53" s="547">
        <v>0</v>
      </c>
      <c r="BD53" s="543">
        <v>0</v>
      </c>
      <c r="BE53" s="543">
        <v>0</v>
      </c>
      <c r="BF53" s="543">
        <v>9.3547596768856174</v>
      </c>
      <c r="BG53" s="556">
        <v>474.41768739375914</v>
      </c>
      <c r="BH53" s="547">
        <v>0</v>
      </c>
      <c r="BI53" s="543">
        <v>6.0446226131241794</v>
      </c>
      <c r="BJ53" s="543">
        <v>36.588537243307066</v>
      </c>
      <c r="BK53" s="543">
        <v>108.80840056094971</v>
      </c>
      <c r="BL53" s="556">
        <v>208.1227744948219</v>
      </c>
      <c r="BM53" s="547">
        <v>0</v>
      </c>
      <c r="BN53" s="543">
        <v>0</v>
      </c>
      <c r="BO53" s="543">
        <v>0</v>
      </c>
      <c r="BP53" s="543">
        <v>0</v>
      </c>
      <c r="BQ53" s="556">
        <v>124.20811215844192</v>
      </c>
      <c r="BR53" s="547">
        <v>9.0257568380016391</v>
      </c>
      <c r="BS53" s="543">
        <v>3.7254982624068367</v>
      </c>
      <c r="BT53" s="543">
        <v>248.96251848001472</v>
      </c>
      <c r="BU53" s="543">
        <v>6.0446226131241794</v>
      </c>
      <c r="BV53" s="543">
        <v>3.310137063761438</v>
      </c>
      <c r="BW53" s="543">
        <v>25.3213160190097</v>
      </c>
      <c r="BX53" s="543">
        <v>20.195800684251335</v>
      </c>
      <c r="BY53" s="551">
        <v>0</v>
      </c>
      <c r="BZ53" s="551">
        <v>30.314705745526314</v>
      </c>
      <c r="CA53" s="551">
        <v>0</v>
      </c>
      <c r="CB53" s="551">
        <v>28.279878083562693</v>
      </c>
      <c r="CC53" s="551">
        <v>4.6817166336885085</v>
      </c>
      <c r="CD53" s="551">
        <v>30.27026136985895</v>
      </c>
      <c r="CE53" s="551">
        <v>10.058108034452552</v>
      </c>
      <c r="CF53" s="551">
        <v>0.53452908281308398</v>
      </c>
      <c r="CG53" s="551">
        <v>0</v>
      </c>
      <c r="CH53" s="551">
        <v>1.6269279100202079</v>
      </c>
      <c r="CI53" s="551">
        <v>7.826058993676499</v>
      </c>
      <c r="CJ53" s="551">
        <v>10.840397553554567</v>
      </c>
      <c r="CK53" s="551">
        <v>0</v>
      </c>
      <c r="CL53" s="551">
        <v>31.157633886240305</v>
      </c>
      <c r="CM53" s="551">
        <v>11.596579816681196</v>
      </c>
      <c r="CN53" s="66"/>
      <c r="CO53" s="66"/>
      <c r="CP53" s="66"/>
      <c r="CQ53" s="66"/>
      <c r="CR53" s="66"/>
      <c r="CS53" s="66"/>
      <c r="CT53" s="66"/>
      <c r="CU53" s="66"/>
      <c r="CV53" s="66"/>
      <c r="CW53" s="66"/>
      <c r="CX53" s="66"/>
      <c r="CY53" s="66"/>
      <c r="CZ53" s="68"/>
    </row>
    <row r="54" s="365" customFormat="true" ht="15" customHeight="true" x14ac:dyDescent="0.2">
      <c r="A54" s="1056"/>
      <c r="B54" s="436" t="s">
        <v>100</v>
      </c>
      <c r="C54" s="531">
        <v>100</v>
      </c>
      <c r="D54" s="520">
        <v>100</v>
      </c>
      <c r="E54" s="520">
        <v>0</v>
      </c>
      <c r="F54" s="520">
        <v>41.28126772472568</v>
      </c>
      <c r="G54" s="539">
        <v>11.525246673536534</v>
      </c>
      <c r="H54" s="525">
        <v>0</v>
      </c>
      <c r="I54" s="520">
        <v>56.074628107951284</v>
      </c>
      <c r="J54" s="520">
        <v>41.565358638382598</v>
      </c>
      <c r="K54" s="520">
        <v>10.562323501349869</v>
      </c>
      <c r="L54" s="535">
        <v>6.99408206258357</v>
      </c>
      <c r="M54" s="531">
        <v>100</v>
      </c>
      <c r="N54" s="520">
        <v>0</v>
      </c>
      <c r="O54" s="520">
        <v>100</v>
      </c>
      <c r="P54" s="520">
        <v>54.794945769543325</v>
      </c>
      <c r="Q54" s="539">
        <v>7.6484043847178231</v>
      </c>
      <c r="R54" s="531">
        <v>17.035164841291312</v>
      </c>
      <c r="S54" s="520">
        <v>78.600637587838079</v>
      </c>
      <c r="T54" s="520">
        <v>0</v>
      </c>
      <c r="U54" s="520">
        <v>0</v>
      </c>
      <c r="V54" s="520">
        <v>0</v>
      </c>
      <c r="W54" s="520">
        <v>0</v>
      </c>
      <c r="X54" s="520">
        <v>3.7537404975361954</v>
      </c>
      <c r="Y54" s="535">
        <v>0</v>
      </c>
      <c r="Z54" s="535">
        <v>0</v>
      </c>
      <c r="AA54" s="535">
        <v>0</v>
      </c>
      <c r="AB54" s="535">
        <v>0</v>
      </c>
      <c r="AC54" s="535">
        <v>40.205384918624503</v>
      </c>
      <c r="AD54" s="535">
        <v>35.180774527696492</v>
      </c>
      <c r="AE54" s="535">
        <v>19.595233843807918</v>
      </c>
      <c r="AF54" s="535">
        <v>0</v>
      </c>
      <c r="AG54" s="535">
        <v>100</v>
      </c>
      <c r="AH54" s="535">
        <v>0</v>
      </c>
      <c r="AI54" s="535">
        <v>9.9699508075796501</v>
      </c>
      <c r="AJ54" s="535">
        <v>0</v>
      </c>
      <c r="AK54" s="535">
        <v>100</v>
      </c>
      <c r="AL54" s="535">
        <v>12.696221163960395</v>
      </c>
      <c r="AM54" s="535">
        <v>60.288181714370367</v>
      </c>
      <c r="AN54" s="70"/>
      <c r="AO54" s="70"/>
      <c r="AP54" s="70"/>
      <c r="AQ54" s="70"/>
      <c r="AR54" s="70"/>
      <c r="AS54" s="70"/>
      <c r="AT54" s="70"/>
      <c r="AU54" s="70"/>
      <c r="AV54" s="70"/>
      <c r="AW54" s="70"/>
      <c r="AX54" s="70"/>
      <c r="AY54" s="70"/>
      <c r="AZ54" s="402"/>
      <c r="BA54" s="1043"/>
      <c r="BB54" s="678" t="s">
        <v>100</v>
      </c>
      <c r="BC54" s="547">
        <v>4.0905906893255741</v>
      </c>
      <c r="BD54" s="543">
        <v>3.1479459995052692</v>
      </c>
      <c r="BE54" s="543">
        <v>0</v>
      </c>
      <c r="BF54" s="543">
        <v>14.701974187311762</v>
      </c>
      <c r="BG54" s="556">
        <v>65.353041627999815</v>
      </c>
      <c r="BH54" s="547">
        <v>0</v>
      </c>
      <c r="BI54" s="543">
        <v>7.7164961953391487</v>
      </c>
      <c r="BJ54" s="543">
        <v>26.025926353521172</v>
      </c>
      <c r="BK54" s="543">
        <v>12.849948381726522</v>
      </c>
      <c r="BL54" s="556">
        <v>15.901675039653329</v>
      </c>
      <c r="BM54" s="547">
        <v>4.0905906893255741</v>
      </c>
      <c r="BN54" s="543">
        <v>0</v>
      </c>
      <c r="BO54" s="543">
        <v>3.1479459995052692</v>
      </c>
      <c r="BP54" s="543">
        <v>4.5311235783772714</v>
      </c>
      <c r="BQ54" s="556">
        <v>13.02984626669414</v>
      </c>
      <c r="BR54" s="547">
        <v>1.8532581335048999</v>
      </c>
      <c r="BS54" s="543">
        <v>13.683890814949594</v>
      </c>
      <c r="BT54" s="543">
        <v>0</v>
      </c>
      <c r="BU54" s="543">
        <v>0</v>
      </c>
      <c r="BV54" s="543">
        <v>0</v>
      </c>
      <c r="BW54" s="543">
        <v>0</v>
      </c>
      <c r="BX54" s="543">
        <v>0.78766484329401698</v>
      </c>
      <c r="BY54" s="551">
        <v>0</v>
      </c>
      <c r="BZ54" s="551">
        <v>0</v>
      </c>
      <c r="CA54" s="551">
        <v>0</v>
      </c>
      <c r="CB54" s="551">
        <v>0</v>
      </c>
      <c r="CC54" s="551">
        <v>3.1479459995052692</v>
      </c>
      <c r="CD54" s="551">
        <v>21.607173986675555</v>
      </c>
      <c r="CE54" s="551">
        <v>2.4512350247809622</v>
      </c>
      <c r="CF54" s="551">
        <v>0</v>
      </c>
      <c r="CG54" s="551">
        <v>1.2339868175441673</v>
      </c>
      <c r="CH54" s="551">
        <v>0</v>
      </c>
      <c r="CI54" s="551">
        <v>3.0336673238660943</v>
      </c>
      <c r="CJ54" s="551">
        <v>0</v>
      </c>
      <c r="CK54" s="551">
        <v>17.358350381795368</v>
      </c>
      <c r="CL54" s="551">
        <v>4.5311235783772714</v>
      </c>
      <c r="CM54" s="551">
        <v>17.605255599849222</v>
      </c>
      <c r="CN54" s="66"/>
      <c r="CO54" s="66"/>
      <c r="CP54" s="66"/>
      <c r="CQ54" s="66"/>
      <c r="CR54" s="66"/>
      <c r="CS54" s="66"/>
      <c r="CT54" s="66"/>
      <c r="CU54" s="66"/>
      <c r="CV54" s="66"/>
      <c r="CW54" s="66"/>
      <c r="CX54" s="66"/>
      <c r="CY54" s="66"/>
      <c r="CZ54" s="68"/>
    </row>
    <row r="55" s="365" customFormat="true" ht="15" customHeight="true" x14ac:dyDescent="0.2">
      <c r="A55" s="1057"/>
      <c r="B55" s="437" t="s">
        <v>68</v>
      </c>
      <c r="C55" s="529">
        <v>0</v>
      </c>
      <c r="D55" s="521">
        <v>0</v>
      </c>
      <c r="E55" s="521">
        <v>100</v>
      </c>
      <c r="F55" s="521">
        <v>32.451760656233844</v>
      </c>
      <c r="G55" s="540">
        <v>4.8094680192345107</v>
      </c>
      <c r="H55" s="523">
        <v>0</v>
      </c>
      <c r="I55" s="521">
        <v>0</v>
      </c>
      <c r="J55" s="521">
        <v>0</v>
      </c>
      <c r="K55" s="521">
        <v>0</v>
      </c>
      <c r="L55" s="536">
        <v>1.4666454847017081</v>
      </c>
      <c r="M55" s="529">
        <v>0</v>
      </c>
      <c r="N55" s="521">
        <v>0</v>
      </c>
      <c r="O55" s="521">
        <v>0</v>
      </c>
      <c r="P55" s="521">
        <v>45.205054230456675</v>
      </c>
      <c r="Q55" s="540">
        <v>19.442533589090097</v>
      </c>
      <c r="R55" s="532">
        <v>0</v>
      </c>
      <c r="S55" s="536">
        <v>0</v>
      </c>
      <c r="T55" s="536">
        <v>0</v>
      </c>
      <c r="U55" s="536">
        <v>56.187562428876902</v>
      </c>
      <c r="V55" s="536">
        <v>0</v>
      </c>
      <c r="W55" s="536">
        <v>0</v>
      </c>
      <c r="X55" s="536">
        <v>0</v>
      </c>
      <c r="Y55" s="536">
        <v>100</v>
      </c>
      <c r="Z55" s="536">
        <v>0</v>
      </c>
      <c r="AA55" s="536">
        <v>100</v>
      </c>
      <c r="AB55" s="536">
        <v>0</v>
      </c>
      <c r="AC55" s="536">
        <v>0</v>
      </c>
      <c r="AD55" s="536">
        <v>15.533222554746681</v>
      </c>
      <c r="AE55" s="536">
        <v>0</v>
      </c>
      <c r="AF55" s="536">
        <v>0</v>
      </c>
      <c r="AG55" s="536">
        <v>0</v>
      </c>
      <c r="AH55" s="536">
        <v>0</v>
      </c>
      <c r="AI55" s="536">
        <v>64.310214136566017</v>
      </c>
      <c r="AJ55" s="536">
        <v>0</v>
      </c>
      <c r="AK55" s="536">
        <v>0</v>
      </c>
      <c r="AL55" s="536">
        <v>0</v>
      </c>
      <c r="AM55" s="536">
        <v>0</v>
      </c>
      <c r="AN55" s="70"/>
      <c r="AO55" s="70"/>
      <c r="AP55" s="70"/>
      <c r="AQ55" s="70"/>
      <c r="AR55" s="70"/>
      <c r="AS55" s="70"/>
      <c r="AT55" s="70"/>
      <c r="AU55" s="70"/>
      <c r="AV55" s="70"/>
      <c r="AW55" s="70"/>
      <c r="AX55" s="70"/>
      <c r="AY55" s="70"/>
      <c r="AZ55" s="402"/>
      <c r="BA55" s="1045"/>
      <c r="BB55" s="681" t="s">
        <v>68</v>
      </c>
      <c r="BC55" s="545">
        <v>0</v>
      </c>
      <c r="BD55" s="541">
        <v>0</v>
      </c>
      <c r="BE55" s="541">
        <v>1.3658804713826129</v>
      </c>
      <c r="BF55" s="541">
        <v>11.557419958181283</v>
      </c>
      <c r="BG55" s="554">
        <v>27.271725505994691</v>
      </c>
      <c r="BH55" s="545">
        <v>0</v>
      </c>
      <c r="BI55" s="541">
        <v>0</v>
      </c>
      <c r="BJ55" s="541">
        <v>0</v>
      </c>
      <c r="BK55" s="541">
        <v>0</v>
      </c>
      <c r="BL55" s="554">
        <v>3.334550508188685</v>
      </c>
      <c r="BM55" s="545">
        <v>0</v>
      </c>
      <c r="BN55" s="541">
        <v>0</v>
      </c>
      <c r="BO55" s="541">
        <v>0</v>
      </c>
      <c r="BP55" s="541">
        <v>3.7381127804545793</v>
      </c>
      <c r="BQ55" s="554">
        <v>33.122362646915327</v>
      </c>
      <c r="BR55" s="549">
        <v>0</v>
      </c>
      <c r="BS55" s="553">
        <v>0</v>
      </c>
      <c r="BT55" s="553">
        <v>0</v>
      </c>
      <c r="BU55" s="553">
        <v>7.7519679173881118</v>
      </c>
      <c r="BV55" s="553">
        <v>0</v>
      </c>
      <c r="BW55" s="553">
        <v>0</v>
      </c>
      <c r="BX55" s="553">
        <v>0</v>
      </c>
      <c r="BY55" s="553">
        <v>1.9665743519521861</v>
      </c>
      <c r="BZ55" s="553">
        <v>0</v>
      </c>
      <c r="CA55" s="553">
        <v>1.3679761562364992</v>
      </c>
      <c r="CB55" s="553">
        <v>0</v>
      </c>
      <c r="CC55" s="553">
        <v>0</v>
      </c>
      <c r="CD55" s="553">
        <v>9.5401265839083909</v>
      </c>
      <c r="CE55" s="553">
        <v>0</v>
      </c>
      <c r="CF55" s="553">
        <v>0</v>
      </c>
      <c r="CG55" s="553">
        <v>0</v>
      </c>
      <c r="CH55" s="553">
        <v>0</v>
      </c>
      <c r="CI55" s="553">
        <v>19.568380926073399</v>
      </c>
      <c r="CJ55" s="553">
        <v>0</v>
      </c>
      <c r="CK55" s="553">
        <v>0</v>
      </c>
      <c r="CL55" s="553">
        <v>0</v>
      </c>
      <c r="CM55" s="553">
        <v>0</v>
      </c>
      <c r="CN55" s="66"/>
      <c r="CO55" s="66"/>
      <c r="CP55" s="66"/>
      <c r="CQ55" s="66"/>
      <c r="CR55" s="66"/>
      <c r="CS55" s="66"/>
      <c r="CT55" s="66"/>
      <c r="CU55" s="66"/>
      <c r="CV55" s="66"/>
      <c r="CW55" s="66"/>
      <c r="CX55" s="66"/>
      <c r="CY55" s="66"/>
      <c r="CZ55" s="68"/>
    </row>
    <row r="56" s="365" customFormat="true" ht="15" customHeight="true" x14ac:dyDescent="0.2">
      <c r="A56" s="367"/>
      <c r="B56" s="433"/>
      <c r="C56" s="1065" t="s">
        <v>115</v>
      </c>
      <c r="D56" s="1066"/>
      <c r="E56" s="1066"/>
      <c r="F56" s="1066"/>
      <c r="G56" s="1067"/>
      <c r="H56" s="1064" t="s">
        <v>38</v>
      </c>
      <c r="I56" s="1052"/>
      <c r="J56" s="1052"/>
      <c r="K56" s="1052"/>
      <c r="L56" s="1054"/>
      <c r="M56" s="1046" t="s">
        <v>37</v>
      </c>
      <c r="N56" s="1047"/>
      <c r="O56" s="1047"/>
      <c r="P56" s="1047"/>
      <c r="Q56" s="1048"/>
      <c r="R56" s="565" t="s">
        <v>141</v>
      </c>
      <c r="S56" s="514"/>
      <c r="T56" s="514"/>
      <c r="U56" s="514"/>
      <c r="V56" s="514"/>
      <c r="W56" s="514"/>
      <c r="X56" s="514"/>
      <c r="Y56" s="514"/>
      <c r="Z56" s="499"/>
      <c r="AA56" s="499"/>
      <c r="AB56" s="499"/>
      <c r="AC56" s="499"/>
      <c r="AD56" s="499"/>
      <c r="AE56" s="499"/>
      <c r="AF56" s="499"/>
      <c r="AG56" s="499"/>
      <c r="AH56" s="499"/>
      <c r="AI56" s="499"/>
      <c r="AJ56" s="499"/>
      <c r="AK56" s="499"/>
      <c r="AL56" s="499"/>
      <c r="AM56" s="499"/>
      <c r="AN56" s="2"/>
      <c r="AO56" s="2"/>
      <c r="AP56" s="2"/>
      <c r="AQ56" s="2"/>
      <c r="AR56" s="2"/>
      <c r="AS56" s="2"/>
      <c r="AT56" s="2"/>
      <c r="AU56" s="2"/>
      <c r="AV56" s="2"/>
      <c r="AW56" s="2"/>
      <c r="AX56" s="2"/>
      <c r="AY56" s="2"/>
      <c r="AZ56" s="402"/>
      <c r="BA56" s="404" t="s">
        <v>131</v>
      </c>
      <c r="BB56" s="350" t="s">
        <v>96</v>
      </c>
      <c r="BC56" s="1051" t="s">
        <v>115</v>
      </c>
      <c r="BD56" s="1052"/>
      <c r="BE56" s="1052"/>
      <c r="BF56" s="1052"/>
      <c r="BG56" s="1053"/>
      <c r="BH56" s="1051" t="s">
        <v>38</v>
      </c>
      <c r="BI56" s="1052"/>
      <c r="BJ56" s="1052"/>
      <c r="BK56" s="1052"/>
      <c r="BL56" s="1053"/>
      <c r="BM56" s="1051" t="s">
        <v>37</v>
      </c>
      <c r="BN56" s="1052"/>
      <c r="BO56" s="1052"/>
      <c r="BP56" s="1052"/>
      <c r="BQ56" s="1053"/>
      <c r="BR56" s="564" t="s">
        <v>141</v>
      </c>
      <c r="BS56" s="484"/>
      <c r="BT56" s="484"/>
      <c r="BU56" s="484"/>
      <c r="BV56" s="484"/>
      <c r="BW56" s="484"/>
      <c r="BX56" s="484"/>
      <c r="BY56" s="484"/>
      <c r="BZ56" s="402"/>
      <c r="CA56" s="402"/>
      <c r="CB56" s="402"/>
      <c r="CC56" s="402"/>
      <c r="CD56" s="402"/>
      <c r="CE56" s="402"/>
      <c r="CF56" s="402"/>
      <c r="CG56" s="402"/>
      <c r="CH56" s="402"/>
      <c r="CI56" s="402"/>
      <c r="CJ56" s="402"/>
      <c r="CK56" s="402"/>
      <c r="CL56" s="402"/>
      <c r="CM56" s="402"/>
      <c r="CN56" s="402"/>
      <c r="CO56" s="402"/>
      <c r="CP56" s="402"/>
      <c r="CQ56" s="402"/>
      <c r="CR56" s="402"/>
      <c r="CS56" s="402"/>
      <c r="CT56" s="402"/>
      <c r="CU56" s="402"/>
      <c r="CV56" s="402"/>
      <c r="CW56" s="402"/>
      <c r="CX56" s="402"/>
      <c r="CY56" s="402"/>
      <c r="CZ56" s="402"/>
    </row>
    <row r="57" s="365" customFormat="true" ht="24" x14ac:dyDescent="0.2">
      <c r="A57" s="390" t="s">
        <v>69</v>
      </c>
      <c r="B57" s="433"/>
      <c r="C57" s="475" t="s">
        <v>0</v>
      </c>
      <c r="D57" s="669" t="s">
        <v>1</v>
      </c>
      <c r="E57" s="669" t="s">
        <v>2</v>
      </c>
      <c r="F57" s="669" t="s">
        <v>3</v>
      </c>
      <c r="G57" s="670" t="s">
        <v>4</v>
      </c>
      <c r="H57" s="438" t="s">
        <v>0</v>
      </c>
      <c r="I57" s="673" t="s">
        <v>1</v>
      </c>
      <c r="J57" s="673" t="s">
        <v>2</v>
      </c>
      <c r="K57" s="673" t="s">
        <v>3</v>
      </c>
      <c r="L57" s="674" t="s">
        <v>4</v>
      </c>
      <c r="M57" s="439" t="s">
        <v>0</v>
      </c>
      <c r="N57" s="673" t="s">
        <v>1</v>
      </c>
      <c r="O57" s="673" t="s">
        <v>2</v>
      </c>
      <c r="P57" s="673" t="s">
        <v>3</v>
      </c>
      <c r="Q57" s="667" t="s">
        <v>4</v>
      </c>
      <c r="R57" s="439" t="s">
        <v>344</v>
      </c>
      <c r="S57" s="673" t="s">
        <v>524</v>
      </c>
      <c r="T57" s="673" t="s">
        <v>346</v>
      </c>
      <c r="U57" s="673" t="s">
        <v>347</v>
      </c>
      <c r="V57" s="673" t="s">
        <v>348</v>
      </c>
      <c r="W57" s="673" t="s">
        <v>349</v>
      </c>
      <c r="X57" s="673" t="s">
        <v>350</v>
      </c>
      <c r="Y57" s="673" t="s">
        <v>351</v>
      </c>
      <c r="Z57" s="673" t="s">
        <v>352</v>
      </c>
      <c r="AA57" s="673" t="s">
        <v>353</v>
      </c>
      <c r="AB57" s="673" t="s">
        <v>354</v>
      </c>
      <c r="AC57" s="673" t="s">
        <v>355</v>
      </c>
      <c r="AD57" s="673" t="s">
        <v>356</v>
      </c>
      <c r="AE57" s="673" t="s">
        <v>357</v>
      </c>
      <c r="AF57" s="673" t="s">
        <v>358</v>
      </c>
      <c r="AG57" s="673" t="s">
        <v>359</v>
      </c>
      <c r="AH57" s="673" t="s">
        <v>360</v>
      </c>
      <c r="AI57" s="673" t="s">
        <v>361</v>
      </c>
      <c r="AJ57" s="673" t="s">
        <v>362</v>
      </c>
      <c r="AK57" s="673" t="s">
        <v>363</v>
      </c>
      <c r="AL57" s="673" t="s">
        <v>364</v>
      </c>
      <c r="AM57" s="674" t="s">
        <v>365</v>
      </c>
      <c r="AN57" s="235"/>
      <c r="AO57" s="235"/>
      <c r="AP57" s="235"/>
      <c r="AQ57" s="235"/>
      <c r="AR57" s="235"/>
      <c r="AS57" s="235"/>
      <c r="AT57" s="235"/>
      <c r="AU57" s="235"/>
      <c r="AV57" s="235"/>
      <c r="AW57" s="235"/>
      <c r="AX57" s="235"/>
      <c r="AY57" s="235"/>
      <c r="AZ57" s="402"/>
      <c r="BA57" s="390" t="s">
        <v>120</v>
      </c>
      <c r="BB57" s="389"/>
      <c r="BC57" s="515" t="s">
        <v>0</v>
      </c>
      <c r="BD57" s="628" t="s">
        <v>1</v>
      </c>
      <c r="BE57" s="628" t="s">
        <v>2</v>
      </c>
      <c r="BF57" s="628" t="s">
        <v>3</v>
      </c>
      <c r="BG57" s="516" t="s">
        <v>4</v>
      </c>
      <c r="BH57" s="515" t="s">
        <v>0</v>
      </c>
      <c r="BI57" s="628" t="s">
        <v>1</v>
      </c>
      <c r="BJ57" s="628" t="s">
        <v>2</v>
      </c>
      <c r="BK57" s="628" t="s">
        <v>3</v>
      </c>
      <c r="BL57" s="516" t="s">
        <v>4</v>
      </c>
      <c r="BM57" s="515" t="s">
        <v>0</v>
      </c>
      <c r="BN57" s="628" t="s">
        <v>1</v>
      </c>
      <c r="BO57" s="628" t="s">
        <v>2</v>
      </c>
      <c r="BP57" s="628" t="s">
        <v>3</v>
      </c>
      <c r="BQ57" s="516" t="s">
        <v>4</v>
      </c>
      <c r="BR57" s="515" t="s">
        <v>344</v>
      </c>
      <c r="BS57" s="628" t="s">
        <v>524</v>
      </c>
      <c r="BT57" s="628" t="s">
        <v>346</v>
      </c>
      <c r="BU57" s="628" t="s">
        <v>347</v>
      </c>
      <c r="BV57" s="628" t="s">
        <v>348</v>
      </c>
      <c r="BW57" s="628" t="s">
        <v>349</v>
      </c>
      <c r="BX57" s="628" t="s">
        <v>350</v>
      </c>
      <c r="BY57" s="629" t="s">
        <v>351</v>
      </c>
      <c r="BZ57" s="629" t="s">
        <v>352</v>
      </c>
      <c r="CA57" s="629" t="s">
        <v>353</v>
      </c>
      <c r="CB57" s="629" t="s">
        <v>354</v>
      </c>
      <c r="CC57" s="629" t="s">
        <v>355</v>
      </c>
      <c r="CD57" s="629" t="s">
        <v>356</v>
      </c>
      <c r="CE57" s="629" t="s">
        <v>357</v>
      </c>
      <c r="CF57" s="629" t="s">
        <v>358</v>
      </c>
      <c r="CG57" s="629" t="s">
        <v>359</v>
      </c>
      <c r="CH57" s="629" t="s">
        <v>360</v>
      </c>
      <c r="CI57" s="629" t="s">
        <v>361</v>
      </c>
      <c r="CJ57" s="629" t="s">
        <v>362</v>
      </c>
      <c r="CK57" s="629" t="s">
        <v>363</v>
      </c>
      <c r="CL57" s="629" t="s">
        <v>364</v>
      </c>
      <c r="CM57" s="629" t="s">
        <v>365</v>
      </c>
      <c r="CN57" s="235"/>
      <c r="CO57" s="235"/>
      <c r="CP57" s="235"/>
      <c r="CQ57" s="235"/>
      <c r="CR57" s="235"/>
      <c r="CS57" s="235"/>
      <c r="CT57" s="235"/>
      <c r="CU57" s="235"/>
      <c r="CV57" s="235"/>
      <c r="CW57" s="235"/>
      <c r="CX57" s="235"/>
      <c r="CY57" s="235"/>
      <c r="CZ57" s="235"/>
    </row>
    <row r="58" s="365" customFormat="true" ht="15" customHeight="true" x14ac:dyDescent="0.2">
      <c r="A58" s="1115" t="s">
        <v>525</v>
      </c>
      <c r="B58" s="435" t="s">
        <v>526</v>
      </c>
      <c r="C58" s="457">
        <v>0</v>
      </c>
      <c r="D58" s="455">
        <v>0</v>
      </c>
      <c r="E58" s="455">
        <v>3.7566817714434576E-2</v>
      </c>
      <c r="F58" s="455">
        <v>0.16232739815955172</v>
      </c>
      <c r="G58" s="459">
        <v>11.14539923693092</v>
      </c>
      <c r="H58" s="456">
        <v>0</v>
      </c>
      <c r="I58" s="455">
        <v>0.37703746202676602</v>
      </c>
      <c r="J58" s="455">
        <v>1.0048075338788744</v>
      </c>
      <c r="K58" s="455">
        <v>3.3802041835069949</v>
      </c>
      <c r="L58" s="458">
        <v>28.252372276376914</v>
      </c>
      <c r="M58" s="457">
        <v>0</v>
      </c>
      <c r="N58" s="455">
        <v>0</v>
      </c>
      <c r="O58" s="455">
        <v>4.888074649333353E-2</v>
      </c>
      <c r="P58" s="455">
        <v>1.8716858202491159E-2</v>
      </c>
      <c r="Q58" s="459">
        <v>4.7541561636421452</v>
      </c>
      <c r="R58" s="457">
        <v>0.82685773216113756</v>
      </c>
      <c r="S58" s="455">
        <v>1.694258949056739</v>
      </c>
      <c r="T58" s="455">
        <v>9.7257270568241712</v>
      </c>
      <c r="U58" s="455">
        <v>1.0594553301852614</v>
      </c>
      <c r="V58" s="455">
        <v>9.5385133975755029E-2</v>
      </c>
      <c r="W58" s="455">
        <v>0.71600363019773094</v>
      </c>
      <c r="X58" s="455">
        <v>0.40552184605081182</v>
      </c>
      <c r="Y58" s="458">
        <v>0.11203053648129353</v>
      </c>
      <c r="Z58" s="458">
        <v>2.1836093280443793</v>
      </c>
      <c r="AA58" s="458">
        <v>1.0380767594431923</v>
      </c>
      <c r="AB58" s="458">
        <v>4.1908840739789293</v>
      </c>
      <c r="AC58" s="458">
        <v>0.54272214792358375</v>
      </c>
      <c r="AD58" s="458">
        <v>3.8215306436484582</v>
      </c>
      <c r="AE58" s="458">
        <v>0.62897437825497038</v>
      </c>
      <c r="AF58" s="458">
        <v>0.56659551163529476</v>
      </c>
      <c r="AG58" s="458">
        <v>0.36817924116787148</v>
      </c>
      <c r="AH58" s="458">
        <v>0.46390921193015799</v>
      </c>
      <c r="AI58" s="458">
        <v>0.76782647993515574</v>
      </c>
      <c r="AJ58" s="458">
        <v>1.2122127331494996</v>
      </c>
      <c r="AK58" s="458">
        <v>0.85315528590287171</v>
      </c>
      <c r="AL58" s="458">
        <v>1.5428785407931973</v>
      </c>
      <c r="AM58" s="458">
        <v>4.6377093158294906E-2</v>
      </c>
      <c r="AN58" s="1"/>
      <c r="AO58" s="1"/>
      <c r="AP58" s="1"/>
      <c r="AQ58" s="1"/>
      <c r="AR58" s="1"/>
      <c r="AS58" s="1"/>
      <c r="AT58" s="1"/>
      <c r="AU58" s="1"/>
      <c r="AV58" s="1"/>
      <c r="AW58" s="1"/>
      <c r="AX58" s="1"/>
      <c r="AY58" s="1"/>
      <c r="AZ58" s="402"/>
      <c r="BA58" s="1099" t="s">
        <v>525</v>
      </c>
      <c r="BB58" s="680" t="s">
        <v>526</v>
      </c>
      <c r="BC58" s="504">
        <v>0</v>
      </c>
      <c r="BD58" s="488">
        <v>0</v>
      </c>
      <c r="BE58" s="488">
        <v>6.0406855976408984</v>
      </c>
      <c r="BF58" s="488">
        <v>26.094089926879619</v>
      </c>
      <c r="BG58" s="505">
        <v>1791.389813934227</v>
      </c>
      <c r="BH58" s="504">
        <v>0</v>
      </c>
      <c r="BI58" s="488">
        <v>14.011058866381816</v>
      </c>
      <c r="BJ58" s="488">
        <v>37.368041721764612</v>
      </c>
      <c r="BK58" s="488">
        <v>125.65262066628593</v>
      </c>
      <c r="BL58" s="505">
        <v>1050.8053889803373</v>
      </c>
      <c r="BM58" s="504">
        <v>0</v>
      </c>
      <c r="BN58" s="488">
        <v>0</v>
      </c>
      <c r="BO58" s="488">
        <v>6.0406855976408984</v>
      </c>
      <c r="BP58" s="488">
        <v>2.3129207322462708</v>
      </c>
      <c r="BQ58" s="505">
        <v>587.33387289409143</v>
      </c>
      <c r="BR58" s="504">
        <v>32.737217963677409</v>
      </c>
      <c r="BS58" s="488">
        <v>44.972272035593619</v>
      </c>
      <c r="BT58" s="488">
        <v>1076.024868235548</v>
      </c>
      <c r="BU58" s="488">
        <v>33.875945940956228</v>
      </c>
      <c r="BV58" s="488">
        <v>3.310137063761438</v>
      </c>
      <c r="BW58" s="488">
        <v>18.790928988788707</v>
      </c>
      <c r="BX58" s="488">
        <v>24.732694706355943</v>
      </c>
      <c r="BY58" s="489">
        <v>3.9331487039043722</v>
      </c>
      <c r="BZ58" s="489">
        <v>100.12037960511316</v>
      </c>
      <c r="CA58" s="489">
        <v>12.825916444847376</v>
      </c>
      <c r="CB58" s="489">
        <v>104.07599689617467</v>
      </c>
      <c r="CC58" s="489">
        <v>12.300910598795614</v>
      </c>
      <c r="CD58" s="489">
        <v>110.24999998125305</v>
      </c>
      <c r="CE58" s="489">
        <v>27.364160189195239</v>
      </c>
      <c r="CF58" s="489">
        <v>6.4401956879634517</v>
      </c>
      <c r="CG58" s="489">
        <v>10.409323693726771</v>
      </c>
      <c r="CH58" s="489">
        <v>4.1251249644965746</v>
      </c>
      <c r="CI58" s="489">
        <v>21.130539128177649</v>
      </c>
      <c r="CJ58" s="489">
        <v>32.346604796575804</v>
      </c>
      <c r="CK58" s="489">
        <v>39.572857854273011</v>
      </c>
      <c r="CL58" s="489">
        <v>102.11962958943219</v>
      </c>
      <c r="CM58" s="489">
        <v>2.0657363901381043</v>
      </c>
      <c r="CN58" s="67"/>
      <c r="CO58" s="67"/>
      <c r="CP58" s="67"/>
      <c r="CQ58" s="67"/>
      <c r="CR58" s="67"/>
      <c r="CS58" s="67"/>
      <c r="CT58" s="67"/>
      <c r="CU58" s="67"/>
      <c r="CV58" s="67"/>
      <c r="CW58" s="67"/>
      <c r="CX58" s="67"/>
      <c r="CY58" s="67"/>
      <c r="CZ58" s="67"/>
    </row>
    <row r="59" s="365" customFormat="true" ht="15" customHeight="true" x14ac:dyDescent="0.2">
      <c r="A59" s="1116"/>
      <c r="B59" s="436" t="s">
        <v>527</v>
      </c>
      <c r="C59" s="462">
        <v>8.6977252391396975E-2</v>
      </c>
      <c r="D59" s="460">
        <v>0.21717986195898131</v>
      </c>
      <c r="E59" s="460">
        <v>0.18676211733056342</v>
      </c>
      <c r="F59" s="460">
        <v>1.6092209364244863</v>
      </c>
      <c r="G59" s="464">
        <v>8.3876255442672658</v>
      </c>
      <c r="H59" s="461">
        <v>2.192274527162684E-2</v>
      </c>
      <c r="I59" s="460">
        <v>2.0282739962261416</v>
      </c>
      <c r="J59" s="460">
        <v>6.0116467665642794</v>
      </c>
      <c r="K59" s="460">
        <v>12.788207231716287</v>
      </c>
      <c r="L59" s="463">
        <v>12.938156884573798</v>
      </c>
      <c r="M59" s="462">
        <v>0.10657043378526307</v>
      </c>
      <c r="N59" s="460">
        <v>0.10134951044506314</v>
      </c>
      <c r="O59" s="460">
        <v>0.23963531504846927</v>
      </c>
      <c r="P59" s="460">
        <v>0.42769358796673035</v>
      </c>
      <c r="Q59" s="464">
        <v>2.6001307951774799</v>
      </c>
      <c r="R59" s="462">
        <v>1.9546749674750217</v>
      </c>
      <c r="S59" s="460">
        <v>2.0963606407069508</v>
      </c>
      <c r="T59" s="460">
        <v>3.0975935848027931</v>
      </c>
      <c r="U59" s="460">
        <v>1.6555138231756967</v>
      </c>
      <c r="V59" s="460">
        <v>0.12718017863434003</v>
      </c>
      <c r="W59" s="460">
        <v>2.4713352342788828</v>
      </c>
      <c r="X59" s="460">
        <v>1.0135614650565858</v>
      </c>
      <c r="Y59" s="463">
        <v>0.20870871795168139</v>
      </c>
      <c r="Z59" s="463">
        <v>1.5774644136117972</v>
      </c>
      <c r="AA59" s="463">
        <v>1.0678095416036999</v>
      </c>
      <c r="AB59" s="463">
        <v>3.32543013908959</v>
      </c>
      <c r="AC59" s="463">
        <v>1.955428832649132</v>
      </c>
      <c r="AD59" s="463">
        <v>9.0486748685105916</v>
      </c>
      <c r="AE59" s="463">
        <v>1.2549817183005045</v>
      </c>
      <c r="AF59" s="463">
        <v>1.2272446184824446</v>
      </c>
      <c r="AG59" s="463">
        <v>1.0551052221850905</v>
      </c>
      <c r="AH59" s="463">
        <v>2.0120085335889066</v>
      </c>
      <c r="AI59" s="463">
        <v>4.4889209473351173</v>
      </c>
      <c r="AJ59" s="463">
        <v>1.6898799503587481</v>
      </c>
      <c r="AK59" s="463">
        <v>1.3522500852581922</v>
      </c>
      <c r="AL59" s="463">
        <v>1.4859330698938986</v>
      </c>
      <c r="AM59" s="463">
        <v>2.2267435985419257</v>
      </c>
      <c r="AN59" s="1"/>
      <c r="AO59" s="1"/>
      <c r="AP59" s="1"/>
      <c r="AQ59" s="1"/>
      <c r="AR59" s="1"/>
      <c r="AS59" s="1"/>
      <c r="AT59" s="1"/>
      <c r="AU59" s="1"/>
      <c r="AV59" s="1"/>
      <c r="AW59" s="1"/>
      <c r="AX59" s="1"/>
      <c r="AY59" s="1"/>
      <c r="AZ59" s="402"/>
      <c r="BA59" s="1100"/>
      <c r="BB59" s="678" t="s">
        <v>527</v>
      </c>
      <c r="BC59" s="507">
        <v>13.980953903747192</v>
      </c>
      <c r="BD59" s="492">
        <v>34.897078539396837</v>
      </c>
      <c r="BE59" s="492">
        <v>30.031056687300097</v>
      </c>
      <c r="BF59" s="492">
        <v>258.6818756622024</v>
      </c>
      <c r="BG59" s="511">
        <v>1348.1353735007558</v>
      </c>
      <c r="BH59" s="507">
        <v>0.815482977605686</v>
      </c>
      <c r="BI59" s="492">
        <v>75.372527190039634</v>
      </c>
      <c r="BJ59" s="492">
        <v>223.56865331442191</v>
      </c>
      <c r="BK59" s="492">
        <v>475.37712666267277</v>
      </c>
      <c r="BL59" s="511">
        <v>481.21569561615183</v>
      </c>
      <c r="BM59" s="507">
        <v>13.165470926141506</v>
      </c>
      <c r="BN59" s="492">
        <v>12.522220049713955</v>
      </c>
      <c r="BO59" s="492">
        <v>29.614146676275691</v>
      </c>
      <c r="BP59" s="492">
        <v>52.851891912360713</v>
      </c>
      <c r="BQ59" s="511">
        <v>321.22312296801829</v>
      </c>
      <c r="BR59" s="507">
        <v>77.390121624820679</v>
      </c>
      <c r="BS59" s="492">
        <v>55.645626703682275</v>
      </c>
      <c r="BT59" s="492">
        <v>342.70833527000985</v>
      </c>
      <c r="BU59" s="492">
        <v>52.934838478370665</v>
      </c>
      <c r="BV59" s="492">
        <v>4.4135160850152504</v>
      </c>
      <c r="BW59" s="492">
        <v>64.85816961849973</v>
      </c>
      <c r="BX59" s="492">
        <v>61.816907092670817</v>
      </c>
      <c r="BY59" s="493">
        <v>7.3273095826178327</v>
      </c>
      <c r="BZ59" s="493">
        <v>72.328110104666351</v>
      </c>
      <c r="CA59" s="493">
        <v>13.1932786617494</v>
      </c>
      <c r="CB59" s="493">
        <v>82.583400238446671</v>
      </c>
      <c r="CC59" s="493">
        <v>44.320202049522813</v>
      </c>
      <c r="CD59" s="493">
        <v>261.05152545138884</v>
      </c>
      <c r="CE59" s="493">
        <v>54.599236409857873</v>
      </c>
      <c r="CF59" s="493">
        <v>13.94944954155307</v>
      </c>
      <c r="CG59" s="493">
        <v>29.830393896809731</v>
      </c>
      <c r="CH59" s="493">
        <v>17.89097180492567</v>
      </c>
      <c r="CI59" s="493">
        <v>123.53483788286582</v>
      </c>
      <c r="CJ59" s="493">
        <v>45.092645385676065</v>
      </c>
      <c r="CK59" s="493">
        <v>62.722931325122417</v>
      </c>
      <c r="CL59" s="493">
        <v>98.350538088527301</v>
      </c>
      <c r="CM59" s="493">
        <v>99.183992996603067</v>
      </c>
      <c r="CN59" s="67"/>
      <c r="CO59" s="67"/>
      <c r="CP59" s="67"/>
      <c r="CQ59" s="67"/>
      <c r="CR59" s="67"/>
      <c r="CS59" s="67"/>
      <c r="CT59" s="67"/>
      <c r="CU59" s="67"/>
      <c r="CV59" s="67"/>
      <c r="CW59" s="67"/>
      <c r="CX59" s="67"/>
      <c r="CY59" s="67"/>
      <c r="CZ59" s="67"/>
    </row>
    <row r="60" s="365" customFormat="true" ht="15" customHeight="true" x14ac:dyDescent="0.2">
      <c r="A60" s="1116"/>
      <c r="B60" s="436" t="s">
        <v>528</v>
      </c>
      <c r="C60" s="462">
        <v>2.1583451137331948E-2</v>
      </c>
      <c r="D60" s="460">
        <v>8.0155709774410444E-2</v>
      </c>
      <c r="E60" s="460">
        <v>0.168523521843464</v>
      </c>
      <c r="F60" s="460">
        <v>1.7454712815347637</v>
      </c>
      <c r="G60" s="464">
        <v>3.7865605728654677</v>
      </c>
      <c r="H60" s="461">
        <v>0.15561906480175849</v>
      </c>
      <c r="I60" s="460">
        <v>2.6461438485747752</v>
      </c>
      <c r="J60" s="460">
        <v>5.1926528985828639</v>
      </c>
      <c r="K60" s="460">
        <v>5.1182120848282988</v>
      </c>
      <c r="L60" s="463">
        <v>4.3995982947622592</v>
      </c>
      <c r="M60" s="462">
        <v>2.808357184439739E-2</v>
      </c>
      <c r="N60" s="460">
        <v>7.3505977921088234E-2</v>
      </c>
      <c r="O60" s="460">
        <v>3.4232786885406076E-2</v>
      </c>
      <c r="P60" s="460">
        <v>0.51508830610153666</v>
      </c>
      <c r="Q60" s="464">
        <v>1.6276300394468639</v>
      </c>
      <c r="R60" s="462">
        <v>1.2459409033392894</v>
      </c>
      <c r="S60" s="460">
        <v>1.6275496385264856</v>
      </c>
      <c r="T60" s="460">
        <v>1.3521414147200619</v>
      </c>
      <c r="U60" s="460">
        <v>1.6517204910811691</v>
      </c>
      <c r="V60" s="460">
        <v>6.5402308700119996E-2</v>
      </c>
      <c r="W60" s="460">
        <v>0.99840881183261565</v>
      </c>
      <c r="X60" s="460">
        <v>1.4998564166336299</v>
      </c>
      <c r="Y60" s="463">
        <v>0</v>
      </c>
      <c r="Z60" s="463">
        <v>1.1669671181683641</v>
      </c>
      <c r="AA60" s="463">
        <v>0.43146453634770676</v>
      </c>
      <c r="AB60" s="463">
        <v>3.7296077308952862</v>
      </c>
      <c r="AC60" s="463">
        <v>1.6016161236209265</v>
      </c>
      <c r="AD60" s="463">
        <v>3.8808409744681591</v>
      </c>
      <c r="AE60" s="463">
        <v>1.67806639752477</v>
      </c>
      <c r="AF60" s="463">
        <v>9.8197747668962831E-2</v>
      </c>
      <c r="AG60" s="463">
        <v>0</v>
      </c>
      <c r="AH60" s="463">
        <v>0.62688330029547812</v>
      </c>
      <c r="AI60" s="463">
        <v>1.6450201420961665</v>
      </c>
      <c r="AJ60" s="463">
        <v>0.69875997500842202</v>
      </c>
      <c r="AK60" s="463">
        <v>0.64622893314815222</v>
      </c>
      <c r="AL60" s="463">
        <v>0.43218060447562273</v>
      </c>
      <c r="AM60" s="463">
        <v>0.35560289377637494</v>
      </c>
      <c r="AN60" s="1"/>
      <c r="AO60" s="1"/>
      <c r="AP60" s="1"/>
      <c r="AQ60" s="1"/>
      <c r="AR60" s="1"/>
      <c r="AS60" s="1"/>
      <c r="AT60" s="1"/>
      <c r="AU60" s="1"/>
      <c r="AV60" s="1"/>
      <c r="AW60" s="1"/>
      <c r="AX60" s="1"/>
      <c r="AY60" s="1"/>
      <c r="AZ60" s="402"/>
      <c r="BA60" s="1100"/>
      <c r="BB60" s="678" t="s">
        <v>528</v>
      </c>
      <c r="BC60" s="507">
        <v>3.4693810983694062</v>
      </c>
      <c r="BD60" s="492">
        <v>12.879647653091364</v>
      </c>
      <c r="BE60" s="492">
        <v>27.098319027229756</v>
      </c>
      <c r="BF60" s="492">
        <v>280.58408562913246</v>
      </c>
      <c r="BG60" s="511">
        <v>608.61041366733696</v>
      </c>
      <c r="BH60" s="507">
        <v>5.7887229343030588</v>
      </c>
      <c r="BI60" s="492">
        <v>98.333139184623832</v>
      </c>
      <c r="BJ60" s="492">
        <v>193.11088304825259</v>
      </c>
      <c r="BK60" s="492">
        <v>190.25973777634073</v>
      </c>
      <c r="BL60" s="511">
        <v>163.63658075362704</v>
      </c>
      <c r="BM60" s="507">
        <v>3.4693810983694062</v>
      </c>
      <c r="BN60" s="492">
        <v>9.0820175297858992</v>
      </c>
      <c r="BO60" s="492">
        <v>4.2304898664750379</v>
      </c>
      <c r="BP60" s="492">
        <v>63.651624072318462</v>
      </c>
      <c r="BQ60" s="511">
        <v>201.07927081106428</v>
      </c>
      <c r="BR60" s="507">
        <v>49.329694016250158</v>
      </c>
      <c r="BS60" s="492">
        <v>43.201545511089378</v>
      </c>
      <c r="BT60" s="492">
        <v>149.59681462468225</v>
      </c>
      <c r="BU60" s="492">
        <v>52.813547179616386</v>
      </c>
      <c r="BV60" s="492">
        <v>2.2696472401963801</v>
      </c>
      <c r="BW60" s="492">
        <v>26.202421738764869</v>
      </c>
      <c r="BX60" s="492">
        <v>91.475937035758406</v>
      </c>
      <c r="BY60" s="493">
        <v>0</v>
      </c>
      <c r="BZ60" s="493">
        <v>53.506453447119078</v>
      </c>
      <c r="CA60" s="493">
        <v>5.330943055770569</v>
      </c>
      <c r="CB60" s="493">
        <v>92.620706221557597</v>
      </c>
      <c r="CC60" s="493">
        <v>36.300963256477573</v>
      </c>
      <c r="CD60" s="493">
        <v>111.96108503630244</v>
      </c>
      <c r="CE60" s="493">
        <v>73.005959062070445</v>
      </c>
      <c r="CF60" s="493">
        <v>1.1161625853337995</v>
      </c>
      <c r="CG60" s="493">
        <v>0</v>
      </c>
      <c r="CH60" s="493">
        <v>5.5743061042387758</v>
      </c>
      <c r="CI60" s="493">
        <v>45.270856616118472</v>
      </c>
      <c r="CJ60" s="493">
        <v>18.645665188269469</v>
      </c>
      <c r="CK60" s="493">
        <v>29.974760908533739</v>
      </c>
      <c r="CL60" s="493">
        <v>28.605053526830467</v>
      </c>
      <c r="CM60" s="493">
        <v>15.839324720180027</v>
      </c>
      <c r="CN60" s="67"/>
      <c r="CO60" s="67"/>
      <c r="CP60" s="67"/>
      <c r="CQ60" s="67"/>
      <c r="CR60" s="67"/>
      <c r="CS60" s="67"/>
      <c r="CT60" s="67"/>
      <c r="CU60" s="67"/>
      <c r="CV60" s="67"/>
      <c r="CW60" s="67"/>
      <c r="CX60" s="67"/>
      <c r="CY60" s="67"/>
      <c r="CZ60" s="67"/>
    </row>
    <row r="61" s="365" customFormat="true" ht="15" customHeight="true" x14ac:dyDescent="0.2">
      <c r="A61" s="1116"/>
      <c r="B61" s="436" t="s">
        <v>529</v>
      </c>
      <c r="C61" s="462">
        <v>5.1307604217053289</v>
      </c>
      <c r="D61" s="460">
        <v>7.7905737151391472</v>
      </c>
      <c r="E61" s="460">
        <v>11.235713470047056</v>
      </c>
      <c r="F61" s="460">
        <v>23.255059237836299</v>
      </c>
      <c r="G61" s="464">
        <v>40.200004394963869</v>
      </c>
      <c r="H61" s="461">
        <v>7.4596613335484871</v>
      </c>
      <c r="I61" s="460">
        <v>34.849684400168591</v>
      </c>
      <c r="J61" s="460">
        <v>50.974806492670233</v>
      </c>
      <c r="K61" s="460">
        <v>52.916891727275228</v>
      </c>
      <c r="L61" s="463">
        <v>35.287008469321421</v>
      </c>
      <c r="M61" s="462">
        <v>5.193478382695405</v>
      </c>
      <c r="N61" s="460">
        <v>7.1145724301958602</v>
      </c>
      <c r="O61" s="460">
        <v>9.1020744216738585</v>
      </c>
      <c r="P61" s="460">
        <v>14.564899200133253</v>
      </c>
      <c r="Q61" s="464">
        <v>23.390543030638987</v>
      </c>
      <c r="R61" s="462">
        <v>14.931338324348097</v>
      </c>
      <c r="S61" s="460">
        <v>12.401950062625129</v>
      </c>
      <c r="T61" s="460">
        <v>42.660453864845742</v>
      </c>
      <c r="U61" s="460">
        <v>23.050612066525776</v>
      </c>
      <c r="V61" s="460">
        <v>8.8965577025269713</v>
      </c>
      <c r="W61" s="460">
        <v>8.9876316793416144</v>
      </c>
      <c r="X61" s="460">
        <v>13.577938664819081</v>
      </c>
      <c r="Y61" s="463">
        <v>3.2297849849213529</v>
      </c>
      <c r="Z61" s="463">
        <v>14.560134093306981</v>
      </c>
      <c r="AA61" s="463">
        <v>19.238975530194917</v>
      </c>
      <c r="AB61" s="463">
        <v>21.63695425284596</v>
      </c>
      <c r="AC61" s="463">
        <v>15.293637279690383</v>
      </c>
      <c r="AD61" s="463">
        <v>19.597411721317894</v>
      </c>
      <c r="AE61" s="463">
        <v>16.262943845324752</v>
      </c>
      <c r="AF61" s="463">
        <v>5.5881466060088281</v>
      </c>
      <c r="AG61" s="463">
        <v>24.694074795022939</v>
      </c>
      <c r="AH61" s="463">
        <v>3.3222263069818521</v>
      </c>
      <c r="AI61" s="463">
        <v>14.487249175755391</v>
      </c>
      <c r="AJ61" s="463">
        <v>9.0499327943757457</v>
      </c>
      <c r="AK61" s="463">
        <v>7.7261115907686069</v>
      </c>
      <c r="AL61" s="463">
        <v>14.954617402644304</v>
      </c>
      <c r="AM61" s="463">
        <v>8.4792650680766748</v>
      </c>
      <c r="AN61" s="1"/>
      <c r="AO61" s="1"/>
      <c r="AP61" s="1"/>
      <c r="AQ61" s="1"/>
      <c r="AR61" s="1"/>
      <c r="AS61" s="1"/>
      <c r="AT61" s="1"/>
      <c r="AU61" s="1"/>
      <c r="AV61" s="1"/>
      <c r="AW61" s="1"/>
      <c r="AX61" s="1"/>
      <c r="AY61" s="1"/>
      <c r="AZ61" s="402"/>
      <c r="BA61" s="1100"/>
      <c r="BB61" s="678" t="s">
        <v>529</v>
      </c>
      <c r="BC61" s="507">
        <v>824.73201871490608</v>
      </c>
      <c r="BD61" s="492">
        <v>1251.8115646261858</v>
      </c>
      <c r="BE61" s="492">
        <v>1806.6851723683365</v>
      </c>
      <c r="BF61" s="492">
        <v>3738.2451384489614</v>
      </c>
      <c r="BG61" s="511">
        <v>6461.3098967892784</v>
      </c>
      <c r="BH61" s="507">
        <v>277.48472013152661</v>
      </c>
      <c r="BI61" s="492">
        <v>1295.0463250543708</v>
      </c>
      <c r="BJ61" s="492">
        <v>1895.7149817773943</v>
      </c>
      <c r="BK61" s="492">
        <v>1967.0841647641782</v>
      </c>
      <c r="BL61" s="511">
        <v>1312.4483246159771</v>
      </c>
      <c r="BM61" s="507">
        <v>641.59060092308493</v>
      </c>
      <c r="BN61" s="492">
        <v>879.039682967511</v>
      </c>
      <c r="BO61" s="492">
        <v>1124.8349056035706</v>
      </c>
      <c r="BP61" s="492">
        <v>1799.8457304432441</v>
      </c>
      <c r="BQ61" s="511">
        <v>2889.6943546668035</v>
      </c>
      <c r="BR61" s="507">
        <v>591.16636175851158</v>
      </c>
      <c r="BS61" s="492">
        <v>329.19635590459342</v>
      </c>
      <c r="BT61" s="492">
        <v>4719.8228965905882</v>
      </c>
      <c r="BU61" s="492">
        <v>737.04031309657523</v>
      </c>
      <c r="BV61" s="492">
        <v>308.73600700201496</v>
      </c>
      <c r="BW61" s="492">
        <v>235.8730340756187</v>
      </c>
      <c r="BX61" s="492">
        <v>828.11571067990872</v>
      </c>
      <c r="BY61" s="493">
        <v>113.39073279769897</v>
      </c>
      <c r="BZ61" s="493">
        <v>667.59476331272458</v>
      </c>
      <c r="CA61" s="493">
        <v>237.70640310558542</v>
      </c>
      <c r="CB61" s="493">
        <v>537.32996282187105</v>
      </c>
      <c r="CC61" s="493">
        <v>346.63347649922622</v>
      </c>
      <c r="CD61" s="493">
        <v>565.37938417396629</v>
      </c>
      <c r="CE61" s="493">
        <v>707.53565791666097</v>
      </c>
      <c r="CF61" s="493">
        <v>63.517548121508653</v>
      </c>
      <c r="CG61" s="493">
        <v>698.16162650324952</v>
      </c>
      <c r="CH61" s="493">
        <v>29.541553226801067</v>
      </c>
      <c r="CI61" s="493">
        <v>398.68823694881075</v>
      </c>
      <c r="CJ61" s="493">
        <v>241.48781111602202</v>
      </c>
      <c r="CK61" s="493">
        <v>358.36889344731196</v>
      </c>
      <c r="CL61" s="493">
        <v>989.81219158352974</v>
      </c>
      <c r="CM61" s="493">
        <v>377.68487026487935</v>
      </c>
      <c r="CN61" s="67"/>
      <c r="CO61" s="67"/>
      <c r="CP61" s="67"/>
      <c r="CQ61" s="67"/>
      <c r="CR61" s="67"/>
      <c r="CS61" s="67"/>
      <c r="CT61" s="67"/>
      <c r="CU61" s="67"/>
      <c r="CV61" s="67"/>
      <c r="CW61" s="67"/>
      <c r="CX61" s="67"/>
      <c r="CY61" s="67"/>
      <c r="CZ61" s="67"/>
    </row>
    <row r="62" s="365" customFormat="true" ht="15" customHeight="true" x14ac:dyDescent="0.2">
      <c r="A62" s="1116"/>
      <c r="B62" s="436" t="s">
        <v>530</v>
      </c>
      <c r="C62" s="462">
        <v>5.4886308441223708</v>
      </c>
      <c r="D62" s="460">
        <v>4.1946343569632543</v>
      </c>
      <c r="E62" s="460">
        <v>4.0033723688435945</v>
      </c>
      <c r="F62" s="460">
        <v>4.4617662337738269</v>
      </c>
      <c r="G62" s="464">
        <v>5.1271067605488447</v>
      </c>
      <c r="H62" s="461">
        <v>2.7587194057901341</v>
      </c>
      <c r="I62" s="460">
        <v>7.2768463645776009</v>
      </c>
      <c r="J62" s="460">
        <v>7.8478713643216809</v>
      </c>
      <c r="K62" s="460">
        <v>6.7674966215585401</v>
      </c>
      <c r="L62" s="463">
        <v>4.2259656526349207</v>
      </c>
      <c r="M62" s="462">
        <v>5.6640708500566888</v>
      </c>
      <c r="N62" s="460">
        <v>4.750568521481302</v>
      </c>
      <c r="O62" s="460">
        <v>4.2499864491533348</v>
      </c>
      <c r="P62" s="460">
        <v>3.2810854220278718</v>
      </c>
      <c r="Q62" s="464">
        <v>3.6450339024027785</v>
      </c>
      <c r="R62" s="462">
        <v>0.29347725680955516</v>
      </c>
      <c r="S62" s="460">
        <v>0</v>
      </c>
      <c r="T62" s="460">
        <v>1.4495825446696062</v>
      </c>
      <c r="U62" s="460">
        <v>6.47492029466724</v>
      </c>
      <c r="V62" s="460">
        <v>11.544607236466883</v>
      </c>
      <c r="W62" s="460">
        <v>14.393363519408794</v>
      </c>
      <c r="X62" s="460">
        <v>10.760232894487732</v>
      </c>
      <c r="Y62" s="463">
        <v>4.3980327306098186</v>
      </c>
      <c r="Z62" s="463">
        <v>22.097665666045351</v>
      </c>
      <c r="AA62" s="463">
        <v>4.5922926738650434</v>
      </c>
      <c r="AB62" s="463">
        <v>1.654999519487621</v>
      </c>
      <c r="AC62" s="463">
        <v>8.0555030605431344E-2</v>
      </c>
      <c r="AD62" s="463">
        <v>6.1123084073674776E-2</v>
      </c>
      <c r="AE62" s="463">
        <v>0.48300846264558805</v>
      </c>
      <c r="AF62" s="463">
        <v>2.8600956504176747</v>
      </c>
      <c r="AG62" s="463">
        <v>0</v>
      </c>
      <c r="AH62" s="463">
        <v>5.0593185700715324</v>
      </c>
      <c r="AI62" s="463">
        <v>4.5101419034714718</v>
      </c>
      <c r="AJ62" s="463">
        <v>2.5764700673711465</v>
      </c>
      <c r="AK62" s="463">
        <v>2.4575409004988051</v>
      </c>
      <c r="AL62" s="463">
        <v>0.37959004725739387</v>
      </c>
      <c r="AM62" s="463">
        <v>5.1211267632316586</v>
      </c>
      <c r="AN62" s="1"/>
      <c r="AO62" s="1"/>
      <c r="AP62" s="1"/>
      <c r="AQ62" s="1"/>
      <c r="AR62" s="1"/>
      <c r="AS62" s="1"/>
      <c r="AT62" s="1"/>
      <c r="AU62" s="1"/>
      <c r="AV62" s="1"/>
      <c r="AW62" s="1"/>
      <c r="AX62" s="1"/>
      <c r="AY62" s="1"/>
      <c r="AZ62" s="402"/>
      <c r="BA62" s="1100"/>
      <c r="BB62" s="678" t="s">
        <v>530</v>
      </c>
      <c r="BC62" s="507">
        <v>882.25705821387839</v>
      </c>
      <c r="BD62" s="492">
        <v>674.00579077007546</v>
      </c>
      <c r="BE62" s="492">
        <v>643.73602241999265</v>
      </c>
      <c r="BF62" s="492">
        <v>717.22784112127704</v>
      </c>
      <c r="BG62" s="511">
        <v>824.07517492658826</v>
      </c>
      <c r="BH62" s="507">
        <v>102.6189324164593</v>
      </c>
      <c r="BI62" s="492">
        <v>270.41430373429409</v>
      </c>
      <c r="BJ62" s="492">
        <v>291.85647467922513</v>
      </c>
      <c r="BK62" s="492">
        <v>251.56873362804271</v>
      </c>
      <c r="BL62" s="511">
        <v>157.17857028054334</v>
      </c>
      <c r="BM62" s="507">
        <v>699.7265325041659</v>
      </c>
      <c r="BN62" s="492">
        <v>586.95561651951584</v>
      </c>
      <c r="BO62" s="492">
        <v>525.21358152889206</v>
      </c>
      <c r="BP62" s="492">
        <v>405.45749798271225</v>
      </c>
      <c r="BQ62" s="511">
        <v>450.31164417796225</v>
      </c>
      <c r="BR62" s="507">
        <v>11.619446187490221</v>
      </c>
      <c r="BS62" s="492">
        <v>0</v>
      </c>
      <c r="BT62" s="492">
        <v>160.37740494991792</v>
      </c>
      <c r="BU62" s="492">
        <v>207.03473155002413</v>
      </c>
      <c r="BV62" s="492">
        <v>400.63090239733606</v>
      </c>
      <c r="BW62" s="492">
        <v>377.74203983901771</v>
      </c>
      <c r="BX62" s="492">
        <v>656.26441026634075</v>
      </c>
      <c r="BY62" s="493">
        <v>154.40537265494032</v>
      </c>
      <c r="BZ62" s="493">
        <v>1013.1971165614892</v>
      </c>
      <c r="CA62" s="493">
        <v>56.739890946861195</v>
      </c>
      <c r="CB62" s="493">
        <v>41.100092919017413</v>
      </c>
      <c r="CC62" s="493">
        <v>1.8257965582421301</v>
      </c>
      <c r="CD62" s="493">
        <v>1.7633824366100452</v>
      </c>
      <c r="CE62" s="493">
        <v>21.013766858421864</v>
      </c>
      <c r="CF62" s="493">
        <v>32.509215651604407</v>
      </c>
      <c r="CG62" s="493">
        <v>0</v>
      </c>
      <c r="CH62" s="493">
        <v>44.987943330354128</v>
      </c>
      <c r="CI62" s="493">
        <v>124.11883733546925</v>
      </c>
      <c r="CJ62" s="493">
        <v>68.750357722222802</v>
      </c>
      <c r="CK62" s="493">
        <v>113.99087403365516</v>
      </c>
      <c r="CL62" s="493">
        <v>25.124203880515232</v>
      </c>
      <c r="CM62" s="493">
        <v>228.10610137228235</v>
      </c>
      <c r="CN62" s="67"/>
      <c r="CO62" s="67"/>
      <c r="CP62" s="67"/>
      <c r="CQ62" s="67"/>
      <c r="CR62" s="67"/>
      <c r="CS62" s="67"/>
      <c r="CT62" s="67"/>
      <c r="CU62" s="67"/>
      <c r="CV62" s="67"/>
      <c r="CW62" s="67"/>
      <c r="CX62" s="67"/>
      <c r="CY62" s="67"/>
      <c r="CZ62" s="67"/>
    </row>
    <row r="63" s="365" customFormat="true" ht="15" customHeight="true" x14ac:dyDescent="0.2">
      <c r="A63" s="1116"/>
      <c r="B63" s="436" t="s">
        <v>531</v>
      </c>
      <c r="C63" s="462">
        <v>3.8956171087730871</v>
      </c>
      <c r="D63" s="460">
        <v>6.2602856591913545</v>
      </c>
      <c r="E63" s="460">
        <v>10.259786885339095</v>
      </c>
      <c r="F63" s="460">
        <v>16.85624401018822</v>
      </c>
      <c r="G63" s="464">
        <v>16.129696099625001</v>
      </c>
      <c r="H63" s="461">
        <v>5.6452181967775763</v>
      </c>
      <c r="I63" s="460">
        <v>13.297583777220009</v>
      </c>
      <c r="J63" s="460">
        <v>12.054371774512431</v>
      </c>
      <c r="K63" s="460">
        <v>9.4875100986488654</v>
      </c>
      <c r="L63" s="463">
        <v>9.3490715347986608</v>
      </c>
      <c r="M63" s="462">
        <v>4.0547013721741445</v>
      </c>
      <c r="N63" s="460">
        <v>5.3975439733458437</v>
      </c>
      <c r="O63" s="460">
        <v>8.103444799989683</v>
      </c>
      <c r="P63" s="460">
        <v>13.3299629516899</v>
      </c>
      <c r="Q63" s="464">
        <v>23.593064364956259</v>
      </c>
      <c r="R63" s="462">
        <v>23.296688288495286</v>
      </c>
      <c r="S63" s="460">
        <v>1.3425771020280026</v>
      </c>
      <c r="T63" s="460">
        <v>15.733154672883117</v>
      </c>
      <c r="U63" s="460">
        <v>4.7497408154981819</v>
      </c>
      <c r="V63" s="460">
        <v>5.831053751676917</v>
      </c>
      <c r="W63" s="460">
        <v>1.3813091227401386</v>
      </c>
      <c r="X63" s="460">
        <v>4.2718962059707204</v>
      </c>
      <c r="Y63" s="463">
        <v>1.1919544200935321</v>
      </c>
      <c r="Z63" s="463">
        <v>2.3735257434002008</v>
      </c>
      <c r="AA63" s="463">
        <v>6.9415517432134113</v>
      </c>
      <c r="AB63" s="463">
        <v>7.9149177540453195</v>
      </c>
      <c r="AC63" s="463">
        <v>28.295691631070589</v>
      </c>
      <c r="AD63" s="463">
        <v>15.16135969855193</v>
      </c>
      <c r="AE63" s="463">
        <v>4.4634899208521839</v>
      </c>
      <c r="AF63" s="463">
        <v>12.500635275638542</v>
      </c>
      <c r="AG63" s="463">
        <v>18.603720612206903</v>
      </c>
      <c r="AH63" s="463">
        <v>7.8726073012576485</v>
      </c>
      <c r="AI63" s="463">
        <v>5.7047761895709659</v>
      </c>
      <c r="AJ63" s="463">
        <v>20.412958351112561</v>
      </c>
      <c r="AK63" s="463">
        <v>16.68099153291266</v>
      </c>
      <c r="AL63" s="463">
        <v>16.729741062988136</v>
      </c>
      <c r="AM63" s="463">
        <v>4.6610173921735631</v>
      </c>
      <c r="AN63" s="1"/>
      <c r="AO63" s="1"/>
      <c r="AP63" s="1"/>
      <c r="AQ63" s="1"/>
      <c r="AR63" s="1"/>
      <c r="AS63" s="1"/>
      <c r="AT63" s="1"/>
      <c r="AU63" s="1"/>
      <c r="AV63" s="1"/>
      <c r="AW63" s="1"/>
      <c r="AX63" s="1"/>
      <c r="AY63" s="1"/>
      <c r="AZ63" s="402"/>
      <c r="BA63" s="1100"/>
      <c r="BB63" s="678" t="s">
        <v>531</v>
      </c>
      <c r="BC63" s="507">
        <v>626.19181138668148</v>
      </c>
      <c r="BD63" s="492">
        <v>1005.9205230046696</v>
      </c>
      <c r="BE63" s="492">
        <v>1649.7577022426176</v>
      </c>
      <c r="BF63" s="492">
        <v>2709.6371408537584</v>
      </c>
      <c r="BG63" s="511">
        <v>2592.5112847442047</v>
      </c>
      <c r="BH63" s="507">
        <v>209.99100647764621</v>
      </c>
      <c r="BI63" s="492">
        <v>494.15044351759127</v>
      </c>
      <c r="BJ63" s="492">
        <v>448.29308321442386</v>
      </c>
      <c r="BK63" s="492">
        <v>352.68002841657807</v>
      </c>
      <c r="BL63" s="511">
        <v>347.72495047941311</v>
      </c>
      <c r="BM63" s="507">
        <v>500.9086585601064</v>
      </c>
      <c r="BN63" s="492">
        <v>666.89254901612014</v>
      </c>
      <c r="BO63" s="492">
        <v>1001.4241967694105</v>
      </c>
      <c r="BP63" s="492">
        <v>1647.2394745681586</v>
      </c>
      <c r="BQ63" s="511">
        <v>2914.7140712124874</v>
      </c>
      <c r="BR63" s="507">
        <v>922.36999506426901</v>
      </c>
      <c r="BS63" s="492">
        <v>35.637257630999976</v>
      </c>
      <c r="BT63" s="492">
        <v>1740.6683926976887</v>
      </c>
      <c r="BU63" s="492">
        <v>151.87234281150265</v>
      </c>
      <c r="BV63" s="492">
        <v>202.35424892433471</v>
      </c>
      <c r="BW63" s="492">
        <v>36.251326868004789</v>
      </c>
      <c r="BX63" s="492">
        <v>260.54207857959756</v>
      </c>
      <c r="BY63" s="493">
        <v>41.846929683200898</v>
      </c>
      <c r="BZ63" s="493">
        <v>108.82821179581752</v>
      </c>
      <c r="CA63" s="493">
        <v>85.766068690137203</v>
      </c>
      <c r="CB63" s="493">
        <v>196.55827769566696</v>
      </c>
      <c r="CC63" s="493">
        <v>641.32774830832307</v>
      </c>
      <c r="CD63" s="493">
        <v>437.40062879236348</v>
      </c>
      <c r="CE63" s="493">
        <v>194.18859880417128</v>
      </c>
      <c r="CF63" s="493">
        <v>142.08820180487319</v>
      </c>
      <c r="CG63" s="493">
        <v>525.9724832553029</v>
      </c>
      <c r="CH63" s="493">
        <v>70.003975085938052</v>
      </c>
      <c r="CI63" s="493">
        <v>156.99510194205038</v>
      </c>
      <c r="CJ63" s="493">
        <v>544.69803728003535</v>
      </c>
      <c r="CK63" s="493">
        <v>773.73312655702841</v>
      </c>
      <c r="CL63" s="493">
        <v>1107.3035986365796</v>
      </c>
      <c r="CM63" s="493">
        <v>207.61183132404702</v>
      </c>
      <c r="CN63" s="67"/>
      <c r="CO63" s="67"/>
      <c r="CP63" s="67"/>
      <c r="CQ63" s="67"/>
      <c r="CR63" s="67"/>
      <c r="CS63" s="67"/>
      <c r="CT63" s="67"/>
      <c r="CU63" s="67"/>
      <c r="CV63" s="67"/>
      <c r="CW63" s="67"/>
      <c r="CX63" s="67"/>
      <c r="CY63" s="67"/>
      <c r="CZ63" s="67"/>
    </row>
    <row r="64" s="365" customFormat="true" ht="15" customHeight="true" x14ac:dyDescent="0.2">
      <c r="A64" s="1116"/>
      <c r="B64" s="436" t="s">
        <v>532</v>
      </c>
      <c r="C64" s="462">
        <v>18.94619344980428</v>
      </c>
      <c r="D64" s="460">
        <v>18.248348294236955</v>
      </c>
      <c r="E64" s="460">
        <v>14.804492637176548</v>
      </c>
      <c r="F64" s="460">
        <v>13.911828564490214</v>
      </c>
      <c r="G64" s="464">
        <v>6.7498177711354037</v>
      </c>
      <c r="H64" s="461">
        <v>14.43309873489522</v>
      </c>
      <c r="I64" s="460">
        <v>15.397264652983864</v>
      </c>
      <c r="J64" s="460">
        <v>10.988737545606163</v>
      </c>
      <c r="K64" s="460">
        <v>6.523056909889716</v>
      </c>
      <c r="L64" s="463">
        <v>3.5257021815784655</v>
      </c>
      <c r="M64" s="462">
        <v>19.170574825539603</v>
      </c>
      <c r="N64" s="460">
        <v>19.70800643490907</v>
      </c>
      <c r="O64" s="460">
        <v>16.635981086383058</v>
      </c>
      <c r="P64" s="460">
        <v>13.236923807236209</v>
      </c>
      <c r="Q64" s="464">
        <v>10.467347470043292</v>
      </c>
      <c r="R64" s="462">
        <v>12.453721881069836</v>
      </c>
      <c r="S64" s="460">
        <v>1.3834953472263629</v>
      </c>
      <c r="T64" s="460">
        <v>2.6143310639971813</v>
      </c>
      <c r="U64" s="460">
        <v>10.944522535891211</v>
      </c>
      <c r="V64" s="460">
        <v>38.39868815691986</v>
      </c>
      <c r="W64" s="460">
        <v>9.2718623901539363</v>
      </c>
      <c r="X64" s="460">
        <v>38.692297209351437</v>
      </c>
      <c r="Y64" s="463">
        <v>14.254685033179868</v>
      </c>
      <c r="Z64" s="463">
        <v>3.567654881088516</v>
      </c>
      <c r="AA64" s="463">
        <v>25.645678251370452</v>
      </c>
      <c r="AB64" s="463">
        <v>29.968266370593867</v>
      </c>
      <c r="AC64" s="463">
        <v>4.7074606723966061</v>
      </c>
      <c r="AD64" s="463">
        <v>21.778175866812809</v>
      </c>
      <c r="AE64" s="463">
        <v>4.3786001233489005</v>
      </c>
      <c r="AF64" s="463">
        <v>10.826523613445215</v>
      </c>
      <c r="AG64" s="463">
        <v>2.9701422185831134</v>
      </c>
      <c r="AH64" s="463">
        <v>44.376366784631507</v>
      </c>
      <c r="AI64" s="463">
        <v>16.187137494691253</v>
      </c>
      <c r="AJ64" s="463">
        <v>24.557130622309554</v>
      </c>
      <c r="AK64" s="463">
        <v>28.683033471822402</v>
      </c>
      <c r="AL64" s="463">
        <v>4.6958779831381943</v>
      </c>
      <c r="AM64" s="463">
        <v>13.032067192413727</v>
      </c>
      <c r="AN64" s="1"/>
      <c r="AO64" s="1"/>
      <c r="AP64" s="1"/>
      <c r="AQ64" s="1"/>
      <c r="AR64" s="1"/>
      <c r="AS64" s="1"/>
      <c r="AT64" s="1"/>
      <c r="AU64" s="1"/>
      <c r="AV64" s="1"/>
      <c r="AW64" s="1"/>
      <c r="AX64" s="1"/>
      <c r="AY64" s="1"/>
      <c r="AZ64" s="402"/>
      <c r="BA64" s="1100"/>
      <c r="BB64" s="678" t="s">
        <v>532</v>
      </c>
      <c r="BC64" s="507">
        <v>3045.4613130477646</v>
      </c>
      <c r="BD64" s="492">
        <v>2932.1965577016999</v>
      </c>
      <c r="BE64" s="492">
        <v>2380.5392869199836</v>
      </c>
      <c r="BF64" s="492">
        <v>2236.3230713051353</v>
      </c>
      <c r="BG64" s="511">
        <v>1084.8920298034841</v>
      </c>
      <c r="BH64" s="507">
        <v>536.88286693009547</v>
      </c>
      <c r="BI64" s="492">
        <v>572.17651602721116</v>
      </c>
      <c r="BJ64" s="492">
        <v>408.66294213438084</v>
      </c>
      <c r="BK64" s="492">
        <v>242.48215521483203</v>
      </c>
      <c r="BL64" s="511">
        <v>131.13330151890136</v>
      </c>
      <c r="BM64" s="507">
        <v>2368.2895577925592</v>
      </c>
      <c r="BN64" s="492">
        <v>2435.0190961492835</v>
      </c>
      <c r="BO64" s="492">
        <v>2055.8755452895134</v>
      </c>
      <c r="BP64" s="492">
        <v>1635.7422369554508</v>
      </c>
      <c r="BQ64" s="511">
        <v>1293.148040765843</v>
      </c>
      <c r="BR64" s="507">
        <v>493.07177259382445</v>
      </c>
      <c r="BS64" s="492">
        <v>36.72338821056946</v>
      </c>
      <c r="BT64" s="492">
        <v>289.24163943998741</v>
      </c>
      <c r="BU64" s="492">
        <v>349.94968000264407</v>
      </c>
      <c r="BV64" s="492">
        <v>1332.544344911706</v>
      </c>
      <c r="BW64" s="492">
        <v>243.33243634405738</v>
      </c>
      <c r="BX64" s="492">
        <v>2359.8353175936413</v>
      </c>
      <c r="BY64" s="493">
        <v>500.45101740790221</v>
      </c>
      <c r="BZ64" s="493">
        <v>163.58006737153738</v>
      </c>
      <c r="CA64" s="493">
        <v>316.86416580595585</v>
      </c>
      <c r="CB64" s="493">
        <v>744.2289365948576</v>
      </c>
      <c r="CC64" s="493">
        <v>106.69557728580152</v>
      </c>
      <c r="CD64" s="493">
        <v>628.29376833559411</v>
      </c>
      <c r="CE64" s="493">
        <v>190.49538315403152</v>
      </c>
      <c r="CF64" s="493">
        <v>123.05944762906061</v>
      </c>
      <c r="CG64" s="493">
        <v>83.973153053294226</v>
      </c>
      <c r="CH64" s="493">
        <v>394.59888648320185</v>
      </c>
      <c r="CI64" s="493">
        <v>445.46906253304934</v>
      </c>
      <c r="CJ64" s="493">
        <v>655.28085743987356</v>
      </c>
      <c r="CK64" s="493">
        <v>1330.4372898640233</v>
      </c>
      <c r="CL64" s="493">
        <v>310.80950804378227</v>
      </c>
      <c r="CM64" s="493">
        <v>580.47655867967978</v>
      </c>
      <c r="CN64" s="67"/>
      <c r="CO64" s="67"/>
      <c r="CP64" s="67"/>
      <c r="CQ64" s="67"/>
      <c r="CR64" s="67"/>
      <c r="CS64" s="67"/>
      <c r="CT64" s="67"/>
      <c r="CU64" s="67"/>
      <c r="CV64" s="67"/>
      <c r="CW64" s="67"/>
      <c r="CX64" s="67"/>
      <c r="CY64" s="67"/>
      <c r="CZ64" s="67"/>
    </row>
    <row r="65" s="365" customFormat="true" ht="15" customHeight="true" x14ac:dyDescent="0.2">
      <c r="A65" s="1116"/>
      <c r="B65" s="436" t="s">
        <v>533</v>
      </c>
      <c r="C65" s="462">
        <v>4.6654520696768751</v>
      </c>
      <c r="D65" s="460">
        <v>5.0156429649318417</v>
      </c>
      <c r="E65" s="460">
        <v>4.4891672279641606</v>
      </c>
      <c r="F65" s="460">
        <v>4.1385093209551114</v>
      </c>
      <c r="G65" s="464">
        <v>2.0462197754256284</v>
      </c>
      <c r="H65" s="461">
        <v>3.9206413033359193</v>
      </c>
      <c r="I65" s="460">
        <v>3.9748757839979603</v>
      </c>
      <c r="J65" s="460">
        <v>2.7611033154578477</v>
      </c>
      <c r="K65" s="460">
        <v>1.2846420347590313</v>
      </c>
      <c r="L65" s="463">
        <v>0.76175860889778224</v>
      </c>
      <c r="M65" s="462">
        <v>4.7497042761201378</v>
      </c>
      <c r="N65" s="460">
        <v>4.4833840716902627</v>
      </c>
      <c r="O65" s="460">
        <v>5.3929712803515431</v>
      </c>
      <c r="P65" s="460">
        <v>4.8596568780367635</v>
      </c>
      <c r="Q65" s="464">
        <v>3.1717684258038816</v>
      </c>
      <c r="R65" s="462">
        <v>0.67939306014580869</v>
      </c>
      <c r="S65" s="460">
        <v>8.4361287137061467</v>
      </c>
      <c r="T65" s="460">
        <v>4.9140879467019385</v>
      </c>
      <c r="U65" s="460">
        <v>0.68422013974972018</v>
      </c>
      <c r="V65" s="460">
        <v>0.63345697826507419</v>
      </c>
      <c r="W65" s="460">
        <v>1.0504706651000675</v>
      </c>
      <c r="X65" s="460">
        <v>0.30694286464472148</v>
      </c>
      <c r="Y65" s="463">
        <v>3.0442149341918521</v>
      </c>
      <c r="Z65" s="463">
        <v>0.2082485761655509</v>
      </c>
      <c r="AA65" s="463">
        <v>0.72576287698046216</v>
      </c>
      <c r="AB65" s="463">
        <v>0.54999983571857869</v>
      </c>
      <c r="AC65" s="463">
        <v>6.7137523884798931</v>
      </c>
      <c r="AD65" s="463">
        <v>0.80074555513125667</v>
      </c>
      <c r="AE65" s="463">
        <v>13.730691581395055</v>
      </c>
      <c r="AF65" s="463">
        <v>2.1079301680782545</v>
      </c>
      <c r="AG65" s="463">
        <v>11.18210877233925</v>
      </c>
      <c r="AH65" s="463">
        <v>1.3667233253611626</v>
      </c>
      <c r="AI65" s="463">
        <v>3.3417199330557117</v>
      </c>
      <c r="AJ65" s="463">
        <v>0.69802327251821361</v>
      </c>
      <c r="AK65" s="463">
        <v>0.42216378652198833</v>
      </c>
      <c r="AL65" s="463">
        <v>12.648236057021425</v>
      </c>
      <c r="AM65" s="463">
        <v>3.5008634331723409</v>
      </c>
      <c r="AN65" s="1"/>
      <c r="AO65" s="1"/>
      <c r="AP65" s="1"/>
      <c r="AQ65" s="1"/>
      <c r="AR65" s="1"/>
      <c r="AS65" s="1"/>
      <c r="AT65" s="1"/>
      <c r="AU65" s="1"/>
      <c r="AV65" s="1"/>
      <c r="AW65" s="1"/>
      <c r="AX65" s="1"/>
      <c r="AY65" s="1"/>
      <c r="AZ65" s="402"/>
      <c r="BA65" s="1100"/>
      <c r="BB65" s="678" t="s">
        <v>533</v>
      </c>
      <c r="BC65" s="507">
        <v>749.93712186689004</v>
      </c>
      <c r="BD65" s="492">
        <v>805.9277913430933</v>
      </c>
      <c r="BE65" s="492">
        <v>721.85107680667375</v>
      </c>
      <c r="BF65" s="492">
        <v>665.26437070153804</v>
      </c>
      <c r="BG65" s="511">
        <v>328.88703085863011</v>
      </c>
      <c r="BH65" s="507">
        <v>145.84014020845095</v>
      </c>
      <c r="BI65" s="492">
        <v>147.71003999649611</v>
      </c>
      <c r="BJ65" s="492">
        <v>102.68337010953289</v>
      </c>
      <c r="BK65" s="492">
        <v>47.754108782289258</v>
      </c>
      <c r="BL65" s="511">
        <v>28.332489870284473</v>
      </c>
      <c r="BM65" s="507">
        <v>586.76774912102132</v>
      </c>
      <c r="BN65" s="492">
        <v>553.94369115892198</v>
      </c>
      <c r="BO65" s="492">
        <v>666.46371585494353</v>
      </c>
      <c r="BP65" s="492">
        <v>600.52819886824841</v>
      </c>
      <c r="BQ65" s="511">
        <v>391.8438876066362</v>
      </c>
      <c r="BR65" s="507">
        <v>26.898749117180341</v>
      </c>
      <c r="BS65" s="492">
        <v>223.92791588989263</v>
      </c>
      <c r="BT65" s="492">
        <v>543.67974799762499</v>
      </c>
      <c r="BU65" s="492">
        <v>21.877849688879206</v>
      </c>
      <c r="BV65" s="492">
        <v>21.982769585316277</v>
      </c>
      <c r="BW65" s="492">
        <v>27.568742447925604</v>
      </c>
      <c r="BX65" s="492">
        <v>18.720382730258667</v>
      </c>
      <c r="BY65" s="493">
        <v>106.87577154307644</v>
      </c>
      <c r="BZ65" s="493">
        <v>9.5483776471097421</v>
      </c>
      <c r="CA65" s="493">
        <v>8.9671345921629371</v>
      </c>
      <c r="CB65" s="493">
        <v>13.658641037235041</v>
      </c>
      <c r="CC65" s="493">
        <v>152.16859718938508</v>
      </c>
      <c r="CD65" s="493">
        <v>23.101266395688384</v>
      </c>
      <c r="CE65" s="493">
        <v>597.36748734368587</v>
      </c>
      <c r="CF65" s="493">
        <v>23.959742885721788</v>
      </c>
      <c r="CG65" s="493">
        <v>316.14544432359543</v>
      </c>
      <c r="CH65" s="493">
        <v>12.153034180006536</v>
      </c>
      <c r="CI65" s="493">
        <v>91.96393409980891</v>
      </c>
      <c r="CJ65" s="493">
        <v>18.62600706750257</v>
      </c>
      <c r="CK65" s="493">
        <v>19.581696077258126</v>
      </c>
      <c r="CL65" s="493">
        <v>837.15804384621015</v>
      </c>
      <c r="CM65" s="493">
        <v>155.93605589130044</v>
      </c>
      <c r="CN65" s="67"/>
      <c r="CO65" s="67"/>
      <c r="CP65" s="67"/>
      <c r="CQ65" s="67"/>
      <c r="CR65" s="67"/>
      <c r="CS65" s="67"/>
      <c r="CT65" s="67"/>
      <c r="CU65" s="67"/>
      <c r="CV65" s="67"/>
      <c r="CW65" s="67"/>
      <c r="CX65" s="67"/>
      <c r="CY65" s="67"/>
      <c r="CZ65" s="67"/>
    </row>
    <row r="66" s="365" customFormat="true" ht="15" customHeight="true" x14ac:dyDescent="0.2">
      <c r="A66" s="1116"/>
      <c r="B66" s="436" t="s">
        <v>534</v>
      </c>
      <c r="C66" s="462">
        <v>30.879959356364356</v>
      </c>
      <c r="D66" s="460">
        <v>28.481028543530755</v>
      </c>
      <c r="E66" s="460">
        <v>27.636882100991677</v>
      </c>
      <c r="F66" s="460">
        <v>15.322908151216749</v>
      </c>
      <c r="G66" s="464">
        <v>2.8558944682189615</v>
      </c>
      <c r="H66" s="461">
        <v>30.027474790763982</v>
      </c>
      <c r="I66" s="460">
        <v>11.087143847026489</v>
      </c>
      <c r="J66" s="460">
        <v>2.0732087501764829</v>
      </c>
      <c r="K66" s="460">
        <v>1.2704604812012337</v>
      </c>
      <c r="L66" s="463">
        <v>1.0472255345160721</v>
      </c>
      <c r="M66" s="462">
        <v>31.320710124007174</v>
      </c>
      <c r="N66" s="460">
        <v>28.004264705127092</v>
      </c>
      <c r="O66" s="460">
        <v>29.288619863110444</v>
      </c>
      <c r="P66" s="460">
        <v>24.67528505974985</v>
      </c>
      <c r="Q66" s="464">
        <v>9.8426055675145019</v>
      </c>
      <c r="R66" s="462">
        <v>11.926128054194706</v>
      </c>
      <c r="S66" s="460">
        <v>64.108407431848619</v>
      </c>
      <c r="T66" s="460">
        <v>15.371543086991879</v>
      </c>
      <c r="U66" s="460">
        <v>8.1398351306037906</v>
      </c>
      <c r="V66" s="460">
        <v>3.2308228180670731</v>
      </c>
      <c r="W66" s="460">
        <v>11.720684052259555</v>
      </c>
      <c r="X66" s="460">
        <v>1.9246903307545704</v>
      </c>
      <c r="Y66" s="463">
        <v>50.376493117715256</v>
      </c>
      <c r="Z66" s="463">
        <v>16.763665534285334</v>
      </c>
      <c r="AA66" s="463">
        <v>9.5048714476895313</v>
      </c>
      <c r="AB66" s="463">
        <v>4.7310209636511047</v>
      </c>
      <c r="AC66" s="463">
        <v>32.519173544866078</v>
      </c>
      <c r="AD66" s="463">
        <v>4.6344056195885486</v>
      </c>
      <c r="AE66" s="463">
        <v>48.033777943830415</v>
      </c>
      <c r="AF66" s="463">
        <v>27.13047048417922</v>
      </c>
      <c r="AG66" s="463">
        <v>39.625684926967793</v>
      </c>
      <c r="AH66" s="463">
        <v>8.8536359113607848</v>
      </c>
      <c r="AI66" s="463">
        <v>22.948233671329294</v>
      </c>
      <c r="AJ66" s="463">
        <v>11.083882865244314</v>
      </c>
      <c r="AK66" s="463">
        <v>3.3147869863289254</v>
      </c>
      <c r="AL66" s="463">
        <v>43.729368528204546</v>
      </c>
      <c r="AM66" s="463">
        <v>22.874601659327745</v>
      </c>
      <c r="AN66" s="1"/>
      <c r="AO66" s="1"/>
      <c r="AP66" s="1"/>
      <c r="AQ66" s="1"/>
      <c r="AR66" s="1"/>
      <c r="AS66" s="1"/>
      <c r="AT66" s="1"/>
      <c r="AU66" s="1"/>
      <c r="AV66" s="1"/>
      <c r="AW66" s="1"/>
      <c r="AX66" s="1"/>
      <c r="AY66" s="1"/>
      <c r="AZ66" s="402"/>
      <c r="BA66" s="1100"/>
      <c r="BB66" s="678" t="s">
        <v>534</v>
      </c>
      <c r="BC66" s="507">
        <v>4963.726450775076</v>
      </c>
      <c r="BD66" s="492">
        <v>4576.4127530116693</v>
      </c>
      <c r="BE66" s="492">
        <v>4443.9674645907844</v>
      </c>
      <c r="BF66" s="492">
        <v>2463.1537730073528</v>
      </c>
      <c r="BG66" s="511">
        <v>459.02530284301758</v>
      </c>
      <c r="BH66" s="507">
        <v>1116.9629646722965</v>
      </c>
      <c r="BI66" s="492">
        <v>412.00846267552919</v>
      </c>
      <c r="BJ66" s="492">
        <v>77.101084996304564</v>
      </c>
      <c r="BK66" s="492">
        <v>47.226936672879056</v>
      </c>
      <c r="BL66" s="511">
        <v>38.950011856789182</v>
      </c>
      <c r="BM66" s="507">
        <v>3869.2898572093814</v>
      </c>
      <c r="BN66" s="492">
        <v>3460.0617548924843</v>
      </c>
      <c r="BO66" s="492">
        <v>3619.4894078796365</v>
      </c>
      <c r="BP66" s="492">
        <v>3049.2285495428914</v>
      </c>
      <c r="BQ66" s="511">
        <v>1215.9667138297182</v>
      </c>
      <c r="BR66" s="507">
        <v>472.18310767010354</v>
      </c>
      <c r="BS66" s="492">
        <v>1701.6883637527217</v>
      </c>
      <c r="BT66" s="492">
        <v>1700.6607863986769</v>
      </c>
      <c r="BU66" s="492">
        <v>260.27016618474363</v>
      </c>
      <c r="BV66" s="492">
        <v>112.11879577847333</v>
      </c>
      <c r="BW66" s="492">
        <v>307.59975569567376</v>
      </c>
      <c r="BX66" s="492">
        <v>117.38647083605802</v>
      </c>
      <c r="BY66" s="493">
        <v>1768.6092099208479</v>
      </c>
      <c r="BZ66" s="493">
        <v>768.62858905669975</v>
      </c>
      <c r="CA66" s="493">
        <v>117.43706416515028</v>
      </c>
      <c r="CB66" s="493">
        <v>117.48970251549014</v>
      </c>
      <c r="CC66" s="493">
        <v>737.0538461578318</v>
      </c>
      <c r="CD66" s="493">
        <v>133.70119648836658</v>
      </c>
      <c r="CE66" s="493">
        <v>2089.7576111031699</v>
      </c>
      <c r="CF66" s="493">
        <v>308.37790881954203</v>
      </c>
      <c r="CG66" s="493">
        <v>1120.3146045987114</v>
      </c>
      <c r="CH66" s="493">
        <v>78.727375066689191</v>
      </c>
      <c r="CI66" s="493">
        <v>631.53402778651082</v>
      </c>
      <c r="CJ66" s="493">
        <v>295.76160095439275</v>
      </c>
      <c r="CK66" s="493">
        <v>153.75348004597888</v>
      </c>
      <c r="CL66" s="493">
        <v>2894.3476743050901</v>
      </c>
      <c r="CM66" s="493">
        <v>1018.8844069269838</v>
      </c>
      <c r="CN66" s="67"/>
      <c r="CO66" s="67"/>
      <c r="CP66" s="67"/>
      <c r="CQ66" s="67"/>
      <c r="CR66" s="67"/>
      <c r="CS66" s="67"/>
      <c r="CT66" s="67"/>
      <c r="CU66" s="67"/>
      <c r="CV66" s="67"/>
      <c r="CW66" s="67"/>
      <c r="CX66" s="67"/>
      <c r="CY66" s="67"/>
      <c r="CZ66" s="67"/>
    </row>
    <row r="67" s="365" customFormat="true" ht="15" customHeight="true" x14ac:dyDescent="0.2">
      <c r="A67" s="1116"/>
      <c r="B67" s="436" t="s">
        <v>535</v>
      </c>
      <c r="C67" s="462">
        <v>9.1548391323273692E-2</v>
      </c>
      <c r="D67" s="460">
        <v>0.27044275991933031</v>
      </c>
      <c r="E67" s="460">
        <v>4.3076476276881118E-2</v>
      </c>
      <c r="F67" s="460">
        <v>5.7382643025844754E-2</v>
      </c>
      <c r="G67" s="464">
        <v>0.13487466327137146</v>
      </c>
      <c r="H67" s="461">
        <v>0</v>
      </c>
      <c r="I67" s="460">
        <v>4.4093428235892677E-2</v>
      </c>
      <c r="J67" s="460">
        <v>0</v>
      </c>
      <c r="K67" s="460">
        <v>0.15980317039753952</v>
      </c>
      <c r="L67" s="463">
        <v>0</v>
      </c>
      <c r="M67" s="462">
        <v>6.1942041635315116E-2</v>
      </c>
      <c r="N67" s="460">
        <v>0.35254444178896777</v>
      </c>
      <c r="O67" s="460">
        <v>8.0139515975525058E-2</v>
      </c>
      <c r="P67" s="460">
        <v>3.2235563658336075E-2</v>
      </c>
      <c r="Q67" s="464">
        <v>0.18879215237283317</v>
      </c>
      <c r="R67" s="462">
        <v>0</v>
      </c>
      <c r="S67" s="460">
        <v>0</v>
      </c>
      <c r="T67" s="460">
        <v>1.4810171562018807E-2</v>
      </c>
      <c r="U67" s="460">
        <v>0.74135945878254828</v>
      </c>
      <c r="V67" s="460">
        <v>1.7610763951893826</v>
      </c>
      <c r="W67" s="460">
        <v>0</v>
      </c>
      <c r="X67" s="460">
        <v>0</v>
      </c>
      <c r="Y67" s="463">
        <v>0</v>
      </c>
      <c r="Z67" s="463">
        <v>8.3366184377599836E-2</v>
      </c>
      <c r="AA67" s="463">
        <v>0</v>
      </c>
      <c r="AB67" s="463">
        <v>0</v>
      </c>
      <c r="AC67" s="463">
        <v>0</v>
      </c>
      <c r="AD67" s="463">
        <v>0</v>
      </c>
      <c r="AE67" s="463">
        <v>0</v>
      </c>
      <c r="AF67" s="463">
        <v>0</v>
      </c>
      <c r="AG67" s="463">
        <v>0</v>
      </c>
      <c r="AH67" s="463">
        <v>0</v>
      </c>
      <c r="AI67" s="463">
        <v>0</v>
      </c>
      <c r="AJ67" s="463">
        <v>0</v>
      </c>
      <c r="AK67" s="463">
        <v>0</v>
      </c>
      <c r="AL67" s="463">
        <v>0</v>
      </c>
      <c r="AM67" s="463">
        <v>0.12842155758162691</v>
      </c>
      <c r="AN67" s="1"/>
      <c r="AO67" s="1"/>
      <c r="AP67" s="1"/>
      <c r="AQ67" s="1"/>
      <c r="AR67" s="1"/>
      <c r="AS67" s="1"/>
      <c r="AT67" s="1"/>
      <c r="AU67" s="1"/>
      <c r="AV67" s="1"/>
      <c r="AW67" s="1"/>
      <c r="AX67" s="1"/>
      <c r="AY67" s="1"/>
      <c r="AZ67" s="402"/>
      <c r="BA67" s="1100"/>
      <c r="BB67" s="678" t="s">
        <v>535</v>
      </c>
      <c r="BC67" s="507">
        <v>14.715730882061051</v>
      </c>
      <c r="BD67" s="492">
        <v>43.455512625284761</v>
      </c>
      <c r="BE67" s="492">
        <v>6.9266300867132706</v>
      </c>
      <c r="BF67" s="492">
        <v>9.2242459642375358</v>
      </c>
      <c r="BG67" s="511">
        <v>21.678281128014216</v>
      </c>
      <c r="BH67" s="507">
        <v>0</v>
      </c>
      <c r="BI67" s="492">
        <v>1.6385523478561312</v>
      </c>
      <c r="BJ67" s="492">
        <v>0</v>
      </c>
      <c r="BK67" s="492">
        <v>5.9403769894157747</v>
      </c>
      <c r="BL67" s="511">
        <v>0</v>
      </c>
      <c r="BM67" s="507">
        <v>7.6521800586717461</v>
      </c>
      <c r="BN67" s="492">
        <v>43.55856341090071</v>
      </c>
      <c r="BO67" s="492">
        <v>9.9036462141855655</v>
      </c>
      <c r="BP67" s="492">
        <v>3.9834839103010604</v>
      </c>
      <c r="BQ67" s="511">
        <v>23.323597754979847</v>
      </c>
      <c r="BR67" s="507">
        <v>0</v>
      </c>
      <c r="BS67" s="492">
        <v>0</v>
      </c>
      <c r="BT67" s="492">
        <v>1.6385523478561312</v>
      </c>
      <c r="BU67" s="492">
        <v>23.70487195920056</v>
      </c>
      <c r="BV67" s="492">
        <v>61.114389683758027</v>
      </c>
      <c r="BW67" s="492">
        <v>0</v>
      </c>
      <c r="BX67" s="492">
        <v>0</v>
      </c>
      <c r="BY67" s="493">
        <v>0</v>
      </c>
      <c r="BZ67" s="493">
        <v>3.8224117835173095</v>
      </c>
      <c r="CA67" s="493">
        <v>0</v>
      </c>
      <c r="CB67" s="493">
        <v>0</v>
      </c>
      <c r="CC67" s="493">
        <v>0</v>
      </c>
      <c r="CD67" s="493">
        <v>0</v>
      </c>
      <c r="CE67" s="493">
        <v>0</v>
      </c>
      <c r="CF67" s="493">
        <v>0</v>
      </c>
      <c r="CG67" s="493">
        <v>0</v>
      </c>
      <c r="CH67" s="493">
        <v>0</v>
      </c>
      <c r="CI67" s="493">
        <v>0</v>
      </c>
      <c r="CJ67" s="493">
        <v>0</v>
      </c>
      <c r="CK67" s="493">
        <v>0</v>
      </c>
      <c r="CL67" s="493">
        <v>0</v>
      </c>
      <c r="CM67" s="493">
        <v>5.7201749119788108</v>
      </c>
      <c r="CN67" s="67"/>
      <c r="CO67" s="67"/>
      <c r="CP67" s="67"/>
      <c r="CQ67" s="67"/>
      <c r="CR67" s="67"/>
      <c r="CS67" s="67"/>
      <c r="CT67" s="67"/>
      <c r="CU67" s="67"/>
      <c r="CV67" s="67"/>
      <c r="CW67" s="67"/>
      <c r="CX67" s="67"/>
      <c r="CY67" s="67"/>
      <c r="CZ67" s="67"/>
    </row>
    <row r="68" s="365" customFormat="true" ht="15" customHeight="true" x14ac:dyDescent="0.2">
      <c r="A68" s="1116"/>
      <c r="B68" s="436" t="s">
        <v>536</v>
      </c>
      <c r="C68" s="462">
        <v>8.2069033064522297E-3</v>
      </c>
      <c r="D68" s="460">
        <v>3.2839830692547145E-2</v>
      </c>
      <c r="E68" s="460">
        <v>0</v>
      </c>
      <c r="F68" s="460">
        <v>3.2826161398679124E-2</v>
      </c>
      <c r="G68" s="464">
        <v>0</v>
      </c>
      <c r="H68" s="461">
        <v>0</v>
      </c>
      <c r="I68" s="460">
        <v>0</v>
      </c>
      <c r="J68" s="460">
        <v>0</v>
      </c>
      <c r="K68" s="460">
        <v>0</v>
      </c>
      <c r="L68" s="463">
        <v>0</v>
      </c>
      <c r="M68" s="462">
        <v>1.0678512771672739E-2</v>
      </c>
      <c r="N68" s="460">
        <v>0</v>
      </c>
      <c r="O68" s="460">
        <v>4.269942481427929E-2</v>
      </c>
      <c r="P68" s="460">
        <v>0</v>
      </c>
      <c r="Q68" s="464">
        <v>4.2712876744659387E-2</v>
      </c>
      <c r="R68" s="462">
        <v>0</v>
      </c>
      <c r="S68" s="460">
        <v>0</v>
      </c>
      <c r="T68" s="460">
        <v>0</v>
      </c>
      <c r="U68" s="460">
        <v>0</v>
      </c>
      <c r="V68" s="460">
        <v>0</v>
      </c>
      <c r="W68" s="460">
        <v>0</v>
      </c>
      <c r="X68" s="460">
        <v>0.19466853663123351</v>
      </c>
      <c r="Y68" s="463">
        <v>0</v>
      </c>
      <c r="Z68" s="463">
        <v>0</v>
      </c>
      <c r="AA68" s="463">
        <v>0</v>
      </c>
      <c r="AB68" s="463">
        <v>0</v>
      </c>
      <c r="AC68" s="463">
        <v>0</v>
      </c>
      <c r="AD68" s="463">
        <v>0</v>
      </c>
      <c r="AE68" s="463">
        <v>0</v>
      </c>
      <c r="AF68" s="463">
        <v>0</v>
      </c>
      <c r="AG68" s="463">
        <v>0</v>
      </c>
      <c r="AH68" s="463">
        <v>0</v>
      </c>
      <c r="AI68" s="463">
        <v>0</v>
      </c>
      <c r="AJ68" s="463">
        <v>0</v>
      </c>
      <c r="AK68" s="463">
        <v>0</v>
      </c>
      <c r="AL68" s="463">
        <v>0</v>
      </c>
      <c r="AM68" s="463">
        <v>0</v>
      </c>
      <c r="AN68" s="1"/>
      <c r="AO68" s="1"/>
      <c r="AP68" s="1"/>
      <c r="AQ68" s="1"/>
      <c r="AR68" s="1"/>
      <c r="AS68" s="1"/>
      <c r="AT68" s="1"/>
      <c r="AU68" s="1"/>
      <c r="AV68" s="1"/>
      <c r="AW68" s="1"/>
      <c r="AX68" s="1"/>
      <c r="AY68" s="1"/>
      <c r="AZ68" s="402"/>
      <c r="BA68" s="1100"/>
      <c r="BB68" s="678" t="s">
        <v>536</v>
      </c>
      <c r="BC68" s="507">
        <v>1.3191993730002922</v>
      </c>
      <c r="BD68" s="492">
        <v>5.2767974920011689</v>
      </c>
      <c r="BE68" s="492">
        <v>0</v>
      </c>
      <c r="BF68" s="492">
        <v>5.2767974920011689</v>
      </c>
      <c r="BG68" s="511">
        <v>0</v>
      </c>
      <c r="BH68" s="507">
        <v>0</v>
      </c>
      <c r="BI68" s="492">
        <v>0</v>
      </c>
      <c r="BJ68" s="492">
        <v>0</v>
      </c>
      <c r="BK68" s="492">
        <v>0</v>
      </c>
      <c r="BL68" s="511">
        <v>0</v>
      </c>
      <c r="BM68" s="507">
        <v>1.3191993730002922</v>
      </c>
      <c r="BN68" s="492">
        <v>0</v>
      </c>
      <c r="BO68" s="492">
        <v>5.2767974920011689</v>
      </c>
      <c r="BP68" s="492">
        <v>0</v>
      </c>
      <c r="BQ68" s="511">
        <v>5.2767974920011689</v>
      </c>
      <c r="BR68" s="507">
        <v>0</v>
      </c>
      <c r="BS68" s="492">
        <v>0</v>
      </c>
      <c r="BT68" s="492">
        <v>0</v>
      </c>
      <c r="BU68" s="492">
        <v>0</v>
      </c>
      <c r="BV68" s="492">
        <v>0</v>
      </c>
      <c r="BW68" s="492">
        <v>0</v>
      </c>
      <c r="BX68" s="492">
        <v>11.872794357002629</v>
      </c>
      <c r="BY68" s="493">
        <v>0</v>
      </c>
      <c r="BZ68" s="493">
        <v>0</v>
      </c>
      <c r="CA68" s="493">
        <v>0</v>
      </c>
      <c r="CB68" s="493">
        <v>0</v>
      </c>
      <c r="CC68" s="493">
        <v>0</v>
      </c>
      <c r="CD68" s="493">
        <v>0</v>
      </c>
      <c r="CE68" s="493">
        <v>0</v>
      </c>
      <c r="CF68" s="493">
        <v>0</v>
      </c>
      <c r="CG68" s="493">
        <v>0</v>
      </c>
      <c r="CH68" s="493">
        <v>0</v>
      </c>
      <c r="CI68" s="493">
        <v>0</v>
      </c>
      <c r="CJ68" s="493">
        <v>0</v>
      </c>
      <c r="CK68" s="493">
        <v>0</v>
      </c>
      <c r="CL68" s="493">
        <v>0</v>
      </c>
      <c r="CM68" s="493">
        <v>0</v>
      </c>
      <c r="CN68" s="67"/>
      <c r="CO68" s="67"/>
      <c r="CP68" s="67"/>
      <c r="CQ68" s="67"/>
      <c r="CR68" s="67"/>
      <c r="CS68" s="67"/>
      <c r="CT68" s="67"/>
      <c r="CU68" s="67"/>
      <c r="CV68" s="67"/>
      <c r="CW68" s="67"/>
      <c r="CX68" s="67"/>
      <c r="CY68" s="67"/>
      <c r="CZ68" s="67"/>
    </row>
    <row r="69" s="365" customFormat="true" ht="15" customHeight="true" x14ac:dyDescent="0.2">
      <c r="A69" s="1116"/>
      <c r="B69" s="436" t="s">
        <v>537</v>
      </c>
      <c r="C69" s="462">
        <v>0.30722346171788129</v>
      </c>
      <c r="D69" s="460">
        <v>0.31964369676985649</v>
      </c>
      <c r="E69" s="460">
        <v>0.88368554628968854</v>
      </c>
      <c r="F69" s="460">
        <v>0.34750425693276471</v>
      </c>
      <c r="G69" s="464">
        <v>0.15219639852585767</v>
      </c>
      <c r="H69" s="461">
        <v>2.3201377275638451</v>
      </c>
      <c r="I69" s="460">
        <v>2.2448567305319349</v>
      </c>
      <c r="J69" s="460">
        <v>0.42758430224557914</v>
      </c>
      <c r="K69" s="460">
        <v>7.8798730551044346E-2</v>
      </c>
      <c r="L69" s="463">
        <v>0.14251172055265438</v>
      </c>
      <c r="M69" s="462">
        <v>0.12103502327664686</v>
      </c>
      <c r="N69" s="460">
        <v>0.32162616629295149</v>
      </c>
      <c r="O69" s="460">
        <v>0.26197943902795334</v>
      </c>
      <c r="P69" s="460">
        <v>0.33914737264735328</v>
      </c>
      <c r="Q69" s="464">
        <v>2.6804133756426689E-3</v>
      </c>
      <c r="R69" s="462">
        <v>0</v>
      </c>
      <c r="S69" s="460">
        <v>0</v>
      </c>
      <c r="T69" s="460">
        <v>0</v>
      </c>
      <c r="U69" s="460">
        <v>0</v>
      </c>
      <c r="V69" s="460">
        <v>8.9469240913790777</v>
      </c>
      <c r="W69" s="460">
        <v>0</v>
      </c>
      <c r="X69" s="460">
        <v>6.4889512210411185E-2</v>
      </c>
      <c r="Y69" s="463">
        <v>0</v>
      </c>
      <c r="Z69" s="463">
        <v>0</v>
      </c>
      <c r="AA69" s="463">
        <v>0</v>
      </c>
      <c r="AB69" s="463">
        <v>0</v>
      </c>
      <c r="AC69" s="463">
        <v>0</v>
      </c>
      <c r="AD69" s="463">
        <v>0.10153285197489118</v>
      </c>
      <c r="AE69" s="463">
        <v>0</v>
      </c>
      <c r="AF69" s="463">
        <v>2.9133150181315477E-2</v>
      </c>
      <c r="AG69" s="463">
        <v>0</v>
      </c>
      <c r="AH69" s="463">
        <v>0</v>
      </c>
      <c r="AI69" s="463">
        <v>0.19848313357761685</v>
      </c>
      <c r="AJ69" s="463">
        <v>0</v>
      </c>
      <c r="AK69" s="463">
        <v>0</v>
      </c>
      <c r="AL69" s="463">
        <v>0</v>
      </c>
      <c r="AM69" s="463">
        <v>0</v>
      </c>
      <c r="AN69" s="1"/>
      <c r="AO69" s="1"/>
      <c r="AP69" s="1"/>
      <c r="AQ69" s="1"/>
      <c r="AR69" s="1"/>
      <c r="AS69" s="1"/>
      <c r="AT69" s="1"/>
      <c r="AU69" s="1"/>
      <c r="AV69" s="1"/>
      <c r="AW69" s="1"/>
      <c r="AX69" s="1"/>
      <c r="AY69" s="1"/>
      <c r="AZ69" s="402"/>
      <c r="BA69" s="1100"/>
      <c r="BB69" s="678" t="s">
        <v>537</v>
      </c>
      <c r="BC69" s="507">
        <v>49.383912900566514</v>
      </c>
      <c r="BD69" s="492">
        <v>51.36125923547921</v>
      </c>
      <c r="BE69" s="492">
        <v>142.09525525672797</v>
      </c>
      <c r="BF69" s="492">
        <v>55.861225111636969</v>
      </c>
      <c r="BG69" s="511">
        <v>24.462387774614399</v>
      </c>
      <c r="BH69" s="507">
        <v>86.304557165921523</v>
      </c>
      <c r="BI69" s="492">
        <v>83.420940797239709</v>
      </c>
      <c r="BJ69" s="492">
        <v>15.90154084952402</v>
      </c>
      <c r="BK69" s="492">
        <v>2.9291919840897278</v>
      </c>
      <c r="BL69" s="511">
        <v>5.300513616508006</v>
      </c>
      <c r="BM69" s="507">
        <v>14.952393674256651</v>
      </c>
      <c r="BN69" s="492">
        <v>39.738461590787239</v>
      </c>
      <c r="BO69" s="492">
        <v>32.375434864318812</v>
      </c>
      <c r="BP69" s="492">
        <v>41.909864411886772</v>
      </c>
      <c r="BQ69" s="511">
        <v>0.33114132449264538</v>
      </c>
      <c r="BR69" s="507">
        <v>0</v>
      </c>
      <c r="BS69" s="492">
        <v>0</v>
      </c>
      <c r="BT69" s="492">
        <v>0</v>
      </c>
      <c r="BU69" s="492">
        <v>0</v>
      </c>
      <c r="BV69" s="492">
        <v>310.4838648028915</v>
      </c>
      <c r="BW69" s="492">
        <v>0</v>
      </c>
      <c r="BX69" s="492">
        <v>3.9575981190008767</v>
      </c>
      <c r="BY69" s="493">
        <v>0</v>
      </c>
      <c r="BZ69" s="493">
        <v>0</v>
      </c>
      <c r="CA69" s="493">
        <v>0</v>
      </c>
      <c r="CB69" s="493">
        <v>0</v>
      </c>
      <c r="CC69" s="493">
        <v>0</v>
      </c>
      <c r="CD69" s="493">
        <v>2.9291919840897278</v>
      </c>
      <c r="CE69" s="493">
        <v>0</v>
      </c>
      <c r="CF69" s="493">
        <v>0.33114132449264538</v>
      </c>
      <c r="CG69" s="493">
        <v>0</v>
      </c>
      <c r="CH69" s="493">
        <v>0</v>
      </c>
      <c r="CI69" s="493">
        <v>5.4622440485503168</v>
      </c>
      <c r="CJ69" s="493">
        <v>0</v>
      </c>
      <c r="CK69" s="493">
        <v>0</v>
      </c>
      <c r="CL69" s="493">
        <v>0</v>
      </c>
      <c r="CM69" s="493">
        <v>0</v>
      </c>
      <c r="CN69" s="67"/>
      <c r="CO69" s="67"/>
      <c r="CP69" s="67"/>
      <c r="CQ69" s="67"/>
      <c r="CR69" s="67"/>
      <c r="CS69" s="67"/>
      <c r="CT69" s="67"/>
      <c r="CU69" s="67"/>
      <c r="CV69" s="67"/>
      <c r="CW69" s="67"/>
      <c r="CX69" s="67"/>
      <c r="CY69" s="67"/>
      <c r="CZ69" s="67"/>
    </row>
    <row r="70" s="365" customFormat="true" ht="15" customHeight="true" x14ac:dyDescent="0.2">
      <c r="A70" s="1116"/>
      <c r="B70" s="436" t="s">
        <v>538</v>
      </c>
      <c r="C70" s="462">
        <v>30.332750046848599</v>
      </c>
      <c r="D70" s="460">
        <v>28.889666842950191</v>
      </c>
      <c r="E70" s="460">
        <v>26.017474998964811</v>
      </c>
      <c r="F70" s="460">
        <v>17.986937632953449</v>
      </c>
      <c r="G70" s="464">
        <v>3.2207420378934404</v>
      </c>
      <c r="H70" s="461">
        <v>32.761500963039275</v>
      </c>
      <c r="I70" s="460">
        <v>6.7761957084299693</v>
      </c>
      <c r="J70" s="460">
        <v>0.57086810170534652</v>
      </c>
      <c r="K70" s="460">
        <v>0.22471672566722814</v>
      </c>
      <c r="L70" s="463">
        <v>0</v>
      </c>
      <c r="M70" s="462">
        <v>29.408576529655122</v>
      </c>
      <c r="N70" s="460">
        <v>29.621825440197018</v>
      </c>
      <c r="O70" s="460">
        <v>26.199452746732753</v>
      </c>
      <c r="P70" s="460">
        <v>24.502736907596233</v>
      </c>
      <c r="Q70" s="464">
        <v>16.60816515366071</v>
      </c>
      <c r="R70" s="462">
        <v>32.20866902861799</v>
      </c>
      <c r="S70" s="460">
        <v>6.9092721142755718</v>
      </c>
      <c r="T70" s="460">
        <v>2.9080848356700959</v>
      </c>
      <c r="U70" s="460">
        <v>40.848099913839306</v>
      </c>
      <c r="V70" s="460">
        <v>20.411523275829964</v>
      </c>
      <c r="W70" s="460">
        <v>48.536768383477785</v>
      </c>
      <c r="X70" s="460">
        <v>27.287504053388773</v>
      </c>
      <c r="Y70" s="463">
        <v>23.184095524855326</v>
      </c>
      <c r="Z70" s="463">
        <v>34.787255228354908</v>
      </c>
      <c r="AA70" s="463">
        <v>29.02096104027002</v>
      </c>
      <c r="AB70" s="463">
        <v>22.297919359693559</v>
      </c>
      <c r="AC70" s="463">
        <v>8.289962348697534</v>
      </c>
      <c r="AD70" s="463">
        <v>20.922342504561851</v>
      </c>
      <c r="AE70" s="463">
        <v>9.0854656285227033</v>
      </c>
      <c r="AF70" s="463">
        <v>37.035894024082992</v>
      </c>
      <c r="AG70" s="463">
        <v>1.5009842115268199</v>
      </c>
      <c r="AH70" s="463">
        <v>26.046320754521023</v>
      </c>
      <c r="AI70" s="463">
        <v>25.173097133475242</v>
      </c>
      <c r="AJ70" s="463">
        <v>28.020749368551872</v>
      </c>
      <c r="AK70" s="463">
        <v>37.86373742683746</v>
      </c>
      <c r="AL70" s="463">
        <v>3.3618875383479159</v>
      </c>
      <c r="AM70" s="463">
        <v>39.407139468708408</v>
      </c>
      <c r="AN70" s="1"/>
      <c r="AO70" s="1"/>
      <c r="AP70" s="1"/>
      <c r="AQ70" s="1"/>
      <c r="AR70" s="1"/>
      <c r="AS70" s="1"/>
      <c r="AT70" s="1"/>
      <c r="AU70" s="1"/>
      <c r="AV70" s="1"/>
      <c r="AW70" s="1"/>
      <c r="AX70" s="1"/>
      <c r="AY70" s="1"/>
      <c r="AZ70" s="402"/>
      <c r="BA70" s="1100"/>
      <c r="BB70" s="678" t="s">
        <v>538</v>
      </c>
      <c r="BC70" s="507">
        <v>4875.7665771104785</v>
      </c>
      <c r="BD70" s="492">
        <v>4642.0739183721062</v>
      </c>
      <c r="BE70" s="492">
        <v>4183.5693325932389</v>
      </c>
      <c r="BF70" s="492">
        <v>2891.3958667786651</v>
      </c>
      <c r="BG70" s="511">
        <v>517.66691863976996</v>
      </c>
      <c r="BH70" s="507">
        <v>1218.6633574011439</v>
      </c>
      <c r="BI70" s="492">
        <v>251.80966488204342</v>
      </c>
      <c r="BJ70" s="492">
        <v>21.23015833669244</v>
      </c>
      <c r="BK70" s="492">
        <v>8.3534141592413143</v>
      </c>
      <c r="BL70" s="511">
        <v>0</v>
      </c>
      <c r="BM70" s="507">
        <v>3633.0691874684126</v>
      </c>
      <c r="BN70" s="492">
        <v>3659.9191728452056</v>
      </c>
      <c r="BO70" s="492">
        <v>3237.7299494566037</v>
      </c>
      <c r="BP70" s="492">
        <v>3027.906050108998</v>
      </c>
      <c r="BQ70" s="511">
        <v>2051.7916588359008</v>
      </c>
      <c r="BR70" s="507">
        <v>1275.216010321263</v>
      </c>
      <c r="BS70" s="492">
        <v>183.39915823619253</v>
      </c>
      <c r="BT70" s="492">
        <v>321.74166351132487</v>
      </c>
      <c r="BU70" s="492">
        <v>1306.112664731251</v>
      </c>
      <c r="BV70" s="492">
        <v>708.3382588771924</v>
      </c>
      <c r="BW70" s="492">
        <v>1273.8077428285451</v>
      </c>
      <c r="BX70" s="492">
        <v>1664.2593084032046</v>
      </c>
      <c r="BY70" s="493">
        <v>813.94321699071656</v>
      </c>
      <c r="BZ70" s="493">
        <v>1595.025792458084</v>
      </c>
      <c r="CA70" s="493">
        <v>358.56733913523635</v>
      </c>
      <c r="CB70" s="493">
        <v>553.74430432939903</v>
      </c>
      <c r="CC70" s="493">
        <v>187.89372445708298</v>
      </c>
      <c r="CD70" s="493">
        <v>603.60323541289017</v>
      </c>
      <c r="CE70" s="493">
        <v>395.27228047362513</v>
      </c>
      <c r="CF70" s="493">
        <v>420.96769228786229</v>
      </c>
      <c r="CG70" s="493">
        <v>42.436478676515186</v>
      </c>
      <c r="CH70" s="493">
        <v>231.60636869167365</v>
      </c>
      <c r="CI70" s="493">
        <v>692.76213813469531</v>
      </c>
      <c r="CJ70" s="493">
        <v>747.70383212652416</v>
      </c>
      <c r="CK70" s="493">
        <v>1756.2761712694114</v>
      </c>
      <c r="CL70" s="493">
        <v>222.51570752997725</v>
      </c>
      <c r="CM70" s="493">
        <v>1755.2795246115729</v>
      </c>
      <c r="CN70" s="67"/>
      <c r="CO70" s="67"/>
      <c r="CP70" s="67"/>
      <c r="CQ70" s="67"/>
      <c r="CR70" s="67"/>
      <c r="CS70" s="67"/>
      <c r="CT70" s="67"/>
      <c r="CU70" s="67"/>
      <c r="CV70" s="67"/>
      <c r="CW70" s="67"/>
      <c r="CX70" s="67"/>
      <c r="CY70" s="67"/>
      <c r="CZ70" s="67"/>
    </row>
    <row r="71" s="365" customFormat="true" ht="15" customHeight="true" x14ac:dyDescent="0.2">
      <c r="A71" s="1116"/>
      <c r="B71" s="436" t="s">
        <v>539</v>
      </c>
      <c r="C71" s="462">
        <v>0</v>
      </c>
      <c r="D71" s="460">
        <v>4.5118506601474886E-2</v>
      </c>
      <c r="E71" s="460">
        <v>0</v>
      </c>
      <c r="F71" s="460">
        <v>0</v>
      </c>
      <c r="G71" s="464">
        <v>1.8404118475894477E-2</v>
      </c>
      <c r="H71" s="461">
        <v>0</v>
      </c>
      <c r="I71" s="460">
        <v>0</v>
      </c>
      <c r="J71" s="460">
        <v>0</v>
      </c>
      <c r="K71" s="460">
        <v>0</v>
      </c>
      <c r="L71" s="463">
        <v>7.0628841987116719E-2</v>
      </c>
      <c r="M71" s="462">
        <v>0</v>
      </c>
      <c r="N71" s="460">
        <v>0</v>
      </c>
      <c r="O71" s="460">
        <v>5.866456189737479E-2</v>
      </c>
      <c r="P71" s="460">
        <v>0</v>
      </c>
      <c r="Q71" s="464">
        <v>2.6804133756426689E-3</v>
      </c>
      <c r="R71" s="462">
        <v>0.18311050334323542</v>
      </c>
      <c r="S71" s="460">
        <v>0</v>
      </c>
      <c r="T71" s="460">
        <v>0</v>
      </c>
      <c r="U71" s="460">
        <v>0</v>
      </c>
      <c r="V71" s="460">
        <v>0</v>
      </c>
      <c r="W71" s="460">
        <v>0</v>
      </c>
      <c r="X71" s="460">
        <v>0</v>
      </c>
      <c r="Y71" s="463">
        <v>0</v>
      </c>
      <c r="Z71" s="463">
        <v>0</v>
      </c>
      <c r="AA71" s="463">
        <v>0</v>
      </c>
      <c r="AB71" s="463">
        <v>0</v>
      </c>
      <c r="AC71" s="463">
        <v>0</v>
      </c>
      <c r="AD71" s="463">
        <v>0</v>
      </c>
      <c r="AE71" s="463">
        <v>0</v>
      </c>
      <c r="AF71" s="463">
        <v>2.9133150181315477E-2</v>
      </c>
      <c r="AG71" s="463">
        <v>0</v>
      </c>
      <c r="AH71" s="463">
        <v>0</v>
      </c>
      <c r="AI71" s="463">
        <v>0</v>
      </c>
      <c r="AJ71" s="463">
        <v>0</v>
      </c>
      <c r="AK71" s="463">
        <v>0</v>
      </c>
      <c r="AL71" s="463">
        <v>3.9689165235374649E-2</v>
      </c>
      <c r="AM71" s="463">
        <v>0</v>
      </c>
      <c r="AN71" s="1"/>
      <c r="AO71" s="1"/>
      <c r="AP71" s="1"/>
      <c r="AQ71" s="1"/>
      <c r="AR71" s="1"/>
      <c r="AS71" s="1"/>
      <c r="AT71" s="1"/>
      <c r="AU71" s="1"/>
      <c r="AV71" s="1"/>
      <c r="AW71" s="1"/>
      <c r="AX71" s="1"/>
      <c r="AY71" s="1"/>
      <c r="AZ71" s="402"/>
      <c r="BA71" s="1100"/>
      <c r="BB71" s="678" t="s">
        <v>539</v>
      </c>
      <c r="BC71" s="507">
        <v>0</v>
      </c>
      <c r="BD71" s="492">
        <v>7.2497700949332948</v>
      </c>
      <c r="BE71" s="492">
        <v>0</v>
      </c>
      <c r="BF71" s="492">
        <v>0</v>
      </c>
      <c r="BG71" s="511">
        <v>2.9580771106800339</v>
      </c>
      <c r="BH71" s="507">
        <v>0</v>
      </c>
      <c r="BI71" s="492">
        <v>0</v>
      </c>
      <c r="BJ71" s="492">
        <v>0</v>
      </c>
      <c r="BK71" s="492">
        <v>0</v>
      </c>
      <c r="BL71" s="511">
        <v>2.6269357861873885</v>
      </c>
      <c r="BM71" s="507">
        <v>0</v>
      </c>
      <c r="BN71" s="492">
        <v>0</v>
      </c>
      <c r="BO71" s="492">
        <v>7.2497700949332948</v>
      </c>
      <c r="BP71" s="492">
        <v>0</v>
      </c>
      <c r="BQ71" s="511">
        <v>0.33114132449264538</v>
      </c>
      <c r="BR71" s="507">
        <v>7.2497700949332948</v>
      </c>
      <c r="BS71" s="492">
        <v>0</v>
      </c>
      <c r="BT71" s="492">
        <v>0</v>
      </c>
      <c r="BU71" s="492">
        <v>0</v>
      </c>
      <c r="BV71" s="492">
        <v>0</v>
      </c>
      <c r="BW71" s="492">
        <v>0</v>
      </c>
      <c r="BX71" s="492">
        <v>0</v>
      </c>
      <c r="BY71" s="493">
        <v>0</v>
      </c>
      <c r="BZ71" s="493">
        <v>0</v>
      </c>
      <c r="CA71" s="493">
        <v>0</v>
      </c>
      <c r="CB71" s="493">
        <v>0</v>
      </c>
      <c r="CC71" s="493">
        <v>0</v>
      </c>
      <c r="CD71" s="493">
        <v>0</v>
      </c>
      <c r="CE71" s="493">
        <v>0</v>
      </c>
      <c r="CF71" s="493">
        <v>0.33114132449264538</v>
      </c>
      <c r="CG71" s="493">
        <v>0</v>
      </c>
      <c r="CH71" s="493">
        <v>0</v>
      </c>
      <c r="CI71" s="493">
        <v>0</v>
      </c>
      <c r="CJ71" s="493">
        <v>0</v>
      </c>
      <c r="CK71" s="493">
        <v>0</v>
      </c>
      <c r="CL71" s="493">
        <v>2.6269357861873885</v>
      </c>
      <c r="CM71" s="493">
        <v>0</v>
      </c>
      <c r="CN71" s="67"/>
      <c r="CO71" s="67"/>
      <c r="CP71" s="67"/>
      <c r="CQ71" s="67"/>
      <c r="CR71" s="67"/>
      <c r="CS71" s="67"/>
      <c r="CT71" s="67"/>
      <c r="CU71" s="67"/>
      <c r="CV71" s="67"/>
      <c r="CW71" s="67"/>
      <c r="CX71" s="67"/>
      <c r="CY71" s="67"/>
      <c r="CZ71" s="67"/>
    </row>
    <row r="72" s="365" customFormat="true" ht="15" customHeight="true" x14ac:dyDescent="0.2">
      <c r="A72" s="1116"/>
      <c r="B72" s="436" t="s">
        <v>540</v>
      </c>
      <c r="C72" s="462">
        <v>0.14509724282865602</v>
      </c>
      <c r="D72" s="460">
        <v>0.1544392573396221</v>
      </c>
      <c r="E72" s="460">
        <v>0.2334958312181474</v>
      </c>
      <c r="F72" s="460">
        <v>0.11201417111007944</v>
      </c>
      <c r="G72" s="464">
        <v>2.4092400841272777E-2</v>
      </c>
      <c r="H72" s="461">
        <v>0.49600573421212746</v>
      </c>
      <c r="I72" s="460">
        <v>0</v>
      </c>
      <c r="J72" s="460">
        <v>0</v>
      </c>
      <c r="K72" s="460">
        <v>0</v>
      </c>
      <c r="L72" s="463">
        <v>0</v>
      </c>
      <c r="M72" s="462">
        <v>0.10987405643830354</v>
      </c>
      <c r="N72" s="460">
        <v>7.0808326605334981E-2</v>
      </c>
      <c r="O72" s="460">
        <v>0.26123756246294261</v>
      </c>
      <c r="P72" s="460">
        <v>0.21656808495365401</v>
      </c>
      <c r="Q72" s="464">
        <v>6.2689230844242549E-2</v>
      </c>
      <c r="R72" s="462">
        <v>0</v>
      </c>
      <c r="S72" s="460">
        <v>0</v>
      </c>
      <c r="T72" s="460">
        <v>0.15848975633118786</v>
      </c>
      <c r="U72" s="460">
        <v>0</v>
      </c>
      <c r="V72" s="460">
        <v>5.7321972368565476E-2</v>
      </c>
      <c r="W72" s="460">
        <v>0.47216251120874586</v>
      </c>
      <c r="X72" s="460">
        <v>0</v>
      </c>
      <c r="Y72" s="463">
        <v>0</v>
      </c>
      <c r="Z72" s="463">
        <v>0.63044323315108153</v>
      </c>
      <c r="AA72" s="463">
        <v>1.7925555990214899</v>
      </c>
      <c r="AB72" s="463">
        <v>0</v>
      </c>
      <c r="AC72" s="463">
        <v>0</v>
      </c>
      <c r="AD72" s="463">
        <v>7.2822480887394778E-2</v>
      </c>
      <c r="AE72" s="463">
        <v>0</v>
      </c>
      <c r="AF72" s="463">
        <v>0</v>
      </c>
      <c r="AG72" s="463">
        <v>0</v>
      </c>
      <c r="AH72" s="463">
        <v>0</v>
      </c>
      <c r="AI72" s="463">
        <v>0.54739379570664537</v>
      </c>
      <c r="AJ72" s="463">
        <v>0</v>
      </c>
      <c r="AK72" s="463">
        <v>0</v>
      </c>
      <c r="AL72" s="463">
        <v>0</v>
      </c>
      <c r="AM72" s="463">
        <v>0.16677387983774408</v>
      </c>
      <c r="AN72" s="1"/>
      <c r="AO72" s="1"/>
      <c r="AP72" s="1"/>
      <c r="AQ72" s="1"/>
      <c r="AR72" s="1"/>
      <c r="AS72" s="1"/>
      <c r="AT72" s="1"/>
      <c r="AU72" s="1"/>
      <c r="AV72" s="1"/>
      <c r="AW72" s="1"/>
      <c r="AX72" s="1"/>
      <c r="AY72" s="1"/>
      <c r="AZ72" s="402"/>
      <c r="BA72" s="1100"/>
      <c r="BB72" s="678" t="s">
        <v>540</v>
      </c>
      <c r="BC72" s="507">
        <v>23.323315094153326</v>
      </c>
      <c r="BD72" s="492">
        <v>24.815739564125984</v>
      </c>
      <c r="BE72" s="492">
        <v>37.545764868092512</v>
      </c>
      <c r="BF72" s="492">
        <v>18.006250868127424</v>
      </c>
      <c r="BG72" s="511">
        <v>3.872349526723728</v>
      </c>
      <c r="BH72" s="507">
        <v>18.450437116025672</v>
      </c>
      <c r="BI72" s="492">
        <v>0</v>
      </c>
      <c r="BJ72" s="492">
        <v>0</v>
      </c>
      <c r="BK72" s="492">
        <v>0</v>
      </c>
      <c r="BL72" s="511">
        <v>0</v>
      </c>
      <c r="BM72" s="507">
        <v>13.573593014460915</v>
      </c>
      <c r="BN72" s="492">
        <v>8.7487097195663956</v>
      </c>
      <c r="BO72" s="492">
        <v>32.283753713702609</v>
      </c>
      <c r="BP72" s="492">
        <v>26.76222730401992</v>
      </c>
      <c r="BQ72" s="511">
        <v>7.744699053447456</v>
      </c>
      <c r="BR72" s="507">
        <v>0</v>
      </c>
      <c r="BS72" s="492">
        <v>0</v>
      </c>
      <c r="BT72" s="492">
        <v>17.534824715576395</v>
      </c>
      <c r="BU72" s="492">
        <v>0</v>
      </c>
      <c r="BV72" s="492">
        <v>1.9892364501299182</v>
      </c>
      <c r="BW72" s="492">
        <v>12.391518485515929</v>
      </c>
      <c r="BX72" s="492">
        <v>0</v>
      </c>
      <c r="BY72" s="493">
        <v>0</v>
      </c>
      <c r="BZ72" s="493">
        <v>28.906368466144553</v>
      </c>
      <c r="CA72" s="493">
        <v>22.14784997992351</v>
      </c>
      <c r="CB72" s="493">
        <v>0</v>
      </c>
      <c r="CC72" s="493">
        <v>0</v>
      </c>
      <c r="CD72" s="493">
        <v>2.1009064862044404</v>
      </c>
      <c r="CE72" s="493">
        <v>0</v>
      </c>
      <c r="CF72" s="493">
        <v>0</v>
      </c>
      <c r="CG72" s="493">
        <v>0</v>
      </c>
      <c r="CH72" s="493">
        <v>0</v>
      </c>
      <c r="CI72" s="493">
        <v>15.064244749253479</v>
      </c>
      <c r="CJ72" s="493">
        <v>0</v>
      </c>
      <c r="CK72" s="493">
        <v>0</v>
      </c>
      <c r="CL72" s="493">
        <v>0</v>
      </c>
      <c r="CM72" s="493">
        <v>7.4284705884747533</v>
      </c>
      <c r="CN72" s="67"/>
      <c r="CO72" s="67"/>
      <c r="CP72" s="67"/>
      <c r="CQ72" s="67"/>
      <c r="CR72" s="67"/>
      <c r="CS72" s="67"/>
      <c r="CT72" s="67"/>
      <c r="CU72" s="67"/>
      <c r="CV72" s="67"/>
      <c r="CW72" s="67"/>
      <c r="CX72" s="67"/>
      <c r="CY72" s="67"/>
      <c r="CZ72" s="67"/>
    </row>
    <row r="73" s="365" customFormat="true" ht="15" customHeight="true" x14ac:dyDescent="0.2">
      <c r="A73" s="1117"/>
      <c r="B73" s="436" t="s">
        <v>541</v>
      </c>
      <c r="C73" s="462">
        <v>0</v>
      </c>
      <c r="D73" s="460">
        <v>0</v>
      </c>
      <c r="E73" s="460">
        <v>0</v>
      </c>
      <c r="F73" s="460">
        <v>0</v>
      </c>
      <c r="G73" s="464">
        <v>2.1365757010771379E-2</v>
      </c>
      <c r="H73" s="461">
        <v>0</v>
      </c>
      <c r="I73" s="460">
        <v>0</v>
      </c>
      <c r="J73" s="460">
        <v>9.2341154278216958E-2</v>
      </c>
      <c r="K73" s="460">
        <v>0</v>
      </c>
      <c r="L73" s="463">
        <v>0</v>
      </c>
      <c r="M73" s="462">
        <v>0</v>
      </c>
      <c r="N73" s="460">
        <v>0</v>
      </c>
      <c r="O73" s="460">
        <v>0</v>
      </c>
      <c r="P73" s="460">
        <v>0</v>
      </c>
      <c r="Q73" s="464">
        <v>0</v>
      </c>
      <c r="R73" s="462">
        <v>0</v>
      </c>
      <c r="S73" s="460">
        <v>0</v>
      </c>
      <c r="T73" s="460">
        <v>0</v>
      </c>
      <c r="U73" s="460">
        <v>0</v>
      </c>
      <c r="V73" s="460">
        <v>0</v>
      </c>
      <c r="W73" s="460">
        <v>0</v>
      </c>
      <c r="X73" s="460">
        <v>0</v>
      </c>
      <c r="Y73" s="463">
        <v>0</v>
      </c>
      <c r="Z73" s="463">
        <v>0</v>
      </c>
      <c r="AA73" s="463">
        <v>0</v>
      </c>
      <c r="AB73" s="463">
        <v>0</v>
      </c>
      <c r="AC73" s="463">
        <v>0</v>
      </c>
      <c r="AD73" s="463">
        <v>0.11903413047265707</v>
      </c>
      <c r="AE73" s="463">
        <v>0</v>
      </c>
      <c r="AF73" s="463">
        <v>0</v>
      </c>
      <c r="AG73" s="463">
        <v>0</v>
      </c>
      <c r="AH73" s="463">
        <v>0</v>
      </c>
      <c r="AI73" s="463">
        <v>0</v>
      </c>
      <c r="AJ73" s="463">
        <v>0</v>
      </c>
      <c r="AK73" s="463">
        <v>0</v>
      </c>
      <c r="AL73" s="463">
        <v>0</v>
      </c>
      <c r="AM73" s="463">
        <v>0</v>
      </c>
      <c r="AN73" s="1"/>
      <c r="AO73" s="1"/>
      <c r="AP73" s="1"/>
      <c r="AQ73" s="1"/>
      <c r="AR73" s="1"/>
      <c r="AS73" s="1"/>
      <c r="AT73" s="1"/>
      <c r="AU73" s="1"/>
      <c r="AV73" s="1"/>
      <c r="AW73" s="1"/>
      <c r="AX73" s="1"/>
      <c r="AY73" s="1"/>
      <c r="AZ73" s="402"/>
      <c r="BA73" s="1101"/>
      <c r="BB73" s="678" t="s">
        <v>541</v>
      </c>
      <c r="BC73" s="507">
        <v>0</v>
      </c>
      <c r="BD73" s="492">
        <v>0</v>
      </c>
      <c r="BE73" s="492">
        <v>0</v>
      </c>
      <c r="BF73" s="492">
        <v>0</v>
      </c>
      <c r="BG73" s="511">
        <v>3.4340985605311674</v>
      </c>
      <c r="BH73" s="507">
        <v>0</v>
      </c>
      <c r="BI73" s="492">
        <v>0</v>
      </c>
      <c r="BJ73" s="492">
        <v>3.4340985605311674</v>
      </c>
      <c r="BK73" s="492">
        <v>0</v>
      </c>
      <c r="BL73" s="511">
        <v>0</v>
      </c>
      <c r="BM73" s="507">
        <v>0</v>
      </c>
      <c r="BN73" s="492">
        <v>0</v>
      </c>
      <c r="BO73" s="492">
        <v>0</v>
      </c>
      <c r="BP73" s="492">
        <v>0</v>
      </c>
      <c r="BQ73" s="511">
        <v>0</v>
      </c>
      <c r="BR73" s="507">
        <v>0</v>
      </c>
      <c r="BS73" s="492">
        <v>0</v>
      </c>
      <c r="BT73" s="492">
        <v>0</v>
      </c>
      <c r="BU73" s="492">
        <v>0</v>
      </c>
      <c r="BV73" s="492">
        <v>0</v>
      </c>
      <c r="BW73" s="492">
        <v>0</v>
      </c>
      <c r="BX73" s="492">
        <v>0</v>
      </c>
      <c r="BY73" s="493">
        <v>0</v>
      </c>
      <c r="BZ73" s="493">
        <v>0</v>
      </c>
      <c r="CA73" s="493">
        <v>0</v>
      </c>
      <c r="CB73" s="493">
        <v>0</v>
      </c>
      <c r="CC73" s="493">
        <v>0</v>
      </c>
      <c r="CD73" s="493">
        <v>3.4340985605311674</v>
      </c>
      <c r="CE73" s="493">
        <v>0</v>
      </c>
      <c r="CF73" s="493">
        <v>0</v>
      </c>
      <c r="CG73" s="493">
        <v>0</v>
      </c>
      <c r="CH73" s="493">
        <v>0</v>
      </c>
      <c r="CI73" s="493">
        <v>0</v>
      </c>
      <c r="CJ73" s="493">
        <v>0</v>
      </c>
      <c r="CK73" s="493">
        <v>0</v>
      </c>
      <c r="CL73" s="493">
        <v>0</v>
      </c>
      <c r="CM73" s="493">
        <v>0</v>
      </c>
      <c r="CN73" s="67"/>
      <c r="CO73" s="67"/>
      <c r="CP73" s="67"/>
      <c r="CQ73" s="67"/>
      <c r="CR73" s="67"/>
      <c r="CS73" s="67"/>
      <c r="CT73" s="67"/>
      <c r="CU73" s="67"/>
      <c r="CV73" s="67"/>
      <c r="CW73" s="67"/>
      <c r="CX73" s="67"/>
      <c r="CY73" s="67"/>
      <c r="CZ73" s="67"/>
    </row>
    <row r="74" s="365" customFormat="true" ht="15" customHeight="true" x14ac:dyDescent="0.2">
      <c r="A74" s="672"/>
      <c r="B74" s="436"/>
      <c r="C74" s="462"/>
      <c r="D74" s="460"/>
      <c r="E74" s="460"/>
      <c r="F74" s="460"/>
      <c r="G74" s="464"/>
      <c r="H74" s="461"/>
      <c r="I74" s="460"/>
      <c r="J74" s="460"/>
      <c r="K74" s="460"/>
      <c r="L74" s="463"/>
      <c r="M74" s="462"/>
      <c r="N74" s="460"/>
      <c r="O74" s="460"/>
      <c r="P74" s="460"/>
      <c r="Q74" s="464"/>
      <c r="R74" s="462"/>
      <c r="S74" s="460"/>
      <c r="T74" s="460"/>
      <c r="U74" s="460"/>
      <c r="V74" s="460"/>
      <c r="W74" s="460"/>
      <c r="X74" s="460"/>
      <c r="Y74" s="463"/>
      <c r="Z74" s="463"/>
      <c r="AA74" s="463"/>
      <c r="AB74" s="463"/>
      <c r="AC74" s="463"/>
      <c r="AD74" s="463"/>
      <c r="AE74" s="463"/>
      <c r="AF74" s="463"/>
      <c r="AG74" s="463"/>
      <c r="AH74" s="463"/>
      <c r="AI74" s="463"/>
      <c r="AJ74" s="463"/>
      <c r="AK74" s="463"/>
      <c r="AL74" s="463"/>
      <c r="AM74" s="463"/>
      <c r="AN74" s="1"/>
      <c r="AO74" s="1"/>
      <c r="AP74" s="1"/>
      <c r="AQ74" s="1"/>
      <c r="AR74" s="1"/>
      <c r="AS74" s="1"/>
      <c r="AT74" s="1"/>
      <c r="AU74" s="1"/>
      <c r="AV74" s="1"/>
      <c r="AW74" s="1"/>
      <c r="AX74" s="1"/>
      <c r="AY74" s="1"/>
      <c r="AZ74" s="402"/>
      <c r="BA74" s="679"/>
      <c r="BB74" s="678"/>
      <c r="BC74" s="507"/>
      <c r="BD74" s="492"/>
      <c r="BE74" s="492"/>
      <c r="BF74" s="492"/>
      <c r="BG74" s="511"/>
      <c r="BH74" s="507"/>
      <c r="BI74" s="492"/>
      <c r="BJ74" s="492"/>
      <c r="BK74" s="492"/>
      <c r="BL74" s="511"/>
      <c r="BM74" s="507"/>
      <c r="BN74" s="492"/>
      <c r="BO74" s="492"/>
      <c r="BP74" s="492"/>
      <c r="BQ74" s="511"/>
      <c r="BR74" s="507"/>
      <c r="BS74" s="492"/>
      <c r="BT74" s="492"/>
      <c r="BU74" s="492"/>
      <c r="BV74" s="492"/>
      <c r="BW74" s="492"/>
      <c r="BX74" s="492"/>
      <c r="BY74" s="493"/>
      <c r="BZ74" s="493"/>
      <c r="CA74" s="493"/>
      <c r="CB74" s="493"/>
      <c r="CC74" s="493"/>
      <c r="CD74" s="493"/>
      <c r="CE74" s="493"/>
      <c r="CF74" s="493"/>
      <c r="CG74" s="493"/>
      <c r="CH74" s="493"/>
      <c r="CI74" s="493"/>
      <c r="CJ74" s="493"/>
      <c r="CK74" s="493"/>
      <c r="CL74" s="493"/>
      <c r="CM74" s="493"/>
      <c r="CN74" s="67"/>
      <c r="CO74" s="67"/>
      <c r="CP74" s="67"/>
      <c r="CQ74" s="67"/>
      <c r="CR74" s="67"/>
      <c r="CS74" s="67"/>
      <c r="CT74" s="67"/>
      <c r="CU74" s="67"/>
      <c r="CV74" s="67"/>
      <c r="CW74" s="67"/>
      <c r="CX74" s="67"/>
      <c r="CY74" s="67"/>
      <c r="CZ74" s="67"/>
    </row>
    <row r="75" s="365" customFormat="true" ht="15" customHeight="true" x14ac:dyDescent="0.2">
      <c r="A75" s="672"/>
      <c r="B75" s="436"/>
      <c r="C75" s="462"/>
      <c r="D75" s="460"/>
      <c r="E75" s="460"/>
      <c r="F75" s="460"/>
      <c r="G75" s="464"/>
      <c r="H75" s="461"/>
      <c r="I75" s="460"/>
      <c r="J75" s="460"/>
      <c r="K75" s="460"/>
      <c r="L75" s="463"/>
      <c r="M75" s="462"/>
      <c r="N75" s="460"/>
      <c r="O75" s="460"/>
      <c r="P75" s="460"/>
      <c r="Q75" s="464"/>
      <c r="R75" s="462"/>
      <c r="S75" s="460"/>
      <c r="T75" s="460"/>
      <c r="U75" s="460"/>
      <c r="V75" s="460"/>
      <c r="W75" s="460"/>
      <c r="X75" s="460"/>
      <c r="Y75" s="463"/>
      <c r="Z75" s="463"/>
      <c r="AA75" s="463"/>
      <c r="AB75" s="463"/>
      <c r="AC75" s="463"/>
      <c r="AD75" s="463"/>
      <c r="AE75" s="463"/>
      <c r="AF75" s="463"/>
      <c r="AG75" s="463"/>
      <c r="AH75" s="463"/>
      <c r="AI75" s="463"/>
      <c r="AJ75" s="463"/>
      <c r="AK75" s="463"/>
      <c r="AL75" s="463"/>
      <c r="AM75" s="463"/>
      <c r="AN75" s="1"/>
      <c r="AO75" s="1"/>
      <c r="AP75" s="1"/>
      <c r="AQ75" s="1"/>
      <c r="AR75" s="1"/>
      <c r="AS75" s="1"/>
      <c r="AT75" s="1"/>
      <c r="AU75" s="1"/>
      <c r="AV75" s="1"/>
      <c r="AW75" s="1"/>
      <c r="AX75" s="1"/>
      <c r="AY75" s="1"/>
      <c r="AZ75" s="402"/>
      <c r="BA75" s="679"/>
      <c r="BB75" s="678"/>
      <c r="BC75" s="507"/>
      <c r="BD75" s="492"/>
      <c r="BE75" s="492"/>
      <c r="BF75" s="492"/>
      <c r="BG75" s="511"/>
      <c r="BH75" s="507"/>
      <c r="BI75" s="492"/>
      <c r="BJ75" s="492"/>
      <c r="BK75" s="492"/>
      <c r="BL75" s="511"/>
      <c r="BM75" s="507"/>
      <c r="BN75" s="492"/>
      <c r="BO75" s="492"/>
      <c r="BP75" s="492"/>
      <c r="BQ75" s="511"/>
      <c r="BR75" s="507"/>
      <c r="BS75" s="492"/>
      <c r="BT75" s="492"/>
      <c r="BU75" s="492"/>
      <c r="BV75" s="492"/>
      <c r="BW75" s="492"/>
      <c r="BX75" s="492"/>
      <c r="BY75" s="493"/>
      <c r="BZ75" s="493"/>
      <c r="CA75" s="493"/>
      <c r="CB75" s="493"/>
      <c r="CC75" s="493"/>
      <c r="CD75" s="493"/>
      <c r="CE75" s="493"/>
      <c r="CF75" s="493"/>
      <c r="CG75" s="493"/>
      <c r="CH75" s="493"/>
      <c r="CI75" s="493"/>
      <c r="CJ75" s="493"/>
      <c r="CK75" s="493"/>
      <c r="CL75" s="493"/>
      <c r="CM75" s="493"/>
      <c r="CN75" s="67"/>
      <c r="CO75" s="67"/>
      <c r="CP75" s="67"/>
      <c r="CQ75" s="67"/>
      <c r="CR75" s="67"/>
      <c r="CS75" s="67"/>
      <c r="CT75" s="67"/>
      <c r="CU75" s="67"/>
      <c r="CV75" s="67"/>
      <c r="CW75" s="67"/>
      <c r="CX75" s="67"/>
      <c r="CY75" s="67"/>
      <c r="CZ75" s="67"/>
    </row>
    <row r="76" s="365" customFormat="true" ht="15" customHeight="true" x14ac:dyDescent="0.2">
      <c r="A76" s="672"/>
      <c r="B76" s="436"/>
      <c r="C76" s="462"/>
      <c r="D76" s="460"/>
      <c r="E76" s="460"/>
      <c r="F76" s="460"/>
      <c r="G76" s="464"/>
      <c r="H76" s="461"/>
      <c r="I76" s="460"/>
      <c r="J76" s="460"/>
      <c r="K76" s="460"/>
      <c r="L76" s="463"/>
      <c r="M76" s="462"/>
      <c r="N76" s="460"/>
      <c r="O76" s="460"/>
      <c r="P76" s="460"/>
      <c r="Q76" s="464"/>
      <c r="R76" s="462"/>
      <c r="S76" s="460"/>
      <c r="T76" s="460"/>
      <c r="U76" s="460"/>
      <c r="V76" s="460"/>
      <c r="W76" s="460"/>
      <c r="X76" s="460"/>
      <c r="Y76" s="463"/>
      <c r="Z76" s="463"/>
      <c r="AA76" s="463"/>
      <c r="AB76" s="463"/>
      <c r="AC76" s="463"/>
      <c r="AD76" s="463"/>
      <c r="AE76" s="463"/>
      <c r="AF76" s="463"/>
      <c r="AG76" s="463"/>
      <c r="AH76" s="463"/>
      <c r="AI76" s="463"/>
      <c r="AJ76" s="463"/>
      <c r="AK76" s="463"/>
      <c r="AL76" s="463"/>
      <c r="AM76" s="463"/>
      <c r="AN76" s="1"/>
      <c r="AO76" s="1"/>
      <c r="AP76" s="1"/>
      <c r="AQ76" s="1"/>
      <c r="AR76" s="1"/>
      <c r="AS76" s="1"/>
      <c r="AT76" s="1"/>
      <c r="AU76" s="1"/>
      <c r="AV76" s="1"/>
      <c r="AW76" s="1"/>
      <c r="AX76" s="1"/>
      <c r="AY76" s="1"/>
      <c r="AZ76" s="402"/>
      <c r="BA76" s="679"/>
      <c r="BB76" s="678"/>
      <c r="BC76" s="507"/>
      <c r="BD76" s="492"/>
      <c r="BE76" s="492"/>
      <c r="BF76" s="492"/>
      <c r="BG76" s="511"/>
      <c r="BH76" s="507"/>
      <c r="BI76" s="492"/>
      <c r="BJ76" s="492"/>
      <c r="BK76" s="492"/>
      <c r="BL76" s="511"/>
      <c r="BM76" s="507"/>
      <c r="BN76" s="492"/>
      <c r="BO76" s="492"/>
      <c r="BP76" s="492"/>
      <c r="BQ76" s="511"/>
      <c r="BR76" s="507"/>
      <c r="BS76" s="492"/>
      <c r="BT76" s="492"/>
      <c r="BU76" s="492"/>
      <c r="BV76" s="492"/>
      <c r="BW76" s="492"/>
      <c r="BX76" s="492"/>
      <c r="BY76" s="493"/>
      <c r="BZ76" s="493"/>
      <c r="CA76" s="493"/>
      <c r="CB76" s="493"/>
      <c r="CC76" s="493"/>
      <c r="CD76" s="493"/>
      <c r="CE76" s="493"/>
      <c r="CF76" s="493"/>
      <c r="CG76" s="493"/>
      <c r="CH76" s="493"/>
      <c r="CI76" s="493"/>
      <c r="CJ76" s="493"/>
      <c r="CK76" s="493"/>
      <c r="CL76" s="493"/>
      <c r="CM76" s="493"/>
      <c r="CN76" s="67"/>
      <c r="CO76" s="67"/>
      <c r="CP76" s="67"/>
      <c r="CQ76" s="67"/>
      <c r="CR76" s="67"/>
      <c r="CS76" s="67"/>
      <c r="CT76" s="67"/>
      <c r="CU76" s="67"/>
      <c r="CV76" s="67"/>
      <c r="CW76" s="67"/>
      <c r="CX76" s="67"/>
      <c r="CY76" s="67"/>
      <c r="CZ76" s="67"/>
    </row>
    <row r="77" s="365" customFormat="true" ht="15" customHeight="true" x14ac:dyDescent="0.2">
      <c r="A77" s="672"/>
      <c r="B77" s="436"/>
      <c r="C77" s="462"/>
      <c r="D77" s="460"/>
      <c r="E77" s="460"/>
      <c r="F77" s="460"/>
      <c r="G77" s="464"/>
      <c r="H77" s="461"/>
      <c r="I77" s="460"/>
      <c r="J77" s="460"/>
      <c r="K77" s="460"/>
      <c r="L77" s="463"/>
      <c r="M77" s="462"/>
      <c r="N77" s="460"/>
      <c r="O77" s="460"/>
      <c r="P77" s="460"/>
      <c r="Q77" s="464"/>
      <c r="R77" s="462"/>
      <c r="S77" s="460"/>
      <c r="T77" s="460"/>
      <c r="U77" s="460"/>
      <c r="V77" s="460"/>
      <c r="W77" s="460"/>
      <c r="X77" s="460"/>
      <c r="Y77" s="463"/>
      <c r="Z77" s="463"/>
      <c r="AA77" s="463"/>
      <c r="AB77" s="463"/>
      <c r="AC77" s="463"/>
      <c r="AD77" s="463"/>
      <c r="AE77" s="463"/>
      <c r="AF77" s="463"/>
      <c r="AG77" s="463"/>
      <c r="AH77" s="463"/>
      <c r="AI77" s="463"/>
      <c r="AJ77" s="463"/>
      <c r="AK77" s="463"/>
      <c r="AL77" s="463"/>
      <c r="AM77" s="463"/>
      <c r="AN77" s="1"/>
      <c r="AO77" s="1"/>
      <c r="AP77" s="1"/>
      <c r="AQ77" s="1"/>
      <c r="AR77" s="1"/>
      <c r="AS77" s="1"/>
      <c r="AT77" s="1"/>
      <c r="AU77" s="1"/>
      <c r="AV77" s="1"/>
      <c r="AW77" s="1"/>
      <c r="AX77" s="1"/>
      <c r="AY77" s="1"/>
      <c r="AZ77" s="402"/>
      <c r="BA77" s="679"/>
      <c r="BB77" s="678"/>
      <c r="BC77" s="507"/>
      <c r="BD77" s="492"/>
      <c r="BE77" s="492"/>
      <c r="BF77" s="492"/>
      <c r="BG77" s="511"/>
      <c r="BH77" s="507"/>
      <c r="BI77" s="492"/>
      <c r="BJ77" s="492"/>
      <c r="BK77" s="492"/>
      <c r="BL77" s="511"/>
      <c r="BM77" s="507"/>
      <c r="BN77" s="492"/>
      <c r="BO77" s="492"/>
      <c r="BP77" s="492"/>
      <c r="BQ77" s="511"/>
      <c r="BR77" s="507"/>
      <c r="BS77" s="492"/>
      <c r="BT77" s="492"/>
      <c r="BU77" s="492"/>
      <c r="BV77" s="492"/>
      <c r="BW77" s="492"/>
      <c r="BX77" s="492"/>
      <c r="BY77" s="493"/>
      <c r="BZ77" s="493"/>
      <c r="CA77" s="493"/>
      <c r="CB77" s="493"/>
      <c r="CC77" s="493"/>
      <c r="CD77" s="493"/>
      <c r="CE77" s="493"/>
      <c r="CF77" s="493"/>
      <c r="CG77" s="493"/>
      <c r="CH77" s="493"/>
      <c r="CI77" s="493"/>
      <c r="CJ77" s="493"/>
      <c r="CK77" s="493"/>
      <c r="CL77" s="493"/>
      <c r="CM77" s="493"/>
      <c r="CN77" s="67"/>
      <c r="CO77" s="67"/>
      <c r="CP77" s="67"/>
      <c r="CQ77" s="67"/>
      <c r="CR77" s="67"/>
      <c r="CS77" s="67"/>
      <c r="CT77" s="67"/>
      <c r="CU77" s="67"/>
      <c r="CV77" s="67"/>
      <c r="CW77" s="67"/>
      <c r="CX77" s="67"/>
      <c r="CY77" s="67"/>
      <c r="CZ77" s="67"/>
    </row>
    <row r="78" s="365" customFormat="true" ht="15" customHeight="true" x14ac:dyDescent="0.2">
      <c r="A78" s="672"/>
      <c r="B78" s="436"/>
      <c r="C78" s="462"/>
      <c r="D78" s="460"/>
      <c r="E78" s="460"/>
      <c r="F78" s="460"/>
      <c r="G78" s="464"/>
      <c r="H78" s="461"/>
      <c r="I78" s="460"/>
      <c r="J78" s="460"/>
      <c r="K78" s="460"/>
      <c r="L78" s="463"/>
      <c r="M78" s="462"/>
      <c r="N78" s="460"/>
      <c r="O78" s="460"/>
      <c r="P78" s="460"/>
      <c r="Q78" s="464"/>
      <c r="R78" s="462"/>
      <c r="S78" s="460"/>
      <c r="T78" s="460"/>
      <c r="U78" s="460"/>
      <c r="V78" s="460"/>
      <c r="W78" s="460"/>
      <c r="X78" s="460"/>
      <c r="Y78" s="463"/>
      <c r="Z78" s="463"/>
      <c r="AA78" s="463"/>
      <c r="AB78" s="463"/>
      <c r="AC78" s="463"/>
      <c r="AD78" s="463"/>
      <c r="AE78" s="463"/>
      <c r="AF78" s="463"/>
      <c r="AG78" s="463"/>
      <c r="AH78" s="463"/>
      <c r="AI78" s="463"/>
      <c r="AJ78" s="463"/>
      <c r="AK78" s="463"/>
      <c r="AL78" s="463"/>
      <c r="AM78" s="463"/>
      <c r="AN78" s="1"/>
      <c r="AO78" s="1"/>
      <c r="AP78" s="1"/>
      <c r="AQ78" s="1"/>
      <c r="AR78" s="1"/>
      <c r="AS78" s="1"/>
      <c r="AT78" s="1"/>
      <c r="AU78" s="1"/>
      <c r="AV78" s="1"/>
      <c r="AW78" s="1"/>
      <c r="AX78" s="1"/>
      <c r="AY78" s="1"/>
      <c r="AZ78" s="402"/>
      <c r="BA78" s="679"/>
      <c r="BB78" s="678"/>
      <c r="BC78" s="507"/>
      <c r="BD78" s="492"/>
      <c r="BE78" s="492"/>
      <c r="BF78" s="492"/>
      <c r="BG78" s="511"/>
      <c r="BH78" s="507"/>
      <c r="BI78" s="492"/>
      <c r="BJ78" s="492"/>
      <c r="BK78" s="492"/>
      <c r="BL78" s="511"/>
      <c r="BM78" s="507"/>
      <c r="BN78" s="492"/>
      <c r="BO78" s="492"/>
      <c r="BP78" s="492"/>
      <c r="BQ78" s="511"/>
      <c r="BR78" s="507"/>
      <c r="BS78" s="492"/>
      <c r="BT78" s="492"/>
      <c r="BU78" s="492"/>
      <c r="BV78" s="492"/>
      <c r="BW78" s="492"/>
      <c r="BX78" s="492"/>
      <c r="BY78" s="493"/>
      <c r="BZ78" s="493"/>
      <c r="CA78" s="493"/>
      <c r="CB78" s="493"/>
      <c r="CC78" s="493"/>
      <c r="CD78" s="493"/>
      <c r="CE78" s="493"/>
      <c r="CF78" s="493"/>
      <c r="CG78" s="493"/>
      <c r="CH78" s="493"/>
      <c r="CI78" s="493"/>
      <c r="CJ78" s="493"/>
      <c r="CK78" s="493"/>
      <c r="CL78" s="493"/>
      <c r="CM78" s="493"/>
      <c r="CN78" s="67"/>
      <c r="CO78" s="67"/>
      <c r="CP78" s="67"/>
      <c r="CQ78" s="67"/>
      <c r="CR78" s="67"/>
      <c r="CS78" s="67"/>
      <c r="CT78" s="67"/>
      <c r="CU78" s="67"/>
      <c r="CV78" s="67"/>
      <c r="CW78" s="67"/>
      <c r="CX78" s="67"/>
      <c r="CY78" s="67"/>
      <c r="CZ78" s="67"/>
    </row>
    <row r="79" s="365" customFormat="true" ht="15" customHeight="true" x14ac:dyDescent="0.2">
      <c r="A79" s="672"/>
      <c r="B79" s="436"/>
      <c r="C79" s="462"/>
      <c r="D79" s="460"/>
      <c r="E79" s="460"/>
      <c r="F79" s="460"/>
      <c r="G79" s="464"/>
      <c r="H79" s="461"/>
      <c r="I79" s="460"/>
      <c r="J79" s="460"/>
      <c r="K79" s="460"/>
      <c r="L79" s="463"/>
      <c r="M79" s="462"/>
      <c r="N79" s="460"/>
      <c r="O79" s="460"/>
      <c r="P79" s="460"/>
      <c r="Q79" s="464"/>
      <c r="R79" s="462"/>
      <c r="S79" s="460"/>
      <c r="T79" s="460"/>
      <c r="U79" s="460"/>
      <c r="V79" s="460"/>
      <c r="W79" s="460"/>
      <c r="X79" s="460"/>
      <c r="Y79" s="463"/>
      <c r="Z79" s="463"/>
      <c r="AA79" s="463"/>
      <c r="AB79" s="463"/>
      <c r="AC79" s="463"/>
      <c r="AD79" s="463"/>
      <c r="AE79" s="463"/>
      <c r="AF79" s="463"/>
      <c r="AG79" s="463"/>
      <c r="AH79" s="463"/>
      <c r="AI79" s="463"/>
      <c r="AJ79" s="463"/>
      <c r="AK79" s="463"/>
      <c r="AL79" s="463"/>
      <c r="AM79" s="463"/>
      <c r="AN79" s="1"/>
      <c r="AO79" s="1"/>
      <c r="AP79" s="1"/>
      <c r="AQ79" s="1"/>
      <c r="AR79" s="1"/>
      <c r="AS79" s="1"/>
      <c r="AT79" s="1"/>
      <c r="AU79" s="1"/>
      <c r="AV79" s="1"/>
      <c r="AW79" s="1"/>
      <c r="AX79" s="1"/>
      <c r="AY79" s="1"/>
      <c r="AZ79" s="402"/>
      <c r="BA79" s="679"/>
      <c r="BB79" s="678"/>
      <c r="BC79" s="507"/>
      <c r="BD79" s="492"/>
      <c r="BE79" s="492"/>
      <c r="BF79" s="492"/>
      <c r="BG79" s="511"/>
      <c r="BH79" s="507"/>
      <c r="BI79" s="492"/>
      <c r="BJ79" s="492"/>
      <c r="BK79" s="492"/>
      <c r="BL79" s="511"/>
      <c r="BM79" s="507"/>
      <c r="BN79" s="492"/>
      <c r="BO79" s="492"/>
      <c r="BP79" s="492"/>
      <c r="BQ79" s="511"/>
      <c r="BR79" s="507"/>
      <c r="BS79" s="492"/>
      <c r="BT79" s="492"/>
      <c r="BU79" s="492"/>
      <c r="BV79" s="492"/>
      <c r="BW79" s="492"/>
      <c r="BX79" s="492"/>
      <c r="BY79" s="493"/>
      <c r="BZ79" s="493"/>
      <c r="CA79" s="493"/>
      <c r="CB79" s="493"/>
      <c r="CC79" s="493"/>
      <c r="CD79" s="493"/>
      <c r="CE79" s="493"/>
      <c r="CF79" s="493"/>
      <c r="CG79" s="493"/>
      <c r="CH79" s="493"/>
      <c r="CI79" s="493"/>
      <c r="CJ79" s="493"/>
      <c r="CK79" s="493"/>
      <c r="CL79" s="493"/>
      <c r="CM79" s="493"/>
      <c r="CN79" s="67"/>
      <c r="CO79" s="67"/>
      <c r="CP79" s="67"/>
      <c r="CQ79" s="67"/>
      <c r="CR79" s="67"/>
      <c r="CS79" s="67"/>
      <c r="CT79" s="67"/>
      <c r="CU79" s="67"/>
      <c r="CV79" s="67"/>
      <c r="CW79" s="67"/>
      <c r="CX79" s="67"/>
      <c r="CY79" s="67"/>
      <c r="CZ79" s="67"/>
    </row>
    <row r="80" s="365" customFormat="true" ht="15" customHeight="true" x14ac:dyDescent="0.2">
      <c r="A80" s="672"/>
      <c r="B80" s="436"/>
      <c r="C80" s="462"/>
      <c r="D80" s="460"/>
      <c r="E80" s="460"/>
      <c r="F80" s="460"/>
      <c r="G80" s="464"/>
      <c r="H80" s="461"/>
      <c r="I80" s="460"/>
      <c r="J80" s="460"/>
      <c r="K80" s="460"/>
      <c r="L80" s="463"/>
      <c r="M80" s="462"/>
      <c r="N80" s="460"/>
      <c r="O80" s="460"/>
      <c r="P80" s="460"/>
      <c r="Q80" s="464"/>
      <c r="R80" s="462"/>
      <c r="S80" s="460"/>
      <c r="T80" s="460"/>
      <c r="U80" s="460"/>
      <c r="V80" s="460"/>
      <c r="W80" s="460"/>
      <c r="X80" s="460"/>
      <c r="Y80" s="463"/>
      <c r="Z80" s="463"/>
      <c r="AA80" s="463"/>
      <c r="AB80" s="463"/>
      <c r="AC80" s="463"/>
      <c r="AD80" s="463"/>
      <c r="AE80" s="463"/>
      <c r="AF80" s="463"/>
      <c r="AG80" s="463"/>
      <c r="AH80" s="463"/>
      <c r="AI80" s="463"/>
      <c r="AJ80" s="463"/>
      <c r="AK80" s="463"/>
      <c r="AL80" s="463"/>
      <c r="AM80" s="463"/>
      <c r="AN80" s="1"/>
      <c r="AO80" s="1"/>
      <c r="AP80" s="1"/>
      <c r="AQ80" s="1"/>
      <c r="AR80" s="1"/>
      <c r="AS80" s="1"/>
      <c r="AT80" s="1"/>
      <c r="AU80" s="1"/>
      <c r="AV80" s="1"/>
      <c r="AW80" s="1"/>
      <c r="AX80" s="1"/>
      <c r="AY80" s="1"/>
      <c r="AZ80" s="402"/>
      <c r="BA80" s="679"/>
      <c r="BB80" s="678"/>
      <c r="BC80" s="507"/>
      <c r="BD80" s="492"/>
      <c r="BE80" s="492"/>
      <c r="BF80" s="492"/>
      <c r="BG80" s="511"/>
      <c r="BH80" s="507"/>
      <c r="BI80" s="492"/>
      <c r="BJ80" s="492"/>
      <c r="BK80" s="492"/>
      <c r="BL80" s="511"/>
      <c r="BM80" s="507"/>
      <c r="BN80" s="492"/>
      <c r="BO80" s="492"/>
      <c r="BP80" s="492"/>
      <c r="BQ80" s="511"/>
      <c r="BR80" s="507"/>
      <c r="BS80" s="492"/>
      <c r="BT80" s="492"/>
      <c r="BU80" s="492"/>
      <c r="BV80" s="492"/>
      <c r="BW80" s="492"/>
      <c r="BX80" s="492"/>
      <c r="BY80" s="493"/>
      <c r="BZ80" s="493"/>
      <c r="CA80" s="493"/>
      <c r="CB80" s="493"/>
      <c r="CC80" s="493"/>
      <c r="CD80" s="493"/>
      <c r="CE80" s="493"/>
      <c r="CF80" s="493"/>
      <c r="CG80" s="493"/>
      <c r="CH80" s="493"/>
      <c r="CI80" s="493"/>
      <c r="CJ80" s="493"/>
      <c r="CK80" s="493"/>
      <c r="CL80" s="493"/>
      <c r="CM80" s="493"/>
      <c r="CN80" s="67"/>
      <c r="CO80" s="67"/>
      <c r="CP80" s="67"/>
      <c r="CQ80" s="67"/>
      <c r="CR80" s="67"/>
      <c r="CS80" s="67"/>
      <c r="CT80" s="67"/>
      <c r="CU80" s="67"/>
      <c r="CV80" s="67"/>
      <c r="CW80" s="67"/>
      <c r="CX80" s="67"/>
      <c r="CY80" s="67"/>
      <c r="CZ80" s="67"/>
    </row>
    <row r="81" s="365" customFormat="true" ht="15" customHeight="true" x14ac:dyDescent="0.2">
      <c r="A81" s="672"/>
      <c r="B81" s="436"/>
      <c r="C81" s="462"/>
      <c r="D81" s="460"/>
      <c r="E81" s="460"/>
      <c r="F81" s="460"/>
      <c r="G81" s="464"/>
      <c r="H81" s="461"/>
      <c r="I81" s="460"/>
      <c r="J81" s="460"/>
      <c r="K81" s="460"/>
      <c r="L81" s="463"/>
      <c r="M81" s="462"/>
      <c r="N81" s="460"/>
      <c r="O81" s="460"/>
      <c r="P81" s="460"/>
      <c r="Q81" s="464"/>
      <c r="R81" s="462"/>
      <c r="S81" s="460"/>
      <c r="T81" s="460"/>
      <c r="U81" s="460"/>
      <c r="V81" s="460"/>
      <c r="W81" s="460"/>
      <c r="X81" s="460"/>
      <c r="Y81" s="463"/>
      <c r="Z81" s="463"/>
      <c r="AA81" s="463"/>
      <c r="AB81" s="463"/>
      <c r="AC81" s="463"/>
      <c r="AD81" s="463"/>
      <c r="AE81" s="463"/>
      <c r="AF81" s="463"/>
      <c r="AG81" s="463"/>
      <c r="AH81" s="463"/>
      <c r="AI81" s="463"/>
      <c r="AJ81" s="463"/>
      <c r="AK81" s="463"/>
      <c r="AL81" s="463"/>
      <c r="AM81" s="463"/>
      <c r="AN81" s="1"/>
      <c r="AO81" s="1"/>
      <c r="AP81" s="1"/>
      <c r="AQ81" s="1"/>
      <c r="AR81" s="1"/>
      <c r="AS81" s="1"/>
      <c r="AT81" s="1"/>
      <c r="AU81" s="1"/>
      <c r="AV81" s="1"/>
      <c r="AW81" s="1"/>
      <c r="AX81" s="1"/>
      <c r="AY81" s="1"/>
      <c r="AZ81" s="402"/>
      <c r="BA81" s="679"/>
      <c r="BB81" s="678"/>
      <c r="BC81" s="507"/>
      <c r="BD81" s="492"/>
      <c r="BE81" s="492"/>
      <c r="BF81" s="492"/>
      <c r="BG81" s="511"/>
      <c r="BH81" s="507"/>
      <c r="BI81" s="492"/>
      <c r="BJ81" s="492"/>
      <c r="BK81" s="492"/>
      <c r="BL81" s="511"/>
      <c r="BM81" s="507"/>
      <c r="BN81" s="492"/>
      <c r="BO81" s="492"/>
      <c r="BP81" s="492"/>
      <c r="BQ81" s="511"/>
      <c r="BR81" s="507"/>
      <c r="BS81" s="492"/>
      <c r="BT81" s="492"/>
      <c r="BU81" s="492"/>
      <c r="BV81" s="492"/>
      <c r="BW81" s="492"/>
      <c r="BX81" s="492"/>
      <c r="BY81" s="493"/>
      <c r="BZ81" s="493"/>
      <c r="CA81" s="493"/>
      <c r="CB81" s="493"/>
      <c r="CC81" s="493"/>
      <c r="CD81" s="493"/>
      <c r="CE81" s="493"/>
      <c r="CF81" s="493"/>
      <c r="CG81" s="493"/>
      <c r="CH81" s="493"/>
      <c r="CI81" s="493"/>
      <c r="CJ81" s="493"/>
      <c r="CK81" s="493"/>
      <c r="CL81" s="493"/>
      <c r="CM81" s="493"/>
      <c r="CN81" s="67"/>
      <c r="CO81" s="67"/>
      <c r="CP81" s="67"/>
      <c r="CQ81" s="67"/>
      <c r="CR81" s="67"/>
      <c r="CS81" s="67"/>
      <c r="CT81" s="67"/>
      <c r="CU81" s="67"/>
      <c r="CV81" s="67"/>
      <c r="CW81" s="67"/>
      <c r="CX81" s="67"/>
      <c r="CY81" s="67"/>
      <c r="CZ81" s="67"/>
    </row>
    <row r="82" s="365" customFormat="true" ht="15" customHeight="true" x14ac:dyDescent="0.2">
      <c r="A82" s="672"/>
      <c r="B82" s="436"/>
      <c r="C82" s="462"/>
      <c r="D82" s="460"/>
      <c r="E82" s="460"/>
      <c r="F82" s="460"/>
      <c r="G82" s="464"/>
      <c r="H82" s="461"/>
      <c r="I82" s="460"/>
      <c r="J82" s="460"/>
      <c r="K82" s="460"/>
      <c r="L82" s="463"/>
      <c r="M82" s="462"/>
      <c r="N82" s="460"/>
      <c r="O82" s="460"/>
      <c r="P82" s="460"/>
      <c r="Q82" s="464"/>
      <c r="R82" s="462"/>
      <c r="S82" s="460"/>
      <c r="T82" s="460"/>
      <c r="U82" s="460"/>
      <c r="V82" s="460"/>
      <c r="W82" s="460"/>
      <c r="X82" s="460"/>
      <c r="Y82" s="463"/>
      <c r="Z82" s="463"/>
      <c r="AA82" s="463"/>
      <c r="AB82" s="463"/>
      <c r="AC82" s="463"/>
      <c r="AD82" s="463"/>
      <c r="AE82" s="463"/>
      <c r="AF82" s="463"/>
      <c r="AG82" s="463"/>
      <c r="AH82" s="463"/>
      <c r="AI82" s="463"/>
      <c r="AJ82" s="463"/>
      <c r="AK82" s="463"/>
      <c r="AL82" s="463"/>
      <c r="AM82" s="463"/>
      <c r="AN82" s="1"/>
      <c r="AO82" s="1"/>
      <c r="AP82" s="1"/>
      <c r="AQ82" s="1"/>
      <c r="AR82" s="1"/>
      <c r="AS82" s="1"/>
      <c r="AT82" s="1"/>
      <c r="AU82" s="1"/>
      <c r="AV82" s="1"/>
      <c r="AW82" s="1"/>
      <c r="AX82" s="1"/>
      <c r="AY82" s="1"/>
      <c r="AZ82" s="402"/>
      <c r="BA82" s="679"/>
      <c r="BB82" s="678"/>
      <c r="BC82" s="507"/>
      <c r="BD82" s="492"/>
      <c r="BE82" s="492"/>
      <c r="BF82" s="492"/>
      <c r="BG82" s="511"/>
      <c r="BH82" s="507"/>
      <c r="BI82" s="492"/>
      <c r="BJ82" s="492"/>
      <c r="BK82" s="492"/>
      <c r="BL82" s="511"/>
      <c r="BM82" s="507"/>
      <c r="BN82" s="492"/>
      <c r="BO82" s="492"/>
      <c r="BP82" s="492"/>
      <c r="BQ82" s="511"/>
      <c r="BR82" s="507"/>
      <c r="BS82" s="492"/>
      <c r="BT82" s="492"/>
      <c r="BU82" s="492"/>
      <c r="BV82" s="492"/>
      <c r="BW82" s="492"/>
      <c r="BX82" s="492"/>
      <c r="BY82" s="493"/>
      <c r="BZ82" s="493"/>
      <c r="CA82" s="493"/>
      <c r="CB82" s="493"/>
      <c r="CC82" s="493"/>
      <c r="CD82" s="493"/>
      <c r="CE82" s="493"/>
      <c r="CF82" s="493"/>
      <c r="CG82" s="493"/>
      <c r="CH82" s="493"/>
      <c r="CI82" s="493"/>
      <c r="CJ82" s="493"/>
      <c r="CK82" s="493"/>
      <c r="CL82" s="493"/>
      <c r="CM82" s="493"/>
      <c r="CN82" s="67"/>
      <c r="CO82" s="67"/>
      <c r="CP82" s="67"/>
      <c r="CQ82" s="67"/>
      <c r="CR82" s="67"/>
      <c r="CS82" s="67"/>
      <c r="CT82" s="67"/>
      <c r="CU82" s="67"/>
      <c r="CV82" s="67"/>
      <c r="CW82" s="67"/>
      <c r="CX82" s="67"/>
      <c r="CY82" s="67"/>
      <c r="CZ82" s="67"/>
    </row>
    <row r="83" s="365" customFormat="true" ht="15" customHeight="true" x14ac:dyDescent="0.2">
      <c r="A83" s="672"/>
      <c r="B83" s="436"/>
      <c r="C83" s="462"/>
      <c r="D83" s="460"/>
      <c r="E83" s="460"/>
      <c r="F83" s="460"/>
      <c r="G83" s="464"/>
      <c r="H83" s="461"/>
      <c r="I83" s="460"/>
      <c r="J83" s="460"/>
      <c r="K83" s="460"/>
      <c r="L83" s="463"/>
      <c r="M83" s="462"/>
      <c r="N83" s="460"/>
      <c r="O83" s="460"/>
      <c r="P83" s="460"/>
      <c r="Q83" s="464"/>
      <c r="R83" s="462"/>
      <c r="S83" s="460"/>
      <c r="T83" s="460"/>
      <c r="U83" s="460"/>
      <c r="V83" s="460"/>
      <c r="W83" s="460"/>
      <c r="X83" s="460"/>
      <c r="Y83" s="463"/>
      <c r="Z83" s="463"/>
      <c r="AA83" s="463"/>
      <c r="AB83" s="463"/>
      <c r="AC83" s="463"/>
      <c r="AD83" s="463"/>
      <c r="AE83" s="463"/>
      <c r="AF83" s="463"/>
      <c r="AG83" s="463"/>
      <c r="AH83" s="463"/>
      <c r="AI83" s="463"/>
      <c r="AJ83" s="463"/>
      <c r="AK83" s="463"/>
      <c r="AL83" s="463"/>
      <c r="AM83" s="463"/>
      <c r="AN83" s="1"/>
      <c r="AO83" s="1"/>
      <c r="AP83" s="1"/>
      <c r="AQ83" s="1"/>
      <c r="AR83" s="1"/>
      <c r="AS83" s="1"/>
      <c r="AT83" s="1"/>
      <c r="AU83" s="1"/>
      <c r="AV83" s="1"/>
      <c r="AW83" s="1"/>
      <c r="AX83" s="1"/>
      <c r="AY83" s="1"/>
      <c r="AZ83" s="402"/>
      <c r="BA83" s="679"/>
      <c r="BB83" s="678"/>
      <c r="BC83" s="507"/>
      <c r="BD83" s="492"/>
      <c r="BE83" s="492"/>
      <c r="BF83" s="492"/>
      <c r="BG83" s="511"/>
      <c r="BH83" s="507"/>
      <c r="BI83" s="492"/>
      <c r="BJ83" s="492"/>
      <c r="BK83" s="492"/>
      <c r="BL83" s="511"/>
      <c r="BM83" s="507"/>
      <c r="BN83" s="492"/>
      <c r="BO83" s="492"/>
      <c r="BP83" s="492"/>
      <c r="BQ83" s="511"/>
      <c r="BR83" s="507"/>
      <c r="BS83" s="492"/>
      <c r="BT83" s="492"/>
      <c r="BU83" s="492"/>
      <c r="BV83" s="492"/>
      <c r="BW83" s="492"/>
      <c r="BX83" s="492"/>
      <c r="BY83" s="493"/>
      <c r="BZ83" s="493"/>
      <c r="CA83" s="493"/>
      <c r="CB83" s="493"/>
      <c r="CC83" s="493"/>
      <c r="CD83" s="493"/>
      <c r="CE83" s="493"/>
      <c r="CF83" s="493"/>
      <c r="CG83" s="493"/>
      <c r="CH83" s="493"/>
      <c r="CI83" s="493"/>
      <c r="CJ83" s="493"/>
      <c r="CK83" s="493"/>
      <c r="CL83" s="493"/>
      <c r="CM83" s="493"/>
      <c r="CN83" s="67"/>
      <c r="CO83" s="67"/>
      <c r="CP83" s="67"/>
      <c r="CQ83" s="67"/>
      <c r="CR83" s="67"/>
      <c r="CS83" s="67"/>
      <c r="CT83" s="67"/>
      <c r="CU83" s="67"/>
      <c r="CV83" s="67"/>
      <c r="CW83" s="67"/>
      <c r="CX83" s="67"/>
      <c r="CY83" s="67"/>
      <c r="CZ83" s="67"/>
    </row>
    <row r="84" s="365" customFormat="true" ht="15" customHeight="true" x14ac:dyDescent="0.2">
      <c r="A84" s="672"/>
      <c r="B84" s="436"/>
      <c r="C84" s="462"/>
      <c r="D84" s="460"/>
      <c r="E84" s="460"/>
      <c r="F84" s="460"/>
      <c r="G84" s="464"/>
      <c r="H84" s="461"/>
      <c r="I84" s="460"/>
      <c r="J84" s="460"/>
      <c r="K84" s="460"/>
      <c r="L84" s="463"/>
      <c r="M84" s="462"/>
      <c r="N84" s="460"/>
      <c r="O84" s="460"/>
      <c r="P84" s="460"/>
      <c r="Q84" s="464"/>
      <c r="R84" s="462"/>
      <c r="S84" s="460"/>
      <c r="T84" s="460"/>
      <c r="U84" s="460"/>
      <c r="V84" s="460"/>
      <c r="W84" s="460"/>
      <c r="X84" s="460"/>
      <c r="Y84" s="463"/>
      <c r="Z84" s="463"/>
      <c r="AA84" s="463"/>
      <c r="AB84" s="463"/>
      <c r="AC84" s="463"/>
      <c r="AD84" s="463"/>
      <c r="AE84" s="463"/>
      <c r="AF84" s="463"/>
      <c r="AG84" s="463"/>
      <c r="AH84" s="463"/>
      <c r="AI84" s="463"/>
      <c r="AJ84" s="463"/>
      <c r="AK84" s="463"/>
      <c r="AL84" s="463"/>
      <c r="AM84" s="463"/>
      <c r="AN84" s="1"/>
      <c r="AO84" s="1"/>
      <c r="AP84" s="1"/>
      <c r="AQ84" s="1"/>
      <c r="AR84" s="1"/>
      <c r="AS84" s="1"/>
      <c r="AT84" s="1"/>
      <c r="AU84" s="1"/>
      <c r="AV84" s="1"/>
      <c r="AW84" s="1"/>
      <c r="AX84" s="1"/>
      <c r="AY84" s="1"/>
      <c r="AZ84" s="402"/>
      <c r="BA84" s="679"/>
      <c r="BB84" s="678"/>
      <c r="BC84" s="507"/>
      <c r="BD84" s="492"/>
      <c r="BE84" s="492"/>
      <c r="BF84" s="492"/>
      <c r="BG84" s="511"/>
      <c r="BH84" s="507"/>
      <c r="BI84" s="492"/>
      <c r="BJ84" s="492"/>
      <c r="BK84" s="492"/>
      <c r="BL84" s="511"/>
      <c r="BM84" s="507"/>
      <c r="BN84" s="492"/>
      <c r="BO84" s="492"/>
      <c r="BP84" s="492"/>
      <c r="BQ84" s="511"/>
      <c r="BR84" s="507"/>
      <c r="BS84" s="492"/>
      <c r="BT84" s="492"/>
      <c r="BU84" s="492"/>
      <c r="BV84" s="492"/>
      <c r="BW84" s="492"/>
      <c r="BX84" s="492"/>
      <c r="BY84" s="493"/>
      <c r="BZ84" s="493"/>
      <c r="CA84" s="493"/>
      <c r="CB84" s="493"/>
      <c r="CC84" s="493"/>
      <c r="CD84" s="493"/>
      <c r="CE84" s="493"/>
      <c r="CF84" s="493"/>
      <c r="CG84" s="493"/>
      <c r="CH84" s="493"/>
      <c r="CI84" s="493"/>
      <c r="CJ84" s="493"/>
      <c r="CK84" s="493"/>
      <c r="CL84" s="493"/>
      <c r="CM84" s="493"/>
      <c r="CN84" s="67"/>
      <c r="CO84" s="67"/>
      <c r="CP84" s="67"/>
      <c r="CQ84" s="67"/>
      <c r="CR84" s="67"/>
      <c r="CS84" s="67"/>
      <c r="CT84" s="67"/>
      <c r="CU84" s="67"/>
      <c r="CV84" s="67"/>
      <c r="CW84" s="67"/>
      <c r="CX84" s="67"/>
      <c r="CY84" s="67"/>
      <c r="CZ84" s="67"/>
    </row>
    <row r="85" s="365" customFormat="true" ht="15" customHeight="true" x14ac:dyDescent="0.2">
      <c r="A85" s="672"/>
      <c r="B85" s="436"/>
      <c r="C85" s="462"/>
      <c r="D85" s="460"/>
      <c r="E85" s="460"/>
      <c r="F85" s="460"/>
      <c r="G85" s="464"/>
      <c r="H85" s="461"/>
      <c r="I85" s="460"/>
      <c r="J85" s="460"/>
      <c r="K85" s="460"/>
      <c r="L85" s="463"/>
      <c r="M85" s="462"/>
      <c r="N85" s="460"/>
      <c r="O85" s="460"/>
      <c r="P85" s="460"/>
      <c r="Q85" s="464"/>
      <c r="R85" s="462"/>
      <c r="S85" s="460"/>
      <c r="T85" s="460"/>
      <c r="U85" s="460"/>
      <c r="V85" s="460"/>
      <c r="W85" s="460"/>
      <c r="X85" s="460"/>
      <c r="Y85" s="463"/>
      <c r="Z85" s="463"/>
      <c r="AA85" s="463"/>
      <c r="AB85" s="463"/>
      <c r="AC85" s="463"/>
      <c r="AD85" s="463"/>
      <c r="AE85" s="463"/>
      <c r="AF85" s="463"/>
      <c r="AG85" s="463"/>
      <c r="AH85" s="463"/>
      <c r="AI85" s="463"/>
      <c r="AJ85" s="463"/>
      <c r="AK85" s="463"/>
      <c r="AL85" s="463"/>
      <c r="AM85" s="463"/>
      <c r="AN85" s="1"/>
      <c r="AO85" s="1"/>
      <c r="AP85" s="1"/>
      <c r="AQ85" s="1"/>
      <c r="AR85" s="1"/>
      <c r="AS85" s="1"/>
      <c r="AT85" s="1"/>
      <c r="AU85" s="1"/>
      <c r="AV85" s="1"/>
      <c r="AW85" s="1"/>
      <c r="AX85" s="1"/>
      <c r="AY85" s="1"/>
      <c r="AZ85" s="402"/>
      <c r="BA85" s="679"/>
      <c r="BB85" s="678"/>
      <c r="BC85" s="507"/>
      <c r="BD85" s="492"/>
      <c r="BE85" s="492"/>
      <c r="BF85" s="492"/>
      <c r="BG85" s="511"/>
      <c r="BH85" s="507"/>
      <c r="BI85" s="492"/>
      <c r="BJ85" s="492"/>
      <c r="BK85" s="492"/>
      <c r="BL85" s="511"/>
      <c r="BM85" s="507"/>
      <c r="BN85" s="492"/>
      <c r="BO85" s="492"/>
      <c r="BP85" s="492"/>
      <c r="BQ85" s="511"/>
      <c r="BR85" s="507"/>
      <c r="BS85" s="492"/>
      <c r="BT85" s="492"/>
      <c r="BU85" s="492"/>
      <c r="BV85" s="492"/>
      <c r="BW85" s="492"/>
      <c r="BX85" s="492"/>
      <c r="BY85" s="493"/>
      <c r="BZ85" s="493"/>
      <c r="CA85" s="493"/>
      <c r="CB85" s="493"/>
      <c r="CC85" s="493"/>
      <c r="CD85" s="493"/>
      <c r="CE85" s="493"/>
      <c r="CF85" s="493"/>
      <c r="CG85" s="493"/>
      <c r="CH85" s="493"/>
      <c r="CI85" s="493"/>
      <c r="CJ85" s="493"/>
      <c r="CK85" s="493"/>
      <c r="CL85" s="493"/>
      <c r="CM85" s="493"/>
      <c r="CN85" s="67"/>
      <c r="CO85" s="67"/>
      <c r="CP85" s="67"/>
      <c r="CQ85" s="67"/>
      <c r="CR85" s="67"/>
      <c r="CS85" s="67"/>
      <c r="CT85" s="67"/>
      <c r="CU85" s="67"/>
      <c r="CV85" s="67"/>
      <c r="CW85" s="67"/>
      <c r="CX85" s="67"/>
      <c r="CY85" s="67"/>
      <c r="CZ85" s="67"/>
    </row>
    <row r="86" s="365" customFormat="true" ht="15" customHeight="true" x14ac:dyDescent="0.2">
      <c r="A86" s="672"/>
      <c r="B86" s="436"/>
      <c r="C86" s="462"/>
      <c r="D86" s="460"/>
      <c r="E86" s="460"/>
      <c r="F86" s="460"/>
      <c r="G86" s="464"/>
      <c r="H86" s="461"/>
      <c r="I86" s="460"/>
      <c r="J86" s="460"/>
      <c r="K86" s="460"/>
      <c r="L86" s="463"/>
      <c r="M86" s="462"/>
      <c r="N86" s="460"/>
      <c r="O86" s="460"/>
      <c r="P86" s="460"/>
      <c r="Q86" s="464"/>
      <c r="R86" s="462"/>
      <c r="S86" s="460"/>
      <c r="T86" s="460"/>
      <c r="U86" s="460"/>
      <c r="V86" s="460"/>
      <c r="W86" s="460"/>
      <c r="X86" s="460"/>
      <c r="Y86" s="463"/>
      <c r="Z86" s="463"/>
      <c r="AA86" s="463"/>
      <c r="AB86" s="463"/>
      <c r="AC86" s="463"/>
      <c r="AD86" s="463"/>
      <c r="AE86" s="463"/>
      <c r="AF86" s="463"/>
      <c r="AG86" s="463"/>
      <c r="AH86" s="463"/>
      <c r="AI86" s="463"/>
      <c r="AJ86" s="463"/>
      <c r="AK86" s="463"/>
      <c r="AL86" s="463"/>
      <c r="AM86" s="463"/>
      <c r="AN86" s="1"/>
      <c r="AO86" s="1"/>
      <c r="AP86" s="1"/>
      <c r="AQ86" s="1"/>
      <c r="AR86" s="1"/>
      <c r="AS86" s="1"/>
      <c r="AT86" s="1"/>
      <c r="AU86" s="1"/>
      <c r="AV86" s="1"/>
      <c r="AW86" s="1"/>
      <c r="AX86" s="1"/>
      <c r="AY86" s="1"/>
      <c r="AZ86" s="402"/>
      <c r="BA86" s="679"/>
      <c r="BB86" s="678"/>
      <c r="BC86" s="507"/>
      <c r="BD86" s="492"/>
      <c r="BE86" s="492"/>
      <c r="BF86" s="492"/>
      <c r="BG86" s="511"/>
      <c r="BH86" s="507"/>
      <c r="BI86" s="492"/>
      <c r="BJ86" s="492"/>
      <c r="BK86" s="492"/>
      <c r="BL86" s="511"/>
      <c r="BM86" s="507"/>
      <c r="BN86" s="492"/>
      <c r="BO86" s="492"/>
      <c r="BP86" s="492"/>
      <c r="BQ86" s="511"/>
      <c r="BR86" s="507"/>
      <c r="BS86" s="492"/>
      <c r="BT86" s="492"/>
      <c r="BU86" s="492"/>
      <c r="BV86" s="492"/>
      <c r="BW86" s="492"/>
      <c r="BX86" s="492"/>
      <c r="BY86" s="493"/>
      <c r="BZ86" s="493"/>
      <c r="CA86" s="493"/>
      <c r="CB86" s="493"/>
      <c r="CC86" s="493"/>
      <c r="CD86" s="493"/>
      <c r="CE86" s="493"/>
      <c r="CF86" s="493"/>
      <c r="CG86" s="493"/>
      <c r="CH86" s="493"/>
      <c r="CI86" s="493"/>
      <c r="CJ86" s="493"/>
      <c r="CK86" s="493"/>
      <c r="CL86" s="493"/>
      <c r="CM86" s="493"/>
      <c r="CN86" s="67"/>
      <c r="CO86" s="67"/>
      <c r="CP86" s="67"/>
      <c r="CQ86" s="67"/>
      <c r="CR86" s="67"/>
      <c r="CS86" s="67"/>
      <c r="CT86" s="67"/>
      <c r="CU86" s="67"/>
      <c r="CV86" s="67"/>
      <c r="CW86" s="67"/>
      <c r="CX86" s="67"/>
      <c r="CY86" s="67"/>
      <c r="CZ86" s="67"/>
    </row>
    <row r="87" s="365" customFormat="true" ht="15" customHeight="true" x14ac:dyDescent="0.2">
      <c r="A87" s="672"/>
      <c r="B87" s="436"/>
      <c r="C87" s="462"/>
      <c r="D87" s="460"/>
      <c r="E87" s="460"/>
      <c r="F87" s="460"/>
      <c r="G87" s="464"/>
      <c r="H87" s="461"/>
      <c r="I87" s="460"/>
      <c r="J87" s="460"/>
      <c r="K87" s="460"/>
      <c r="L87" s="463"/>
      <c r="M87" s="462"/>
      <c r="N87" s="460"/>
      <c r="O87" s="460"/>
      <c r="P87" s="460"/>
      <c r="Q87" s="464"/>
      <c r="R87" s="462"/>
      <c r="S87" s="460"/>
      <c r="T87" s="460"/>
      <c r="U87" s="460"/>
      <c r="V87" s="460"/>
      <c r="W87" s="460"/>
      <c r="X87" s="460"/>
      <c r="Y87" s="463"/>
      <c r="Z87" s="463"/>
      <c r="AA87" s="463"/>
      <c r="AB87" s="463"/>
      <c r="AC87" s="463"/>
      <c r="AD87" s="463"/>
      <c r="AE87" s="463"/>
      <c r="AF87" s="463"/>
      <c r="AG87" s="463"/>
      <c r="AH87" s="463"/>
      <c r="AI87" s="463"/>
      <c r="AJ87" s="463"/>
      <c r="AK87" s="463"/>
      <c r="AL87" s="463"/>
      <c r="AM87" s="463"/>
      <c r="AN87" s="1"/>
      <c r="AO87" s="1"/>
      <c r="AP87" s="1"/>
      <c r="AQ87" s="1"/>
      <c r="AR87" s="1"/>
      <c r="AS87" s="1"/>
      <c r="AT87" s="1"/>
      <c r="AU87" s="1"/>
      <c r="AV87" s="1"/>
      <c r="AW87" s="1"/>
      <c r="AX87" s="1"/>
      <c r="AY87" s="1"/>
      <c r="AZ87" s="402"/>
      <c r="BA87" s="679"/>
      <c r="BB87" s="678"/>
      <c r="BC87" s="507"/>
      <c r="BD87" s="492"/>
      <c r="BE87" s="492"/>
      <c r="BF87" s="492"/>
      <c r="BG87" s="511"/>
      <c r="BH87" s="507"/>
      <c r="BI87" s="492"/>
      <c r="BJ87" s="492"/>
      <c r="BK87" s="492"/>
      <c r="BL87" s="511"/>
      <c r="BM87" s="507"/>
      <c r="BN87" s="492"/>
      <c r="BO87" s="492"/>
      <c r="BP87" s="492"/>
      <c r="BQ87" s="511"/>
      <c r="BR87" s="507"/>
      <c r="BS87" s="492"/>
      <c r="BT87" s="492"/>
      <c r="BU87" s="492"/>
      <c r="BV87" s="492"/>
      <c r="BW87" s="492"/>
      <c r="BX87" s="492"/>
      <c r="BY87" s="493"/>
      <c r="BZ87" s="493"/>
      <c r="CA87" s="493"/>
      <c r="CB87" s="493"/>
      <c r="CC87" s="493"/>
      <c r="CD87" s="493"/>
      <c r="CE87" s="493"/>
      <c r="CF87" s="493"/>
      <c r="CG87" s="493"/>
      <c r="CH87" s="493"/>
      <c r="CI87" s="493"/>
      <c r="CJ87" s="493"/>
      <c r="CK87" s="493"/>
      <c r="CL87" s="493"/>
      <c r="CM87" s="493"/>
      <c r="CN87" s="67"/>
      <c r="CO87" s="67"/>
      <c r="CP87" s="67"/>
      <c r="CQ87" s="67"/>
      <c r="CR87" s="67"/>
      <c r="CS87" s="67"/>
      <c r="CT87" s="67"/>
      <c r="CU87" s="67"/>
      <c r="CV87" s="67"/>
      <c r="CW87" s="67"/>
      <c r="CX87" s="67"/>
      <c r="CY87" s="67"/>
      <c r="CZ87" s="67"/>
    </row>
    <row r="88" s="365" customFormat="true" ht="15" customHeight="true" x14ac:dyDescent="0.2">
      <c r="A88" s="672"/>
      <c r="B88" s="436"/>
      <c r="C88" s="462"/>
      <c r="D88" s="460"/>
      <c r="E88" s="460"/>
      <c r="F88" s="460"/>
      <c r="G88" s="464"/>
      <c r="H88" s="461"/>
      <c r="I88" s="460"/>
      <c r="J88" s="460"/>
      <c r="K88" s="460"/>
      <c r="L88" s="463"/>
      <c r="M88" s="462"/>
      <c r="N88" s="460"/>
      <c r="O88" s="460"/>
      <c r="P88" s="460"/>
      <c r="Q88" s="464"/>
      <c r="R88" s="462"/>
      <c r="S88" s="460"/>
      <c r="T88" s="460"/>
      <c r="U88" s="460"/>
      <c r="V88" s="460"/>
      <c r="W88" s="460"/>
      <c r="X88" s="460"/>
      <c r="Y88" s="463"/>
      <c r="Z88" s="463"/>
      <c r="AA88" s="463"/>
      <c r="AB88" s="463"/>
      <c r="AC88" s="463"/>
      <c r="AD88" s="463"/>
      <c r="AE88" s="463"/>
      <c r="AF88" s="463"/>
      <c r="AG88" s="463"/>
      <c r="AH88" s="463"/>
      <c r="AI88" s="463"/>
      <c r="AJ88" s="463"/>
      <c r="AK88" s="463"/>
      <c r="AL88" s="463"/>
      <c r="AM88" s="463"/>
      <c r="AN88" s="1"/>
      <c r="AO88" s="1"/>
      <c r="AP88" s="1"/>
      <c r="AQ88" s="1"/>
      <c r="AR88" s="1"/>
      <c r="AS88" s="1"/>
      <c r="AT88" s="1"/>
      <c r="AU88" s="1"/>
      <c r="AV88" s="1"/>
      <c r="AW88" s="1"/>
      <c r="AX88" s="1"/>
      <c r="AY88" s="1"/>
      <c r="AZ88" s="402"/>
      <c r="BA88" s="679"/>
      <c r="BB88" s="678"/>
      <c r="BC88" s="507"/>
      <c r="BD88" s="492"/>
      <c r="BE88" s="492"/>
      <c r="BF88" s="492"/>
      <c r="BG88" s="511"/>
      <c r="BH88" s="507"/>
      <c r="BI88" s="492"/>
      <c r="BJ88" s="492"/>
      <c r="BK88" s="492"/>
      <c r="BL88" s="511"/>
      <c r="BM88" s="507"/>
      <c r="BN88" s="492"/>
      <c r="BO88" s="492"/>
      <c r="BP88" s="492"/>
      <c r="BQ88" s="511"/>
      <c r="BR88" s="507"/>
      <c r="BS88" s="492"/>
      <c r="BT88" s="492"/>
      <c r="BU88" s="492"/>
      <c r="BV88" s="492"/>
      <c r="BW88" s="492"/>
      <c r="BX88" s="492"/>
      <c r="BY88" s="493"/>
      <c r="BZ88" s="493"/>
      <c r="CA88" s="493"/>
      <c r="CB88" s="493"/>
      <c r="CC88" s="493"/>
      <c r="CD88" s="493"/>
      <c r="CE88" s="493"/>
      <c r="CF88" s="493"/>
      <c r="CG88" s="493"/>
      <c r="CH88" s="493"/>
      <c r="CI88" s="493"/>
      <c r="CJ88" s="493"/>
      <c r="CK88" s="493"/>
      <c r="CL88" s="493"/>
      <c r="CM88" s="493"/>
      <c r="CN88" s="67"/>
      <c r="CO88" s="67"/>
      <c r="CP88" s="67"/>
      <c r="CQ88" s="67"/>
      <c r="CR88" s="67"/>
      <c r="CS88" s="67"/>
      <c r="CT88" s="67"/>
      <c r="CU88" s="67"/>
      <c r="CV88" s="67"/>
      <c r="CW88" s="67"/>
      <c r="CX88" s="67"/>
      <c r="CY88" s="67"/>
      <c r="CZ88" s="67"/>
    </row>
    <row r="89" s="365" customFormat="true" ht="15" customHeight="true" x14ac:dyDescent="0.2">
      <c r="A89" s="672"/>
      <c r="B89" s="436"/>
      <c r="C89" s="462"/>
      <c r="D89" s="460"/>
      <c r="E89" s="460"/>
      <c r="F89" s="460"/>
      <c r="G89" s="464"/>
      <c r="H89" s="461"/>
      <c r="I89" s="460"/>
      <c r="J89" s="460"/>
      <c r="K89" s="460"/>
      <c r="L89" s="463"/>
      <c r="M89" s="462"/>
      <c r="N89" s="460"/>
      <c r="O89" s="460"/>
      <c r="P89" s="460"/>
      <c r="Q89" s="464"/>
      <c r="R89" s="462"/>
      <c r="S89" s="460"/>
      <c r="T89" s="460"/>
      <c r="U89" s="460"/>
      <c r="V89" s="460"/>
      <c r="W89" s="460"/>
      <c r="X89" s="460"/>
      <c r="Y89" s="463"/>
      <c r="Z89" s="463"/>
      <c r="AA89" s="463"/>
      <c r="AB89" s="463"/>
      <c r="AC89" s="463"/>
      <c r="AD89" s="463"/>
      <c r="AE89" s="463"/>
      <c r="AF89" s="463"/>
      <c r="AG89" s="463"/>
      <c r="AH89" s="463"/>
      <c r="AI89" s="463"/>
      <c r="AJ89" s="463"/>
      <c r="AK89" s="463"/>
      <c r="AL89" s="463"/>
      <c r="AM89" s="463"/>
      <c r="AN89" s="1"/>
      <c r="AO89" s="1"/>
      <c r="AP89" s="1"/>
      <c r="AQ89" s="1"/>
      <c r="AR89" s="1"/>
      <c r="AS89" s="1"/>
      <c r="AT89" s="1"/>
      <c r="AU89" s="1"/>
      <c r="AV89" s="1"/>
      <c r="AW89" s="1"/>
      <c r="AX89" s="1"/>
      <c r="AY89" s="1"/>
      <c r="AZ89" s="402"/>
      <c r="BA89" s="679"/>
      <c r="BB89" s="678"/>
      <c r="BC89" s="507"/>
      <c r="BD89" s="492"/>
      <c r="BE89" s="492"/>
      <c r="BF89" s="492"/>
      <c r="BG89" s="511"/>
      <c r="BH89" s="507"/>
      <c r="BI89" s="492"/>
      <c r="BJ89" s="492"/>
      <c r="BK89" s="492"/>
      <c r="BL89" s="511"/>
      <c r="BM89" s="507"/>
      <c r="BN89" s="492"/>
      <c r="BO89" s="492"/>
      <c r="BP89" s="492"/>
      <c r="BQ89" s="511"/>
      <c r="BR89" s="507"/>
      <c r="BS89" s="492"/>
      <c r="BT89" s="492"/>
      <c r="BU89" s="492"/>
      <c r="BV89" s="492"/>
      <c r="BW89" s="492"/>
      <c r="BX89" s="492"/>
      <c r="BY89" s="493"/>
      <c r="BZ89" s="493"/>
      <c r="CA89" s="493"/>
      <c r="CB89" s="493"/>
      <c r="CC89" s="493"/>
      <c r="CD89" s="493"/>
      <c r="CE89" s="493"/>
      <c r="CF89" s="493"/>
      <c r="CG89" s="493"/>
      <c r="CH89" s="493"/>
      <c r="CI89" s="493"/>
      <c r="CJ89" s="493"/>
      <c r="CK89" s="493"/>
      <c r="CL89" s="493"/>
      <c r="CM89" s="493"/>
      <c r="CN89" s="67"/>
      <c r="CO89" s="67"/>
      <c r="CP89" s="67"/>
      <c r="CQ89" s="67"/>
      <c r="CR89" s="67"/>
      <c r="CS89" s="67"/>
      <c r="CT89" s="67"/>
      <c r="CU89" s="67"/>
      <c r="CV89" s="67"/>
      <c r="CW89" s="67"/>
      <c r="CX89" s="67"/>
      <c r="CY89" s="67"/>
      <c r="CZ89" s="67"/>
    </row>
    <row r="90" s="365" customFormat="true" ht="15" customHeight="true" x14ac:dyDescent="0.2">
      <c r="A90" s="672"/>
      <c r="B90" s="436"/>
      <c r="C90" s="462"/>
      <c r="D90" s="460"/>
      <c r="E90" s="460"/>
      <c r="F90" s="460"/>
      <c r="G90" s="464"/>
      <c r="H90" s="461"/>
      <c r="I90" s="460"/>
      <c r="J90" s="460"/>
      <c r="K90" s="460"/>
      <c r="L90" s="463"/>
      <c r="M90" s="462"/>
      <c r="N90" s="460"/>
      <c r="O90" s="460"/>
      <c r="P90" s="460"/>
      <c r="Q90" s="464"/>
      <c r="R90" s="462"/>
      <c r="S90" s="460"/>
      <c r="T90" s="460"/>
      <c r="U90" s="460"/>
      <c r="V90" s="460"/>
      <c r="W90" s="460"/>
      <c r="X90" s="460"/>
      <c r="Y90" s="463"/>
      <c r="Z90" s="463"/>
      <c r="AA90" s="463"/>
      <c r="AB90" s="463"/>
      <c r="AC90" s="463"/>
      <c r="AD90" s="463"/>
      <c r="AE90" s="463"/>
      <c r="AF90" s="463"/>
      <c r="AG90" s="463"/>
      <c r="AH90" s="463"/>
      <c r="AI90" s="463"/>
      <c r="AJ90" s="463"/>
      <c r="AK90" s="463"/>
      <c r="AL90" s="463"/>
      <c r="AM90" s="463"/>
      <c r="AN90" s="1"/>
      <c r="AO90" s="1"/>
      <c r="AP90" s="1"/>
      <c r="AQ90" s="1"/>
      <c r="AR90" s="1"/>
      <c r="AS90" s="1"/>
      <c r="AT90" s="1"/>
      <c r="AU90" s="1"/>
      <c r="AV90" s="1"/>
      <c r="AW90" s="1"/>
      <c r="AX90" s="1"/>
      <c r="AY90" s="1"/>
      <c r="AZ90" s="402"/>
      <c r="BA90" s="679"/>
      <c r="BB90" s="678"/>
      <c r="BC90" s="507"/>
      <c r="BD90" s="492"/>
      <c r="BE90" s="492"/>
      <c r="BF90" s="492"/>
      <c r="BG90" s="511"/>
      <c r="BH90" s="507"/>
      <c r="BI90" s="492"/>
      <c r="BJ90" s="492"/>
      <c r="BK90" s="492"/>
      <c r="BL90" s="511"/>
      <c r="BM90" s="507"/>
      <c r="BN90" s="492"/>
      <c r="BO90" s="492"/>
      <c r="BP90" s="492"/>
      <c r="BQ90" s="511"/>
      <c r="BR90" s="507"/>
      <c r="BS90" s="492"/>
      <c r="BT90" s="492"/>
      <c r="BU90" s="492"/>
      <c r="BV90" s="492"/>
      <c r="BW90" s="492"/>
      <c r="BX90" s="492"/>
      <c r="BY90" s="493"/>
      <c r="BZ90" s="493"/>
      <c r="CA90" s="493"/>
      <c r="CB90" s="493"/>
      <c r="CC90" s="493"/>
      <c r="CD90" s="493"/>
      <c r="CE90" s="493"/>
      <c r="CF90" s="493"/>
      <c r="CG90" s="493"/>
      <c r="CH90" s="493"/>
      <c r="CI90" s="493"/>
      <c r="CJ90" s="493"/>
      <c r="CK90" s="493"/>
      <c r="CL90" s="493"/>
      <c r="CM90" s="493"/>
      <c r="CN90" s="67"/>
      <c r="CO90" s="67"/>
      <c r="CP90" s="67"/>
      <c r="CQ90" s="67"/>
      <c r="CR90" s="67"/>
      <c r="CS90" s="67"/>
      <c r="CT90" s="67"/>
      <c r="CU90" s="67"/>
      <c r="CV90" s="67"/>
      <c r="CW90" s="67"/>
      <c r="CX90" s="67"/>
      <c r="CY90" s="67"/>
      <c r="CZ90" s="67"/>
    </row>
    <row r="91" s="365" customFormat="true" ht="15" customHeight="true" x14ac:dyDescent="0.2">
      <c r="A91" s="672"/>
      <c r="B91" s="436"/>
      <c r="C91" s="462"/>
      <c r="D91" s="460"/>
      <c r="E91" s="460"/>
      <c r="F91" s="460"/>
      <c r="G91" s="464"/>
      <c r="H91" s="461"/>
      <c r="I91" s="460"/>
      <c r="J91" s="460"/>
      <c r="K91" s="460"/>
      <c r="L91" s="463"/>
      <c r="M91" s="462"/>
      <c r="N91" s="460"/>
      <c r="O91" s="460"/>
      <c r="P91" s="460"/>
      <c r="Q91" s="464"/>
      <c r="R91" s="462"/>
      <c r="S91" s="460"/>
      <c r="T91" s="460"/>
      <c r="U91" s="460"/>
      <c r="V91" s="460"/>
      <c r="W91" s="460"/>
      <c r="X91" s="460"/>
      <c r="Y91" s="463"/>
      <c r="Z91" s="463"/>
      <c r="AA91" s="463"/>
      <c r="AB91" s="463"/>
      <c r="AC91" s="463"/>
      <c r="AD91" s="463"/>
      <c r="AE91" s="463"/>
      <c r="AF91" s="463"/>
      <c r="AG91" s="463"/>
      <c r="AH91" s="463"/>
      <c r="AI91" s="463"/>
      <c r="AJ91" s="463"/>
      <c r="AK91" s="463"/>
      <c r="AL91" s="463"/>
      <c r="AM91" s="463"/>
      <c r="AN91" s="1"/>
      <c r="AO91" s="1"/>
      <c r="AP91" s="1"/>
      <c r="AQ91" s="1"/>
      <c r="AR91" s="1"/>
      <c r="AS91" s="1"/>
      <c r="AT91" s="1"/>
      <c r="AU91" s="1"/>
      <c r="AV91" s="1"/>
      <c r="AW91" s="1"/>
      <c r="AX91" s="1"/>
      <c r="AY91" s="1"/>
      <c r="AZ91" s="402"/>
      <c r="BA91" s="679"/>
      <c r="BB91" s="678"/>
      <c r="BC91" s="507"/>
      <c r="BD91" s="492"/>
      <c r="BE91" s="492"/>
      <c r="BF91" s="492"/>
      <c r="BG91" s="511"/>
      <c r="BH91" s="507"/>
      <c r="BI91" s="492"/>
      <c r="BJ91" s="492"/>
      <c r="BK91" s="492"/>
      <c r="BL91" s="511"/>
      <c r="BM91" s="507"/>
      <c r="BN91" s="492"/>
      <c r="BO91" s="492"/>
      <c r="BP91" s="492"/>
      <c r="BQ91" s="511"/>
      <c r="BR91" s="507"/>
      <c r="BS91" s="492"/>
      <c r="BT91" s="492"/>
      <c r="BU91" s="492"/>
      <c r="BV91" s="492"/>
      <c r="BW91" s="492"/>
      <c r="BX91" s="492"/>
      <c r="BY91" s="493"/>
      <c r="BZ91" s="493"/>
      <c r="CA91" s="493"/>
      <c r="CB91" s="493"/>
      <c r="CC91" s="493"/>
      <c r="CD91" s="493"/>
      <c r="CE91" s="493"/>
      <c r="CF91" s="493"/>
      <c r="CG91" s="493"/>
      <c r="CH91" s="493"/>
      <c r="CI91" s="493"/>
      <c r="CJ91" s="493"/>
      <c r="CK91" s="493"/>
      <c r="CL91" s="493"/>
      <c r="CM91" s="493"/>
      <c r="CN91" s="67"/>
      <c r="CO91" s="67"/>
      <c r="CP91" s="67"/>
      <c r="CQ91" s="67"/>
      <c r="CR91" s="67"/>
      <c r="CS91" s="67"/>
      <c r="CT91" s="67"/>
      <c r="CU91" s="67"/>
      <c r="CV91" s="67"/>
      <c r="CW91" s="67"/>
      <c r="CX91" s="67"/>
      <c r="CY91" s="67"/>
      <c r="CZ91" s="67"/>
    </row>
    <row r="92" s="365" customFormat="true" ht="15" customHeight="true" x14ac:dyDescent="0.2">
      <c r="A92" s="672"/>
      <c r="B92" s="436"/>
      <c r="C92" s="462"/>
      <c r="D92" s="460"/>
      <c r="E92" s="460"/>
      <c r="F92" s="460"/>
      <c r="G92" s="464"/>
      <c r="H92" s="461"/>
      <c r="I92" s="460"/>
      <c r="J92" s="460"/>
      <c r="K92" s="460"/>
      <c r="L92" s="463"/>
      <c r="M92" s="462"/>
      <c r="N92" s="460"/>
      <c r="O92" s="460"/>
      <c r="P92" s="460"/>
      <c r="Q92" s="464"/>
      <c r="R92" s="462"/>
      <c r="S92" s="460"/>
      <c r="T92" s="460"/>
      <c r="U92" s="460"/>
      <c r="V92" s="460"/>
      <c r="W92" s="460"/>
      <c r="X92" s="460"/>
      <c r="Y92" s="463"/>
      <c r="Z92" s="463"/>
      <c r="AA92" s="463"/>
      <c r="AB92" s="463"/>
      <c r="AC92" s="463"/>
      <c r="AD92" s="463"/>
      <c r="AE92" s="463"/>
      <c r="AF92" s="463"/>
      <c r="AG92" s="463"/>
      <c r="AH92" s="463"/>
      <c r="AI92" s="463"/>
      <c r="AJ92" s="463"/>
      <c r="AK92" s="463"/>
      <c r="AL92" s="463"/>
      <c r="AM92" s="463"/>
      <c r="AN92" s="1"/>
      <c r="AO92" s="1"/>
      <c r="AP92" s="1"/>
      <c r="AQ92" s="1"/>
      <c r="AR92" s="1"/>
      <c r="AS92" s="1"/>
      <c r="AT92" s="1"/>
      <c r="AU92" s="1"/>
      <c r="AV92" s="1"/>
      <c r="AW92" s="1"/>
      <c r="AX92" s="1"/>
      <c r="AY92" s="1"/>
      <c r="AZ92" s="402"/>
      <c r="BA92" s="679"/>
      <c r="BB92" s="678"/>
      <c r="BC92" s="507"/>
      <c r="BD92" s="492"/>
      <c r="BE92" s="492"/>
      <c r="BF92" s="492"/>
      <c r="BG92" s="511"/>
      <c r="BH92" s="507"/>
      <c r="BI92" s="492"/>
      <c r="BJ92" s="492"/>
      <c r="BK92" s="492"/>
      <c r="BL92" s="511"/>
      <c r="BM92" s="507"/>
      <c r="BN92" s="492"/>
      <c r="BO92" s="492"/>
      <c r="BP92" s="492"/>
      <c r="BQ92" s="511"/>
      <c r="BR92" s="507"/>
      <c r="BS92" s="492"/>
      <c r="BT92" s="492"/>
      <c r="BU92" s="492"/>
      <c r="BV92" s="492"/>
      <c r="BW92" s="492"/>
      <c r="BX92" s="492"/>
      <c r="BY92" s="493"/>
      <c r="BZ92" s="493"/>
      <c r="CA92" s="493"/>
      <c r="CB92" s="493"/>
      <c r="CC92" s="493"/>
      <c r="CD92" s="493"/>
      <c r="CE92" s="493"/>
      <c r="CF92" s="493"/>
      <c r="CG92" s="493"/>
      <c r="CH92" s="493"/>
      <c r="CI92" s="493"/>
      <c r="CJ92" s="493"/>
      <c r="CK92" s="493"/>
      <c r="CL92" s="493"/>
      <c r="CM92" s="493"/>
      <c r="CN92" s="67"/>
      <c r="CO92" s="67"/>
      <c r="CP92" s="67"/>
      <c r="CQ92" s="67"/>
      <c r="CR92" s="67"/>
      <c r="CS92" s="67"/>
      <c r="CT92" s="67"/>
      <c r="CU92" s="67"/>
      <c r="CV92" s="67"/>
      <c r="CW92" s="67"/>
      <c r="CX92" s="67"/>
      <c r="CY92" s="67"/>
      <c r="CZ92" s="67"/>
    </row>
    <row r="93" s="365" customFormat="true" ht="15" customHeight="true" x14ac:dyDescent="0.2">
      <c r="A93" s="672"/>
      <c r="B93" s="436"/>
      <c r="C93" s="462"/>
      <c r="D93" s="460"/>
      <c r="E93" s="460"/>
      <c r="F93" s="460"/>
      <c r="G93" s="464"/>
      <c r="H93" s="461"/>
      <c r="I93" s="460"/>
      <c r="J93" s="460"/>
      <c r="K93" s="460"/>
      <c r="L93" s="463"/>
      <c r="M93" s="462"/>
      <c r="N93" s="460"/>
      <c r="O93" s="460"/>
      <c r="P93" s="460"/>
      <c r="Q93" s="464"/>
      <c r="R93" s="462"/>
      <c r="S93" s="460"/>
      <c r="T93" s="460"/>
      <c r="U93" s="460"/>
      <c r="V93" s="460"/>
      <c r="W93" s="460"/>
      <c r="X93" s="460"/>
      <c r="Y93" s="463"/>
      <c r="Z93" s="463"/>
      <c r="AA93" s="463"/>
      <c r="AB93" s="463"/>
      <c r="AC93" s="463"/>
      <c r="AD93" s="463"/>
      <c r="AE93" s="463"/>
      <c r="AF93" s="463"/>
      <c r="AG93" s="463"/>
      <c r="AH93" s="463"/>
      <c r="AI93" s="463"/>
      <c r="AJ93" s="463"/>
      <c r="AK93" s="463"/>
      <c r="AL93" s="463"/>
      <c r="AM93" s="463"/>
      <c r="AN93" s="1"/>
      <c r="AO93" s="1"/>
      <c r="AP93" s="1"/>
      <c r="AQ93" s="1"/>
      <c r="AR93" s="1"/>
      <c r="AS93" s="1"/>
      <c r="AT93" s="1"/>
      <c r="AU93" s="1"/>
      <c r="AV93" s="1"/>
      <c r="AW93" s="1"/>
      <c r="AX93" s="1"/>
      <c r="AY93" s="1"/>
      <c r="AZ93" s="402"/>
      <c r="BA93" s="679"/>
      <c r="BB93" s="678"/>
      <c r="BC93" s="507"/>
      <c r="BD93" s="492"/>
      <c r="BE93" s="492"/>
      <c r="BF93" s="492"/>
      <c r="BG93" s="511"/>
      <c r="BH93" s="507"/>
      <c r="BI93" s="492"/>
      <c r="BJ93" s="492"/>
      <c r="BK93" s="492"/>
      <c r="BL93" s="511"/>
      <c r="BM93" s="507"/>
      <c r="BN93" s="492"/>
      <c r="BO93" s="492"/>
      <c r="BP93" s="492"/>
      <c r="BQ93" s="511"/>
      <c r="BR93" s="507"/>
      <c r="BS93" s="492"/>
      <c r="BT93" s="492"/>
      <c r="BU93" s="492"/>
      <c r="BV93" s="492"/>
      <c r="BW93" s="492"/>
      <c r="BX93" s="492"/>
      <c r="BY93" s="493"/>
      <c r="BZ93" s="493"/>
      <c r="CA93" s="493"/>
      <c r="CB93" s="493"/>
      <c r="CC93" s="493"/>
      <c r="CD93" s="493"/>
      <c r="CE93" s="493"/>
      <c r="CF93" s="493"/>
      <c r="CG93" s="493"/>
      <c r="CH93" s="493"/>
      <c r="CI93" s="493"/>
      <c r="CJ93" s="493"/>
      <c r="CK93" s="493"/>
      <c r="CL93" s="493"/>
      <c r="CM93" s="493"/>
      <c r="CN93" s="67"/>
      <c r="CO93" s="67"/>
      <c r="CP93" s="67"/>
      <c r="CQ93" s="67"/>
      <c r="CR93" s="67"/>
      <c r="CS93" s="67"/>
      <c r="CT93" s="67"/>
      <c r="CU93" s="67"/>
      <c r="CV93" s="67"/>
      <c r="CW93" s="67"/>
      <c r="CX93" s="67"/>
      <c r="CY93" s="67"/>
      <c r="CZ93" s="67"/>
    </row>
    <row r="94" s="365" customFormat="true" ht="15" customHeight="true" x14ac:dyDescent="0.2">
      <c r="A94" s="672"/>
      <c r="B94" s="436"/>
      <c r="C94" s="462"/>
      <c r="D94" s="460"/>
      <c r="E94" s="460"/>
      <c r="F94" s="460"/>
      <c r="G94" s="464"/>
      <c r="H94" s="461"/>
      <c r="I94" s="460"/>
      <c r="J94" s="460"/>
      <c r="K94" s="460"/>
      <c r="L94" s="463"/>
      <c r="M94" s="462"/>
      <c r="N94" s="460"/>
      <c r="O94" s="460"/>
      <c r="P94" s="460"/>
      <c r="Q94" s="464"/>
      <c r="R94" s="462"/>
      <c r="S94" s="460"/>
      <c r="T94" s="460"/>
      <c r="U94" s="460"/>
      <c r="V94" s="460"/>
      <c r="W94" s="460"/>
      <c r="X94" s="460"/>
      <c r="Y94" s="463"/>
      <c r="Z94" s="463"/>
      <c r="AA94" s="463"/>
      <c r="AB94" s="463"/>
      <c r="AC94" s="463"/>
      <c r="AD94" s="463"/>
      <c r="AE94" s="463"/>
      <c r="AF94" s="463"/>
      <c r="AG94" s="463"/>
      <c r="AH94" s="463"/>
      <c r="AI94" s="463"/>
      <c r="AJ94" s="463"/>
      <c r="AK94" s="463"/>
      <c r="AL94" s="463"/>
      <c r="AM94" s="463"/>
      <c r="AN94" s="1"/>
      <c r="AO94" s="1"/>
      <c r="AP94" s="1"/>
      <c r="AQ94" s="1"/>
      <c r="AR94" s="1"/>
      <c r="AS94" s="1"/>
      <c r="AT94" s="1"/>
      <c r="AU94" s="1"/>
      <c r="AV94" s="1"/>
      <c r="AW94" s="1"/>
      <c r="AX94" s="1"/>
      <c r="AY94" s="1"/>
      <c r="AZ94" s="402"/>
      <c r="BA94" s="679"/>
      <c r="BB94" s="678"/>
      <c r="BC94" s="507"/>
      <c r="BD94" s="492"/>
      <c r="BE94" s="492"/>
      <c r="BF94" s="492"/>
      <c r="BG94" s="511"/>
      <c r="BH94" s="507"/>
      <c r="BI94" s="492"/>
      <c r="BJ94" s="492"/>
      <c r="BK94" s="492"/>
      <c r="BL94" s="511"/>
      <c r="BM94" s="507"/>
      <c r="BN94" s="492"/>
      <c r="BO94" s="492"/>
      <c r="BP94" s="492"/>
      <c r="BQ94" s="511"/>
      <c r="BR94" s="507"/>
      <c r="BS94" s="492"/>
      <c r="BT94" s="492"/>
      <c r="BU94" s="492"/>
      <c r="BV94" s="492"/>
      <c r="BW94" s="492"/>
      <c r="BX94" s="492"/>
      <c r="BY94" s="493"/>
      <c r="BZ94" s="493"/>
      <c r="CA94" s="493"/>
      <c r="CB94" s="493"/>
      <c r="CC94" s="493"/>
      <c r="CD94" s="493"/>
      <c r="CE94" s="493"/>
      <c r="CF94" s="493"/>
      <c r="CG94" s="493"/>
      <c r="CH94" s="493"/>
      <c r="CI94" s="493"/>
      <c r="CJ94" s="493"/>
      <c r="CK94" s="493"/>
      <c r="CL94" s="493"/>
      <c r="CM94" s="493"/>
      <c r="CN94" s="67"/>
      <c r="CO94" s="67"/>
      <c r="CP94" s="67"/>
      <c r="CQ94" s="67"/>
      <c r="CR94" s="67"/>
      <c r="CS94" s="67"/>
      <c r="CT94" s="67"/>
      <c r="CU94" s="67"/>
      <c r="CV94" s="67"/>
      <c r="CW94" s="67"/>
      <c r="CX94" s="67"/>
      <c r="CY94" s="67"/>
      <c r="CZ94" s="67"/>
    </row>
    <row r="95" s="365" customFormat="true" ht="15" customHeight="true" x14ac:dyDescent="0.2">
      <c r="A95" s="672"/>
      <c r="B95" s="436"/>
      <c r="C95" s="462"/>
      <c r="D95" s="460"/>
      <c r="E95" s="460"/>
      <c r="F95" s="460"/>
      <c r="G95" s="464"/>
      <c r="H95" s="461"/>
      <c r="I95" s="460"/>
      <c r="J95" s="460"/>
      <c r="K95" s="460"/>
      <c r="L95" s="463"/>
      <c r="M95" s="462"/>
      <c r="N95" s="460"/>
      <c r="O95" s="460"/>
      <c r="P95" s="460"/>
      <c r="Q95" s="464"/>
      <c r="R95" s="462"/>
      <c r="S95" s="460"/>
      <c r="T95" s="460"/>
      <c r="U95" s="460"/>
      <c r="V95" s="460"/>
      <c r="W95" s="460"/>
      <c r="X95" s="460"/>
      <c r="Y95" s="463"/>
      <c r="Z95" s="463"/>
      <c r="AA95" s="463"/>
      <c r="AB95" s="463"/>
      <c r="AC95" s="463"/>
      <c r="AD95" s="463"/>
      <c r="AE95" s="463"/>
      <c r="AF95" s="463"/>
      <c r="AG95" s="463"/>
      <c r="AH95" s="463"/>
      <c r="AI95" s="463"/>
      <c r="AJ95" s="463"/>
      <c r="AK95" s="463"/>
      <c r="AL95" s="463"/>
      <c r="AM95" s="463"/>
      <c r="AN95" s="1"/>
      <c r="AO95" s="1"/>
      <c r="AP95" s="1"/>
      <c r="AQ95" s="1"/>
      <c r="AR95" s="1"/>
      <c r="AS95" s="1"/>
      <c r="AT95" s="1"/>
      <c r="AU95" s="1"/>
      <c r="AV95" s="1"/>
      <c r="AW95" s="1"/>
      <c r="AX95" s="1"/>
      <c r="AY95" s="1"/>
      <c r="AZ95" s="402"/>
      <c r="BA95" s="679"/>
      <c r="BB95" s="678"/>
      <c r="BC95" s="507"/>
      <c r="BD95" s="492"/>
      <c r="BE95" s="492"/>
      <c r="BF95" s="492"/>
      <c r="BG95" s="511"/>
      <c r="BH95" s="507"/>
      <c r="BI95" s="492"/>
      <c r="BJ95" s="492"/>
      <c r="BK95" s="492"/>
      <c r="BL95" s="511"/>
      <c r="BM95" s="507"/>
      <c r="BN95" s="492"/>
      <c r="BO95" s="492"/>
      <c r="BP95" s="492"/>
      <c r="BQ95" s="511"/>
      <c r="BR95" s="507"/>
      <c r="BS95" s="492"/>
      <c r="BT95" s="492"/>
      <c r="BU95" s="492"/>
      <c r="BV95" s="492"/>
      <c r="BW95" s="492"/>
      <c r="BX95" s="492"/>
      <c r="BY95" s="493"/>
      <c r="BZ95" s="493"/>
      <c r="CA95" s="493"/>
      <c r="CB95" s="493"/>
      <c r="CC95" s="493"/>
      <c r="CD95" s="493"/>
      <c r="CE95" s="493"/>
      <c r="CF95" s="493"/>
      <c r="CG95" s="493"/>
      <c r="CH95" s="493"/>
      <c r="CI95" s="493"/>
      <c r="CJ95" s="493"/>
      <c r="CK95" s="493"/>
      <c r="CL95" s="493"/>
      <c r="CM95" s="493"/>
      <c r="CN95" s="67"/>
      <c r="CO95" s="67"/>
      <c r="CP95" s="67"/>
      <c r="CQ95" s="67"/>
      <c r="CR95" s="67"/>
      <c r="CS95" s="67"/>
      <c r="CT95" s="67"/>
      <c r="CU95" s="67"/>
      <c r="CV95" s="67"/>
      <c r="CW95" s="67"/>
      <c r="CX95" s="67"/>
      <c r="CY95" s="67"/>
      <c r="CZ95" s="67"/>
    </row>
    <row r="96" s="365" customFormat="true" ht="15" customHeight="true" x14ac:dyDescent="0.2">
      <c r="A96" s="672"/>
      <c r="B96" s="436"/>
      <c r="C96" s="462"/>
      <c r="D96" s="460"/>
      <c r="E96" s="460"/>
      <c r="F96" s="460"/>
      <c r="G96" s="464"/>
      <c r="H96" s="461"/>
      <c r="I96" s="460"/>
      <c r="J96" s="460"/>
      <c r="K96" s="460"/>
      <c r="L96" s="463"/>
      <c r="M96" s="462"/>
      <c r="N96" s="460"/>
      <c r="O96" s="460"/>
      <c r="P96" s="460"/>
      <c r="Q96" s="464"/>
      <c r="R96" s="462"/>
      <c r="S96" s="460"/>
      <c r="T96" s="460"/>
      <c r="U96" s="460"/>
      <c r="V96" s="460"/>
      <c r="W96" s="460"/>
      <c r="X96" s="460"/>
      <c r="Y96" s="463"/>
      <c r="Z96" s="463"/>
      <c r="AA96" s="463"/>
      <c r="AB96" s="463"/>
      <c r="AC96" s="463"/>
      <c r="AD96" s="463"/>
      <c r="AE96" s="463"/>
      <c r="AF96" s="463"/>
      <c r="AG96" s="463"/>
      <c r="AH96" s="463"/>
      <c r="AI96" s="463"/>
      <c r="AJ96" s="463"/>
      <c r="AK96" s="463"/>
      <c r="AL96" s="463"/>
      <c r="AM96" s="463"/>
      <c r="AN96" s="1"/>
      <c r="AO96" s="1"/>
      <c r="AP96" s="1"/>
      <c r="AQ96" s="1"/>
      <c r="AR96" s="1"/>
      <c r="AS96" s="1"/>
      <c r="AT96" s="1"/>
      <c r="AU96" s="1"/>
      <c r="AV96" s="1"/>
      <c r="AW96" s="1"/>
      <c r="AX96" s="1"/>
      <c r="AY96" s="1"/>
      <c r="AZ96" s="402"/>
      <c r="BA96" s="679"/>
      <c r="BB96" s="678"/>
      <c r="BC96" s="507"/>
      <c r="BD96" s="492"/>
      <c r="BE96" s="492"/>
      <c r="BF96" s="492"/>
      <c r="BG96" s="511"/>
      <c r="BH96" s="507"/>
      <c r="BI96" s="492"/>
      <c r="BJ96" s="492"/>
      <c r="BK96" s="492"/>
      <c r="BL96" s="511"/>
      <c r="BM96" s="507"/>
      <c r="BN96" s="492"/>
      <c r="BO96" s="492"/>
      <c r="BP96" s="492"/>
      <c r="BQ96" s="511"/>
      <c r="BR96" s="507"/>
      <c r="BS96" s="492"/>
      <c r="BT96" s="492"/>
      <c r="BU96" s="492"/>
      <c r="BV96" s="492"/>
      <c r="BW96" s="492"/>
      <c r="BX96" s="492"/>
      <c r="BY96" s="493"/>
      <c r="BZ96" s="493"/>
      <c r="CA96" s="493"/>
      <c r="CB96" s="493"/>
      <c r="CC96" s="493"/>
      <c r="CD96" s="493"/>
      <c r="CE96" s="493"/>
      <c r="CF96" s="493"/>
      <c r="CG96" s="493"/>
      <c r="CH96" s="493"/>
      <c r="CI96" s="493"/>
      <c r="CJ96" s="493"/>
      <c r="CK96" s="493"/>
      <c r="CL96" s="493"/>
      <c r="CM96" s="493"/>
      <c r="CN96" s="67"/>
      <c r="CO96" s="67"/>
      <c r="CP96" s="67"/>
      <c r="CQ96" s="67"/>
      <c r="CR96" s="67"/>
      <c r="CS96" s="67"/>
      <c r="CT96" s="67"/>
      <c r="CU96" s="67"/>
      <c r="CV96" s="67"/>
      <c r="CW96" s="67"/>
      <c r="CX96" s="67"/>
      <c r="CY96" s="67"/>
      <c r="CZ96" s="67"/>
    </row>
    <row r="97" s="365" customFormat="true" ht="15" customHeight="true" x14ac:dyDescent="0.2">
      <c r="A97" s="672"/>
      <c r="B97" s="436"/>
      <c r="C97" s="462"/>
      <c r="D97" s="460"/>
      <c r="E97" s="460"/>
      <c r="F97" s="460"/>
      <c r="G97" s="464"/>
      <c r="H97" s="461"/>
      <c r="I97" s="460"/>
      <c r="J97" s="460"/>
      <c r="K97" s="460"/>
      <c r="L97" s="463"/>
      <c r="M97" s="462"/>
      <c r="N97" s="460"/>
      <c r="O97" s="460"/>
      <c r="P97" s="460"/>
      <c r="Q97" s="464"/>
      <c r="R97" s="462"/>
      <c r="S97" s="460"/>
      <c r="T97" s="460"/>
      <c r="U97" s="460"/>
      <c r="V97" s="460"/>
      <c r="W97" s="460"/>
      <c r="X97" s="460"/>
      <c r="Y97" s="463"/>
      <c r="Z97" s="463"/>
      <c r="AA97" s="463"/>
      <c r="AB97" s="463"/>
      <c r="AC97" s="463"/>
      <c r="AD97" s="463"/>
      <c r="AE97" s="463"/>
      <c r="AF97" s="463"/>
      <c r="AG97" s="463"/>
      <c r="AH97" s="463"/>
      <c r="AI97" s="463"/>
      <c r="AJ97" s="463"/>
      <c r="AK97" s="463"/>
      <c r="AL97" s="463"/>
      <c r="AM97" s="463"/>
      <c r="AN97" s="1"/>
      <c r="AO97" s="1"/>
      <c r="AP97" s="1"/>
      <c r="AQ97" s="1"/>
      <c r="AR97" s="1"/>
      <c r="AS97" s="1"/>
      <c r="AT97" s="1"/>
      <c r="AU97" s="1"/>
      <c r="AV97" s="1"/>
      <c r="AW97" s="1"/>
      <c r="AX97" s="1"/>
      <c r="AY97" s="1"/>
      <c r="AZ97" s="402"/>
      <c r="BA97" s="679"/>
      <c r="BB97" s="678"/>
      <c r="BC97" s="507"/>
      <c r="BD97" s="492"/>
      <c r="BE97" s="492"/>
      <c r="BF97" s="492"/>
      <c r="BG97" s="511"/>
      <c r="BH97" s="507"/>
      <c r="BI97" s="492"/>
      <c r="BJ97" s="492"/>
      <c r="BK97" s="492"/>
      <c r="BL97" s="511"/>
      <c r="BM97" s="507"/>
      <c r="BN97" s="492"/>
      <c r="BO97" s="492"/>
      <c r="BP97" s="492"/>
      <c r="BQ97" s="511"/>
      <c r="BR97" s="507"/>
      <c r="BS97" s="492"/>
      <c r="BT97" s="492"/>
      <c r="BU97" s="492"/>
      <c r="BV97" s="492"/>
      <c r="BW97" s="492"/>
      <c r="BX97" s="492"/>
      <c r="BY97" s="493"/>
      <c r="BZ97" s="493"/>
      <c r="CA97" s="493"/>
      <c r="CB97" s="493"/>
      <c r="CC97" s="493"/>
      <c r="CD97" s="493"/>
      <c r="CE97" s="493"/>
      <c r="CF97" s="493"/>
      <c r="CG97" s="493"/>
      <c r="CH97" s="493"/>
      <c r="CI97" s="493"/>
      <c r="CJ97" s="493"/>
      <c r="CK97" s="493"/>
      <c r="CL97" s="493"/>
      <c r="CM97" s="493"/>
      <c r="CN97" s="67"/>
      <c r="CO97" s="67"/>
      <c r="CP97" s="67"/>
      <c r="CQ97" s="67"/>
      <c r="CR97" s="67"/>
      <c r="CS97" s="67"/>
      <c r="CT97" s="67"/>
      <c r="CU97" s="67"/>
      <c r="CV97" s="67"/>
      <c r="CW97" s="67"/>
      <c r="CX97" s="67"/>
      <c r="CY97" s="67"/>
      <c r="CZ97" s="67"/>
    </row>
    <row r="98" s="365" customFormat="true" ht="15" customHeight="true" x14ac:dyDescent="0.2">
      <c r="A98" s="672"/>
      <c r="B98" s="436"/>
      <c r="C98" s="462"/>
      <c r="D98" s="460"/>
      <c r="E98" s="460"/>
      <c r="F98" s="460"/>
      <c r="G98" s="464"/>
      <c r="H98" s="461"/>
      <c r="I98" s="460"/>
      <c r="J98" s="460"/>
      <c r="K98" s="460"/>
      <c r="L98" s="463"/>
      <c r="M98" s="462"/>
      <c r="N98" s="460"/>
      <c r="O98" s="460"/>
      <c r="P98" s="460"/>
      <c r="Q98" s="464"/>
      <c r="R98" s="462"/>
      <c r="S98" s="460"/>
      <c r="T98" s="460"/>
      <c r="U98" s="460"/>
      <c r="V98" s="460"/>
      <c r="W98" s="460"/>
      <c r="X98" s="460"/>
      <c r="Y98" s="463"/>
      <c r="Z98" s="463"/>
      <c r="AA98" s="463"/>
      <c r="AB98" s="463"/>
      <c r="AC98" s="463"/>
      <c r="AD98" s="463"/>
      <c r="AE98" s="463"/>
      <c r="AF98" s="463"/>
      <c r="AG98" s="463"/>
      <c r="AH98" s="463"/>
      <c r="AI98" s="463"/>
      <c r="AJ98" s="463"/>
      <c r="AK98" s="463"/>
      <c r="AL98" s="463"/>
      <c r="AM98" s="463"/>
      <c r="AN98" s="1"/>
      <c r="AO98" s="1"/>
      <c r="AP98" s="1"/>
      <c r="AQ98" s="1"/>
      <c r="AR98" s="1"/>
      <c r="AS98" s="1"/>
      <c r="AT98" s="1"/>
      <c r="AU98" s="1"/>
      <c r="AV98" s="1"/>
      <c r="AW98" s="1"/>
      <c r="AX98" s="1"/>
      <c r="AY98" s="1"/>
      <c r="AZ98" s="402"/>
      <c r="BA98" s="679"/>
      <c r="BB98" s="678"/>
      <c r="BC98" s="507"/>
      <c r="BD98" s="492"/>
      <c r="BE98" s="492"/>
      <c r="BF98" s="492"/>
      <c r="BG98" s="511"/>
      <c r="BH98" s="507"/>
      <c r="BI98" s="492"/>
      <c r="BJ98" s="492"/>
      <c r="BK98" s="492"/>
      <c r="BL98" s="511"/>
      <c r="BM98" s="507"/>
      <c r="BN98" s="492"/>
      <c r="BO98" s="492"/>
      <c r="BP98" s="492"/>
      <c r="BQ98" s="511"/>
      <c r="BR98" s="507"/>
      <c r="BS98" s="492"/>
      <c r="BT98" s="492"/>
      <c r="BU98" s="492"/>
      <c r="BV98" s="492"/>
      <c r="BW98" s="492"/>
      <c r="BX98" s="492"/>
      <c r="BY98" s="493"/>
      <c r="BZ98" s="493"/>
      <c r="CA98" s="493"/>
      <c r="CB98" s="493"/>
      <c r="CC98" s="493"/>
      <c r="CD98" s="493"/>
      <c r="CE98" s="493"/>
      <c r="CF98" s="493"/>
      <c r="CG98" s="493"/>
      <c r="CH98" s="493"/>
      <c r="CI98" s="493"/>
      <c r="CJ98" s="493"/>
      <c r="CK98" s="493"/>
      <c r="CL98" s="493"/>
      <c r="CM98" s="493"/>
      <c r="CN98" s="67"/>
      <c r="CO98" s="67"/>
      <c r="CP98" s="67"/>
      <c r="CQ98" s="67"/>
      <c r="CR98" s="67"/>
      <c r="CS98" s="67"/>
      <c r="CT98" s="67"/>
      <c r="CU98" s="67"/>
      <c r="CV98" s="67"/>
      <c r="CW98" s="67"/>
      <c r="CX98" s="67"/>
      <c r="CY98" s="67"/>
      <c r="CZ98" s="67"/>
    </row>
    <row r="99" s="365" customFormat="true" ht="15" customHeight="true" x14ac:dyDescent="0.2">
      <c r="A99" s="672"/>
      <c r="B99" s="436"/>
      <c r="C99" s="462"/>
      <c r="D99" s="460"/>
      <c r="E99" s="460"/>
      <c r="F99" s="460"/>
      <c r="G99" s="464"/>
      <c r="H99" s="461"/>
      <c r="I99" s="460"/>
      <c r="J99" s="460"/>
      <c r="K99" s="460"/>
      <c r="L99" s="463"/>
      <c r="M99" s="462"/>
      <c r="N99" s="460"/>
      <c r="O99" s="460"/>
      <c r="P99" s="460"/>
      <c r="Q99" s="464"/>
      <c r="R99" s="462"/>
      <c r="S99" s="460"/>
      <c r="T99" s="460"/>
      <c r="U99" s="460"/>
      <c r="V99" s="460"/>
      <c r="W99" s="460"/>
      <c r="X99" s="460"/>
      <c r="Y99" s="463"/>
      <c r="Z99" s="463"/>
      <c r="AA99" s="463"/>
      <c r="AB99" s="463"/>
      <c r="AC99" s="463"/>
      <c r="AD99" s="463"/>
      <c r="AE99" s="463"/>
      <c r="AF99" s="463"/>
      <c r="AG99" s="463"/>
      <c r="AH99" s="463"/>
      <c r="AI99" s="463"/>
      <c r="AJ99" s="463"/>
      <c r="AK99" s="463"/>
      <c r="AL99" s="463"/>
      <c r="AM99" s="463"/>
      <c r="AN99" s="1"/>
      <c r="AO99" s="1"/>
      <c r="AP99" s="1"/>
      <c r="AQ99" s="1"/>
      <c r="AR99" s="1"/>
      <c r="AS99" s="1"/>
      <c r="AT99" s="1"/>
      <c r="AU99" s="1"/>
      <c r="AV99" s="1"/>
      <c r="AW99" s="1"/>
      <c r="AX99" s="1"/>
      <c r="AY99" s="1"/>
      <c r="AZ99" s="402"/>
      <c r="BA99" s="679"/>
      <c r="BB99" s="678"/>
      <c r="BC99" s="507"/>
      <c r="BD99" s="492"/>
      <c r="BE99" s="492"/>
      <c r="BF99" s="492"/>
      <c r="BG99" s="511"/>
      <c r="BH99" s="507"/>
      <c r="BI99" s="492"/>
      <c r="BJ99" s="492"/>
      <c r="BK99" s="492"/>
      <c r="BL99" s="511"/>
      <c r="BM99" s="507"/>
      <c r="BN99" s="492"/>
      <c r="BO99" s="492"/>
      <c r="BP99" s="492"/>
      <c r="BQ99" s="511"/>
      <c r="BR99" s="507"/>
      <c r="BS99" s="492"/>
      <c r="BT99" s="492"/>
      <c r="BU99" s="492"/>
      <c r="BV99" s="492"/>
      <c r="BW99" s="492"/>
      <c r="BX99" s="492"/>
      <c r="BY99" s="493"/>
      <c r="BZ99" s="493"/>
      <c r="CA99" s="493"/>
      <c r="CB99" s="493"/>
      <c r="CC99" s="493"/>
      <c r="CD99" s="493"/>
      <c r="CE99" s="493"/>
      <c r="CF99" s="493"/>
      <c r="CG99" s="493"/>
      <c r="CH99" s="493"/>
      <c r="CI99" s="493"/>
      <c r="CJ99" s="493"/>
      <c r="CK99" s="493"/>
      <c r="CL99" s="493"/>
      <c r="CM99" s="493"/>
      <c r="CN99" s="67"/>
      <c r="CO99" s="67"/>
      <c r="CP99" s="67"/>
      <c r="CQ99" s="67"/>
      <c r="CR99" s="67"/>
      <c r="CS99" s="67"/>
      <c r="CT99" s="67"/>
      <c r="CU99" s="67"/>
      <c r="CV99" s="67"/>
      <c r="CW99" s="67"/>
      <c r="CX99" s="67"/>
      <c r="CY99" s="67"/>
      <c r="CZ99" s="67"/>
    </row>
    <row r="100" s="365" customFormat="true" ht="15" customHeight="true" x14ac:dyDescent="0.2">
      <c r="A100" s="672"/>
      <c r="B100" s="436"/>
      <c r="C100" s="462"/>
      <c r="D100" s="460"/>
      <c r="E100" s="460"/>
      <c r="F100" s="460"/>
      <c r="G100" s="464"/>
      <c r="H100" s="461"/>
      <c r="I100" s="460"/>
      <c r="J100" s="460"/>
      <c r="K100" s="460"/>
      <c r="L100" s="463"/>
      <c r="M100" s="462"/>
      <c r="N100" s="460"/>
      <c r="O100" s="460"/>
      <c r="P100" s="460"/>
      <c r="Q100" s="464"/>
      <c r="R100" s="462"/>
      <c r="S100" s="460"/>
      <c r="T100" s="460"/>
      <c r="U100" s="460"/>
      <c r="V100" s="460"/>
      <c r="W100" s="460"/>
      <c r="X100" s="460"/>
      <c r="Y100" s="463"/>
      <c r="Z100" s="463"/>
      <c r="AA100" s="463"/>
      <c r="AB100" s="463"/>
      <c r="AC100" s="463"/>
      <c r="AD100" s="463"/>
      <c r="AE100" s="463"/>
      <c r="AF100" s="463"/>
      <c r="AG100" s="463"/>
      <c r="AH100" s="463"/>
      <c r="AI100" s="463"/>
      <c r="AJ100" s="463"/>
      <c r="AK100" s="463"/>
      <c r="AL100" s="463"/>
      <c r="AM100" s="463"/>
      <c r="AN100" s="1"/>
      <c r="AO100" s="1"/>
      <c r="AP100" s="1"/>
      <c r="AQ100" s="1"/>
      <c r="AR100" s="1"/>
      <c r="AS100" s="1"/>
      <c r="AT100" s="1"/>
      <c r="AU100" s="1"/>
      <c r="AV100" s="1"/>
      <c r="AW100" s="1"/>
      <c r="AX100" s="1"/>
      <c r="AY100" s="1"/>
      <c r="AZ100" s="402"/>
      <c r="BA100" s="679"/>
      <c r="BB100" s="678"/>
      <c r="BC100" s="507"/>
      <c r="BD100" s="492"/>
      <c r="BE100" s="492"/>
      <c r="BF100" s="492"/>
      <c r="BG100" s="511"/>
      <c r="BH100" s="507"/>
      <c r="BI100" s="492"/>
      <c r="BJ100" s="492"/>
      <c r="BK100" s="492"/>
      <c r="BL100" s="511"/>
      <c r="BM100" s="507"/>
      <c r="BN100" s="492"/>
      <c r="BO100" s="492"/>
      <c r="BP100" s="492"/>
      <c r="BQ100" s="511"/>
      <c r="BR100" s="507"/>
      <c r="BS100" s="492"/>
      <c r="BT100" s="492"/>
      <c r="BU100" s="492"/>
      <c r="BV100" s="492"/>
      <c r="BW100" s="492"/>
      <c r="BX100" s="492"/>
      <c r="BY100" s="493"/>
      <c r="BZ100" s="493"/>
      <c r="CA100" s="493"/>
      <c r="CB100" s="493"/>
      <c r="CC100" s="493"/>
      <c r="CD100" s="493"/>
      <c r="CE100" s="493"/>
      <c r="CF100" s="493"/>
      <c r="CG100" s="493"/>
      <c r="CH100" s="493"/>
      <c r="CI100" s="493"/>
      <c r="CJ100" s="493"/>
      <c r="CK100" s="493"/>
      <c r="CL100" s="493"/>
      <c r="CM100" s="493"/>
      <c r="CN100" s="67"/>
      <c r="CO100" s="67"/>
      <c r="CP100" s="67"/>
      <c r="CQ100" s="67"/>
      <c r="CR100" s="67"/>
      <c r="CS100" s="67"/>
      <c r="CT100" s="67"/>
      <c r="CU100" s="67"/>
      <c r="CV100" s="67"/>
      <c r="CW100" s="67"/>
      <c r="CX100" s="67"/>
      <c r="CY100" s="67"/>
      <c r="CZ100" s="67"/>
    </row>
    <row r="101" s="365" customFormat="true" ht="15" customHeight="true" x14ac:dyDescent="0.2">
      <c r="A101" s="672"/>
      <c r="B101" s="436"/>
      <c r="C101" s="462"/>
      <c r="D101" s="460"/>
      <c r="E101" s="460"/>
      <c r="F101" s="460"/>
      <c r="G101" s="464"/>
      <c r="H101" s="461"/>
      <c r="I101" s="460"/>
      <c r="J101" s="460"/>
      <c r="K101" s="460"/>
      <c r="L101" s="463"/>
      <c r="M101" s="462"/>
      <c r="N101" s="460"/>
      <c r="O101" s="460"/>
      <c r="P101" s="460"/>
      <c r="Q101" s="464"/>
      <c r="R101" s="462"/>
      <c r="S101" s="460"/>
      <c r="T101" s="460"/>
      <c r="U101" s="460"/>
      <c r="V101" s="460"/>
      <c r="W101" s="460"/>
      <c r="X101" s="460"/>
      <c r="Y101" s="463"/>
      <c r="Z101" s="463"/>
      <c r="AA101" s="463"/>
      <c r="AB101" s="463"/>
      <c r="AC101" s="463"/>
      <c r="AD101" s="463"/>
      <c r="AE101" s="463"/>
      <c r="AF101" s="463"/>
      <c r="AG101" s="463"/>
      <c r="AH101" s="463"/>
      <c r="AI101" s="463"/>
      <c r="AJ101" s="463"/>
      <c r="AK101" s="463"/>
      <c r="AL101" s="463"/>
      <c r="AM101" s="463"/>
      <c r="AN101" s="1"/>
      <c r="AO101" s="1"/>
      <c r="AP101" s="1"/>
      <c r="AQ101" s="1"/>
      <c r="AR101" s="1"/>
      <c r="AS101" s="1"/>
      <c r="AT101" s="1"/>
      <c r="AU101" s="1"/>
      <c r="AV101" s="1"/>
      <c r="AW101" s="1"/>
      <c r="AX101" s="1"/>
      <c r="AY101" s="1"/>
      <c r="AZ101" s="402"/>
      <c r="BA101" s="679"/>
      <c r="BB101" s="678"/>
      <c r="BC101" s="507"/>
      <c r="BD101" s="492"/>
      <c r="BE101" s="492"/>
      <c r="BF101" s="492"/>
      <c r="BG101" s="511"/>
      <c r="BH101" s="507"/>
      <c r="BI101" s="492"/>
      <c r="BJ101" s="492"/>
      <c r="BK101" s="492"/>
      <c r="BL101" s="511"/>
      <c r="BM101" s="507"/>
      <c r="BN101" s="492"/>
      <c r="BO101" s="492"/>
      <c r="BP101" s="492"/>
      <c r="BQ101" s="511"/>
      <c r="BR101" s="507"/>
      <c r="BS101" s="492"/>
      <c r="BT101" s="492"/>
      <c r="BU101" s="492"/>
      <c r="BV101" s="492"/>
      <c r="BW101" s="492"/>
      <c r="BX101" s="492"/>
      <c r="BY101" s="493"/>
      <c r="BZ101" s="493"/>
      <c r="CA101" s="493"/>
      <c r="CB101" s="493"/>
      <c r="CC101" s="493"/>
      <c r="CD101" s="493"/>
      <c r="CE101" s="493"/>
      <c r="CF101" s="493"/>
      <c r="CG101" s="493"/>
      <c r="CH101" s="493"/>
      <c r="CI101" s="493"/>
      <c r="CJ101" s="493"/>
      <c r="CK101" s="493"/>
      <c r="CL101" s="493"/>
      <c r="CM101" s="493"/>
      <c r="CN101" s="67"/>
      <c r="CO101" s="67"/>
      <c r="CP101" s="67"/>
      <c r="CQ101" s="67"/>
      <c r="CR101" s="67"/>
      <c r="CS101" s="67"/>
      <c r="CT101" s="67"/>
      <c r="CU101" s="67"/>
      <c r="CV101" s="67"/>
      <c r="CW101" s="67"/>
      <c r="CX101" s="67"/>
      <c r="CY101" s="67"/>
      <c r="CZ101" s="67"/>
    </row>
    <row r="102" s="365" customFormat="true" ht="15" customHeight="true" x14ac:dyDescent="0.2">
      <c r="A102" s="672"/>
      <c r="B102" s="436"/>
      <c r="C102" s="462"/>
      <c r="D102" s="460"/>
      <c r="E102" s="460"/>
      <c r="F102" s="460"/>
      <c r="G102" s="464"/>
      <c r="H102" s="461"/>
      <c r="I102" s="460"/>
      <c r="J102" s="460"/>
      <c r="K102" s="460"/>
      <c r="L102" s="463"/>
      <c r="M102" s="462"/>
      <c r="N102" s="460"/>
      <c r="O102" s="460"/>
      <c r="P102" s="460"/>
      <c r="Q102" s="464"/>
      <c r="R102" s="462"/>
      <c r="S102" s="460"/>
      <c r="T102" s="460"/>
      <c r="U102" s="460"/>
      <c r="V102" s="460"/>
      <c r="W102" s="460"/>
      <c r="X102" s="460"/>
      <c r="Y102" s="463"/>
      <c r="Z102" s="463"/>
      <c r="AA102" s="463"/>
      <c r="AB102" s="463"/>
      <c r="AC102" s="463"/>
      <c r="AD102" s="463"/>
      <c r="AE102" s="463"/>
      <c r="AF102" s="463"/>
      <c r="AG102" s="463"/>
      <c r="AH102" s="463"/>
      <c r="AI102" s="463"/>
      <c r="AJ102" s="463"/>
      <c r="AK102" s="463"/>
      <c r="AL102" s="463"/>
      <c r="AM102" s="463"/>
      <c r="AN102" s="1"/>
      <c r="AO102" s="1"/>
      <c r="AP102" s="1"/>
      <c r="AQ102" s="1"/>
      <c r="AR102" s="1"/>
      <c r="AS102" s="1"/>
      <c r="AT102" s="1"/>
      <c r="AU102" s="1"/>
      <c r="AV102" s="1"/>
      <c r="AW102" s="1"/>
      <c r="AX102" s="1"/>
      <c r="AY102" s="1"/>
      <c r="AZ102" s="402"/>
      <c r="BA102" s="679"/>
      <c r="BB102" s="678"/>
      <c r="BC102" s="507"/>
      <c r="BD102" s="492"/>
      <c r="BE102" s="492"/>
      <c r="BF102" s="492"/>
      <c r="BG102" s="511"/>
      <c r="BH102" s="507"/>
      <c r="BI102" s="492"/>
      <c r="BJ102" s="492"/>
      <c r="BK102" s="492"/>
      <c r="BL102" s="511"/>
      <c r="BM102" s="507"/>
      <c r="BN102" s="492"/>
      <c r="BO102" s="492"/>
      <c r="BP102" s="492"/>
      <c r="BQ102" s="511"/>
      <c r="BR102" s="507"/>
      <c r="BS102" s="492"/>
      <c r="BT102" s="492"/>
      <c r="BU102" s="492"/>
      <c r="BV102" s="492"/>
      <c r="BW102" s="492"/>
      <c r="BX102" s="492"/>
      <c r="BY102" s="493"/>
      <c r="BZ102" s="493"/>
      <c r="CA102" s="493"/>
      <c r="CB102" s="493"/>
      <c r="CC102" s="493"/>
      <c r="CD102" s="493"/>
      <c r="CE102" s="493"/>
      <c r="CF102" s="493"/>
      <c r="CG102" s="493"/>
      <c r="CH102" s="493"/>
      <c r="CI102" s="493"/>
      <c r="CJ102" s="493"/>
      <c r="CK102" s="493"/>
      <c r="CL102" s="493"/>
      <c r="CM102" s="493"/>
      <c r="CN102" s="67"/>
      <c r="CO102" s="67"/>
      <c r="CP102" s="67"/>
      <c r="CQ102" s="67"/>
      <c r="CR102" s="67"/>
      <c r="CS102" s="67"/>
      <c r="CT102" s="67"/>
      <c r="CU102" s="67"/>
      <c r="CV102" s="67"/>
      <c r="CW102" s="67"/>
      <c r="CX102" s="67"/>
      <c r="CY102" s="67"/>
      <c r="CZ102" s="67"/>
    </row>
    <row r="103" s="365" customFormat="true" ht="15" customHeight="true" x14ac:dyDescent="0.2">
      <c r="A103" s="672"/>
      <c r="B103" s="436"/>
      <c r="C103" s="462"/>
      <c r="D103" s="460"/>
      <c r="E103" s="460"/>
      <c r="F103" s="460"/>
      <c r="G103" s="464"/>
      <c r="H103" s="461"/>
      <c r="I103" s="460"/>
      <c r="J103" s="460"/>
      <c r="K103" s="460"/>
      <c r="L103" s="463"/>
      <c r="M103" s="462"/>
      <c r="N103" s="460"/>
      <c r="O103" s="460"/>
      <c r="P103" s="460"/>
      <c r="Q103" s="464"/>
      <c r="R103" s="462"/>
      <c r="S103" s="460"/>
      <c r="T103" s="460"/>
      <c r="U103" s="460"/>
      <c r="V103" s="460"/>
      <c r="W103" s="460"/>
      <c r="X103" s="460"/>
      <c r="Y103" s="463"/>
      <c r="Z103" s="463"/>
      <c r="AA103" s="463"/>
      <c r="AB103" s="463"/>
      <c r="AC103" s="463"/>
      <c r="AD103" s="463"/>
      <c r="AE103" s="463"/>
      <c r="AF103" s="463"/>
      <c r="AG103" s="463"/>
      <c r="AH103" s="463"/>
      <c r="AI103" s="463"/>
      <c r="AJ103" s="463"/>
      <c r="AK103" s="463"/>
      <c r="AL103" s="463"/>
      <c r="AM103" s="463"/>
      <c r="AN103" s="1"/>
      <c r="AO103" s="1"/>
      <c r="AP103" s="1"/>
      <c r="AQ103" s="1"/>
      <c r="AR103" s="1"/>
      <c r="AS103" s="1"/>
      <c r="AT103" s="1"/>
      <c r="AU103" s="1"/>
      <c r="AV103" s="1"/>
      <c r="AW103" s="1"/>
      <c r="AX103" s="1"/>
      <c r="AY103" s="1"/>
      <c r="AZ103" s="402"/>
      <c r="BA103" s="679"/>
      <c r="BB103" s="678"/>
      <c r="BC103" s="507"/>
      <c r="BD103" s="492"/>
      <c r="BE103" s="492"/>
      <c r="BF103" s="492"/>
      <c r="BG103" s="511"/>
      <c r="BH103" s="507"/>
      <c r="BI103" s="492"/>
      <c r="BJ103" s="492"/>
      <c r="BK103" s="492"/>
      <c r="BL103" s="511"/>
      <c r="BM103" s="507"/>
      <c r="BN103" s="492"/>
      <c r="BO103" s="492"/>
      <c r="BP103" s="492"/>
      <c r="BQ103" s="511"/>
      <c r="BR103" s="507"/>
      <c r="BS103" s="492"/>
      <c r="BT103" s="492"/>
      <c r="BU103" s="492"/>
      <c r="BV103" s="492"/>
      <c r="BW103" s="492"/>
      <c r="BX103" s="492"/>
      <c r="BY103" s="493"/>
      <c r="BZ103" s="493"/>
      <c r="CA103" s="493"/>
      <c r="CB103" s="493"/>
      <c r="CC103" s="493"/>
      <c r="CD103" s="493"/>
      <c r="CE103" s="493"/>
      <c r="CF103" s="493"/>
      <c r="CG103" s="493"/>
      <c r="CH103" s="493"/>
      <c r="CI103" s="493"/>
      <c r="CJ103" s="493"/>
      <c r="CK103" s="493"/>
      <c r="CL103" s="493"/>
      <c r="CM103" s="493"/>
      <c r="CN103" s="67"/>
      <c r="CO103" s="67"/>
      <c r="CP103" s="67"/>
      <c r="CQ103" s="67"/>
      <c r="CR103" s="67"/>
      <c r="CS103" s="67"/>
      <c r="CT103" s="67"/>
      <c r="CU103" s="67"/>
      <c r="CV103" s="67"/>
      <c r="CW103" s="67"/>
      <c r="CX103" s="67"/>
      <c r="CY103" s="67"/>
      <c r="CZ103" s="67"/>
    </row>
    <row r="104" s="365" customFormat="true" ht="15" customHeight="true" x14ac:dyDescent="0.2">
      <c r="A104" s="672"/>
      <c r="B104" s="436"/>
      <c r="C104" s="462"/>
      <c r="D104" s="460"/>
      <c r="E104" s="460"/>
      <c r="F104" s="460"/>
      <c r="G104" s="464"/>
      <c r="H104" s="461"/>
      <c r="I104" s="460"/>
      <c r="J104" s="460"/>
      <c r="K104" s="460"/>
      <c r="L104" s="463"/>
      <c r="M104" s="462"/>
      <c r="N104" s="460"/>
      <c r="O104" s="460"/>
      <c r="P104" s="460"/>
      <c r="Q104" s="464"/>
      <c r="R104" s="462"/>
      <c r="S104" s="460"/>
      <c r="T104" s="460"/>
      <c r="U104" s="460"/>
      <c r="V104" s="460"/>
      <c r="W104" s="460"/>
      <c r="X104" s="460"/>
      <c r="Y104" s="463"/>
      <c r="Z104" s="463"/>
      <c r="AA104" s="463"/>
      <c r="AB104" s="463"/>
      <c r="AC104" s="463"/>
      <c r="AD104" s="463"/>
      <c r="AE104" s="463"/>
      <c r="AF104" s="463"/>
      <c r="AG104" s="463"/>
      <c r="AH104" s="463"/>
      <c r="AI104" s="463"/>
      <c r="AJ104" s="463"/>
      <c r="AK104" s="463"/>
      <c r="AL104" s="463"/>
      <c r="AM104" s="463"/>
      <c r="AN104" s="1"/>
      <c r="AO104" s="1"/>
      <c r="AP104" s="1"/>
      <c r="AQ104" s="1"/>
      <c r="AR104" s="1"/>
      <c r="AS104" s="1"/>
      <c r="AT104" s="1"/>
      <c r="AU104" s="1"/>
      <c r="AV104" s="1"/>
      <c r="AW104" s="1"/>
      <c r="AX104" s="1"/>
      <c r="AY104" s="1"/>
      <c r="AZ104" s="402"/>
      <c r="BA104" s="679"/>
      <c r="BB104" s="678"/>
      <c r="BC104" s="507"/>
      <c r="BD104" s="492"/>
      <c r="BE104" s="492"/>
      <c r="BF104" s="492"/>
      <c r="BG104" s="511"/>
      <c r="BH104" s="507"/>
      <c r="BI104" s="492"/>
      <c r="BJ104" s="492"/>
      <c r="BK104" s="492"/>
      <c r="BL104" s="511"/>
      <c r="BM104" s="507"/>
      <c r="BN104" s="492"/>
      <c r="BO104" s="492"/>
      <c r="BP104" s="492"/>
      <c r="BQ104" s="511"/>
      <c r="BR104" s="507"/>
      <c r="BS104" s="492"/>
      <c r="BT104" s="492"/>
      <c r="BU104" s="492"/>
      <c r="BV104" s="492"/>
      <c r="BW104" s="492"/>
      <c r="BX104" s="492"/>
      <c r="BY104" s="493"/>
      <c r="BZ104" s="493"/>
      <c r="CA104" s="493"/>
      <c r="CB104" s="493"/>
      <c r="CC104" s="493"/>
      <c r="CD104" s="493"/>
      <c r="CE104" s="493"/>
      <c r="CF104" s="493"/>
      <c r="CG104" s="493"/>
      <c r="CH104" s="493"/>
      <c r="CI104" s="493"/>
      <c r="CJ104" s="493"/>
      <c r="CK104" s="493"/>
      <c r="CL104" s="493"/>
      <c r="CM104" s="493"/>
      <c r="CN104" s="67"/>
      <c r="CO104" s="67"/>
      <c r="CP104" s="67"/>
      <c r="CQ104" s="67"/>
      <c r="CR104" s="67"/>
      <c r="CS104" s="67"/>
      <c r="CT104" s="67"/>
      <c r="CU104" s="67"/>
      <c r="CV104" s="67"/>
      <c r="CW104" s="67"/>
      <c r="CX104" s="67"/>
      <c r="CY104" s="67"/>
      <c r="CZ104" s="67"/>
    </row>
    <row r="105" s="365" customFormat="true" ht="15" customHeight="true" x14ac:dyDescent="0.2">
      <c r="A105" s="668"/>
      <c r="B105" s="437"/>
      <c r="C105" s="467"/>
      <c r="D105" s="465"/>
      <c r="E105" s="465"/>
      <c r="F105" s="465"/>
      <c r="G105" s="469"/>
      <c r="H105" s="466"/>
      <c r="I105" s="465"/>
      <c r="J105" s="465"/>
      <c r="K105" s="465"/>
      <c r="L105" s="468"/>
      <c r="M105" s="467"/>
      <c r="N105" s="465"/>
      <c r="O105" s="465"/>
      <c r="P105" s="465"/>
      <c r="Q105" s="469"/>
      <c r="R105" s="467"/>
      <c r="S105" s="465"/>
      <c r="T105" s="465"/>
      <c r="U105" s="465"/>
      <c r="V105" s="465"/>
      <c r="W105" s="465"/>
      <c r="X105" s="465"/>
      <c r="Y105" s="468"/>
      <c r="Z105" s="468"/>
      <c r="AA105" s="468"/>
      <c r="AB105" s="468"/>
      <c r="AC105" s="468"/>
      <c r="AD105" s="468"/>
      <c r="AE105" s="468"/>
      <c r="AF105" s="468"/>
      <c r="AG105" s="468"/>
      <c r="AH105" s="468"/>
      <c r="AI105" s="468"/>
      <c r="AJ105" s="468"/>
      <c r="AK105" s="468"/>
      <c r="AL105" s="468"/>
      <c r="AM105" s="468"/>
      <c r="AN105" s="1"/>
      <c r="AO105" s="1"/>
      <c r="AP105" s="1"/>
      <c r="AQ105" s="1"/>
      <c r="AR105" s="1"/>
      <c r="AS105" s="1"/>
      <c r="AT105" s="1"/>
      <c r="AU105" s="1"/>
      <c r="AV105" s="1"/>
      <c r="AW105" s="1"/>
      <c r="AX105" s="1"/>
      <c r="AY105" s="1"/>
      <c r="AZ105" s="402"/>
      <c r="BA105" s="679"/>
      <c r="BB105" s="678"/>
      <c r="BC105" s="510"/>
      <c r="BD105" s="509"/>
      <c r="BE105" s="509"/>
      <c r="BF105" s="509"/>
      <c r="BG105" s="513"/>
      <c r="BH105" s="510"/>
      <c r="BI105" s="509"/>
      <c r="BJ105" s="509"/>
      <c r="BK105" s="509"/>
      <c r="BL105" s="513"/>
      <c r="BM105" s="510"/>
      <c r="BN105" s="509"/>
      <c r="BO105" s="509"/>
      <c r="BP105" s="509"/>
      <c r="BQ105" s="513"/>
      <c r="BR105" s="510"/>
      <c r="BS105" s="509"/>
      <c r="BT105" s="509"/>
      <c r="BU105" s="509"/>
      <c r="BV105" s="509"/>
      <c r="BW105" s="509"/>
      <c r="BX105" s="509"/>
      <c r="BY105" s="512"/>
      <c r="BZ105" s="512"/>
      <c r="CA105" s="512"/>
      <c r="CB105" s="512"/>
      <c r="CC105" s="512"/>
      <c r="CD105" s="512"/>
      <c r="CE105" s="512"/>
      <c r="CF105" s="512"/>
      <c r="CG105" s="512"/>
      <c r="CH105" s="512"/>
      <c r="CI105" s="512"/>
      <c r="CJ105" s="512"/>
      <c r="CK105" s="512"/>
      <c r="CL105" s="512"/>
      <c r="CM105" s="512"/>
      <c r="CN105" s="67"/>
      <c r="CO105" s="67"/>
      <c r="CP105" s="67"/>
      <c r="CQ105" s="67"/>
      <c r="CR105" s="67"/>
      <c r="CS105" s="67"/>
      <c r="CT105" s="67"/>
      <c r="CU105" s="67"/>
      <c r="CV105" s="67"/>
      <c r="CW105" s="67"/>
      <c r="CX105" s="67"/>
      <c r="CY105" s="67"/>
      <c r="CZ105" s="67"/>
    </row>
    <row r="106" s="365" customFormat="true" ht="250.15" customHeight="true" x14ac:dyDescent="0.2">
      <c r="A106" s="485"/>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02"/>
      <c r="AO106" s="402"/>
      <c r="AP106" s="402"/>
      <c r="AQ106" s="402"/>
      <c r="AR106" s="402"/>
      <c r="AS106" s="402"/>
      <c r="AT106" s="402"/>
      <c r="AU106" s="402"/>
      <c r="AV106" s="402"/>
      <c r="AW106" s="402"/>
      <c r="AX106" s="402"/>
      <c r="AY106" s="402"/>
      <c r="AZ106" s="402"/>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c r="BV106" s="486"/>
      <c r="BW106" s="486"/>
      <c r="BX106" s="486"/>
      <c r="BY106" s="485"/>
      <c r="BZ106" s="485"/>
      <c r="CA106" s="485"/>
      <c r="CB106" s="485"/>
      <c r="CC106" s="485"/>
      <c r="CD106" s="485"/>
      <c r="CE106" s="485"/>
      <c r="CF106" s="485"/>
      <c r="CG106" s="485"/>
      <c r="CH106" s="485"/>
      <c r="CI106" s="485"/>
      <c r="CJ106" s="485"/>
      <c r="CK106" s="485"/>
      <c r="CL106" s="485"/>
      <c r="CM106" s="485"/>
      <c r="CN106" s="402"/>
      <c r="CO106" s="402"/>
      <c r="CP106" s="402"/>
      <c r="CQ106" s="402"/>
      <c r="CR106" s="402"/>
      <c r="CS106" s="402"/>
      <c r="CT106" s="402"/>
      <c r="CU106" s="402"/>
      <c r="CV106" s="402"/>
      <c r="CW106" s="402"/>
      <c r="CX106" s="402"/>
      <c r="CY106" s="402"/>
      <c r="CZ106" s="402"/>
    </row>
    <row r="107" s="358" customFormat="true" ht="18" customHeight="true" x14ac:dyDescent="0.2">
      <c r="A107" s="347"/>
      <c r="B107" s="347"/>
      <c r="C107" s="472"/>
      <c r="D107" s="472"/>
      <c r="E107" s="472"/>
      <c r="F107" s="472"/>
      <c r="G107" s="472"/>
      <c r="H107" s="364"/>
      <c r="I107" s="364"/>
      <c r="J107" s="364"/>
      <c r="K107" s="364"/>
      <c r="L107" s="364"/>
      <c r="M107" s="364"/>
      <c r="N107" s="364"/>
      <c r="O107" s="364"/>
      <c r="P107" s="364"/>
      <c r="Q107" s="364"/>
      <c r="R107" s="364"/>
      <c r="S107" s="364"/>
      <c r="T107" s="364"/>
      <c r="U107" s="364"/>
      <c r="Z107" s="398"/>
      <c r="AA107" s="398"/>
      <c r="AB107" s="398"/>
      <c r="AC107" s="398"/>
      <c r="AD107" s="398"/>
      <c r="AE107" s="398"/>
      <c r="AF107" s="398"/>
      <c r="AG107" s="398"/>
      <c r="AH107" s="398"/>
      <c r="AI107" s="398"/>
      <c r="AJ107" s="398"/>
      <c r="AK107" s="398"/>
      <c r="AL107" s="398"/>
      <c r="AM107" s="398"/>
      <c r="AN107" s="398"/>
      <c r="AO107" s="398"/>
      <c r="AP107" s="398"/>
      <c r="AQ107" s="398"/>
      <c r="AR107" s="398"/>
      <c r="AS107" s="398"/>
      <c r="AT107" s="398"/>
      <c r="AU107" s="398"/>
      <c r="AV107" s="398"/>
      <c r="AW107" s="398"/>
      <c r="AX107" s="398"/>
      <c r="AY107" s="398"/>
      <c r="AZ107" s="398"/>
      <c r="BB107" s="369"/>
      <c r="BZ107" s="398"/>
      <c r="CA107" s="398"/>
      <c r="CB107" s="398"/>
      <c r="CC107" s="398"/>
      <c r="CD107" s="398"/>
      <c r="CE107" s="398"/>
      <c r="CF107" s="398"/>
      <c r="CG107" s="398"/>
      <c r="CH107" s="398"/>
      <c r="CI107" s="398"/>
      <c r="CJ107" s="398"/>
      <c r="CK107" s="398"/>
      <c r="CL107" s="398"/>
      <c r="CM107" s="398"/>
      <c r="CN107" s="398"/>
      <c r="CO107" s="398"/>
      <c r="CP107" s="398"/>
      <c r="CQ107" s="398"/>
      <c r="CR107" s="398"/>
      <c r="CS107" s="398"/>
      <c r="CT107" s="398"/>
      <c r="CU107" s="398"/>
      <c r="CV107" s="398"/>
      <c r="CW107" s="398"/>
      <c r="CX107" s="398"/>
      <c r="CY107" s="398"/>
      <c r="CZ107" s="398"/>
    </row>
    <row r="108" s="358" customFormat="true" ht="22.5" customHeight="true" x14ac:dyDescent="0.35">
      <c r="A108" s="1068" t="str">
        <f>A1026</f>
        <v>Madagascar</v>
      </c>
      <c r="B108" s="1069"/>
      <c r="C108" s="472"/>
      <c r="D108" s="472"/>
      <c r="E108" s="472"/>
      <c r="F108" s="472"/>
      <c r="G108" s="472"/>
      <c r="H108" s="364"/>
      <c r="I108" s="364"/>
      <c r="J108" s="364"/>
      <c r="K108" s="364"/>
      <c r="L108" s="364"/>
      <c r="M108" s="364"/>
      <c r="N108" s="364"/>
      <c r="O108" s="364"/>
      <c r="P108" s="364"/>
      <c r="Q108" s="364"/>
      <c r="R108" s="364"/>
      <c r="S108" s="364"/>
      <c r="T108" s="364"/>
      <c r="U108" s="364"/>
      <c r="Z108" s="398"/>
      <c r="AA108" s="398"/>
      <c r="AB108" s="398"/>
      <c r="AC108" s="398"/>
      <c r="AD108" s="398"/>
      <c r="AE108" s="398"/>
      <c r="AF108" s="398"/>
      <c r="AG108" s="398"/>
      <c r="AH108" s="398"/>
      <c r="AI108" s="398"/>
      <c r="AJ108" s="398"/>
      <c r="AK108" s="398"/>
      <c r="AL108" s="398"/>
      <c r="AM108" s="398"/>
      <c r="AN108" s="398"/>
      <c r="AO108" s="398"/>
      <c r="AP108" s="398"/>
      <c r="AQ108" s="398"/>
      <c r="AR108" s="398"/>
      <c r="AS108" s="398"/>
      <c r="AT108" s="398"/>
      <c r="AU108" s="398"/>
      <c r="AV108" s="398"/>
      <c r="AW108" s="398"/>
      <c r="AX108" s="398"/>
      <c r="AY108" s="398"/>
      <c r="AZ108" s="398"/>
      <c r="BB108" s="369"/>
      <c r="BZ108" s="398"/>
      <c r="CA108" s="398"/>
      <c r="CB108" s="398"/>
      <c r="CC108" s="398"/>
      <c r="CD108" s="398"/>
      <c r="CE108" s="398"/>
      <c r="CF108" s="398"/>
      <c r="CG108" s="398"/>
      <c r="CH108" s="398"/>
      <c r="CI108" s="398"/>
      <c r="CJ108" s="398"/>
      <c r="CK108" s="398"/>
      <c r="CL108" s="398"/>
      <c r="CM108" s="398"/>
      <c r="CN108" s="398"/>
      <c r="CO108" s="398"/>
      <c r="CP108" s="398"/>
      <c r="CQ108" s="398"/>
      <c r="CR108" s="398"/>
      <c r="CS108" s="398"/>
      <c r="CT108" s="398"/>
      <c r="CU108" s="398"/>
      <c r="CV108" s="398"/>
      <c r="CW108" s="398"/>
      <c r="CX108" s="398"/>
      <c r="CY108" s="398"/>
      <c r="CZ108" s="398"/>
    </row>
    <row r="109" s="358" customFormat="true" ht="22.5" customHeight="true" x14ac:dyDescent="0.35">
      <c r="A109" s="373" t="str">
        <f>A1034</f>
        <v>2018</v>
      </c>
      <c r="B109" s="374"/>
      <c r="C109" s="472"/>
      <c r="D109" s="472"/>
      <c r="E109" s="472"/>
      <c r="F109" s="472"/>
      <c r="G109" s="472"/>
      <c r="H109" s="364"/>
      <c r="I109" s="364"/>
      <c r="J109" s="364"/>
      <c r="K109" s="364"/>
      <c r="L109" s="364"/>
      <c r="M109" s="364"/>
      <c r="N109" s="364"/>
      <c r="O109" s="364"/>
      <c r="P109" s="364"/>
      <c r="Q109" s="364"/>
      <c r="R109" s="364"/>
      <c r="S109" s="364"/>
      <c r="T109" s="364"/>
      <c r="U109" s="364"/>
      <c r="Z109" s="398"/>
      <c r="AA109" s="398"/>
      <c r="AB109" s="398"/>
      <c r="AC109" s="398"/>
      <c r="AD109" s="398"/>
      <c r="AE109" s="398"/>
      <c r="AF109" s="398"/>
      <c r="AG109" s="398"/>
      <c r="AH109" s="398"/>
      <c r="AI109" s="398"/>
      <c r="AJ109" s="398"/>
      <c r="AK109" s="398"/>
      <c r="AL109" s="398"/>
      <c r="AM109" s="398"/>
      <c r="AN109" s="398"/>
      <c r="AO109" s="398"/>
      <c r="AP109" s="398"/>
      <c r="AQ109" s="398"/>
      <c r="AR109" s="398"/>
      <c r="AS109" s="398"/>
      <c r="AT109" s="398"/>
      <c r="AU109" s="398"/>
      <c r="AV109" s="398"/>
      <c r="AW109" s="398"/>
      <c r="AX109" s="398"/>
      <c r="AY109" s="398"/>
      <c r="AZ109" s="398"/>
      <c r="BB109" s="369"/>
      <c r="BZ109" s="398"/>
      <c r="CA109" s="398"/>
      <c r="CB109" s="398"/>
      <c r="CC109" s="398"/>
      <c r="CD109" s="398"/>
      <c r="CE109" s="398"/>
      <c r="CF109" s="398"/>
      <c r="CG109" s="398"/>
      <c r="CH109" s="398"/>
      <c r="CI109" s="398"/>
      <c r="CJ109" s="398"/>
      <c r="CK109" s="398"/>
      <c r="CL109" s="398"/>
      <c r="CM109" s="398"/>
      <c r="CN109" s="398"/>
      <c r="CO109" s="398"/>
      <c r="CP109" s="398"/>
      <c r="CQ109" s="398"/>
      <c r="CR109" s="398"/>
      <c r="CS109" s="398"/>
      <c r="CT109" s="398"/>
      <c r="CU109" s="398"/>
      <c r="CV109" s="398"/>
      <c r="CW109" s="398"/>
      <c r="CX109" s="398"/>
      <c r="CY109" s="398"/>
      <c r="CZ109" s="398"/>
    </row>
    <row r="110" s="358" customFormat="true" ht="23.85" customHeight="true" x14ac:dyDescent="0.35">
      <c r="A110" s="375" t="s">
        <v>99</v>
      </c>
      <c r="B110" s="376"/>
      <c r="C110" s="472"/>
      <c r="D110" s="472"/>
      <c r="E110" s="472"/>
      <c r="F110" s="472"/>
      <c r="G110" s="472"/>
      <c r="H110" s="364"/>
      <c r="I110" s="364"/>
      <c r="J110" s="364"/>
      <c r="K110" s="364"/>
      <c r="L110" s="364"/>
      <c r="M110" s="364"/>
      <c r="N110" s="364"/>
      <c r="O110" s="364"/>
      <c r="P110" s="364"/>
      <c r="Q110" s="364"/>
      <c r="R110" s="364"/>
      <c r="S110" s="364"/>
      <c r="T110" s="364"/>
      <c r="U110" s="364"/>
      <c r="Z110" s="398"/>
      <c r="AA110" s="398"/>
      <c r="AB110" s="398"/>
      <c r="AC110" s="398"/>
      <c r="AD110" s="398"/>
      <c r="AE110" s="398"/>
      <c r="AF110" s="398"/>
      <c r="AG110" s="398"/>
      <c r="AH110" s="398"/>
      <c r="AI110" s="398"/>
      <c r="AJ110" s="398"/>
      <c r="AK110" s="398"/>
      <c r="AL110" s="398"/>
      <c r="AM110" s="398"/>
      <c r="AN110" s="398"/>
      <c r="AO110" s="398"/>
      <c r="AP110" s="398"/>
      <c r="AQ110" s="398"/>
      <c r="AR110" s="398"/>
      <c r="AS110" s="398"/>
      <c r="AT110" s="398"/>
      <c r="AU110" s="398"/>
      <c r="AV110" s="398"/>
      <c r="AW110" s="398"/>
      <c r="AX110" s="398"/>
      <c r="AY110" s="398"/>
      <c r="AZ110" s="398"/>
      <c r="BB110" s="369"/>
      <c r="BZ110" s="398"/>
      <c r="CA110" s="398"/>
      <c r="CB110" s="398"/>
      <c r="CC110" s="398"/>
      <c r="CD110" s="398"/>
      <c r="CE110" s="398"/>
      <c r="CF110" s="398"/>
      <c r="CG110" s="398"/>
      <c r="CH110" s="398"/>
      <c r="CI110" s="398"/>
      <c r="CJ110" s="398"/>
      <c r="CK110" s="398"/>
      <c r="CL110" s="398"/>
      <c r="CM110" s="398"/>
      <c r="CN110" s="398"/>
      <c r="CO110" s="398"/>
      <c r="CP110" s="398"/>
      <c r="CQ110" s="398"/>
      <c r="CR110" s="398"/>
      <c r="CS110" s="398"/>
      <c r="CT110" s="398"/>
      <c r="CU110" s="398"/>
      <c r="CV110" s="398"/>
      <c r="CW110" s="398"/>
      <c r="CX110" s="398"/>
      <c r="CY110" s="398"/>
      <c r="CZ110" s="398"/>
    </row>
    <row r="111" s="358" customFormat="true" ht="20.1" customHeight="true" x14ac:dyDescent="0.35">
      <c r="A111" s="377" t="s">
        <v>97</v>
      </c>
      <c r="B111" s="374"/>
      <c r="C111" s="472"/>
      <c r="D111" s="472"/>
      <c r="E111" s="472"/>
      <c r="F111" s="472"/>
      <c r="G111" s="472"/>
      <c r="H111" s="364"/>
      <c r="I111" s="364"/>
      <c r="J111" s="364"/>
      <c r="K111" s="364"/>
      <c r="L111" s="364"/>
      <c r="M111" s="364"/>
      <c r="N111" s="364"/>
      <c r="O111" s="364"/>
      <c r="P111" s="364"/>
      <c r="Q111" s="364"/>
      <c r="R111" s="364"/>
      <c r="S111" s="364"/>
      <c r="T111" s="364"/>
      <c r="U111" s="364"/>
      <c r="Z111" s="398"/>
      <c r="AA111" s="398"/>
      <c r="AB111" s="398"/>
      <c r="AC111" s="398"/>
      <c r="AD111" s="398"/>
      <c r="AE111" s="398"/>
      <c r="AF111" s="398"/>
      <c r="AG111" s="398"/>
      <c r="AH111" s="398"/>
      <c r="AI111" s="398"/>
      <c r="AJ111" s="398"/>
      <c r="AK111" s="398"/>
      <c r="AL111" s="398"/>
      <c r="AM111" s="398"/>
      <c r="AN111" s="398"/>
      <c r="AO111" s="398"/>
      <c r="AP111" s="398"/>
      <c r="AQ111" s="398"/>
      <c r="AR111" s="398"/>
      <c r="AS111" s="398"/>
      <c r="AT111" s="398"/>
      <c r="AU111" s="398"/>
      <c r="AV111" s="398"/>
      <c r="AW111" s="398"/>
      <c r="AX111" s="398"/>
      <c r="AY111" s="398"/>
      <c r="AZ111" s="398"/>
      <c r="BB111" s="369"/>
      <c r="BZ111" s="398"/>
      <c r="CA111" s="398"/>
      <c r="CB111" s="398"/>
      <c r="CC111" s="398"/>
      <c r="CD111" s="398"/>
      <c r="CE111" s="398"/>
      <c r="CF111" s="398"/>
      <c r="CG111" s="398"/>
      <c r="CH111" s="398"/>
      <c r="CI111" s="398"/>
      <c r="CJ111" s="398"/>
      <c r="CK111" s="398"/>
      <c r="CL111" s="398"/>
      <c r="CM111" s="398"/>
      <c r="CN111" s="398"/>
      <c r="CO111" s="398"/>
      <c r="CP111" s="398"/>
      <c r="CQ111" s="398"/>
      <c r="CR111" s="398"/>
      <c r="CS111" s="398"/>
      <c r="CT111" s="398"/>
      <c r="CU111" s="398"/>
      <c r="CV111" s="398"/>
      <c r="CW111" s="398"/>
      <c r="CX111" s="398"/>
      <c r="CY111" s="398"/>
      <c r="CZ111" s="398"/>
    </row>
    <row r="112" s="358" customFormat="true" ht="15" customHeight="true" x14ac:dyDescent="0.2">
      <c r="A112" s="675" t="s">
        <v>98</v>
      </c>
      <c r="B112" s="411"/>
      <c r="C112" s="472"/>
      <c r="D112" s="472"/>
      <c r="E112" s="472"/>
      <c r="F112" s="472"/>
      <c r="G112" s="472"/>
      <c r="H112" s="364"/>
      <c r="I112" s="364"/>
      <c r="J112" s="364"/>
      <c r="K112" s="364"/>
      <c r="L112" s="364"/>
      <c r="M112" s="364"/>
      <c r="N112" s="364"/>
      <c r="O112" s="364"/>
      <c r="P112" s="364"/>
      <c r="Q112" s="364"/>
      <c r="R112" s="364"/>
      <c r="S112" s="364"/>
      <c r="T112" s="364"/>
      <c r="U112" s="364"/>
      <c r="Z112" s="398"/>
      <c r="AA112" s="398"/>
      <c r="AB112" s="398"/>
      <c r="AC112" s="398"/>
      <c r="AD112" s="398"/>
      <c r="AE112" s="398"/>
      <c r="AF112" s="398"/>
      <c r="AG112" s="398"/>
      <c r="AH112" s="398"/>
      <c r="AI112" s="398"/>
      <c r="AJ112" s="398"/>
      <c r="AK112" s="398"/>
      <c r="AL112" s="398"/>
      <c r="AM112" s="398"/>
      <c r="AN112" s="398"/>
      <c r="AO112" s="398"/>
      <c r="AP112" s="398"/>
      <c r="AQ112" s="398"/>
      <c r="AR112" s="398"/>
      <c r="AS112" s="398"/>
      <c r="AT112" s="398"/>
      <c r="AU112" s="398"/>
      <c r="AV112" s="398"/>
      <c r="AW112" s="398"/>
      <c r="AX112" s="398"/>
      <c r="AY112" s="398"/>
      <c r="AZ112" s="398"/>
      <c r="BB112" s="369"/>
      <c r="BZ112" s="398"/>
      <c r="CA112" s="398"/>
      <c r="CB112" s="398"/>
      <c r="CC112" s="398"/>
      <c r="CD112" s="398"/>
      <c r="CE112" s="398"/>
      <c r="CF112" s="398"/>
      <c r="CG112" s="398"/>
      <c r="CH112" s="398"/>
      <c r="CI112" s="398"/>
      <c r="CJ112" s="398"/>
      <c r="CK112" s="398"/>
      <c r="CL112" s="398"/>
      <c r="CM112" s="398"/>
      <c r="CN112" s="398"/>
      <c r="CO112" s="398"/>
      <c r="CP112" s="398"/>
      <c r="CQ112" s="398"/>
      <c r="CR112" s="398"/>
      <c r="CS112" s="398"/>
      <c r="CT112" s="398"/>
      <c r="CU112" s="398"/>
      <c r="CV112" s="398"/>
      <c r="CW112" s="398"/>
      <c r="CX112" s="398"/>
      <c r="CY112" s="398"/>
      <c r="CZ112" s="398"/>
    </row>
    <row r="113" s="358" customFormat="true" ht="15" customHeight="true" x14ac:dyDescent="0.2">
      <c r="A113" s="387" t="s">
        <v>40</v>
      </c>
      <c r="B113" s="386"/>
      <c r="C113" s="472"/>
      <c r="D113" s="472"/>
      <c r="E113" s="472"/>
      <c r="F113" s="472"/>
      <c r="G113" s="472"/>
      <c r="H113" s="364"/>
      <c r="I113" s="364"/>
      <c r="J113" s="364"/>
      <c r="K113" s="364"/>
      <c r="L113" s="364"/>
      <c r="M113" s="364"/>
      <c r="N113" s="364"/>
      <c r="O113" s="364"/>
      <c r="P113" s="364"/>
      <c r="Q113" s="364"/>
      <c r="R113" s="364"/>
      <c r="S113" s="364"/>
      <c r="T113" s="364"/>
      <c r="U113" s="364"/>
      <c r="Z113" s="398"/>
      <c r="AA113" s="398"/>
      <c r="AB113" s="398"/>
      <c r="AC113" s="398"/>
      <c r="AD113" s="398"/>
      <c r="AE113" s="398"/>
      <c r="AF113" s="398"/>
      <c r="AG113" s="398"/>
      <c r="AH113" s="398"/>
      <c r="AI113" s="398"/>
      <c r="AJ113" s="398"/>
      <c r="AK113" s="398"/>
      <c r="AL113" s="398"/>
      <c r="AM113" s="398"/>
      <c r="AN113" s="398"/>
      <c r="AO113" s="398"/>
      <c r="AP113" s="398"/>
      <c r="AQ113" s="398"/>
      <c r="AR113" s="398"/>
      <c r="AS113" s="398"/>
      <c r="AT113" s="398"/>
      <c r="AU113" s="398"/>
      <c r="AV113" s="398"/>
      <c r="AW113" s="398"/>
      <c r="AX113" s="398"/>
      <c r="AY113" s="398"/>
      <c r="AZ113" s="398"/>
      <c r="BB113" s="369"/>
      <c r="BZ113" s="398"/>
      <c r="CA113" s="398"/>
      <c r="CB113" s="398"/>
      <c r="CC113" s="398"/>
      <c r="CD113" s="398"/>
      <c r="CE113" s="398"/>
      <c r="CF113" s="398"/>
      <c r="CG113" s="398"/>
      <c r="CH113" s="398"/>
      <c r="CI113" s="398"/>
      <c r="CJ113" s="398"/>
      <c r="CK113" s="398"/>
      <c r="CL113" s="398"/>
      <c r="CM113" s="398"/>
      <c r="CN113" s="398"/>
      <c r="CO113" s="398"/>
      <c r="CP113" s="398"/>
      <c r="CQ113" s="398"/>
      <c r="CR113" s="398"/>
      <c r="CS113" s="398"/>
      <c r="CT113" s="398"/>
      <c r="CU113" s="398"/>
      <c r="CV113" s="398"/>
      <c r="CW113" s="398"/>
      <c r="CX113" s="398"/>
      <c r="CY113" s="398"/>
      <c r="CZ113" s="398"/>
    </row>
    <row r="114" s="358" customFormat="true" ht="15" customHeight="true" x14ac:dyDescent="0.2">
      <c r="A114" s="385" t="s">
        <v>39</v>
      </c>
      <c r="B114" s="386"/>
      <c r="C114" s="472"/>
      <c r="D114" s="472"/>
      <c r="E114" s="472"/>
      <c r="F114" s="472"/>
      <c r="G114" s="472"/>
      <c r="H114" s="364"/>
      <c r="I114" s="364"/>
      <c r="J114" s="364"/>
      <c r="K114" s="364"/>
      <c r="L114" s="364"/>
      <c r="M114" s="364"/>
      <c r="N114" s="364"/>
      <c r="O114" s="364"/>
      <c r="P114" s="364"/>
      <c r="Q114" s="364"/>
      <c r="R114" s="364"/>
      <c r="S114" s="364"/>
      <c r="T114" s="364"/>
      <c r="U114" s="364"/>
      <c r="Z114" s="398"/>
      <c r="AA114" s="398"/>
      <c r="AB114" s="398"/>
      <c r="AC114" s="398"/>
      <c r="AD114" s="398"/>
      <c r="AE114" s="398"/>
      <c r="AF114" s="398"/>
      <c r="AG114" s="398"/>
      <c r="AH114" s="398"/>
      <c r="AI114" s="398"/>
      <c r="AJ114" s="398"/>
      <c r="AK114" s="398"/>
      <c r="AL114" s="398"/>
      <c r="AM114" s="398"/>
      <c r="AN114" s="398"/>
      <c r="AO114" s="398"/>
      <c r="AP114" s="398"/>
      <c r="AQ114" s="398"/>
      <c r="AR114" s="398"/>
      <c r="AS114" s="398"/>
      <c r="AT114" s="398"/>
      <c r="AU114" s="398"/>
      <c r="AV114" s="398"/>
      <c r="AW114" s="398"/>
      <c r="AX114" s="398"/>
      <c r="AY114" s="398"/>
      <c r="AZ114" s="398"/>
      <c r="BB114" s="369"/>
      <c r="BZ114" s="398"/>
      <c r="CA114" s="398"/>
      <c r="CB114" s="398"/>
      <c r="CC114" s="398"/>
      <c r="CD114" s="398"/>
      <c r="CE114" s="398"/>
      <c r="CF114" s="398"/>
      <c r="CG114" s="398"/>
      <c r="CH114" s="398"/>
      <c r="CI114" s="398"/>
      <c r="CJ114" s="398"/>
      <c r="CK114" s="398"/>
      <c r="CL114" s="398"/>
      <c r="CM114" s="398"/>
      <c r="CN114" s="398"/>
      <c r="CO114" s="398"/>
      <c r="CP114" s="398"/>
      <c r="CQ114" s="398"/>
      <c r="CR114" s="398"/>
      <c r="CS114" s="398"/>
      <c r="CT114" s="398"/>
      <c r="CU114" s="398"/>
      <c r="CV114" s="398"/>
      <c r="CW114" s="398"/>
      <c r="CX114" s="398"/>
      <c r="CY114" s="398"/>
      <c r="CZ114" s="398"/>
    </row>
    <row r="115" s="358" customFormat="true" ht="15" customHeight="true" x14ac:dyDescent="0.2">
      <c r="A115" s="385" t="s">
        <v>136</v>
      </c>
      <c r="B115" s="410" t="str">
        <f>A1025</f>
        <v>MICS18</v>
      </c>
      <c r="C115" s="472"/>
      <c r="D115" s="472"/>
      <c r="E115" s="472"/>
      <c r="F115" s="472"/>
      <c r="G115" s="472"/>
      <c r="H115" s="364"/>
      <c r="I115" s="364"/>
      <c r="J115" s="364"/>
      <c r="K115" s="364"/>
      <c r="L115" s="364"/>
      <c r="M115" s="364"/>
      <c r="N115" s="364"/>
      <c r="O115" s="364"/>
      <c r="P115" s="364"/>
      <c r="Q115" s="364"/>
      <c r="R115" s="364"/>
      <c r="S115" s="364"/>
      <c r="T115" s="364"/>
      <c r="U115" s="364"/>
      <c r="Z115" s="398"/>
      <c r="AA115" s="398"/>
      <c r="AB115" s="398"/>
      <c r="AC115" s="398"/>
      <c r="AD115" s="398"/>
      <c r="AE115" s="398"/>
      <c r="AF115" s="398"/>
      <c r="AG115" s="398"/>
      <c r="AH115" s="398"/>
      <c r="AI115" s="398"/>
      <c r="AJ115" s="398"/>
      <c r="AK115" s="398"/>
      <c r="AL115" s="398"/>
      <c r="AM115" s="398"/>
      <c r="AN115" s="398"/>
      <c r="AO115" s="398"/>
      <c r="AP115" s="398"/>
      <c r="AQ115" s="398"/>
      <c r="AR115" s="398"/>
      <c r="AS115" s="398"/>
      <c r="AT115" s="398"/>
      <c r="AU115" s="398"/>
      <c r="AV115" s="398"/>
      <c r="AW115" s="398"/>
      <c r="AX115" s="398"/>
      <c r="AY115" s="398"/>
      <c r="AZ115" s="398"/>
      <c r="BB115" s="369"/>
      <c r="BZ115" s="398"/>
      <c r="CA115" s="398"/>
      <c r="CB115" s="398"/>
      <c r="CC115" s="398"/>
      <c r="CD115" s="398"/>
      <c r="CE115" s="398"/>
      <c r="CF115" s="398"/>
      <c r="CG115" s="398"/>
      <c r="CH115" s="398"/>
      <c r="CI115" s="398"/>
      <c r="CJ115" s="398"/>
      <c r="CK115" s="398"/>
      <c r="CL115" s="398"/>
      <c r="CM115" s="398"/>
      <c r="CN115" s="398"/>
      <c r="CO115" s="398"/>
      <c r="CP115" s="398"/>
      <c r="CQ115" s="398"/>
      <c r="CR115" s="398"/>
      <c r="CS115" s="398"/>
      <c r="CT115" s="398"/>
      <c r="CU115" s="398"/>
      <c r="CV115" s="398"/>
      <c r="CW115" s="398"/>
      <c r="CX115" s="398"/>
      <c r="CY115" s="398"/>
      <c r="CZ115" s="398"/>
    </row>
    <row r="116" s="358" customFormat="true" ht="15" customHeight="true" x14ac:dyDescent="0.2">
      <c r="A116" s="470" t="str">
        <f>B1030</f>
        <v/>
      </c>
      <c r="B116" s="411"/>
      <c r="C116" s="472"/>
      <c r="D116" s="472"/>
      <c r="E116" s="472"/>
      <c r="F116" s="472"/>
      <c r="G116" s="472"/>
      <c r="H116" s="364"/>
      <c r="I116" s="364"/>
      <c r="J116" s="364"/>
      <c r="K116" s="364"/>
      <c r="L116" s="364"/>
      <c r="M116" s="364"/>
      <c r="N116" s="364"/>
      <c r="O116" s="364"/>
      <c r="P116" s="364"/>
      <c r="Q116" s="364"/>
      <c r="R116" s="364"/>
      <c r="S116" s="364"/>
      <c r="T116" s="364"/>
      <c r="U116" s="364"/>
      <c r="Z116" s="398"/>
      <c r="AA116" s="398"/>
      <c r="AB116" s="398"/>
      <c r="AC116" s="398"/>
      <c r="AD116" s="398"/>
      <c r="AE116" s="398"/>
      <c r="AF116" s="398"/>
      <c r="AG116" s="398"/>
      <c r="AH116" s="398"/>
      <c r="AI116" s="398"/>
      <c r="AJ116" s="398"/>
      <c r="AK116" s="398"/>
      <c r="AL116" s="398"/>
      <c r="AM116" s="398"/>
      <c r="AN116" s="398"/>
      <c r="AO116" s="398"/>
      <c r="AP116" s="398"/>
      <c r="AQ116" s="398"/>
      <c r="AR116" s="398"/>
      <c r="AS116" s="398"/>
      <c r="AT116" s="398"/>
      <c r="AU116" s="398"/>
      <c r="AV116" s="398"/>
      <c r="AW116" s="398"/>
      <c r="AX116" s="398"/>
      <c r="AY116" s="398"/>
      <c r="AZ116" s="398"/>
      <c r="BB116" s="369"/>
      <c r="BZ116" s="398"/>
      <c r="CA116" s="398"/>
      <c r="CB116" s="398"/>
      <c r="CC116" s="398"/>
      <c r="CD116" s="398"/>
      <c r="CE116" s="398"/>
      <c r="CF116" s="398"/>
      <c r="CG116" s="398"/>
      <c r="CH116" s="398"/>
      <c r="CI116" s="398"/>
      <c r="CJ116" s="398"/>
      <c r="CK116" s="398"/>
      <c r="CL116" s="398"/>
      <c r="CM116" s="398"/>
      <c r="CN116" s="398"/>
      <c r="CO116" s="398"/>
      <c r="CP116" s="398"/>
      <c r="CQ116" s="398"/>
      <c r="CR116" s="398"/>
      <c r="CS116" s="398"/>
      <c r="CT116" s="398"/>
      <c r="CU116" s="398"/>
      <c r="CV116" s="398"/>
      <c r="CW116" s="398"/>
      <c r="CX116" s="398"/>
      <c r="CY116" s="398"/>
      <c r="CZ116" s="398"/>
    </row>
    <row r="117" s="358" customFormat="true" ht="15" customHeight="true" x14ac:dyDescent="0.2">
      <c r="A117" s="470" t="str">
        <f>B1029</f>
        <v/>
      </c>
      <c r="B117" s="676"/>
      <c r="C117" s="472"/>
      <c r="D117" s="472"/>
      <c r="E117" s="472"/>
      <c r="F117" s="472"/>
      <c r="G117" s="472"/>
      <c r="H117" s="364"/>
      <c r="I117" s="364"/>
      <c r="J117" s="364"/>
      <c r="K117" s="364"/>
      <c r="L117" s="364"/>
      <c r="M117" s="364"/>
      <c r="N117" s="364"/>
      <c r="O117" s="364"/>
      <c r="P117" s="364"/>
      <c r="Q117" s="364"/>
      <c r="R117" s="364"/>
      <c r="S117" s="364"/>
      <c r="T117" s="364"/>
      <c r="U117" s="364"/>
      <c r="Z117" s="398"/>
      <c r="AA117" s="398"/>
      <c r="AB117" s="398"/>
      <c r="AC117" s="398"/>
      <c r="AD117" s="398"/>
      <c r="AE117" s="398"/>
      <c r="AF117" s="398"/>
      <c r="AG117" s="398"/>
      <c r="AH117" s="398"/>
      <c r="AI117" s="398"/>
      <c r="AJ117" s="398"/>
      <c r="AK117" s="398"/>
      <c r="AL117" s="398"/>
      <c r="AM117" s="398"/>
      <c r="AN117" s="398"/>
      <c r="AO117" s="398"/>
      <c r="AP117" s="398"/>
      <c r="AQ117" s="398"/>
      <c r="AR117" s="398"/>
      <c r="AS117" s="398"/>
      <c r="AT117" s="398"/>
      <c r="AU117" s="398"/>
      <c r="AV117" s="398"/>
      <c r="AW117" s="398"/>
      <c r="AX117" s="398"/>
      <c r="AY117" s="398"/>
      <c r="AZ117" s="398"/>
      <c r="BB117" s="369"/>
      <c r="BZ117" s="398"/>
      <c r="CA117" s="398"/>
      <c r="CB117" s="398"/>
      <c r="CC117" s="398"/>
      <c r="CD117" s="398"/>
      <c r="CE117" s="398"/>
      <c r="CF117" s="398"/>
      <c r="CG117" s="398"/>
      <c r="CH117" s="398"/>
      <c r="CI117" s="398"/>
      <c r="CJ117" s="398"/>
      <c r="CK117" s="398"/>
      <c r="CL117" s="398"/>
      <c r="CM117" s="398"/>
      <c r="CN117" s="398"/>
      <c r="CO117" s="398"/>
      <c r="CP117" s="398"/>
      <c r="CQ117" s="398"/>
      <c r="CR117" s="398"/>
      <c r="CS117" s="398"/>
      <c r="CT117" s="398"/>
      <c r="CU117" s="398"/>
      <c r="CV117" s="398"/>
      <c r="CW117" s="398"/>
      <c r="CX117" s="398"/>
      <c r="CY117" s="398"/>
      <c r="CZ117" s="398"/>
    </row>
    <row r="118" s="358" customFormat="true" ht="21" customHeight="true" x14ac:dyDescent="0.2">
      <c r="A118" s="675"/>
      <c r="B118" s="411"/>
      <c r="C118" s="472"/>
      <c r="D118" s="472"/>
      <c r="E118" s="472"/>
      <c r="F118" s="472"/>
      <c r="G118" s="472"/>
      <c r="H118" s="364"/>
      <c r="I118" s="364"/>
      <c r="J118" s="364"/>
      <c r="K118" s="364"/>
      <c r="L118" s="364"/>
      <c r="M118" s="364"/>
      <c r="N118" s="364"/>
      <c r="O118" s="364"/>
      <c r="P118" s="364"/>
      <c r="Q118" s="364"/>
      <c r="R118" s="364"/>
      <c r="S118" s="364"/>
      <c r="T118" s="364"/>
      <c r="U118" s="364"/>
      <c r="Z118" s="398"/>
      <c r="AA118" s="398"/>
      <c r="AB118" s="398"/>
      <c r="AC118" s="398"/>
      <c r="AD118" s="398"/>
      <c r="AE118" s="398"/>
      <c r="AF118" s="398"/>
      <c r="AG118" s="398"/>
      <c r="AH118" s="398"/>
      <c r="AI118" s="398"/>
      <c r="AJ118" s="398"/>
      <c r="AK118" s="398"/>
      <c r="AL118" s="398"/>
      <c r="AM118" s="398"/>
      <c r="AN118" s="398"/>
      <c r="AO118" s="398"/>
      <c r="AP118" s="398"/>
      <c r="AQ118" s="398"/>
      <c r="AR118" s="398"/>
      <c r="AS118" s="398"/>
      <c r="AT118" s="398"/>
      <c r="AU118" s="398"/>
      <c r="AV118" s="398"/>
      <c r="AW118" s="398"/>
      <c r="AX118" s="398"/>
      <c r="AY118" s="398"/>
      <c r="AZ118" s="398"/>
      <c r="BB118" s="369"/>
      <c r="BZ118" s="398"/>
      <c r="CA118" s="398"/>
      <c r="CB118" s="398"/>
      <c r="CC118" s="398"/>
      <c r="CD118" s="398"/>
      <c r="CE118" s="398"/>
      <c r="CF118" s="398"/>
      <c r="CG118" s="398"/>
      <c r="CH118" s="398"/>
      <c r="CI118" s="398"/>
      <c r="CJ118" s="398"/>
      <c r="CK118" s="398"/>
      <c r="CL118" s="398"/>
      <c r="CM118" s="398"/>
      <c r="CN118" s="398"/>
      <c r="CO118" s="398"/>
      <c r="CP118" s="398"/>
      <c r="CQ118" s="398"/>
      <c r="CR118" s="398"/>
      <c r="CS118" s="398"/>
      <c r="CT118" s="398"/>
      <c r="CU118" s="398"/>
      <c r="CV118" s="398"/>
      <c r="CW118" s="398"/>
      <c r="CX118" s="398"/>
      <c r="CY118" s="398"/>
      <c r="CZ118" s="398"/>
    </row>
    <row r="119" s="358" customFormat="true" ht="15" customHeight="true" x14ac:dyDescent="0.2">
      <c r="A119" s="471"/>
      <c r="B119" s="412"/>
      <c r="C119" s="472"/>
      <c r="D119" s="472"/>
      <c r="E119" s="472"/>
      <c r="F119" s="472"/>
      <c r="G119" s="472"/>
      <c r="H119" s="364"/>
      <c r="I119" s="364"/>
      <c r="J119" s="364"/>
      <c r="K119" s="364"/>
      <c r="L119" s="364"/>
      <c r="M119" s="364"/>
      <c r="N119" s="364"/>
      <c r="O119" s="364"/>
      <c r="P119" s="364"/>
      <c r="Q119" s="364"/>
      <c r="R119" s="364"/>
      <c r="S119" s="364"/>
      <c r="T119" s="364"/>
      <c r="U119" s="364"/>
      <c r="Z119" s="398"/>
      <c r="AA119" s="398"/>
      <c r="AB119" s="398"/>
      <c r="AC119" s="398"/>
      <c r="AD119" s="398"/>
      <c r="AE119" s="398"/>
      <c r="AF119" s="398"/>
      <c r="AG119" s="398"/>
      <c r="AH119" s="398"/>
      <c r="AI119" s="398"/>
      <c r="AJ119" s="398"/>
      <c r="AK119" s="398"/>
      <c r="AL119" s="398"/>
      <c r="AM119" s="398"/>
      <c r="AN119" s="398"/>
      <c r="AO119" s="398"/>
      <c r="AP119" s="398"/>
      <c r="AQ119" s="398"/>
      <c r="AR119" s="398"/>
      <c r="AS119" s="398"/>
      <c r="AT119" s="398"/>
      <c r="AU119" s="398"/>
      <c r="AV119" s="398"/>
      <c r="AW119" s="398"/>
      <c r="AX119" s="398"/>
      <c r="AY119" s="398"/>
      <c r="AZ119" s="398"/>
      <c r="BB119" s="369"/>
      <c r="BZ119" s="398"/>
      <c r="CA119" s="398"/>
      <c r="CB119" s="398"/>
      <c r="CC119" s="398"/>
      <c r="CD119" s="398"/>
      <c r="CE119" s="398"/>
      <c r="CF119" s="398"/>
      <c r="CG119" s="398"/>
      <c r="CH119" s="398"/>
      <c r="CI119" s="398"/>
      <c r="CJ119" s="398"/>
      <c r="CK119" s="398"/>
      <c r="CL119" s="398"/>
      <c r="CM119" s="398"/>
      <c r="CN119" s="398"/>
      <c r="CO119" s="398"/>
      <c r="CP119" s="398"/>
      <c r="CQ119" s="398"/>
      <c r="CR119" s="398"/>
      <c r="CS119" s="398"/>
      <c r="CT119" s="398"/>
      <c r="CU119" s="398"/>
      <c r="CV119" s="398"/>
      <c r="CW119" s="398"/>
      <c r="CX119" s="398"/>
      <c r="CY119" s="398"/>
      <c r="CZ119" s="398"/>
    </row>
    <row r="120" s="365" customFormat="true" ht="15" customHeight="true" x14ac:dyDescent="0.2">
      <c r="A120" s="351" t="s">
        <v>99</v>
      </c>
      <c r="B120" s="394"/>
      <c r="C120" s="1061" t="s">
        <v>115</v>
      </c>
      <c r="D120" s="1062"/>
      <c r="E120" s="1062"/>
      <c r="F120" s="1062"/>
      <c r="G120" s="1063"/>
      <c r="H120" s="1064" t="s">
        <v>38</v>
      </c>
      <c r="I120" s="1052"/>
      <c r="J120" s="1052"/>
      <c r="K120" s="1052"/>
      <c r="L120" s="1054"/>
      <c r="M120" s="1046" t="s">
        <v>37</v>
      </c>
      <c r="N120" s="1047"/>
      <c r="O120" s="1047"/>
      <c r="P120" s="1047"/>
      <c r="Q120" s="1049"/>
      <c r="R120" s="565" t="s">
        <v>141</v>
      </c>
      <c r="S120" s="514"/>
      <c r="T120" s="514"/>
      <c r="U120" s="514"/>
      <c r="V120" s="514"/>
      <c r="W120" s="514"/>
      <c r="X120" s="514"/>
      <c r="Y120" s="514"/>
      <c r="Z120" s="499"/>
      <c r="AA120" s="499"/>
      <c r="AB120" s="499"/>
      <c r="AC120" s="499"/>
      <c r="AD120" s="499"/>
      <c r="AE120" s="499"/>
      <c r="AF120" s="499"/>
      <c r="AG120" s="499"/>
      <c r="AH120" s="499"/>
      <c r="AI120" s="499"/>
      <c r="AJ120" s="499"/>
      <c r="AK120" s="499"/>
      <c r="AL120" s="499"/>
      <c r="AM120" s="499"/>
      <c r="AN120" s="2"/>
      <c r="AO120" s="2"/>
      <c r="AP120" s="2"/>
      <c r="AQ120" s="2"/>
      <c r="AR120" s="2"/>
      <c r="AS120" s="2"/>
      <c r="AT120" s="2"/>
      <c r="AU120" s="2"/>
      <c r="AV120" s="2"/>
      <c r="AW120" s="2"/>
      <c r="AX120" s="2"/>
      <c r="AY120" s="2"/>
      <c r="AZ120" s="402"/>
      <c r="BA120" s="404" t="s">
        <v>131</v>
      </c>
      <c r="BB120" s="351" t="s">
        <v>99</v>
      </c>
      <c r="BC120" s="1046" t="s">
        <v>115</v>
      </c>
      <c r="BD120" s="1047"/>
      <c r="BE120" s="1047"/>
      <c r="BF120" s="1047"/>
      <c r="BG120" s="1048"/>
      <c r="BH120" s="1046" t="s">
        <v>38</v>
      </c>
      <c r="BI120" s="1047"/>
      <c r="BJ120" s="1047"/>
      <c r="BK120" s="1047"/>
      <c r="BL120" s="1048"/>
      <c r="BM120" s="1046" t="s">
        <v>37</v>
      </c>
      <c r="BN120" s="1047"/>
      <c r="BO120" s="1047"/>
      <c r="BP120" s="1047"/>
      <c r="BQ120" s="1048"/>
      <c r="BR120" s="565" t="s">
        <v>141</v>
      </c>
      <c r="BS120" s="514"/>
      <c r="BT120" s="514"/>
      <c r="BU120" s="514"/>
      <c r="BV120" s="514"/>
      <c r="BW120" s="514"/>
      <c r="BX120" s="514"/>
      <c r="BY120" s="514"/>
      <c r="BZ120" s="498"/>
      <c r="CA120" s="498"/>
      <c r="CB120" s="498"/>
      <c r="CC120" s="498"/>
      <c r="CD120" s="498"/>
      <c r="CE120" s="498"/>
      <c r="CF120" s="498"/>
      <c r="CG120" s="498"/>
      <c r="CH120" s="498"/>
      <c r="CI120" s="498"/>
      <c r="CJ120" s="498"/>
      <c r="CK120" s="498"/>
      <c r="CL120" s="498"/>
      <c r="CM120" s="498"/>
      <c r="CN120" s="402"/>
      <c r="CO120" s="402"/>
      <c r="CP120" s="402"/>
      <c r="CQ120" s="402"/>
      <c r="CR120" s="402"/>
      <c r="CS120" s="402"/>
      <c r="CT120" s="402"/>
      <c r="CU120" s="402"/>
      <c r="CV120" s="402"/>
      <c r="CW120" s="402"/>
      <c r="CX120" s="402"/>
      <c r="CY120" s="402"/>
      <c r="CZ120" s="402"/>
    </row>
    <row r="121" s="365" customFormat="true" ht="24" x14ac:dyDescent="0.2">
      <c r="A121" s="390" t="s">
        <v>87</v>
      </c>
      <c r="B121" s="433"/>
      <c r="C121" s="475" t="s">
        <v>0</v>
      </c>
      <c r="D121" s="669" t="s">
        <v>1</v>
      </c>
      <c r="E121" s="669" t="s">
        <v>2</v>
      </c>
      <c r="F121" s="669" t="s">
        <v>3</v>
      </c>
      <c r="G121" s="670" t="s">
        <v>4</v>
      </c>
      <c r="H121" s="438" t="s">
        <v>0</v>
      </c>
      <c r="I121" s="673" t="s">
        <v>1</v>
      </c>
      <c r="J121" s="673" t="s">
        <v>2</v>
      </c>
      <c r="K121" s="673" t="s">
        <v>3</v>
      </c>
      <c r="L121" s="674" t="s">
        <v>4</v>
      </c>
      <c r="M121" s="439" t="s">
        <v>0</v>
      </c>
      <c r="N121" s="673" t="s">
        <v>1</v>
      </c>
      <c r="O121" s="673" t="s">
        <v>2</v>
      </c>
      <c r="P121" s="673" t="s">
        <v>3</v>
      </c>
      <c r="Q121" s="674" t="s">
        <v>4</v>
      </c>
      <c r="R121" s="439" t="s">
        <v>344</v>
      </c>
      <c r="S121" s="673" t="s">
        <v>524</v>
      </c>
      <c r="T121" s="673" t="s">
        <v>346</v>
      </c>
      <c r="U121" s="673" t="s">
        <v>347</v>
      </c>
      <c r="V121" s="673" t="s">
        <v>348</v>
      </c>
      <c r="W121" s="673" t="s">
        <v>349</v>
      </c>
      <c r="X121" s="673" t="s">
        <v>350</v>
      </c>
      <c r="Y121" s="674" t="s">
        <v>351</v>
      </c>
      <c r="Z121" s="674" t="s">
        <v>352</v>
      </c>
      <c r="AA121" s="674" t="s">
        <v>353</v>
      </c>
      <c r="AB121" s="674" t="s">
        <v>354</v>
      </c>
      <c r="AC121" s="674" t="s">
        <v>355</v>
      </c>
      <c r="AD121" s="674" t="s">
        <v>356</v>
      </c>
      <c r="AE121" s="674" t="s">
        <v>357</v>
      </c>
      <c r="AF121" s="674" t="s">
        <v>358</v>
      </c>
      <c r="AG121" s="674" t="s">
        <v>359</v>
      </c>
      <c r="AH121" s="674" t="s">
        <v>360</v>
      </c>
      <c r="AI121" s="674" t="s">
        <v>361</v>
      </c>
      <c r="AJ121" s="674" t="s">
        <v>362</v>
      </c>
      <c r="AK121" s="674" t="s">
        <v>363</v>
      </c>
      <c r="AL121" s="674" t="s">
        <v>364</v>
      </c>
      <c r="AM121" s="674" t="s">
        <v>365</v>
      </c>
      <c r="AN121" s="235"/>
      <c r="AO121" s="235"/>
      <c r="AP121" s="235"/>
      <c r="AQ121" s="235"/>
      <c r="AR121" s="235"/>
      <c r="AS121" s="235"/>
      <c r="AT121" s="235"/>
      <c r="AU121" s="235"/>
      <c r="AV121" s="235"/>
      <c r="AW121" s="235"/>
      <c r="AX121" s="235"/>
      <c r="AY121" s="235"/>
      <c r="AZ121" s="402"/>
      <c r="BA121" s="390" t="s">
        <v>117</v>
      </c>
      <c r="BB121" s="389"/>
      <c r="BC121" s="515" t="s">
        <v>0</v>
      </c>
      <c r="BD121" s="628" t="s">
        <v>1</v>
      </c>
      <c r="BE121" s="628" t="s">
        <v>2</v>
      </c>
      <c r="BF121" s="628" t="s">
        <v>3</v>
      </c>
      <c r="BG121" s="516" t="s">
        <v>4</v>
      </c>
      <c r="BH121" s="515" t="s">
        <v>0</v>
      </c>
      <c r="BI121" s="628" t="s">
        <v>1</v>
      </c>
      <c r="BJ121" s="628" t="s">
        <v>2</v>
      </c>
      <c r="BK121" s="628" t="s">
        <v>3</v>
      </c>
      <c r="BL121" s="516" t="s">
        <v>4</v>
      </c>
      <c r="BM121" s="515" t="s">
        <v>0</v>
      </c>
      <c r="BN121" s="628" t="s">
        <v>1</v>
      </c>
      <c r="BO121" s="628" t="s">
        <v>2</v>
      </c>
      <c r="BP121" s="628" t="s">
        <v>3</v>
      </c>
      <c r="BQ121" s="516" t="s">
        <v>4</v>
      </c>
      <c r="BR121" s="515" t="s">
        <v>344</v>
      </c>
      <c r="BS121" s="628" t="s">
        <v>524</v>
      </c>
      <c r="BT121" s="628" t="s">
        <v>346</v>
      </c>
      <c r="BU121" s="628" t="s">
        <v>347</v>
      </c>
      <c r="BV121" s="628" t="s">
        <v>348</v>
      </c>
      <c r="BW121" s="628" t="s">
        <v>349</v>
      </c>
      <c r="BX121" s="628" t="s">
        <v>350</v>
      </c>
      <c r="BY121" s="629" t="s">
        <v>351</v>
      </c>
      <c r="BZ121" s="629" t="s">
        <v>352</v>
      </c>
      <c r="CA121" s="629" t="s">
        <v>353</v>
      </c>
      <c r="CB121" s="629" t="s">
        <v>354</v>
      </c>
      <c r="CC121" s="629" t="s">
        <v>355</v>
      </c>
      <c r="CD121" s="629" t="s">
        <v>356</v>
      </c>
      <c r="CE121" s="629" t="s">
        <v>357</v>
      </c>
      <c r="CF121" s="629" t="s">
        <v>358</v>
      </c>
      <c r="CG121" s="629" t="s">
        <v>359</v>
      </c>
      <c r="CH121" s="629" t="s">
        <v>360</v>
      </c>
      <c r="CI121" s="629" t="s">
        <v>361</v>
      </c>
      <c r="CJ121" s="629" t="s">
        <v>362</v>
      </c>
      <c r="CK121" s="629" t="s">
        <v>363</v>
      </c>
      <c r="CL121" s="629" t="s">
        <v>364</v>
      </c>
      <c r="CM121" s="629" t="s">
        <v>365</v>
      </c>
      <c r="CN121" s="235"/>
      <c r="CO121" s="235"/>
      <c r="CP121" s="235"/>
      <c r="CQ121" s="235"/>
      <c r="CR121" s="235"/>
      <c r="CS121" s="235"/>
      <c r="CT121" s="235"/>
      <c r="CU121" s="235"/>
      <c r="CV121" s="235"/>
      <c r="CW121" s="235"/>
      <c r="CX121" s="235"/>
      <c r="CY121" s="235"/>
      <c r="CZ121" s="235"/>
    </row>
    <row r="122" s="365" customFormat="true" ht="15" customHeight="true" x14ac:dyDescent="0.2">
      <c r="A122" s="1055" t="s">
        <v>18</v>
      </c>
      <c r="B122" s="435" t="s">
        <v>14</v>
      </c>
      <c r="C122" s="530">
        <v>1.0491025579904854</v>
      </c>
      <c r="D122" s="517">
        <v>2.7766263256471544</v>
      </c>
      <c r="E122" s="517">
        <v>5.2119799029925087</v>
      </c>
      <c r="F122" s="517">
        <v>15.098097399134543</v>
      </c>
      <c r="G122" s="537">
        <v>59.278500561477699</v>
      </c>
      <c r="H122" s="524">
        <v>1.324947108757351</v>
      </c>
      <c r="I122" s="517">
        <v>22.577915644902223</v>
      </c>
      <c r="J122" s="517">
        <v>43.897728109182616</v>
      </c>
      <c r="K122" s="517">
        <v>57.829493423325133</v>
      </c>
      <c r="L122" s="533">
        <v>80.566628384190267</v>
      </c>
      <c r="M122" s="530">
        <v>0.90401806619227543</v>
      </c>
      <c r="N122" s="517">
        <v>2.8431185452783714</v>
      </c>
      <c r="O122" s="517">
        <v>3.6680710185041621</v>
      </c>
      <c r="P122" s="517">
        <v>7.709714093066891</v>
      </c>
      <c r="Q122" s="533">
        <v>31.338531983114603</v>
      </c>
      <c r="R122" s="530">
        <v>8.0208145165277678</v>
      </c>
      <c r="S122" s="517">
        <v>5.496427144680303</v>
      </c>
      <c r="T122" s="517">
        <v>49.677363506036343</v>
      </c>
      <c r="U122" s="517">
        <v>10.217814764069445</v>
      </c>
      <c r="V122" s="517">
        <v>2.4729606209460337</v>
      </c>
      <c r="W122" s="517">
        <v>12.415484390237994</v>
      </c>
      <c r="X122" s="517">
        <v>2.1436235484062771</v>
      </c>
      <c r="Y122" s="533">
        <v>1.1962266570198519</v>
      </c>
      <c r="Z122" s="533">
        <v>22.726261764994511</v>
      </c>
      <c r="AA122" s="533">
        <v>8.3382064058771554</v>
      </c>
      <c r="AB122" s="533">
        <v>22.269716182891599</v>
      </c>
      <c r="AC122" s="533">
        <v>10.251203021250957</v>
      </c>
      <c r="AD122" s="533">
        <v>29.563349998893589</v>
      </c>
      <c r="AE122" s="533">
        <v>8.0696613033074502</v>
      </c>
      <c r="AF122" s="533">
        <v>6.6158385917004585</v>
      </c>
      <c r="AG122" s="533">
        <v>16.893940256978844</v>
      </c>
      <c r="AH122" s="533">
        <v>16.309326520948758</v>
      </c>
      <c r="AI122" s="533">
        <v>5.9678952694556866</v>
      </c>
      <c r="AJ122" s="533">
        <v>9.597472360915221</v>
      </c>
      <c r="AK122" s="533">
        <v>16.840938825200119</v>
      </c>
      <c r="AL122" s="533">
        <v>19.017955531784768</v>
      </c>
      <c r="AM122" s="533">
        <v>5.4880492479512766</v>
      </c>
      <c r="AN122" s="70"/>
      <c r="AO122" s="70"/>
      <c r="AP122" s="70"/>
      <c r="AQ122" s="70"/>
      <c r="AR122" s="70"/>
      <c r="AS122" s="70"/>
      <c r="AT122" s="70"/>
      <c r="AU122" s="70"/>
      <c r="AV122" s="70"/>
      <c r="AW122" s="70"/>
      <c r="AX122" s="70"/>
      <c r="AY122" s="70"/>
      <c r="AZ122" s="402"/>
      <c r="BA122" s="1050" t="s">
        <v>18</v>
      </c>
      <c r="BB122" s="680" t="s">
        <v>14</v>
      </c>
      <c r="BC122" s="546">
        <v>168.63552366042569</v>
      </c>
      <c r="BD122" s="542">
        <v>446.15622317213899</v>
      </c>
      <c r="BE122" s="542">
        <v>838.07822569712505</v>
      </c>
      <c r="BF122" s="542">
        <v>2427.0154990753294</v>
      </c>
      <c r="BG122" s="555">
        <v>9527.779116180589</v>
      </c>
      <c r="BH122" s="546">
        <v>49.285424796586611</v>
      </c>
      <c r="BI122" s="542">
        <v>839.0161112384925</v>
      </c>
      <c r="BJ122" s="542">
        <v>1632.5237223712493</v>
      </c>
      <c r="BK122" s="542">
        <v>2149.700729884773</v>
      </c>
      <c r="BL122" s="555">
        <v>2996.5571191652202</v>
      </c>
      <c r="BM122" s="546">
        <v>111.68035208661125</v>
      </c>
      <c r="BN122" s="542">
        <v>351.28098690419102</v>
      </c>
      <c r="BO122" s="542">
        <v>453.30043753779387</v>
      </c>
      <c r="BP122" s="542">
        <v>952.72173206784703</v>
      </c>
      <c r="BQ122" s="555">
        <v>3871.5979717328278</v>
      </c>
      <c r="BR122" s="546">
        <v>317.56267476328821</v>
      </c>
      <c r="BS122" s="542">
        <v>145.89671603151479</v>
      </c>
      <c r="BT122" s="542">
        <v>5496.1524427487911</v>
      </c>
      <c r="BU122" s="542">
        <v>326.71329382220722</v>
      </c>
      <c r="BV122" s="542">
        <v>85.818809152133099</v>
      </c>
      <c r="BW122" s="542">
        <v>325.83422164207366</v>
      </c>
      <c r="BX122" s="542">
        <v>130.73916314102786</v>
      </c>
      <c r="BY122" s="550">
        <v>41.996918638509818</v>
      </c>
      <c r="BZ122" s="550">
        <v>1042.018792324089</v>
      </c>
      <c r="CA122" s="550">
        <v>103.02238027083393</v>
      </c>
      <c r="CB122" s="550">
        <v>553.04390945101818</v>
      </c>
      <c r="CC122" s="550">
        <v>232.34565306936119</v>
      </c>
      <c r="CD122" s="550">
        <v>852.89368076662845</v>
      </c>
      <c r="CE122" s="550">
        <v>351.07869606532751</v>
      </c>
      <c r="CF122" s="550">
        <v>75.198786957488068</v>
      </c>
      <c r="CG122" s="550">
        <v>477.63282916103759</v>
      </c>
      <c r="CH122" s="550">
        <v>145.02408716087442</v>
      </c>
      <c r="CI122" s="550">
        <v>164.23612339437608</v>
      </c>
      <c r="CJ122" s="550">
        <v>256.09832087640461</v>
      </c>
      <c r="CK122" s="550">
        <v>781.15214108633415</v>
      </c>
      <c r="CL122" s="550">
        <v>1258.7553220201714</v>
      </c>
      <c r="CM122" s="550">
        <v>244.44962524209694</v>
      </c>
      <c r="CN122" s="66"/>
      <c r="CO122" s="66"/>
      <c r="CP122" s="66"/>
      <c r="CQ122" s="66"/>
      <c r="CR122" s="66"/>
      <c r="CS122" s="66"/>
      <c r="CT122" s="66"/>
      <c r="CU122" s="66"/>
      <c r="CV122" s="66"/>
      <c r="CW122" s="66"/>
      <c r="CX122" s="66"/>
      <c r="CY122" s="66"/>
      <c r="CZ122" s="68"/>
    </row>
    <row r="123" s="365" customFormat="true" ht="15" customHeight="true" x14ac:dyDescent="0.2">
      <c r="A123" s="1056"/>
      <c r="B123" s="436" t="s">
        <v>51</v>
      </c>
      <c r="C123" s="531">
        <v>98.95089744200952</v>
      </c>
      <c r="D123" s="520">
        <v>97.223373674352814</v>
      </c>
      <c r="E123" s="520">
        <v>94.788020097007461</v>
      </c>
      <c r="F123" s="520">
        <v>84.901902600865427</v>
      </c>
      <c r="G123" s="539">
        <v>40.721499438522379</v>
      </c>
      <c r="H123" s="525">
        <v>98.675052891242586</v>
      </c>
      <c r="I123" s="520">
        <v>77.422084355097766</v>
      </c>
      <c r="J123" s="520">
        <v>56.102271890817434</v>
      </c>
      <c r="K123" s="520">
        <v>42.170506576674867</v>
      </c>
      <c r="L123" s="535">
        <v>19.433371615809751</v>
      </c>
      <c r="M123" s="531">
        <v>99.095981933807721</v>
      </c>
      <c r="N123" s="520">
        <v>97.156881454721685</v>
      </c>
      <c r="O123" s="520">
        <v>96.331928981495835</v>
      </c>
      <c r="P123" s="520">
        <v>92.290285906933107</v>
      </c>
      <c r="Q123" s="535">
        <v>68.661468016885323</v>
      </c>
      <c r="R123" s="531">
        <v>91.979185483472193</v>
      </c>
      <c r="S123" s="520">
        <v>94.503572855319689</v>
      </c>
      <c r="T123" s="520">
        <v>50.322636493963444</v>
      </c>
      <c r="U123" s="520">
        <v>89.782185235930541</v>
      </c>
      <c r="V123" s="520">
        <v>97.527039379053932</v>
      </c>
      <c r="W123" s="520">
        <v>87.584515609761894</v>
      </c>
      <c r="X123" s="520">
        <v>97.856376451593732</v>
      </c>
      <c r="Y123" s="535">
        <v>98.803773342980151</v>
      </c>
      <c r="Z123" s="535">
        <v>77.273738235005411</v>
      </c>
      <c r="AA123" s="535">
        <v>91.661793594122841</v>
      </c>
      <c r="AB123" s="535">
        <v>77.730283817108187</v>
      </c>
      <c r="AC123" s="535">
        <v>89.748796978749112</v>
      </c>
      <c r="AD123" s="535">
        <v>70.436650001106543</v>
      </c>
      <c r="AE123" s="535">
        <v>91.93033869669253</v>
      </c>
      <c r="AF123" s="535">
        <v>93.384161408299491</v>
      </c>
      <c r="AG123" s="535">
        <v>83.106059743021092</v>
      </c>
      <c r="AH123" s="535">
        <v>83.690673479051284</v>
      </c>
      <c r="AI123" s="535">
        <v>94.03210473054429</v>
      </c>
      <c r="AJ123" s="535">
        <v>90.402527639084795</v>
      </c>
      <c r="AK123" s="535">
        <v>83.15906117479993</v>
      </c>
      <c r="AL123" s="535">
        <v>80.982044468215292</v>
      </c>
      <c r="AM123" s="535">
        <v>94.511950752048762</v>
      </c>
      <c r="AN123" s="70"/>
      <c r="AO123" s="70"/>
      <c r="AP123" s="70"/>
      <c r="AQ123" s="70"/>
      <c r="AR123" s="70"/>
      <c r="AS123" s="70"/>
      <c r="AT123" s="70"/>
      <c r="AU123" s="70"/>
      <c r="AV123" s="70"/>
      <c r="AW123" s="70"/>
      <c r="AX123" s="70"/>
      <c r="AY123" s="70"/>
      <c r="AZ123" s="402"/>
      <c r="BA123" s="1043"/>
      <c r="BB123" s="678" t="s">
        <v>51</v>
      </c>
      <c r="BC123" s="547">
        <v>15905.629320707165</v>
      </c>
      <c r="BD123" s="543">
        <v>15622.128480861713</v>
      </c>
      <c r="BE123" s="543">
        <v>15241.765543768182</v>
      </c>
      <c r="BF123" s="543">
        <v>13647.960273795565</v>
      </c>
      <c r="BG123" s="556">
        <v>6545.1293176272839</v>
      </c>
      <c r="BH123" s="547">
        <v>3670.5177636348881</v>
      </c>
      <c r="BI123" s="543">
        <v>2877.0758630351843</v>
      </c>
      <c r="BJ123" s="543">
        <v>2086.4015903712011</v>
      </c>
      <c r="BK123" s="543">
        <v>1567.6078658320725</v>
      </c>
      <c r="BL123" s="556">
        <v>722.79564420949805</v>
      </c>
      <c r="BM123" s="547">
        <v>12242.094009637036</v>
      </c>
      <c r="BN123" s="543">
        <v>12004.200548945631</v>
      </c>
      <c r="BO123" s="543">
        <v>11904.705589364314</v>
      </c>
      <c r="BP123" s="543">
        <v>11404.698018744968</v>
      </c>
      <c r="BQ123" s="556">
        <v>8482.516042985113</v>
      </c>
      <c r="BR123" s="547">
        <v>3641.6695716490353</v>
      </c>
      <c r="BS123" s="543">
        <v>2508.4951678438197</v>
      </c>
      <c r="BT123" s="543">
        <v>5567.5434840306907</v>
      </c>
      <c r="BU123" s="543">
        <v>2870.7736578015588</v>
      </c>
      <c r="BV123" s="543">
        <v>3384.4673096499928</v>
      </c>
      <c r="BW123" s="543">
        <v>2298.5838952883391</v>
      </c>
      <c r="BX123" s="543">
        <v>5968.2404472587887</v>
      </c>
      <c r="BY123" s="551">
        <v>3468.7857906463964</v>
      </c>
      <c r="BZ123" s="551">
        <v>3543.067849285927</v>
      </c>
      <c r="CA123" s="551">
        <v>1132.523674312547</v>
      </c>
      <c r="CB123" s="551">
        <v>1930.3461118186972</v>
      </c>
      <c r="CC123" s="551">
        <v>2034.1751892913255</v>
      </c>
      <c r="CD123" s="551">
        <v>2032.0759887686206</v>
      </c>
      <c r="CE123" s="551">
        <v>3999.5214452495684</v>
      </c>
      <c r="CF123" s="551">
        <v>1061.4490607065193</v>
      </c>
      <c r="CG123" s="551">
        <v>2349.6106788401721</v>
      </c>
      <c r="CH123" s="551">
        <v>744.18545177745091</v>
      </c>
      <c r="CI123" s="551">
        <v>2587.7579378109831</v>
      </c>
      <c r="CJ123" s="551">
        <v>2412.2950982006882</v>
      </c>
      <c r="CK123" s="551">
        <v>3857.2599402962619</v>
      </c>
      <c r="CL123" s="551">
        <v>5360.0177627964931</v>
      </c>
      <c r="CM123" s="551">
        <v>4209.767423436022</v>
      </c>
      <c r="CN123" s="66"/>
      <c r="CO123" s="66"/>
      <c r="CP123" s="66"/>
      <c r="CQ123" s="66"/>
      <c r="CR123" s="66"/>
      <c r="CS123" s="66"/>
      <c r="CT123" s="66"/>
      <c r="CU123" s="66"/>
      <c r="CV123" s="66"/>
      <c r="CW123" s="66"/>
      <c r="CX123" s="66"/>
      <c r="CY123" s="66"/>
      <c r="CZ123" s="68"/>
    </row>
    <row r="124" s="365" customFormat="true" ht="15" customHeight="true" x14ac:dyDescent="0.2">
      <c r="A124" s="1056" t="s">
        <v>50</v>
      </c>
      <c r="B124" s="436" t="s">
        <v>15</v>
      </c>
      <c r="C124" s="531">
        <v>0.30009842075692172</v>
      </c>
      <c r="D124" s="520">
        <v>0.97541299432723771</v>
      </c>
      <c r="E124" s="520">
        <v>1.7481453049815405</v>
      </c>
      <c r="F124" s="520">
        <v>4.6274456037964002</v>
      </c>
      <c r="G124" s="539">
        <v>24.130307631323689</v>
      </c>
      <c r="H124" s="525">
        <v>0.37030411415043135</v>
      </c>
      <c r="I124" s="520">
        <v>5.1674183349614458</v>
      </c>
      <c r="J124" s="520">
        <v>9.9460423309963897</v>
      </c>
      <c r="K124" s="520">
        <v>15.285266468231709</v>
      </c>
      <c r="L124" s="535">
        <v>44.962062175482757</v>
      </c>
      <c r="M124" s="531">
        <v>0.30915848674354085</v>
      </c>
      <c r="N124" s="520">
        <v>0.88603239563372838</v>
      </c>
      <c r="O124" s="520">
        <v>1.4712807056739476</v>
      </c>
      <c r="P124" s="520">
        <v>2.5371676101454534</v>
      </c>
      <c r="Q124" s="535">
        <v>13.354235237570878</v>
      </c>
      <c r="R124" s="531">
        <v>3.9358280623870785</v>
      </c>
      <c r="S124" s="520">
        <v>2.5914013008440961</v>
      </c>
      <c r="T124" s="520">
        <v>17.917111331565135</v>
      </c>
      <c r="U124" s="520">
        <v>4.4547429233705529</v>
      </c>
      <c r="V124" s="520">
        <v>0.70466083326473594</v>
      </c>
      <c r="W124" s="520">
        <v>3.004058961346602</v>
      </c>
      <c r="X124" s="520">
        <v>0.76445867677181301</v>
      </c>
      <c r="Y124" s="535">
        <v>0.59435300063523722</v>
      </c>
      <c r="Z124" s="535">
        <v>9.7967920648808278</v>
      </c>
      <c r="AA124" s="535">
        <v>3.1759225110653522</v>
      </c>
      <c r="AB124" s="535">
        <v>8.4891247010931181</v>
      </c>
      <c r="AC124" s="535">
        <v>3.3941808326346883</v>
      </c>
      <c r="AD124" s="535">
        <v>9.0032425309929085</v>
      </c>
      <c r="AE124" s="535">
        <v>2.4580235322368647</v>
      </c>
      <c r="AF124" s="535">
        <v>2.8614914206983162</v>
      </c>
      <c r="AG124" s="535">
        <v>8.9331203193479531</v>
      </c>
      <c r="AH124" s="535">
        <v>3.0364050783283392</v>
      </c>
      <c r="AI124" s="535">
        <v>3.5761959854292029</v>
      </c>
      <c r="AJ124" s="535">
        <v>4.162166838115879</v>
      </c>
      <c r="AK124" s="535">
        <v>6.7472850910043043</v>
      </c>
      <c r="AL124" s="535">
        <v>7.3066087510087137</v>
      </c>
      <c r="AM124" s="535">
        <v>2.8524522771884513</v>
      </c>
      <c r="AN124" s="70"/>
      <c r="AO124" s="70"/>
      <c r="AP124" s="70"/>
      <c r="AQ124" s="70"/>
      <c r="AR124" s="70"/>
      <c r="AS124" s="70"/>
      <c r="AT124" s="70"/>
      <c r="AU124" s="70"/>
      <c r="AV124" s="70"/>
      <c r="AW124" s="70"/>
      <c r="AX124" s="70"/>
      <c r="AY124" s="70"/>
      <c r="AZ124" s="402"/>
      <c r="BA124" s="1043" t="s">
        <v>50</v>
      </c>
      <c r="BB124" s="678" t="s">
        <v>15</v>
      </c>
      <c r="BC124" s="547">
        <v>48.238614946232197</v>
      </c>
      <c r="BD124" s="543">
        <v>156.73213696864218</v>
      </c>
      <c r="BE124" s="543">
        <v>281.09903390427462</v>
      </c>
      <c r="BF124" s="543">
        <v>743.86075971305081</v>
      </c>
      <c r="BG124" s="556">
        <v>3877.7181865265761</v>
      </c>
      <c r="BH124" s="547">
        <v>13.774584245060682</v>
      </c>
      <c r="BI124" s="543">
        <v>192.0260180226488</v>
      </c>
      <c r="BJ124" s="543">
        <v>369.8858858635038</v>
      </c>
      <c r="BK124" s="543">
        <v>568.20052430180203</v>
      </c>
      <c r="BL124" s="556">
        <v>1670.9485520188489</v>
      </c>
      <c r="BM124" s="547">
        <v>38.192741872416349</v>
      </c>
      <c r="BN124" s="543">
        <v>109.47356904417309</v>
      </c>
      <c r="BO124" s="543">
        <v>181.82095827983434</v>
      </c>
      <c r="BP124" s="543">
        <v>313.52845136733976</v>
      </c>
      <c r="BQ124" s="556">
        <v>1649.7974470431463</v>
      </c>
      <c r="BR124" s="547">
        <v>155.8285738093746</v>
      </c>
      <c r="BS124" s="543">
        <v>68.785945808245543</v>
      </c>
      <c r="BT124" s="543">
        <v>1981.7570884368863</v>
      </c>
      <c r="BU124" s="543">
        <v>142.43982370315655</v>
      </c>
      <c r="BV124" s="543">
        <v>24.453747081421533</v>
      </c>
      <c r="BW124" s="543">
        <v>78.839067624851893</v>
      </c>
      <c r="BX124" s="543">
        <v>46.624178826245107</v>
      </c>
      <c r="BY124" s="551">
        <v>20.866442378417918</v>
      </c>
      <c r="BZ124" s="551">
        <v>449.1914042731612</v>
      </c>
      <c r="CA124" s="551">
        <v>39.2399852820934</v>
      </c>
      <c r="CB124" s="551">
        <v>210.8180757200895</v>
      </c>
      <c r="CC124" s="551">
        <v>76.929815999076652</v>
      </c>
      <c r="CD124" s="551">
        <v>259.74081629384278</v>
      </c>
      <c r="CE124" s="551">
        <v>106.93877526705046</v>
      </c>
      <c r="CF124" s="551">
        <v>32.525080644457653</v>
      </c>
      <c r="CG124" s="551">
        <v>252.56106429070212</v>
      </c>
      <c r="CH124" s="551">
        <v>27.000003597303309</v>
      </c>
      <c r="CI124" s="551">
        <v>98.416701136076156</v>
      </c>
      <c r="CJ124" s="551">
        <v>111.0629859992932</v>
      </c>
      <c r="CK124" s="551">
        <v>312.96688682647016</v>
      </c>
      <c r="CL124" s="551">
        <v>483.60785342462361</v>
      </c>
      <c r="CM124" s="551">
        <v>127.05441563593519</v>
      </c>
      <c r="CN124" s="66"/>
      <c r="CO124" s="66"/>
      <c r="CP124" s="66"/>
      <c r="CQ124" s="66"/>
      <c r="CR124" s="66"/>
      <c r="CS124" s="66"/>
      <c r="CT124" s="66"/>
      <c r="CU124" s="66"/>
      <c r="CV124" s="66"/>
      <c r="CW124" s="66"/>
      <c r="CX124" s="66"/>
      <c r="CY124" s="66"/>
      <c r="CZ124" s="68"/>
    </row>
    <row r="125" s="365" customFormat="true" ht="15" customHeight="true" x14ac:dyDescent="0.2">
      <c r="A125" s="1056"/>
      <c r="B125" s="436" t="s">
        <v>16</v>
      </c>
      <c r="C125" s="531">
        <v>0.74900413723356318</v>
      </c>
      <c r="D125" s="520">
        <v>1.8012133313199163</v>
      </c>
      <c r="E125" s="520">
        <v>3.4638345980109708</v>
      </c>
      <c r="F125" s="520">
        <v>10.470651795338144</v>
      </c>
      <c r="G125" s="539">
        <v>35.140589240475137</v>
      </c>
      <c r="H125" s="525">
        <v>0.9546429946069197</v>
      </c>
      <c r="I125" s="520">
        <v>17.410497309940773</v>
      </c>
      <c r="J125" s="520">
        <v>33.951685778186224</v>
      </c>
      <c r="K125" s="520">
        <v>42.544226955093443</v>
      </c>
      <c r="L125" s="535">
        <v>35.588875400751519</v>
      </c>
      <c r="M125" s="531">
        <v>0.59485957944873469</v>
      </c>
      <c r="N125" s="520">
        <v>1.9570861496446428</v>
      </c>
      <c r="O125" s="520">
        <v>2.1967903128302151</v>
      </c>
      <c r="P125" s="520">
        <v>5.1725464829214403</v>
      </c>
      <c r="Q125" s="535">
        <v>17.984296745543716</v>
      </c>
      <c r="R125" s="531">
        <v>4.0849864541406893</v>
      </c>
      <c r="S125" s="520">
        <v>2.9050258438362055</v>
      </c>
      <c r="T125" s="520">
        <v>31.746600215751926</v>
      </c>
      <c r="U125" s="520">
        <v>5.7630718406988874</v>
      </c>
      <c r="V125" s="520">
        <v>1.7682997876812985</v>
      </c>
      <c r="W125" s="520">
        <v>9.4114254288913983</v>
      </c>
      <c r="X125" s="520">
        <v>1.3791648716344636</v>
      </c>
      <c r="Y125" s="535">
        <v>0.60187365638461465</v>
      </c>
      <c r="Z125" s="535">
        <v>12.929469700113701</v>
      </c>
      <c r="AA125" s="535">
        <v>5.1622838948118064</v>
      </c>
      <c r="AB125" s="535">
        <v>13.78059148179848</v>
      </c>
      <c r="AC125" s="535">
        <v>6.8570221886162681</v>
      </c>
      <c r="AD125" s="535">
        <v>20.560107467900689</v>
      </c>
      <c r="AE125" s="535">
        <v>5.6116377710705878</v>
      </c>
      <c r="AF125" s="535">
        <v>3.7543471710021432</v>
      </c>
      <c r="AG125" s="535">
        <v>7.9608199376308946</v>
      </c>
      <c r="AH125" s="535">
        <v>13.272921442620413</v>
      </c>
      <c r="AI125" s="535">
        <v>2.3916992840264841</v>
      </c>
      <c r="AJ125" s="535">
        <v>5.435305522799343</v>
      </c>
      <c r="AK125" s="535">
        <v>10.093653734195819</v>
      </c>
      <c r="AL125" s="535">
        <v>11.711346780776054</v>
      </c>
      <c r="AM125" s="535">
        <v>2.6355969707628253</v>
      </c>
      <c r="AN125" s="70"/>
      <c r="AO125" s="70"/>
      <c r="AP125" s="70"/>
      <c r="AQ125" s="70"/>
      <c r="AR125" s="70"/>
      <c r="AS125" s="70"/>
      <c r="AT125" s="70"/>
      <c r="AU125" s="70"/>
      <c r="AV125" s="70"/>
      <c r="AW125" s="70"/>
      <c r="AX125" s="70"/>
      <c r="AY125" s="70"/>
      <c r="AZ125" s="402"/>
      <c r="BA125" s="1043"/>
      <c r="BB125" s="678" t="s">
        <v>16</v>
      </c>
      <c r="BC125" s="547">
        <v>120.39690871419342</v>
      </c>
      <c r="BD125" s="543">
        <v>289.42408620349681</v>
      </c>
      <c r="BE125" s="543">
        <v>556.97919179285088</v>
      </c>
      <c r="BF125" s="543">
        <v>1683.1547393622786</v>
      </c>
      <c r="BG125" s="556">
        <v>5647.0602888694139</v>
      </c>
      <c r="BH125" s="547">
        <v>35.510840551525931</v>
      </c>
      <c r="BI125" s="543">
        <v>646.99009321584356</v>
      </c>
      <c r="BJ125" s="543">
        <v>1262.6378365077455</v>
      </c>
      <c r="BK125" s="543">
        <v>1581.5002055829716</v>
      </c>
      <c r="BL125" s="556">
        <v>1322.6079263617869</v>
      </c>
      <c r="BM125" s="547">
        <v>73.487610214194902</v>
      </c>
      <c r="BN125" s="543">
        <v>241.80741786001789</v>
      </c>
      <c r="BO125" s="543">
        <v>271.47947925795967</v>
      </c>
      <c r="BP125" s="543">
        <v>639.19328070050767</v>
      </c>
      <c r="BQ125" s="556">
        <v>2221.8005246896801</v>
      </c>
      <c r="BR125" s="547">
        <v>161.73410095391358</v>
      </c>
      <c r="BS125" s="543">
        <v>77.110770223269199</v>
      </c>
      <c r="BT125" s="543">
        <v>3511.3947135273261</v>
      </c>
      <c r="BU125" s="543">
        <v>184.27347011905056</v>
      </c>
      <c r="BV125" s="543">
        <v>61.365062070711588</v>
      </c>
      <c r="BW125" s="543">
        <v>246.99515401722195</v>
      </c>
      <c r="BX125" s="543">
        <v>84.114984314782731</v>
      </c>
      <c r="BY125" s="551">
        <v>21.1304762600919</v>
      </c>
      <c r="BZ125" s="551">
        <v>592.82738805092845</v>
      </c>
      <c r="CA125" s="551">
        <v>63.782394988740563</v>
      </c>
      <c r="CB125" s="551">
        <v>342.22583373092857</v>
      </c>
      <c r="CC125" s="551">
        <v>155.41583707028454</v>
      </c>
      <c r="CD125" s="551">
        <v>593.15286447278584</v>
      </c>
      <c r="CE125" s="551">
        <v>244.13992079827713</v>
      </c>
      <c r="CF125" s="551">
        <v>42.673706313030429</v>
      </c>
      <c r="CG125" s="551">
        <v>225.07176487033556</v>
      </c>
      <c r="CH125" s="551">
        <v>118.02408356357105</v>
      </c>
      <c r="CI125" s="551">
        <v>65.819422258299952</v>
      </c>
      <c r="CJ125" s="551">
        <v>145.03533487711144</v>
      </c>
      <c r="CK125" s="551">
        <v>468.18525425986411</v>
      </c>
      <c r="CL125" s="551">
        <v>775.14746859554793</v>
      </c>
      <c r="CM125" s="551">
        <v>117.39520960616177</v>
      </c>
      <c r="CN125" s="66"/>
      <c r="CO125" s="66"/>
      <c r="CP125" s="66"/>
      <c r="CQ125" s="66"/>
      <c r="CR125" s="66"/>
      <c r="CS125" s="66"/>
      <c r="CT125" s="66"/>
      <c r="CU125" s="66"/>
      <c r="CV125" s="66"/>
      <c r="CW125" s="66"/>
      <c r="CX125" s="66"/>
      <c r="CY125" s="66"/>
      <c r="CZ125" s="68"/>
    </row>
    <row r="126" s="365" customFormat="true" ht="15" customHeight="true" x14ac:dyDescent="0.2">
      <c r="A126" s="1056"/>
      <c r="B126" s="436" t="s">
        <v>22</v>
      </c>
      <c r="C126" s="531">
        <v>32.099942329937349</v>
      </c>
      <c r="D126" s="520">
        <v>40.767443028805786</v>
      </c>
      <c r="E126" s="520">
        <v>49.779900306561146</v>
      </c>
      <c r="F126" s="520">
        <v>59.44554747876348</v>
      </c>
      <c r="G126" s="539">
        <v>35.782312096420341</v>
      </c>
      <c r="H126" s="525">
        <v>33.082491138750484</v>
      </c>
      <c r="I126" s="520">
        <v>50.14858070972894</v>
      </c>
      <c r="J126" s="520">
        <v>46.516005699986351</v>
      </c>
      <c r="K126" s="520">
        <v>37.825907439610546</v>
      </c>
      <c r="L126" s="535">
        <v>17.910191470134347</v>
      </c>
      <c r="M126" s="531">
        <v>31.78207359724987</v>
      </c>
      <c r="N126" s="520">
        <v>39.454354384890607</v>
      </c>
      <c r="O126" s="520">
        <v>46.187910114001696</v>
      </c>
      <c r="P126" s="520">
        <v>57.519144505568065</v>
      </c>
      <c r="Q126" s="535">
        <v>52.68208428209519</v>
      </c>
      <c r="R126" s="531">
        <v>63.766880841847687</v>
      </c>
      <c r="S126" s="520">
        <v>71.879968430187418</v>
      </c>
      <c r="T126" s="520">
        <v>45.215060559989709</v>
      </c>
      <c r="U126" s="520">
        <v>80.291805567327401</v>
      </c>
      <c r="V126" s="520">
        <v>38.989606876269363</v>
      </c>
      <c r="W126" s="520">
        <v>35.59051421515219</v>
      </c>
      <c r="X126" s="520">
        <v>25.361669287815513</v>
      </c>
      <c r="Y126" s="535">
        <v>26.731829330784691</v>
      </c>
      <c r="Z126" s="535">
        <v>52.45642343666033</v>
      </c>
      <c r="AA126" s="535">
        <v>27.033627708731366</v>
      </c>
      <c r="AB126" s="535">
        <v>11.614573494626887</v>
      </c>
      <c r="AC126" s="535">
        <v>65.711603566059168</v>
      </c>
      <c r="AD126" s="535">
        <v>12.715920532523045</v>
      </c>
      <c r="AE126" s="535">
        <v>43.713955035844471</v>
      </c>
      <c r="AF126" s="535">
        <v>8.6119117510687051</v>
      </c>
      <c r="AG126" s="535">
        <v>73.905633137125221</v>
      </c>
      <c r="AH126" s="535">
        <v>11.21856740034691</v>
      </c>
      <c r="AI126" s="535">
        <v>10.713522603030887</v>
      </c>
      <c r="AJ126" s="535">
        <v>44.493474507470744</v>
      </c>
      <c r="AK126" s="535">
        <v>39.720476214640229</v>
      </c>
      <c r="AL126" s="535">
        <v>68.006681865514665</v>
      </c>
      <c r="AM126" s="535">
        <v>30.287345174041601</v>
      </c>
      <c r="AN126" s="70"/>
      <c r="AO126" s="70"/>
      <c r="AP126" s="70"/>
      <c r="AQ126" s="70"/>
      <c r="AR126" s="70"/>
      <c r="AS126" s="70"/>
      <c r="AT126" s="70"/>
      <c r="AU126" s="70"/>
      <c r="AV126" s="70"/>
      <c r="AW126" s="70"/>
      <c r="AX126" s="70"/>
      <c r="AY126" s="70"/>
      <c r="AZ126" s="402"/>
      <c r="BA126" s="1043"/>
      <c r="BB126" s="678" t="s">
        <v>22</v>
      </c>
      <c r="BC126" s="547">
        <v>5159.8297450033897</v>
      </c>
      <c r="BD126" s="543">
        <v>6550.628812423317</v>
      </c>
      <c r="BE126" s="543">
        <v>8004.5301978906164</v>
      </c>
      <c r="BF126" s="543">
        <v>9555.8573552616981</v>
      </c>
      <c r="BG126" s="556">
        <v>5750.1845601065634</v>
      </c>
      <c r="BH126" s="547">
        <v>1230.6035601918013</v>
      </c>
      <c r="BI126" s="543">
        <v>1863.5673829663947</v>
      </c>
      <c r="BJ126" s="543">
        <v>1729.8955104535125</v>
      </c>
      <c r="BK126" s="543">
        <v>1406.1057086605406</v>
      </c>
      <c r="BL126" s="556">
        <v>665.60578086029477</v>
      </c>
      <c r="BM126" s="547">
        <v>3926.2856596811957</v>
      </c>
      <c r="BN126" s="543">
        <v>4874.7754711139105</v>
      </c>
      <c r="BO126" s="543">
        <v>5707.9047155884582</v>
      </c>
      <c r="BP126" s="543">
        <v>7107.8821236296317</v>
      </c>
      <c r="BQ126" s="556">
        <v>6508.4047575398426</v>
      </c>
      <c r="BR126" s="547">
        <v>2524.6789088217565</v>
      </c>
      <c r="BS126" s="543">
        <v>1907.9760481430476</v>
      </c>
      <c r="BT126" s="543">
        <v>5001.1000719185295</v>
      </c>
      <c r="BU126" s="543">
        <v>2567.320006238419</v>
      </c>
      <c r="BV126" s="543">
        <v>1353.0509152026953</v>
      </c>
      <c r="BW126" s="543">
        <v>934.04390297114901</v>
      </c>
      <c r="BX126" s="543">
        <v>1546.8030387209005</v>
      </c>
      <c r="BY126" s="551">
        <v>938.49644202073989</v>
      </c>
      <c r="BZ126" s="551">
        <v>2405.1724636607005</v>
      </c>
      <c r="CA126" s="551">
        <v>334.01292056599004</v>
      </c>
      <c r="CB126" s="551">
        <v>288.43515917860202</v>
      </c>
      <c r="CC126" s="551">
        <v>1489.3671906741583</v>
      </c>
      <c r="CD126" s="551">
        <v>366.8504505654945</v>
      </c>
      <c r="CE126" s="551">
        <v>1901.8193895637801</v>
      </c>
      <c r="CF126" s="551">
        <v>97.887109561246206</v>
      </c>
      <c r="CG126" s="551">
        <v>2089.492214916565</v>
      </c>
      <c r="CH126" s="551">
        <v>99.756571456109981</v>
      </c>
      <c r="CI126" s="551">
        <v>294.83550578130388</v>
      </c>
      <c r="CJ126" s="551">
        <v>1187.2609456760931</v>
      </c>
      <c r="CK126" s="551">
        <v>1842.3993675225718</v>
      </c>
      <c r="CL126" s="551">
        <v>4501.2079551915776</v>
      </c>
      <c r="CM126" s="551">
        <v>1349.06409233415</v>
      </c>
      <c r="CN126" s="66"/>
      <c r="CO126" s="66"/>
      <c r="CP126" s="66"/>
      <c r="CQ126" s="66"/>
      <c r="CR126" s="66"/>
      <c r="CS126" s="66"/>
      <c r="CT126" s="66"/>
      <c r="CU126" s="66"/>
      <c r="CV126" s="66"/>
      <c r="CW126" s="66"/>
      <c r="CX126" s="66"/>
      <c r="CY126" s="66"/>
      <c r="CZ126" s="68"/>
    </row>
    <row r="127" s="365" customFormat="true" ht="15" customHeight="true" x14ac:dyDescent="0.2">
      <c r="A127" s="1056"/>
      <c r="B127" s="436" t="s">
        <v>19</v>
      </c>
      <c r="C127" s="531">
        <v>66.8509551120721</v>
      </c>
      <c r="D127" s="520">
        <v>56.455930645546815</v>
      </c>
      <c r="E127" s="520">
        <v>45.008119790446408</v>
      </c>
      <c r="F127" s="520">
        <v>25.456355122102121</v>
      </c>
      <c r="G127" s="539">
        <v>4.9467910317807897</v>
      </c>
      <c r="H127" s="525">
        <v>65.592561752492202</v>
      </c>
      <c r="I127" s="520">
        <v>27.273503645368823</v>
      </c>
      <c r="J127" s="520">
        <v>9.58626619083104</v>
      </c>
      <c r="K127" s="520">
        <v>4.3445991370643151</v>
      </c>
      <c r="L127" s="535">
        <v>1.5388709536313943</v>
      </c>
      <c r="M127" s="531">
        <v>67.31390833655783</v>
      </c>
      <c r="N127" s="520">
        <v>57.702527069830879</v>
      </c>
      <c r="O127" s="520">
        <v>50.144018867494097</v>
      </c>
      <c r="P127" s="520">
        <v>34.771141401365199</v>
      </c>
      <c r="Q127" s="535">
        <v>15.979383734790126</v>
      </c>
      <c r="R127" s="531">
        <v>28.21230464162452</v>
      </c>
      <c r="S127" s="520">
        <v>22.623604425132296</v>
      </c>
      <c r="T127" s="520">
        <v>5.1212278926930725</v>
      </c>
      <c r="U127" s="520">
        <v>9.4903796686031008</v>
      </c>
      <c r="V127" s="520">
        <v>58.537432502784647</v>
      </c>
      <c r="W127" s="520">
        <v>51.994001394609647</v>
      </c>
      <c r="X127" s="520">
        <v>72.49470716377806</v>
      </c>
      <c r="Y127" s="535">
        <v>72.071944012195388</v>
      </c>
      <c r="Z127" s="535">
        <v>24.817314798345169</v>
      </c>
      <c r="AA127" s="535">
        <v>64.628165885391383</v>
      </c>
      <c r="AB127" s="535">
        <v>66.115710322481249</v>
      </c>
      <c r="AC127" s="535">
        <v>24.037193412690009</v>
      </c>
      <c r="AD127" s="535">
        <v>57.7207294685835</v>
      </c>
      <c r="AE127" s="535">
        <v>48.216383660848003</v>
      </c>
      <c r="AF127" s="535">
        <v>84.772249657230788</v>
      </c>
      <c r="AG127" s="535">
        <v>9.2004266058958084</v>
      </c>
      <c r="AH127" s="535">
        <v>72.472106078704343</v>
      </c>
      <c r="AI127" s="535">
        <v>83.318582127513451</v>
      </c>
      <c r="AJ127" s="535">
        <v>45.909053131614151</v>
      </c>
      <c r="AK127" s="535">
        <v>43.438584960159723</v>
      </c>
      <c r="AL127" s="535">
        <v>12.975362602700539</v>
      </c>
      <c r="AM127" s="535">
        <v>64.224605578007257</v>
      </c>
      <c r="AN127" s="70"/>
      <c r="AO127" s="70"/>
      <c r="AP127" s="70"/>
      <c r="AQ127" s="70"/>
      <c r="AR127" s="70"/>
      <c r="AS127" s="70"/>
      <c r="AT127" s="70"/>
      <c r="AU127" s="70"/>
      <c r="AV127" s="70"/>
      <c r="AW127" s="70"/>
      <c r="AX127" s="70"/>
      <c r="AY127" s="70"/>
      <c r="AZ127" s="402"/>
      <c r="BA127" s="1043"/>
      <c r="BB127" s="678" t="s">
        <v>19</v>
      </c>
      <c r="BC127" s="547">
        <v>10745.799575703762</v>
      </c>
      <c r="BD127" s="543">
        <v>9071.4996684383605</v>
      </c>
      <c r="BE127" s="543">
        <v>7237.2353458775797</v>
      </c>
      <c r="BF127" s="543">
        <v>4092.1029185338962</v>
      </c>
      <c r="BG127" s="556">
        <v>794.94475752071776</v>
      </c>
      <c r="BH127" s="547">
        <v>2439.9142034430902</v>
      </c>
      <c r="BI127" s="543">
        <v>1013.5084800687896</v>
      </c>
      <c r="BJ127" s="543">
        <v>356.50607991768686</v>
      </c>
      <c r="BK127" s="543">
        <v>161.50215717153168</v>
      </c>
      <c r="BL127" s="556">
        <v>57.18986334920335</v>
      </c>
      <c r="BM127" s="547">
        <v>8315.8083499558379</v>
      </c>
      <c r="BN127" s="543">
        <v>7129.4250778316946</v>
      </c>
      <c r="BO127" s="543">
        <v>6196.800873775851</v>
      </c>
      <c r="BP127" s="543">
        <v>4296.8158951153546</v>
      </c>
      <c r="BQ127" s="556">
        <v>1974.1112854452674</v>
      </c>
      <c r="BR127" s="547">
        <v>1116.990662827279</v>
      </c>
      <c r="BS127" s="543">
        <v>600.51911970077276</v>
      </c>
      <c r="BT127" s="543">
        <v>566.44341211215965</v>
      </c>
      <c r="BU127" s="543">
        <v>303.45365156313903</v>
      </c>
      <c r="BV127" s="543">
        <v>2031.4163944473</v>
      </c>
      <c r="BW127" s="543">
        <v>1364.5399923171885</v>
      </c>
      <c r="BX127" s="543">
        <v>4421.4374085378786</v>
      </c>
      <c r="BY127" s="551">
        <v>2530.2893486256539</v>
      </c>
      <c r="BZ127" s="551">
        <v>1137.895385625231</v>
      </c>
      <c r="CA127" s="551">
        <v>798.51075374655579</v>
      </c>
      <c r="CB127" s="551">
        <v>1641.9109526400941</v>
      </c>
      <c r="CC127" s="551">
        <v>544.80799861716866</v>
      </c>
      <c r="CD127" s="551">
        <v>1665.2255382031262</v>
      </c>
      <c r="CE127" s="551">
        <v>2097.702055685786</v>
      </c>
      <c r="CF127" s="551">
        <v>963.56195114527304</v>
      </c>
      <c r="CG127" s="551">
        <v>260.11846392360542</v>
      </c>
      <c r="CH127" s="551">
        <v>644.42888032134067</v>
      </c>
      <c r="CI127" s="551">
        <v>2292.9224320296803</v>
      </c>
      <c r="CJ127" s="551">
        <v>1225.0341525245979</v>
      </c>
      <c r="CK127" s="551">
        <v>2014.860572773691</v>
      </c>
      <c r="CL127" s="551">
        <v>858.80980760490991</v>
      </c>
      <c r="CM127" s="551">
        <v>2860.7033311018758</v>
      </c>
      <c r="CN127" s="66"/>
      <c r="CO127" s="66"/>
      <c r="CP127" s="66"/>
      <c r="CQ127" s="66"/>
      <c r="CR127" s="66"/>
      <c r="CS127" s="66"/>
      <c r="CT127" s="66"/>
      <c r="CU127" s="66"/>
      <c r="CV127" s="66"/>
      <c r="CW127" s="66"/>
      <c r="CX127" s="66"/>
      <c r="CY127" s="66"/>
      <c r="CZ127" s="68"/>
    </row>
    <row r="128" s="365" customFormat="true" ht="15" customHeight="true" x14ac:dyDescent="0.2">
      <c r="A128" s="1056" t="s">
        <v>109</v>
      </c>
      <c r="B128" s="436" t="s">
        <v>49</v>
      </c>
      <c r="C128" s="531">
        <v>71.394748924094813</v>
      </c>
      <c r="D128" s="520">
        <v>64.870570255797873</v>
      </c>
      <c r="E128" s="520">
        <v>66.459093520720927</v>
      </c>
      <c r="F128" s="520">
        <v>69.350803074951315</v>
      </c>
      <c r="G128" s="539">
        <v>59.288101066672105</v>
      </c>
      <c r="H128" s="525">
        <v>72.051404036970638</v>
      </c>
      <c r="I128" s="520">
        <v>77.112952248414572</v>
      </c>
      <c r="J128" s="520">
        <v>77.342694578046149</v>
      </c>
      <c r="K128" s="520">
        <v>73.568389478462066</v>
      </c>
      <c r="L128" s="535">
        <v>44.181826396582672</v>
      </c>
      <c r="M128" s="531">
        <v>65.801735794316969</v>
      </c>
      <c r="N128" s="520">
        <v>68.835896867361299</v>
      </c>
      <c r="O128" s="520">
        <v>59.889525086841566</v>
      </c>
      <c r="P128" s="520">
        <v>67.091287958044418</v>
      </c>
      <c r="Q128" s="535">
        <v>57.38717038575313</v>
      </c>
      <c r="R128" s="531">
        <v>50.929820727347909</v>
      </c>
      <c r="S128" s="520">
        <v>52.852985537119764</v>
      </c>
      <c r="T128" s="520">
        <v>63.92313265895443</v>
      </c>
      <c r="U128" s="520">
        <v>56.402195320319471</v>
      </c>
      <c r="V128" s="520">
        <v>71.505375892513541</v>
      </c>
      <c r="W128" s="520">
        <v>75.803932678546033</v>
      </c>
      <c r="X128" s="520">
        <v>64.338016470281516</v>
      </c>
      <c r="Y128" s="535">
        <v>50.314349112070175</v>
      </c>
      <c r="Z128" s="535">
        <v>56.892197378581166</v>
      </c>
      <c r="AA128" s="535">
        <v>61.911203003720182</v>
      </c>
      <c r="AB128" s="535">
        <v>61.880409110849946</v>
      </c>
      <c r="AC128" s="535">
        <v>66.889926717883924</v>
      </c>
      <c r="AD128" s="535">
        <v>69.545932611392658</v>
      </c>
      <c r="AE128" s="535">
        <v>69.539941766460373</v>
      </c>
      <c r="AF128" s="535">
        <v>56.747865277607524</v>
      </c>
      <c r="AG128" s="535">
        <v>47.12233982443675</v>
      </c>
      <c r="AH128" s="535">
        <v>81.382400588839829</v>
      </c>
      <c r="AI128" s="535">
        <v>40.076093430584351</v>
      </c>
      <c r="AJ128" s="535">
        <v>56.632677004979982</v>
      </c>
      <c r="AK128" s="535">
        <v>59.935219995527035</v>
      </c>
      <c r="AL128" s="535">
        <v>61.580471997648978</v>
      </c>
      <c r="AM128" s="535">
        <v>48.02429518551989</v>
      </c>
      <c r="AN128" s="70"/>
      <c r="AO128" s="70"/>
      <c r="AP128" s="70"/>
      <c r="AQ128" s="70"/>
      <c r="AR128" s="70"/>
      <c r="AS128" s="70"/>
      <c r="AT128" s="70"/>
      <c r="AU128" s="70"/>
      <c r="AV128" s="70"/>
      <c r="AW128" s="70"/>
      <c r="AX128" s="70"/>
      <c r="AY128" s="70"/>
      <c r="AZ128" s="402"/>
      <c r="BA128" s="1043" t="s">
        <v>109</v>
      </c>
      <c r="BB128" s="678" t="s">
        <v>49</v>
      </c>
      <c r="BC128" s="547">
        <v>120.39690871419342</v>
      </c>
      <c r="BD128" s="543">
        <v>289.42408620349681</v>
      </c>
      <c r="BE128" s="543">
        <v>556.97919179285088</v>
      </c>
      <c r="BF128" s="543">
        <v>1683.1547393622786</v>
      </c>
      <c r="BG128" s="556">
        <v>5647.0602888694139</v>
      </c>
      <c r="BH128" s="547">
        <v>35.510840551525931</v>
      </c>
      <c r="BI128" s="543">
        <v>646.99009321584356</v>
      </c>
      <c r="BJ128" s="543">
        <v>1262.6378365077455</v>
      </c>
      <c r="BK128" s="543">
        <v>1581.5002055829716</v>
      </c>
      <c r="BL128" s="556">
        <v>1322.6079263617869</v>
      </c>
      <c r="BM128" s="547">
        <v>73.487610214194902</v>
      </c>
      <c r="BN128" s="543">
        <v>241.80741786001789</v>
      </c>
      <c r="BO128" s="543">
        <v>271.47947925795967</v>
      </c>
      <c r="BP128" s="543">
        <v>639.19328070050767</v>
      </c>
      <c r="BQ128" s="556">
        <v>2221.8005246896801</v>
      </c>
      <c r="BR128" s="547">
        <v>161.73410095391358</v>
      </c>
      <c r="BS128" s="543">
        <v>77.110770223269199</v>
      </c>
      <c r="BT128" s="543">
        <v>3511.3947135273261</v>
      </c>
      <c r="BU128" s="543">
        <v>184.27347011905056</v>
      </c>
      <c r="BV128" s="543">
        <v>61.365062070711588</v>
      </c>
      <c r="BW128" s="543">
        <v>246.99515401722195</v>
      </c>
      <c r="BX128" s="543">
        <v>84.114984314782731</v>
      </c>
      <c r="BY128" s="551">
        <v>21.1304762600919</v>
      </c>
      <c r="BZ128" s="551">
        <v>592.82738805092845</v>
      </c>
      <c r="CA128" s="551">
        <v>63.782394988740563</v>
      </c>
      <c r="CB128" s="551">
        <v>342.22583373092857</v>
      </c>
      <c r="CC128" s="551">
        <v>155.41583707028454</v>
      </c>
      <c r="CD128" s="551">
        <v>593.15286447278584</v>
      </c>
      <c r="CE128" s="551">
        <v>244.13992079827713</v>
      </c>
      <c r="CF128" s="551">
        <v>42.673706313030429</v>
      </c>
      <c r="CG128" s="551">
        <v>225.07176487033556</v>
      </c>
      <c r="CH128" s="551">
        <v>118.02408356357105</v>
      </c>
      <c r="CI128" s="551">
        <v>65.819422258299952</v>
      </c>
      <c r="CJ128" s="551">
        <v>145.03533487711144</v>
      </c>
      <c r="CK128" s="551">
        <v>468.18525425986411</v>
      </c>
      <c r="CL128" s="551">
        <v>775.14746859554793</v>
      </c>
      <c r="CM128" s="551">
        <v>117.39520960616177</v>
      </c>
      <c r="CN128" s="66"/>
      <c r="CO128" s="66"/>
      <c r="CP128" s="66"/>
      <c r="CQ128" s="66"/>
      <c r="CR128" s="66"/>
      <c r="CS128" s="66"/>
      <c r="CT128" s="66"/>
      <c r="CU128" s="66"/>
      <c r="CV128" s="66"/>
      <c r="CW128" s="66"/>
      <c r="CX128" s="66"/>
      <c r="CY128" s="66"/>
      <c r="CZ128" s="68"/>
    </row>
    <row r="129" s="365" customFormat="true" ht="15" customHeight="true" x14ac:dyDescent="0.2">
      <c r="A129" s="1057"/>
      <c r="B129" s="437" t="s">
        <v>48</v>
      </c>
      <c r="C129" s="529">
        <v>28.605251075905148</v>
      </c>
      <c r="D129" s="521">
        <v>35.12942974420212</v>
      </c>
      <c r="E129" s="521">
        <v>33.540906479279137</v>
      </c>
      <c r="F129" s="521">
        <v>30.649196925048685</v>
      </c>
      <c r="G129" s="540">
        <v>40.711898933327738</v>
      </c>
      <c r="H129" s="523">
        <v>27.948595963029373</v>
      </c>
      <c r="I129" s="521">
        <v>22.887047751585417</v>
      </c>
      <c r="J129" s="521">
        <v>22.657305421953843</v>
      </c>
      <c r="K129" s="521">
        <v>26.431610521537962</v>
      </c>
      <c r="L129" s="536">
        <v>55.8181736034173</v>
      </c>
      <c r="M129" s="529">
        <v>34.198264205683024</v>
      </c>
      <c r="N129" s="521">
        <v>31.164103132638687</v>
      </c>
      <c r="O129" s="521">
        <v>40.110474913158463</v>
      </c>
      <c r="P129" s="521">
        <v>32.908712041955624</v>
      </c>
      <c r="Q129" s="536">
        <v>42.612829614246841</v>
      </c>
      <c r="R129" s="529">
        <v>49.070179272652084</v>
      </c>
      <c r="S129" s="521">
        <v>47.147014462880207</v>
      </c>
      <c r="T129" s="521">
        <v>36.076867341045663</v>
      </c>
      <c r="U129" s="521">
        <v>43.597804679680493</v>
      </c>
      <c r="V129" s="521">
        <v>28.494624107486484</v>
      </c>
      <c r="W129" s="521">
        <v>24.196067321454034</v>
      </c>
      <c r="X129" s="521">
        <v>35.661983529718462</v>
      </c>
      <c r="Y129" s="536">
        <v>49.685650887929825</v>
      </c>
      <c r="Z129" s="536">
        <v>43.107802621418898</v>
      </c>
      <c r="AA129" s="536">
        <v>38.088796996279854</v>
      </c>
      <c r="AB129" s="536">
        <v>38.119590889150032</v>
      </c>
      <c r="AC129" s="536">
        <v>33.110073282116069</v>
      </c>
      <c r="AD129" s="536">
        <v>30.454067388607363</v>
      </c>
      <c r="AE129" s="536">
        <v>30.460058233539655</v>
      </c>
      <c r="AF129" s="536">
        <v>43.252134722392491</v>
      </c>
      <c r="AG129" s="536">
        <v>52.877660175563271</v>
      </c>
      <c r="AH129" s="536">
        <v>18.617599411160128</v>
      </c>
      <c r="AI129" s="536">
        <v>59.923906569415678</v>
      </c>
      <c r="AJ129" s="536">
        <v>43.367322995020032</v>
      </c>
      <c r="AK129" s="536">
        <v>40.064780004472979</v>
      </c>
      <c r="AL129" s="536">
        <v>38.419528002351029</v>
      </c>
      <c r="AM129" s="536">
        <v>51.975704814480117</v>
      </c>
      <c r="AN129" s="70"/>
      <c r="AO129" s="70"/>
      <c r="AP129" s="70"/>
      <c r="AQ129" s="70"/>
      <c r="AR129" s="70"/>
      <c r="AS129" s="70"/>
      <c r="AT129" s="70"/>
      <c r="AU129" s="70"/>
      <c r="AV129" s="70"/>
      <c r="AW129" s="70"/>
      <c r="AX129" s="70"/>
      <c r="AY129" s="70"/>
      <c r="AZ129" s="402"/>
      <c r="BA129" s="1045"/>
      <c r="BB129" s="681" t="s">
        <v>48</v>
      </c>
      <c r="BC129" s="548">
        <v>48.238614946232197</v>
      </c>
      <c r="BD129" s="544">
        <v>156.73213696864218</v>
      </c>
      <c r="BE129" s="544">
        <v>281.09903390427462</v>
      </c>
      <c r="BF129" s="544">
        <v>743.86075971305081</v>
      </c>
      <c r="BG129" s="557">
        <v>3877.7181865265761</v>
      </c>
      <c r="BH129" s="548">
        <v>13.774584245060682</v>
      </c>
      <c r="BI129" s="544">
        <v>192.0260180226488</v>
      </c>
      <c r="BJ129" s="544">
        <v>369.8858858635038</v>
      </c>
      <c r="BK129" s="544">
        <v>568.20052430180203</v>
      </c>
      <c r="BL129" s="557">
        <v>1670.9485520188489</v>
      </c>
      <c r="BM129" s="548">
        <v>38.192741872416349</v>
      </c>
      <c r="BN129" s="544">
        <v>109.47356904417309</v>
      </c>
      <c r="BO129" s="544">
        <v>181.82095827983434</v>
      </c>
      <c r="BP129" s="544">
        <v>313.52845136733976</v>
      </c>
      <c r="BQ129" s="557">
        <v>1649.7974470431463</v>
      </c>
      <c r="BR129" s="548">
        <v>155.8285738093746</v>
      </c>
      <c r="BS129" s="544">
        <v>68.785945808245543</v>
      </c>
      <c r="BT129" s="544">
        <v>1981.7570884368863</v>
      </c>
      <c r="BU129" s="544">
        <v>142.43982370315655</v>
      </c>
      <c r="BV129" s="544">
        <v>24.453747081421533</v>
      </c>
      <c r="BW129" s="544">
        <v>78.839067624851893</v>
      </c>
      <c r="BX129" s="544">
        <v>46.624178826245107</v>
      </c>
      <c r="BY129" s="552">
        <v>20.866442378417918</v>
      </c>
      <c r="BZ129" s="552">
        <v>449.1914042731612</v>
      </c>
      <c r="CA129" s="552">
        <v>39.2399852820934</v>
      </c>
      <c r="CB129" s="552">
        <v>210.8180757200895</v>
      </c>
      <c r="CC129" s="552">
        <v>76.929815999076652</v>
      </c>
      <c r="CD129" s="552">
        <v>259.74081629384278</v>
      </c>
      <c r="CE129" s="552">
        <v>106.93877526705046</v>
      </c>
      <c r="CF129" s="552">
        <v>32.525080644457653</v>
      </c>
      <c r="CG129" s="552">
        <v>252.56106429070212</v>
      </c>
      <c r="CH129" s="552">
        <v>27.000003597303309</v>
      </c>
      <c r="CI129" s="552">
        <v>98.416701136076156</v>
      </c>
      <c r="CJ129" s="552">
        <v>111.0629859992932</v>
      </c>
      <c r="CK129" s="552">
        <v>312.96688682647016</v>
      </c>
      <c r="CL129" s="552">
        <v>483.60785342462361</v>
      </c>
      <c r="CM129" s="552">
        <v>127.05441563593519</v>
      </c>
      <c r="CN129" s="66"/>
      <c r="CO129" s="66"/>
      <c r="CP129" s="66"/>
      <c r="CQ129" s="66"/>
      <c r="CR129" s="66"/>
      <c r="CS129" s="66"/>
      <c r="CT129" s="66"/>
      <c r="CU129" s="66"/>
      <c r="CV129" s="66"/>
      <c r="CW129" s="66"/>
      <c r="CX129" s="66"/>
      <c r="CY129" s="66"/>
      <c r="CZ129" s="68"/>
    </row>
    <row r="130" s="366" customFormat="true" ht="15" hidden="true" customHeight="true" x14ac:dyDescent="0.2">
      <c r="A130" s="1092" t="s">
        <v>47</v>
      </c>
      <c r="B130" s="434" t="s">
        <v>42</v>
      </c>
      <c r="C130" s="440"/>
      <c r="D130" s="441"/>
      <c r="E130" s="441"/>
      <c r="F130" s="441"/>
      <c r="G130" s="442"/>
      <c r="H130" s="443"/>
      <c r="I130" s="441"/>
      <c r="J130" s="441"/>
      <c r="K130" s="441"/>
      <c r="L130" s="444"/>
      <c r="M130" s="440"/>
      <c r="N130" s="441"/>
      <c r="O130" s="441"/>
      <c r="P130" s="441"/>
      <c r="Q130" s="444"/>
      <c r="R130" s="440"/>
      <c r="S130" s="443"/>
      <c r="T130" s="443"/>
      <c r="U130" s="443"/>
      <c r="V130" s="443"/>
      <c r="W130" s="443"/>
      <c r="X130" s="443"/>
      <c r="Y130" s="443"/>
      <c r="Z130" s="443"/>
      <c r="AA130" s="443"/>
      <c r="AB130" s="443"/>
      <c r="AC130" s="443"/>
      <c r="AD130" s="443"/>
      <c r="AE130" s="443"/>
      <c r="AF130" s="443"/>
      <c r="AG130" s="443"/>
      <c r="AH130" s="443"/>
      <c r="AI130" s="443"/>
      <c r="AJ130" s="443"/>
      <c r="AK130" s="443"/>
      <c r="AL130" s="443"/>
      <c r="AM130" s="65"/>
      <c r="AN130" s="63"/>
      <c r="AO130" s="63"/>
      <c r="AP130" s="63"/>
      <c r="AQ130" s="63"/>
      <c r="AR130" s="63"/>
      <c r="AS130" s="63"/>
      <c r="AT130" s="63"/>
      <c r="AU130" s="63"/>
      <c r="AV130" s="63"/>
      <c r="AW130" s="63"/>
      <c r="AX130" s="63"/>
      <c r="AY130" s="63"/>
      <c r="AZ130" s="403"/>
      <c r="BB130" s="368"/>
      <c r="BZ130" s="403"/>
      <c r="CA130" s="403"/>
      <c r="CB130" s="403"/>
      <c r="CC130" s="403"/>
      <c r="CD130" s="403"/>
      <c r="CE130" s="403"/>
      <c r="CF130" s="403"/>
      <c r="CG130" s="403"/>
      <c r="CH130" s="403"/>
      <c r="CI130" s="403"/>
      <c r="CJ130" s="403"/>
      <c r="CK130" s="403"/>
      <c r="CL130" s="403"/>
      <c r="CM130" s="403"/>
      <c r="CN130" s="403"/>
      <c r="CO130" s="403"/>
      <c r="CP130" s="403"/>
      <c r="CQ130" s="403"/>
      <c r="CR130" s="403"/>
      <c r="CS130" s="403"/>
      <c r="CT130" s="403"/>
      <c r="CU130" s="403"/>
      <c r="CV130" s="403"/>
      <c r="CW130" s="403"/>
      <c r="CX130" s="403"/>
      <c r="CY130" s="403"/>
      <c r="CZ130" s="403"/>
    </row>
    <row r="131" s="366" customFormat="true" ht="15" hidden="true" customHeight="true" x14ac:dyDescent="0.2">
      <c r="A131" s="1093"/>
      <c r="B131" s="431" t="s">
        <v>46</v>
      </c>
      <c r="C131" s="445"/>
      <c r="D131" s="446"/>
      <c r="E131" s="446"/>
      <c r="F131" s="446"/>
      <c r="G131" s="447"/>
      <c r="H131" s="448"/>
      <c r="I131" s="446"/>
      <c r="J131" s="446"/>
      <c r="K131" s="446"/>
      <c r="L131" s="449"/>
      <c r="M131" s="445"/>
      <c r="N131" s="446"/>
      <c r="O131" s="446"/>
      <c r="P131" s="446"/>
      <c r="Q131" s="449"/>
      <c r="R131" s="445"/>
      <c r="S131" s="448"/>
      <c r="T131" s="448"/>
      <c r="U131" s="448"/>
      <c r="V131" s="448"/>
      <c r="W131" s="448"/>
      <c r="X131" s="448"/>
      <c r="Y131" s="448"/>
      <c r="Z131" s="448"/>
      <c r="AA131" s="448"/>
      <c r="AB131" s="448"/>
      <c r="AC131" s="448"/>
      <c r="AD131" s="448"/>
      <c r="AE131" s="448"/>
      <c r="AF131" s="448"/>
      <c r="AG131" s="448"/>
      <c r="AH131" s="448"/>
      <c r="AI131" s="448"/>
      <c r="AJ131" s="448"/>
      <c r="AK131" s="448"/>
      <c r="AL131" s="448"/>
      <c r="AM131" s="64"/>
      <c r="AN131" s="63"/>
      <c r="AO131" s="63"/>
      <c r="AP131" s="63"/>
      <c r="AQ131" s="63"/>
      <c r="AR131" s="63"/>
      <c r="AS131" s="63"/>
      <c r="AT131" s="63"/>
      <c r="AU131" s="63"/>
      <c r="AV131" s="63"/>
      <c r="AW131" s="63"/>
      <c r="AX131" s="63"/>
      <c r="AY131" s="63"/>
      <c r="AZ131" s="403"/>
      <c r="BB131" s="368"/>
      <c r="BZ131" s="403"/>
      <c r="CA131" s="403"/>
      <c r="CB131" s="403"/>
      <c r="CC131" s="403"/>
      <c r="CD131" s="403"/>
      <c r="CE131" s="403"/>
      <c r="CF131" s="403"/>
      <c r="CG131" s="403"/>
      <c r="CH131" s="403"/>
      <c r="CI131" s="403"/>
      <c r="CJ131" s="403"/>
      <c r="CK131" s="403"/>
      <c r="CL131" s="403"/>
      <c r="CM131" s="403"/>
      <c r="CN131" s="403"/>
      <c r="CO131" s="403"/>
      <c r="CP131" s="403"/>
      <c r="CQ131" s="403"/>
      <c r="CR131" s="403"/>
      <c r="CS131" s="403"/>
      <c r="CT131" s="403"/>
      <c r="CU131" s="403"/>
      <c r="CV131" s="403"/>
      <c r="CW131" s="403"/>
      <c r="CX131" s="403"/>
      <c r="CY131" s="403"/>
      <c r="CZ131" s="403"/>
    </row>
    <row r="132" s="366" customFormat="true" ht="15" hidden="true" customHeight="true" x14ac:dyDescent="0.2">
      <c r="A132" s="1094"/>
      <c r="B132" s="432" t="s">
        <v>46</v>
      </c>
      <c r="C132" s="450"/>
      <c r="D132" s="451"/>
      <c r="E132" s="451"/>
      <c r="F132" s="451"/>
      <c r="G132" s="452"/>
      <c r="H132" s="453"/>
      <c r="I132" s="451"/>
      <c r="J132" s="451"/>
      <c r="K132" s="451"/>
      <c r="L132" s="454"/>
      <c r="M132" s="450"/>
      <c r="N132" s="451"/>
      <c r="O132" s="451"/>
      <c r="P132" s="451"/>
      <c r="Q132" s="454"/>
      <c r="R132" s="501"/>
      <c r="S132" s="502"/>
      <c r="T132" s="502"/>
      <c r="U132" s="502"/>
      <c r="V132" s="502"/>
      <c r="W132" s="502"/>
      <c r="X132" s="502"/>
      <c r="Y132" s="502"/>
      <c r="Z132" s="502"/>
      <c r="AA132" s="502"/>
      <c r="AB132" s="502"/>
      <c r="AC132" s="502"/>
      <c r="AD132" s="502"/>
      <c r="AE132" s="502"/>
      <c r="AF132" s="502"/>
      <c r="AG132" s="502"/>
      <c r="AH132" s="502"/>
      <c r="AI132" s="502"/>
      <c r="AJ132" s="502"/>
      <c r="AK132" s="502"/>
      <c r="AL132" s="502"/>
      <c r="AM132" s="3"/>
      <c r="AN132" s="63"/>
      <c r="AO132" s="63"/>
      <c r="AP132" s="63"/>
      <c r="AQ132" s="63"/>
      <c r="AR132" s="63"/>
      <c r="AS132" s="63"/>
      <c r="AT132" s="63"/>
      <c r="AU132" s="63"/>
      <c r="AV132" s="63"/>
      <c r="AW132" s="63"/>
      <c r="AX132" s="63"/>
      <c r="AY132" s="63"/>
      <c r="AZ132" s="403"/>
      <c r="BB132" s="368"/>
      <c r="BZ132" s="403"/>
      <c r="CA132" s="403"/>
      <c r="CB132" s="403"/>
      <c r="CC132" s="403"/>
      <c r="CD132" s="403"/>
      <c r="CE132" s="403"/>
      <c r="CF132" s="403"/>
      <c r="CG132" s="403"/>
      <c r="CH132" s="403"/>
      <c r="CI132" s="403"/>
      <c r="CJ132" s="403"/>
      <c r="CK132" s="403"/>
      <c r="CL132" s="403"/>
      <c r="CM132" s="403"/>
      <c r="CN132" s="403"/>
      <c r="CO132" s="403"/>
      <c r="CP132" s="403"/>
      <c r="CQ132" s="403"/>
      <c r="CR132" s="403"/>
      <c r="CS132" s="403"/>
      <c r="CT132" s="403"/>
      <c r="CU132" s="403"/>
      <c r="CV132" s="403"/>
      <c r="CW132" s="403"/>
      <c r="CX132" s="403"/>
      <c r="CY132" s="403"/>
      <c r="CZ132" s="403"/>
    </row>
    <row r="133" s="365" customFormat="true" ht="15" customHeight="true" x14ac:dyDescent="0.2">
      <c r="B133" s="433"/>
      <c r="C133" s="1065" t="s">
        <v>115</v>
      </c>
      <c r="D133" s="1066"/>
      <c r="E133" s="1066"/>
      <c r="F133" s="1066"/>
      <c r="G133" s="1067"/>
      <c r="H133" s="1064" t="s">
        <v>38</v>
      </c>
      <c r="I133" s="1052"/>
      <c r="J133" s="1052"/>
      <c r="K133" s="1052"/>
      <c r="L133" s="1054"/>
      <c r="M133" s="1046" t="s">
        <v>37</v>
      </c>
      <c r="N133" s="1047"/>
      <c r="O133" s="1047"/>
      <c r="P133" s="1047"/>
      <c r="Q133" s="1049"/>
      <c r="R133" s="565" t="s">
        <v>141</v>
      </c>
      <c r="S133" s="514"/>
      <c r="T133" s="514"/>
      <c r="U133" s="514"/>
      <c r="V133" s="514"/>
      <c r="W133" s="514"/>
      <c r="X133" s="514"/>
      <c r="Y133" s="514"/>
      <c r="Z133" s="499"/>
      <c r="AA133" s="499"/>
      <c r="AB133" s="499"/>
      <c r="AC133" s="499"/>
      <c r="AD133" s="499"/>
      <c r="AE133" s="499"/>
      <c r="AF133" s="499"/>
      <c r="AG133" s="499"/>
      <c r="AH133" s="499"/>
      <c r="AI133" s="499"/>
      <c r="AJ133" s="499"/>
      <c r="AK133" s="499"/>
      <c r="AL133" s="499"/>
      <c r="AM133" s="499"/>
      <c r="AN133" s="2"/>
      <c r="AO133" s="2"/>
      <c r="AP133" s="2"/>
      <c r="AQ133" s="2"/>
      <c r="AR133" s="2"/>
      <c r="AS133" s="2"/>
      <c r="AT133" s="2"/>
      <c r="AU133" s="2"/>
      <c r="AV133" s="2"/>
      <c r="AW133" s="2"/>
      <c r="AX133" s="2"/>
      <c r="AY133" s="2"/>
      <c r="AZ133" s="402"/>
      <c r="BA133" s="404" t="s">
        <v>131</v>
      </c>
      <c r="BB133" s="351" t="s">
        <v>99</v>
      </c>
      <c r="BC133" s="1046" t="s">
        <v>115</v>
      </c>
      <c r="BD133" s="1047"/>
      <c r="BE133" s="1047"/>
      <c r="BF133" s="1047"/>
      <c r="BG133" s="1048"/>
      <c r="BH133" s="1046" t="s">
        <v>38</v>
      </c>
      <c r="BI133" s="1047"/>
      <c r="BJ133" s="1047"/>
      <c r="BK133" s="1047"/>
      <c r="BL133" s="1048"/>
      <c r="BM133" s="1046" t="s">
        <v>37</v>
      </c>
      <c r="BN133" s="1047"/>
      <c r="BO133" s="1047"/>
      <c r="BP133" s="1047"/>
      <c r="BQ133" s="1048"/>
      <c r="BR133" s="565" t="s">
        <v>141</v>
      </c>
      <c r="BS133" s="514"/>
      <c r="BT133" s="514"/>
      <c r="BU133" s="514"/>
      <c r="BV133" s="514"/>
      <c r="BW133" s="514"/>
      <c r="BX133" s="514"/>
      <c r="BY133" s="514"/>
      <c r="BZ133" s="498"/>
      <c r="CA133" s="498"/>
      <c r="CB133" s="498"/>
      <c r="CC133" s="498"/>
      <c r="CD133" s="498"/>
      <c r="CE133" s="498"/>
      <c r="CF133" s="498"/>
      <c r="CG133" s="498"/>
      <c r="CH133" s="498"/>
      <c r="CI133" s="498"/>
      <c r="CJ133" s="498"/>
      <c r="CK133" s="498"/>
      <c r="CL133" s="498"/>
      <c r="CM133" s="498"/>
      <c r="CN133" s="402"/>
      <c r="CO133" s="402"/>
      <c r="CP133" s="402"/>
      <c r="CQ133" s="402"/>
      <c r="CR133" s="402"/>
      <c r="CS133" s="402"/>
      <c r="CT133" s="402"/>
      <c r="CU133" s="402"/>
      <c r="CV133" s="402"/>
      <c r="CW133" s="402"/>
      <c r="CX133" s="402"/>
      <c r="CY133" s="402"/>
      <c r="CZ133" s="402"/>
    </row>
    <row r="134" s="365" customFormat="true" ht="24" x14ac:dyDescent="0.2">
      <c r="A134" s="390" t="s">
        <v>69</v>
      </c>
      <c r="B134" s="433"/>
      <c r="C134" s="475" t="s">
        <v>0</v>
      </c>
      <c r="D134" s="669" t="s">
        <v>1</v>
      </c>
      <c r="E134" s="669" t="s">
        <v>2</v>
      </c>
      <c r="F134" s="669" t="s">
        <v>3</v>
      </c>
      <c r="G134" s="670" t="s">
        <v>4</v>
      </c>
      <c r="H134" s="438" t="s">
        <v>0</v>
      </c>
      <c r="I134" s="673" t="s">
        <v>1</v>
      </c>
      <c r="J134" s="673" t="s">
        <v>2</v>
      </c>
      <c r="K134" s="673" t="s">
        <v>3</v>
      </c>
      <c r="L134" s="674" t="s">
        <v>4</v>
      </c>
      <c r="M134" s="439" t="s">
        <v>0</v>
      </c>
      <c r="N134" s="673" t="s">
        <v>1</v>
      </c>
      <c r="O134" s="673" t="s">
        <v>2</v>
      </c>
      <c r="P134" s="673" t="s">
        <v>3</v>
      </c>
      <c r="Q134" s="674" t="s">
        <v>4</v>
      </c>
      <c r="R134" s="439" t="s">
        <v>344</v>
      </c>
      <c r="S134" s="673" t="s">
        <v>524</v>
      </c>
      <c r="T134" s="673" t="s">
        <v>346</v>
      </c>
      <c r="U134" s="673" t="s">
        <v>347</v>
      </c>
      <c r="V134" s="673" t="s">
        <v>348</v>
      </c>
      <c r="W134" s="673" t="s">
        <v>349</v>
      </c>
      <c r="X134" s="673" t="s">
        <v>350</v>
      </c>
      <c r="Y134" s="674" t="s">
        <v>351</v>
      </c>
      <c r="Z134" s="674" t="s">
        <v>352</v>
      </c>
      <c r="AA134" s="674" t="s">
        <v>353</v>
      </c>
      <c r="AB134" s="674" t="s">
        <v>354</v>
      </c>
      <c r="AC134" s="674" t="s">
        <v>355</v>
      </c>
      <c r="AD134" s="674" t="s">
        <v>356</v>
      </c>
      <c r="AE134" s="674" t="s">
        <v>357</v>
      </c>
      <c r="AF134" s="674" t="s">
        <v>358</v>
      </c>
      <c r="AG134" s="674" t="s">
        <v>359</v>
      </c>
      <c r="AH134" s="674" t="s">
        <v>360</v>
      </c>
      <c r="AI134" s="674" t="s">
        <v>361</v>
      </c>
      <c r="AJ134" s="674" t="s">
        <v>362</v>
      </c>
      <c r="AK134" s="674" t="s">
        <v>363</v>
      </c>
      <c r="AL134" s="674" t="s">
        <v>364</v>
      </c>
      <c r="AM134" s="674" t="s">
        <v>365</v>
      </c>
      <c r="AN134" s="235"/>
      <c r="AO134" s="235"/>
      <c r="AP134" s="235"/>
      <c r="AQ134" s="235"/>
      <c r="AR134" s="235"/>
      <c r="AS134" s="235"/>
      <c r="AT134" s="235"/>
      <c r="AU134" s="235"/>
      <c r="AV134" s="235"/>
      <c r="AW134" s="235"/>
      <c r="AX134" s="235"/>
      <c r="AY134" s="235"/>
      <c r="AZ134" s="402"/>
      <c r="BA134" s="390" t="s">
        <v>117</v>
      </c>
      <c r="BB134" s="389"/>
      <c r="BC134" s="515" t="s">
        <v>0</v>
      </c>
      <c r="BD134" s="628" t="s">
        <v>1</v>
      </c>
      <c r="BE134" s="628" t="s">
        <v>2</v>
      </c>
      <c r="BF134" s="628" t="s">
        <v>3</v>
      </c>
      <c r="BG134" s="516" t="s">
        <v>4</v>
      </c>
      <c r="BH134" s="515" t="s">
        <v>0</v>
      </c>
      <c r="BI134" s="628" t="s">
        <v>1</v>
      </c>
      <c r="BJ134" s="628" t="s">
        <v>2</v>
      </c>
      <c r="BK134" s="628" t="s">
        <v>3</v>
      </c>
      <c r="BL134" s="516" t="s">
        <v>4</v>
      </c>
      <c r="BM134" s="515" t="s">
        <v>0</v>
      </c>
      <c r="BN134" s="628" t="s">
        <v>1</v>
      </c>
      <c r="BO134" s="628" t="s">
        <v>2</v>
      </c>
      <c r="BP134" s="628" t="s">
        <v>3</v>
      </c>
      <c r="BQ134" s="516" t="s">
        <v>4</v>
      </c>
      <c r="BR134" s="515" t="s">
        <v>344</v>
      </c>
      <c r="BS134" s="628" t="s">
        <v>524</v>
      </c>
      <c r="BT134" s="628" t="s">
        <v>346</v>
      </c>
      <c r="BU134" s="628" t="s">
        <v>347</v>
      </c>
      <c r="BV134" s="628" t="s">
        <v>348</v>
      </c>
      <c r="BW134" s="628" t="s">
        <v>349</v>
      </c>
      <c r="BX134" s="628" t="s">
        <v>350</v>
      </c>
      <c r="BY134" s="629" t="s">
        <v>351</v>
      </c>
      <c r="BZ134" s="629" t="s">
        <v>352</v>
      </c>
      <c r="CA134" s="629" t="s">
        <v>353</v>
      </c>
      <c r="CB134" s="629" t="s">
        <v>354</v>
      </c>
      <c r="CC134" s="629" t="s">
        <v>355</v>
      </c>
      <c r="CD134" s="629" t="s">
        <v>356</v>
      </c>
      <c r="CE134" s="629" t="s">
        <v>357</v>
      </c>
      <c r="CF134" s="629" t="s">
        <v>358</v>
      </c>
      <c r="CG134" s="629" t="s">
        <v>359</v>
      </c>
      <c r="CH134" s="629" t="s">
        <v>360</v>
      </c>
      <c r="CI134" s="629" t="s">
        <v>361</v>
      </c>
      <c r="CJ134" s="629" t="s">
        <v>362</v>
      </c>
      <c r="CK134" s="629" t="s">
        <v>363</v>
      </c>
      <c r="CL134" s="629" t="s">
        <v>364</v>
      </c>
      <c r="CM134" s="629" t="s">
        <v>365</v>
      </c>
      <c r="CN134" s="235"/>
      <c r="CO134" s="235"/>
      <c r="CP134" s="235"/>
      <c r="CQ134" s="235"/>
      <c r="CR134" s="235"/>
      <c r="CS134" s="235"/>
      <c r="CT134" s="235"/>
      <c r="CU134" s="235"/>
      <c r="CV134" s="235"/>
      <c r="CW134" s="235"/>
      <c r="CX134" s="235"/>
      <c r="CY134" s="235"/>
      <c r="CZ134" s="235"/>
    </row>
    <row r="135" s="365" customFormat="true" ht="15" customHeight="true" x14ac:dyDescent="0.2">
      <c r="A135" s="1055" t="s">
        <v>45</v>
      </c>
      <c r="B135" s="435" t="s">
        <v>44</v>
      </c>
      <c r="C135" s="530">
        <v>0</v>
      </c>
      <c r="D135" s="517">
        <v>1.7237412956536843E-2</v>
      </c>
      <c r="E135" s="517">
        <v>0.10477580495805727</v>
      </c>
      <c r="F135" s="517">
        <v>0.29735510902489415</v>
      </c>
      <c r="G135" s="537">
        <v>1.3482045007056358</v>
      </c>
      <c r="H135" s="524">
        <v>0</v>
      </c>
      <c r="I135" s="517">
        <v>1.0702746228946689</v>
      </c>
      <c r="J135" s="517">
        <v>1.9567386100412829</v>
      </c>
      <c r="K135" s="517">
        <v>1.4908020831894171</v>
      </c>
      <c r="L135" s="533">
        <v>2.7355428505802872</v>
      </c>
      <c r="M135" s="530">
        <v>0</v>
      </c>
      <c r="N135" s="517">
        <v>0</v>
      </c>
      <c r="O135" s="517">
        <v>5.9340353189206108E-2</v>
      </c>
      <c r="P135" s="517">
        <v>0</v>
      </c>
      <c r="Q135" s="533">
        <v>5.7272056175247436E-2</v>
      </c>
      <c r="R135" s="530">
        <v>0</v>
      </c>
      <c r="S135" s="517">
        <v>0</v>
      </c>
      <c r="T135" s="517">
        <v>1.630659489383127</v>
      </c>
      <c r="U135" s="517">
        <v>0</v>
      </c>
      <c r="V135" s="517">
        <v>0</v>
      </c>
      <c r="W135" s="517">
        <v>2.0850425156408989</v>
      </c>
      <c r="X135" s="517">
        <v>0</v>
      </c>
      <c r="Y135" s="533">
        <v>0</v>
      </c>
      <c r="Z135" s="533">
        <v>0</v>
      </c>
      <c r="AA135" s="533">
        <v>0</v>
      </c>
      <c r="AB135" s="533">
        <v>0</v>
      </c>
      <c r="AC135" s="533">
        <v>0</v>
      </c>
      <c r="AD135" s="533">
        <v>5.6344822746331645E-2</v>
      </c>
      <c r="AE135" s="533">
        <v>0.47084316115425362</v>
      </c>
      <c r="AF135" s="533">
        <v>0</v>
      </c>
      <c r="AG135" s="533">
        <v>0</v>
      </c>
      <c r="AH135" s="533">
        <v>0</v>
      </c>
      <c r="AI135" s="533">
        <v>0.11524230887000027</v>
      </c>
      <c r="AJ135" s="533">
        <v>0</v>
      </c>
      <c r="AK135" s="533">
        <v>9.838556286013414E-2</v>
      </c>
      <c r="AL135" s="533">
        <v>0.27309882583969419</v>
      </c>
      <c r="AM135" s="533">
        <v>2.3813898913363957E-2</v>
      </c>
      <c r="AN135" s="70"/>
      <c r="AO135" s="70"/>
      <c r="AP135" s="70"/>
      <c r="AQ135" s="70"/>
      <c r="AR135" s="70"/>
      <c r="AS135" s="70"/>
      <c r="AT135" s="70"/>
      <c r="AU135" s="70"/>
      <c r="AV135" s="70"/>
      <c r="AW135" s="70"/>
      <c r="AX135" s="70"/>
      <c r="AY135" s="70"/>
      <c r="AZ135" s="402"/>
      <c r="BA135" s="1050" t="s">
        <v>45</v>
      </c>
      <c r="BB135" s="680" t="s">
        <v>44</v>
      </c>
      <c r="BC135" s="546">
        <v>0</v>
      </c>
      <c r="BD135" s="542">
        <v>2.7697565894663598</v>
      </c>
      <c r="BE135" s="542">
        <v>16.847785745455298</v>
      </c>
      <c r="BF135" s="542">
        <v>47.799761735145587</v>
      </c>
      <c r="BG135" s="555">
        <v>216.69567489889332</v>
      </c>
      <c r="BH135" s="546">
        <v>0</v>
      </c>
      <c r="BI135" s="542">
        <v>39.772389364076659</v>
      </c>
      <c r="BJ135" s="542">
        <v>72.76964747303002</v>
      </c>
      <c r="BK135" s="542">
        <v>55.417713983525999</v>
      </c>
      <c r="BL135" s="555">
        <v>101.74448860635744</v>
      </c>
      <c r="BM135" s="546">
        <v>0</v>
      </c>
      <c r="BN135" s="542">
        <v>0</v>
      </c>
      <c r="BO135" s="542">
        <v>7.333284423507088</v>
      </c>
      <c r="BP135" s="542">
        <v>0</v>
      </c>
      <c r="BQ135" s="555">
        <v>7.0754551184633803</v>
      </c>
      <c r="BR135" s="546">
        <v>0</v>
      </c>
      <c r="BS135" s="542">
        <v>0</v>
      </c>
      <c r="BT135" s="542">
        <v>180.41120750652448</v>
      </c>
      <c r="BU135" s="542">
        <v>0</v>
      </c>
      <c r="BV135" s="542">
        <v>0</v>
      </c>
      <c r="BW135" s="542">
        <v>54.720233526181445</v>
      </c>
      <c r="BX135" s="542">
        <v>0</v>
      </c>
      <c r="BY135" s="550">
        <v>0</v>
      </c>
      <c r="BZ135" s="550">
        <v>0</v>
      </c>
      <c r="CA135" s="550">
        <v>0</v>
      </c>
      <c r="CB135" s="550">
        <v>0</v>
      </c>
      <c r="CC135" s="550">
        <v>0</v>
      </c>
      <c r="CD135" s="550">
        <v>1.6255310465850639</v>
      </c>
      <c r="CE135" s="550">
        <v>20.484503234548487</v>
      </c>
      <c r="CF135" s="550">
        <v>0</v>
      </c>
      <c r="CG135" s="550">
        <v>0</v>
      </c>
      <c r="CH135" s="550">
        <v>0</v>
      </c>
      <c r="CI135" s="550">
        <v>3.1714614960983449</v>
      </c>
      <c r="CJ135" s="550">
        <v>0</v>
      </c>
      <c r="CK135" s="550">
        <v>4.5635278340407286</v>
      </c>
      <c r="CL135" s="550">
        <v>18.07579157962801</v>
      </c>
      <c r="CM135" s="550">
        <v>1.0607227453540302</v>
      </c>
      <c r="CN135" s="66"/>
      <c r="CO135" s="66"/>
      <c r="CP135" s="66"/>
      <c r="CQ135" s="66"/>
      <c r="CR135" s="66"/>
      <c r="CS135" s="66"/>
      <c r="CT135" s="66"/>
      <c r="CU135" s="66"/>
      <c r="CV135" s="66"/>
      <c r="CW135" s="66"/>
      <c r="CX135" s="66"/>
      <c r="CY135" s="66"/>
      <c r="CZ135" s="68"/>
    </row>
    <row r="136" s="365" customFormat="true" ht="15" customHeight="true" x14ac:dyDescent="0.2">
      <c r="A136" s="1056"/>
      <c r="B136" s="436" t="s">
        <v>43</v>
      </c>
      <c r="C136" s="531">
        <v>0</v>
      </c>
      <c r="D136" s="520">
        <v>0</v>
      </c>
      <c r="E136" s="520">
        <v>0.11770514818752616</v>
      </c>
      <c r="F136" s="520">
        <v>0.8829740114412109</v>
      </c>
      <c r="G136" s="539">
        <v>16.3928866473677</v>
      </c>
      <c r="H136" s="525">
        <v>0.1849835003334491</v>
      </c>
      <c r="I136" s="520">
        <v>2.3831899050795555</v>
      </c>
      <c r="J136" s="520">
        <v>6.7286865615019966</v>
      </c>
      <c r="K136" s="520">
        <v>11.640269194117</v>
      </c>
      <c r="L136" s="535">
        <v>33.52025264631677</v>
      </c>
      <c r="M136" s="531">
        <v>0</v>
      </c>
      <c r="N136" s="520">
        <v>0</v>
      </c>
      <c r="O136" s="520">
        <v>7.6338691997838937E-2</v>
      </c>
      <c r="P136" s="520">
        <v>2.1135817091371974E-2</v>
      </c>
      <c r="Q136" s="535">
        <v>6.1397684289782015</v>
      </c>
      <c r="R136" s="531">
        <v>0.6787026174427202</v>
      </c>
      <c r="S136" s="520">
        <v>1.5817657044798059</v>
      </c>
      <c r="T136" s="520">
        <v>11.771471173557366</v>
      </c>
      <c r="U136" s="520">
        <v>1.5540136361167587</v>
      </c>
      <c r="V136" s="520">
        <v>0.25456659936432163</v>
      </c>
      <c r="W136" s="520">
        <v>1.6264124561979187</v>
      </c>
      <c r="X136" s="520">
        <v>0.79865012934279556</v>
      </c>
      <c r="Y136" s="535">
        <v>0.16804580472194031</v>
      </c>
      <c r="Z136" s="535">
        <v>9.3618991394133531</v>
      </c>
      <c r="AA136" s="535">
        <v>1.0598381867428699</v>
      </c>
      <c r="AB136" s="535">
        <v>1.8123311883139412</v>
      </c>
      <c r="AC136" s="535">
        <v>0.41794946445002723</v>
      </c>
      <c r="AD136" s="535">
        <v>8.4017934335070716</v>
      </c>
      <c r="AE136" s="535">
        <v>1.5954796883858233</v>
      </c>
      <c r="AF136" s="535">
        <v>0.37641953463247119</v>
      </c>
      <c r="AG136" s="535">
        <v>1.104404002639944</v>
      </c>
      <c r="AH136" s="535">
        <v>0</v>
      </c>
      <c r="AI136" s="535">
        <v>1.0132838722730049</v>
      </c>
      <c r="AJ136" s="535">
        <v>1.8239621639828161</v>
      </c>
      <c r="AK136" s="535">
        <v>1.1471852072085791</v>
      </c>
      <c r="AL136" s="535">
        <v>3.2757221920955426</v>
      </c>
      <c r="AM136" s="535">
        <v>1.7496539113215723</v>
      </c>
      <c r="AN136" s="70"/>
      <c r="AO136" s="70"/>
      <c r="AP136" s="70"/>
      <c r="AQ136" s="70"/>
      <c r="AR136" s="70"/>
      <c r="AS136" s="70"/>
      <c r="AT136" s="70"/>
      <c r="AU136" s="70"/>
      <c r="AV136" s="70"/>
      <c r="AW136" s="70"/>
      <c r="AX136" s="70"/>
      <c r="AY136" s="70"/>
      <c r="AZ136" s="402"/>
      <c r="BA136" s="1043"/>
      <c r="BB136" s="678" t="s">
        <v>43</v>
      </c>
      <c r="BC136" s="547">
        <v>0</v>
      </c>
      <c r="BD136" s="543">
        <v>0</v>
      </c>
      <c r="BE136" s="543">
        <v>18.926803937171837</v>
      </c>
      <c r="BF136" s="543">
        <v>141.93785841992099</v>
      </c>
      <c r="BG136" s="556">
        <v>2634.8136604893257</v>
      </c>
      <c r="BH136" s="547">
        <v>6.8810221434757919</v>
      </c>
      <c r="BI136" s="543">
        <v>88.561528794361834</v>
      </c>
      <c r="BJ136" s="543">
        <v>250.23482775079722</v>
      </c>
      <c r="BK136" s="543">
        <v>432.70472731749118</v>
      </c>
      <c r="BL136" s="556">
        <v>1246.7364430909697</v>
      </c>
      <c r="BM136" s="547">
        <v>0</v>
      </c>
      <c r="BN136" s="543">
        <v>0</v>
      </c>
      <c r="BO136" s="543">
        <v>9.4339401579511737</v>
      </c>
      <c r="BP136" s="543">
        <v>2.6118416357448706</v>
      </c>
      <c r="BQ136" s="556">
        <v>758.51399195562396</v>
      </c>
      <c r="BR136" s="547">
        <v>26.871412887036662</v>
      </c>
      <c r="BS136" s="543">
        <v>41.986260481635483</v>
      </c>
      <c r="BT136" s="543">
        <v>1302.3597767508898</v>
      </c>
      <c r="BU136" s="543">
        <v>49.689383241287402</v>
      </c>
      <c r="BV136" s="543">
        <v>8.8341893608466773</v>
      </c>
      <c r="BW136" s="543">
        <v>42.683863156471141</v>
      </c>
      <c r="BX136" s="543">
        <v>48.709508547048856</v>
      </c>
      <c r="BY136" s="551">
        <v>5.8997230558565583</v>
      </c>
      <c r="BZ136" s="551">
        <v>429.25118684224503</v>
      </c>
      <c r="CA136" s="551">
        <v>13.094788901269574</v>
      </c>
      <c r="CB136" s="551">
        <v>45.007251882947365</v>
      </c>
      <c r="CC136" s="551">
        <v>9.4729117222947288</v>
      </c>
      <c r="CD136" s="551">
        <v>242.38919225368295</v>
      </c>
      <c r="CE136" s="551">
        <v>69.412941577564112</v>
      </c>
      <c r="CF136" s="551">
        <v>4.2785645385868589</v>
      </c>
      <c r="CG136" s="551">
        <v>31.224190466743345</v>
      </c>
      <c r="CH136" s="551">
        <v>0</v>
      </c>
      <c r="CI136" s="551">
        <v>27.885511988104795</v>
      </c>
      <c r="CJ136" s="551">
        <v>48.67048635017359</v>
      </c>
      <c r="CK136" s="551">
        <v>53.211177246996677</v>
      </c>
      <c r="CL136" s="551">
        <v>216.81261878378612</v>
      </c>
      <c r="CM136" s="551">
        <v>77.933382810948984</v>
      </c>
      <c r="CN136" s="66"/>
      <c r="CO136" s="66"/>
      <c r="CP136" s="66"/>
      <c r="CQ136" s="66"/>
      <c r="CR136" s="66"/>
      <c r="CS136" s="66"/>
      <c r="CT136" s="66"/>
      <c r="CU136" s="66"/>
      <c r="CV136" s="66"/>
      <c r="CW136" s="66"/>
      <c r="CX136" s="66"/>
      <c r="CY136" s="66"/>
      <c r="CZ136" s="68"/>
    </row>
    <row r="137" s="365" customFormat="true" ht="15" customHeight="true" x14ac:dyDescent="0.2">
      <c r="A137" s="1056"/>
      <c r="B137" s="436" t="s">
        <v>42</v>
      </c>
      <c r="C137" s="531">
        <v>1.0491025579904854</v>
      </c>
      <c r="D137" s="520">
        <v>2.7593889126906177</v>
      </c>
      <c r="E137" s="520">
        <v>4.9894989498469258</v>
      </c>
      <c r="F137" s="520">
        <v>13.917768278668438</v>
      </c>
      <c r="G137" s="539">
        <v>41.537409413404276</v>
      </c>
      <c r="H137" s="525">
        <v>1.139963608423902</v>
      </c>
      <c r="I137" s="520">
        <v>19.124451116927997</v>
      </c>
      <c r="J137" s="520">
        <v>35.212302937639343</v>
      </c>
      <c r="K137" s="520">
        <v>44.698422146018721</v>
      </c>
      <c r="L137" s="535">
        <v>44.310832887293195</v>
      </c>
      <c r="M137" s="531">
        <v>0.90401806619227543</v>
      </c>
      <c r="N137" s="520">
        <v>2.8431185452783714</v>
      </c>
      <c r="O137" s="520">
        <v>3.5323919733171181</v>
      </c>
      <c r="P137" s="520">
        <v>7.6885782759755186</v>
      </c>
      <c r="Q137" s="535">
        <v>25.141491497961134</v>
      </c>
      <c r="R137" s="531">
        <v>7.3421118990850465</v>
      </c>
      <c r="S137" s="520">
        <v>3.9146614402004962</v>
      </c>
      <c r="T137" s="520">
        <v>36.275232843095871</v>
      </c>
      <c r="U137" s="520">
        <v>8.6638011279526825</v>
      </c>
      <c r="V137" s="520">
        <v>2.2183940215817128</v>
      </c>
      <c r="W137" s="520">
        <v>8.7040294183991804</v>
      </c>
      <c r="X137" s="520">
        <v>1.3449734190634812</v>
      </c>
      <c r="Y137" s="535">
        <v>1.0281808522979115</v>
      </c>
      <c r="Z137" s="535">
        <v>13.364362625581164</v>
      </c>
      <c r="AA137" s="535">
        <v>7.2783682191342871</v>
      </c>
      <c r="AB137" s="535">
        <v>20.457384994577659</v>
      </c>
      <c r="AC137" s="535">
        <v>9.8332535568009298</v>
      </c>
      <c r="AD137" s="535">
        <v>21.105211742640211</v>
      </c>
      <c r="AE137" s="535">
        <v>6.0033384537673733</v>
      </c>
      <c r="AF137" s="535">
        <v>6.2394190570679875</v>
      </c>
      <c r="AG137" s="535">
        <v>15.789536254338902</v>
      </c>
      <c r="AH137" s="535">
        <v>16.309326520948758</v>
      </c>
      <c r="AI137" s="535">
        <v>4.8393690883126821</v>
      </c>
      <c r="AJ137" s="535">
        <v>7.7735101969324063</v>
      </c>
      <c r="AK137" s="535">
        <v>15.595368055131409</v>
      </c>
      <c r="AL137" s="535">
        <v>15.469134513849534</v>
      </c>
      <c r="AM137" s="535">
        <v>3.7145814377163391</v>
      </c>
      <c r="AN137" s="70"/>
      <c r="AO137" s="70"/>
      <c r="AP137" s="70"/>
      <c r="AQ137" s="70"/>
      <c r="AR137" s="70"/>
      <c r="AS137" s="70"/>
      <c r="AT137" s="70"/>
      <c r="AU137" s="70"/>
      <c r="AV137" s="70"/>
      <c r="AW137" s="70"/>
      <c r="AX137" s="70"/>
      <c r="AY137" s="70"/>
      <c r="AZ137" s="402"/>
      <c r="BA137" s="1043"/>
      <c r="BB137" s="678" t="s">
        <v>42</v>
      </c>
      <c r="BC137" s="547">
        <v>168.63552366042569</v>
      </c>
      <c r="BD137" s="543">
        <v>443.38646658267265</v>
      </c>
      <c r="BE137" s="543">
        <v>802.30363601449801</v>
      </c>
      <c r="BF137" s="543">
        <v>2237.2778789202625</v>
      </c>
      <c r="BG137" s="556">
        <v>6676.269780792356</v>
      </c>
      <c r="BH137" s="547">
        <v>42.404402653110822</v>
      </c>
      <c r="BI137" s="543">
        <v>710.68219308005393</v>
      </c>
      <c r="BJ137" s="543">
        <v>1309.5192471474224</v>
      </c>
      <c r="BK137" s="543">
        <v>1661.5782885837561</v>
      </c>
      <c r="BL137" s="556">
        <v>1648.0761874678926</v>
      </c>
      <c r="BM137" s="547">
        <v>111.68035208661125</v>
      </c>
      <c r="BN137" s="543">
        <v>351.28098690419102</v>
      </c>
      <c r="BO137" s="543">
        <v>436.53321295633572</v>
      </c>
      <c r="BP137" s="543">
        <v>950.10989043210213</v>
      </c>
      <c r="BQ137" s="556">
        <v>3106.0085246587378</v>
      </c>
      <c r="BR137" s="547">
        <v>290.69126187625147</v>
      </c>
      <c r="BS137" s="543">
        <v>103.91045554987926</v>
      </c>
      <c r="BT137" s="543">
        <v>4013.3814584913794</v>
      </c>
      <c r="BU137" s="543">
        <v>277.02391058091973</v>
      </c>
      <c r="BV137" s="543">
        <v>76.984619791286434</v>
      </c>
      <c r="BW137" s="543">
        <v>228.43012495942119</v>
      </c>
      <c r="BX137" s="543">
        <v>82.029654593978989</v>
      </c>
      <c r="BY137" s="551">
        <v>36.097195582653256</v>
      </c>
      <c r="BZ137" s="551">
        <v>612.76760548184404</v>
      </c>
      <c r="CA137" s="551">
        <v>89.927591369564368</v>
      </c>
      <c r="CB137" s="551">
        <v>508.03665756807072</v>
      </c>
      <c r="CC137" s="551">
        <v>222.87274134706647</v>
      </c>
      <c r="CD137" s="551">
        <v>608.87895746636116</v>
      </c>
      <c r="CE137" s="551">
        <v>261.1812512532149</v>
      </c>
      <c r="CF137" s="551">
        <v>70.920222418901218</v>
      </c>
      <c r="CG137" s="551">
        <v>446.40863869429427</v>
      </c>
      <c r="CH137" s="551">
        <v>145.02408716087442</v>
      </c>
      <c r="CI137" s="551">
        <v>133.17914991017298</v>
      </c>
      <c r="CJ137" s="551">
        <v>207.42783452623107</v>
      </c>
      <c r="CK137" s="551">
        <v>723.37743600529689</v>
      </c>
      <c r="CL137" s="551">
        <v>1023.8669116567576</v>
      </c>
      <c r="CM137" s="551">
        <v>165.45551968579389</v>
      </c>
      <c r="CN137" s="66"/>
      <c r="CO137" s="66"/>
      <c r="CP137" s="66"/>
      <c r="CQ137" s="66"/>
      <c r="CR137" s="66"/>
      <c r="CS137" s="66"/>
      <c r="CT137" s="66"/>
      <c r="CU137" s="66"/>
      <c r="CV137" s="66"/>
      <c r="CW137" s="66"/>
      <c r="CX137" s="66"/>
      <c r="CY137" s="66"/>
      <c r="CZ137" s="68"/>
    </row>
    <row r="138" s="365" customFormat="true" ht="15" customHeight="true" x14ac:dyDescent="0.2">
      <c r="A138" s="1056"/>
      <c r="B138" s="436" t="s">
        <v>41</v>
      </c>
      <c r="C138" s="531">
        <v>32.099942329937349</v>
      </c>
      <c r="D138" s="520">
        <v>40.767443028805786</v>
      </c>
      <c r="E138" s="520">
        <v>49.779900306561146</v>
      </c>
      <c r="F138" s="520">
        <v>59.44554747876348</v>
      </c>
      <c r="G138" s="539">
        <v>35.775631919930476</v>
      </c>
      <c r="H138" s="525">
        <v>33.082491138750484</v>
      </c>
      <c r="I138" s="520">
        <v>50.14858070972894</v>
      </c>
      <c r="J138" s="520">
        <v>46.516005699986351</v>
      </c>
      <c r="K138" s="520">
        <v>37.825907439610546</v>
      </c>
      <c r="L138" s="535">
        <v>17.895742168225098</v>
      </c>
      <c r="M138" s="531">
        <v>31.78207359724987</v>
      </c>
      <c r="N138" s="520">
        <v>39.454354384890607</v>
      </c>
      <c r="O138" s="520">
        <v>46.187910114001696</v>
      </c>
      <c r="P138" s="520">
        <v>57.519144505568065</v>
      </c>
      <c r="Q138" s="535">
        <v>52.68208428209519</v>
      </c>
      <c r="R138" s="531">
        <v>63.766880841847687</v>
      </c>
      <c r="S138" s="520">
        <v>71.879968430187418</v>
      </c>
      <c r="T138" s="520">
        <v>45.202797555321858</v>
      </c>
      <c r="U138" s="520">
        <v>80.291805567327401</v>
      </c>
      <c r="V138" s="520">
        <v>38.989606876269363</v>
      </c>
      <c r="W138" s="520">
        <v>35.59051421515219</v>
      </c>
      <c r="X138" s="520">
        <v>25.361669287815513</v>
      </c>
      <c r="Y138" s="535">
        <v>26.731829330784691</v>
      </c>
      <c r="Z138" s="535">
        <v>52.45642343666033</v>
      </c>
      <c r="AA138" s="535">
        <v>27.033627708731366</v>
      </c>
      <c r="AB138" s="535">
        <v>11.614573494626887</v>
      </c>
      <c r="AC138" s="535">
        <v>65.711603566059168</v>
      </c>
      <c r="AD138" s="535">
        <v>12.715920532523045</v>
      </c>
      <c r="AE138" s="535">
        <v>43.713955035844471</v>
      </c>
      <c r="AF138" s="535">
        <v>8.6119117510687051</v>
      </c>
      <c r="AG138" s="535">
        <v>73.905633137125221</v>
      </c>
      <c r="AH138" s="535">
        <v>11.21856740034691</v>
      </c>
      <c r="AI138" s="535">
        <v>10.713522603030887</v>
      </c>
      <c r="AJ138" s="535">
        <v>44.493474507470744</v>
      </c>
      <c r="AK138" s="535">
        <v>39.720476214640229</v>
      </c>
      <c r="AL138" s="535">
        <v>68.006681865514665</v>
      </c>
      <c r="AM138" s="535">
        <v>30.287345174041601</v>
      </c>
      <c r="AN138" s="70"/>
      <c r="AO138" s="70"/>
      <c r="AP138" s="70"/>
      <c r="AQ138" s="70"/>
      <c r="AR138" s="70"/>
      <c r="AS138" s="70"/>
      <c r="AT138" s="70"/>
      <c r="AU138" s="70"/>
      <c r="AV138" s="70"/>
      <c r="AW138" s="70"/>
      <c r="AX138" s="70"/>
      <c r="AY138" s="70"/>
      <c r="AZ138" s="402"/>
      <c r="BA138" s="1043"/>
      <c r="BB138" s="678" t="s">
        <v>41</v>
      </c>
      <c r="BC138" s="547">
        <v>5159.8297450033897</v>
      </c>
      <c r="BD138" s="543">
        <v>6550.628812423317</v>
      </c>
      <c r="BE138" s="543">
        <v>8004.5301978906164</v>
      </c>
      <c r="BF138" s="543">
        <v>9555.8573552616981</v>
      </c>
      <c r="BG138" s="556">
        <v>5750.1845601065634</v>
      </c>
      <c r="BH138" s="547">
        <v>1230.6035601918013</v>
      </c>
      <c r="BI138" s="543">
        <v>1863.5673829663947</v>
      </c>
      <c r="BJ138" s="543">
        <v>1729.8955104535125</v>
      </c>
      <c r="BK138" s="543">
        <v>1406.1057086605406</v>
      </c>
      <c r="BL138" s="556">
        <v>665.60578086029477</v>
      </c>
      <c r="BM138" s="547">
        <v>3926.2856596811957</v>
      </c>
      <c r="BN138" s="543">
        <v>4874.7754711139105</v>
      </c>
      <c r="BO138" s="543">
        <v>5707.9047155884582</v>
      </c>
      <c r="BP138" s="543">
        <v>7107.8821236296317</v>
      </c>
      <c r="BQ138" s="556">
        <v>6508.4047575398426</v>
      </c>
      <c r="BR138" s="547">
        <v>2524.6789088217565</v>
      </c>
      <c r="BS138" s="543">
        <v>1907.9760481430476</v>
      </c>
      <c r="BT138" s="543">
        <v>5001.1000719185295</v>
      </c>
      <c r="BU138" s="543">
        <v>2567.320006238419</v>
      </c>
      <c r="BV138" s="543">
        <v>1353.0509152026953</v>
      </c>
      <c r="BW138" s="543">
        <v>934.04390297114901</v>
      </c>
      <c r="BX138" s="543">
        <v>1546.8030387209005</v>
      </c>
      <c r="BY138" s="551">
        <v>938.49644202073989</v>
      </c>
      <c r="BZ138" s="551">
        <v>2405.1724636607005</v>
      </c>
      <c r="CA138" s="551">
        <v>334.01292056599004</v>
      </c>
      <c r="CB138" s="551">
        <v>288.43515917860202</v>
      </c>
      <c r="CC138" s="551">
        <v>1489.3671906741583</v>
      </c>
      <c r="CD138" s="551">
        <v>366.8504505654945</v>
      </c>
      <c r="CE138" s="551">
        <v>1901.8193895637801</v>
      </c>
      <c r="CF138" s="551">
        <v>97.887109561246206</v>
      </c>
      <c r="CG138" s="551">
        <v>2089.492214916565</v>
      </c>
      <c r="CH138" s="551">
        <v>99.756571456109981</v>
      </c>
      <c r="CI138" s="551">
        <v>294.83550578130388</v>
      </c>
      <c r="CJ138" s="551">
        <v>1187.2609456760931</v>
      </c>
      <c r="CK138" s="551">
        <v>1842.3993675225718</v>
      </c>
      <c r="CL138" s="551">
        <v>4501.2079551915776</v>
      </c>
      <c r="CM138" s="551">
        <v>1349.06409233415</v>
      </c>
      <c r="CN138" s="66"/>
      <c r="CO138" s="66"/>
      <c r="CP138" s="66"/>
      <c r="CQ138" s="66"/>
      <c r="CR138" s="66"/>
      <c r="CS138" s="66"/>
      <c r="CT138" s="66"/>
      <c r="CU138" s="66"/>
      <c r="CV138" s="66"/>
      <c r="CW138" s="66"/>
      <c r="CX138" s="66"/>
      <c r="CY138" s="66"/>
      <c r="CZ138" s="68"/>
    </row>
    <row r="139" s="365" customFormat="true" ht="15" customHeight="true" x14ac:dyDescent="0.2">
      <c r="A139" s="1056"/>
      <c r="B139" s="436" t="s">
        <v>19</v>
      </c>
      <c r="C139" s="531">
        <v>66.8509551120721</v>
      </c>
      <c r="D139" s="520">
        <v>56.455930645546815</v>
      </c>
      <c r="E139" s="520">
        <v>45.008119790446408</v>
      </c>
      <c r="F139" s="520">
        <v>25.456355122102121</v>
      </c>
      <c r="G139" s="539">
        <v>4.9458675185918795</v>
      </c>
      <c r="H139" s="525">
        <v>65.592561752492202</v>
      </c>
      <c r="I139" s="520">
        <v>27.273503645368823</v>
      </c>
      <c r="J139" s="520">
        <v>9.58626619083104</v>
      </c>
      <c r="K139" s="520">
        <v>4.3445991370643151</v>
      </c>
      <c r="L139" s="535">
        <v>1.537629447584657</v>
      </c>
      <c r="M139" s="531">
        <v>67.31390833655783</v>
      </c>
      <c r="N139" s="520">
        <v>57.702527069830879</v>
      </c>
      <c r="O139" s="520">
        <v>50.144018867494097</v>
      </c>
      <c r="P139" s="520">
        <v>34.771141401365199</v>
      </c>
      <c r="Q139" s="535">
        <v>15.979383734790126</v>
      </c>
      <c r="R139" s="531">
        <v>28.21230464162452</v>
      </c>
      <c r="S139" s="520">
        <v>22.623604425132296</v>
      </c>
      <c r="T139" s="520">
        <v>5.119838938641581</v>
      </c>
      <c r="U139" s="520">
        <v>9.4903796686031008</v>
      </c>
      <c r="V139" s="520">
        <v>58.537432502784647</v>
      </c>
      <c r="W139" s="520">
        <v>51.994001394609647</v>
      </c>
      <c r="X139" s="520">
        <v>72.49470716377806</v>
      </c>
      <c r="Y139" s="535">
        <v>72.071944012195388</v>
      </c>
      <c r="Z139" s="535">
        <v>24.817314798345169</v>
      </c>
      <c r="AA139" s="535">
        <v>64.628165885391383</v>
      </c>
      <c r="AB139" s="535">
        <v>66.115710322481249</v>
      </c>
      <c r="AC139" s="535">
        <v>24.037193412690009</v>
      </c>
      <c r="AD139" s="535">
        <v>57.7207294685835</v>
      </c>
      <c r="AE139" s="535">
        <v>48.216383660848003</v>
      </c>
      <c r="AF139" s="535">
        <v>84.772249657230788</v>
      </c>
      <c r="AG139" s="535">
        <v>9.2004266058958084</v>
      </c>
      <c r="AH139" s="535">
        <v>72.472106078704343</v>
      </c>
      <c r="AI139" s="535">
        <v>83.318582127513451</v>
      </c>
      <c r="AJ139" s="535">
        <v>45.909053131614151</v>
      </c>
      <c r="AK139" s="535">
        <v>43.438584960159723</v>
      </c>
      <c r="AL139" s="535">
        <v>12.975362602700539</v>
      </c>
      <c r="AM139" s="535">
        <v>64.224605578007257</v>
      </c>
      <c r="AN139" s="70"/>
      <c r="AO139" s="70"/>
      <c r="AP139" s="70"/>
      <c r="AQ139" s="70"/>
      <c r="AR139" s="70"/>
      <c r="AS139" s="70"/>
      <c r="AT139" s="70"/>
      <c r="AU139" s="70"/>
      <c r="AV139" s="70"/>
      <c r="AW139" s="70"/>
      <c r="AX139" s="70"/>
      <c r="AY139" s="70"/>
      <c r="AZ139" s="402"/>
      <c r="BA139" s="1043"/>
      <c r="BB139" s="678" t="s">
        <v>19</v>
      </c>
      <c r="BC139" s="547">
        <v>10745.799575703762</v>
      </c>
      <c r="BD139" s="543">
        <v>9071.4996684383605</v>
      </c>
      <c r="BE139" s="543">
        <v>7237.2353458775797</v>
      </c>
      <c r="BF139" s="543">
        <v>4092.1029185338962</v>
      </c>
      <c r="BG139" s="556">
        <v>794.94475752071776</v>
      </c>
      <c r="BH139" s="547">
        <v>2439.9142034430902</v>
      </c>
      <c r="BI139" s="543">
        <v>1013.5084800687896</v>
      </c>
      <c r="BJ139" s="543">
        <v>356.50607991768686</v>
      </c>
      <c r="BK139" s="543">
        <v>161.50215717153168</v>
      </c>
      <c r="BL139" s="556">
        <v>57.18986334920335</v>
      </c>
      <c r="BM139" s="547">
        <v>8315.8083499558379</v>
      </c>
      <c r="BN139" s="543">
        <v>7129.4250778316946</v>
      </c>
      <c r="BO139" s="543">
        <v>6196.800873775851</v>
      </c>
      <c r="BP139" s="543">
        <v>4296.8158951153546</v>
      </c>
      <c r="BQ139" s="556">
        <v>1974.1112854452674</v>
      </c>
      <c r="BR139" s="547">
        <v>1116.990662827279</v>
      </c>
      <c r="BS139" s="543">
        <v>600.51911970077276</v>
      </c>
      <c r="BT139" s="543">
        <v>566.44341211215965</v>
      </c>
      <c r="BU139" s="543">
        <v>303.45365156313903</v>
      </c>
      <c r="BV139" s="543">
        <v>2031.4163944473</v>
      </c>
      <c r="BW139" s="543">
        <v>1364.5399923171885</v>
      </c>
      <c r="BX139" s="543">
        <v>4421.4374085378786</v>
      </c>
      <c r="BY139" s="551">
        <v>2530.2893486256539</v>
      </c>
      <c r="BZ139" s="551">
        <v>1137.895385625231</v>
      </c>
      <c r="CA139" s="551">
        <v>798.51075374655579</v>
      </c>
      <c r="CB139" s="551">
        <v>1641.9109526400941</v>
      </c>
      <c r="CC139" s="551">
        <v>544.80799861716866</v>
      </c>
      <c r="CD139" s="551">
        <v>1665.2255382031262</v>
      </c>
      <c r="CE139" s="551">
        <v>2097.702055685786</v>
      </c>
      <c r="CF139" s="551">
        <v>963.56195114527304</v>
      </c>
      <c r="CG139" s="551">
        <v>260.11846392360542</v>
      </c>
      <c r="CH139" s="551">
        <v>644.42888032134067</v>
      </c>
      <c r="CI139" s="551">
        <v>2292.9224320296803</v>
      </c>
      <c r="CJ139" s="551">
        <v>1225.0341525245979</v>
      </c>
      <c r="CK139" s="551">
        <v>2014.860572773691</v>
      </c>
      <c r="CL139" s="551">
        <v>858.80980760490991</v>
      </c>
      <c r="CM139" s="551">
        <v>2860.7033311018758</v>
      </c>
      <c r="CN139" s="66"/>
      <c r="CO139" s="66"/>
      <c r="CP139" s="66"/>
      <c r="CQ139" s="66"/>
      <c r="CR139" s="66"/>
      <c r="CS139" s="66"/>
      <c r="CT139" s="66"/>
      <c r="CU139" s="66"/>
      <c r="CV139" s="66"/>
      <c r="CW139" s="66"/>
      <c r="CX139" s="66"/>
      <c r="CY139" s="66"/>
      <c r="CZ139" s="68"/>
    </row>
    <row r="140" s="365" customFormat="true" ht="15" customHeight="true" x14ac:dyDescent="0.2">
      <c r="A140" s="1056" t="s">
        <v>107</v>
      </c>
      <c r="B140" s="436" t="s">
        <v>64</v>
      </c>
      <c r="C140" s="531">
        <v>0</v>
      </c>
      <c r="D140" s="520">
        <v>0</v>
      </c>
      <c r="E140" s="520">
        <v>100</v>
      </c>
      <c r="F140" s="520">
        <v>94.350238913429266</v>
      </c>
      <c r="G140" s="539">
        <v>80.08163413939991</v>
      </c>
      <c r="H140" s="525">
        <v>100</v>
      </c>
      <c r="I140" s="520">
        <v>91.819608259475928</v>
      </c>
      <c r="J140" s="520">
        <v>88.517861523830703</v>
      </c>
      <c r="K140" s="520">
        <v>80.993397840224418</v>
      </c>
      <c r="L140" s="535">
        <v>78.288417022736368</v>
      </c>
      <c r="M140" s="531">
        <v>0</v>
      </c>
      <c r="N140" s="520">
        <v>0</v>
      </c>
      <c r="O140" s="520">
        <v>100</v>
      </c>
      <c r="P140" s="520">
        <v>100</v>
      </c>
      <c r="Q140" s="535">
        <v>81.025359685139762</v>
      </c>
      <c r="R140" s="531">
        <v>100</v>
      </c>
      <c r="S140" s="520">
        <v>97.781715840092303</v>
      </c>
      <c r="T140" s="520">
        <v>78.284189574758528</v>
      </c>
      <c r="U140" s="520">
        <v>65.541811897410895</v>
      </c>
      <c r="V140" s="520">
        <v>100</v>
      </c>
      <c r="W140" s="520">
        <v>9.0096558614278059</v>
      </c>
      <c r="X140" s="520">
        <v>100</v>
      </c>
      <c r="Y140" s="535">
        <v>100</v>
      </c>
      <c r="Z140" s="535">
        <v>78.023905502135861</v>
      </c>
      <c r="AA140" s="535">
        <v>100</v>
      </c>
      <c r="AB140" s="535">
        <v>41.59859440882272</v>
      </c>
      <c r="AC140" s="535">
        <v>100</v>
      </c>
      <c r="AD140" s="535">
        <v>92.736557687914456</v>
      </c>
      <c r="AE140" s="535">
        <v>94.017621661031271</v>
      </c>
      <c r="AF140" s="535">
        <v>100</v>
      </c>
      <c r="AG140" s="535">
        <v>89.304308340420775</v>
      </c>
      <c r="AH140" s="535">
        <v>0</v>
      </c>
      <c r="AI140" s="535">
        <v>24.473523540015119</v>
      </c>
      <c r="AJ140" s="535">
        <v>100</v>
      </c>
      <c r="AK140" s="535">
        <v>100</v>
      </c>
      <c r="AL140" s="535">
        <v>96.993855153642329</v>
      </c>
      <c r="AM140" s="535">
        <v>74.558761976726402</v>
      </c>
      <c r="AN140" s="70"/>
      <c r="AO140" s="70"/>
      <c r="AP140" s="70"/>
      <c r="AQ140" s="70"/>
      <c r="AR140" s="70"/>
      <c r="AS140" s="70"/>
      <c r="AT140" s="70"/>
      <c r="AU140" s="70"/>
      <c r="AV140" s="70"/>
      <c r="AW140" s="70"/>
      <c r="AX140" s="70"/>
      <c r="AY140" s="70"/>
      <c r="AZ140" s="402"/>
      <c r="BA140" s="1043" t="s">
        <v>107</v>
      </c>
      <c r="BB140" s="678" t="s">
        <v>64</v>
      </c>
      <c r="BC140" s="547">
        <v>0</v>
      </c>
      <c r="BD140" s="543">
        <v>0</v>
      </c>
      <c r="BE140" s="543">
        <v>18.926803937171837</v>
      </c>
      <c r="BF140" s="543">
        <v>133.91870852780042</v>
      </c>
      <c r="BG140" s="556">
        <v>2110.0018358479924</v>
      </c>
      <c r="BH140" s="547">
        <v>6.8810221434757919</v>
      </c>
      <c r="BI140" s="543">
        <v>81.316848807586013</v>
      </c>
      <c r="BJ140" s="543">
        <v>221.50251831284695</v>
      </c>
      <c r="BK140" s="543">
        <v>350.46226126971385</v>
      </c>
      <c r="BL140" s="556">
        <v>976.05022574148859</v>
      </c>
      <c r="BM140" s="547">
        <v>0</v>
      </c>
      <c r="BN140" s="543">
        <v>0</v>
      </c>
      <c r="BO140" s="543">
        <v>9.4339401579511737</v>
      </c>
      <c r="BP140" s="543">
        <v>2.6118416357448706</v>
      </c>
      <c r="BQ140" s="556">
        <v>614.5886902441564</v>
      </c>
      <c r="BR140" s="547">
        <v>26.871412887036662</v>
      </c>
      <c r="BS140" s="543">
        <v>41.054885916033783</v>
      </c>
      <c r="BT140" s="543">
        <v>1019.5417965770686</v>
      </c>
      <c r="BU140" s="543">
        <v>32.5673220969882</v>
      </c>
      <c r="BV140" s="543">
        <v>8.8341893608466773</v>
      </c>
      <c r="BW140" s="543">
        <v>3.8456691787608257</v>
      </c>
      <c r="BX140" s="543">
        <v>48.709508547048856</v>
      </c>
      <c r="BY140" s="551">
        <v>5.8997230558565583</v>
      </c>
      <c r="BZ140" s="551">
        <v>334.91854038858992</v>
      </c>
      <c r="CA140" s="551">
        <v>13.094788901269574</v>
      </c>
      <c r="CB140" s="551">
        <v>18.722384165344501</v>
      </c>
      <c r="CC140" s="551">
        <v>9.4729117222947288</v>
      </c>
      <c r="CD140" s="551">
        <v>224.78339310360656</v>
      </c>
      <c r="CE140" s="551">
        <v>65.260396796186896</v>
      </c>
      <c r="CF140" s="551">
        <v>4.2785645385868589</v>
      </c>
      <c r="CG140" s="551">
        <v>27.884547331220745</v>
      </c>
      <c r="CH140" s="551">
        <v>0</v>
      </c>
      <c r="CI140" s="551">
        <v>6.8245673406625649</v>
      </c>
      <c r="CJ140" s="551">
        <v>48.67048635017359</v>
      </c>
      <c r="CK140" s="551">
        <v>53.211177246996677</v>
      </c>
      <c r="CL140" s="551">
        <v>210.29491741796423</v>
      </c>
      <c r="CM140" s="551">
        <v>58.106165390426455</v>
      </c>
      <c r="CN140" s="66"/>
      <c r="CO140" s="66"/>
      <c r="CP140" s="66"/>
      <c r="CQ140" s="66"/>
      <c r="CR140" s="66"/>
      <c r="CS140" s="66"/>
      <c r="CT140" s="66"/>
      <c r="CU140" s="66"/>
      <c r="CV140" s="66"/>
      <c r="CW140" s="66"/>
      <c r="CX140" s="66"/>
      <c r="CY140" s="66"/>
      <c r="CZ140" s="68"/>
    </row>
    <row r="141" s="365" customFormat="true" ht="15" customHeight="true" x14ac:dyDescent="0.2">
      <c r="A141" s="1056"/>
      <c r="B141" s="436" t="s">
        <v>65</v>
      </c>
      <c r="C141" s="531">
        <v>0</v>
      </c>
      <c r="D141" s="520">
        <v>0</v>
      </c>
      <c r="E141" s="520">
        <v>0</v>
      </c>
      <c r="F141" s="520">
        <v>0</v>
      </c>
      <c r="G141" s="539">
        <v>8.9462624163523596</v>
      </c>
      <c r="H141" s="525">
        <v>0</v>
      </c>
      <c r="I141" s="520">
        <v>0</v>
      </c>
      <c r="J141" s="520">
        <v>1.8384979507692769</v>
      </c>
      <c r="K141" s="520">
        <v>8.4824002829822032</v>
      </c>
      <c r="L141" s="535">
        <v>10.747083561142636</v>
      </c>
      <c r="M141" s="531">
        <v>0</v>
      </c>
      <c r="N141" s="520">
        <v>0</v>
      </c>
      <c r="O141" s="520">
        <v>0</v>
      </c>
      <c r="P141" s="520">
        <v>0</v>
      </c>
      <c r="Q141" s="535">
        <v>7.966264085981396</v>
      </c>
      <c r="R141" s="531">
        <v>0</v>
      </c>
      <c r="S141" s="520">
        <v>2.2182841599077068</v>
      </c>
      <c r="T141" s="520">
        <v>9.373127758197132</v>
      </c>
      <c r="U141" s="520">
        <v>0</v>
      </c>
      <c r="V141" s="520">
        <v>0</v>
      </c>
      <c r="W141" s="520">
        <v>41.246923343491886</v>
      </c>
      <c r="X141" s="520">
        <v>0</v>
      </c>
      <c r="Y141" s="535">
        <v>0</v>
      </c>
      <c r="Z141" s="535">
        <v>14.01072002035167</v>
      </c>
      <c r="AA141" s="535">
        <v>0</v>
      </c>
      <c r="AB141" s="535">
        <v>0</v>
      </c>
      <c r="AC141" s="535">
        <v>0</v>
      </c>
      <c r="AD141" s="535">
        <v>6.2725160947382088</v>
      </c>
      <c r="AE141" s="535">
        <v>4.2097571511337808</v>
      </c>
      <c r="AF141" s="535">
        <v>0</v>
      </c>
      <c r="AG141" s="535">
        <v>0</v>
      </c>
      <c r="AH141" s="535">
        <v>0</v>
      </c>
      <c r="AI141" s="535">
        <v>14.216439245634097</v>
      </c>
      <c r="AJ141" s="535">
        <v>0</v>
      </c>
      <c r="AK141" s="535">
        <v>0</v>
      </c>
      <c r="AL141" s="535">
        <v>3.0061448463576692</v>
      </c>
      <c r="AM141" s="535">
        <v>8.159681789170822</v>
      </c>
      <c r="AN141" s="70"/>
      <c r="AO141" s="70"/>
      <c r="AP141" s="70"/>
      <c r="AQ141" s="70"/>
      <c r="AR141" s="70"/>
      <c r="AS141" s="70"/>
      <c r="AT141" s="70"/>
      <c r="AU141" s="70"/>
      <c r="AV141" s="70"/>
      <c r="AW141" s="70"/>
      <c r="AX141" s="70"/>
      <c r="AY141" s="70"/>
      <c r="AZ141" s="402"/>
      <c r="BA141" s="1043"/>
      <c r="BB141" s="678" t="s">
        <v>65</v>
      </c>
      <c r="BC141" s="547">
        <v>0</v>
      </c>
      <c r="BD141" s="543">
        <v>0</v>
      </c>
      <c r="BE141" s="543">
        <v>0</v>
      </c>
      <c r="BF141" s="543">
        <v>0</v>
      </c>
      <c r="BG141" s="556">
        <v>235.71734424927442</v>
      </c>
      <c r="BH141" s="547">
        <v>0</v>
      </c>
      <c r="BI141" s="543">
        <v>0</v>
      </c>
      <c r="BJ141" s="543">
        <v>4.6005621803094368</v>
      </c>
      <c r="BK141" s="543">
        <v>36.703747014456241</v>
      </c>
      <c r="BL141" s="556">
        <v>133.98780732620403</v>
      </c>
      <c r="BM141" s="547">
        <v>0</v>
      </c>
      <c r="BN141" s="543">
        <v>0</v>
      </c>
      <c r="BO141" s="543">
        <v>0</v>
      </c>
      <c r="BP141" s="543">
        <v>0</v>
      </c>
      <c r="BQ141" s="556">
        <v>60.425227728304691</v>
      </c>
      <c r="BR141" s="547">
        <v>0</v>
      </c>
      <c r="BS141" s="543">
        <v>0.93137456560170917</v>
      </c>
      <c r="BT141" s="543">
        <v>122.07184574623184</v>
      </c>
      <c r="BU141" s="543">
        <v>0</v>
      </c>
      <c r="BV141" s="543">
        <v>0</v>
      </c>
      <c r="BW141" s="543">
        <v>17.605780316190629</v>
      </c>
      <c r="BX141" s="543">
        <v>0</v>
      </c>
      <c r="BY141" s="551">
        <v>0</v>
      </c>
      <c r="BZ141" s="551">
        <v>60.141181972503574</v>
      </c>
      <c r="CA141" s="551">
        <v>0</v>
      </c>
      <c r="CB141" s="551">
        <v>0</v>
      </c>
      <c r="CC141" s="551">
        <v>0</v>
      </c>
      <c r="CD141" s="551">
        <v>15.203901096018203</v>
      </c>
      <c r="CE141" s="551">
        <v>2.9221162718738185</v>
      </c>
      <c r="CF141" s="551">
        <v>0</v>
      </c>
      <c r="CG141" s="551">
        <v>0</v>
      </c>
      <c r="CH141" s="551">
        <v>0</v>
      </c>
      <c r="CI141" s="551">
        <v>3.9643268701229313</v>
      </c>
      <c r="CJ141" s="551">
        <v>0</v>
      </c>
      <c r="CK141" s="551">
        <v>0</v>
      </c>
      <c r="CL141" s="551">
        <v>6.5177013658218863</v>
      </c>
      <c r="CM141" s="551">
        <v>6.3591160449097881</v>
      </c>
      <c r="CN141" s="66"/>
      <c r="CO141" s="66"/>
      <c r="CP141" s="66"/>
      <c r="CQ141" s="66"/>
      <c r="CR141" s="66"/>
      <c r="CS141" s="66"/>
      <c r="CT141" s="66"/>
      <c r="CU141" s="66"/>
      <c r="CV141" s="66"/>
      <c r="CW141" s="66"/>
      <c r="CX141" s="66"/>
      <c r="CY141" s="66"/>
      <c r="CZ141" s="68"/>
    </row>
    <row r="142" s="365" customFormat="true" ht="15" customHeight="true" x14ac:dyDescent="0.2">
      <c r="A142" s="1056"/>
      <c r="B142" s="436" t="s">
        <v>66</v>
      </c>
      <c r="C142" s="531">
        <v>0</v>
      </c>
      <c r="D142" s="520">
        <v>0</v>
      </c>
      <c r="E142" s="520">
        <v>0</v>
      </c>
      <c r="F142" s="520">
        <v>2.5551840842523874</v>
      </c>
      <c r="G142" s="539">
        <v>2.6562758051029349</v>
      </c>
      <c r="H142" s="525">
        <v>0</v>
      </c>
      <c r="I142" s="520">
        <v>4.0952020784282155</v>
      </c>
      <c r="J142" s="520">
        <v>2.4296479189695708</v>
      </c>
      <c r="K142" s="520">
        <v>1.6696676712367773</v>
      </c>
      <c r="L142" s="535">
        <v>3.349837608366347</v>
      </c>
      <c r="M142" s="531">
        <v>0</v>
      </c>
      <c r="N142" s="520">
        <v>0</v>
      </c>
      <c r="O142" s="520">
        <v>0</v>
      </c>
      <c r="P142" s="520">
        <v>0</v>
      </c>
      <c r="Q142" s="535">
        <v>1.9669663914663646</v>
      </c>
      <c r="R142" s="531">
        <v>0</v>
      </c>
      <c r="S142" s="520">
        <v>0</v>
      </c>
      <c r="T142" s="520">
        <v>3.9302416099792481</v>
      </c>
      <c r="U142" s="520">
        <v>7.2988902886220286</v>
      </c>
      <c r="V142" s="520">
        <v>0</v>
      </c>
      <c r="W142" s="520">
        <v>0</v>
      </c>
      <c r="X142" s="520">
        <v>0</v>
      </c>
      <c r="Y142" s="535">
        <v>0</v>
      </c>
      <c r="Z142" s="535">
        <v>1.7942679986380514</v>
      </c>
      <c r="AA142" s="535">
        <v>0</v>
      </c>
      <c r="AB142" s="535">
        <v>0</v>
      </c>
      <c r="AC142" s="535">
        <v>0</v>
      </c>
      <c r="AD142" s="535">
        <v>0</v>
      </c>
      <c r="AE142" s="535">
        <v>0</v>
      </c>
      <c r="AF142" s="535">
        <v>0</v>
      </c>
      <c r="AG142" s="535">
        <v>0</v>
      </c>
      <c r="AH142" s="535">
        <v>0</v>
      </c>
      <c r="AI142" s="535">
        <v>39.806029887775473</v>
      </c>
      <c r="AJ142" s="535">
        <v>0</v>
      </c>
      <c r="AK142" s="535">
        <v>0</v>
      </c>
      <c r="AL142" s="535">
        <v>0</v>
      </c>
      <c r="AM142" s="535">
        <v>0</v>
      </c>
      <c r="AN142" s="70"/>
      <c r="AO142" s="70"/>
      <c r="AP142" s="70"/>
      <c r="AQ142" s="70"/>
      <c r="AR142" s="70"/>
      <c r="AS142" s="70"/>
      <c r="AT142" s="70"/>
      <c r="AU142" s="70"/>
      <c r="AV142" s="70"/>
      <c r="AW142" s="70"/>
      <c r="AX142" s="70"/>
      <c r="AY142" s="70"/>
      <c r="AZ142" s="402"/>
      <c r="BA142" s="1043"/>
      <c r="BB142" s="678" t="s">
        <v>66</v>
      </c>
      <c r="BC142" s="547">
        <v>0</v>
      </c>
      <c r="BD142" s="543">
        <v>0</v>
      </c>
      <c r="BE142" s="543">
        <v>0</v>
      </c>
      <c r="BF142" s="543">
        <v>3.6267735678745079</v>
      </c>
      <c r="BG142" s="556">
        <v>69.987917773124948</v>
      </c>
      <c r="BH142" s="547">
        <v>0</v>
      </c>
      <c r="BI142" s="543">
        <v>3.6267735678745079</v>
      </c>
      <c r="BJ142" s="543">
        <v>6.0798252849843353</v>
      </c>
      <c r="BK142" s="543">
        <v>7.2247309439334018</v>
      </c>
      <c r="BL142" s="556">
        <v>41.763646247870199</v>
      </c>
      <c r="BM142" s="547">
        <v>0</v>
      </c>
      <c r="BN142" s="543">
        <v>0</v>
      </c>
      <c r="BO142" s="543">
        <v>0</v>
      </c>
      <c r="BP142" s="543">
        <v>0</v>
      </c>
      <c r="BQ142" s="556">
        <v>14.919715296337008</v>
      </c>
      <c r="BR142" s="547">
        <v>0</v>
      </c>
      <c r="BS142" s="543">
        <v>0</v>
      </c>
      <c r="BT142" s="543">
        <v>51.185885857496309</v>
      </c>
      <c r="BU142" s="543">
        <v>3.6267735678745079</v>
      </c>
      <c r="BV142" s="543">
        <v>0</v>
      </c>
      <c r="BW142" s="543">
        <v>0</v>
      </c>
      <c r="BX142" s="543">
        <v>0</v>
      </c>
      <c r="BY142" s="551">
        <v>0</v>
      </c>
      <c r="BZ142" s="551">
        <v>7.7019166792844329</v>
      </c>
      <c r="CA142" s="551">
        <v>0</v>
      </c>
      <c r="CB142" s="551">
        <v>0</v>
      </c>
      <c r="CC142" s="551">
        <v>0</v>
      </c>
      <c r="CD142" s="551">
        <v>0</v>
      </c>
      <c r="CE142" s="551">
        <v>0</v>
      </c>
      <c r="CF142" s="551">
        <v>0</v>
      </c>
      <c r="CG142" s="551">
        <v>0</v>
      </c>
      <c r="CH142" s="551">
        <v>0</v>
      </c>
      <c r="CI142" s="551">
        <v>11.100115236344207</v>
      </c>
      <c r="CJ142" s="551">
        <v>0</v>
      </c>
      <c r="CK142" s="551">
        <v>0</v>
      </c>
      <c r="CL142" s="551">
        <v>0</v>
      </c>
      <c r="CM142" s="551">
        <v>0</v>
      </c>
      <c r="CN142" s="66"/>
      <c r="CO142" s="66"/>
      <c r="CP142" s="66"/>
      <c r="CQ142" s="66"/>
      <c r="CR142" s="66"/>
      <c r="CS142" s="66"/>
      <c r="CT142" s="66"/>
      <c r="CU142" s="66"/>
      <c r="CV142" s="66"/>
      <c r="CW142" s="66"/>
      <c r="CX142" s="66"/>
      <c r="CY142" s="66"/>
      <c r="CZ142" s="68"/>
    </row>
    <row r="143" s="365" customFormat="true" ht="15" customHeight="true" x14ac:dyDescent="0.2">
      <c r="A143" s="1056"/>
      <c r="B143" s="436" t="s">
        <v>67</v>
      </c>
      <c r="C143" s="531">
        <v>0</v>
      </c>
      <c r="D143" s="520">
        <v>0</v>
      </c>
      <c r="E143" s="520">
        <v>0</v>
      </c>
      <c r="F143" s="520">
        <v>3.094577002318367</v>
      </c>
      <c r="G143" s="539">
        <v>8.3158276391447572</v>
      </c>
      <c r="H143" s="525">
        <v>0</v>
      </c>
      <c r="I143" s="520">
        <v>4.0851896620958765</v>
      </c>
      <c r="J143" s="520">
        <v>7.2139926064304429</v>
      </c>
      <c r="K143" s="520">
        <v>8.8545342055566625</v>
      </c>
      <c r="L143" s="535">
        <v>7.6146618077547048</v>
      </c>
      <c r="M143" s="531">
        <v>0</v>
      </c>
      <c r="N143" s="520">
        <v>0</v>
      </c>
      <c r="O143" s="520">
        <v>0</v>
      </c>
      <c r="P143" s="520">
        <v>0</v>
      </c>
      <c r="Q143" s="535">
        <v>9.0414098374124805</v>
      </c>
      <c r="R143" s="531">
        <v>0</v>
      </c>
      <c r="S143" s="520">
        <v>0</v>
      </c>
      <c r="T143" s="520">
        <v>8.4124410570650721</v>
      </c>
      <c r="U143" s="520">
        <v>27.159297813967072</v>
      </c>
      <c r="V143" s="520">
        <v>0</v>
      </c>
      <c r="W143" s="520">
        <v>49.743420795080304</v>
      </c>
      <c r="X143" s="520">
        <v>0</v>
      </c>
      <c r="Y143" s="535">
        <v>0</v>
      </c>
      <c r="Z143" s="535">
        <v>6.1711064788744077</v>
      </c>
      <c r="AA143" s="535">
        <v>0</v>
      </c>
      <c r="AB143" s="535">
        <v>58.40140559117728</v>
      </c>
      <c r="AC143" s="535">
        <v>0</v>
      </c>
      <c r="AD143" s="535">
        <v>0.99092621734733055</v>
      </c>
      <c r="AE143" s="535">
        <v>1.7726211878349545</v>
      </c>
      <c r="AF143" s="535">
        <v>0</v>
      </c>
      <c r="AG143" s="535">
        <v>10.695691659579227</v>
      </c>
      <c r="AH143" s="535">
        <v>0</v>
      </c>
      <c r="AI143" s="535">
        <v>21.504007326575312</v>
      </c>
      <c r="AJ143" s="535">
        <v>0</v>
      </c>
      <c r="AK143" s="535">
        <v>0</v>
      </c>
      <c r="AL143" s="535">
        <v>0</v>
      </c>
      <c r="AM143" s="535">
        <v>17.281556234102798</v>
      </c>
      <c r="AN143" s="70"/>
      <c r="AO143" s="70"/>
      <c r="AP143" s="70"/>
      <c r="AQ143" s="70"/>
      <c r="AR143" s="70"/>
      <c r="AS143" s="70"/>
      <c r="AT143" s="70"/>
      <c r="AU143" s="70"/>
      <c r="AV143" s="70"/>
      <c r="AW143" s="70"/>
      <c r="AX143" s="70"/>
      <c r="AY143" s="70"/>
      <c r="AZ143" s="402"/>
      <c r="BA143" s="1043"/>
      <c r="BB143" s="678" t="s">
        <v>67</v>
      </c>
      <c r="BC143" s="547">
        <v>0</v>
      </c>
      <c r="BD143" s="543">
        <v>0</v>
      </c>
      <c r="BE143" s="543">
        <v>0</v>
      </c>
      <c r="BF143" s="543">
        <v>4.3923763242460785</v>
      </c>
      <c r="BG143" s="556">
        <v>219.10656261893305</v>
      </c>
      <c r="BH143" s="547">
        <v>0</v>
      </c>
      <c r="BI143" s="543">
        <v>3.6179064189013328</v>
      </c>
      <c r="BJ143" s="543">
        <v>18.051921972656466</v>
      </c>
      <c r="BK143" s="543">
        <v>38.313988089387941</v>
      </c>
      <c r="BL143" s="556">
        <v>94.934763775407546</v>
      </c>
      <c r="BM143" s="547">
        <v>0</v>
      </c>
      <c r="BN143" s="543">
        <v>0</v>
      </c>
      <c r="BO143" s="543">
        <v>0</v>
      </c>
      <c r="BP143" s="543">
        <v>0</v>
      </c>
      <c r="BQ143" s="556">
        <v>68.580358686825903</v>
      </c>
      <c r="BR143" s="547">
        <v>0</v>
      </c>
      <c r="BS143" s="543">
        <v>0</v>
      </c>
      <c r="BT143" s="543">
        <v>109.56024857009287</v>
      </c>
      <c r="BU143" s="543">
        <v>13.49528757642469</v>
      </c>
      <c r="BV143" s="543">
        <v>0</v>
      </c>
      <c r="BW143" s="543">
        <v>21.232413661519686</v>
      </c>
      <c r="BX143" s="543">
        <v>0</v>
      </c>
      <c r="BY143" s="551">
        <v>0</v>
      </c>
      <c r="BZ143" s="551">
        <v>26.489547801867072</v>
      </c>
      <c r="CA143" s="551">
        <v>0</v>
      </c>
      <c r="CB143" s="551">
        <v>26.284867717602864</v>
      </c>
      <c r="CC143" s="551">
        <v>0</v>
      </c>
      <c r="CD143" s="551">
        <v>2.4018980540581691</v>
      </c>
      <c r="CE143" s="551">
        <v>1.2304285095034</v>
      </c>
      <c r="CF143" s="551">
        <v>0</v>
      </c>
      <c r="CG143" s="551">
        <v>3.3396431355225999</v>
      </c>
      <c r="CH143" s="551">
        <v>0</v>
      </c>
      <c r="CI143" s="551">
        <v>5.9965025409750918</v>
      </c>
      <c r="CJ143" s="551">
        <v>0</v>
      </c>
      <c r="CK143" s="551">
        <v>0</v>
      </c>
      <c r="CL143" s="551">
        <v>0</v>
      </c>
      <c r="CM143" s="551">
        <v>13.468101375612754</v>
      </c>
      <c r="CN143" s="66"/>
      <c r="CO143" s="66"/>
      <c r="CP143" s="66"/>
      <c r="CQ143" s="66"/>
      <c r="CR143" s="66"/>
      <c r="CS143" s="66"/>
      <c r="CT143" s="66"/>
      <c r="CU143" s="66"/>
      <c r="CV143" s="66"/>
      <c r="CW143" s="66"/>
      <c r="CX143" s="66"/>
      <c r="CY143" s="66"/>
      <c r="CZ143" s="68"/>
    </row>
    <row r="144" s="365" customFormat="true" ht="15" customHeight="true" x14ac:dyDescent="0.2">
      <c r="A144" s="1056" t="s">
        <v>108</v>
      </c>
      <c r="B144" s="436" t="s">
        <v>64</v>
      </c>
      <c r="C144" s="531">
        <v>97.391551207447179</v>
      </c>
      <c r="D144" s="520">
        <v>96.308461942527842</v>
      </c>
      <c r="E144" s="520">
        <v>97.082509044656945</v>
      </c>
      <c r="F144" s="520">
        <v>91.832356773459182</v>
      </c>
      <c r="G144" s="539">
        <v>82.437071086646114</v>
      </c>
      <c r="H144" s="525">
        <v>87.37644688408362</v>
      </c>
      <c r="I144" s="520">
        <v>85.825043663047424</v>
      </c>
      <c r="J144" s="520">
        <v>82.348259493028181</v>
      </c>
      <c r="K144" s="520">
        <v>77.223937947172445</v>
      </c>
      <c r="L144" s="535">
        <v>72.23482876614041</v>
      </c>
      <c r="M144" s="531">
        <v>96.061284551355882</v>
      </c>
      <c r="N144" s="520">
        <v>96.864379720561942</v>
      </c>
      <c r="O144" s="520">
        <v>97.182058719022265</v>
      </c>
      <c r="P144" s="520">
        <v>98.343980441555146</v>
      </c>
      <c r="Q144" s="535">
        <v>94.020886330797381</v>
      </c>
      <c r="R144" s="531">
        <v>100</v>
      </c>
      <c r="S144" s="520">
        <v>87.912064935404416</v>
      </c>
      <c r="T144" s="520">
        <v>83.164855625831819</v>
      </c>
      <c r="U144" s="520">
        <v>96.359305524730033</v>
      </c>
      <c r="V144" s="520">
        <v>100</v>
      </c>
      <c r="W144" s="520">
        <v>71.712119811200509</v>
      </c>
      <c r="X144" s="520">
        <v>92.485880910847698</v>
      </c>
      <c r="Y144" s="535">
        <v>87.288005580983281</v>
      </c>
      <c r="Z144" s="535">
        <v>62.917738902647443</v>
      </c>
      <c r="AA144" s="535">
        <v>89.964017859276808</v>
      </c>
      <c r="AB144" s="535">
        <v>78.953735864511032</v>
      </c>
      <c r="AC144" s="535">
        <v>97.738085768186338</v>
      </c>
      <c r="AD144" s="535">
        <v>88.580861409539295</v>
      </c>
      <c r="AE144" s="535">
        <v>98.032817957470058</v>
      </c>
      <c r="AF144" s="535">
        <v>98.503021436340092</v>
      </c>
      <c r="AG144" s="535">
        <v>97.983908038493311</v>
      </c>
      <c r="AH144" s="535">
        <v>97.859241895683482</v>
      </c>
      <c r="AI144" s="535">
        <v>88.175351352522398</v>
      </c>
      <c r="AJ144" s="535">
        <v>64.361130646947259</v>
      </c>
      <c r="AK144" s="535">
        <v>98.97866072568992</v>
      </c>
      <c r="AL144" s="535">
        <v>92.367935046408476</v>
      </c>
      <c r="AM144" s="535">
        <v>89.291410186680309</v>
      </c>
      <c r="AN144" s="70"/>
      <c r="AO144" s="70"/>
      <c r="AP144" s="70"/>
      <c r="AQ144" s="70"/>
      <c r="AR144" s="70"/>
      <c r="AS144" s="70"/>
      <c r="AT144" s="70"/>
      <c r="AU144" s="70"/>
      <c r="AV144" s="70"/>
      <c r="AW144" s="70"/>
      <c r="AX144" s="70"/>
      <c r="AY144" s="70"/>
      <c r="AZ144" s="402"/>
      <c r="BA144" s="1043" t="s">
        <v>108</v>
      </c>
      <c r="BB144" s="678" t="s">
        <v>64</v>
      </c>
      <c r="BC144" s="547">
        <v>164.23675237969019</v>
      </c>
      <c r="BD144" s="543">
        <v>427.01868642709223</v>
      </c>
      <c r="BE144" s="543">
        <v>778.89649999938649</v>
      </c>
      <c r="BF144" s="543">
        <v>2042.7955159245519</v>
      </c>
      <c r="BG144" s="556">
        <v>5480.7506205246054</v>
      </c>
      <c r="BH144" s="547">
        <v>37.051460360708326</v>
      </c>
      <c r="BI144" s="543">
        <v>598.96242013509448</v>
      </c>
      <c r="BJ144" s="543">
        <v>1074.4191600350196</v>
      </c>
      <c r="BK144" s="543">
        <v>1280.9223238417678</v>
      </c>
      <c r="BL144" s="556">
        <v>1175.8903884784906</v>
      </c>
      <c r="BM144" s="547">
        <v>107.28158080587575</v>
      </c>
      <c r="BN144" s="543">
        <v>340.26614904101308</v>
      </c>
      <c r="BO144" s="543">
        <v>424.2319633432607</v>
      </c>
      <c r="BP144" s="543">
        <v>934.37588481982755</v>
      </c>
      <c r="BQ144" s="556">
        <v>2920.2967443942684</v>
      </c>
      <c r="BR144" s="547">
        <v>290.69126187625147</v>
      </c>
      <c r="BS144" s="543">
        <v>91.349827157684388</v>
      </c>
      <c r="BT144" s="543">
        <v>3325.7256303834561</v>
      </c>
      <c r="BU144" s="543">
        <v>266.93831637322336</v>
      </c>
      <c r="BV144" s="543">
        <v>76.984619791286434</v>
      </c>
      <c r="BW144" s="543">
        <v>163.81208489577517</v>
      </c>
      <c r="BX144" s="543">
        <v>75.865848659367117</v>
      </c>
      <c r="BY144" s="551">
        <v>31.508522094764828</v>
      </c>
      <c r="BZ144" s="551">
        <v>376.48494390525934</v>
      </c>
      <c r="CA144" s="551">
        <v>80.902474360132359</v>
      </c>
      <c r="CB144" s="551">
        <v>401.11392071118496</v>
      </c>
      <c r="CC144" s="551">
        <v>217.83155109170391</v>
      </c>
      <c r="CD144" s="551">
        <v>531.66984475549737</v>
      </c>
      <c r="CE144" s="551">
        <v>256.04334058010664</v>
      </c>
      <c r="CF144" s="551">
        <v>69.858561891990334</v>
      </c>
      <c r="CG144" s="551">
        <v>437.40863001410713</v>
      </c>
      <c r="CH144" s="551">
        <v>141.91947226176694</v>
      </c>
      <c r="CI144" s="551">
        <v>114.63473604440286</v>
      </c>
      <c r="CJ144" s="551">
        <v>133.50289957756115</v>
      </c>
      <c r="CK144" s="551">
        <v>715.98929814987753</v>
      </c>
      <c r="CL144" s="551">
        <v>945.72472392078225</v>
      </c>
      <c r="CM144" s="551">
        <v>147.73756675914581</v>
      </c>
      <c r="CN144" s="66"/>
      <c r="CO144" s="66"/>
      <c r="CP144" s="66"/>
      <c r="CQ144" s="66"/>
      <c r="CR144" s="66"/>
      <c r="CS144" s="66"/>
      <c r="CT144" s="66"/>
      <c r="CU144" s="66"/>
      <c r="CV144" s="66"/>
      <c r="CW144" s="66"/>
      <c r="CX144" s="66"/>
      <c r="CY144" s="66"/>
      <c r="CZ144" s="68"/>
    </row>
    <row r="145" s="365" customFormat="true" ht="15" customHeight="true" x14ac:dyDescent="0.2">
      <c r="A145" s="1056"/>
      <c r="B145" s="436" t="s">
        <v>65</v>
      </c>
      <c r="C145" s="531">
        <v>2.6084487925528279</v>
      </c>
      <c r="D145" s="520">
        <v>1.229462440943645</v>
      </c>
      <c r="E145" s="520">
        <v>2.9174909553430717</v>
      </c>
      <c r="F145" s="520">
        <v>4.2205994536520466</v>
      </c>
      <c r="G145" s="539">
        <v>9.5001120576222817</v>
      </c>
      <c r="H145" s="525">
        <v>7.5043345430280324</v>
      </c>
      <c r="I145" s="520">
        <v>6.9135299093320333</v>
      </c>
      <c r="J145" s="520">
        <v>10.135255818496278</v>
      </c>
      <c r="K145" s="520">
        <v>12.491444327140881</v>
      </c>
      <c r="L145" s="535">
        <v>15.595169054883829</v>
      </c>
      <c r="M145" s="531">
        <v>3.9387154486441283</v>
      </c>
      <c r="N145" s="520">
        <v>0.64595065585428169</v>
      </c>
      <c r="O145" s="520">
        <v>2.8179412809777293</v>
      </c>
      <c r="P145" s="520">
        <v>1.1689054617656602</v>
      </c>
      <c r="Q145" s="535">
        <v>2.7025076952039826</v>
      </c>
      <c r="R145" s="531">
        <v>0</v>
      </c>
      <c r="S145" s="520">
        <v>12.0879350645956</v>
      </c>
      <c r="T145" s="520">
        <v>6.1822026034450595</v>
      </c>
      <c r="U145" s="520">
        <v>1.3918641327102201</v>
      </c>
      <c r="V145" s="520">
        <v>0</v>
      </c>
      <c r="W145" s="520">
        <v>28.28788018879947</v>
      </c>
      <c r="X145" s="520">
        <v>4.8245943964895917</v>
      </c>
      <c r="Y145" s="535">
        <v>3.6319984054333503</v>
      </c>
      <c r="Z145" s="535">
        <v>29.568969355300812</v>
      </c>
      <c r="AA145" s="535">
        <v>10.035982140723194</v>
      </c>
      <c r="AB145" s="535">
        <v>9.5607001164150986</v>
      </c>
      <c r="AC145" s="535">
        <v>0</v>
      </c>
      <c r="AD145" s="535">
        <v>5.6327876425972248</v>
      </c>
      <c r="AE145" s="535">
        <v>1.4077781309067778</v>
      </c>
      <c r="AF145" s="535">
        <v>1.4969785636599016</v>
      </c>
      <c r="AG145" s="535">
        <v>1.2679784963885565</v>
      </c>
      <c r="AH145" s="535">
        <v>0.66175494837170212</v>
      </c>
      <c r="AI145" s="535">
        <v>7.0041296190585394</v>
      </c>
      <c r="AJ145" s="535">
        <v>31.387367023841406</v>
      </c>
      <c r="AK145" s="535">
        <v>0.93854752750381965</v>
      </c>
      <c r="AL145" s="535">
        <v>4.5714922609413167</v>
      </c>
      <c r="AM145" s="535">
        <v>10.708589813319684</v>
      </c>
      <c r="AN145" s="70"/>
      <c r="AO145" s="70"/>
      <c r="AP145" s="70"/>
      <c r="AQ145" s="70"/>
      <c r="AR145" s="70"/>
      <c r="AS145" s="70"/>
      <c r="AT145" s="70"/>
      <c r="AU145" s="70"/>
      <c r="AV145" s="70"/>
      <c r="AW145" s="70"/>
      <c r="AX145" s="70"/>
      <c r="AY145" s="70"/>
      <c r="AZ145" s="402"/>
      <c r="BA145" s="1043"/>
      <c r="BB145" s="678" t="s">
        <v>65</v>
      </c>
      <c r="BC145" s="547">
        <v>4.3987712807355122</v>
      </c>
      <c r="BD145" s="543">
        <v>5.4512700748611058</v>
      </c>
      <c r="BE145" s="543">
        <v>23.407136015111579</v>
      </c>
      <c r="BF145" s="543">
        <v>93.886533476464578</v>
      </c>
      <c r="BG145" s="556">
        <v>631.60595553110318</v>
      </c>
      <c r="BH145" s="547">
        <v>3.1821682360620906</v>
      </c>
      <c r="BI145" s="543">
        <v>48.24867462261237</v>
      </c>
      <c r="BJ145" s="543">
        <v>132.2373188005358</v>
      </c>
      <c r="BK145" s="543">
        <v>207.197021040381</v>
      </c>
      <c r="BL145" s="556">
        <v>253.86935515144452</v>
      </c>
      <c r="BM145" s="547">
        <v>4.3987712807355122</v>
      </c>
      <c r="BN145" s="543">
        <v>2.2691018387990152</v>
      </c>
      <c r="BO145" s="543">
        <v>12.301249613075004</v>
      </c>
      <c r="BP145" s="543">
        <v>11.105886402036571</v>
      </c>
      <c r="BQ145" s="556">
        <v>83.940119392594085</v>
      </c>
      <c r="BR145" s="547">
        <v>0</v>
      </c>
      <c r="BS145" s="543">
        <v>12.560628392194879</v>
      </c>
      <c r="BT145" s="543">
        <v>247.22353566034849</v>
      </c>
      <c r="BU145" s="543">
        <v>3.8557964504070545</v>
      </c>
      <c r="BV145" s="543">
        <v>0</v>
      </c>
      <c r="BW145" s="543">
        <v>64.618040063645978</v>
      </c>
      <c r="BX145" s="543">
        <v>3.9575981190008767</v>
      </c>
      <c r="BY145" s="551">
        <v>1.311049567968124</v>
      </c>
      <c r="BZ145" s="551">
        <v>176.93375450589079</v>
      </c>
      <c r="CA145" s="551">
        <v>9.0251170094320123</v>
      </c>
      <c r="CB145" s="551">
        <v>48.571861311541916</v>
      </c>
      <c r="CC145" s="551">
        <v>0</v>
      </c>
      <c r="CD145" s="551">
        <v>33.808469276839084</v>
      </c>
      <c r="CE145" s="551">
        <v>3.6768525371714436</v>
      </c>
      <c r="CF145" s="551">
        <v>1.061660526910875</v>
      </c>
      <c r="CG145" s="551">
        <v>5.6603655446645371</v>
      </c>
      <c r="CH145" s="551">
        <v>0.95970407311797667</v>
      </c>
      <c r="CI145" s="551">
        <v>9.1059070112635396</v>
      </c>
      <c r="CJ145" s="551">
        <v>65.106135732354574</v>
      </c>
      <c r="CK145" s="551">
        <v>6.789241040148239</v>
      </c>
      <c r="CL145" s="551">
        <v>46.805996628727542</v>
      </c>
      <c r="CM145" s="551">
        <v>17.717952926648067</v>
      </c>
      <c r="CN145" s="66"/>
      <c r="CO145" s="66"/>
      <c r="CP145" s="66"/>
      <c r="CQ145" s="66"/>
      <c r="CR145" s="66"/>
      <c r="CS145" s="66"/>
      <c r="CT145" s="66"/>
      <c r="CU145" s="66"/>
      <c r="CV145" s="66"/>
      <c r="CW145" s="66"/>
      <c r="CX145" s="66"/>
      <c r="CY145" s="66"/>
      <c r="CZ145" s="68"/>
    </row>
    <row r="146" s="365" customFormat="true" ht="15" customHeight="true" x14ac:dyDescent="0.2">
      <c r="A146" s="1056"/>
      <c r="B146" s="436" t="s">
        <v>66</v>
      </c>
      <c r="C146" s="531">
        <v>0</v>
      </c>
      <c r="D146" s="520">
        <v>0</v>
      </c>
      <c r="E146" s="520">
        <v>0</v>
      </c>
      <c r="F146" s="520">
        <v>1.2354409445938765</v>
      </c>
      <c r="G146" s="539">
        <v>4.2134202722374825</v>
      </c>
      <c r="H146" s="525">
        <v>0</v>
      </c>
      <c r="I146" s="520">
        <v>1.2515877109614948</v>
      </c>
      <c r="J146" s="520">
        <v>3.3967277761450356</v>
      </c>
      <c r="K146" s="520">
        <v>5.7093998623525035</v>
      </c>
      <c r="L146" s="535">
        <v>4.4547603099844135</v>
      </c>
      <c r="M146" s="531">
        <v>0</v>
      </c>
      <c r="N146" s="520">
        <v>0</v>
      </c>
      <c r="O146" s="520">
        <v>0</v>
      </c>
      <c r="P146" s="520">
        <v>0</v>
      </c>
      <c r="Q146" s="535">
        <v>2.8117924129028857</v>
      </c>
      <c r="R146" s="531">
        <v>0</v>
      </c>
      <c r="S146" s="520">
        <v>0</v>
      </c>
      <c r="T146" s="520">
        <v>6.0973959470153964</v>
      </c>
      <c r="U146" s="520">
        <v>2.2488303425597498</v>
      </c>
      <c r="V146" s="520">
        <v>0</v>
      </c>
      <c r="W146" s="520">
        <v>0</v>
      </c>
      <c r="X146" s="520">
        <v>0</v>
      </c>
      <c r="Y146" s="535">
        <v>0</v>
      </c>
      <c r="Z146" s="535">
        <v>1.3455224004711739</v>
      </c>
      <c r="AA146" s="535">
        <v>0</v>
      </c>
      <c r="AB146" s="535">
        <v>3.5168704306165499</v>
      </c>
      <c r="AC146" s="535">
        <v>1.9487657651030161</v>
      </c>
      <c r="AD146" s="535">
        <v>1.6600128351660015</v>
      </c>
      <c r="AE146" s="535">
        <v>0.55940391162320269</v>
      </c>
      <c r="AF146" s="535">
        <v>0</v>
      </c>
      <c r="AG146" s="535">
        <v>0</v>
      </c>
      <c r="AH146" s="535">
        <v>1.1068848416851647</v>
      </c>
      <c r="AI146" s="535">
        <v>3.5769856366692601</v>
      </c>
      <c r="AJ146" s="535">
        <v>1.4152909162478637</v>
      </c>
      <c r="AK146" s="535">
        <v>0</v>
      </c>
      <c r="AL146" s="535">
        <v>0.65125903958412756</v>
      </c>
      <c r="AM146" s="535">
        <v>0</v>
      </c>
      <c r="AN146" s="70"/>
      <c r="AO146" s="70"/>
      <c r="AP146" s="70"/>
      <c r="AQ146" s="70"/>
      <c r="AR146" s="70"/>
      <c r="AS146" s="70"/>
      <c r="AT146" s="70"/>
      <c r="AU146" s="70"/>
      <c r="AV146" s="70"/>
      <c r="AW146" s="70"/>
      <c r="AX146" s="70"/>
      <c r="AY146" s="70"/>
      <c r="AZ146" s="402"/>
      <c r="BA146" s="1043"/>
      <c r="BB146" s="678" t="s">
        <v>66</v>
      </c>
      <c r="BC146" s="547">
        <v>0</v>
      </c>
      <c r="BD146" s="543">
        <v>0</v>
      </c>
      <c r="BE146" s="543">
        <v>0</v>
      </c>
      <c r="BF146" s="543">
        <v>27.482178509605269</v>
      </c>
      <c r="BG146" s="556">
        <v>280.12525757161808</v>
      </c>
      <c r="BH146" s="547">
        <v>0</v>
      </c>
      <c r="BI146" s="543">
        <v>8.7346766441740691</v>
      </c>
      <c r="BJ146" s="543">
        <v>44.317990769705901</v>
      </c>
      <c r="BK146" s="543">
        <v>94.702470941450031</v>
      </c>
      <c r="BL146" s="556">
        <v>72.517785685422098</v>
      </c>
      <c r="BM146" s="547">
        <v>0</v>
      </c>
      <c r="BN146" s="543">
        <v>0</v>
      </c>
      <c r="BO146" s="543">
        <v>0</v>
      </c>
      <c r="BP146" s="543">
        <v>0</v>
      </c>
      <c r="BQ146" s="556">
        <v>87.334512040471253</v>
      </c>
      <c r="BR146" s="547">
        <v>0</v>
      </c>
      <c r="BS146" s="543">
        <v>0</v>
      </c>
      <c r="BT146" s="543">
        <v>243.83215514519193</v>
      </c>
      <c r="BU146" s="543">
        <v>6.2297977572893126</v>
      </c>
      <c r="BV146" s="543">
        <v>0</v>
      </c>
      <c r="BW146" s="543">
        <v>0</v>
      </c>
      <c r="BX146" s="543">
        <v>0</v>
      </c>
      <c r="BY146" s="551">
        <v>0</v>
      </c>
      <c r="BZ146" s="551">
        <v>8.0512894185290627</v>
      </c>
      <c r="CA146" s="551">
        <v>0</v>
      </c>
      <c r="CB146" s="551">
        <v>17.866990986704135</v>
      </c>
      <c r="CC146" s="551">
        <v>4.343267683118226</v>
      </c>
      <c r="CD146" s="551">
        <v>9.9635378604457312</v>
      </c>
      <c r="CE146" s="551">
        <v>1.4610581359369093</v>
      </c>
      <c r="CF146" s="551">
        <v>0</v>
      </c>
      <c r="CG146" s="551">
        <v>0</v>
      </c>
      <c r="CH146" s="551">
        <v>1.6052496375759999</v>
      </c>
      <c r="CI146" s="551">
        <v>4.6503563411371758</v>
      </c>
      <c r="CJ146" s="551">
        <v>2.9357072998193985</v>
      </c>
      <c r="CK146" s="551">
        <v>0</v>
      </c>
      <c r="CL146" s="551">
        <v>6.6680258154754677</v>
      </c>
      <c r="CM146" s="551">
        <v>0</v>
      </c>
      <c r="CN146" s="66"/>
      <c r="CO146" s="66"/>
      <c r="CP146" s="66"/>
      <c r="CQ146" s="66"/>
      <c r="CR146" s="66"/>
      <c r="CS146" s="66"/>
      <c r="CT146" s="66"/>
      <c r="CU146" s="66"/>
      <c r="CV146" s="66"/>
      <c r="CW146" s="66"/>
      <c r="CX146" s="66"/>
      <c r="CY146" s="66"/>
      <c r="CZ146" s="68"/>
    </row>
    <row r="147" s="365" customFormat="true" ht="15" customHeight="true" x14ac:dyDescent="0.2">
      <c r="A147" s="1056"/>
      <c r="B147" s="436" t="s">
        <v>67</v>
      </c>
      <c r="C147" s="531">
        <v>0</v>
      </c>
      <c r="D147" s="520">
        <v>2.4620756165285109</v>
      </c>
      <c r="E147" s="520">
        <v>0</v>
      </c>
      <c r="F147" s="520">
        <v>2.7116028282948861</v>
      </c>
      <c r="G147" s="539">
        <v>3.8493965834940842</v>
      </c>
      <c r="H147" s="525">
        <v>5.1192185728883466</v>
      </c>
      <c r="I147" s="520">
        <v>6.0098387166590364</v>
      </c>
      <c r="J147" s="520">
        <v>4.1197569123305424</v>
      </c>
      <c r="K147" s="520">
        <v>4.5752178633341298</v>
      </c>
      <c r="L147" s="535">
        <v>7.7152418689913187</v>
      </c>
      <c r="M147" s="531">
        <v>0</v>
      </c>
      <c r="N147" s="520">
        <v>2.4896696235837656</v>
      </c>
      <c r="O147" s="520">
        <v>0</v>
      </c>
      <c r="P147" s="520">
        <v>0.48711409667921612</v>
      </c>
      <c r="Q147" s="535">
        <v>0.46481356109578115</v>
      </c>
      <c r="R147" s="531">
        <v>0</v>
      </c>
      <c r="S147" s="520">
        <v>0</v>
      </c>
      <c r="T147" s="520">
        <v>4.5555458237077513</v>
      </c>
      <c r="U147" s="520">
        <v>0</v>
      </c>
      <c r="V147" s="520">
        <v>0</v>
      </c>
      <c r="W147" s="520">
        <v>0</v>
      </c>
      <c r="X147" s="520">
        <v>2.6895246926627232</v>
      </c>
      <c r="Y147" s="535">
        <v>9.0799960135833739</v>
      </c>
      <c r="Z147" s="535">
        <v>6.1677693415806152</v>
      </c>
      <c r="AA147" s="535">
        <v>0</v>
      </c>
      <c r="AB147" s="535">
        <v>7.9686935884573042</v>
      </c>
      <c r="AC147" s="535">
        <v>0.31314846671063828</v>
      </c>
      <c r="AD147" s="535">
        <v>4.1263381126974519</v>
      </c>
      <c r="AE147" s="535">
        <v>0</v>
      </c>
      <c r="AF147" s="535">
        <v>0</v>
      </c>
      <c r="AG147" s="535">
        <v>0.74811346511813936</v>
      </c>
      <c r="AH147" s="535">
        <v>0.3721183142596361</v>
      </c>
      <c r="AI147" s="535">
        <v>1.2435333917498215</v>
      </c>
      <c r="AJ147" s="535">
        <v>2.8362114129634559</v>
      </c>
      <c r="AK147" s="535">
        <v>8.279174680625935E-2</v>
      </c>
      <c r="AL147" s="535">
        <v>2.4093136530660808</v>
      </c>
      <c r="AM147" s="535">
        <v>0</v>
      </c>
      <c r="AN147" s="70"/>
      <c r="AO147" s="70"/>
      <c r="AP147" s="70"/>
      <c r="AQ147" s="70"/>
      <c r="AR147" s="70"/>
      <c r="AS147" s="70"/>
      <c r="AT147" s="70"/>
      <c r="AU147" s="70"/>
      <c r="AV147" s="70"/>
      <c r="AW147" s="70"/>
      <c r="AX147" s="70"/>
      <c r="AY147" s="70"/>
      <c r="AZ147" s="402"/>
      <c r="BA147" s="1043"/>
      <c r="BB147" s="678" t="s">
        <v>67</v>
      </c>
      <c r="BC147" s="547">
        <v>0</v>
      </c>
      <c r="BD147" s="543">
        <v>10.916510080719318</v>
      </c>
      <c r="BE147" s="543">
        <v>0</v>
      </c>
      <c r="BF147" s="543">
        <v>60.31915430716731</v>
      </c>
      <c r="BG147" s="556">
        <v>255.92348727983946</v>
      </c>
      <c r="BH147" s="547">
        <v>2.1707740563404077</v>
      </c>
      <c r="BI147" s="543">
        <v>41.941924975699706</v>
      </c>
      <c r="BJ147" s="543">
        <v>53.751539966298786</v>
      </c>
      <c r="BK147" s="543">
        <v>75.889663922518267</v>
      </c>
      <c r="BL147" s="556">
        <v>125.59424468084691</v>
      </c>
      <c r="BM147" s="547">
        <v>0</v>
      </c>
      <c r="BN147" s="543">
        <v>8.7457360243789104</v>
      </c>
      <c r="BO147" s="543">
        <v>0</v>
      </c>
      <c r="BP147" s="543">
        <v>4.6281192102382249</v>
      </c>
      <c r="BQ147" s="556">
        <v>14.437148831404812</v>
      </c>
      <c r="BR147" s="547">
        <v>0</v>
      </c>
      <c r="BS147" s="543">
        <v>0</v>
      </c>
      <c r="BT147" s="543">
        <v>182.17425368300994</v>
      </c>
      <c r="BU147" s="543">
        <v>0</v>
      </c>
      <c r="BV147" s="543">
        <v>0</v>
      </c>
      <c r="BW147" s="543">
        <v>0</v>
      </c>
      <c r="BX147" s="543">
        <v>2.2062078156110068</v>
      </c>
      <c r="BY147" s="551">
        <v>3.2776239199203099</v>
      </c>
      <c r="BZ147" s="551">
        <v>36.906480351725548</v>
      </c>
      <c r="CA147" s="551">
        <v>0</v>
      </c>
      <c r="CB147" s="551">
        <v>40.483884558639637</v>
      </c>
      <c r="CC147" s="551">
        <v>0.69792257224430543</v>
      </c>
      <c r="CD147" s="551">
        <v>24.766631401828857</v>
      </c>
      <c r="CE147" s="551">
        <v>0</v>
      </c>
      <c r="CF147" s="551">
        <v>0</v>
      </c>
      <c r="CG147" s="551">
        <v>3.3396431355225999</v>
      </c>
      <c r="CH147" s="551">
        <v>0.53966118841347122</v>
      </c>
      <c r="CI147" s="551">
        <v>1.6166890172710819</v>
      </c>
      <c r="CJ147" s="551">
        <v>5.8830919164959168</v>
      </c>
      <c r="CK147" s="551">
        <v>0.59889681527111616</v>
      </c>
      <c r="CL147" s="551">
        <v>24.668165291772286</v>
      </c>
      <c r="CM147" s="551">
        <v>0</v>
      </c>
      <c r="CN147" s="66"/>
      <c r="CO147" s="66"/>
      <c r="CP147" s="66"/>
      <c r="CQ147" s="66"/>
      <c r="CR147" s="66"/>
      <c r="CS147" s="66"/>
      <c r="CT147" s="66"/>
      <c r="CU147" s="66"/>
      <c r="CV147" s="66"/>
      <c r="CW147" s="66"/>
      <c r="CX147" s="66"/>
      <c r="CY147" s="66"/>
      <c r="CZ147" s="68"/>
    </row>
    <row r="148" s="365" customFormat="true" ht="15" customHeight="true" x14ac:dyDescent="0.2">
      <c r="A148" s="1056" t="s">
        <v>109</v>
      </c>
      <c r="B148" s="436" t="s">
        <v>49</v>
      </c>
      <c r="C148" s="531">
        <v>0.74900413723356318</v>
      </c>
      <c r="D148" s="520">
        <v>1.8012133313199163</v>
      </c>
      <c r="E148" s="520">
        <v>3.4638345980109708</v>
      </c>
      <c r="F148" s="520">
        <v>10.470651795338144</v>
      </c>
      <c r="G148" s="539">
        <v>35.134028866806396</v>
      </c>
      <c r="H148" s="525">
        <v>0.9546429946069197</v>
      </c>
      <c r="I148" s="520">
        <v>17.410497309940773</v>
      </c>
      <c r="J148" s="520">
        <v>33.951685778186224</v>
      </c>
      <c r="K148" s="520">
        <v>42.544226955093443</v>
      </c>
      <c r="L148" s="535">
        <v>35.560163568935899</v>
      </c>
      <c r="M148" s="531">
        <v>0.59485957944873469</v>
      </c>
      <c r="N148" s="520">
        <v>1.9570861496446428</v>
      </c>
      <c r="O148" s="520">
        <v>2.1967903128302151</v>
      </c>
      <c r="P148" s="520">
        <v>5.1725464829214403</v>
      </c>
      <c r="Q148" s="535">
        <v>17.984296745543716</v>
      </c>
      <c r="R148" s="531">
        <v>4.0849864541406893</v>
      </c>
      <c r="S148" s="520">
        <v>2.9050258438362055</v>
      </c>
      <c r="T148" s="520">
        <v>31.737990060157472</v>
      </c>
      <c r="U148" s="520">
        <v>5.7630718406988874</v>
      </c>
      <c r="V148" s="520">
        <v>1.7682997876812985</v>
      </c>
      <c r="W148" s="520">
        <v>9.4114254288913983</v>
      </c>
      <c r="X148" s="520">
        <v>1.3791648716344636</v>
      </c>
      <c r="Y148" s="535">
        <v>0.60187365638461465</v>
      </c>
      <c r="Z148" s="535">
        <v>12.929469700113701</v>
      </c>
      <c r="AA148" s="535">
        <v>5.1622838948118064</v>
      </c>
      <c r="AB148" s="535">
        <v>13.78059148179848</v>
      </c>
      <c r="AC148" s="535">
        <v>6.8570221886162681</v>
      </c>
      <c r="AD148" s="535">
        <v>20.560107467900689</v>
      </c>
      <c r="AE148" s="535">
        <v>5.6116377710705878</v>
      </c>
      <c r="AF148" s="535">
        <v>3.7543471710021432</v>
      </c>
      <c r="AG148" s="535">
        <v>7.9608199376308946</v>
      </c>
      <c r="AH148" s="535">
        <v>13.272921442620413</v>
      </c>
      <c r="AI148" s="535">
        <v>2.3916992840264841</v>
      </c>
      <c r="AJ148" s="535">
        <v>5.435305522799343</v>
      </c>
      <c r="AK148" s="535">
        <v>10.093653734195819</v>
      </c>
      <c r="AL148" s="535">
        <v>11.711346780776054</v>
      </c>
      <c r="AM148" s="535">
        <v>2.6355969707628253</v>
      </c>
      <c r="AN148" s="70"/>
      <c r="AO148" s="70"/>
      <c r="AP148" s="70"/>
      <c r="AQ148" s="70"/>
      <c r="AR148" s="70"/>
      <c r="AS148" s="70"/>
      <c r="AT148" s="70"/>
      <c r="AU148" s="70"/>
      <c r="AV148" s="70"/>
      <c r="AW148" s="70"/>
      <c r="AX148" s="70"/>
      <c r="AY148" s="70"/>
      <c r="AZ148" s="402"/>
      <c r="BA148" s="1043" t="s">
        <v>109</v>
      </c>
      <c r="BB148" s="678" t="s">
        <v>49</v>
      </c>
      <c r="BC148" s="547">
        <v>120.39690871419342</v>
      </c>
      <c r="BD148" s="543">
        <v>289.42408620349681</v>
      </c>
      <c r="BE148" s="543">
        <v>556.97919179285088</v>
      </c>
      <c r="BF148" s="543">
        <v>1683.1547393622786</v>
      </c>
      <c r="BG148" s="556">
        <v>5647.0602888694139</v>
      </c>
      <c r="BH148" s="547">
        <v>35.510840551525931</v>
      </c>
      <c r="BI148" s="543">
        <v>646.99009321584356</v>
      </c>
      <c r="BJ148" s="543">
        <v>1262.6378365077455</v>
      </c>
      <c r="BK148" s="543">
        <v>1581.5002055829716</v>
      </c>
      <c r="BL148" s="556">
        <v>1322.6079263617869</v>
      </c>
      <c r="BM148" s="547">
        <v>73.487610214194902</v>
      </c>
      <c r="BN148" s="543">
        <v>241.80741786001789</v>
      </c>
      <c r="BO148" s="543">
        <v>271.47947925795967</v>
      </c>
      <c r="BP148" s="543">
        <v>639.19328070050767</v>
      </c>
      <c r="BQ148" s="556">
        <v>2221.8005246896801</v>
      </c>
      <c r="BR148" s="547">
        <v>161.73410095391358</v>
      </c>
      <c r="BS148" s="543">
        <v>77.110770223269199</v>
      </c>
      <c r="BT148" s="543">
        <v>3511.3947135273261</v>
      </c>
      <c r="BU148" s="543">
        <v>184.27347011905056</v>
      </c>
      <c r="BV148" s="543">
        <v>61.365062070711588</v>
      </c>
      <c r="BW148" s="543">
        <v>246.99515401722195</v>
      </c>
      <c r="BX148" s="543">
        <v>84.114984314782731</v>
      </c>
      <c r="BY148" s="551">
        <v>21.1304762600919</v>
      </c>
      <c r="BZ148" s="551">
        <v>592.82738805092845</v>
      </c>
      <c r="CA148" s="551">
        <v>63.782394988740563</v>
      </c>
      <c r="CB148" s="551">
        <v>342.22583373092857</v>
      </c>
      <c r="CC148" s="551">
        <v>155.41583707028454</v>
      </c>
      <c r="CD148" s="551">
        <v>593.15286447278584</v>
      </c>
      <c r="CE148" s="551">
        <v>244.13992079827713</v>
      </c>
      <c r="CF148" s="551">
        <v>42.673706313030429</v>
      </c>
      <c r="CG148" s="551">
        <v>225.07176487033556</v>
      </c>
      <c r="CH148" s="551">
        <v>118.02408356357105</v>
      </c>
      <c r="CI148" s="551">
        <v>65.819422258299952</v>
      </c>
      <c r="CJ148" s="551">
        <v>145.03533487711144</v>
      </c>
      <c r="CK148" s="551">
        <v>468.18525425986411</v>
      </c>
      <c r="CL148" s="551">
        <v>775.14746859554793</v>
      </c>
      <c r="CM148" s="551">
        <v>117.39520960616177</v>
      </c>
      <c r="CN148" s="66"/>
      <c r="CO148" s="66"/>
      <c r="CP148" s="66"/>
      <c r="CQ148" s="66"/>
      <c r="CR148" s="66"/>
      <c r="CS148" s="66"/>
      <c r="CT148" s="66"/>
      <c r="CU148" s="66"/>
      <c r="CV148" s="66"/>
      <c r="CW148" s="66"/>
      <c r="CX148" s="66"/>
      <c r="CY148" s="66"/>
      <c r="CZ148" s="68"/>
    </row>
    <row r="149" s="365" customFormat="true" ht="15" customHeight="true" x14ac:dyDescent="0.2">
      <c r="A149" s="1056"/>
      <c r="B149" s="436" t="s">
        <v>48</v>
      </c>
      <c r="C149" s="531">
        <v>0.30009842075692172</v>
      </c>
      <c r="D149" s="520">
        <v>0.97541299432723771</v>
      </c>
      <c r="E149" s="520">
        <v>1.7481453049815405</v>
      </c>
      <c r="F149" s="520">
        <v>4.6274456037964002</v>
      </c>
      <c r="G149" s="539">
        <v>24.125802759942054</v>
      </c>
      <c r="H149" s="525">
        <v>0.37030411415043135</v>
      </c>
      <c r="I149" s="520">
        <v>5.1674183349614458</v>
      </c>
      <c r="J149" s="520">
        <v>9.9460423309963897</v>
      </c>
      <c r="K149" s="520">
        <v>15.285266468231709</v>
      </c>
      <c r="L149" s="535">
        <v>44.92578839181499</v>
      </c>
      <c r="M149" s="531">
        <v>0.30915848674354085</v>
      </c>
      <c r="N149" s="520">
        <v>0.88603239563372838</v>
      </c>
      <c r="O149" s="520">
        <v>1.4712807056739476</v>
      </c>
      <c r="P149" s="520">
        <v>2.5371676101454534</v>
      </c>
      <c r="Q149" s="535">
        <v>13.354235237570878</v>
      </c>
      <c r="R149" s="531">
        <v>3.9358280623870785</v>
      </c>
      <c r="S149" s="520">
        <v>2.5914013008440961</v>
      </c>
      <c r="T149" s="520">
        <v>17.912251941415651</v>
      </c>
      <c r="U149" s="520">
        <v>4.4547429233705529</v>
      </c>
      <c r="V149" s="520">
        <v>0.70466083326473594</v>
      </c>
      <c r="W149" s="520">
        <v>3.004058961346602</v>
      </c>
      <c r="X149" s="520">
        <v>0.76445867677181301</v>
      </c>
      <c r="Y149" s="535">
        <v>0.59435300063523722</v>
      </c>
      <c r="Z149" s="535">
        <v>9.7967920648808278</v>
      </c>
      <c r="AA149" s="535">
        <v>3.1759225110653522</v>
      </c>
      <c r="AB149" s="535">
        <v>8.4891247010931181</v>
      </c>
      <c r="AC149" s="535">
        <v>3.3941808326346883</v>
      </c>
      <c r="AD149" s="535">
        <v>9.0032425309929085</v>
      </c>
      <c r="AE149" s="535">
        <v>2.4580235322368647</v>
      </c>
      <c r="AF149" s="535">
        <v>2.8614914206983162</v>
      </c>
      <c r="AG149" s="535">
        <v>8.9331203193479531</v>
      </c>
      <c r="AH149" s="535">
        <v>3.0364050783283392</v>
      </c>
      <c r="AI149" s="535">
        <v>3.5761959854292029</v>
      </c>
      <c r="AJ149" s="535">
        <v>4.162166838115879</v>
      </c>
      <c r="AK149" s="535">
        <v>6.7472850910043043</v>
      </c>
      <c r="AL149" s="535">
        <v>7.3066087510087137</v>
      </c>
      <c r="AM149" s="535">
        <v>2.8524522771884513</v>
      </c>
      <c r="AN149" s="70"/>
      <c r="AO149" s="70"/>
      <c r="AP149" s="70"/>
      <c r="AQ149" s="70"/>
      <c r="AR149" s="70"/>
      <c r="AS149" s="70"/>
      <c r="AT149" s="70"/>
      <c r="AU149" s="70"/>
      <c r="AV149" s="70"/>
      <c r="AW149" s="70"/>
      <c r="AX149" s="70"/>
      <c r="AY149" s="70"/>
      <c r="AZ149" s="402"/>
      <c r="BA149" s="1043"/>
      <c r="BB149" s="678" t="s">
        <v>48</v>
      </c>
      <c r="BC149" s="547">
        <v>48.238614946232197</v>
      </c>
      <c r="BD149" s="543">
        <v>156.73213696864218</v>
      </c>
      <c r="BE149" s="543">
        <v>281.09903390427462</v>
      </c>
      <c r="BF149" s="543">
        <v>743.86075971305081</v>
      </c>
      <c r="BG149" s="556">
        <v>3877.7181865265761</v>
      </c>
      <c r="BH149" s="547">
        <v>13.774584245060682</v>
      </c>
      <c r="BI149" s="543">
        <v>192.0260180226488</v>
      </c>
      <c r="BJ149" s="543">
        <v>369.8858858635038</v>
      </c>
      <c r="BK149" s="543">
        <v>568.20052430180203</v>
      </c>
      <c r="BL149" s="556">
        <v>1670.9485520188489</v>
      </c>
      <c r="BM149" s="547">
        <v>38.192741872416349</v>
      </c>
      <c r="BN149" s="543">
        <v>109.47356904417309</v>
      </c>
      <c r="BO149" s="543">
        <v>181.82095827983434</v>
      </c>
      <c r="BP149" s="543">
        <v>313.52845136733976</v>
      </c>
      <c r="BQ149" s="556">
        <v>1649.7974470431463</v>
      </c>
      <c r="BR149" s="547">
        <v>155.8285738093746</v>
      </c>
      <c r="BS149" s="543">
        <v>68.785945808245543</v>
      </c>
      <c r="BT149" s="543">
        <v>1981.7570884368863</v>
      </c>
      <c r="BU149" s="543">
        <v>142.43982370315655</v>
      </c>
      <c r="BV149" s="543">
        <v>24.453747081421533</v>
      </c>
      <c r="BW149" s="543">
        <v>78.839067624851893</v>
      </c>
      <c r="BX149" s="543">
        <v>46.624178826245107</v>
      </c>
      <c r="BY149" s="551">
        <v>20.866442378417918</v>
      </c>
      <c r="BZ149" s="551">
        <v>449.1914042731612</v>
      </c>
      <c r="CA149" s="551">
        <v>39.2399852820934</v>
      </c>
      <c r="CB149" s="551">
        <v>210.8180757200895</v>
      </c>
      <c r="CC149" s="551">
        <v>76.929815999076652</v>
      </c>
      <c r="CD149" s="551">
        <v>259.74081629384278</v>
      </c>
      <c r="CE149" s="551">
        <v>106.93877526705046</v>
      </c>
      <c r="CF149" s="551">
        <v>32.525080644457653</v>
      </c>
      <c r="CG149" s="551">
        <v>252.56106429070212</v>
      </c>
      <c r="CH149" s="551">
        <v>27.000003597303309</v>
      </c>
      <c r="CI149" s="551">
        <v>98.416701136076156</v>
      </c>
      <c r="CJ149" s="551">
        <v>111.0629859992932</v>
      </c>
      <c r="CK149" s="551">
        <v>312.96688682647016</v>
      </c>
      <c r="CL149" s="551">
        <v>483.60785342462361</v>
      </c>
      <c r="CM149" s="551">
        <v>127.05441563593519</v>
      </c>
      <c r="CN149" s="66"/>
      <c r="CO149" s="66"/>
      <c r="CP149" s="66"/>
      <c r="CQ149" s="66"/>
      <c r="CR149" s="66"/>
      <c r="CS149" s="66"/>
      <c r="CT149" s="66"/>
      <c r="CU149" s="66"/>
      <c r="CV149" s="66"/>
      <c r="CW149" s="66"/>
      <c r="CX149" s="66"/>
      <c r="CY149" s="66"/>
      <c r="CZ149" s="68"/>
    </row>
    <row r="150" s="365" customFormat="true" ht="15" customHeight="true" x14ac:dyDescent="0.2">
      <c r="A150" s="1056"/>
      <c r="B150" s="436" t="s">
        <v>111</v>
      </c>
      <c r="C150" s="531">
        <v>98.95089744200952</v>
      </c>
      <c r="D150" s="520">
        <v>97.223373674352814</v>
      </c>
      <c r="E150" s="520">
        <v>94.788020097007461</v>
      </c>
      <c r="F150" s="520">
        <v>84.901902600865427</v>
      </c>
      <c r="G150" s="539">
        <v>40.740168373251528</v>
      </c>
      <c r="H150" s="525">
        <v>98.675052891242586</v>
      </c>
      <c r="I150" s="520">
        <v>77.422084355097766</v>
      </c>
      <c r="J150" s="520">
        <v>56.102271890817434</v>
      </c>
      <c r="K150" s="520">
        <v>42.170506576674867</v>
      </c>
      <c r="L150" s="535">
        <v>19.514048039249122</v>
      </c>
      <c r="M150" s="531">
        <v>99.095981933807721</v>
      </c>
      <c r="N150" s="520">
        <v>97.156881454721685</v>
      </c>
      <c r="O150" s="520">
        <v>96.331928981495835</v>
      </c>
      <c r="P150" s="520">
        <v>92.290285906933107</v>
      </c>
      <c r="Q150" s="535">
        <v>68.661468016885323</v>
      </c>
      <c r="R150" s="531">
        <v>91.979185483472193</v>
      </c>
      <c r="S150" s="520">
        <v>94.503572855319689</v>
      </c>
      <c r="T150" s="520">
        <v>50.349757998426711</v>
      </c>
      <c r="U150" s="520">
        <v>89.782185235930541</v>
      </c>
      <c r="V150" s="520">
        <v>97.527039379053932</v>
      </c>
      <c r="W150" s="520">
        <v>87.584515609761894</v>
      </c>
      <c r="X150" s="520">
        <v>97.856376451593732</v>
      </c>
      <c r="Y150" s="535">
        <v>98.803773342980151</v>
      </c>
      <c r="Z150" s="535">
        <v>77.273738235005411</v>
      </c>
      <c r="AA150" s="535">
        <v>91.661793594122841</v>
      </c>
      <c r="AB150" s="535">
        <v>77.730283817108187</v>
      </c>
      <c r="AC150" s="535">
        <v>89.748796978749112</v>
      </c>
      <c r="AD150" s="535">
        <v>70.436650001106543</v>
      </c>
      <c r="AE150" s="535">
        <v>91.93033869669253</v>
      </c>
      <c r="AF150" s="535">
        <v>93.384161408299491</v>
      </c>
      <c r="AG150" s="535">
        <v>83.106059743021092</v>
      </c>
      <c r="AH150" s="535">
        <v>83.690673479051284</v>
      </c>
      <c r="AI150" s="535">
        <v>94.03210473054429</v>
      </c>
      <c r="AJ150" s="535">
        <v>90.402527639084795</v>
      </c>
      <c r="AK150" s="535">
        <v>83.15906117479993</v>
      </c>
      <c r="AL150" s="535">
        <v>80.982044468215292</v>
      </c>
      <c r="AM150" s="535">
        <v>94.511950752048762</v>
      </c>
      <c r="AN150" s="70"/>
      <c r="AO150" s="70"/>
      <c r="AP150" s="70"/>
      <c r="AQ150" s="70"/>
      <c r="AR150" s="70"/>
      <c r="AS150" s="70"/>
      <c r="AT150" s="70"/>
      <c r="AU150" s="70"/>
      <c r="AV150" s="70"/>
      <c r="AW150" s="70"/>
      <c r="AX150" s="70"/>
      <c r="AY150" s="70"/>
      <c r="AZ150" s="402"/>
      <c r="BA150" s="1043"/>
      <c r="BB150" s="678" t="s">
        <v>111</v>
      </c>
      <c r="BC150" s="547">
        <v>15905.629320707165</v>
      </c>
      <c r="BD150" s="543">
        <v>15622.128480861713</v>
      </c>
      <c r="BE150" s="543">
        <v>15241.765543768182</v>
      </c>
      <c r="BF150" s="543">
        <v>13647.960273795565</v>
      </c>
      <c r="BG150" s="556">
        <v>6548.1299584118678</v>
      </c>
      <c r="BH150" s="547">
        <v>3670.5177636348881</v>
      </c>
      <c r="BI150" s="543">
        <v>2877.0758630351843</v>
      </c>
      <c r="BJ150" s="543">
        <v>2086.4015903712011</v>
      </c>
      <c r="BK150" s="543">
        <v>1567.6078658320725</v>
      </c>
      <c r="BL150" s="556">
        <v>725.79628499408204</v>
      </c>
      <c r="BM150" s="547">
        <v>12242.094009637036</v>
      </c>
      <c r="BN150" s="543">
        <v>12004.200548945631</v>
      </c>
      <c r="BO150" s="543">
        <v>11904.705589364314</v>
      </c>
      <c r="BP150" s="543">
        <v>11404.698018744968</v>
      </c>
      <c r="BQ150" s="556">
        <v>8482.516042985113</v>
      </c>
      <c r="BR150" s="547">
        <v>3641.6695716490353</v>
      </c>
      <c r="BS150" s="543">
        <v>2508.4951678438197</v>
      </c>
      <c r="BT150" s="543">
        <v>5570.5441248152747</v>
      </c>
      <c r="BU150" s="543">
        <v>2870.7736578015588</v>
      </c>
      <c r="BV150" s="543">
        <v>3384.4673096499928</v>
      </c>
      <c r="BW150" s="543">
        <v>2298.5838952883391</v>
      </c>
      <c r="BX150" s="543">
        <v>5968.2404472587887</v>
      </c>
      <c r="BY150" s="551">
        <v>3468.7857906463964</v>
      </c>
      <c r="BZ150" s="551">
        <v>3543.067849285927</v>
      </c>
      <c r="CA150" s="551">
        <v>1132.523674312547</v>
      </c>
      <c r="CB150" s="551">
        <v>1930.3461118186972</v>
      </c>
      <c r="CC150" s="551">
        <v>2034.1751892913255</v>
      </c>
      <c r="CD150" s="551">
        <v>2032.0759887686206</v>
      </c>
      <c r="CE150" s="551">
        <v>3999.5214452495684</v>
      </c>
      <c r="CF150" s="551">
        <v>1061.4490607065193</v>
      </c>
      <c r="CG150" s="551">
        <v>2349.6106788401721</v>
      </c>
      <c r="CH150" s="551">
        <v>744.18545177745091</v>
      </c>
      <c r="CI150" s="551">
        <v>2587.7579378109831</v>
      </c>
      <c r="CJ150" s="551">
        <v>2412.2950982006882</v>
      </c>
      <c r="CK150" s="551">
        <v>3857.2599402962619</v>
      </c>
      <c r="CL150" s="551">
        <v>5360.0177627964931</v>
      </c>
      <c r="CM150" s="551">
        <v>4209.767423436022</v>
      </c>
      <c r="CN150" s="66"/>
      <c r="CO150" s="66"/>
      <c r="CP150" s="66"/>
      <c r="CQ150" s="66"/>
      <c r="CR150" s="66"/>
      <c r="CS150" s="66"/>
      <c r="CT150" s="66"/>
      <c r="CU150" s="66"/>
      <c r="CV150" s="66"/>
      <c r="CW150" s="66"/>
      <c r="CX150" s="66"/>
      <c r="CY150" s="66"/>
      <c r="CZ150" s="68"/>
    </row>
    <row r="151" s="365" customFormat="true" ht="15" customHeight="true" x14ac:dyDescent="0.2">
      <c r="A151" s="1056" t="s">
        <v>110</v>
      </c>
      <c r="B151" s="436" t="s">
        <v>49</v>
      </c>
      <c r="C151" s="531">
        <v>64.542126515724576</v>
      </c>
      <c r="D151" s="520">
        <v>63.717759859624181</v>
      </c>
      <c r="E151" s="520">
        <v>60.271067010770921</v>
      </c>
      <c r="F151" s="520">
        <v>62.130254020101852</v>
      </c>
      <c r="G151" s="539">
        <v>61.94333816900722</v>
      </c>
      <c r="H151" s="525">
        <v>71.400750246730752</v>
      </c>
      <c r="I151" s="520">
        <v>69.360248600888852</v>
      </c>
      <c r="J151" s="520">
        <v>77.68843494010909</v>
      </c>
      <c r="K151" s="520">
        <v>73.775175447719704</v>
      </c>
      <c r="L151" s="535">
        <v>48.125644912760485</v>
      </c>
      <c r="M151" s="531">
        <v>62.735775459494569</v>
      </c>
      <c r="N151" s="520">
        <v>64.340250228342711</v>
      </c>
      <c r="O151" s="520">
        <v>61.484867606159767</v>
      </c>
      <c r="P151" s="520">
        <v>58.391350555557779</v>
      </c>
      <c r="Q151" s="535">
        <v>57.415275456653767</v>
      </c>
      <c r="R151" s="531">
        <v>62.772716343996734</v>
      </c>
      <c r="S151" s="520">
        <v>53.907997497506699</v>
      </c>
      <c r="T151" s="520">
        <v>64.229204499409619</v>
      </c>
      <c r="U151" s="520">
        <v>60.396443852955429</v>
      </c>
      <c r="V151" s="520">
        <v>47.778634679748357</v>
      </c>
      <c r="W151" s="520">
        <v>76.879278223684139</v>
      </c>
      <c r="X151" s="520">
        <v>68.316613492307681</v>
      </c>
      <c r="Y151" s="535">
        <v>44.317814743547487</v>
      </c>
      <c r="Z151" s="535">
        <v>52.430577602212246</v>
      </c>
      <c r="AA151" s="535">
        <v>69.298176615686231</v>
      </c>
      <c r="AB151" s="535">
        <v>65.459675776472068</v>
      </c>
      <c r="AC151" s="535">
        <v>71.228079037554721</v>
      </c>
      <c r="AD151" s="535">
        <v>69.982807288479805</v>
      </c>
      <c r="AE151" s="535">
        <v>67.271179760880727</v>
      </c>
      <c r="AF151" s="535">
        <v>69.303185829642473</v>
      </c>
      <c r="AG151" s="535">
        <v>54.582970361598349</v>
      </c>
      <c r="AH151" s="535">
        <v>85.14794764981248</v>
      </c>
      <c r="AI151" s="535">
        <v>60.961016452463411</v>
      </c>
      <c r="AJ151" s="535">
        <v>75.052417769162773</v>
      </c>
      <c r="AK151" s="535">
        <v>68.249649176380473</v>
      </c>
      <c r="AL151" s="535">
        <v>62.12460473943905</v>
      </c>
      <c r="AM151" s="535">
        <v>50.198547251958502</v>
      </c>
      <c r="AN151" s="70"/>
      <c r="AO151" s="70"/>
      <c r="AP151" s="70"/>
      <c r="AQ151" s="70"/>
      <c r="AR151" s="70"/>
      <c r="AS151" s="70"/>
      <c r="AT151" s="70"/>
      <c r="AU151" s="70"/>
      <c r="AV151" s="70"/>
      <c r="AW151" s="70"/>
      <c r="AX151" s="70"/>
      <c r="AY151" s="70"/>
      <c r="AZ151" s="402"/>
      <c r="BA151" s="1043" t="s">
        <v>110</v>
      </c>
      <c r="BB151" s="678" t="s">
        <v>49</v>
      </c>
      <c r="BC151" s="547">
        <v>3439.1047950474444</v>
      </c>
      <c r="BD151" s="543">
        <v>4458.1946868748355</v>
      </c>
      <c r="BE151" s="543">
        <v>5329.5344484806446</v>
      </c>
      <c r="BF151" s="543">
        <v>7439.5924925745212</v>
      </c>
      <c r="BG151" s="556">
        <v>9459.6948129877928</v>
      </c>
      <c r="BH151" s="547">
        <v>913.85033760697627</v>
      </c>
      <c r="BI151" s="543">
        <v>1871.6772862181731</v>
      </c>
      <c r="BJ151" s="543">
        <v>2605.9772003824992</v>
      </c>
      <c r="BK151" s="543">
        <v>2623.3024386181182</v>
      </c>
      <c r="BL151" s="556">
        <v>1760.9954356640346</v>
      </c>
      <c r="BM151" s="547">
        <v>2533.2492902733597</v>
      </c>
      <c r="BN151" s="543">
        <v>3362.457802163312</v>
      </c>
      <c r="BO151" s="543">
        <v>3788.2088313435679</v>
      </c>
      <c r="BP151" s="543">
        <v>4706.6954542751237</v>
      </c>
      <c r="BQ151" s="556">
        <v>5959.7071594200852</v>
      </c>
      <c r="BR151" s="547">
        <v>1784.1522470749605</v>
      </c>
      <c r="BS151" s="543">
        <v>1107.2016783131949</v>
      </c>
      <c r="BT151" s="543">
        <v>6737.4264745452147</v>
      </c>
      <c r="BU151" s="543">
        <v>1747.8931971569505</v>
      </c>
      <c r="BV151" s="543">
        <v>687.47230911699558</v>
      </c>
      <c r="BW151" s="543">
        <v>968.58520870073426</v>
      </c>
      <c r="BX151" s="543">
        <v>1146.0400222163612</v>
      </c>
      <c r="BY151" s="551">
        <v>434.53323114974927</v>
      </c>
      <c r="BZ151" s="551">
        <v>1807.3822865657789</v>
      </c>
      <c r="CA151" s="551">
        <v>302.85749464679787</v>
      </c>
      <c r="CB151" s="551">
        <v>550.82947005182609</v>
      </c>
      <c r="CC151" s="551">
        <v>1223.4251254202263</v>
      </c>
      <c r="CD151" s="551">
        <v>851.20790626498876</v>
      </c>
      <c r="CE151" s="551">
        <v>1515.5511210129969</v>
      </c>
      <c r="CF151" s="551">
        <v>119.9540405092811</v>
      </c>
      <c r="CG151" s="551">
        <v>1401.2131019540489</v>
      </c>
      <c r="CH151" s="551">
        <v>208.42570705605604</v>
      </c>
      <c r="CI151" s="551">
        <v>279.85473139037805</v>
      </c>
      <c r="CJ151" s="551">
        <v>1083.2760266429045</v>
      </c>
      <c r="CK151" s="551">
        <v>1790.5647005872138</v>
      </c>
      <c r="CL151" s="551">
        <v>3578.3544191046385</v>
      </c>
      <c r="CM151" s="551">
        <v>799.92073648395353</v>
      </c>
      <c r="CN151" s="66"/>
      <c r="CO151" s="66"/>
      <c r="CP151" s="66"/>
      <c r="CQ151" s="66"/>
      <c r="CR151" s="66"/>
      <c r="CS151" s="66"/>
      <c r="CT151" s="66"/>
      <c r="CU151" s="66"/>
      <c r="CV151" s="66"/>
      <c r="CW151" s="66"/>
      <c r="CX151" s="66"/>
      <c r="CY151" s="66"/>
      <c r="CZ151" s="68"/>
    </row>
    <row r="152" s="365" customFormat="true" ht="15" customHeight="true" x14ac:dyDescent="0.2">
      <c r="A152" s="1056"/>
      <c r="B152" s="436" t="s">
        <v>48</v>
      </c>
      <c r="C152" s="531">
        <v>35.457873484275318</v>
      </c>
      <c r="D152" s="520">
        <v>36.282240140375755</v>
      </c>
      <c r="E152" s="520">
        <v>39.728932989229115</v>
      </c>
      <c r="F152" s="520">
        <v>37.869745979898042</v>
      </c>
      <c r="G152" s="539">
        <v>38.056661830992653</v>
      </c>
      <c r="H152" s="525">
        <v>28.599249753269195</v>
      </c>
      <c r="I152" s="520">
        <v>30.639751399111105</v>
      </c>
      <c r="J152" s="520">
        <v>22.311565059890874</v>
      </c>
      <c r="K152" s="520">
        <v>26.224824552280268</v>
      </c>
      <c r="L152" s="535">
        <v>51.874355087239543</v>
      </c>
      <c r="M152" s="531">
        <v>37.264224540505317</v>
      </c>
      <c r="N152" s="520">
        <v>35.659749771657168</v>
      </c>
      <c r="O152" s="520">
        <v>38.515132393840304</v>
      </c>
      <c r="P152" s="520">
        <v>41.608649444442186</v>
      </c>
      <c r="Q152" s="535">
        <v>42.584724543346226</v>
      </c>
      <c r="R152" s="531">
        <v>37.227283656003287</v>
      </c>
      <c r="S152" s="520">
        <v>46.092002502493216</v>
      </c>
      <c r="T152" s="520">
        <v>35.770795500590239</v>
      </c>
      <c r="U152" s="520">
        <v>39.603556147044422</v>
      </c>
      <c r="V152" s="520">
        <v>52.221365320251564</v>
      </c>
      <c r="W152" s="520">
        <v>23.120721776315754</v>
      </c>
      <c r="X152" s="520">
        <v>31.683386507692312</v>
      </c>
      <c r="Y152" s="535">
        <v>55.682185256452463</v>
      </c>
      <c r="Z152" s="535">
        <v>47.569422397787839</v>
      </c>
      <c r="AA152" s="535">
        <v>30.701823384313805</v>
      </c>
      <c r="AB152" s="535">
        <v>34.540324223527982</v>
      </c>
      <c r="AC152" s="535">
        <v>28.771920962445289</v>
      </c>
      <c r="AD152" s="535">
        <v>30.017192711520206</v>
      </c>
      <c r="AE152" s="535">
        <v>32.728820239119329</v>
      </c>
      <c r="AF152" s="535">
        <v>30.696814170357513</v>
      </c>
      <c r="AG152" s="535">
        <v>45.417029638401388</v>
      </c>
      <c r="AH152" s="535">
        <v>14.852052350187526</v>
      </c>
      <c r="AI152" s="535">
        <v>39.038983547536589</v>
      </c>
      <c r="AJ152" s="535">
        <v>24.947582230837199</v>
      </c>
      <c r="AK152" s="535">
        <v>31.750350823619613</v>
      </c>
      <c r="AL152" s="535">
        <v>37.875395260561021</v>
      </c>
      <c r="AM152" s="535">
        <v>49.801452748041463</v>
      </c>
      <c r="AN152" s="70"/>
      <c r="AO152" s="70"/>
      <c r="AP152" s="70"/>
      <c r="AQ152" s="70"/>
      <c r="AR152" s="70"/>
      <c r="AS152" s="70"/>
      <c r="AT152" s="70"/>
      <c r="AU152" s="70"/>
      <c r="AV152" s="70"/>
      <c r="AW152" s="70"/>
      <c r="AX152" s="70"/>
      <c r="AY152" s="70"/>
      <c r="AZ152" s="402"/>
      <c r="BA152" s="1043"/>
      <c r="BB152" s="678" t="s">
        <v>48</v>
      </c>
      <c r="BC152" s="547">
        <v>1889.3604736163672</v>
      </c>
      <c r="BD152" s="543">
        <v>2538.5903487206201</v>
      </c>
      <c r="BE152" s="543">
        <v>3513.0739751071046</v>
      </c>
      <c r="BF152" s="543">
        <v>4534.5940127107788</v>
      </c>
      <c r="BG152" s="556">
        <v>5811.8341239542142</v>
      </c>
      <c r="BH152" s="547">
        <v>366.03864738141124</v>
      </c>
      <c r="BI152" s="543">
        <v>826.80970593223674</v>
      </c>
      <c r="BJ152" s="543">
        <v>748.41808688448737</v>
      </c>
      <c r="BK152" s="543">
        <v>932.50399992719372</v>
      </c>
      <c r="BL152" s="556">
        <v>1898.1668235768971</v>
      </c>
      <c r="BM152" s="547">
        <v>1504.7167214944432</v>
      </c>
      <c r="BN152" s="543">
        <v>1863.5986558547854</v>
      </c>
      <c r="BO152" s="543">
        <v>2372.9963217826862</v>
      </c>
      <c r="BP152" s="543">
        <v>3353.9084014223563</v>
      </c>
      <c r="BQ152" s="556">
        <v>4420.2955698525884</v>
      </c>
      <c r="BR152" s="547">
        <v>1058.0893365100842</v>
      </c>
      <c r="BS152" s="543">
        <v>946.67108586136601</v>
      </c>
      <c r="BT152" s="543">
        <v>3752.2355523402871</v>
      </c>
      <c r="BU152" s="543">
        <v>1146.1401029036736</v>
      </c>
      <c r="BV152" s="543">
        <v>751.39741523783152</v>
      </c>
      <c r="BW152" s="543">
        <v>291.29291591248813</v>
      </c>
      <c r="BX152" s="543">
        <v>531.50217964556668</v>
      </c>
      <c r="BY152" s="551">
        <v>545.96012950950012</v>
      </c>
      <c r="BZ152" s="551">
        <v>1639.8089694190112</v>
      </c>
      <c r="CA152" s="551">
        <v>134.17780619002619</v>
      </c>
      <c r="CB152" s="551">
        <v>290.64959857779428</v>
      </c>
      <c r="CC152" s="551">
        <v>494.19121626881525</v>
      </c>
      <c r="CD152" s="551">
        <v>365.10212650660333</v>
      </c>
      <c r="CE152" s="551">
        <v>737.34696461611099</v>
      </c>
      <c r="CF152" s="551">
        <v>53.131856009453159</v>
      </c>
      <c r="CG152" s="551">
        <v>1165.9119421235514</v>
      </c>
      <c r="CH152" s="551">
        <v>36.354951560928328</v>
      </c>
      <c r="CI152" s="551">
        <v>179.21689778530185</v>
      </c>
      <c r="CJ152" s="551">
        <v>360.08323990959315</v>
      </c>
      <c r="CK152" s="551">
        <v>832.98680802169156</v>
      </c>
      <c r="CL152" s="551">
        <v>2181.6088581071135</v>
      </c>
      <c r="CM152" s="551">
        <v>793.59298109229417</v>
      </c>
      <c r="CN152" s="66"/>
      <c r="CO152" s="66"/>
      <c r="CP152" s="66"/>
      <c r="CQ152" s="66"/>
      <c r="CR152" s="66"/>
      <c r="CS152" s="66"/>
      <c r="CT152" s="66"/>
      <c r="CU152" s="66"/>
      <c r="CV152" s="66"/>
      <c r="CW152" s="66"/>
      <c r="CX152" s="66"/>
      <c r="CY152" s="66"/>
      <c r="CZ152" s="68"/>
    </row>
    <row r="153" s="365" customFormat="true" ht="15" customHeight="true" x14ac:dyDescent="0.2">
      <c r="A153" s="1118" t="s">
        <v>542</v>
      </c>
      <c r="B153" s="436" t="s">
        <v>543</v>
      </c>
      <c r="C153" s="561">
        <v>0</v>
      </c>
      <c r="D153" s="559">
        <v>1.7237412956536843E-2</v>
      </c>
      <c r="E153" s="559">
        <v>0.10477580495805727</v>
      </c>
      <c r="F153" s="559">
        <v>0.29735510902489415</v>
      </c>
      <c r="G153" s="563">
        <v>1.3482045007056358</v>
      </c>
      <c r="H153" s="560">
        <v>0</v>
      </c>
      <c r="I153" s="559">
        <v>1.0702746228946689</v>
      </c>
      <c r="J153" s="559">
        <v>1.9567386100412829</v>
      </c>
      <c r="K153" s="559">
        <v>1.4908020831894171</v>
      </c>
      <c r="L153" s="562">
        <v>2.7355428505802872</v>
      </c>
      <c r="M153" s="561">
        <v>0</v>
      </c>
      <c r="N153" s="559">
        <v>0</v>
      </c>
      <c r="O153" s="559">
        <v>5.9340353189206108E-2</v>
      </c>
      <c r="P153" s="559">
        <v>0</v>
      </c>
      <c r="Q153" s="562">
        <v>5.7272056175247436E-2</v>
      </c>
      <c r="R153" s="561">
        <v>0</v>
      </c>
      <c r="S153" s="559">
        <v>0</v>
      </c>
      <c r="T153" s="559">
        <v>1.630659489383127</v>
      </c>
      <c r="U153" s="559">
        <v>0</v>
      </c>
      <c r="V153" s="559">
        <v>0</v>
      </c>
      <c r="W153" s="559">
        <v>2.0850425156408989</v>
      </c>
      <c r="X153" s="559">
        <v>0</v>
      </c>
      <c r="Y153" s="562">
        <v>0</v>
      </c>
      <c r="Z153" s="562">
        <v>0</v>
      </c>
      <c r="AA153" s="562">
        <v>0</v>
      </c>
      <c r="AB153" s="562">
        <v>0</v>
      </c>
      <c r="AC153" s="562">
        <v>0</v>
      </c>
      <c r="AD153" s="562">
        <v>5.6344822746331645E-2</v>
      </c>
      <c r="AE153" s="562">
        <v>0.47084316115425362</v>
      </c>
      <c r="AF153" s="562">
        <v>0</v>
      </c>
      <c r="AG153" s="562">
        <v>0</v>
      </c>
      <c r="AH153" s="562">
        <v>0</v>
      </c>
      <c r="AI153" s="562">
        <v>0.11524230887000027</v>
      </c>
      <c r="AJ153" s="562">
        <v>0</v>
      </c>
      <c r="AK153" s="562">
        <v>9.838556286013414E-2</v>
      </c>
      <c r="AL153" s="562">
        <v>0.27309882583969419</v>
      </c>
      <c r="AM153" s="562">
        <v>2.3813898913363957E-2</v>
      </c>
      <c r="AN153" s="70"/>
      <c r="AO153" s="70"/>
      <c r="AP153" s="70"/>
      <c r="AQ153" s="70"/>
      <c r="AR153" s="70"/>
      <c r="AS153" s="70"/>
      <c r="AT153" s="70"/>
      <c r="AU153" s="70"/>
      <c r="AV153" s="70"/>
      <c r="AW153" s="70"/>
      <c r="AX153" s="70"/>
      <c r="AY153" s="70"/>
      <c r="AZ153" s="402"/>
      <c r="BA153" s="1102" t="s">
        <v>542</v>
      </c>
      <c r="BB153" s="425" t="s">
        <v>543</v>
      </c>
      <c r="BC153" s="506">
        <v>0</v>
      </c>
      <c r="BD153" s="490">
        <v>2.7697565894663598</v>
      </c>
      <c r="BE153" s="490">
        <v>16.847785745455298</v>
      </c>
      <c r="BF153" s="490">
        <v>47.799761735145587</v>
      </c>
      <c r="BG153" s="508">
        <v>216.69567489889332</v>
      </c>
      <c r="BH153" s="506">
        <v>0</v>
      </c>
      <c r="BI153" s="490">
        <v>39.772389364076659</v>
      </c>
      <c r="BJ153" s="490">
        <v>72.76964747303002</v>
      </c>
      <c r="BK153" s="490">
        <v>55.417713983525999</v>
      </c>
      <c r="BL153" s="508">
        <v>101.74448860635744</v>
      </c>
      <c r="BM153" s="506">
        <v>0</v>
      </c>
      <c r="BN153" s="490">
        <v>0</v>
      </c>
      <c r="BO153" s="490">
        <v>7.333284423507088</v>
      </c>
      <c r="BP153" s="490">
        <v>0</v>
      </c>
      <c r="BQ153" s="508">
        <v>7.0754551184633803</v>
      </c>
      <c r="BR153" s="506">
        <v>0</v>
      </c>
      <c r="BS153" s="490">
        <v>0</v>
      </c>
      <c r="BT153" s="490">
        <v>180.41120750652448</v>
      </c>
      <c r="BU153" s="490">
        <v>0</v>
      </c>
      <c r="BV153" s="490">
        <v>0</v>
      </c>
      <c r="BW153" s="490">
        <v>54.720233526181445</v>
      </c>
      <c r="BX153" s="490">
        <v>0</v>
      </c>
      <c r="BY153" s="491">
        <v>0</v>
      </c>
      <c r="BZ153" s="491">
        <v>0</v>
      </c>
      <c r="CA153" s="491">
        <v>0</v>
      </c>
      <c r="CB153" s="491">
        <v>0</v>
      </c>
      <c r="CC153" s="491">
        <v>0</v>
      </c>
      <c r="CD153" s="491">
        <v>1.6255310465850639</v>
      </c>
      <c r="CE153" s="491">
        <v>20.484503234548487</v>
      </c>
      <c r="CF153" s="491">
        <v>0</v>
      </c>
      <c r="CG153" s="491">
        <v>0</v>
      </c>
      <c r="CH153" s="491">
        <v>0</v>
      </c>
      <c r="CI153" s="491">
        <v>3.1714614960983449</v>
      </c>
      <c r="CJ153" s="491">
        <v>0</v>
      </c>
      <c r="CK153" s="491">
        <v>4.5635278340407286</v>
      </c>
      <c r="CL153" s="491">
        <v>18.07579157962801</v>
      </c>
      <c r="CM153" s="491">
        <v>1.0607227453540302</v>
      </c>
      <c r="CN153" s="67"/>
      <c r="CO153" s="67"/>
      <c r="CP153" s="67"/>
      <c r="CQ153" s="67"/>
      <c r="CR153" s="67"/>
      <c r="CS153" s="67"/>
      <c r="CT153" s="67"/>
      <c r="CU153" s="67"/>
      <c r="CV153" s="67"/>
      <c r="CW153" s="67"/>
      <c r="CX153" s="67"/>
      <c r="CY153" s="67"/>
      <c r="CZ153" s="67"/>
    </row>
    <row r="154" s="365" customFormat="true" ht="15" customHeight="true" x14ac:dyDescent="0.2">
      <c r="A154" s="1118"/>
      <c r="B154" s="436" t="s">
        <v>544</v>
      </c>
      <c r="C154" s="462">
        <v>0</v>
      </c>
      <c r="D154" s="460">
        <v>0</v>
      </c>
      <c r="E154" s="460">
        <v>0.11770514818752616</v>
      </c>
      <c r="F154" s="460">
        <v>0.8829740114412109</v>
      </c>
      <c r="G154" s="464">
        <v>16.3928866473677</v>
      </c>
      <c r="H154" s="461">
        <v>0.1849835003334491</v>
      </c>
      <c r="I154" s="460">
        <v>2.3831899050795555</v>
      </c>
      <c r="J154" s="460">
        <v>6.7286865615019966</v>
      </c>
      <c r="K154" s="460">
        <v>11.640269194117</v>
      </c>
      <c r="L154" s="463">
        <v>33.52025264631677</v>
      </c>
      <c r="M154" s="462">
        <v>0</v>
      </c>
      <c r="N154" s="460">
        <v>0</v>
      </c>
      <c r="O154" s="460">
        <v>7.6338691997838937E-2</v>
      </c>
      <c r="P154" s="460">
        <v>2.1135817091371974E-2</v>
      </c>
      <c r="Q154" s="463">
        <v>6.1397684289782015</v>
      </c>
      <c r="R154" s="462">
        <v>0.6787026174427202</v>
      </c>
      <c r="S154" s="460">
        <v>1.5817657044798059</v>
      </c>
      <c r="T154" s="460">
        <v>11.771471173557366</v>
      </c>
      <c r="U154" s="460">
        <v>1.5540136361167587</v>
      </c>
      <c r="V154" s="460">
        <v>0.25456659936432163</v>
      </c>
      <c r="W154" s="460">
        <v>1.6264124561979187</v>
      </c>
      <c r="X154" s="460">
        <v>0.79865012934279556</v>
      </c>
      <c r="Y154" s="463">
        <v>0.16804580472194031</v>
      </c>
      <c r="Z154" s="463">
        <v>9.3618991394133531</v>
      </c>
      <c r="AA154" s="463">
        <v>1.0598381867428699</v>
      </c>
      <c r="AB154" s="463">
        <v>1.8123311883139412</v>
      </c>
      <c r="AC154" s="463">
        <v>0.41794946445002723</v>
      </c>
      <c r="AD154" s="463">
        <v>8.4017934335070716</v>
      </c>
      <c r="AE154" s="463">
        <v>1.5954796883858233</v>
      </c>
      <c r="AF154" s="463">
        <v>0.37641953463247119</v>
      </c>
      <c r="AG154" s="463">
        <v>1.104404002639944</v>
      </c>
      <c r="AH154" s="463">
        <v>0</v>
      </c>
      <c r="AI154" s="463">
        <v>1.0132838722730049</v>
      </c>
      <c r="AJ154" s="463">
        <v>1.8239621639828161</v>
      </c>
      <c r="AK154" s="463">
        <v>1.1471852072085791</v>
      </c>
      <c r="AL154" s="463">
        <v>3.2757221920955426</v>
      </c>
      <c r="AM154" s="463">
        <v>1.7496539113215723</v>
      </c>
      <c r="AN154" s="1"/>
      <c r="AO154" s="1"/>
      <c r="AP154" s="1"/>
      <c r="AQ154" s="1"/>
      <c r="AR154" s="1"/>
      <c r="AS154" s="1"/>
      <c r="AT154" s="1"/>
      <c r="AU154" s="1"/>
      <c r="AV154" s="1"/>
      <c r="AW154" s="1"/>
      <c r="AX154" s="1"/>
      <c r="AY154" s="1"/>
      <c r="AZ154" s="402"/>
      <c r="BA154" s="1102"/>
      <c r="BB154" s="678" t="s">
        <v>544</v>
      </c>
      <c r="BC154" s="507">
        <v>0</v>
      </c>
      <c r="BD154" s="492">
        <v>0</v>
      </c>
      <c r="BE154" s="492">
        <v>18.926803937171837</v>
      </c>
      <c r="BF154" s="492">
        <v>141.93785841992099</v>
      </c>
      <c r="BG154" s="511">
        <v>2634.8136604893257</v>
      </c>
      <c r="BH154" s="507">
        <v>6.8810221434757919</v>
      </c>
      <c r="BI154" s="492">
        <v>88.561528794361834</v>
      </c>
      <c r="BJ154" s="492">
        <v>250.23482775079722</v>
      </c>
      <c r="BK154" s="492">
        <v>432.70472731749118</v>
      </c>
      <c r="BL154" s="511">
        <v>1246.7364430909697</v>
      </c>
      <c r="BM154" s="507">
        <v>0</v>
      </c>
      <c r="BN154" s="492">
        <v>0</v>
      </c>
      <c r="BO154" s="492">
        <v>9.4339401579511737</v>
      </c>
      <c r="BP154" s="492">
        <v>2.6118416357448706</v>
      </c>
      <c r="BQ154" s="511">
        <v>758.51399195562396</v>
      </c>
      <c r="BR154" s="507">
        <v>26.871412887036662</v>
      </c>
      <c r="BS154" s="492">
        <v>41.986260481635483</v>
      </c>
      <c r="BT154" s="492">
        <v>1302.3597767508898</v>
      </c>
      <c r="BU154" s="492">
        <v>49.689383241287402</v>
      </c>
      <c r="BV154" s="492">
        <v>8.8341893608466773</v>
      </c>
      <c r="BW154" s="492">
        <v>42.683863156471141</v>
      </c>
      <c r="BX154" s="492">
        <v>48.709508547048856</v>
      </c>
      <c r="BY154" s="493">
        <v>5.8997230558565583</v>
      </c>
      <c r="BZ154" s="493">
        <v>429.25118684224503</v>
      </c>
      <c r="CA154" s="493">
        <v>13.094788901269574</v>
      </c>
      <c r="CB154" s="493">
        <v>45.007251882947365</v>
      </c>
      <c r="CC154" s="493">
        <v>9.4729117222947288</v>
      </c>
      <c r="CD154" s="493">
        <v>242.38919225368295</v>
      </c>
      <c r="CE154" s="493">
        <v>69.412941577564112</v>
      </c>
      <c r="CF154" s="493">
        <v>4.2785645385868589</v>
      </c>
      <c r="CG154" s="493">
        <v>31.224190466743345</v>
      </c>
      <c r="CH154" s="493">
        <v>0</v>
      </c>
      <c r="CI154" s="493">
        <v>27.885511988104795</v>
      </c>
      <c r="CJ154" s="493">
        <v>48.67048635017359</v>
      </c>
      <c r="CK154" s="493">
        <v>53.211177246996677</v>
      </c>
      <c r="CL154" s="493">
        <v>216.81261878378612</v>
      </c>
      <c r="CM154" s="493">
        <v>77.933382810948984</v>
      </c>
      <c r="CN154" s="67"/>
      <c r="CO154" s="67"/>
      <c r="CP154" s="67"/>
      <c r="CQ154" s="67"/>
      <c r="CR154" s="67"/>
      <c r="CS154" s="67"/>
      <c r="CT154" s="67"/>
      <c r="CU154" s="67"/>
      <c r="CV154" s="67"/>
      <c r="CW154" s="67"/>
      <c r="CX154" s="67"/>
      <c r="CY154" s="67"/>
      <c r="CZ154" s="67"/>
    </row>
    <row r="155" s="365" customFormat="true" ht="15" customHeight="true" x14ac:dyDescent="0.2">
      <c r="A155" s="1118"/>
      <c r="B155" s="436" t="s">
        <v>545</v>
      </c>
      <c r="C155" s="462">
        <v>0</v>
      </c>
      <c r="D155" s="460">
        <v>0</v>
      </c>
      <c r="E155" s="460">
        <v>0</v>
      </c>
      <c r="F155" s="460">
        <v>0.40662083273631383</v>
      </c>
      <c r="G155" s="464">
        <v>1.6360524816350368</v>
      </c>
      <c r="H155" s="461">
        <v>0</v>
      </c>
      <c r="I155" s="460">
        <v>0.50516509183585745</v>
      </c>
      <c r="J155" s="460">
        <v>1.3671342194941269</v>
      </c>
      <c r="K155" s="460">
        <v>2.049350717830476</v>
      </c>
      <c r="L155" s="463">
        <v>2.667830705025378</v>
      </c>
      <c r="M155" s="462">
        <v>0</v>
      </c>
      <c r="N155" s="460">
        <v>0</v>
      </c>
      <c r="O155" s="460">
        <v>0</v>
      </c>
      <c r="P155" s="460">
        <v>5.9938593140418599E-2</v>
      </c>
      <c r="Q155" s="463">
        <v>0.61434376105193444</v>
      </c>
      <c r="R155" s="462">
        <v>0.10673926769441881</v>
      </c>
      <c r="S155" s="460">
        <v>0</v>
      </c>
      <c r="T155" s="460">
        <v>0.82640673070941106</v>
      </c>
      <c r="U155" s="460">
        <v>0.15123433382718421</v>
      </c>
      <c r="V155" s="460">
        <v>0</v>
      </c>
      <c r="W155" s="460">
        <v>3.7730200754992282E-2</v>
      </c>
      <c r="X155" s="460">
        <v>0.15264955113471068</v>
      </c>
      <c r="Y155" s="463">
        <v>0</v>
      </c>
      <c r="Z155" s="463">
        <v>1.3061089979369855</v>
      </c>
      <c r="AA155" s="463">
        <v>0.13247977334285874</v>
      </c>
      <c r="AB155" s="463">
        <v>0</v>
      </c>
      <c r="AC155" s="463">
        <v>0</v>
      </c>
      <c r="AD155" s="463">
        <v>2.4621356867257198</v>
      </c>
      <c r="AE155" s="463">
        <v>0.1670339677618051</v>
      </c>
      <c r="AF155" s="463">
        <v>0</v>
      </c>
      <c r="AG155" s="463">
        <v>0</v>
      </c>
      <c r="AH155" s="463">
        <v>0</v>
      </c>
      <c r="AI155" s="463">
        <v>0.64597892459413553</v>
      </c>
      <c r="AJ155" s="463">
        <v>0.11001778369078578</v>
      </c>
      <c r="AK155" s="463">
        <v>0</v>
      </c>
      <c r="AL155" s="463">
        <v>0.74914881665285926</v>
      </c>
      <c r="AM155" s="463">
        <v>0.16642382128290212</v>
      </c>
      <c r="AN155" s="1"/>
      <c r="AO155" s="1"/>
      <c r="AP155" s="1"/>
      <c r="AQ155" s="1"/>
      <c r="AR155" s="1"/>
      <c r="AS155" s="1"/>
      <c r="AT155" s="1"/>
      <c r="AU155" s="1"/>
      <c r="AV155" s="1"/>
      <c r="AW155" s="1"/>
      <c r="AX155" s="1"/>
      <c r="AY155" s="1"/>
      <c r="AZ155" s="402"/>
      <c r="BA155" s="1102"/>
      <c r="BB155" s="678" t="s">
        <v>545</v>
      </c>
      <c r="BC155" s="507">
        <v>0</v>
      </c>
      <c r="BD155" s="492">
        <v>0</v>
      </c>
      <c r="BE155" s="492">
        <v>0</v>
      </c>
      <c r="BF155" s="492">
        <v>65.364200349808357</v>
      </c>
      <c r="BG155" s="511">
        <v>262.96121730224064</v>
      </c>
      <c r="BH155" s="507">
        <v>0</v>
      </c>
      <c r="BI155" s="492">
        <v>18.77239943454455</v>
      </c>
      <c r="BJ155" s="492">
        <v>50.842700547930995</v>
      </c>
      <c r="BK155" s="492">
        <v>76.180690390297158</v>
      </c>
      <c r="BL155" s="511">
        <v>99.226035049520618</v>
      </c>
      <c r="BM155" s="507">
        <v>0</v>
      </c>
      <c r="BN155" s="492">
        <v>0</v>
      </c>
      <c r="BO155" s="492">
        <v>0</v>
      </c>
      <c r="BP155" s="492">
        <v>7.4068635470934225</v>
      </c>
      <c r="BQ155" s="511">
        <v>75.896728682662371</v>
      </c>
      <c r="BR155" s="507">
        <v>4.2260555061418028</v>
      </c>
      <c r="BS155" s="492">
        <v>0</v>
      </c>
      <c r="BT155" s="492">
        <v>91.431127804128778</v>
      </c>
      <c r="BU155" s="492">
        <v>4.8356980904993438</v>
      </c>
      <c r="BV155" s="492">
        <v>0</v>
      </c>
      <c r="BW155" s="492">
        <v>0.990198224168234</v>
      </c>
      <c r="BX155" s="492">
        <v>9.3100649990728463</v>
      </c>
      <c r="BY155" s="493">
        <v>0</v>
      </c>
      <c r="BZ155" s="493">
        <v>59.886229189275213</v>
      </c>
      <c r="CA155" s="493">
        <v>1.6368486126586967</v>
      </c>
      <c r="CB155" s="493">
        <v>0</v>
      </c>
      <c r="CC155" s="493">
        <v>0</v>
      </c>
      <c r="CD155" s="493">
        <v>71.031867784840344</v>
      </c>
      <c r="CE155" s="493">
        <v>7.2669800374889721</v>
      </c>
      <c r="CF155" s="493">
        <v>0</v>
      </c>
      <c r="CG155" s="493">
        <v>0</v>
      </c>
      <c r="CH155" s="493">
        <v>0</v>
      </c>
      <c r="CI155" s="493">
        <v>17.77730164146886</v>
      </c>
      <c r="CJ155" s="493">
        <v>2.9357072998193985</v>
      </c>
      <c r="CK155" s="493">
        <v>0</v>
      </c>
      <c r="CL155" s="493">
        <v>49.584460241841967</v>
      </c>
      <c r="CM155" s="493">
        <v>7.4128782206446271</v>
      </c>
      <c r="CN155" s="67"/>
      <c r="CO155" s="67"/>
      <c r="CP155" s="67"/>
      <c r="CQ155" s="67"/>
      <c r="CR155" s="67"/>
      <c r="CS155" s="67"/>
      <c r="CT155" s="67"/>
      <c r="CU155" s="67"/>
      <c r="CV155" s="67"/>
      <c r="CW155" s="67"/>
      <c r="CX155" s="67"/>
      <c r="CY155" s="67"/>
      <c r="CZ155" s="67"/>
    </row>
    <row r="156" s="365" customFormat="true" ht="15" customHeight="true" x14ac:dyDescent="0.2">
      <c r="A156" s="1118"/>
      <c r="B156" s="436" t="s">
        <v>546</v>
      </c>
      <c r="C156" s="462">
        <v>8.678745863773446E-2</v>
      </c>
      <c r="D156" s="460">
        <v>1.891523499714861E-2</v>
      </c>
      <c r="E156" s="460">
        <v>0.13830225361949858</v>
      </c>
      <c r="F156" s="460">
        <v>0.23527928199423048</v>
      </c>
      <c r="G156" s="464">
        <v>1.1966832239499674</v>
      </c>
      <c r="H156" s="461">
        <v>0.40387738237463966</v>
      </c>
      <c r="I156" s="460">
        <v>0.29774746220287218</v>
      </c>
      <c r="J156" s="460">
        <v>1.2070533928937213</v>
      </c>
      <c r="K156" s="460">
        <v>1.765172333756674</v>
      </c>
      <c r="L156" s="463">
        <v>2.0130356597799159</v>
      </c>
      <c r="M156" s="462">
        <v>7.6020614918749022E-2</v>
      </c>
      <c r="N156" s="460">
        <v>0</v>
      </c>
      <c r="O156" s="460">
        <v>0.11987149918796676</v>
      </c>
      <c r="P156" s="460">
        <v>7.2575124862933882E-2</v>
      </c>
      <c r="Q156" s="463">
        <v>0.20035179794388672</v>
      </c>
      <c r="R156" s="462">
        <v>0</v>
      </c>
      <c r="S156" s="460">
        <v>0</v>
      </c>
      <c r="T156" s="460">
        <v>0.8613731500947156</v>
      </c>
      <c r="U156" s="460">
        <v>0.18904291728398026</v>
      </c>
      <c r="V156" s="460">
        <v>0</v>
      </c>
      <c r="W156" s="460">
        <v>0</v>
      </c>
      <c r="X156" s="460">
        <v>0</v>
      </c>
      <c r="Y156" s="463">
        <v>0.26750203624450375</v>
      </c>
      <c r="Z156" s="463">
        <v>0.7555289060755479</v>
      </c>
      <c r="AA156" s="463">
        <v>7.8185140766750177E-2</v>
      </c>
      <c r="AB156" s="463">
        <v>1.4526439242122331</v>
      </c>
      <c r="AC156" s="463">
        <v>0.18073965956610177</v>
      </c>
      <c r="AD156" s="463">
        <v>1.9526091390221174</v>
      </c>
      <c r="AE156" s="463">
        <v>0</v>
      </c>
      <c r="AF156" s="463">
        <v>2.9133150181315477E-2</v>
      </c>
      <c r="AG156" s="463">
        <v>0</v>
      </c>
      <c r="AH156" s="463">
        <v>0</v>
      </c>
      <c r="AI156" s="463">
        <v>0</v>
      </c>
      <c r="AJ156" s="463">
        <v>0.14109306715631287</v>
      </c>
      <c r="AK156" s="463">
        <v>0</v>
      </c>
      <c r="AL156" s="463">
        <v>0</v>
      </c>
      <c r="AM156" s="463">
        <v>0.50398314045036741</v>
      </c>
      <c r="AN156" s="1"/>
      <c r="AO156" s="1"/>
      <c r="AP156" s="1"/>
      <c r="AQ156" s="1"/>
      <c r="AR156" s="1"/>
      <c r="AS156" s="1"/>
      <c r="AT156" s="1"/>
      <c r="AU156" s="1"/>
      <c r="AV156" s="1"/>
      <c r="AW156" s="1"/>
      <c r="AX156" s="1"/>
      <c r="AY156" s="1"/>
      <c r="AZ156" s="402"/>
      <c r="BA156" s="1102"/>
      <c r="BB156" s="678" t="s">
        <v>546</v>
      </c>
      <c r="BC156" s="507">
        <v>13.950445953125413</v>
      </c>
      <c r="BD156" s="492">
        <v>3.0393538117788892</v>
      </c>
      <c r="BE156" s="492">
        <v>22.238786311665056</v>
      </c>
      <c r="BF156" s="492">
        <v>37.821087579157151</v>
      </c>
      <c r="BG156" s="511">
        <v>192.34179882821812</v>
      </c>
      <c r="BH156" s="507">
        <v>15.023443746925434</v>
      </c>
      <c r="BI156" s="492">
        <v>11.064569546524485</v>
      </c>
      <c r="BJ156" s="492">
        <v>44.88941416664116</v>
      </c>
      <c r="BK156" s="492">
        <v>65.616902891952492</v>
      </c>
      <c r="BL156" s="511">
        <v>74.871897439742781</v>
      </c>
      <c r="BM156" s="507">
        <v>9.3914152354570799</v>
      </c>
      <c r="BN156" s="492">
        <v>0</v>
      </c>
      <c r="BO156" s="492">
        <v>14.813727094186845</v>
      </c>
      <c r="BP156" s="492">
        <v>8.9684128139892536</v>
      </c>
      <c r="BQ156" s="511">
        <v>24.751689548525093</v>
      </c>
      <c r="BR156" s="507">
        <v>0</v>
      </c>
      <c r="BS156" s="492">
        <v>0</v>
      </c>
      <c r="BT156" s="492">
        <v>95.299706121401371</v>
      </c>
      <c r="BU156" s="492">
        <v>6.0446226131241794</v>
      </c>
      <c r="BV156" s="492">
        <v>0</v>
      </c>
      <c r="BW156" s="492">
        <v>0</v>
      </c>
      <c r="BX156" s="492">
        <v>0</v>
      </c>
      <c r="BY156" s="493">
        <v>9.3914152354570799</v>
      </c>
      <c r="BZ156" s="493">
        <v>34.641654945972263</v>
      </c>
      <c r="CA156" s="493">
        <v>0.96601342201404439</v>
      </c>
      <c r="CB156" s="493">
        <v>36.074814258467484</v>
      </c>
      <c r="CC156" s="493">
        <v>4.0965020544774449</v>
      </c>
      <c r="CD156" s="493">
        <v>56.332181425361377</v>
      </c>
      <c r="CE156" s="493">
        <v>0</v>
      </c>
      <c r="CF156" s="493">
        <v>0.33114132449264538</v>
      </c>
      <c r="CG156" s="493">
        <v>0</v>
      </c>
      <c r="CH156" s="493">
        <v>0</v>
      </c>
      <c r="CI156" s="493">
        <v>0</v>
      </c>
      <c r="CJ156" s="493">
        <v>3.7649181187730756</v>
      </c>
      <c r="CK156" s="493">
        <v>0</v>
      </c>
      <c r="CL156" s="493">
        <v>0</v>
      </c>
      <c r="CM156" s="493">
        <v>22.448502964403644</v>
      </c>
      <c r="CN156" s="67"/>
      <c r="CO156" s="67"/>
      <c r="CP156" s="67"/>
      <c r="CQ156" s="67"/>
      <c r="CR156" s="67"/>
      <c r="CS156" s="67"/>
      <c r="CT156" s="67"/>
      <c r="CU156" s="67"/>
      <c r="CV156" s="67"/>
      <c r="CW156" s="67"/>
      <c r="CX156" s="67"/>
      <c r="CY156" s="67"/>
      <c r="CZ156" s="67"/>
    </row>
    <row r="157" s="365" customFormat="true" ht="15" customHeight="true" x14ac:dyDescent="0.2">
      <c r="A157" s="1118"/>
      <c r="B157" s="436" t="s">
        <v>547</v>
      </c>
      <c r="C157" s="462">
        <v>0</v>
      </c>
      <c r="D157" s="460">
        <v>0</v>
      </c>
      <c r="E157" s="460">
        <v>0</v>
      </c>
      <c r="F157" s="460">
        <v>7.9592634435356913E-2</v>
      </c>
      <c r="G157" s="464">
        <v>0.17336289819568826</v>
      </c>
      <c r="H157" s="461">
        <v>0</v>
      </c>
      <c r="I157" s="460">
        <v>0.34429978566324509</v>
      </c>
      <c r="J157" s="460">
        <v>0.12888770740943145</v>
      </c>
      <c r="K157" s="460">
        <v>7.7120550092106277E-2</v>
      </c>
      <c r="L157" s="463">
        <v>0.54322390902645901</v>
      </c>
      <c r="M157" s="462">
        <v>0</v>
      </c>
      <c r="N157" s="460">
        <v>0</v>
      </c>
      <c r="O157" s="460">
        <v>0</v>
      </c>
      <c r="P157" s="460">
        <v>0</v>
      </c>
      <c r="Q157" s="463">
        <v>0</v>
      </c>
      <c r="R157" s="462">
        <v>0</v>
      </c>
      <c r="S157" s="460">
        <v>0</v>
      </c>
      <c r="T157" s="460">
        <v>0.13038937182335397</v>
      </c>
      <c r="U157" s="460">
        <v>0</v>
      </c>
      <c r="V157" s="460">
        <v>0</v>
      </c>
      <c r="W157" s="460">
        <v>0</v>
      </c>
      <c r="X157" s="460">
        <v>0</v>
      </c>
      <c r="Y157" s="463">
        <v>0</v>
      </c>
      <c r="Z157" s="463">
        <v>0.31386838298406461</v>
      </c>
      <c r="AA157" s="463">
        <v>0</v>
      </c>
      <c r="AB157" s="463">
        <v>0</v>
      </c>
      <c r="AC157" s="463">
        <v>0</v>
      </c>
      <c r="AD157" s="463">
        <v>0.30053952605840567</v>
      </c>
      <c r="AE157" s="463">
        <v>0</v>
      </c>
      <c r="AF157" s="463">
        <v>0</v>
      </c>
      <c r="AG157" s="463">
        <v>0</v>
      </c>
      <c r="AH157" s="463">
        <v>0</v>
      </c>
      <c r="AI157" s="463">
        <v>0.11524230887000027</v>
      </c>
      <c r="AJ157" s="463">
        <v>0</v>
      </c>
      <c r="AK157" s="463">
        <v>0</v>
      </c>
      <c r="AL157" s="463">
        <v>0</v>
      </c>
      <c r="AM157" s="463">
        <v>0</v>
      </c>
      <c r="AN157" s="1"/>
      <c r="AO157" s="1"/>
      <c r="AP157" s="1"/>
      <c r="AQ157" s="1"/>
      <c r="AR157" s="1"/>
      <c r="AS157" s="1"/>
      <c r="AT157" s="1"/>
      <c r="AU157" s="1"/>
      <c r="AV157" s="1"/>
      <c r="AW157" s="1"/>
      <c r="AX157" s="1"/>
      <c r="AY157" s="1"/>
      <c r="AZ157" s="402"/>
      <c r="BA157" s="1102"/>
      <c r="BB157" s="678" t="s">
        <v>547</v>
      </c>
      <c r="BC157" s="507">
        <v>0</v>
      </c>
      <c r="BD157" s="492">
        <v>0</v>
      </c>
      <c r="BE157" s="492">
        <v>0</v>
      </c>
      <c r="BF157" s="492">
        <v>12.794496702473324</v>
      </c>
      <c r="BG157" s="511">
        <v>27.864459885188516</v>
      </c>
      <c r="BH157" s="507">
        <v>0</v>
      </c>
      <c r="BI157" s="492">
        <v>12.794496702473324</v>
      </c>
      <c r="BJ157" s="492">
        <v>4.7932375758627712</v>
      </c>
      <c r="BK157" s="492">
        <v>2.8668088376379819</v>
      </c>
      <c r="BL157" s="511">
        <v>20.204413471687765</v>
      </c>
      <c r="BM157" s="507">
        <v>0</v>
      </c>
      <c r="BN157" s="492">
        <v>0</v>
      </c>
      <c r="BO157" s="492">
        <v>0</v>
      </c>
      <c r="BP157" s="492">
        <v>0</v>
      </c>
      <c r="BQ157" s="511">
        <v>0</v>
      </c>
      <c r="BR157" s="507">
        <v>0</v>
      </c>
      <c r="BS157" s="492">
        <v>0</v>
      </c>
      <c r="BT157" s="492">
        <v>14.425883619373796</v>
      </c>
      <c r="BU157" s="492">
        <v>0</v>
      </c>
      <c r="BV157" s="492">
        <v>0</v>
      </c>
      <c r="BW157" s="492">
        <v>0</v>
      </c>
      <c r="BX157" s="492">
        <v>0</v>
      </c>
      <c r="BY157" s="493">
        <v>0</v>
      </c>
      <c r="BZ157" s="493">
        <v>14.391137300439723</v>
      </c>
      <c r="CA157" s="493">
        <v>0</v>
      </c>
      <c r="CB157" s="493">
        <v>0</v>
      </c>
      <c r="CC157" s="493">
        <v>0</v>
      </c>
      <c r="CD157" s="493">
        <v>8.6704741717499783</v>
      </c>
      <c r="CE157" s="493">
        <v>0</v>
      </c>
      <c r="CF157" s="493">
        <v>0</v>
      </c>
      <c r="CG157" s="493">
        <v>0</v>
      </c>
      <c r="CH157" s="493">
        <v>0</v>
      </c>
      <c r="CI157" s="493">
        <v>3.1714614960983449</v>
      </c>
      <c r="CJ157" s="493">
        <v>0</v>
      </c>
      <c r="CK157" s="493">
        <v>0</v>
      </c>
      <c r="CL157" s="493">
        <v>0</v>
      </c>
      <c r="CM157" s="493">
        <v>0</v>
      </c>
      <c r="CN157" s="67"/>
      <c r="CO157" s="67"/>
      <c r="CP157" s="67"/>
      <c r="CQ157" s="67"/>
      <c r="CR157" s="67"/>
      <c r="CS157" s="67"/>
      <c r="CT157" s="67"/>
      <c r="CU157" s="67"/>
      <c r="CV157" s="67"/>
      <c r="CW157" s="67"/>
      <c r="CX157" s="67"/>
      <c r="CY157" s="67"/>
      <c r="CZ157" s="67"/>
    </row>
    <row r="158" s="365" customFormat="true" ht="15" customHeight="true" x14ac:dyDescent="0.2">
      <c r="A158" s="1118"/>
      <c r="B158" s="436" t="s">
        <v>548</v>
      </c>
      <c r="C158" s="462">
        <v>2.2809000453631555E-2</v>
      </c>
      <c r="D158" s="460">
        <v>8.7732128817588351E-2</v>
      </c>
      <c r="E158" s="460">
        <v>5.6016523687761915E-2</v>
      </c>
      <c r="F158" s="460">
        <v>0.15428934311871823</v>
      </c>
      <c r="G158" s="464">
        <v>0.62441414023266728</v>
      </c>
      <c r="H158" s="461">
        <v>3.83531948087696E-2</v>
      </c>
      <c r="I158" s="460">
        <v>0.29916231149030492</v>
      </c>
      <c r="J158" s="460">
        <v>0.85399567499244744</v>
      </c>
      <c r="K158" s="460">
        <v>0.55133071771035291</v>
      </c>
      <c r="L158" s="463">
        <v>0.82135802842504912</v>
      </c>
      <c r="M158" s="462">
        <v>2.9678210350267339E-2</v>
      </c>
      <c r="N158" s="460">
        <v>8.0996313475471371E-2</v>
      </c>
      <c r="O158" s="460">
        <v>3.3092423407436185E-2</v>
      </c>
      <c r="P158" s="460">
        <v>0.12551267309731715</v>
      </c>
      <c r="Q158" s="463">
        <v>0.18871115419185025</v>
      </c>
      <c r="R158" s="462">
        <v>0</v>
      </c>
      <c r="S158" s="460">
        <v>0</v>
      </c>
      <c r="T158" s="460">
        <v>0.45513656422367249</v>
      </c>
      <c r="U158" s="460">
        <v>1.063848498693587</v>
      </c>
      <c r="V158" s="460">
        <v>0</v>
      </c>
      <c r="W158" s="460">
        <v>0.60252989882243468</v>
      </c>
      <c r="X158" s="460">
        <v>0</v>
      </c>
      <c r="Y158" s="463">
        <v>0</v>
      </c>
      <c r="Z158" s="463">
        <v>0</v>
      </c>
      <c r="AA158" s="463">
        <v>0</v>
      </c>
      <c r="AB158" s="463">
        <v>0</v>
      </c>
      <c r="AC158" s="463">
        <v>0</v>
      </c>
      <c r="AD158" s="463">
        <v>0.65343395375211388</v>
      </c>
      <c r="AE158" s="463">
        <v>0</v>
      </c>
      <c r="AF158" s="463">
        <v>0</v>
      </c>
      <c r="AG158" s="463">
        <v>0</v>
      </c>
      <c r="AH158" s="463">
        <v>1.4704920439218945</v>
      </c>
      <c r="AI158" s="463">
        <v>0.28905679312526827</v>
      </c>
      <c r="AJ158" s="463">
        <v>0.11001778369078578</v>
      </c>
      <c r="AK158" s="463">
        <v>0</v>
      </c>
      <c r="AL158" s="463">
        <v>7.5000693605942331E-2</v>
      </c>
      <c r="AM158" s="463">
        <v>8.9089785845222244E-2</v>
      </c>
      <c r="AN158" s="1"/>
      <c r="AO158" s="1"/>
      <c r="AP158" s="1"/>
      <c r="AQ158" s="1"/>
      <c r="AR158" s="1"/>
      <c r="AS158" s="1"/>
      <c r="AT158" s="1"/>
      <c r="AU158" s="1"/>
      <c r="AV158" s="1"/>
      <c r="AW158" s="1"/>
      <c r="AX158" s="1"/>
      <c r="AY158" s="1"/>
      <c r="AZ158" s="402"/>
      <c r="BA158" s="1102"/>
      <c r="BB158" s="678" t="s">
        <v>548</v>
      </c>
      <c r="BC158" s="507">
        <v>3.6663791412697408</v>
      </c>
      <c r="BD158" s="492">
        <v>14.097048235319829</v>
      </c>
      <c r="BE158" s="492">
        <v>9.0073694940776434</v>
      </c>
      <c r="BF158" s="492">
        <v>24.801974526455606</v>
      </c>
      <c r="BG158" s="511">
        <v>100.36151300734522</v>
      </c>
      <c r="BH158" s="507">
        <v>1.4266633633619472</v>
      </c>
      <c r="BI158" s="492">
        <v>11.117146647342839</v>
      </c>
      <c r="BJ158" s="492">
        <v>31.759461327019864</v>
      </c>
      <c r="BK158" s="492">
        <v>20.494664160274326</v>
      </c>
      <c r="BL158" s="511">
        <v>30.549202527427163</v>
      </c>
      <c r="BM158" s="507">
        <v>3.6663791412697408</v>
      </c>
      <c r="BN158" s="492">
        <v>10.0074845561809</v>
      </c>
      <c r="BO158" s="492">
        <v>4.0895636791389283</v>
      </c>
      <c r="BP158" s="492">
        <v>15.51012785510099</v>
      </c>
      <c r="BQ158" s="511">
        <v>23.313591147351367</v>
      </c>
      <c r="BR158" s="507">
        <v>0</v>
      </c>
      <c r="BS158" s="492">
        <v>0</v>
      </c>
      <c r="BT158" s="492">
        <v>50.354925517298639</v>
      </c>
      <c r="BU158" s="492">
        <v>34.016416930772785</v>
      </c>
      <c r="BV158" s="492">
        <v>0</v>
      </c>
      <c r="BW158" s="492">
        <v>15.812903824618479</v>
      </c>
      <c r="BX158" s="492">
        <v>0</v>
      </c>
      <c r="BY158" s="493">
        <v>0</v>
      </c>
      <c r="BZ158" s="493">
        <v>0</v>
      </c>
      <c r="CA158" s="493">
        <v>0</v>
      </c>
      <c r="CB158" s="493">
        <v>0</v>
      </c>
      <c r="CC158" s="493">
        <v>0</v>
      </c>
      <c r="CD158" s="493">
        <v>18.851371376193448</v>
      </c>
      <c r="CE158" s="493">
        <v>0</v>
      </c>
      <c r="CF158" s="493">
        <v>0</v>
      </c>
      <c r="CG158" s="493">
        <v>0</v>
      </c>
      <c r="CH158" s="493">
        <v>13.075755523882629</v>
      </c>
      <c r="CI158" s="493">
        <v>7.9548257803180453</v>
      </c>
      <c r="CJ158" s="493">
        <v>2.9357072998193985</v>
      </c>
      <c r="CK158" s="493">
        <v>0</v>
      </c>
      <c r="CL158" s="493">
        <v>4.9641257218159218</v>
      </c>
      <c r="CM158" s="493">
        <v>3.9682524297487132</v>
      </c>
      <c r="CN158" s="67"/>
      <c r="CO158" s="67"/>
      <c r="CP158" s="67"/>
      <c r="CQ158" s="67"/>
      <c r="CR158" s="67"/>
      <c r="CS158" s="67"/>
      <c r="CT158" s="67"/>
      <c r="CU158" s="67"/>
      <c r="CV158" s="67"/>
      <c r="CW158" s="67"/>
      <c r="CX158" s="67"/>
      <c r="CY158" s="67"/>
      <c r="CZ158" s="67"/>
    </row>
    <row r="159" s="365" customFormat="true" ht="15" customHeight="true" x14ac:dyDescent="0.2">
      <c r="A159" s="1118"/>
      <c r="B159" s="436" t="s">
        <v>549</v>
      </c>
      <c r="C159" s="462">
        <v>1.0262935575368537</v>
      </c>
      <c r="D159" s="460">
        <v>2.6716567838730292</v>
      </c>
      <c r="E159" s="460">
        <v>4.8803156931744267</v>
      </c>
      <c r="F159" s="460">
        <v>13.145299372762606</v>
      </c>
      <c r="G159" s="464">
        <v>38.826721864253166</v>
      </c>
      <c r="H159" s="461">
        <v>1.1016104136151323</v>
      </c>
      <c r="I159" s="460">
        <v>17.975823927938585</v>
      </c>
      <c r="J159" s="460">
        <v>32.818813394757292</v>
      </c>
      <c r="K159" s="460">
        <v>41.764280743027363</v>
      </c>
      <c r="L159" s="463">
        <v>40.105771581006849</v>
      </c>
      <c r="M159" s="462">
        <v>0.87433985584200824</v>
      </c>
      <c r="N159" s="460">
        <v>2.7621222318028997</v>
      </c>
      <c r="O159" s="460">
        <v>3.4992995499096806</v>
      </c>
      <c r="P159" s="460">
        <v>7.3333831312912725</v>
      </c>
      <c r="Q159" s="463">
        <v>24.04931192074643</v>
      </c>
      <c r="R159" s="462">
        <v>7.2353726313906268</v>
      </c>
      <c r="S159" s="460">
        <v>3.9146614402004962</v>
      </c>
      <c r="T159" s="460">
        <v>34.650382079770765</v>
      </c>
      <c r="U159" s="460">
        <v>7.253884106847476</v>
      </c>
      <c r="V159" s="460">
        <v>2.2183940215817128</v>
      </c>
      <c r="W159" s="460">
        <v>8.0637693188217554</v>
      </c>
      <c r="X159" s="460">
        <v>1.1923238679287707</v>
      </c>
      <c r="Y159" s="463">
        <v>1.0281808522979115</v>
      </c>
      <c r="Z159" s="463">
        <v>11.398111498916135</v>
      </c>
      <c r="AA159" s="463">
        <v>7.145888445791428</v>
      </c>
      <c r="AB159" s="463">
        <v>20.457384994577659</v>
      </c>
      <c r="AC159" s="463">
        <v>9.8332535568009298</v>
      </c>
      <c r="AD159" s="463">
        <v>17.68910257610397</v>
      </c>
      <c r="AE159" s="463">
        <v>5.8363044860055702</v>
      </c>
      <c r="AF159" s="463">
        <v>6.2394190570679875</v>
      </c>
      <c r="AG159" s="463">
        <v>15.789536254338902</v>
      </c>
      <c r="AH159" s="463">
        <v>14.838834477026857</v>
      </c>
      <c r="AI159" s="463">
        <v>2.7499019291710192</v>
      </c>
      <c r="AJ159" s="463">
        <v>7.553474629550835</v>
      </c>
      <c r="AK159" s="463">
        <v>15.595368055131409</v>
      </c>
      <c r="AL159" s="463">
        <v>14.64498500359073</v>
      </c>
      <c r="AM159" s="463">
        <v>3.4590678305882152</v>
      </c>
      <c r="AN159" s="1"/>
      <c r="AO159" s="1"/>
      <c r="AP159" s="1"/>
      <c r="AQ159" s="1"/>
      <c r="AR159" s="1"/>
      <c r="AS159" s="1"/>
      <c r="AT159" s="1"/>
      <c r="AU159" s="1"/>
      <c r="AV159" s="1"/>
      <c r="AW159" s="1"/>
      <c r="AX159" s="1"/>
      <c r="AY159" s="1"/>
      <c r="AZ159" s="402"/>
      <c r="BA159" s="1102"/>
      <c r="BB159" s="678" t="s">
        <v>549</v>
      </c>
      <c r="BC159" s="507">
        <v>164.96914451915592</v>
      </c>
      <c r="BD159" s="492">
        <v>429.28941834735281</v>
      </c>
      <c r="BE159" s="492">
        <v>784.74713891914587</v>
      </c>
      <c r="BF159" s="492">
        <v>2113.1036894429394</v>
      </c>
      <c r="BG159" s="511">
        <v>6240.5834530906677</v>
      </c>
      <c r="BH159" s="507">
        <v>40.977739289748875</v>
      </c>
      <c r="BI159" s="492">
        <v>667.99815029569311</v>
      </c>
      <c r="BJ159" s="492">
        <v>1220.5071586793381</v>
      </c>
      <c r="BK159" s="492">
        <v>1552.5071979998716</v>
      </c>
      <c r="BL159" s="511">
        <v>1491.6751235709305</v>
      </c>
      <c r="BM159" s="507">
        <v>108.01397294534151</v>
      </c>
      <c r="BN159" s="492">
        <v>341.27350234801008</v>
      </c>
      <c r="BO159" s="492">
        <v>432.4436492771967</v>
      </c>
      <c r="BP159" s="492">
        <v>906.2169354689629</v>
      </c>
      <c r="BQ159" s="511">
        <v>2971.0794144441688</v>
      </c>
      <c r="BR159" s="507">
        <v>286.46520637010968</v>
      </c>
      <c r="BS159" s="492">
        <v>103.91045554987926</v>
      </c>
      <c r="BT159" s="492">
        <v>3833.6129107731335</v>
      </c>
      <c r="BU159" s="492">
        <v>231.94199780235826</v>
      </c>
      <c r="BV159" s="492">
        <v>76.984619791286434</v>
      </c>
      <c r="BW159" s="492">
        <v>211.62702291063451</v>
      </c>
      <c r="BX159" s="492">
        <v>72.719589594906154</v>
      </c>
      <c r="BY159" s="493">
        <v>36.097195582653256</v>
      </c>
      <c r="BZ159" s="493">
        <v>522.61328773261926</v>
      </c>
      <c r="CA159" s="493">
        <v>88.290742756905672</v>
      </c>
      <c r="CB159" s="493">
        <v>508.03665756807072</v>
      </c>
      <c r="CC159" s="493">
        <v>222.87274134706647</v>
      </c>
      <c r="CD159" s="493">
        <v>510.3252441335772</v>
      </c>
      <c r="CE159" s="493">
        <v>253.91427121572602</v>
      </c>
      <c r="CF159" s="493">
        <v>70.920222418901218</v>
      </c>
      <c r="CG159" s="493">
        <v>446.40863869429427</v>
      </c>
      <c r="CH159" s="493">
        <v>131.94833163699172</v>
      </c>
      <c r="CI159" s="493">
        <v>75.677137779758056</v>
      </c>
      <c r="CJ159" s="493">
        <v>201.55641992659227</v>
      </c>
      <c r="CK159" s="493">
        <v>723.37743600529689</v>
      </c>
      <c r="CL159" s="493">
        <v>969.31832569309961</v>
      </c>
      <c r="CM159" s="493">
        <v>154.07438903540057</v>
      </c>
      <c r="CN159" s="67"/>
      <c r="CO159" s="67"/>
      <c r="CP159" s="67"/>
      <c r="CQ159" s="67"/>
      <c r="CR159" s="67"/>
      <c r="CS159" s="67"/>
      <c r="CT159" s="67"/>
      <c r="CU159" s="67"/>
      <c r="CV159" s="67"/>
      <c r="CW159" s="67"/>
      <c r="CX159" s="67"/>
      <c r="CY159" s="67"/>
      <c r="CZ159" s="67"/>
    </row>
    <row r="160" s="365" customFormat="true" ht="15" customHeight="true" x14ac:dyDescent="0.2">
      <c r="A160" s="1118"/>
      <c r="B160" s="436" t="s">
        <v>550</v>
      </c>
      <c r="C160" s="462">
        <v>10.389348861724089</v>
      </c>
      <c r="D160" s="460">
        <v>11.787655938383198</v>
      </c>
      <c r="E160" s="460">
        <v>13.052579858019595</v>
      </c>
      <c r="F160" s="460">
        <v>16.620752257875093</v>
      </c>
      <c r="G160" s="464">
        <v>12.579297352000602</v>
      </c>
      <c r="H160" s="461">
        <v>8.5729918543143047</v>
      </c>
      <c r="I160" s="460">
        <v>12.286502472248435</v>
      </c>
      <c r="J160" s="460">
        <v>12.892176331903935</v>
      </c>
      <c r="K160" s="460">
        <v>12.221308776930215</v>
      </c>
      <c r="L160" s="463">
        <v>6.9110349624412608</v>
      </c>
      <c r="M160" s="462">
        <v>10.63767257805554</v>
      </c>
      <c r="N160" s="460">
        <v>11.533468227792044</v>
      </c>
      <c r="O160" s="460">
        <v>12.459422251078415</v>
      </c>
      <c r="P160" s="460">
        <v>15.51477601869693</v>
      </c>
      <c r="Q160" s="463">
        <v>17.760504776735274</v>
      </c>
      <c r="R160" s="462">
        <v>25.10135127375117</v>
      </c>
      <c r="S160" s="460">
        <v>21.384729709428232</v>
      </c>
      <c r="T160" s="460">
        <v>12.348591846669155</v>
      </c>
      <c r="U160" s="460">
        <v>17.923436563849251</v>
      </c>
      <c r="V160" s="460">
        <v>8.0891659897397918</v>
      </c>
      <c r="W160" s="460">
        <v>0.58836031210728534</v>
      </c>
      <c r="X160" s="460">
        <v>23.14501732492338</v>
      </c>
      <c r="Y160" s="463">
        <v>4.5409818322522533</v>
      </c>
      <c r="Z160" s="463">
        <v>17.245057911327013</v>
      </c>
      <c r="AA160" s="463">
        <v>10.398549438946981</v>
      </c>
      <c r="AB160" s="463">
        <v>3.9087314575025602</v>
      </c>
      <c r="AC160" s="463">
        <v>0.31723074824582054</v>
      </c>
      <c r="AD160" s="463">
        <v>5.8756004427305788</v>
      </c>
      <c r="AE160" s="463">
        <v>21.747114410274843</v>
      </c>
      <c r="AF160" s="463">
        <v>5.2351517777774799</v>
      </c>
      <c r="AG160" s="463">
        <v>2.0306618131971748</v>
      </c>
      <c r="AH160" s="463">
        <v>0.93926085287995587</v>
      </c>
      <c r="AI160" s="463">
        <v>0.949166345371247</v>
      </c>
      <c r="AJ160" s="463">
        <v>8.1781514922017351</v>
      </c>
      <c r="AK160" s="463">
        <v>1.2349453978839053</v>
      </c>
      <c r="AL160" s="463">
        <v>27.080848149726773</v>
      </c>
      <c r="AM160" s="463">
        <v>14.148571181740955</v>
      </c>
      <c r="AN160" s="1"/>
      <c r="AO160" s="1"/>
      <c r="AP160" s="1"/>
      <c r="AQ160" s="1"/>
      <c r="AR160" s="1"/>
      <c r="AS160" s="1"/>
      <c r="AT160" s="1"/>
      <c r="AU160" s="1"/>
      <c r="AV160" s="1"/>
      <c r="AW160" s="1"/>
      <c r="AX160" s="1"/>
      <c r="AY160" s="1"/>
      <c r="AZ160" s="402"/>
      <c r="BA160" s="1102"/>
      <c r="BB160" s="678" t="s">
        <v>550</v>
      </c>
      <c r="BC160" s="507">
        <v>1670.0114516388196</v>
      </c>
      <c r="BD160" s="492">
        <v>1894.074116111366</v>
      </c>
      <c r="BE160" s="492">
        <v>2098.8344490542481</v>
      </c>
      <c r="BF160" s="492">
        <v>2671.7818987223141</v>
      </c>
      <c r="BG160" s="511">
        <v>2021.8589450034735</v>
      </c>
      <c r="BH160" s="507">
        <v>318.89842434075427</v>
      </c>
      <c r="BI160" s="492">
        <v>456.57773229016107</v>
      </c>
      <c r="BJ160" s="492">
        <v>479.45040897056634</v>
      </c>
      <c r="BK160" s="492">
        <v>454.30376167392416</v>
      </c>
      <c r="BL160" s="511">
        <v>257.04576985335189</v>
      </c>
      <c r="BM160" s="507">
        <v>1314.1540676319323</v>
      </c>
      <c r="BN160" s="492">
        <v>1425.0155373279508</v>
      </c>
      <c r="BO160" s="492">
        <v>1539.7361527054529</v>
      </c>
      <c r="BP160" s="492">
        <v>1917.2259960288243</v>
      </c>
      <c r="BQ160" s="511">
        <v>2194.1530097073032</v>
      </c>
      <c r="BR160" s="507">
        <v>993.82079391558716</v>
      </c>
      <c r="BS160" s="492">
        <v>567.63452979574049</v>
      </c>
      <c r="BT160" s="492">
        <v>1366.2106531545612</v>
      </c>
      <c r="BU160" s="492">
        <v>573.09954541164302</v>
      </c>
      <c r="BV160" s="492">
        <v>280.71720446880266</v>
      </c>
      <c r="BW160" s="492">
        <v>15.441034623771934</v>
      </c>
      <c r="BX160" s="492">
        <v>1411.6098874705817</v>
      </c>
      <c r="BY160" s="493">
        <v>159.42400499848102</v>
      </c>
      <c r="BZ160" s="493">
        <v>790.70084663016678</v>
      </c>
      <c r="CA160" s="493">
        <v>128.47886732681172</v>
      </c>
      <c r="CB160" s="493">
        <v>97.069046973849098</v>
      </c>
      <c r="CC160" s="493">
        <v>7.1901010273682759</v>
      </c>
      <c r="CD160" s="493">
        <v>169.50929067585579</v>
      </c>
      <c r="CE160" s="493">
        <v>946.12999026532964</v>
      </c>
      <c r="CF160" s="493">
        <v>59.505240004051778</v>
      </c>
      <c r="CG160" s="493">
        <v>57.411754283076817</v>
      </c>
      <c r="CH160" s="493">
        <v>8.351997099322034</v>
      </c>
      <c r="CI160" s="493">
        <v>26.121001455576671</v>
      </c>
      <c r="CJ160" s="493">
        <v>218.22525622006611</v>
      </c>
      <c r="CK160" s="493">
        <v>57.281856533925406</v>
      </c>
      <c r="CL160" s="493">
        <v>1792.4198884741863</v>
      </c>
      <c r="CM160" s="493">
        <v>630.20806972146454</v>
      </c>
      <c r="CN160" s="67"/>
      <c r="CO160" s="67"/>
      <c r="CP160" s="67"/>
      <c r="CQ160" s="67"/>
      <c r="CR160" s="67"/>
      <c r="CS160" s="67"/>
      <c r="CT160" s="67"/>
      <c r="CU160" s="67"/>
      <c r="CV160" s="67"/>
      <c r="CW160" s="67"/>
      <c r="CX160" s="67"/>
      <c r="CY160" s="67"/>
      <c r="CZ160" s="67"/>
    </row>
    <row r="161" s="365" customFormat="true" ht="15" customHeight="true" x14ac:dyDescent="0.2">
      <c r="A161" s="1118"/>
      <c r="B161" s="436" t="s">
        <v>551</v>
      </c>
      <c r="C161" s="462">
        <v>21.451792369710983</v>
      </c>
      <c r="D161" s="460">
        <v>28.876223123210153</v>
      </c>
      <c r="E161" s="460">
        <v>36.365308845706359</v>
      </c>
      <c r="F161" s="460">
        <v>42.394779171731869</v>
      </c>
      <c r="G161" s="464">
        <v>20.7502898631422</v>
      </c>
      <c r="H161" s="461">
        <v>23.693632100881914</v>
      </c>
      <c r="I161" s="460">
        <v>36.867582351940975</v>
      </c>
      <c r="J161" s="460">
        <v>30.164934613707839</v>
      </c>
      <c r="K161" s="460">
        <v>22.183611681468555</v>
      </c>
      <c r="L161" s="463">
        <v>8.5869610229286213</v>
      </c>
      <c r="M161" s="462">
        <v>20.968615604311651</v>
      </c>
      <c r="N161" s="460">
        <v>27.817700624859111</v>
      </c>
      <c r="O161" s="460">
        <v>33.444542638139403</v>
      </c>
      <c r="P161" s="460">
        <v>41.797878651698355</v>
      </c>
      <c r="Q161" s="463">
        <v>34.343895730524885</v>
      </c>
      <c r="R161" s="462">
        <v>38.665529568096524</v>
      </c>
      <c r="S161" s="460">
        <v>50.495238720759126</v>
      </c>
      <c r="T161" s="460">
        <v>31.373138580824055</v>
      </c>
      <c r="U161" s="460">
        <v>60.728140204535805</v>
      </c>
      <c r="V161" s="460">
        <v>30.654178601725796</v>
      </c>
      <c r="W161" s="460">
        <v>34.418468218435073</v>
      </c>
      <c r="X161" s="460">
        <v>2.1362761708885998</v>
      </c>
      <c r="Y161" s="463">
        <v>21.840199520035554</v>
      </c>
      <c r="Z161" s="463">
        <v>32.39668166380654</v>
      </c>
      <c r="AA161" s="463">
        <v>16.265275559415755</v>
      </c>
      <c r="AB161" s="463">
        <v>6.1888456134257304</v>
      </c>
      <c r="AC161" s="463">
        <v>65.166320328873454</v>
      </c>
      <c r="AD161" s="463">
        <v>4.7686768202976948</v>
      </c>
      <c r="AE161" s="463">
        <v>21.263806831350447</v>
      </c>
      <c r="AF161" s="463">
        <v>3.3476268231099096</v>
      </c>
      <c r="AG161" s="463">
        <v>71.750387258910948</v>
      </c>
      <c r="AH161" s="463">
        <v>10.142084005525714</v>
      </c>
      <c r="AI161" s="463">
        <v>9.603003090070624</v>
      </c>
      <c r="AJ161" s="463">
        <v>35.98610585857093</v>
      </c>
      <c r="AK161" s="463">
        <v>38.371146034230435</v>
      </c>
      <c r="AL161" s="463">
        <v>40.925833715787896</v>
      </c>
      <c r="AM161" s="463">
        <v>15.444592198955554</v>
      </c>
      <c r="AN161" s="1"/>
      <c r="AO161" s="1"/>
      <c r="AP161" s="1"/>
      <c r="AQ161" s="1"/>
      <c r="AR161" s="1"/>
      <c r="AS161" s="1"/>
      <c r="AT161" s="1"/>
      <c r="AU161" s="1"/>
      <c r="AV161" s="1"/>
      <c r="AW161" s="1"/>
      <c r="AX161" s="1"/>
      <c r="AY161" s="1"/>
      <c r="AZ161" s="402"/>
      <c r="BA161" s="1102"/>
      <c r="BB161" s="678" t="s">
        <v>551</v>
      </c>
      <c r="BC161" s="507">
        <v>3448.2179193711813</v>
      </c>
      <c r="BD161" s="492">
        <v>4639.9137432094649</v>
      </c>
      <c r="BE161" s="492">
        <v>5847.4848486731325</v>
      </c>
      <c r="BF161" s="492">
        <v>6814.9504808180154</v>
      </c>
      <c r="BG161" s="511">
        <v>3335.1750894525603</v>
      </c>
      <c r="BH161" s="507">
        <v>881.35648234382938</v>
      </c>
      <c r="BI161" s="492">
        <v>1370.0332688892172</v>
      </c>
      <c r="BJ161" s="492">
        <v>1121.8113889213894</v>
      </c>
      <c r="BK161" s="492">
        <v>824.63330387567692</v>
      </c>
      <c r="BL161" s="511">
        <v>319.3793720962056</v>
      </c>
      <c r="BM161" s="507">
        <v>2590.415458533837</v>
      </c>
      <c r="BN161" s="492">
        <v>3437.0108644024458</v>
      </c>
      <c r="BO161" s="492">
        <v>4133.0785948911125</v>
      </c>
      <c r="BP161" s="492">
        <v>5165.1393119257455</v>
      </c>
      <c r="BQ161" s="511">
        <v>4242.8840356448936</v>
      </c>
      <c r="BR161" s="507">
        <v>1530.8581149061697</v>
      </c>
      <c r="BS161" s="492">
        <v>1340.3415183473057</v>
      </c>
      <c r="BT161" s="492">
        <v>3471.0286552695206</v>
      </c>
      <c r="BU161" s="492">
        <v>1941.7743590038192</v>
      </c>
      <c r="BV161" s="492">
        <v>1063.7877048485022</v>
      </c>
      <c r="BW161" s="492">
        <v>903.28451549454735</v>
      </c>
      <c r="BX161" s="492">
        <v>130.29104808432561</v>
      </c>
      <c r="BY161" s="493">
        <v>766.76194842273333</v>
      </c>
      <c r="BZ161" s="493">
        <v>1485.4159232921163</v>
      </c>
      <c r="CA161" s="493">
        <v>200.96497044147631</v>
      </c>
      <c r="CB161" s="493">
        <v>153.69317439560342</v>
      </c>
      <c r="CC161" s="493">
        <v>1477.0082324534449</v>
      </c>
      <c r="CD161" s="493">
        <v>137.57487990374625</v>
      </c>
      <c r="CE161" s="493">
        <v>925.10321005365927</v>
      </c>
      <c r="CF161" s="493">
        <v>38.050728232701793</v>
      </c>
      <c r="CG161" s="493">
        <v>2028.5581657432883</v>
      </c>
      <c r="CH161" s="493">
        <v>90.184378424272808</v>
      </c>
      <c r="CI161" s="493">
        <v>264.27407473611078</v>
      </c>
      <c r="CJ161" s="493">
        <v>960.25088051222269</v>
      </c>
      <c r="CK161" s="493">
        <v>1779.8118734167026</v>
      </c>
      <c r="CL161" s="493">
        <v>2708.7880667173918</v>
      </c>
      <c r="CM161" s="493">
        <v>687.93565882468874</v>
      </c>
      <c r="CN161" s="67"/>
      <c r="CO161" s="67"/>
      <c r="CP161" s="67"/>
      <c r="CQ161" s="67"/>
      <c r="CR161" s="67"/>
      <c r="CS161" s="67"/>
      <c r="CT161" s="67"/>
      <c r="CU161" s="67"/>
      <c r="CV161" s="67"/>
      <c r="CW161" s="67"/>
      <c r="CX161" s="67"/>
      <c r="CY161" s="67"/>
      <c r="CZ161" s="67"/>
    </row>
    <row r="162" s="365" customFormat="true" ht="15" customHeight="true" x14ac:dyDescent="0.2">
      <c r="A162" s="1118"/>
      <c r="B162" s="436" t="s">
        <v>552</v>
      </c>
      <c r="C162" s="462">
        <v>0</v>
      </c>
      <c r="D162" s="460">
        <v>0</v>
      </c>
      <c r="E162" s="460">
        <v>5.3166732984738355E-2</v>
      </c>
      <c r="F162" s="460">
        <v>0.13196609561544559</v>
      </c>
      <c r="G162" s="464">
        <v>0.2768580290877109</v>
      </c>
      <c r="H162" s="461">
        <v>0</v>
      </c>
      <c r="I162" s="460">
        <v>0</v>
      </c>
      <c r="J162" s="460">
        <v>4.3471940986061004E-2</v>
      </c>
      <c r="K162" s="460">
        <v>0.25633941735842397</v>
      </c>
      <c r="L162" s="463">
        <v>0.17264866380947314</v>
      </c>
      <c r="M162" s="462">
        <v>0</v>
      </c>
      <c r="N162" s="460">
        <v>0</v>
      </c>
      <c r="O162" s="460">
        <v>0</v>
      </c>
      <c r="P162" s="460">
        <v>0.1697438784465119</v>
      </c>
      <c r="Q162" s="463">
        <v>0.28912466197092351</v>
      </c>
      <c r="R162" s="462">
        <v>0</v>
      </c>
      <c r="S162" s="460">
        <v>0</v>
      </c>
      <c r="T162" s="460">
        <v>0.21291809656867533</v>
      </c>
      <c r="U162" s="460">
        <v>0.19483418858443377</v>
      </c>
      <c r="V162" s="460">
        <v>0</v>
      </c>
      <c r="W162" s="460">
        <v>0</v>
      </c>
      <c r="X162" s="460">
        <v>0</v>
      </c>
      <c r="Y162" s="463">
        <v>0</v>
      </c>
      <c r="Z162" s="463">
        <v>0.34627374574398656</v>
      </c>
      <c r="AA162" s="463">
        <v>0</v>
      </c>
      <c r="AB162" s="463">
        <v>0</v>
      </c>
      <c r="AC162" s="463">
        <v>0</v>
      </c>
      <c r="AD162" s="463">
        <v>0</v>
      </c>
      <c r="AE162" s="463">
        <v>0</v>
      </c>
      <c r="AF162" s="463">
        <v>0</v>
      </c>
      <c r="AG162" s="463">
        <v>0</v>
      </c>
      <c r="AH162" s="463">
        <v>0</v>
      </c>
      <c r="AI162" s="463">
        <v>1.0391891325522591</v>
      </c>
      <c r="AJ162" s="463">
        <v>0</v>
      </c>
      <c r="AK162" s="463">
        <v>0</v>
      </c>
      <c r="AL162" s="463">
        <v>0</v>
      </c>
      <c r="AM162" s="463">
        <v>0</v>
      </c>
      <c r="AN162" s="1"/>
      <c r="AO162" s="1"/>
      <c r="AP162" s="1"/>
      <c r="AQ162" s="1"/>
      <c r="AR162" s="1"/>
      <c r="AS162" s="1"/>
      <c r="AT162" s="1"/>
      <c r="AU162" s="1"/>
      <c r="AV162" s="1"/>
      <c r="AW162" s="1"/>
      <c r="AX162" s="1"/>
      <c r="AY162" s="1"/>
      <c r="AZ162" s="402"/>
      <c r="BA162" s="1102"/>
      <c r="BB162" s="678" t="s">
        <v>552</v>
      </c>
      <c r="BC162" s="507">
        <v>0</v>
      </c>
      <c r="BD162" s="492">
        <v>0</v>
      </c>
      <c r="BE162" s="492">
        <v>8.5491276012747086</v>
      </c>
      <c r="BF162" s="492">
        <v>21.213517898586524</v>
      </c>
      <c r="BG162" s="511">
        <v>44.499137506912902</v>
      </c>
      <c r="BH162" s="507">
        <v>0</v>
      </c>
      <c r="BI162" s="492">
        <v>0</v>
      </c>
      <c r="BJ162" s="492">
        <v>1.6166890172710819</v>
      </c>
      <c r="BK162" s="492">
        <v>9.5289271956751751</v>
      </c>
      <c r="BL162" s="511">
        <v>6.4214128483271651</v>
      </c>
      <c r="BM162" s="507">
        <v>0</v>
      </c>
      <c r="BN162" s="492">
        <v>0</v>
      </c>
      <c r="BO162" s="492">
        <v>0</v>
      </c>
      <c r="BP162" s="492">
        <v>20.975963560944958</v>
      </c>
      <c r="BQ162" s="511">
        <v>35.718790384555753</v>
      </c>
      <c r="BR162" s="507">
        <v>0</v>
      </c>
      <c r="BS162" s="492">
        <v>0</v>
      </c>
      <c r="BT162" s="492">
        <v>23.556610777444984</v>
      </c>
      <c r="BU162" s="492">
        <v>6.2297977572893126</v>
      </c>
      <c r="BV162" s="492">
        <v>0</v>
      </c>
      <c r="BW162" s="492">
        <v>0</v>
      </c>
      <c r="BX162" s="492">
        <v>0</v>
      </c>
      <c r="BY162" s="493">
        <v>0</v>
      </c>
      <c r="BZ162" s="493">
        <v>15.876951259510172</v>
      </c>
      <c r="CA162" s="493">
        <v>0</v>
      </c>
      <c r="CB162" s="493">
        <v>0</v>
      </c>
      <c r="CC162" s="493">
        <v>0</v>
      </c>
      <c r="CD162" s="493">
        <v>0</v>
      </c>
      <c r="CE162" s="493">
        <v>0</v>
      </c>
      <c r="CF162" s="493">
        <v>0</v>
      </c>
      <c r="CG162" s="493">
        <v>0</v>
      </c>
      <c r="CH162" s="493">
        <v>0</v>
      </c>
      <c r="CI162" s="493">
        <v>28.598423212529667</v>
      </c>
      <c r="CJ162" s="493">
        <v>0</v>
      </c>
      <c r="CK162" s="493">
        <v>0</v>
      </c>
      <c r="CL162" s="493">
        <v>0</v>
      </c>
      <c r="CM162" s="493">
        <v>0</v>
      </c>
      <c r="CN162" s="67"/>
      <c r="CO162" s="67"/>
      <c r="CP162" s="67"/>
      <c r="CQ162" s="67"/>
      <c r="CR162" s="67"/>
      <c r="CS162" s="67"/>
      <c r="CT162" s="67"/>
      <c r="CU162" s="67"/>
      <c r="CV162" s="67"/>
      <c r="CW162" s="67"/>
      <c r="CX162" s="67"/>
      <c r="CY162" s="67"/>
      <c r="CZ162" s="67"/>
    </row>
    <row r="163" s="365" customFormat="true" ht="15" customHeight="true" x14ac:dyDescent="0.2">
      <c r="A163" s="1118"/>
      <c r="B163" s="436" t="s">
        <v>553</v>
      </c>
      <c r="C163" s="462">
        <v>0</v>
      </c>
      <c r="D163" s="460">
        <v>0</v>
      </c>
      <c r="E163" s="460">
        <v>3.4547273841484517E-2</v>
      </c>
      <c r="F163" s="460">
        <v>8.5442612216029612E-2</v>
      </c>
      <c r="G163" s="464">
        <v>0.45430760261543029</v>
      </c>
      <c r="H163" s="461">
        <v>0</v>
      </c>
      <c r="I163" s="460">
        <v>0.22396655866807705</v>
      </c>
      <c r="J163" s="460">
        <v>1.1829058575158469</v>
      </c>
      <c r="K163" s="460">
        <v>0.92650730037675755</v>
      </c>
      <c r="L163" s="463">
        <v>0</v>
      </c>
      <c r="M163" s="462">
        <v>0</v>
      </c>
      <c r="N163" s="460">
        <v>0</v>
      </c>
      <c r="O163" s="460">
        <v>4.4951812195487537E-2</v>
      </c>
      <c r="P163" s="460">
        <v>0</v>
      </c>
      <c r="Q163" s="463">
        <v>0</v>
      </c>
      <c r="R163" s="462">
        <v>0</v>
      </c>
      <c r="S163" s="460">
        <v>0</v>
      </c>
      <c r="T163" s="460">
        <v>7.7548258468119496E-2</v>
      </c>
      <c r="U163" s="460">
        <v>0.18088251064397531</v>
      </c>
      <c r="V163" s="460">
        <v>0</v>
      </c>
      <c r="W163" s="460">
        <v>0</v>
      </c>
      <c r="X163" s="460">
        <v>8.0375792003532731E-2</v>
      </c>
      <c r="Y163" s="463">
        <v>0</v>
      </c>
      <c r="Z163" s="463">
        <v>1.4836285559736506</v>
      </c>
      <c r="AA163" s="463">
        <v>0</v>
      </c>
      <c r="AB163" s="463">
        <v>0</v>
      </c>
      <c r="AC163" s="463">
        <v>0</v>
      </c>
      <c r="AD163" s="463">
        <v>0</v>
      </c>
      <c r="AE163" s="463">
        <v>5.5971516897257642E-2</v>
      </c>
      <c r="AF163" s="463">
        <v>0</v>
      </c>
      <c r="AG163" s="463">
        <v>0</v>
      </c>
      <c r="AH163" s="463">
        <v>0</v>
      </c>
      <c r="AI163" s="463">
        <v>9.3903504628637682E-2</v>
      </c>
      <c r="AJ163" s="463">
        <v>0</v>
      </c>
      <c r="AK163" s="463">
        <v>0</v>
      </c>
      <c r="AL163" s="463">
        <v>0</v>
      </c>
      <c r="AM163" s="463">
        <v>0</v>
      </c>
      <c r="AN163" s="1"/>
      <c r="AO163" s="1"/>
      <c r="AP163" s="1"/>
      <c r="AQ163" s="1"/>
      <c r="AR163" s="1"/>
      <c r="AS163" s="1"/>
      <c r="AT163" s="1"/>
      <c r="AU163" s="1"/>
      <c r="AV163" s="1"/>
      <c r="AW163" s="1"/>
      <c r="AX163" s="1"/>
      <c r="AY163" s="1"/>
      <c r="AZ163" s="402"/>
      <c r="BA163" s="1102"/>
      <c r="BB163" s="678" t="s">
        <v>553</v>
      </c>
      <c r="BC163" s="507">
        <v>0</v>
      </c>
      <c r="BD163" s="492">
        <v>0</v>
      </c>
      <c r="BE163" s="492">
        <v>5.5551476603200669</v>
      </c>
      <c r="BF163" s="492">
        <v>13.734879213434791</v>
      </c>
      <c r="BG163" s="511">
        <v>73.020444976205795</v>
      </c>
      <c r="BH163" s="507">
        <v>0</v>
      </c>
      <c r="BI163" s="492">
        <v>8.3228033117213585</v>
      </c>
      <c r="BJ163" s="492">
        <v>43.991385361069945</v>
      </c>
      <c r="BK163" s="492">
        <v>34.4411355168493</v>
      </c>
      <c r="BL163" s="511">
        <v>0</v>
      </c>
      <c r="BM163" s="507">
        <v>0</v>
      </c>
      <c r="BN163" s="492">
        <v>0</v>
      </c>
      <c r="BO163" s="492">
        <v>5.5551476603200669</v>
      </c>
      <c r="BP163" s="492">
        <v>0</v>
      </c>
      <c r="BQ163" s="511">
        <v>0</v>
      </c>
      <c r="BR163" s="507">
        <v>0</v>
      </c>
      <c r="BS163" s="492">
        <v>0</v>
      </c>
      <c r="BT163" s="492">
        <v>8.5797035134257786</v>
      </c>
      <c r="BU163" s="492">
        <v>5.7836946756105814</v>
      </c>
      <c r="BV163" s="492">
        <v>0</v>
      </c>
      <c r="BW163" s="492">
        <v>0</v>
      </c>
      <c r="BX163" s="492">
        <v>4.9021031659928269</v>
      </c>
      <c r="BY163" s="493">
        <v>0</v>
      </c>
      <c r="BZ163" s="493">
        <v>68.02565473105949</v>
      </c>
      <c r="CA163" s="493">
        <v>0</v>
      </c>
      <c r="CB163" s="493">
        <v>0</v>
      </c>
      <c r="CC163" s="493">
        <v>0</v>
      </c>
      <c r="CD163" s="493">
        <v>0</v>
      </c>
      <c r="CE163" s="493">
        <v>2.4350968932281822</v>
      </c>
      <c r="CF163" s="493">
        <v>0</v>
      </c>
      <c r="CG163" s="493">
        <v>0</v>
      </c>
      <c r="CH163" s="493">
        <v>0</v>
      </c>
      <c r="CI163" s="493">
        <v>2.584218870643809</v>
      </c>
      <c r="CJ163" s="493">
        <v>0</v>
      </c>
      <c r="CK163" s="493">
        <v>0</v>
      </c>
      <c r="CL163" s="493">
        <v>0</v>
      </c>
      <c r="CM163" s="493">
        <v>0</v>
      </c>
      <c r="CN163" s="67"/>
      <c r="CO163" s="67"/>
      <c r="CP163" s="67"/>
      <c r="CQ163" s="67"/>
      <c r="CR163" s="67"/>
      <c r="CS163" s="67"/>
      <c r="CT163" s="67"/>
      <c r="CU163" s="67"/>
      <c r="CV163" s="67"/>
      <c r="CW163" s="67"/>
      <c r="CX163" s="67"/>
      <c r="CY163" s="67"/>
      <c r="CZ163" s="67"/>
    </row>
    <row r="164" s="365" customFormat="true" ht="15" customHeight="true" x14ac:dyDescent="0.2">
      <c r="A164" s="1118"/>
      <c r="B164" s="436" t="s">
        <v>554</v>
      </c>
      <c r="C164" s="462">
        <v>0.16444646605767715</v>
      </c>
      <c r="D164" s="460">
        <v>8.4648732215281491E-2</v>
      </c>
      <c r="E164" s="460">
        <v>0.10348138958488652</v>
      </c>
      <c r="F164" s="460">
        <v>1.3666366047105968E-2</v>
      </c>
      <c r="G164" s="464">
        <v>0.55553658261357275</v>
      </c>
      <c r="H164" s="461">
        <v>0.39554774222590861</v>
      </c>
      <c r="I164" s="460">
        <v>5.9117617279467995E-2</v>
      </c>
      <c r="J164" s="460">
        <v>0.64259603190507519</v>
      </c>
      <c r="K164" s="460">
        <v>0.38376386148016628</v>
      </c>
      <c r="L164" s="463">
        <v>0.16955596277382232</v>
      </c>
      <c r="M164" s="462">
        <v>9.4869491793039301E-2</v>
      </c>
      <c r="N164" s="460">
        <v>0.10318553223940563</v>
      </c>
      <c r="O164" s="460">
        <v>9.4418951050977182E-2</v>
      </c>
      <c r="P164" s="460">
        <v>4.7128576506591982E-2</v>
      </c>
      <c r="Q164" s="463">
        <v>0.36280342159898682</v>
      </c>
      <c r="R164" s="462">
        <v>0</v>
      </c>
      <c r="S164" s="460">
        <v>0</v>
      </c>
      <c r="T164" s="460">
        <v>0.4215412197641627</v>
      </c>
      <c r="U164" s="460">
        <v>1.1376482308609672</v>
      </c>
      <c r="V164" s="460">
        <v>0.2123383249265971</v>
      </c>
      <c r="W164" s="460">
        <v>0.56064227846047088</v>
      </c>
      <c r="X164" s="460">
        <v>0</v>
      </c>
      <c r="Y164" s="463">
        <v>8.3145942252367225E-2</v>
      </c>
      <c r="Z164" s="463">
        <v>5.193604821940865E-2</v>
      </c>
      <c r="AA164" s="463">
        <v>0</v>
      </c>
      <c r="AB164" s="463">
        <v>0</v>
      </c>
      <c r="AC164" s="463">
        <v>4.7312829373798652E-2</v>
      </c>
      <c r="AD164" s="463">
        <v>0</v>
      </c>
      <c r="AE164" s="463">
        <v>0.64706227732188648</v>
      </c>
      <c r="AF164" s="463">
        <v>0</v>
      </c>
      <c r="AG164" s="463">
        <v>0.12458406501710116</v>
      </c>
      <c r="AH164" s="463">
        <v>0</v>
      </c>
      <c r="AI164" s="463">
        <v>0</v>
      </c>
      <c r="AJ164" s="463">
        <v>0.1881240895417505</v>
      </c>
      <c r="AK164" s="463">
        <v>0</v>
      </c>
      <c r="AL164" s="463">
        <v>0</v>
      </c>
      <c r="AM164" s="463">
        <v>0</v>
      </c>
      <c r="AN164" s="1"/>
      <c r="AO164" s="1"/>
      <c r="AP164" s="1"/>
      <c r="AQ164" s="1"/>
      <c r="AR164" s="1"/>
      <c r="AS164" s="1"/>
      <c r="AT164" s="1"/>
      <c r="AU164" s="1"/>
      <c r="AV164" s="1"/>
      <c r="AW164" s="1"/>
      <c r="AX164" s="1"/>
      <c r="AY164" s="1"/>
      <c r="AZ164" s="402"/>
      <c r="BA164" s="1102"/>
      <c r="BB164" s="678" t="s">
        <v>554</v>
      </c>
      <c r="BC164" s="507">
        <v>26.433560481314078</v>
      </c>
      <c r="BD164" s="492">
        <v>13.601599290706655</v>
      </c>
      <c r="BE164" s="492">
        <v>16.639645775721501</v>
      </c>
      <c r="BF164" s="492">
        <v>2.1968650311041387</v>
      </c>
      <c r="BG164" s="511">
        <v>89.290886239784925</v>
      </c>
      <c r="BH164" s="507">
        <v>14.713597527088066</v>
      </c>
      <c r="BI164" s="492">
        <v>2.1968650311041387</v>
      </c>
      <c r="BJ164" s="492">
        <v>23.897666489196382</v>
      </c>
      <c r="BK164" s="492">
        <v>14.265687010057109</v>
      </c>
      <c r="BL164" s="511">
        <v>6.3063843868947682</v>
      </c>
      <c r="BM164" s="507">
        <v>11.719962954226009</v>
      </c>
      <c r="BN164" s="492">
        <v>12.74906938350812</v>
      </c>
      <c r="BO164" s="492">
        <v>11.668299661417512</v>
      </c>
      <c r="BP164" s="492">
        <v>5.8238760215025254</v>
      </c>
      <c r="BQ164" s="511">
        <v>44.821148353636673</v>
      </c>
      <c r="BR164" s="507">
        <v>0</v>
      </c>
      <c r="BS164" s="492">
        <v>0</v>
      </c>
      <c r="BT164" s="492">
        <v>46.638038760744308</v>
      </c>
      <c r="BU164" s="492">
        <v>36.376153737158056</v>
      </c>
      <c r="BV164" s="492">
        <v>7.3687474148246563</v>
      </c>
      <c r="BW164" s="492">
        <v>14.713597527088066</v>
      </c>
      <c r="BX164" s="492">
        <v>0</v>
      </c>
      <c r="BY164" s="493">
        <v>2.9190733640681215</v>
      </c>
      <c r="BZ164" s="493">
        <v>2.3813128090882447</v>
      </c>
      <c r="CA164" s="493">
        <v>0</v>
      </c>
      <c r="CB164" s="493">
        <v>0</v>
      </c>
      <c r="CC164" s="493">
        <v>1.0723551388676948</v>
      </c>
      <c r="CD164" s="493">
        <v>0</v>
      </c>
      <c r="CE164" s="493">
        <v>28.151092351561385</v>
      </c>
      <c r="CF164" s="493">
        <v>0</v>
      </c>
      <c r="CG164" s="493">
        <v>3.5222948902000013</v>
      </c>
      <c r="CH164" s="493">
        <v>0</v>
      </c>
      <c r="CI164" s="493">
        <v>0</v>
      </c>
      <c r="CJ164" s="493">
        <v>5.0198908250307674</v>
      </c>
      <c r="CK164" s="493">
        <v>0</v>
      </c>
      <c r="CL164" s="493">
        <v>0</v>
      </c>
      <c r="CM164" s="493">
        <v>0</v>
      </c>
      <c r="CN164" s="67"/>
      <c r="CO164" s="67"/>
      <c r="CP164" s="67"/>
      <c r="CQ164" s="67"/>
      <c r="CR164" s="67"/>
      <c r="CS164" s="67"/>
      <c r="CT164" s="67"/>
      <c r="CU164" s="67"/>
      <c r="CV164" s="67"/>
      <c r="CW164" s="67"/>
      <c r="CX164" s="67"/>
      <c r="CY164" s="67"/>
      <c r="CZ164" s="67"/>
    </row>
    <row r="165" s="365" customFormat="true" ht="15" customHeight="true" x14ac:dyDescent="0.2">
      <c r="A165" s="1118"/>
      <c r="B165" s="436" t="s">
        <v>555</v>
      </c>
      <c r="C165" s="462">
        <v>66.8509551120721</v>
      </c>
      <c r="D165" s="460">
        <v>56.455930645546815</v>
      </c>
      <c r="E165" s="460">
        <v>45.008119790446408</v>
      </c>
      <c r="F165" s="460">
        <v>25.456355122102121</v>
      </c>
      <c r="G165" s="464">
        <v>4.9458675185918795</v>
      </c>
      <c r="H165" s="461">
        <v>65.592561752492202</v>
      </c>
      <c r="I165" s="460">
        <v>27.273503645368823</v>
      </c>
      <c r="J165" s="460">
        <v>9.58626619083104</v>
      </c>
      <c r="K165" s="460">
        <v>4.3445991370643151</v>
      </c>
      <c r="L165" s="463">
        <v>1.537629447584657</v>
      </c>
      <c r="M165" s="462">
        <v>67.31390833655783</v>
      </c>
      <c r="N165" s="460">
        <v>57.702527069830879</v>
      </c>
      <c r="O165" s="460">
        <v>50.144018867494097</v>
      </c>
      <c r="P165" s="460">
        <v>34.771141401365199</v>
      </c>
      <c r="Q165" s="463">
        <v>15.979383734790126</v>
      </c>
      <c r="R165" s="462">
        <v>28.21230464162452</v>
      </c>
      <c r="S165" s="460">
        <v>22.623604425132296</v>
      </c>
      <c r="T165" s="460">
        <v>5.119838938641581</v>
      </c>
      <c r="U165" s="460">
        <v>9.4903796686031008</v>
      </c>
      <c r="V165" s="460">
        <v>58.537432502784647</v>
      </c>
      <c r="W165" s="460">
        <v>51.994001394609647</v>
      </c>
      <c r="X165" s="460">
        <v>72.49470716377806</v>
      </c>
      <c r="Y165" s="463">
        <v>72.071944012195388</v>
      </c>
      <c r="Z165" s="463">
        <v>24.817314798345169</v>
      </c>
      <c r="AA165" s="463">
        <v>64.628165885391383</v>
      </c>
      <c r="AB165" s="463">
        <v>66.115710322481249</v>
      </c>
      <c r="AC165" s="463">
        <v>24.037193412690009</v>
      </c>
      <c r="AD165" s="463">
        <v>57.7207294685835</v>
      </c>
      <c r="AE165" s="463">
        <v>48.216383660848003</v>
      </c>
      <c r="AF165" s="463">
        <v>84.772249657230788</v>
      </c>
      <c r="AG165" s="463">
        <v>9.2004266058958084</v>
      </c>
      <c r="AH165" s="463">
        <v>72.472106078704343</v>
      </c>
      <c r="AI165" s="463">
        <v>83.318582127513451</v>
      </c>
      <c r="AJ165" s="463">
        <v>45.909053131614151</v>
      </c>
      <c r="AK165" s="463">
        <v>43.438584960159723</v>
      </c>
      <c r="AL165" s="463">
        <v>12.975362602700539</v>
      </c>
      <c r="AM165" s="463">
        <v>64.224605578007257</v>
      </c>
      <c r="AN165" s="1"/>
      <c r="AO165" s="1"/>
      <c r="AP165" s="1"/>
      <c r="AQ165" s="1"/>
      <c r="AR165" s="1"/>
      <c r="AS165" s="1"/>
      <c r="AT165" s="1"/>
      <c r="AU165" s="1"/>
      <c r="AV165" s="1"/>
      <c r="AW165" s="1"/>
      <c r="AX165" s="1"/>
      <c r="AY165" s="1"/>
      <c r="AZ165" s="402"/>
      <c r="BA165" s="1102"/>
      <c r="BB165" s="678" t="s">
        <v>555</v>
      </c>
      <c r="BC165" s="507">
        <v>10745.799575703762</v>
      </c>
      <c r="BD165" s="492">
        <v>9071.4996684383605</v>
      </c>
      <c r="BE165" s="492">
        <v>7237.2353458775797</v>
      </c>
      <c r="BF165" s="492">
        <v>4092.1029185338962</v>
      </c>
      <c r="BG165" s="511">
        <v>794.94475752071776</v>
      </c>
      <c r="BH165" s="507">
        <v>2439.9142034430902</v>
      </c>
      <c r="BI165" s="492">
        <v>1013.5084800687896</v>
      </c>
      <c r="BJ165" s="492">
        <v>356.50607991768686</v>
      </c>
      <c r="BK165" s="492">
        <v>161.50215717153168</v>
      </c>
      <c r="BL165" s="511">
        <v>57.18986334920335</v>
      </c>
      <c r="BM165" s="507">
        <v>8315.8083499558379</v>
      </c>
      <c r="BN165" s="492">
        <v>7129.4250778316946</v>
      </c>
      <c r="BO165" s="492">
        <v>6196.800873775851</v>
      </c>
      <c r="BP165" s="492">
        <v>4296.8158951153546</v>
      </c>
      <c r="BQ165" s="511">
        <v>1974.1112854452674</v>
      </c>
      <c r="BR165" s="507">
        <v>1116.990662827279</v>
      </c>
      <c r="BS165" s="492">
        <v>600.51911970077276</v>
      </c>
      <c r="BT165" s="492">
        <v>566.44341211215965</v>
      </c>
      <c r="BU165" s="492">
        <v>303.45365156313903</v>
      </c>
      <c r="BV165" s="492">
        <v>2031.4163944473</v>
      </c>
      <c r="BW165" s="492">
        <v>1364.5399923171885</v>
      </c>
      <c r="BX165" s="492">
        <v>4421.4374085378786</v>
      </c>
      <c r="BY165" s="493">
        <v>2530.2893486256539</v>
      </c>
      <c r="BZ165" s="493">
        <v>1137.895385625231</v>
      </c>
      <c r="CA165" s="493">
        <v>798.51075374655579</v>
      </c>
      <c r="CB165" s="493">
        <v>1641.9109526400941</v>
      </c>
      <c r="CC165" s="493">
        <v>544.80799861716866</v>
      </c>
      <c r="CD165" s="493">
        <v>1665.2255382031262</v>
      </c>
      <c r="CE165" s="493">
        <v>2097.702055685786</v>
      </c>
      <c r="CF165" s="493">
        <v>963.56195114527304</v>
      </c>
      <c r="CG165" s="493">
        <v>260.11846392360542</v>
      </c>
      <c r="CH165" s="493">
        <v>644.42888032134067</v>
      </c>
      <c r="CI165" s="493">
        <v>2292.9224320296803</v>
      </c>
      <c r="CJ165" s="493">
        <v>1225.0341525245979</v>
      </c>
      <c r="CK165" s="493">
        <v>2014.860572773691</v>
      </c>
      <c r="CL165" s="493">
        <v>858.80980760490991</v>
      </c>
      <c r="CM165" s="493">
        <v>2860.7033311018758</v>
      </c>
      <c r="CN165" s="67"/>
      <c r="CO165" s="67"/>
      <c r="CP165" s="67"/>
      <c r="CQ165" s="67"/>
      <c r="CR165" s="67"/>
      <c r="CS165" s="67"/>
      <c r="CT165" s="67"/>
      <c r="CU165" s="67"/>
      <c r="CV165" s="67"/>
      <c r="CW165" s="67"/>
      <c r="CX165" s="67"/>
      <c r="CY165" s="67"/>
      <c r="CZ165" s="67"/>
    </row>
    <row r="166" s="365" customFormat="true" ht="15" customHeight="true" x14ac:dyDescent="0.2">
      <c r="A166" s="1118"/>
      <c r="B166" s="436" t="s">
        <v>540</v>
      </c>
      <c r="C166" s="462">
        <v>7.5671738068457742E-3</v>
      </c>
      <c r="D166" s="460">
        <v>0</v>
      </c>
      <c r="E166" s="460">
        <v>8.5680685789360028E-2</v>
      </c>
      <c r="F166" s="460">
        <v>9.5627788899128097E-2</v>
      </c>
      <c r="G166" s="464">
        <v>0.21815153859792738</v>
      </c>
      <c r="H166" s="461">
        <v>1.644205895372013E-2</v>
      </c>
      <c r="I166" s="460">
        <v>0.41366424738912727</v>
      </c>
      <c r="J166" s="460">
        <v>0.33399831778168582</v>
      </c>
      <c r="K166" s="460">
        <v>0.34554348559817866</v>
      </c>
      <c r="L166" s="463">
        <v>0.21515456030148031</v>
      </c>
      <c r="M166" s="462">
        <v>4.8953081708816336E-3</v>
      </c>
      <c r="N166" s="460">
        <v>0</v>
      </c>
      <c r="O166" s="460">
        <v>2.4702962349431694E-2</v>
      </c>
      <c r="P166" s="460">
        <v>8.6786133803248219E-2</v>
      </c>
      <c r="Q166" s="463">
        <v>1.4528555292204556E-2</v>
      </c>
      <c r="R166" s="462">
        <v>0</v>
      </c>
      <c r="S166" s="460">
        <v>0</v>
      </c>
      <c r="T166" s="460">
        <v>0.12060449950162362</v>
      </c>
      <c r="U166" s="460">
        <v>0.13265514015334506</v>
      </c>
      <c r="V166" s="460">
        <v>3.3923959877154165E-2</v>
      </c>
      <c r="W166" s="460">
        <v>2.3043406149362931E-2</v>
      </c>
      <c r="X166" s="460">
        <v>0</v>
      </c>
      <c r="Y166" s="463">
        <v>0</v>
      </c>
      <c r="Z166" s="463">
        <v>0.52359035125821718</v>
      </c>
      <c r="AA166" s="463">
        <v>0.29161756960188862</v>
      </c>
      <c r="AB166" s="463">
        <v>6.4352499486368536E-2</v>
      </c>
      <c r="AC166" s="463">
        <v>0</v>
      </c>
      <c r="AD166" s="463">
        <v>0</v>
      </c>
      <c r="AE166" s="463">
        <v>0</v>
      </c>
      <c r="AF166" s="463">
        <v>0</v>
      </c>
      <c r="AG166" s="463">
        <v>0</v>
      </c>
      <c r="AH166" s="463">
        <v>0.13722254194124067</v>
      </c>
      <c r="AI166" s="463">
        <v>6.7449662960376827E-2</v>
      </c>
      <c r="AJ166" s="463">
        <v>0</v>
      </c>
      <c r="AK166" s="463">
        <v>0.11438478252586914</v>
      </c>
      <c r="AL166" s="463">
        <v>0</v>
      </c>
      <c r="AM166" s="463">
        <v>0.1901986528947453</v>
      </c>
      <c r="AN166" s="1"/>
      <c r="AO166" s="1"/>
      <c r="AP166" s="1"/>
      <c r="AQ166" s="1"/>
      <c r="AR166" s="1"/>
      <c r="AS166" s="1"/>
      <c r="AT166" s="1"/>
      <c r="AU166" s="1"/>
      <c r="AV166" s="1"/>
      <c r="AW166" s="1"/>
      <c r="AX166" s="1"/>
      <c r="AY166" s="1"/>
      <c r="AZ166" s="402"/>
      <c r="BA166" s="1102"/>
      <c r="BB166" s="678" t="s">
        <v>540</v>
      </c>
      <c r="BC166" s="507">
        <v>1.2163675589460028</v>
      </c>
      <c r="BD166" s="492">
        <v>0</v>
      </c>
      <c r="BE166" s="492">
        <v>13.777320415535559</v>
      </c>
      <c r="BF166" s="492">
        <v>15.372143897666968</v>
      </c>
      <c r="BG166" s="511">
        <v>35.063297045787884</v>
      </c>
      <c r="BH166" s="507">
        <v>0.6116122332042645</v>
      </c>
      <c r="BI166" s="492">
        <v>15.372143897666968</v>
      </c>
      <c r="BJ166" s="492">
        <v>12.421147984117077</v>
      </c>
      <c r="BK166" s="492">
        <v>12.844917692080696</v>
      </c>
      <c r="BL166" s="511">
        <v>8.002357084099831</v>
      </c>
      <c r="BM166" s="507">
        <v>0.60475532574173818</v>
      </c>
      <c r="BN166" s="492">
        <v>0</v>
      </c>
      <c r="BO166" s="492">
        <v>3.0527935759661275</v>
      </c>
      <c r="BP166" s="492">
        <v>10.724526839569432</v>
      </c>
      <c r="BQ166" s="511">
        <v>1.7948742854902893</v>
      </c>
      <c r="BR166" s="507">
        <v>0</v>
      </c>
      <c r="BS166" s="492">
        <v>0</v>
      </c>
      <c r="BT166" s="492">
        <v>13.343315098873939</v>
      </c>
      <c r="BU166" s="492">
        <v>4.2416307970614282</v>
      </c>
      <c r="BV166" s="492">
        <v>1.1772584705648841</v>
      </c>
      <c r="BW166" s="492">
        <v>0.60475532574173818</v>
      </c>
      <c r="BX166" s="492">
        <v>0</v>
      </c>
      <c r="BY166" s="493">
        <v>0</v>
      </c>
      <c r="BZ166" s="493">
        <v>24.007071252299493</v>
      </c>
      <c r="CA166" s="493">
        <v>3.6030693756880798</v>
      </c>
      <c r="CB166" s="493">
        <v>1.5981235506821245</v>
      </c>
      <c r="CC166" s="493">
        <v>0</v>
      </c>
      <c r="CD166" s="493">
        <v>0</v>
      </c>
      <c r="CE166" s="493">
        <v>0</v>
      </c>
      <c r="CF166" s="493">
        <v>0</v>
      </c>
      <c r="CG166" s="493">
        <v>0</v>
      </c>
      <c r="CH166" s="493">
        <v>1.2201959325151559</v>
      </c>
      <c r="CI166" s="493">
        <v>1.8562107189726016</v>
      </c>
      <c r="CJ166" s="493">
        <v>0</v>
      </c>
      <c r="CK166" s="493">
        <v>5.3056375719431204</v>
      </c>
      <c r="CL166" s="493">
        <v>0</v>
      </c>
      <c r="CM166" s="493">
        <v>8.4718608235938593</v>
      </c>
      <c r="CN166" s="67"/>
      <c r="CO166" s="67"/>
      <c r="CP166" s="67"/>
      <c r="CQ166" s="67"/>
      <c r="CR166" s="67"/>
      <c r="CS166" s="67"/>
      <c r="CT166" s="67"/>
      <c r="CU166" s="67"/>
      <c r="CV166" s="67"/>
      <c r="CW166" s="67"/>
      <c r="CX166" s="67"/>
      <c r="CY166" s="67"/>
      <c r="CZ166" s="67"/>
    </row>
    <row r="167" s="365" customFormat="true" ht="15" customHeight="true" x14ac:dyDescent="0.2">
      <c r="A167" s="1119"/>
      <c r="B167" s="436" t="s">
        <v>541</v>
      </c>
      <c r="C167" s="462">
        <v>0</v>
      </c>
      <c r="D167" s="460">
        <v>0</v>
      </c>
      <c r="E167" s="460">
        <v>0</v>
      </c>
      <c r="F167" s="460">
        <v>0</v>
      </c>
      <c r="G167" s="464">
        <v>2.1365757010771379E-2</v>
      </c>
      <c r="H167" s="461">
        <v>0</v>
      </c>
      <c r="I167" s="460">
        <v>0</v>
      </c>
      <c r="J167" s="460">
        <v>9.2341154278216958E-2</v>
      </c>
      <c r="K167" s="460">
        <v>0</v>
      </c>
      <c r="L167" s="463">
        <v>0</v>
      </c>
      <c r="M167" s="462">
        <v>0</v>
      </c>
      <c r="N167" s="460">
        <v>0</v>
      </c>
      <c r="O167" s="460">
        <v>0</v>
      </c>
      <c r="P167" s="460">
        <v>0</v>
      </c>
      <c r="Q167" s="463">
        <v>0</v>
      </c>
      <c r="R167" s="462">
        <v>0</v>
      </c>
      <c r="S167" s="460">
        <v>0</v>
      </c>
      <c r="T167" s="460">
        <v>0</v>
      </c>
      <c r="U167" s="460">
        <v>0</v>
      </c>
      <c r="V167" s="460">
        <v>0</v>
      </c>
      <c r="W167" s="460">
        <v>0</v>
      </c>
      <c r="X167" s="460">
        <v>0</v>
      </c>
      <c r="Y167" s="463">
        <v>0</v>
      </c>
      <c r="Z167" s="463">
        <v>0</v>
      </c>
      <c r="AA167" s="463">
        <v>0</v>
      </c>
      <c r="AB167" s="463">
        <v>0</v>
      </c>
      <c r="AC167" s="463">
        <v>0</v>
      </c>
      <c r="AD167" s="463">
        <v>0.11903413047265707</v>
      </c>
      <c r="AE167" s="463">
        <v>0</v>
      </c>
      <c r="AF167" s="463">
        <v>0</v>
      </c>
      <c r="AG167" s="463">
        <v>0</v>
      </c>
      <c r="AH167" s="463">
        <v>0</v>
      </c>
      <c r="AI167" s="463">
        <v>0</v>
      </c>
      <c r="AJ167" s="463">
        <v>0</v>
      </c>
      <c r="AK167" s="463">
        <v>0</v>
      </c>
      <c r="AL167" s="463">
        <v>0</v>
      </c>
      <c r="AM167" s="463">
        <v>0</v>
      </c>
      <c r="AN167" s="1"/>
      <c r="AO167" s="1"/>
      <c r="AP167" s="1"/>
      <c r="AQ167" s="1"/>
      <c r="AR167" s="1"/>
      <c r="AS167" s="1"/>
      <c r="AT167" s="1"/>
      <c r="AU167" s="1"/>
      <c r="AV167" s="1"/>
      <c r="AW167" s="1"/>
      <c r="AX167" s="1"/>
      <c r="AY167" s="1"/>
      <c r="AZ167" s="402"/>
      <c r="BA167" s="1103"/>
      <c r="BB167" s="678" t="s">
        <v>541</v>
      </c>
      <c r="BC167" s="507">
        <v>0</v>
      </c>
      <c r="BD167" s="492">
        <v>0</v>
      </c>
      <c r="BE167" s="492">
        <v>0</v>
      </c>
      <c r="BF167" s="492">
        <v>0</v>
      </c>
      <c r="BG167" s="511">
        <v>3.4340985605311674</v>
      </c>
      <c r="BH167" s="507">
        <v>0</v>
      </c>
      <c r="BI167" s="492">
        <v>0</v>
      </c>
      <c r="BJ167" s="492">
        <v>3.4340985605311674</v>
      </c>
      <c r="BK167" s="492">
        <v>0</v>
      </c>
      <c r="BL167" s="511">
        <v>0</v>
      </c>
      <c r="BM167" s="507">
        <v>0</v>
      </c>
      <c r="BN167" s="492">
        <v>0</v>
      </c>
      <c r="BO167" s="492">
        <v>0</v>
      </c>
      <c r="BP167" s="492">
        <v>0</v>
      </c>
      <c r="BQ167" s="511">
        <v>0</v>
      </c>
      <c r="BR167" s="507">
        <v>0</v>
      </c>
      <c r="BS167" s="492">
        <v>0</v>
      </c>
      <c r="BT167" s="492">
        <v>0</v>
      </c>
      <c r="BU167" s="492">
        <v>0</v>
      </c>
      <c r="BV167" s="492">
        <v>0</v>
      </c>
      <c r="BW167" s="492">
        <v>0</v>
      </c>
      <c r="BX167" s="492">
        <v>0</v>
      </c>
      <c r="BY167" s="493">
        <v>0</v>
      </c>
      <c r="BZ167" s="493">
        <v>0</v>
      </c>
      <c r="CA167" s="493">
        <v>0</v>
      </c>
      <c r="CB167" s="493">
        <v>0</v>
      </c>
      <c r="CC167" s="493">
        <v>0</v>
      </c>
      <c r="CD167" s="493">
        <v>3.4340985605311674</v>
      </c>
      <c r="CE167" s="493">
        <v>0</v>
      </c>
      <c r="CF167" s="493">
        <v>0</v>
      </c>
      <c r="CG167" s="493">
        <v>0</v>
      </c>
      <c r="CH167" s="493">
        <v>0</v>
      </c>
      <c r="CI167" s="493">
        <v>0</v>
      </c>
      <c r="CJ167" s="493">
        <v>0</v>
      </c>
      <c r="CK167" s="493">
        <v>0</v>
      </c>
      <c r="CL167" s="493">
        <v>0</v>
      </c>
      <c r="CM167" s="493">
        <v>0</v>
      </c>
      <c r="CN167" s="67"/>
      <c r="CO167" s="67"/>
      <c r="CP167" s="67"/>
      <c r="CQ167" s="67"/>
      <c r="CR167" s="67"/>
      <c r="CS167" s="67"/>
      <c r="CT167" s="67"/>
      <c r="CU167" s="67"/>
      <c r="CV167" s="67"/>
      <c r="CW167" s="67"/>
      <c r="CX167" s="67"/>
      <c r="CY167" s="67"/>
      <c r="CZ167" s="67"/>
    </row>
    <row r="168" s="365" customFormat="true" ht="15" customHeight="true" x14ac:dyDescent="0.2">
      <c r="A168" s="672"/>
      <c r="B168" s="436"/>
      <c r="C168" s="462"/>
      <c r="D168" s="460"/>
      <c r="E168" s="460"/>
      <c r="F168" s="460"/>
      <c r="G168" s="464"/>
      <c r="H168" s="461"/>
      <c r="I168" s="460"/>
      <c r="J168" s="460"/>
      <c r="K168" s="460"/>
      <c r="L168" s="463"/>
      <c r="M168" s="462"/>
      <c r="N168" s="460"/>
      <c r="O168" s="460"/>
      <c r="P168" s="460"/>
      <c r="Q168" s="463"/>
      <c r="R168" s="462"/>
      <c r="S168" s="460"/>
      <c r="T168" s="460"/>
      <c r="U168" s="460"/>
      <c r="V168" s="460"/>
      <c r="W168" s="460"/>
      <c r="X168" s="460"/>
      <c r="Y168" s="463"/>
      <c r="Z168" s="463"/>
      <c r="AA168" s="463"/>
      <c r="AB168" s="463"/>
      <c r="AC168" s="463"/>
      <c r="AD168" s="463"/>
      <c r="AE168" s="463"/>
      <c r="AF168" s="463"/>
      <c r="AG168" s="463"/>
      <c r="AH168" s="463"/>
      <c r="AI168" s="463"/>
      <c r="AJ168" s="463"/>
      <c r="AK168" s="463"/>
      <c r="AL168" s="463"/>
      <c r="AM168" s="463"/>
      <c r="AN168" s="1"/>
      <c r="AO168" s="1"/>
      <c r="AP168" s="1"/>
      <c r="AQ168" s="1"/>
      <c r="AR168" s="1"/>
      <c r="AS168" s="1"/>
      <c r="AT168" s="1"/>
      <c r="AU168" s="1"/>
      <c r="AV168" s="1"/>
      <c r="AW168" s="1"/>
      <c r="AX168" s="1"/>
      <c r="AY168" s="1"/>
      <c r="AZ168" s="402"/>
      <c r="BA168" s="679"/>
      <c r="BB168" s="678"/>
      <c r="BC168" s="507"/>
      <c r="BD168" s="492"/>
      <c r="BE168" s="492"/>
      <c r="BF168" s="492"/>
      <c r="BG168" s="511"/>
      <c r="BH168" s="507"/>
      <c r="BI168" s="492"/>
      <c r="BJ168" s="492"/>
      <c r="BK168" s="492"/>
      <c r="BL168" s="511"/>
      <c r="BM168" s="507"/>
      <c r="BN168" s="492"/>
      <c r="BO168" s="492"/>
      <c r="BP168" s="492"/>
      <c r="BQ168" s="511"/>
      <c r="BR168" s="507"/>
      <c r="BS168" s="492"/>
      <c r="BT168" s="492"/>
      <c r="BU168" s="492"/>
      <c r="BV168" s="492"/>
      <c r="BW168" s="492"/>
      <c r="BX168" s="492"/>
      <c r="BY168" s="493"/>
      <c r="BZ168" s="493"/>
      <c r="CA168" s="493"/>
      <c r="CB168" s="493"/>
      <c r="CC168" s="493"/>
      <c r="CD168" s="493"/>
      <c r="CE168" s="493"/>
      <c r="CF168" s="493"/>
      <c r="CG168" s="493"/>
      <c r="CH168" s="493"/>
      <c r="CI168" s="493"/>
      <c r="CJ168" s="493"/>
      <c r="CK168" s="493"/>
      <c r="CL168" s="493"/>
      <c r="CM168" s="493"/>
      <c r="CN168" s="67"/>
      <c r="CO168" s="67"/>
      <c r="CP168" s="67"/>
      <c r="CQ168" s="67"/>
      <c r="CR168" s="67"/>
      <c r="CS168" s="67"/>
      <c r="CT168" s="67"/>
      <c r="CU168" s="67"/>
      <c r="CV168" s="67"/>
      <c r="CW168" s="67"/>
      <c r="CX168" s="67"/>
      <c r="CY168" s="67"/>
      <c r="CZ168" s="67"/>
    </row>
    <row r="169" s="365" customFormat="true" ht="15" customHeight="true" x14ac:dyDescent="0.2">
      <c r="A169" s="672"/>
      <c r="B169" s="436"/>
      <c r="C169" s="462"/>
      <c r="D169" s="460"/>
      <c r="E169" s="460"/>
      <c r="F169" s="460"/>
      <c r="G169" s="464"/>
      <c r="H169" s="461"/>
      <c r="I169" s="460"/>
      <c r="J169" s="460"/>
      <c r="K169" s="460"/>
      <c r="L169" s="463"/>
      <c r="M169" s="462"/>
      <c r="N169" s="460"/>
      <c r="O169" s="460"/>
      <c r="P169" s="460"/>
      <c r="Q169" s="463"/>
      <c r="R169" s="462"/>
      <c r="S169" s="460"/>
      <c r="T169" s="460"/>
      <c r="U169" s="460"/>
      <c r="V169" s="460"/>
      <c r="W169" s="460"/>
      <c r="X169" s="460"/>
      <c r="Y169" s="463"/>
      <c r="Z169" s="463"/>
      <c r="AA169" s="463"/>
      <c r="AB169" s="463"/>
      <c r="AC169" s="463"/>
      <c r="AD169" s="463"/>
      <c r="AE169" s="463"/>
      <c r="AF169" s="463"/>
      <c r="AG169" s="463"/>
      <c r="AH169" s="463"/>
      <c r="AI169" s="463"/>
      <c r="AJ169" s="463"/>
      <c r="AK169" s="463"/>
      <c r="AL169" s="463"/>
      <c r="AM169" s="463"/>
      <c r="AN169" s="1"/>
      <c r="AO169" s="1"/>
      <c r="AP169" s="1"/>
      <c r="AQ169" s="1"/>
      <c r="AR169" s="1"/>
      <c r="AS169" s="1"/>
      <c r="AT169" s="1"/>
      <c r="AU169" s="1"/>
      <c r="AV169" s="1"/>
      <c r="AW169" s="1"/>
      <c r="AX169" s="1"/>
      <c r="AY169" s="1"/>
      <c r="AZ169" s="402"/>
      <c r="BA169" s="679"/>
      <c r="BB169" s="678"/>
      <c r="BC169" s="507"/>
      <c r="BD169" s="492"/>
      <c r="BE169" s="492"/>
      <c r="BF169" s="492"/>
      <c r="BG169" s="511"/>
      <c r="BH169" s="507"/>
      <c r="BI169" s="492"/>
      <c r="BJ169" s="492"/>
      <c r="BK169" s="492"/>
      <c r="BL169" s="511"/>
      <c r="BM169" s="507"/>
      <c r="BN169" s="492"/>
      <c r="BO169" s="492"/>
      <c r="BP169" s="492"/>
      <c r="BQ169" s="511"/>
      <c r="BR169" s="507"/>
      <c r="BS169" s="492"/>
      <c r="BT169" s="492"/>
      <c r="BU169" s="492"/>
      <c r="BV169" s="492"/>
      <c r="BW169" s="492"/>
      <c r="BX169" s="492"/>
      <c r="BY169" s="493"/>
      <c r="BZ169" s="493"/>
      <c r="CA169" s="493"/>
      <c r="CB169" s="493"/>
      <c r="CC169" s="493"/>
      <c r="CD169" s="493"/>
      <c r="CE169" s="493"/>
      <c r="CF169" s="493"/>
      <c r="CG169" s="493"/>
      <c r="CH169" s="493"/>
      <c r="CI169" s="493"/>
      <c r="CJ169" s="493"/>
      <c r="CK169" s="493"/>
      <c r="CL169" s="493"/>
      <c r="CM169" s="493"/>
      <c r="CN169" s="67"/>
      <c r="CO169" s="67"/>
      <c r="CP169" s="67"/>
      <c r="CQ169" s="67"/>
      <c r="CR169" s="67"/>
      <c r="CS169" s="67"/>
      <c r="CT169" s="67"/>
      <c r="CU169" s="67"/>
      <c r="CV169" s="67"/>
      <c r="CW169" s="67"/>
      <c r="CX169" s="67"/>
      <c r="CY169" s="67"/>
      <c r="CZ169" s="67"/>
    </row>
    <row r="170" s="365" customFormat="true" ht="15" customHeight="true" x14ac:dyDescent="0.2">
      <c r="A170" s="672"/>
      <c r="B170" s="436"/>
      <c r="C170" s="462"/>
      <c r="D170" s="460"/>
      <c r="E170" s="460"/>
      <c r="F170" s="460"/>
      <c r="G170" s="464"/>
      <c r="H170" s="461"/>
      <c r="I170" s="460"/>
      <c r="J170" s="460"/>
      <c r="K170" s="460"/>
      <c r="L170" s="463"/>
      <c r="M170" s="462"/>
      <c r="N170" s="460"/>
      <c r="O170" s="460"/>
      <c r="P170" s="460"/>
      <c r="Q170" s="463"/>
      <c r="R170" s="462"/>
      <c r="S170" s="460"/>
      <c r="T170" s="460"/>
      <c r="U170" s="460"/>
      <c r="V170" s="460"/>
      <c r="W170" s="460"/>
      <c r="X170" s="460"/>
      <c r="Y170" s="463"/>
      <c r="Z170" s="463"/>
      <c r="AA170" s="463"/>
      <c r="AB170" s="463"/>
      <c r="AC170" s="463"/>
      <c r="AD170" s="463"/>
      <c r="AE170" s="463"/>
      <c r="AF170" s="463"/>
      <c r="AG170" s="463"/>
      <c r="AH170" s="463"/>
      <c r="AI170" s="463"/>
      <c r="AJ170" s="463"/>
      <c r="AK170" s="463"/>
      <c r="AL170" s="463"/>
      <c r="AM170" s="463"/>
      <c r="AN170" s="1"/>
      <c r="AO170" s="1"/>
      <c r="AP170" s="1"/>
      <c r="AQ170" s="1"/>
      <c r="AR170" s="1"/>
      <c r="AS170" s="1"/>
      <c r="AT170" s="1"/>
      <c r="AU170" s="1"/>
      <c r="AV170" s="1"/>
      <c r="AW170" s="1"/>
      <c r="AX170" s="1"/>
      <c r="AY170" s="1"/>
      <c r="AZ170" s="402"/>
      <c r="BA170" s="679"/>
      <c r="BB170" s="678"/>
      <c r="BC170" s="507"/>
      <c r="BD170" s="492"/>
      <c r="BE170" s="492"/>
      <c r="BF170" s="492"/>
      <c r="BG170" s="511"/>
      <c r="BH170" s="507"/>
      <c r="BI170" s="492"/>
      <c r="BJ170" s="492"/>
      <c r="BK170" s="492"/>
      <c r="BL170" s="511"/>
      <c r="BM170" s="507"/>
      <c r="BN170" s="492"/>
      <c r="BO170" s="492"/>
      <c r="BP170" s="492"/>
      <c r="BQ170" s="511"/>
      <c r="BR170" s="507"/>
      <c r="BS170" s="492"/>
      <c r="BT170" s="492"/>
      <c r="BU170" s="492"/>
      <c r="BV170" s="492"/>
      <c r="BW170" s="492"/>
      <c r="BX170" s="492"/>
      <c r="BY170" s="493"/>
      <c r="BZ170" s="493"/>
      <c r="CA170" s="493"/>
      <c r="CB170" s="493"/>
      <c r="CC170" s="493"/>
      <c r="CD170" s="493"/>
      <c r="CE170" s="493"/>
      <c r="CF170" s="493"/>
      <c r="CG170" s="493"/>
      <c r="CH170" s="493"/>
      <c r="CI170" s="493"/>
      <c r="CJ170" s="493"/>
      <c r="CK170" s="493"/>
      <c r="CL170" s="493"/>
      <c r="CM170" s="493"/>
      <c r="CN170" s="67"/>
      <c r="CO170" s="67"/>
      <c r="CP170" s="67"/>
      <c r="CQ170" s="67"/>
      <c r="CR170" s="67"/>
      <c r="CS170" s="67"/>
      <c r="CT170" s="67"/>
      <c r="CU170" s="67"/>
      <c r="CV170" s="67"/>
      <c r="CW170" s="67"/>
      <c r="CX170" s="67"/>
      <c r="CY170" s="67"/>
      <c r="CZ170" s="67"/>
    </row>
    <row r="171" s="365" customFormat="true" ht="15" customHeight="true" x14ac:dyDescent="0.2">
      <c r="A171" s="672"/>
      <c r="B171" s="436"/>
      <c r="C171" s="462"/>
      <c r="D171" s="460"/>
      <c r="E171" s="460"/>
      <c r="F171" s="460"/>
      <c r="G171" s="464"/>
      <c r="H171" s="461"/>
      <c r="I171" s="460"/>
      <c r="J171" s="460"/>
      <c r="K171" s="460"/>
      <c r="L171" s="463"/>
      <c r="M171" s="462"/>
      <c r="N171" s="460"/>
      <c r="O171" s="460"/>
      <c r="P171" s="460"/>
      <c r="Q171" s="463"/>
      <c r="R171" s="462"/>
      <c r="S171" s="460"/>
      <c r="T171" s="460"/>
      <c r="U171" s="460"/>
      <c r="V171" s="460"/>
      <c r="W171" s="460"/>
      <c r="X171" s="460"/>
      <c r="Y171" s="463"/>
      <c r="Z171" s="463"/>
      <c r="AA171" s="463"/>
      <c r="AB171" s="463"/>
      <c r="AC171" s="463"/>
      <c r="AD171" s="463"/>
      <c r="AE171" s="463"/>
      <c r="AF171" s="463"/>
      <c r="AG171" s="463"/>
      <c r="AH171" s="463"/>
      <c r="AI171" s="463"/>
      <c r="AJ171" s="463"/>
      <c r="AK171" s="463"/>
      <c r="AL171" s="463"/>
      <c r="AM171" s="463"/>
      <c r="AN171" s="1"/>
      <c r="AO171" s="1"/>
      <c r="AP171" s="1"/>
      <c r="AQ171" s="1"/>
      <c r="AR171" s="1"/>
      <c r="AS171" s="1"/>
      <c r="AT171" s="1"/>
      <c r="AU171" s="1"/>
      <c r="AV171" s="1"/>
      <c r="AW171" s="1"/>
      <c r="AX171" s="1"/>
      <c r="AY171" s="1"/>
      <c r="AZ171" s="402"/>
      <c r="BA171" s="679"/>
      <c r="BB171" s="678"/>
      <c r="BC171" s="507"/>
      <c r="BD171" s="492"/>
      <c r="BE171" s="492"/>
      <c r="BF171" s="492"/>
      <c r="BG171" s="511"/>
      <c r="BH171" s="507"/>
      <c r="BI171" s="492"/>
      <c r="BJ171" s="492"/>
      <c r="BK171" s="492"/>
      <c r="BL171" s="511"/>
      <c r="BM171" s="507"/>
      <c r="BN171" s="492"/>
      <c r="BO171" s="492"/>
      <c r="BP171" s="492"/>
      <c r="BQ171" s="511"/>
      <c r="BR171" s="507"/>
      <c r="BS171" s="492"/>
      <c r="BT171" s="492"/>
      <c r="BU171" s="492"/>
      <c r="BV171" s="492"/>
      <c r="BW171" s="492"/>
      <c r="BX171" s="492"/>
      <c r="BY171" s="493"/>
      <c r="BZ171" s="493"/>
      <c r="CA171" s="493"/>
      <c r="CB171" s="493"/>
      <c r="CC171" s="493"/>
      <c r="CD171" s="493"/>
      <c r="CE171" s="493"/>
      <c r="CF171" s="493"/>
      <c r="CG171" s="493"/>
      <c r="CH171" s="493"/>
      <c r="CI171" s="493"/>
      <c r="CJ171" s="493"/>
      <c r="CK171" s="493"/>
      <c r="CL171" s="493"/>
      <c r="CM171" s="493"/>
      <c r="CN171" s="67"/>
      <c r="CO171" s="67"/>
      <c r="CP171" s="67"/>
      <c r="CQ171" s="67"/>
      <c r="CR171" s="67"/>
      <c r="CS171" s="67"/>
      <c r="CT171" s="67"/>
      <c r="CU171" s="67"/>
      <c r="CV171" s="67"/>
      <c r="CW171" s="67"/>
      <c r="CX171" s="67"/>
      <c r="CY171" s="67"/>
      <c r="CZ171" s="67"/>
    </row>
    <row r="172" s="365" customFormat="true" ht="15" customHeight="true" x14ac:dyDescent="0.2">
      <c r="A172" s="672"/>
      <c r="B172" s="436"/>
      <c r="C172" s="462"/>
      <c r="D172" s="460"/>
      <c r="E172" s="460"/>
      <c r="F172" s="460"/>
      <c r="G172" s="464"/>
      <c r="H172" s="461"/>
      <c r="I172" s="460"/>
      <c r="J172" s="460"/>
      <c r="K172" s="460"/>
      <c r="L172" s="463"/>
      <c r="M172" s="462"/>
      <c r="N172" s="460"/>
      <c r="O172" s="460"/>
      <c r="P172" s="460"/>
      <c r="Q172" s="463"/>
      <c r="R172" s="462"/>
      <c r="S172" s="460"/>
      <c r="T172" s="460"/>
      <c r="U172" s="460"/>
      <c r="V172" s="460"/>
      <c r="W172" s="460"/>
      <c r="X172" s="460"/>
      <c r="Y172" s="463"/>
      <c r="Z172" s="463"/>
      <c r="AA172" s="463"/>
      <c r="AB172" s="463"/>
      <c r="AC172" s="463"/>
      <c r="AD172" s="463"/>
      <c r="AE172" s="463"/>
      <c r="AF172" s="463"/>
      <c r="AG172" s="463"/>
      <c r="AH172" s="463"/>
      <c r="AI172" s="463"/>
      <c r="AJ172" s="463"/>
      <c r="AK172" s="463"/>
      <c r="AL172" s="463"/>
      <c r="AM172" s="463"/>
      <c r="AN172" s="1"/>
      <c r="AO172" s="1"/>
      <c r="AP172" s="1"/>
      <c r="AQ172" s="1"/>
      <c r="AR172" s="1"/>
      <c r="AS172" s="1"/>
      <c r="AT172" s="1"/>
      <c r="AU172" s="1"/>
      <c r="AV172" s="1"/>
      <c r="AW172" s="1"/>
      <c r="AX172" s="1"/>
      <c r="AY172" s="1"/>
      <c r="AZ172" s="402"/>
      <c r="BA172" s="679"/>
      <c r="BB172" s="678"/>
      <c r="BC172" s="507"/>
      <c r="BD172" s="492"/>
      <c r="BE172" s="492"/>
      <c r="BF172" s="492"/>
      <c r="BG172" s="511"/>
      <c r="BH172" s="507"/>
      <c r="BI172" s="492"/>
      <c r="BJ172" s="492"/>
      <c r="BK172" s="492"/>
      <c r="BL172" s="511"/>
      <c r="BM172" s="507"/>
      <c r="BN172" s="492"/>
      <c r="BO172" s="492"/>
      <c r="BP172" s="492"/>
      <c r="BQ172" s="511"/>
      <c r="BR172" s="507"/>
      <c r="BS172" s="492"/>
      <c r="BT172" s="492"/>
      <c r="BU172" s="492"/>
      <c r="BV172" s="492"/>
      <c r="BW172" s="492"/>
      <c r="BX172" s="492"/>
      <c r="BY172" s="493"/>
      <c r="BZ172" s="493"/>
      <c r="CA172" s="493"/>
      <c r="CB172" s="493"/>
      <c r="CC172" s="493"/>
      <c r="CD172" s="493"/>
      <c r="CE172" s="493"/>
      <c r="CF172" s="493"/>
      <c r="CG172" s="493"/>
      <c r="CH172" s="493"/>
      <c r="CI172" s="493"/>
      <c r="CJ172" s="493"/>
      <c r="CK172" s="493"/>
      <c r="CL172" s="493"/>
      <c r="CM172" s="493"/>
      <c r="CN172" s="67"/>
      <c r="CO172" s="67"/>
      <c r="CP172" s="67"/>
      <c r="CQ172" s="67"/>
      <c r="CR172" s="67"/>
      <c r="CS172" s="67"/>
      <c r="CT172" s="67"/>
      <c r="CU172" s="67"/>
      <c r="CV172" s="67"/>
      <c r="CW172" s="67"/>
      <c r="CX172" s="67"/>
      <c r="CY172" s="67"/>
      <c r="CZ172" s="67"/>
    </row>
    <row r="173" s="365" customFormat="true" ht="15" customHeight="true" x14ac:dyDescent="0.2">
      <c r="A173" s="672"/>
      <c r="B173" s="436"/>
      <c r="C173" s="462"/>
      <c r="D173" s="460"/>
      <c r="E173" s="460"/>
      <c r="F173" s="460"/>
      <c r="G173" s="464"/>
      <c r="H173" s="461"/>
      <c r="I173" s="460"/>
      <c r="J173" s="460"/>
      <c r="K173" s="460"/>
      <c r="L173" s="463"/>
      <c r="M173" s="462"/>
      <c r="N173" s="460"/>
      <c r="O173" s="460"/>
      <c r="P173" s="460"/>
      <c r="Q173" s="463"/>
      <c r="R173" s="462"/>
      <c r="S173" s="460"/>
      <c r="T173" s="460"/>
      <c r="U173" s="460"/>
      <c r="V173" s="460"/>
      <c r="W173" s="460"/>
      <c r="X173" s="460"/>
      <c r="Y173" s="463"/>
      <c r="Z173" s="463"/>
      <c r="AA173" s="463"/>
      <c r="AB173" s="463"/>
      <c r="AC173" s="463"/>
      <c r="AD173" s="463"/>
      <c r="AE173" s="463"/>
      <c r="AF173" s="463"/>
      <c r="AG173" s="463"/>
      <c r="AH173" s="463"/>
      <c r="AI173" s="463"/>
      <c r="AJ173" s="463"/>
      <c r="AK173" s="463"/>
      <c r="AL173" s="463"/>
      <c r="AM173" s="463"/>
      <c r="AN173" s="1"/>
      <c r="AO173" s="1"/>
      <c r="AP173" s="1"/>
      <c r="AQ173" s="1"/>
      <c r="AR173" s="1"/>
      <c r="AS173" s="1"/>
      <c r="AT173" s="1"/>
      <c r="AU173" s="1"/>
      <c r="AV173" s="1"/>
      <c r="AW173" s="1"/>
      <c r="AX173" s="1"/>
      <c r="AY173" s="1"/>
      <c r="AZ173" s="402"/>
      <c r="BA173" s="679"/>
      <c r="BB173" s="678"/>
      <c r="BC173" s="507"/>
      <c r="BD173" s="492"/>
      <c r="BE173" s="492"/>
      <c r="BF173" s="492"/>
      <c r="BG173" s="511"/>
      <c r="BH173" s="507"/>
      <c r="BI173" s="492"/>
      <c r="BJ173" s="492"/>
      <c r="BK173" s="492"/>
      <c r="BL173" s="511"/>
      <c r="BM173" s="507"/>
      <c r="BN173" s="492"/>
      <c r="BO173" s="492"/>
      <c r="BP173" s="492"/>
      <c r="BQ173" s="511"/>
      <c r="BR173" s="507"/>
      <c r="BS173" s="492"/>
      <c r="BT173" s="492"/>
      <c r="BU173" s="492"/>
      <c r="BV173" s="492"/>
      <c r="BW173" s="492"/>
      <c r="BX173" s="492"/>
      <c r="BY173" s="493"/>
      <c r="BZ173" s="493"/>
      <c r="CA173" s="493"/>
      <c r="CB173" s="493"/>
      <c r="CC173" s="493"/>
      <c r="CD173" s="493"/>
      <c r="CE173" s="493"/>
      <c r="CF173" s="493"/>
      <c r="CG173" s="493"/>
      <c r="CH173" s="493"/>
      <c r="CI173" s="493"/>
      <c r="CJ173" s="493"/>
      <c r="CK173" s="493"/>
      <c r="CL173" s="493"/>
      <c r="CM173" s="493"/>
      <c r="CN173" s="67"/>
      <c r="CO173" s="67"/>
      <c r="CP173" s="67"/>
      <c r="CQ173" s="67"/>
      <c r="CR173" s="67"/>
      <c r="CS173" s="67"/>
      <c r="CT173" s="67"/>
      <c r="CU173" s="67"/>
      <c r="CV173" s="67"/>
      <c r="CW173" s="67"/>
      <c r="CX173" s="67"/>
      <c r="CY173" s="67"/>
      <c r="CZ173" s="67"/>
    </row>
    <row r="174" s="365" customFormat="true" ht="15" customHeight="true" x14ac:dyDescent="0.2">
      <c r="A174" s="672"/>
      <c r="B174" s="436"/>
      <c r="C174" s="462"/>
      <c r="D174" s="460"/>
      <c r="E174" s="460"/>
      <c r="F174" s="460"/>
      <c r="G174" s="464"/>
      <c r="H174" s="461"/>
      <c r="I174" s="460"/>
      <c r="J174" s="460"/>
      <c r="K174" s="460"/>
      <c r="L174" s="463"/>
      <c r="M174" s="462"/>
      <c r="N174" s="460"/>
      <c r="O174" s="460"/>
      <c r="P174" s="460"/>
      <c r="Q174" s="463"/>
      <c r="R174" s="462"/>
      <c r="S174" s="460"/>
      <c r="T174" s="460"/>
      <c r="U174" s="460"/>
      <c r="V174" s="460"/>
      <c r="W174" s="460"/>
      <c r="X174" s="460"/>
      <c r="Y174" s="463"/>
      <c r="Z174" s="463"/>
      <c r="AA174" s="463"/>
      <c r="AB174" s="463"/>
      <c r="AC174" s="463"/>
      <c r="AD174" s="463"/>
      <c r="AE174" s="463"/>
      <c r="AF174" s="463"/>
      <c r="AG174" s="463"/>
      <c r="AH174" s="463"/>
      <c r="AI174" s="463"/>
      <c r="AJ174" s="463"/>
      <c r="AK174" s="463"/>
      <c r="AL174" s="463"/>
      <c r="AM174" s="463"/>
      <c r="AN174" s="1"/>
      <c r="AO174" s="1"/>
      <c r="AP174" s="1"/>
      <c r="AQ174" s="1"/>
      <c r="AR174" s="1"/>
      <c r="AS174" s="1"/>
      <c r="AT174" s="1"/>
      <c r="AU174" s="1"/>
      <c r="AV174" s="1"/>
      <c r="AW174" s="1"/>
      <c r="AX174" s="1"/>
      <c r="AY174" s="1"/>
      <c r="AZ174" s="402"/>
      <c r="BA174" s="679"/>
      <c r="BB174" s="678"/>
      <c r="BC174" s="507"/>
      <c r="BD174" s="492"/>
      <c r="BE174" s="492"/>
      <c r="BF174" s="492"/>
      <c r="BG174" s="511"/>
      <c r="BH174" s="507"/>
      <c r="BI174" s="492"/>
      <c r="BJ174" s="492"/>
      <c r="BK174" s="492"/>
      <c r="BL174" s="511"/>
      <c r="BM174" s="507"/>
      <c r="BN174" s="492"/>
      <c r="BO174" s="492"/>
      <c r="BP174" s="492"/>
      <c r="BQ174" s="511"/>
      <c r="BR174" s="507"/>
      <c r="BS174" s="492"/>
      <c r="BT174" s="492"/>
      <c r="BU174" s="492"/>
      <c r="BV174" s="492"/>
      <c r="BW174" s="492"/>
      <c r="BX174" s="492"/>
      <c r="BY174" s="493"/>
      <c r="BZ174" s="493"/>
      <c r="CA174" s="493"/>
      <c r="CB174" s="493"/>
      <c r="CC174" s="493"/>
      <c r="CD174" s="493"/>
      <c r="CE174" s="493"/>
      <c r="CF174" s="493"/>
      <c r="CG174" s="493"/>
      <c r="CH174" s="493"/>
      <c r="CI174" s="493"/>
      <c r="CJ174" s="493"/>
      <c r="CK174" s="493"/>
      <c r="CL174" s="493"/>
      <c r="CM174" s="493"/>
      <c r="CN174" s="67"/>
      <c r="CO174" s="67"/>
      <c r="CP174" s="67"/>
      <c r="CQ174" s="67"/>
      <c r="CR174" s="67"/>
      <c r="CS174" s="67"/>
      <c r="CT174" s="67"/>
      <c r="CU174" s="67"/>
      <c r="CV174" s="67"/>
      <c r="CW174" s="67"/>
      <c r="CX174" s="67"/>
      <c r="CY174" s="67"/>
      <c r="CZ174" s="67"/>
    </row>
    <row r="175" s="365" customFormat="true" ht="15" customHeight="true" x14ac:dyDescent="0.2">
      <c r="A175" s="672"/>
      <c r="B175" s="436"/>
      <c r="C175" s="462"/>
      <c r="D175" s="460"/>
      <c r="E175" s="460"/>
      <c r="F175" s="460"/>
      <c r="G175" s="464"/>
      <c r="H175" s="461"/>
      <c r="I175" s="460"/>
      <c r="J175" s="460"/>
      <c r="K175" s="460"/>
      <c r="L175" s="463"/>
      <c r="M175" s="462"/>
      <c r="N175" s="460"/>
      <c r="O175" s="460"/>
      <c r="P175" s="460"/>
      <c r="Q175" s="463"/>
      <c r="R175" s="462"/>
      <c r="S175" s="460"/>
      <c r="T175" s="460"/>
      <c r="U175" s="460"/>
      <c r="V175" s="460"/>
      <c r="W175" s="460"/>
      <c r="X175" s="460"/>
      <c r="Y175" s="463"/>
      <c r="Z175" s="463"/>
      <c r="AA175" s="463"/>
      <c r="AB175" s="463"/>
      <c r="AC175" s="463"/>
      <c r="AD175" s="463"/>
      <c r="AE175" s="463"/>
      <c r="AF175" s="463"/>
      <c r="AG175" s="463"/>
      <c r="AH175" s="463"/>
      <c r="AI175" s="463"/>
      <c r="AJ175" s="463"/>
      <c r="AK175" s="463"/>
      <c r="AL175" s="463"/>
      <c r="AM175" s="463"/>
      <c r="AN175" s="1"/>
      <c r="AO175" s="1"/>
      <c r="AP175" s="1"/>
      <c r="AQ175" s="1"/>
      <c r="AR175" s="1"/>
      <c r="AS175" s="1"/>
      <c r="AT175" s="1"/>
      <c r="AU175" s="1"/>
      <c r="AV175" s="1"/>
      <c r="AW175" s="1"/>
      <c r="AX175" s="1"/>
      <c r="AY175" s="1"/>
      <c r="AZ175" s="402"/>
      <c r="BA175" s="679"/>
      <c r="BB175" s="678"/>
      <c r="BC175" s="507"/>
      <c r="BD175" s="492"/>
      <c r="BE175" s="492"/>
      <c r="BF175" s="492"/>
      <c r="BG175" s="511"/>
      <c r="BH175" s="507"/>
      <c r="BI175" s="492"/>
      <c r="BJ175" s="492"/>
      <c r="BK175" s="492"/>
      <c r="BL175" s="511"/>
      <c r="BM175" s="507"/>
      <c r="BN175" s="492"/>
      <c r="BO175" s="492"/>
      <c r="BP175" s="492"/>
      <c r="BQ175" s="511"/>
      <c r="BR175" s="507"/>
      <c r="BS175" s="492"/>
      <c r="BT175" s="492"/>
      <c r="BU175" s="492"/>
      <c r="BV175" s="492"/>
      <c r="BW175" s="492"/>
      <c r="BX175" s="492"/>
      <c r="BY175" s="493"/>
      <c r="BZ175" s="493"/>
      <c r="CA175" s="493"/>
      <c r="CB175" s="493"/>
      <c r="CC175" s="493"/>
      <c r="CD175" s="493"/>
      <c r="CE175" s="493"/>
      <c r="CF175" s="493"/>
      <c r="CG175" s="493"/>
      <c r="CH175" s="493"/>
      <c r="CI175" s="493"/>
      <c r="CJ175" s="493"/>
      <c r="CK175" s="493"/>
      <c r="CL175" s="493"/>
      <c r="CM175" s="493"/>
      <c r="CN175" s="67"/>
      <c r="CO175" s="67"/>
      <c r="CP175" s="67"/>
      <c r="CQ175" s="67"/>
      <c r="CR175" s="67"/>
      <c r="CS175" s="67"/>
      <c r="CT175" s="67"/>
      <c r="CU175" s="67"/>
      <c r="CV175" s="67"/>
      <c r="CW175" s="67"/>
      <c r="CX175" s="67"/>
      <c r="CY175" s="67"/>
      <c r="CZ175" s="67"/>
    </row>
    <row r="176" s="365" customFormat="true" ht="15" customHeight="true" x14ac:dyDescent="0.2">
      <c r="A176" s="672"/>
      <c r="B176" s="436"/>
      <c r="C176" s="462"/>
      <c r="D176" s="460"/>
      <c r="E176" s="460"/>
      <c r="F176" s="460"/>
      <c r="G176" s="464"/>
      <c r="H176" s="461"/>
      <c r="I176" s="460"/>
      <c r="J176" s="460"/>
      <c r="K176" s="460"/>
      <c r="L176" s="463"/>
      <c r="M176" s="462"/>
      <c r="N176" s="460"/>
      <c r="O176" s="460"/>
      <c r="P176" s="460"/>
      <c r="Q176" s="463"/>
      <c r="R176" s="462"/>
      <c r="S176" s="460"/>
      <c r="T176" s="460"/>
      <c r="U176" s="460"/>
      <c r="V176" s="460"/>
      <c r="W176" s="460"/>
      <c r="X176" s="460"/>
      <c r="Y176" s="463"/>
      <c r="Z176" s="463"/>
      <c r="AA176" s="463"/>
      <c r="AB176" s="463"/>
      <c r="AC176" s="463"/>
      <c r="AD176" s="463"/>
      <c r="AE176" s="463"/>
      <c r="AF176" s="463"/>
      <c r="AG176" s="463"/>
      <c r="AH176" s="463"/>
      <c r="AI176" s="463"/>
      <c r="AJ176" s="463"/>
      <c r="AK176" s="463"/>
      <c r="AL176" s="463"/>
      <c r="AM176" s="463"/>
      <c r="AN176" s="1"/>
      <c r="AO176" s="1"/>
      <c r="AP176" s="1"/>
      <c r="AQ176" s="1"/>
      <c r="AR176" s="1"/>
      <c r="AS176" s="1"/>
      <c r="AT176" s="1"/>
      <c r="AU176" s="1"/>
      <c r="AV176" s="1"/>
      <c r="AW176" s="1"/>
      <c r="AX176" s="1"/>
      <c r="AY176" s="1"/>
      <c r="AZ176" s="402"/>
      <c r="BA176" s="679"/>
      <c r="BB176" s="678"/>
      <c r="BC176" s="507"/>
      <c r="BD176" s="492"/>
      <c r="BE176" s="492"/>
      <c r="BF176" s="492"/>
      <c r="BG176" s="511"/>
      <c r="BH176" s="507"/>
      <c r="BI176" s="492"/>
      <c r="BJ176" s="492"/>
      <c r="BK176" s="492"/>
      <c r="BL176" s="511"/>
      <c r="BM176" s="507"/>
      <c r="BN176" s="492"/>
      <c r="BO176" s="492"/>
      <c r="BP176" s="492"/>
      <c r="BQ176" s="511"/>
      <c r="BR176" s="507"/>
      <c r="BS176" s="492"/>
      <c r="BT176" s="492"/>
      <c r="BU176" s="492"/>
      <c r="BV176" s="492"/>
      <c r="BW176" s="492"/>
      <c r="BX176" s="492"/>
      <c r="BY176" s="493"/>
      <c r="BZ176" s="493"/>
      <c r="CA176" s="493"/>
      <c r="CB176" s="493"/>
      <c r="CC176" s="493"/>
      <c r="CD176" s="493"/>
      <c r="CE176" s="493"/>
      <c r="CF176" s="493"/>
      <c r="CG176" s="493"/>
      <c r="CH176" s="493"/>
      <c r="CI176" s="493"/>
      <c r="CJ176" s="493"/>
      <c r="CK176" s="493"/>
      <c r="CL176" s="493"/>
      <c r="CM176" s="493"/>
      <c r="CN176" s="67"/>
      <c r="CO176" s="67"/>
      <c r="CP176" s="67"/>
      <c r="CQ176" s="67"/>
      <c r="CR176" s="67"/>
      <c r="CS176" s="67"/>
      <c r="CT176" s="67"/>
      <c r="CU176" s="67"/>
      <c r="CV176" s="67"/>
      <c r="CW176" s="67"/>
      <c r="CX176" s="67"/>
      <c r="CY176" s="67"/>
      <c r="CZ176" s="67"/>
    </row>
    <row r="177" s="365" customFormat="true" ht="15" customHeight="true" x14ac:dyDescent="0.2">
      <c r="A177" s="672"/>
      <c r="B177" s="436"/>
      <c r="C177" s="462"/>
      <c r="D177" s="460"/>
      <c r="E177" s="460"/>
      <c r="F177" s="460"/>
      <c r="G177" s="464"/>
      <c r="H177" s="461"/>
      <c r="I177" s="460"/>
      <c r="J177" s="460"/>
      <c r="K177" s="460"/>
      <c r="L177" s="463"/>
      <c r="M177" s="462"/>
      <c r="N177" s="460"/>
      <c r="O177" s="460"/>
      <c r="P177" s="460"/>
      <c r="Q177" s="463"/>
      <c r="R177" s="462"/>
      <c r="S177" s="460"/>
      <c r="T177" s="460"/>
      <c r="U177" s="460"/>
      <c r="V177" s="460"/>
      <c r="W177" s="460"/>
      <c r="X177" s="460"/>
      <c r="Y177" s="463"/>
      <c r="Z177" s="463"/>
      <c r="AA177" s="463"/>
      <c r="AB177" s="463"/>
      <c r="AC177" s="463"/>
      <c r="AD177" s="463"/>
      <c r="AE177" s="463"/>
      <c r="AF177" s="463"/>
      <c r="AG177" s="463"/>
      <c r="AH177" s="463"/>
      <c r="AI177" s="463"/>
      <c r="AJ177" s="463"/>
      <c r="AK177" s="463"/>
      <c r="AL177" s="463"/>
      <c r="AM177" s="463"/>
      <c r="AN177" s="1"/>
      <c r="AO177" s="1"/>
      <c r="AP177" s="1"/>
      <c r="AQ177" s="1"/>
      <c r="AR177" s="1"/>
      <c r="AS177" s="1"/>
      <c r="AT177" s="1"/>
      <c r="AU177" s="1"/>
      <c r="AV177" s="1"/>
      <c r="AW177" s="1"/>
      <c r="AX177" s="1"/>
      <c r="AY177" s="1"/>
      <c r="AZ177" s="402"/>
      <c r="BA177" s="679"/>
      <c r="BB177" s="678"/>
      <c r="BC177" s="507"/>
      <c r="BD177" s="492"/>
      <c r="BE177" s="492"/>
      <c r="BF177" s="492"/>
      <c r="BG177" s="511"/>
      <c r="BH177" s="507"/>
      <c r="BI177" s="492"/>
      <c r="BJ177" s="492"/>
      <c r="BK177" s="492"/>
      <c r="BL177" s="511"/>
      <c r="BM177" s="507"/>
      <c r="BN177" s="492"/>
      <c r="BO177" s="492"/>
      <c r="BP177" s="492"/>
      <c r="BQ177" s="511"/>
      <c r="BR177" s="507"/>
      <c r="BS177" s="492"/>
      <c r="BT177" s="492"/>
      <c r="BU177" s="492"/>
      <c r="BV177" s="492"/>
      <c r="BW177" s="492"/>
      <c r="BX177" s="492"/>
      <c r="BY177" s="493"/>
      <c r="BZ177" s="493"/>
      <c r="CA177" s="493"/>
      <c r="CB177" s="493"/>
      <c r="CC177" s="493"/>
      <c r="CD177" s="493"/>
      <c r="CE177" s="493"/>
      <c r="CF177" s="493"/>
      <c r="CG177" s="493"/>
      <c r="CH177" s="493"/>
      <c r="CI177" s="493"/>
      <c r="CJ177" s="493"/>
      <c r="CK177" s="493"/>
      <c r="CL177" s="493"/>
      <c r="CM177" s="493"/>
      <c r="CN177" s="67"/>
      <c r="CO177" s="67"/>
      <c r="CP177" s="67"/>
      <c r="CQ177" s="67"/>
      <c r="CR177" s="67"/>
      <c r="CS177" s="67"/>
      <c r="CT177" s="67"/>
      <c r="CU177" s="67"/>
      <c r="CV177" s="67"/>
      <c r="CW177" s="67"/>
      <c r="CX177" s="67"/>
      <c r="CY177" s="67"/>
      <c r="CZ177" s="67"/>
    </row>
    <row r="178" s="365" customFormat="true" ht="15" customHeight="true" x14ac:dyDescent="0.2">
      <c r="A178" s="672"/>
      <c r="B178" s="436"/>
      <c r="C178" s="462"/>
      <c r="D178" s="460"/>
      <c r="E178" s="460"/>
      <c r="F178" s="460"/>
      <c r="G178" s="464"/>
      <c r="H178" s="461"/>
      <c r="I178" s="460"/>
      <c r="J178" s="460"/>
      <c r="K178" s="460"/>
      <c r="L178" s="463"/>
      <c r="M178" s="462"/>
      <c r="N178" s="460"/>
      <c r="O178" s="460"/>
      <c r="P178" s="460"/>
      <c r="Q178" s="463"/>
      <c r="R178" s="462"/>
      <c r="S178" s="460"/>
      <c r="T178" s="460"/>
      <c r="U178" s="460"/>
      <c r="V178" s="460"/>
      <c r="W178" s="460"/>
      <c r="X178" s="460"/>
      <c r="Y178" s="463"/>
      <c r="Z178" s="463"/>
      <c r="AA178" s="463"/>
      <c r="AB178" s="463"/>
      <c r="AC178" s="463"/>
      <c r="AD178" s="463"/>
      <c r="AE178" s="463"/>
      <c r="AF178" s="463"/>
      <c r="AG178" s="463"/>
      <c r="AH178" s="463"/>
      <c r="AI178" s="463"/>
      <c r="AJ178" s="463"/>
      <c r="AK178" s="463"/>
      <c r="AL178" s="463"/>
      <c r="AM178" s="463"/>
      <c r="AN178" s="1"/>
      <c r="AO178" s="1"/>
      <c r="AP178" s="1"/>
      <c r="AQ178" s="1"/>
      <c r="AR178" s="1"/>
      <c r="AS178" s="1"/>
      <c r="AT178" s="1"/>
      <c r="AU178" s="1"/>
      <c r="AV178" s="1"/>
      <c r="AW178" s="1"/>
      <c r="AX178" s="1"/>
      <c r="AY178" s="1"/>
      <c r="AZ178" s="402"/>
      <c r="BA178" s="679"/>
      <c r="BB178" s="678"/>
      <c r="BC178" s="507"/>
      <c r="BD178" s="492"/>
      <c r="BE178" s="492"/>
      <c r="BF178" s="492"/>
      <c r="BG178" s="511"/>
      <c r="BH178" s="507"/>
      <c r="BI178" s="492"/>
      <c r="BJ178" s="492"/>
      <c r="BK178" s="492"/>
      <c r="BL178" s="511"/>
      <c r="BM178" s="507"/>
      <c r="BN178" s="492"/>
      <c r="BO178" s="492"/>
      <c r="BP178" s="492"/>
      <c r="BQ178" s="511"/>
      <c r="BR178" s="507"/>
      <c r="BS178" s="492"/>
      <c r="BT178" s="492"/>
      <c r="BU178" s="492"/>
      <c r="BV178" s="492"/>
      <c r="BW178" s="492"/>
      <c r="BX178" s="492"/>
      <c r="BY178" s="493"/>
      <c r="BZ178" s="493"/>
      <c r="CA178" s="493"/>
      <c r="CB178" s="493"/>
      <c r="CC178" s="493"/>
      <c r="CD178" s="493"/>
      <c r="CE178" s="493"/>
      <c r="CF178" s="493"/>
      <c r="CG178" s="493"/>
      <c r="CH178" s="493"/>
      <c r="CI178" s="493"/>
      <c r="CJ178" s="493"/>
      <c r="CK178" s="493"/>
      <c r="CL178" s="493"/>
      <c r="CM178" s="493"/>
      <c r="CN178" s="67"/>
      <c r="CO178" s="67"/>
      <c r="CP178" s="67"/>
      <c r="CQ178" s="67"/>
      <c r="CR178" s="67"/>
      <c r="CS178" s="67"/>
      <c r="CT178" s="67"/>
      <c r="CU178" s="67"/>
      <c r="CV178" s="67"/>
      <c r="CW178" s="67"/>
      <c r="CX178" s="67"/>
      <c r="CY178" s="67"/>
      <c r="CZ178" s="67"/>
    </row>
    <row r="179" s="365" customFormat="true" ht="15" customHeight="true" x14ac:dyDescent="0.2">
      <c r="A179" s="672"/>
      <c r="B179" s="436"/>
      <c r="C179" s="462"/>
      <c r="D179" s="460"/>
      <c r="E179" s="460"/>
      <c r="F179" s="460"/>
      <c r="G179" s="464"/>
      <c r="H179" s="461"/>
      <c r="I179" s="460"/>
      <c r="J179" s="460"/>
      <c r="K179" s="460"/>
      <c r="L179" s="463"/>
      <c r="M179" s="462"/>
      <c r="N179" s="460"/>
      <c r="O179" s="460"/>
      <c r="P179" s="460"/>
      <c r="Q179" s="463"/>
      <c r="R179" s="462"/>
      <c r="S179" s="460"/>
      <c r="T179" s="460"/>
      <c r="U179" s="460"/>
      <c r="V179" s="460"/>
      <c r="W179" s="460"/>
      <c r="X179" s="460"/>
      <c r="Y179" s="463"/>
      <c r="Z179" s="463"/>
      <c r="AA179" s="463"/>
      <c r="AB179" s="463"/>
      <c r="AC179" s="463"/>
      <c r="AD179" s="463"/>
      <c r="AE179" s="463"/>
      <c r="AF179" s="463"/>
      <c r="AG179" s="463"/>
      <c r="AH179" s="463"/>
      <c r="AI179" s="463"/>
      <c r="AJ179" s="463"/>
      <c r="AK179" s="463"/>
      <c r="AL179" s="463"/>
      <c r="AM179" s="463"/>
      <c r="AN179" s="1"/>
      <c r="AO179" s="1"/>
      <c r="AP179" s="1"/>
      <c r="AQ179" s="1"/>
      <c r="AR179" s="1"/>
      <c r="AS179" s="1"/>
      <c r="AT179" s="1"/>
      <c r="AU179" s="1"/>
      <c r="AV179" s="1"/>
      <c r="AW179" s="1"/>
      <c r="AX179" s="1"/>
      <c r="AY179" s="1"/>
      <c r="AZ179" s="402"/>
      <c r="BA179" s="679"/>
      <c r="BB179" s="678"/>
      <c r="BC179" s="507"/>
      <c r="BD179" s="492"/>
      <c r="BE179" s="492"/>
      <c r="BF179" s="492"/>
      <c r="BG179" s="511"/>
      <c r="BH179" s="507"/>
      <c r="BI179" s="492"/>
      <c r="BJ179" s="492"/>
      <c r="BK179" s="492"/>
      <c r="BL179" s="511"/>
      <c r="BM179" s="507"/>
      <c r="BN179" s="492"/>
      <c r="BO179" s="492"/>
      <c r="BP179" s="492"/>
      <c r="BQ179" s="511"/>
      <c r="BR179" s="507"/>
      <c r="BS179" s="492"/>
      <c r="BT179" s="492"/>
      <c r="BU179" s="492"/>
      <c r="BV179" s="492"/>
      <c r="BW179" s="492"/>
      <c r="BX179" s="492"/>
      <c r="BY179" s="493"/>
      <c r="BZ179" s="493"/>
      <c r="CA179" s="493"/>
      <c r="CB179" s="493"/>
      <c r="CC179" s="493"/>
      <c r="CD179" s="493"/>
      <c r="CE179" s="493"/>
      <c r="CF179" s="493"/>
      <c r="CG179" s="493"/>
      <c r="CH179" s="493"/>
      <c r="CI179" s="493"/>
      <c r="CJ179" s="493"/>
      <c r="CK179" s="493"/>
      <c r="CL179" s="493"/>
      <c r="CM179" s="493"/>
      <c r="CN179" s="67"/>
      <c r="CO179" s="67"/>
      <c r="CP179" s="67"/>
      <c r="CQ179" s="67"/>
      <c r="CR179" s="67"/>
      <c r="CS179" s="67"/>
      <c r="CT179" s="67"/>
      <c r="CU179" s="67"/>
      <c r="CV179" s="67"/>
      <c r="CW179" s="67"/>
      <c r="CX179" s="67"/>
      <c r="CY179" s="67"/>
      <c r="CZ179" s="67"/>
    </row>
    <row r="180" s="365" customFormat="true" ht="15" customHeight="true" x14ac:dyDescent="0.2">
      <c r="A180" s="672"/>
      <c r="B180" s="436"/>
      <c r="C180" s="462"/>
      <c r="D180" s="460"/>
      <c r="E180" s="460"/>
      <c r="F180" s="460"/>
      <c r="G180" s="464"/>
      <c r="H180" s="461"/>
      <c r="I180" s="460"/>
      <c r="J180" s="460"/>
      <c r="K180" s="460"/>
      <c r="L180" s="463"/>
      <c r="M180" s="462"/>
      <c r="N180" s="460"/>
      <c r="O180" s="460"/>
      <c r="P180" s="460"/>
      <c r="Q180" s="463"/>
      <c r="R180" s="462"/>
      <c r="S180" s="460"/>
      <c r="T180" s="460"/>
      <c r="U180" s="460"/>
      <c r="V180" s="460"/>
      <c r="W180" s="460"/>
      <c r="X180" s="460"/>
      <c r="Y180" s="463"/>
      <c r="Z180" s="463"/>
      <c r="AA180" s="463"/>
      <c r="AB180" s="463"/>
      <c r="AC180" s="463"/>
      <c r="AD180" s="463"/>
      <c r="AE180" s="463"/>
      <c r="AF180" s="463"/>
      <c r="AG180" s="463"/>
      <c r="AH180" s="463"/>
      <c r="AI180" s="463"/>
      <c r="AJ180" s="463"/>
      <c r="AK180" s="463"/>
      <c r="AL180" s="463"/>
      <c r="AM180" s="463"/>
      <c r="AN180" s="1"/>
      <c r="AO180" s="1"/>
      <c r="AP180" s="1"/>
      <c r="AQ180" s="1"/>
      <c r="AR180" s="1"/>
      <c r="AS180" s="1"/>
      <c r="AT180" s="1"/>
      <c r="AU180" s="1"/>
      <c r="AV180" s="1"/>
      <c r="AW180" s="1"/>
      <c r="AX180" s="1"/>
      <c r="AY180" s="1"/>
      <c r="AZ180" s="402"/>
      <c r="BA180" s="679"/>
      <c r="BB180" s="678"/>
      <c r="BC180" s="507"/>
      <c r="BD180" s="492"/>
      <c r="BE180" s="492"/>
      <c r="BF180" s="492"/>
      <c r="BG180" s="511"/>
      <c r="BH180" s="507"/>
      <c r="BI180" s="492"/>
      <c r="BJ180" s="492"/>
      <c r="BK180" s="492"/>
      <c r="BL180" s="511"/>
      <c r="BM180" s="507"/>
      <c r="BN180" s="492"/>
      <c r="BO180" s="492"/>
      <c r="BP180" s="492"/>
      <c r="BQ180" s="511"/>
      <c r="BR180" s="507"/>
      <c r="BS180" s="492"/>
      <c r="BT180" s="492"/>
      <c r="BU180" s="492"/>
      <c r="BV180" s="492"/>
      <c r="BW180" s="492"/>
      <c r="BX180" s="492"/>
      <c r="BY180" s="493"/>
      <c r="BZ180" s="493"/>
      <c r="CA180" s="493"/>
      <c r="CB180" s="493"/>
      <c r="CC180" s="493"/>
      <c r="CD180" s="493"/>
      <c r="CE180" s="493"/>
      <c r="CF180" s="493"/>
      <c r="CG180" s="493"/>
      <c r="CH180" s="493"/>
      <c r="CI180" s="493"/>
      <c r="CJ180" s="493"/>
      <c r="CK180" s="493"/>
      <c r="CL180" s="493"/>
      <c r="CM180" s="493"/>
      <c r="CN180" s="67"/>
      <c r="CO180" s="67"/>
      <c r="CP180" s="67"/>
      <c r="CQ180" s="67"/>
      <c r="CR180" s="67"/>
      <c r="CS180" s="67"/>
      <c r="CT180" s="67"/>
      <c r="CU180" s="67"/>
      <c r="CV180" s="67"/>
      <c r="CW180" s="67"/>
      <c r="CX180" s="67"/>
      <c r="CY180" s="67"/>
      <c r="CZ180" s="67"/>
    </row>
    <row r="181" s="365" customFormat="true" ht="15" customHeight="true" x14ac:dyDescent="0.2">
      <c r="A181" s="672"/>
      <c r="B181" s="436"/>
      <c r="C181" s="462"/>
      <c r="D181" s="460"/>
      <c r="E181" s="460"/>
      <c r="F181" s="460"/>
      <c r="G181" s="464"/>
      <c r="H181" s="461"/>
      <c r="I181" s="460"/>
      <c r="J181" s="460"/>
      <c r="K181" s="460"/>
      <c r="L181" s="463"/>
      <c r="M181" s="462"/>
      <c r="N181" s="460"/>
      <c r="O181" s="460"/>
      <c r="P181" s="460"/>
      <c r="Q181" s="463"/>
      <c r="R181" s="462"/>
      <c r="S181" s="460"/>
      <c r="T181" s="460"/>
      <c r="U181" s="460"/>
      <c r="V181" s="460"/>
      <c r="W181" s="460"/>
      <c r="X181" s="460"/>
      <c r="Y181" s="463"/>
      <c r="Z181" s="463"/>
      <c r="AA181" s="463"/>
      <c r="AB181" s="463"/>
      <c r="AC181" s="463"/>
      <c r="AD181" s="463"/>
      <c r="AE181" s="463"/>
      <c r="AF181" s="463"/>
      <c r="AG181" s="463"/>
      <c r="AH181" s="463"/>
      <c r="AI181" s="463"/>
      <c r="AJ181" s="463"/>
      <c r="AK181" s="463"/>
      <c r="AL181" s="463"/>
      <c r="AM181" s="463"/>
      <c r="AN181" s="1"/>
      <c r="AO181" s="1"/>
      <c r="AP181" s="1"/>
      <c r="AQ181" s="1"/>
      <c r="AR181" s="1"/>
      <c r="AS181" s="1"/>
      <c r="AT181" s="1"/>
      <c r="AU181" s="1"/>
      <c r="AV181" s="1"/>
      <c r="AW181" s="1"/>
      <c r="AX181" s="1"/>
      <c r="AY181" s="1"/>
      <c r="AZ181" s="402"/>
      <c r="BA181" s="679"/>
      <c r="BB181" s="678"/>
      <c r="BC181" s="507"/>
      <c r="BD181" s="492"/>
      <c r="BE181" s="492"/>
      <c r="BF181" s="492"/>
      <c r="BG181" s="511"/>
      <c r="BH181" s="507"/>
      <c r="BI181" s="492"/>
      <c r="BJ181" s="492"/>
      <c r="BK181" s="492"/>
      <c r="BL181" s="511"/>
      <c r="BM181" s="507"/>
      <c r="BN181" s="492"/>
      <c r="BO181" s="492"/>
      <c r="BP181" s="492"/>
      <c r="BQ181" s="511"/>
      <c r="BR181" s="507"/>
      <c r="BS181" s="492"/>
      <c r="BT181" s="492"/>
      <c r="BU181" s="492"/>
      <c r="BV181" s="492"/>
      <c r="BW181" s="492"/>
      <c r="BX181" s="492"/>
      <c r="BY181" s="493"/>
      <c r="BZ181" s="493"/>
      <c r="CA181" s="493"/>
      <c r="CB181" s="493"/>
      <c r="CC181" s="493"/>
      <c r="CD181" s="493"/>
      <c r="CE181" s="493"/>
      <c r="CF181" s="493"/>
      <c r="CG181" s="493"/>
      <c r="CH181" s="493"/>
      <c r="CI181" s="493"/>
      <c r="CJ181" s="493"/>
      <c r="CK181" s="493"/>
      <c r="CL181" s="493"/>
      <c r="CM181" s="493"/>
      <c r="CN181" s="67"/>
      <c r="CO181" s="67"/>
      <c r="CP181" s="67"/>
      <c r="CQ181" s="67"/>
      <c r="CR181" s="67"/>
      <c r="CS181" s="67"/>
      <c r="CT181" s="67"/>
      <c r="CU181" s="67"/>
      <c r="CV181" s="67"/>
      <c r="CW181" s="67"/>
      <c r="CX181" s="67"/>
      <c r="CY181" s="67"/>
      <c r="CZ181" s="67"/>
    </row>
    <row r="182" s="365" customFormat="true" ht="15" customHeight="true" x14ac:dyDescent="0.2">
      <c r="A182" s="672"/>
      <c r="B182" s="436"/>
      <c r="C182" s="462"/>
      <c r="D182" s="460"/>
      <c r="E182" s="460"/>
      <c r="F182" s="460"/>
      <c r="G182" s="464"/>
      <c r="H182" s="461"/>
      <c r="I182" s="460"/>
      <c r="J182" s="460"/>
      <c r="K182" s="460"/>
      <c r="L182" s="463"/>
      <c r="M182" s="462"/>
      <c r="N182" s="460"/>
      <c r="O182" s="460"/>
      <c r="P182" s="460"/>
      <c r="Q182" s="463"/>
      <c r="R182" s="462"/>
      <c r="S182" s="460"/>
      <c r="T182" s="460"/>
      <c r="U182" s="460"/>
      <c r="V182" s="460"/>
      <c r="W182" s="460"/>
      <c r="X182" s="460"/>
      <c r="Y182" s="463"/>
      <c r="Z182" s="463"/>
      <c r="AA182" s="463"/>
      <c r="AB182" s="463"/>
      <c r="AC182" s="463"/>
      <c r="AD182" s="463"/>
      <c r="AE182" s="463"/>
      <c r="AF182" s="463"/>
      <c r="AG182" s="463"/>
      <c r="AH182" s="463"/>
      <c r="AI182" s="463"/>
      <c r="AJ182" s="463"/>
      <c r="AK182" s="463"/>
      <c r="AL182" s="463"/>
      <c r="AM182" s="463"/>
      <c r="AN182" s="1"/>
      <c r="AO182" s="1"/>
      <c r="AP182" s="1"/>
      <c r="AQ182" s="1"/>
      <c r="AR182" s="1"/>
      <c r="AS182" s="1"/>
      <c r="AT182" s="1"/>
      <c r="AU182" s="1"/>
      <c r="AV182" s="1"/>
      <c r="AW182" s="1"/>
      <c r="AX182" s="1"/>
      <c r="AY182" s="1"/>
      <c r="AZ182" s="402"/>
      <c r="BA182" s="679"/>
      <c r="BB182" s="678"/>
      <c r="BC182" s="507"/>
      <c r="BD182" s="492"/>
      <c r="BE182" s="492"/>
      <c r="BF182" s="492"/>
      <c r="BG182" s="511"/>
      <c r="BH182" s="507"/>
      <c r="BI182" s="492"/>
      <c r="BJ182" s="492"/>
      <c r="BK182" s="492"/>
      <c r="BL182" s="511"/>
      <c r="BM182" s="507"/>
      <c r="BN182" s="492"/>
      <c r="BO182" s="492"/>
      <c r="BP182" s="492"/>
      <c r="BQ182" s="511"/>
      <c r="BR182" s="507"/>
      <c r="BS182" s="492"/>
      <c r="BT182" s="492"/>
      <c r="BU182" s="492"/>
      <c r="BV182" s="492"/>
      <c r="BW182" s="492"/>
      <c r="BX182" s="492"/>
      <c r="BY182" s="493"/>
      <c r="BZ182" s="493"/>
      <c r="CA182" s="493"/>
      <c r="CB182" s="493"/>
      <c r="CC182" s="493"/>
      <c r="CD182" s="493"/>
      <c r="CE182" s="493"/>
      <c r="CF182" s="493"/>
      <c r="CG182" s="493"/>
      <c r="CH182" s="493"/>
      <c r="CI182" s="493"/>
      <c r="CJ182" s="493"/>
      <c r="CK182" s="493"/>
      <c r="CL182" s="493"/>
      <c r="CM182" s="493"/>
      <c r="CN182" s="67"/>
      <c r="CO182" s="67"/>
      <c r="CP182" s="67"/>
      <c r="CQ182" s="67"/>
      <c r="CR182" s="67"/>
      <c r="CS182" s="67"/>
      <c r="CT182" s="67"/>
      <c r="CU182" s="67"/>
      <c r="CV182" s="67"/>
      <c r="CW182" s="67"/>
      <c r="CX182" s="67"/>
      <c r="CY182" s="67"/>
      <c r="CZ182" s="67"/>
    </row>
    <row r="183" s="365" customFormat="true" ht="15" customHeight="true" x14ac:dyDescent="0.2">
      <c r="A183" s="672"/>
      <c r="B183" s="436"/>
      <c r="C183" s="462"/>
      <c r="D183" s="460"/>
      <c r="E183" s="460"/>
      <c r="F183" s="460"/>
      <c r="G183" s="464"/>
      <c r="H183" s="461"/>
      <c r="I183" s="460"/>
      <c r="J183" s="460"/>
      <c r="K183" s="460"/>
      <c r="L183" s="463"/>
      <c r="M183" s="462"/>
      <c r="N183" s="460"/>
      <c r="O183" s="460"/>
      <c r="P183" s="460"/>
      <c r="Q183" s="463"/>
      <c r="R183" s="462"/>
      <c r="S183" s="460"/>
      <c r="T183" s="460"/>
      <c r="U183" s="460"/>
      <c r="V183" s="460"/>
      <c r="W183" s="460"/>
      <c r="X183" s="460"/>
      <c r="Y183" s="463"/>
      <c r="Z183" s="463"/>
      <c r="AA183" s="463"/>
      <c r="AB183" s="463"/>
      <c r="AC183" s="463"/>
      <c r="AD183" s="463"/>
      <c r="AE183" s="463"/>
      <c r="AF183" s="463"/>
      <c r="AG183" s="463"/>
      <c r="AH183" s="463"/>
      <c r="AI183" s="463"/>
      <c r="AJ183" s="463"/>
      <c r="AK183" s="463"/>
      <c r="AL183" s="463"/>
      <c r="AM183" s="463"/>
      <c r="AN183" s="1"/>
      <c r="AO183" s="1"/>
      <c r="AP183" s="1"/>
      <c r="AQ183" s="1"/>
      <c r="AR183" s="1"/>
      <c r="AS183" s="1"/>
      <c r="AT183" s="1"/>
      <c r="AU183" s="1"/>
      <c r="AV183" s="1"/>
      <c r="AW183" s="1"/>
      <c r="AX183" s="1"/>
      <c r="AY183" s="1"/>
      <c r="AZ183" s="402"/>
      <c r="BA183" s="679"/>
      <c r="BB183" s="678"/>
      <c r="BC183" s="507"/>
      <c r="BD183" s="492"/>
      <c r="BE183" s="492"/>
      <c r="BF183" s="492"/>
      <c r="BG183" s="511"/>
      <c r="BH183" s="507"/>
      <c r="BI183" s="492"/>
      <c r="BJ183" s="492"/>
      <c r="BK183" s="492"/>
      <c r="BL183" s="511"/>
      <c r="BM183" s="507"/>
      <c r="BN183" s="492"/>
      <c r="BO183" s="492"/>
      <c r="BP183" s="492"/>
      <c r="BQ183" s="511"/>
      <c r="BR183" s="507"/>
      <c r="BS183" s="492"/>
      <c r="BT183" s="492"/>
      <c r="BU183" s="492"/>
      <c r="BV183" s="492"/>
      <c r="BW183" s="492"/>
      <c r="BX183" s="492"/>
      <c r="BY183" s="493"/>
      <c r="BZ183" s="493"/>
      <c r="CA183" s="493"/>
      <c r="CB183" s="493"/>
      <c r="CC183" s="493"/>
      <c r="CD183" s="493"/>
      <c r="CE183" s="493"/>
      <c r="CF183" s="493"/>
      <c r="CG183" s="493"/>
      <c r="CH183" s="493"/>
      <c r="CI183" s="493"/>
      <c r="CJ183" s="493"/>
      <c r="CK183" s="493"/>
      <c r="CL183" s="493"/>
      <c r="CM183" s="493"/>
      <c r="CN183" s="67"/>
      <c r="CO183" s="67"/>
      <c r="CP183" s="67"/>
      <c r="CQ183" s="67"/>
      <c r="CR183" s="67"/>
      <c r="CS183" s="67"/>
      <c r="CT183" s="67"/>
      <c r="CU183" s="67"/>
      <c r="CV183" s="67"/>
      <c r="CW183" s="67"/>
      <c r="CX183" s="67"/>
      <c r="CY183" s="67"/>
      <c r="CZ183" s="67"/>
    </row>
    <row r="184" s="365" customFormat="true" ht="15" customHeight="true" x14ac:dyDescent="0.2">
      <c r="A184" s="672"/>
      <c r="B184" s="436"/>
      <c r="C184" s="462"/>
      <c r="D184" s="460"/>
      <c r="E184" s="460"/>
      <c r="F184" s="460"/>
      <c r="G184" s="464"/>
      <c r="H184" s="461"/>
      <c r="I184" s="460"/>
      <c r="J184" s="460"/>
      <c r="K184" s="460"/>
      <c r="L184" s="463"/>
      <c r="M184" s="462"/>
      <c r="N184" s="460"/>
      <c r="O184" s="460"/>
      <c r="P184" s="460"/>
      <c r="Q184" s="463"/>
      <c r="R184" s="462"/>
      <c r="S184" s="460"/>
      <c r="T184" s="460"/>
      <c r="U184" s="460"/>
      <c r="V184" s="460"/>
      <c r="W184" s="460"/>
      <c r="X184" s="460"/>
      <c r="Y184" s="463"/>
      <c r="Z184" s="463"/>
      <c r="AA184" s="463"/>
      <c r="AB184" s="463"/>
      <c r="AC184" s="463"/>
      <c r="AD184" s="463"/>
      <c r="AE184" s="463"/>
      <c r="AF184" s="463"/>
      <c r="AG184" s="463"/>
      <c r="AH184" s="463"/>
      <c r="AI184" s="463"/>
      <c r="AJ184" s="463"/>
      <c r="AK184" s="463"/>
      <c r="AL184" s="463"/>
      <c r="AM184" s="463"/>
      <c r="AN184" s="1"/>
      <c r="AO184" s="1"/>
      <c r="AP184" s="1"/>
      <c r="AQ184" s="1"/>
      <c r="AR184" s="1"/>
      <c r="AS184" s="1"/>
      <c r="AT184" s="1"/>
      <c r="AU184" s="1"/>
      <c r="AV184" s="1"/>
      <c r="AW184" s="1"/>
      <c r="AX184" s="1"/>
      <c r="AY184" s="1"/>
      <c r="AZ184" s="402"/>
      <c r="BA184" s="679"/>
      <c r="BB184" s="678"/>
      <c r="BC184" s="507"/>
      <c r="BD184" s="492"/>
      <c r="BE184" s="492"/>
      <c r="BF184" s="492"/>
      <c r="BG184" s="511"/>
      <c r="BH184" s="507"/>
      <c r="BI184" s="492"/>
      <c r="BJ184" s="492"/>
      <c r="BK184" s="492"/>
      <c r="BL184" s="511"/>
      <c r="BM184" s="507"/>
      <c r="BN184" s="492"/>
      <c r="BO184" s="492"/>
      <c r="BP184" s="492"/>
      <c r="BQ184" s="511"/>
      <c r="BR184" s="507"/>
      <c r="BS184" s="492"/>
      <c r="BT184" s="492"/>
      <c r="BU184" s="492"/>
      <c r="BV184" s="492"/>
      <c r="BW184" s="492"/>
      <c r="BX184" s="492"/>
      <c r="BY184" s="493"/>
      <c r="BZ184" s="493"/>
      <c r="CA184" s="493"/>
      <c r="CB184" s="493"/>
      <c r="CC184" s="493"/>
      <c r="CD184" s="493"/>
      <c r="CE184" s="493"/>
      <c r="CF184" s="493"/>
      <c r="CG184" s="493"/>
      <c r="CH184" s="493"/>
      <c r="CI184" s="493"/>
      <c r="CJ184" s="493"/>
      <c r="CK184" s="493"/>
      <c r="CL184" s="493"/>
      <c r="CM184" s="493"/>
      <c r="CN184" s="67"/>
      <c r="CO184" s="67"/>
      <c r="CP184" s="67"/>
      <c r="CQ184" s="67"/>
      <c r="CR184" s="67"/>
      <c r="CS184" s="67"/>
      <c r="CT184" s="67"/>
      <c r="CU184" s="67"/>
      <c r="CV184" s="67"/>
      <c r="CW184" s="67"/>
      <c r="CX184" s="67"/>
      <c r="CY184" s="67"/>
      <c r="CZ184" s="67"/>
    </row>
    <row r="185" s="365" customFormat="true" ht="15" customHeight="true" x14ac:dyDescent="0.2">
      <c r="A185" s="672"/>
      <c r="B185" s="436"/>
      <c r="C185" s="462"/>
      <c r="D185" s="460"/>
      <c r="E185" s="460"/>
      <c r="F185" s="460"/>
      <c r="G185" s="464"/>
      <c r="H185" s="461"/>
      <c r="I185" s="460"/>
      <c r="J185" s="460"/>
      <c r="K185" s="460"/>
      <c r="L185" s="463"/>
      <c r="M185" s="462"/>
      <c r="N185" s="460"/>
      <c r="O185" s="460"/>
      <c r="P185" s="460"/>
      <c r="Q185" s="463"/>
      <c r="R185" s="462"/>
      <c r="S185" s="460"/>
      <c r="T185" s="460"/>
      <c r="U185" s="460"/>
      <c r="V185" s="460"/>
      <c r="W185" s="460"/>
      <c r="X185" s="460"/>
      <c r="Y185" s="463"/>
      <c r="Z185" s="463"/>
      <c r="AA185" s="463"/>
      <c r="AB185" s="463"/>
      <c r="AC185" s="463"/>
      <c r="AD185" s="463"/>
      <c r="AE185" s="463"/>
      <c r="AF185" s="463"/>
      <c r="AG185" s="463"/>
      <c r="AH185" s="463"/>
      <c r="AI185" s="463"/>
      <c r="AJ185" s="463"/>
      <c r="AK185" s="463"/>
      <c r="AL185" s="463"/>
      <c r="AM185" s="463"/>
      <c r="AN185" s="1"/>
      <c r="AO185" s="1"/>
      <c r="AP185" s="1"/>
      <c r="AQ185" s="1"/>
      <c r="AR185" s="1"/>
      <c r="AS185" s="1"/>
      <c r="AT185" s="1"/>
      <c r="AU185" s="1"/>
      <c r="AV185" s="1"/>
      <c r="AW185" s="1"/>
      <c r="AX185" s="1"/>
      <c r="AY185" s="1"/>
      <c r="AZ185" s="402"/>
      <c r="BA185" s="679"/>
      <c r="BB185" s="678"/>
      <c r="BC185" s="507"/>
      <c r="BD185" s="492"/>
      <c r="BE185" s="492"/>
      <c r="BF185" s="492"/>
      <c r="BG185" s="511"/>
      <c r="BH185" s="507"/>
      <c r="BI185" s="492"/>
      <c r="BJ185" s="492"/>
      <c r="BK185" s="492"/>
      <c r="BL185" s="511"/>
      <c r="BM185" s="507"/>
      <c r="BN185" s="492"/>
      <c r="BO185" s="492"/>
      <c r="BP185" s="492"/>
      <c r="BQ185" s="511"/>
      <c r="BR185" s="507"/>
      <c r="BS185" s="492"/>
      <c r="BT185" s="492"/>
      <c r="BU185" s="492"/>
      <c r="BV185" s="492"/>
      <c r="BW185" s="492"/>
      <c r="BX185" s="492"/>
      <c r="BY185" s="493"/>
      <c r="BZ185" s="493"/>
      <c r="CA185" s="493"/>
      <c r="CB185" s="493"/>
      <c r="CC185" s="493"/>
      <c r="CD185" s="493"/>
      <c r="CE185" s="493"/>
      <c r="CF185" s="493"/>
      <c r="CG185" s="493"/>
      <c r="CH185" s="493"/>
      <c r="CI185" s="493"/>
      <c r="CJ185" s="493"/>
      <c r="CK185" s="493"/>
      <c r="CL185" s="493"/>
      <c r="CM185" s="493"/>
      <c r="CN185" s="67"/>
      <c r="CO185" s="67"/>
      <c r="CP185" s="67"/>
      <c r="CQ185" s="67"/>
      <c r="CR185" s="67"/>
      <c r="CS185" s="67"/>
      <c r="CT185" s="67"/>
      <c r="CU185" s="67"/>
      <c r="CV185" s="67"/>
      <c r="CW185" s="67"/>
      <c r="CX185" s="67"/>
      <c r="CY185" s="67"/>
      <c r="CZ185" s="67"/>
    </row>
    <row r="186" s="365" customFormat="true" ht="15" customHeight="true" x14ac:dyDescent="0.2">
      <c r="A186" s="672"/>
      <c r="B186" s="436"/>
      <c r="C186" s="462"/>
      <c r="D186" s="460"/>
      <c r="E186" s="460"/>
      <c r="F186" s="460"/>
      <c r="G186" s="464"/>
      <c r="H186" s="461"/>
      <c r="I186" s="460"/>
      <c r="J186" s="460"/>
      <c r="K186" s="460"/>
      <c r="L186" s="463"/>
      <c r="M186" s="462"/>
      <c r="N186" s="460"/>
      <c r="O186" s="460"/>
      <c r="P186" s="460"/>
      <c r="Q186" s="463"/>
      <c r="R186" s="462"/>
      <c r="S186" s="460"/>
      <c r="T186" s="460"/>
      <c r="U186" s="460"/>
      <c r="V186" s="460"/>
      <c r="W186" s="460"/>
      <c r="X186" s="460"/>
      <c r="Y186" s="463"/>
      <c r="Z186" s="463"/>
      <c r="AA186" s="463"/>
      <c r="AB186" s="463"/>
      <c r="AC186" s="463"/>
      <c r="AD186" s="463"/>
      <c r="AE186" s="463"/>
      <c r="AF186" s="463"/>
      <c r="AG186" s="463"/>
      <c r="AH186" s="463"/>
      <c r="AI186" s="463"/>
      <c r="AJ186" s="463"/>
      <c r="AK186" s="463"/>
      <c r="AL186" s="463"/>
      <c r="AM186" s="463"/>
      <c r="AN186" s="1"/>
      <c r="AO186" s="1"/>
      <c r="AP186" s="1"/>
      <c r="AQ186" s="1"/>
      <c r="AR186" s="1"/>
      <c r="AS186" s="1"/>
      <c r="AT186" s="1"/>
      <c r="AU186" s="1"/>
      <c r="AV186" s="1"/>
      <c r="AW186" s="1"/>
      <c r="AX186" s="1"/>
      <c r="AY186" s="1"/>
      <c r="AZ186" s="402"/>
      <c r="BA186" s="679"/>
      <c r="BB186" s="678"/>
      <c r="BC186" s="507"/>
      <c r="BD186" s="492"/>
      <c r="BE186" s="492"/>
      <c r="BF186" s="492"/>
      <c r="BG186" s="511"/>
      <c r="BH186" s="507"/>
      <c r="BI186" s="492"/>
      <c r="BJ186" s="492"/>
      <c r="BK186" s="492"/>
      <c r="BL186" s="511"/>
      <c r="BM186" s="507"/>
      <c r="BN186" s="492"/>
      <c r="BO186" s="492"/>
      <c r="BP186" s="492"/>
      <c r="BQ186" s="511"/>
      <c r="BR186" s="507"/>
      <c r="BS186" s="492"/>
      <c r="BT186" s="492"/>
      <c r="BU186" s="492"/>
      <c r="BV186" s="492"/>
      <c r="BW186" s="492"/>
      <c r="BX186" s="492"/>
      <c r="BY186" s="493"/>
      <c r="BZ186" s="493"/>
      <c r="CA186" s="493"/>
      <c r="CB186" s="493"/>
      <c r="CC186" s="493"/>
      <c r="CD186" s="493"/>
      <c r="CE186" s="493"/>
      <c r="CF186" s="493"/>
      <c r="CG186" s="493"/>
      <c r="CH186" s="493"/>
      <c r="CI186" s="493"/>
      <c r="CJ186" s="493"/>
      <c r="CK186" s="493"/>
      <c r="CL186" s="493"/>
      <c r="CM186" s="493"/>
      <c r="CN186" s="67"/>
      <c r="CO186" s="67"/>
      <c r="CP186" s="67"/>
      <c r="CQ186" s="67"/>
      <c r="CR186" s="67"/>
      <c r="CS186" s="67"/>
      <c r="CT186" s="67"/>
      <c r="CU186" s="67"/>
      <c r="CV186" s="67"/>
      <c r="CW186" s="67"/>
      <c r="CX186" s="67"/>
      <c r="CY186" s="67"/>
      <c r="CZ186" s="67"/>
    </row>
    <row r="187" s="365" customFormat="true" ht="15" customHeight="true" x14ac:dyDescent="0.2">
      <c r="A187" s="672"/>
      <c r="B187" s="436"/>
      <c r="C187" s="462"/>
      <c r="D187" s="460"/>
      <c r="E187" s="460"/>
      <c r="F187" s="460"/>
      <c r="G187" s="464"/>
      <c r="H187" s="461"/>
      <c r="I187" s="460"/>
      <c r="J187" s="460"/>
      <c r="K187" s="460"/>
      <c r="L187" s="463"/>
      <c r="M187" s="462"/>
      <c r="N187" s="460"/>
      <c r="O187" s="460"/>
      <c r="P187" s="460"/>
      <c r="Q187" s="463"/>
      <c r="R187" s="462"/>
      <c r="S187" s="460"/>
      <c r="T187" s="460"/>
      <c r="U187" s="460"/>
      <c r="V187" s="460"/>
      <c r="W187" s="460"/>
      <c r="X187" s="460"/>
      <c r="Y187" s="463"/>
      <c r="Z187" s="463"/>
      <c r="AA187" s="463"/>
      <c r="AB187" s="463"/>
      <c r="AC187" s="463"/>
      <c r="AD187" s="463"/>
      <c r="AE187" s="463"/>
      <c r="AF187" s="463"/>
      <c r="AG187" s="463"/>
      <c r="AH187" s="463"/>
      <c r="AI187" s="463"/>
      <c r="AJ187" s="463"/>
      <c r="AK187" s="463"/>
      <c r="AL187" s="463"/>
      <c r="AM187" s="463"/>
      <c r="AN187" s="1"/>
      <c r="AO187" s="1"/>
      <c r="AP187" s="1"/>
      <c r="AQ187" s="1"/>
      <c r="AR187" s="1"/>
      <c r="AS187" s="1"/>
      <c r="AT187" s="1"/>
      <c r="AU187" s="1"/>
      <c r="AV187" s="1"/>
      <c r="AW187" s="1"/>
      <c r="AX187" s="1"/>
      <c r="AY187" s="1"/>
      <c r="AZ187" s="402"/>
      <c r="BA187" s="679"/>
      <c r="BB187" s="678"/>
      <c r="BC187" s="507"/>
      <c r="BD187" s="492"/>
      <c r="BE187" s="492"/>
      <c r="BF187" s="492"/>
      <c r="BG187" s="511"/>
      <c r="BH187" s="507"/>
      <c r="BI187" s="492"/>
      <c r="BJ187" s="492"/>
      <c r="BK187" s="492"/>
      <c r="BL187" s="511"/>
      <c r="BM187" s="507"/>
      <c r="BN187" s="492"/>
      <c r="BO187" s="492"/>
      <c r="BP187" s="492"/>
      <c r="BQ187" s="511"/>
      <c r="BR187" s="507"/>
      <c r="BS187" s="492"/>
      <c r="BT187" s="492"/>
      <c r="BU187" s="492"/>
      <c r="BV187" s="492"/>
      <c r="BW187" s="492"/>
      <c r="BX187" s="492"/>
      <c r="BY187" s="493"/>
      <c r="BZ187" s="493"/>
      <c r="CA187" s="493"/>
      <c r="CB187" s="493"/>
      <c r="CC187" s="493"/>
      <c r="CD187" s="493"/>
      <c r="CE187" s="493"/>
      <c r="CF187" s="493"/>
      <c r="CG187" s="493"/>
      <c r="CH187" s="493"/>
      <c r="CI187" s="493"/>
      <c r="CJ187" s="493"/>
      <c r="CK187" s="493"/>
      <c r="CL187" s="493"/>
      <c r="CM187" s="493"/>
      <c r="CN187" s="67"/>
      <c r="CO187" s="67"/>
      <c r="CP187" s="67"/>
      <c r="CQ187" s="67"/>
      <c r="CR187" s="67"/>
      <c r="CS187" s="67"/>
      <c r="CT187" s="67"/>
      <c r="CU187" s="67"/>
      <c r="CV187" s="67"/>
      <c r="CW187" s="67"/>
      <c r="CX187" s="67"/>
      <c r="CY187" s="67"/>
      <c r="CZ187" s="67"/>
    </row>
    <row r="188" s="365" customFormat="true" ht="15" customHeight="true" x14ac:dyDescent="0.2">
      <c r="A188" s="672"/>
      <c r="B188" s="436"/>
      <c r="C188" s="462"/>
      <c r="D188" s="460"/>
      <c r="E188" s="460"/>
      <c r="F188" s="460"/>
      <c r="G188" s="464"/>
      <c r="H188" s="461"/>
      <c r="I188" s="460"/>
      <c r="J188" s="460"/>
      <c r="K188" s="460"/>
      <c r="L188" s="463"/>
      <c r="M188" s="462"/>
      <c r="N188" s="460"/>
      <c r="O188" s="460"/>
      <c r="P188" s="460"/>
      <c r="Q188" s="463"/>
      <c r="R188" s="462"/>
      <c r="S188" s="460"/>
      <c r="T188" s="460"/>
      <c r="U188" s="460"/>
      <c r="V188" s="460"/>
      <c r="W188" s="460"/>
      <c r="X188" s="460"/>
      <c r="Y188" s="463"/>
      <c r="Z188" s="463"/>
      <c r="AA188" s="463"/>
      <c r="AB188" s="463"/>
      <c r="AC188" s="463"/>
      <c r="AD188" s="463"/>
      <c r="AE188" s="463"/>
      <c r="AF188" s="463"/>
      <c r="AG188" s="463"/>
      <c r="AH188" s="463"/>
      <c r="AI188" s="463"/>
      <c r="AJ188" s="463"/>
      <c r="AK188" s="463"/>
      <c r="AL188" s="463"/>
      <c r="AM188" s="463"/>
      <c r="AN188" s="1"/>
      <c r="AO188" s="1"/>
      <c r="AP188" s="1"/>
      <c r="AQ188" s="1"/>
      <c r="AR188" s="1"/>
      <c r="AS188" s="1"/>
      <c r="AT188" s="1"/>
      <c r="AU188" s="1"/>
      <c r="AV188" s="1"/>
      <c r="AW188" s="1"/>
      <c r="AX188" s="1"/>
      <c r="AY188" s="1"/>
      <c r="AZ188" s="402"/>
      <c r="BA188" s="679"/>
      <c r="BB188" s="678"/>
      <c r="BC188" s="507"/>
      <c r="BD188" s="492"/>
      <c r="BE188" s="492"/>
      <c r="BF188" s="492"/>
      <c r="BG188" s="511"/>
      <c r="BH188" s="507"/>
      <c r="BI188" s="492"/>
      <c r="BJ188" s="492"/>
      <c r="BK188" s="492"/>
      <c r="BL188" s="511"/>
      <c r="BM188" s="507"/>
      <c r="BN188" s="492"/>
      <c r="BO188" s="492"/>
      <c r="BP188" s="492"/>
      <c r="BQ188" s="511"/>
      <c r="BR188" s="507"/>
      <c r="BS188" s="492"/>
      <c r="BT188" s="492"/>
      <c r="BU188" s="492"/>
      <c r="BV188" s="492"/>
      <c r="BW188" s="492"/>
      <c r="BX188" s="492"/>
      <c r="BY188" s="493"/>
      <c r="BZ188" s="493"/>
      <c r="CA188" s="493"/>
      <c r="CB188" s="493"/>
      <c r="CC188" s="493"/>
      <c r="CD188" s="493"/>
      <c r="CE188" s="493"/>
      <c r="CF188" s="493"/>
      <c r="CG188" s="493"/>
      <c r="CH188" s="493"/>
      <c r="CI188" s="493"/>
      <c r="CJ188" s="493"/>
      <c r="CK188" s="493"/>
      <c r="CL188" s="493"/>
      <c r="CM188" s="493"/>
      <c r="CN188" s="67"/>
      <c r="CO188" s="67"/>
      <c r="CP188" s="67"/>
      <c r="CQ188" s="67"/>
      <c r="CR188" s="67"/>
      <c r="CS188" s="67"/>
      <c r="CT188" s="67"/>
      <c r="CU188" s="67"/>
      <c r="CV188" s="67"/>
      <c r="CW188" s="67"/>
      <c r="CX188" s="67"/>
      <c r="CY188" s="67"/>
      <c r="CZ188" s="67"/>
    </row>
    <row r="189" s="365" customFormat="true" ht="15" customHeight="true" x14ac:dyDescent="0.2">
      <c r="A189" s="672"/>
      <c r="B189" s="436"/>
      <c r="C189" s="462"/>
      <c r="D189" s="460"/>
      <c r="E189" s="460"/>
      <c r="F189" s="460"/>
      <c r="G189" s="464"/>
      <c r="H189" s="461"/>
      <c r="I189" s="460"/>
      <c r="J189" s="460"/>
      <c r="K189" s="460"/>
      <c r="L189" s="463"/>
      <c r="M189" s="462"/>
      <c r="N189" s="460"/>
      <c r="O189" s="460"/>
      <c r="P189" s="460"/>
      <c r="Q189" s="463"/>
      <c r="R189" s="462"/>
      <c r="S189" s="460"/>
      <c r="T189" s="460"/>
      <c r="U189" s="460"/>
      <c r="V189" s="460"/>
      <c r="W189" s="460"/>
      <c r="X189" s="460"/>
      <c r="Y189" s="463"/>
      <c r="Z189" s="463"/>
      <c r="AA189" s="463"/>
      <c r="AB189" s="463"/>
      <c r="AC189" s="463"/>
      <c r="AD189" s="463"/>
      <c r="AE189" s="463"/>
      <c r="AF189" s="463"/>
      <c r="AG189" s="463"/>
      <c r="AH189" s="463"/>
      <c r="AI189" s="463"/>
      <c r="AJ189" s="463"/>
      <c r="AK189" s="463"/>
      <c r="AL189" s="463"/>
      <c r="AM189" s="463"/>
      <c r="AN189" s="1"/>
      <c r="AO189" s="1"/>
      <c r="AP189" s="1"/>
      <c r="AQ189" s="1"/>
      <c r="AR189" s="1"/>
      <c r="AS189" s="1"/>
      <c r="AT189" s="1"/>
      <c r="AU189" s="1"/>
      <c r="AV189" s="1"/>
      <c r="AW189" s="1"/>
      <c r="AX189" s="1"/>
      <c r="AY189" s="1"/>
      <c r="AZ189" s="402"/>
      <c r="BA189" s="679"/>
      <c r="BB189" s="678"/>
      <c r="BC189" s="507"/>
      <c r="BD189" s="492"/>
      <c r="BE189" s="492"/>
      <c r="BF189" s="492"/>
      <c r="BG189" s="511"/>
      <c r="BH189" s="507"/>
      <c r="BI189" s="492"/>
      <c r="BJ189" s="492"/>
      <c r="BK189" s="492"/>
      <c r="BL189" s="511"/>
      <c r="BM189" s="507"/>
      <c r="BN189" s="492"/>
      <c r="BO189" s="492"/>
      <c r="BP189" s="492"/>
      <c r="BQ189" s="511"/>
      <c r="BR189" s="507"/>
      <c r="BS189" s="492"/>
      <c r="BT189" s="492"/>
      <c r="BU189" s="492"/>
      <c r="BV189" s="492"/>
      <c r="BW189" s="492"/>
      <c r="BX189" s="492"/>
      <c r="BY189" s="493"/>
      <c r="BZ189" s="493"/>
      <c r="CA189" s="493"/>
      <c r="CB189" s="493"/>
      <c r="CC189" s="493"/>
      <c r="CD189" s="493"/>
      <c r="CE189" s="493"/>
      <c r="CF189" s="493"/>
      <c r="CG189" s="493"/>
      <c r="CH189" s="493"/>
      <c r="CI189" s="493"/>
      <c r="CJ189" s="493"/>
      <c r="CK189" s="493"/>
      <c r="CL189" s="493"/>
      <c r="CM189" s="493"/>
      <c r="CN189" s="67"/>
      <c r="CO189" s="67"/>
      <c r="CP189" s="67"/>
      <c r="CQ189" s="67"/>
      <c r="CR189" s="67"/>
      <c r="CS189" s="67"/>
      <c r="CT189" s="67"/>
      <c r="CU189" s="67"/>
      <c r="CV189" s="67"/>
      <c r="CW189" s="67"/>
      <c r="CX189" s="67"/>
      <c r="CY189" s="67"/>
      <c r="CZ189" s="67"/>
    </row>
    <row r="190" s="365" customFormat="true" ht="15" customHeight="true" x14ac:dyDescent="0.2">
      <c r="A190" s="672"/>
      <c r="B190" s="436"/>
      <c r="C190" s="462"/>
      <c r="D190" s="460"/>
      <c r="E190" s="460"/>
      <c r="F190" s="460"/>
      <c r="G190" s="464"/>
      <c r="H190" s="461"/>
      <c r="I190" s="460"/>
      <c r="J190" s="460"/>
      <c r="K190" s="460"/>
      <c r="L190" s="463"/>
      <c r="M190" s="462"/>
      <c r="N190" s="460"/>
      <c r="O190" s="460"/>
      <c r="P190" s="460"/>
      <c r="Q190" s="463"/>
      <c r="R190" s="462"/>
      <c r="S190" s="460"/>
      <c r="T190" s="460"/>
      <c r="U190" s="460"/>
      <c r="V190" s="460"/>
      <c r="W190" s="460"/>
      <c r="X190" s="460"/>
      <c r="Y190" s="463"/>
      <c r="Z190" s="463"/>
      <c r="AA190" s="463"/>
      <c r="AB190" s="463"/>
      <c r="AC190" s="463"/>
      <c r="AD190" s="463"/>
      <c r="AE190" s="463"/>
      <c r="AF190" s="463"/>
      <c r="AG190" s="463"/>
      <c r="AH190" s="463"/>
      <c r="AI190" s="463"/>
      <c r="AJ190" s="463"/>
      <c r="AK190" s="463"/>
      <c r="AL190" s="463"/>
      <c r="AM190" s="463"/>
      <c r="AN190" s="1"/>
      <c r="AO190" s="1"/>
      <c r="AP190" s="1"/>
      <c r="AQ190" s="1"/>
      <c r="AR190" s="1"/>
      <c r="AS190" s="1"/>
      <c r="AT190" s="1"/>
      <c r="AU190" s="1"/>
      <c r="AV190" s="1"/>
      <c r="AW190" s="1"/>
      <c r="AX190" s="1"/>
      <c r="AY190" s="1"/>
      <c r="AZ190" s="402"/>
      <c r="BA190" s="679"/>
      <c r="BB190" s="678"/>
      <c r="BC190" s="507"/>
      <c r="BD190" s="492"/>
      <c r="BE190" s="492"/>
      <c r="BF190" s="492"/>
      <c r="BG190" s="511"/>
      <c r="BH190" s="507"/>
      <c r="BI190" s="492"/>
      <c r="BJ190" s="492"/>
      <c r="BK190" s="492"/>
      <c r="BL190" s="511"/>
      <c r="BM190" s="507"/>
      <c r="BN190" s="492"/>
      <c r="BO190" s="492"/>
      <c r="BP190" s="492"/>
      <c r="BQ190" s="511"/>
      <c r="BR190" s="507"/>
      <c r="BS190" s="492"/>
      <c r="BT190" s="492"/>
      <c r="BU190" s="492"/>
      <c r="BV190" s="492"/>
      <c r="BW190" s="492"/>
      <c r="BX190" s="492"/>
      <c r="BY190" s="493"/>
      <c r="BZ190" s="493"/>
      <c r="CA190" s="493"/>
      <c r="CB190" s="493"/>
      <c r="CC190" s="493"/>
      <c r="CD190" s="493"/>
      <c r="CE190" s="493"/>
      <c r="CF190" s="493"/>
      <c r="CG190" s="493"/>
      <c r="CH190" s="493"/>
      <c r="CI190" s="493"/>
      <c r="CJ190" s="493"/>
      <c r="CK190" s="493"/>
      <c r="CL190" s="493"/>
      <c r="CM190" s="493"/>
      <c r="CN190" s="67"/>
      <c r="CO190" s="67"/>
      <c r="CP190" s="67"/>
      <c r="CQ190" s="67"/>
      <c r="CR190" s="67"/>
      <c r="CS190" s="67"/>
      <c r="CT190" s="67"/>
      <c r="CU190" s="67"/>
      <c r="CV190" s="67"/>
      <c r="CW190" s="67"/>
      <c r="CX190" s="67"/>
      <c r="CY190" s="67"/>
      <c r="CZ190" s="67"/>
    </row>
    <row r="191" s="365" customFormat="true" ht="15" customHeight="true" x14ac:dyDescent="0.2">
      <c r="A191" s="672"/>
      <c r="B191" s="436"/>
      <c r="C191" s="462"/>
      <c r="D191" s="460"/>
      <c r="E191" s="460"/>
      <c r="F191" s="460"/>
      <c r="G191" s="464"/>
      <c r="H191" s="461"/>
      <c r="I191" s="460"/>
      <c r="J191" s="460"/>
      <c r="K191" s="460"/>
      <c r="L191" s="463"/>
      <c r="M191" s="462"/>
      <c r="N191" s="460"/>
      <c r="O191" s="460"/>
      <c r="P191" s="460"/>
      <c r="Q191" s="463"/>
      <c r="R191" s="462"/>
      <c r="S191" s="460"/>
      <c r="T191" s="460"/>
      <c r="U191" s="460"/>
      <c r="V191" s="460"/>
      <c r="W191" s="460"/>
      <c r="X191" s="460"/>
      <c r="Y191" s="463"/>
      <c r="Z191" s="463"/>
      <c r="AA191" s="463"/>
      <c r="AB191" s="463"/>
      <c r="AC191" s="463"/>
      <c r="AD191" s="463"/>
      <c r="AE191" s="463"/>
      <c r="AF191" s="463"/>
      <c r="AG191" s="463"/>
      <c r="AH191" s="463"/>
      <c r="AI191" s="463"/>
      <c r="AJ191" s="463"/>
      <c r="AK191" s="463"/>
      <c r="AL191" s="463"/>
      <c r="AM191" s="463"/>
      <c r="AN191" s="1"/>
      <c r="AO191" s="1"/>
      <c r="AP191" s="1"/>
      <c r="AQ191" s="1"/>
      <c r="AR191" s="1"/>
      <c r="AS191" s="1"/>
      <c r="AT191" s="1"/>
      <c r="AU191" s="1"/>
      <c r="AV191" s="1"/>
      <c r="AW191" s="1"/>
      <c r="AX191" s="1"/>
      <c r="AY191" s="1"/>
      <c r="AZ191" s="402"/>
      <c r="BA191" s="679"/>
      <c r="BB191" s="678"/>
      <c r="BC191" s="507"/>
      <c r="BD191" s="492"/>
      <c r="BE191" s="492"/>
      <c r="BF191" s="492"/>
      <c r="BG191" s="511"/>
      <c r="BH191" s="507"/>
      <c r="BI191" s="492"/>
      <c r="BJ191" s="492"/>
      <c r="BK191" s="492"/>
      <c r="BL191" s="511"/>
      <c r="BM191" s="507"/>
      <c r="BN191" s="492"/>
      <c r="BO191" s="492"/>
      <c r="BP191" s="492"/>
      <c r="BQ191" s="511"/>
      <c r="BR191" s="507"/>
      <c r="BS191" s="492"/>
      <c r="BT191" s="492"/>
      <c r="BU191" s="492"/>
      <c r="BV191" s="492"/>
      <c r="BW191" s="492"/>
      <c r="BX191" s="492"/>
      <c r="BY191" s="493"/>
      <c r="BZ191" s="493"/>
      <c r="CA191" s="493"/>
      <c r="CB191" s="493"/>
      <c r="CC191" s="493"/>
      <c r="CD191" s="493"/>
      <c r="CE191" s="493"/>
      <c r="CF191" s="493"/>
      <c r="CG191" s="493"/>
      <c r="CH191" s="493"/>
      <c r="CI191" s="493"/>
      <c r="CJ191" s="493"/>
      <c r="CK191" s="493"/>
      <c r="CL191" s="493"/>
      <c r="CM191" s="493"/>
      <c r="CN191" s="67"/>
      <c r="CO191" s="67"/>
      <c r="CP191" s="67"/>
      <c r="CQ191" s="67"/>
      <c r="CR191" s="67"/>
      <c r="CS191" s="67"/>
      <c r="CT191" s="67"/>
      <c r="CU191" s="67"/>
      <c r="CV191" s="67"/>
      <c r="CW191" s="67"/>
      <c r="CX191" s="67"/>
      <c r="CY191" s="67"/>
      <c r="CZ191" s="67"/>
    </row>
    <row r="192" s="365" customFormat="true" ht="15" customHeight="true" x14ac:dyDescent="0.2">
      <c r="A192" s="672"/>
      <c r="B192" s="436"/>
      <c r="C192" s="462"/>
      <c r="D192" s="460"/>
      <c r="E192" s="460"/>
      <c r="F192" s="460"/>
      <c r="G192" s="464"/>
      <c r="H192" s="461"/>
      <c r="I192" s="460"/>
      <c r="J192" s="460"/>
      <c r="K192" s="460"/>
      <c r="L192" s="463"/>
      <c r="M192" s="462"/>
      <c r="N192" s="460"/>
      <c r="O192" s="460"/>
      <c r="P192" s="460"/>
      <c r="Q192" s="463"/>
      <c r="R192" s="462"/>
      <c r="S192" s="460"/>
      <c r="T192" s="460"/>
      <c r="U192" s="460"/>
      <c r="V192" s="460"/>
      <c r="W192" s="460"/>
      <c r="X192" s="460"/>
      <c r="Y192" s="463"/>
      <c r="Z192" s="463"/>
      <c r="AA192" s="463"/>
      <c r="AB192" s="463"/>
      <c r="AC192" s="463"/>
      <c r="AD192" s="463"/>
      <c r="AE192" s="463"/>
      <c r="AF192" s="463"/>
      <c r="AG192" s="463"/>
      <c r="AH192" s="463"/>
      <c r="AI192" s="463"/>
      <c r="AJ192" s="463"/>
      <c r="AK192" s="463"/>
      <c r="AL192" s="463"/>
      <c r="AM192" s="463"/>
      <c r="AN192" s="1"/>
      <c r="AO192" s="1"/>
      <c r="AP192" s="1"/>
      <c r="AQ192" s="1"/>
      <c r="AR192" s="1"/>
      <c r="AS192" s="1"/>
      <c r="AT192" s="1"/>
      <c r="AU192" s="1"/>
      <c r="AV192" s="1"/>
      <c r="AW192" s="1"/>
      <c r="AX192" s="1"/>
      <c r="AY192" s="1"/>
      <c r="AZ192" s="402"/>
      <c r="BA192" s="679"/>
      <c r="BB192" s="678"/>
      <c r="BC192" s="507"/>
      <c r="BD192" s="492"/>
      <c r="BE192" s="492"/>
      <c r="BF192" s="492"/>
      <c r="BG192" s="511"/>
      <c r="BH192" s="507"/>
      <c r="BI192" s="492"/>
      <c r="BJ192" s="492"/>
      <c r="BK192" s="492"/>
      <c r="BL192" s="511"/>
      <c r="BM192" s="507"/>
      <c r="BN192" s="492"/>
      <c r="BO192" s="492"/>
      <c r="BP192" s="492"/>
      <c r="BQ192" s="511"/>
      <c r="BR192" s="507"/>
      <c r="BS192" s="492"/>
      <c r="BT192" s="492"/>
      <c r="BU192" s="492"/>
      <c r="BV192" s="492"/>
      <c r="BW192" s="492"/>
      <c r="BX192" s="492"/>
      <c r="BY192" s="493"/>
      <c r="BZ192" s="493"/>
      <c r="CA192" s="493"/>
      <c r="CB192" s="493"/>
      <c r="CC192" s="493"/>
      <c r="CD192" s="493"/>
      <c r="CE192" s="493"/>
      <c r="CF192" s="493"/>
      <c r="CG192" s="493"/>
      <c r="CH192" s="493"/>
      <c r="CI192" s="493"/>
      <c r="CJ192" s="493"/>
      <c r="CK192" s="493"/>
      <c r="CL192" s="493"/>
      <c r="CM192" s="493"/>
      <c r="CN192" s="67"/>
      <c r="CO192" s="67"/>
      <c r="CP192" s="67"/>
      <c r="CQ192" s="67"/>
      <c r="CR192" s="67"/>
      <c r="CS192" s="67"/>
      <c r="CT192" s="67"/>
      <c r="CU192" s="67"/>
      <c r="CV192" s="67"/>
      <c r="CW192" s="67"/>
      <c r="CX192" s="67"/>
      <c r="CY192" s="67"/>
      <c r="CZ192" s="67"/>
    </row>
    <row r="193" s="365" customFormat="true" ht="15" customHeight="true" x14ac:dyDescent="0.2">
      <c r="A193" s="672"/>
      <c r="B193" s="436"/>
      <c r="C193" s="462"/>
      <c r="D193" s="460"/>
      <c r="E193" s="460"/>
      <c r="F193" s="460"/>
      <c r="G193" s="464"/>
      <c r="H193" s="461"/>
      <c r="I193" s="460"/>
      <c r="J193" s="460"/>
      <c r="K193" s="460"/>
      <c r="L193" s="463"/>
      <c r="M193" s="462"/>
      <c r="N193" s="460"/>
      <c r="O193" s="460"/>
      <c r="P193" s="460"/>
      <c r="Q193" s="463"/>
      <c r="R193" s="462"/>
      <c r="S193" s="460"/>
      <c r="T193" s="460"/>
      <c r="U193" s="460"/>
      <c r="V193" s="460"/>
      <c r="W193" s="460"/>
      <c r="X193" s="460"/>
      <c r="Y193" s="463"/>
      <c r="Z193" s="463"/>
      <c r="AA193" s="463"/>
      <c r="AB193" s="463"/>
      <c r="AC193" s="463"/>
      <c r="AD193" s="463"/>
      <c r="AE193" s="463"/>
      <c r="AF193" s="463"/>
      <c r="AG193" s="463"/>
      <c r="AH193" s="463"/>
      <c r="AI193" s="463"/>
      <c r="AJ193" s="463"/>
      <c r="AK193" s="463"/>
      <c r="AL193" s="463"/>
      <c r="AM193" s="463"/>
      <c r="AN193" s="1"/>
      <c r="AO193" s="1"/>
      <c r="AP193" s="1"/>
      <c r="AQ193" s="1"/>
      <c r="AR193" s="1"/>
      <c r="AS193" s="1"/>
      <c r="AT193" s="1"/>
      <c r="AU193" s="1"/>
      <c r="AV193" s="1"/>
      <c r="AW193" s="1"/>
      <c r="AX193" s="1"/>
      <c r="AY193" s="1"/>
      <c r="AZ193" s="402"/>
      <c r="BA193" s="679"/>
      <c r="BB193" s="678"/>
      <c r="BC193" s="507"/>
      <c r="BD193" s="492"/>
      <c r="BE193" s="492"/>
      <c r="BF193" s="492"/>
      <c r="BG193" s="511"/>
      <c r="BH193" s="507"/>
      <c r="BI193" s="492"/>
      <c r="BJ193" s="492"/>
      <c r="BK193" s="492"/>
      <c r="BL193" s="511"/>
      <c r="BM193" s="507"/>
      <c r="BN193" s="492"/>
      <c r="BO193" s="492"/>
      <c r="BP193" s="492"/>
      <c r="BQ193" s="511"/>
      <c r="BR193" s="507"/>
      <c r="BS193" s="492"/>
      <c r="BT193" s="492"/>
      <c r="BU193" s="492"/>
      <c r="BV193" s="492"/>
      <c r="BW193" s="492"/>
      <c r="BX193" s="492"/>
      <c r="BY193" s="493"/>
      <c r="BZ193" s="493"/>
      <c r="CA193" s="493"/>
      <c r="CB193" s="493"/>
      <c r="CC193" s="493"/>
      <c r="CD193" s="493"/>
      <c r="CE193" s="493"/>
      <c r="CF193" s="493"/>
      <c r="CG193" s="493"/>
      <c r="CH193" s="493"/>
      <c r="CI193" s="493"/>
      <c r="CJ193" s="493"/>
      <c r="CK193" s="493"/>
      <c r="CL193" s="493"/>
      <c r="CM193" s="493"/>
      <c r="CN193" s="67"/>
      <c r="CO193" s="67"/>
      <c r="CP193" s="67"/>
      <c r="CQ193" s="67"/>
      <c r="CR193" s="67"/>
      <c r="CS193" s="67"/>
      <c r="CT193" s="67"/>
      <c r="CU193" s="67"/>
      <c r="CV193" s="67"/>
      <c r="CW193" s="67"/>
      <c r="CX193" s="67"/>
      <c r="CY193" s="67"/>
      <c r="CZ193" s="67"/>
    </row>
    <row r="194" s="365" customFormat="true" ht="15" customHeight="true" x14ac:dyDescent="0.2">
      <c r="A194" s="672"/>
      <c r="B194" s="436"/>
      <c r="C194" s="462"/>
      <c r="D194" s="460"/>
      <c r="E194" s="460"/>
      <c r="F194" s="460"/>
      <c r="G194" s="464"/>
      <c r="H194" s="461"/>
      <c r="I194" s="460"/>
      <c r="J194" s="460"/>
      <c r="K194" s="460"/>
      <c r="L194" s="463"/>
      <c r="M194" s="462"/>
      <c r="N194" s="460"/>
      <c r="O194" s="460"/>
      <c r="P194" s="460"/>
      <c r="Q194" s="463"/>
      <c r="R194" s="462"/>
      <c r="S194" s="460"/>
      <c r="T194" s="460"/>
      <c r="U194" s="460"/>
      <c r="V194" s="460"/>
      <c r="W194" s="460"/>
      <c r="X194" s="460"/>
      <c r="Y194" s="463"/>
      <c r="Z194" s="463"/>
      <c r="AA194" s="463"/>
      <c r="AB194" s="463"/>
      <c r="AC194" s="463"/>
      <c r="AD194" s="463"/>
      <c r="AE194" s="463"/>
      <c r="AF194" s="463"/>
      <c r="AG194" s="463"/>
      <c r="AH194" s="463"/>
      <c r="AI194" s="463"/>
      <c r="AJ194" s="463"/>
      <c r="AK194" s="463"/>
      <c r="AL194" s="463"/>
      <c r="AM194" s="463"/>
      <c r="AN194" s="1"/>
      <c r="AO194" s="1"/>
      <c r="AP194" s="1"/>
      <c r="AQ194" s="1"/>
      <c r="AR194" s="1"/>
      <c r="AS194" s="1"/>
      <c r="AT194" s="1"/>
      <c r="AU194" s="1"/>
      <c r="AV194" s="1"/>
      <c r="AW194" s="1"/>
      <c r="AX194" s="1"/>
      <c r="AY194" s="1"/>
      <c r="AZ194" s="402"/>
      <c r="BA194" s="679"/>
      <c r="BB194" s="678"/>
      <c r="BC194" s="507"/>
      <c r="BD194" s="492"/>
      <c r="BE194" s="492"/>
      <c r="BF194" s="492"/>
      <c r="BG194" s="511"/>
      <c r="BH194" s="507"/>
      <c r="BI194" s="492"/>
      <c r="BJ194" s="492"/>
      <c r="BK194" s="492"/>
      <c r="BL194" s="511"/>
      <c r="BM194" s="507"/>
      <c r="BN194" s="492"/>
      <c r="BO194" s="492"/>
      <c r="BP194" s="492"/>
      <c r="BQ194" s="511"/>
      <c r="BR194" s="507"/>
      <c r="BS194" s="492"/>
      <c r="BT194" s="492"/>
      <c r="BU194" s="492"/>
      <c r="BV194" s="492"/>
      <c r="BW194" s="492"/>
      <c r="BX194" s="492"/>
      <c r="BY194" s="493"/>
      <c r="BZ194" s="493"/>
      <c r="CA194" s="493"/>
      <c r="CB194" s="493"/>
      <c r="CC194" s="493"/>
      <c r="CD194" s="493"/>
      <c r="CE194" s="493"/>
      <c r="CF194" s="493"/>
      <c r="CG194" s="493"/>
      <c r="CH194" s="493"/>
      <c r="CI194" s="493"/>
      <c r="CJ194" s="493"/>
      <c r="CK194" s="493"/>
      <c r="CL194" s="493"/>
      <c r="CM194" s="493"/>
      <c r="CN194" s="67"/>
      <c r="CO194" s="67"/>
      <c r="CP194" s="67"/>
      <c r="CQ194" s="67"/>
      <c r="CR194" s="67"/>
      <c r="CS194" s="67"/>
      <c r="CT194" s="67"/>
      <c r="CU194" s="67"/>
      <c r="CV194" s="67"/>
      <c r="CW194" s="67"/>
      <c r="CX194" s="67"/>
      <c r="CY194" s="67"/>
      <c r="CZ194" s="67"/>
    </row>
    <row r="195" s="365" customFormat="true" ht="15" customHeight="true" x14ac:dyDescent="0.2">
      <c r="A195" s="672"/>
      <c r="B195" s="436"/>
      <c r="C195" s="462"/>
      <c r="D195" s="460"/>
      <c r="E195" s="460"/>
      <c r="F195" s="460"/>
      <c r="G195" s="464"/>
      <c r="H195" s="461"/>
      <c r="I195" s="460"/>
      <c r="J195" s="460"/>
      <c r="K195" s="460"/>
      <c r="L195" s="463"/>
      <c r="M195" s="462"/>
      <c r="N195" s="460"/>
      <c r="O195" s="460"/>
      <c r="P195" s="460"/>
      <c r="Q195" s="463"/>
      <c r="R195" s="462"/>
      <c r="S195" s="460"/>
      <c r="T195" s="460"/>
      <c r="U195" s="460"/>
      <c r="V195" s="460"/>
      <c r="W195" s="460"/>
      <c r="X195" s="460"/>
      <c r="Y195" s="463"/>
      <c r="Z195" s="463"/>
      <c r="AA195" s="463"/>
      <c r="AB195" s="463"/>
      <c r="AC195" s="463"/>
      <c r="AD195" s="463"/>
      <c r="AE195" s="463"/>
      <c r="AF195" s="463"/>
      <c r="AG195" s="463"/>
      <c r="AH195" s="463"/>
      <c r="AI195" s="463"/>
      <c r="AJ195" s="463"/>
      <c r="AK195" s="463"/>
      <c r="AL195" s="463"/>
      <c r="AM195" s="463"/>
      <c r="AN195" s="1"/>
      <c r="AO195" s="1"/>
      <c r="AP195" s="1"/>
      <c r="AQ195" s="1"/>
      <c r="AR195" s="1"/>
      <c r="AS195" s="1"/>
      <c r="AT195" s="1"/>
      <c r="AU195" s="1"/>
      <c r="AV195" s="1"/>
      <c r="AW195" s="1"/>
      <c r="AX195" s="1"/>
      <c r="AY195" s="1"/>
      <c r="AZ195" s="402"/>
      <c r="BA195" s="679"/>
      <c r="BB195" s="678"/>
      <c r="BC195" s="507"/>
      <c r="BD195" s="492"/>
      <c r="BE195" s="492"/>
      <c r="BF195" s="492"/>
      <c r="BG195" s="511"/>
      <c r="BH195" s="507"/>
      <c r="BI195" s="492"/>
      <c r="BJ195" s="492"/>
      <c r="BK195" s="492"/>
      <c r="BL195" s="511"/>
      <c r="BM195" s="507"/>
      <c r="BN195" s="492"/>
      <c r="BO195" s="492"/>
      <c r="BP195" s="492"/>
      <c r="BQ195" s="511"/>
      <c r="BR195" s="507"/>
      <c r="BS195" s="492"/>
      <c r="BT195" s="492"/>
      <c r="BU195" s="492"/>
      <c r="BV195" s="492"/>
      <c r="BW195" s="492"/>
      <c r="BX195" s="492"/>
      <c r="BY195" s="493"/>
      <c r="BZ195" s="493"/>
      <c r="CA195" s="493"/>
      <c r="CB195" s="493"/>
      <c r="CC195" s="493"/>
      <c r="CD195" s="493"/>
      <c r="CE195" s="493"/>
      <c r="CF195" s="493"/>
      <c r="CG195" s="493"/>
      <c r="CH195" s="493"/>
      <c r="CI195" s="493"/>
      <c r="CJ195" s="493"/>
      <c r="CK195" s="493"/>
      <c r="CL195" s="493"/>
      <c r="CM195" s="493"/>
      <c r="CN195" s="67"/>
      <c r="CO195" s="67"/>
      <c r="CP195" s="67"/>
      <c r="CQ195" s="67"/>
      <c r="CR195" s="67"/>
      <c r="CS195" s="67"/>
      <c r="CT195" s="67"/>
      <c r="CU195" s="67"/>
      <c r="CV195" s="67"/>
      <c r="CW195" s="67"/>
      <c r="CX195" s="67"/>
      <c r="CY195" s="67"/>
      <c r="CZ195" s="67"/>
    </row>
    <row r="196" s="365" customFormat="true" ht="15" customHeight="true" x14ac:dyDescent="0.2">
      <c r="A196" s="672"/>
      <c r="B196" s="436"/>
      <c r="C196" s="462"/>
      <c r="D196" s="460"/>
      <c r="E196" s="460"/>
      <c r="F196" s="460"/>
      <c r="G196" s="464"/>
      <c r="H196" s="461"/>
      <c r="I196" s="460"/>
      <c r="J196" s="460"/>
      <c r="K196" s="460"/>
      <c r="L196" s="463"/>
      <c r="M196" s="462"/>
      <c r="N196" s="460"/>
      <c r="O196" s="460"/>
      <c r="P196" s="460"/>
      <c r="Q196" s="463"/>
      <c r="R196" s="462"/>
      <c r="S196" s="460"/>
      <c r="T196" s="460"/>
      <c r="U196" s="460"/>
      <c r="V196" s="460"/>
      <c r="W196" s="460"/>
      <c r="X196" s="460"/>
      <c r="Y196" s="463"/>
      <c r="Z196" s="463"/>
      <c r="AA196" s="463"/>
      <c r="AB196" s="463"/>
      <c r="AC196" s="463"/>
      <c r="AD196" s="463"/>
      <c r="AE196" s="463"/>
      <c r="AF196" s="463"/>
      <c r="AG196" s="463"/>
      <c r="AH196" s="463"/>
      <c r="AI196" s="463"/>
      <c r="AJ196" s="463"/>
      <c r="AK196" s="463"/>
      <c r="AL196" s="463"/>
      <c r="AM196" s="463"/>
      <c r="AN196" s="1"/>
      <c r="AO196" s="1"/>
      <c r="AP196" s="1"/>
      <c r="AQ196" s="1"/>
      <c r="AR196" s="1"/>
      <c r="AS196" s="1"/>
      <c r="AT196" s="1"/>
      <c r="AU196" s="1"/>
      <c r="AV196" s="1"/>
      <c r="AW196" s="1"/>
      <c r="AX196" s="1"/>
      <c r="AY196" s="1"/>
      <c r="AZ196" s="402"/>
      <c r="BA196" s="679"/>
      <c r="BB196" s="678"/>
      <c r="BC196" s="507"/>
      <c r="BD196" s="492"/>
      <c r="BE196" s="492"/>
      <c r="BF196" s="492"/>
      <c r="BG196" s="511"/>
      <c r="BH196" s="507"/>
      <c r="BI196" s="492"/>
      <c r="BJ196" s="492"/>
      <c r="BK196" s="492"/>
      <c r="BL196" s="511"/>
      <c r="BM196" s="507"/>
      <c r="BN196" s="492"/>
      <c r="BO196" s="492"/>
      <c r="BP196" s="492"/>
      <c r="BQ196" s="511"/>
      <c r="BR196" s="507"/>
      <c r="BS196" s="492"/>
      <c r="BT196" s="492"/>
      <c r="BU196" s="492"/>
      <c r="BV196" s="492"/>
      <c r="BW196" s="492"/>
      <c r="BX196" s="492"/>
      <c r="BY196" s="493"/>
      <c r="BZ196" s="493"/>
      <c r="CA196" s="493"/>
      <c r="CB196" s="493"/>
      <c r="CC196" s="493"/>
      <c r="CD196" s="493"/>
      <c r="CE196" s="493"/>
      <c r="CF196" s="493"/>
      <c r="CG196" s="493"/>
      <c r="CH196" s="493"/>
      <c r="CI196" s="493"/>
      <c r="CJ196" s="493"/>
      <c r="CK196" s="493"/>
      <c r="CL196" s="493"/>
      <c r="CM196" s="493"/>
      <c r="CN196" s="67"/>
      <c r="CO196" s="67"/>
      <c r="CP196" s="67"/>
      <c r="CQ196" s="67"/>
      <c r="CR196" s="67"/>
      <c r="CS196" s="67"/>
      <c r="CT196" s="67"/>
      <c r="CU196" s="67"/>
      <c r="CV196" s="67"/>
      <c r="CW196" s="67"/>
      <c r="CX196" s="67"/>
      <c r="CY196" s="67"/>
      <c r="CZ196" s="67"/>
    </row>
    <row r="197" s="365" customFormat="true" ht="15" customHeight="true" x14ac:dyDescent="0.2">
      <c r="A197" s="672"/>
      <c r="B197" s="436"/>
      <c r="C197" s="462"/>
      <c r="D197" s="460"/>
      <c r="E197" s="460"/>
      <c r="F197" s="460"/>
      <c r="G197" s="464"/>
      <c r="H197" s="461"/>
      <c r="I197" s="460"/>
      <c r="J197" s="460"/>
      <c r="K197" s="460"/>
      <c r="L197" s="463"/>
      <c r="M197" s="462"/>
      <c r="N197" s="460"/>
      <c r="O197" s="460"/>
      <c r="P197" s="460"/>
      <c r="Q197" s="463"/>
      <c r="R197" s="462"/>
      <c r="S197" s="460"/>
      <c r="T197" s="460"/>
      <c r="U197" s="460"/>
      <c r="V197" s="460"/>
      <c r="W197" s="460"/>
      <c r="X197" s="460"/>
      <c r="Y197" s="463"/>
      <c r="Z197" s="463"/>
      <c r="AA197" s="463"/>
      <c r="AB197" s="463"/>
      <c r="AC197" s="463"/>
      <c r="AD197" s="463"/>
      <c r="AE197" s="463"/>
      <c r="AF197" s="463"/>
      <c r="AG197" s="463"/>
      <c r="AH197" s="463"/>
      <c r="AI197" s="463"/>
      <c r="AJ197" s="463"/>
      <c r="AK197" s="463"/>
      <c r="AL197" s="463"/>
      <c r="AM197" s="463"/>
      <c r="AN197" s="1"/>
      <c r="AO197" s="1"/>
      <c r="AP197" s="1"/>
      <c r="AQ197" s="1"/>
      <c r="AR197" s="1"/>
      <c r="AS197" s="1"/>
      <c r="AT197" s="1"/>
      <c r="AU197" s="1"/>
      <c r="AV197" s="1"/>
      <c r="AW197" s="1"/>
      <c r="AX197" s="1"/>
      <c r="AY197" s="1"/>
      <c r="AZ197" s="402"/>
      <c r="BA197" s="679"/>
      <c r="BB197" s="678"/>
      <c r="BC197" s="507"/>
      <c r="BD197" s="492"/>
      <c r="BE197" s="492"/>
      <c r="BF197" s="492"/>
      <c r="BG197" s="511"/>
      <c r="BH197" s="507"/>
      <c r="BI197" s="492"/>
      <c r="BJ197" s="492"/>
      <c r="BK197" s="492"/>
      <c r="BL197" s="511"/>
      <c r="BM197" s="507"/>
      <c r="BN197" s="492"/>
      <c r="BO197" s="492"/>
      <c r="BP197" s="492"/>
      <c r="BQ197" s="511"/>
      <c r="BR197" s="507"/>
      <c r="BS197" s="492"/>
      <c r="BT197" s="492"/>
      <c r="BU197" s="492"/>
      <c r="BV197" s="492"/>
      <c r="BW197" s="492"/>
      <c r="BX197" s="492"/>
      <c r="BY197" s="493"/>
      <c r="BZ197" s="493"/>
      <c r="CA197" s="493"/>
      <c r="CB197" s="493"/>
      <c r="CC197" s="493"/>
      <c r="CD197" s="493"/>
      <c r="CE197" s="493"/>
      <c r="CF197" s="493"/>
      <c r="CG197" s="493"/>
      <c r="CH197" s="493"/>
      <c r="CI197" s="493"/>
      <c r="CJ197" s="493"/>
      <c r="CK197" s="493"/>
      <c r="CL197" s="493"/>
      <c r="CM197" s="493"/>
      <c r="CN197" s="67"/>
      <c r="CO197" s="67"/>
      <c r="CP197" s="67"/>
      <c r="CQ197" s="67"/>
      <c r="CR197" s="67"/>
      <c r="CS197" s="67"/>
      <c r="CT197" s="67"/>
      <c r="CU197" s="67"/>
      <c r="CV197" s="67"/>
      <c r="CW197" s="67"/>
      <c r="CX197" s="67"/>
      <c r="CY197" s="67"/>
      <c r="CZ197" s="67"/>
    </row>
    <row r="198" s="365" customFormat="true" ht="15" customHeight="true" x14ac:dyDescent="0.2">
      <c r="A198" s="672"/>
      <c r="B198" s="436"/>
      <c r="C198" s="462"/>
      <c r="D198" s="460"/>
      <c r="E198" s="460"/>
      <c r="F198" s="460"/>
      <c r="G198" s="464"/>
      <c r="H198" s="461"/>
      <c r="I198" s="460"/>
      <c r="J198" s="460"/>
      <c r="K198" s="460"/>
      <c r="L198" s="463"/>
      <c r="M198" s="462"/>
      <c r="N198" s="460"/>
      <c r="O198" s="460"/>
      <c r="P198" s="460"/>
      <c r="Q198" s="463"/>
      <c r="R198" s="462"/>
      <c r="S198" s="460"/>
      <c r="T198" s="460"/>
      <c r="U198" s="460"/>
      <c r="V198" s="460"/>
      <c r="W198" s="460"/>
      <c r="X198" s="460"/>
      <c r="Y198" s="463"/>
      <c r="Z198" s="463"/>
      <c r="AA198" s="463"/>
      <c r="AB198" s="463"/>
      <c r="AC198" s="463"/>
      <c r="AD198" s="463"/>
      <c r="AE198" s="463"/>
      <c r="AF198" s="463"/>
      <c r="AG198" s="463"/>
      <c r="AH198" s="463"/>
      <c r="AI198" s="463"/>
      <c r="AJ198" s="463"/>
      <c r="AK198" s="463"/>
      <c r="AL198" s="463"/>
      <c r="AM198" s="463"/>
      <c r="AN198" s="1"/>
      <c r="AO198" s="1"/>
      <c r="AP198" s="1"/>
      <c r="AQ198" s="1"/>
      <c r="AR198" s="1"/>
      <c r="AS198" s="1"/>
      <c r="AT198" s="1"/>
      <c r="AU198" s="1"/>
      <c r="AV198" s="1"/>
      <c r="AW198" s="1"/>
      <c r="AX198" s="1"/>
      <c r="AY198" s="1"/>
      <c r="AZ198" s="402"/>
      <c r="BA198" s="679"/>
      <c r="BB198" s="678"/>
      <c r="BC198" s="507"/>
      <c r="BD198" s="492"/>
      <c r="BE198" s="492"/>
      <c r="BF198" s="492"/>
      <c r="BG198" s="511"/>
      <c r="BH198" s="507"/>
      <c r="BI198" s="492"/>
      <c r="BJ198" s="492"/>
      <c r="BK198" s="492"/>
      <c r="BL198" s="511"/>
      <c r="BM198" s="507"/>
      <c r="BN198" s="492"/>
      <c r="BO198" s="492"/>
      <c r="BP198" s="492"/>
      <c r="BQ198" s="511"/>
      <c r="BR198" s="507"/>
      <c r="BS198" s="492"/>
      <c r="BT198" s="492"/>
      <c r="BU198" s="492"/>
      <c r="BV198" s="492"/>
      <c r="BW198" s="492"/>
      <c r="BX198" s="492"/>
      <c r="BY198" s="493"/>
      <c r="BZ198" s="493"/>
      <c r="CA198" s="493"/>
      <c r="CB198" s="493"/>
      <c r="CC198" s="493"/>
      <c r="CD198" s="493"/>
      <c r="CE198" s="493"/>
      <c r="CF198" s="493"/>
      <c r="CG198" s="493"/>
      <c r="CH198" s="493"/>
      <c r="CI198" s="493"/>
      <c r="CJ198" s="493"/>
      <c r="CK198" s="493"/>
      <c r="CL198" s="493"/>
      <c r="CM198" s="493"/>
      <c r="CN198" s="67"/>
      <c r="CO198" s="67"/>
      <c r="CP198" s="67"/>
      <c r="CQ198" s="67"/>
      <c r="CR198" s="67"/>
      <c r="CS198" s="67"/>
      <c r="CT198" s="67"/>
      <c r="CU198" s="67"/>
      <c r="CV198" s="67"/>
      <c r="CW198" s="67"/>
      <c r="CX198" s="67"/>
      <c r="CY198" s="67"/>
      <c r="CZ198" s="67"/>
    </row>
    <row r="199" s="365" customFormat="true" ht="15" customHeight="true" x14ac:dyDescent="0.2">
      <c r="A199" s="672"/>
      <c r="B199" s="436"/>
      <c r="C199" s="462"/>
      <c r="D199" s="460"/>
      <c r="E199" s="460"/>
      <c r="F199" s="460"/>
      <c r="G199" s="464"/>
      <c r="H199" s="461"/>
      <c r="I199" s="460"/>
      <c r="J199" s="460"/>
      <c r="K199" s="460"/>
      <c r="L199" s="463"/>
      <c r="M199" s="462"/>
      <c r="N199" s="460"/>
      <c r="O199" s="460"/>
      <c r="P199" s="460"/>
      <c r="Q199" s="463"/>
      <c r="R199" s="462"/>
      <c r="S199" s="460"/>
      <c r="T199" s="460"/>
      <c r="U199" s="460"/>
      <c r="V199" s="460"/>
      <c r="W199" s="460"/>
      <c r="X199" s="460"/>
      <c r="Y199" s="463"/>
      <c r="Z199" s="463"/>
      <c r="AA199" s="463"/>
      <c r="AB199" s="463"/>
      <c r="AC199" s="463"/>
      <c r="AD199" s="463"/>
      <c r="AE199" s="463"/>
      <c r="AF199" s="463"/>
      <c r="AG199" s="463"/>
      <c r="AH199" s="463"/>
      <c r="AI199" s="463"/>
      <c r="AJ199" s="463"/>
      <c r="AK199" s="463"/>
      <c r="AL199" s="463"/>
      <c r="AM199" s="463"/>
      <c r="AN199" s="1"/>
      <c r="AO199" s="1"/>
      <c r="AP199" s="1"/>
      <c r="AQ199" s="1"/>
      <c r="AR199" s="1"/>
      <c r="AS199" s="1"/>
      <c r="AT199" s="1"/>
      <c r="AU199" s="1"/>
      <c r="AV199" s="1"/>
      <c r="AW199" s="1"/>
      <c r="AX199" s="1"/>
      <c r="AY199" s="1"/>
      <c r="AZ199" s="402"/>
      <c r="BA199" s="679"/>
      <c r="BB199" s="678"/>
      <c r="BC199" s="507"/>
      <c r="BD199" s="492"/>
      <c r="BE199" s="492"/>
      <c r="BF199" s="492"/>
      <c r="BG199" s="511"/>
      <c r="BH199" s="507"/>
      <c r="BI199" s="492"/>
      <c r="BJ199" s="492"/>
      <c r="BK199" s="492"/>
      <c r="BL199" s="511"/>
      <c r="BM199" s="507"/>
      <c r="BN199" s="492"/>
      <c r="BO199" s="492"/>
      <c r="BP199" s="492"/>
      <c r="BQ199" s="511"/>
      <c r="BR199" s="507"/>
      <c r="BS199" s="492"/>
      <c r="BT199" s="492"/>
      <c r="BU199" s="492"/>
      <c r="BV199" s="492"/>
      <c r="BW199" s="492"/>
      <c r="BX199" s="492"/>
      <c r="BY199" s="493"/>
      <c r="BZ199" s="493"/>
      <c r="CA199" s="493"/>
      <c r="CB199" s="493"/>
      <c r="CC199" s="493"/>
      <c r="CD199" s="493"/>
      <c r="CE199" s="493"/>
      <c r="CF199" s="493"/>
      <c r="CG199" s="493"/>
      <c r="CH199" s="493"/>
      <c r="CI199" s="493"/>
      <c r="CJ199" s="493"/>
      <c r="CK199" s="493"/>
      <c r="CL199" s="493"/>
      <c r="CM199" s="493"/>
      <c r="CN199" s="67"/>
      <c r="CO199" s="67"/>
      <c r="CP199" s="67"/>
      <c r="CQ199" s="67"/>
      <c r="CR199" s="67"/>
      <c r="CS199" s="67"/>
      <c r="CT199" s="67"/>
      <c r="CU199" s="67"/>
      <c r="CV199" s="67"/>
      <c r="CW199" s="67"/>
      <c r="CX199" s="67"/>
      <c r="CY199" s="67"/>
      <c r="CZ199" s="67"/>
    </row>
    <row r="200" s="365" customFormat="true" ht="15" customHeight="true" x14ac:dyDescent="0.2">
      <c r="A200" s="672"/>
      <c r="B200" s="436"/>
      <c r="C200" s="462"/>
      <c r="D200" s="460"/>
      <c r="E200" s="460"/>
      <c r="F200" s="460"/>
      <c r="G200" s="464"/>
      <c r="H200" s="461"/>
      <c r="I200" s="460"/>
      <c r="J200" s="460"/>
      <c r="K200" s="460"/>
      <c r="L200" s="463"/>
      <c r="M200" s="462"/>
      <c r="N200" s="460"/>
      <c r="O200" s="460"/>
      <c r="P200" s="460"/>
      <c r="Q200" s="463"/>
      <c r="R200" s="462"/>
      <c r="S200" s="460"/>
      <c r="T200" s="460"/>
      <c r="U200" s="460"/>
      <c r="V200" s="460"/>
      <c r="W200" s="460"/>
      <c r="X200" s="460"/>
      <c r="Y200" s="463"/>
      <c r="Z200" s="463"/>
      <c r="AA200" s="463"/>
      <c r="AB200" s="463"/>
      <c r="AC200" s="463"/>
      <c r="AD200" s="463"/>
      <c r="AE200" s="463"/>
      <c r="AF200" s="463"/>
      <c r="AG200" s="463"/>
      <c r="AH200" s="463"/>
      <c r="AI200" s="463"/>
      <c r="AJ200" s="463"/>
      <c r="AK200" s="463"/>
      <c r="AL200" s="463"/>
      <c r="AM200" s="463"/>
      <c r="AN200" s="1"/>
      <c r="AO200" s="1"/>
      <c r="AP200" s="1"/>
      <c r="AQ200" s="1"/>
      <c r="AR200" s="1"/>
      <c r="AS200" s="1"/>
      <c r="AT200" s="1"/>
      <c r="AU200" s="1"/>
      <c r="AV200" s="1"/>
      <c r="AW200" s="1"/>
      <c r="AX200" s="1"/>
      <c r="AY200" s="1"/>
      <c r="AZ200" s="402"/>
      <c r="BA200" s="679"/>
      <c r="BB200" s="678"/>
      <c r="BC200" s="507"/>
      <c r="BD200" s="492"/>
      <c r="BE200" s="492"/>
      <c r="BF200" s="492"/>
      <c r="BG200" s="511"/>
      <c r="BH200" s="507"/>
      <c r="BI200" s="492"/>
      <c r="BJ200" s="492"/>
      <c r="BK200" s="492"/>
      <c r="BL200" s="511"/>
      <c r="BM200" s="507"/>
      <c r="BN200" s="492"/>
      <c r="BO200" s="492"/>
      <c r="BP200" s="492"/>
      <c r="BQ200" s="511"/>
      <c r="BR200" s="507"/>
      <c r="BS200" s="492"/>
      <c r="BT200" s="492"/>
      <c r="BU200" s="492"/>
      <c r="BV200" s="492"/>
      <c r="BW200" s="492"/>
      <c r="BX200" s="492"/>
      <c r="BY200" s="493"/>
      <c r="BZ200" s="493"/>
      <c r="CA200" s="493"/>
      <c r="CB200" s="493"/>
      <c r="CC200" s="493"/>
      <c r="CD200" s="493"/>
      <c r="CE200" s="493"/>
      <c r="CF200" s="493"/>
      <c r="CG200" s="493"/>
      <c r="CH200" s="493"/>
      <c r="CI200" s="493"/>
      <c r="CJ200" s="493"/>
      <c r="CK200" s="493"/>
      <c r="CL200" s="493"/>
      <c r="CM200" s="493"/>
      <c r="CN200" s="67"/>
      <c r="CO200" s="67"/>
      <c r="CP200" s="67"/>
      <c r="CQ200" s="67"/>
      <c r="CR200" s="67"/>
      <c r="CS200" s="67"/>
      <c r="CT200" s="67"/>
      <c r="CU200" s="67"/>
      <c r="CV200" s="67"/>
      <c r="CW200" s="67"/>
      <c r="CX200" s="67"/>
      <c r="CY200" s="67"/>
      <c r="CZ200" s="67"/>
    </row>
    <row r="201" s="365" customFormat="true" ht="15" customHeight="true" x14ac:dyDescent="0.2">
      <c r="A201" s="672"/>
      <c r="B201" s="436"/>
      <c r="C201" s="462"/>
      <c r="D201" s="460"/>
      <c r="E201" s="460"/>
      <c r="F201" s="460"/>
      <c r="G201" s="464"/>
      <c r="H201" s="461"/>
      <c r="I201" s="460"/>
      <c r="J201" s="460"/>
      <c r="K201" s="460"/>
      <c r="L201" s="463"/>
      <c r="M201" s="462"/>
      <c r="N201" s="460"/>
      <c r="O201" s="460"/>
      <c r="P201" s="460"/>
      <c r="Q201" s="463"/>
      <c r="R201" s="462"/>
      <c r="S201" s="460"/>
      <c r="T201" s="460"/>
      <c r="U201" s="460"/>
      <c r="V201" s="460"/>
      <c r="W201" s="460"/>
      <c r="X201" s="460"/>
      <c r="Y201" s="463"/>
      <c r="Z201" s="463"/>
      <c r="AA201" s="463"/>
      <c r="AB201" s="463"/>
      <c r="AC201" s="463"/>
      <c r="AD201" s="463"/>
      <c r="AE201" s="463"/>
      <c r="AF201" s="463"/>
      <c r="AG201" s="463"/>
      <c r="AH201" s="463"/>
      <c r="AI201" s="463"/>
      <c r="AJ201" s="463"/>
      <c r="AK201" s="463"/>
      <c r="AL201" s="463"/>
      <c r="AM201" s="463"/>
      <c r="AN201" s="1"/>
      <c r="AO201" s="1"/>
      <c r="AP201" s="1"/>
      <c r="AQ201" s="1"/>
      <c r="AR201" s="1"/>
      <c r="AS201" s="1"/>
      <c r="AT201" s="1"/>
      <c r="AU201" s="1"/>
      <c r="AV201" s="1"/>
      <c r="AW201" s="1"/>
      <c r="AX201" s="1"/>
      <c r="AY201" s="1"/>
      <c r="AZ201" s="402"/>
      <c r="BA201" s="679"/>
      <c r="BB201" s="678"/>
      <c r="BC201" s="507"/>
      <c r="BD201" s="492"/>
      <c r="BE201" s="492"/>
      <c r="BF201" s="492"/>
      <c r="BG201" s="511"/>
      <c r="BH201" s="507"/>
      <c r="BI201" s="492"/>
      <c r="BJ201" s="492"/>
      <c r="BK201" s="492"/>
      <c r="BL201" s="511"/>
      <c r="BM201" s="507"/>
      <c r="BN201" s="492"/>
      <c r="BO201" s="492"/>
      <c r="BP201" s="492"/>
      <c r="BQ201" s="511"/>
      <c r="BR201" s="507"/>
      <c r="BS201" s="492"/>
      <c r="BT201" s="492"/>
      <c r="BU201" s="492"/>
      <c r="BV201" s="492"/>
      <c r="BW201" s="492"/>
      <c r="BX201" s="492"/>
      <c r="BY201" s="493"/>
      <c r="BZ201" s="493"/>
      <c r="CA201" s="493"/>
      <c r="CB201" s="493"/>
      <c r="CC201" s="493"/>
      <c r="CD201" s="493"/>
      <c r="CE201" s="493"/>
      <c r="CF201" s="493"/>
      <c r="CG201" s="493"/>
      <c r="CH201" s="493"/>
      <c r="CI201" s="493"/>
      <c r="CJ201" s="493"/>
      <c r="CK201" s="493"/>
      <c r="CL201" s="493"/>
      <c r="CM201" s="493"/>
      <c r="CN201" s="67"/>
      <c r="CO201" s="67"/>
      <c r="CP201" s="67"/>
      <c r="CQ201" s="67"/>
      <c r="CR201" s="67"/>
      <c r="CS201" s="67"/>
      <c r="CT201" s="67"/>
      <c r="CU201" s="67"/>
      <c r="CV201" s="67"/>
      <c r="CW201" s="67"/>
      <c r="CX201" s="67"/>
      <c r="CY201" s="67"/>
      <c r="CZ201" s="67"/>
    </row>
    <row r="202" s="365" customFormat="true" ht="15" customHeight="true" x14ac:dyDescent="0.2">
      <c r="A202" s="672"/>
      <c r="B202" s="436"/>
      <c r="C202" s="462"/>
      <c r="D202" s="460"/>
      <c r="E202" s="460"/>
      <c r="F202" s="460"/>
      <c r="G202" s="464"/>
      <c r="H202" s="461"/>
      <c r="I202" s="460"/>
      <c r="J202" s="460"/>
      <c r="K202" s="460"/>
      <c r="L202" s="463"/>
      <c r="M202" s="462"/>
      <c r="N202" s="460"/>
      <c r="O202" s="460"/>
      <c r="P202" s="460"/>
      <c r="Q202" s="463"/>
      <c r="R202" s="462"/>
      <c r="S202" s="460"/>
      <c r="T202" s="460"/>
      <c r="U202" s="460"/>
      <c r="V202" s="460"/>
      <c r="W202" s="460"/>
      <c r="X202" s="460"/>
      <c r="Y202" s="463"/>
      <c r="Z202" s="463"/>
      <c r="AA202" s="463"/>
      <c r="AB202" s="463"/>
      <c r="AC202" s="463"/>
      <c r="AD202" s="463"/>
      <c r="AE202" s="463"/>
      <c r="AF202" s="463"/>
      <c r="AG202" s="463"/>
      <c r="AH202" s="463"/>
      <c r="AI202" s="463"/>
      <c r="AJ202" s="463"/>
      <c r="AK202" s="463"/>
      <c r="AL202" s="463"/>
      <c r="AM202" s="463"/>
      <c r="AN202" s="1"/>
      <c r="AO202" s="1"/>
      <c r="AP202" s="1"/>
      <c r="AQ202" s="1"/>
      <c r="AR202" s="1"/>
      <c r="AS202" s="1"/>
      <c r="AT202" s="1"/>
      <c r="AU202" s="1"/>
      <c r="AV202" s="1"/>
      <c r="AW202" s="1"/>
      <c r="AX202" s="1"/>
      <c r="AY202" s="1"/>
      <c r="AZ202" s="402"/>
      <c r="BA202" s="679"/>
      <c r="BB202" s="678"/>
      <c r="BC202" s="507"/>
      <c r="BD202" s="492"/>
      <c r="BE202" s="492"/>
      <c r="BF202" s="492"/>
      <c r="BG202" s="511"/>
      <c r="BH202" s="507"/>
      <c r="BI202" s="492"/>
      <c r="BJ202" s="492"/>
      <c r="BK202" s="492"/>
      <c r="BL202" s="511"/>
      <c r="BM202" s="507"/>
      <c r="BN202" s="492"/>
      <c r="BO202" s="492"/>
      <c r="BP202" s="492"/>
      <c r="BQ202" s="511"/>
      <c r="BR202" s="507"/>
      <c r="BS202" s="492"/>
      <c r="BT202" s="492"/>
      <c r="BU202" s="492"/>
      <c r="BV202" s="492"/>
      <c r="BW202" s="492"/>
      <c r="BX202" s="492"/>
      <c r="BY202" s="493"/>
      <c r="BZ202" s="493"/>
      <c r="CA202" s="493"/>
      <c r="CB202" s="493"/>
      <c r="CC202" s="493"/>
      <c r="CD202" s="493"/>
      <c r="CE202" s="493"/>
      <c r="CF202" s="493"/>
      <c r="CG202" s="493"/>
      <c r="CH202" s="493"/>
      <c r="CI202" s="493"/>
      <c r="CJ202" s="493"/>
      <c r="CK202" s="493"/>
      <c r="CL202" s="493"/>
      <c r="CM202" s="493"/>
      <c r="CN202" s="67"/>
      <c r="CO202" s="67"/>
      <c r="CP202" s="67"/>
      <c r="CQ202" s="67"/>
      <c r="CR202" s="67"/>
      <c r="CS202" s="67"/>
      <c r="CT202" s="67"/>
      <c r="CU202" s="67"/>
      <c r="CV202" s="67"/>
      <c r="CW202" s="67"/>
      <c r="CX202" s="67"/>
      <c r="CY202" s="67"/>
      <c r="CZ202" s="67"/>
    </row>
    <row r="203" s="365" customFormat="true" ht="15" customHeight="true" x14ac:dyDescent="0.2">
      <c r="A203" s="672"/>
      <c r="B203" s="436"/>
      <c r="C203" s="462"/>
      <c r="D203" s="460"/>
      <c r="E203" s="460"/>
      <c r="F203" s="460"/>
      <c r="G203" s="464"/>
      <c r="H203" s="461"/>
      <c r="I203" s="460"/>
      <c r="J203" s="460"/>
      <c r="K203" s="460"/>
      <c r="L203" s="463"/>
      <c r="M203" s="462"/>
      <c r="N203" s="460"/>
      <c r="O203" s="460"/>
      <c r="P203" s="460"/>
      <c r="Q203" s="463"/>
      <c r="R203" s="462"/>
      <c r="S203" s="460"/>
      <c r="T203" s="460"/>
      <c r="U203" s="460"/>
      <c r="V203" s="460"/>
      <c r="W203" s="460"/>
      <c r="X203" s="460"/>
      <c r="Y203" s="463"/>
      <c r="Z203" s="463"/>
      <c r="AA203" s="463"/>
      <c r="AB203" s="463"/>
      <c r="AC203" s="463"/>
      <c r="AD203" s="463"/>
      <c r="AE203" s="463"/>
      <c r="AF203" s="463"/>
      <c r="AG203" s="463"/>
      <c r="AH203" s="463"/>
      <c r="AI203" s="463"/>
      <c r="AJ203" s="463"/>
      <c r="AK203" s="463"/>
      <c r="AL203" s="463"/>
      <c r="AM203" s="463"/>
      <c r="AN203" s="1"/>
      <c r="AO203" s="1"/>
      <c r="AP203" s="1"/>
      <c r="AQ203" s="1"/>
      <c r="AR203" s="1"/>
      <c r="AS203" s="1"/>
      <c r="AT203" s="1"/>
      <c r="AU203" s="1"/>
      <c r="AV203" s="1"/>
      <c r="AW203" s="1"/>
      <c r="AX203" s="1"/>
      <c r="AY203" s="1"/>
      <c r="AZ203" s="402"/>
      <c r="BA203" s="679"/>
      <c r="BB203" s="678"/>
      <c r="BC203" s="507"/>
      <c r="BD203" s="492"/>
      <c r="BE203" s="492"/>
      <c r="BF203" s="492"/>
      <c r="BG203" s="511"/>
      <c r="BH203" s="507"/>
      <c r="BI203" s="492"/>
      <c r="BJ203" s="492"/>
      <c r="BK203" s="492"/>
      <c r="BL203" s="511"/>
      <c r="BM203" s="507"/>
      <c r="BN203" s="492"/>
      <c r="BO203" s="492"/>
      <c r="BP203" s="492"/>
      <c r="BQ203" s="511"/>
      <c r="BR203" s="507"/>
      <c r="BS203" s="492"/>
      <c r="BT203" s="492"/>
      <c r="BU203" s="492"/>
      <c r="BV203" s="492"/>
      <c r="BW203" s="492"/>
      <c r="BX203" s="492"/>
      <c r="BY203" s="493"/>
      <c r="BZ203" s="493"/>
      <c r="CA203" s="493"/>
      <c r="CB203" s="493"/>
      <c r="CC203" s="493"/>
      <c r="CD203" s="493"/>
      <c r="CE203" s="493"/>
      <c r="CF203" s="493"/>
      <c r="CG203" s="493"/>
      <c r="CH203" s="493"/>
      <c r="CI203" s="493"/>
      <c r="CJ203" s="493"/>
      <c r="CK203" s="493"/>
      <c r="CL203" s="493"/>
      <c r="CM203" s="493"/>
      <c r="CN203" s="67"/>
      <c r="CO203" s="67"/>
      <c r="CP203" s="67"/>
      <c r="CQ203" s="67"/>
      <c r="CR203" s="67"/>
      <c r="CS203" s="67"/>
      <c r="CT203" s="67"/>
      <c r="CU203" s="67"/>
      <c r="CV203" s="67"/>
      <c r="CW203" s="67"/>
      <c r="CX203" s="67"/>
      <c r="CY203" s="67"/>
      <c r="CZ203" s="67"/>
    </row>
    <row r="204" s="365" customFormat="true" ht="15" customHeight="true" x14ac:dyDescent="0.2">
      <c r="A204" s="672"/>
      <c r="B204" s="436"/>
      <c r="C204" s="462"/>
      <c r="D204" s="460"/>
      <c r="E204" s="460"/>
      <c r="F204" s="460"/>
      <c r="G204" s="464"/>
      <c r="H204" s="461"/>
      <c r="I204" s="460"/>
      <c r="J204" s="460"/>
      <c r="K204" s="460"/>
      <c r="L204" s="463"/>
      <c r="M204" s="462"/>
      <c r="N204" s="460"/>
      <c r="O204" s="460"/>
      <c r="P204" s="460"/>
      <c r="Q204" s="463"/>
      <c r="R204" s="462"/>
      <c r="S204" s="460"/>
      <c r="T204" s="460"/>
      <c r="U204" s="460"/>
      <c r="V204" s="460"/>
      <c r="W204" s="460"/>
      <c r="X204" s="460"/>
      <c r="Y204" s="463"/>
      <c r="Z204" s="463"/>
      <c r="AA204" s="463"/>
      <c r="AB204" s="463"/>
      <c r="AC204" s="463"/>
      <c r="AD204" s="463"/>
      <c r="AE204" s="463"/>
      <c r="AF204" s="463"/>
      <c r="AG204" s="463"/>
      <c r="AH204" s="463"/>
      <c r="AI204" s="463"/>
      <c r="AJ204" s="463"/>
      <c r="AK204" s="463"/>
      <c r="AL204" s="463"/>
      <c r="AM204" s="463"/>
      <c r="AN204" s="1"/>
      <c r="AO204" s="1"/>
      <c r="AP204" s="1"/>
      <c r="AQ204" s="1"/>
      <c r="AR204" s="1"/>
      <c r="AS204" s="1"/>
      <c r="AT204" s="1"/>
      <c r="AU204" s="1"/>
      <c r="AV204" s="1"/>
      <c r="AW204" s="1"/>
      <c r="AX204" s="1"/>
      <c r="AY204" s="1"/>
      <c r="AZ204" s="402"/>
      <c r="BA204" s="679"/>
      <c r="BB204" s="678"/>
      <c r="BC204" s="507"/>
      <c r="BD204" s="492"/>
      <c r="BE204" s="492"/>
      <c r="BF204" s="492"/>
      <c r="BG204" s="511"/>
      <c r="BH204" s="507"/>
      <c r="BI204" s="492"/>
      <c r="BJ204" s="492"/>
      <c r="BK204" s="492"/>
      <c r="BL204" s="511"/>
      <c r="BM204" s="507"/>
      <c r="BN204" s="492"/>
      <c r="BO204" s="492"/>
      <c r="BP204" s="492"/>
      <c r="BQ204" s="511"/>
      <c r="BR204" s="507"/>
      <c r="BS204" s="492"/>
      <c r="BT204" s="492"/>
      <c r="BU204" s="492"/>
      <c r="BV204" s="492"/>
      <c r="BW204" s="492"/>
      <c r="BX204" s="492"/>
      <c r="BY204" s="493"/>
      <c r="BZ204" s="493"/>
      <c r="CA204" s="493"/>
      <c r="CB204" s="493"/>
      <c r="CC204" s="493"/>
      <c r="CD204" s="493"/>
      <c r="CE204" s="493"/>
      <c r="CF204" s="493"/>
      <c r="CG204" s="493"/>
      <c r="CH204" s="493"/>
      <c r="CI204" s="493"/>
      <c r="CJ204" s="493"/>
      <c r="CK204" s="493"/>
      <c r="CL204" s="493"/>
      <c r="CM204" s="493"/>
      <c r="CN204" s="67"/>
      <c r="CO204" s="67"/>
      <c r="CP204" s="67"/>
      <c r="CQ204" s="67"/>
      <c r="CR204" s="67"/>
      <c r="CS204" s="67"/>
      <c r="CT204" s="67"/>
      <c r="CU204" s="67"/>
      <c r="CV204" s="67"/>
      <c r="CW204" s="67"/>
      <c r="CX204" s="67"/>
      <c r="CY204" s="67"/>
      <c r="CZ204" s="67"/>
    </row>
    <row r="205" s="365" customFormat="true" ht="15" customHeight="true" x14ac:dyDescent="0.2">
      <c r="A205" s="668"/>
      <c r="B205" s="437"/>
      <c r="C205" s="467"/>
      <c r="D205" s="465"/>
      <c r="E205" s="465"/>
      <c r="F205" s="465"/>
      <c r="G205" s="469"/>
      <c r="H205" s="466"/>
      <c r="I205" s="465"/>
      <c r="J205" s="465"/>
      <c r="K205" s="465"/>
      <c r="L205" s="468"/>
      <c r="M205" s="467"/>
      <c r="N205" s="465"/>
      <c r="O205" s="465"/>
      <c r="P205" s="465"/>
      <c r="Q205" s="468"/>
      <c r="R205" s="467"/>
      <c r="S205" s="465"/>
      <c r="T205" s="465"/>
      <c r="U205" s="465"/>
      <c r="V205" s="465"/>
      <c r="W205" s="465"/>
      <c r="X205" s="465"/>
      <c r="Y205" s="468"/>
      <c r="Z205" s="468"/>
      <c r="AA205" s="468"/>
      <c r="AB205" s="468"/>
      <c r="AC205" s="468"/>
      <c r="AD205" s="468"/>
      <c r="AE205" s="468"/>
      <c r="AF205" s="468"/>
      <c r="AG205" s="468"/>
      <c r="AH205" s="468"/>
      <c r="AI205" s="468"/>
      <c r="AJ205" s="468"/>
      <c r="AK205" s="468"/>
      <c r="AL205" s="468"/>
      <c r="AM205" s="468"/>
      <c r="AN205" s="1"/>
      <c r="AO205" s="1"/>
      <c r="AP205" s="1"/>
      <c r="AQ205" s="1"/>
      <c r="AR205" s="1"/>
      <c r="AS205" s="1"/>
      <c r="AT205" s="1"/>
      <c r="AU205" s="1"/>
      <c r="AV205" s="1"/>
      <c r="AW205" s="1"/>
      <c r="AX205" s="1"/>
      <c r="AY205" s="1"/>
      <c r="AZ205" s="402"/>
      <c r="BA205" s="679"/>
      <c r="BB205" s="678"/>
      <c r="BC205" s="510"/>
      <c r="BD205" s="509"/>
      <c r="BE205" s="509"/>
      <c r="BF205" s="509"/>
      <c r="BG205" s="513"/>
      <c r="BH205" s="510"/>
      <c r="BI205" s="509"/>
      <c r="BJ205" s="509"/>
      <c r="BK205" s="509"/>
      <c r="BL205" s="513"/>
      <c r="BM205" s="510"/>
      <c r="BN205" s="509"/>
      <c r="BO205" s="509"/>
      <c r="BP205" s="509"/>
      <c r="BQ205" s="513"/>
      <c r="BR205" s="510"/>
      <c r="BS205" s="509"/>
      <c r="BT205" s="509"/>
      <c r="BU205" s="509"/>
      <c r="BV205" s="509"/>
      <c r="BW205" s="509"/>
      <c r="BX205" s="509"/>
      <c r="BY205" s="512"/>
      <c r="BZ205" s="512"/>
      <c r="CA205" s="512"/>
      <c r="CB205" s="512"/>
      <c r="CC205" s="512"/>
      <c r="CD205" s="512"/>
      <c r="CE205" s="512"/>
      <c r="CF205" s="512"/>
      <c r="CG205" s="512"/>
      <c r="CH205" s="512"/>
      <c r="CI205" s="512"/>
      <c r="CJ205" s="512"/>
      <c r="CK205" s="512"/>
      <c r="CL205" s="512"/>
      <c r="CM205" s="512"/>
      <c r="CN205" s="67"/>
      <c r="CO205" s="67"/>
      <c r="CP205" s="67"/>
      <c r="CQ205" s="67"/>
      <c r="CR205" s="67"/>
      <c r="CS205" s="67"/>
      <c r="CT205" s="67"/>
      <c r="CU205" s="67"/>
      <c r="CV205" s="67"/>
      <c r="CW205" s="67"/>
      <c r="CX205" s="67"/>
      <c r="CY205" s="67"/>
      <c r="CZ205" s="67"/>
    </row>
    <row r="206" s="365" customFormat="true" ht="250.15" customHeight="true" x14ac:dyDescent="0.2">
      <c r="A206" s="367"/>
      <c r="B206" s="367"/>
      <c r="C206" s="367"/>
      <c r="D206" s="367"/>
      <c r="E206" s="367"/>
      <c r="F206" s="367"/>
      <c r="G206" s="367"/>
      <c r="H206" s="367"/>
      <c r="I206" s="367"/>
      <c r="J206" s="367"/>
      <c r="K206" s="367"/>
      <c r="L206" s="367"/>
      <c r="M206" s="367"/>
      <c r="N206" s="367"/>
      <c r="O206" s="367"/>
      <c r="P206" s="367"/>
      <c r="Q206" s="367"/>
      <c r="R206" s="558"/>
      <c r="S206" s="367"/>
      <c r="T206" s="367"/>
      <c r="U206" s="367"/>
      <c r="V206" s="367"/>
      <c r="W206" s="367"/>
      <c r="X206" s="367"/>
      <c r="Y206" s="367"/>
      <c r="Z206" s="402"/>
      <c r="AA206" s="402"/>
      <c r="AB206" s="402"/>
      <c r="AC206" s="402"/>
      <c r="AD206" s="402"/>
      <c r="AE206" s="402"/>
      <c r="AF206" s="402"/>
      <c r="AG206" s="402"/>
      <c r="AH206" s="402"/>
      <c r="AI206" s="402"/>
      <c r="AJ206" s="402"/>
      <c r="AK206" s="402"/>
      <c r="AL206" s="402"/>
      <c r="AM206" s="402"/>
      <c r="AN206" s="402"/>
      <c r="AO206" s="402"/>
      <c r="AP206" s="402"/>
      <c r="AQ206" s="402"/>
      <c r="AR206" s="402"/>
      <c r="AS206" s="402"/>
      <c r="AT206" s="402"/>
      <c r="AU206" s="402"/>
      <c r="AV206" s="402"/>
      <c r="AW206" s="402"/>
      <c r="AX206" s="402"/>
      <c r="AY206" s="402"/>
      <c r="AZ206" s="402"/>
      <c r="BA206" s="367"/>
      <c r="BY206" s="367"/>
      <c r="BZ206" s="402"/>
      <c r="CA206" s="402"/>
      <c r="CB206" s="402"/>
      <c r="CC206" s="402"/>
      <c r="CD206" s="402"/>
      <c r="CE206" s="402"/>
      <c r="CF206" s="402"/>
      <c r="CG206" s="402"/>
      <c r="CH206" s="402"/>
      <c r="CI206" s="402"/>
      <c r="CJ206" s="402"/>
      <c r="CK206" s="402"/>
      <c r="CL206" s="402"/>
      <c r="CM206" s="402"/>
      <c r="CN206" s="402"/>
      <c r="CO206" s="402"/>
      <c r="CP206" s="402"/>
      <c r="CQ206" s="402"/>
      <c r="CR206" s="402"/>
      <c r="CS206" s="402"/>
      <c r="CT206" s="402"/>
      <c r="CU206" s="402"/>
      <c r="CV206" s="402"/>
      <c r="CW206" s="402"/>
      <c r="CX206" s="402"/>
      <c r="CY206" s="402"/>
      <c r="CZ206" s="402"/>
    </row>
    <row r="207" s="358" customFormat="true" ht="18" customHeight="true" x14ac:dyDescent="0.2">
      <c r="A207" s="369"/>
      <c r="B207" s="369"/>
      <c r="C207" s="369"/>
      <c r="D207" s="369"/>
      <c r="E207" s="369"/>
      <c r="F207" s="369"/>
      <c r="G207" s="369"/>
      <c r="Z207" s="398"/>
      <c r="AA207" s="398"/>
      <c r="AB207" s="398"/>
      <c r="AC207" s="398"/>
      <c r="AD207" s="398"/>
      <c r="AE207" s="398"/>
      <c r="AF207" s="398"/>
      <c r="AG207" s="398"/>
      <c r="AH207" s="398"/>
      <c r="AI207" s="398"/>
      <c r="AJ207" s="398"/>
      <c r="AK207" s="398"/>
      <c r="AL207" s="398"/>
      <c r="AM207" s="398"/>
      <c r="AN207" s="398"/>
      <c r="AO207" s="398"/>
      <c r="AP207" s="398"/>
      <c r="AQ207" s="398"/>
      <c r="AR207" s="398"/>
      <c r="AS207" s="398"/>
      <c r="AT207" s="398"/>
      <c r="AU207" s="398"/>
      <c r="AV207" s="398"/>
      <c r="AW207" s="398"/>
      <c r="AX207" s="398"/>
      <c r="AY207" s="398"/>
      <c r="AZ207" s="398"/>
      <c r="BB207" s="369"/>
      <c r="BZ207" s="398"/>
      <c r="CA207" s="398"/>
      <c r="CB207" s="398"/>
      <c r="CC207" s="398"/>
      <c r="CD207" s="398"/>
      <c r="CE207" s="398"/>
      <c r="CF207" s="398"/>
      <c r="CG207" s="398"/>
      <c r="CH207" s="398"/>
      <c r="CI207" s="398"/>
      <c r="CJ207" s="398"/>
      <c r="CK207" s="398"/>
      <c r="CL207" s="398"/>
      <c r="CM207" s="398"/>
      <c r="CN207" s="398"/>
      <c r="CO207" s="398"/>
      <c r="CP207" s="398"/>
      <c r="CQ207" s="398"/>
      <c r="CR207" s="398"/>
      <c r="CS207" s="398"/>
      <c r="CT207" s="398"/>
      <c r="CU207" s="398"/>
      <c r="CV207" s="398"/>
      <c r="CW207" s="398"/>
      <c r="CX207" s="398"/>
      <c r="CY207" s="398"/>
      <c r="CZ207" s="398"/>
    </row>
    <row r="208" s="358" customFormat="true" ht="22.5" customHeight="true" x14ac:dyDescent="0.35">
      <c r="A208" s="1068" t="str">
        <f>A1026</f>
        <v>Madagascar</v>
      </c>
      <c r="B208" s="1069"/>
      <c r="C208" s="369"/>
      <c r="D208" s="369"/>
      <c r="E208" s="369"/>
      <c r="F208" s="369"/>
      <c r="G208" s="369"/>
      <c r="R208" s="500"/>
      <c r="Z208" s="398"/>
      <c r="AA208" s="398"/>
      <c r="AB208" s="398"/>
      <c r="AC208" s="398"/>
      <c r="AD208" s="398"/>
      <c r="AE208" s="398"/>
      <c r="AF208" s="398"/>
      <c r="AG208" s="398"/>
      <c r="AH208" s="398"/>
      <c r="AI208" s="398"/>
      <c r="AJ208" s="398"/>
      <c r="AK208" s="398"/>
      <c r="AL208" s="398"/>
      <c r="AM208" s="398"/>
      <c r="AN208" s="398"/>
      <c r="AO208" s="398"/>
      <c r="AP208" s="398"/>
      <c r="AQ208" s="398"/>
      <c r="AR208" s="398"/>
      <c r="AS208" s="398"/>
      <c r="AT208" s="398"/>
      <c r="AU208" s="398"/>
      <c r="AV208" s="398"/>
      <c r="AW208" s="398"/>
      <c r="AX208" s="398"/>
      <c r="AY208" s="398"/>
      <c r="AZ208" s="398"/>
      <c r="BB208" s="369"/>
      <c r="BZ208" s="398"/>
      <c r="CA208" s="398"/>
      <c r="CB208" s="398"/>
      <c r="CC208" s="398"/>
      <c r="CD208" s="398"/>
      <c r="CE208" s="398"/>
      <c r="CF208" s="398"/>
      <c r="CG208" s="398"/>
      <c r="CH208" s="398"/>
      <c r="CI208" s="398"/>
      <c r="CJ208" s="398"/>
      <c r="CK208" s="398"/>
      <c r="CL208" s="398"/>
      <c r="CM208" s="398"/>
      <c r="CN208" s="398"/>
      <c r="CO208" s="398"/>
      <c r="CP208" s="398"/>
      <c r="CQ208" s="398"/>
      <c r="CR208" s="398"/>
      <c r="CS208" s="398"/>
      <c r="CT208" s="398"/>
      <c r="CU208" s="398"/>
      <c r="CV208" s="398"/>
      <c r="CW208" s="398"/>
      <c r="CX208" s="398"/>
      <c r="CY208" s="398"/>
      <c r="CZ208" s="398"/>
    </row>
    <row r="209" s="358" customFormat="true" ht="22.5" customHeight="true" x14ac:dyDescent="0.35">
      <c r="A209" s="373" t="str">
        <f>A1034</f>
        <v>2018</v>
      </c>
      <c r="B209" s="374"/>
      <c r="C209" s="369"/>
      <c r="D209" s="369"/>
      <c r="E209" s="369"/>
      <c r="F209" s="369"/>
      <c r="G209" s="369"/>
      <c r="R209" s="500"/>
      <c r="Z209" s="398"/>
      <c r="AA209" s="398"/>
      <c r="AB209" s="398"/>
      <c r="AC209" s="398"/>
      <c r="AD209" s="398"/>
      <c r="AE209" s="398"/>
      <c r="AF209" s="398"/>
      <c r="AG209" s="398"/>
      <c r="AH209" s="398"/>
      <c r="AI209" s="398"/>
      <c r="AJ209" s="398"/>
      <c r="AK209" s="398"/>
      <c r="AL209" s="398"/>
      <c r="AM209" s="398"/>
      <c r="AN209" s="398"/>
      <c r="AO209" s="398"/>
      <c r="AP209" s="398"/>
      <c r="AQ209" s="398"/>
      <c r="AR209" s="398"/>
      <c r="AS209" s="398"/>
      <c r="AT209" s="398"/>
      <c r="AU209" s="398"/>
      <c r="AV209" s="398"/>
      <c r="AW209" s="398"/>
      <c r="AX209" s="398"/>
      <c r="AY209" s="398"/>
      <c r="AZ209" s="398"/>
      <c r="BB209" s="369"/>
      <c r="BZ209" s="398"/>
      <c r="CA209" s="398"/>
      <c r="CB209" s="398"/>
      <c r="CC209" s="398"/>
      <c r="CD209" s="398"/>
      <c r="CE209" s="398"/>
      <c r="CF209" s="398"/>
      <c r="CG209" s="398"/>
      <c r="CH209" s="398"/>
      <c r="CI209" s="398"/>
      <c r="CJ209" s="398"/>
      <c r="CK209" s="398"/>
      <c r="CL209" s="398"/>
      <c r="CM209" s="398"/>
      <c r="CN209" s="398"/>
      <c r="CO209" s="398"/>
      <c r="CP209" s="398"/>
      <c r="CQ209" s="398"/>
      <c r="CR209" s="398"/>
      <c r="CS209" s="398"/>
      <c r="CT209" s="398"/>
      <c r="CU209" s="398"/>
      <c r="CV209" s="398"/>
      <c r="CW209" s="398"/>
      <c r="CX209" s="398"/>
      <c r="CY209" s="398"/>
      <c r="CZ209" s="398"/>
    </row>
    <row r="210" s="358" customFormat="true" ht="22.5" customHeight="true" x14ac:dyDescent="0.35">
      <c r="A210" s="671" t="s">
        <v>112</v>
      </c>
      <c r="B210" s="376"/>
      <c r="C210" s="369"/>
      <c r="D210" s="369"/>
      <c r="E210" s="369"/>
      <c r="F210" s="369"/>
      <c r="G210" s="369"/>
      <c r="R210" s="500"/>
      <c r="Z210" s="398"/>
      <c r="AA210" s="398"/>
      <c r="AB210" s="398"/>
      <c r="AC210" s="398"/>
      <c r="AD210" s="398"/>
      <c r="AE210" s="398"/>
      <c r="AF210" s="398"/>
      <c r="AG210" s="398"/>
      <c r="AH210" s="398"/>
      <c r="AI210" s="398"/>
      <c r="AJ210" s="398"/>
      <c r="AK210" s="398"/>
      <c r="AL210" s="398"/>
      <c r="AM210" s="398"/>
      <c r="AN210" s="398"/>
      <c r="AO210" s="398"/>
      <c r="AP210" s="398"/>
      <c r="AQ210" s="398"/>
      <c r="AR210" s="398"/>
      <c r="AS210" s="398"/>
      <c r="AT210" s="398"/>
      <c r="AU210" s="398"/>
      <c r="AV210" s="398"/>
      <c r="AW210" s="398"/>
      <c r="AX210" s="398"/>
      <c r="AY210" s="398"/>
      <c r="AZ210" s="398"/>
      <c r="BB210" s="369"/>
      <c r="BZ210" s="398"/>
      <c r="CA210" s="398"/>
      <c r="CB210" s="398"/>
      <c r="CC210" s="398"/>
      <c r="CD210" s="398"/>
      <c r="CE210" s="398"/>
      <c r="CF210" s="398"/>
      <c r="CG210" s="398"/>
      <c r="CH210" s="398"/>
      <c r="CI210" s="398"/>
      <c r="CJ210" s="398"/>
      <c r="CK210" s="398"/>
      <c r="CL210" s="398"/>
      <c r="CM210" s="398"/>
      <c r="CN210" s="398"/>
      <c r="CO210" s="398"/>
      <c r="CP210" s="398"/>
      <c r="CQ210" s="398"/>
      <c r="CR210" s="398"/>
      <c r="CS210" s="398"/>
      <c r="CT210" s="398"/>
      <c r="CU210" s="398"/>
      <c r="CV210" s="398"/>
      <c r="CW210" s="398"/>
      <c r="CX210" s="398"/>
      <c r="CY210" s="398"/>
      <c r="CZ210" s="398"/>
    </row>
    <row r="211" s="358" customFormat="true" ht="20.1" customHeight="true" x14ac:dyDescent="0.35">
      <c r="A211" s="378" t="s">
        <v>97</v>
      </c>
      <c r="B211" s="374"/>
      <c r="C211" s="369"/>
      <c r="D211" s="369"/>
      <c r="E211" s="369"/>
      <c r="F211" s="369"/>
      <c r="G211" s="369"/>
      <c r="R211" s="500"/>
      <c r="Z211" s="398"/>
      <c r="AA211" s="398"/>
      <c r="AB211" s="398"/>
      <c r="AC211" s="398"/>
      <c r="AD211" s="398"/>
      <c r="AE211" s="398"/>
      <c r="AF211" s="398"/>
      <c r="AG211" s="398"/>
      <c r="AH211" s="398"/>
      <c r="AI211" s="398"/>
      <c r="AJ211" s="398"/>
      <c r="AK211" s="398"/>
      <c r="AL211" s="398"/>
      <c r="AM211" s="398"/>
      <c r="AN211" s="398"/>
      <c r="AO211" s="398"/>
      <c r="AP211" s="398"/>
      <c r="AQ211" s="398"/>
      <c r="AR211" s="398"/>
      <c r="AS211" s="398"/>
      <c r="AT211" s="398"/>
      <c r="AU211" s="398"/>
      <c r="AV211" s="398"/>
      <c r="AW211" s="398"/>
      <c r="AX211" s="398"/>
      <c r="AY211" s="398"/>
      <c r="AZ211" s="398"/>
      <c r="BB211" s="369"/>
      <c r="BZ211" s="398"/>
      <c r="CA211" s="398"/>
      <c r="CB211" s="398"/>
      <c r="CC211" s="398"/>
      <c r="CD211" s="398"/>
      <c r="CE211" s="398"/>
      <c r="CF211" s="398"/>
      <c r="CG211" s="398"/>
      <c r="CH211" s="398"/>
      <c r="CI211" s="398"/>
      <c r="CJ211" s="398"/>
      <c r="CK211" s="398"/>
      <c r="CL211" s="398"/>
      <c r="CM211" s="398"/>
      <c r="CN211" s="398"/>
      <c r="CO211" s="398"/>
      <c r="CP211" s="398"/>
      <c r="CQ211" s="398"/>
      <c r="CR211" s="398"/>
      <c r="CS211" s="398"/>
      <c r="CT211" s="398"/>
      <c r="CU211" s="398"/>
      <c r="CV211" s="398"/>
      <c r="CW211" s="398"/>
      <c r="CX211" s="398"/>
      <c r="CY211" s="398"/>
      <c r="CZ211" s="398"/>
    </row>
    <row r="212" s="358" customFormat="true" ht="15" customHeight="true" x14ac:dyDescent="0.2">
      <c r="A212" s="675" t="s">
        <v>98</v>
      </c>
      <c r="B212" s="411"/>
      <c r="C212" s="369"/>
      <c r="D212" s="369"/>
      <c r="E212" s="369"/>
      <c r="F212" s="369"/>
      <c r="G212" s="369"/>
      <c r="R212" s="500"/>
      <c r="Z212" s="398"/>
      <c r="AA212" s="398"/>
      <c r="AB212" s="398"/>
      <c r="AC212" s="398"/>
      <c r="AD212" s="398"/>
      <c r="AE212" s="398"/>
      <c r="AF212" s="398"/>
      <c r="AG212" s="398"/>
      <c r="AH212" s="398"/>
      <c r="AI212" s="398"/>
      <c r="AJ212" s="398"/>
      <c r="AK212" s="398"/>
      <c r="AL212" s="398"/>
      <c r="AM212" s="398"/>
      <c r="AN212" s="398"/>
      <c r="AO212" s="398"/>
      <c r="AP212" s="398"/>
      <c r="AQ212" s="398"/>
      <c r="AR212" s="398"/>
      <c r="AS212" s="398"/>
      <c r="AT212" s="398"/>
      <c r="AU212" s="398"/>
      <c r="AV212" s="398"/>
      <c r="AW212" s="398"/>
      <c r="AX212" s="398"/>
      <c r="AY212" s="398"/>
      <c r="AZ212" s="398"/>
      <c r="BB212" s="369"/>
      <c r="BZ212" s="398"/>
      <c r="CA212" s="398"/>
      <c r="CB212" s="398"/>
      <c r="CC212" s="398"/>
      <c r="CD212" s="398"/>
      <c r="CE212" s="398"/>
      <c r="CF212" s="398"/>
      <c r="CG212" s="398"/>
      <c r="CH212" s="398"/>
      <c r="CI212" s="398"/>
      <c r="CJ212" s="398"/>
      <c r="CK212" s="398"/>
      <c r="CL212" s="398"/>
      <c r="CM212" s="398"/>
      <c r="CN212" s="398"/>
      <c r="CO212" s="398"/>
      <c r="CP212" s="398"/>
      <c r="CQ212" s="398"/>
      <c r="CR212" s="398"/>
      <c r="CS212" s="398"/>
      <c r="CT212" s="398"/>
      <c r="CU212" s="398"/>
      <c r="CV212" s="398"/>
      <c r="CW212" s="398"/>
      <c r="CX212" s="398"/>
      <c r="CY212" s="398"/>
      <c r="CZ212" s="398"/>
    </row>
    <row r="213" s="358" customFormat="true" ht="15" customHeight="true" x14ac:dyDescent="0.2">
      <c r="A213" s="387" t="s">
        <v>40</v>
      </c>
      <c r="B213" s="386"/>
      <c r="C213" s="369"/>
      <c r="D213" s="369"/>
      <c r="E213" s="369"/>
      <c r="F213" s="369"/>
      <c r="G213" s="369"/>
      <c r="R213" s="500"/>
      <c r="Z213" s="398"/>
      <c r="AA213" s="398"/>
      <c r="AB213" s="398"/>
      <c r="AC213" s="398"/>
      <c r="AD213" s="398"/>
      <c r="AE213" s="398"/>
      <c r="AF213" s="398"/>
      <c r="AG213" s="398"/>
      <c r="AH213" s="398"/>
      <c r="AI213" s="398"/>
      <c r="AJ213" s="398"/>
      <c r="AK213" s="398"/>
      <c r="AL213" s="398"/>
      <c r="AM213" s="398"/>
      <c r="AN213" s="398"/>
      <c r="AO213" s="398"/>
      <c r="AP213" s="398"/>
      <c r="AQ213" s="398"/>
      <c r="AR213" s="398"/>
      <c r="AS213" s="398"/>
      <c r="AT213" s="398"/>
      <c r="AU213" s="398"/>
      <c r="AV213" s="398"/>
      <c r="AW213" s="398"/>
      <c r="AX213" s="398"/>
      <c r="AY213" s="398"/>
      <c r="AZ213" s="398"/>
      <c r="BB213" s="369"/>
      <c r="BZ213" s="398"/>
      <c r="CA213" s="398"/>
      <c r="CB213" s="398"/>
      <c r="CC213" s="398"/>
      <c r="CD213" s="398"/>
      <c r="CE213" s="398"/>
      <c r="CF213" s="398"/>
      <c r="CG213" s="398"/>
      <c r="CH213" s="398"/>
      <c r="CI213" s="398"/>
      <c r="CJ213" s="398"/>
      <c r="CK213" s="398"/>
      <c r="CL213" s="398"/>
      <c r="CM213" s="398"/>
      <c r="CN213" s="398"/>
      <c r="CO213" s="398"/>
      <c r="CP213" s="398"/>
      <c r="CQ213" s="398"/>
      <c r="CR213" s="398"/>
      <c r="CS213" s="398"/>
      <c r="CT213" s="398"/>
      <c r="CU213" s="398"/>
      <c r="CV213" s="398"/>
      <c r="CW213" s="398"/>
      <c r="CX213" s="398"/>
      <c r="CY213" s="398"/>
      <c r="CZ213" s="398"/>
    </row>
    <row r="214" s="358" customFormat="true" ht="15" customHeight="true" x14ac:dyDescent="0.2">
      <c r="A214" s="385" t="s">
        <v>39</v>
      </c>
      <c r="B214" s="386"/>
      <c r="C214" s="369"/>
      <c r="D214" s="369"/>
      <c r="E214" s="369"/>
      <c r="F214" s="369"/>
      <c r="G214" s="369"/>
      <c r="R214" s="500"/>
      <c r="Z214" s="398"/>
      <c r="AA214" s="398"/>
      <c r="AB214" s="398"/>
      <c r="AC214" s="398"/>
      <c r="AD214" s="398"/>
      <c r="AE214" s="398"/>
      <c r="AF214" s="398"/>
      <c r="AG214" s="398"/>
      <c r="AH214" s="398"/>
      <c r="AI214" s="398"/>
      <c r="AJ214" s="398"/>
      <c r="AK214" s="398"/>
      <c r="AL214" s="398"/>
      <c r="AM214" s="398"/>
      <c r="AN214" s="398"/>
      <c r="AO214" s="398"/>
      <c r="AP214" s="398"/>
      <c r="AQ214" s="398"/>
      <c r="AR214" s="398"/>
      <c r="AS214" s="398"/>
      <c r="AT214" s="398"/>
      <c r="AU214" s="398"/>
      <c r="AV214" s="398"/>
      <c r="AW214" s="398"/>
      <c r="AX214" s="398"/>
      <c r="AY214" s="398"/>
      <c r="AZ214" s="398"/>
      <c r="BB214" s="369"/>
      <c r="BZ214" s="398"/>
      <c r="CA214" s="398"/>
      <c r="CB214" s="398"/>
      <c r="CC214" s="398"/>
      <c r="CD214" s="398"/>
      <c r="CE214" s="398"/>
      <c r="CF214" s="398"/>
      <c r="CG214" s="398"/>
      <c r="CH214" s="398"/>
      <c r="CI214" s="398"/>
      <c r="CJ214" s="398"/>
      <c r="CK214" s="398"/>
      <c r="CL214" s="398"/>
      <c r="CM214" s="398"/>
      <c r="CN214" s="398"/>
      <c r="CO214" s="398"/>
      <c r="CP214" s="398"/>
      <c r="CQ214" s="398"/>
      <c r="CR214" s="398"/>
      <c r="CS214" s="398"/>
      <c r="CT214" s="398"/>
      <c r="CU214" s="398"/>
      <c r="CV214" s="398"/>
      <c r="CW214" s="398"/>
      <c r="CX214" s="398"/>
      <c r="CY214" s="398"/>
      <c r="CZ214" s="398"/>
    </row>
    <row r="215" s="358" customFormat="true" ht="15" customHeight="true" x14ac:dyDescent="0.2">
      <c r="A215" s="385" t="s">
        <v>136</v>
      </c>
      <c r="B215" s="410" t="str">
        <f>A1025</f>
        <v>MICS18</v>
      </c>
      <c r="C215" s="369"/>
      <c r="D215" s="369"/>
      <c r="E215" s="369"/>
      <c r="F215" s="369"/>
      <c r="G215" s="369"/>
      <c r="R215" s="500"/>
      <c r="Z215" s="398"/>
      <c r="AA215" s="398"/>
      <c r="AB215" s="398"/>
      <c r="AC215" s="398"/>
      <c r="AD215" s="398"/>
      <c r="AE215" s="398"/>
      <c r="AF215" s="398"/>
      <c r="AG215" s="398"/>
      <c r="AH215" s="398"/>
      <c r="AI215" s="398"/>
      <c r="AJ215" s="398"/>
      <c r="AK215" s="398"/>
      <c r="AL215" s="398"/>
      <c r="AM215" s="398"/>
      <c r="AN215" s="398"/>
      <c r="AO215" s="398"/>
      <c r="AP215" s="398"/>
      <c r="AQ215" s="398"/>
      <c r="AR215" s="398"/>
      <c r="AS215" s="398"/>
      <c r="AT215" s="398"/>
      <c r="AU215" s="398"/>
      <c r="AV215" s="398"/>
      <c r="AW215" s="398"/>
      <c r="AX215" s="398"/>
      <c r="AY215" s="398"/>
      <c r="AZ215" s="398"/>
      <c r="BB215" s="369"/>
      <c r="BZ215" s="398"/>
      <c r="CA215" s="398"/>
      <c r="CB215" s="398"/>
      <c r="CC215" s="398"/>
      <c r="CD215" s="398"/>
      <c r="CE215" s="398"/>
      <c r="CF215" s="398"/>
      <c r="CG215" s="398"/>
      <c r="CH215" s="398"/>
      <c r="CI215" s="398"/>
      <c r="CJ215" s="398"/>
      <c r="CK215" s="398"/>
      <c r="CL215" s="398"/>
      <c r="CM215" s="398"/>
      <c r="CN215" s="398"/>
      <c r="CO215" s="398"/>
      <c r="CP215" s="398"/>
      <c r="CQ215" s="398"/>
      <c r="CR215" s="398"/>
      <c r="CS215" s="398"/>
      <c r="CT215" s="398"/>
      <c r="CU215" s="398"/>
      <c r="CV215" s="398"/>
      <c r="CW215" s="398"/>
      <c r="CX215" s="398"/>
      <c r="CY215" s="398"/>
      <c r="CZ215" s="398"/>
    </row>
    <row r="216" s="358" customFormat="true" ht="15" customHeight="true" x14ac:dyDescent="0.2">
      <c r="A216" s="473"/>
      <c r="B216" s="427"/>
      <c r="C216" s="369"/>
      <c r="D216" s="369"/>
      <c r="E216" s="369"/>
      <c r="F216" s="369"/>
      <c r="G216" s="369"/>
      <c r="R216" s="500"/>
      <c r="Z216" s="398"/>
      <c r="AA216" s="398"/>
      <c r="AB216" s="398"/>
      <c r="AC216" s="398"/>
      <c r="AD216" s="398"/>
      <c r="AE216" s="398"/>
      <c r="AF216" s="398"/>
      <c r="AG216" s="398"/>
      <c r="AH216" s="398"/>
      <c r="AI216" s="398"/>
      <c r="AJ216" s="398"/>
      <c r="AK216" s="398"/>
      <c r="AL216" s="398"/>
      <c r="AM216" s="398"/>
      <c r="AN216" s="398"/>
      <c r="AO216" s="398"/>
      <c r="AP216" s="398"/>
      <c r="AQ216" s="398"/>
      <c r="AR216" s="398"/>
      <c r="AS216" s="398"/>
      <c r="AT216" s="398"/>
      <c r="AU216" s="398"/>
      <c r="AV216" s="398"/>
      <c r="AW216" s="398"/>
      <c r="AX216" s="398"/>
      <c r="AY216" s="398"/>
      <c r="AZ216" s="398"/>
      <c r="BB216" s="369"/>
      <c r="BZ216" s="398"/>
      <c r="CA216" s="398"/>
      <c r="CB216" s="398"/>
      <c r="CC216" s="398"/>
      <c r="CD216" s="398"/>
      <c r="CE216" s="398"/>
      <c r="CF216" s="398"/>
      <c r="CG216" s="398"/>
      <c r="CH216" s="398"/>
      <c r="CI216" s="398"/>
      <c r="CJ216" s="398"/>
      <c r="CK216" s="398"/>
      <c r="CL216" s="398"/>
      <c r="CM216" s="398"/>
      <c r="CN216" s="398"/>
      <c r="CO216" s="398"/>
      <c r="CP216" s="398"/>
      <c r="CQ216" s="398"/>
      <c r="CR216" s="398"/>
      <c r="CS216" s="398"/>
      <c r="CT216" s="398"/>
      <c r="CU216" s="398"/>
      <c r="CV216" s="398"/>
      <c r="CW216" s="398"/>
      <c r="CX216" s="398"/>
      <c r="CY216" s="398"/>
      <c r="CZ216" s="398"/>
    </row>
    <row r="217" s="358" customFormat="true" ht="15" customHeight="true" x14ac:dyDescent="0.2">
      <c r="A217" s="473"/>
      <c r="B217" s="428"/>
      <c r="C217" s="369"/>
      <c r="D217" s="369"/>
      <c r="E217" s="369"/>
      <c r="F217" s="369"/>
      <c r="G217" s="369"/>
      <c r="R217" s="500"/>
      <c r="Z217" s="398"/>
      <c r="AA217" s="398"/>
      <c r="AB217" s="398"/>
      <c r="AC217" s="398"/>
      <c r="AD217" s="398"/>
      <c r="AE217" s="398"/>
      <c r="AF217" s="398"/>
      <c r="AG217" s="398"/>
      <c r="AH217" s="398"/>
      <c r="AI217" s="398"/>
      <c r="AJ217" s="398"/>
      <c r="AK217" s="398"/>
      <c r="AL217" s="398"/>
      <c r="AM217" s="398"/>
      <c r="AN217" s="398"/>
      <c r="AO217" s="398"/>
      <c r="AP217" s="398"/>
      <c r="AQ217" s="398"/>
      <c r="AR217" s="398"/>
      <c r="AS217" s="398"/>
      <c r="AT217" s="398"/>
      <c r="AU217" s="398"/>
      <c r="AV217" s="398"/>
      <c r="AW217" s="398"/>
      <c r="AX217" s="398"/>
      <c r="AY217" s="398"/>
      <c r="AZ217" s="398"/>
      <c r="BB217" s="369"/>
      <c r="BZ217" s="398"/>
      <c r="CA217" s="398"/>
      <c r="CB217" s="398"/>
      <c r="CC217" s="398"/>
      <c r="CD217" s="398"/>
      <c r="CE217" s="398"/>
      <c r="CF217" s="398"/>
      <c r="CG217" s="398"/>
      <c r="CH217" s="398"/>
      <c r="CI217" s="398"/>
      <c r="CJ217" s="398"/>
      <c r="CK217" s="398"/>
      <c r="CL217" s="398"/>
      <c r="CM217" s="398"/>
      <c r="CN217" s="398"/>
      <c r="CO217" s="398"/>
      <c r="CP217" s="398"/>
      <c r="CQ217" s="398"/>
      <c r="CR217" s="398"/>
      <c r="CS217" s="398"/>
      <c r="CT217" s="398"/>
      <c r="CU217" s="398"/>
      <c r="CV217" s="398"/>
      <c r="CW217" s="398"/>
      <c r="CX217" s="398"/>
      <c r="CY217" s="398"/>
      <c r="CZ217" s="398"/>
    </row>
    <row r="218" s="358" customFormat="true" ht="18" customHeight="true" x14ac:dyDescent="0.2">
      <c r="A218" s="473"/>
      <c r="B218" s="427"/>
      <c r="C218" s="369"/>
      <c r="D218" s="369"/>
      <c r="E218" s="369"/>
      <c r="F218" s="369"/>
      <c r="G218" s="369"/>
      <c r="R218" s="500"/>
      <c r="Z218" s="398"/>
      <c r="AA218" s="398"/>
      <c r="AB218" s="398"/>
      <c r="AC218" s="398"/>
      <c r="AD218" s="398"/>
      <c r="AE218" s="398"/>
      <c r="AF218" s="398"/>
      <c r="AG218" s="398"/>
      <c r="AH218" s="398"/>
      <c r="AI218" s="398"/>
      <c r="AJ218" s="398"/>
      <c r="AK218" s="398"/>
      <c r="AL218" s="398"/>
      <c r="AM218" s="398"/>
      <c r="AN218" s="398"/>
      <c r="AO218" s="398"/>
      <c r="AP218" s="398"/>
      <c r="AQ218" s="398"/>
      <c r="AR218" s="398"/>
      <c r="AS218" s="398"/>
      <c r="AT218" s="398"/>
      <c r="AU218" s="398"/>
      <c r="AV218" s="398"/>
      <c r="AW218" s="398"/>
      <c r="AX218" s="398"/>
      <c r="AY218" s="398"/>
      <c r="AZ218" s="398"/>
      <c r="BB218" s="369"/>
      <c r="BZ218" s="398"/>
      <c r="CA218" s="398"/>
      <c r="CB218" s="398"/>
      <c r="CC218" s="398"/>
      <c r="CD218" s="398"/>
      <c r="CE218" s="398"/>
      <c r="CF218" s="398"/>
      <c r="CG218" s="398"/>
      <c r="CH218" s="398"/>
      <c r="CI218" s="398"/>
      <c r="CJ218" s="398"/>
      <c r="CK218" s="398"/>
      <c r="CL218" s="398"/>
      <c r="CM218" s="398"/>
      <c r="CN218" s="398"/>
      <c r="CO218" s="398"/>
      <c r="CP218" s="398"/>
      <c r="CQ218" s="398"/>
      <c r="CR218" s="398"/>
      <c r="CS218" s="398"/>
      <c r="CT218" s="398"/>
      <c r="CU218" s="398"/>
      <c r="CV218" s="398"/>
      <c r="CW218" s="398"/>
      <c r="CX218" s="398"/>
      <c r="CY218" s="398"/>
      <c r="CZ218" s="398"/>
    </row>
    <row r="219" s="358" customFormat="true" ht="18" customHeight="true" x14ac:dyDescent="0.2">
      <c r="A219" s="474"/>
      <c r="B219" s="429"/>
      <c r="C219" s="369"/>
      <c r="D219" s="369"/>
      <c r="E219" s="369"/>
      <c r="F219" s="369"/>
      <c r="G219" s="369"/>
      <c r="R219" s="500"/>
      <c r="Z219" s="398"/>
      <c r="AA219" s="398"/>
      <c r="AB219" s="398"/>
      <c r="AC219" s="398"/>
      <c r="AD219" s="398"/>
      <c r="AE219" s="398"/>
      <c r="AF219" s="398"/>
      <c r="AG219" s="398"/>
      <c r="AH219" s="398"/>
      <c r="AI219" s="398"/>
      <c r="AJ219" s="398"/>
      <c r="AK219" s="398"/>
      <c r="AL219" s="398"/>
      <c r="AM219" s="398"/>
      <c r="AN219" s="398"/>
      <c r="AO219" s="398"/>
      <c r="AP219" s="398"/>
      <c r="AQ219" s="398"/>
      <c r="AR219" s="398"/>
      <c r="AS219" s="398"/>
      <c r="AT219" s="398"/>
      <c r="AU219" s="398"/>
      <c r="AV219" s="398"/>
      <c r="AW219" s="398"/>
      <c r="AX219" s="398"/>
      <c r="AY219" s="398"/>
      <c r="AZ219" s="398"/>
      <c r="BB219" s="369"/>
      <c r="BZ219" s="398"/>
      <c r="CA219" s="398"/>
      <c r="CB219" s="398"/>
      <c r="CC219" s="398"/>
      <c r="CD219" s="398"/>
      <c r="CE219" s="398"/>
      <c r="CF219" s="398"/>
      <c r="CG219" s="398"/>
      <c r="CH219" s="398"/>
      <c r="CI219" s="398"/>
      <c r="CJ219" s="398"/>
      <c r="CK219" s="398"/>
      <c r="CL219" s="398"/>
      <c r="CM219" s="398"/>
      <c r="CN219" s="398"/>
      <c r="CO219" s="398"/>
      <c r="CP219" s="398"/>
      <c r="CQ219" s="398"/>
      <c r="CR219" s="398"/>
      <c r="CS219" s="398"/>
      <c r="CT219" s="398"/>
      <c r="CU219" s="398"/>
      <c r="CV219" s="398"/>
      <c r="CW219" s="398"/>
      <c r="CX219" s="398"/>
      <c r="CY219" s="398"/>
      <c r="CZ219" s="398"/>
    </row>
    <row r="220" s="365" customFormat="true" ht="15" customHeight="true" x14ac:dyDescent="0.2">
      <c r="A220" s="349" t="s">
        <v>86</v>
      </c>
      <c r="B220" s="393"/>
      <c r="C220" s="1061" t="s">
        <v>115</v>
      </c>
      <c r="D220" s="1062"/>
      <c r="E220" s="1062"/>
      <c r="F220" s="1062"/>
      <c r="G220" s="1063"/>
      <c r="H220" s="1064" t="s">
        <v>38</v>
      </c>
      <c r="I220" s="1052"/>
      <c r="J220" s="1052"/>
      <c r="K220" s="1052"/>
      <c r="L220" s="1054"/>
      <c r="M220" s="1046" t="s">
        <v>37</v>
      </c>
      <c r="N220" s="1047"/>
      <c r="O220" s="1047"/>
      <c r="P220" s="1047"/>
      <c r="Q220" s="1049"/>
      <c r="R220" s="565" t="s">
        <v>141</v>
      </c>
      <c r="S220" s="514"/>
      <c r="T220" s="514"/>
      <c r="U220" s="514"/>
      <c r="V220" s="514"/>
      <c r="W220" s="514"/>
      <c r="X220" s="514"/>
      <c r="Y220" s="514"/>
      <c r="Z220" s="499"/>
      <c r="AA220" s="499"/>
      <c r="AB220" s="499"/>
      <c r="AC220" s="499"/>
      <c r="AD220" s="499"/>
      <c r="AE220" s="499"/>
      <c r="AF220" s="499"/>
      <c r="AG220" s="499"/>
      <c r="AH220" s="499"/>
      <c r="AI220" s="499"/>
      <c r="AJ220" s="499"/>
      <c r="AK220" s="499"/>
      <c r="AL220" s="499"/>
      <c r="AM220" s="499"/>
      <c r="AN220" s="2"/>
      <c r="AO220" s="2"/>
      <c r="AP220" s="2"/>
      <c r="AQ220" s="2"/>
      <c r="AR220" s="2"/>
      <c r="AS220" s="2"/>
      <c r="AT220" s="2"/>
      <c r="AU220" s="2"/>
      <c r="AV220" s="2"/>
      <c r="AW220" s="2"/>
      <c r="AX220" s="2"/>
      <c r="AY220" s="2"/>
      <c r="AZ220" s="402"/>
      <c r="BA220" s="404" t="s">
        <v>131</v>
      </c>
      <c r="BB220" s="349" t="s">
        <v>86</v>
      </c>
      <c r="BC220" s="1046" t="s">
        <v>115</v>
      </c>
      <c r="BD220" s="1047"/>
      <c r="BE220" s="1047"/>
      <c r="BF220" s="1047"/>
      <c r="BG220" s="1048"/>
      <c r="BH220" s="1046" t="s">
        <v>38</v>
      </c>
      <c r="BI220" s="1047"/>
      <c r="BJ220" s="1047"/>
      <c r="BK220" s="1047"/>
      <c r="BL220" s="1048"/>
      <c r="BM220" s="1046" t="s">
        <v>37</v>
      </c>
      <c r="BN220" s="1047"/>
      <c r="BO220" s="1047"/>
      <c r="BP220" s="1047"/>
      <c r="BQ220" s="1048"/>
      <c r="BR220" s="565" t="s">
        <v>141</v>
      </c>
      <c r="BS220" s="514"/>
      <c r="BT220" s="514"/>
      <c r="BU220" s="514"/>
      <c r="BV220" s="514"/>
      <c r="BW220" s="514"/>
      <c r="BX220" s="514"/>
      <c r="BY220" s="514"/>
      <c r="BZ220" s="498"/>
      <c r="CA220" s="498"/>
      <c r="CB220" s="498"/>
      <c r="CC220" s="498"/>
      <c r="CD220" s="498"/>
      <c r="CE220" s="498"/>
      <c r="CF220" s="498"/>
      <c r="CG220" s="498"/>
      <c r="CH220" s="498"/>
      <c r="CI220" s="498"/>
      <c r="CJ220" s="498"/>
      <c r="CK220" s="498"/>
      <c r="CL220" s="498"/>
      <c r="CM220" s="498"/>
      <c r="CN220" s="402"/>
      <c r="CO220" s="402"/>
      <c r="CP220" s="402"/>
      <c r="CQ220" s="402"/>
      <c r="CR220" s="402"/>
      <c r="CS220" s="402"/>
      <c r="CT220" s="402"/>
      <c r="CU220" s="402"/>
      <c r="CV220" s="402"/>
      <c r="CW220" s="402"/>
      <c r="CX220" s="402"/>
      <c r="CY220" s="402"/>
      <c r="CZ220" s="402"/>
    </row>
    <row r="221" s="365" customFormat="true" ht="24" x14ac:dyDescent="0.2">
      <c r="A221" s="390" t="s">
        <v>87</v>
      </c>
      <c r="B221" s="433"/>
      <c r="C221" s="475" t="s">
        <v>0</v>
      </c>
      <c r="D221" s="669" t="s">
        <v>1</v>
      </c>
      <c r="E221" s="669" t="s">
        <v>2</v>
      </c>
      <c r="F221" s="669" t="s">
        <v>3</v>
      </c>
      <c r="G221" s="670" t="s">
        <v>4</v>
      </c>
      <c r="H221" s="438" t="s">
        <v>0</v>
      </c>
      <c r="I221" s="673" t="s">
        <v>1</v>
      </c>
      <c r="J221" s="673" t="s">
        <v>2</v>
      </c>
      <c r="K221" s="673" t="s">
        <v>3</v>
      </c>
      <c r="L221" s="674" t="s">
        <v>4</v>
      </c>
      <c r="M221" s="439" t="s">
        <v>0</v>
      </c>
      <c r="N221" s="673" t="s">
        <v>1</v>
      </c>
      <c r="O221" s="673" t="s">
        <v>2</v>
      </c>
      <c r="P221" s="673" t="s">
        <v>3</v>
      </c>
      <c r="Q221" s="674" t="s">
        <v>4</v>
      </c>
      <c r="R221" s="439" t="s">
        <v>344</v>
      </c>
      <c r="S221" s="673" t="s">
        <v>524</v>
      </c>
      <c r="T221" s="673" t="s">
        <v>346</v>
      </c>
      <c r="U221" s="673" t="s">
        <v>347</v>
      </c>
      <c r="V221" s="673" t="s">
        <v>348</v>
      </c>
      <c r="W221" s="673" t="s">
        <v>349</v>
      </c>
      <c r="X221" s="673" t="s">
        <v>350</v>
      </c>
      <c r="Y221" s="674" t="s">
        <v>351</v>
      </c>
      <c r="Z221" s="674" t="s">
        <v>352</v>
      </c>
      <c r="AA221" s="674" t="s">
        <v>353</v>
      </c>
      <c r="AB221" s="674" t="s">
        <v>354</v>
      </c>
      <c r="AC221" s="674" t="s">
        <v>355</v>
      </c>
      <c r="AD221" s="674" t="s">
        <v>356</v>
      </c>
      <c r="AE221" s="674" t="s">
        <v>357</v>
      </c>
      <c r="AF221" s="674" t="s">
        <v>358</v>
      </c>
      <c r="AG221" s="674" t="s">
        <v>359</v>
      </c>
      <c r="AH221" s="674" t="s">
        <v>360</v>
      </c>
      <c r="AI221" s="674" t="s">
        <v>361</v>
      </c>
      <c r="AJ221" s="674" t="s">
        <v>362</v>
      </c>
      <c r="AK221" s="674" t="s">
        <v>363</v>
      </c>
      <c r="AL221" s="674" t="s">
        <v>364</v>
      </c>
      <c r="AM221" s="674" t="s">
        <v>365</v>
      </c>
      <c r="AN221" s="235"/>
      <c r="AO221" s="235"/>
      <c r="AP221" s="235"/>
      <c r="AQ221" s="235"/>
      <c r="AR221" s="235"/>
      <c r="AS221" s="235"/>
      <c r="AT221" s="235"/>
      <c r="AU221" s="235"/>
      <c r="AV221" s="235"/>
      <c r="AW221" s="235"/>
      <c r="AX221" s="235"/>
      <c r="AY221" s="235"/>
      <c r="AZ221" s="402"/>
      <c r="BA221" s="390" t="s">
        <v>118</v>
      </c>
      <c r="BB221" s="389"/>
      <c r="BC221" s="515" t="s">
        <v>0</v>
      </c>
      <c r="BD221" s="628" t="s">
        <v>1</v>
      </c>
      <c r="BE221" s="628" t="s">
        <v>2</v>
      </c>
      <c r="BF221" s="628" t="s">
        <v>3</v>
      </c>
      <c r="BG221" s="516" t="s">
        <v>4</v>
      </c>
      <c r="BH221" s="515" t="s">
        <v>0</v>
      </c>
      <c r="BI221" s="628" t="s">
        <v>1</v>
      </c>
      <c r="BJ221" s="628" t="s">
        <v>2</v>
      </c>
      <c r="BK221" s="628" t="s">
        <v>3</v>
      </c>
      <c r="BL221" s="516" t="s">
        <v>4</v>
      </c>
      <c r="BM221" s="515" t="s">
        <v>0</v>
      </c>
      <c r="BN221" s="628" t="s">
        <v>1</v>
      </c>
      <c r="BO221" s="628" t="s">
        <v>2</v>
      </c>
      <c r="BP221" s="628" t="s">
        <v>3</v>
      </c>
      <c r="BQ221" s="516" t="s">
        <v>4</v>
      </c>
      <c r="BR221" s="515" t="s">
        <v>344</v>
      </c>
      <c r="BS221" s="628" t="s">
        <v>524</v>
      </c>
      <c r="BT221" s="628" t="s">
        <v>346</v>
      </c>
      <c r="BU221" s="628" t="s">
        <v>347</v>
      </c>
      <c r="BV221" s="628" t="s">
        <v>348</v>
      </c>
      <c r="BW221" s="628" t="s">
        <v>349</v>
      </c>
      <c r="BX221" s="628" t="s">
        <v>350</v>
      </c>
      <c r="BY221" s="629" t="s">
        <v>351</v>
      </c>
      <c r="BZ221" s="629" t="s">
        <v>352</v>
      </c>
      <c r="CA221" s="629" t="s">
        <v>353</v>
      </c>
      <c r="CB221" s="629" t="s">
        <v>354</v>
      </c>
      <c r="CC221" s="629" t="s">
        <v>355</v>
      </c>
      <c r="CD221" s="629" t="s">
        <v>356</v>
      </c>
      <c r="CE221" s="629" t="s">
        <v>357</v>
      </c>
      <c r="CF221" s="629" t="s">
        <v>358</v>
      </c>
      <c r="CG221" s="629" t="s">
        <v>359</v>
      </c>
      <c r="CH221" s="629" t="s">
        <v>360</v>
      </c>
      <c r="CI221" s="629" t="s">
        <v>361</v>
      </c>
      <c r="CJ221" s="629" t="s">
        <v>362</v>
      </c>
      <c r="CK221" s="629" t="s">
        <v>363</v>
      </c>
      <c r="CL221" s="629" t="s">
        <v>364</v>
      </c>
      <c r="CM221" s="629" t="s">
        <v>365</v>
      </c>
      <c r="CN221" s="235"/>
      <c r="CO221" s="235"/>
      <c r="CP221" s="235"/>
      <c r="CQ221" s="235"/>
      <c r="CR221" s="235"/>
      <c r="CS221" s="235"/>
      <c r="CT221" s="235"/>
      <c r="CU221" s="235"/>
      <c r="CV221" s="235"/>
      <c r="CW221" s="235"/>
      <c r="CX221" s="235"/>
      <c r="CY221" s="235"/>
      <c r="CZ221" s="235"/>
    </row>
    <row r="222" s="365" customFormat="true" ht="15" customHeight="true" x14ac:dyDescent="0.2">
      <c r="A222" s="1055" t="s">
        <v>36</v>
      </c>
      <c r="B222" s="435" t="s">
        <v>15</v>
      </c>
      <c r="C222" s="530">
        <v>4.718403988885651</v>
      </c>
      <c r="D222" s="517">
        <v>7.9216713729264647</v>
      </c>
      <c r="E222" s="517">
        <v>13.611439315855012</v>
      </c>
      <c r="F222" s="517">
        <v>22.084355909156727</v>
      </c>
      <c r="G222" s="537">
        <v>43.215992410029372</v>
      </c>
      <c r="H222" s="524">
        <v>8.170962509393636</v>
      </c>
      <c r="I222" s="517">
        <v>21.92505968063994</v>
      </c>
      <c r="J222" s="517">
        <v>32.847269345176414</v>
      </c>
      <c r="K222" s="517">
        <v>39.203098839623713</v>
      </c>
      <c r="L222" s="533">
        <v>58.563771118150086</v>
      </c>
      <c r="M222" s="530">
        <v>4.8010500545431309</v>
      </c>
      <c r="N222" s="517">
        <v>6.5024953550192413</v>
      </c>
      <c r="O222" s="517">
        <v>12.311570679597112</v>
      </c>
      <c r="P222" s="517">
        <v>15.589157132962514</v>
      </c>
      <c r="Q222" s="533">
        <v>31.61214114557006</v>
      </c>
      <c r="R222" s="530">
        <v>19.837864193354065</v>
      </c>
      <c r="S222" s="517">
        <v>13.539071695195592</v>
      </c>
      <c r="T222" s="517">
        <v>29.547444327426671</v>
      </c>
      <c r="U222" s="517">
        <v>31.359413549356436</v>
      </c>
      <c r="V222" s="517">
        <v>4.4914554716901023</v>
      </c>
      <c r="W222" s="517">
        <v>11.538713465074036</v>
      </c>
      <c r="X222" s="517">
        <v>12.824930535336884</v>
      </c>
      <c r="Y222" s="533">
        <v>2.9538551247103668</v>
      </c>
      <c r="Z222" s="533">
        <v>18.905300877845313</v>
      </c>
      <c r="AA222" s="533">
        <v>18.490031017349963</v>
      </c>
      <c r="AB222" s="533">
        <v>23.122413356954077</v>
      </c>
      <c r="AC222" s="533">
        <v>10.497427186886094</v>
      </c>
      <c r="AD222" s="533">
        <v>33.130625809100323</v>
      </c>
      <c r="AE222" s="533">
        <v>10.666380272169604</v>
      </c>
      <c r="AF222" s="533">
        <v>6.6714473256062972</v>
      </c>
      <c r="AG222" s="533">
        <v>36.223989926011264</v>
      </c>
      <c r="AH222" s="533">
        <v>5.8313816379712398</v>
      </c>
      <c r="AI222" s="533">
        <v>13.51060710594359</v>
      </c>
      <c r="AJ222" s="533">
        <v>24.010746707276713</v>
      </c>
      <c r="AK222" s="533">
        <v>10.879578965110476</v>
      </c>
      <c r="AL222" s="533">
        <v>26.545649879518557</v>
      </c>
      <c r="AM222" s="533">
        <v>4.8734879952165295</v>
      </c>
      <c r="AN222" s="70"/>
      <c r="AO222" s="70"/>
      <c r="AP222" s="70"/>
      <c r="AQ222" s="70"/>
      <c r="AR222" s="70"/>
      <c r="AS222" s="70"/>
      <c r="AT222" s="70"/>
      <c r="AU222" s="70"/>
      <c r="AV222" s="70"/>
      <c r="AW222" s="70"/>
      <c r="AX222" s="70"/>
      <c r="AY222" s="70"/>
      <c r="AZ222" s="402"/>
      <c r="BA222" s="1050" t="s">
        <v>36</v>
      </c>
      <c r="BB222" s="680" t="s">
        <v>15</v>
      </c>
      <c r="BC222" s="546">
        <v>745.96933458780939</v>
      </c>
      <c r="BD222" s="542">
        <v>1257.1747769498611</v>
      </c>
      <c r="BE222" s="542">
        <v>2163.3310366631536</v>
      </c>
      <c r="BF222" s="542">
        <v>3509.5099923631101</v>
      </c>
      <c r="BG222" s="555">
        <v>6888.5769746020705</v>
      </c>
      <c r="BH222" s="546">
        <v>300.1419420924426</v>
      </c>
      <c r="BI222" s="542">
        <v>806.81062379096295</v>
      </c>
      <c r="BJ222" s="542">
        <v>1211.7320500762505</v>
      </c>
      <c r="BK222" s="542">
        <v>1442.2019247375051</v>
      </c>
      <c r="BL222" s="555">
        <v>2155.2972958688724</v>
      </c>
      <c r="BM222" s="546">
        <v>584.09926124408321</v>
      </c>
      <c r="BN222" s="542">
        <v>793.66242535847516</v>
      </c>
      <c r="BO222" s="542">
        <v>1503.4711276278726</v>
      </c>
      <c r="BP222" s="542">
        <v>1899.6696046624218</v>
      </c>
      <c r="BQ222" s="555">
        <v>3867.4758597071163</v>
      </c>
      <c r="BR222" s="546">
        <v>785.42711614275845</v>
      </c>
      <c r="BS222" s="542">
        <v>356.2565724421197</v>
      </c>
      <c r="BT222" s="542">
        <v>3219.7071644811454</v>
      </c>
      <c r="BU222" s="542">
        <v>987.15634337797576</v>
      </c>
      <c r="BV222" s="542">
        <v>154.47464632007853</v>
      </c>
      <c r="BW222" s="542">
        <v>302.8240866380923</v>
      </c>
      <c r="BX222" s="542">
        <v>771.72946608740301</v>
      </c>
      <c r="BY222" s="550">
        <v>101.84911332970447</v>
      </c>
      <c r="BZ222" s="550">
        <v>859.88287132234927</v>
      </c>
      <c r="CA222" s="550">
        <v>228.28596767380242</v>
      </c>
      <c r="CB222" s="550">
        <v>570.35591526008477</v>
      </c>
      <c r="CC222" s="550">
        <v>237.44554615382253</v>
      </c>
      <c r="CD222" s="550">
        <v>954.67076757575512</v>
      </c>
      <c r="CE222" s="550">
        <v>453.11107848647066</v>
      </c>
      <c r="CF222" s="550">
        <v>75.740205179320625</v>
      </c>
      <c r="CG222" s="550">
        <v>1019.6033299201948</v>
      </c>
      <c r="CH222" s="550">
        <v>51.509760706670853</v>
      </c>
      <c r="CI222" s="550">
        <v>343.05767751941943</v>
      </c>
      <c r="CJ222" s="550">
        <v>629.10637476441536</v>
      </c>
      <c r="CK222" s="550">
        <v>502.4804524609238</v>
      </c>
      <c r="CL222" s="550">
        <v>1744.700802183665</v>
      </c>
      <c r="CM222" s="550">
        <v>215.18685713982666</v>
      </c>
      <c r="CN222" s="66"/>
      <c r="CO222" s="66"/>
      <c r="CP222" s="66"/>
      <c r="CQ222" s="66"/>
      <c r="CR222" s="66"/>
      <c r="CS222" s="66"/>
      <c r="CT222" s="66"/>
      <c r="CU222" s="66"/>
      <c r="CV222" s="66"/>
      <c r="CW222" s="66"/>
      <c r="CX222" s="66"/>
      <c r="CY222" s="66"/>
      <c r="CZ222" s="68"/>
    </row>
    <row r="223" s="365" customFormat="true" ht="15" customHeight="true" x14ac:dyDescent="0.2">
      <c r="A223" s="1056"/>
      <c r="B223" s="436" t="s">
        <v>16</v>
      </c>
      <c r="C223" s="531">
        <v>12.489732549180903</v>
      </c>
      <c r="D223" s="520">
        <v>16.916309841567969</v>
      </c>
      <c r="E223" s="520">
        <v>18.469297649627006</v>
      </c>
      <c r="F223" s="520">
        <v>19.392429942675868</v>
      </c>
      <c r="G223" s="539">
        <v>19.196389236879281</v>
      </c>
      <c r="H223" s="525">
        <v>14.641868261225923</v>
      </c>
      <c r="I223" s="520">
        <v>22.62599243641283</v>
      </c>
      <c r="J223" s="520">
        <v>17.847230414503425</v>
      </c>
      <c r="K223" s="520">
        <v>20.56405310339871</v>
      </c>
      <c r="L223" s="535">
        <v>17.838462116203186</v>
      </c>
      <c r="M223" s="531">
        <v>11.96308186729939</v>
      </c>
      <c r="N223" s="520">
        <v>16.124688747300379</v>
      </c>
      <c r="O223" s="520">
        <v>19.283402271392475</v>
      </c>
      <c r="P223" s="520">
        <v>18.021250324554561</v>
      </c>
      <c r="Q223" s="535">
        <v>18.963138709341461</v>
      </c>
      <c r="R223" s="531">
        <v>19.130018327289758</v>
      </c>
      <c r="S223" s="520">
        <v>17.100963616865034</v>
      </c>
      <c r="T223" s="520">
        <v>16.997984165687114</v>
      </c>
      <c r="U223" s="520">
        <v>25.504113151775805</v>
      </c>
      <c r="V223" s="520">
        <v>18.059586867998938</v>
      </c>
      <c r="W223" s="520">
        <v>11.835398008951497</v>
      </c>
      <c r="X223" s="520">
        <v>12.585800340649406</v>
      </c>
      <c r="Y223" s="535">
        <v>15.185337571237737</v>
      </c>
      <c r="Z223" s="535">
        <v>19.004675272024578</v>
      </c>
      <c r="AA223" s="535">
        <v>8.1864921303551181</v>
      </c>
      <c r="AB223" s="535">
        <v>18.530940712309022</v>
      </c>
      <c r="AC223" s="535">
        <v>19.960898188492376</v>
      </c>
      <c r="AD223" s="535">
        <v>29.200645458736211</v>
      </c>
      <c r="AE223" s="535">
        <v>22.982280317128474</v>
      </c>
      <c r="AF223" s="535">
        <v>6.7958922797090624</v>
      </c>
      <c r="AG223" s="535">
        <v>27.739263481542075</v>
      </c>
      <c r="AH223" s="535">
        <v>10.378525796026091</v>
      </c>
      <c r="AI223" s="535">
        <v>14.039994427920321</v>
      </c>
      <c r="AJ223" s="535">
        <v>15.676731261091579</v>
      </c>
      <c r="AK223" s="535">
        <v>12.276161651652716</v>
      </c>
      <c r="AL223" s="535">
        <v>18.963073427640211</v>
      </c>
      <c r="AM223" s="535">
        <v>9.9459172467454415</v>
      </c>
      <c r="AN223" s="70"/>
      <c r="AO223" s="70"/>
      <c r="AP223" s="70"/>
      <c r="AQ223" s="70"/>
      <c r="AR223" s="70"/>
      <c r="AS223" s="70"/>
      <c r="AT223" s="70"/>
      <c r="AU223" s="70"/>
      <c r="AV223" s="70"/>
      <c r="AW223" s="70"/>
      <c r="AX223" s="70"/>
      <c r="AY223" s="70"/>
      <c r="AZ223" s="402"/>
      <c r="BA223" s="1043"/>
      <c r="BB223" s="678" t="s">
        <v>16</v>
      </c>
      <c r="BC223" s="547">
        <v>1974.5993562311683</v>
      </c>
      <c r="BD223" s="543">
        <v>2684.6301810209375</v>
      </c>
      <c r="BE223" s="543">
        <v>2935.4136549150185</v>
      </c>
      <c r="BF223" s="543">
        <v>3081.7256767630706</v>
      </c>
      <c r="BG223" s="556">
        <v>3059.8812503950958</v>
      </c>
      <c r="BH223" s="547">
        <v>537.8361203755137</v>
      </c>
      <c r="BI223" s="543">
        <v>832.60393984838743</v>
      </c>
      <c r="BJ223" s="543">
        <v>658.38231090357624</v>
      </c>
      <c r="BK223" s="543">
        <v>756.50950674721071</v>
      </c>
      <c r="BL223" s="556">
        <v>656.50125371787226</v>
      </c>
      <c r="BM223" s="547">
        <v>1455.4372900736203</v>
      </c>
      <c r="BN223" s="543">
        <v>1968.0997648778884</v>
      </c>
      <c r="BO223" s="543">
        <v>2354.8610743484005</v>
      </c>
      <c r="BP223" s="543">
        <v>2196.0405676572523</v>
      </c>
      <c r="BQ223" s="556">
        <v>2319.9782907755689</v>
      </c>
      <c r="BR223" s="547">
        <v>757.40185435864373</v>
      </c>
      <c r="BS223" s="543">
        <v>449.98141828022261</v>
      </c>
      <c r="BT223" s="543">
        <v>1852.2255526918611</v>
      </c>
      <c r="BU223" s="543">
        <v>802.83858116096133</v>
      </c>
      <c r="BV223" s="543">
        <v>621.12344466171646</v>
      </c>
      <c r="BW223" s="543">
        <v>310.61032955774476</v>
      </c>
      <c r="BX223" s="543">
        <v>757.34000666982047</v>
      </c>
      <c r="BY223" s="551">
        <v>523.59140917395564</v>
      </c>
      <c r="BZ223" s="551">
        <v>864.40278560220713</v>
      </c>
      <c r="CA223" s="551">
        <v>101.07399366060859</v>
      </c>
      <c r="CB223" s="551">
        <v>457.09898389221024</v>
      </c>
      <c r="CC223" s="551">
        <v>451.50361966867416</v>
      </c>
      <c r="CD223" s="551">
        <v>841.42698584769664</v>
      </c>
      <c r="CE223" s="551">
        <v>976.29425867584393</v>
      </c>
      <c r="CF223" s="551">
        <v>77.153015008620741</v>
      </c>
      <c r="CG223" s="551">
        <v>780.78216875289127</v>
      </c>
      <c r="CH223" s="551">
        <v>91.675594812776197</v>
      </c>
      <c r="CI223" s="551">
        <v>356.49973706281838</v>
      </c>
      <c r="CJ223" s="551">
        <v>410.74655828310495</v>
      </c>
      <c r="CK223" s="551">
        <v>566.98253498482336</v>
      </c>
      <c r="CL223" s="551">
        <v>1246.3394029241094</v>
      </c>
      <c r="CM223" s="551">
        <v>439.15788359397794</v>
      </c>
      <c r="CN223" s="66"/>
      <c r="CO223" s="66"/>
      <c r="CP223" s="66"/>
      <c r="CQ223" s="66"/>
      <c r="CR223" s="66"/>
      <c r="CS223" s="66"/>
      <c r="CT223" s="66"/>
      <c r="CU223" s="66"/>
      <c r="CV223" s="66"/>
      <c r="CW223" s="66"/>
      <c r="CX223" s="66"/>
      <c r="CY223" s="66"/>
      <c r="CZ223" s="68"/>
    </row>
    <row r="224" s="365" customFormat="true" ht="15" customHeight="true" x14ac:dyDescent="0.2">
      <c r="A224" s="1088"/>
      <c r="B224" s="483" t="s">
        <v>20</v>
      </c>
      <c r="C224" s="531">
        <v>82.791863461933289</v>
      </c>
      <c r="D224" s="520">
        <v>75.162018785505396</v>
      </c>
      <c r="E224" s="520">
        <v>67.919263034518025</v>
      </c>
      <c r="F224" s="520">
        <v>58.523214148167483</v>
      </c>
      <c r="G224" s="539">
        <v>37.587618353091287</v>
      </c>
      <c r="H224" s="525">
        <v>77.187169229380345</v>
      </c>
      <c r="I224" s="520">
        <v>55.448947882947166</v>
      </c>
      <c r="J224" s="520">
        <v>49.305500240320178</v>
      </c>
      <c r="K224" s="520">
        <v>40.232848056977595</v>
      </c>
      <c r="L224" s="535">
        <v>23.597766765646718</v>
      </c>
      <c r="M224" s="531">
        <v>83.235868078157424</v>
      </c>
      <c r="N224" s="520">
        <v>77.372815897680397</v>
      </c>
      <c r="O224" s="520">
        <v>68.405027049010414</v>
      </c>
      <c r="P224" s="520">
        <v>66.389592542483157</v>
      </c>
      <c r="Q224" s="535">
        <v>49.424720145088422</v>
      </c>
      <c r="R224" s="531">
        <v>61.032117479356153</v>
      </c>
      <c r="S224" s="520">
        <v>69.359964687939396</v>
      </c>
      <c r="T224" s="520">
        <v>53.454571506886062</v>
      </c>
      <c r="U224" s="520">
        <v>43.136473298867713</v>
      </c>
      <c r="V224" s="520">
        <v>77.448957660311009</v>
      </c>
      <c r="W224" s="520">
        <v>76.625888525974446</v>
      </c>
      <c r="X224" s="520">
        <v>74.589269124013512</v>
      </c>
      <c r="Y224" s="535">
        <v>81.860807304051846</v>
      </c>
      <c r="Z224" s="535">
        <v>62.090023850130081</v>
      </c>
      <c r="AA224" s="535">
        <v>73.32347685229476</v>
      </c>
      <c r="AB224" s="535">
        <v>58.346645930736685</v>
      </c>
      <c r="AC224" s="535">
        <v>69.541674624621635</v>
      </c>
      <c r="AD224" s="535">
        <v>37.66872873216353</v>
      </c>
      <c r="AE224" s="535">
        <v>66.351339410701797</v>
      </c>
      <c r="AF224" s="535">
        <v>86.532660394684598</v>
      </c>
      <c r="AG224" s="535">
        <v>36.036746592446399</v>
      </c>
      <c r="AH224" s="535">
        <v>83.79009256600267</v>
      </c>
      <c r="AI224" s="535">
        <v>72.449398466136017</v>
      </c>
      <c r="AJ224" s="535">
        <v>60.312522031631779</v>
      </c>
      <c r="AK224" s="535">
        <v>76.844259383236889</v>
      </c>
      <c r="AL224" s="535">
        <v>54.491276692841254</v>
      </c>
      <c r="AM224" s="535">
        <v>85.18059475803814</v>
      </c>
      <c r="AN224" s="70"/>
      <c r="AO224" s="70"/>
      <c r="AP224" s="70"/>
      <c r="AQ224" s="70"/>
      <c r="AR224" s="70"/>
      <c r="AS224" s="70"/>
      <c r="AT224" s="70"/>
      <c r="AU224" s="70"/>
      <c r="AV224" s="70"/>
      <c r="AW224" s="70"/>
      <c r="AX224" s="70"/>
      <c r="AY224" s="70"/>
      <c r="AZ224" s="402"/>
      <c r="BA224" s="1043"/>
      <c r="BB224" s="678" t="s">
        <v>20</v>
      </c>
      <c r="BC224" s="547">
        <v>13089.212250892722</v>
      </c>
      <c r="BD224" s="543">
        <v>11928.264851368276</v>
      </c>
      <c r="BE224" s="543">
        <v>10794.732746500267</v>
      </c>
      <c r="BF224" s="543">
        <v>9300.1491953424356</v>
      </c>
      <c r="BG224" s="556">
        <v>5991.4209503874472</v>
      </c>
      <c r="BH224" s="547">
        <v>2835.2971697631087</v>
      </c>
      <c r="BI224" s="543">
        <v>2040.4414346701305</v>
      </c>
      <c r="BJ224" s="543">
        <v>1818.8743258505208</v>
      </c>
      <c r="BK224" s="543">
        <v>1480.084294938395</v>
      </c>
      <c r="BL224" s="556">
        <v>868.45846719696851</v>
      </c>
      <c r="BM224" s="547">
        <v>10126.536591189159</v>
      </c>
      <c r="BN224" s="543">
        <v>9443.7432661551029</v>
      </c>
      <c r="BO224" s="543">
        <v>8353.5225382108874</v>
      </c>
      <c r="BP224" s="543">
        <v>8090.1289237894243</v>
      </c>
      <c r="BQ224" s="556">
        <v>6046.6929827274907</v>
      </c>
      <c r="BR224" s="547">
        <v>2416.4032759109218</v>
      </c>
      <c r="BS224" s="543">
        <v>1825.0840117199609</v>
      </c>
      <c r="BT224" s="543">
        <v>5824.803828980761</v>
      </c>
      <c r="BU224" s="543">
        <v>1357.8839151730829</v>
      </c>
      <c r="BV224" s="543">
        <v>2663.7023160631165</v>
      </c>
      <c r="BW224" s="543">
        <v>2010.9837007345777</v>
      </c>
      <c r="BX224" s="543">
        <v>4488.3468708325836</v>
      </c>
      <c r="BY224" s="551">
        <v>2822.5658633779426</v>
      </c>
      <c r="BZ224" s="551">
        <v>2824.0834850340671</v>
      </c>
      <c r="CA224" s="551">
        <v>905.28354715722912</v>
      </c>
      <c r="CB224" s="551">
        <v>1439.2249687973397</v>
      </c>
      <c r="CC224" s="551">
        <v>1572.9912308725286</v>
      </c>
      <c r="CD224" s="551">
        <v>1085.4378175512647</v>
      </c>
      <c r="CE224" s="551">
        <v>2818.6250810735114</v>
      </c>
      <c r="CF224" s="551">
        <v>982.39574310215505</v>
      </c>
      <c r="CG224" s="551">
        <v>1014.3329572528537</v>
      </c>
      <c r="CH224" s="551">
        <v>740.13465171971723</v>
      </c>
      <c r="CI224" s="551">
        <v>1839.6155095456586</v>
      </c>
      <c r="CJ224" s="551">
        <v>1580.2503999894252</v>
      </c>
      <c r="CK224" s="551">
        <v>3549.1022536570536</v>
      </c>
      <c r="CL224" s="551">
        <v>3581.414453573605</v>
      </c>
      <c r="CM224" s="551">
        <v>3761.1141123717966</v>
      </c>
      <c r="CN224" s="66"/>
      <c r="CO224" s="66"/>
      <c r="CP224" s="66"/>
      <c r="CQ224" s="66"/>
      <c r="CR224" s="66"/>
      <c r="CS224" s="66"/>
      <c r="CT224" s="66"/>
      <c r="CU224" s="66"/>
      <c r="CV224" s="66"/>
      <c r="CW224" s="66"/>
      <c r="CX224" s="66"/>
      <c r="CY224" s="66"/>
      <c r="CZ224" s="68"/>
    </row>
    <row r="225" s="365" customFormat="true" ht="15" customHeight="true" x14ac:dyDescent="0.2">
      <c r="A225" s="1056" t="s">
        <v>70</v>
      </c>
      <c r="B225" s="483" t="s">
        <v>71</v>
      </c>
      <c r="C225" s="531">
        <v>51.690965208025986</v>
      </c>
      <c r="D225" s="520">
        <v>46.227487096256311</v>
      </c>
      <c r="E225" s="520">
        <v>47.511457316975225</v>
      </c>
      <c r="F225" s="520">
        <v>51.186324006637598</v>
      </c>
      <c r="G225" s="539">
        <v>59.836102724957094</v>
      </c>
      <c r="H225" s="525">
        <v>57.874520321148857</v>
      </c>
      <c r="I225" s="520">
        <v>53.905648579190625</v>
      </c>
      <c r="J225" s="520">
        <v>50.963118463950863</v>
      </c>
      <c r="K225" s="520">
        <v>54.742173486135414</v>
      </c>
      <c r="L225" s="535">
        <v>70.022897486006116</v>
      </c>
      <c r="M225" s="531">
        <v>51.184031987915837</v>
      </c>
      <c r="N225" s="520">
        <v>46.214005351329895</v>
      </c>
      <c r="O225" s="520">
        <v>43.742101777520588</v>
      </c>
      <c r="P225" s="520">
        <v>49.41544132965798</v>
      </c>
      <c r="Q225" s="535">
        <v>56.185101138011277</v>
      </c>
      <c r="R225" s="531">
        <v>71.725324674440657</v>
      </c>
      <c r="S225" s="520">
        <v>38.283744005609073</v>
      </c>
      <c r="T225" s="520">
        <v>64.263432974755233</v>
      </c>
      <c r="U225" s="520">
        <v>34.316176439050182</v>
      </c>
      <c r="V225" s="520">
        <v>59.771764107752077</v>
      </c>
      <c r="W225" s="520">
        <v>46.377499003836867</v>
      </c>
      <c r="X225" s="520">
        <v>31.950723075443861</v>
      </c>
      <c r="Y225" s="535">
        <v>48.248456189153181</v>
      </c>
      <c r="Z225" s="535">
        <v>37.467422668555976</v>
      </c>
      <c r="AA225" s="535">
        <v>87.883581498494593</v>
      </c>
      <c r="AB225" s="535">
        <v>57.776331629602531</v>
      </c>
      <c r="AC225" s="535">
        <v>56.935348719480096</v>
      </c>
      <c r="AD225" s="535">
        <v>66.767966202253405</v>
      </c>
      <c r="AE225" s="535">
        <v>25.933964172148649</v>
      </c>
      <c r="AF225" s="535">
        <v>82.520809190427542</v>
      </c>
      <c r="AG225" s="535">
        <v>41.724252338495425</v>
      </c>
      <c r="AH225" s="535">
        <v>87.616583826660374</v>
      </c>
      <c r="AI225" s="535">
        <v>61.18505101720276</v>
      </c>
      <c r="AJ225" s="535">
        <v>58.627928678841698</v>
      </c>
      <c r="AK225" s="535">
        <v>53.245728188019825</v>
      </c>
      <c r="AL225" s="535">
        <v>46.533621164911402</v>
      </c>
      <c r="AM225" s="535">
        <v>34.385423715056987</v>
      </c>
      <c r="AN225" s="70"/>
      <c r="AO225" s="70"/>
      <c r="AP225" s="70"/>
      <c r="AQ225" s="70"/>
      <c r="AR225" s="70"/>
      <c r="AS225" s="70"/>
      <c r="AT225" s="70"/>
      <c r="AU225" s="70"/>
      <c r="AV225" s="70"/>
      <c r="AW225" s="70"/>
      <c r="AX225" s="70"/>
      <c r="AY225" s="70"/>
      <c r="AZ225" s="402"/>
      <c r="BA225" s="1043" t="s">
        <v>70</v>
      </c>
      <c r="BB225" s="678" t="s">
        <v>71</v>
      </c>
      <c r="BC225" s="547">
        <v>4229.3806882963354</v>
      </c>
      <c r="BD225" s="543">
        <v>4471.8716164812877</v>
      </c>
      <c r="BE225" s="543">
        <v>4936.7944991021759</v>
      </c>
      <c r="BF225" s="543">
        <v>6037.0696446019801</v>
      </c>
      <c r="BG225" s="556">
        <v>7997.542223930971</v>
      </c>
      <c r="BH225" s="547">
        <v>1348.9084063106309</v>
      </c>
      <c r="BI225" s="543">
        <v>1570.5963166537249</v>
      </c>
      <c r="BJ225" s="543">
        <v>1517.8082401361157</v>
      </c>
      <c r="BK225" s="543">
        <v>1691.0941832867381</v>
      </c>
      <c r="BL225" s="556">
        <v>2326.1718388429522</v>
      </c>
      <c r="BM225" s="547">
        <v>3097.7057512538599</v>
      </c>
      <c r="BN225" s="543">
        <v>3312.6318793843984</v>
      </c>
      <c r="BO225" s="543">
        <v>3482.4470220442454</v>
      </c>
      <c r="BP225" s="543">
        <v>4075.688466709722</v>
      </c>
      <c r="BQ225" s="556">
        <v>5249.6065677903616</v>
      </c>
      <c r="BR225" s="547">
        <v>2399.2126759989119</v>
      </c>
      <c r="BS225" s="543">
        <v>774.5738034032488</v>
      </c>
      <c r="BT225" s="543">
        <v>4959.661987572189</v>
      </c>
      <c r="BU225" s="543">
        <v>860.75963944422915</v>
      </c>
      <c r="BV225" s="543">
        <v>1647.6254343033877</v>
      </c>
      <c r="BW225" s="543">
        <v>840.75631302750878</v>
      </c>
      <c r="BX225" s="543">
        <v>1124.2984506903247</v>
      </c>
      <c r="BY225" s="551">
        <v>1019.6442876465733</v>
      </c>
      <c r="BZ225" s="551">
        <v>999.29376995092866</v>
      </c>
      <c r="CA225" s="551">
        <v>819.30858011522002</v>
      </c>
      <c r="CB225" s="551">
        <v>989.35975649276713</v>
      </c>
      <c r="CC225" s="551">
        <v>1105.9977865092649</v>
      </c>
      <c r="CD225" s="551">
        <v>1582.6669260039284</v>
      </c>
      <c r="CE225" s="551">
        <v>567.55634251897095</v>
      </c>
      <c r="CF225" s="551">
        <v>317.46661374262533</v>
      </c>
      <c r="CG225" s="551">
        <v>1078.740464803446</v>
      </c>
      <c r="CH225" s="551">
        <v>348.98409939485907</v>
      </c>
      <c r="CI225" s="551">
        <v>1058.6291951294422</v>
      </c>
      <c r="CJ225" s="551">
        <v>1188.449858859952</v>
      </c>
      <c r="CK225" s="551">
        <v>982.97747582737429</v>
      </c>
      <c r="CL225" s="551">
        <v>2526.9028853225736</v>
      </c>
      <c r="CM225" s="551">
        <v>479.79232565501849</v>
      </c>
      <c r="CN225" s="66"/>
      <c r="CO225" s="66"/>
      <c r="CP225" s="66"/>
      <c r="CQ225" s="66"/>
      <c r="CR225" s="66"/>
      <c r="CS225" s="66"/>
      <c r="CT225" s="66"/>
      <c r="CU225" s="66"/>
      <c r="CV225" s="66"/>
      <c r="CW225" s="66"/>
      <c r="CX225" s="66"/>
      <c r="CY225" s="66"/>
      <c r="CZ225" s="68"/>
    </row>
    <row r="226" s="365" customFormat="true" ht="15" customHeight="true" x14ac:dyDescent="0.2">
      <c r="A226" s="1056"/>
      <c r="B226" s="483" t="s">
        <v>72</v>
      </c>
      <c r="C226" s="531">
        <v>48.309034791974007</v>
      </c>
      <c r="D226" s="520">
        <v>53.77251290374361</v>
      </c>
      <c r="E226" s="520">
        <v>52.488542683024889</v>
      </c>
      <c r="F226" s="520">
        <v>48.813675993362374</v>
      </c>
      <c r="G226" s="539">
        <v>40.163897275042835</v>
      </c>
      <c r="H226" s="525">
        <v>42.125479678850994</v>
      </c>
      <c r="I226" s="520">
        <v>46.094351420809375</v>
      </c>
      <c r="J226" s="520">
        <v>49.036881536049229</v>
      </c>
      <c r="K226" s="520">
        <v>45.257826513864643</v>
      </c>
      <c r="L226" s="535">
        <v>29.977102513993891</v>
      </c>
      <c r="M226" s="531">
        <v>48.815968012084092</v>
      </c>
      <c r="N226" s="520">
        <v>53.785994648670112</v>
      </c>
      <c r="O226" s="520">
        <v>56.25789822247954</v>
      </c>
      <c r="P226" s="520">
        <v>50.584558670342027</v>
      </c>
      <c r="Q226" s="535">
        <v>43.814898861988738</v>
      </c>
      <c r="R226" s="531">
        <v>28.274675325559386</v>
      </c>
      <c r="S226" s="520">
        <v>61.716255994390913</v>
      </c>
      <c r="T226" s="520">
        <v>35.736567025244653</v>
      </c>
      <c r="U226" s="520">
        <v>65.683823560949833</v>
      </c>
      <c r="V226" s="520">
        <v>40.228235892247802</v>
      </c>
      <c r="W226" s="520">
        <v>53.622500996163112</v>
      </c>
      <c r="X226" s="520">
        <v>68.049276924556153</v>
      </c>
      <c r="Y226" s="535">
        <v>51.751543810846798</v>
      </c>
      <c r="Z226" s="535">
        <v>62.532577331444038</v>
      </c>
      <c r="AA226" s="535">
        <v>12.116418501505439</v>
      </c>
      <c r="AB226" s="535">
        <v>42.223668370397533</v>
      </c>
      <c r="AC226" s="535">
        <v>43.064651280520039</v>
      </c>
      <c r="AD226" s="535">
        <v>33.232033797746695</v>
      </c>
      <c r="AE226" s="535">
        <v>74.066035827851223</v>
      </c>
      <c r="AF226" s="535">
        <v>17.47919080957243</v>
      </c>
      <c r="AG226" s="535">
        <v>58.275747661504354</v>
      </c>
      <c r="AH226" s="535">
        <v>12.383416173339649</v>
      </c>
      <c r="AI226" s="535">
        <v>38.814948982797212</v>
      </c>
      <c r="AJ226" s="535">
        <v>41.372071321158273</v>
      </c>
      <c r="AK226" s="535">
        <v>46.754271811980225</v>
      </c>
      <c r="AL226" s="535">
        <v>53.466378835088577</v>
      </c>
      <c r="AM226" s="535">
        <v>65.614576284942999</v>
      </c>
      <c r="AN226" s="70"/>
      <c r="AO226" s="70"/>
      <c r="AP226" s="70"/>
      <c r="AQ226" s="70"/>
      <c r="AR226" s="70"/>
      <c r="AS226" s="70"/>
      <c r="AT226" s="70"/>
      <c r="AU226" s="70"/>
      <c r="AV226" s="70"/>
      <c r="AW226" s="70"/>
      <c r="AX226" s="70"/>
      <c r="AY226" s="70"/>
      <c r="AZ226" s="402"/>
      <c r="BA226" s="1043"/>
      <c r="BB226" s="678" t="s">
        <v>72</v>
      </c>
      <c r="BC226" s="547">
        <v>3952.6694461431061</v>
      </c>
      <c r="BD226" s="543">
        <v>5201.7487712542897</v>
      </c>
      <c r="BE226" s="543">
        <v>5453.9507608592121</v>
      </c>
      <c r="BF226" s="543">
        <v>5757.2323721224866</v>
      </c>
      <c r="BG226" s="556">
        <v>5368.2049750343513</v>
      </c>
      <c r="BH226" s="547">
        <v>981.83817927740131</v>
      </c>
      <c r="BI226" s="543">
        <v>1343.0061685226196</v>
      </c>
      <c r="BJ226" s="543">
        <v>1460.4401204106391</v>
      </c>
      <c r="BK226" s="543">
        <v>1398.1039168125274</v>
      </c>
      <c r="BL226" s="556">
        <v>995.84413358639699</v>
      </c>
      <c r="BM226" s="547">
        <v>2954.3882924221107</v>
      </c>
      <c r="BN226" s="543">
        <v>3855.3940344072776</v>
      </c>
      <c r="BO226" s="543">
        <v>4478.8691482590002</v>
      </c>
      <c r="BP226" s="543">
        <v>4172.1149668773223</v>
      </c>
      <c r="BQ226" s="556">
        <v>4093.8073648381437</v>
      </c>
      <c r="BR226" s="547">
        <v>945.78811261916053</v>
      </c>
      <c r="BS226" s="543">
        <v>1248.6708491828813</v>
      </c>
      <c r="BT226" s="543">
        <v>2758.0427132029781</v>
      </c>
      <c r="BU226" s="543">
        <v>1647.5607177874276</v>
      </c>
      <c r="BV226" s="543">
        <v>1108.9026001263298</v>
      </c>
      <c r="BW226" s="543">
        <v>972.09761632722382</v>
      </c>
      <c r="BX226" s="543">
        <v>2394.5529006095117</v>
      </c>
      <c r="BY226" s="551">
        <v>1093.6757399397209</v>
      </c>
      <c r="BZ226" s="551">
        <v>1667.8066035945742</v>
      </c>
      <c r="CA226" s="551">
        <v>112.95722670019144</v>
      </c>
      <c r="CB226" s="551">
        <v>723.03652860792135</v>
      </c>
      <c r="CC226" s="551">
        <v>836.55251200301188</v>
      </c>
      <c r="CD226" s="551">
        <v>787.73165886492654</v>
      </c>
      <c r="CE226" s="551">
        <v>1620.9110231006975</v>
      </c>
      <c r="CF226" s="551">
        <v>67.244366260042327</v>
      </c>
      <c r="CG226" s="551">
        <v>1506.6634773738026</v>
      </c>
      <c r="CH226" s="551">
        <v>49.324170744142492</v>
      </c>
      <c r="CI226" s="551">
        <v>671.5796999024476</v>
      </c>
      <c r="CJ226" s="551">
        <v>838.65545705555405</v>
      </c>
      <c r="CK226" s="551">
        <v>863.13771365094817</v>
      </c>
      <c r="CL226" s="551">
        <v>2903.3705859111242</v>
      </c>
      <c r="CM226" s="551">
        <v>915.54405184880977</v>
      </c>
      <c r="CN226" s="66"/>
      <c r="CO226" s="66"/>
      <c r="CP226" s="66"/>
      <c r="CQ226" s="66"/>
      <c r="CR226" s="66"/>
      <c r="CS226" s="66"/>
      <c r="CT226" s="66"/>
      <c r="CU226" s="66"/>
      <c r="CV226" s="66"/>
      <c r="CW226" s="66"/>
      <c r="CX226" s="66"/>
      <c r="CY226" s="66"/>
      <c r="CZ226" s="68"/>
    </row>
    <row r="227" s="365" customFormat="true" ht="15" customHeight="true" x14ac:dyDescent="0.2">
      <c r="A227" s="1056" t="s">
        <v>95</v>
      </c>
      <c r="B227" s="436" t="s">
        <v>61</v>
      </c>
      <c r="C227" s="531">
        <v>9.1205930628988341</v>
      </c>
      <c r="D227" s="520">
        <v>13.008944250721759</v>
      </c>
      <c r="E227" s="520">
        <v>20.837144633288506</v>
      </c>
      <c r="F227" s="520">
        <v>29.755978669925359</v>
      </c>
      <c r="G227" s="539">
        <v>51.568355696166876</v>
      </c>
      <c r="H227" s="525">
        <v>12.877502168118305</v>
      </c>
      <c r="I227" s="520">
        <v>27.717101828379022</v>
      </c>
      <c r="J227" s="520">
        <v>40.790151304548225</v>
      </c>
      <c r="K227" s="520">
        <v>46.685316965951898</v>
      </c>
      <c r="L227" s="535">
        <v>64.879197263242844</v>
      </c>
      <c r="M227" s="531">
        <v>9.656128724824633</v>
      </c>
      <c r="N227" s="520">
        <v>11.072259432425112</v>
      </c>
      <c r="O227" s="520">
        <v>18.907728805805586</v>
      </c>
      <c r="P227" s="520">
        <v>23.049001539561704</v>
      </c>
      <c r="Q227" s="535">
        <v>41.392534758642682</v>
      </c>
      <c r="R227" s="531">
        <v>23.480625739022443</v>
      </c>
      <c r="S227" s="520">
        <v>17.608180601725508</v>
      </c>
      <c r="T227" s="520">
        <v>41.774345878529857</v>
      </c>
      <c r="U227" s="520">
        <v>39.35527376046435</v>
      </c>
      <c r="V227" s="520">
        <v>5.6039570209572256</v>
      </c>
      <c r="W227" s="520">
        <v>16.704273948088002</v>
      </c>
      <c r="X227" s="520">
        <v>21.931289191921458</v>
      </c>
      <c r="Y227" s="535">
        <v>4.8193890182373522</v>
      </c>
      <c r="Z227" s="535">
        <v>32.240364099205848</v>
      </c>
      <c r="AA227" s="535">
        <v>24.487218774398649</v>
      </c>
      <c r="AB227" s="535">
        <v>33.307472120949406</v>
      </c>
      <c r="AC227" s="535">
        <v>12.223392430850986</v>
      </c>
      <c r="AD227" s="535">
        <v>40.27469361776447</v>
      </c>
      <c r="AE227" s="535">
        <v>20.704493272540567</v>
      </c>
      <c r="AF227" s="535">
        <v>19.687560042813288</v>
      </c>
      <c r="AG227" s="535">
        <v>39.436906290997335</v>
      </c>
      <c r="AH227" s="535">
        <v>12.93213437137396</v>
      </c>
      <c r="AI227" s="535">
        <v>19.863045350637073</v>
      </c>
      <c r="AJ227" s="535">
        <v>31.034715849496479</v>
      </c>
      <c r="AK227" s="535">
        <v>27.218261099022516</v>
      </c>
      <c r="AL227" s="535">
        <v>32.221859627493608</v>
      </c>
      <c r="AM227" s="535">
        <v>15.421862470523617</v>
      </c>
      <c r="AN227" s="70"/>
      <c r="AO227" s="70"/>
      <c r="AP227" s="70"/>
      <c r="AQ227" s="70"/>
      <c r="AR227" s="70"/>
      <c r="AS227" s="70"/>
      <c r="AT227" s="70"/>
      <c r="AU227" s="70"/>
      <c r="AV227" s="70"/>
      <c r="AW227" s="70"/>
      <c r="AX227" s="70"/>
      <c r="AY227" s="70"/>
      <c r="AZ227" s="402"/>
      <c r="BA227" s="1043" t="s">
        <v>95</v>
      </c>
      <c r="BB227" s="678" t="s">
        <v>61</v>
      </c>
      <c r="BC227" s="547">
        <v>745.96933458780939</v>
      </c>
      <c r="BD227" s="543">
        <v>1257.1747769498611</v>
      </c>
      <c r="BE227" s="543">
        <v>2163.3310366631536</v>
      </c>
      <c r="BF227" s="543">
        <v>3509.5099923631101</v>
      </c>
      <c r="BG227" s="556">
        <v>6888.5769746020705</v>
      </c>
      <c r="BH227" s="547">
        <v>300.1419420924426</v>
      </c>
      <c r="BI227" s="543">
        <v>806.81062379096295</v>
      </c>
      <c r="BJ227" s="543">
        <v>1211.7320500762505</v>
      </c>
      <c r="BK227" s="543">
        <v>1442.2019247375051</v>
      </c>
      <c r="BL227" s="556">
        <v>2155.2972958688724</v>
      </c>
      <c r="BM227" s="547">
        <v>584.09926124408321</v>
      </c>
      <c r="BN227" s="543">
        <v>793.66242535847516</v>
      </c>
      <c r="BO227" s="543">
        <v>1503.4711276278726</v>
      </c>
      <c r="BP227" s="543">
        <v>1899.6696046624218</v>
      </c>
      <c r="BQ227" s="556">
        <v>3867.4758597071163</v>
      </c>
      <c r="BR227" s="547">
        <v>785.42711614275845</v>
      </c>
      <c r="BS227" s="543">
        <v>356.2565724421197</v>
      </c>
      <c r="BT227" s="543">
        <v>3219.7071644811454</v>
      </c>
      <c r="BU227" s="543">
        <v>987.15634337797576</v>
      </c>
      <c r="BV227" s="543">
        <v>154.47464632007853</v>
      </c>
      <c r="BW227" s="543">
        <v>302.8240866380923</v>
      </c>
      <c r="BX227" s="543">
        <v>771.72946608740301</v>
      </c>
      <c r="BY227" s="551">
        <v>101.84911332970447</v>
      </c>
      <c r="BZ227" s="551">
        <v>859.88287132234927</v>
      </c>
      <c r="CA227" s="551">
        <v>228.28596767380242</v>
      </c>
      <c r="CB227" s="551">
        <v>570.35591526008477</v>
      </c>
      <c r="CC227" s="551">
        <v>237.44554615382253</v>
      </c>
      <c r="CD227" s="551">
        <v>954.67076757575512</v>
      </c>
      <c r="CE227" s="551">
        <v>453.11107848647066</v>
      </c>
      <c r="CF227" s="551">
        <v>75.740205179320625</v>
      </c>
      <c r="CG227" s="551">
        <v>1019.6033299201948</v>
      </c>
      <c r="CH227" s="551">
        <v>51.509760706670853</v>
      </c>
      <c r="CI227" s="551">
        <v>343.05767751941943</v>
      </c>
      <c r="CJ227" s="551">
        <v>629.10637476441536</v>
      </c>
      <c r="CK227" s="551">
        <v>502.4804524609238</v>
      </c>
      <c r="CL227" s="551">
        <v>1744.700802183665</v>
      </c>
      <c r="CM227" s="551">
        <v>215.18685713982666</v>
      </c>
      <c r="CN227" s="66"/>
      <c r="CO227" s="66"/>
      <c r="CP227" s="66"/>
      <c r="CQ227" s="66"/>
      <c r="CR227" s="66"/>
      <c r="CS227" s="66"/>
      <c r="CT227" s="66"/>
      <c r="CU227" s="66"/>
      <c r="CV227" s="66"/>
      <c r="CW227" s="66"/>
      <c r="CX227" s="66"/>
      <c r="CY227" s="66"/>
      <c r="CZ227" s="68"/>
    </row>
    <row r="228" s="365" customFormat="true" ht="15" customHeight="true" x14ac:dyDescent="0.2">
      <c r="A228" s="1056"/>
      <c r="B228" s="436" t="s">
        <v>92</v>
      </c>
      <c r="C228" s="531">
        <v>21.021870740237674</v>
      </c>
      <c r="D228" s="520">
        <v>23.899182209423937</v>
      </c>
      <c r="E228" s="520">
        <v>23.56477378253755</v>
      </c>
      <c r="F228" s="520">
        <v>19.696192032935951</v>
      </c>
      <c r="G228" s="539">
        <v>13.432366265889303</v>
      </c>
      <c r="H228" s="525">
        <v>19.440618156266389</v>
      </c>
      <c r="I228" s="520">
        <v>21.671558441915288</v>
      </c>
      <c r="J228" s="520">
        <v>13.688508895282956</v>
      </c>
      <c r="K228" s="520">
        <v>12.423962752554264</v>
      </c>
      <c r="L228" s="535">
        <v>12.535630238995266</v>
      </c>
      <c r="M228" s="531">
        <v>21.350057536763039</v>
      </c>
      <c r="N228" s="520">
        <v>23.419560637069399</v>
      </c>
      <c r="O228" s="520">
        <v>25.075970741475373</v>
      </c>
      <c r="P228" s="520">
        <v>21.171951444999706</v>
      </c>
      <c r="Q228" s="535">
        <v>17.048518240598298</v>
      </c>
      <c r="R228" s="531">
        <v>20.401328678294934</v>
      </c>
      <c r="S228" s="520">
        <v>15.205167063922573</v>
      </c>
      <c r="T228" s="520">
        <v>13.282655497443374</v>
      </c>
      <c r="U228" s="520">
        <v>23.524004208233208</v>
      </c>
      <c r="V228" s="520">
        <v>19.108622211270589</v>
      </c>
      <c r="W228" s="520">
        <v>10.268421200705946</v>
      </c>
      <c r="X228" s="520">
        <v>18.0575198108534</v>
      </c>
      <c r="Y228" s="535">
        <v>20.994329361735492</v>
      </c>
      <c r="Z228" s="535">
        <v>26.859012264458137</v>
      </c>
      <c r="AA228" s="535">
        <v>4.3329909021962809</v>
      </c>
      <c r="AB228" s="535">
        <v>18.3394187399524</v>
      </c>
      <c r="AC228" s="535">
        <v>19.55153507783649</v>
      </c>
      <c r="AD228" s="535">
        <v>32.704079542971655</v>
      </c>
      <c r="AE228" s="535">
        <v>39.314545803840815</v>
      </c>
      <c r="AF228" s="535">
        <v>16.632602721426686</v>
      </c>
      <c r="AG228" s="535">
        <v>25.205136720124617</v>
      </c>
      <c r="AH228" s="535">
        <v>20.280479404077621</v>
      </c>
      <c r="AI228" s="535">
        <v>14.663017449308867</v>
      </c>
      <c r="AJ228" s="535">
        <v>16.383853683245114</v>
      </c>
      <c r="AK228" s="535">
        <v>18.716621993850776</v>
      </c>
      <c r="AL228" s="535">
        <v>18.19158997900373</v>
      </c>
      <c r="AM228" s="535">
        <v>28.556521412154162</v>
      </c>
      <c r="AN228" s="70"/>
      <c r="AO228" s="70"/>
      <c r="AP228" s="70"/>
      <c r="AQ228" s="70"/>
      <c r="AR228" s="70"/>
      <c r="AS228" s="70"/>
      <c r="AT228" s="70"/>
      <c r="AU228" s="70"/>
      <c r="AV228" s="70"/>
      <c r="AW228" s="70"/>
      <c r="AX228" s="70"/>
      <c r="AY228" s="70"/>
      <c r="AZ228" s="402"/>
      <c r="BA228" s="1043"/>
      <c r="BB228" s="678" t="s">
        <v>92</v>
      </c>
      <c r="BC228" s="547">
        <v>1719.3696527999541</v>
      </c>
      <c r="BD228" s="543">
        <v>2309.5993406036505</v>
      </c>
      <c r="BE228" s="543">
        <v>2446.5159403015709</v>
      </c>
      <c r="BF228" s="543">
        <v>2323.0283741584894</v>
      </c>
      <c r="BG228" s="556">
        <v>1794.3152874371071</v>
      </c>
      <c r="BH228" s="547">
        <v>453.1115438943865</v>
      </c>
      <c r="BI228" s="543">
        <v>630.83231765384573</v>
      </c>
      <c r="BJ228" s="543">
        <v>406.63749497587008</v>
      </c>
      <c r="BK228" s="543">
        <v>383.80082130894647</v>
      </c>
      <c r="BL228" s="556">
        <v>416.43563878410612</v>
      </c>
      <c r="BM228" s="547">
        <v>1291.4650570763226</v>
      </c>
      <c r="BN228" s="543">
        <v>1678.7201753612892</v>
      </c>
      <c r="BO228" s="543">
        <v>1993.9464117696407</v>
      </c>
      <c r="BP228" s="543">
        <v>1744.9655058775875</v>
      </c>
      <c r="BQ228" s="556">
        <v>1592.9136285987734</v>
      </c>
      <c r="BR228" s="547">
        <v>682.42460517753034</v>
      </c>
      <c r="BS228" s="543">
        <v>307.63772953760099</v>
      </c>
      <c r="BT228" s="543">
        <v>1023.7446013591141</v>
      </c>
      <c r="BU228" s="543">
        <v>590.05738639114509</v>
      </c>
      <c r="BV228" s="543">
        <v>526.73452824693823</v>
      </c>
      <c r="BW228" s="543">
        <v>186.1514772196922</v>
      </c>
      <c r="BX228" s="543">
        <v>635.41727987545028</v>
      </c>
      <c r="BY228" s="551">
        <v>443.67736705898602</v>
      </c>
      <c r="BZ228" s="551">
        <v>716.35681643599526</v>
      </c>
      <c r="CA228" s="551">
        <v>40.394992593598531</v>
      </c>
      <c r="CB228" s="551">
        <v>314.04352521200417</v>
      </c>
      <c r="CC228" s="551">
        <v>379.79840301824476</v>
      </c>
      <c r="CD228" s="551">
        <v>775.21703868098405</v>
      </c>
      <c r="CE228" s="551">
        <v>860.38600485865425</v>
      </c>
      <c r="CF228" s="551">
        <v>63.987448929550979</v>
      </c>
      <c r="CG228" s="551">
        <v>651.65459839326854</v>
      </c>
      <c r="CH228" s="551">
        <v>80.778826690278038</v>
      </c>
      <c r="CI228" s="551">
        <v>253.24720468532209</v>
      </c>
      <c r="CJ228" s="551">
        <v>332.11796896488022</v>
      </c>
      <c r="CK228" s="551">
        <v>345.53040158571946</v>
      </c>
      <c r="CL228" s="551">
        <v>985.01085897235498</v>
      </c>
      <c r="CM228" s="551">
        <v>398.45953141345694</v>
      </c>
      <c r="CN228" s="66"/>
      <c r="CO228" s="66"/>
      <c r="CP228" s="66"/>
      <c r="CQ228" s="66"/>
      <c r="CR228" s="66"/>
      <c r="CS228" s="66"/>
      <c r="CT228" s="66"/>
      <c r="CU228" s="66"/>
      <c r="CV228" s="66"/>
      <c r="CW228" s="66"/>
      <c r="CX228" s="66"/>
      <c r="CY228" s="66"/>
      <c r="CZ228" s="68"/>
    </row>
    <row r="229" s="365" customFormat="true" ht="15" customHeight="true" x14ac:dyDescent="0.2">
      <c r="A229" s="1056"/>
      <c r="B229" s="436" t="s">
        <v>93</v>
      </c>
      <c r="C229" s="531">
        <v>3.120565624653632</v>
      </c>
      <c r="D229" s="520">
        <v>3.8807295411435079</v>
      </c>
      <c r="E229" s="520">
        <v>4.7090492474965853</v>
      </c>
      <c r="F229" s="520">
        <v>6.4327444008873007</v>
      </c>
      <c r="G229" s="539">
        <v>9.474112864732767</v>
      </c>
      <c r="H229" s="525">
        <v>3.6350831533987495</v>
      </c>
      <c r="I229" s="520">
        <v>6.9316447175245681</v>
      </c>
      <c r="J229" s="520">
        <v>8.4744058153620649</v>
      </c>
      <c r="K229" s="520">
        <v>12.064900772348929</v>
      </c>
      <c r="L229" s="535">
        <v>7.2265039339413404</v>
      </c>
      <c r="M229" s="531">
        <v>2.7107327370119685</v>
      </c>
      <c r="N229" s="520">
        <v>4.0370890534842525</v>
      </c>
      <c r="O229" s="520">
        <v>4.5388810178515291</v>
      </c>
      <c r="P229" s="520">
        <v>5.4729673875394402</v>
      </c>
      <c r="Q229" s="535">
        <v>7.7815739238286721</v>
      </c>
      <c r="R229" s="531">
        <v>2.2414717938553559</v>
      </c>
      <c r="S229" s="520">
        <v>7.0354165306047625</v>
      </c>
      <c r="T229" s="520">
        <v>10.749191788789545</v>
      </c>
      <c r="U229" s="520">
        <v>8.4830151043647017</v>
      </c>
      <c r="V229" s="520">
        <v>3.4241957722118945</v>
      </c>
      <c r="W229" s="520">
        <v>6.8653546942059673</v>
      </c>
      <c r="X229" s="520">
        <v>3.4648444797002602</v>
      </c>
      <c r="Y229" s="535">
        <v>3.7814453595200486</v>
      </c>
      <c r="Z229" s="535">
        <v>5.5508210577544705</v>
      </c>
      <c r="AA229" s="535">
        <v>6.508766129081522</v>
      </c>
      <c r="AB229" s="535">
        <v>8.3541093802241289</v>
      </c>
      <c r="AC229" s="535">
        <v>3.6912926633274759</v>
      </c>
      <c r="AD229" s="535">
        <v>2.7931988986728253</v>
      </c>
      <c r="AE229" s="535">
        <v>5.2963208699422371</v>
      </c>
      <c r="AF229" s="535">
        <v>3.4221966004137587</v>
      </c>
      <c r="AG229" s="535">
        <v>4.99448338625493</v>
      </c>
      <c r="AH229" s="535">
        <v>2.7357624582325135</v>
      </c>
      <c r="AI229" s="535">
        <v>5.9783233770252338</v>
      </c>
      <c r="AJ229" s="535">
        <v>3.8788605950013753</v>
      </c>
      <c r="AK229" s="535">
        <v>11.995575068188579</v>
      </c>
      <c r="AL229" s="535">
        <v>4.8263241750858628</v>
      </c>
      <c r="AM229" s="535">
        <v>2.9167412845157794</v>
      </c>
      <c r="AN229" s="70"/>
      <c r="AO229" s="70"/>
      <c r="AP229" s="70"/>
      <c r="AQ229" s="70"/>
      <c r="AR229" s="70"/>
      <c r="AS229" s="70"/>
      <c r="AT229" s="70"/>
      <c r="AU229" s="70"/>
      <c r="AV229" s="70"/>
      <c r="AW229" s="70"/>
      <c r="AX229" s="70"/>
      <c r="AY229" s="70"/>
      <c r="AZ229" s="402"/>
      <c r="BA229" s="1043"/>
      <c r="BB229" s="678" t="s">
        <v>93</v>
      </c>
      <c r="BC229" s="547">
        <v>255.22970343121452</v>
      </c>
      <c r="BD229" s="543">
        <v>375.03084041728783</v>
      </c>
      <c r="BE229" s="543">
        <v>488.89771461344839</v>
      </c>
      <c r="BF229" s="543">
        <v>758.69730260458141</v>
      </c>
      <c r="BG229" s="556">
        <v>1265.5659629579866</v>
      </c>
      <c r="BH229" s="547">
        <v>84.724576481127244</v>
      </c>
      <c r="BI229" s="543">
        <v>201.77162219454164</v>
      </c>
      <c r="BJ229" s="543">
        <v>251.74481592770616</v>
      </c>
      <c r="BK229" s="543">
        <v>372.70868543826452</v>
      </c>
      <c r="BL229" s="556">
        <v>240.06561493376657</v>
      </c>
      <c r="BM229" s="547">
        <v>163.97223299729757</v>
      </c>
      <c r="BN229" s="543">
        <v>289.37958951659829</v>
      </c>
      <c r="BO229" s="543">
        <v>360.91466257875794</v>
      </c>
      <c r="BP229" s="543">
        <v>451.0750617796644</v>
      </c>
      <c r="BQ229" s="556">
        <v>727.06466217679474</v>
      </c>
      <c r="BR229" s="547">
        <v>74.97724918111328</v>
      </c>
      <c r="BS229" s="543">
        <v>142.34368874262154</v>
      </c>
      <c r="BT229" s="543">
        <v>828.48095133274614</v>
      </c>
      <c r="BU229" s="543">
        <v>212.7811947698161</v>
      </c>
      <c r="BV229" s="543">
        <v>94.388916414778123</v>
      </c>
      <c r="BW229" s="543">
        <v>124.45885233805251</v>
      </c>
      <c r="BX229" s="543">
        <v>121.92272679437038</v>
      </c>
      <c r="BY229" s="551">
        <v>79.914042114969746</v>
      </c>
      <c r="BZ229" s="551">
        <v>148.0459691662119</v>
      </c>
      <c r="CA229" s="551">
        <v>60.679001067010063</v>
      </c>
      <c r="CB229" s="551">
        <v>143.05545868020604</v>
      </c>
      <c r="CC229" s="551">
        <v>71.705216650429549</v>
      </c>
      <c r="CD229" s="551">
        <v>66.209947166713022</v>
      </c>
      <c r="CE229" s="551">
        <v>115.90825381718975</v>
      </c>
      <c r="CF229" s="551">
        <v>13.16556607906975</v>
      </c>
      <c r="CG229" s="551">
        <v>129.12757035962298</v>
      </c>
      <c r="CH229" s="551">
        <v>10.896768122498147</v>
      </c>
      <c r="CI229" s="551">
        <v>103.25253237749618</v>
      </c>
      <c r="CJ229" s="551">
        <v>78.628589318224726</v>
      </c>
      <c r="CK229" s="551">
        <v>221.4521333991039</v>
      </c>
      <c r="CL229" s="551">
        <v>261.32854395175428</v>
      </c>
      <c r="CM229" s="551">
        <v>40.698352180521105</v>
      </c>
      <c r="CN229" s="66"/>
      <c r="CO229" s="66"/>
      <c r="CP229" s="66"/>
      <c r="CQ229" s="66"/>
      <c r="CR229" s="66"/>
      <c r="CS229" s="66"/>
      <c r="CT229" s="66"/>
      <c r="CU229" s="66"/>
      <c r="CV229" s="66"/>
      <c r="CW229" s="66"/>
      <c r="CX229" s="66"/>
      <c r="CY229" s="66"/>
      <c r="CZ229" s="68"/>
    </row>
    <row r="230" s="365" customFormat="true" ht="15" customHeight="true" x14ac:dyDescent="0.2">
      <c r="A230" s="1056"/>
      <c r="B230" s="436" t="s">
        <v>94</v>
      </c>
      <c r="C230" s="531">
        <v>66.736970572209799</v>
      </c>
      <c r="D230" s="520">
        <v>59.211143998710767</v>
      </c>
      <c r="E230" s="520">
        <v>50.889032336677417</v>
      </c>
      <c r="F230" s="520">
        <v>44.115084896251432</v>
      </c>
      <c r="G230" s="539">
        <v>25.525165173210961</v>
      </c>
      <c r="H230" s="525">
        <v>64.046796522216383</v>
      </c>
      <c r="I230" s="520">
        <v>43.679695012181078</v>
      </c>
      <c r="J230" s="520">
        <v>37.046933984806813</v>
      </c>
      <c r="K230" s="520">
        <v>28.825819509144925</v>
      </c>
      <c r="L230" s="535">
        <v>15.35866856382053</v>
      </c>
      <c r="M230" s="531">
        <v>66.283081001400234</v>
      </c>
      <c r="N230" s="520">
        <v>61.471090877021219</v>
      </c>
      <c r="O230" s="520">
        <v>51.477419434867599</v>
      </c>
      <c r="P230" s="520">
        <v>50.306079627899216</v>
      </c>
      <c r="Q230" s="535">
        <v>33.777373076930374</v>
      </c>
      <c r="R230" s="531">
        <v>53.876573788827301</v>
      </c>
      <c r="S230" s="520">
        <v>60.151235803747205</v>
      </c>
      <c r="T230" s="520">
        <v>34.193806835237162</v>
      </c>
      <c r="U230" s="520">
        <v>28.637706926937774</v>
      </c>
      <c r="V230" s="520">
        <v>71.863224995560188</v>
      </c>
      <c r="W230" s="520">
        <v>66.161950157000135</v>
      </c>
      <c r="X230" s="520">
        <v>56.546346517524846</v>
      </c>
      <c r="Y230" s="535">
        <v>70.404836260507139</v>
      </c>
      <c r="Z230" s="535">
        <v>35.349802578581631</v>
      </c>
      <c r="AA230" s="535">
        <v>64.671024194323564</v>
      </c>
      <c r="AB230" s="535">
        <v>39.998999758874099</v>
      </c>
      <c r="AC230" s="535">
        <v>64.533779827985143</v>
      </c>
      <c r="AD230" s="535">
        <v>24.228027940591176</v>
      </c>
      <c r="AE230" s="535">
        <v>34.684640053676141</v>
      </c>
      <c r="AF230" s="535">
        <v>60.257640635346235</v>
      </c>
      <c r="AG230" s="535">
        <v>30.363473602622822</v>
      </c>
      <c r="AH230" s="535">
        <v>64.051623766315899</v>
      </c>
      <c r="AI230" s="535">
        <v>59.495613823028783</v>
      </c>
      <c r="AJ230" s="535">
        <v>48.702569872257016</v>
      </c>
      <c r="AK230" s="535">
        <v>42.0695418389382</v>
      </c>
      <c r="AL230" s="535">
        <v>44.760226218416776</v>
      </c>
      <c r="AM230" s="535">
        <v>53.104874832806424</v>
      </c>
      <c r="AN230" s="70"/>
      <c r="AO230" s="70"/>
      <c r="AP230" s="70"/>
      <c r="AQ230" s="70"/>
      <c r="AR230" s="70"/>
      <c r="AS230" s="70"/>
      <c r="AT230" s="70"/>
      <c r="AU230" s="70"/>
      <c r="AV230" s="70"/>
      <c r="AW230" s="70"/>
      <c r="AX230" s="70"/>
      <c r="AY230" s="70"/>
      <c r="AZ230" s="402"/>
      <c r="BA230" s="1043"/>
      <c r="BB230" s="678" t="s">
        <v>94</v>
      </c>
      <c r="BC230" s="547">
        <v>5458.3877590888378</v>
      </c>
      <c r="BD230" s="543">
        <v>5722.1212817016512</v>
      </c>
      <c r="BE230" s="543">
        <v>5283.3449600294298</v>
      </c>
      <c r="BF230" s="543">
        <v>5203.0663475982947</v>
      </c>
      <c r="BG230" s="556">
        <v>3409.6891923619251</v>
      </c>
      <c r="BH230" s="547">
        <v>1492.7685231200751</v>
      </c>
      <c r="BI230" s="543">
        <v>1271.4620091951313</v>
      </c>
      <c r="BJ230" s="543">
        <v>1100.5342179606969</v>
      </c>
      <c r="BK230" s="543">
        <v>890.48666861454785</v>
      </c>
      <c r="BL230" s="556">
        <v>510.21742284260324</v>
      </c>
      <c r="BM230" s="547">
        <v>4009.4638078266439</v>
      </c>
      <c r="BN230" s="543">
        <v>4406.2637235553111</v>
      </c>
      <c r="BO230" s="543">
        <v>4093.2898202638394</v>
      </c>
      <c r="BP230" s="543">
        <v>4146.1635652554542</v>
      </c>
      <c r="BQ230" s="556">
        <v>3155.9597821458215</v>
      </c>
      <c r="BR230" s="547">
        <v>1802.1718181166702</v>
      </c>
      <c r="BS230" s="543">
        <v>1217.0066618637893</v>
      </c>
      <c r="BT230" s="543">
        <v>2635.4462896540736</v>
      </c>
      <c r="BU230" s="543">
        <v>718.32543269272037</v>
      </c>
      <c r="BV230" s="543">
        <v>1980.9299434479233</v>
      </c>
      <c r="BW230" s="543">
        <v>1199.419513158897</v>
      </c>
      <c r="BX230" s="543">
        <v>1989.7818785426107</v>
      </c>
      <c r="BY230" s="551">
        <v>1487.879505082635</v>
      </c>
      <c r="BZ230" s="551">
        <v>942.81471662094827</v>
      </c>
      <c r="CA230" s="551">
        <v>602.90584548100037</v>
      </c>
      <c r="CB230" s="551">
        <v>684.94138594839296</v>
      </c>
      <c r="CC230" s="551">
        <v>1253.6011326897792</v>
      </c>
      <c r="CD230" s="551">
        <v>574.30083144540345</v>
      </c>
      <c r="CE230" s="551">
        <v>759.06202845735163</v>
      </c>
      <c r="CF230" s="551">
        <v>231.81775981472623</v>
      </c>
      <c r="CG230" s="551">
        <v>785.01844350416047</v>
      </c>
      <c r="CH230" s="551">
        <v>255.12291461955439</v>
      </c>
      <c r="CI230" s="551">
        <v>1027.5577959180309</v>
      </c>
      <c r="CJ230" s="551">
        <v>987.25238286798594</v>
      </c>
      <c r="CK230" s="551">
        <v>776.6522020325757</v>
      </c>
      <c r="CL230" s="551">
        <v>2423.6094220508703</v>
      </c>
      <c r="CM230" s="551">
        <v>740.99163677002332</v>
      </c>
      <c r="CN230" s="66"/>
      <c r="CO230" s="66"/>
      <c r="CP230" s="66"/>
      <c r="CQ230" s="66"/>
      <c r="CR230" s="66"/>
      <c r="CS230" s="66"/>
      <c r="CT230" s="66"/>
      <c r="CU230" s="66"/>
      <c r="CV230" s="66"/>
      <c r="CW230" s="66"/>
      <c r="CX230" s="66"/>
      <c r="CY230" s="66"/>
      <c r="CZ230" s="68"/>
    </row>
    <row r="231" s="365" customFormat="true" ht="15" customHeight="true" x14ac:dyDescent="0.2">
      <c r="A231" s="1120" t="s">
        <v>556</v>
      </c>
      <c r="B231" s="436" t="s">
        <v>557</v>
      </c>
      <c r="C231" s="462">
        <v>0.56146820986345281</v>
      </c>
      <c r="D231" s="460">
        <v>1.0984636784854385</v>
      </c>
      <c r="E231" s="460">
        <v>0.72474321425439969</v>
      </c>
      <c r="F231" s="460">
        <v>1.5559282665268126</v>
      </c>
      <c r="G231" s="464">
        <v>16.5282465831678</v>
      </c>
      <c r="H231" s="461">
        <v>1.195051484715896</v>
      </c>
      <c r="I231" s="460">
        <v>2.1730734663053606</v>
      </c>
      <c r="J231" s="460">
        <v>4.586808982268602</v>
      </c>
      <c r="K231" s="460">
        <v>10.471206128805544</v>
      </c>
      <c r="L231" s="463">
        <v>34.003186491090915</v>
      </c>
      <c r="M231" s="462">
        <v>0.42737923134082328</v>
      </c>
      <c r="N231" s="460">
        <v>1.3843098453697427</v>
      </c>
      <c r="O231" s="460">
        <v>0.61933262882714013</v>
      </c>
      <c r="P231" s="460">
        <v>1.1702114806803421</v>
      </c>
      <c r="Q231" s="463">
        <v>7.2466999183406653</v>
      </c>
      <c r="R231" s="462">
        <v>1.6170094512492188</v>
      </c>
      <c r="S231" s="460">
        <v>2.0711618727770347</v>
      </c>
      <c r="T231" s="460">
        <v>15.206856595251178</v>
      </c>
      <c r="U231" s="460">
        <v>1.4475057056627998</v>
      </c>
      <c r="V231" s="460">
        <v>0.95192423164906637</v>
      </c>
      <c r="W231" s="460">
        <v>2.7906926701056158</v>
      </c>
      <c r="X231" s="460">
        <v>1.0038211878370829</v>
      </c>
      <c r="Y231" s="463">
        <v>0.72288543464799249</v>
      </c>
      <c r="Z231" s="463">
        <v>3.3409093290190586</v>
      </c>
      <c r="AA231" s="463">
        <v>1.2876753544058044</v>
      </c>
      <c r="AB231" s="463">
        <v>4.8050958441045424</v>
      </c>
      <c r="AC231" s="463">
        <v>1.3622344661279266</v>
      </c>
      <c r="AD231" s="463">
        <v>7.4229081293138988</v>
      </c>
      <c r="AE231" s="463">
        <v>1.916664542073816</v>
      </c>
      <c r="AF231" s="463">
        <v>2.4817561033593947</v>
      </c>
      <c r="AG231" s="463">
        <v>4.5941936922029161</v>
      </c>
      <c r="AH231" s="463">
        <v>0.73774182359913365</v>
      </c>
      <c r="AI231" s="463">
        <v>2.4358082091314182</v>
      </c>
      <c r="AJ231" s="463">
        <v>1.6156561413531489</v>
      </c>
      <c r="AK231" s="463">
        <v>0.59227299303821612</v>
      </c>
      <c r="AL231" s="463">
        <v>4.4942012559757547</v>
      </c>
      <c r="AM231" s="463">
        <v>0.73663982651980042</v>
      </c>
      <c r="AN231" s="1"/>
      <c r="AO231" s="1"/>
      <c r="AP231" s="1"/>
      <c r="AQ231" s="1"/>
      <c r="AR231" s="1"/>
      <c r="AS231" s="1"/>
      <c r="AT231" s="1"/>
      <c r="AU231" s="1"/>
      <c r="AV231" s="1"/>
      <c r="AW231" s="1"/>
      <c r="AX231" s="1"/>
      <c r="AY231" s="1"/>
      <c r="AZ231" s="402"/>
      <c r="BA231" s="1104" t="s">
        <v>556</v>
      </c>
      <c r="BB231" s="678" t="s">
        <v>557</v>
      </c>
      <c r="BC231" s="507">
        <v>90.251887070381031</v>
      </c>
      <c r="BD231" s="492">
        <v>176.50427122944336</v>
      </c>
      <c r="BE231" s="492">
        <v>116.53757658190871</v>
      </c>
      <c r="BF231" s="492">
        <v>250.11509188743528</v>
      </c>
      <c r="BG231" s="511">
        <v>2656.5699390265368</v>
      </c>
      <c r="BH231" s="507">
        <v>44.453563231859604</v>
      </c>
      <c r="BI231" s="492">
        <v>80.753408676444309</v>
      </c>
      <c r="BJ231" s="492">
        <v>170.58000028873136</v>
      </c>
      <c r="BK231" s="492">
        <v>389.24704550131764</v>
      </c>
      <c r="BL231" s="511">
        <v>1264.6984563918486</v>
      </c>
      <c r="BM231" s="507">
        <v>52.79746590871423</v>
      </c>
      <c r="BN231" s="492">
        <v>171.03814734360967</v>
      </c>
      <c r="BO231" s="492">
        <v>76.537163597029249</v>
      </c>
      <c r="BP231" s="492">
        <v>144.60794463987168</v>
      </c>
      <c r="BQ231" s="511">
        <v>895.26557021627821</v>
      </c>
      <c r="BR231" s="507">
        <v>64.021159621394048</v>
      </c>
      <c r="BS231" s="492">
        <v>54.976752652913994</v>
      </c>
      <c r="BT231" s="492">
        <v>1682.440373720005</v>
      </c>
      <c r="BU231" s="492">
        <v>46.283806062577554</v>
      </c>
      <c r="BV231" s="492">
        <v>33.034494472431355</v>
      </c>
      <c r="BW231" s="492">
        <v>73.23944402210094</v>
      </c>
      <c r="BX231" s="492">
        <v>61.222849571056912</v>
      </c>
      <c r="BY231" s="493">
        <v>25.378936847560762</v>
      </c>
      <c r="BZ231" s="493">
        <v>153.18358735315581</v>
      </c>
      <c r="CA231" s="493">
        <v>15.909822037203485</v>
      </c>
      <c r="CB231" s="493">
        <v>119.32927070493828</v>
      </c>
      <c r="CC231" s="493">
        <v>30.875328096610261</v>
      </c>
      <c r="CD231" s="493">
        <v>214.14864812817206</v>
      </c>
      <c r="CE231" s="493">
        <v>83.386410275995956</v>
      </c>
      <c r="CF231" s="493">
        <v>28.208827333104715</v>
      </c>
      <c r="CG231" s="493">
        <v>129.88904290780812</v>
      </c>
      <c r="CH231" s="493">
        <v>6.5600706681810461</v>
      </c>
      <c r="CI231" s="493">
        <v>67.033297257649252</v>
      </c>
      <c r="CJ231" s="493">
        <v>43.112062150782315</v>
      </c>
      <c r="CK231" s="493">
        <v>27.472062063850906</v>
      </c>
      <c r="CL231" s="493">
        <v>297.46098310801563</v>
      </c>
      <c r="CM231" s="493">
        <v>32.811536740197852</v>
      </c>
      <c r="CN231" s="67"/>
      <c r="CO231" s="67"/>
      <c r="CP231" s="67"/>
      <c r="CQ231" s="67"/>
      <c r="CR231" s="67"/>
      <c r="CS231" s="67"/>
      <c r="CT231" s="67"/>
      <c r="CU231" s="67"/>
      <c r="CV231" s="67"/>
      <c r="CW231" s="67"/>
      <c r="CX231" s="67"/>
      <c r="CY231" s="67"/>
      <c r="CZ231" s="67"/>
    </row>
    <row r="232" s="365" customFormat="true" ht="15" customHeight="true" x14ac:dyDescent="0.2">
      <c r="A232" s="1120"/>
      <c r="B232" s="436" t="s">
        <v>558</v>
      </c>
      <c r="C232" s="462">
        <v>25.75003486194456</v>
      </c>
      <c r="D232" s="460">
        <v>26.73195941178161</v>
      </c>
      <c r="E232" s="460">
        <v>29.977013406521142</v>
      </c>
      <c r="F232" s="460">
        <v>35.999771536085056</v>
      </c>
      <c r="G232" s="464">
        <v>33.229656641794769</v>
      </c>
      <c r="H232" s="461">
        <v>35.067845716558409</v>
      </c>
      <c r="I232" s="460">
        <v>40.091658610480884</v>
      </c>
      <c r="J232" s="460">
        <v>36.226278468977846</v>
      </c>
      <c r="K232" s="460">
        <v>35.021228511548209</v>
      </c>
      <c r="L232" s="463">
        <v>28.539196198426346</v>
      </c>
      <c r="M232" s="462">
        <v>24.647595108903289</v>
      </c>
      <c r="N232" s="460">
        <v>25.426720301635815</v>
      </c>
      <c r="O232" s="460">
        <v>27.560351168569586</v>
      </c>
      <c r="P232" s="460">
        <v>31.811499498601098</v>
      </c>
      <c r="Q232" s="463">
        <v>35.246080717618312</v>
      </c>
      <c r="R232" s="462">
        <v>58.980917790148858</v>
      </c>
      <c r="S232" s="460">
        <v>27.109676424256683</v>
      </c>
      <c r="T232" s="460">
        <v>29.621399896934303</v>
      </c>
      <c r="U232" s="460">
        <v>25.472373951926198</v>
      </c>
      <c r="V232" s="460">
        <v>46.526161951979937</v>
      </c>
      <c r="W232" s="460">
        <v>29.245220647353044</v>
      </c>
      <c r="X232" s="460">
        <v>17.430384572962673</v>
      </c>
      <c r="Y232" s="463">
        <v>28.320332903813615</v>
      </c>
      <c r="Z232" s="463">
        <v>18.45352659029945</v>
      </c>
      <c r="AA232" s="463">
        <v>65.023780788885119</v>
      </c>
      <c r="AB232" s="463">
        <v>35.033984929318315</v>
      </c>
      <c r="AC232" s="463">
        <v>47.434924855703763</v>
      </c>
      <c r="AD232" s="463">
        <v>47.436140917773223</v>
      </c>
      <c r="AE232" s="463">
        <v>11.12880790043469</v>
      </c>
      <c r="AF232" s="463">
        <v>25.448320427825671</v>
      </c>
      <c r="AG232" s="463">
        <v>33.561008070594212</v>
      </c>
      <c r="AH232" s="463">
        <v>38.508811897757688</v>
      </c>
      <c r="AI232" s="463">
        <v>36.031905440867078</v>
      </c>
      <c r="AJ232" s="463">
        <v>42.922373759462488</v>
      </c>
      <c r="AK232" s="463">
        <v>20.599838845683397</v>
      </c>
      <c r="AL232" s="463">
        <v>33.683612863671861</v>
      </c>
      <c r="AM232" s="463">
        <v>10.035002426463967</v>
      </c>
      <c r="AN232" s="1"/>
      <c r="AO232" s="1"/>
      <c r="AP232" s="1"/>
      <c r="AQ232" s="1"/>
      <c r="AR232" s="1"/>
      <c r="AS232" s="1"/>
      <c r="AT232" s="1"/>
      <c r="AU232" s="1"/>
      <c r="AV232" s="1"/>
      <c r="AW232" s="1"/>
      <c r="AX232" s="1"/>
      <c r="AY232" s="1"/>
      <c r="AZ232" s="402"/>
      <c r="BA232" s="1104"/>
      <c r="BB232" s="678" t="s">
        <v>558</v>
      </c>
      <c r="BC232" s="507">
        <v>4139.1288012259529</v>
      </c>
      <c r="BD232" s="492">
        <v>4295.3673452518433</v>
      </c>
      <c r="BE232" s="492">
        <v>4820.2569225202706</v>
      </c>
      <c r="BF232" s="492">
        <v>5786.9545527145465</v>
      </c>
      <c r="BG232" s="511">
        <v>5340.9722849044256</v>
      </c>
      <c r="BH232" s="507">
        <v>1304.4548430787709</v>
      </c>
      <c r="BI232" s="492">
        <v>1489.8429079772818</v>
      </c>
      <c r="BJ232" s="492">
        <v>1347.2282398473847</v>
      </c>
      <c r="BK232" s="492">
        <v>1301.8471377854203</v>
      </c>
      <c r="BL232" s="511">
        <v>1061.4733824511027</v>
      </c>
      <c r="BM232" s="507">
        <v>3044.9082853451464</v>
      </c>
      <c r="BN232" s="492">
        <v>3141.5937320407893</v>
      </c>
      <c r="BO232" s="492">
        <v>3405.9098584472149</v>
      </c>
      <c r="BP232" s="492">
        <v>3931.0805220698517</v>
      </c>
      <c r="BQ232" s="511">
        <v>4354.3409975740842</v>
      </c>
      <c r="BR232" s="507">
        <v>2335.191516377517</v>
      </c>
      <c r="BS232" s="492">
        <v>719.59705075033446</v>
      </c>
      <c r="BT232" s="492">
        <v>3277.221613852189</v>
      </c>
      <c r="BU232" s="492">
        <v>814.47583338165146</v>
      </c>
      <c r="BV232" s="492">
        <v>1614.5909398309566</v>
      </c>
      <c r="BW232" s="492">
        <v>767.5168690054079</v>
      </c>
      <c r="BX232" s="492">
        <v>1063.0756011192684</v>
      </c>
      <c r="BY232" s="493">
        <v>994.26535079901248</v>
      </c>
      <c r="BZ232" s="493">
        <v>846.11018259777302</v>
      </c>
      <c r="CA232" s="493">
        <v>803.39875807801661</v>
      </c>
      <c r="CB232" s="493">
        <v>870.03048578782898</v>
      </c>
      <c r="CC232" s="493">
        <v>1075.1224584126549</v>
      </c>
      <c r="CD232" s="493">
        <v>1368.5182778757555</v>
      </c>
      <c r="CE232" s="493">
        <v>484.16993224297499</v>
      </c>
      <c r="CF232" s="493">
        <v>289.25778640952058</v>
      </c>
      <c r="CG232" s="493">
        <v>948.85142189563749</v>
      </c>
      <c r="CH232" s="493">
        <v>342.42402872667799</v>
      </c>
      <c r="CI232" s="493">
        <v>991.59589787179289</v>
      </c>
      <c r="CJ232" s="493">
        <v>1145.3377967091697</v>
      </c>
      <c r="CK232" s="493">
        <v>955.50541376352339</v>
      </c>
      <c r="CL232" s="493">
        <v>2229.4419022145557</v>
      </c>
      <c r="CM232" s="493">
        <v>446.98078891482072</v>
      </c>
      <c r="CN232" s="67"/>
      <c r="CO232" s="67"/>
      <c r="CP232" s="67"/>
      <c r="CQ232" s="67"/>
      <c r="CR232" s="67"/>
      <c r="CS232" s="67"/>
      <c r="CT232" s="67"/>
      <c r="CU232" s="67"/>
      <c r="CV232" s="67"/>
      <c r="CW232" s="67"/>
      <c r="CX232" s="67"/>
      <c r="CY232" s="67"/>
      <c r="CZ232" s="67"/>
    </row>
    <row r="233" s="365" customFormat="true" ht="15" customHeight="true" x14ac:dyDescent="0.2">
      <c r="A233" s="1120"/>
      <c r="B233" s="436" t="s">
        <v>559</v>
      </c>
      <c r="C233" s="462">
        <v>24.590048032760382</v>
      </c>
      <c r="D233" s="460">
        <v>32.372769508797781</v>
      </c>
      <c r="E233" s="460">
        <v>33.917933775052887</v>
      </c>
      <c r="F233" s="460">
        <v>35.814874333053368</v>
      </c>
      <c r="G233" s="464">
        <v>33.399088890115451</v>
      </c>
      <c r="H233" s="461">
        <v>26.394895900162162</v>
      </c>
      <c r="I233" s="460">
        <v>36.140283335831988</v>
      </c>
      <c r="J233" s="460">
        <v>39.270488046818727</v>
      </c>
      <c r="K233" s="460">
        <v>37.610649770197973</v>
      </c>
      <c r="L233" s="463">
        <v>26.774662070043277</v>
      </c>
      <c r="M233" s="462">
        <v>23.914863635326284</v>
      </c>
      <c r="N233" s="460">
        <v>31.203915632270029</v>
      </c>
      <c r="O233" s="460">
        <v>36.24265224105703</v>
      </c>
      <c r="P233" s="460">
        <v>33.762023553524593</v>
      </c>
      <c r="Q233" s="463">
        <v>33.137199154557159</v>
      </c>
      <c r="R233" s="462">
        <v>23.888169568132568</v>
      </c>
      <c r="S233" s="460">
        <v>47.041691800227255</v>
      </c>
      <c r="T233" s="460">
        <v>24.928764595989829</v>
      </c>
      <c r="U233" s="460">
        <v>51.526737801095749</v>
      </c>
      <c r="V233" s="460">
        <v>31.954212481739138</v>
      </c>
      <c r="W233" s="460">
        <v>37.04050090403328</v>
      </c>
      <c r="X233" s="460">
        <v>39.261533134598196</v>
      </c>
      <c r="Y233" s="463">
        <v>31.151906298481407</v>
      </c>
      <c r="Z233" s="463">
        <v>36.374592978442301</v>
      </c>
      <c r="AA233" s="463">
        <v>9.1422918863417006</v>
      </c>
      <c r="AB233" s="463">
        <v>29.114900294164965</v>
      </c>
      <c r="AC233" s="463">
        <v>36.909102990277567</v>
      </c>
      <c r="AD233" s="463">
        <v>27.304677313707298</v>
      </c>
      <c r="AE233" s="463">
        <v>37.257182238099318</v>
      </c>
      <c r="AF233" s="463">
        <v>5.9160245979649888</v>
      </c>
      <c r="AG233" s="463">
        <v>53.290898824593114</v>
      </c>
      <c r="AH233" s="463">
        <v>5.5469682436193013</v>
      </c>
      <c r="AI233" s="463">
        <v>24.403384780863192</v>
      </c>
      <c r="AJ233" s="463">
        <v>31.429228203748789</v>
      </c>
      <c r="AK233" s="463">
        <v>18.608474161132932</v>
      </c>
      <c r="AL233" s="463">
        <v>43.865691551979637</v>
      </c>
      <c r="AM233" s="463">
        <v>20.554545093856998</v>
      </c>
      <c r="AN233" s="1"/>
      <c r="AO233" s="1"/>
      <c r="AP233" s="1"/>
      <c r="AQ233" s="1"/>
      <c r="AR233" s="1"/>
      <c r="AS233" s="1"/>
      <c r="AT233" s="1"/>
      <c r="AU233" s="1"/>
      <c r="AV233" s="1"/>
      <c r="AW233" s="1"/>
      <c r="AX233" s="1"/>
      <c r="AY233" s="1"/>
      <c r="AZ233" s="402"/>
      <c r="BA233" s="1104"/>
      <c r="BB233" s="678" t="s">
        <v>559</v>
      </c>
      <c r="BC233" s="507">
        <v>3952.6694461431061</v>
      </c>
      <c r="BD233" s="492">
        <v>5201.7487712542897</v>
      </c>
      <c r="BE233" s="492">
        <v>5453.9507608592121</v>
      </c>
      <c r="BF233" s="492">
        <v>5757.2323721224866</v>
      </c>
      <c r="BG233" s="511">
        <v>5368.2049750343513</v>
      </c>
      <c r="BH233" s="507">
        <v>981.83817927740131</v>
      </c>
      <c r="BI233" s="492">
        <v>1343.0061685226196</v>
      </c>
      <c r="BJ233" s="492">
        <v>1460.4401204106391</v>
      </c>
      <c r="BK233" s="492">
        <v>1398.1039168125274</v>
      </c>
      <c r="BL233" s="511">
        <v>995.84413358639699</v>
      </c>
      <c r="BM233" s="507">
        <v>2954.3882924221107</v>
      </c>
      <c r="BN233" s="492">
        <v>3855.3940344072776</v>
      </c>
      <c r="BO233" s="492">
        <v>4478.8691482590002</v>
      </c>
      <c r="BP233" s="492">
        <v>4172.1149668773223</v>
      </c>
      <c r="BQ233" s="511">
        <v>4093.8073648381437</v>
      </c>
      <c r="BR233" s="507">
        <v>945.78811261916053</v>
      </c>
      <c r="BS233" s="492">
        <v>1248.6708491828813</v>
      </c>
      <c r="BT233" s="492">
        <v>2758.0427132029781</v>
      </c>
      <c r="BU233" s="492">
        <v>1647.5607177874276</v>
      </c>
      <c r="BV233" s="492">
        <v>1108.9026001263298</v>
      </c>
      <c r="BW233" s="492">
        <v>972.09761632722382</v>
      </c>
      <c r="BX233" s="492">
        <v>2394.5529006095117</v>
      </c>
      <c r="BY233" s="493">
        <v>1093.6757399397209</v>
      </c>
      <c r="BZ233" s="493">
        <v>1667.8066035945742</v>
      </c>
      <c r="CA233" s="493">
        <v>112.95722670019144</v>
      </c>
      <c r="CB233" s="493">
        <v>723.03652860792135</v>
      </c>
      <c r="CC233" s="493">
        <v>836.55251200301188</v>
      </c>
      <c r="CD233" s="493">
        <v>787.73165886492654</v>
      </c>
      <c r="CE233" s="493">
        <v>1620.9110231006975</v>
      </c>
      <c r="CF233" s="493">
        <v>67.244366260042327</v>
      </c>
      <c r="CG233" s="493">
        <v>1506.6634773738026</v>
      </c>
      <c r="CH233" s="493">
        <v>49.324170744142492</v>
      </c>
      <c r="CI233" s="493">
        <v>671.5796999024476</v>
      </c>
      <c r="CJ233" s="493">
        <v>838.65545705555405</v>
      </c>
      <c r="CK233" s="493">
        <v>863.13771365094817</v>
      </c>
      <c r="CL233" s="493">
        <v>2903.3705859111242</v>
      </c>
      <c r="CM233" s="493">
        <v>915.54405184880977</v>
      </c>
      <c r="CN233" s="67"/>
      <c r="CO233" s="67"/>
      <c r="CP233" s="67"/>
      <c r="CQ233" s="67"/>
      <c r="CR233" s="67"/>
      <c r="CS233" s="67"/>
      <c r="CT233" s="67"/>
      <c r="CU233" s="67"/>
      <c r="CV233" s="67"/>
      <c r="CW233" s="67"/>
      <c r="CX233" s="67"/>
      <c r="CY233" s="67"/>
      <c r="CZ233" s="67"/>
    </row>
    <row r="234" s="365" customFormat="true" ht="15" customHeight="true" x14ac:dyDescent="0.2">
      <c r="A234" s="1120"/>
      <c r="B234" s="436" t="s">
        <v>560</v>
      </c>
      <c r="C234" s="462">
        <v>47.47230785162607</v>
      </c>
      <c r="D234" s="460">
        <v>38.623559913079013</v>
      </c>
      <c r="E234" s="460">
        <v>34.275132678444585</v>
      </c>
      <c r="F234" s="460">
        <v>25.487334510691014</v>
      </c>
      <c r="G234" s="464">
        <v>16.062629664430212</v>
      </c>
      <c r="H234" s="461">
        <v>36.09138921161945</v>
      </c>
      <c r="I234" s="460">
        <v>20.693229091169108</v>
      </c>
      <c r="J234" s="460">
        <v>19.315798180418355</v>
      </c>
      <c r="K234" s="460">
        <v>15.860873832298747</v>
      </c>
      <c r="L234" s="463">
        <v>9.6318114238058694</v>
      </c>
      <c r="M234" s="462">
        <v>49.51582086779365</v>
      </c>
      <c r="N234" s="460">
        <v>40.771211773360392</v>
      </c>
      <c r="O234" s="460">
        <v>34.473463669405497</v>
      </c>
      <c r="P234" s="460">
        <v>31.915767515095943</v>
      </c>
      <c r="Q234" s="463">
        <v>23.398951937288444</v>
      </c>
      <c r="R234" s="462">
        <v>15.513903190469353</v>
      </c>
      <c r="S234" s="460">
        <v>22.908348746470566</v>
      </c>
      <c r="T234" s="460">
        <v>28.827234230171605</v>
      </c>
      <c r="U234" s="460">
        <v>20.00191063033359</v>
      </c>
      <c r="V234" s="460">
        <v>19.674814964561808</v>
      </c>
      <c r="W234" s="460">
        <v>30.923585778507906</v>
      </c>
      <c r="X234" s="460">
        <v>40.966934666078927</v>
      </c>
      <c r="Y234" s="463">
        <v>38.016774856657698</v>
      </c>
      <c r="Z234" s="463">
        <v>41.03016835800787</v>
      </c>
      <c r="AA234" s="463">
        <v>24.473203613457358</v>
      </c>
      <c r="AB234" s="463">
        <v>30.373142212405803</v>
      </c>
      <c r="AC234" s="463">
        <v>14.091646201236419</v>
      </c>
      <c r="AD234" s="463">
        <v>17.717239508732977</v>
      </c>
      <c r="AE234" s="463">
        <v>47.339745913622146</v>
      </c>
      <c r="AF234" s="463">
        <v>66.03434694659272</v>
      </c>
      <c r="AG234" s="463">
        <v>8.1108865614059749</v>
      </c>
      <c r="AH234" s="463">
        <v>54.544144643257539</v>
      </c>
      <c r="AI234" s="463">
        <v>29.507974783635678</v>
      </c>
      <c r="AJ234" s="463">
        <v>22.223035512002497</v>
      </c>
      <c r="AK234" s="463">
        <v>59.771533942669429</v>
      </c>
      <c r="AL234" s="463">
        <v>17.492743997807015</v>
      </c>
      <c r="AM234" s="463">
        <v>67.803666561288452</v>
      </c>
      <c r="AN234" s="1"/>
      <c r="AO234" s="1"/>
      <c r="AP234" s="1"/>
      <c r="AQ234" s="1"/>
      <c r="AR234" s="1"/>
      <c r="AS234" s="1"/>
      <c r="AT234" s="1"/>
      <c r="AU234" s="1"/>
      <c r="AV234" s="1"/>
      <c r="AW234" s="1"/>
      <c r="AX234" s="1"/>
      <c r="AY234" s="1"/>
      <c r="AZ234" s="402"/>
      <c r="BA234" s="1104"/>
      <c r="BB234" s="678" t="s">
        <v>560</v>
      </c>
      <c r="BC234" s="507">
        <v>7630.8244918038836</v>
      </c>
      <c r="BD234" s="492">
        <v>6206.1435696666276</v>
      </c>
      <c r="BE234" s="492">
        <v>5511.3877864708411</v>
      </c>
      <c r="BF234" s="492">
        <v>4097.0828477441437</v>
      </c>
      <c r="BG234" s="511">
        <v>2581.7317580255267</v>
      </c>
      <c r="BH234" s="507">
        <v>1342.5286466430343</v>
      </c>
      <c r="BI234" s="492">
        <v>768.97942547500099</v>
      </c>
      <c r="BJ234" s="492">
        <v>718.34010788982357</v>
      </c>
      <c r="BK234" s="492">
        <v>589.59762632384513</v>
      </c>
      <c r="BL234" s="511">
        <v>358.24104435436533</v>
      </c>
      <c r="BM234" s="507">
        <v>6117.0727833625006</v>
      </c>
      <c r="BN234" s="492">
        <v>5037.479542599769</v>
      </c>
      <c r="BO234" s="492">
        <v>4260.2327179470403</v>
      </c>
      <c r="BP234" s="492">
        <v>3943.9653585339665</v>
      </c>
      <c r="BQ234" s="511">
        <v>2890.7332005816688</v>
      </c>
      <c r="BR234" s="507">
        <v>614.23145779425306</v>
      </c>
      <c r="BS234" s="492">
        <v>608.07734985617162</v>
      </c>
      <c r="BT234" s="492">
        <v>3189.3575393266833</v>
      </c>
      <c r="BU234" s="492">
        <v>639.55848248036364</v>
      </c>
      <c r="BV234" s="492">
        <v>682.77237261519201</v>
      </c>
      <c r="BW234" s="492">
        <v>811.56418757567906</v>
      </c>
      <c r="BX234" s="492">
        <v>2498.5649922899679</v>
      </c>
      <c r="BY234" s="493">
        <v>1334.6863582953101</v>
      </c>
      <c r="BZ234" s="493">
        <v>1881.2687684131199</v>
      </c>
      <c r="CA234" s="493">
        <v>302.37770167622978</v>
      </c>
      <c r="CB234" s="493">
        <v>754.28358284894705</v>
      </c>
      <c r="CC234" s="493">
        <v>319.39009818275116</v>
      </c>
      <c r="CD234" s="493">
        <v>511.13698610586169</v>
      </c>
      <c r="CE234" s="493">
        <v>2059.5630526161581</v>
      </c>
      <c r="CF234" s="493">
        <v>750.57798328742967</v>
      </c>
      <c r="CG234" s="493">
        <v>229.31451374869312</v>
      </c>
      <c r="CH234" s="493">
        <v>485.01173710016349</v>
      </c>
      <c r="CI234" s="493">
        <v>812.05771362762891</v>
      </c>
      <c r="CJ234" s="493">
        <v>592.99801712143983</v>
      </c>
      <c r="CK234" s="493">
        <v>2772.4500516244766</v>
      </c>
      <c r="CL234" s="493">
        <v>1157.8050315227326</v>
      </c>
      <c r="CM234" s="493">
        <v>3020.1224756017737</v>
      </c>
      <c r="CN234" s="67"/>
      <c r="CO234" s="67"/>
      <c r="CP234" s="67"/>
      <c r="CQ234" s="67"/>
      <c r="CR234" s="67"/>
      <c r="CS234" s="67"/>
      <c r="CT234" s="67"/>
      <c r="CU234" s="67"/>
      <c r="CV234" s="67"/>
      <c r="CW234" s="67"/>
      <c r="CX234" s="67"/>
      <c r="CY234" s="67"/>
      <c r="CZ234" s="67"/>
    </row>
    <row r="235" s="365" customFormat="true" ht="15" customHeight="true" x14ac:dyDescent="0.2">
      <c r="A235" s="1120"/>
      <c r="B235" s="436" t="s">
        <v>561</v>
      </c>
      <c r="C235" s="462">
        <v>0.44627088214110505</v>
      </c>
      <c r="D235" s="460">
        <v>0.32265606247230655</v>
      </c>
      <c r="E235" s="460">
        <v>0.36983407926271583</v>
      </c>
      <c r="F235" s="460">
        <v>0.46955109963171598</v>
      </c>
      <c r="G235" s="464">
        <v>0.44945174304445756</v>
      </c>
      <c r="H235" s="461">
        <v>0.63495361226965108</v>
      </c>
      <c r="I235" s="460">
        <v>0.24755436362406047</v>
      </c>
      <c r="J235" s="460">
        <v>9.7445154506730691E-2</v>
      </c>
      <c r="K235" s="460">
        <v>0.54018995630151168</v>
      </c>
      <c r="L235" s="463">
        <v>0.82576161066950315</v>
      </c>
      <c r="M235" s="462">
        <v>0.46555715042352869</v>
      </c>
      <c r="N235" s="460">
        <v>0.21451462799426743</v>
      </c>
      <c r="O235" s="460">
        <v>0.38753693253530802</v>
      </c>
      <c r="P235" s="460">
        <v>0.34992040185815998</v>
      </c>
      <c r="Q235" s="463">
        <v>0.55351624111823106</v>
      </c>
      <c r="R235" s="462">
        <v>0</v>
      </c>
      <c r="S235" s="460">
        <v>0</v>
      </c>
      <c r="T235" s="460">
        <v>0.99089786865577623</v>
      </c>
      <c r="U235" s="460">
        <v>0.15522569659144925</v>
      </c>
      <c r="V235" s="460">
        <v>0.8928863700700439</v>
      </c>
      <c r="W235" s="460">
        <v>0</v>
      </c>
      <c r="X235" s="460">
        <v>0.22215029480854412</v>
      </c>
      <c r="Y235" s="463">
        <v>0</v>
      </c>
      <c r="Z235" s="463">
        <v>0.32901472118837494</v>
      </c>
      <c r="AA235" s="463">
        <v>7.304835690996811E-2</v>
      </c>
      <c r="AB235" s="463">
        <v>0.62066949638007363</v>
      </c>
      <c r="AC235" s="463">
        <v>0.20209148665453047</v>
      </c>
      <c r="AD235" s="463">
        <v>0</v>
      </c>
      <c r="AE235" s="463">
        <v>0.7523758966107349</v>
      </c>
      <c r="AF235" s="463">
        <v>6.1700902651185073E-2</v>
      </c>
      <c r="AG235" s="463">
        <v>0</v>
      </c>
      <c r="AH235" s="463">
        <v>0.4016305799942827</v>
      </c>
      <c r="AI235" s="463">
        <v>1.4081878412961748</v>
      </c>
      <c r="AJ235" s="463">
        <v>0.14669037825438105</v>
      </c>
      <c r="AK235" s="463">
        <v>0.42788005747608815</v>
      </c>
      <c r="AL235" s="463">
        <v>0.23752725137782429</v>
      </c>
      <c r="AM235" s="463">
        <v>0.45838823632302089</v>
      </c>
      <c r="AN235" s="1"/>
      <c r="AO235" s="1"/>
      <c r="AP235" s="1"/>
      <c r="AQ235" s="1"/>
      <c r="AR235" s="1"/>
      <c r="AS235" s="1"/>
      <c r="AT235" s="1"/>
      <c r="AU235" s="1"/>
      <c r="AV235" s="1"/>
      <c r="AW235" s="1"/>
      <c r="AX235" s="1"/>
      <c r="AY235" s="1"/>
      <c r="AZ235" s="402"/>
      <c r="BA235" s="1104"/>
      <c r="BB235" s="678" t="s">
        <v>561</v>
      </c>
      <c r="BC235" s="507">
        <v>71.734763518656763</v>
      </c>
      <c r="BD235" s="492">
        <v>51.845294732875558</v>
      </c>
      <c r="BE235" s="492">
        <v>59.468742151685213</v>
      </c>
      <c r="BF235" s="492">
        <v>75.480225507047237</v>
      </c>
      <c r="BG235" s="511">
        <v>72.239967113689062</v>
      </c>
      <c r="BH235" s="507">
        <v>23.619024714267319</v>
      </c>
      <c r="BI235" s="492">
        <v>9.199347838597987</v>
      </c>
      <c r="BJ235" s="492">
        <v>3.6239125169917967</v>
      </c>
      <c r="BK235" s="492">
        <v>20.080527678795164</v>
      </c>
      <c r="BL235" s="511">
        <v>30.712987285323742</v>
      </c>
      <c r="BM235" s="507">
        <v>57.513879888193088</v>
      </c>
      <c r="BN235" s="492">
        <v>26.504315253528627</v>
      </c>
      <c r="BO235" s="492">
        <v>47.891837479184922</v>
      </c>
      <c r="BP235" s="492">
        <v>43.241132851343835</v>
      </c>
      <c r="BQ235" s="511">
        <v>68.38202751772738</v>
      </c>
      <c r="BR235" s="507">
        <v>0</v>
      </c>
      <c r="BS235" s="492">
        <v>0</v>
      </c>
      <c r="BT235" s="492">
        <v>109.62992713301405</v>
      </c>
      <c r="BU235" s="492">
        <v>4.9633213940786876</v>
      </c>
      <c r="BV235" s="492">
        <v>30.985711757216926</v>
      </c>
      <c r="BW235" s="492">
        <v>0</v>
      </c>
      <c r="BX235" s="492">
        <v>13.548901184816186</v>
      </c>
      <c r="BY235" s="493">
        <v>0</v>
      </c>
      <c r="BZ235" s="493">
        <v>15.085610030138632</v>
      </c>
      <c r="CA235" s="493">
        <v>0.9025460917390975</v>
      </c>
      <c r="CB235" s="493">
        <v>15.413644338167778</v>
      </c>
      <c r="CC235" s="493">
        <v>4.5804456656614949</v>
      </c>
      <c r="CD235" s="493">
        <v>0</v>
      </c>
      <c r="CE235" s="493">
        <v>32.732866821165857</v>
      </c>
      <c r="CF235" s="493">
        <v>0.7013219819739599</v>
      </c>
      <c r="CG235" s="493">
        <v>0</v>
      </c>
      <c r="CH235" s="493">
        <v>3.5713374286024817</v>
      </c>
      <c r="CI235" s="493">
        <v>38.753245763086682</v>
      </c>
      <c r="CJ235" s="493">
        <v>3.9142763997591978</v>
      </c>
      <c r="CK235" s="493">
        <v>19.846840279797661</v>
      </c>
      <c r="CL235" s="493">
        <v>15.721389783300246</v>
      </c>
      <c r="CM235" s="493">
        <v>20.417606971434935</v>
      </c>
      <c r="CN235" s="67"/>
      <c r="CO235" s="67"/>
      <c r="CP235" s="67"/>
      <c r="CQ235" s="67"/>
      <c r="CR235" s="67"/>
      <c r="CS235" s="67"/>
      <c r="CT235" s="67"/>
      <c r="CU235" s="67"/>
      <c r="CV235" s="67"/>
      <c r="CW235" s="67"/>
      <c r="CX235" s="67"/>
      <c r="CY235" s="67"/>
      <c r="CZ235" s="67"/>
    </row>
    <row r="236" s="365" customFormat="true" ht="15" customHeight="true" x14ac:dyDescent="0.2">
      <c r="A236" s="1121"/>
      <c r="B236" s="436" t="s">
        <v>562</v>
      </c>
      <c r="C236" s="462">
        <v>1.1798701616642955</v>
      </c>
      <c r="D236" s="460">
        <v>0.85059142538366617</v>
      </c>
      <c r="E236" s="460">
        <v>0.73534284646435988</v>
      </c>
      <c r="F236" s="460">
        <v>0.67254025401209772</v>
      </c>
      <c r="G236" s="464">
        <v>0.3309264774472519</v>
      </c>
      <c r="H236" s="461">
        <v>0.61586407467438486</v>
      </c>
      <c r="I236" s="460">
        <v>0.65420113258866375</v>
      </c>
      <c r="J236" s="460">
        <v>0.50318116700975357</v>
      </c>
      <c r="K236" s="460">
        <v>0.49585180084798952</v>
      </c>
      <c r="L236" s="463">
        <v>0.22538220596410391</v>
      </c>
      <c r="M236" s="462">
        <v>1.0287840062123199</v>
      </c>
      <c r="N236" s="460">
        <v>0.99932781936961113</v>
      </c>
      <c r="O236" s="460">
        <v>0.71666335960535088</v>
      </c>
      <c r="P236" s="460">
        <v>0.9905775502400247</v>
      </c>
      <c r="Q236" s="463">
        <v>0.41755203107712285</v>
      </c>
      <c r="R236" s="462">
        <v>0</v>
      </c>
      <c r="S236" s="460">
        <v>0.86912115626841779</v>
      </c>
      <c r="T236" s="460">
        <v>0.42484681299710636</v>
      </c>
      <c r="U236" s="460">
        <v>1.3962462143901528</v>
      </c>
      <c r="V236" s="460">
        <v>0</v>
      </c>
      <c r="W236" s="460">
        <v>0</v>
      </c>
      <c r="X236" s="460">
        <v>1.1151761437143546</v>
      </c>
      <c r="Y236" s="463">
        <v>1.7881005063992779</v>
      </c>
      <c r="Z236" s="463">
        <v>0.47178802304291945</v>
      </c>
      <c r="AA236" s="463">
        <v>0</v>
      </c>
      <c r="AB236" s="463">
        <v>5.2207223626103756E-2</v>
      </c>
      <c r="AC236" s="463">
        <v>0</v>
      </c>
      <c r="AD236" s="463">
        <v>0.11903413047265707</v>
      </c>
      <c r="AE236" s="463">
        <v>1.6052235091591551</v>
      </c>
      <c r="AF236" s="463">
        <v>5.7851021606068836E-2</v>
      </c>
      <c r="AG236" s="463">
        <v>0.44301285120358358</v>
      </c>
      <c r="AH236" s="463">
        <v>0.26070281177211602</v>
      </c>
      <c r="AI236" s="463">
        <v>6.2127389442064658</v>
      </c>
      <c r="AJ236" s="463">
        <v>1.6630160051788141</v>
      </c>
      <c r="AK236" s="463">
        <v>0</v>
      </c>
      <c r="AL236" s="463">
        <v>0.22622307918785792</v>
      </c>
      <c r="AM236" s="463">
        <v>0.41175785554791933</v>
      </c>
      <c r="AN236" s="1"/>
      <c r="AO236" s="1"/>
      <c r="AP236" s="1"/>
      <c r="AQ236" s="1"/>
      <c r="AR236" s="1"/>
      <c r="AS236" s="1"/>
      <c r="AT236" s="1"/>
      <c r="AU236" s="1"/>
      <c r="AV236" s="1"/>
      <c r="AW236" s="1"/>
      <c r="AX236" s="1"/>
      <c r="AY236" s="1"/>
      <c r="AZ236" s="402"/>
      <c r="BA236" s="1105"/>
      <c r="BB236" s="678" t="s">
        <v>562</v>
      </c>
      <c r="BC236" s="507">
        <v>189.65545460558687</v>
      </c>
      <c r="BD236" s="492">
        <v>136.67545189874718</v>
      </c>
      <c r="BE236" s="492">
        <v>118.24198088140825</v>
      </c>
      <c r="BF236" s="492">
        <v>108.11068289524911</v>
      </c>
      <c r="BG236" s="511">
        <v>53.189509703322621</v>
      </c>
      <c r="BH236" s="507">
        <v>22.908931486141778</v>
      </c>
      <c r="BI236" s="492">
        <v>24.310715783734832</v>
      </c>
      <c r="BJ236" s="492">
        <v>18.712931788878581</v>
      </c>
      <c r="BK236" s="492">
        <v>18.432341614939087</v>
      </c>
      <c r="BL236" s="511">
        <v>8.3827593056807963</v>
      </c>
      <c r="BM236" s="507">
        <v>127.09365479697101</v>
      </c>
      <c r="BN236" s="492">
        <v>123.47176420482288</v>
      </c>
      <c r="BO236" s="492">
        <v>88.565301172628395</v>
      </c>
      <c r="BP236" s="492">
        <v>122.40982584047853</v>
      </c>
      <c r="BQ236" s="511">
        <v>51.584853990038276</v>
      </c>
      <c r="BR236" s="507">
        <v>0</v>
      </c>
      <c r="BS236" s="492">
        <v>23.069881433032347</v>
      </c>
      <c r="BT236" s="492">
        <v>47.003759544613395</v>
      </c>
      <c r="BU236" s="492">
        <v>44.644790517665939</v>
      </c>
      <c r="BV236" s="492">
        <v>0</v>
      </c>
      <c r="BW236" s="492">
        <v>0</v>
      </c>
      <c r="BX236" s="492">
        <v>68.014365625181441</v>
      </c>
      <c r="BY236" s="493">
        <v>62.776323403301689</v>
      </c>
      <c r="BZ236" s="493">
        <v>21.631889621256903</v>
      </c>
      <c r="CA236" s="493">
        <v>0</v>
      </c>
      <c r="CB236" s="493">
        <v>1.2965089819126288</v>
      </c>
      <c r="CC236" s="493">
        <v>0</v>
      </c>
      <c r="CD236" s="493">
        <v>3.4340985605311674</v>
      </c>
      <c r="CE236" s="493">
        <v>69.836856257898148</v>
      </c>
      <c r="CF236" s="493">
        <v>0.65756239193702171</v>
      </c>
      <c r="CG236" s="493">
        <v>12.525052075264384</v>
      </c>
      <c r="CH236" s="493">
        <v>2.3181942705580818</v>
      </c>
      <c r="CI236" s="493">
        <v>170.97420678275449</v>
      </c>
      <c r="CJ236" s="493">
        <v>44.375809640390237</v>
      </c>
      <c r="CK236" s="493">
        <v>0</v>
      </c>
      <c r="CL236" s="493">
        <v>14.973192276929421</v>
      </c>
      <c r="CM236" s="493">
        <v>18.340588601086836</v>
      </c>
      <c r="CN236" s="67"/>
      <c r="CO236" s="67"/>
      <c r="CP236" s="67"/>
      <c r="CQ236" s="67"/>
      <c r="CR236" s="67"/>
      <c r="CS236" s="67"/>
      <c r="CT236" s="67"/>
      <c r="CU236" s="67"/>
      <c r="CV236" s="67"/>
      <c r="CW236" s="67"/>
      <c r="CX236" s="67"/>
      <c r="CY236" s="67"/>
      <c r="CZ236" s="67"/>
    </row>
    <row r="237" s="365" customFormat="true" ht="15" customHeight="true" x14ac:dyDescent="0.2">
      <c r="A237" s="672"/>
      <c r="B237" s="436"/>
      <c r="C237" s="462"/>
      <c r="D237" s="460"/>
      <c r="E237" s="460"/>
      <c r="F237" s="460"/>
      <c r="G237" s="464"/>
      <c r="H237" s="461"/>
      <c r="I237" s="460"/>
      <c r="J237" s="460"/>
      <c r="K237" s="460"/>
      <c r="L237" s="463"/>
      <c r="M237" s="462"/>
      <c r="N237" s="460"/>
      <c r="O237" s="460"/>
      <c r="P237" s="460"/>
      <c r="Q237" s="463"/>
      <c r="R237" s="462"/>
      <c r="S237" s="460"/>
      <c r="T237" s="460"/>
      <c r="U237" s="460"/>
      <c r="V237" s="460"/>
      <c r="W237" s="460"/>
      <c r="X237" s="460"/>
      <c r="Y237" s="463"/>
      <c r="Z237" s="463"/>
      <c r="AA237" s="463"/>
      <c r="AB237" s="463"/>
      <c r="AC237" s="463"/>
      <c r="AD237" s="463"/>
      <c r="AE237" s="463"/>
      <c r="AF237" s="463"/>
      <c r="AG237" s="463"/>
      <c r="AH237" s="463"/>
      <c r="AI237" s="463"/>
      <c r="AJ237" s="463"/>
      <c r="AK237" s="463"/>
      <c r="AL237" s="463"/>
      <c r="AM237" s="463"/>
      <c r="AN237" s="1"/>
      <c r="AO237" s="1"/>
      <c r="AP237" s="1"/>
      <c r="AQ237" s="1"/>
      <c r="AR237" s="1"/>
      <c r="AS237" s="1"/>
      <c r="AT237" s="1"/>
      <c r="AU237" s="1"/>
      <c r="AV237" s="1"/>
      <c r="AW237" s="1"/>
      <c r="AX237" s="1"/>
      <c r="AY237" s="1"/>
      <c r="AZ237" s="402"/>
      <c r="BA237" s="679"/>
      <c r="BB237" s="678"/>
      <c r="BC237" s="507"/>
      <c r="BD237" s="492"/>
      <c r="BE237" s="492"/>
      <c r="BF237" s="492"/>
      <c r="BG237" s="511"/>
      <c r="BH237" s="507"/>
      <c r="BI237" s="492"/>
      <c r="BJ237" s="492"/>
      <c r="BK237" s="492"/>
      <c r="BL237" s="511"/>
      <c r="BM237" s="507"/>
      <c r="BN237" s="492"/>
      <c r="BO237" s="492"/>
      <c r="BP237" s="492"/>
      <c r="BQ237" s="511"/>
      <c r="BR237" s="507"/>
      <c r="BS237" s="492"/>
      <c r="BT237" s="492"/>
      <c r="BU237" s="492"/>
      <c r="BV237" s="492"/>
      <c r="BW237" s="492"/>
      <c r="BX237" s="492"/>
      <c r="BY237" s="493"/>
      <c r="BZ237" s="493"/>
      <c r="CA237" s="493"/>
      <c r="CB237" s="493"/>
      <c r="CC237" s="493"/>
      <c r="CD237" s="493"/>
      <c r="CE237" s="493"/>
      <c r="CF237" s="493"/>
      <c r="CG237" s="493"/>
      <c r="CH237" s="493"/>
      <c r="CI237" s="493"/>
      <c r="CJ237" s="493"/>
      <c r="CK237" s="493"/>
      <c r="CL237" s="493"/>
      <c r="CM237" s="493"/>
      <c r="CN237" s="67"/>
      <c r="CO237" s="67"/>
      <c r="CP237" s="67"/>
      <c r="CQ237" s="67"/>
      <c r="CR237" s="67"/>
      <c r="CS237" s="67"/>
      <c r="CT237" s="67"/>
      <c r="CU237" s="67"/>
      <c r="CV237" s="67"/>
      <c r="CW237" s="67"/>
      <c r="CX237" s="67"/>
      <c r="CY237" s="67"/>
      <c r="CZ237" s="67"/>
    </row>
    <row r="238" s="365" customFormat="true" ht="15" customHeight="true" x14ac:dyDescent="0.2">
      <c r="A238" s="672"/>
      <c r="B238" s="436"/>
      <c r="C238" s="462"/>
      <c r="D238" s="460"/>
      <c r="E238" s="460"/>
      <c r="F238" s="460"/>
      <c r="G238" s="464"/>
      <c r="H238" s="461"/>
      <c r="I238" s="460"/>
      <c r="J238" s="460"/>
      <c r="K238" s="460"/>
      <c r="L238" s="463"/>
      <c r="M238" s="462"/>
      <c r="N238" s="460"/>
      <c r="O238" s="460"/>
      <c r="P238" s="460"/>
      <c r="Q238" s="463"/>
      <c r="R238" s="462"/>
      <c r="S238" s="460"/>
      <c r="T238" s="460"/>
      <c r="U238" s="460"/>
      <c r="V238" s="460"/>
      <c r="W238" s="460"/>
      <c r="X238" s="460"/>
      <c r="Y238" s="463"/>
      <c r="Z238" s="463"/>
      <c r="AA238" s="463"/>
      <c r="AB238" s="463"/>
      <c r="AC238" s="463"/>
      <c r="AD238" s="463"/>
      <c r="AE238" s="463"/>
      <c r="AF238" s="463"/>
      <c r="AG238" s="463"/>
      <c r="AH238" s="463"/>
      <c r="AI238" s="463"/>
      <c r="AJ238" s="463"/>
      <c r="AK238" s="463"/>
      <c r="AL238" s="463"/>
      <c r="AM238" s="463"/>
      <c r="AN238" s="1"/>
      <c r="AO238" s="1"/>
      <c r="AP238" s="1"/>
      <c r="AQ238" s="1"/>
      <c r="AR238" s="1"/>
      <c r="AS238" s="1"/>
      <c r="AT238" s="1"/>
      <c r="AU238" s="1"/>
      <c r="AV238" s="1"/>
      <c r="AW238" s="1"/>
      <c r="AX238" s="1"/>
      <c r="AY238" s="1"/>
      <c r="AZ238" s="402"/>
      <c r="BA238" s="679"/>
      <c r="BB238" s="678"/>
      <c r="BC238" s="507"/>
      <c r="BD238" s="492"/>
      <c r="BE238" s="492"/>
      <c r="BF238" s="492"/>
      <c r="BG238" s="511"/>
      <c r="BH238" s="507"/>
      <c r="BI238" s="492"/>
      <c r="BJ238" s="492"/>
      <c r="BK238" s="492"/>
      <c r="BL238" s="511"/>
      <c r="BM238" s="507"/>
      <c r="BN238" s="492"/>
      <c r="BO238" s="492"/>
      <c r="BP238" s="492"/>
      <c r="BQ238" s="511"/>
      <c r="BR238" s="507"/>
      <c r="BS238" s="492"/>
      <c r="BT238" s="492"/>
      <c r="BU238" s="492"/>
      <c r="BV238" s="492"/>
      <c r="BW238" s="492"/>
      <c r="BX238" s="492"/>
      <c r="BY238" s="493"/>
      <c r="BZ238" s="493"/>
      <c r="CA238" s="493"/>
      <c r="CB238" s="493"/>
      <c r="CC238" s="493"/>
      <c r="CD238" s="493"/>
      <c r="CE238" s="493"/>
      <c r="CF238" s="493"/>
      <c r="CG238" s="493"/>
      <c r="CH238" s="493"/>
      <c r="CI238" s="493"/>
      <c r="CJ238" s="493"/>
      <c r="CK238" s="493"/>
      <c r="CL238" s="493"/>
      <c r="CM238" s="493"/>
      <c r="CN238" s="67"/>
      <c r="CO238" s="67"/>
      <c r="CP238" s="67"/>
      <c r="CQ238" s="67"/>
      <c r="CR238" s="67"/>
      <c r="CS238" s="67"/>
      <c r="CT238" s="67"/>
      <c r="CU238" s="67"/>
      <c r="CV238" s="67"/>
      <c r="CW238" s="67"/>
      <c r="CX238" s="67"/>
      <c r="CY238" s="67"/>
      <c r="CZ238" s="67"/>
    </row>
    <row r="239" s="365" customFormat="true" ht="15" customHeight="true" x14ac:dyDescent="0.2">
      <c r="A239" s="672"/>
      <c r="B239" s="436"/>
      <c r="C239" s="462"/>
      <c r="D239" s="460"/>
      <c r="E239" s="460"/>
      <c r="F239" s="460"/>
      <c r="G239" s="464"/>
      <c r="H239" s="461"/>
      <c r="I239" s="460"/>
      <c r="J239" s="460"/>
      <c r="K239" s="460"/>
      <c r="L239" s="463"/>
      <c r="M239" s="462"/>
      <c r="N239" s="460"/>
      <c r="O239" s="460"/>
      <c r="P239" s="460"/>
      <c r="Q239" s="463"/>
      <c r="R239" s="462"/>
      <c r="S239" s="460"/>
      <c r="T239" s="460"/>
      <c r="U239" s="460"/>
      <c r="V239" s="460"/>
      <c r="W239" s="460"/>
      <c r="X239" s="460"/>
      <c r="Y239" s="463"/>
      <c r="Z239" s="463"/>
      <c r="AA239" s="463"/>
      <c r="AB239" s="463"/>
      <c r="AC239" s="463"/>
      <c r="AD239" s="463"/>
      <c r="AE239" s="463"/>
      <c r="AF239" s="463"/>
      <c r="AG239" s="463"/>
      <c r="AH239" s="463"/>
      <c r="AI239" s="463"/>
      <c r="AJ239" s="463"/>
      <c r="AK239" s="463"/>
      <c r="AL239" s="463"/>
      <c r="AM239" s="463"/>
      <c r="AN239" s="1"/>
      <c r="AO239" s="1"/>
      <c r="AP239" s="1"/>
      <c r="AQ239" s="1"/>
      <c r="AR239" s="1"/>
      <c r="AS239" s="1"/>
      <c r="AT239" s="1"/>
      <c r="AU239" s="1"/>
      <c r="AV239" s="1"/>
      <c r="AW239" s="1"/>
      <c r="AX239" s="1"/>
      <c r="AY239" s="1"/>
      <c r="AZ239" s="402"/>
      <c r="BA239" s="679"/>
      <c r="BB239" s="678"/>
      <c r="BC239" s="507"/>
      <c r="BD239" s="492"/>
      <c r="BE239" s="492"/>
      <c r="BF239" s="492"/>
      <c r="BG239" s="511"/>
      <c r="BH239" s="507"/>
      <c r="BI239" s="492"/>
      <c r="BJ239" s="492"/>
      <c r="BK239" s="492"/>
      <c r="BL239" s="511"/>
      <c r="BM239" s="507"/>
      <c r="BN239" s="492"/>
      <c r="BO239" s="492"/>
      <c r="BP239" s="492"/>
      <c r="BQ239" s="511"/>
      <c r="BR239" s="507"/>
      <c r="BS239" s="492"/>
      <c r="BT239" s="492"/>
      <c r="BU239" s="492"/>
      <c r="BV239" s="492"/>
      <c r="BW239" s="492"/>
      <c r="BX239" s="492"/>
      <c r="BY239" s="493"/>
      <c r="BZ239" s="493"/>
      <c r="CA239" s="493"/>
      <c r="CB239" s="493"/>
      <c r="CC239" s="493"/>
      <c r="CD239" s="493"/>
      <c r="CE239" s="493"/>
      <c r="CF239" s="493"/>
      <c r="CG239" s="493"/>
      <c r="CH239" s="493"/>
      <c r="CI239" s="493"/>
      <c r="CJ239" s="493"/>
      <c r="CK239" s="493"/>
      <c r="CL239" s="493"/>
      <c r="CM239" s="493"/>
      <c r="CN239" s="67"/>
      <c r="CO239" s="67"/>
      <c r="CP239" s="67"/>
      <c r="CQ239" s="67"/>
      <c r="CR239" s="67"/>
      <c r="CS239" s="67"/>
      <c r="CT239" s="67"/>
      <c r="CU239" s="67"/>
      <c r="CV239" s="67"/>
      <c r="CW239" s="67"/>
      <c r="CX239" s="67"/>
      <c r="CY239" s="67"/>
      <c r="CZ239" s="67"/>
    </row>
    <row r="240" s="365" customFormat="true" ht="15" customHeight="true" x14ac:dyDescent="0.2">
      <c r="A240" s="672"/>
      <c r="B240" s="436"/>
      <c r="C240" s="462"/>
      <c r="D240" s="460"/>
      <c r="E240" s="460"/>
      <c r="F240" s="460"/>
      <c r="G240" s="464"/>
      <c r="H240" s="461"/>
      <c r="I240" s="460"/>
      <c r="J240" s="460"/>
      <c r="K240" s="460"/>
      <c r="L240" s="463"/>
      <c r="M240" s="462"/>
      <c r="N240" s="460"/>
      <c r="O240" s="460"/>
      <c r="P240" s="460"/>
      <c r="Q240" s="463"/>
      <c r="R240" s="462"/>
      <c r="S240" s="460"/>
      <c r="T240" s="460"/>
      <c r="U240" s="460"/>
      <c r="V240" s="460"/>
      <c r="W240" s="460"/>
      <c r="X240" s="460"/>
      <c r="Y240" s="463"/>
      <c r="Z240" s="463"/>
      <c r="AA240" s="463"/>
      <c r="AB240" s="463"/>
      <c r="AC240" s="463"/>
      <c r="AD240" s="463"/>
      <c r="AE240" s="463"/>
      <c r="AF240" s="463"/>
      <c r="AG240" s="463"/>
      <c r="AH240" s="463"/>
      <c r="AI240" s="463"/>
      <c r="AJ240" s="463"/>
      <c r="AK240" s="463"/>
      <c r="AL240" s="463"/>
      <c r="AM240" s="463"/>
      <c r="AN240" s="1"/>
      <c r="AO240" s="1"/>
      <c r="AP240" s="1"/>
      <c r="AQ240" s="1"/>
      <c r="AR240" s="1"/>
      <c r="AS240" s="1"/>
      <c r="AT240" s="1"/>
      <c r="AU240" s="1"/>
      <c r="AV240" s="1"/>
      <c r="AW240" s="1"/>
      <c r="AX240" s="1"/>
      <c r="AY240" s="1"/>
      <c r="AZ240" s="402"/>
      <c r="BA240" s="679"/>
      <c r="BB240" s="678"/>
      <c r="BC240" s="507"/>
      <c r="BD240" s="492"/>
      <c r="BE240" s="492"/>
      <c r="BF240" s="492"/>
      <c r="BG240" s="511"/>
      <c r="BH240" s="507"/>
      <c r="BI240" s="492"/>
      <c r="BJ240" s="492"/>
      <c r="BK240" s="492"/>
      <c r="BL240" s="511"/>
      <c r="BM240" s="507"/>
      <c r="BN240" s="492"/>
      <c r="BO240" s="492"/>
      <c r="BP240" s="492"/>
      <c r="BQ240" s="511"/>
      <c r="BR240" s="507"/>
      <c r="BS240" s="492"/>
      <c r="BT240" s="492"/>
      <c r="BU240" s="492"/>
      <c r="BV240" s="492"/>
      <c r="BW240" s="492"/>
      <c r="BX240" s="492"/>
      <c r="BY240" s="493"/>
      <c r="BZ240" s="493"/>
      <c r="CA240" s="493"/>
      <c r="CB240" s="493"/>
      <c r="CC240" s="493"/>
      <c r="CD240" s="493"/>
      <c r="CE240" s="493"/>
      <c r="CF240" s="493"/>
      <c r="CG240" s="493"/>
      <c r="CH240" s="493"/>
      <c r="CI240" s="493"/>
      <c r="CJ240" s="493"/>
      <c r="CK240" s="493"/>
      <c r="CL240" s="493"/>
      <c r="CM240" s="493"/>
      <c r="CN240" s="67"/>
      <c r="CO240" s="67"/>
      <c r="CP240" s="67"/>
      <c r="CQ240" s="67"/>
      <c r="CR240" s="67"/>
      <c r="CS240" s="67"/>
      <c r="CT240" s="67"/>
      <c r="CU240" s="67"/>
      <c r="CV240" s="67"/>
      <c r="CW240" s="67"/>
      <c r="CX240" s="67"/>
      <c r="CY240" s="67"/>
      <c r="CZ240" s="67"/>
    </row>
    <row r="241" s="365" customFormat="true" ht="15" customHeight="true" x14ac:dyDescent="0.2">
      <c r="A241" s="672"/>
      <c r="B241" s="436"/>
      <c r="C241" s="462"/>
      <c r="D241" s="460"/>
      <c r="E241" s="460"/>
      <c r="F241" s="460"/>
      <c r="G241" s="464"/>
      <c r="H241" s="461"/>
      <c r="I241" s="460"/>
      <c r="J241" s="460"/>
      <c r="K241" s="460"/>
      <c r="L241" s="463"/>
      <c r="M241" s="462"/>
      <c r="N241" s="460"/>
      <c r="O241" s="460"/>
      <c r="P241" s="460"/>
      <c r="Q241" s="463"/>
      <c r="R241" s="462"/>
      <c r="S241" s="460"/>
      <c r="T241" s="460"/>
      <c r="U241" s="460"/>
      <c r="V241" s="460"/>
      <c r="W241" s="460"/>
      <c r="X241" s="460"/>
      <c r="Y241" s="463"/>
      <c r="Z241" s="463"/>
      <c r="AA241" s="463"/>
      <c r="AB241" s="463"/>
      <c r="AC241" s="463"/>
      <c r="AD241" s="463"/>
      <c r="AE241" s="463"/>
      <c r="AF241" s="463"/>
      <c r="AG241" s="463"/>
      <c r="AH241" s="463"/>
      <c r="AI241" s="463"/>
      <c r="AJ241" s="463"/>
      <c r="AK241" s="463"/>
      <c r="AL241" s="463"/>
      <c r="AM241" s="463"/>
      <c r="AN241" s="1"/>
      <c r="AO241" s="1"/>
      <c r="AP241" s="1"/>
      <c r="AQ241" s="1"/>
      <c r="AR241" s="1"/>
      <c r="AS241" s="1"/>
      <c r="AT241" s="1"/>
      <c r="AU241" s="1"/>
      <c r="AV241" s="1"/>
      <c r="AW241" s="1"/>
      <c r="AX241" s="1"/>
      <c r="AY241" s="1"/>
      <c r="AZ241" s="402"/>
      <c r="BA241" s="679"/>
      <c r="BB241" s="678"/>
      <c r="BC241" s="507"/>
      <c r="BD241" s="492"/>
      <c r="BE241" s="492"/>
      <c r="BF241" s="492"/>
      <c r="BG241" s="511"/>
      <c r="BH241" s="507"/>
      <c r="BI241" s="492"/>
      <c r="BJ241" s="492"/>
      <c r="BK241" s="492"/>
      <c r="BL241" s="511"/>
      <c r="BM241" s="507"/>
      <c r="BN241" s="492"/>
      <c r="BO241" s="492"/>
      <c r="BP241" s="492"/>
      <c r="BQ241" s="511"/>
      <c r="BR241" s="507"/>
      <c r="BS241" s="492"/>
      <c r="BT241" s="492"/>
      <c r="BU241" s="492"/>
      <c r="BV241" s="492"/>
      <c r="BW241" s="492"/>
      <c r="BX241" s="492"/>
      <c r="BY241" s="493"/>
      <c r="BZ241" s="493"/>
      <c r="CA241" s="493"/>
      <c r="CB241" s="493"/>
      <c r="CC241" s="493"/>
      <c r="CD241" s="493"/>
      <c r="CE241" s="493"/>
      <c r="CF241" s="493"/>
      <c r="CG241" s="493"/>
      <c r="CH241" s="493"/>
      <c r="CI241" s="493"/>
      <c r="CJ241" s="493"/>
      <c r="CK241" s="493"/>
      <c r="CL241" s="493"/>
      <c r="CM241" s="493"/>
      <c r="CN241" s="67"/>
      <c r="CO241" s="67"/>
      <c r="CP241" s="67"/>
      <c r="CQ241" s="67"/>
      <c r="CR241" s="67"/>
      <c r="CS241" s="67"/>
      <c r="CT241" s="67"/>
      <c r="CU241" s="67"/>
      <c r="CV241" s="67"/>
      <c r="CW241" s="67"/>
      <c r="CX241" s="67"/>
      <c r="CY241" s="67"/>
      <c r="CZ241" s="67"/>
    </row>
    <row r="242" s="365" customFormat="true" ht="15" customHeight="true" x14ac:dyDescent="0.2">
      <c r="A242" s="672"/>
      <c r="B242" s="436"/>
      <c r="C242" s="462"/>
      <c r="D242" s="460"/>
      <c r="E242" s="460"/>
      <c r="F242" s="460"/>
      <c r="G242" s="464"/>
      <c r="H242" s="461"/>
      <c r="I242" s="460"/>
      <c r="J242" s="460"/>
      <c r="K242" s="460"/>
      <c r="L242" s="463"/>
      <c r="M242" s="462"/>
      <c r="N242" s="460"/>
      <c r="O242" s="460"/>
      <c r="P242" s="460"/>
      <c r="Q242" s="463"/>
      <c r="R242" s="462"/>
      <c r="S242" s="460"/>
      <c r="T242" s="460"/>
      <c r="U242" s="460"/>
      <c r="V242" s="460"/>
      <c r="W242" s="460"/>
      <c r="X242" s="460"/>
      <c r="Y242" s="463"/>
      <c r="Z242" s="463"/>
      <c r="AA242" s="463"/>
      <c r="AB242" s="463"/>
      <c r="AC242" s="463"/>
      <c r="AD242" s="463"/>
      <c r="AE242" s="463"/>
      <c r="AF242" s="463"/>
      <c r="AG242" s="463"/>
      <c r="AH242" s="463"/>
      <c r="AI242" s="463"/>
      <c r="AJ242" s="463"/>
      <c r="AK242" s="463"/>
      <c r="AL242" s="463"/>
      <c r="AM242" s="463"/>
      <c r="AN242" s="1"/>
      <c r="AO242" s="1"/>
      <c r="AP242" s="1"/>
      <c r="AQ242" s="1"/>
      <c r="AR242" s="1"/>
      <c r="AS242" s="1"/>
      <c r="AT242" s="1"/>
      <c r="AU242" s="1"/>
      <c r="AV242" s="1"/>
      <c r="AW242" s="1"/>
      <c r="AX242" s="1"/>
      <c r="AY242" s="1"/>
      <c r="AZ242" s="402"/>
      <c r="BA242" s="679"/>
      <c r="BB242" s="678"/>
      <c r="BC242" s="507"/>
      <c r="BD242" s="492"/>
      <c r="BE242" s="492"/>
      <c r="BF242" s="492"/>
      <c r="BG242" s="511"/>
      <c r="BH242" s="507"/>
      <c r="BI242" s="492"/>
      <c r="BJ242" s="492"/>
      <c r="BK242" s="492"/>
      <c r="BL242" s="511"/>
      <c r="BM242" s="507"/>
      <c r="BN242" s="492"/>
      <c r="BO242" s="492"/>
      <c r="BP242" s="492"/>
      <c r="BQ242" s="511"/>
      <c r="BR242" s="507"/>
      <c r="BS242" s="492"/>
      <c r="BT242" s="492"/>
      <c r="BU242" s="492"/>
      <c r="BV242" s="492"/>
      <c r="BW242" s="492"/>
      <c r="BX242" s="492"/>
      <c r="BY242" s="493"/>
      <c r="BZ242" s="493"/>
      <c r="CA242" s="493"/>
      <c r="CB242" s="493"/>
      <c r="CC242" s="493"/>
      <c r="CD242" s="493"/>
      <c r="CE242" s="493"/>
      <c r="CF242" s="493"/>
      <c r="CG242" s="493"/>
      <c r="CH242" s="493"/>
      <c r="CI242" s="493"/>
      <c r="CJ242" s="493"/>
      <c r="CK242" s="493"/>
      <c r="CL242" s="493"/>
      <c r="CM242" s="493"/>
      <c r="CN242" s="67"/>
      <c r="CO242" s="67"/>
      <c r="CP242" s="67"/>
      <c r="CQ242" s="67"/>
      <c r="CR242" s="67"/>
      <c r="CS242" s="67"/>
      <c r="CT242" s="67"/>
      <c r="CU242" s="67"/>
      <c r="CV242" s="67"/>
      <c r="CW242" s="67"/>
      <c r="CX242" s="67"/>
      <c r="CY242" s="67"/>
      <c r="CZ242" s="67"/>
    </row>
    <row r="243" s="365" customFormat="true" ht="15" customHeight="true" x14ac:dyDescent="0.2">
      <c r="A243" s="672"/>
      <c r="B243" s="436"/>
      <c r="C243" s="462"/>
      <c r="D243" s="460"/>
      <c r="E243" s="460"/>
      <c r="F243" s="460"/>
      <c r="G243" s="464"/>
      <c r="H243" s="461"/>
      <c r="I243" s="460"/>
      <c r="J243" s="460"/>
      <c r="K243" s="460"/>
      <c r="L243" s="463"/>
      <c r="M243" s="462"/>
      <c r="N243" s="460"/>
      <c r="O243" s="460"/>
      <c r="P243" s="460"/>
      <c r="Q243" s="463"/>
      <c r="R243" s="462"/>
      <c r="S243" s="460"/>
      <c r="T243" s="460"/>
      <c r="U243" s="460"/>
      <c r="V243" s="460"/>
      <c r="W243" s="460"/>
      <c r="X243" s="460"/>
      <c r="Y243" s="463"/>
      <c r="Z243" s="463"/>
      <c r="AA243" s="463"/>
      <c r="AB243" s="463"/>
      <c r="AC243" s="463"/>
      <c r="AD243" s="463"/>
      <c r="AE243" s="463"/>
      <c r="AF243" s="463"/>
      <c r="AG243" s="463"/>
      <c r="AH243" s="463"/>
      <c r="AI243" s="463"/>
      <c r="AJ243" s="463"/>
      <c r="AK243" s="463"/>
      <c r="AL243" s="463"/>
      <c r="AM243" s="463"/>
      <c r="AN243" s="1"/>
      <c r="AO243" s="1"/>
      <c r="AP243" s="1"/>
      <c r="AQ243" s="1"/>
      <c r="AR243" s="1"/>
      <c r="AS243" s="1"/>
      <c r="AT243" s="1"/>
      <c r="AU243" s="1"/>
      <c r="AV243" s="1"/>
      <c r="AW243" s="1"/>
      <c r="AX243" s="1"/>
      <c r="AY243" s="1"/>
      <c r="AZ243" s="402"/>
      <c r="BA243" s="679"/>
      <c r="BB243" s="678"/>
      <c r="BC243" s="507"/>
      <c r="BD243" s="492"/>
      <c r="BE243" s="492"/>
      <c r="BF243" s="492"/>
      <c r="BG243" s="511"/>
      <c r="BH243" s="507"/>
      <c r="BI243" s="492"/>
      <c r="BJ243" s="492"/>
      <c r="BK243" s="492"/>
      <c r="BL243" s="511"/>
      <c r="BM243" s="507"/>
      <c r="BN243" s="492"/>
      <c r="BO243" s="492"/>
      <c r="BP243" s="492"/>
      <c r="BQ243" s="511"/>
      <c r="BR243" s="507"/>
      <c r="BS243" s="492"/>
      <c r="BT243" s="492"/>
      <c r="BU243" s="492"/>
      <c r="BV243" s="492"/>
      <c r="BW243" s="492"/>
      <c r="BX243" s="492"/>
      <c r="BY243" s="493"/>
      <c r="BZ243" s="493"/>
      <c r="CA243" s="493"/>
      <c r="CB243" s="493"/>
      <c r="CC243" s="493"/>
      <c r="CD243" s="493"/>
      <c r="CE243" s="493"/>
      <c r="CF243" s="493"/>
      <c r="CG243" s="493"/>
      <c r="CH243" s="493"/>
      <c r="CI243" s="493"/>
      <c r="CJ243" s="493"/>
      <c r="CK243" s="493"/>
      <c r="CL243" s="493"/>
      <c r="CM243" s="493"/>
      <c r="CN243" s="67"/>
      <c r="CO243" s="67"/>
      <c r="CP243" s="67"/>
      <c r="CQ243" s="67"/>
      <c r="CR243" s="67"/>
      <c r="CS243" s="67"/>
      <c r="CT243" s="67"/>
      <c r="CU243" s="67"/>
      <c r="CV243" s="67"/>
      <c r="CW243" s="67"/>
      <c r="CX243" s="67"/>
      <c r="CY243" s="67"/>
      <c r="CZ243" s="67"/>
    </row>
    <row r="244" s="365" customFormat="true" ht="15" customHeight="true" x14ac:dyDescent="0.2">
      <c r="A244" s="672"/>
      <c r="B244" s="436"/>
      <c r="C244" s="462"/>
      <c r="D244" s="460"/>
      <c r="E244" s="460"/>
      <c r="F244" s="460"/>
      <c r="G244" s="464"/>
      <c r="H244" s="461"/>
      <c r="I244" s="460"/>
      <c r="J244" s="460"/>
      <c r="K244" s="460"/>
      <c r="L244" s="463"/>
      <c r="M244" s="462"/>
      <c r="N244" s="460"/>
      <c r="O244" s="460"/>
      <c r="P244" s="460"/>
      <c r="Q244" s="463"/>
      <c r="R244" s="462"/>
      <c r="S244" s="460"/>
      <c r="T244" s="460"/>
      <c r="U244" s="460"/>
      <c r="V244" s="460"/>
      <c r="W244" s="460"/>
      <c r="X244" s="460"/>
      <c r="Y244" s="463"/>
      <c r="Z244" s="463"/>
      <c r="AA244" s="463"/>
      <c r="AB244" s="463"/>
      <c r="AC244" s="463"/>
      <c r="AD244" s="463"/>
      <c r="AE244" s="463"/>
      <c r="AF244" s="463"/>
      <c r="AG244" s="463"/>
      <c r="AH244" s="463"/>
      <c r="AI244" s="463"/>
      <c r="AJ244" s="463"/>
      <c r="AK244" s="463"/>
      <c r="AL244" s="463"/>
      <c r="AM244" s="463"/>
      <c r="AN244" s="1"/>
      <c r="AO244" s="1"/>
      <c r="AP244" s="1"/>
      <c r="AQ244" s="1"/>
      <c r="AR244" s="1"/>
      <c r="AS244" s="1"/>
      <c r="AT244" s="1"/>
      <c r="AU244" s="1"/>
      <c r="AV244" s="1"/>
      <c r="AW244" s="1"/>
      <c r="AX244" s="1"/>
      <c r="AY244" s="1"/>
      <c r="AZ244" s="402"/>
      <c r="BA244" s="679"/>
      <c r="BB244" s="678"/>
      <c r="BC244" s="507"/>
      <c r="BD244" s="492"/>
      <c r="BE244" s="492"/>
      <c r="BF244" s="492"/>
      <c r="BG244" s="511"/>
      <c r="BH244" s="507"/>
      <c r="BI244" s="492"/>
      <c r="BJ244" s="492"/>
      <c r="BK244" s="492"/>
      <c r="BL244" s="511"/>
      <c r="BM244" s="507"/>
      <c r="BN244" s="492"/>
      <c r="BO244" s="492"/>
      <c r="BP244" s="492"/>
      <c r="BQ244" s="511"/>
      <c r="BR244" s="507"/>
      <c r="BS244" s="492"/>
      <c r="BT244" s="492"/>
      <c r="BU244" s="492"/>
      <c r="BV244" s="492"/>
      <c r="BW244" s="492"/>
      <c r="BX244" s="492"/>
      <c r="BY244" s="493"/>
      <c r="BZ244" s="493"/>
      <c r="CA244" s="493"/>
      <c r="CB244" s="493"/>
      <c r="CC244" s="493"/>
      <c r="CD244" s="493"/>
      <c r="CE244" s="493"/>
      <c r="CF244" s="493"/>
      <c r="CG244" s="493"/>
      <c r="CH244" s="493"/>
      <c r="CI244" s="493"/>
      <c r="CJ244" s="493"/>
      <c r="CK244" s="493"/>
      <c r="CL244" s="493"/>
      <c r="CM244" s="493"/>
      <c r="CN244" s="67"/>
      <c r="CO244" s="67"/>
      <c r="CP244" s="67"/>
      <c r="CQ244" s="67"/>
      <c r="CR244" s="67"/>
      <c r="CS244" s="67"/>
      <c r="CT244" s="67"/>
      <c r="CU244" s="67"/>
      <c r="CV244" s="67"/>
      <c r="CW244" s="67"/>
      <c r="CX244" s="67"/>
      <c r="CY244" s="67"/>
      <c r="CZ244" s="67"/>
    </row>
    <row r="245" s="365" customFormat="true" ht="15" customHeight="true" x14ac:dyDescent="0.2">
      <c r="A245" s="672"/>
      <c r="B245" s="436"/>
      <c r="C245" s="462"/>
      <c r="D245" s="460"/>
      <c r="E245" s="460"/>
      <c r="F245" s="460"/>
      <c r="G245" s="464"/>
      <c r="H245" s="461"/>
      <c r="I245" s="460"/>
      <c r="J245" s="460"/>
      <c r="K245" s="460"/>
      <c r="L245" s="463"/>
      <c r="M245" s="462"/>
      <c r="N245" s="460"/>
      <c r="O245" s="460"/>
      <c r="P245" s="460"/>
      <c r="Q245" s="463"/>
      <c r="R245" s="462"/>
      <c r="S245" s="460"/>
      <c r="T245" s="460"/>
      <c r="U245" s="460"/>
      <c r="V245" s="460"/>
      <c r="W245" s="460"/>
      <c r="X245" s="460"/>
      <c r="Y245" s="463"/>
      <c r="Z245" s="463"/>
      <c r="AA245" s="463"/>
      <c r="AB245" s="463"/>
      <c r="AC245" s="463"/>
      <c r="AD245" s="463"/>
      <c r="AE245" s="463"/>
      <c r="AF245" s="463"/>
      <c r="AG245" s="463"/>
      <c r="AH245" s="463"/>
      <c r="AI245" s="463"/>
      <c r="AJ245" s="463"/>
      <c r="AK245" s="463"/>
      <c r="AL245" s="463"/>
      <c r="AM245" s="463"/>
      <c r="AN245" s="1"/>
      <c r="AO245" s="1"/>
      <c r="AP245" s="1"/>
      <c r="AQ245" s="1"/>
      <c r="AR245" s="1"/>
      <c r="AS245" s="1"/>
      <c r="AT245" s="1"/>
      <c r="AU245" s="1"/>
      <c r="AV245" s="1"/>
      <c r="AW245" s="1"/>
      <c r="AX245" s="1"/>
      <c r="AY245" s="1"/>
      <c r="AZ245" s="402"/>
      <c r="BA245" s="679"/>
      <c r="BB245" s="678"/>
      <c r="BC245" s="507"/>
      <c r="BD245" s="492"/>
      <c r="BE245" s="492"/>
      <c r="BF245" s="492"/>
      <c r="BG245" s="511"/>
      <c r="BH245" s="507"/>
      <c r="BI245" s="492"/>
      <c r="BJ245" s="492"/>
      <c r="BK245" s="492"/>
      <c r="BL245" s="511"/>
      <c r="BM245" s="507"/>
      <c r="BN245" s="492"/>
      <c r="BO245" s="492"/>
      <c r="BP245" s="492"/>
      <c r="BQ245" s="511"/>
      <c r="BR245" s="507"/>
      <c r="BS245" s="492"/>
      <c r="BT245" s="492"/>
      <c r="BU245" s="492"/>
      <c r="BV245" s="492"/>
      <c r="BW245" s="492"/>
      <c r="BX245" s="492"/>
      <c r="BY245" s="493"/>
      <c r="BZ245" s="493"/>
      <c r="CA245" s="493"/>
      <c r="CB245" s="493"/>
      <c r="CC245" s="493"/>
      <c r="CD245" s="493"/>
      <c r="CE245" s="493"/>
      <c r="CF245" s="493"/>
      <c r="CG245" s="493"/>
      <c r="CH245" s="493"/>
      <c r="CI245" s="493"/>
      <c r="CJ245" s="493"/>
      <c r="CK245" s="493"/>
      <c r="CL245" s="493"/>
      <c r="CM245" s="493"/>
      <c r="CN245" s="67"/>
      <c r="CO245" s="67"/>
      <c r="CP245" s="67"/>
      <c r="CQ245" s="67"/>
      <c r="CR245" s="67"/>
      <c r="CS245" s="67"/>
      <c r="CT245" s="67"/>
      <c r="CU245" s="67"/>
      <c r="CV245" s="67"/>
      <c r="CW245" s="67"/>
      <c r="CX245" s="67"/>
      <c r="CY245" s="67"/>
      <c r="CZ245" s="67"/>
    </row>
    <row r="246" s="365" customFormat="true" ht="15" customHeight="true" x14ac:dyDescent="0.2">
      <c r="A246" s="672"/>
      <c r="B246" s="436"/>
      <c r="C246" s="462"/>
      <c r="D246" s="460"/>
      <c r="E246" s="460"/>
      <c r="F246" s="460"/>
      <c r="G246" s="464"/>
      <c r="H246" s="461"/>
      <c r="I246" s="460"/>
      <c r="J246" s="460"/>
      <c r="K246" s="460"/>
      <c r="L246" s="463"/>
      <c r="M246" s="462"/>
      <c r="N246" s="460"/>
      <c r="O246" s="460"/>
      <c r="P246" s="460"/>
      <c r="Q246" s="463"/>
      <c r="R246" s="462"/>
      <c r="S246" s="460"/>
      <c r="T246" s="460"/>
      <c r="U246" s="460"/>
      <c r="V246" s="460"/>
      <c r="W246" s="460"/>
      <c r="X246" s="460"/>
      <c r="Y246" s="463"/>
      <c r="Z246" s="463"/>
      <c r="AA246" s="463"/>
      <c r="AB246" s="463"/>
      <c r="AC246" s="463"/>
      <c r="AD246" s="463"/>
      <c r="AE246" s="463"/>
      <c r="AF246" s="463"/>
      <c r="AG246" s="463"/>
      <c r="AH246" s="463"/>
      <c r="AI246" s="463"/>
      <c r="AJ246" s="463"/>
      <c r="AK246" s="463"/>
      <c r="AL246" s="463"/>
      <c r="AM246" s="463"/>
      <c r="AN246" s="1"/>
      <c r="AO246" s="1"/>
      <c r="AP246" s="1"/>
      <c r="AQ246" s="1"/>
      <c r="AR246" s="1"/>
      <c r="AS246" s="1"/>
      <c r="AT246" s="1"/>
      <c r="AU246" s="1"/>
      <c r="AV246" s="1"/>
      <c r="AW246" s="1"/>
      <c r="AX246" s="1"/>
      <c r="AY246" s="1"/>
      <c r="AZ246" s="402"/>
      <c r="BA246" s="679"/>
      <c r="BB246" s="678"/>
      <c r="BC246" s="507"/>
      <c r="BD246" s="492"/>
      <c r="BE246" s="492"/>
      <c r="BF246" s="492"/>
      <c r="BG246" s="511"/>
      <c r="BH246" s="507"/>
      <c r="BI246" s="492"/>
      <c r="BJ246" s="492"/>
      <c r="BK246" s="492"/>
      <c r="BL246" s="511"/>
      <c r="BM246" s="507"/>
      <c r="BN246" s="492"/>
      <c r="BO246" s="492"/>
      <c r="BP246" s="492"/>
      <c r="BQ246" s="511"/>
      <c r="BR246" s="507"/>
      <c r="BS246" s="492"/>
      <c r="BT246" s="492"/>
      <c r="BU246" s="492"/>
      <c r="BV246" s="492"/>
      <c r="BW246" s="492"/>
      <c r="BX246" s="492"/>
      <c r="BY246" s="493"/>
      <c r="BZ246" s="493"/>
      <c r="CA246" s="493"/>
      <c r="CB246" s="493"/>
      <c r="CC246" s="493"/>
      <c r="CD246" s="493"/>
      <c r="CE246" s="493"/>
      <c r="CF246" s="493"/>
      <c r="CG246" s="493"/>
      <c r="CH246" s="493"/>
      <c r="CI246" s="493"/>
      <c r="CJ246" s="493"/>
      <c r="CK246" s="493"/>
      <c r="CL246" s="493"/>
      <c r="CM246" s="493"/>
      <c r="CN246" s="67"/>
      <c r="CO246" s="67"/>
      <c r="CP246" s="67"/>
      <c r="CQ246" s="67"/>
      <c r="CR246" s="67"/>
      <c r="CS246" s="67"/>
      <c r="CT246" s="67"/>
      <c r="CU246" s="67"/>
      <c r="CV246" s="67"/>
      <c r="CW246" s="67"/>
      <c r="CX246" s="67"/>
      <c r="CY246" s="67"/>
      <c r="CZ246" s="67"/>
    </row>
    <row r="247" s="365" customFormat="true" ht="15" customHeight="true" x14ac:dyDescent="0.2">
      <c r="A247" s="672"/>
      <c r="B247" s="436"/>
      <c r="C247" s="462"/>
      <c r="D247" s="460"/>
      <c r="E247" s="460"/>
      <c r="F247" s="460"/>
      <c r="G247" s="464"/>
      <c r="H247" s="461"/>
      <c r="I247" s="460"/>
      <c r="J247" s="460"/>
      <c r="K247" s="460"/>
      <c r="L247" s="463"/>
      <c r="M247" s="462"/>
      <c r="N247" s="460"/>
      <c r="O247" s="460"/>
      <c r="P247" s="460"/>
      <c r="Q247" s="463"/>
      <c r="R247" s="462"/>
      <c r="S247" s="460"/>
      <c r="T247" s="460"/>
      <c r="U247" s="460"/>
      <c r="V247" s="460"/>
      <c r="W247" s="460"/>
      <c r="X247" s="460"/>
      <c r="Y247" s="463"/>
      <c r="Z247" s="463"/>
      <c r="AA247" s="463"/>
      <c r="AB247" s="463"/>
      <c r="AC247" s="463"/>
      <c r="AD247" s="463"/>
      <c r="AE247" s="463"/>
      <c r="AF247" s="463"/>
      <c r="AG247" s="463"/>
      <c r="AH247" s="463"/>
      <c r="AI247" s="463"/>
      <c r="AJ247" s="463"/>
      <c r="AK247" s="463"/>
      <c r="AL247" s="463"/>
      <c r="AM247" s="463"/>
      <c r="AN247" s="1"/>
      <c r="AO247" s="1"/>
      <c r="AP247" s="1"/>
      <c r="AQ247" s="1"/>
      <c r="AR247" s="1"/>
      <c r="AS247" s="1"/>
      <c r="AT247" s="1"/>
      <c r="AU247" s="1"/>
      <c r="AV247" s="1"/>
      <c r="AW247" s="1"/>
      <c r="AX247" s="1"/>
      <c r="AY247" s="1"/>
      <c r="AZ247" s="402"/>
      <c r="BA247" s="679"/>
      <c r="BB247" s="678"/>
      <c r="BC247" s="507"/>
      <c r="BD247" s="492"/>
      <c r="BE247" s="492"/>
      <c r="BF247" s="492"/>
      <c r="BG247" s="511"/>
      <c r="BH247" s="507"/>
      <c r="BI247" s="492"/>
      <c r="BJ247" s="492"/>
      <c r="BK247" s="492"/>
      <c r="BL247" s="511"/>
      <c r="BM247" s="507"/>
      <c r="BN247" s="492"/>
      <c r="BO247" s="492"/>
      <c r="BP247" s="492"/>
      <c r="BQ247" s="511"/>
      <c r="BR247" s="507"/>
      <c r="BS247" s="492"/>
      <c r="BT247" s="492"/>
      <c r="BU247" s="492"/>
      <c r="BV247" s="492"/>
      <c r="BW247" s="492"/>
      <c r="BX247" s="492"/>
      <c r="BY247" s="493"/>
      <c r="BZ247" s="493"/>
      <c r="CA247" s="493"/>
      <c r="CB247" s="493"/>
      <c r="CC247" s="493"/>
      <c r="CD247" s="493"/>
      <c r="CE247" s="493"/>
      <c r="CF247" s="493"/>
      <c r="CG247" s="493"/>
      <c r="CH247" s="493"/>
      <c r="CI247" s="493"/>
      <c r="CJ247" s="493"/>
      <c r="CK247" s="493"/>
      <c r="CL247" s="493"/>
      <c r="CM247" s="493"/>
      <c r="CN247" s="67"/>
      <c r="CO247" s="67"/>
      <c r="CP247" s="67"/>
      <c r="CQ247" s="67"/>
      <c r="CR247" s="67"/>
      <c r="CS247" s="67"/>
      <c r="CT247" s="67"/>
      <c r="CU247" s="67"/>
      <c r="CV247" s="67"/>
      <c r="CW247" s="67"/>
      <c r="CX247" s="67"/>
      <c r="CY247" s="67"/>
      <c r="CZ247" s="67"/>
    </row>
    <row r="248" s="365" customFormat="true" ht="15" customHeight="true" x14ac:dyDescent="0.2">
      <c r="A248" s="668"/>
      <c r="B248" s="437"/>
      <c r="C248" s="467"/>
      <c r="D248" s="465"/>
      <c r="E248" s="465"/>
      <c r="F248" s="465"/>
      <c r="G248" s="469"/>
      <c r="H248" s="466"/>
      <c r="I248" s="465"/>
      <c r="J248" s="465"/>
      <c r="K248" s="465"/>
      <c r="L248" s="468"/>
      <c r="M248" s="467"/>
      <c r="N248" s="465"/>
      <c r="O248" s="465"/>
      <c r="P248" s="465"/>
      <c r="Q248" s="468"/>
      <c r="R248" s="467"/>
      <c r="S248" s="465"/>
      <c r="T248" s="465"/>
      <c r="U248" s="465"/>
      <c r="V248" s="465"/>
      <c r="W248" s="465"/>
      <c r="X248" s="465"/>
      <c r="Y248" s="468"/>
      <c r="Z248" s="468"/>
      <c r="AA248" s="468"/>
      <c r="AB248" s="468"/>
      <c r="AC248" s="468"/>
      <c r="AD248" s="468"/>
      <c r="AE248" s="468"/>
      <c r="AF248" s="468"/>
      <c r="AG248" s="468"/>
      <c r="AH248" s="468"/>
      <c r="AI248" s="468"/>
      <c r="AJ248" s="468"/>
      <c r="AK248" s="468"/>
      <c r="AL248" s="468"/>
      <c r="AM248" s="468"/>
      <c r="AN248" s="1"/>
      <c r="AO248" s="1"/>
      <c r="AP248" s="1"/>
      <c r="AQ248" s="1"/>
      <c r="AR248" s="1"/>
      <c r="AS248" s="1"/>
      <c r="AT248" s="1"/>
      <c r="AU248" s="1"/>
      <c r="AV248" s="1"/>
      <c r="AW248" s="1"/>
      <c r="AX248" s="1"/>
      <c r="AY248" s="1"/>
      <c r="AZ248" s="402"/>
      <c r="BA248" s="679"/>
      <c r="BB248" s="678"/>
      <c r="BC248" s="510"/>
      <c r="BD248" s="509"/>
      <c r="BE248" s="509"/>
      <c r="BF248" s="509"/>
      <c r="BG248" s="513"/>
      <c r="BH248" s="510"/>
      <c r="BI248" s="509"/>
      <c r="BJ248" s="509"/>
      <c r="BK248" s="509"/>
      <c r="BL248" s="513"/>
      <c r="BM248" s="510"/>
      <c r="BN248" s="509"/>
      <c r="BO248" s="509"/>
      <c r="BP248" s="509"/>
      <c r="BQ248" s="513"/>
      <c r="BR248" s="510"/>
      <c r="BS248" s="509"/>
      <c r="BT248" s="509"/>
      <c r="BU248" s="509"/>
      <c r="BV248" s="509"/>
      <c r="BW248" s="509"/>
      <c r="BX248" s="509"/>
      <c r="BY248" s="512"/>
      <c r="BZ248" s="512"/>
      <c r="CA248" s="512"/>
      <c r="CB248" s="512"/>
      <c r="CC248" s="512"/>
      <c r="CD248" s="512"/>
      <c r="CE248" s="512"/>
      <c r="CF248" s="512"/>
      <c r="CG248" s="512"/>
      <c r="CH248" s="512"/>
      <c r="CI248" s="512"/>
      <c r="CJ248" s="512"/>
      <c r="CK248" s="512"/>
      <c r="CL248" s="512"/>
      <c r="CM248" s="512"/>
      <c r="CN248" s="67"/>
      <c r="CO248" s="67"/>
      <c r="CP248" s="67"/>
      <c r="CQ248" s="67"/>
      <c r="CR248" s="67"/>
      <c r="CS248" s="67"/>
      <c r="CT248" s="67"/>
      <c r="CU248" s="67"/>
      <c r="CV248" s="67"/>
      <c r="CW248" s="67"/>
      <c r="CX248" s="67"/>
      <c r="CY248" s="67"/>
      <c r="CZ248" s="67"/>
    </row>
    <row r="249" s="365" customFormat="true" ht="250.15" customHeight="true" x14ac:dyDescent="0.2">
      <c r="A249" s="367"/>
      <c r="B249" s="367"/>
      <c r="C249" s="367"/>
      <c r="D249" s="367"/>
      <c r="E249" s="367"/>
      <c r="F249" s="367"/>
      <c r="G249" s="367"/>
      <c r="H249" s="367"/>
      <c r="I249" s="367"/>
      <c r="J249" s="367"/>
      <c r="K249" s="367"/>
      <c r="L249" s="367"/>
      <c r="M249" s="367"/>
      <c r="N249" s="367"/>
      <c r="O249" s="367"/>
      <c r="P249" s="367"/>
      <c r="Q249" s="367"/>
      <c r="R249" s="558"/>
      <c r="S249" s="367"/>
      <c r="T249" s="367"/>
      <c r="U249" s="367"/>
      <c r="V249" s="367"/>
      <c r="W249" s="367"/>
      <c r="X249" s="367"/>
      <c r="Y249" s="367"/>
      <c r="Z249" s="402"/>
      <c r="AA249" s="402"/>
      <c r="AB249" s="402"/>
      <c r="AC249" s="402"/>
      <c r="AD249" s="402"/>
      <c r="AE249" s="402"/>
      <c r="AF249" s="402"/>
      <c r="AG249" s="402"/>
      <c r="AH249" s="402"/>
      <c r="AI249" s="402"/>
      <c r="AJ249" s="402"/>
      <c r="AK249" s="402"/>
      <c r="AL249" s="402"/>
      <c r="AM249" s="402"/>
      <c r="AN249" s="402"/>
      <c r="AO249" s="402"/>
      <c r="AP249" s="402"/>
      <c r="AQ249" s="402"/>
      <c r="AR249" s="402"/>
      <c r="AS249" s="402"/>
      <c r="AT249" s="402"/>
      <c r="AU249" s="402"/>
      <c r="AV249" s="402"/>
      <c r="AW249" s="402"/>
      <c r="AX249" s="402"/>
      <c r="AY249" s="402"/>
      <c r="AZ249" s="402"/>
      <c r="BA249" s="367"/>
      <c r="BY249" s="367"/>
      <c r="BZ249" s="402"/>
      <c r="CA249" s="402"/>
      <c r="CB249" s="402"/>
      <c r="CC249" s="402"/>
      <c r="CD249" s="402"/>
      <c r="CE249" s="402"/>
      <c r="CF249" s="402"/>
      <c r="CG249" s="402"/>
      <c r="CH249" s="402"/>
      <c r="CI249" s="402"/>
      <c r="CJ249" s="402"/>
      <c r="CK249" s="402"/>
      <c r="CL249" s="402"/>
      <c r="CM249" s="402"/>
      <c r="CN249" s="402"/>
      <c r="CO249" s="402"/>
      <c r="CP249" s="402"/>
      <c r="CQ249" s="402"/>
      <c r="CR249" s="402"/>
      <c r="CS249" s="402"/>
      <c r="CT249" s="402"/>
      <c r="CU249" s="402"/>
      <c r="CV249" s="402"/>
      <c r="CW249" s="402"/>
      <c r="CX249" s="402"/>
      <c r="CY249" s="402"/>
      <c r="CZ249" s="402"/>
    </row>
    <row r="250" ht="19.15" customHeight="true" x14ac:dyDescent="0.2"/>
    <row r="251" ht="22.5" customHeight="true" x14ac:dyDescent="0.35">
      <c r="A251" s="1068" t="str">
        <f>A1026</f>
        <v>Madagascar</v>
      </c>
      <c r="B251" s="1069"/>
    </row>
    <row r="252" ht="22.5" customHeight="true" x14ac:dyDescent="0.35">
      <c r="A252" s="418" t="str">
        <f>A1034</f>
        <v>2018</v>
      </c>
      <c r="B252" s="374"/>
    </row>
    <row r="253" ht="22.5" customHeight="true" x14ac:dyDescent="0.35">
      <c r="A253" s="1095" t="s">
        <v>129</v>
      </c>
      <c r="B253" s="1096"/>
    </row>
    <row r="254" ht="22.5" customHeight="true" x14ac:dyDescent="0.35">
      <c r="A254" s="1095" t="s">
        <v>97</v>
      </c>
      <c r="B254" s="1096"/>
    </row>
    <row r="255" ht="15" customHeight="true" x14ac:dyDescent="0.2">
      <c r="A255" s="1097" t="s">
        <v>98</v>
      </c>
      <c r="B255" s="1098"/>
    </row>
    <row r="256" ht="15" customHeight="true" x14ac:dyDescent="0.2">
      <c r="A256" s="387" t="s">
        <v>40</v>
      </c>
      <c r="B256" s="386"/>
    </row>
    <row r="257" ht="18" customHeight="true" x14ac:dyDescent="0.2">
      <c r="A257" s="385" t="s">
        <v>39</v>
      </c>
      <c r="B257" s="388"/>
    </row>
    <row r="258" ht="18" customHeight="true" x14ac:dyDescent="0.2">
      <c r="A258" s="408" t="s">
        <v>136</v>
      </c>
      <c r="B258" s="409" t="str">
        <f>A1025</f>
        <v>MICS18</v>
      </c>
    </row>
    <row r="259" s="365" customFormat="true" ht="15" customHeight="true" x14ac:dyDescent="0.2">
      <c r="A259" s="372" t="s">
        <v>85</v>
      </c>
      <c r="B259" s="392"/>
      <c r="C259" s="1061" t="s">
        <v>115</v>
      </c>
      <c r="D259" s="1062"/>
      <c r="E259" s="1062"/>
      <c r="F259" s="1062"/>
      <c r="G259" s="1063"/>
      <c r="H259" s="1046" t="s">
        <v>38</v>
      </c>
      <c r="I259" s="1047"/>
      <c r="J259" s="1047"/>
      <c r="K259" s="1047"/>
      <c r="L259" s="1048"/>
      <c r="M259" s="1046" t="s">
        <v>37</v>
      </c>
      <c r="N259" s="1047"/>
      <c r="O259" s="1047"/>
      <c r="P259" s="1047"/>
      <c r="Q259" s="1049"/>
      <c r="R259" s="564" t="s">
        <v>141</v>
      </c>
      <c r="S259" s="514"/>
      <c r="T259" s="514"/>
      <c r="U259" s="514"/>
      <c r="V259" s="514"/>
      <c r="W259" s="514"/>
      <c r="X259" s="514"/>
      <c r="Y259" s="514"/>
      <c r="Z259" s="498"/>
      <c r="AA259" s="498"/>
      <c r="AB259" s="498"/>
      <c r="AC259" s="498"/>
      <c r="AD259" s="498"/>
      <c r="AE259" s="498"/>
      <c r="AF259" s="498"/>
      <c r="AG259" s="498"/>
      <c r="AH259" s="498"/>
      <c r="AI259" s="498"/>
      <c r="AJ259" s="498"/>
      <c r="AK259" s="498"/>
      <c r="AL259" s="498"/>
      <c r="AM259" s="498"/>
      <c r="AN259" s="402"/>
      <c r="AO259" s="402"/>
      <c r="AP259" s="402"/>
      <c r="AQ259" s="402"/>
      <c r="AR259" s="402"/>
      <c r="AS259" s="402"/>
      <c r="AT259" s="402"/>
      <c r="AU259" s="402"/>
      <c r="AV259" s="402"/>
      <c r="AW259" s="402"/>
      <c r="AX259" s="402"/>
      <c r="AY259" s="402"/>
      <c r="AZ259" s="402"/>
      <c r="BA259" s="404" t="s">
        <v>131</v>
      </c>
      <c r="BB259" s="372" t="s">
        <v>85</v>
      </c>
      <c r="BC259" s="1046" t="s">
        <v>115</v>
      </c>
      <c r="BD259" s="1047"/>
      <c r="BE259" s="1047"/>
      <c r="BF259" s="1047"/>
      <c r="BG259" s="1048"/>
      <c r="BH259" s="1046" t="s">
        <v>38</v>
      </c>
      <c r="BI259" s="1047"/>
      <c r="BJ259" s="1047"/>
      <c r="BK259" s="1047"/>
      <c r="BL259" s="1048"/>
      <c r="BM259" s="1046" t="s">
        <v>37</v>
      </c>
      <c r="BN259" s="1047"/>
      <c r="BO259" s="1047"/>
      <c r="BP259" s="1047"/>
      <c r="BQ259" s="1048"/>
      <c r="BR259" s="565" t="s">
        <v>141</v>
      </c>
      <c r="BS259" s="514"/>
      <c r="BT259" s="514"/>
      <c r="BU259" s="514"/>
      <c r="BV259" s="514"/>
      <c r="BW259" s="514"/>
      <c r="BX259" s="514"/>
      <c r="BY259" s="514"/>
      <c r="BZ259" s="498"/>
      <c r="CA259" s="498"/>
      <c r="CB259" s="498"/>
      <c r="CC259" s="498"/>
      <c r="CD259" s="498"/>
      <c r="CE259" s="498"/>
      <c r="CF259" s="498"/>
      <c r="CG259" s="498"/>
      <c r="CH259" s="498"/>
      <c r="CI259" s="498"/>
      <c r="CJ259" s="498"/>
      <c r="CK259" s="498"/>
      <c r="CL259" s="498"/>
      <c r="CM259" s="498"/>
      <c r="CN259" s="402"/>
      <c r="CO259" s="402"/>
      <c r="CP259" s="402"/>
      <c r="CQ259" s="402"/>
      <c r="CR259" s="402"/>
      <c r="CS259" s="402"/>
      <c r="CT259" s="402"/>
      <c r="CU259" s="402"/>
      <c r="CV259" s="402"/>
      <c r="CW259" s="402"/>
      <c r="CX259" s="402"/>
      <c r="CY259" s="402"/>
      <c r="CZ259" s="402"/>
    </row>
    <row r="260" s="365" customFormat="true" ht="24" x14ac:dyDescent="0.2">
      <c r="A260" s="390" t="s">
        <v>88</v>
      </c>
      <c r="B260" s="389"/>
      <c r="C260" s="496" t="s">
        <v>0</v>
      </c>
      <c r="D260" s="476" t="s">
        <v>1</v>
      </c>
      <c r="E260" s="476" t="s">
        <v>2</v>
      </c>
      <c r="F260" s="476" t="s">
        <v>3</v>
      </c>
      <c r="G260" s="497" t="s">
        <v>4</v>
      </c>
      <c r="H260" s="515" t="s">
        <v>0</v>
      </c>
      <c r="I260" s="628" t="s">
        <v>1</v>
      </c>
      <c r="J260" s="628" t="s">
        <v>2</v>
      </c>
      <c r="K260" s="628" t="s">
        <v>3</v>
      </c>
      <c r="L260" s="516" t="s">
        <v>4</v>
      </c>
      <c r="M260" s="515" t="s">
        <v>0</v>
      </c>
      <c r="N260" s="628" t="s">
        <v>1</v>
      </c>
      <c r="O260" s="628" t="s">
        <v>2</v>
      </c>
      <c r="P260" s="628" t="s">
        <v>3</v>
      </c>
      <c r="Q260" s="629" t="s">
        <v>4</v>
      </c>
      <c r="R260" s="515" t="s">
        <v>344</v>
      </c>
      <c r="S260" s="628" t="s">
        <v>524</v>
      </c>
      <c r="T260" s="628" t="s">
        <v>346</v>
      </c>
      <c r="U260" s="628" t="s">
        <v>347</v>
      </c>
      <c r="V260" s="628" t="s">
        <v>348</v>
      </c>
      <c r="W260" s="628" t="s">
        <v>349</v>
      </c>
      <c r="X260" s="628" t="s">
        <v>350</v>
      </c>
      <c r="Y260" s="629" t="s">
        <v>351</v>
      </c>
      <c r="Z260" s="629" t="s">
        <v>352</v>
      </c>
      <c r="AA260" s="629" t="s">
        <v>353</v>
      </c>
      <c r="AB260" s="629" t="s">
        <v>354</v>
      </c>
      <c r="AC260" s="629" t="s">
        <v>355</v>
      </c>
      <c r="AD260" s="629" t="s">
        <v>356</v>
      </c>
      <c r="AE260" s="629" t="s">
        <v>357</v>
      </c>
      <c r="AF260" s="629" t="s">
        <v>358</v>
      </c>
      <c r="AG260" s="629" t="s">
        <v>359</v>
      </c>
      <c r="AH260" s="629" t="s">
        <v>360</v>
      </c>
      <c r="AI260" s="629" t="s">
        <v>361</v>
      </c>
      <c r="AJ260" s="629" t="s">
        <v>362</v>
      </c>
      <c r="AK260" s="629" t="s">
        <v>363</v>
      </c>
      <c r="AL260" s="629" t="s">
        <v>364</v>
      </c>
      <c r="AM260" s="629" t="s">
        <v>365</v>
      </c>
      <c r="AN260" s="235"/>
      <c r="AO260" s="235"/>
      <c r="AP260" s="235"/>
      <c r="AQ260" s="235"/>
      <c r="AR260" s="235"/>
      <c r="AS260" s="235"/>
      <c r="AT260" s="235"/>
      <c r="AU260" s="235"/>
      <c r="AV260" s="235"/>
      <c r="AW260" s="235"/>
      <c r="AX260" s="235"/>
      <c r="AY260" s="235"/>
      <c r="AZ260" s="402"/>
      <c r="BA260" s="390" t="s">
        <v>119</v>
      </c>
      <c r="BB260" s="389"/>
      <c r="BC260" s="515" t="s">
        <v>0</v>
      </c>
      <c r="BD260" s="628" t="s">
        <v>1</v>
      </c>
      <c r="BE260" s="628" t="s">
        <v>2</v>
      </c>
      <c r="BF260" s="628" t="s">
        <v>3</v>
      </c>
      <c r="BG260" s="516" t="s">
        <v>4</v>
      </c>
      <c r="BH260" s="515" t="s">
        <v>0</v>
      </c>
      <c r="BI260" s="628" t="s">
        <v>1</v>
      </c>
      <c r="BJ260" s="628" t="s">
        <v>2</v>
      </c>
      <c r="BK260" s="628" t="s">
        <v>3</v>
      </c>
      <c r="BL260" s="516" t="s">
        <v>4</v>
      </c>
      <c r="BM260" s="515" t="s">
        <v>0</v>
      </c>
      <c r="BN260" s="628" t="s">
        <v>1</v>
      </c>
      <c r="BO260" s="628" t="s">
        <v>2</v>
      </c>
      <c r="BP260" s="628" t="s">
        <v>3</v>
      </c>
      <c r="BQ260" s="516" t="s">
        <v>4</v>
      </c>
      <c r="BR260" s="515" t="s">
        <v>344</v>
      </c>
      <c r="BS260" s="628" t="s">
        <v>524</v>
      </c>
      <c r="BT260" s="628" t="s">
        <v>346</v>
      </c>
      <c r="BU260" s="628" t="s">
        <v>347</v>
      </c>
      <c r="BV260" s="628" t="s">
        <v>348</v>
      </c>
      <c r="BW260" s="628" t="s">
        <v>349</v>
      </c>
      <c r="BX260" s="628" t="s">
        <v>350</v>
      </c>
      <c r="BY260" s="629" t="s">
        <v>351</v>
      </c>
      <c r="BZ260" s="629" t="s">
        <v>352</v>
      </c>
      <c r="CA260" s="629" t="s">
        <v>353</v>
      </c>
      <c r="CB260" s="629" t="s">
        <v>354</v>
      </c>
      <c r="CC260" s="629" t="s">
        <v>355</v>
      </c>
      <c r="CD260" s="629" t="s">
        <v>356</v>
      </c>
      <c r="CE260" s="629" t="s">
        <v>357</v>
      </c>
      <c r="CF260" s="629" t="s">
        <v>358</v>
      </c>
      <c r="CG260" s="629" t="s">
        <v>359</v>
      </c>
      <c r="CH260" s="629" t="s">
        <v>360</v>
      </c>
      <c r="CI260" s="629" t="s">
        <v>361</v>
      </c>
      <c r="CJ260" s="629" t="s">
        <v>362</v>
      </c>
      <c r="CK260" s="629" t="s">
        <v>363</v>
      </c>
      <c r="CL260" s="629" t="s">
        <v>364</v>
      </c>
      <c r="CM260" s="629" t="s">
        <v>365</v>
      </c>
      <c r="CN260" s="235"/>
      <c r="CO260" s="235"/>
      <c r="CP260" s="235"/>
      <c r="CQ260" s="235"/>
      <c r="CR260" s="235"/>
      <c r="CS260" s="235"/>
      <c r="CT260" s="235"/>
      <c r="CU260" s="235"/>
      <c r="CV260" s="235"/>
      <c r="CW260" s="235"/>
      <c r="CX260" s="235"/>
      <c r="CY260" s="235"/>
      <c r="CZ260" s="235"/>
    </row>
    <row r="261" s="365" customFormat="true" ht="15" customHeight="true" x14ac:dyDescent="0.2">
      <c r="A261" s="1050" t="s">
        <v>73</v>
      </c>
      <c r="B261" s="680" t="s">
        <v>49</v>
      </c>
      <c r="C261" s="527">
        <v>91.32949560255723</v>
      </c>
      <c r="D261" s="519">
        <v>92.870405704768061</v>
      </c>
      <c r="E261" s="519">
        <v>91.604715643766809</v>
      </c>
      <c r="F261" s="519">
        <v>90.149482720774841</v>
      </c>
      <c r="G261" s="538">
        <v>89.364691714849201</v>
      </c>
      <c r="H261" s="527">
        <v>89.099822866649831</v>
      </c>
      <c r="I261" s="519">
        <v>88.32917905154072</v>
      </c>
      <c r="J261" s="519">
        <v>88.226614126407313</v>
      </c>
      <c r="K261" s="519">
        <v>90.211891959085563</v>
      </c>
      <c r="L261" s="538">
        <v>91.96275836290495</v>
      </c>
      <c r="M261" s="527">
        <v>92.0421317309426</v>
      </c>
      <c r="N261" s="519">
        <v>92.100577417817846</v>
      </c>
      <c r="O261" s="519">
        <v>92.839819371357137</v>
      </c>
      <c r="P261" s="519">
        <v>90.877751711123508</v>
      </c>
      <c r="Q261" s="534">
        <v>89.601222962432374</v>
      </c>
      <c r="R261" s="527">
        <v>97.551546556381226</v>
      </c>
      <c r="S261" s="519">
        <v>98.640589223329982</v>
      </c>
      <c r="T261" s="519">
        <v>85.732240413425927</v>
      </c>
      <c r="U261" s="519">
        <v>78.94192813025937</v>
      </c>
      <c r="V261" s="519">
        <v>85.996562239738736</v>
      </c>
      <c r="W261" s="519">
        <v>96.263005563333166</v>
      </c>
      <c r="X261" s="519">
        <v>96.533949538644009</v>
      </c>
      <c r="Y261" s="534">
        <v>93.160020615759166</v>
      </c>
      <c r="Z261" s="534">
        <v>82.368150592667249</v>
      </c>
      <c r="AA261" s="534">
        <v>94.665177281514119</v>
      </c>
      <c r="AB261" s="534">
        <v>97.691483826710723</v>
      </c>
      <c r="AC261" s="534">
        <v>96.628491313133651</v>
      </c>
      <c r="AD261" s="534">
        <v>96.833153966364577</v>
      </c>
      <c r="AE261" s="534">
        <v>97.21814616100724</v>
      </c>
      <c r="AF261" s="534">
        <v>77.43900159934131</v>
      </c>
      <c r="AG261" s="534">
        <v>94.043315426660342</v>
      </c>
      <c r="AH261" s="534">
        <v>96.345567697594419</v>
      </c>
      <c r="AI261" s="534">
        <v>90.784495467095965</v>
      </c>
      <c r="AJ261" s="534">
        <v>92.894422196338837</v>
      </c>
      <c r="AK261" s="534">
        <v>91.765719565802712</v>
      </c>
      <c r="AL261" s="534">
        <v>94.656650333572728</v>
      </c>
      <c r="AM261" s="534">
        <v>79.912911054846305</v>
      </c>
      <c r="AN261" s="70"/>
      <c r="AO261" s="70"/>
      <c r="AP261" s="70"/>
      <c r="AQ261" s="70"/>
      <c r="AR261" s="70"/>
      <c r="AS261" s="70"/>
      <c r="AT261" s="70"/>
      <c r="AU261" s="70"/>
      <c r="AV261" s="70"/>
      <c r="AW261" s="70"/>
      <c r="AX261" s="70"/>
      <c r="AY261" s="70"/>
      <c r="AZ261" s="402"/>
      <c r="BA261" s="1050" t="s">
        <v>73</v>
      </c>
      <c r="BB261" s="680" t="s">
        <v>49</v>
      </c>
      <c r="BC261" s="546">
        <v>1840.7674086340755</v>
      </c>
      <c r="BD261" s="542">
        <v>2105.4459600351174</v>
      </c>
      <c r="BE261" s="542">
        <v>2367.9288133488558</v>
      </c>
      <c r="BF261" s="542">
        <v>2914.5637377216817</v>
      </c>
      <c r="BG261" s="555">
        <v>3536.1179746420912</v>
      </c>
      <c r="BH261" s="546">
        <v>390.07071213362843</v>
      </c>
      <c r="BI261" s="542">
        <v>570.88151208590978</v>
      </c>
      <c r="BJ261" s="542">
        <v>775.69776126170211</v>
      </c>
      <c r="BK261" s="542">
        <v>874.89420307101852</v>
      </c>
      <c r="BL261" s="555">
        <v>935.96778282665787</v>
      </c>
      <c r="BM261" s="546">
        <v>1376.7538572052288</v>
      </c>
      <c r="BN261" s="542">
        <v>1461.063339953547</v>
      </c>
      <c r="BO261" s="542">
        <v>1692.9793530134959</v>
      </c>
      <c r="BP261" s="542">
        <v>1881.6755252149796</v>
      </c>
      <c r="BQ261" s="555">
        <v>2804.8398476156522</v>
      </c>
      <c r="BR261" s="546">
        <v>686.92554463529257</v>
      </c>
      <c r="BS261" s="542">
        <v>409.36949031007623</v>
      </c>
      <c r="BT261" s="542">
        <v>2020.7577662281817</v>
      </c>
      <c r="BU261" s="542">
        <v>522.75326546549297</v>
      </c>
      <c r="BV261" s="542">
        <v>359.44016266353492</v>
      </c>
      <c r="BW261" s="542">
        <v>384.90564619374419</v>
      </c>
      <c r="BX261" s="542">
        <v>876.34703063454208</v>
      </c>
      <c r="BY261" s="550">
        <v>480.93822135598265</v>
      </c>
      <c r="BZ261" s="550">
        <v>724.41459340510403</v>
      </c>
      <c r="CA261" s="550">
        <v>212.39772126943177</v>
      </c>
      <c r="CB261" s="550">
        <v>472.32452675980329</v>
      </c>
      <c r="CC261" s="550">
        <v>331.0657149639826</v>
      </c>
      <c r="CD261" s="550">
        <v>557.72860450281337</v>
      </c>
      <c r="CE261" s="550">
        <v>795.24849872282311</v>
      </c>
      <c r="CF261" s="550">
        <v>145.80053752379266</v>
      </c>
      <c r="CG261" s="550">
        <v>427.20651501074059</v>
      </c>
      <c r="CH261" s="550">
        <v>131.9320170882734</v>
      </c>
      <c r="CI261" s="550">
        <v>410.36588681901878</v>
      </c>
      <c r="CJ261" s="550">
        <v>465.67228604393824</v>
      </c>
      <c r="CK261" s="550">
        <v>711.3363024393168</v>
      </c>
      <c r="CL261" s="550">
        <v>1047.9990280759155</v>
      </c>
      <c r="CM261" s="550">
        <v>589.89453427004958</v>
      </c>
      <c r="CN261" s="66"/>
      <c r="CO261" s="66"/>
      <c r="CP261" s="66"/>
      <c r="CQ261" s="66"/>
      <c r="CR261" s="66"/>
      <c r="CS261" s="66"/>
      <c r="CT261" s="66"/>
      <c r="CU261" s="66"/>
      <c r="CV261" s="66"/>
      <c r="CW261" s="66"/>
      <c r="CX261" s="66"/>
      <c r="CY261" s="66"/>
      <c r="CZ261" s="68"/>
    </row>
    <row r="262" s="365" customFormat="true" ht="15" customHeight="true" x14ac:dyDescent="0.2">
      <c r="A262" s="1043"/>
      <c r="B262" s="678" t="s">
        <v>48</v>
      </c>
      <c r="C262" s="531">
        <v>8.6314642461339499</v>
      </c>
      <c r="D262" s="520">
        <v>7.0987222330822162</v>
      </c>
      <c r="E262" s="520">
        <v>8.3791945708268081</v>
      </c>
      <c r="F262" s="520">
        <v>9.8505172792251834</v>
      </c>
      <c r="G262" s="539">
        <v>10.635308285150456</v>
      </c>
      <c r="H262" s="531">
        <v>10.720442054327641</v>
      </c>
      <c r="I262" s="520">
        <v>11.670820948459349</v>
      </c>
      <c r="J262" s="520">
        <v>11.773385873592618</v>
      </c>
      <c r="K262" s="520">
        <v>9.7881080409143841</v>
      </c>
      <c r="L262" s="539">
        <v>8.0372416370951161</v>
      </c>
      <c r="M262" s="531">
        <v>7.957868269057176</v>
      </c>
      <c r="N262" s="520">
        <v>7.8553035776093143</v>
      </c>
      <c r="O262" s="520">
        <v>7.1373728132971506</v>
      </c>
      <c r="P262" s="520">
        <v>9.1222482888765519</v>
      </c>
      <c r="Q262" s="535">
        <v>10.398777037567108</v>
      </c>
      <c r="R262" s="531">
        <v>2.4484534436187677</v>
      </c>
      <c r="S262" s="520">
        <v>1.3594107766700134</v>
      </c>
      <c r="T262" s="520">
        <v>14.267759586573847</v>
      </c>
      <c r="U262" s="520">
        <v>21.058071869740573</v>
      </c>
      <c r="V262" s="520">
        <v>14.003437760261193</v>
      </c>
      <c r="W262" s="520">
        <v>3.7369944366669032</v>
      </c>
      <c r="X262" s="520">
        <v>3.3793735743892048</v>
      </c>
      <c r="Y262" s="535">
        <v>6.7044065488260056</v>
      </c>
      <c r="Z262" s="535">
        <v>17.63184940733279</v>
      </c>
      <c r="AA262" s="535">
        <v>5.3348227184858015</v>
      </c>
      <c r="AB262" s="535">
        <v>2.3085161732892772</v>
      </c>
      <c r="AC262" s="535">
        <v>3.371508686866461</v>
      </c>
      <c r="AD262" s="535">
        <v>3.1668460336354585</v>
      </c>
      <c r="AE262" s="535">
        <v>2.7818538389927738</v>
      </c>
      <c r="AF262" s="535">
        <v>22.340095365497049</v>
      </c>
      <c r="AG262" s="535">
        <v>5.9566845733395013</v>
      </c>
      <c r="AH262" s="535">
        <v>3.6544323024056893</v>
      </c>
      <c r="AI262" s="535">
        <v>9.2155045329040064</v>
      </c>
      <c r="AJ262" s="535">
        <v>7.1055778036612542</v>
      </c>
      <c r="AK262" s="535">
        <v>8.2342804341972755</v>
      </c>
      <c r="AL262" s="535">
        <v>5.3433496664271409</v>
      </c>
      <c r="AM262" s="535">
        <v>20.087088945153681</v>
      </c>
      <c r="AN262" s="70"/>
      <c r="AO262" s="70"/>
      <c r="AP262" s="70"/>
      <c r="AQ262" s="70"/>
      <c r="AR262" s="70"/>
      <c r="AS262" s="70"/>
      <c r="AT262" s="70"/>
      <c r="AU262" s="70"/>
      <c r="AV262" s="70"/>
      <c r="AW262" s="70"/>
      <c r="AX262" s="70"/>
      <c r="AY262" s="70"/>
      <c r="AZ262" s="402"/>
      <c r="BA262" s="1043"/>
      <c r="BB262" s="678" t="s">
        <v>48</v>
      </c>
      <c r="BC262" s="547">
        <v>173.96918671506145</v>
      </c>
      <c r="BD262" s="543">
        <v>160.93367885747352</v>
      </c>
      <c r="BE262" s="543">
        <v>216.59732381110439</v>
      </c>
      <c r="BF262" s="543">
        <v>318.47060674497232</v>
      </c>
      <c r="BG262" s="556">
        <v>420.83404610158169</v>
      </c>
      <c r="BH262" s="547">
        <v>46.93309517323528</v>
      </c>
      <c r="BI262" s="543">
        <v>75.429840760239344</v>
      </c>
      <c r="BJ262" s="543">
        <v>103.51285896034909</v>
      </c>
      <c r="BK262" s="543">
        <v>94.927163127370278</v>
      </c>
      <c r="BL262" s="556">
        <v>81.80049586407803</v>
      </c>
      <c r="BM262" s="547">
        <v>119.03272586713008</v>
      </c>
      <c r="BN262" s="543">
        <v>124.61481136415269</v>
      </c>
      <c r="BO262" s="543">
        <v>130.15347174835082</v>
      </c>
      <c r="BP262" s="543">
        <v>188.88133802733822</v>
      </c>
      <c r="BQ262" s="556">
        <v>325.51904133794972</v>
      </c>
      <c r="BR262" s="547">
        <v>17.241194780032526</v>
      </c>
      <c r="BS262" s="543">
        <v>5.6417069398020923</v>
      </c>
      <c r="BT262" s="543">
        <v>336.29922479817247</v>
      </c>
      <c r="BU262" s="543">
        <v>139.44650320865878</v>
      </c>
      <c r="BV262" s="543">
        <v>58.530222782220157</v>
      </c>
      <c r="BW262" s="543">
        <v>14.942295329864375</v>
      </c>
      <c r="BX262" s="543">
        <v>30.678367677635357</v>
      </c>
      <c r="BY262" s="551">
        <v>34.611471095942775</v>
      </c>
      <c r="BZ262" s="551">
        <v>155.06927043388166</v>
      </c>
      <c r="CA262" s="551">
        <v>11.969598761888633</v>
      </c>
      <c r="CB262" s="551">
        <v>11.161349652548548</v>
      </c>
      <c r="CC262" s="551">
        <v>11.55136460019439</v>
      </c>
      <c r="CD262" s="551">
        <v>18.240040179092848</v>
      </c>
      <c r="CE262" s="551">
        <v>22.755680667490779</v>
      </c>
      <c r="CF262" s="551">
        <v>42.061465738860512</v>
      </c>
      <c r="CG262" s="551">
        <v>27.059174233166196</v>
      </c>
      <c r="CH262" s="551">
        <v>5.0042429194276661</v>
      </c>
      <c r="CI262" s="551">
        <v>41.656107363624592</v>
      </c>
      <c r="CJ262" s="551">
        <v>35.619691486970801</v>
      </c>
      <c r="CK262" s="551">
        <v>63.829310389814573</v>
      </c>
      <c r="CL262" s="551">
        <v>59.15934313491411</v>
      </c>
      <c r="CM262" s="551">
        <v>148.27721605598919</v>
      </c>
      <c r="CN262" s="66"/>
      <c r="CO262" s="66"/>
      <c r="CP262" s="66"/>
      <c r="CQ262" s="66"/>
      <c r="CR262" s="66"/>
      <c r="CS262" s="66"/>
      <c r="CT262" s="66"/>
      <c r="CU262" s="66"/>
      <c r="CV262" s="66"/>
      <c r="CW262" s="66"/>
      <c r="CX262" s="66"/>
      <c r="CY262" s="66"/>
      <c r="CZ262" s="68"/>
    </row>
    <row r="263" s="365" customFormat="true" ht="15" customHeight="true" x14ac:dyDescent="0.2">
      <c r="A263" s="1043"/>
      <c r="B263" s="678" t="s">
        <v>113</v>
      </c>
      <c r="C263" s="531">
        <v>3.9040151308778734E-2</v>
      </c>
      <c r="D263" s="520">
        <v>3.0872062149882366E-2</v>
      </c>
      <c r="E263" s="520">
        <v>1.6089785406561301E-2</v>
      </c>
      <c r="F263" s="522">
        <v>0</v>
      </c>
      <c r="G263" s="539">
        <v>0</v>
      </c>
      <c r="H263" s="526">
        <v>0.17973507902256325</v>
      </c>
      <c r="I263" s="522">
        <v>0</v>
      </c>
      <c r="J263" s="522">
        <v>0</v>
      </c>
      <c r="K263" s="522">
        <v>0</v>
      </c>
      <c r="L263" s="528">
        <v>0</v>
      </c>
      <c r="M263" s="531">
        <v>0</v>
      </c>
      <c r="N263" s="520">
        <v>4.4119004572764263E-2</v>
      </c>
      <c r="O263" s="520">
        <v>2.2807815345660142E-2</v>
      </c>
      <c r="P263" s="522">
        <v>0</v>
      </c>
      <c r="Q263" s="535">
        <v>0</v>
      </c>
      <c r="R263" s="531">
        <v>0</v>
      </c>
      <c r="S263" s="522">
        <v>0</v>
      </c>
      <c r="T263" s="520">
        <v>0</v>
      </c>
      <c r="U263" s="520">
        <v>0</v>
      </c>
      <c r="V263" s="520">
        <v>0</v>
      </c>
      <c r="W263" s="522">
        <v>0</v>
      </c>
      <c r="X263" s="520">
        <v>8.6676886966886676E-2</v>
      </c>
      <c r="Y263" s="535">
        <v>0.1355728354147703</v>
      </c>
      <c r="Z263" s="535">
        <v>0</v>
      </c>
      <c r="AA263" s="535">
        <v>0</v>
      </c>
      <c r="AB263" s="535">
        <v>0</v>
      </c>
      <c r="AC263" s="535">
        <v>0</v>
      </c>
      <c r="AD263" s="535">
        <v>0</v>
      </c>
      <c r="AE263" s="535">
        <v>0</v>
      </c>
      <c r="AF263" s="535">
        <v>0.22090303516182902</v>
      </c>
      <c r="AG263" s="535">
        <v>0</v>
      </c>
      <c r="AH263" s="535">
        <v>0</v>
      </c>
      <c r="AI263" s="535">
        <v>0</v>
      </c>
      <c r="AJ263" s="535">
        <v>0</v>
      </c>
      <c r="AK263" s="535">
        <v>0</v>
      </c>
      <c r="AL263" s="535">
        <v>0</v>
      </c>
      <c r="AM263" s="535">
        <v>0</v>
      </c>
      <c r="AN263" s="70"/>
      <c r="AO263" s="70"/>
      <c r="AP263" s="70"/>
      <c r="AQ263" s="70"/>
      <c r="AR263" s="70"/>
      <c r="AS263" s="70"/>
      <c r="AT263" s="70"/>
      <c r="AU263" s="70"/>
      <c r="AV263" s="70"/>
      <c r="AW263" s="70"/>
      <c r="AX263" s="70"/>
      <c r="AY263" s="70"/>
      <c r="AZ263" s="402"/>
      <c r="BA263" s="1043"/>
      <c r="BB263" s="678" t="s">
        <v>113</v>
      </c>
      <c r="BC263" s="547">
        <v>0.7868634079627026</v>
      </c>
      <c r="BD263" s="543">
        <v>0.69989420244436118</v>
      </c>
      <c r="BE263" s="543">
        <v>0.41591162853403707</v>
      </c>
      <c r="BF263" s="543">
        <v>0</v>
      </c>
      <c r="BG263" s="556">
        <v>0</v>
      </c>
      <c r="BH263" s="547">
        <v>0.7868634079627026</v>
      </c>
      <c r="BI263" s="543">
        <v>0</v>
      </c>
      <c r="BJ263" s="543">
        <v>0</v>
      </c>
      <c r="BK263" s="543">
        <v>0</v>
      </c>
      <c r="BL263" s="556">
        <v>0</v>
      </c>
      <c r="BM263" s="547">
        <v>0</v>
      </c>
      <c r="BN263" s="543">
        <v>0.69989420244436118</v>
      </c>
      <c r="BO263" s="543">
        <v>0.41591162853403707</v>
      </c>
      <c r="BP263" s="543">
        <v>0</v>
      </c>
      <c r="BQ263" s="556">
        <v>0</v>
      </c>
      <c r="BR263" s="547">
        <v>0</v>
      </c>
      <c r="BS263" s="543">
        <v>0</v>
      </c>
      <c r="BT263" s="543">
        <v>0</v>
      </c>
      <c r="BU263" s="543">
        <v>0</v>
      </c>
      <c r="BV263" s="543">
        <v>0</v>
      </c>
      <c r="BW263" s="543">
        <v>0</v>
      </c>
      <c r="BX263" s="543">
        <v>0.7868634079627026</v>
      </c>
      <c r="BY263" s="551">
        <v>0.69989420244436118</v>
      </c>
      <c r="BZ263" s="551">
        <v>0</v>
      </c>
      <c r="CA263" s="551">
        <v>0</v>
      </c>
      <c r="CB263" s="551">
        <v>0</v>
      </c>
      <c r="CC263" s="551">
        <v>0</v>
      </c>
      <c r="CD263" s="551">
        <v>0</v>
      </c>
      <c r="CE263" s="551">
        <v>0</v>
      </c>
      <c r="CF263" s="551">
        <v>0.41591162853403707</v>
      </c>
      <c r="CG263" s="551">
        <v>0</v>
      </c>
      <c r="CH263" s="551">
        <v>0</v>
      </c>
      <c r="CI263" s="551">
        <v>0</v>
      </c>
      <c r="CJ263" s="551">
        <v>0</v>
      </c>
      <c r="CK263" s="551">
        <v>0</v>
      </c>
      <c r="CL263" s="551">
        <v>0</v>
      </c>
      <c r="CM263" s="551">
        <v>0</v>
      </c>
      <c r="CN263" s="66"/>
      <c r="CO263" s="66"/>
      <c r="CP263" s="66"/>
      <c r="CQ263" s="66"/>
      <c r="CR263" s="66"/>
      <c r="CS263" s="66"/>
      <c r="CT263" s="66"/>
      <c r="CU263" s="66"/>
      <c r="CV263" s="66"/>
      <c r="CW263" s="66"/>
      <c r="CX263" s="66"/>
      <c r="CY263" s="66"/>
      <c r="CZ263" s="68"/>
    </row>
    <row r="264" s="365" customFormat="true" ht="15" customHeight="true" x14ac:dyDescent="0.2">
      <c r="A264" s="1043" t="s">
        <v>74</v>
      </c>
      <c r="B264" s="678" t="s">
        <v>89</v>
      </c>
      <c r="C264" s="531">
        <v>81.955227124302908</v>
      </c>
      <c r="D264" s="520">
        <v>82.639705547008731</v>
      </c>
      <c r="E264" s="520">
        <v>83.488185785994233</v>
      </c>
      <c r="F264" s="520">
        <v>79.315198807798922</v>
      </c>
      <c r="G264" s="539">
        <v>50.852405407103433</v>
      </c>
      <c r="H264" s="531">
        <v>77.353976902420669</v>
      </c>
      <c r="I264" s="520">
        <v>76.187578830638003</v>
      </c>
      <c r="J264" s="520">
        <v>62.921039367706243</v>
      </c>
      <c r="K264" s="520">
        <v>51.989946999315904</v>
      </c>
      <c r="L264" s="539">
        <v>37.905197559371238</v>
      </c>
      <c r="M264" s="531">
        <v>82.537530023405353</v>
      </c>
      <c r="N264" s="520">
        <v>82.951765585216251</v>
      </c>
      <c r="O264" s="520">
        <v>82.610505737318618</v>
      </c>
      <c r="P264" s="520">
        <v>84.895771748472526</v>
      </c>
      <c r="Q264" s="535">
        <v>69.350579571731586</v>
      </c>
      <c r="R264" s="531">
        <v>83.47278217686906</v>
      </c>
      <c r="S264" s="520">
        <v>74.304752322433146</v>
      </c>
      <c r="T264" s="520">
        <v>54.042716731972327</v>
      </c>
      <c r="U264" s="520">
        <v>67.517160878751412</v>
      </c>
      <c r="V264" s="520">
        <v>76.98202537380962</v>
      </c>
      <c r="W264" s="520">
        <v>75.324769464805513</v>
      </c>
      <c r="X264" s="520">
        <v>74.309555648179753</v>
      </c>
      <c r="Y264" s="535">
        <v>79.521273767524889</v>
      </c>
      <c r="Z264" s="535">
        <v>72.032455521113846</v>
      </c>
      <c r="AA264" s="535">
        <v>89.035143351972209</v>
      </c>
      <c r="AB264" s="535">
        <v>66.117552391988838</v>
      </c>
      <c r="AC264" s="535">
        <v>90.706816617121291</v>
      </c>
      <c r="AD264" s="535">
        <v>72.432171188569967</v>
      </c>
      <c r="AE264" s="535">
        <v>87.635813753720072</v>
      </c>
      <c r="AF264" s="535">
        <v>63.696376298108312</v>
      </c>
      <c r="AG264" s="535">
        <v>77.006796916061148</v>
      </c>
      <c r="AH264" s="535">
        <v>91.848824748287058</v>
      </c>
      <c r="AI264" s="535">
        <v>77.983440922034688</v>
      </c>
      <c r="AJ264" s="535">
        <v>74.761057791393654</v>
      </c>
      <c r="AK264" s="535">
        <v>85.389687360340076</v>
      </c>
      <c r="AL264" s="535">
        <v>71.761568328930963</v>
      </c>
      <c r="AM264" s="535">
        <v>75.587047503802367</v>
      </c>
      <c r="AN264" s="70"/>
      <c r="AO264" s="70"/>
      <c r="AP264" s="70"/>
      <c r="AQ264" s="70"/>
      <c r="AR264" s="70"/>
      <c r="AS264" s="70"/>
      <c r="AT264" s="70"/>
      <c r="AU264" s="70"/>
      <c r="AV264" s="70"/>
      <c r="AW264" s="70"/>
      <c r="AX264" s="70"/>
      <c r="AY264" s="70"/>
      <c r="AZ264" s="402"/>
      <c r="BA264" s="1043" t="s">
        <v>74</v>
      </c>
      <c r="BB264" s="678" t="s">
        <v>89</v>
      </c>
      <c r="BC264" s="547">
        <v>1651.8268283679874</v>
      </c>
      <c r="BD264" s="543">
        <v>1874.0665711558179</v>
      </c>
      <c r="BE264" s="543">
        <v>2159.4172847260102</v>
      </c>
      <c r="BF264" s="543">
        <v>2564.5404956301236</v>
      </c>
      <c r="BG264" s="556">
        <v>2012.2052833531509</v>
      </c>
      <c r="BH264" s="547">
        <v>338.64849430569927</v>
      </c>
      <c r="BI264" s="543">
        <v>492.40897144102246</v>
      </c>
      <c r="BJ264" s="543">
        <v>553.2084604749715</v>
      </c>
      <c r="BK264" s="543">
        <v>504.20961427458406</v>
      </c>
      <c r="BL264" s="556">
        <v>385.78707673433524</v>
      </c>
      <c r="BM264" s="547">
        <v>1234.5853000894201</v>
      </c>
      <c r="BN264" s="543">
        <v>1316.4894279179373</v>
      </c>
      <c r="BO264" s="543">
        <v>1506.4428334985773</v>
      </c>
      <c r="BP264" s="543">
        <v>1759.1331443766567</v>
      </c>
      <c r="BQ264" s="556">
        <v>2171.1431401198761</v>
      </c>
      <c r="BR264" s="547">
        <v>587.78756855411564</v>
      </c>
      <c r="BS264" s="543">
        <v>308.37304222688653</v>
      </c>
      <c r="BT264" s="543">
        <v>1273.8176328715258</v>
      </c>
      <c r="BU264" s="543">
        <v>447.09848315444697</v>
      </c>
      <c r="BV264" s="543">
        <v>321.76206817886128</v>
      </c>
      <c r="BW264" s="543">
        <v>301.18454016242828</v>
      </c>
      <c r="BX264" s="543">
        <v>674.59125780392617</v>
      </c>
      <c r="BY264" s="551">
        <v>410.52824712713726</v>
      </c>
      <c r="BZ264" s="551">
        <v>633.51382303519063</v>
      </c>
      <c r="CA264" s="551">
        <v>199.76576502486452</v>
      </c>
      <c r="CB264" s="551">
        <v>319.66902764480318</v>
      </c>
      <c r="CC264" s="551">
        <v>310.77704605921423</v>
      </c>
      <c r="CD264" s="551">
        <v>417.18659470848445</v>
      </c>
      <c r="CE264" s="551">
        <v>716.86461914814163</v>
      </c>
      <c r="CF264" s="551">
        <v>120.55993616215417</v>
      </c>
      <c r="CG264" s="551">
        <v>349.81545677540129</v>
      </c>
      <c r="CH264" s="551">
        <v>125.77434547133193</v>
      </c>
      <c r="CI264" s="551">
        <v>352.50230478802484</v>
      </c>
      <c r="CJ264" s="551">
        <v>374.77118502550263</v>
      </c>
      <c r="CK264" s="551">
        <v>663.23707666611347</v>
      </c>
      <c r="CL264" s="551">
        <v>794.51421106593966</v>
      </c>
      <c r="CM264" s="551">
        <v>557.96223157859254</v>
      </c>
      <c r="CN264" s="66"/>
      <c r="CO264" s="66"/>
      <c r="CP264" s="66"/>
      <c r="CQ264" s="66"/>
      <c r="CR264" s="66"/>
      <c r="CS264" s="66"/>
      <c r="CT264" s="66"/>
      <c r="CU264" s="66"/>
      <c r="CV264" s="66"/>
      <c r="CW264" s="66"/>
      <c r="CX264" s="66"/>
      <c r="CY264" s="66"/>
      <c r="CZ264" s="68"/>
    </row>
    <row r="265" s="365" customFormat="true" ht="15" customHeight="true" x14ac:dyDescent="0.2">
      <c r="A265" s="1043"/>
      <c r="B265" s="678" t="s">
        <v>90</v>
      </c>
      <c r="C265" s="531">
        <v>8.0121766951580735</v>
      </c>
      <c r="D265" s="520">
        <v>8.9231529938798371</v>
      </c>
      <c r="E265" s="520">
        <v>8.2855171469579112</v>
      </c>
      <c r="F265" s="520">
        <v>15.908405526196322</v>
      </c>
      <c r="G265" s="539">
        <v>46.145024816211134</v>
      </c>
      <c r="H265" s="531">
        <v>9.5295006033355776</v>
      </c>
      <c r="I265" s="520">
        <v>18.433820951505972</v>
      </c>
      <c r="J265" s="520">
        <v>34.285895531998882</v>
      </c>
      <c r="K265" s="520">
        <v>47.143132941925458</v>
      </c>
      <c r="L265" s="539">
        <v>60.829887175501099</v>
      </c>
      <c r="M265" s="531">
        <v>8.1170975859008152</v>
      </c>
      <c r="N265" s="520">
        <v>8.2363672286084189</v>
      </c>
      <c r="O265" s="520">
        <v>8.0871974717893753</v>
      </c>
      <c r="P265" s="520">
        <v>9.1519579020421062</v>
      </c>
      <c r="Q265" s="535">
        <v>25.253318209458193</v>
      </c>
      <c r="R265" s="531">
        <v>14.482943599614487</v>
      </c>
      <c r="S265" s="520">
        <v>24.259854634510003</v>
      </c>
      <c r="T265" s="520">
        <v>40.766829089038872</v>
      </c>
      <c r="U265" s="520">
        <v>23.79637176696405</v>
      </c>
      <c r="V265" s="520">
        <v>19.513184928450084</v>
      </c>
      <c r="W265" s="520">
        <v>20.877961806132316</v>
      </c>
      <c r="X265" s="520">
        <v>16.239221402948889</v>
      </c>
      <c r="Y265" s="535">
        <v>6.6275484181190558</v>
      </c>
      <c r="Z265" s="535">
        <v>23.001389695385239</v>
      </c>
      <c r="AA265" s="535">
        <v>6.7182680900878786</v>
      </c>
      <c r="AB265" s="535">
        <v>28.744469882189851</v>
      </c>
      <c r="AC265" s="535">
        <v>7.3242258023422115</v>
      </c>
      <c r="AD265" s="535">
        <v>27.209753828587385</v>
      </c>
      <c r="AE265" s="535">
        <v>5.2915991052824953</v>
      </c>
      <c r="AF265" s="535">
        <v>21.162766833226641</v>
      </c>
      <c r="AG265" s="535">
        <v>16.19460978683999</v>
      </c>
      <c r="AH265" s="535">
        <v>7.1701494518478874</v>
      </c>
      <c r="AI265" s="535">
        <v>10.871013097657741</v>
      </c>
      <c r="AJ265" s="535">
        <v>23.114263193093485</v>
      </c>
      <c r="AK265" s="535">
        <v>9.4459414938095652</v>
      </c>
      <c r="AL265" s="535">
        <v>20.200759104101806</v>
      </c>
      <c r="AM265" s="535">
        <v>11.342393180898974</v>
      </c>
      <c r="AN265" s="70"/>
      <c r="AO265" s="70"/>
      <c r="AP265" s="70"/>
      <c r="AQ265" s="70"/>
      <c r="AR265" s="70"/>
      <c r="AS265" s="70"/>
      <c r="AT265" s="70"/>
      <c r="AU265" s="70"/>
      <c r="AV265" s="70"/>
      <c r="AW265" s="70"/>
      <c r="AX265" s="70"/>
      <c r="AY265" s="70"/>
      <c r="AZ265" s="402"/>
      <c r="BA265" s="1043"/>
      <c r="BB265" s="678" t="s">
        <v>90</v>
      </c>
      <c r="BC265" s="547">
        <v>161.48730084798038</v>
      </c>
      <c r="BD265" s="543">
        <v>202.35530396011265</v>
      </c>
      <c r="BE265" s="543">
        <v>214.30444046175634</v>
      </c>
      <c r="BF265" s="543">
        <v>514.37493451538751</v>
      </c>
      <c r="BG265" s="556">
        <v>1825.9364919377422</v>
      </c>
      <c r="BH265" s="547">
        <v>41.719264607116244</v>
      </c>
      <c r="BI265" s="543">
        <v>119.13987757291504</v>
      </c>
      <c r="BJ265" s="543">
        <v>301.44523475557213</v>
      </c>
      <c r="BK265" s="543">
        <v>457.2041759661044</v>
      </c>
      <c r="BL265" s="556">
        <v>619.10729563561381</v>
      </c>
      <c r="BM265" s="547">
        <v>121.41445662479501</v>
      </c>
      <c r="BN265" s="543">
        <v>130.71560688812164</v>
      </c>
      <c r="BO265" s="543">
        <v>147.47398730621006</v>
      </c>
      <c r="BP265" s="543">
        <v>189.63856679601699</v>
      </c>
      <c r="BQ265" s="556">
        <v>790.60000557051603</v>
      </c>
      <c r="BR265" s="547">
        <v>101.98407171676587</v>
      </c>
      <c r="BS265" s="543">
        <v>100.68111316976005</v>
      </c>
      <c r="BT265" s="543">
        <v>960.89739506295814</v>
      </c>
      <c r="BU265" s="543">
        <v>157.57951879367718</v>
      </c>
      <c r="BV265" s="543">
        <v>81.559334258185856</v>
      </c>
      <c r="BW265" s="543">
        <v>83.480100513905214</v>
      </c>
      <c r="BX265" s="543">
        <v>147.42164310385124</v>
      </c>
      <c r="BY265" s="551">
        <v>34.21469131385787</v>
      </c>
      <c r="BZ265" s="551">
        <v>202.29351082963632</v>
      </c>
      <c r="CA265" s="551">
        <v>15.073598066249557</v>
      </c>
      <c r="CB265" s="551">
        <v>138.97545212999012</v>
      </c>
      <c r="CC265" s="551">
        <v>25.09404854467077</v>
      </c>
      <c r="CD265" s="551">
        <v>156.71965034779777</v>
      </c>
      <c r="CE265" s="551">
        <v>43.285501837791266</v>
      </c>
      <c r="CF265" s="551">
        <v>40.0553684009828</v>
      </c>
      <c r="CG265" s="551">
        <v>73.566555768549989</v>
      </c>
      <c r="CH265" s="551">
        <v>9.8185344963231653</v>
      </c>
      <c r="CI265" s="551">
        <v>49.139370191888879</v>
      </c>
      <c r="CJ265" s="551">
        <v>115.86994705235726</v>
      </c>
      <c r="CK265" s="551">
        <v>73.368328382276985</v>
      </c>
      <c r="CL265" s="551">
        <v>223.65439546919723</v>
      </c>
      <c r="CM265" s="551">
        <v>83.726342272303228</v>
      </c>
      <c r="CN265" s="66"/>
      <c r="CO265" s="66"/>
      <c r="CP265" s="66"/>
      <c r="CQ265" s="66"/>
      <c r="CR265" s="66"/>
      <c r="CS265" s="66"/>
      <c r="CT265" s="66"/>
      <c r="CU265" s="66"/>
      <c r="CV265" s="66"/>
      <c r="CW265" s="66"/>
      <c r="CX265" s="66"/>
      <c r="CY265" s="66"/>
      <c r="CZ265" s="68"/>
    </row>
    <row r="266" s="365" customFormat="true" ht="15" customHeight="true" x14ac:dyDescent="0.2">
      <c r="A266" s="1043"/>
      <c r="B266" s="678" t="s">
        <v>91</v>
      </c>
      <c r="C266" s="531">
        <v>9.9154757266124953</v>
      </c>
      <c r="D266" s="520">
        <v>8.3239095294529246</v>
      </c>
      <c r="E266" s="520">
        <v>8.2026851472239599</v>
      </c>
      <c r="F266" s="520">
        <v>4.7368342843606959</v>
      </c>
      <c r="G266" s="539">
        <v>3.0025697766852439</v>
      </c>
      <c r="H266" s="531">
        <v>12.397582178153602</v>
      </c>
      <c r="I266" s="520">
        <v>5.3786002178563095</v>
      </c>
      <c r="J266" s="520">
        <v>2.6838383954458966</v>
      </c>
      <c r="K266" s="520">
        <v>0.86692005875861211</v>
      </c>
      <c r="L266" s="539">
        <v>1.2649152651278563</v>
      </c>
      <c r="M266" s="531">
        <v>9.3453723906933135</v>
      </c>
      <c r="N266" s="520">
        <v>8.7692667451205573</v>
      </c>
      <c r="O266" s="520">
        <v>9.2189000830253729</v>
      </c>
      <c r="P266" s="520">
        <v>5.9428688488308454</v>
      </c>
      <c r="Q266" s="535">
        <v>5.3859182769394947</v>
      </c>
      <c r="R266" s="531">
        <v>2.0442742235165521</v>
      </c>
      <c r="S266" s="520">
        <v>1.435393043056719</v>
      </c>
      <c r="T266" s="520">
        <v>5.1904541789883787</v>
      </c>
      <c r="U266" s="520">
        <v>8.6864673542843249</v>
      </c>
      <c r="V266" s="520">
        <v>3.5047896977402204</v>
      </c>
      <c r="W266" s="520">
        <v>3.7972687290622651</v>
      </c>
      <c r="X266" s="520">
        <v>8.8770233456316223</v>
      </c>
      <c r="Y266" s="535">
        <v>13.851177814356092</v>
      </c>
      <c r="Z266" s="535">
        <v>4.9661547835009676</v>
      </c>
      <c r="AA266" s="535">
        <v>4.246588557939794</v>
      </c>
      <c r="AB266" s="535">
        <v>5.1379777258208872</v>
      </c>
      <c r="AC266" s="535">
        <v>1.9689575805369099</v>
      </c>
      <c r="AD266" s="535">
        <v>0.35807498284227779</v>
      </c>
      <c r="AE266" s="535">
        <v>7.0725871409975269</v>
      </c>
      <c r="AF266" s="535">
        <v>14.292536786775303</v>
      </c>
      <c r="AG266" s="535">
        <v>6.7985932970985337</v>
      </c>
      <c r="AH266" s="535">
        <v>0.9810257998652282</v>
      </c>
      <c r="AI266" s="535">
        <v>11.145545980307642</v>
      </c>
      <c r="AJ266" s="535">
        <v>2.1246790155130846</v>
      </c>
      <c r="AK266" s="535">
        <v>5.1643711458503692</v>
      </c>
      <c r="AL266" s="535">
        <v>8.0376725669671192</v>
      </c>
      <c r="AM266" s="535">
        <v>13.070559315298889</v>
      </c>
      <c r="AN266" s="70"/>
      <c r="AO266" s="70"/>
      <c r="AP266" s="70"/>
      <c r="AQ266" s="70"/>
      <c r="AR266" s="70"/>
      <c r="AS266" s="70"/>
      <c r="AT266" s="70"/>
      <c r="AU266" s="70"/>
      <c r="AV266" s="70"/>
      <c r="AW266" s="70"/>
      <c r="AX266" s="70"/>
      <c r="AY266" s="70"/>
      <c r="AZ266" s="402"/>
      <c r="BA266" s="1043"/>
      <c r="BB266" s="678" t="s">
        <v>91</v>
      </c>
      <c r="BC266" s="547">
        <v>199.8487393172409</v>
      </c>
      <c r="BD266" s="543">
        <v>188.76592658718312</v>
      </c>
      <c r="BE266" s="543">
        <v>212.16199539279282</v>
      </c>
      <c r="BF266" s="543">
        <v>153.15858153201361</v>
      </c>
      <c r="BG266" s="556">
        <v>118.81024545278596</v>
      </c>
      <c r="BH266" s="547">
        <v>54.27545817016042</v>
      </c>
      <c r="BI266" s="543">
        <v>34.762503832213014</v>
      </c>
      <c r="BJ266" s="543">
        <v>23.596592202357431</v>
      </c>
      <c r="BK266" s="543">
        <v>8.4075759577006508</v>
      </c>
      <c r="BL266" s="556">
        <v>12.873906320788134</v>
      </c>
      <c r="BM266" s="547">
        <v>139.78682635813942</v>
      </c>
      <c r="BN266" s="543">
        <v>139.17301071408482</v>
      </c>
      <c r="BO266" s="543">
        <v>168.11113597310106</v>
      </c>
      <c r="BP266" s="543">
        <v>123.14273549023936</v>
      </c>
      <c r="BQ266" s="556">
        <v>168.61574326323219</v>
      </c>
      <c r="BR266" s="547">
        <v>14.395099144444464</v>
      </c>
      <c r="BS266" s="543">
        <v>5.9570418532311509</v>
      </c>
      <c r="BT266" s="543">
        <v>122.34196309186541</v>
      </c>
      <c r="BU266" s="543">
        <v>57.521766726026534</v>
      </c>
      <c r="BV266" s="543">
        <v>14.648983008707923</v>
      </c>
      <c r="BW266" s="543">
        <v>15.183300847275151</v>
      </c>
      <c r="BX266" s="543">
        <v>80.586706407403213</v>
      </c>
      <c r="BY266" s="551">
        <v>71.506648213375129</v>
      </c>
      <c r="BZ266" s="551">
        <v>43.67652997415891</v>
      </c>
      <c r="CA266" s="551">
        <v>9.5279569402062183</v>
      </c>
      <c r="CB266" s="551">
        <v>24.841396637556542</v>
      </c>
      <c r="CC266" s="551">
        <v>6.7459849602930309</v>
      </c>
      <c r="CD266" s="551">
        <v>2.0623996256216346</v>
      </c>
      <c r="CE266" s="551">
        <v>57.854058404381675</v>
      </c>
      <c r="CF266" s="551">
        <v>27.051889334245288</v>
      </c>
      <c r="CG266" s="551">
        <v>30.883676699954751</v>
      </c>
      <c r="CH266" s="551">
        <v>1.3433800400460765</v>
      </c>
      <c r="CI266" s="551">
        <v>50.380319202730064</v>
      </c>
      <c r="CJ266" s="551">
        <v>10.650845453049779</v>
      </c>
      <c r="CK266" s="551">
        <v>40.112600566605288</v>
      </c>
      <c r="CL266" s="551">
        <v>88.989764675692953</v>
      </c>
      <c r="CM266" s="551">
        <v>96.48317647514493</v>
      </c>
      <c r="CN266" s="66"/>
      <c r="CO266" s="66"/>
      <c r="CP266" s="66"/>
      <c r="CQ266" s="66"/>
      <c r="CR266" s="66"/>
      <c r="CS266" s="66"/>
      <c r="CT266" s="66"/>
      <c r="CU266" s="66"/>
      <c r="CV266" s="66"/>
      <c r="CW266" s="66"/>
      <c r="CX266" s="66"/>
      <c r="CY266" s="66"/>
      <c r="CZ266" s="68"/>
    </row>
    <row r="267" s="365" customFormat="true" ht="15" customHeight="true" x14ac:dyDescent="0.2">
      <c r="A267" s="1043"/>
      <c r="B267" s="678" t="s">
        <v>113</v>
      </c>
      <c r="C267" s="531">
        <v>0.1171204539263362</v>
      </c>
      <c r="D267" s="520">
        <v>0.11323192965869945</v>
      </c>
      <c r="E267" s="520">
        <v>2.3611919824312655E-2</v>
      </c>
      <c r="F267" s="520">
        <v>3.9561381644649757E-2</v>
      </c>
      <c r="G267" s="539">
        <v>0</v>
      </c>
      <c r="H267" s="531">
        <v>0.718940316090253</v>
      </c>
      <c r="I267" s="520">
        <v>0</v>
      </c>
      <c r="J267" s="520">
        <v>0.10922670484863162</v>
      </c>
      <c r="K267" s="520">
        <v>0</v>
      </c>
      <c r="L267" s="539">
        <v>0</v>
      </c>
      <c r="M267" s="531">
        <v>0</v>
      </c>
      <c r="N267" s="520">
        <v>4.2600441054680006E-2</v>
      </c>
      <c r="O267" s="520">
        <v>8.3396707866683031E-2</v>
      </c>
      <c r="P267" s="520">
        <v>9.4015006546620625E-3</v>
      </c>
      <c r="Q267" s="535">
        <v>1.018394187093072E-2</v>
      </c>
      <c r="R267" s="531">
        <v>0</v>
      </c>
      <c r="S267" s="520">
        <v>0</v>
      </c>
      <c r="T267" s="520">
        <v>0</v>
      </c>
      <c r="U267" s="520">
        <v>0</v>
      </c>
      <c r="V267" s="520">
        <v>0</v>
      </c>
      <c r="W267" s="520">
        <v>0</v>
      </c>
      <c r="X267" s="520">
        <v>0.57419960323972496</v>
      </c>
      <c r="Y267" s="535">
        <v>0</v>
      </c>
      <c r="Z267" s="535">
        <v>0</v>
      </c>
      <c r="AA267" s="535">
        <v>0</v>
      </c>
      <c r="AB267" s="535">
        <v>0</v>
      </c>
      <c r="AC267" s="535">
        <v>0</v>
      </c>
      <c r="AD267" s="535">
        <v>0</v>
      </c>
      <c r="AE267" s="535">
        <v>0</v>
      </c>
      <c r="AF267" s="535">
        <v>0.84832008188983998</v>
      </c>
      <c r="AG267" s="535">
        <v>0</v>
      </c>
      <c r="AH267" s="535">
        <v>0</v>
      </c>
      <c r="AI267" s="535">
        <v>0</v>
      </c>
      <c r="AJ267" s="535">
        <v>0</v>
      </c>
      <c r="AK267" s="535">
        <v>0</v>
      </c>
      <c r="AL267" s="535">
        <v>0</v>
      </c>
      <c r="AM267" s="535">
        <v>0</v>
      </c>
      <c r="AN267" s="70"/>
      <c r="AO267" s="70"/>
      <c r="AP267" s="70"/>
      <c r="AQ267" s="70"/>
      <c r="AR267" s="70"/>
      <c r="AS267" s="70"/>
      <c r="AT267" s="70"/>
      <c r="AU267" s="70"/>
      <c r="AV267" s="70"/>
      <c r="AW267" s="70"/>
      <c r="AX267" s="70"/>
      <c r="AY267" s="70"/>
      <c r="AZ267" s="402"/>
      <c r="BA267" s="1043"/>
      <c r="BB267" s="678" t="s">
        <v>113</v>
      </c>
      <c r="BC267" s="547">
        <v>2.3605902238881078</v>
      </c>
      <c r="BD267" s="543">
        <v>2.5678234543094485</v>
      </c>
      <c r="BE267" s="543">
        <v>0.61072099380483968</v>
      </c>
      <c r="BF267" s="543">
        <v>1.2791591878454258</v>
      </c>
      <c r="BG267" s="556">
        <v>0</v>
      </c>
      <c r="BH267" s="547">
        <v>3.1474536318508104</v>
      </c>
      <c r="BI267" s="543">
        <v>0</v>
      </c>
      <c r="BJ267" s="543">
        <v>0.96033278914776399</v>
      </c>
      <c r="BK267" s="543">
        <v>0</v>
      </c>
      <c r="BL267" s="556">
        <v>0</v>
      </c>
      <c r="BM267" s="547">
        <v>0</v>
      </c>
      <c r="BN267" s="543">
        <v>0.6760920623867066</v>
      </c>
      <c r="BO267" s="543">
        <v>1.5207796124940764</v>
      </c>
      <c r="BP267" s="543">
        <v>0.19480936527080261</v>
      </c>
      <c r="BQ267" s="556">
        <v>0.31882639869766177</v>
      </c>
      <c r="BR267" s="547">
        <v>0</v>
      </c>
      <c r="BS267" s="543">
        <v>0</v>
      </c>
      <c r="BT267" s="543">
        <v>0</v>
      </c>
      <c r="BU267" s="543">
        <v>0</v>
      </c>
      <c r="BV267" s="543">
        <v>0</v>
      </c>
      <c r="BW267" s="543">
        <v>0</v>
      </c>
      <c r="BX267" s="543">
        <v>5.2126544049586139</v>
      </c>
      <c r="BY267" s="551">
        <v>0</v>
      </c>
      <c r="BZ267" s="551">
        <v>0</v>
      </c>
      <c r="CA267" s="551">
        <v>0</v>
      </c>
      <c r="CB267" s="551">
        <v>0</v>
      </c>
      <c r="CC267" s="551">
        <v>0</v>
      </c>
      <c r="CD267" s="551">
        <v>0</v>
      </c>
      <c r="CE267" s="551">
        <v>0</v>
      </c>
      <c r="CF267" s="551">
        <v>1.6056394548892081</v>
      </c>
      <c r="CG267" s="551">
        <v>0</v>
      </c>
      <c r="CH267" s="551">
        <v>0</v>
      </c>
      <c r="CI267" s="551">
        <v>0</v>
      </c>
      <c r="CJ267" s="551">
        <v>0</v>
      </c>
      <c r="CK267" s="551">
        <v>0</v>
      </c>
      <c r="CL267" s="551">
        <v>0</v>
      </c>
      <c r="CM267" s="551">
        <v>0</v>
      </c>
      <c r="CN267" s="66"/>
      <c r="CO267" s="66"/>
      <c r="CP267" s="66"/>
      <c r="CQ267" s="66"/>
      <c r="CR267" s="66"/>
      <c r="CS267" s="66"/>
      <c r="CT267" s="66"/>
      <c r="CU267" s="66"/>
      <c r="CV267" s="66"/>
      <c r="CW267" s="66"/>
      <c r="CX267" s="66"/>
      <c r="CY267" s="66"/>
      <c r="CZ267" s="68"/>
    </row>
    <row r="268" s="365" customFormat="true" ht="15" customHeight="true" x14ac:dyDescent="0.2">
      <c r="A268" s="1043" t="s">
        <v>116</v>
      </c>
      <c r="B268" s="678" t="s">
        <v>89</v>
      </c>
      <c r="C268" s="531">
        <v>83.870471318372026</v>
      </c>
      <c r="D268" s="520">
        <v>83.930782183616273</v>
      </c>
      <c r="E268" s="520">
        <v>84.481076444505931</v>
      </c>
      <c r="F268" s="520">
        <v>80.476389036052268</v>
      </c>
      <c r="G268" s="539">
        <v>51.563532388197274</v>
      </c>
      <c r="H268" s="531">
        <v>80.016176393654391</v>
      </c>
      <c r="I268" s="520">
        <v>78.429579229502394</v>
      </c>
      <c r="J268" s="520">
        <v>64.337106192074714</v>
      </c>
      <c r="K268" s="520">
        <v>52.364743698746253</v>
      </c>
      <c r="L268" s="539">
        <v>37.762157953942371</v>
      </c>
      <c r="M268" s="531">
        <v>84.216909671245162</v>
      </c>
      <c r="N268" s="520">
        <v>84.591456069250484</v>
      </c>
      <c r="O268" s="520">
        <v>83.202356155974783</v>
      </c>
      <c r="P268" s="520">
        <v>85.893697366306782</v>
      </c>
      <c r="Q268" s="535">
        <v>70.924833514213859</v>
      </c>
      <c r="R268" s="531">
        <v>83.564891956496538</v>
      </c>
      <c r="S268" s="520">
        <v>74.4780600082278</v>
      </c>
      <c r="T268" s="520">
        <v>53.942957749141648</v>
      </c>
      <c r="U268" s="520">
        <v>67.004489113842808</v>
      </c>
      <c r="V268" s="520">
        <v>77.356811652573555</v>
      </c>
      <c r="W268" s="520">
        <v>75.305724678370254</v>
      </c>
      <c r="X268" s="520">
        <v>75.920942177139878</v>
      </c>
      <c r="Y268" s="535">
        <v>80.269208442141093</v>
      </c>
      <c r="Z268" s="535">
        <v>74.277506566822709</v>
      </c>
      <c r="AA268" s="535">
        <v>89.296537915326596</v>
      </c>
      <c r="AB268" s="535">
        <v>66.016468761307721</v>
      </c>
      <c r="AC268" s="535">
        <v>91.188538757070731</v>
      </c>
      <c r="AD268" s="535">
        <v>72.457144303934243</v>
      </c>
      <c r="AE268" s="535">
        <v>88.155029209257279</v>
      </c>
      <c r="AF268" s="535">
        <v>65.79522807821489</v>
      </c>
      <c r="AG268" s="535">
        <v>78.313435667860347</v>
      </c>
      <c r="AH268" s="535">
        <v>91.721038410915881</v>
      </c>
      <c r="AI268" s="535">
        <v>81.010458349460308</v>
      </c>
      <c r="AJ268" s="535">
        <v>76.832083665286461</v>
      </c>
      <c r="AK268" s="535">
        <v>86.520726112578942</v>
      </c>
      <c r="AL268" s="535">
        <v>72.159844904804501</v>
      </c>
      <c r="AM268" s="535">
        <v>81.608384035596913</v>
      </c>
      <c r="AN268" s="70"/>
      <c r="AO268" s="70"/>
      <c r="AP268" s="70"/>
      <c r="AQ268" s="70"/>
      <c r="AR268" s="70"/>
      <c r="AS268" s="70"/>
      <c r="AT268" s="70"/>
      <c r="AU268" s="70"/>
      <c r="AV268" s="70"/>
      <c r="AW268" s="70"/>
      <c r="AX268" s="70"/>
      <c r="AY268" s="70"/>
      <c r="AZ268" s="402"/>
      <c r="BA268" s="1043" t="s">
        <v>116</v>
      </c>
      <c r="BB268" s="678" t="s">
        <v>89</v>
      </c>
      <c r="BC268" s="547">
        <v>1542.5404093986022</v>
      </c>
      <c r="BD268" s="543">
        <v>1765.5295177567691</v>
      </c>
      <c r="BE268" s="543">
        <v>2000.2871739079335</v>
      </c>
      <c r="BF268" s="543">
        <v>2344.7628111211711</v>
      </c>
      <c r="BG268" s="556">
        <v>1823.3473371394402</v>
      </c>
      <c r="BH268" s="547">
        <v>310.23081504335028</v>
      </c>
      <c r="BI268" s="543">
        <v>447.73996782799986</v>
      </c>
      <c r="BJ268" s="543">
        <v>498.44364206613614</v>
      </c>
      <c r="BK268" s="543">
        <v>458.13610707332737</v>
      </c>
      <c r="BL268" s="556">
        <v>353.44163254901486</v>
      </c>
      <c r="BM268" s="547">
        <v>1159.4595523179109</v>
      </c>
      <c r="BN268" s="543">
        <v>1235.9347533607286</v>
      </c>
      <c r="BO268" s="543">
        <v>1407.6794347463388</v>
      </c>
      <c r="BP268" s="543">
        <v>1616.0733520773715</v>
      </c>
      <c r="BQ268" s="556">
        <v>1989.327992261731</v>
      </c>
      <c r="BR268" s="547">
        <v>574.02858919605762</v>
      </c>
      <c r="BS268" s="543">
        <v>304.89045464851483</v>
      </c>
      <c r="BT268" s="543">
        <v>1090.0565080489666</v>
      </c>
      <c r="BU268" s="543">
        <v>350.26815485108398</v>
      </c>
      <c r="BV268" s="543">
        <v>278.05144963533473</v>
      </c>
      <c r="BW268" s="543">
        <v>289.85598619416294</v>
      </c>
      <c r="BX268" s="543">
        <v>661.97082017542277</v>
      </c>
      <c r="BY268" s="551">
        <v>386.04530337815964</v>
      </c>
      <c r="BZ268" s="551">
        <v>538.07709718749811</v>
      </c>
      <c r="CA268" s="551">
        <v>189.66381170464783</v>
      </c>
      <c r="CB268" s="551">
        <v>311.81197366038009</v>
      </c>
      <c r="CC268" s="551">
        <v>301.8939878013046</v>
      </c>
      <c r="CD268" s="551">
        <v>404.11421978892218</v>
      </c>
      <c r="CE268" s="551">
        <v>701.0515463352848</v>
      </c>
      <c r="CF268" s="551">
        <v>95.801620936845012</v>
      </c>
      <c r="CG268" s="551">
        <v>334.5600993018445</v>
      </c>
      <c r="CH268" s="551">
        <v>121.00941606983135</v>
      </c>
      <c r="CI268" s="551">
        <v>332.43928582191461</v>
      </c>
      <c r="CJ268" s="551">
        <v>357.78572041933069</v>
      </c>
      <c r="CK268" s="551">
        <v>615.45333397286743</v>
      </c>
      <c r="CL268" s="551">
        <v>756.23447326343921</v>
      </c>
      <c r="CM268" s="551">
        <v>481.40339693209791</v>
      </c>
      <c r="CN268" s="66"/>
      <c r="CO268" s="66"/>
      <c r="CP268" s="66"/>
      <c r="CQ268" s="66"/>
      <c r="CR268" s="66"/>
      <c r="CS268" s="66"/>
      <c r="CT268" s="66"/>
      <c r="CU268" s="66"/>
      <c r="CV268" s="66"/>
      <c r="CW268" s="66"/>
      <c r="CX268" s="66"/>
      <c r="CY268" s="66"/>
      <c r="CZ268" s="68"/>
    </row>
    <row r="269" s="365" customFormat="true" ht="15" customHeight="true" x14ac:dyDescent="0.2">
      <c r="A269" s="1043"/>
      <c r="B269" s="678" t="s">
        <v>90</v>
      </c>
      <c r="C269" s="531">
        <v>7.693850640614305</v>
      </c>
      <c r="D269" s="520">
        <v>8.8710239438611076</v>
      </c>
      <c r="E269" s="520">
        <v>8.2883239787910945</v>
      </c>
      <c r="F269" s="520">
        <v>15.440238822945954</v>
      </c>
      <c r="G269" s="539">
        <v>46.709856272362231</v>
      </c>
      <c r="H269" s="531">
        <v>9.4121862888767094</v>
      </c>
      <c r="I269" s="520">
        <v>17.289500010154686</v>
      </c>
      <c r="J269" s="520">
        <v>33.779893400579702</v>
      </c>
      <c r="K269" s="520">
        <v>47.097811146794434</v>
      </c>
      <c r="L269" s="539">
        <v>61.467428239264407</v>
      </c>
      <c r="M269" s="531">
        <v>7.8087047611249707</v>
      </c>
      <c r="N269" s="520">
        <v>8.1470725603512122</v>
      </c>
      <c r="O269" s="520">
        <v>8.1418902513623888</v>
      </c>
      <c r="P269" s="520">
        <v>9.1292831118982836</v>
      </c>
      <c r="Q269" s="535">
        <v>25.156938921654127</v>
      </c>
      <c r="R269" s="531">
        <v>14.643202908836342</v>
      </c>
      <c r="S269" s="520">
        <v>24.066765145029361</v>
      </c>
      <c r="T269" s="520">
        <v>42.823251307396781</v>
      </c>
      <c r="U269" s="520">
        <v>22.653192449906467</v>
      </c>
      <c r="V269" s="520">
        <v>19.535584693918757</v>
      </c>
      <c r="W269" s="520">
        <v>20.96247443090855</v>
      </c>
      <c r="X269" s="520">
        <v>15.740638355653683</v>
      </c>
      <c r="Y269" s="535">
        <v>6.5900805829564852</v>
      </c>
      <c r="Z269" s="535">
        <v>20.202748478983885</v>
      </c>
      <c r="AA269" s="535">
        <v>6.8338694235391264</v>
      </c>
      <c r="AB269" s="535">
        <v>29.185331494974388</v>
      </c>
      <c r="AC269" s="535">
        <v>7.0510702105982146</v>
      </c>
      <c r="AD269" s="535">
        <v>27.173070175120053</v>
      </c>
      <c r="AE269" s="535">
        <v>5.1821717930400846</v>
      </c>
      <c r="AF269" s="535">
        <v>22.07763405253165</v>
      </c>
      <c r="AG269" s="535">
        <v>14.624912449943944</v>
      </c>
      <c r="AH269" s="535">
        <v>7.4421165635281366</v>
      </c>
      <c r="AI269" s="535">
        <v>10.342492126779691</v>
      </c>
      <c r="AJ269" s="535">
        <v>21.745559132935956</v>
      </c>
      <c r="AK269" s="535">
        <v>9.7825122273550704</v>
      </c>
      <c r="AL269" s="535">
        <v>21.341088061867559</v>
      </c>
      <c r="AM269" s="535">
        <v>11.357722770961997</v>
      </c>
      <c r="AN269" s="70"/>
      <c r="AO269" s="70"/>
      <c r="AP269" s="70"/>
      <c r="AQ269" s="70"/>
      <c r="AR269" s="70"/>
      <c r="AS269" s="70"/>
      <c r="AT269" s="70"/>
      <c r="AU269" s="70"/>
      <c r="AV269" s="70"/>
      <c r="AW269" s="70"/>
      <c r="AX269" s="70"/>
      <c r="AY269" s="70"/>
      <c r="AZ269" s="402"/>
      <c r="BA269" s="1043"/>
      <c r="BB269" s="678" t="s">
        <v>90</v>
      </c>
      <c r="BC269" s="547">
        <v>141.50481487070357</v>
      </c>
      <c r="BD269" s="543">
        <v>186.60679929504062</v>
      </c>
      <c r="BE269" s="543">
        <v>196.24546520616195</v>
      </c>
      <c r="BF269" s="543">
        <v>449.86732407506832</v>
      </c>
      <c r="BG269" s="556">
        <v>1651.7156235764871</v>
      </c>
      <c r="BH269" s="547">
        <v>36.491998934975747</v>
      </c>
      <c r="BI269" s="543">
        <v>98.702559090064582</v>
      </c>
      <c r="BJ269" s="543">
        <v>261.70547747242131</v>
      </c>
      <c r="BK269" s="543">
        <v>412.05601949664049</v>
      </c>
      <c r="BL269" s="556">
        <v>575.31532525161003</v>
      </c>
      <c r="BM269" s="547">
        <v>107.50664399655639</v>
      </c>
      <c r="BN269" s="543">
        <v>119.03389045870638</v>
      </c>
      <c r="BO269" s="543">
        <v>137.75056376190739</v>
      </c>
      <c r="BP269" s="543">
        <v>171.76570124569042</v>
      </c>
      <c r="BQ269" s="556">
        <v>705.61184731488629</v>
      </c>
      <c r="BR269" s="547">
        <v>100.58790133357505</v>
      </c>
      <c r="BS269" s="543">
        <v>98.521993808329782</v>
      </c>
      <c r="BT269" s="543">
        <v>865.35417654563184</v>
      </c>
      <c r="BU269" s="543">
        <v>118.42030326406856</v>
      </c>
      <c r="BV269" s="543">
        <v>70.218737401094216</v>
      </c>
      <c r="BW269" s="543">
        <v>80.685747666486961</v>
      </c>
      <c r="BX269" s="543">
        <v>137.24596907747866</v>
      </c>
      <c r="BY269" s="551">
        <v>31.694216341596896</v>
      </c>
      <c r="BZ269" s="551">
        <v>146.35165825068697</v>
      </c>
      <c r="CA269" s="551">
        <v>14.514982930125557</v>
      </c>
      <c r="CB269" s="551">
        <v>137.84947886691759</v>
      </c>
      <c r="CC269" s="551">
        <v>23.343676005329375</v>
      </c>
      <c r="CD269" s="551">
        <v>151.55198508826726</v>
      </c>
      <c r="CE269" s="551">
        <v>41.21114338538888</v>
      </c>
      <c r="CF269" s="551">
        <v>32.146299822362487</v>
      </c>
      <c r="CG269" s="551">
        <v>62.478578800777441</v>
      </c>
      <c r="CH269" s="551">
        <v>9.8185344963231653</v>
      </c>
      <c r="CI269" s="551">
        <v>42.442059535246678</v>
      </c>
      <c r="CJ269" s="551">
        <v>101.26304232737925</v>
      </c>
      <c r="CK269" s="551">
        <v>69.586560763741602</v>
      </c>
      <c r="CL269" s="551">
        <v>223.65439546919723</v>
      </c>
      <c r="CM269" s="551">
        <v>66.998585843449646</v>
      </c>
      <c r="CN269" s="66"/>
      <c r="CO269" s="66"/>
      <c r="CP269" s="66"/>
      <c r="CQ269" s="66"/>
      <c r="CR269" s="66"/>
      <c r="CS269" s="66"/>
      <c r="CT269" s="66"/>
      <c r="CU269" s="66"/>
      <c r="CV269" s="66"/>
      <c r="CW269" s="66"/>
      <c r="CX269" s="66"/>
      <c r="CY269" s="66"/>
      <c r="CZ269" s="68"/>
    </row>
    <row r="270" s="365" customFormat="true" ht="15" customHeight="true" x14ac:dyDescent="0.2">
      <c r="A270" s="1043"/>
      <c r="B270" s="678" t="s">
        <v>91</v>
      </c>
      <c r="C270" s="531">
        <v>8.4356780410134728</v>
      </c>
      <c r="D270" s="520">
        <v>7.1981938725226717</v>
      </c>
      <c r="E270" s="520">
        <v>7.2305995767032947</v>
      </c>
      <c r="F270" s="520">
        <v>4.083372141002334</v>
      </c>
      <c r="G270" s="539">
        <v>1.7266113394407934</v>
      </c>
      <c r="H270" s="531">
        <v>10.571637317468987</v>
      </c>
      <c r="I270" s="520">
        <v>4.2809207603431512</v>
      </c>
      <c r="J270" s="520">
        <v>1.8830004073453557</v>
      </c>
      <c r="K270" s="520">
        <v>0.53744515445937513</v>
      </c>
      <c r="L270" s="539">
        <v>0.77041380679332672</v>
      </c>
      <c r="M270" s="531">
        <v>7.9743855676294464</v>
      </c>
      <c r="N270" s="520">
        <v>7.2614713703983567</v>
      </c>
      <c r="O270" s="520">
        <v>8.6557535926628368</v>
      </c>
      <c r="P270" s="520">
        <v>4.9770195217950857</v>
      </c>
      <c r="Q270" s="535">
        <v>3.9182275641328772</v>
      </c>
      <c r="R270" s="531">
        <v>1.7919051346672956</v>
      </c>
      <c r="S270" s="520">
        <v>1.455174846742731</v>
      </c>
      <c r="T270" s="520">
        <v>3.2337909434614698</v>
      </c>
      <c r="U270" s="520">
        <v>10.342318436250537</v>
      </c>
      <c r="V270" s="520">
        <v>3.1076036535075446</v>
      </c>
      <c r="W270" s="520">
        <v>3.7318008907211238</v>
      </c>
      <c r="X270" s="520">
        <v>8.3384194672063074</v>
      </c>
      <c r="Y270" s="535">
        <v>13.140710974902509</v>
      </c>
      <c r="Z270" s="535">
        <v>5.5197449541931256</v>
      </c>
      <c r="AA270" s="535">
        <v>3.8695926611341749</v>
      </c>
      <c r="AB270" s="535">
        <v>4.7981997437174364</v>
      </c>
      <c r="AC270" s="535">
        <v>1.760391032331329</v>
      </c>
      <c r="AD270" s="535">
        <v>0.36978552094529182</v>
      </c>
      <c r="AE270" s="535">
        <v>6.6627989977028079</v>
      </c>
      <c r="AF270" s="535">
        <v>12.127137869253497</v>
      </c>
      <c r="AG270" s="535">
        <v>7.0616518821953855</v>
      </c>
      <c r="AH270" s="535">
        <v>0.83684502555607332</v>
      </c>
      <c r="AI270" s="535">
        <v>8.6470495237602343</v>
      </c>
      <c r="AJ270" s="535">
        <v>1.4223572017777357</v>
      </c>
      <c r="AK270" s="535">
        <v>3.6967616600660573</v>
      </c>
      <c r="AL270" s="535">
        <v>6.4990670333278544</v>
      </c>
      <c r="AM270" s="535">
        <v>7.033893193440913</v>
      </c>
      <c r="AN270" s="70"/>
      <c r="AO270" s="70"/>
      <c r="AP270" s="70"/>
      <c r="AQ270" s="70"/>
      <c r="AR270" s="70"/>
      <c r="AS270" s="70"/>
      <c r="AT270" s="70"/>
      <c r="AU270" s="70"/>
      <c r="AV270" s="70"/>
      <c r="AW270" s="70"/>
      <c r="AX270" s="70"/>
      <c r="AY270" s="70"/>
      <c r="AZ270" s="402"/>
      <c r="BA270" s="1043"/>
      <c r="BB270" s="678" t="s">
        <v>91</v>
      </c>
      <c r="BC270" s="547">
        <v>155.14845754884087</v>
      </c>
      <c r="BD270" s="543">
        <v>151.417911591386</v>
      </c>
      <c r="BE270" s="543">
        <v>171.20136486949707</v>
      </c>
      <c r="BF270" s="543">
        <v>118.97326973631051</v>
      </c>
      <c r="BG270" s="556">
        <v>61.055013926174468</v>
      </c>
      <c r="BH270" s="547">
        <v>40.987307931414605</v>
      </c>
      <c r="BI270" s="543">
        <v>24.43898516784661</v>
      </c>
      <c r="BJ270" s="543">
        <v>14.588308933995133</v>
      </c>
      <c r="BK270" s="543">
        <v>4.7020765010511543</v>
      </c>
      <c r="BL270" s="556">
        <v>7.2108250260339517</v>
      </c>
      <c r="BM270" s="547">
        <v>109.78766089075548</v>
      </c>
      <c r="BN270" s="543">
        <v>106.09469613411282</v>
      </c>
      <c r="BO270" s="543">
        <v>146.44448652128995</v>
      </c>
      <c r="BP270" s="543">
        <v>93.641662526649938</v>
      </c>
      <c r="BQ270" s="556">
        <v>109.90000803905906</v>
      </c>
      <c r="BR270" s="547">
        <v>12.309054105661092</v>
      </c>
      <c r="BS270" s="543">
        <v>5.9570418532311509</v>
      </c>
      <c r="BT270" s="543">
        <v>65.34708163358124</v>
      </c>
      <c r="BU270" s="543">
        <v>54.064807350339386</v>
      </c>
      <c r="BV270" s="543">
        <v>11.169975627105472</v>
      </c>
      <c r="BW270" s="543">
        <v>14.363912333094042</v>
      </c>
      <c r="BX270" s="543">
        <v>72.704450384643707</v>
      </c>
      <c r="BY270" s="551">
        <v>63.198701636226531</v>
      </c>
      <c r="BZ270" s="551">
        <v>39.985837966916876</v>
      </c>
      <c r="CA270" s="551">
        <v>8.2189266346581515</v>
      </c>
      <c r="CB270" s="551">
        <v>22.663074232503476</v>
      </c>
      <c r="CC270" s="551">
        <v>5.8280511573495488</v>
      </c>
      <c r="CD270" s="551">
        <v>2.0623996256216346</v>
      </c>
      <c r="CE270" s="551">
        <v>52.985809002150887</v>
      </c>
      <c r="CF270" s="551">
        <v>17.657807399314407</v>
      </c>
      <c r="CG270" s="551">
        <v>30.167836908117277</v>
      </c>
      <c r="CH270" s="551">
        <v>1.1040665221190047</v>
      </c>
      <c r="CI270" s="551">
        <v>35.48454146185842</v>
      </c>
      <c r="CJ270" s="551">
        <v>6.6235232972289726</v>
      </c>
      <c r="CK270" s="551">
        <v>26.296407702708198</v>
      </c>
      <c r="CL270" s="551">
        <v>68.110159343278141</v>
      </c>
      <c r="CM270" s="551">
        <v>41.492551494500987</v>
      </c>
      <c r="CN270" s="66"/>
      <c r="CO270" s="66"/>
      <c r="CP270" s="66"/>
      <c r="CQ270" s="66"/>
      <c r="CR270" s="66"/>
      <c r="CS270" s="66"/>
      <c r="CT270" s="66"/>
      <c r="CU270" s="66"/>
      <c r="CV270" s="66"/>
      <c r="CW270" s="66"/>
      <c r="CX270" s="66"/>
      <c r="CY270" s="66"/>
      <c r="CZ270" s="68"/>
    </row>
    <row r="271" s="365" customFormat="true" ht="15" customHeight="true" x14ac:dyDescent="0.2">
      <c r="A271" s="1043" t="s">
        <v>75</v>
      </c>
      <c r="B271" s="678" t="s">
        <v>49</v>
      </c>
      <c r="C271" s="111" t="s">
        <v>35</v>
      </c>
      <c r="D271" s="104" t="s">
        <v>35</v>
      </c>
      <c r="E271" s="104" t="s">
        <v>35</v>
      </c>
      <c r="F271" s="104" t="s">
        <v>35</v>
      </c>
      <c r="G271" s="99" t="s">
        <v>35</v>
      </c>
      <c r="H271" s="111" t="s">
        <v>35</v>
      </c>
      <c r="I271" s="104" t="s">
        <v>35</v>
      </c>
      <c r="J271" s="104" t="s">
        <v>35</v>
      </c>
      <c r="K271" s="104" t="s">
        <v>35</v>
      </c>
      <c r="L271" s="99" t="s">
        <v>35</v>
      </c>
      <c r="M271" s="111" t="s">
        <v>35</v>
      </c>
      <c r="N271" s="104" t="s">
        <v>35</v>
      </c>
      <c r="O271" s="104" t="s">
        <v>35</v>
      </c>
      <c r="P271" s="104" t="s">
        <v>35</v>
      </c>
      <c r="Q271" s="94" t="s">
        <v>35</v>
      </c>
      <c r="R271" s="111" t="s">
        <v>35</v>
      </c>
      <c r="S271" s="104" t="s">
        <v>35</v>
      </c>
      <c r="T271" s="104" t="s">
        <v>35</v>
      </c>
      <c r="U271" s="104" t="s">
        <v>35</v>
      </c>
      <c r="V271" s="104" t="s">
        <v>35</v>
      </c>
      <c r="W271" s="104" t="s">
        <v>35</v>
      </c>
      <c r="X271" s="104" t="s">
        <v>35</v>
      </c>
      <c r="Y271" s="94" t="s">
        <v>35</v>
      </c>
      <c r="Z271" s="94" t="s">
        <v>35</v>
      </c>
      <c r="AA271" s="94" t="s">
        <v>35</v>
      </c>
      <c r="AB271" s="94" t="s">
        <v>35</v>
      </c>
      <c r="AC271" s="94" t="s">
        <v>35</v>
      </c>
      <c r="AD271" s="94" t="s">
        <v>35</v>
      </c>
      <c r="AE271" s="94" t="s">
        <v>35</v>
      </c>
      <c r="AF271" s="94" t="s">
        <v>35</v>
      </c>
      <c r="AG271" s="94" t="s">
        <v>35</v>
      </c>
      <c r="AH271" s="94" t="s">
        <v>35</v>
      </c>
      <c r="AI271" s="94" t="s">
        <v>35</v>
      </c>
      <c r="AJ271" s="94" t="s">
        <v>35</v>
      </c>
      <c r="AK271" s="94" t="s">
        <v>35</v>
      </c>
      <c r="AL271" s="94" t="s">
        <v>35</v>
      </c>
      <c r="AM271" s="94" t="s">
        <v>35</v>
      </c>
      <c r="AN271" s="68"/>
      <c r="AO271" s="68"/>
      <c r="AP271" s="68"/>
      <c r="AQ271" s="68"/>
      <c r="AR271" s="68"/>
      <c r="AS271" s="68"/>
      <c r="AT271" s="68"/>
      <c r="AU271" s="68"/>
      <c r="AV271" s="68"/>
      <c r="AW271" s="68"/>
      <c r="AX271" s="68"/>
      <c r="AY271" s="68"/>
      <c r="AZ271" s="402"/>
      <c r="BA271" s="1043" t="s">
        <v>75</v>
      </c>
      <c r="BB271" s="678" t="s">
        <v>49</v>
      </c>
      <c r="BC271" s="111" t="s">
        <v>35</v>
      </c>
      <c r="BD271" s="104" t="s">
        <v>35</v>
      </c>
      <c r="BE271" s="104" t="s">
        <v>35</v>
      </c>
      <c r="BF271" s="104" t="s">
        <v>35</v>
      </c>
      <c r="BG271" s="99" t="s">
        <v>35</v>
      </c>
      <c r="BH271" s="111" t="s">
        <v>35</v>
      </c>
      <c r="BI271" s="104" t="s">
        <v>35</v>
      </c>
      <c r="BJ271" s="104" t="s">
        <v>35</v>
      </c>
      <c r="BK271" s="104" t="s">
        <v>35</v>
      </c>
      <c r="BL271" s="99" t="s">
        <v>35</v>
      </c>
      <c r="BM271" s="111" t="s">
        <v>35</v>
      </c>
      <c r="BN271" s="104" t="s">
        <v>35</v>
      </c>
      <c r="BO271" s="104" t="s">
        <v>35</v>
      </c>
      <c r="BP271" s="104" t="s">
        <v>35</v>
      </c>
      <c r="BQ271" s="99" t="s">
        <v>35</v>
      </c>
      <c r="BR271" s="111" t="s">
        <v>35</v>
      </c>
      <c r="BS271" s="104" t="s">
        <v>35</v>
      </c>
      <c r="BT271" s="104" t="s">
        <v>35</v>
      </c>
      <c r="BU271" s="104" t="s">
        <v>35</v>
      </c>
      <c r="BV271" s="104" t="s">
        <v>35</v>
      </c>
      <c r="BW271" s="104" t="s">
        <v>35</v>
      </c>
      <c r="BX271" s="104" t="s">
        <v>35</v>
      </c>
      <c r="BY271" s="94" t="s">
        <v>35</v>
      </c>
      <c r="BZ271" s="94" t="s">
        <v>35</v>
      </c>
      <c r="CA271" s="94" t="s">
        <v>35</v>
      </c>
      <c r="CB271" s="94" t="s">
        <v>35</v>
      </c>
      <c r="CC271" s="94" t="s">
        <v>35</v>
      </c>
      <c r="CD271" s="94" t="s">
        <v>35</v>
      </c>
      <c r="CE271" s="94" t="s">
        <v>35</v>
      </c>
      <c r="CF271" s="94" t="s">
        <v>35</v>
      </c>
      <c r="CG271" s="94" t="s">
        <v>35</v>
      </c>
      <c r="CH271" s="94" t="s">
        <v>35</v>
      </c>
      <c r="CI271" s="94" t="s">
        <v>35</v>
      </c>
      <c r="CJ271" s="94" t="s">
        <v>35</v>
      </c>
      <c r="CK271" s="94" t="s">
        <v>35</v>
      </c>
      <c r="CL271" s="94" t="s">
        <v>35</v>
      </c>
      <c r="CM271" s="94" t="s">
        <v>35</v>
      </c>
      <c r="CN271" s="68"/>
      <c r="CO271" s="68"/>
      <c r="CP271" s="68"/>
      <c r="CQ271" s="68"/>
      <c r="CR271" s="68"/>
      <c r="CS271" s="68"/>
      <c r="CT271" s="68"/>
      <c r="CU271" s="68"/>
      <c r="CV271" s="68"/>
      <c r="CW271" s="68"/>
      <c r="CX271" s="68"/>
      <c r="CY271" s="68"/>
      <c r="CZ271" s="68"/>
    </row>
    <row r="272" s="365" customFormat="true" ht="15" customHeight="true" x14ac:dyDescent="0.2">
      <c r="A272" s="1043"/>
      <c r="B272" s="678" t="s">
        <v>48</v>
      </c>
      <c r="C272" s="111" t="s">
        <v>35</v>
      </c>
      <c r="D272" s="104" t="s">
        <v>35</v>
      </c>
      <c r="E272" s="104" t="s">
        <v>35</v>
      </c>
      <c r="F272" s="104" t="s">
        <v>35</v>
      </c>
      <c r="G272" s="99" t="s">
        <v>35</v>
      </c>
      <c r="H272" s="111" t="s">
        <v>35</v>
      </c>
      <c r="I272" s="104" t="s">
        <v>35</v>
      </c>
      <c r="J272" s="104" t="s">
        <v>35</v>
      </c>
      <c r="K272" s="104" t="s">
        <v>35</v>
      </c>
      <c r="L272" s="99" t="s">
        <v>35</v>
      </c>
      <c r="M272" s="111" t="s">
        <v>35</v>
      </c>
      <c r="N272" s="104" t="s">
        <v>35</v>
      </c>
      <c r="O272" s="104" t="s">
        <v>35</v>
      </c>
      <c r="P272" s="104" t="s">
        <v>35</v>
      </c>
      <c r="Q272" s="94" t="s">
        <v>35</v>
      </c>
      <c r="R272" s="111" t="s">
        <v>35</v>
      </c>
      <c r="S272" s="104" t="s">
        <v>35</v>
      </c>
      <c r="T272" s="104" t="s">
        <v>35</v>
      </c>
      <c r="U272" s="104" t="s">
        <v>35</v>
      </c>
      <c r="V272" s="104" t="s">
        <v>35</v>
      </c>
      <c r="W272" s="104" t="s">
        <v>35</v>
      </c>
      <c r="X272" s="104" t="s">
        <v>35</v>
      </c>
      <c r="Y272" s="94" t="s">
        <v>35</v>
      </c>
      <c r="Z272" s="94" t="s">
        <v>35</v>
      </c>
      <c r="AA272" s="94" t="s">
        <v>35</v>
      </c>
      <c r="AB272" s="94" t="s">
        <v>35</v>
      </c>
      <c r="AC272" s="94" t="s">
        <v>35</v>
      </c>
      <c r="AD272" s="94" t="s">
        <v>35</v>
      </c>
      <c r="AE272" s="94" t="s">
        <v>35</v>
      </c>
      <c r="AF272" s="94" t="s">
        <v>35</v>
      </c>
      <c r="AG272" s="94" t="s">
        <v>35</v>
      </c>
      <c r="AH272" s="94" t="s">
        <v>35</v>
      </c>
      <c r="AI272" s="94" t="s">
        <v>35</v>
      </c>
      <c r="AJ272" s="94" t="s">
        <v>35</v>
      </c>
      <c r="AK272" s="94" t="s">
        <v>35</v>
      </c>
      <c r="AL272" s="94" t="s">
        <v>35</v>
      </c>
      <c r="AM272" s="94" t="s">
        <v>35</v>
      </c>
      <c r="AN272" s="68"/>
      <c r="AO272" s="68"/>
      <c r="AP272" s="68"/>
      <c r="AQ272" s="68"/>
      <c r="AR272" s="68"/>
      <c r="AS272" s="68"/>
      <c r="AT272" s="68"/>
      <c r="AU272" s="68"/>
      <c r="AV272" s="68"/>
      <c r="AW272" s="68"/>
      <c r="AX272" s="68"/>
      <c r="AY272" s="68"/>
      <c r="AZ272" s="402"/>
      <c r="BA272" s="1043"/>
      <c r="BB272" s="678" t="s">
        <v>48</v>
      </c>
      <c r="BC272" s="111" t="s">
        <v>35</v>
      </c>
      <c r="BD272" s="104" t="s">
        <v>35</v>
      </c>
      <c r="BE272" s="104" t="s">
        <v>35</v>
      </c>
      <c r="BF272" s="104" t="s">
        <v>35</v>
      </c>
      <c r="BG272" s="99" t="s">
        <v>35</v>
      </c>
      <c r="BH272" s="111" t="s">
        <v>35</v>
      </c>
      <c r="BI272" s="104" t="s">
        <v>35</v>
      </c>
      <c r="BJ272" s="104" t="s">
        <v>35</v>
      </c>
      <c r="BK272" s="104" t="s">
        <v>35</v>
      </c>
      <c r="BL272" s="99" t="s">
        <v>35</v>
      </c>
      <c r="BM272" s="111" t="s">
        <v>35</v>
      </c>
      <c r="BN272" s="104" t="s">
        <v>35</v>
      </c>
      <c r="BO272" s="104" t="s">
        <v>35</v>
      </c>
      <c r="BP272" s="104" t="s">
        <v>35</v>
      </c>
      <c r="BQ272" s="99" t="s">
        <v>35</v>
      </c>
      <c r="BR272" s="111" t="s">
        <v>35</v>
      </c>
      <c r="BS272" s="104" t="s">
        <v>35</v>
      </c>
      <c r="BT272" s="104" t="s">
        <v>35</v>
      </c>
      <c r="BU272" s="104" t="s">
        <v>35</v>
      </c>
      <c r="BV272" s="104" t="s">
        <v>35</v>
      </c>
      <c r="BW272" s="104" t="s">
        <v>35</v>
      </c>
      <c r="BX272" s="104" t="s">
        <v>35</v>
      </c>
      <c r="BY272" s="94" t="s">
        <v>35</v>
      </c>
      <c r="BZ272" s="94" t="s">
        <v>35</v>
      </c>
      <c r="CA272" s="94" t="s">
        <v>35</v>
      </c>
      <c r="CB272" s="94" t="s">
        <v>35</v>
      </c>
      <c r="CC272" s="94" t="s">
        <v>35</v>
      </c>
      <c r="CD272" s="94" t="s">
        <v>35</v>
      </c>
      <c r="CE272" s="94" t="s">
        <v>35</v>
      </c>
      <c r="CF272" s="94" t="s">
        <v>35</v>
      </c>
      <c r="CG272" s="94" t="s">
        <v>35</v>
      </c>
      <c r="CH272" s="94" t="s">
        <v>35</v>
      </c>
      <c r="CI272" s="94" t="s">
        <v>35</v>
      </c>
      <c r="CJ272" s="94" t="s">
        <v>35</v>
      </c>
      <c r="CK272" s="94" t="s">
        <v>35</v>
      </c>
      <c r="CL272" s="94" t="s">
        <v>35</v>
      </c>
      <c r="CM272" s="94" t="s">
        <v>35</v>
      </c>
      <c r="CN272" s="68"/>
      <c r="CO272" s="68"/>
      <c r="CP272" s="68"/>
      <c r="CQ272" s="68"/>
      <c r="CR272" s="68"/>
      <c r="CS272" s="68"/>
      <c r="CT272" s="68"/>
      <c r="CU272" s="68"/>
      <c r="CV272" s="68"/>
      <c r="CW272" s="68"/>
      <c r="CX272" s="68"/>
      <c r="CY272" s="68"/>
      <c r="CZ272" s="68"/>
    </row>
    <row r="273" s="365" customFormat="true" ht="15" customHeight="true" x14ac:dyDescent="0.2">
      <c r="A273" s="1043"/>
      <c r="B273" s="678" t="s">
        <v>113</v>
      </c>
      <c r="C273" s="111" t="s">
        <v>35</v>
      </c>
      <c r="D273" s="104" t="s">
        <v>35</v>
      </c>
      <c r="E273" s="104" t="s">
        <v>35</v>
      </c>
      <c r="F273" s="104" t="s">
        <v>35</v>
      </c>
      <c r="G273" s="99" t="s">
        <v>35</v>
      </c>
      <c r="H273" s="111" t="s">
        <v>35</v>
      </c>
      <c r="I273" s="104" t="s">
        <v>35</v>
      </c>
      <c r="J273" s="104" t="s">
        <v>35</v>
      </c>
      <c r="K273" s="104" t="s">
        <v>35</v>
      </c>
      <c r="L273" s="99" t="s">
        <v>35</v>
      </c>
      <c r="M273" s="111" t="s">
        <v>35</v>
      </c>
      <c r="N273" s="104" t="s">
        <v>35</v>
      </c>
      <c r="O273" s="104" t="s">
        <v>35</v>
      </c>
      <c r="P273" s="104" t="s">
        <v>35</v>
      </c>
      <c r="Q273" s="94" t="s">
        <v>35</v>
      </c>
      <c r="R273" s="111" t="s">
        <v>35</v>
      </c>
      <c r="S273" s="104" t="s">
        <v>35</v>
      </c>
      <c r="T273" s="104" t="s">
        <v>35</v>
      </c>
      <c r="U273" s="104" t="s">
        <v>35</v>
      </c>
      <c r="V273" s="104" t="s">
        <v>35</v>
      </c>
      <c r="W273" s="104" t="s">
        <v>35</v>
      </c>
      <c r="X273" s="104" t="s">
        <v>35</v>
      </c>
      <c r="Y273" s="94" t="s">
        <v>35</v>
      </c>
      <c r="Z273" s="94" t="s">
        <v>35</v>
      </c>
      <c r="AA273" s="94" t="s">
        <v>35</v>
      </c>
      <c r="AB273" s="94" t="s">
        <v>35</v>
      </c>
      <c r="AC273" s="94" t="s">
        <v>35</v>
      </c>
      <c r="AD273" s="94" t="s">
        <v>35</v>
      </c>
      <c r="AE273" s="94" t="s">
        <v>35</v>
      </c>
      <c r="AF273" s="94" t="s">
        <v>35</v>
      </c>
      <c r="AG273" s="94" t="s">
        <v>35</v>
      </c>
      <c r="AH273" s="94" t="s">
        <v>35</v>
      </c>
      <c r="AI273" s="94" t="s">
        <v>35</v>
      </c>
      <c r="AJ273" s="94" t="s">
        <v>35</v>
      </c>
      <c r="AK273" s="94" t="s">
        <v>35</v>
      </c>
      <c r="AL273" s="94" t="s">
        <v>35</v>
      </c>
      <c r="AM273" s="94" t="s">
        <v>35</v>
      </c>
      <c r="AN273" s="68"/>
      <c r="AO273" s="68"/>
      <c r="AP273" s="68"/>
      <c r="AQ273" s="68"/>
      <c r="AR273" s="68"/>
      <c r="AS273" s="68"/>
      <c r="AT273" s="68"/>
      <c r="AU273" s="68"/>
      <c r="AV273" s="68"/>
      <c r="AW273" s="68"/>
      <c r="AX273" s="68"/>
      <c r="AY273" s="68"/>
      <c r="AZ273" s="402"/>
      <c r="BA273" s="1043"/>
      <c r="BB273" s="678" t="s">
        <v>113</v>
      </c>
      <c r="BC273" s="111" t="s">
        <v>35</v>
      </c>
      <c r="BD273" s="104" t="s">
        <v>35</v>
      </c>
      <c r="BE273" s="104" t="s">
        <v>35</v>
      </c>
      <c r="BF273" s="104" t="s">
        <v>35</v>
      </c>
      <c r="BG273" s="99" t="s">
        <v>35</v>
      </c>
      <c r="BH273" s="111" t="s">
        <v>35</v>
      </c>
      <c r="BI273" s="104" t="s">
        <v>35</v>
      </c>
      <c r="BJ273" s="104" t="s">
        <v>35</v>
      </c>
      <c r="BK273" s="104" t="s">
        <v>35</v>
      </c>
      <c r="BL273" s="99" t="s">
        <v>35</v>
      </c>
      <c r="BM273" s="111" t="s">
        <v>35</v>
      </c>
      <c r="BN273" s="104" t="s">
        <v>35</v>
      </c>
      <c r="BO273" s="104" t="s">
        <v>35</v>
      </c>
      <c r="BP273" s="104" t="s">
        <v>35</v>
      </c>
      <c r="BQ273" s="99" t="s">
        <v>35</v>
      </c>
      <c r="BR273" s="111" t="s">
        <v>35</v>
      </c>
      <c r="BS273" s="104" t="s">
        <v>35</v>
      </c>
      <c r="BT273" s="104" t="s">
        <v>35</v>
      </c>
      <c r="BU273" s="104" t="s">
        <v>35</v>
      </c>
      <c r="BV273" s="104" t="s">
        <v>35</v>
      </c>
      <c r="BW273" s="104" t="s">
        <v>35</v>
      </c>
      <c r="BX273" s="104" t="s">
        <v>35</v>
      </c>
      <c r="BY273" s="94" t="s">
        <v>35</v>
      </c>
      <c r="BZ273" s="94" t="s">
        <v>35</v>
      </c>
      <c r="CA273" s="94" t="s">
        <v>35</v>
      </c>
      <c r="CB273" s="94" t="s">
        <v>35</v>
      </c>
      <c r="CC273" s="94" t="s">
        <v>35</v>
      </c>
      <c r="CD273" s="94" t="s">
        <v>35</v>
      </c>
      <c r="CE273" s="94" t="s">
        <v>35</v>
      </c>
      <c r="CF273" s="94" t="s">
        <v>35</v>
      </c>
      <c r="CG273" s="94" t="s">
        <v>35</v>
      </c>
      <c r="CH273" s="94" t="s">
        <v>35</v>
      </c>
      <c r="CI273" s="94" t="s">
        <v>35</v>
      </c>
      <c r="CJ273" s="94" t="s">
        <v>35</v>
      </c>
      <c r="CK273" s="94" t="s">
        <v>35</v>
      </c>
      <c r="CL273" s="94" t="s">
        <v>35</v>
      </c>
      <c r="CM273" s="94" t="s">
        <v>35</v>
      </c>
      <c r="CN273" s="68"/>
      <c r="CO273" s="68"/>
      <c r="CP273" s="68"/>
      <c r="CQ273" s="68"/>
      <c r="CR273" s="68"/>
      <c r="CS273" s="68"/>
      <c r="CT273" s="68"/>
      <c r="CU273" s="68"/>
      <c r="CV273" s="68"/>
      <c r="CW273" s="68"/>
      <c r="CX273" s="68"/>
      <c r="CY273" s="68"/>
      <c r="CZ273" s="68"/>
    </row>
    <row r="274" s="365" customFormat="true" ht="15" customHeight="true" x14ac:dyDescent="0.2">
      <c r="A274" s="1043" t="s">
        <v>76</v>
      </c>
      <c r="B274" s="678" t="s">
        <v>49</v>
      </c>
      <c r="C274" s="531">
        <v>92.96122148929517</v>
      </c>
      <c r="D274" s="520">
        <v>92.589315692274155</v>
      </c>
      <c r="E274" s="520">
        <v>92.65094052855612</v>
      </c>
      <c r="F274" s="520">
        <v>92.322694364142009</v>
      </c>
      <c r="G274" s="539">
        <v>88.806972772908509</v>
      </c>
      <c r="H274" s="531">
        <v>91.96058052018769</v>
      </c>
      <c r="I274" s="520">
        <v>91.650313121491251</v>
      </c>
      <c r="J274" s="520">
        <v>91.063397681721568</v>
      </c>
      <c r="K274" s="520">
        <v>87.461580500372833</v>
      </c>
      <c r="L274" s="539">
        <v>88.910638038980693</v>
      </c>
      <c r="M274" s="531">
        <v>93.583740715131114</v>
      </c>
      <c r="N274" s="520">
        <v>92.816509697964989</v>
      </c>
      <c r="O274" s="520">
        <v>92.146793098697515</v>
      </c>
      <c r="P274" s="520">
        <v>92.299925815291644</v>
      </c>
      <c r="Q274" s="535">
        <v>91.177379807283714</v>
      </c>
      <c r="R274" s="531">
        <v>92.674597714158253</v>
      </c>
      <c r="S274" s="520">
        <v>93.423299564342926</v>
      </c>
      <c r="T274" s="520">
        <v>88.849473198265301</v>
      </c>
      <c r="U274" s="520">
        <v>91.502733406800559</v>
      </c>
      <c r="V274" s="520">
        <v>81.197536060761152</v>
      </c>
      <c r="W274" s="520">
        <v>95.962010521134005</v>
      </c>
      <c r="X274" s="520">
        <v>92.993870576325619</v>
      </c>
      <c r="Y274" s="535">
        <v>93.21560673562567</v>
      </c>
      <c r="Z274" s="535">
        <v>94.779208666165829</v>
      </c>
      <c r="AA274" s="535">
        <v>90.286389422103468</v>
      </c>
      <c r="AB274" s="535">
        <v>95.901734555121095</v>
      </c>
      <c r="AC274" s="535">
        <v>94.943800087170388</v>
      </c>
      <c r="AD274" s="535">
        <v>84.699338339974744</v>
      </c>
      <c r="AE274" s="535">
        <v>94.869380306161219</v>
      </c>
      <c r="AF274" s="535">
        <v>94.116097117926444</v>
      </c>
      <c r="AG274" s="535">
        <v>92.413361844407532</v>
      </c>
      <c r="AH274" s="535">
        <v>93.94541274591127</v>
      </c>
      <c r="AI274" s="535">
        <v>86.90503769229376</v>
      </c>
      <c r="AJ274" s="535">
        <v>96.509816660407694</v>
      </c>
      <c r="AK274" s="535">
        <v>91.642361581898712</v>
      </c>
      <c r="AL274" s="535">
        <v>90.939448740908617</v>
      </c>
      <c r="AM274" s="535">
        <v>90.644840459792235</v>
      </c>
      <c r="AN274" s="70"/>
      <c r="AO274" s="70"/>
      <c r="AP274" s="70"/>
      <c r="AQ274" s="70"/>
      <c r="AR274" s="70"/>
      <c r="AS274" s="70"/>
      <c r="AT274" s="70"/>
      <c r="AU274" s="70"/>
      <c r="AV274" s="70"/>
      <c r="AW274" s="70"/>
      <c r="AX274" s="70"/>
      <c r="AY274" s="70"/>
      <c r="AZ274" s="402"/>
      <c r="BA274" s="1043" t="s">
        <v>76</v>
      </c>
      <c r="BB274" s="678" t="s">
        <v>49</v>
      </c>
      <c r="BC274" s="547">
        <v>1873.6552266638912</v>
      </c>
      <c r="BD274" s="543">
        <v>2098.3313508645278</v>
      </c>
      <c r="BE274" s="543">
        <v>2396.4114268374638</v>
      </c>
      <c r="BF274" s="543">
        <v>2984.8244165296906</v>
      </c>
      <c r="BG274" s="556">
        <v>3514.0493036988992</v>
      </c>
      <c r="BH274" s="547">
        <v>402.59484225257751</v>
      </c>
      <c r="BI274" s="543">
        <v>592.34637862324143</v>
      </c>
      <c r="BJ274" s="543">
        <v>800.63906355273775</v>
      </c>
      <c r="BK274" s="543">
        <v>848.22109490741991</v>
      </c>
      <c r="BL274" s="556">
        <v>904.90427034228389</v>
      </c>
      <c r="BM274" s="547">
        <v>1399.8130375541587</v>
      </c>
      <c r="BN274" s="543">
        <v>1471.6768365484056</v>
      </c>
      <c r="BO274" s="543">
        <v>1680.3416811755581</v>
      </c>
      <c r="BP274" s="543">
        <v>1912.5553061258024</v>
      </c>
      <c r="BQ274" s="556">
        <v>2854.1792135123073</v>
      </c>
      <c r="BR274" s="547">
        <v>652.58369299005767</v>
      </c>
      <c r="BS274" s="543">
        <v>387.71715403231997</v>
      </c>
      <c r="BT274" s="543">
        <v>2094.2327195098037</v>
      </c>
      <c r="BU274" s="543">
        <v>605.93088895035942</v>
      </c>
      <c r="BV274" s="543">
        <v>339.38165444561963</v>
      </c>
      <c r="BW274" s="543">
        <v>383.70212371342279</v>
      </c>
      <c r="BX274" s="543">
        <v>844.20975974004079</v>
      </c>
      <c r="BY274" s="551">
        <v>481.22518447003068</v>
      </c>
      <c r="BZ274" s="551">
        <v>833.56784649320969</v>
      </c>
      <c r="CA274" s="551">
        <v>202.57315229941523</v>
      </c>
      <c r="CB274" s="551">
        <v>463.67134180847449</v>
      </c>
      <c r="CC274" s="551">
        <v>325.29367508591338</v>
      </c>
      <c r="CD274" s="551">
        <v>487.84163109129446</v>
      </c>
      <c r="CE274" s="551">
        <v>776.03549586609006</v>
      </c>
      <c r="CF274" s="551">
        <v>177.19982523059633</v>
      </c>
      <c r="CG274" s="551">
        <v>419.80219513596415</v>
      </c>
      <c r="CH274" s="551">
        <v>128.64533466304886</v>
      </c>
      <c r="CI274" s="551">
        <v>392.82988442188423</v>
      </c>
      <c r="CJ274" s="551">
        <v>483.79596844841194</v>
      </c>
      <c r="CK274" s="551">
        <v>711.80272317740673</v>
      </c>
      <c r="CL274" s="551">
        <v>1006.1148676188504</v>
      </c>
      <c r="CM274" s="551">
        <v>669.11460540229382</v>
      </c>
      <c r="CN274" s="66"/>
      <c r="CO274" s="66"/>
      <c r="CP274" s="66"/>
      <c r="CQ274" s="66"/>
      <c r="CR274" s="66"/>
      <c r="CS274" s="66"/>
      <c r="CT274" s="66"/>
      <c r="CU274" s="66"/>
      <c r="CV274" s="66"/>
      <c r="CW274" s="66"/>
      <c r="CX274" s="66"/>
      <c r="CY274" s="66"/>
      <c r="CZ274" s="68"/>
    </row>
    <row r="275" s="365" customFormat="true" ht="15" customHeight="true" x14ac:dyDescent="0.2">
      <c r="A275" s="1043"/>
      <c r="B275" s="678" t="s">
        <v>48</v>
      </c>
      <c r="C275" s="531">
        <v>7.013262486473419</v>
      </c>
      <c r="D275" s="520">
        <v>7.1930167020114153</v>
      </c>
      <c r="E275" s="520">
        <v>7.1554352894727487</v>
      </c>
      <c r="F275" s="520">
        <v>7.3754634286456913</v>
      </c>
      <c r="G275" s="539">
        <v>11.117498214096482</v>
      </c>
      <c r="H275" s="531">
        <v>8.0394194798123024</v>
      </c>
      <c r="I275" s="520">
        <v>8.0185320908321103</v>
      </c>
      <c r="J275" s="520">
        <v>8.7817642301323851</v>
      </c>
      <c r="K275" s="520">
        <v>12.538419499627112</v>
      </c>
      <c r="L275" s="539">
        <v>11.089361961019357</v>
      </c>
      <c r="M275" s="531">
        <v>6.3818772774390897</v>
      </c>
      <c r="N275" s="520">
        <v>6.9531754049370385</v>
      </c>
      <c r="O275" s="520">
        <v>7.5083182389320973</v>
      </c>
      <c r="P275" s="520">
        <v>7.4399492557302018</v>
      </c>
      <c r="Q275" s="535">
        <v>8.6994524495272696</v>
      </c>
      <c r="R275" s="531">
        <v>6.595926403201247</v>
      </c>
      <c r="S275" s="520">
        <v>6.576700435657032</v>
      </c>
      <c r="T275" s="520">
        <v>10.921848719230896</v>
      </c>
      <c r="U275" s="520">
        <v>8.4972665931993436</v>
      </c>
      <c r="V275" s="520">
        <v>18.802463939238763</v>
      </c>
      <c r="W275" s="520">
        <v>4.0379894788660788</v>
      </c>
      <c r="X275" s="520">
        <v>6.5286388163013589</v>
      </c>
      <c r="Y275" s="535">
        <v>6.7843932643742262</v>
      </c>
      <c r="Z275" s="535">
        <v>4.6213049946165672</v>
      </c>
      <c r="AA275" s="535">
        <v>9.7136105778964161</v>
      </c>
      <c r="AB275" s="535">
        <v>3.9918959562928005</v>
      </c>
      <c r="AC275" s="535">
        <v>5.0561999128298476</v>
      </c>
      <c r="AD275" s="535">
        <v>15.300661660024931</v>
      </c>
      <c r="AE275" s="535">
        <v>5.1306196938389039</v>
      </c>
      <c r="AF275" s="535">
        <v>5.1796271085816938</v>
      </c>
      <c r="AG275" s="535">
        <v>7.586638155592297</v>
      </c>
      <c r="AH275" s="535">
        <v>5.8509565905515863</v>
      </c>
      <c r="AI275" s="535">
        <v>12.884884519099959</v>
      </c>
      <c r="AJ275" s="535">
        <v>3.4901833395923418</v>
      </c>
      <c r="AK275" s="535">
        <v>8.3576384181012884</v>
      </c>
      <c r="AL275" s="535">
        <v>9.0605512590910422</v>
      </c>
      <c r="AM275" s="535">
        <v>9.3551595402077936</v>
      </c>
      <c r="AN275" s="70"/>
      <c r="AO275" s="70"/>
      <c r="AP275" s="70"/>
      <c r="AQ275" s="70"/>
      <c r="AR275" s="70"/>
      <c r="AS275" s="70"/>
      <c r="AT275" s="70"/>
      <c r="AU275" s="70"/>
      <c r="AV275" s="70"/>
      <c r="AW275" s="70"/>
      <c r="AX275" s="70"/>
      <c r="AY275" s="70"/>
      <c r="AZ275" s="402"/>
      <c r="BA275" s="1043"/>
      <c r="BB275" s="678" t="s">
        <v>48</v>
      </c>
      <c r="BC275" s="547">
        <v>141.35395063908328</v>
      </c>
      <c r="BD275" s="543">
        <v>163.01375963600671</v>
      </c>
      <c r="BE275" s="543">
        <v>185.07493603266238</v>
      </c>
      <c r="BF275" s="543">
        <v>238.45126571169297</v>
      </c>
      <c r="BG275" s="556">
        <v>439.91407023883403</v>
      </c>
      <c r="BH275" s="547">
        <v>35.195828462248677</v>
      </c>
      <c r="BI275" s="543">
        <v>51.824683234659588</v>
      </c>
      <c r="BJ275" s="543">
        <v>77.21020375418523</v>
      </c>
      <c r="BK275" s="543">
        <v>121.60027129096891</v>
      </c>
      <c r="BL275" s="556">
        <v>112.86400834845186</v>
      </c>
      <c r="BM275" s="547">
        <v>95.459264064077644</v>
      </c>
      <c r="BN275" s="543">
        <v>110.24792051761753</v>
      </c>
      <c r="BO275" s="543">
        <v>136.91784237021483</v>
      </c>
      <c r="BP275" s="543">
        <v>154.16387717178526</v>
      </c>
      <c r="BQ275" s="556">
        <v>272.32408304407016</v>
      </c>
      <c r="BR275" s="547">
        <v>46.446319887656756</v>
      </c>
      <c r="BS275" s="543">
        <v>27.294043217558212</v>
      </c>
      <c r="BT275" s="543">
        <v>257.43419878595472</v>
      </c>
      <c r="BU275" s="543">
        <v>56.268879723792054</v>
      </c>
      <c r="BV275" s="543">
        <v>78.588731000135425</v>
      </c>
      <c r="BW275" s="543">
        <v>16.145817810185896</v>
      </c>
      <c r="BX275" s="543">
        <v>59.267783697804298</v>
      </c>
      <c r="BY275" s="551">
        <v>35.024402184338868</v>
      </c>
      <c r="BZ275" s="551">
        <v>40.643631726437803</v>
      </c>
      <c r="CA275" s="551">
        <v>21.794167731905059</v>
      </c>
      <c r="CB275" s="551">
        <v>19.30025314975148</v>
      </c>
      <c r="CC275" s="551">
        <v>17.323404478264067</v>
      </c>
      <c r="CD275" s="551">
        <v>88.127013590609607</v>
      </c>
      <c r="CE275" s="551">
        <v>41.968683524224751</v>
      </c>
      <c r="CF275" s="551">
        <v>9.7520939191762839</v>
      </c>
      <c r="CG275" s="551">
        <v>34.463494107942623</v>
      </c>
      <c r="CH275" s="551">
        <v>8.0120811297754333</v>
      </c>
      <c r="CI275" s="551">
        <v>58.242511951366346</v>
      </c>
      <c r="CJ275" s="551">
        <v>17.496009082496755</v>
      </c>
      <c r="CK275" s="551">
        <v>64.915282437588999</v>
      </c>
      <c r="CL275" s="551">
        <v>100.24203419756856</v>
      </c>
      <c r="CM275" s="551">
        <v>69.057144923745284</v>
      </c>
      <c r="CN275" s="66"/>
      <c r="CO275" s="66"/>
      <c r="CP275" s="66"/>
      <c r="CQ275" s="66"/>
      <c r="CR275" s="66"/>
      <c r="CS275" s="66"/>
      <c r="CT275" s="66"/>
      <c r="CU275" s="66"/>
      <c r="CV275" s="66"/>
      <c r="CW275" s="66"/>
      <c r="CX275" s="66"/>
      <c r="CY275" s="66"/>
      <c r="CZ275" s="68"/>
    </row>
    <row r="276" s="365" customFormat="true" ht="15" customHeight="true" x14ac:dyDescent="0.2">
      <c r="A276" s="1043"/>
      <c r="B276" s="678" t="s">
        <v>114</v>
      </c>
      <c r="C276" s="547">
        <v>2.5516024231393639E-2</v>
      </c>
      <c r="D276" s="518">
        <v>0.21766760571454843</v>
      </c>
      <c r="E276" s="518">
        <v>0.1936241819712039</v>
      </c>
      <c r="F276" s="518">
        <v>0.30184220721228933</v>
      </c>
      <c r="G276" s="539">
        <v>7.552901299448711E-2</v>
      </c>
      <c r="H276" s="531">
        <v>0</v>
      </c>
      <c r="I276" s="520">
        <v>0.33115478767680256</v>
      </c>
      <c r="J276" s="520">
        <v>0.15483808814597599</v>
      </c>
      <c r="K276" s="520">
        <v>0</v>
      </c>
      <c r="L276" s="539">
        <v>0</v>
      </c>
      <c r="M276" s="531">
        <v>3.4382007429799584E-2</v>
      </c>
      <c r="N276" s="520">
        <v>0.2303148970978105</v>
      </c>
      <c r="O276" s="520">
        <v>0.34488866237040439</v>
      </c>
      <c r="P276" s="520">
        <v>0.26012492897822437</v>
      </c>
      <c r="Q276" s="535">
        <v>0.12316774318870463</v>
      </c>
      <c r="R276" s="531">
        <v>0.72947588264058583</v>
      </c>
      <c r="S276" s="520">
        <v>0</v>
      </c>
      <c r="T276" s="520">
        <v>0.22867808250353167</v>
      </c>
      <c r="U276" s="520">
        <v>0</v>
      </c>
      <c r="V276" s="520">
        <v>0</v>
      </c>
      <c r="W276" s="520">
        <v>0</v>
      </c>
      <c r="X276" s="520">
        <v>0.47749060737318988</v>
      </c>
      <c r="Y276" s="535">
        <v>0</v>
      </c>
      <c r="Z276" s="535">
        <v>0.59948633921754735</v>
      </c>
      <c r="AA276" s="535">
        <v>0</v>
      </c>
      <c r="AB276" s="535">
        <v>0.10636948858610885</v>
      </c>
      <c r="AC276" s="535">
        <v>0</v>
      </c>
      <c r="AD276" s="535">
        <v>0</v>
      </c>
      <c r="AE276" s="535">
        <v>0</v>
      </c>
      <c r="AF276" s="535">
        <v>0.70427577349185988</v>
      </c>
      <c r="AG276" s="535">
        <v>0</v>
      </c>
      <c r="AH276" s="535">
        <v>0.20363066353733944</v>
      </c>
      <c r="AI276" s="535">
        <v>0.21007778860621418</v>
      </c>
      <c r="AJ276" s="535">
        <v>0</v>
      </c>
      <c r="AK276" s="535">
        <v>0</v>
      </c>
      <c r="AL276" s="535">
        <v>0</v>
      </c>
      <c r="AM276" s="535">
        <v>0</v>
      </c>
      <c r="AN276" s="70"/>
      <c r="AO276" s="70"/>
      <c r="AP276" s="70"/>
      <c r="AQ276" s="70"/>
      <c r="AR276" s="70"/>
      <c r="AS276" s="70"/>
      <c r="AT276" s="70"/>
      <c r="AU276" s="70"/>
      <c r="AV276" s="70"/>
      <c r="AW276" s="70"/>
      <c r="AX276" s="70"/>
      <c r="AY276" s="70"/>
      <c r="AZ276" s="402"/>
      <c r="BA276" s="1043"/>
      <c r="BB276" s="678" t="s">
        <v>114</v>
      </c>
      <c r="BC276" s="547">
        <v>0.51428145412588488</v>
      </c>
      <c r="BD276" s="543">
        <v>4.9329532000911751</v>
      </c>
      <c r="BE276" s="543">
        <v>5.0080787042290007</v>
      </c>
      <c r="BF276" s="543">
        <v>9.7586622252695161</v>
      </c>
      <c r="BG276" s="556">
        <v>2.9886468059331195</v>
      </c>
      <c r="BH276" s="547">
        <v>0</v>
      </c>
      <c r="BI276" s="543">
        <v>2.1402909882487338</v>
      </c>
      <c r="BJ276" s="543">
        <v>1.3613529151282029</v>
      </c>
      <c r="BK276" s="543">
        <v>0</v>
      </c>
      <c r="BL276" s="556">
        <v>0</v>
      </c>
      <c r="BM276" s="547">
        <v>0.51428145412588488</v>
      </c>
      <c r="BN276" s="543">
        <v>3.6518190597109772</v>
      </c>
      <c r="BO276" s="543">
        <v>6.2892128446091986</v>
      </c>
      <c r="BP276" s="543">
        <v>5.3900727305945191</v>
      </c>
      <c r="BQ276" s="556">
        <v>3.8555923972311801</v>
      </c>
      <c r="BR276" s="547">
        <v>5.1367265376113771</v>
      </c>
      <c r="BS276" s="543">
        <v>0</v>
      </c>
      <c r="BT276" s="543">
        <v>5.3900727305945191</v>
      </c>
      <c r="BU276" s="543">
        <v>0</v>
      </c>
      <c r="BV276" s="543">
        <v>0</v>
      </c>
      <c r="BW276" s="543">
        <v>0</v>
      </c>
      <c r="BX276" s="543">
        <v>4.3347182822957855</v>
      </c>
      <c r="BY276" s="551">
        <v>0</v>
      </c>
      <c r="BZ276" s="551">
        <v>5.2723856193373724</v>
      </c>
      <c r="CA276" s="551">
        <v>0</v>
      </c>
      <c r="CB276" s="551">
        <v>0.51428145412588488</v>
      </c>
      <c r="CC276" s="551">
        <v>0</v>
      </c>
      <c r="CD276" s="551">
        <v>0</v>
      </c>
      <c r="CE276" s="551">
        <v>0</v>
      </c>
      <c r="CF276" s="551">
        <v>1.325995741414252</v>
      </c>
      <c r="CG276" s="551">
        <v>0</v>
      </c>
      <c r="CH276" s="551">
        <v>0.27884421487689776</v>
      </c>
      <c r="CI276" s="551">
        <v>0.94959780939260752</v>
      </c>
      <c r="CJ276" s="551">
        <v>0</v>
      </c>
      <c r="CK276" s="551">
        <v>0</v>
      </c>
      <c r="CL276" s="551">
        <v>0</v>
      </c>
      <c r="CM276" s="551">
        <v>0</v>
      </c>
      <c r="CN276" s="66"/>
      <c r="CO276" s="66"/>
      <c r="CP276" s="66"/>
      <c r="CQ276" s="66"/>
      <c r="CR276" s="66"/>
      <c r="CS276" s="66"/>
      <c r="CT276" s="66"/>
      <c r="CU276" s="66"/>
      <c r="CV276" s="66"/>
      <c r="CW276" s="66"/>
      <c r="CX276" s="66"/>
      <c r="CY276" s="66"/>
      <c r="CZ276" s="68"/>
    </row>
    <row r="277" s="365" customFormat="true" ht="15" customHeight="true" x14ac:dyDescent="0.2">
      <c r="A277" s="1043" t="s">
        <v>77</v>
      </c>
      <c r="B277" s="678" t="s">
        <v>78</v>
      </c>
      <c r="C277" s="111" t="s">
        <v>35</v>
      </c>
      <c r="D277" s="11" t="s">
        <v>35</v>
      </c>
      <c r="E277" s="11" t="s">
        <v>35</v>
      </c>
      <c r="F277" s="11" t="s">
        <v>35</v>
      </c>
      <c r="G277" s="9" t="s">
        <v>35</v>
      </c>
      <c r="H277" s="7" t="s">
        <v>35</v>
      </c>
      <c r="I277" s="11" t="s">
        <v>35</v>
      </c>
      <c r="J277" s="11" t="s">
        <v>35</v>
      </c>
      <c r="K277" s="11" t="s">
        <v>35</v>
      </c>
      <c r="L277" s="9" t="s">
        <v>35</v>
      </c>
      <c r="M277" s="7" t="s">
        <v>35</v>
      </c>
      <c r="N277" s="11" t="s">
        <v>35</v>
      </c>
      <c r="O277" s="11" t="s">
        <v>35</v>
      </c>
      <c r="P277" s="11" t="s">
        <v>35</v>
      </c>
      <c r="Q277" s="6" t="s">
        <v>35</v>
      </c>
      <c r="R277" s="7" t="s">
        <v>35</v>
      </c>
      <c r="S277" s="11" t="s">
        <v>35</v>
      </c>
      <c r="T277" s="11" t="s">
        <v>35</v>
      </c>
      <c r="U277" s="11" t="s">
        <v>35</v>
      </c>
      <c r="V277" s="11" t="s">
        <v>35</v>
      </c>
      <c r="W277" s="11" t="s">
        <v>35</v>
      </c>
      <c r="X277" s="11" t="s">
        <v>35</v>
      </c>
      <c r="Y277" s="6" t="s">
        <v>35</v>
      </c>
      <c r="Z277" s="6" t="s">
        <v>35</v>
      </c>
      <c r="AA277" s="6" t="s">
        <v>35</v>
      </c>
      <c r="AB277" s="6" t="s">
        <v>35</v>
      </c>
      <c r="AC277" s="6" t="s">
        <v>35</v>
      </c>
      <c r="AD277" s="6" t="s">
        <v>35</v>
      </c>
      <c r="AE277" s="6" t="s">
        <v>35</v>
      </c>
      <c r="AF277" s="6" t="s">
        <v>35</v>
      </c>
      <c r="AG277" s="6" t="s">
        <v>35</v>
      </c>
      <c r="AH277" s="6" t="s">
        <v>35</v>
      </c>
      <c r="AI277" s="6" t="s">
        <v>35</v>
      </c>
      <c r="AJ277" s="6" t="s">
        <v>35</v>
      </c>
      <c r="AK277" s="6" t="s">
        <v>35</v>
      </c>
      <c r="AL277" s="6" t="s">
        <v>35</v>
      </c>
      <c r="AM277" s="6" t="s">
        <v>35</v>
      </c>
      <c r="AN277" s="71"/>
      <c r="AO277" s="71"/>
      <c r="AP277" s="71"/>
      <c r="AQ277" s="71"/>
      <c r="AR277" s="71"/>
      <c r="AS277" s="71"/>
      <c r="AT277" s="71"/>
      <c r="AU277" s="71"/>
      <c r="AV277" s="71"/>
      <c r="AW277" s="71"/>
      <c r="AX277" s="71"/>
      <c r="AY277" s="71"/>
      <c r="AZ277" s="402"/>
      <c r="BA277" s="1043" t="s">
        <v>77</v>
      </c>
      <c r="BB277" s="678" t="s">
        <v>78</v>
      </c>
      <c r="BC277" s="111" t="s">
        <v>35</v>
      </c>
      <c r="BD277" s="107" t="s">
        <v>35</v>
      </c>
      <c r="BE277" s="107" t="s">
        <v>35</v>
      </c>
      <c r="BF277" s="107" t="s">
        <v>35</v>
      </c>
      <c r="BG277" s="102" t="s">
        <v>35</v>
      </c>
      <c r="BH277" s="111" t="s">
        <v>35</v>
      </c>
      <c r="BI277" s="107" t="s">
        <v>35</v>
      </c>
      <c r="BJ277" s="107" t="s">
        <v>35</v>
      </c>
      <c r="BK277" s="107" t="s">
        <v>35</v>
      </c>
      <c r="BL277" s="102" t="s">
        <v>35</v>
      </c>
      <c r="BM277" s="111" t="s">
        <v>35</v>
      </c>
      <c r="BN277" s="107" t="s">
        <v>35</v>
      </c>
      <c r="BO277" s="107" t="s">
        <v>35</v>
      </c>
      <c r="BP277" s="107" t="s">
        <v>35</v>
      </c>
      <c r="BQ277" s="102" t="s">
        <v>35</v>
      </c>
      <c r="BR277" s="111" t="s">
        <v>35</v>
      </c>
      <c r="BS277" s="107" t="s">
        <v>35</v>
      </c>
      <c r="BT277" s="107" t="s">
        <v>35</v>
      </c>
      <c r="BU277" s="107" t="s">
        <v>35</v>
      </c>
      <c r="BV277" s="107" t="s">
        <v>35</v>
      </c>
      <c r="BW277" s="107" t="s">
        <v>35</v>
      </c>
      <c r="BX277" s="107" t="s">
        <v>35</v>
      </c>
      <c r="BY277" s="96" t="s">
        <v>35</v>
      </c>
      <c r="BZ277" s="96" t="s">
        <v>35</v>
      </c>
      <c r="CA277" s="96" t="s">
        <v>35</v>
      </c>
      <c r="CB277" s="96" t="s">
        <v>35</v>
      </c>
      <c r="CC277" s="96" t="s">
        <v>35</v>
      </c>
      <c r="CD277" s="96" t="s">
        <v>35</v>
      </c>
      <c r="CE277" s="96" t="s">
        <v>35</v>
      </c>
      <c r="CF277" s="96" t="s">
        <v>35</v>
      </c>
      <c r="CG277" s="96" t="s">
        <v>35</v>
      </c>
      <c r="CH277" s="96" t="s">
        <v>35</v>
      </c>
      <c r="CI277" s="96" t="s">
        <v>35</v>
      </c>
      <c r="CJ277" s="96" t="s">
        <v>35</v>
      </c>
      <c r="CK277" s="96" t="s">
        <v>35</v>
      </c>
      <c r="CL277" s="96" t="s">
        <v>35</v>
      </c>
      <c r="CM277" s="96" t="s">
        <v>35</v>
      </c>
      <c r="CN277" s="68"/>
      <c r="CO277" s="68"/>
      <c r="CP277" s="68"/>
      <c r="CQ277" s="68"/>
      <c r="CR277" s="68"/>
      <c r="CS277" s="68"/>
      <c r="CT277" s="68"/>
      <c r="CU277" s="68"/>
      <c r="CV277" s="68"/>
      <c r="CW277" s="68"/>
      <c r="CX277" s="68"/>
      <c r="CY277" s="68"/>
      <c r="CZ277" s="68"/>
    </row>
    <row r="278" s="365" customFormat="true" ht="15" customHeight="true" x14ac:dyDescent="0.2">
      <c r="A278" s="1043"/>
      <c r="B278" s="678" t="s">
        <v>79</v>
      </c>
      <c r="C278" s="111" t="s">
        <v>35</v>
      </c>
      <c r="D278" s="11" t="s">
        <v>35</v>
      </c>
      <c r="E278" s="11" t="s">
        <v>35</v>
      </c>
      <c r="F278" s="11" t="s">
        <v>35</v>
      </c>
      <c r="G278" s="9" t="s">
        <v>35</v>
      </c>
      <c r="H278" s="7" t="s">
        <v>35</v>
      </c>
      <c r="I278" s="11" t="s">
        <v>35</v>
      </c>
      <c r="J278" s="11" t="s">
        <v>35</v>
      </c>
      <c r="K278" s="11" t="s">
        <v>35</v>
      </c>
      <c r="L278" s="9" t="s">
        <v>35</v>
      </c>
      <c r="M278" s="7" t="s">
        <v>35</v>
      </c>
      <c r="N278" s="11" t="s">
        <v>35</v>
      </c>
      <c r="O278" s="11" t="s">
        <v>35</v>
      </c>
      <c r="P278" s="11" t="s">
        <v>35</v>
      </c>
      <c r="Q278" s="6" t="s">
        <v>35</v>
      </c>
      <c r="R278" s="7" t="s">
        <v>35</v>
      </c>
      <c r="S278" s="11" t="s">
        <v>35</v>
      </c>
      <c r="T278" s="11" t="s">
        <v>35</v>
      </c>
      <c r="U278" s="11" t="s">
        <v>35</v>
      </c>
      <c r="V278" s="11" t="s">
        <v>35</v>
      </c>
      <c r="W278" s="11" t="s">
        <v>35</v>
      </c>
      <c r="X278" s="11" t="s">
        <v>35</v>
      </c>
      <c r="Y278" s="6" t="s">
        <v>35</v>
      </c>
      <c r="Z278" s="6" t="s">
        <v>35</v>
      </c>
      <c r="AA278" s="6" t="s">
        <v>35</v>
      </c>
      <c r="AB278" s="6" t="s">
        <v>35</v>
      </c>
      <c r="AC278" s="6" t="s">
        <v>35</v>
      </c>
      <c r="AD278" s="6" t="s">
        <v>35</v>
      </c>
      <c r="AE278" s="6" t="s">
        <v>35</v>
      </c>
      <c r="AF278" s="6" t="s">
        <v>35</v>
      </c>
      <c r="AG278" s="6" t="s">
        <v>35</v>
      </c>
      <c r="AH278" s="6" t="s">
        <v>35</v>
      </c>
      <c r="AI278" s="6" t="s">
        <v>35</v>
      </c>
      <c r="AJ278" s="6" t="s">
        <v>35</v>
      </c>
      <c r="AK278" s="6" t="s">
        <v>35</v>
      </c>
      <c r="AL278" s="6" t="s">
        <v>35</v>
      </c>
      <c r="AM278" s="6" t="s">
        <v>35</v>
      </c>
      <c r="AN278" s="71"/>
      <c r="AO278" s="71"/>
      <c r="AP278" s="71"/>
      <c r="AQ278" s="71"/>
      <c r="AR278" s="71"/>
      <c r="AS278" s="71"/>
      <c r="AT278" s="71"/>
      <c r="AU278" s="71"/>
      <c r="AV278" s="71"/>
      <c r="AW278" s="71"/>
      <c r="AX278" s="71"/>
      <c r="AY278" s="71"/>
      <c r="AZ278" s="402"/>
      <c r="BA278" s="1043"/>
      <c r="BB278" s="678" t="s">
        <v>79</v>
      </c>
      <c r="BC278" s="111" t="s">
        <v>35</v>
      </c>
      <c r="BD278" s="107" t="s">
        <v>35</v>
      </c>
      <c r="BE278" s="107" t="s">
        <v>35</v>
      </c>
      <c r="BF278" s="107" t="s">
        <v>35</v>
      </c>
      <c r="BG278" s="102" t="s">
        <v>35</v>
      </c>
      <c r="BH278" s="111" t="s">
        <v>35</v>
      </c>
      <c r="BI278" s="107" t="s">
        <v>35</v>
      </c>
      <c r="BJ278" s="107" t="s">
        <v>35</v>
      </c>
      <c r="BK278" s="107" t="s">
        <v>35</v>
      </c>
      <c r="BL278" s="102" t="s">
        <v>35</v>
      </c>
      <c r="BM278" s="111" t="s">
        <v>35</v>
      </c>
      <c r="BN278" s="107" t="s">
        <v>35</v>
      </c>
      <c r="BO278" s="107" t="s">
        <v>35</v>
      </c>
      <c r="BP278" s="107" t="s">
        <v>35</v>
      </c>
      <c r="BQ278" s="102" t="s">
        <v>35</v>
      </c>
      <c r="BR278" s="111" t="s">
        <v>35</v>
      </c>
      <c r="BS278" s="107" t="s">
        <v>35</v>
      </c>
      <c r="BT278" s="107" t="s">
        <v>35</v>
      </c>
      <c r="BU278" s="107" t="s">
        <v>35</v>
      </c>
      <c r="BV278" s="107" t="s">
        <v>35</v>
      </c>
      <c r="BW278" s="107" t="s">
        <v>35</v>
      </c>
      <c r="BX278" s="107" t="s">
        <v>35</v>
      </c>
      <c r="BY278" s="96" t="s">
        <v>35</v>
      </c>
      <c r="BZ278" s="96" t="s">
        <v>35</v>
      </c>
      <c r="CA278" s="96" t="s">
        <v>35</v>
      </c>
      <c r="CB278" s="96" t="s">
        <v>35</v>
      </c>
      <c r="CC278" s="96" t="s">
        <v>35</v>
      </c>
      <c r="CD278" s="96" t="s">
        <v>35</v>
      </c>
      <c r="CE278" s="96" t="s">
        <v>35</v>
      </c>
      <c r="CF278" s="96" t="s">
        <v>35</v>
      </c>
      <c r="CG278" s="96" t="s">
        <v>35</v>
      </c>
      <c r="CH278" s="96" t="s">
        <v>35</v>
      </c>
      <c r="CI278" s="96" t="s">
        <v>35</v>
      </c>
      <c r="CJ278" s="96" t="s">
        <v>35</v>
      </c>
      <c r="CK278" s="96" t="s">
        <v>35</v>
      </c>
      <c r="CL278" s="96" t="s">
        <v>35</v>
      </c>
      <c r="CM278" s="96" t="s">
        <v>35</v>
      </c>
      <c r="CN278" s="68"/>
      <c r="CO278" s="68"/>
      <c r="CP278" s="68"/>
      <c r="CQ278" s="68"/>
      <c r="CR278" s="68"/>
      <c r="CS278" s="68"/>
      <c r="CT278" s="68"/>
      <c r="CU278" s="68"/>
      <c r="CV278" s="68"/>
      <c r="CW278" s="68"/>
      <c r="CX278" s="68"/>
      <c r="CY278" s="68"/>
      <c r="CZ278" s="68"/>
    </row>
    <row r="279" s="365" customFormat="true" ht="15" customHeight="true" x14ac:dyDescent="0.2">
      <c r="A279" s="1043"/>
      <c r="B279" s="678" t="s">
        <v>80</v>
      </c>
      <c r="C279" s="111" t="s">
        <v>35</v>
      </c>
      <c r="D279" s="104" t="s">
        <v>35</v>
      </c>
      <c r="E279" s="104" t="s">
        <v>35</v>
      </c>
      <c r="F279" s="104" t="s">
        <v>35</v>
      </c>
      <c r="G279" s="99" t="s">
        <v>35</v>
      </c>
      <c r="H279" s="111" t="s">
        <v>35</v>
      </c>
      <c r="I279" s="104" t="s">
        <v>35</v>
      </c>
      <c r="J279" s="104" t="s">
        <v>35</v>
      </c>
      <c r="K279" s="104" t="s">
        <v>35</v>
      </c>
      <c r="L279" s="99" t="s">
        <v>35</v>
      </c>
      <c r="M279" s="111" t="s">
        <v>35</v>
      </c>
      <c r="N279" s="104" t="s">
        <v>35</v>
      </c>
      <c r="O279" s="104" t="s">
        <v>35</v>
      </c>
      <c r="P279" s="104" t="s">
        <v>35</v>
      </c>
      <c r="Q279" s="94" t="s">
        <v>35</v>
      </c>
      <c r="R279" s="111" t="s">
        <v>35</v>
      </c>
      <c r="S279" s="104" t="s">
        <v>35</v>
      </c>
      <c r="T279" s="104" t="s">
        <v>35</v>
      </c>
      <c r="U279" s="104" t="s">
        <v>35</v>
      </c>
      <c r="V279" s="104" t="s">
        <v>35</v>
      </c>
      <c r="W279" s="104" t="s">
        <v>35</v>
      </c>
      <c r="X279" s="104" t="s">
        <v>35</v>
      </c>
      <c r="Y279" s="94" t="s">
        <v>35</v>
      </c>
      <c r="Z279" s="94" t="s">
        <v>35</v>
      </c>
      <c r="AA279" s="94" t="s">
        <v>35</v>
      </c>
      <c r="AB279" s="94" t="s">
        <v>35</v>
      </c>
      <c r="AC279" s="94" t="s">
        <v>35</v>
      </c>
      <c r="AD279" s="94" t="s">
        <v>35</v>
      </c>
      <c r="AE279" s="94" t="s">
        <v>35</v>
      </c>
      <c r="AF279" s="94" t="s">
        <v>35</v>
      </c>
      <c r="AG279" s="94" t="s">
        <v>35</v>
      </c>
      <c r="AH279" s="94" t="s">
        <v>35</v>
      </c>
      <c r="AI279" s="94" t="s">
        <v>35</v>
      </c>
      <c r="AJ279" s="94" t="s">
        <v>35</v>
      </c>
      <c r="AK279" s="94" t="s">
        <v>35</v>
      </c>
      <c r="AL279" s="94" t="s">
        <v>35</v>
      </c>
      <c r="AM279" s="94" t="s">
        <v>35</v>
      </c>
      <c r="AN279" s="68"/>
      <c r="AO279" s="68"/>
      <c r="AP279" s="68"/>
      <c r="AQ279" s="68"/>
      <c r="AR279" s="68"/>
      <c r="AS279" s="68"/>
      <c r="AT279" s="68"/>
      <c r="AU279" s="68"/>
      <c r="AV279" s="68"/>
      <c r="AW279" s="68"/>
      <c r="AX279" s="68"/>
      <c r="AY279" s="68"/>
      <c r="AZ279" s="402"/>
      <c r="BA279" s="1043"/>
      <c r="BB279" s="678" t="s">
        <v>80</v>
      </c>
      <c r="BC279" s="111" t="s">
        <v>35</v>
      </c>
      <c r="BD279" s="104" t="s">
        <v>35</v>
      </c>
      <c r="BE279" s="104" t="s">
        <v>35</v>
      </c>
      <c r="BF279" s="104" t="s">
        <v>35</v>
      </c>
      <c r="BG279" s="99" t="s">
        <v>35</v>
      </c>
      <c r="BH279" s="111" t="s">
        <v>35</v>
      </c>
      <c r="BI279" s="104" t="s">
        <v>35</v>
      </c>
      <c r="BJ279" s="104" t="s">
        <v>35</v>
      </c>
      <c r="BK279" s="104" t="s">
        <v>35</v>
      </c>
      <c r="BL279" s="99" t="s">
        <v>35</v>
      </c>
      <c r="BM279" s="111" t="s">
        <v>35</v>
      </c>
      <c r="BN279" s="104" t="s">
        <v>35</v>
      </c>
      <c r="BO279" s="104" t="s">
        <v>35</v>
      </c>
      <c r="BP279" s="104" t="s">
        <v>35</v>
      </c>
      <c r="BQ279" s="99" t="s">
        <v>35</v>
      </c>
      <c r="BR279" s="111" t="s">
        <v>35</v>
      </c>
      <c r="BS279" s="104" t="s">
        <v>35</v>
      </c>
      <c r="BT279" s="104" t="s">
        <v>35</v>
      </c>
      <c r="BU279" s="104" t="s">
        <v>35</v>
      </c>
      <c r="BV279" s="104" t="s">
        <v>35</v>
      </c>
      <c r="BW279" s="104" t="s">
        <v>35</v>
      </c>
      <c r="BX279" s="104" t="s">
        <v>35</v>
      </c>
      <c r="BY279" s="94" t="s">
        <v>35</v>
      </c>
      <c r="BZ279" s="94" t="s">
        <v>35</v>
      </c>
      <c r="CA279" s="94" t="s">
        <v>35</v>
      </c>
      <c r="CB279" s="94" t="s">
        <v>35</v>
      </c>
      <c r="CC279" s="94" t="s">
        <v>35</v>
      </c>
      <c r="CD279" s="94" t="s">
        <v>35</v>
      </c>
      <c r="CE279" s="94" t="s">
        <v>35</v>
      </c>
      <c r="CF279" s="94" t="s">
        <v>35</v>
      </c>
      <c r="CG279" s="94" t="s">
        <v>35</v>
      </c>
      <c r="CH279" s="94" t="s">
        <v>35</v>
      </c>
      <c r="CI279" s="94" t="s">
        <v>35</v>
      </c>
      <c r="CJ279" s="94" t="s">
        <v>35</v>
      </c>
      <c r="CK279" s="94" t="s">
        <v>35</v>
      </c>
      <c r="CL279" s="94" t="s">
        <v>35</v>
      </c>
      <c r="CM279" s="94" t="s">
        <v>35</v>
      </c>
      <c r="CN279" s="68"/>
      <c r="CO279" s="68"/>
      <c r="CP279" s="68"/>
      <c r="CQ279" s="68"/>
      <c r="CR279" s="68"/>
      <c r="CS279" s="68"/>
      <c r="CT279" s="68"/>
      <c r="CU279" s="68"/>
      <c r="CV279" s="68"/>
      <c r="CW279" s="68"/>
      <c r="CX279" s="68"/>
      <c r="CY279" s="68"/>
      <c r="CZ279" s="68"/>
    </row>
    <row r="280" s="365" customFormat="true" ht="15" customHeight="true" x14ac:dyDescent="0.2">
      <c r="A280" s="1043"/>
      <c r="B280" s="678" t="s">
        <v>81</v>
      </c>
      <c r="C280" s="111" t="s">
        <v>35</v>
      </c>
      <c r="D280" s="104" t="s">
        <v>35</v>
      </c>
      <c r="E280" s="104" t="s">
        <v>35</v>
      </c>
      <c r="F280" s="104" t="s">
        <v>35</v>
      </c>
      <c r="G280" s="99" t="s">
        <v>35</v>
      </c>
      <c r="H280" s="111" t="s">
        <v>35</v>
      </c>
      <c r="I280" s="104" t="s">
        <v>35</v>
      </c>
      <c r="J280" s="104" t="s">
        <v>35</v>
      </c>
      <c r="K280" s="104" t="s">
        <v>35</v>
      </c>
      <c r="L280" s="99" t="s">
        <v>35</v>
      </c>
      <c r="M280" s="111" t="s">
        <v>35</v>
      </c>
      <c r="N280" s="104" t="s">
        <v>35</v>
      </c>
      <c r="O280" s="104" t="s">
        <v>35</v>
      </c>
      <c r="P280" s="104" t="s">
        <v>35</v>
      </c>
      <c r="Q280" s="94" t="s">
        <v>35</v>
      </c>
      <c r="R280" s="111" t="s">
        <v>35</v>
      </c>
      <c r="S280" s="104" t="s">
        <v>35</v>
      </c>
      <c r="T280" s="104" t="s">
        <v>35</v>
      </c>
      <c r="U280" s="104" t="s">
        <v>35</v>
      </c>
      <c r="V280" s="104" t="s">
        <v>35</v>
      </c>
      <c r="W280" s="104" t="s">
        <v>35</v>
      </c>
      <c r="X280" s="104" t="s">
        <v>35</v>
      </c>
      <c r="Y280" s="94" t="s">
        <v>35</v>
      </c>
      <c r="Z280" s="94" t="s">
        <v>35</v>
      </c>
      <c r="AA280" s="94" t="s">
        <v>35</v>
      </c>
      <c r="AB280" s="94" t="s">
        <v>35</v>
      </c>
      <c r="AC280" s="94" t="s">
        <v>35</v>
      </c>
      <c r="AD280" s="94" t="s">
        <v>35</v>
      </c>
      <c r="AE280" s="94" t="s">
        <v>35</v>
      </c>
      <c r="AF280" s="94" t="s">
        <v>35</v>
      </c>
      <c r="AG280" s="94" t="s">
        <v>35</v>
      </c>
      <c r="AH280" s="94" t="s">
        <v>35</v>
      </c>
      <c r="AI280" s="94" t="s">
        <v>35</v>
      </c>
      <c r="AJ280" s="94" t="s">
        <v>35</v>
      </c>
      <c r="AK280" s="94" t="s">
        <v>35</v>
      </c>
      <c r="AL280" s="94" t="s">
        <v>35</v>
      </c>
      <c r="AM280" s="94" t="s">
        <v>35</v>
      </c>
      <c r="AN280" s="68"/>
      <c r="AO280" s="68"/>
      <c r="AP280" s="68"/>
      <c r="AQ280" s="68"/>
      <c r="AR280" s="68"/>
      <c r="AS280" s="68"/>
      <c r="AT280" s="68"/>
      <c r="AU280" s="68"/>
      <c r="AV280" s="68"/>
      <c r="AW280" s="68"/>
      <c r="AX280" s="68"/>
      <c r="AY280" s="68"/>
      <c r="AZ280" s="402"/>
      <c r="BA280" s="1043"/>
      <c r="BB280" s="678" t="s">
        <v>81</v>
      </c>
      <c r="BC280" s="111" t="s">
        <v>35</v>
      </c>
      <c r="BD280" s="104" t="s">
        <v>35</v>
      </c>
      <c r="BE280" s="104" t="s">
        <v>35</v>
      </c>
      <c r="BF280" s="104" t="s">
        <v>35</v>
      </c>
      <c r="BG280" s="99" t="s">
        <v>35</v>
      </c>
      <c r="BH280" s="111" t="s">
        <v>35</v>
      </c>
      <c r="BI280" s="104" t="s">
        <v>35</v>
      </c>
      <c r="BJ280" s="104" t="s">
        <v>35</v>
      </c>
      <c r="BK280" s="104" t="s">
        <v>35</v>
      </c>
      <c r="BL280" s="99" t="s">
        <v>35</v>
      </c>
      <c r="BM280" s="111" t="s">
        <v>35</v>
      </c>
      <c r="BN280" s="104" t="s">
        <v>35</v>
      </c>
      <c r="BO280" s="104" t="s">
        <v>35</v>
      </c>
      <c r="BP280" s="104" t="s">
        <v>35</v>
      </c>
      <c r="BQ280" s="99" t="s">
        <v>35</v>
      </c>
      <c r="BR280" s="111" t="s">
        <v>35</v>
      </c>
      <c r="BS280" s="104" t="s">
        <v>35</v>
      </c>
      <c r="BT280" s="104" t="s">
        <v>35</v>
      </c>
      <c r="BU280" s="104" t="s">
        <v>35</v>
      </c>
      <c r="BV280" s="104" t="s">
        <v>35</v>
      </c>
      <c r="BW280" s="104" t="s">
        <v>35</v>
      </c>
      <c r="BX280" s="104" t="s">
        <v>35</v>
      </c>
      <c r="BY280" s="94" t="s">
        <v>35</v>
      </c>
      <c r="BZ280" s="94" t="s">
        <v>35</v>
      </c>
      <c r="CA280" s="94" t="s">
        <v>35</v>
      </c>
      <c r="CB280" s="94" t="s">
        <v>35</v>
      </c>
      <c r="CC280" s="94" t="s">
        <v>35</v>
      </c>
      <c r="CD280" s="94" t="s">
        <v>35</v>
      </c>
      <c r="CE280" s="94" t="s">
        <v>35</v>
      </c>
      <c r="CF280" s="94" t="s">
        <v>35</v>
      </c>
      <c r="CG280" s="94" t="s">
        <v>35</v>
      </c>
      <c r="CH280" s="94" t="s">
        <v>35</v>
      </c>
      <c r="CI280" s="94" t="s">
        <v>35</v>
      </c>
      <c r="CJ280" s="94" t="s">
        <v>35</v>
      </c>
      <c r="CK280" s="94" t="s">
        <v>35</v>
      </c>
      <c r="CL280" s="94" t="s">
        <v>35</v>
      </c>
      <c r="CM280" s="94" t="s">
        <v>35</v>
      </c>
      <c r="CN280" s="68"/>
      <c r="CO280" s="68"/>
      <c r="CP280" s="68"/>
      <c r="CQ280" s="68"/>
      <c r="CR280" s="68"/>
      <c r="CS280" s="68"/>
      <c r="CT280" s="68"/>
      <c r="CU280" s="68"/>
      <c r="CV280" s="68"/>
      <c r="CW280" s="68"/>
      <c r="CX280" s="68"/>
      <c r="CY280" s="68"/>
      <c r="CZ280" s="68"/>
    </row>
    <row r="281" s="365" customFormat="true" ht="15" customHeight="true" x14ac:dyDescent="0.2">
      <c r="A281" s="1043"/>
      <c r="B281" s="678" t="s">
        <v>82</v>
      </c>
      <c r="C281" s="111" t="s">
        <v>35</v>
      </c>
      <c r="D281" s="104" t="s">
        <v>35</v>
      </c>
      <c r="E281" s="104" t="s">
        <v>35</v>
      </c>
      <c r="F281" s="104" t="s">
        <v>35</v>
      </c>
      <c r="G281" s="99" t="s">
        <v>35</v>
      </c>
      <c r="H281" s="111" t="s">
        <v>35</v>
      </c>
      <c r="I281" s="104" t="s">
        <v>35</v>
      </c>
      <c r="J281" s="104" t="s">
        <v>35</v>
      </c>
      <c r="K281" s="104" t="s">
        <v>35</v>
      </c>
      <c r="L281" s="99" t="s">
        <v>35</v>
      </c>
      <c r="M281" s="111" t="s">
        <v>35</v>
      </c>
      <c r="N281" s="104" t="s">
        <v>35</v>
      </c>
      <c r="O281" s="104" t="s">
        <v>35</v>
      </c>
      <c r="P281" s="104" t="s">
        <v>35</v>
      </c>
      <c r="Q281" s="94" t="s">
        <v>35</v>
      </c>
      <c r="R281" s="111" t="s">
        <v>35</v>
      </c>
      <c r="S281" s="104" t="s">
        <v>35</v>
      </c>
      <c r="T281" s="104" t="s">
        <v>35</v>
      </c>
      <c r="U281" s="104" t="s">
        <v>35</v>
      </c>
      <c r="V281" s="104" t="s">
        <v>35</v>
      </c>
      <c r="W281" s="104" t="s">
        <v>35</v>
      </c>
      <c r="X281" s="104" t="s">
        <v>35</v>
      </c>
      <c r="Y281" s="94" t="s">
        <v>35</v>
      </c>
      <c r="Z281" s="94" t="s">
        <v>35</v>
      </c>
      <c r="AA281" s="94" t="s">
        <v>35</v>
      </c>
      <c r="AB281" s="94" t="s">
        <v>35</v>
      </c>
      <c r="AC281" s="94" t="s">
        <v>35</v>
      </c>
      <c r="AD281" s="94" t="s">
        <v>35</v>
      </c>
      <c r="AE281" s="94" t="s">
        <v>35</v>
      </c>
      <c r="AF281" s="94" t="s">
        <v>35</v>
      </c>
      <c r="AG281" s="94" t="s">
        <v>35</v>
      </c>
      <c r="AH281" s="94" t="s">
        <v>35</v>
      </c>
      <c r="AI281" s="94" t="s">
        <v>35</v>
      </c>
      <c r="AJ281" s="94" t="s">
        <v>35</v>
      </c>
      <c r="AK281" s="94" t="s">
        <v>35</v>
      </c>
      <c r="AL281" s="94" t="s">
        <v>35</v>
      </c>
      <c r="AM281" s="94" t="s">
        <v>35</v>
      </c>
      <c r="AN281" s="68"/>
      <c r="AO281" s="68"/>
      <c r="AP281" s="68"/>
      <c r="AQ281" s="68"/>
      <c r="AR281" s="68"/>
      <c r="AS281" s="68"/>
      <c r="AT281" s="68"/>
      <c r="AU281" s="68"/>
      <c r="AV281" s="68"/>
      <c r="AW281" s="68"/>
      <c r="AX281" s="68"/>
      <c r="AY281" s="68"/>
      <c r="AZ281" s="402"/>
      <c r="BA281" s="1043"/>
      <c r="BB281" s="678" t="s">
        <v>82</v>
      </c>
      <c r="BC281" s="111" t="s">
        <v>35</v>
      </c>
      <c r="BD281" s="104" t="s">
        <v>35</v>
      </c>
      <c r="BE281" s="104" t="s">
        <v>35</v>
      </c>
      <c r="BF281" s="104" t="s">
        <v>35</v>
      </c>
      <c r="BG281" s="99" t="s">
        <v>35</v>
      </c>
      <c r="BH281" s="111" t="s">
        <v>35</v>
      </c>
      <c r="BI281" s="104" t="s">
        <v>35</v>
      </c>
      <c r="BJ281" s="104" t="s">
        <v>35</v>
      </c>
      <c r="BK281" s="104" t="s">
        <v>35</v>
      </c>
      <c r="BL281" s="99" t="s">
        <v>35</v>
      </c>
      <c r="BM281" s="111" t="s">
        <v>35</v>
      </c>
      <c r="BN281" s="104" t="s">
        <v>35</v>
      </c>
      <c r="BO281" s="104" t="s">
        <v>35</v>
      </c>
      <c r="BP281" s="104" t="s">
        <v>35</v>
      </c>
      <c r="BQ281" s="99" t="s">
        <v>35</v>
      </c>
      <c r="BR281" s="111" t="s">
        <v>35</v>
      </c>
      <c r="BS281" s="104" t="s">
        <v>35</v>
      </c>
      <c r="BT281" s="104" t="s">
        <v>35</v>
      </c>
      <c r="BU281" s="104" t="s">
        <v>35</v>
      </c>
      <c r="BV281" s="104" t="s">
        <v>35</v>
      </c>
      <c r="BW281" s="104" t="s">
        <v>35</v>
      </c>
      <c r="BX281" s="104" t="s">
        <v>35</v>
      </c>
      <c r="BY281" s="94" t="s">
        <v>35</v>
      </c>
      <c r="BZ281" s="94" t="s">
        <v>35</v>
      </c>
      <c r="CA281" s="94" t="s">
        <v>35</v>
      </c>
      <c r="CB281" s="94" t="s">
        <v>35</v>
      </c>
      <c r="CC281" s="94" t="s">
        <v>35</v>
      </c>
      <c r="CD281" s="94" t="s">
        <v>35</v>
      </c>
      <c r="CE281" s="94" t="s">
        <v>35</v>
      </c>
      <c r="CF281" s="94" t="s">
        <v>35</v>
      </c>
      <c r="CG281" s="94" t="s">
        <v>35</v>
      </c>
      <c r="CH281" s="94" t="s">
        <v>35</v>
      </c>
      <c r="CI281" s="94" t="s">
        <v>35</v>
      </c>
      <c r="CJ281" s="94" t="s">
        <v>35</v>
      </c>
      <c r="CK281" s="94" t="s">
        <v>35</v>
      </c>
      <c r="CL281" s="94" t="s">
        <v>35</v>
      </c>
      <c r="CM281" s="94" t="s">
        <v>35</v>
      </c>
      <c r="CN281" s="68"/>
      <c r="CO281" s="68"/>
      <c r="CP281" s="68"/>
      <c r="CQ281" s="68"/>
      <c r="CR281" s="68"/>
      <c r="CS281" s="68"/>
      <c r="CT281" s="68"/>
      <c r="CU281" s="68"/>
      <c r="CV281" s="68"/>
      <c r="CW281" s="68"/>
      <c r="CX281" s="68"/>
      <c r="CY281" s="68"/>
      <c r="CZ281" s="68"/>
    </row>
    <row r="282" s="365" customFormat="true" ht="15" customHeight="true" x14ac:dyDescent="0.2">
      <c r="A282" s="1043"/>
      <c r="B282" s="678" t="s">
        <v>83</v>
      </c>
      <c r="C282" s="111" t="s">
        <v>35</v>
      </c>
      <c r="D282" s="104" t="s">
        <v>35</v>
      </c>
      <c r="E282" s="104" t="s">
        <v>35</v>
      </c>
      <c r="F282" s="104" t="s">
        <v>35</v>
      </c>
      <c r="G282" s="99" t="s">
        <v>35</v>
      </c>
      <c r="H282" s="111" t="s">
        <v>35</v>
      </c>
      <c r="I282" s="104" t="s">
        <v>35</v>
      </c>
      <c r="J282" s="104" t="s">
        <v>35</v>
      </c>
      <c r="K282" s="104" t="s">
        <v>35</v>
      </c>
      <c r="L282" s="99" t="s">
        <v>35</v>
      </c>
      <c r="M282" s="111" t="s">
        <v>35</v>
      </c>
      <c r="N282" s="104" t="s">
        <v>35</v>
      </c>
      <c r="O282" s="104" t="s">
        <v>35</v>
      </c>
      <c r="P282" s="104" t="s">
        <v>35</v>
      </c>
      <c r="Q282" s="94" t="s">
        <v>35</v>
      </c>
      <c r="R282" s="111" t="s">
        <v>35</v>
      </c>
      <c r="S282" s="104" t="s">
        <v>35</v>
      </c>
      <c r="T282" s="104" t="s">
        <v>35</v>
      </c>
      <c r="U282" s="104" t="s">
        <v>35</v>
      </c>
      <c r="V282" s="104" t="s">
        <v>35</v>
      </c>
      <c r="W282" s="104" t="s">
        <v>35</v>
      </c>
      <c r="X282" s="104" t="s">
        <v>35</v>
      </c>
      <c r="Y282" s="94" t="s">
        <v>35</v>
      </c>
      <c r="Z282" s="94" t="s">
        <v>35</v>
      </c>
      <c r="AA282" s="94" t="s">
        <v>35</v>
      </c>
      <c r="AB282" s="94" t="s">
        <v>35</v>
      </c>
      <c r="AC282" s="94" t="s">
        <v>35</v>
      </c>
      <c r="AD282" s="94" t="s">
        <v>35</v>
      </c>
      <c r="AE282" s="94" t="s">
        <v>35</v>
      </c>
      <c r="AF282" s="94" t="s">
        <v>35</v>
      </c>
      <c r="AG282" s="94" t="s">
        <v>35</v>
      </c>
      <c r="AH282" s="94" t="s">
        <v>35</v>
      </c>
      <c r="AI282" s="94" t="s">
        <v>35</v>
      </c>
      <c r="AJ282" s="94" t="s">
        <v>35</v>
      </c>
      <c r="AK282" s="94" t="s">
        <v>35</v>
      </c>
      <c r="AL282" s="94" t="s">
        <v>35</v>
      </c>
      <c r="AM282" s="94" t="s">
        <v>35</v>
      </c>
      <c r="AN282" s="68"/>
      <c r="AO282" s="68"/>
      <c r="AP282" s="68"/>
      <c r="AQ282" s="68"/>
      <c r="AR282" s="68"/>
      <c r="AS282" s="68"/>
      <c r="AT282" s="68"/>
      <c r="AU282" s="68"/>
      <c r="AV282" s="68"/>
      <c r="AW282" s="68"/>
      <c r="AX282" s="68"/>
      <c r="AY282" s="68"/>
      <c r="AZ282" s="402"/>
      <c r="BA282" s="1043"/>
      <c r="BB282" s="678" t="s">
        <v>83</v>
      </c>
      <c r="BC282" s="111" t="s">
        <v>35</v>
      </c>
      <c r="BD282" s="104" t="s">
        <v>35</v>
      </c>
      <c r="BE282" s="104" t="s">
        <v>35</v>
      </c>
      <c r="BF282" s="104" t="s">
        <v>35</v>
      </c>
      <c r="BG282" s="99" t="s">
        <v>35</v>
      </c>
      <c r="BH282" s="111" t="s">
        <v>35</v>
      </c>
      <c r="BI282" s="104" t="s">
        <v>35</v>
      </c>
      <c r="BJ282" s="104" t="s">
        <v>35</v>
      </c>
      <c r="BK282" s="104" t="s">
        <v>35</v>
      </c>
      <c r="BL282" s="99" t="s">
        <v>35</v>
      </c>
      <c r="BM282" s="111" t="s">
        <v>35</v>
      </c>
      <c r="BN282" s="104" t="s">
        <v>35</v>
      </c>
      <c r="BO282" s="104" t="s">
        <v>35</v>
      </c>
      <c r="BP282" s="104" t="s">
        <v>35</v>
      </c>
      <c r="BQ282" s="99" t="s">
        <v>35</v>
      </c>
      <c r="BR282" s="111" t="s">
        <v>35</v>
      </c>
      <c r="BS282" s="104" t="s">
        <v>35</v>
      </c>
      <c r="BT282" s="104" t="s">
        <v>35</v>
      </c>
      <c r="BU282" s="104" t="s">
        <v>35</v>
      </c>
      <c r="BV282" s="104" t="s">
        <v>35</v>
      </c>
      <c r="BW282" s="104" t="s">
        <v>35</v>
      </c>
      <c r="BX282" s="104" t="s">
        <v>35</v>
      </c>
      <c r="BY282" s="94" t="s">
        <v>35</v>
      </c>
      <c r="BZ282" s="94" t="s">
        <v>35</v>
      </c>
      <c r="CA282" s="94" t="s">
        <v>35</v>
      </c>
      <c r="CB282" s="94" t="s">
        <v>35</v>
      </c>
      <c r="CC282" s="94" t="s">
        <v>35</v>
      </c>
      <c r="CD282" s="94" t="s">
        <v>35</v>
      </c>
      <c r="CE282" s="94" t="s">
        <v>35</v>
      </c>
      <c r="CF282" s="94" t="s">
        <v>35</v>
      </c>
      <c r="CG282" s="94" t="s">
        <v>35</v>
      </c>
      <c r="CH282" s="94" t="s">
        <v>35</v>
      </c>
      <c r="CI282" s="94" t="s">
        <v>35</v>
      </c>
      <c r="CJ282" s="94" t="s">
        <v>35</v>
      </c>
      <c r="CK282" s="94" t="s">
        <v>35</v>
      </c>
      <c r="CL282" s="94" t="s">
        <v>35</v>
      </c>
      <c r="CM282" s="94" t="s">
        <v>35</v>
      </c>
      <c r="CN282" s="68"/>
      <c r="CO282" s="68"/>
      <c r="CP282" s="68"/>
      <c r="CQ282" s="68"/>
      <c r="CR282" s="68"/>
      <c r="CS282" s="68"/>
      <c r="CT282" s="68"/>
      <c r="CU282" s="68"/>
      <c r="CV282" s="68"/>
      <c r="CW282" s="68"/>
      <c r="CX282" s="68"/>
      <c r="CY282" s="68"/>
      <c r="CZ282" s="68"/>
    </row>
    <row r="283" s="365" customFormat="true" ht="15" customHeight="true" x14ac:dyDescent="0.2">
      <c r="A283" s="1043"/>
      <c r="B283" s="678" t="s">
        <v>84</v>
      </c>
      <c r="C283" s="111" t="s">
        <v>35</v>
      </c>
      <c r="D283" s="104" t="s">
        <v>35</v>
      </c>
      <c r="E283" s="104" t="s">
        <v>35</v>
      </c>
      <c r="F283" s="104" t="s">
        <v>35</v>
      </c>
      <c r="G283" s="99" t="s">
        <v>35</v>
      </c>
      <c r="H283" s="111" t="s">
        <v>35</v>
      </c>
      <c r="I283" s="104" t="s">
        <v>35</v>
      </c>
      <c r="J283" s="104" t="s">
        <v>35</v>
      </c>
      <c r="K283" s="104" t="s">
        <v>35</v>
      </c>
      <c r="L283" s="99" t="s">
        <v>35</v>
      </c>
      <c r="M283" s="111" t="s">
        <v>35</v>
      </c>
      <c r="N283" s="104" t="s">
        <v>35</v>
      </c>
      <c r="O283" s="104" t="s">
        <v>35</v>
      </c>
      <c r="P283" s="104" t="s">
        <v>35</v>
      </c>
      <c r="Q283" s="94" t="s">
        <v>35</v>
      </c>
      <c r="R283" s="111" t="s">
        <v>35</v>
      </c>
      <c r="S283" s="104" t="s">
        <v>35</v>
      </c>
      <c r="T283" s="104" t="s">
        <v>35</v>
      </c>
      <c r="U283" s="104" t="s">
        <v>35</v>
      </c>
      <c r="V283" s="104" t="s">
        <v>35</v>
      </c>
      <c r="W283" s="104" t="s">
        <v>35</v>
      </c>
      <c r="X283" s="104" t="s">
        <v>35</v>
      </c>
      <c r="Y283" s="94" t="s">
        <v>35</v>
      </c>
      <c r="Z283" s="94" t="s">
        <v>35</v>
      </c>
      <c r="AA283" s="94" t="s">
        <v>35</v>
      </c>
      <c r="AB283" s="94" t="s">
        <v>35</v>
      </c>
      <c r="AC283" s="94" t="s">
        <v>35</v>
      </c>
      <c r="AD283" s="94" t="s">
        <v>35</v>
      </c>
      <c r="AE283" s="94" t="s">
        <v>35</v>
      </c>
      <c r="AF283" s="94" t="s">
        <v>35</v>
      </c>
      <c r="AG283" s="94" t="s">
        <v>35</v>
      </c>
      <c r="AH283" s="94" t="s">
        <v>35</v>
      </c>
      <c r="AI283" s="94" t="s">
        <v>35</v>
      </c>
      <c r="AJ283" s="94" t="s">
        <v>35</v>
      </c>
      <c r="AK283" s="94" t="s">
        <v>35</v>
      </c>
      <c r="AL283" s="94" t="s">
        <v>35</v>
      </c>
      <c r="AM283" s="94" t="s">
        <v>35</v>
      </c>
      <c r="AN283" s="68"/>
      <c r="AO283" s="68"/>
      <c r="AP283" s="68"/>
      <c r="AQ283" s="68"/>
      <c r="AR283" s="68"/>
      <c r="AS283" s="68"/>
      <c r="AT283" s="68"/>
      <c r="AU283" s="68"/>
      <c r="AV283" s="68"/>
      <c r="AW283" s="68"/>
      <c r="AX283" s="68"/>
      <c r="AY283" s="68"/>
      <c r="AZ283" s="402"/>
      <c r="BA283" s="1043"/>
      <c r="BB283" s="678" t="s">
        <v>84</v>
      </c>
      <c r="BC283" s="111" t="s">
        <v>35</v>
      </c>
      <c r="BD283" s="104" t="s">
        <v>35</v>
      </c>
      <c r="BE283" s="104" t="s">
        <v>35</v>
      </c>
      <c r="BF283" s="104" t="s">
        <v>35</v>
      </c>
      <c r="BG283" s="99" t="s">
        <v>35</v>
      </c>
      <c r="BH283" s="111" t="s">
        <v>35</v>
      </c>
      <c r="BI283" s="104" t="s">
        <v>35</v>
      </c>
      <c r="BJ283" s="104" t="s">
        <v>35</v>
      </c>
      <c r="BK283" s="104" t="s">
        <v>35</v>
      </c>
      <c r="BL283" s="99" t="s">
        <v>35</v>
      </c>
      <c r="BM283" s="111" t="s">
        <v>35</v>
      </c>
      <c r="BN283" s="104" t="s">
        <v>35</v>
      </c>
      <c r="BO283" s="104" t="s">
        <v>35</v>
      </c>
      <c r="BP283" s="104" t="s">
        <v>35</v>
      </c>
      <c r="BQ283" s="99" t="s">
        <v>35</v>
      </c>
      <c r="BR283" s="111" t="s">
        <v>35</v>
      </c>
      <c r="BS283" s="104" t="s">
        <v>35</v>
      </c>
      <c r="BT283" s="104" t="s">
        <v>35</v>
      </c>
      <c r="BU283" s="104" t="s">
        <v>35</v>
      </c>
      <c r="BV283" s="104" t="s">
        <v>35</v>
      </c>
      <c r="BW283" s="104" t="s">
        <v>35</v>
      </c>
      <c r="BX283" s="104" t="s">
        <v>35</v>
      </c>
      <c r="BY283" s="94" t="s">
        <v>35</v>
      </c>
      <c r="BZ283" s="94" t="s">
        <v>35</v>
      </c>
      <c r="CA283" s="94" t="s">
        <v>35</v>
      </c>
      <c r="CB283" s="94" t="s">
        <v>35</v>
      </c>
      <c r="CC283" s="94" t="s">
        <v>35</v>
      </c>
      <c r="CD283" s="94" t="s">
        <v>35</v>
      </c>
      <c r="CE283" s="94" t="s">
        <v>35</v>
      </c>
      <c r="CF283" s="94" t="s">
        <v>35</v>
      </c>
      <c r="CG283" s="94" t="s">
        <v>35</v>
      </c>
      <c r="CH283" s="94" t="s">
        <v>35</v>
      </c>
      <c r="CI283" s="94" t="s">
        <v>35</v>
      </c>
      <c r="CJ283" s="94" t="s">
        <v>35</v>
      </c>
      <c r="CK283" s="94" t="s">
        <v>35</v>
      </c>
      <c r="CL283" s="94" t="s">
        <v>35</v>
      </c>
      <c r="CM283" s="94" t="s">
        <v>35</v>
      </c>
      <c r="CN283" s="68"/>
      <c r="CO283" s="68"/>
      <c r="CP283" s="68"/>
      <c r="CQ283" s="68"/>
      <c r="CR283" s="68"/>
      <c r="CS283" s="68"/>
      <c r="CT283" s="68"/>
      <c r="CU283" s="68"/>
      <c r="CV283" s="68"/>
      <c r="CW283" s="68"/>
      <c r="CX283" s="68"/>
      <c r="CY283" s="68"/>
      <c r="CZ283" s="68"/>
    </row>
    <row r="284" s="365" customFormat="true" ht="15" customHeight="true" x14ac:dyDescent="0.2">
      <c r="A284" s="1045"/>
      <c r="B284" s="681" t="s">
        <v>114</v>
      </c>
      <c r="C284" s="12" t="s">
        <v>35</v>
      </c>
      <c r="D284" s="10" t="s">
        <v>35</v>
      </c>
      <c r="E284" s="10" t="s">
        <v>35</v>
      </c>
      <c r="F284" s="10" t="s">
        <v>35</v>
      </c>
      <c r="G284" s="8" t="s">
        <v>35</v>
      </c>
      <c r="H284" s="12" t="s">
        <v>35</v>
      </c>
      <c r="I284" s="10" t="s">
        <v>35</v>
      </c>
      <c r="J284" s="10" t="s">
        <v>35</v>
      </c>
      <c r="K284" s="10" t="s">
        <v>35</v>
      </c>
      <c r="L284" s="8" t="s">
        <v>35</v>
      </c>
      <c r="M284" s="12" t="s">
        <v>35</v>
      </c>
      <c r="N284" s="10" t="s">
        <v>35</v>
      </c>
      <c r="O284" s="10" t="s">
        <v>35</v>
      </c>
      <c r="P284" s="10" t="s">
        <v>35</v>
      </c>
      <c r="Q284" s="5" t="s">
        <v>35</v>
      </c>
      <c r="R284" s="12" t="s">
        <v>35</v>
      </c>
      <c r="S284" s="10" t="s">
        <v>35</v>
      </c>
      <c r="T284" s="10" t="s">
        <v>35</v>
      </c>
      <c r="U284" s="10" t="s">
        <v>35</v>
      </c>
      <c r="V284" s="10" t="s">
        <v>35</v>
      </c>
      <c r="W284" s="10" t="s">
        <v>35</v>
      </c>
      <c r="X284" s="10" t="s">
        <v>35</v>
      </c>
      <c r="Y284" s="5" t="s">
        <v>35</v>
      </c>
      <c r="Z284" s="5" t="s">
        <v>35</v>
      </c>
      <c r="AA284" s="5" t="s">
        <v>35</v>
      </c>
      <c r="AB284" s="5" t="s">
        <v>35</v>
      </c>
      <c r="AC284" s="5" t="s">
        <v>35</v>
      </c>
      <c r="AD284" s="5" t="s">
        <v>35</v>
      </c>
      <c r="AE284" s="5" t="s">
        <v>35</v>
      </c>
      <c r="AF284" s="5" t="s">
        <v>35</v>
      </c>
      <c r="AG284" s="5" t="s">
        <v>35</v>
      </c>
      <c r="AH284" s="5" t="s">
        <v>35</v>
      </c>
      <c r="AI284" s="5" t="s">
        <v>35</v>
      </c>
      <c r="AJ284" s="5" t="s">
        <v>35</v>
      </c>
      <c r="AK284" s="5" t="s">
        <v>35</v>
      </c>
      <c r="AL284" s="5" t="s">
        <v>35</v>
      </c>
      <c r="AM284" s="5" t="s">
        <v>35</v>
      </c>
      <c r="AN284" s="71"/>
      <c r="AO284" s="71"/>
      <c r="AP284" s="71"/>
      <c r="AQ284" s="71"/>
      <c r="AR284" s="71"/>
      <c r="AS284" s="71"/>
      <c r="AT284" s="71"/>
      <c r="AU284" s="71"/>
      <c r="AV284" s="71"/>
      <c r="AW284" s="71"/>
      <c r="AX284" s="71"/>
      <c r="AY284" s="71"/>
      <c r="AZ284" s="402"/>
      <c r="BA284" s="1045"/>
      <c r="BB284" s="681" t="s">
        <v>114</v>
      </c>
      <c r="BC284" s="110" t="s">
        <v>35</v>
      </c>
      <c r="BD284" s="106" t="s">
        <v>35</v>
      </c>
      <c r="BE284" s="106" t="s">
        <v>35</v>
      </c>
      <c r="BF284" s="106" t="s">
        <v>35</v>
      </c>
      <c r="BG284" s="101" t="s">
        <v>35</v>
      </c>
      <c r="BH284" s="110" t="s">
        <v>35</v>
      </c>
      <c r="BI284" s="106" t="s">
        <v>35</v>
      </c>
      <c r="BJ284" s="106" t="s">
        <v>35</v>
      </c>
      <c r="BK284" s="106" t="s">
        <v>35</v>
      </c>
      <c r="BL284" s="101" t="s">
        <v>35</v>
      </c>
      <c r="BM284" s="110" t="s">
        <v>35</v>
      </c>
      <c r="BN284" s="106" t="s">
        <v>35</v>
      </c>
      <c r="BO284" s="106" t="s">
        <v>35</v>
      </c>
      <c r="BP284" s="106" t="s">
        <v>35</v>
      </c>
      <c r="BQ284" s="101" t="s">
        <v>35</v>
      </c>
      <c r="BR284" s="110" t="s">
        <v>35</v>
      </c>
      <c r="BS284" s="106" t="s">
        <v>35</v>
      </c>
      <c r="BT284" s="106" t="s">
        <v>35</v>
      </c>
      <c r="BU284" s="106" t="s">
        <v>35</v>
      </c>
      <c r="BV284" s="106" t="s">
        <v>35</v>
      </c>
      <c r="BW284" s="106" t="s">
        <v>35</v>
      </c>
      <c r="BX284" s="106" t="s">
        <v>35</v>
      </c>
      <c r="BY284" s="95" t="s">
        <v>35</v>
      </c>
      <c r="BZ284" s="95" t="s">
        <v>35</v>
      </c>
      <c r="CA284" s="95" t="s">
        <v>35</v>
      </c>
      <c r="CB284" s="95" t="s">
        <v>35</v>
      </c>
      <c r="CC284" s="95" t="s">
        <v>35</v>
      </c>
      <c r="CD284" s="95" t="s">
        <v>35</v>
      </c>
      <c r="CE284" s="95" t="s">
        <v>35</v>
      </c>
      <c r="CF284" s="95" t="s">
        <v>35</v>
      </c>
      <c r="CG284" s="95" t="s">
        <v>35</v>
      </c>
      <c r="CH284" s="95" t="s">
        <v>35</v>
      </c>
      <c r="CI284" s="95" t="s">
        <v>35</v>
      </c>
      <c r="CJ284" s="95" t="s">
        <v>35</v>
      </c>
      <c r="CK284" s="95" t="s">
        <v>35</v>
      </c>
      <c r="CL284" s="95" t="s">
        <v>35</v>
      </c>
      <c r="CM284" s="95" t="s">
        <v>35</v>
      </c>
      <c r="CN284" s="68"/>
      <c r="CO284" s="68"/>
      <c r="CP284" s="68"/>
      <c r="CQ284" s="68"/>
      <c r="CR284" s="68"/>
      <c r="CS284" s="68"/>
      <c r="CT284" s="68"/>
      <c r="CU284" s="68"/>
      <c r="CV284" s="68"/>
      <c r="CW284" s="68"/>
      <c r="CX284" s="68"/>
      <c r="CY284" s="68"/>
      <c r="CZ284" s="68"/>
    </row>
    <row r="285" s="365" customFormat="true" ht="15" customHeight="true" x14ac:dyDescent="0.2">
      <c r="Y285" s="367"/>
      <c r="Z285" s="402"/>
      <c r="AA285" s="402"/>
      <c r="AB285" s="402"/>
      <c r="AC285" s="402"/>
      <c r="AD285" s="402"/>
      <c r="AE285" s="402"/>
      <c r="AF285" s="402"/>
      <c r="AG285" s="402"/>
      <c r="AH285" s="402"/>
      <c r="AI285" s="402"/>
      <c r="AJ285" s="402"/>
      <c r="AK285" s="402"/>
      <c r="AL285" s="402"/>
      <c r="AM285" s="402"/>
      <c r="AN285" s="402"/>
      <c r="AO285" s="402"/>
      <c r="AP285" s="402"/>
      <c r="AQ285" s="402"/>
      <c r="AR285" s="402"/>
      <c r="AS285" s="402"/>
      <c r="AT285" s="402"/>
      <c r="AU285" s="402"/>
      <c r="AV285" s="402"/>
      <c r="AW285" s="402"/>
      <c r="AX285" s="402"/>
      <c r="AY285" s="402"/>
      <c r="AZ285" s="402"/>
      <c r="BA285" s="367"/>
      <c r="BY285" s="367"/>
      <c r="BZ285" s="402"/>
      <c r="CA285" s="402"/>
      <c r="CB285" s="402"/>
      <c r="CC285" s="402"/>
      <c r="CD285" s="402"/>
      <c r="CE285" s="402"/>
      <c r="CF285" s="402"/>
      <c r="CG285" s="402"/>
      <c r="CH285" s="402"/>
      <c r="CI285" s="402"/>
      <c r="CJ285" s="402"/>
      <c r="CK285" s="402"/>
      <c r="CL285" s="402"/>
      <c r="CM285" s="402"/>
      <c r="CN285" s="402"/>
      <c r="CO285" s="402"/>
      <c r="CP285" s="402"/>
      <c r="CQ285" s="402"/>
      <c r="CR285" s="402"/>
      <c r="CS285" s="402"/>
      <c r="CT285" s="402"/>
      <c r="CU285" s="402"/>
      <c r="CV285" s="402"/>
      <c r="CW285" s="402"/>
      <c r="CX285" s="402"/>
      <c r="CY285" s="402"/>
      <c r="CZ285" s="402"/>
    </row>
    <row r="286" s="365" customFormat="true" ht="15" customHeight="true" x14ac:dyDescent="0.2">
      <c r="Y286" s="367"/>
      <c r="Z286" s="402"/>
      <c r="AA286" s="402"/>
      <c r="AB286" s="402"/>
      <c r="AC286" s="402"/>
      <c r="AD286" s="402"/>
      <c r="AE286" s="402"/>
      <c r="AF286" s="402"/>
      <c r="AG286" s="402"/>
      <c r="AH286" s="402"/>
      <c r="AI286" s="402"/>
      <c r="AJ286" s="402"/>
      <c r="AK286" s="402"/>
      <c r="AL286" s="402"/>
      <c r="AM286" s="402"/>
      <c r="AN286" s="402"/>
      <c r="AO286" s="402"/>
      <c r="AP286" s="402"/>
      <c r="AQ286" s="402"/>
      <c r="AR286" s="402"/>
      <c r="AS286" s="402"/>
      <c r="AT286" s="402"/>
      <c r="AU286" s="402"/>
      <c r="AV286" s="402"/>
      <c r="AW286" s="402"/>
      <c r="AX286" s="402"/>
      <c r="AY286" s="402"/>
      <c r="AZ286" s="402"/>
      <c r="BA286" s="367"/>
      <c r="BY286" s="367"/>
      <c r="BZ286" s="402"/>
      <c r="CA286" s="402"/>
      <c r="CB286" s="402"/>
      <c r="CC286" s="402"/>
      <c r="CD286" s="402"/>
      <c r="CE286" s="402"/>
      <c r="CF286" s="402"/>
      <c r="CG286" s="402"/>
      <c r="CH286" s="402"/>
      <c r="CI286" s="402"/>
      <c r="CJ286" s="402"/>
      <c r="CK286" s="402"/>
      <c r="CL286" s="402"/>
      <c r="CM286" s="402"/>
      <c r="CN286" s="402"/>
      <c r="CO286" s="402"/>
      <c r="CP286" s="402"/>
      <c r="CQ286" s="402"/>
      <c r="CR286" s="402"/>
      <c r="CS286" s="402"/>
      <c r="CT286" s="402"/>
      <c r="CU286" s="402"/>
      <c r="CV286" s="402"/>
      <c r="CW286" s="402"/>
      <c r="CX286" s="402"/>
      <c r="CY286" s="402"/>
      <c r="CZ286" s="402"/>
    </row>
    <row r="287" s="365" customFormat="true" ht="15" customHeight="true" x14ac:dyDescent="0.2">
      <c r="Y287" s="367"/>
      <c r="Z287" s="402"/>
      <c r="AA287" s="402"/>
      <c r="AB287" s="402"/>
      <c r="AC287" s="402"/>
      <c r="AD287" s="402"/>
      <c r="AE287" s="402"/>
      <c r="AF287" s="402"/>
      <c r="AG287" s="402"/>
      <c r="AH287" s="402"/>
      <c r="AI287" s="402"/>
      <c r="AJ287" s="402"/>
      <c r="AK287" s="402"/>
      <c r="AL287" s="402"/>
      <c r="AM287" s="402"/>
      <c r="AN287" s="402"/>
      <c r="AO287" s="402"/>
      <c r="AP287" s="402"/>
      <c r="AQ287" s="402"/>
      <c r="AR287" s="402"/>
      <c r="AS287" s="402"/>
      <c r="AT287" s="402"/>
      <c r="AU287" s="402"/>
      <c r="AV287" s="402"/>
      <c r="AW287" s="402"/>
      <c r="AX287" s="402"/>
      <c r="AY287" s="402"/>
      <c r="AZ287" s="402"/>
      <c r="BA287" s="367"/>
      <c r="BY287" s="367"/>
      <c r="BZ287" s="402"/>
      <c r="CA287" s="402"/>
      <c r="CB287" s="402"/>
      <c r="CC287" s="402"/>
      <c r="CD287" s="402"/>
      <c r="CE287" s="402"/>
      <c r="CF287" s="402"/>
      <c r="CG287" s="402"/>
      <c r="CH287" s="402"/>
      <c r="CI287" s="402"/>
      <c r="CJ287" s="402"/>
      <c r="CK287" s="402"/>
      <c r="CL287" s="402"/>
      <c r="CM287" s="402"/>
      <c r="CN287" s="402"/>
      <c r="CO287" s="402"/>
      <c r="CP287" s="402"/>
      <c r="CQ287" s="402"/>
      <c r="CR287" s="402"/>
      <c r="CS287" s="402"/>
      <c r="CT287" s="402"/>
      <c r="CU287" s="402"/>
      <c r="CV287" s="402"/>
      <c r="CW287" s="402"/>
      <c r="CX287" s="402"/>
      <c r="CY287" s="402"/>
      <c r="CZ287" s="402"/>
    </row>
    <row r="288" s="365" customFormat="true" ht="15" customHeight="true" x14ac:dyDescent="0.2">
      <c r="Y288" s="367"/>
      <c r="Z288" s="402"/>
      <c r="AA288" s="402"/>
      <c r="AB288" s="402"/>
      <c r="AC288" s="402"/>
      <c r="AD288" s="402"/>
      <c r="AE288" s="402"/>
      <c r="AF288" s="402"/>
      <c r="AG288" s="402"/>
      <c r="AH288" s="402"/>
      <c r="AI288" s="402"/>
      <c r="AJ288" s="402"/>
      <c r="AK288" s="402"/>
      <c r="AL288" s="402"/>
      <c r="AM288" s="402"/>
      <c r="AN288" s="402"/>
      <c r="AO288" s="402"/>
      <c r="AP288" s="402"/>
      <c r="AQ288" s="402"/>
      <c r="AR288" s="402"/>
      <c r="AS288" s="402"/>
      <c r="AT288" s="402"/>
      <c r="AU288" s="402"/>
      <c r="AV288" s="402"/>
      <c r="AW288" s="402"/>
      <c r="AX288" s="402"/>
      <c r="AY288" s="402"/>
      <c r="AZ288" s="402"/>
      <c r="BA288" s="367"/>
      <c r="BY288" s="367"/>
      <c r="BZ288" s="402"/>
      <c r="CA288" s="402"/>
      <c r="CB288" s="402"/>
      <c r="CC288" s="402"/>
      <c r="CD288" s="402"/>
      <c r="CE288" s="402"/>
      <c r="CF288" s="402"/>
      <c r="CG288" s="402"/>
      <c r="CH288" s="402"/>
      <c r="CI288" s="402"/>
      <c r="CJ288" s="402"/>
      <c r="CK288" s="402"/>
      <c r="CL288" s="402"/>
      <c r="CM288" s="402"/>
      <c r="CN288" s="402"/>
      <c r="CO288" s="402"/>
      <c r="CP288" s="402"/>
      <c r="CQ288" s="402"/>
      <c r="CR288" s="402"/>
      <c r="CS288" s="402"/>
      <c r="CT288" s="402"/>
      <c r="CU288" s="402"/>
      <c r="CV288" s="402"/>
      <c r="CW288" s="402"/>
      <c r="CX288" s="402"/>
      <c r="CY288" s="402"/>
      <c r="CZ288" s="402"/>
    </row>
    <row r="289" s="365" customFormat="true" ht="15" customHeight="true" x14ac:dyDescent="0.2">
      <c r="Y289" s="367"/>
      <c r="Z289" s="402"/>
      <c r="AA289" s="402"/>
      <c r="AB289" s="402"/>
      <c r="AC289" s="402"/>
      <c r="AD289" s="402"/>
      <c r="AE289" s="402"/>
      <c r="AF289" s="402"/>
      <c r="AG289" s="402"/>
      <c r="AH289" s="402"/>
      <c r="AI289" s="402"/>
      <c r="AJ289" s="402"/>
      <c r="AK289" s="402"/>
      <c r="AL289" s="402"/>
      <c r="AM289" s="402"/>
      <c r="AN289" s="402"/>
      <c r="AO289" s="402"/>
      <c r="AP289" s="402"/>
      <c r="AQ289" s="402"/>
      <c r="AR289" s="402"/>
      <c r="AS289" s="402"/>
      <c r="AT289" s="402"/>
      <c r="AU289" s="402"/>
      <c r="AV289" s="402"/>
      <c r="AW289" s="402"/>
      <c r="AX289" s="402"/>
      <c r="AY289" s="402"/>
      <c r="AZ289" s="402"/>
      <c r="BA289" s="367"/>
      <c r="BY289" s="367"/>
      <c r="BZ289" s="402"/>
      <c r="CA289" s="402"/>
      <c r="CB289" s="402"/>
      <c r="CC289" s="402"/>
      <c r="CD289" s="402"/>
      <c r="CE289" s="402"/>
      <c r="CF289" s="402"/>
      <c r="CG289" s="402"/>
      <c r="CH289" s="402"/>
      <c r="CI289" s="402"/>
      <c r="CJ289" s="402"/>
      <c r="CK289" s="402"/>
      <c r="CL289" s="402"/>
      <c r="CM289" s="402"/>
      <c r="CN289" s="402"/>
      <c r="CO289" s="402"/>
      <c r="CP289" s="402"/>
      <c r="CQ289" s="402"/>
      <c r="CR289" s="402"/>
      <c r="CS289" s="402"/>
      <c r="CT289" s="402"/>
      <c r="CU289" s="402"/>
      <c r="CV289" s="402"/>
      <c r="CW289" s="402"/>
      <c r="CX289" s="402"/>
      <c r="CY289" s="402"/>
      <c r="CZ289" s="402"/>
    </row>
    <row r="290" s="365" customFormat="true" ht="15" customHeight="true" x14ac:dyDescent="0.2">
      <c r="Y290" s="367"/>
      <c r="Z290" s="402"/>
      <c r="AA290" s="402"/>
      <c r="AB290" s="402"/>
      <c r="AC290" s="402"/>
      <c r="AD290" s="402"/>
      <c r="AE290" s="402"/>
      <c r="AF290" s="402"/>
      <c r="AG290" s="402"/>
      <c r="AH290" s="402"/>
      <c r="AI290" s="402"/>
      <c r="AJ290" s="402"/>
      <c r="AK290" s="402"/>
      <c r="AL290" s="402"/>
      <c r="AM290" s="402"/>
      <c r="AN290" s="402"/>
      <c r="AO290" s="402"/>
      <c r="AP290" s="402"/>
      <c r="AQ290" s="402"/>
      <c r="AR290" s="402"/>
      <c r="AS290" s="402"/>
      <c r="AT290" s="402"/>
      <c r="AU290" s="402"/>
      <c r="AV290" s="402"/>
      <c r="AW290" s="402"/>
      <c r="AX290" s="402"/>
      <c r="AY290" s="402"/>
      <c r="AZ290" s="402"/>
      <c r="BA290" s="367"/>
      <c r="BY290" s="367"/>
      <c r="BZ290" s="402"/>
      <c r="CA290" s="402"/>
      <c r="CB290" s="402"/>
      <c r="CC290" s="402"/>
      <c r="CD290" s="402"/>
      <c r="CE290" s="402"/>
      <c r="CF290" s="402"/>
      <c r="CG290" s="402"/>
      <c r="CH290" s="402"/>
      <c r="CI290" s="402"/>
      <c r="CJ290" s="402"/>
      <c r="CK290" s="402"/>
      <c r="CL290" s="402"/>
      <c r="CM290" s="402"/>
      <c r="CN290" s="402"/>
      <c r="CO290" s="402"/>
      <c r="CP290" s="402"/>
      <c r="CQ290" s="402"/>
      <c r="CR290" s="402"/>
      <c r="CS290" s="402"/>
      <c r="CT290" s="402"/>
      <c r="CU290" s="402"/>
      <c r="CV290" s="402"/>
      <c r="CW290" s="402"/>
      <c r="CX290" s="402"/>
      <c r="CY290" s="402"/>
      <c r="CZ290" s="402"/>
    </row>
    <row r="291" s="365" customFormat="true" ht="15" customHeight="true" x14ac:dyDescent="0.2">
      <c r="Y291" s="367"/>
      <c r="Z291" s="402"/>
      <c r="AA291" s="402"/>
      <c r="AB291" s="402"/>
      <c r="AC291" s="402"/>
      <c r="AD291" s="402"/>
      <c r="AE291" s="402"/>
      <c r="AF291" s="402"/>
      <c r="AG291" s="402"/>
      <c r="AH291" s="402"/>
      <c r="AI291" s="402"/>
      <c r="AJ291" s="402"/>
      <c r="AK291" s="402"/>
      <c r="AL291" s="402"/>
      <c r="AM291" s="402"/>
      <c r="AN291" s="402"/>
      <c r="AO291" s="402"/>
      <c r="AP291" s="402"/>
      <c r="AQ291" s="402"/>
      <c r="AR291" s="402"/>
      <c r="AS291" s="402"/>
      <c r="AT291" s="402"/>
      <c r="AU291" s="402"/>
      <c r="AV291" s="402"/>
      <c r="AW291" s="402"/>
      <c r="AX291" s="402"/>
      <c r="AY291" s="402"/>
      <c r="AZ291" s="402"/>
      <c r="BA291" s="367"/>
      <c r="BY291" s="367"/>
      <c r="BZ291" s="402"/>
      <c r="CA291" s="402"/>
      <c r="CB291" s="402"/>
      <c r="CC291" s="402"/>
      <c r="CD291" s="402"/>
      <c r="CE291" s="402"/>
      <c r="CF291" s="402"/>
      <c r="CG291" s="402"/>
      <c r="CH291" s="402"/>
      <c r="CI291" s="402"/>
      <c r="CJ291" s="402"/>
      <c r="CK291" s="402"/>
      <c r="CL291" s="402"/>
      <c r="CM291" s="402"/>
      <c r="CN291" s="402"/>
      <c r="CO291" s="402"/>
      <c r="CP291" s="402"/>
      <c r="CQ291" s="402"/>
      <c r="CR291" s="402"/>
      <c r="CS291" s="402"/>
      <c r="CT291" s="402"/>
      <c r="CU291" s="402"/>
      <c r="CV291" s="402"/>
      <c r="CW291" s="402"/>
      <c r="CX291" s="402"/>
      <c r="CY291" s="402"/>
      <c r="CZ291" s="402"/>
    </row>
    <row r="292" s="365" customFormat="true" ht="15" customHeight="true" x14ac:dyDescent="0.2">
      <c r="Y292" s="367"/>
      <c r="Z292" s="402"/>
      <c r="AA292" s="402"/>
      <c r="AB292" s="402"/>
      <c r="AC292" s="402"/>
      <c r="AD292" s="402"/>
      <c r="AE292" s="402"/>
      <c r="AF292" s="402"/>
      <c r="AG292" s="402"/>
      <c r="AH292" s="402"/>
      <c r="AI292" s="402"/>
      <c r="AJ292" s="402"/>
      <c r="AK292" s="402"/>
      <c r="AL292" s="402"/>
      <c r="AM292" s="402"/>
      <c r="AN292" s="402"/>
      <c r="AO292" s="402"/>
      <c r="AP292" s="402"/>
      <c r="AQ292" s="402"/>
      <c r="AR292" s="402"/>
      <c r="AS292" s="402"/>
      <c r="AT292" s="402"/>
      <c r="AU292" s="402"/>
      <c r="AV292" s="402"/>
      <c r="AW292" s="402"/>
      <c r="AX292" s="402"/>
      <c r="AY292" s="402"/>
      <c r="AZ292" s="402"/>
      <c r="BA292" s="367"/>
      <c r="BY292" s="367"/>
      <c r="BZ292" s="402"/>
      <c r="CA292" s="402"/>
      <c r="CB292" s="402"/>
      <c r="CC292" s="402"/>
      <c r="CD292" s="402"/>
      <c r="CE292" s="402"/>
      <c r="CF292" s="402"/>
      <c r="CG292" s="402"/>
      <c r="CH292" s="402"/>
      <c r="CI292" s="402"/>
      <c r="CJ292" s="402"/>
      <c r="CK292" s="402"/>
      <c r="CL292" s="402"/>
      <c r="CM292" s="402"/>
      <c r="CN292" s="402"/>
      <c r="CO292" s="402"/>
      <c r="CP292" s="402"/>
      <c r="CQ292" s="402"/>
      <c r="CR292" s="402"/>
      <c r="CS292" s="402"/>
      <c r="CT292" s="402"/>
      <c r="CU292" s="402"/>
      <c r="CV292" s="402"/>
      <c r="CW292" s="402"/>
      <c r="CX292" s="402"/>
      <c r="CY292" s="402"/>
      <c r="CZ292" s="402"/>
    </row>
    <row r="293" s="365" customFormat="true" ht="15" customHeight="true" x14ac:dyDescent="0.2">
      <c r="Y293" s="367"/>
      <c r="Z293" s="402"/>
      <c r="AA293" s="402"/>
      <c r="AB293" s="402"/>
      <c r="AC293" s="402"/>
      <c r="AD293" s="402"/>
      <c r="AE293" s="402"/>
      <c r="AF293" s="402"/>
      <c r="AG293" s="402"/>
      <c r="AH293" s="402"/>
      <c r="AI293" s="402"/>
      <c r="AJ293" s="402"/>
      <c r="AK293" s="402"/>
      <c r="AL293" s="402"/>
      <c r="AM293" s="402"/>
      <c r="AN293" s="402"/>
      <c r="AO293" s="402"/>
      <c r="AP293" s="402"/>
      <c r="AQ293" s="402"/>
      <c r="AR293" s="402"/>
      <c r="AS293" s="402"/>
      <c r="AT293" s="402"/>
      <c r="AU293" s="402"/>
      <c r="AV293" s="402"/>
      <c r="AW293" s="402"/>
      <c r="AX293" s="402"/>
      <c r="AY293" s="402"/>
      <c r="AZ293" s="402"/>
      <c r="BA293" s="367"/>
      <c r="BY293" s="367"/>
      <c r="BZ293" s="402"/>
      <c r="CA293" s="402"/>
      <c r="CB293" s="402"/>
      <c r="CC293" s="402"/>
      <c r="CD293" s="402"/>
      <c r="CE293" s="402"/>
      <c r="CF293" s="402"/>
      <c r="CG293" s="402"/>
      <c r="CH293" s="402"/>
      <c r="CI293" s="402"/>
      <c r="CJ293" s="402"/>
      <c r="CK293" s="402"/>
      <c r="CL293" s="402"/>
      <c r="CM293" s="402"/>
      <c r="CN293" s="402"/>
      <c r="CO293" s="402"/>
      <c r="CP293" s="402"/>
      <c r="CQ293" s="402"/>
      <c r="CR293" s="402"/>
      <c r="CS293" s="402"/>
      <c r="CT293" s="402"/>
      <c r="CU293" s="402"/>
      <c r="CV293" s="402"/>
      <c r="CW293" s="402"/>
      <c r="CX293" s="402"/>
      <c r="CY293" s="402"/>
      <c r="CZ293" s="402"/>
    </row>
    <row r="294" s="365" customFormat="true" ht="15" customHeight="true" x14ac:dyDescent="0.2">
      <c r="Y294" s="367"/>
      <c r="Z294" s="402"/>
      <c r="AA294" s="402"/>
      <c r="AB294" s="402"/>
      <c r="AC294" s="402"/>
      <c r="AD294" s="402"/>
      <c r="AE294" s="402"/>
      <c r="AF294" s="402"/>
      <c r="AG294" s="402"/>
      <c r="AH294" s="402"/>
      <c r="AI294" s="402"/>
      <c r="AJ294" s="402"/>
      <c r="AK294" s="402"/>
      <c r="AL294" s="402"/>
      <c r="AM294" s="402"/>
      <c r="AN294" s="402"/>
      <c r="AO294" s="402"/>
      <c r="AP294" s="402"/>
      <c r="AQ294" s="402"/>
      <c r="AR294" s="402"/>
      <c r="AS294" s="402"/>
      <c r="AT294" s="402"/>
      <c r="AU294" s="402"/>
      <c r="AV294" s="402"/>
      <c r="AW294" s="402"/>
      <c r="AX294" s="402"/>
      <c r="AY294" s="402"/>
      <c r="AZ294" s="402"/>
      <c r="BA294" s="367"/>
      <c r="BY294" s="367"/>
      <c r="BZ294" s="402"/>
      <c r="CA294" s="402"/>
      <c r="CB294" s="402"/>
      <c r="CC294" s="402"/>
      <c r="CD294" s="402"/>
      <c r="CE294" s="402"/>
      <c r="CF294" s="402"/>
      <c r="CG294" s="402"/>
      <c r="CH294" s="402"/>
      <c r="CI294" s="402"/>
      <c r="CJ294" s="402"/>
      <c r="CK294" s="402"/>
      <c r="CL294" s="402"/>
      <c r="CM294" s="402"/>
      <c r="CN294" s="402"/>
      <c r="CO294" s="402"/>
      <c r="CP294" s="402"/>
      <c r="CQ294" s="402"/>
      <c r="CR294" s="402"/>
      <c r="CS294" s="402"/>
      <c r="CT294" s="402"/>
      <c r="CU294" s="402"/>
      <c r="CV294" s="402"/>
      <c r="CW294" s="402"/>
      <c r="CX294" s="402"/>
      <c r="CY294" s="402"/>
      <c r="CZ294" s="402"/>
    </row>
    <row r="295" s="365" customFormat="true" ht="15" customHeight="true" x14ac:dyDescent="0.2">
      <c r="Y295" s="367"/>
      <c r="Z295" s="402"/>
      <c r="AA295" s="402"/>
      <c r="AB295" s="402"/>
      <c r="AC295" s="402"/>
      <c r="AD295" s="402"/>
      <c r="AE295" s="402"/>
      <c r="AF295" s="402"/>
      <c r="AG295" s="402"/>
      <c r="AH295" s="402"/>
      <c r="AI295" s="402"/>
      <c r="AJ295" s="402"/>
      <c r="AK295" s="402"/>
      <c r="AL295" s="402"/>
      <c r="AM295" s="402"/>
      <c r="AN295" s="402"/>
      <c r="AO295" s="402"/>
      <c r="AP295" s="402"/>
      <c r="AQ295" s="402"/>
      <c r="AR295" s="402"/>
      <c r="AS295" s="402"/>
      <c r="AT295" s="402"/>
      <c r="AU295" s="402"/>
      <c r="AV295" s="402"/>
      <c r="AW295" s="402"/>
      <c r="AX295" s="402"/>
      <c r="AY295" s="402"/>
      <c r="AZ295" s="402"/>
      <c r="BA295" s="367"/>
      <c r="BY295" s="367"/>
      <c r="BZ295" s="402"/>
      <c r="CA295" s="402"/>
      <c r="CB295" s="402"/>
      <c r="CC295" s="402"/>
      <c r="CD295" s="402"/>
      <c r="CE295" s="402"/>
      <c r="CF295" s="402"/>
      <c r="CG295" s="402"/>
      <c r="CH295" s="402"/>
      <c r="CI295" s="402"/>
      <c r="CJ295" s="402"/>
      <c r="CK295" s="402"/>
      <c r="CL295" s="402"/>
      <c r="CM295" s="402"/>
      <c r="CN295" s="402"/>
      <c r="CO295" s="402"/>
      <c r="CP295" s="402"/>
      <c r="CQ295" s="402"/>
      <c r="CR295" s="402"/>
      <c r="CS295" s="402"/>
      <c r="CT295" s="402"/>
      <c r="CU295" s="402"/>
      <c r="CV295" s="402"/>
      <c r="CW295" s="402"/>
      <c r="CX295" s="402"/>
      <c r="CY295" s="402"/>
      <c r="CZ295" s="402"/>
    </row>
    <row r="296" s="365" customFormat="true" ht="15" customHeight="true" x14ac:dyDescent="0.2">
      <c r="Y296" s="367"/>
      <c r="Z296" s="402"/>
      <c r="AA296" s="402"/>
      <c r="AB296" s="402"/>
      <c r="AC296" s="402"/>
      <c r="AD296" s="402"/>
      <c r="AE296" s="402"/>
      <c r="AF296" s="402"/>
      <c r="AG296" s="402"/>
      <c r="AH296" s="402"/>
      <c r="AI296" s="402"/>
      <c r="AJ296" s="402"/>
      <c r="AK296" s="402"/>
      <c r="AL296" s="402"/>
      <c r="AM296" s="402"/>
      <c r="AN296" s="402"/>
      <c r="AO296" s="402"/>
      <c r="AP296" s="402"/>
      <c r="AQ296" s="402"/>
      <c r="AR296" s="402"/>
      <c r="AS296" s="402"/>
      <c r="AT296" s="402"/>
      <c r="AU296" s="402"/>
      <c r="AV296" s="402"/>
      <c r="AW296" s="402"/>
      <c r="AX296" s="402"/>
      <c r="AY296" s="402"/>
      <c r="AZ296" s="402"/>
      <c r="BA296" s="367"/>
      <c r="BY296" s="367"/>
      <c r="BZ296" s="402"/>
      <c r="CA296" s="402"/>
      <c r="CB296" s="402"/>
      <c r="CC296" s="402"/>
      <c r="CD296" s="402"/>
      <c r="CE296" s="402"/>
      <c r="CF296" s="402"/>
      <c r="CG296" s="402"/>
      <c r="CH296" s="402"/>
      <c r="CI296" s="402"/>
      <c r="CJ296" s="402"/>
      <c r="CK296" s="402"/>
      <c r="CL296" s="402"/>
      <c r="CM296" s="402"/>
      <c r="CN296" s="402"/>
      <c r="CO296" s="402"/>
      <c r="CP296" s="402"/>
      <c r="CQ296" s="402"/>
      <c r="CR296" s="402"/>
      <c r="CS296" s="402"/>
      <c r="CT296" s="402"/>
      <c r="CU296" s="402"/>
      <c r="CV296" s="402"/>
      <c r="CW296" s="402"/>
      <c r="CX296" s="402"/>
      <c r="CY296" s="402"/>
      <c r="CZ296" s="402"/>
    </row>
    <row r="297" s="365" customFormat="true" ht="15" customHeight="true" x14ac:dyDescent="0.2">
      <c r="Y297" s="367"/>
      <c r="Z297" s="402"/>
      <c r="AA297" s="402"/>
      <c r="AB297" s="402"/>
      <c r="AC297" s="402"/>
      <c r="AD297" s="402"/>
      <c r="AE297" s="402"/>
      <c r="AF297" s="402"/>
      <c r="AG297" s="402"/>
      <c r="AH297" s="402"/>
      <c r="AI297" s="402"/>
      <c r="AJ297" s="402"/>
      <c r="AK297" s="402"/>
      <c r="AL297" s="402"/>
      <c r="AM297" s="402"/>
      <c r="AN297" s="402"/>
      <c r="AO297" s="402"/>
      <c r="AP297" s="402"/>
      <c r="AQ297" s="402"/>
      <c r="AR297" s="402"/>
      <c r="AS297" s="402"/>
      <c r="AT297" s="402"/>
      <c r="AU297" s="402"/>
      <c r="AV297" s="402"/>
      <c r="AW297" s="402"/>
      <c r="AX297" s="402"/>
      <c r="AY297" s="402"/>
      <c r="AZ297" s="402"/>
      <c r="BA297" s="367"/>
      <c r="BY297" s="367"/>
      <c r="BZ297" s="402"/>
      <c r="CA297" s="402"/>
      <c r="CB297" s="402"/>
      <c r="CC297" s="402"/>
      <c r="CD297" s="402"/>
      <c r="CE297" s="402"/>
      <c r="CF297" s="402"/>
      <c r="CG297" s="402"/>
      <c r="CH297" s="402"/>
      <c r="CI297" s="402"/>
      <c r="CJ297" s="402"/>
      <c r="CK297" s="402"/>
      <c r="CL297" s="402"/>
      <c r="CM297" s="402"/>
      <c r="CN297" s="402"/>
      <c r="CO297" s="402"/>
      <c r="CP297" s="402"/>
      <c r="CQ297" s="402"/>
      <c r="CR297" s="402"/>
      <c r="CS297" s="402"/>
      <c r="CT297" s="402"/>
      <c r="CU297" s="402"/>
      <c r="CV297" s="402"/>
      <c r="CW297" s="402"/>
      <c r="CX297" s="402"/>
      <c r="CY297" s="402"/>
      <c r="CZ297" s="402"/>
    </row>
    <row r="298" s="365" customFormat="true" ht="15" customHeight="true" x14ac:dyDescent="0.2">
      <c r="Y298" s="367"/>
      <c r="Z298" s="402"/>
      <c r="AA298" s="402"/>
      <c r="AB298" s="402"/>
      <c r="AC298" s="402"/>
      <c r="AD298" s="402"/>
      <c r="AE298" s="402"/>
      <c r="AF298" s="402"/>
      <c r="AG298" s="402"/>
      <c r="AH298" s="402"/>
      <c r="AI298" s="402"/>
      <c r="AJ298" s="402"/>
      <c r="AK298" s="402"/>
      <c r="AL298" s="402"/>
      <c r="AM298" s="402"/>
      <c r="AN298" s="402"/>
      <c r="AO298" s="402"/>
      <c r="AP298" s="402"/>
      <c r="AQ298" s="402"/>
      <c r="AR298" s="402"/>
      <c r="AS298" s="402"/>
      <c r="AT298" s="402"/>
      <c r="AU298" s="402"/>
      <c r="AV298" s="402"/>
      <c r="AW298" s="402"/>
      <c r="AX298" s="402"/>
      <c r="AY298" s="402"/>
      <c r="AZ298" s="402"/>
      <c r="BA298" s="367"/>
      <c r="BY298" s="367"/>
      <c r="BZ298" s="402"/>
      <c r="CA298" s="402"/>
      <c r="CB298" s="402"/>
      <c r="CC298" s="402"/>
      <c r="CD298" s="402"/>
      <c r="CE298" s="402"/>
      <c r="CF298" s="402"/>
      <c r="CG298" s="402"/>
      <c r="CH298" s="402"/>
      <c r="CI298" s="402"/>
      <c r="CJ298" s="402"/>
      <c r="CK298" s="402"/>
      <c r="CL298" s="402"/>
      <c r="CM298" s="402"/>
      <c r="CN298" s="402"/>
      <c r="CO298" s="402"/>
      <c r="CP298" s="402"/>
      <c r="CQ298" s="402"/>
      <c r="CR298" s="402"/>
      <c r="CS298" s="402"/>
      <c r="CT298" s="402"/>
      <c r="CU298" s="402"/>
      <c r="CV298" s="402"/>
      <c r="CW298" s="402"/>
      <c r="CX298" s="402"/>
      <c r="CY298" s="402"/>
      <c r="CZ298" s="402"/>
    </row>
    <row r="299" s="365" customFormat="true" ht="15" customHeight="true" x14ac:dyDescent="0.2">
      <c r="Y299" s="367"/>
      <c r="Z299" s="402"/>
      <c r="AA299" s="402"/>
      <c r="AB299" s="402"/>
      <c r="AC299" s="402"/>
      <c r="AD299" s="402"/>
      <c r="AE299" s="402"/>
      <c r="AF299" s="402"/>
      <c r="AG299" s="402"/>
      <c r="AH299" s="402"/>
      <c r="AI299" s="402"/>
      <c r="AJ299" s="402"/>
      <c r="AK299" s="402"/>
      <c r="AL299" s="402"/>
      <c r="AM299" s="402"/>
      <c r="AN299" s="402"/>
      <c r="AO299" s="402"/>
      <c r="AP299" s="402"/>
      <c r="AQ299" s="402"/>
      <c r="AR299" s="402"/>
      <c r="AS299" s="402"/>
      <c r="AT299" s="402"/>
      <c r="AU299" s="402"/>
      <c r="AV299" s="402"/>
      <c r="AW299" s="402"/>
      <c r="AX299" s="402"/>
      <c r="AY299" s="402"/>
      <c r="AZ299" s="402"/>
      <c r="BA299" s="367"/>
      <c r="BY299" s="367"/>
      <c r="BZ299" s="402"/>
      <c r="CA299" s="402"/>
      <c r="CB299" s="402"/>
      <c r="CC299" s="402"/>
      <c r="CD299" s="402"/>
      <c r="CE299" s="402"/>
      <c r="CF299" s="402"/>
      <c r="CG299" s="402"/>
      <c r="CH299" s="402"/>
      <c r="CI299" s="402"/>
      <c r="CJ299" s="402"/>
      <c r="CK299" s="402"/>
      <c r="CL299" s="402"/>
      <c r="CM299" s="402"/>
      <c r="CN299" s="402"/>
      <c r="CO299" s="402"/>
      <c r="CP299" s="402"/>
      <c r="CQ299" s="402"/>
      <c r="CR299" s="402"/>
      <c r="CS299" s="402"/>
      <c r="CT299" s="402"/>
      <c r="CU299" s="402"/>
      <c r="CV299" s="402"/>
      <c r="CW299" s="402"/>
      <c r="CX299" s="402"/>
      <c r="CY299" s="402"/>
      <c r="CZ299" s="402"/>
    </row>
    <row r="300" s="365" customFormat="true" ht="15" customHeight="true" x14ac:dyDescent="0.2">
      <c r="Y300" s="367"/>
      <c r="Z300" s="402"/>
      <c r="AA300" s="402"/>
      <c r="AB300" s="402"/>
      <c r="AC300" s="402"/>
      <c r="AD300" s="402"/>
      <c r="AE300" s="402"/>
      <c r="AF300" s="402"/>
      <c r="AG300" s="402"/>
      <c r="AH300" s="402"/>
      <c r="AI300" s="402"/>
      <c r="AJ300" s="402"/>
      <c r="AK300" s="402"/>
      <c r="AL300" s="402"/>
      <c r="AM300" s="402"/>
      <c r="AN300" s="402"/>
      <c r="AO300" s="402"/>
      <c r="AP300" s="402"/>
      <c r="AQ300" s="402"/>
      <c r="AR300" s="402"/>
      <c r="AS300" s="402"/>
      <c r="AT300" s="402"/>
      <c r="AU300" s="402"/>
      <c r="AV300" s="402"/>
      <c r="AW300" s="402"/>
      <c r="AX300" s="402"/>
      <c r="AY300" s="402"/>
      <c r="AZ300" s="402"/>
      <c r="BA300" s="367"/>
      <c r="BY300" s="367"/>
      <c r="BZ300" s="402"/>
      <c r="CA300" s="402"/>
      <c r="CB300" s="402"/>
      <c r="CC300" s="402"/>
      <c r="CD300" s="402"/>
      <c r="CE300" s="402"/>
      <c r="CF300" s="402"/>
      <c r="CG300" s="402"/>
      <c r="CH300" s="402"/>
      <c r="CI300" s="402"/>
      <c r="CJ300" s="402"/>
      <c r="CK300" s="402"/>
      <c r="CL300" s="402"/>
      <c r="CM300" s="402"/>
      <c r="CN300" s="402"/>
      <c r="CO300" s="402"/>
      <c r="CP300" s="402"/>
      <c r="CQ300" s="402"/>
      <c r="CR300" s="402"/>
      <c r="CS300" s="402"/>
      <c r="CT300" s="402"/>
      <c r="CU300" s="402"/>
      <c r="CV300" s="402"/>
      <c r="CW300" s="402"/>
      <c r="CX300" s="402"/>
      <c r="CY300" s="402"/>
      <c r="CZ300" s="402"/>
    </row>
    <row r="301" s="365" customFormat="true" ht="15" customHeight="true" x14ac:dyDescent="0.2">
      <c r="Y301" s="367"/>
      <c r="Z301" s="402"/>
      <c r="AA301" s="402"/>
      <c r="AB301" s="402"/>
      <c r="AC301" s="402"/>
      <c r="AD301" s="402"/>
      <c r="AE301" s="402"/>
      <c r="AF301" s="402"/>
      <c r="AG301" s="402"/>
      <c r="AH301" s="402"/>
      <c r="AI301" s="402"/>
      <c r="AJ301" s="402"/>
      <c r="AK301" s="402"/>
      <c r="AL301" s="402"/>
      <c r="AM301" s="402"/>
      <c r="AN301" s="402"/>
      <c r="AO301" s="402"/>
      <c r="AP301" s="402"/>
      <c r="AQ301" s="402"/>
      <c r="AR301" s="402"/>
      <c r="AS301" s="402"/>
      <c r="AT301" s="402"/>
      <c r="AU301" s="402"/>
      <c r="AV301" s="402"/>
      <c r="AW301" s="402"/>
      <c r="AX301" s="402"/>
      <c r="AY301" s="402"/>
      <c r="AZ301" s="402"/>
      <c r="BA301" s="367"/>
      <c r="BY301" s="367"/>
      <c r="BZ301" s="402"/>
      <c r="CA301" s="402"/>
      <c r="CB301" s="402"/>
      <c r="CC301" s="402"/>
      <c r="CD301" s="402"/>
      <c r="CE301" s="402"/>
      <c r="CF301" s="402"/>
      <c r="CG301" s="402"/>
      <c r="CH301" s="402"/>
      <c r="CI301" s="402"/>
      <c r="CJ301" s="402"/>
      <c r="CK301" s="402"/>
      <c r="CL301" s="402"/>
      <c r="CM301" s="402"/>
      <c r="CN301" s="402"/>
      <c r="CO301" s="402"/>
      <c r="CP301" s="402"/>
      <c r="CQ301" s="402"/>
      <c r="CR301" s="402"/>
      <c r="CS301" s="402"/>
      <c r="CT301" s="402"/>
      <c r="CU301" s="402"/>
      <c r="CV301" s="402"/>
      <c r="CW301" s="402"/>
      <c r="CX301" s="402"/>
      <c r="CY301" s="402"/>
      <c r="CZ301" s="402"/>
    </row>
    <row r="302" s="365" customFormat="true" ht="15" customHeight="true" x14ac:dyDescent="0.2">
      <c r="Y302" s="367"/>
      <c r="Z302" s="402"/>
      <c r="AA302" s="402"/>
      <c r="AB302" s="402"/>
      <c r="AC302" s="402"/>
      <c r="AD302" s="402"/>
      <c r="AE302" s="402"/>
      <c r="AF302" s="402"/>
      <c r="AG302" s="402"/>
      <c r="AH302" s="402"/>
      <c r="AI302" s="402"/>
      <c r="AJ302" s="402"/>
      <c r="AK302" s="402"/>
      <c r="AL302" s="402"/>
      <c r="AM302" s="402"/>
      <c r="AN302" s="402"/>
      <c r="AO302" s="402"/>
      <c r="AP302" s="402"/>
      <c r="AQ302" s="402"/>
      <c r="AR302" s="402"/>
      <c r="AS302" s="402"/>
      <c r="AT302" s="402"/>
      <c r="AU302" s="402"/>
      <c r="AV302" s="402"/>
      <c r="AW302" s="402"/>
      <c r="AX302" s="402"/>
      <c r="AY302" s="402"/>
      <c r="AZ302" s="402"/>
      <c r="BA302" s="367"/>
      <c r="BY302" s="367"/>
      <c r="BZ302" s="402"/>
      <c r="CA302" s="402"/>
      <c r="CB302" s="402"/>
      <c r="CC302" s="402"/>
      <c r="CD302" s="402"/>
      <c r="CE302" s="402"/>
      <c r="CF302" s="402"/>
      <c r="CG302" s="402"/>
      <c r="CH302" s="402"/>
      <c r="CI302" s="402"/>
      <c r="CJ302" s="402"/>
      <c r="CK302" s="402"/>
      <c r="CL302" s="402"/>
      <c r="CM302" s="402"/>
      <c r="CN302" s="402"/>
      <c r="CO302" s="402"/>
      <c r="CP302" s="402"/>
      <c r="CQ302" s="402"/>
      <c r="CR302" s="402"/>
      <c r="CS302" s="402"/>
      <c r="CT302" s="402"/>
      <c r="CU302" s="402"/>
      <c r="CV302" s="402"/>
      <c r="CW302" s="402"/>
      <c r="CX302" s="402"/>
      <c r="CY302" s="402"/>
      <c r="CZ302" s="402"/>
    </row>
    <row r="303" s="365" customFormat="true" ht="15" customHeight="true" x14ac:dyDescent="0.2">
      <c r="Y303" s="367"/>
      <c r="Z303" s="402"/>
      <c r="AA303" s="402"/>
      <c r="AB303" s="402"/>
      <c r="AC303" s="402"/>
      <c r="AD303" s="402"/>
      <c r="AE303" s="402"/>
      <c r="AF303" s="402"/>
      <c r="AG303" s="402"/>
      <c r="AH303" s="402"/>
      <c r="AI303" s="402"/>
      <c r="AJ303" s="402"/>
      <c r="AK303" s="402"/>
      <c r="AL303" s="402"/>
      <c r="AM303" s="402"/>
      <c r="AN303" s="402"/>
      <c r="AO303" s="402"/>
      <c r="AP303" s="402"/>
      <c r="AQ303" s="402"/>
      <c r="AR303" s="402"/>
      <c r="AS303" s="402"/>
      <c r="AT303" s="402"/>
      <c r="AU303" s="402"/>
      <c r="AV303" s="402"/>
      <c r="AW303" s="402"/>
      <c r="AX303" s="402"/>
      <c r="AY303" s="402"/>
      <c r="AZ303" s="402"/>
      <c r="BA303" s="367"/>
      <c r="BY303" s="367"/>
      <c r="BZ303" s="402"/>
      <c r="CA303" s="402"/>
      <c r="CB303" s="402"/>
      <c r="CC303" s="402"/>
      <c r="CD303" s="402"/>
      <c r="CE303" s="402"/>
      <c r="CF303" s="402"/>
      <c r="CG303" s="402"/>
      <c r="CH303" s="402"/>
      <c r="CI303" s="402"/>
      <c r="CJ303" s="402"/>
      <c r="CK303" s="402"/>
      <c r="CL303" s="402"/>
      <c r="CM303" s="402"/>
      <c r="CN303" s="402"/>
      <c r="CO303" s="402"/>
      <c r="CP303" s="402"/>
      <c r="CQ303" s="402"/>
      <c r="CR303" s="402"/>
      <c r="CS303" s="402"/>
      <c r="CT303" s="402"/>
      <c r="CU303" s="402"/>
      <c r="CV303" s="402"/>
      <c r="CW303" s="402"/>
      <c r="CX303" s="402"/>
      <c r="CY303" s="402"/>
      <c r="CZ303" s="402"/>
    </row>
    <row r="304" s="365" customFormat="true" ht="15" customHeight="true" x14ac:dyDescent="0.2">
      <c r="Y304" s="367"/>
      <c r="Z304" s="402"/>
      <c r="AA304" s="402"/>
      <c r="AB304" s="402"/>
      <c r="AC304" s="402"/>
      <c r="AD304" s="402"/>
      <c r="AE304" s="402"/>
      <c r="AF304" s="402"/>
      <c r="AG304" s="402"/>
      <c r="AH304" s="402"/>
      <c r="AI304" s="402"/>
      <c r="AJ304" s="402"/>
      <c r="AK304" s="402"/>
      <c r="AL304" s="402"/>
      <c r="AM304" s="402"/>
      <c r="AN304" s="402"/>
      <c r="AO304" s="402"/>
      <c r="AP304" s="402"/>
      <c r="AQ304" s="402"/>
      <c r="AR304" s="402"/>
      <c r="AS304" s="402"/>
      <c r="AT304" s="402"/>
      <c r="AU304" s="402"/>
      <c r="AV304" s="402"/>
      <c r="AW304" s="402"/>
      <c r="AX304" s="402"/>
      <c r="AY304" s="402"/>
      <c r="AZ304" s="402"/>
      <c r="BA304" s="367"/>
      <c r="BY304" s="367"/>
      <c r="BZ304" s="402"/>
      <c r="CA304" s="402"/>
      <c r="CB304" s="402"/>
      <c r="CC304" s="402"/>
      <c r="CD304" s="402"/>
      <c r="CE304" s="402"/>
      <c r="CF304" s="402"/>
      <c r="CG304" s="402"/>
      <c r="CH304" s="402"/>
      <c r="CI304" s="402"/>
      <c r="CJ304" s="402"/>
      <c r="CK304" s="402"/>
      <c r="CL304" s="402"/>
      <c r="CM304" s="402"/>
      <c r="CN304" s="402"/>
      <c r="CO304" s="402"/>
      <c r="CP304" s="402"/>
      <c r="CQ304" s="402"/>
      <c r="CR304" s="402"/>
      <c r="CS304" s="402"/>
      <c r="CT304" s="402"/>
      <c r="CU304" s="402"/>
      <c r="CV304" s="402"/>
      <c r="CW304" s="402"/>
      <c r="CX304" s="402"/>
      <c r="CY304" s="402"/>
      <c r="CZ304" s="402"/>
    </row>
    <row r="305" s="365" customFormat="true" ht="15" customHeight="true" x14ac:dyDescent="0.2">
      <c r="Y305" s="367"/>
      <c r="Z305" s="402"/>
      <c r="AA305" s="402"/>
      <c r="AB305" s="402"/>
      <c r="AC305" s="402"/>
      <c r="AD305" s="402"/>
      <c r="AE305" s="402"/>
      <c r="AF305" s="402"/>
      <c r="AG305" s="402"/>
      <c r="AH305" s="402"/>
      <c r="AI305" s="402"/>
      <c r="AJ305" s="402"/>
      <c r="AK305" s="402"/>
      <c r="AL305" s="402"/>
      <c r="AM305" s="402"/>
      <c r="AN305" s="402"/>
      <c r="AO305" s="402"/>
      <c r="AP305" s="402"/>
      <c r="AQ305" s="402"/>
      <c r="AR305" s="402"/>
      <c r="AS305" s="402"/>
      <c r="AT305" s="402"/>
      <c r="AU305" s="402"/>
      <c r="AV305" s="402"/>
      <c r="AW305" s="402"/>
      <c r="AX305" s="402"/>
      <c r="AY305" s="402"/>
      <c r="AZ305" s="402"/>
      <c r="BA305" s="367"/>
      <c r="BY305" s="367"/>
      <c r="BZ305" s="402"/>
      <c r="CA305" s="402"/>
      <c r="CB305" s="402"/>
      <c r="CC305" s="402"/>
      <c r="CD305" s="402"/>
      <c r="CE305" s="402"/>
      <c r="CF305" s="402"/>
      <c r="CG305" s="402"/>
      <c r="CH305" s="402"/>
      <c r="CI305" s="402"/>
      <c r="CJ305" s="402"/>
      <c r="CK305" s="402"/>
      <c r="CL305" s="402"/>
      <c r="CM305" s="402"/>
      <c r="CN305" s="402"/>
      <c r="CO305" s="402"/>
      <c r="CP305" s="402"/>
      <c r="CQ305" s="402"/>
      <c r="CR305" s="402"/>
      <c r="CS305" s="402"/>
      <c r="CT305" s="402"/>
      <c r="CU305" s="402"/>
      <c r="CV305" s="402"/>
      <c r="CW305" s="402"/>
      <c r="CX305" s="402"/>
      <c r="CY305" s="402"/>
      <c r="CZ305" s="402"/>
    </row>
    <row r="306" s="365" customFormat="true" ht="15" customHeight="true" x14ac:dyDescent="0.2">
      <c r="Y306" s="367"/>
      <c r="Z306" s="402"/>
      <c r="AA306" s="402"/>
      <c r="AB306" s="402"/>
      <c r="AC306" s="402"/>
      <c r="AD306" s="402"/>
      <c r="AE306" s="402"/>
      <c r="AF306" s="402"/>
      <c r="AG306" s="402"/>
      <c r="AH306" s="402"/>
      <c r="AI306" s="402"/>
      <c r="AJ306" s="402"/>
      <c r="AK306" s="402"/>
      <c r="AL306" s="402"/>
      <c r="AM306" s="402"/>
      <c r="AN306" s="402"/>
      <c r="AO306" s="402"/>
      <c r="AP306" s="402"/>
      <c r="AQ306" s="402"/>
      <c r="AR306" s="402"/>
      <c r="AS306" s="402"/>
      <c r="AT306" s="402"/>
      <c r="AU306" s="402"/>
      <c r="AV306" s="402"/>
      <c r="AW306" s="402"/>
      <c r="AX306" s="402"/>
      <c r="AY306" s="402"/>
      <c r="AZ306" s="402"/>
      <c r="BA306" s="367"/>
      <c r="BY306" s="367"/>
      <c r="BZ306" s="402"/>
      <c r="CA306" s="402"/>
      <c r="CB306" s="402"/>
      <c r="CC306" s="402"/>
      <c r="CD306" s="402"/>
      <c r="CE306" s="402"/>
      <c r="CF306" s="402"/>
      <c r="CG306" s="402"/>
      <c r="CH306" s="402"/>
      <c r="CI306" s="402"/>
      <c r="CJ306" s="402"/>
      <c r="CK306" s="402"/>
      <c r="CL306" s="402"/>
      <c r="CM306" s="402"/>
      <c r="CN306" s="402"/>
      <c r="CO306" s="402"/>
      <c r="CP306" s="402"/>
      <c r="CQ306" s="402"/>
      <c r="CR306" s="402"/>
      <c r="CS306" s="402"/>
      <c r="CT306" s="402"/>
      <c r="CU306" s="402"/>
      <c r="CV306" s="402"/>
      <c r="CW306" s="402"/>
      <c r="CX306" s="402"/>
      <c r="CY306" s="402"/>
      <c r="CZ306" s="402"/>
    </row>
    <row r="307" s="365" customFormat="true" ht="15" customHeight="true" x14ac:dyDescent="0.2">
      <c r="Y307" s="367"/>
      <c r="Z307" s="402"/>
      <c r="AA307" s="402"/>
      <c r="AB307" s="402"/>
      <c r="AC307" s="402"/>
      <c r="AD307" s="402"/>
      <c r="AE307" s="402"/>
      <c r="AF307" s="402"/>
      <c r="AG307" s="402"/>
      <c r="AH307" s="402"/>
      <c r="AI307" s="402"/>
      <c r="AJ307" s="402"/>
      <c r="AK307" s="402"/>
      <c r="AL307" s="402"/>
      <c r="AM307" s="402"/>
      <c r="AN307" s="402"/>
      <c r="AO307" s="402"/>
      <c r="AP307" s="402"/>
      <c r="AQ307" s="402"/>
      <c r="AR307" s="402"/>
      <c r="AS307" s="402"/>
      <c r="AT307" s="402"/>
      <c r="AU307" s="402"/>
      <c r="AV307" s="402"/>
      <c r="AW307" s="402"/>
      <c r="AX307" s="402"/>
      <c r="AY307" s="402"/>
      <c r="AZ307" s="402"/>
      <c r="BA307" s="367"/>
      <c r="BY307" s="367"/>
      <c r="BZ307" s="402"/>
      <c r="CA307" s="402"/>
      <c r="CB307" s="402"/>
      <c r="CC307" s="402"/>
      <c r="CD307" s="402"/>
      <c r="CE307" s="402"/>
      <c r="CF307" s="402"/>
      <c r="CG307" s="402"/>
      <c r="CH307" s="402"/>
      <c r="CI307" s="402"/>
      <c r="CJ307" s="402"/>
      <c r="CK307" s="402"/>
      <c r="CL307" s="402"/>
      <c r="CM307" s="402"/>
      <c r="CN307" s="402"/>
      <c r="CO307" s="402"/>
      <c r="CP307" s="402"/>
      <c r="CQ307" s="402"/>
      <c r="CR307" s="402"/>
      <c r="CS307" s="402"/>
      <c r="CT307" s="402"/>
      <c r="CU307" s="402"/>
      <c r="CV307" s="402"/>
      <c r="CW307" s="402"/>
      <c r="CX307" s="402"/>
      <c r="CY307" s="402"/>
      <c r="CZ307" s="402"/>
    </row>
    <row r="308" s="365" customFormat="true" ht="15" customHeight="true" x14ac:dyDescent="0.2">
      <c r="Y308" s="367"/>
      <c r="Z308" s="402"/>
      <c r="AA308" s="402"/>
      <c r="AB308" s="402"/>
      <c r="AC308" s="402"/>
      <c r="AD308" s="402"/>
      <c r="AE308" s="402"/>
      <c r="AF308" s="402"/>
      <c r="AG308" s="402"/>
      <c r="AH308" s="402"/>
      <c r="AI308" s="402"/>
      <c r="AJ308" s="402"/>
      <c r="AK308" s="402"/>
      <c r="AL308" s="402"/>
      <c r="AM308" s="402"/>
      <c r="AN308" s="402"/>
      <c r="AO308" s="402"/>
      <c r="AP308" s="402"/>
      <c r="AQ308" s="402"/>
      <c r="AR308" s="402"/>
      <c r="AS308" s="402"/>
      <c r="AT308" s="402"/>
      <c r="AU308" s="402"/>
      <c r="AV308" s="402"/>
      <c r="AW308" s="402"/>
      <c r="AX308" s="402"/>
      <c r="AY308" s="402"/>
      <c r="AZ308" s="402"/>
      <c r="BA308" s="367"/>
      <c r="BY308" s="367"/>
      <c r="BZ308" s="402"/>
      <c r="CA308" s="402"/>
      <c r="CB308" s="402"/>
      <c r="CC308" s="402"/>
      <c r="CD308" s="402"/>
      <c r="CE308" s="402"/>
      <c r="CF308" s="402"/>
      <c r="CG308" s="402"/>
      <c r="CH308" s="402"/>
      <c r="CI308" s="402"/>
      <c r="CJ308" s="402"/>
      <c r="CK308" s="402"/>
      <c r="CL308" s="402"/>
      <c r="CM308" s="402"/>
      <c r="CN308" s="402"/>
      <c r="CO308" s="402"/>
      <c r="CP308" s="402"/>
      <c r="CQ308" s="402"/>
      <c r="CR308" s="402"/>
      <c r="CS308" s="402"/>
      <c r="CT308" s="402"/>
      <c r="CU308" s="402"/>
      <c r="CV308" s="402"/>
      <c r="CW308" s="402"/>
      <c r="CX308" s="402"/>
      <c r="CY308" s="402"/>
      <c r="CZ308" s="402"/>
    </row>
    <row r="309" s="365" customFormat="true" ht="15" customHeight="true" x14ac:dyDescent="0.2">
      <c r="Y309" s="367"/>
      <c r="Z309" s="402"/>
      <c r="AA309" s="402"/>
      <c r="AB309" s="402"/>
      <c r="AC309" s="402"/>
      <c r="AD309" s="402"/>
      <c r="AE309" s="402"/>
      <c r="AF309" s="402"/>
      <c r="AG309" s="402"/>
      <c r="AH309" s="402"/>
      <c r="AI309" s="402"/>
      <c r="AJ309" s="402"/>
      <c r="AK309" s="402"/>
      <c r="AL309" s="402"/>
      <c r="AM309" s="402"/>
      <c r="AN309" s="402"/>
      <c r="AO309" s="402"/>
      <c r="AP309" s="402"/>
      <c r="AQ309" s="402"/>
      <c r="AR309" s="402"/>
      <c r="AS309" s="402"/>
      <c r="AT309" s="402"/>
      <c r="AU309" s="402"/>
      <c r="AV309" s="402"/>
      <c r="AW309" s="402"/>
      <c r="AX309" s="402"/>
      <c r="AY309" s="402"/>
      <c r="AZ309" s="402"/>
      <c r="BA309" s="367"/>
      <c r="BY309" s="367"/>
      <c r="BZ309" s="402"/>
      <c r="CA309" s="402"/>
      <c r="CB309" s="402"/>
      <c r="CC309" s="402"/>
      <c r="CD309" s="402"/>
      <c r="CE309" s="402"/>
      <c r="CF309" s="402"/>
      <c r="CG309" s="402"/>
      <c r="CH309" s="402"/>
      <c r="CI309" s="402"/>
      <c r="CJ309" s="402"/>
      <c r="CK309" s="402"/>
      <c r="CL309" s="402"/>
      <c r="CM309" s="402"/>
      <c r="CN309" s="402"/>
      <c r="CO309" s="402"/>
      <c r="CP309" s="402"/>
      <c r="CQ309" s="402"/>
      <c r="CR309" s="402"/>
      <c r="CS309" s="402"/>
      <c r="CT309" s="402"/>
      <c r="CU309" s="402"/>
      <c r="CV309" s="402"/>
      <c r="CW309" s="402"/>
      <c r="CX309" s="402"/>
      <c r="CY309" s="402"/>
      <c r="CZ309" s="402"/>
    </row>
    <row r="310" s="365" customFormat="true" ht="15" customHeight="true" x14ac:dyDescent="0.2">
      <c r="Y310" s="367"/>
      <c r="Z310" s="402"/>
      <c r="AA310" s="402"/>
      <c r="AB310" s="402"/>
      <c r="AC310" s="402"/>
      <c r="AD310" s="402"/>
      <c r="AE310" s="402"/>
      <c r="AF310" s="402"/>
      <c r="AG310" s="402"/>
      <c r="AH310" s="402"/>
      <c r="AI310" s="402"/>
      <c r="AJ310" s="402"/>
      <c r="AK310" s="402"/>
      <c r="AL310" s="402"/>
      <c r="AM310" s="402"/>
      <c r="AN310" s="402"/>
      <c r="AO310" s="402"/>
      <c r="AP310" s="402"/>
      <c r="AQ310" s="402"/>
      <c r="AR310" s="402"/>
      <c r="AS310" s="402"/>
      <c r="AT310" s="402"/>
      <c r="AU310" s="402"/>
      <c r="AV310" s="402"/>
      <c r="AW310" s="402"/>
      <c r="AX310" s="402"/>
      <c r="AY310" s="402"/>
      <c r="AZ310" s="402"/>
      <c r="BA310" s="367"/>
      <c r="BY310" s="367"/>
      <c r="BZ310" s="402"/>
      <c r="CA310" s="402"/>
      <c r="CB310" s="402"/>
      <c r="CC310" s="402"/>
      <c r="CD310" s="402"/>
      <c r="CE310" s="402"/>
      <c r="CF310" s="402"/>
      <c r="CG310" s="402"/>
      <c r="CH310" s="402"/>
      <c r="CI310" s="402"/>
      <c r="CJ310" s="402"/>
      <c r="CK310" s="402"/>
      <c r="CL310" s="402"/>
      <c r="CM310" s="402"/>
      <c r="CN310" s="402"/>
      <c r="CO310" s="402"/>
      <c r="CP310" s="402"/>
      <c r="CQ310" s="402"/>
      <c r="CR310" s="402"/>
      <c r="CS310" s="402"/>
      <c r="CT310" s="402"/>
      <c r="CU310" s="402"/>
      <c r="CV310" s="402"/>
      <c r="CW310" s="402"/>
      <c r="CX310" s="402"/>
      <c r="CY310" s="402"/>
      <c r="CZ310" s="402"/>
    </row>
    <row r="311" s="365" customFormat="true" ht="15" customHeight="true" x14ac:dyDescent="0.2">
      <c r="Y311" s="367"/>
      <c r="Z311" s="402"/>
      <c r="AA311" s="402"/>
      <c r="AB311" s="402"/>
      <c r="AC311" s="402"/>
      <c r="AD311" s="402"/>
      <c r="AE311" s="402"/>
      <c r="AF311" s="402"/>
      <c r="AG311" s="402"/>
      <c r="AH311" s="402"/>
      <c r="AI311" s="402"/>
      <c r="AJ311" s="402"/>
      <c r="AK311" s="402"/>
      <c r="AL311" s="402"/>
      <c r="AM311" s="402"/>
      <c r="AN311" s="402"/>
      <c r="AO311" s="402"/>
      <c r="AP311" s="402"/>
      <c r="AQ311" s="402"/>
      <c r="AR311" s="402"/>
      <c r="AS311" s="402"/>
      <c r="AT311" s="402"/>
      <c r="AU311" s="402"/>
      <c r="AV311" s="402"/>
      <c r="AW311" s="402"/>
      <c r="AX311" s="402"/>
      <c r="AY311" s="402"/>
      <c r="AZ311" s="402"/>
      <c r="BA311" s="367"/>
      <c r="BY311" s="367"/>
      <c r="BZ311" s="402"/>
      <c r="CA311" s="402"/>
      <c r="CB311" s="402"/>
      <c r="CC311" s="402"/>
      <c r="CD311" s="402"/>
      <c r="CE311" s="402"/>
      <c r="CF311" s="402"/>
      <c r="CG311" s="402"/>
      <c r="CH311" s="402"/>
      <c r="CI311" s="402"/>
      <c r="CJ311" s="402"/>
      <c r="CK311" s="402"/>
      <c r="CL311" s="402"/>
      <c r="CM311" s="402"/>
      <c r="CN311" s="402"/>
      <c r="CO311" s="402"/>
      <c r="CP311" s="402"/>
      <c r="CQ311" s="402"/>
      <c r="CR311" s="402"/>
      <c r="CS311" s="402"/>
      <c r="CT311" s="402"/>
      <c r="CU311" s="402"/>
      <c r="CV311" s="402"/>
      <c r="CW311" s="402"/>
      <c r="CX311" s="402"/>
      <c r="CY311" s="402"/>
      <c r="CZ311" s="402"/>
    </row>
    <row r="312" s="365" customFormat="true" ht="15" customHeight="true" x14ac:dyDescent="0.2">
      <c r="Y312" s="367"/>
      <c r="Z312" s="402"/>
      <c r="AA312" s="402"/>
      <c r="AB312" s="402"/>
      <c r="AC312" s="402"/>
      <c r="AD312" s="402"/>
      <c r="AE312" s="402"/>
      <c r="AF312" s="402"/>
      <c r="AG312" s="402"/>
      <c r="AH312" s="402"/>
      <c r="AI312" s="402"/>
      <c r="AJ312" s="402"/>
      <c r="AK312" s="402"/>
      <c r="AL312" s="402"/>
      <c r="AM312" s="402"/>
      <c r="AN312" s="402"/>
      <c r="AO312" s="402"/>
      <c r="AP312" s="402"/>
      <c r="AQ312" s="402"/>
      <c r="AR312" s="402"/>
      <c r="AS312" s="402"/>
      <c r="AT312" s="402"/>
      <c r="AU312" s="402"/>
      <c r="AV312" s="402"/>
      <c r="AW312" s="402"/>
      <c r="AX312" s="402"/>
      <c r="AY312" s="402"/>
      <c r="AZ312" s="402"/>
      <c r="BA312" s="367"/>
      <c r="BY312" s="367"/>
      <c r="BZ312" s="402"/>
      <c r="CA312" s="402"/>
      <c r="CB312" s="402"/>
      <c r="CC312" s="402"/>
      <c r="CD312" s="402"/>
      <c r="CE312" s="402"/>
      <c r="CF312" s="402"/>
      <c r="CG312" s="402"/>
      <c r="CH312" s="402"/>
      <c r="CI312" s="402"/>
      <c r="CJ312" s="402"/>
      <c r="CK312" s="402"/>
      <c r="CL312" s="402"/>
      <c r="CM312" s="402"/>
      <c r="CN312" s="402"/>
      <c r="CO312" s="402"/>
      <c r="CP312" s="402"/>
      <c r="CQ312" s="402"/>
      <c r="CR312" s="402"/>
      <c r="CS312" s="402"/>
      <c r="CT312" s="402"/>
      <c r="CU312" s="402"/>
      <c r="CV312" s="402"/>
      <c r="CW312" s="402"/>
      <c r="CX312" s="402"/>
      <c r="CY312" s="402"/>
      <c r="CZ312" s="402"/>
    </row>
    <row r="313" s="365" customFormat="true" ht="15" customHeight="true" x14ac:dyDescent="0.2">
      <c r="Y313" s="367"/>
      <c r="Z313" s="402"/>
      <c r="AA313" s="402"/>
      <c r="AB313" s="402"/>
      <c r="AC313" s="402"/>
      <c r="AD313" s="402"/>
      <c r="AE313" s="402"/>
      <c r="AF313" s="402"/>
      <c r="AG313" s="402"/>
      <c r="AH313" s="402"/>
      <c r="AI313" s="402"/>
      <c r="AJ313" s="402"/>
      <c r="AK313" s="402"/>
      <c r="AL313" s="402"/>
      <c r="AM313" s="402"/>
      <c r="AN313" s="402"/>
      <c r="AO313" s="402"/>
      <c r="AP313" s="402"/>
      <c r="AQ313" s="402"/>
      <c r="AR313" s="402"/>
      <c r="AS313" s="402"/>
      <c r="AT313" s="402"/>
      <c r="AU313" s="402"/>
      <c r="AV313" s="402"/>
      <c r="AW313" s="402"/>
      <c r="AX313" s="402"/>
      <c r="AY313" s="402"/>
      <c r="AZ313" s="402"/>
      <c r="BA313" s="367"/>
      <c r="BY313" s="367"/>
      <c r="BZ313" s="402"/>
      <c r="CA313" s="402"/>
      <c r="CB313" s="402"/>
      <c r="CC313" s="402"/>
      <c r="CD313" s="402"/>
      <c r="CE313" s="402"/>
      <c r="CF313" s="402"/>
      <c r="CG313" s="402"/>
      <c r="CH313" s="402"/>
      <c r="CI313" s="402"/>
      <c r="CJ313" s="402"/>
      <c r="CK313" s="402"/>
      <c r="CL313" s="402"/>
      <c r="CM313" s="402"/>
      <c r="CN313" s="402"/>
      <c r="CO313" s="402"/>
      <c r="CP313" s="402"/>
      <c r="CQ313" s="402"/>
      <c r="CR313" s="402"/>
      <c r="CS313" s="402"/>
      <c r="CT313" s="402"/>
      <c r="CU313" s="402"/>
      <c r="CV313" s="402"/>
      <c r="CW313" s="402"/>
      <c r="CX313" s="402"/>
      <c r="CY313" s="402"/>
      <c r="CZ313" s="402"/>
    </row>
    <row r="314" s="365" customFormat="true" ht="15" customHeight="true" x14ac:dyDescent="0.2">
      <c r="Y314" s="367"/>
      <c r="Z314" s="402"/>
      <c r="AA314" s="402"/>
      <c r="AB314" s="402"/>
      <c r="AC314" s="402"/>
      <c r="AD314" s="402"/>
      <c r="AE314" s="402"/>
      <c r="AF314" s="402"/>
      <c r="AG314" s="402"/>
      <c r="AH314" s="402"/>
      <c r="AI314" s="402"/>
      <c r="AJ314" s="402"/>
      <c r="AK314" s="402"/>
      <c r="AL314" s="402"/>
      <c r="AM314" s="402"/>
      <c r="AN314" s="402"/>
      <c r="AO314" s="402"/>
      <c r="AP314" s="402"/>
      <c r="AQ314" s="402"/>
      <c r="AR314" s="402"/>
      <c r="AS314" s="402"/>
      <c r="AT314" s="402"/>
      <c r="AU314" s="402"/>
      <c r="AV314" s="402"/>
      <c r="AW314" s="402"/>
      <c r="AX314" s="402"/>
      <c r="AY314" s="402"/>
      <c r="AZ314" s="402"/>
      <c r="BA314" s="367"/>
      <c r="BY314" s="367"/>
      <c r="BZ314" s="402"/>
      <c r="CA314" s="402"/>
      <c r="CB314" s="402"/>
      <c r="CC314" s="402"/>
      <c r="CD314" s="402"/>
      <c r="CE314" s="402"/>
      <c r="CF314" s="402"/>
      <c r="CG314" s="402"/>
      <c r="CH314" s="402"/>
      <c r="CI314" s="402"/>
      <c r="CJ314" s="402"/>
      <c r="CK314" s="402"/>
      <c r="CL314" s="402"/>
      <c r="CM314" s="402"/>
      <c r="CN314" s="402"/>
      <c r="CO314" s="402"/>
      <c r="CP314" s="402"/>
      <c r="CQ314" s="402"/>
      <c r="CR314" s="402"/>
      <c r="CS314" s="402"/>
      <c r="CT314" s="402"/>
      <c r="CU314" s="402"/>
      <c r="CV314" s="402"/>
      <c r="CW314" s="402"/>
      <c r="CX314" s="402"/>
      <c r="CY314" s="402"/>
      <c r="CZ314" s="402"/>
    </row>
    <row r="315" s="365" customFormat="true" ht="15" customHeight="true" x14ac:dyDescent="0.2">
      <c r="Y315" s="367"/>
      <c r="Z315" s="402"/>
      <c r="AA315" s="402"/>
      <c r="AB315" s="402"/>
      <c r="AC315" s="402"/>
      <c r="AD315" s="402"/>
      <c r="AE315" s="402"/>
      <c r="AF315" s="402"/>
      <c r="AG315" s="402"/>
      <c r="AH315" s="402"/>
      <c r="AI315" s="402"/>
      <c r="AJ315" s="402"/>
      <c r="AK315" s="402"/>
      <c r="AL315" s="402"/>
      <c r="AM315" s="402"/>
      <c r="AN315" s="402"/>
      <c r="AO315" s="402"/>
      <c r="AP315" s="402"/>
      <c r="AQ315" s="402"/>
      <c r="AR315" s="402"/>
      <c r="AS315" s="402"/>
      <c r="AT315" s="402"/>
      <c r="AU315" s="402"/>
      <c r="AV315" s="402"/>
      <c r="AW315" s="402"/>
      <c r="AX315" s="402"/>
      <c r="AY315" s="402"/>
      <c r="AZ315" s="402"/>
      <c r="BA315" s="367"/>
      <c r="BY315" s="367"/>
      <c r="BZ315" s="402"/>
      <c r="CA315" s="402"/>
      <c r="CB315" s="402"/>
      <c r="CC315" s="402"/>
      <c r="CD315" s="402"/>
      <c r="CE315" s="402"/>
      <c r="CF315" s="402"/>
      <c r="CG315" s="402"/>
      <c r="CH315" s="402"/>
      <c r="CI315" s="402"/>
      <c r="CJ315" s="402"/>
      <c r="CK315" s="402"/>
      <c r="CL315" s="402"/>
      <c r="CM315" s="402"/>
      <c r="CN315" s="402"/>
      <c r="CO315" s="402"/>
      <c r="CP315" s="402"/>
      <c r="CQ315" s="402"/>
      <c r="CR315" s="402"/>
      <c r="CS315" s="402"/>
      <c r="CT315" s="402"/>
      <c r="CU315" s="402"/>
      <c r="CV315" s="402"/>
      <c r="CW315" s="402"/>
      <c r="CX315" s="402"/>
      <c r="CY315" s="402"/>
      <c r="CZ315" s="402"/>
    </row>
    <row r="316" s="365" customFormat="true" ht="15" customHeight="true" x14ac:dyDescent="0.2">
      <c r="Y316" s="367"/>
      <c r="Z316" s="402"/>
      <c r="AA316" s="402"/>
      <c r="AB316" s="402"/>
      <c r="AC316" s="402"/>
      <c r="AD316" s="402"/>
      <c r="AE316" s="402"/>
      <c r="AF316" s="402"/>
      <c r="AG316" s="402"/>
      <c r="AH316" s="402"/>
      <c r="AI316" s="402"/>
      <c r="AJ316" s="402"/>
      <c r="AK316" s="402"/>
      <c r="AL316" s="402"/>
      <c r="AM316" s="402"/>
      <c r="AN316" s="402"/>
      <c r="AO316" s="402"/>
      <c r="AP316" s="402"/>
      <c r="AQ316" s="402"/>
      <c r="AR316" s="402"/>
      <c r="AS316" s="402"/>
      <c r="AT316" s="402"/>
      <c r="AU316" s="402"/>
      <c r="AV316" s="402"/>
      <c r="AW316" s="402"/>
      <c r="AX316" s="402"/>
      <c r="AY316" s="402"/>
      <c r="AZ316" s="402"/>
      <c r="BA316" s="367"/>
      <c r="BY316" s="367"/>
      <c r="BZ316" s="402"/>
      <c r="CA316" s="402"/>
      <c r="CB316" s="402"/>
      <c r="CC316" s="402"/>
      <c r="CD316" s="402"/>
      <c r="CE316" s="402"/>
      <c r="CF316" s="402"/>
      <c r="CG316" s="402"/>
      <c r="CH316" s="402"/>
      <c r="CI316" s="402"/>
      <c r="CJ316" s="402"/>
      <c r="CK316" s="402"/>
      <c r="CL316" s="402"/>
      <c r="CM316" s="402"/>
      <c r="CN316" s="402"/>
      <c r="CO316" s="402"/>
      <c r="CP316" s="402"/>
      <c r="CQ316" s="402"/>
      <c r="CR316" s="402"/>
      <c r="CS316" s="402"/>
      <c r="CT316" s="402"/>
      <c r="CU316" s="402"/>
      <c r="CV316" s="402"/>
      <c r="CW316" s="402"/>
      <c r="CX316" s="402"/>
      <c r="CY316" s="402"/>
      <c r="CZ316" s="402"/>
    </row>
    <row r="317" s="365" customFormat="true" ht="15" customHeight="true" x14ac:dyDescent="0.2">
      <c r="Y317" s="367"/>
      <c r="Z317" s="402"/>
      <c r="AA317" s="402"/>
      <c r="AB317" s="402"/>
      <c r="AC317" s="402"/>
      <c r="AD317" s="402"/>
      <c r="AE317" s="402"/>
      <c r="AF317" s="402"/>
      <c r="AG317" s="402"/>
      <c r="AH317" s="402"/>
      <c r="AI317" s="402"/>
      <c r="AJ317" s="402"/>
      <c r="AK317" s="402"/>
      <c r="AL317" s="402"/>
      <c r="AM317" s="402"/>
      <c r="AN317" s="402"/>
      <c r="AO317" s="402"/>
      <c r="AP317" s="402"/>
      <c r="AQ317" s="402"/>
      <c r="AR317" s="402"/>
      <c r="AS317" s="402"/>
      <c r="AT317" s="402"/>
      <c r="AU317" s="402"/>
      <c r="AV317" s="402"/>
      <c r="AW317" s="402"/>
      <c r="AX317" s="402"/>
      <c r="AY317" s="402"/>
      <c r="AZ317" s="402"/>
      <c r="BA317" s="367"/>
      <c r="BY317" s="367"/>
      <c r="BZ317" s="402"/>
      <c r="CA317" s="402"/>
      <c r="CB317" s="402"/>
      <c r="CC317" s="402"/>
      <c r="CD317" s="402"/>
      <c r="CE317" s="402"/>
      <c r="CF317" s="402"/>
      <c r="CG317" s="402"/>
      <c r="CH317" s="402"/>
      <c r="CI317" s="402"/>
      <c r="CJ317" s="402"/>
      <c r="CK317" s="402"/>
      <c r="CL317" s="402"/>
      <c r="CM317" s="402"/>
      <c r="CN317" s="402"/>
      <c r="CO317" s="402"/>
      <c r="CP317" s="402"/>
      <c r="CQ317" s="402"/>
      <c r="CR317" s="402"/>
      <c r="CS317" s="402"/>
      <c r="CT317" s="402"/>
      <c r="CU317" s="402"/>
      <c r="CV317" s="402"/>
      <c r="CW317" s="402"/>
      <c r="CX317" s="402"/>
      <c r="CY317" s="402"/>
      <c r="CZ317" s="402"/>
    </row>
    <row r="318" s="365" customFormat="true" ht="15" customHeight="true" x14ac:dyDescent="0.2">
      <c r="Y318" s="367"/>
      <c r="Z318" s="402"/>
      <c r="AA318" s="402"/>
      <c r="AB318" s="402"/>
      <c r="AC318" s="402"/>
      <c r="AD318" s="402"/>
      <c r="AE318" s="402"/>
      <c r="AF318" s="402"/>
      <c r="AG318" s="402"/>
      <c r="AH318" s="402"/>
      <c r="AI318" s="402"/>
      <c r="AJ318" s="402"/>
      <c r="AK318" s="402"/>
      <c r="AL318" s="402"/>
      <c r="AM318" s="402"/>
      <c r="AN318" s="402"/>
      <c r="AO318" s="402"/>
      <c r="AP318" s="402"/>
      <c r="AQ318" s="402"/>
      <c r="AR318" s="402"/>
      <c r="AS318" s="402"/>
      <c r="AT318" s="402"/>
      <c r="AU318" s="402"/>
      <c r="AV318" s="402"/>
      <c r="AW318" s="402"/>
      <c r="AX318" s="402"/>
      <c r="AY318" s="402"/>
      <c r="AZ318" s="402"/>
      <c r="BA318" s="367"/>
      <c r="BY318" s="367"/>
      <c r="BZ318" s="402"/>
      <c r="CA318" s="402"/>
      <c r="CB318" s="402"/>
      <c r="CC318" s="402"/>
      <c r="CD318" s="402"/>
      <c r="CE318" s="402"/>
      <c r="CF318" s="402"/>
      <c r="CG318" s="402"/>
      <c r="CH318" s="402"/>
      <c r="CI318" s="402"/>
      <c r="CJ318" s="402"/>
      <c r="CK318" s="402"/>
      <c r="CL318" s="402"/>
      <c r="CM318" s="402"/>
      <c r="CN318" s="402"/>
      <c r="CO318" s="402"/>
      <c r="CP318" s="402"/>
      <c r="CQ318" s="402"/>
      <c r="CR318" s="402"/>
      <c r="CS318" s="402"/>
      <c r="CT318" s="402"/>
      <c r="CU318" s="402"/>
      <c r="CV318" s="402"/>
      <c r="CW318" s="402"/>
      <c r="CX318" s="402"/>
      <c r="CY318" s="402"/>
      <c r="CZ318" s="402"/>
    </row>
    <row r="319" s="365" customFormat="true" ht="15" customHeight="true" x14ac:dyDescent="0.2">
      <c r="Y319" s="367"/>
      <c r="Z319" s="402"/>
      <c r="AA319" s="402"/>
      <c r="AB319" s="402"/>
      <c r="AC319" s="402"/>
      <c r="AD319" s="402"/>
      <c r="AE319" s="402"/>
      <c r="AF319" s="402"/>
      <c r="AG319" s="402"/>
      <c r="AH319" s="402"/>
      <c r="AI319" s="402"/>
      <c r="AJ319" s="402"/>
      <c r="AK319" s="402"/>
      <c r="AL319" s="402"/>
      <c r="AM319" s="402"/>
      <c r="AN319" s="402"/>
      <c r="AO319" s="402"/>
      <c r="AP319" s="402"/>
      <c r="AQ319" s="402"/>
      <c r="AR319" s="402"/>
      <c r="AS319" s="402"/>
      <c r="AT319" s="402"/>
      <c r="AU319" s="402"/>
      <c r="AV319" s="402"/>
      <c r="AW319" s="402"/>
      <c r="AX319" s="402"/>
      <c r="AY319" s="402"/>
      <c r="AZ319" s="402"/>
      <c r="BA319" s="367"/>
      <c r="BY319" s="367"/>
      <c r="BZ319" s="402"/>
      <c r="CA319" s="402"/>
      <c r="CB319" s="402"/>
      <c r="CC319" s="402"/>
      <c r="CD319" s="402"/>
      <c r="CE319" s="402"/>
      <c r="CF319" s="402"/>
      <c r="CG319" s="402"/>
      <c r="CH319" s="402"/>
      <c r="CI319" s="402"/>
      <c r="CJ319" s="402"/>
      <c r="CK319" s="402"/>
      <c r="CL319" s="402"/>
      <c r="CM319" s="402"/>
      <c r="CN319" s="402"/>
      <c r="CO319" s="402"/>
      <c r="CP319" s="402"/>
      <c r="CQ319" s="402"/>
      <c r="CR319" s="402"/>
      <c r="CS319" s="402"/>
      <c r="CT319" s="402"/>
      <c r="CU319" s="402"/>
      <c r="CV319" s="402"/>
      <c r="CW319" s="402"/>
      <c r="CX319" s="402"/>
      <c r="CY319" s="402"/>
      <c r="CZ319" s="402"/>
    </row>
    <row r="320" s="365" customFormat="true" ht="15" customHeight="true" x14ac:dyDescent="0.2">
      <c r="Y320" s="367"/>
      <c r="Z320" s="402"/>
      <c r="AA320" s="402"/>
      <c r="AB320" s="402"/>
      <c r="AC320" s="402"/>
      <c r="AD320" s="402"/>
      <c r="AE320" s="402"/>
      <c r="AF320" s="402"/>
      <c r="AG320" s="402"/>
      <c r="AH320" s="402"/>
      <c r="AI320" s="402"/>
      <c r="AJ320" s="402"/>
      <c r="AK320" s="402"/>
      <c r="AL320" s="402"/>
      <c r="AM320" s="402"/>
      <c r="AN320" s="402"/>
      <c r="AO320" s="402"/>
      <c r="AP320" s="402"/>
      <c r="AQ320" s="402"/>
      <c r="AR320" s="402"/>
      <c r="AS320" s="402"/>
      <c r="AT320" s="402"/>
      <c r="AU320" s="402"/>
      <c r="AV320" s="402"/>
      <c r="AW320" s="402"/>
      <c r="AX320" s="402"/>
      <c r="AY320" s="402"/>
      <c r="AZ320" s="402"/>
      <c r="BA320" s="367"/>
      <c r="BY320" s="367"/>
      <c r="BZ320" s="402"/>
      <c r="CA320" s="402"/>
      <c r="CB320" s="402"/>
      <c r="CC320" s="402"/>
      <c r="CD320" s="402"/>
      <c r="CE320" s="402"/>
      <c r="CF320" s="402"/>
      <c r="CG320" s="402"/>
      <c r="CH320" s="402"/>
      <c r="CI320" s="402"/>
      <c r="CJ320" s="402"/>
      <c r="CK320" s="402"/>
      <c r="CL320" s="402"/>
      <c r="CM320" s="402"/>
      <c r="CN320" s="402"/>
      <c r="CO320" s="402"/>
      <c r="CP320" s="402"/>
      <c r="CQ320" s="402"/>
      <c r="CR320" s="402"/>
      <c r="CS320" s="402"/>
      <c r="CT320" s="402"/>
      <c r="CU320" s="402"/>
      <c r="CV320" s="402"/>
      <c r="CW320" s="402"/>
      <c r="CX320" s="402"/>
      <c r="CY320" s="402"/>
      <c r="CZ320" s="402"/>
    </row>
    <row r="321" s="365" customFormat="true" ht="15" customHeight="true" x14ac:dyDescent="0.2">
      <c r="Y321" s="367"/>
      <c r="Z321" s="402"/>
      <c r="AA321" s="402"/>
      <c r="AB321" s="402"/>
      <c r="AC321" s="402"/>
      <c r="AD321" s="402"/>
      <c r="AE321" s="402"/>
      <c r="AF321" s="402"/>
      <c r="AG321" s="402"/>
      <c r="AH321" s="402"/>
      <c r="AI321" s="402"/>
      <c r="AJ321" s="402"/>
      <c r="AK321" s="402"/>
      <c r="AL321" s="402"/>
      <c r="AM321" s="402"/>
      <c r="AN321" s="402"/>
      <c r="AO321" s="402"/>
      <c r="AP321" s="402"/>
      <c r="AQ321" s="402"/>
      <c r="AR321" s="402"/>
      <c r="AS321" s="402"/>
      <c r="AT321" s="402"/>
      <c r="AU321" s="402"/>
      <c r="AV321" s="402"/>
      <c r="AW321" s="402"/>
      <c r="AX321" s="402"/>
      <c r="AY321" s="402"/>
      <c r="AZ321" s="402"/>
      <c r="BA321" s="367"/>
      <c r="BY321" s="367"/>
      <c r="BZ321" s="402"/>
      <c r="CA321" s="402"/>
      <c r="CB321" s="402"/>
      <c r="CC321" s="402"/>
      <c r="CD321" s="402"/>
      <c r="CE321" s="402"/>
      <c r="CF321" s="402"/>
      <c r="CG321" s="402"/>
      <c r="CH321" s="402"/>
      <c r="CI321" s="402"/>
      <c r="CJ321" s="402"/>
      <c r="CK321" s="402"/>
      <c r="CL321" s="402"/>
      <c r="CM321" s="402"/>
      <c r="CN321" s="402"/>
      <c r="CO321" s="402"/>
      <c r="CP321" s="402"/>
      <c r="CQ321" s="402"/>
      <c r="CR321" s="402"/>
      <c r="CS321" s="402"/>
      <c r="CT321" s="402"/>
      <c r="CU321" s="402"/>
      <c r="CV321" s="402"/>
      <c r="CW321" s="402"/>
      <c r="CX321" s="402"/>
      <c r="CY321" s="402"/>
      <c r="CZ321" s="402"/>
    </row>
    <row r="322" s="365" customFormat="true" ht="15" customHeight="true" x14ac:dyDescent="0.2">
      <c r="Y322" s="367"/>
      <c r="Z322" s="402"/>
      <c r="AA322" s="402"/>
      <c r="AB322" s="402"/>
      <c r="AC322" s="402"/>
      <c r="AD322" s="402"/>
      <c r="AE322" s="402"/>
      <c r="AF322" s="402"/>
      <c r="AG322" s="402"/>
      <c r="AH322" s="402"/>
      <c r="AI322" s="402"/>
      <c r="AJ322" s="402"/>
      <c r="AK322" s="402"/>
      <c r="AL322" s="402"/>
      <c r="AM322" s="402"/>
      <c r="AN322" s="402"/>
      <c r="AO322" s="402"/>
      <c r="AP322" s="402"/>
      <c r="AQ322" s="402"/>
      <c r="AR322" s="402"/>
      <c r="AS322" s="402"/>
      <c r="AT322" s="402"/>
      <c r="AU322" s="402"/>
      <c r="AV322" s="402"/>
      <c r="AW322" s="402"/>
      <c r="AX322" s="402"/>
      <c r="AY322" s="402"/>
      <c r="AZ322" s="402"/>
      <c r="BA322" s="367"/>
      <c r="BY322" s="367"/>
      <c r="BZ322" s="402"/>
      <c r="CA322" s="402"/>
      <c r="CB322" s="402"/>
      <c r="CC322" s="402"/>
      <c r="CD322" s="402"/>
      <c r="CE322" s="402"/>
      <c r="CF322" s="402"/>
      <c r="CG322" s="402"/>
      <c r="CH322" s="402"/>
      <c r="CI322" s="402"/>
      <c r="CJ322" s="402"/>
      <c r="CK322" s="402"/>
      <c r="CL322" s="402"/>
      <c r="CM322" s="402"/>
      <c r="CN322" s="402"/>
      <c r="CO322" s="402"/>
      <c r="CP322" s="402"/>
      <c r="CQ322" s="402"/>
      <c r="CR322" s="402"/>
      <c r="CS322" s="402"/>
      <c r="CT322" s="402"/>
      <c r="CU322" s="402"/>
      <c r="CV322" s="402"/>
      <c r="CW322" s="402"/>
      <c r="CX322" s="402"/>
      <c r="CY322" s="402"/>
      <c r="CZ322" s="402"/>
    </row>
    <row r="323" s="365" customFormat="true" ht="15" customHeight="true" x14ac:dyDescent="0.2">
      <c r="Y323" s="367"/>
      <c r="Z323" s="402"/>
      <c r="AA323" s="402"/>
      <c r="AB323" s="402"/>
      <c r="AC323" s="402"/>
      <c r="AD323" s="402"/>
      <c r="AE323" s="402"/>
      <c r="AF323" s="402"/>
      <c r="AG323" s="402"/>
      <c r="AH323" s="402"/>
      <c r="AI323" s="402"/>
      <c r="AJ323" s="402"/>
      <c r="AK323" s="402"/>
      <c r="AL323" s="402"/>
      <c r="AM323" s="402"/>
      <c r="AN323" s="402"/>
      <c r="AO323" s="402"/>
      <c r="AP323" s="402"/>
      <c r="AQ323" s="402"/>
      <c r="AR323" s="402"/>
      <c r="AS323" s="402"/>
      <c r="AT323" s="402"/>
      <c r="AU323" s="402"/>
      <c r="AV323" s="402"/>
      <c r="AW323" s="402"/>
      <c r="AX323" s="402"/>
      <c r="AY323" s="402"/>
      <c r="AZ323" s="402"/>
      <c r="BA323" s="367"/>
      <c r="BY323" s="367"/>
      <c r="BZ323" s="402"/>
      <c r="CA323" s="402"/>
      <c r="CB323" s="402"/>
      <c r="CC323" s="402"/>
      <c r="CD323" s="402"/>
      <c r="CE323" s="402"/>
      <c r="CF323" s="402"/>
      <c r="CG323" s="402"/>
      <c r="CH323" s="402"/>
      <c r="CI323" s="402"/>
      <c r="CJ323" s="402"/>
      <c r="CK323" s="402"/>
      <c r="CL323" s="402"/>
      <c r="CM323" s="402"/>
      <c r="CN323" s="402"/>
      <c r="CO323" s="402"/>
      <c r="CP323" s="402"/>
      <c r="CQ323" s="402"/>
      <c r="CR323" s="402"/>
      <c r="CS323" s="402"/>
      <c r="CT323" s="402"/>
      <c r="CU323" s="402"/>
      <c r="CV323" s="402"/>
      <c r="CW323" s="402"/>
      <c r="CX323" s="402"/>
      <c r="CY323" s="402"/>
      <c r="CZ323" s="402"/>
    </row>
    <row r="324" s="365" customFormat="true" ht="15" customHeight="true" x14ac:dyDescent="0.2">
      <c r="Y324" s="367"/>
      <c r="Z324" s="402"/>
      <c r="AA324" s="402"/>
      <c r="AB324" s="402"/>
      <c r="AC324" s="402"/>
      <c r="AD324" s="402"/>
      <c r="AE324" s="402"/>
      <c r="AF324" s="402"/>
      <c r="AG324" s="402"/>
      <c r="AH324" s="402"/>
      <c r="AI324" s="402"/>
      <c r="AJ324" s="402"/>
      <c r="AK324" s="402"/>
      <c r="AL324" s="402"/>
      <c r="AM324" s="402"/>
      <c r="AN324" s="402"/>
      <c r="AO324" s="402"/>
      <c r="AP324" s="402"/>
      <c r="AQ324" s="402"/>
      <c r="AR324" s="402"/>
      <c r="AS324" s="402"/>
      <c r="AT324" s="402"/>
      <c r="AU324" s="402"/>
      <c r="AV324" s="402"/>
      <c r="AW324" s="402"/>
      <c r="AX324" s="402"/>
      <c r="AY324" s="402"/>
      <c r="AZ324" s="402"/>
      <c r="BA324" s="367"/>
      <c r="BY324" s="367"/>
      <c r="BZ324" s="402"/>
      <c r="CA324" s="402"/>
      <c r="CB324" s="402"/>
      <c r="CC324" s="402"/>
      <c r="CD324" s="402"/>
      <c r="CE324" s="402"/>
      <c r="CF324" s="402"/>
      <c r="CG324" s="402"/>
      <c r="CH324" s="402"/>
      <c r="CI324" s="402"/>
      <c r="CJ324" s="402"/>
      <c r="CK324" s="402"/>
      <c r="CL324" s="402"/>
      <c r="CM324" s="402"/>
      <c r="CN324" s="402"/>
      <c r="CO324" s="402"/>
      <c r="CP324" s="402"/>
      <c r="CQ324" s="402"/>
      <c r="CR324" s="402"/>
      <c r="CS324" s="402"/>
      <c r="CT324" s="402"/>
      <c r="CU324" s="402"/>
      <c r="CV324" s="402"/>
      <c r="CW324" s="402"/>
      <c r="CX324" s="402"/>
      <c r="CY324" s="402"/>
      <c r="CZ324" s="402"/>
    </row>
    <row r="325" s="365" customFormat="true" ht="15" customHeight="true" x14ac:dyDescent="0.2">
      <c r="Y325" s="367"/>
      <c r="Z325" s="402"/>
      <c r="AA325" s="402"/>
      <c r="AB325" s="402"/>
      <c r="AC325" s="402"/>
      <c r="AD325" s="402"/>
      <c r="AE325" s="402"/>
      <c r="AF325" s="402"/>
      <c r="AG325" s="402"/>
      <c r="AH325" s="402"/>
      <c r="AI325" s="402"/>
      <c r="AJ325" s="402"/>
      <c r="AK325" s="402"/>
      <c r="AL325" s="402"/>
      <c r="AM325" s="402"/>
      <c r="AN325" s="402"/>
      <c r="AO325" s="402"/>
      <c r="AP325" s="402"/>
      <c r="AQ325" s="402"/>
      <c r="AR325" s="402"/>
      <c r="AS325" s="402"/>
      <c r="AT325" s="402"/>
      <c r="AU325" s="402"/>
      <c r="AV325" s="402"/>
      <c r="AW325" s="402"/>
      <c r="AX325" s="402"/>
      <c r="AY325" s="402"/>
      <c r="AZ325" s="402"/>
      <c r="BA325" s="367"/>
      <c r="BY325" s="367"/>
      <c r="BZ325" s="402"/>
      <c r="CA325" s="402"/>
      <c r="CB325" s="402"/>
      <c r="CC325" s="402"/>
      <c r="CD325" s="402"/>
      <c r="CE325" s="402"/>
      <c r="CF325" s="402"/>
      <c r="CG325" s="402"/>
      <c r="CH325" s="402"/>
      <c r="CI325" s="402"/>
      <c r="CJ325" s="402"/>
      <c r="CK325" s="402"/>
      <c r="CL325" s="402"/>
      <c r="CM325" s="402"/>
      <c r="CN325" s="402"/>
      <c r="CO325" s="402"/>
      <c r="CP325" s="402"/>
      <c r="CQ325" s="402"/>
      <c r="CR325" s="402"/>
      <c r="CS325" s="402"/>
      <c r="CT325" s="402"/>
      <c r="CU325" s="402"/>
      <c r="CV325" s="402"/>
      <c r="CW325" s="402"/>
      <c r="CX325" s="402"/>
      <c r="CY325" s="402"/>
      <c r="CZ325" s="402"/>
    </row>
    <row r="326" s="365" customFormat="true" ht="15" customHeight="true" x14ac:dyDescent="0.2">
      <c r="Y326" s="367"/>
      <c r="Z326" s="402"/>
      <c r="AA326" s="402"/>
      <c r="AB326" s="402"/>
      <c r="AC326" s="402"/>
      <c r="AD326" s="402"/>
      <c r="AE326" s="402"/>
      <c r="AF326" s="402"/>
      <c r="AG326" s="402"/>
      <c r="AH326" s="402"/>
      <c r="AI326" s="402"/>
      <c r="AJ326" s="402"/>
      <c r="AK326" s="402"/>
      <c r="AL326" s="402"/>
      <c r="AM326" s="402"/>
      <c r="AN326" s="402"/>
      <c r="AO326" s="402"/>
      <c r="AP326" s="402"/>
      <c r="AQ326" s="402"/>
      <c r="AR326" s="402"/>
      <c r="AS326" s="402"/>
      <c r="AT326" s="402"/>
      <c r="AU326" s="402"/>
      <c r="AV326" s="402"/>
      <c r="AW326" s="402"/>
      <c r="AX326" s="402"/>
      <c r="AY326" s="402"/>
      <c r="AZ326" s="402"/>
      <c r="BA326" s="367"/>
      <c r="BY326" s="367"/>
      <c r="BZ326" s="402"/>
      <c r="CA326" s="402"/>
      <c r="CB326" s="402"/>
      <c r="CC326" s="402"/>
      <c r="CD326" s="402"/>
      <c r="CE326" s="402"/>
      <c r="CF326" s="402"/>
      <c r="CG326" s="402"/>
      <c r="CH326" s="402"/>
      <c r="CI326" s="402"/>
      <c r="CJ326" s="402"/>
      <c r="CK326" s="402"/>
      <c r="CL326" s="402"/>
      <c r="CM326" s="402"/>
      <c r="CN326" s="402"/>
      <c r="CO326" s="402"/>
      <c r="CP326" s="402"/>
      <c r="CQ326" s="402"/>
      <c r="CR326" s="402"/>
      <c r="CS326" s="402"/>
      <c r="CT326" s="402"/>
      <c r="CU326" s="402"/>
      <c r="CV326" s="402"/>
      <c r="CW326" s="402"/>
      <c r="CX326" s="402"/>
      <c r="CY326" s="402"/>
      <c r="CZ326" s="402"/>
    </row>
    <row r="327" s="365" customFormat="true" ht="15" customHeight="true" x14ac:dyDescent="0.2">
      <c r="Y327" s="367"/>
      <c r="Z327" s="402"/>
      <c r="AA327" s="402"/>
      <c r="AB327" s="402"/>
      <c r="AC327" s="402"/>
      <c r="AD327" s="402"/>
      <c r="AE327" s="402"/>
      <c r="AF327" s="402"/>
      <c r="AG327" s="402"/>
      <c r="AH327" s="402"/>
      <c r="AI327" s="402"/>
      <c r="AJ327" s="402"/>
      <c r="AK327" s="402"/>
      <c r="AL327" s="402"/>
      <c r="AM327" s="402"/>
      <c r="AN327" s="402"/>
      <c r="AO327" s="402"/>
      <c r="AP327" s="402"/>
      <c r="AQ327" s="402"/>
      <c r="AR327" s="402"/>
      <c r="AS327" s="402"/>
      <c r="AT327" s="402"/>
      <c r="AU327" s="402"/>
      <c r="AV327" s="402"/>
      <c r="AW327" s="402"/>
      <c r="AX327" s="402"/>
      <c r="AY327" s="402"/>
      <c r="AZ327" s="402"/>
      <c r="BA327" s="367"/>
      <c r="BY327" s="367"/>
      <c r="BZ327" s="402"/>
      <c r="CA327" s="402"/>
      <c r="CB327" s="402"/>
      <c r="CC327" s="402"/>
      <c r="CD327" s="402"/>
      <c r="CE327" s="402"/>
      <c r="CF327" s="402"/>
      <c r="CG327" s="402"/>
      <c r="CH327" s="402"/>
      <c r="CI327" s="402"/>
      <c r="CJ327" s="402"/>
      <c r="CK327" s="402"/>
      <c r="CL327" s="402"/>
      <c r="CM327" s="402"/>
      <c r="CN327" s="402"/>
      <c r="CO327" s="402"/>
      <c r="CP327" s="402"/>
      <c r="CQ327" s="402"/>
      <c r="CR327" s="402"/>
      <c r="CS327" s="402"/>
      <c r="CT327" s="402"/>
      <c r="CU327" s="402"/>
      <c r="CV327" s="402"/>
      <c r="CW327" s="402"/>
      <c r="CX327" s="402"/>
      <c r="CY327" s="402"/>
      <c r="CZ327" s="402"/>
    </row>
    <row r="328" s="365" customFormat="true" ht="15" customHeight="true" x14ac:dyDescent="0.2">
      <c r="Y328" s="367"/>
      <c r="Z328" s="402"/>
      <c r="AA328" s="402"/>
      <c r="AB328" s="402"/>
      <c r="AC328" s="402"/>
      <c r="AD328" s="402"/>
      <c r="AE328" s="402"/>
      <c r="AF328" s="402"/>
      <c r="AG328" s="402"/>
      <c r="AH328" s="402"/>
      <c r="AI328" s="402"/>
      <c r="AJ328" s="402"/>
      <c r="AK328" s="402"/>
      <c r="AL328" s="402"/>
      <c r="AM328" s="402"/>
      <c r="AN328" s="402"/>
      <c r="AO328" s="402"/>
      <c r="AP328" s="402"/>
      <c r="AQ328" s="402"/>
      <c r="AR328" s="402"/>
      <c r="AS328" s="402"/>
      <c r="AT328" s="402"/>
      <c r="AU328" s="402"/>
      <c r="AV328" s="402"/>
      <c r="AW328" s="402"/>
      <c r="AX328" s="402"/>
      <c r="AY328" s="402"/>
      <c r="AZ328" s="402"/>
      <c r="BA328" s="367"/>
      <c r="BY328" s="367"/>
      <c r="BZ328" s="402"/>
      <c r="CA328" s="402"/>
      <c r="CB328" s="402"/>
      <c r="CC328" s="402"/>
      <c r="CD328" s="402"/>
      <c r="CE328" s="402"/>
      <c r="CF328" s="402"/>
      <c r="CG328" s="402"/>
      <c r="CH328" s="402"/>
      <c r="CI328" s="402"/>
      <c r="CJ328" s="402"/>
      <c r="CK328" s="402"/>
      <c r="CL328" s="402"/>
      <c r="CM328" s="402"/>
      <c r="CN328" s="402"/>
      <c r="CO328" s="402"/>
      <c r="CP328" s="402"/>
      <c r="CQ328" s="402"/>
      <c r="CR328" s="402"/>
      <c r="CS328" s="402"/>
      <c r="CT328" s="402"/>
      <c r="CU328" s="402"/>
      <c r="CV328" s="402"/>
      <c r="CW328" s="402"/>
      <c r="CX328" s="402"/>
      <c r="CY328" s="402"/>
      <c r="CZ328" s="402"/>
    </row>
    <row r="329" s="365" customFormat="true" ht="250.15" customHeight="true" x14ac:dyDescent="0.2">
      <c r="Y329" s="367"/>
      <c r="Z329" s="402"/>
      <c r="AA329" s="402"/>
      <c r="AB329" s="402"/>
      <c r="AC329" s="402"/>
      <c r="AD329" s="402"/>
      <c r="AE329" s="402"/>
      <c r="AF329" s="402"/>
      <c r="AG329" s="402"/>
      <c r="AH329" s="402"/>
      <c r="AI329" s="402"/>
      <c r="AJ329" s="402"/>
      <c r="AK329" s="402"/>
      <c r="AL329" s="402"/>
      <c r="AM329" s="402"/>
      <c r="AN329" s="402"/>
      <c r="AO329" s="402"/>
      <c r="AP329" s="402"/>
      <c r="AQ329" s="402"/>
      <c r="AR329" s="402"/>
      <c r="AS329" s="402"/>
      <c r="AT329" s="402"/>
      <c r="AU329" s="402"/>
      <c r="AV329" s="402"/>
      <c r="AW329" s="402"/>
      <c r="AX329" s="402"/>
      <c r="AY329" s="402"/>
      <c r="AZ329" s="402"/>
      <c r="BA329" s="367"/>
      <c r="BY329" s="367"/>
      <c r="BZ329" s="402"/>
      <c r="CA329" s="402"/>
      <c r="CB329" s="402"/>
      <c r="CC329" s="402"/>
      <c r="CD329" s="402"/>
      <c r="CE329" s="402"/>
      <c r="CF329" s="402"/>
      <c r="CG329" s="402"/>
      <c r="CH329" s="402"/>
      <c r="CI329" s="402"/>
      <c r="CJ329" s="402"/>
      <c r="CK329" s="402"/>
      <c r="CL329" s="402"/>
      <c r="CM329" s="402"/>
      <c r="CN329" s="402"/>
      <c r="CO329" s="402"/>
      <c r="CP329" s="402"/>
      <c r="CQ329" s="402"/>
      <c r="CR329" s="402"/>
      <c r="CS329" s="402"/>
      <c r="CT329" s="402"/>
      <c r="CU329" s="402"/>
      <c r="CV329" s="402"/>
      <c r="CW329" s="402"/>
      <c r="CX329" s="402"/>
      <c r="CY329" s="402"/>
      <c r="CZ329" s="402"/>
    </row>
    <row r="330" ht="19.15" customHeight="true" x14ac:dyDescent="0.2">
      <c r="A330" s="370"/>
      <c r="B330" s="370"/>
      <c r="BA330" s="370"/>
      <c r="BB330" s="370"/>
    </row>
    <row r="331" ht="22.5" customHeight="true" x14ac:dyDescent="0.2">
      <c r="A331" s="381" t="str">
        <f>A1026</f>
        <v>Madagascar</v>
      </c>
      <c r="B331" s="382"/>
      <c r="BA331" s="370"/>
      <c r="BB331" s="370"/>
    </row>
    <row r="332" ht="22.5" customHeight="true" x14ac:dyDescent="0.2">
      <c r="A332" s="379" t="str">
        <f>A1034</f>
        <v>2018</v>
      </c>
      <c r="B332" s="380"/>
      <c r="BA332" s="370"/>
      <c r="BB332" s="370"/>
    </row>
    <row r="333" ht="22.5" customHeight="true" x14ac:dyDescent="0.2">
      <c r="A333" s="383" t="s">
        <v>128</v>
      </c>
      <c r="B333" s="384"/>
      <c r="BA333" s="370"/>
      <c r="BB333" s="370"/>
    </row>
    <row r="334" ht="22.5" customHeight="true" x14ac:dyDescent="0.2">
      <c r="A334" s="383" t="s">
        <v>97</v>
      </c>
      <c r="B334" s="384"/>
      <c r="BA334" s="370"/>
      <c r="BB334" s="370"/>
    </row>
    <row r="335" ht="15" customHeight="true" x14ac:dyDescent="0.2">
      <c r="A335" s="385" t="s">
        <v>98</v>
      </c>
      <c r="B335" s="386"/>
      <c r="BA335" s="370"/>
      <c r="BB335" s="370"/>
    </row>
    <row r="336" ht="15" customHeight="true" x14ac:dyDescent="0.2">
      <c r="A336" s="387" t="s">
        <v>40</v>
      </c>
      <c r="B336" s="386"/>
      <c r="BA336" s="370"/>
      <c r="BB336" s="370"/>
    </row>
    <row r="337" ht="18" customHeight="true" x14ac:dyDescent="0.2">
      <c r="A337" s="385" t="s">
        <v>39</v>
      </c>
      <c r="B337" s="388"/>
      <c r="BA337" s="370"/>
      <c r="BB337" s="370"/>
    </row>
    <row r="338" ht="18" customHeight="true" x14ac:dyDescent="0.2">
      <c r="A338" s="408" t="s">
        <v>136</v>
      </c>
      <c r="B338" s="409" t="str">
        <f>A1025</f>
        <v>MICS18</v>
      </c>
      <c r="BA338" s="370"/>
      <c r="BB338" s="370"/>
    </row>
    <row r="339" s="365" customFormat="true" ht="15" customHeight="true" x14ac:dyDescent="0.2">
      <c r="A339" s="352" t="s">
        <v>130</v>
      </c>
      <c r="B339" s="391"/>
      <c r="C339" s="1061" t="s">
        <v>115</v>
      </c>
      <c r="D339" s="1062"/>
      <c r="E339" s="1062"/>
      <c r="F339" s="1062"/>
      <c r="G339" s="1063"/>
      <c r="H339" s="1046" t="s">
        <v>38</v>
      </c>
      <c r="I339" s="1047"/>
      <c r="J339" s="1047"/>
      <c r="K339" s="1047"/>
      <c r="L339" s="1048"/>
      <c r="M339" s="1046" t="s">
        <v>37</v>
      </c>
      <c r="N339" s="1047"/>
      <c r="O339" s="1047"/>
      <c r="P339" s="1047"/>
      <c r="Q339" s="1048"/>
      <c r="R339" s="565" t="s">
        <v>141</v>
      </c>
      <c r="S339" s="514"/>
      <c r="T339" s="514"/>
      <c r="U339" s="514"/>
      <c r="V339" s="514"/>
      <c r="W339" s="514"/>
      <c r="X339" s="514"/>
      <c r="Y339" s="514"/>
      <c r="Z339" s="498"/>
      <c r="AA339" s="498"/>
      <c r="AB339" s="498"/>
      <c r="AC339" s="498"/>
      <c r="AD339" s="498"/>
      <c r="AE339" s="498"/>
      <c r="AF339" s="498"/>
      <c r="AG339" s="498"/>
      <c r="AH339" s="498"/>
      <c r="AI339" s="498"/>
      <c r="AJ339" s="498"/>
      <c r="AK339" s="498"/>
      <c r="AL339" s="498"/>
      <c r="AM339" s="498"/>
      <c r="AN339" s="402"/>
      <c r="AO339" s="402"/>
      <c r="AP339" s="402"/>
      <c r="AQ339" s="402"/>
      <c r="AR339" s="402"/>
      <c r="AS339" s="402"/>
      <c r="AT339" s="402"/>
      <c r="AU339" s="402"/>
      <c r="AV339" s="402"/>
      <c r="AW339" s="402"/>
      <c r="AX339" s="402"/>
      <c r="AY339" s="402"/>
      <c r="AZ339" s="402"/>
      <c r="BA339" s="404" t="s">
        <v>131</v>
      </c>
      <c r="BB339" s="352" t="s">
        <v>130</v>
      </c>
      <c r="BC339" s="1046" t="s">
        <v>115</v>
      </c>
      <c r="BD339" s="1047"/>
      <c r="BE339" s="1047"/>
      <c r="BF339" s="1047"/>
      <c r="BG339" s="1048"/>
      <c r="BH339" s="1046" t="s">
        <v>38</v>
      </c>
      <c r="BI339" s="1047"/>
      <c r="BJ339" s="1047"/>
      <c r="BK339" s="1047"/>
      <c r="BL339" s="1048"/>
      <c r="BM339" s="1046" t="s">
        <v>37</v>
      </c>
      <c r="BN339" s="1047"/>
      <c r="BO339" s="1047"/>
      <c r="BP339" s="1047"/>
      <c r="BQ339" s="1048"/>
      <c r="BR339" s="565" t="s">
        <v>141</v>
      </c>
      <c r="BS339" s="514"/>
      <c r="BT339" s="514"/>
      <c r="BU339" s="514"/>
      <c r="BV339" s="514"/>
      <c r="BW339" s="514"/>
      <c r="BX339" s="514"/>
      <c r="BY339" s="514"/>
      <c r="BZ339" s="498"/>
      <c r="CA339" s="498"/>
      <c r="CB339" s="498"/>
      <c r="CC339" s="498"/>
      <c r="CD339" s="498"/>
      <c r="CE339" s="498"/>
      <c r="CF339" s="498"/>
      <c r="CG339" s="498"/>
      <c r="CH339" s="498"/>
      <c r="CI339" s="498"/>
      <c r="CJ339" s="498"/>
      <c r="CK339" s="498"/>
      <c r="CL339" s="498"/>
      <c r="CM339" s="498"/>
      <c r="CN339" s="402"/>
      <c r="CO339" s="402"/>
      <c r="CP339" s="402"/>
      <c r="CQ339" s="402"/>
      <c r="CR339" s="402"/>
      <c r="CS339" s="402"/>
      <c r="CT339" s="402"/>
      <c r="CU339" s="402"/>
      <c r="CV339" s="402"/>
      <c r="CW339" s="402"/>
      <c r="CX339" s="402"/>
      <c r="CY339" s="402"/>
      <c r="CZ339" s="402"/>
    </row>
    <row r="340" s="365" customFormat="true" ht="24" x14ac:dyDescent="0.2">
      <c r="A340" s="390" t="s">
        <v>69</v>
      </c>
      <c r="B340" s="389"/>
      <c r="C340" s="496" t="s">
        <v>0</v>
      </c>
      <c r="D340" s="476" t="s">
        <v>1</v>
      </c>
      <c r="E340" s="476" t="s">
        <v>2</v>
      </c>
      <c r="F340" s="476" t="s">
        <v>3</v>
      </c>
      <c r="G340" s="497" t="s">
        <v>4</v>
      </c>
      <c r="H340" s="515" t="s">
        <v>0</v>
      </c>
      <c r="I340" s="628" t="s">
        <v>1</v>
      </c>
      <c r="J340" s="628" t="s">
        <v>2</v>
      </c>
      <c r="K340" s="628" t="s">
        <v>3</v>
      </c>
      <c r="L340" s="516" t="s">
        <v>4</v>
      </c>
      <c r="M340" s="515" t="s">
        <v>0</v>
      </c>
      <c r="N340" s="628" t="s">
        <v>1</v>
      </c>
      <c r="O340" s="628" t="s">
        <v>2</v>
      </c>
      <c r="P340" s="628" t="s">
        <v>3</v>
      </c>
      <c r="Q340" s="516" t="s">
        <v>4</v>
      </c>
      <c r="R340" s="515" t="s">
        <v>344</v>
      </c>
      <c r="S340" s="628" t="s">
        <v>524</v>
      </c>
      <c r="T340" s="628" t="s">
        <v>346</v>
      </c>
      <c r="U340" s="628" t="s">
        <v>347</v>
      </c>
      <c r="V340" s="628" t="s">
        <v>348</v>
      </c>
      <c r="W340" s="628" t="s">
        <v>349</v>
      </c>
      <c r="X340" s="628" t="s">
        <v>350</v>
      </c>
      <c r="Y340" s="629" t="s">
        <v>351</v>
      </c>
      <c r="Z340" s="629" t="s">
        <v>352</v>
      </c>
      <c r="AA340" s="629" t="s">
        <v>353</v>
      </c>
      <c r="AB340" s="629" t="s">
        <v>354</v>
      </c>
      <c r="AC340" s="629" t="s">
        <v>355</v>
      </c>
      <c r="AD340" s="629" t="s">
        <v>356</v>
      </c>
      <c r="AE340" s="629" t="s">
        <v>357</v>
      </c>
      <c r="AF340" s="629" t="s">
        <v>358</v>
      </c>
      <c r="AG340" s="629" t="s">
        <v>359</v>
      </c>
      <c r="AH340" s="629" t="s">
        <v>360</v>
      </c>
      <c r="AI340" s="629" t="s">
        <v>361</v>
      </c>
      <c r="AJ340" s="629" t="s">
        <v>362</v>
      </c>
      <c r="AK340" s="629" t="s">
        <v>363</v>
      </c>
      <c r="AL340" s="629" t="s">
        <v>364</v>
      </c>
      <c r="AM340" s="629" t="s">
        <v>365</v>
      </c>
      <c r="AN340" s="235"/>
      <c r="AO340" s="235"/>
      <c r="AP340" s="235"/>
      <c r="AQ340" s="235"/>
      <c r="AR340" s="235"/>
      <c r="AS340" s="235"/>
      <c r="AT340" s="235"/>
      <c r="AU340" s="235"/>
      <c r="AV340" s="235"/>
      <c r="AW340" s="235"/>
      <c r="AX340" s="235"/>
      <c r="AY340" s="235"/>
      <c r="AZ340" s="402"/>
      <c r="BA340" s="390" t="s">
        <v>127</v>
      </c>
      <c r="BB340" s="389"/>
      <c r="BC340" s="515" t="s">
        <v>0</v>
      </c>
      <c r="BD340" s="628" t="s">
        <v>1</v>
      </c>
      <c r="BE340" s="628" t="s">
        <v>2</v>
      </c>
      <c r="BF340" s="628" t="s">
        <v>3</v>
      </c>
      <c r="BG340" s="516" t="s">
        <v>4</v>
      </c>
      <c r="BH340" s="515" t="s">
        <v>0</v>
      </c>
      <c r="BI340" s="628" t="s">
        <v>1</v>
      </c>
      <c r="BJ340" s="628" t="s">
        <v>2</v>
      </c>
      <c r="BK340" s="628" t="s">
        <v>3</v>
      </c>
      <c r="BL340" s="516" t="s">
        <v>4</v>
      </c>
      <c r="BM340" s="515" t="s">
        <v>0</v>
      </c>
      <c r="BN340" s="628" t="s">
        <v>1</v>
      </c>
      <c r="BO340" s="628" t="s">
        <v>2</v>
      </c>
      <c r="BP340" s="628" t="s">
        <v>3</v>
      </c>
      <c r="BQ340" s="516" t="s">
        <v>4</v>
      </c>
      <c r="BR340" s="515" t="s">
        <v>344</v>
      </c>
      <c r="BS340" s="628" t="s">
        <v>524</v>
      </c>
      <c r="BT340" s="628" t="s">
        <v>346</v>
      </c>
      <c r="BU340" s="628" t="s">
        <v>347</v>
      </c>
      <c r="BV340" s="628" t="s">
        <v>348</v>
      </c>
      <c r="BW340" s="628" t="s">
        <v>349</v>
      </c>
      <c r="BX340" s="628" t="s">
        <v>350</v>
      </c>
      <c r="BY340" s="629" t="s">
        <v>351</v>
      </c>
      <c r="BZ340" s="629" t="s">
        <v>352</v>
      </c>
      <c r="CA340" s="629" t="s">
        <v>353</v>
      </c>
      <c r="CB340" s="629" t="s">
        <v>354</v>
      </c>
      <c r="CC340" s="629" t="s">
        <v>355</v>
      </c>
      <c r="CD340" s="629" t="s">
        <v>356</v>
      </c>
      <c r="CE340" s="629" t="s">
        <v>357</v>
      </c>
      <c r="CF340" s="629" t="s">
        <v>358</v>
      </c>
      <c r="CG340" s="629" t="s">
        <v>359</v>
      </c>
      <c r="CH340" s="629" t="s">
        <v>360</v>
      </c>
      <c r="CI340" s="629" t="s">
        <v>361</v>
      </c>
      <c r="CJ340" s="629" t="s">
        <v>362</v>
      </c>
      <c r="CK340" s="629" t="s">
        <v>363</v>
      </c>
      <c r="CL340" s="629" t="s">
        <v>364</v>
      </c>
      <c r="CM340" s="629" t="s">
        <v>365</v>
      </c>
      <c r="CN340" s="235"/>
      <c r="CO340" s="235"/>
      <c r="CP340" s="235"/>
      <c r="CQ340" s="235"/>
      <c r="CR340" s="235"/>
      <c r="CS340" s="235"/>
      <c r="CT340" s="235"/>
      <c r="CU340" s="235"/>
      <c r="CV340" s="235"/>
      <c r="CW340" s="235"/>
      <c r="CX340" s="235"/>
      <c r="CY340" s="235"/>
      <c r="CZ340" s="235"/>
    </row>
    <row r="341" s="365" customFormat="true" ht="15" customHeight="true" x14ac:dyDescent="0.2">
      <c r="A341" s="1128" t="s">
        <v>148</v>
      </c>
      <c r="B341" s="680" t="s">
        <v>49</v>
      </c>
      <c r="C341" s="527">
        <v>2.3126734505087884E-2</v>
      </c>
      <c r="D341" s="519">
        <v>2.6089225150013044E-2</v>
      </c>
      <c r="E341" s="519">
        <v>0.20057306590257878</v>
      </c>
      <c r="F341" s="519">
        <v>1.1381113503537372</v>
      </c>
      <c r="G341" s="538">
        <v>13.896366083445491</v>
      </c>
      <c r="H341" s="527">
        <v>7.2992700729927001E-2</v>
      </c>
      <c r="I341" s="519">
        <v>1.4705882352941175</v>
      </c>
      <c r="J341" s="519">
        <v>4.1575492341356668</v>
      </c>
      <c r="K341" s="519">
        <v>7.5829383886255926</v>
      </c>
      <c r="L341" s="538">
        <v>32.549019607843135</v>
      </c>
      <c r="M341" s="527">
        <v>0</v>
      </c>
      <c r="N341" s="519">
        <v>6.7567567567567571E-2</v>
      </c>
      <c r="O341" s="519">
        <v>0</v>
      </c>
      <c r="P341" s="519">
        <v>0.37562604340567612</v>
      </c>
      <c r="Q341" s="538">
        <v>4.434589800443459</v>
      </c>
      <c r="R341" s="527">
        <v>2.5503355704697985</v>
      </c>
      <c r="S341" s="519">
        <v>1.3595166163141994</v>
      </c>
      <c r="T341" s="519">
        <v>11.221719457013576</v>
      </c>
      <c r="U341" s="519">
        <v>2.1244309559939301</v>
      </c>
      <c r="V341" s="519">
        <v>0.39893617021276595</v>
      </c>
      <c r="W341" s="519">
        <v>1.0596026490066226</v>
      </c>
      <c r="X341" s="519">
        <v>0.27051397655545539</v>
      </c>
      <c r="Y341" s="534">
        <v>0.53648068669527893</v>
      </c>
      <c r="Z341" s="534">
        <v>4.3224299065420562</v>
      </c>
      <c r="AA341" s="534">
        <v>1.2893982808022924</v>
      </c>
      <c r="AB341" s="534">
        <v>3.8863976083707024</v>
      </c>
      <c r="AC341" s="534">
        <v>1.6064257028112447</v>
      </c>
      <c r="AD341" s="534">
        <v>4.5454545454545459</v>
      </c>
      <c r="AE341" s="534">
        <v>1.735357917570499</v>
      </c>
      <c r="AF341" s="534">
        <v>1.272984441301273</v>
      </c>
      <c r="AG341" s="534">
        <v>3.9267015706806281</v>
      </c>
      <c r="AH341" s="534">
        <v>1.2635379061371841</v>
      </c>
      <c r="AI341" s="534">
        <v>2.0862308762169679</v>
      </c>
      <c r="AJ341" s="534">
        <v>1.8518518518518516</v>
      </c>
      <c r="AK341" s="534">
        <v>1.4492753623188406</v>
      </c>
      <c r="AL341" s="534">
        <v>4.3282236248872863</v>
      </c>
      <c r="AM341" s="534">
        <v>0.53191489361702127</v>
      </c>
      <c r="AN341" s="70"/>
      <c r="AO341" s="70"/>
      <c r="AP341" s="70"/>
      <c r="AQ341" s="70"/>
      <c r="AR341" s="70"/>
      <c r="AS341" s="70"/>
      <c r="AT341" s="70"/>
      <c r="AU341" s="70"/>
      <c r="AV341" s="70"/>
      <c r="AW341" s="70"/>
      <c r="AX341" s="70"/>
      <c r="AY341" s="70"/>
      <c r="AZ341" s="402"/>
      <c r="BA341" s="1042" t="s">
        <v>154</v>
      </c>
      <c r="BB341" s="680" t="s">
        <v>49</v>
      </c>
      <c r="BC341" s="546">
        <v>1</v>
      </c>
      <c r="BD341" s="542">
        <v>1</v>
      </c>
      <c r="BE341" s="542">
        <v>7</v>
      </c>
      <c r="BF341" s="542">
        <v>37</v>
      </c>
      <c r="BG341" s="555">
        <v>413</v>
      </c>
      <c r="BH341" s="546">
        <v>1</v>
      </c>
      <c r="BI341" s="542">
        <v>16</v>
      </c>
      <c r="BJ341" s="542">
        <v>38</v>
      </c>
      <c r="BK341" s="542">
        <v>64</v>
      </c>
      <c r="BL341" s="555">
        <v>249</v>
      </c>
      <c r="BM341" s="546">
        <v>0</v>
      </c>
      <c r="BN341" s="542">
        <v>2</v>
      </c>
      <c r="BO341" s="542">
        <v>0</v>
      </c>
      <c r="BP341" s="542">
        <v>9</v>
      </c>
      <c r="BQ341" s="555">
        <v>80</v>
      </c>
      <c r="BR341" s="546">
        <v>19</v>
      </c>
      <c r="BS341" s="542">
        <v>9</v>
      </c>
      <c r="BT341" s="542">
        <v>124</v>
      </c>
      <c r="BU341" s="542">
        <v>14</v>
      </c>
      <c r="BV341" s="542">
        <v>3</v>
      </c>
      <c r="BW341" s="542">
        <v>8</v>
      </c>
      <c r="BX341" s="542">
        <v>3</v>
      </c>
      <c r="BY341" s="550">
        <v>5</v>
      </c>
      <c r="BZ341" s="550">
        <v>37</v>
      </c>
      <c r="CA341" s="550">
        <v>9</v>
      </c>
      <c r="CB341" s="550">
        <v>26</v>
      </c>
      <c r="CC341" s="550">
        <v>12</v>
      </c>
      <c r="CD341" s="550">
        <v>34</v>
      </c>
      <c r="CE341" s="550">
        <v>16</v>
      </c>
      <c r="CF341" s="550">
        <v>9</v>
      </c>
      <c r="CG341" s="550">
        <v>30</v>
      </c>
      <c r="CH341" s="550">
        <v>7</v>
      </c>
      <c r="CI341" s="550">
        <v>15</v>
      </c>
      <c r="CJ341" s="550">
        <v>13</v>
      </c>
      <c r="CK341" s="550">
        <v>12</v>
      </c>
      <c r="CL341" s="550">
        <v>48</v>
      </c>
      <c r="CM341" s="550">
        <v>6</v>
      </c>
      <c r="CN341" s="66"/>
      <c r="CO341" s="66"/>
      <c r="CP341" s="66"/>
      <c r="CQ341" s="66"/>
      <c r="CR341" s="66"/>
      <c r="CS341" s="66"/>
      <c r="CT341" s="66"/>
      <c r="CU341" s="66"/>
      <c r="CV341" s="66"/>
      <c r="CW341" s="66"/>
      <c r="CX341" s="66"/>
      <c r="CY341" s="66"/>
      <c r="CZ341" s="68"/>
    </row>
    <row r="342" s="365" customFormat="true" ht="15" customHeight="true" x14ac:dyDescent="0.2">
      <c r="A342" s="1126"/>
      <c r="B342" s="678" t="s">
        <v>48</v>
      </c>
      <c r="C342" s="531">
        <v>99.976873265494916</v>
      </c>
      <c r="D342" s="520">
        <v>99.973910774849983</v>
      </c>
      <c r="E342" s="520">
        <v>99.799426934097426</v>
      </c>
      <c r="F342" s="520">
        <v>98.861888649646261</v>
      </c>
      <c r="G342" s="539">
        <v>86.103633916554514</v>
      </c>
      <c r="H342" s="531">
        <v>99.927007299270073</v>
      </c>
      <c r="I342" s="520">
        <v>98.529411764705884</v>
      </c>
      <c r="J342" s="520">
        <v>95.842450765864328</v>
      </c>
      <c r="K342" s="520">
        <v>92.417061611374407</v>
      </c>
      <c r="L342" s="539">
        <v>67.450980392156865</v>
      </c>
      <c r="M342" s="531">
        <v>100</v>
      </c>
      <c r="N342" s="520">
        <v>99.932432432432421</v>
      </c>
      <c r="O342" s="520">
        <v>100</v>
      </c>
      <c r="P342" s="520">
        <v>99.624373956594326</v>
      </c>
      <c r="Q342" s="539">
        <v>95.565410199556538</v>
      </c>
      <c r="R342" s="531">
        <v>97.449664429530202</v>
      </c>
      <c r="S342" s="520">
        <v>98.64048338368579</v>
      </c>
      <c r="T342" s="520">
        <v>88.778280542986423</v>
      </c>
      <c r="U342" s="520">
        <v>97.87556904400607</v>
      </c>
      <c r="V342" s="520">
        <v>99.601063829787222</v>
      </c>
      <c r="W342" s="520">
        <v>98.940397350993379</v>
      </c>
      <c r="X342" s="520">
        <v>99.729486023444551</v>
      </c>
      <c r="Y342" s="535">
        <v>99.463519313304715</v>
      </c>
      <c r="Z342" s="535">
        <v>95.677570093457945</v>
      </c>
      <c r="AA342" s="535">
        <v>98.710601719197712</v>
      </c>
      <c r="AB342" s="535">
        <v>96.1136023916293</v>
      </c>
      <c r="AC342" s="535">
        <v>98.393574297188763</v>
      </c>
      <c r="AD342" s="535">
        <v>95.454545454545453</v>
      </c>
      <c r="AE342" s="535">
        <v>98.264642082429503</v>
      </c>
      <c r="AF342" s="535">
        <v>98.727015558698724</v>
      </c>
      <c r="AG342" s="535">
        <v>96.073298429319379</v>
      </c>
      <c r="AH342" s="535">
        <v>98.736462093862826</v>
      </c>
      <c r="AI342" s="535">
        <v>97.913769123783041</v>
      </c>
      <c r="AJ342" s="535">
        <v>98.148148148148152</v>
      </c>
      <c r="AK342" s="535">
        <v>98.550724637681171</v>
      </c>
      <c r="AL342" s="535">
        <v>95.671776375112714</v>
      </c>
      <c r="AM342" s="535">
        <v>99.468085106382972</v>
      </c>
      <c r="AN342" s="70"/>
      <c r="AO342" s="70"/>
      <c r="AP342" s="70"/>
      <c r="AQ342" s="70"/>
      <c r="AR342" s="70"/>
      <c r="AS342" s="70"/>
      <c r="AT342" s="70"/>
      <c r="AU342" s="70"/>
      <c r="AV342" s="70"/>
      <c r="AW342" s="70"/>
      <c r="AX342" s="70"/>
      <c r="AY342" s="70"/>
      <c r="AZ342" s="402"/>
      <c r="BA342" s="1043"/>
      <c r="BB342" s="678" t="s">
        <v>48</v>
      </c>
      <c r="BC342" s="547">
        <v>4323</v>
      </c>
      <c r="BD342" s="543">
        <v>3832</v>
      </c>
      <c r="BE342" s="543">
        <v>3483</v>
      </c>
      <c r="BF342" s="543">
        <v>3214</v>
      </c>
      <c r="BG342" s="556">
        <v>2559</v>
      </c>
      <c r="BH342" s="547">
        <v>1369</v>
      </c>
      <c r="BI342" s="543">
        <v>1072</v>
      </c>
      <c r="BJ342" s="543">
        <v>876</v>
      </c>
      <c r="BK342" s="543">
        <v>780</v>
      </c>
      <c r="BL342" s="556">
        <v>516</v>
      </c>
      <c r="BM342" s="547">
        <v>3138</v>
      </c>
      <c r="BN342" s="543">
        <v>2958</v>
      </c>
      <c r="BO342" s="543">
        <v>2591</v>
      </c>
      <c r="BP342" s="543">
        <v>2387</v>
      </c>
      <c r="BQ342" s="556">
        <v>1724</v>
      </c>
      <c r="BR342" s="547">
        <v>726</v>
      </c>
      <c r="BS342" s="543">
        <v>653</v>
      </c>
      <c r="BT342" s="543">
        <v>981</v>
      </c>
      <c r="BU342" s="543">
        <v>645</v>
      </c>
      <c r="BV342" s="543">
        <v>749</v>
      </c>
      <c r="BW342" s="543">
        <v>747</v>
      </c>
      <c r="BX342" s="543">
        <v>1106</v>
      </c>
      <c r="BY342" s="551">
        <v>927</v>
      </c>
      <c r="BZ342" s="551">
        <v>819</v>
      </c>
      <c r="CA342" s="551">
        <v>689</v>
      </c>
      <c r="CB342" s="551">
        <v>643</v>
      </c>
      <c r="CC342" s="551">
        <v>735</v>
      </c>
      <c r="CD342" s="551">
        <v>714</v>
      </c>
      <c r="CE342" s="551">
        <v>906</v>
      </c>
      <c r="CF342" s="551">
        <v>698</v>
      </c>
      <c r="CG342" s="551">
        <v>734</v>
      </c>
      <c r="CH342" s="551">
        <v>547</v>
      </c>
      <c r="CI342" s="551">
        <v>704</v>
      </c>
      <c r="CJ342" s="551">
        <v>689</v>
      </c>
      <c r="CK342" s="551">
        <v>816</v>
      </c>
      <c r="CL342" s="551">
        <v>1061</v>
      </c>
      <c r="CM342" s="551">
        <v>1122</v>
      </c>
      <c r="CN342" s="66"/>
      <c r="CO342" s="66"/>
      <c r="CP342" s="66"/>
      <c r="CQ342" s="66"/>
      <c r="CR342" s="66"/>
      <c r="CS342" s="66"/>
      <c r="CT342" s="66"/>
      <c r="CU342" s="66"/>
      <c r="CV342" s="66"/>
      <c r="CW342" s="66"/>
      <c r="CX342" s="66"/>
      <c r="CY342" s="66"/>
      <c r="CZ342" s="68"/>
    </row>
    <row r="343" s="365" customFormat="true" ht="15" customHeight="true" x14ac:dyDescent="0.2">
      <c r="A343" s="1126" t="s">
        <v>143</v>
      </c>
      <c r="B343" s="678" t="s">
        <v>49</v>
      </c>
      <c r="C343" s="531">
        <v>9.2506938020351537E-2</v>
      </c>
      <c r="D343" s="520">
        <v>0.2608922515001304</v>
      </c>
      <c r="E343" s="520">
        <v>0.60171919770773641</v>
      </c>
      <c r="F343" s="520">
        <v>2.7683789603199016</v>
      </c>
      <c r="G343" s="539">
        <v>20.154777927321668</v>
      </c>
      <c r="H343" s="531">
        <v>0.21897810218978103</v>
      </c>
      <c r="I343" s="520">
        <v>3.3088235294117649</v>
      </c>
      <c r="J343" s="520">
        <v>8.0962800875273526</v>
      </c>
      <c r="K343" s="520">
        <v>13.033175355450238</v>
      </c>
      <c r="L343" s="539">
        <v>42.352941176470587</v>
      </c>
      <c r="M343" s="531">
        <v>3.1867431485022309E-2</v>
      </c>
      <c r="N343" s="520">
        <v>0.16891891891891891</v>
      </c>
      <c r="O343" s="520">
        <v>0.42454650714010034</v>
      </c>
      <c r="P343" s="520">
        <v>1.0434056761268782</v>
      </c>
      <c r="Q343" s="539">
        <v>7.4833702882483362</v>
      </c>
      <c r="R343" s="531">
        <v>3.6241610738255035</v>
      </c>
      <c r="S343" s="520">
        <v>2.2658610271903323</v>
      </c>
      <c r="T343" s="520">
        <v>17.375565610859727</v>
      </c>
      <c r="U343" s="520">
        <v>3.1866464339908953</v>
      </c>
      <c r="V343" s="520">
        <v>0.66489361702127658</v>
      </c>
      <c r="W343" s="520">
        <v>1.3245033112582782</v>
      </c>
      <c r="X343" s="520">
        <v>0.7213706041478809</v>
      </c>
      <c r="Y343" s="535">
        <v>0.53648068669527893</v>
      </c>
      <c r="Z343" s="535">
        <v>8.5280373831775691</v>
      </c>
      <c r="AA343" s="535">
        <v>2.1489971346704868</v>
      </c>
      <c r="AB343" s="535">
        <v>6.1285500747384152</v>
      </c>
      <c r="AC343" s="535">
        <v>2.8112449799196786</v>
      </c>
      <c r="AD343" s="535">
        <v>6.1497326203208562</v>
      </c>
      <c r="AE343" s="535">
        <v>2.2776572668112798</v>
      </c>
      <c r="AF343" s="535">
        <v>1.6973125884016973</v>
      </c>
      <c r="AG343" s="535">
        <v>6.0209424083769632</v>
      </c>
      <c r="AH343" s="535">
        <v>1.9855595667870036</v>
      </c>
      <c r="AI343" s="535">
        <v>2.642559109874826</v>
      </c>
      <c r="AJ343" s="535">
        <v>2.8490028490028489</v>
      </c>
      <c r="AK343" s="535">
        <v>3.6231884057971016</v>
      </c>
      <c r="AL343" s="535">
        <v>6.3119927862939589</v>
      </c>
      <c r="AM343" s="535">
        <v>1.4184397163120568</v>
      </c>
      <c r="AN343" s="70"/>
      <c r="AO343" s="70"/>
      <c r="AP343" s="70"/>
      <c r="AQ343" s="70"/>
      <c r="AR343" s="70"/>
      <c r="AS343" s="70"/>
      <c r="AT343" s="70"/>
      <c r="AU343" s="70"/>
      <c r="AV343" s="70"/>
      <c r="AW343" s="70"/>
      <c r="AX343" s="70"/>
      <c r="AY343" s="70"/>
      <c r="AZ343" s="402"/>
      <c r="BA343" s="1044" t="s">
        <v>149</v>
      </c>
      <c r="BB343" s="678" t="s">
        <v>49</v>
      </c>
      <c r="BC343" s="547">
        <v>4</v>
      </c>
      <c r="BD343" s="543">
        <v>10</v>
      </c>
      <c r="BE343" s="543">
        <v>21</v>
      </c>
      <c r="BF343" s="543">
        <v>90</v>
      </c>
      <c r="BG343" s="556">
        <v>599</v>
      </c>
      <c r="BH343" s="547">
        <v>3</v>
      </c>
      <c r="BI343" s="543">
        <v>36</v>
      </c>
      <c r="BJ343" s="543">
        <v>74</v>
      </c>
      <c r="BK343" s="543">
        <v>110</v>
      </c>
      <c r="BL343" s="556">
        <v>324</v>
      </c>
      <c r="BM343" s="547">
        <v>1</v>
      </c>
      <c r="BN343" s="543">
        <v>5</v>
      </c>
      <c r="BO343" s="543">
        <v>11</v>
      </c>
      <c r="BP343" s="543">
        <v>25</v>
      </c>
      <c r="BQ343" s="556">
        <v>135</v>
      </c>
      <c r="BR343" s="547">
        <v>27</v>
      </c>
      <c r="BS343" s="543">
        <v>15</v>
      </c>
      <c r="BT343" s="543">
        <v>192</v>
      </c>
      <c r="BU343" s="543">
        <v>21</v>
      </c>
      <c r="BV343" s="543">
        <v>5</v>
      </c>
      <c r="BW343" s="543">
        <v>10</v>
      </c>
      <c r="BX343" s="543">
        <v>8</v>
      </c>
      <c r="BY343" s="551">
        <v>5</v>
      </c>
      <c r="BZ343" s="551">
        <v>73</v>
      </c>
      <c r="CA343" s="551">
        <v>15</v>
      </c>
      <c r="CB343" s="551">
        <v>41</v>
      </c>
      <c r="CC343" s="551">
        <v>21</v>
      </c>
      <c r="CD343" s="551">
        <v>46</v>
      </c>
      <c r="CE343" s="551">
        <v>21</v>
      </c>
      <c r="CF343" s="551">
        <v>12</v>
      </c>
      <c r="CG343" s="551">
        <v>46</v>
      </c>
      <c r="CH343" s="551">
        <v>11</v>
      </c>
      <c r="CI343" s="551">
        <v>19</v>
      </c>
      <c r="CJ343" s="551">
        <v>20</v>
      </c>
      <c r="CK343" s="551">
        <v>30</v>
      </c>
      <c r="CL343" s="551">
        <v>70</v>
      </c>
      <c r="CM343" s="551">
        <v>16</v>
      </c>
      <c r="CN343" s="66"/>
      <c r="CO343" s="66"/>
      <c r="CP343" s="66"/>
      <c r="CQ343" s="66"/>
      <c r="CR343" s="66"/>
      <c r="CS343" s="66"/>
      <c r="CT343" s="66"/>
      <c r="CU343" s="66"/>
      <c r="CV343" s="66"/>
      <c r="CW343" s="66"/>
      <c r="CX343" s="66"/>
      <c r="CY343" s="66"/>
      <c r="CZ343" s="68"/>
    </row>
    <row r="344" s="365" customFormat="true" ht="15" customHeight="true" x14ac:dyDescent="0.2">
      <c r="A344" s="1126"/>
      <c r="B344" s="678" t="s">
        <v>48</v>
      </c>
      <c r="C344" s="531">
        <v>99.90749306197965</v>
      </c>
      <c r="D344" s="520">
        <v>99.739107748499862</v>
      </c>
      <c r="E344" s="520">
        <v>99.398280802292263</v>
      </c>
      <c r="F344" s="520">
        <v>97.231621039680093</v>
      </c>
      <c r="G344" s="539">
        <v>79.845222072678339</v>
      </c>
      <c r="H344" s="531">
        <v>99.78102189781022</v>
      </c>
      <c r="I344" s="520">
        <v>96.691176470588232</v>
      </c>
      <c r="J344" s="520">
        <v>91.903719912472653</v>
      </c>
      <c r="K344" s="520">
        <v>86.966824644549774</v>
      </c>
      <c r="L344" s="539">
        <v>57.647058823529406</v>
      </c>
      <c r="M344" s="531">
        <v>99.968132568514974</v>
      </c>
      <c r="N344" s="520">
        <v>99.831081081081081</v>
      </c>
      <c r="O344" s="520">
        <v>99.575453492859907</v>
      </c>
      <c r="P344" s="520">
        <v>98.956594323873119</v>
      </c>
      <c r="Q344" s="539">
        <v>92.516629711751662</v>
      </c>
      <c r="R344" s="531">
        <v>96.375838926174495</v>
      </c>
      <c r="S344" s="520">
        <v>97.734138972809674</v>
      </c>
      <c r="T344" s="520">
        <v>82.624434389140262</v>
      </c>
      <c r="U344" s="520">
        <v>96.813353566009113</v>
      </c>
      <c r="V344" s="520">
        <v>99.335106382978722</v>
      </c>
      <c r="W344" s="520">
        <v>98.675496688741731</v>
      </c>
      <c r="X344" s="520">
        <v>99.278629395852107</v>
      </c>
      <c r="Y344" s="535">
        <v>99.463519313304715</v>
      </c>
      <c r="Z344" s="535">
        <v>91.471962616822438</v>
      </c>
      <c r="AA344" s="535">
        <v>97.851002865329519</v>
      </c>
      <c r="AB344" s="535">
        <v>93.871449925261587</v>
      </c>
      <c r="AC344" s="535">
        <v>97.188755020080322</v>
      </c>
      <c r="AD344" s="535">
        <v>93.850267379679138</v>
      </c>
      <c r="AE344" s="535">
        <v>97.722342733188711</v>
      </c>
      <c r="AF344" s="535">
        <v>98.302687411598299</v>
      </c>
      <c r="AG344" s="535">
        <v>93.979057591623032</v>
      </c>
      <c r="AH344" s="535">
        <v>98.014440433212997</v>
      </c>
      <c r="AI344" s="535">
        <v>97.357440890125162</v>
      </c>
      <c r="AJ344" s="535">
        <v>97.150997150997156</v>
      </c>
      <c r="AK344" s="535">
        <v>96.376811594202891</v>
      </c>
      <c r="AL344" s="535">
        <v>93.688007213706044</v>
      </c>
      <c r="AM344" s="535">
        <v>98.581560283687935</v>
      </c>
      <c r="AN344" s="70"/>
      <c r="AO344" s="70"/>
      <c r="AP344" s="70"/>
      <c r="AQ344" s="70"/>
      <c r="AR344" s="70"/>
      <c r="AS344" s="70"/>
      <c r="AT344" s="70"/>
      <c r="AU344" s="70"/>
      <c r="AV344" s="70"/>
      <c r="AW344" s="70"/>
      <c r="AX344" s="70"/>
      <c r="AY344" s="70"/>
      <c r="AZ344" s="402"/>
      <c r="BA344" s="1043"/>
      <c r="BB344" s="678" t="s">
        <v>48</v>
      </c>
      <c r="BC344" s="547">
        <v>4320</v>
      </c>
      <c r="BD344" s="543">
        <v>3823</v>
      </c>
      <c r="BE344" s="543">
        <v>3469</v>
      </c>
      <c r="BF344" s="543">
        <v>3161</v>
      </c>
      <c r="BG344" s="556">
        <v>2373</v>
      </c>
      <c r="BH344" s="547">
        <v>1367</v>
      </c>
      <c r="BI344" s="543">
        <v>1052</v>
      </c>
      <c r="BJ344" s="543">
        <v>840</v>
      </c>
      <c r="BK344" s="543">
        <v>734</v>
      </c>
      <c r="BL344" s="556">
        <v>441</v>
      </c>
      <c r="BM344" s="547">
        <v>3137</v>
      </c>
      <c r="BN344" s="543">
        <v>2955</v>
      </c>
      <c r="BO344" s="543">
        <v>2580</v>
      </c>
      <c r="BP344" s="543">
        <v>2371</v>
      </c>
      <c r="BQ344" s="556">
        <v>1669</v>
      </c>
      <c r="BR344" s="547">
        <v>718</v>
      </c>
      <c r="BS344" s="543">
        <v>647</v>
      </c>
      <c r="BT344" s="543">
        <v>913</v>
      </c>
      <c r="BU344" s="543">
        <v>638</v>
      </c>
      <c r="BV344" s="543">
        <v>747</v>
      </c>
      <c r="BW344" s="543">
        <v>745</v>
      </c>
      <c r="BX344" s="543">
        <v>1101</v>
      </c>
      <c r="BY344" s="551">
        <v>927</v>
      </c>
      <c r="BZ344" s="551">
        <v>783</v>
      </c>
      <c r="CA344" s="551">
        <v>683</v>
      </c>
      <c r="CB344" s="551">
        <v>628</v>
      </c>
      <c r="CC344" s="551">
        <v>726</v>
      </c>
      <c r="CD344" s="551">
        <v>702</v>
      </c>
      <c r="CE344" s="551">
        <v>901</v>
      </c>
      <c r="CF344" s="551">
        <v>695</v>
      </c>
      <c r="CG344" s="551">
        <v>718</v>
      </c>
      <c r="CH344" s="551">
        <v>543</v>
      </c>
      <c r="CI344" s="551">
        <v>700</v>
      </c>
      <c r="CJ344" s="551">
        <v>682</v>
      </c>
      <c r="CK344" s="551">
        <v>798</v>
      </c>
      <c r="CL344" s="551">
        <v>1039</v>
      </c>
      <c r="CM344" s="551">
        <v>1112</v>
      </c>
      <c r="CN344" s="66"/>
      <c r="CO344" s="66"/>
      <c r="CP344" s="66"/>
      <c r="CQ344" s="66"/>
      <c r="CR344" s="66"/>
      <c r="CS344" s="66"/>
      <c r="CT344" s="66"/>
      <c r="CU344" s="66"/>
      <c r="CV344" s="66"/>
      <c r="CW344" s="66"/>
      <c r="CX344" s="66"/>
      <c r="CY344" s="66"/>
      <c r="CZ344" s="68"/>
    </row>
    <row r="345" s="365" customFormat="true" ht="15" customHeight="true" x14ac:dyDescent="0.2">
      <c r="A345" s="1126" t="s">
        <v>144</v>
      </c>
      <c r="B345" s="678" t="s">
        <v>49</v>
      </c>
      <c r="C345" s="531">
        <v>0.92506938020351526</v>
      </c>
      <c r="D345" s="520">
        <v>2.3480302635011738</v>
      </c>
      <c r="E345" s="520">
        <v>5.2435530085959883</v>
      </c>
      <c r="F345" s="520">
        <v>13.565056905567518</v>
      </c>
      <c r="G345" s="539">
        <v>38.694481830417224</v>
      </c>
      <c r="H345" s="531">
        <v>2.2627737226277373</v>
      </c>
      <c r="I345" s="520">
        <v>15.992647058823529</v>
      </c>
      <c r="J345" s="520">
        <v>27.352297592997811</v>
      </c>
      <c r="K345" s="520">
        <v>35.78199052132701</v>
      </c>
      <c r="L345" s="539">
        <v>58.954248366013076</v>
      </c>
      <c r="M345" s="531">
        <v>0.89228808158062467</v>
      </c>
      <c r="N345" s="520">
        <v>1.7905405405405406</v>
      </c>
      <c r="O345" s="520">
        <v>3.5121574681590122</v>
      </c>
      <c r="P345" s="520">
        <v>7.5125208681135227</v>
      </c>
      <c r="Q345" s="539">
        <v>19.068736141906871</v>
      </c>
      <c r="R345" s="531">
        <v>12.483221476510067</v>
      </c>
      <c r="S345" s="520">
        <v>6.3444108761329305</v>
      </c>
      <c r="T345" s="520">
        <v>30.497737556561088</v>
      </c>
      <c r="U345" s="520">
        <v>14.871016691957511</v>
      </c>
      <c r="V345" s="520">
        <v>1.8617021276595744</v>
      </c>
      <c r="W345" s="520">
        <v>5.298013245033113</v>
      </c>
      <c r="X345" s="520">
        <v>5.9513074842200187</v>
      </c>
      <c r="Y345" s="535">
        <v>0.85836909871244638</v>
      </c>
      <c r="Z345" s="535">
        <v>13.901869158878505</v>
      </c>
      <c r="AA345" s="535">
        <v>8.3094555873925504</v>
      </c>
      <c r="AB345" s="535">
        <v>13.452914798206278</v>
      </c>
      <c r="AC345" s="535">
        <v>7.3627844712182062</v>
      </c>
      <c r="AD345" s="535">
        <v>17.245989304812834</v>
      </c>
      <c r="AE345" s="535">
        <v>7.4837310195227769</v>
      </c>
      <c r="AF345" s="535">
        <v>3.8189533239038189</v>
      </c>
      <c r="AG345" s="535">
        <v>26.308900523560208</v>
      </c>
      <c r="AH345" s="535">
        <v>3.4296028880866429</v>
      </c>
      <c r="AI345" s="535">
        <v>9.0403337969401942</v>
      </c>
      <c r="AJ345" s="535">
        <v>10.256410256410255</v>
      </c>
      <c r="AK345" s="535">
        <v>6.4009661835748801</v>
      </c>
      <c r="AL345" s="535">
        <v>20.108205590622184</v>
      </c>
      <c r="AM345" s="535">
        <v>2.3049645390070919</v>
      </c>
      <c r="AN345" s="70"/>
      <c r="AO345" s="70"/>
      <c r="AP345" s="70"/>
      <c r="AQ345" s="70"/>
      <c r="AR345" s="70"/>
      <c r="AS345" s="70"/>
      <c r="AT345" s="70"/>
      <c r="AU345" s="70"/>
      <c r="AV345" s="70"/>
      <c r="AW345" s="70"/>
      <c r="AX345" s="70"/>
      <c r="AY345" s="70"/>
      <c r="AZ345" s="402"/>
      <c r="BA345" s="1044" t="s">
        <v>150</v>
      </c>
      <c r="BB345" s="678" t="s">
        <v>49</v>
      </c>
      <c r="BC345" s="547">
        <v>40</v>
      </c>
      <c r="BD345" s="543">
        <v>90</v>
      </c>
      <c r="BE345" s="543">
        <v>183</v>
      </c>
      <c r="BF345" s="543">
        <v>441</v>
      </c>
      <c r="BG345" s="556">
        <v>1150</v>
      </c>
      <c r="BH345" s="547">
        <v>31</v>
      </c>
      <c r="BI345" s="543">
        <v>174</v>
      </c>
      <c r="BJ345" s="543">
        <v>250</v>
      </c>
      <c r="BK345" s="543">
        <v>302</v>
      </c>
      <c r="BL345" s="556">
        <v>451</v>
      </c>
      <c r="BM345" s="547">
        <v>28</v>
      </c>
      <c r="BN345" s="543">
        <v>53</v>
      </c>
      <c r="BO345" s="543">
        <v>91</v>
      </c>
      <c r="BP345" s="543">
        <v>180</v>
      </c>
      <c r="BQ345" s="556">
        <v>344</v>
      </c>
      <c r="BR345" s="547">
        <v>93</v>
      </c>
      <c r="BS345" s="543">
        <v>42</v>
      </c>
      <c r="BT345" s="543">
        <v>337</v>
      </c>
      <c r="BU345" s="543">
        <v>98</v>
      </c>
      <c r="BV345" s="543">
        <v>14</v>
      </c>
      <c r="BW345" s="543">
        <v>40</v>
      </c>
      <c r="BX345" s="543">
        <v>66</v>
      </c>
      <c r="BY345" s="551">
        <v>8</v>
      </c>
      <c r="BZ345" s="551">
        <v>119</v>
      </c>
      <c r="CA345" s="551">
        <v>58</v>
      </c>
      <c r="CB345" s="551">
        <v>90</v>
      </c>
      <c r="CC345" s="551">
        <v>55</v>
      </c>
      <c r="CD345" s="551">
        <v>129</v>
      </c>
      <c r="CE345" s="551">
        <v>69</v>
      </c>
      <c r="CF345" s="551">
        <v>27</v>
      </c>
      <c r="CG345" s="551">
        <v>201</v>
      </c>
      <c r="CH345" s="551">
        <v>19</v>
      </c>
      <c r="CI345" s="551">
        <v>65</v>
      </c>
      <c r="CJ345" s="551">
        <v>72</v>
      </c>
      <c r="CK345" s="551">
        <v>53</v>
      </c>
      <c r="CL345" s="551">
        <v>223</v>
      </c>
      <c r="CM345" s="551">
        <v>26</v>
      </c>
      <c r="CN345" s="66"/>
      <c r="CO345" s="66"/>
      <c r="CP345" s="66"/>
      <c r="CQ345" s="66"/>
      <c r="CR345" s="66"/>
      <c r="CS345" s="66"/>
      <c r="CT345" s="66"/>
      <c r="CU345" s="66"/>
      <c r="CV345" s="66"/>
      <c r="CW345" s="66"/>
      <c r="CX345" s="66"/>
      <c r="CY345" s="66"/>
      <c r="CZ345" s="68"/>
    </row>
    <row r="346" s="365" customFormat="true" ht="15" customHeight="true" x14ac:dyDescent="0.2">
      <c r="A346" s="1126"/>
      <c r="B346" s="678" t="s">
        <v>48</v>
      </c>
      <c r="C346" s="531">
        <v>99.07493061979649</v>
      </c>
      <c r="D346" s="520">
        <v>97.651969736498828</v>
      </c>
      <c r="E346" s="520">
        <v>94.756446991404005</v>
      </c>
      <c r="F346" s="520">
        <v>86.434943094432484</v>
      </c>
      <c r="G346" s="539">
        <v>61.305518169582776</v>
      </c>
      <c r="H346" s="531">
        <v>97.737226277372258</v>
      </c>
      <c r="I346" s="520">
        <v>84.007352941176478</v>
      </c>
      <c r="J346" s="520">
        <v>72.647702407002186</v>
      </c>
      <c r="K346" s="520">
        <v>64.218009478672982</v>
      </c>
      <c r="L346" s="539">
        <v>41.045751633986924</v>
      </c>
      <c r="M346" s="531">
        <v>99.107711918419369</v>
      </c>
      <c r="N346" s="520">
        <v>98.209459459459453</v>
      </c>
      <c r="O346" s="520">
        <v>96.487842531840982</v>
      </c>
      <c r="P346" s="520">
        <v>92.487479131886474</v>
      </c>
      <c r="Q346" s="539">
        <v>80.931263858093132</v>
      </c>
      <c r="R346" s="531">
        <v>87.516778523489933</v>
      </c>
      <c r="S346" s="520">
        <v>93.65558912386706</v>
      </c>
      <c r="T346" s="520">
        <v>69.502262443438909</v>
      </c>
      <c r="U346" s="520">
        <v>85.128983308042493</v>
      </c>
      <c r="V346" s="520">
        <v>98.138297872340431</v>
      </c>
      <c r="W346" s="520">
        <v>94.701986754966882</v>
      </c>
      <c r="X346" s="520">
        <v>94.04869251577999</v>
      </c>
      <c r="Y346" s="535">
        <v>99.141630901287556</v>
      </c>
      <c r="Z346" s="535">
        <v>86.098130841121502</v>
      </c>
      <c r="AA346" s="535">
        <v>91.690544412607451</v>
      </c>
      <c r="AB346" s="535">
        <v>86.54708520179372</v>
      </c>
      <c r="AC346" s="535">
        <v>92.637215528781795</v>
      </c>
      <c r="AD346" s="535">
        <v>82.754010695187162</v>
      </c>
      <c r="AE346" s="535">
        <v>92.516268980477221</v>
      </c>
      <c r="AF346" s="535">
        <v>96.181046676096187</v>
      </c>
      <c r="AG346" s="535">
        <v>73.691099476439788</v>
      </c>
      <c r="AH346" s="535">
        <v>96.570397111913351</v>
      </c>
      <c r="AI346" s="535">
        <v>90.959666203059811</v>
      </c>
      <c r="AJ346" s="535">
        <v>89.743589743589752</v>
      </c>
      <c r="AK346" s="535">
        <v>93.59903381642512</v>
      </c>
      <c r="AL346" s="535">
        <v>79.891794409377809</v>
      </c>
      <c r="AM346" s="535">
        <v>97.695035460992912</v>
      </c>
      <c r="AN346" s="70"/>
      <c r="AO346" s="70"/>
      <c r="AP346" s="70"/>
      <c r="AQ346" s="70"/>
      <c r="AR346" s="70"/>
      <c r="AS346" s="70"/>
      <c r="AT346" s="70"/>
      <c r="AU346" s="70"/>
      <c r="AV346" s="70"/>
      <c r="AW346" s="70"/>
      <c r="AX346" s="70"/>
      <c r="AY346" s="70"/>
      <c r="AZ346" s="402"/>
      <c r="BA346" s="1043"/>
      <c r="BB346" s="678" t="s">
        <v>48</v>
      </c>
      <c r="BC346" s="547">
        <v>4284</v>
      </c>
      <c r="BD346" s="543">
        <v>3743</v>
      </c>
      <c r="BE346" s="543">
        <v>3307</v>
      </c>
      <c r="BF346" s="543">
        <v>2810</v>
      </c>
      <c r="BG346" s="556">
        <v>1822</v>
      </c>
      <c r="BH346" s="547">
        <v>1339</v>
      </c>
      <c r="BI346" s="543">
        <v>914</v>
      </c>
      <c r="BJ346" s="543">
        <v>664</v>
      </c>
      <c r="BK346" s="543">
        <v>542</v>
      </c>
      <c r="BL346" s="556">
        <v>314</v>
      </c>
      <c r="BM346" s="547">
        <v>3110</v>
      </c>
      <c r="BN346" s="543">
        <v>2907</v>
      </c>
      <c r="BO346" s="543">
        <v>2500</v>
      </c>
      <c r="BP346" s="543">
        <v>2216</v>
      </c>
      <c r="BQ346" s="556">
        <v>1460</v>
      </c>
      <c r="BR346" s="547">
        <v>652</v>
      </c>
      <c r="BS346" s="543">
        <v>620</v>
      </c>
      <c r="BT346" s="543">
        <v>768</v>
      </c>
      <c r="BU346" s="543">
        <v>561</v>
      </c>
      <c r="BV346" s="543">
        <v>738</v>
      </c>
      <c r="BW346" s="543">
        <v>715</v>
      </c>
      <c r="BX346" s="543">
        <v>1043</v>
      </c>
      <c r="BY346" s="551">
        <v>924</v>
      </c>
      <c r="BZ346" s="551">
        <v>737</v>
      </c>
      <c r="CA346" s="551">
        <v>640</v>
      </c>
      <c r="CB346" s="551">
        <v>579</v>
      </c>
      <c r="CC346" s="551">
        <v>692</v>
      </c>
      <c r="CD346" s="551">
        <v>619</v>
      </c>
      <c r="CE346" s="551">
        <v>853</v>
      </c>
      <c r="CF346" s="551">
        <v>680</v>
      </c>
      <c r="CG346" s="551">
        <v>563</v>
      </c>
      <c r="CH346" s="551">
        <v>535</v>
      </c>
      <c r="CI346" s="551">
        <v>654</v>
      </c>
      <c r="CJ346" s="551">
        <v>630</v>
      </c>
      <c r="CK346" s="551">
        <v>775</v>
      </c>
      <c r="CL346" s="551">
        <v>886</v>
      </c>
      <c r="CM346" s="551">
        <v>1102</v>
      </c>
      <c r="CN346" s="66"/>
      <c r="CO346" s="66"/>
      <c r="CP346" s="66"/>
      <c r="CQ346" s="66"/>
      <c r="CR346" s="66"/>
      <c r="CS346" s="66"/>
      <c r="CT346" s="66"/>
      <c r="CU346" s="66"/>
      <c r="CV346" s="66"/>
      <c r="CW346" s="66"/>
      <c r="CX346" s="66"/>
      <c r="CY346" s="66"/>
      <c r="CZ346" s="68"/>
    </row>
    <row r="347" s="365" customFormat="true" ht="15" customHeight="true" x14ac:dyDescent="0.2">
      <c r="A347" s="1126" t="s">
        <v>145</v>
      </c>
      <c r="B347" s="678" t="s">
        <v>49</v>
      </c>
      <c r="C347" s="531">
        <v>2.3126734505087884E-2</v>
      </c>
      <c r="D347" s="520">
        <v>2.6089225150013044E-2</v>
      </c>
      <c r="E347" s="520">
        <v>0.28653295128939826</v>
      </c>
      <c r="F347" s="520">
        <v>1.5687480775146108</v>
      </c>
      <c r="G347" s="539">
        <v>14.838492597577387</v>
      </c>
      <c r="H347" s="531">
        <v>0.145985401459854</v>
      </c>
      <c r="I347" s="520">
        <v>1.7463235294117647</v>
      </c>
      <c r="J347" s="520">
        <v>4.5951859956236323</v>
      </c>
      <c r="K347" s="520">
        <v>8.1753554502369674</v>
      </c>
      <c r="L347" s="539">
        <v>32.941176470588232</v>
      </c>
      <c r="M347" s="531">
        <v>0</v>
      </c>
      <c r="N347" s="520">
        <v>6.7567567567567571E-2</v>
      </c>
      <c r="O347" s="520">
        <v>0</v>
      </c>
      <c r="P347" s="520">
        <v>0.58430717863105175</v>
      </c>
      <c r="Q347" s="539">
        <v>5.7649667405764964</v>
      </c>
      <c r="R347" s="531">
        <v>2.6845637583892619</v>
      </c>
      <c r="S347" s="520">
        <v>1.6616314199395772</v>
      </c>
      <c r="T347" s="520">
        <v>11.674208144796379</v>
      </c>
      <c r="U347" s="520">
        <v>2.7314112291350532</v>
      </c>
      <c r="V347" s="520">
        <v>0.39893617021276595</v>
      </c>
      <c r="W347" s="520">
        <v>1.3245033112582782</v>
      </c>
      <c r="X347" s="520">
        <v>0.27051397655545539</v>
      </c>
      <c r="Y347" s="535">
        <v>0.75107296137339052</v>
      </c>
      <c r="Z347" s="535">
        <v>4.6728971962616823</v>
      </c>
      <c r="AA347" s="535">
        <v>1.4326647564469914</v>
      </c>
      <c r="AB347" s="535">
        <v>4.0358744394618835</v>
      </c>
      <c r="AC347" s="535">
        <v>1.7402945113788488</v>
      </c>
      <c r="AD347" s="535">
        <v>5.213903743315508</v>
      </c>
      <c r="AE347" s="535">
        <v>1.843817787418655</v>
      </c>
      <c r="AF347" s="535">
        <v>1.272984441301273</v>
      </c>
      <c r="AG347" s="535">
        <v>4.1884816753926701</v>
      </c>
      <c r="AH347" s="535">
        <v>1.4440433212996391</v>
      </c>
      <c r="AI347" s="535">
        <v>2.5034770514603615</v>
      </c>
      <c r="AJ347" s="535">
        <v>1.8518518518518516</v>
      </c>
      <c r="AK347" s="535">
        <v>2.1739130434782608</v>
      </c>
      <c r="AL347" s="535">
        <v>4.6889089269612265</v>
      </c>
      <c r="AM347" s="535">
        <v>0.62056737588652489</v>
      </c>
      <c r="AN347" s="70"/>
      <c r="AO347" s="70"/>
      <c r="AP347" s="70"/>
      <c r="AQ347" s="70"/>
      <c r="AR347" s="70"/>
      <c r="AS347" s="70"/>
      <c r="AT347" s="70"/>
      <c r="AU347" s="70"/>
      <c r="AV347" s="70"/>
      <c r="AW347" s="70"/>
      <c r="AX347" s="70"/>
      <c r="AY347" s="70"/>
      <c r="AZ347" s="402"/>
      <c r="BA347" s="1044" t="s">
        <v>151</v>
      </c>
      <c r="BB347" s="678" t="s">
        <v>49</v>
      </c>
      <c r="BC347" s="547">
        <v>1</v>
      </c>
      <c r="BD347" s="543">
        <v>1</v>
      </c>
      <c r="BE347" s="543">
        <v>10</v>
      </c>
      <c r="BF347" s="543">
        <v>51</v>
      </c>
      <c r="BG347" s="556">
        <v>441</v>
      </c>
      <c r="BH347" s="547">
        <v>2</v>
      </c>
      <c r="BI347" s="543">
        <v>19</v>
      </c>
      <c r="BJ347" s="543">
        <v>42</v>
      </c>
      <c r="BK347" s="543">
        <v>69</v>
      </c>
      <c r="BL347" s="556">
        <v>252</v>
      </c>
      <c r="BM347" s="547">
        <v>0</v>
      </c>
      <c r="BN347" s="543">
        <v>2</v>
      </c>
      <c r="BO347" s="543">
        <v>0</v>
      </c>
      <c r="BP347" s="543">
        <v>14</v>
      </c>
      <c r="BQ347" s="556">
        <v>104</v>
      </c>
      <c r="BR347" s="547">
        <v>20</v>
      </c>
      <c r="BS347" s="543">
        <v>11</v>
      </c>
      <c r="BT347" s="543">
        <v>129</v>
      </c>
      <c r="BU347" s="543">
        <v>18</v>
      </c>
      <c r="BV347" s="543">
        <v>3</v>
      </c>
      <c r="BW347" s="543">
        <v>10</v>
      </c>
      <c r="BX347" s="543">
        <v>3</v>
      </c>
      <c r="BY347" s="551">
        <v>7</v>
      </c>
      <c r="BZ347" s="551">
        <v>40</v>
      </c>
      <c r="CA347" s="551">
        <v>10</v>
      </c>
      <c r="CB347" s="551">
        <v>27</v>
      </c>
      <c r="CC347" s="551">
        <v>13</v>
      </c>
      <c r="CD347" s="551">
        <v>39</v>
      </c>
      <c r="CE347" s="551">
        <v>17</v>
      </c>
      <c r="CF347" s="551">
        <v>9</v>
      </c>
      <c r="CG347" s="551">
        <v>32</v>
      </c>
      <c r="CH347" s="551">
        <v>8</v>
      </c>
      <c r="CI347" s="551">
        <v>18</v>
      </c>
      <c r="CJ347" s="551">
        <v>13</v>
      </c>
      <c r="CK347" s="551">
        <v>18</v>
      </c>
      <c r="CL347" s="551">
        <v>52</v>
      </c>
      <c r="CM347" s="551">
        <v>7</v>
      </c>
      <c r="CN347" s="66"/>
      <c r="CO347" s="66"/>
      <c r="CP347" s="66"/>
      <c r="CQ347" s="66"/>
      <c r="CR347" s="66"/>
      <c r="CS347" s="66"/>
      <c r="CT347" s="66"/>
      <c r="CU347" s="66"/>
      <c r="CV347" s="66"/>
      <c r="CW347" s="66"/>
      <c r="CX347" s="66"/>
      <c r="CY347" s="66"/>
      <c r="CZ347" s="68"/>
    </row>
    <row r="348" s="365" customFormat="true" ht="15" customHeight="true" x14ac:dyDescent="0.2">
      <c r="A348" s="1126"/>
      <c r="B348" s="678" t="s">
        <v>48</v>
      </c>
      <c r="C348" s="531">
        <v>99.976873265494916</v>
      </c>
      <c r="D348" s="520">
        <v>99.973910774849983</v>
      </c>
      <c r="E348" s="520">
        <v>99.713467048710598</v>
      </c>
      <c r="F348" s="520">
        <v>98.431251922485387</v>
      </c>
      <c r="G348" s="539">
        <v>85.161507402422615</v>
      </c>
      <c r="H348" s="531">
        <v>99.854014598540147</v>
      </c>
      <c r="I348" s="520">
        <v>98.253676470588232</v>
      </c>
      <c r="J348" s="520">
        <v>95.404814004376377</v>
      </c>
      <c r="K348" s="520">
        <v>91.824644549763036</v>
      </c>
      <c r="L348" s="539">
        <v>67.058823529411754</v>
      </c>
      <c r="M348" s="531">
        <v>100</v>
      </c>
      <c r="N348" s="520">
        <v>99.932432432432421</v>
      </c>
      <c r="O348" s="520">
        <v>100</v>
      </c>
      <c r="P348" s="520">
        <v>99.41569282136895</v>
      </c>
      <c r="Q348" s="539">
        <v>94.235033259423503</v>
      </c>
      <c r="R348" s="531">
        <v>97.31543624161074</v>
      </c>
      <c r="S348" s="520">
        <v>98.338368580060418</v>
      </c>
      <c r="T348" s="520">
        <v>88.325791855203619</v>
      </c>
      <c r="U348" s="520">
        <v>97.268588770864952</v>
      </c>
      <c r="V348" s="520">
        <v>99.601063829787222</v>
      </c>
      <c r="W348" s="520">
        <v>98.675496688741731</v>
      </c>
      <c r="X348" s="520">
        <v>99.729486023444551</v>
      </c>
      <c r="Y348" s="535">
        <v>99.248927038626604</v>
      </c>
      <c r="Z348" s="535">
        <v>95.327102803738313</v>
      </c>
      <c r="AA348" s="535">
        <v>98.567335243553018</v>
      </c>
      <c r="AB348" s="535">
        <v>95.964125560538122</v>
      </c>
      <c r="AC348" s="535">
        <v>98.259705488621151</v>
      </c>
      <c r="AD348" s="535">
        <v>94.786096256684488</v>
      </c>
      <c r="AE348" s="535">
        <v>98.156182212581342</v>
      </c>
      <c r="AF348" s="535">
        <v>98.727015558698724</v>
      </c>
      <c r="AG348" s="535">
        <v>95.81151832460732</v>
      </c>
      <c r="AH348" s="535">
        <v>98.555956678700369</v>
      </c>
      <c r="AI348" s="535">
        <v>97.496522948539649</v>
      </c>
      <c r="AJ348" s="535">
        <v>98.148148148148152</v>
      </c>
      <c r="AK348" s="535">
        <v>97.826086956521735</v>
      </c>
      <c r="AL348" s="535">
        <v>95.311091073038781</v>
      </c>
      <c r="AM348" s="535">
        <v>99.379432624113477</v>
      </c>
      <c r="AN348" s="70"/>
      <c r="AO348" s="70"/>
      <c r="AP348" s="70"/>
      <c r="AQ348" s="70"/>
      <c r="AR348" s="70"/>
      <c r="AS348" s="70"/>
      <c r="AT348" s="70"/>
      <c r="AU348" s="70"/>
      <c r="AV348" s="70"/>
      <c r="AW348" s="70"/>
      <c r="AX348" s="70"/>
      <c r="AY348" s="70"/>
      <c r="AZ348" s="402"/>
      <c r="BA348" s="1043"/>
      <c r="BB348" s="678" t="s">
        <v>48</v>
      </c>
      <c r="BC348" s="547">
        <v>4323</v>
      </c>
      <c r="BD348" s="543">
        <v>3832</v>
      </c>
      <c r="BE348" s="543">
        <v>3480</v>
      </c>
      <c r="BF348" s="543">
        <v>3200</v>
      </c>
      <c r="BG348" s="556">
        <v>2531</v>
      </c>
      <c r="BH348" s="547">
        <v>1368</v>
      </c>
      <c r="BI348" s="543">
        <v>1069</v>
      </c>
      <c r="BJ348" s="543">
        <v>872</v>
      </c>
      <c r="BK348" s="543">
        <v>775</v>
      </c>
      <c r="BL348" s="556">
        <v>513</v>
      </c>
      <c r="BM348" s="547">
        <v>3138</v>
      </c>
      <c r="BN348" s="543">
        <v>2958</v>
      </c>
      <c r="BO348" s="543">
        <v>2591</v>
      </c>
      <c r="BP348" s="543">
        <v>2382</v>
      </c>
      <c r="BQ348" s="556">
        <v>1700</v>
      </c>
      <c r="BR348" s="547">
        <v>725</v>
      </c>
      <c r="BS348" s="543">
        <v>651</v>
      </c>
      <c r="BT348" s="543">
        <v>976</v>
      </c>
      <c r="BU348" s="543">
        <v>641</v>
      </c>
      <c r="BV348" s="543">
        <v>749</v>
      </c>
      <c r="BW348" s="543">
        <v>745</v>
      </c>
      <c r="BX348" s="543">
        <v>1106</v>
      </c>
      <c r="BY348" s="551">
        <v>925</v>
      </c>
      <c r="BZ348" s="551">
        <v>816</v>
      </c>
      <c r="CA348" s="551">
        <v>688</v>
      </c>
      <c r="CB348" s="551">
        <v>642</v>
      </c>
      <c r="CC348" s="551">
        <v>734</v>
      </c>
      <c r="CD348" s="551">
        <v>709</v>
      </c>
      <c r="CE348" s="551">
        <v>905</v>
      </c>
      <c r="CF348" s="551">
        <v>698</v>
      </c>
      <c r="CG348" s="551">
        <v>732</v>
      </c>
      <c r="CH348" s="551">
        <v>546</v>
      </c>
      <c r="CI348" s="551">
        <v>701</v>
      </c>
      <c r="CJ348" s="551">
        <v>689</v>
      </c>
      <c r="CK348" s="551">
        <v>810</v>
      </c>
      <c r="CL348" s="551">
        <v>1057</v>
      </c>
      <c r="CM348" s="551">
        <v>1121</v>
      </c>
      <c r="CN348" s="66"/>
      <c r="CO348" s="66"/>
      <c r="CP348" s="66"/>
      <c r="CQ348" s="66"/>
      <c r="CR348" s="66"/>
      <c r="CS348" s="66"/>
      <c r="CT348" s="66"/>
      <c r="CU348" s="66"/>
      <c r="CV348" s="66"/>
      <c r="CW348" s="66"/>
      <c r="CX348" s="66"/>
      <c r="CY348" s="66"/>
      <c r="CZ348" s="68"/>
    </row>
    <row r="349" s="365" customFormat="true" ht="15" customHeight="true" x14ac:dyDescent="0.2">
      <c r="A349" s="1126" t="s">
        <v>146</v>
      </c>
      <c r="B349" s="678" t="s">
        <v>49</v>
      </c>
      <c r="C349" s="531">
        <v>15.703052728954672</v>
      </c>
      <c r="D349" s="520">
        <v>21.314896947560658</v>
      </c>
      <c r="E349" s="520">
        <v>28.395415472779366</v>
      </c>
      <c r="F349" s="520">
        <v>49.307905259920027</v>
      </c>
      <c r="G349" s="539">
        <v>83.109017496635261</v>
      </c>
      <c r="H349" s="531">
        <v>18.248175182481752</v>
      </c>
      <c r="I349" s="520">
        <v>59.191176470588239</v>
      </c>
      <c r="J349" s="520">
        <v>79.540481400437642</v>
      </c>
      <c r="K349" s="520">
        <v>86.729857819905206</v>
      </c>
      <c r="L349" s="539">
        <v>93.986928104575156</v>
      </c>
      <c r="M349" s="531">
        <v>16.061185468451242</v>
      </c>
      <c r="N349" s="520">
        <v>19.695945945945944</v>
      </c>
      <c r="O349" s="520">
        <v>24.314936318023932</v>
      </c>
      <c r="P349" s="520">
        <v>33.597662771285478</v>
      </c>
      <c r="Q349" s="539">
        <v>53.547671840354774</v>
      </c>
      <c r="R349" s="531">
        <v>42.818791946308728</v>
      </c>
      <c r="S349" s="520">
        <v>30.966767371601208</v>
      </c>
      <c r="T349" s="520">
        <v>77.194570135746616</v>
      </c>
      <c r="U349" s="520">
        <v>40.364188163884677</v>
      </c>
      <c r="V349" s="520">
        <v>28.723404255319153</v>
      </c>
      <c r="W349" s="520">
        <v>22.251655629139073</v>
      </c>
      <c r="X349" s="520">
        <v>30.027051397655548</v>
      </c>
      <c r="Y349" s="535">
        <v>8.7982832618025757</v>
      </c>
      <c r="Z349" s="535">
        <v>46.495327102803742</v>
      </c>
      <c r="AA349" s="535">
        <v>28.796561604584525</v>
      </c>
      <c r="AB349" s="535">
        <v>38.863976083707023</v>
      </c>
      <c r="AC349" s="535">
        <v>49.263721552878181</v>
      </c>
      <c r="AD349" s="535">
        <v>45.320855614973262</v>
      </c>
      <c r="AE349" s="535">
        <v>36.876355748373101</v>
      </c>
      <c r="AF349" s="535">
        <v>19.236209335219236</v>
      </c>
      <c r="AG349" s="535">
        <v>56.937172774869104</v>
      </c>
      <c r="AH349" s="535">
        <v>19.855595667870034</v>
      </c>
      <c r="AI349" s="535">
        <v>32.26703755215577</v>
      </c>
      <c r="AJ349" s="535">
        <v>34.615384615384613</v>
      </c>
      <c r="AK349" s="535">
        <v>29.227053140096622</v>
      </c>
      <c r="AL349" s="535">
        <v>48.602344454463484</v>
      </c>
      <c r="AM349" s="535">
        <v>24.379432624113477</v>
      </c>
      <c r="AN349" s="70"/>
      <c r="AO349" s="70"/>
      <c r="AP349" s="70"/>
      <c r="AQ349" s="70"/>
      <c r="AR349" s="70"/>
      <c r="AS349" s="70"/>
      <c r="AT349" s="70"/>
      <c r="AU349" s="70"/>
      <c r="AV349" s="70"/>
      <c r="AW349" s="70"/>
      <c r="AX349" s="70"/>
      <c r="AY349" s="70"/>
      <c r="AZ349" s="402"/>
      <c r="BA349" s="1044" t="s">
        <v>152</v>
      </c>
      <c r="BB349" s="678" t="s">
        <v>49</v>
      </c>
      <c r="BC349" s="547">
        <v>679</v>
      </c>
      <c r="BD349" s="543">
        <v>817</v>
      </c>
      <c r="BE349" s="543">
        <v>991</v>
      </c>
      <c r="BF349" s="543">
        <v>1603</v>
      </c>
      <c r="BG349" s="556">
        <v>2470</v>
      </c>
      <c r="BH349" s="547">
        <v>250</v>
      </c>
      <c r="BI349" s="543">
        <v>644</v>
      </c>
      <c r="BJ349" s="543">
        <v>727</v>
      </c>
      <c r="BK349" s="543">
        <v>732</v>
      </c>
      <c r="BL349" s="556">
        <v>719</v>
      </c>
      <c r="BM349" s="547">
        <v>504</v>
      </c>
      <c r="BN349" s="543">
        <v>583</v>
      </c>
      <c r="BO349" s="543">
        <v>630</v>
      </c>
      <c r="BP349" s="543">
        <v>805</v>
      </c>
      <c r="BQ349" s="556">
        <v>966</v>
      </c>
      <c r="BR349" s="547">
        <v>319</v>
      </c>
      <c r="BS349" s="543">
        <v>205</v>
      </c>
      <c r="BT349" s="543">
        <v>853</v>
      </c>
      <c r="BU349" s="543">
        <v>266</v>
      </c>
      <c r="BV349" s="543">
        <v>216</v>
      </c>
      <c r="BW349" s="543">
        <v>168</v>
      </c>
      <c r="BX349" s="543">
        <v>333</v>
      </c>
      <c r="BY349" s="551">
        <v>82</v>
      </c>
      <c r="BZ349" s="551">
        <v>398</v>
      </c>
      <c r="CA349" s="551">
        <v>201</v>
      </c>
      <c r="CB349" s="551">
        <v>260</v>
      </c>
      <c r="CC349" s="551">
        <v>368</v>
      </c>
      <c r="CD349" s="551">
        <v>339</v>
      </c>
      <c r="CE349" s="551">
        <v>340</v>
      </c>
      <c r="CF349" s="551">
        <v>136</v>
      </c>
      <c r="CG349" s="551">
        <v>435</v>
      </c>
      <c r="CH349" s="551">
        <v>110</v>
      </c>
      <c r="CI349" s="551">
        <v>232</v>
      </c>
      <c r="CJ349" s="551">
        <v>243</v>
      </c>
      <c r="CK349" s="551">
        <v>242</v>
      </c>
      <c r="CL349" s="551">
        <v>539</v>
      </c>
      <c r="CM349" s="551">
        <v>275</v>
      </c>
      <c r="CN349" s="66"/>
      <c r="CO349" s="66"/>
      <c r="CP349" s="66"/>
      <c r="CQ349" s="66"/>
      <c r="CR349" s="66"/>
      <c r="CS349" s="66"/>
      <c r="CT349" s="66"/>
      <c r="CU349" s="66"/>
      <c r="CV349" s="66"/>
      <c r="CW349" s="66"/>
      <c r="CX349" s="66"/>
      <c r="CY349" s="66"/>
      <c r="CZ349" s="68"/>
    </row>
    <row r="350" s="365" customFormat="true" ht="15" customHeight="true" x14ac:dyDescent="0.2">
      <c r="A350" s="1126"/>
      <c r="B350" s="678" t="s">
        <v>48</v>
      </c>
      <c r="C350" s="531">
        <v>84.296947271045326</v>
      </c>
      <c r="D350" s="520">
        <v>78.685103052439345</v>
      </c>
      <c r="E350" s="520">
        <v>71.604584527220624</v>
      </c>
      <c r="F350" s="520">
        <v>50.692094740079973</v>
      </c>
      <c r="G350" s="539">
        <v>16.890982503364739</v>
      </c>
      <c r="H350" s="531">
        <v>81.751824817518255</v>
      </c>
      <c r="I350" s="520">
        <v>40.808823529411761</v>
      </c>
      <c r="J350" s="520">
        <v>20.459518599562362</v>
      </c>
      <c r="K350" s="520">
        <v>13.270142180094787</v>
      </c>
      <c r="L350" s="539">
        <v>6.0130718954248366</v>
      </c>
      <c r="M350" s="531">
        <v>83.938814531548758</v>
      </c>
      <c r="N350" s="520">
        <v>80.304054054054049</v>
      </c>
      <c r="O350" s="520">
        <v>75.685063681976075</v>
      </c>
      <c r="P350" s="520">
        <v>66.402337228714529</v>
      </c>
      <c r="Q350" s="539">
        <v>46.452328159645234</v>
      </c>
      <c r="R350" s="531">
        <v>57.181208053691279</v>
      </c>
      <c r="S350" s="520">
        <v>69.033232628398792</v>
      </c>
      <c r="T350" s="520">
        <v>22.805429864253394</v>
      </c>
      <c r="U350" s="520">
        <v>59.635811836115323</v>
      </c>
      <c r="V350" s="520">
        <v>71.276595744680847</v>
      </c>
      <c r="W350" s="520">
        <v>77.74834437086092</v>
      </c>
      <c r="X350" s="520">
        <v>69.972948602344459</v>
      </c>
      <c r="Y350" s="535">
        <v>91.201716738197419</v>
      </c>
      <c r="Z350" s="535">
        <v>53.504672897196258</v>
      </c>
      <c r="AA350" s="535">
        <v>71.203438395415475</v>
      </c>
      <c r="AB350" s="535">
        <v>61.13602391629297</v>
      </c>
      <c r="AC350" s="535">
        <v>50.736278447121819</v>
      </c>
      <c r="AD350" s="535">
        <v>54.679144385026731</v>
      </c>
      <c r="AE350" s="535">
        <v>63.123644251626899</v>
      </c>
      <c r="AF350" s="535">
        <v>80.763790664780771</v>
      </c>
      <c r="AG350" s="535">
        <v>43.062827225130889</v>
      </c>
      <c r="AH350" s="535">
        <v>80.144404332129966</v>
      </c>
      <c r="AI350" s="535">
        <v>67.73296244784423</v>
      </c>
      <c r="AJ350" s="535">
        <v>65.384615384615387</v>
      </c>
      <c r="AK350" s="535">
        <v>70.772946859903385</v>
      </c>
      <c r="AL350" s="535">
        <v>51.397655545536523</v>
      </c>
      <c r="AM350" s="535">
        <v>75.620567375886523</v>
      </c>
      <c r="AN350" s="70"/>
      <c r="AO350" s="70"/>
      <c r="AP350" s="70"/>
      <c r="AQ350" s="70"/>
      <c r="AR350" s="70"/>
      <c r="AS350" s="70"/>
      <c r="AT350" s="70"/>
      <c r="AU350" s="70"/>
      <c r="AV350" s="70"/>
      <c r="AW350" s="70"/>
      <c r="AX350" s="70"/>
      <c r="AY350" s="70"/>
      <c r="AZ350" s="402"/>
      <c r="BA350" s="1043"/>
      <c r="BB350" s="678" t="s">
        <v>48</v>
      </c>
      <c r="BC350" s="547">
        <v>3645</v>
      </c>
      <c r="BD350" s="543">
        <v>3016</v>
      </c>
      <c r="BE350" s="543">
        <v>2499</v>
      </c>
      <c r="BF350" s="543">
        <v>1648</v>
      </c>
      <c r="BG350" s="556">
        <v>502</v>
      </c>
      <c r="BH350" s="547">
        <v>1120</v>
      </c>
      <c r="BI350" s="543">
        <v>444</v>
      </c>
      <c r="BJ350" s="543">
        <v>187</v>
      </c>
      <c r="BK350" s="543">
        <v>112</v>
      </c>
      <c r="BL350" s="556">
        <v>46</v>
      </c>
      <c r="BM350" s="547">
        <v>2634</v>
      </c>
      <c r="BN350" s="543">
        <v>2377</v>
      </c>
      <c r="BO350" s="543">
        <v>1961</v>
      </c>
      <c r="BP350" s="543">
        <v>1591</v>
      </c>
      <c r="BQ350" s="556">
        <v>838</v>
      </c>
      <c r="BR350" s="547">
        <v>426</v>
      </c>
      <c r="BS350" s="543">
        <v>457</v>
      </c>
      <c r="BT350" s="543">
        <v>252</v>
      </c>
      <c r="BU350" s="543">
        <v>393</v>
      </c>
      <c r="BV350" s="543">
        <v>536</v>
      </c>
      <c r="BW350" s="543">
        <v>587</v>
      </c>
      <c r="BX350" s="543">
        <v>776</v>
      </c>
      <c r="BY350" s="551">
        <v>850</v>
      </c>
      <c r="BZ350" s="551">
        <v>458</v>
      </c>
      <c r="CA350" s="551">
        <v>497</v>
      </c>
      <c r="CB350" s="551">
        <v>409</v>
      </c>
      <c r="CC350" s="551">
        <v>379</v>
      </c>
      <c r="CD350" s="551">
        <v>409</v>
      </c>
      <c r="CE350" s="551">
        <v>582</v>
      </c>
      <c r="CF350" s="551">
        <v>571</v>
      </c>
      <c r="CG350" s="551">
        <v>329</v>
      </c>
      <c r="CH350" s="551">
        <v>444</v>
      </c>
      <c r="CI350" s="551">
        <v>487</v>
      </c>
      <c r="CJ350" s="551">
        <v>459</v>
      </c>
      <c r="CK350" s="551">
        <v>586</v>
      </c>
      <c r="CL350" s="551">
        <v>570</v>
      </c>
      <c r="CM350" s="551">
        <v>853</v>
      </c>
      <c r="CN350" s="66"/>
      <c r="CO350" s="66"/>
      <c r="CP350" s="66"/>
      <c r="CQ350" s="66"/>
      <c r="CR350" s="66"/>
      <c r="CS350" s="66"/>
      <c r="CT350" s="66"/>
      <c r="CU350" s="66"/>
      <c r="CV350" s="66"/>
      <c r="CW350" s="66"/>
      <c r="CX350" s="66"/>
      <c r="CY350" s="66"/>
      <c r="CZ350" s="68"/>
    </row>
    <row r="351" s="365" customFormat="true" ht="15" customHeight="true" x14ac:dyDescent="0.2">
      <c r="A351" s="1126" t="s">
        <v>147</v>
      </c>
      <c r="B351" s="678" t="s">
        <v>49</v>
      </c>
      <c r="C351" s="531">
        <v>0.23126734505087881</v>
      </c>
      <c r="D351" s="520">
        <v>0.5217845030002608</v>
      </c>
      <c r="E351" s="520">
        <v>1.1174785100286533</v>
      </c>
      <c r="F351" s="520">
        <v>3.998769609350969</v>
      </c>
      <c r="G351" s="539">
        <v>21.938088829071329</v>
      </c>
      <c r="H351" s="531">
        <v>0.36496350364963503</v>
      </c>
      <c r="I351" s="520">
        <v>4.4117647058823533</v>
      </c>
      <c r="J351" s="520">
        <v>9.0809628008752732</v>
      </c>
      <c r="K351" s="520">
        <v>14.099526066350712</v>
      </c>
      <c r="L351" s="539">
        <v>43.529411764705884</v>
      </c>
      <c r="M351" s="531">
        <v>0.19120458891013384</v>
      </c>
      <c r="N351" s="520">
        <v>0.5067567567567568</v>
      </c>
      <c r="O351" s="520">
        <v>0.73330760324199151</v>
      </c>
      <c r="P351" s="520">
        <v>1.8363939899833055</v>
      </c>
      <c r="Q351" s="539">
        <v>9.922394678492239</v>
      </c>
      <c r="R351" s="531">
        <v>3.7583892617449663</v>
      </c>
      <c r="S351" s="520">
        <v>2.5679758308157101</v>
      </c>
      <c r="T351" s="520">
        <v>18.642533936651585</v>
      </c>
      <c r="U351" s="520">
        <v>4.4006069802731407</v>
      </c>
      <c r="V351" s="520">
        <v>0.66489361702127658</v>
      </c>
      <c r="W351" s="520">
        <v>2.1192052980132452</v>
      </c>
      <c r="X351" s="520">
        <v>0.90171325518485124</v>
      </c>
      <c r="Y351" s="535">
        <v>0.75107296137339052</v>
      </c>
      <c r="Z351" s="535">
        <v>9.5794392523364476</v>
      </c>
      <c r="AA351" s="535">
        <v>2.4355300859598854</v>
      </c>
      <c r="AB351" s="535">
        <v>6.5769805680119582</v>
      </c>
      <c r="AC351" s="535">
        <v>3.2128514056224895</v>
      </c>
      <c r="AD351" s="535">
        <v>7.4866310160427805</v>
      </c>
      <c r="AE351" s="535">
        <v>2.6030368763557483</v>
      </c>
      <c r="AF351" s="535">
        <v>1.9801980198019802</v>
      </c>
      <c r="AG351" s="535">
        <v>7.8534031413612562</v>
      </c>
      <c r="AH351" s="535">
        <v>2.5270758122743682</v>
      </c>
      <c r="AI351" s="535">
        <v>3.05980528511822</v>
      </c>
      <c r="AJ351" s="535">
        <v>3.7037037037037033</v>
      </c>
      <c r="AK351" s="535">
        <v>5.3140096618357484</v>
      </c>
      <c r="AL351" s="535">
        <v>7.6645626690712358</v>
      </c>
      <c r="AM351" s="535">
        <v>1.8617021276595744</v>
      </c>
      <c r="AN351" s="70"/>
      <c r="AO351" s="70"/>
      <c r="AP351" s="70"/>
      <c r="AQ351" s="70"/>
      <c r="AR351" s="70"/>
      <c r="AS351" s="70"/>
      <c r="AT351" s="70"/>
      <c r="AU351" s="70"/>
      <c r="AV351" s="70"/>
      <c r="AW351" s="70"/>
      <c r="AX351" s="70"/>
      <c r="AY351" s="70"/>
      <c r="AZ351" s="402"/>
      <c r="BA351" s="1044" t="s">
        <v>153</v>
      </c>
      <c r="BB351" s="678" t="s">
        <v>49</v>
      </c>
      <c r="BC351" s="547">
        <v>10</v>
      </c>
      <c r="BD351" s="543">
        <v>20</v>
      </c>
      <c r="BE351" s="543">
        <v>39</v>
      </c>
      <c r="BF351" s="543">
        <v>130</v>
      </c>
      <c r="BG351" s="556">
        <v>652</v>
      </c>
      <c r="BH351" s="547">
        <v>5</v>
      </c>
      <c r="BI351" s="543">
        <v>48</v>
      </c>
      <c r="BJ351" s="543">
        <v>83</v>
      </c>
      <c r="BK351" s="543">
        <v>119</v>
      </c>
      <c r="BL351" s="556">
        <v>333</v>
      </c>
      <c r="BM351" s="547">
        <v>6</v>
      </c>
      <c r="BN351" s="543">
        <v>15</v>
      </c>
      <c r="BO351" s="543">
        <v>19</v>
      </c>
      <c r="BP351" s="543">
        <v>44</v>
      </c>
      <c r="BQ351" s="556">
        <v>179</v>
      </c>
      <c r="BR351" s="547">
        <v>28</v>
      </c>
      <c r="BS351" s="543">
        <v>17</v>
      </c>
      <c r="BT351" s="543">
        <v>206</v>
      </c>
      <c r="BU351" s="543">
        <v>29</v>
      </c>
      <c r="BV351" s="543">
        <v>5</v>
      </c>
      <c r="BW351" s="543">
        <v>16</v>
      </c>
      <c r="BX351" s="543">
        <v>10</v>
      </c>
      <c r="BY351" s="551">
        <v>7</v>
      </c>
      <c r="BZ351" s="551">
        <v>82</v>
      </c>
      <c r="CA351" s="551">
        <v>17</v>
      </c>
      <c r="CB351" s="551">
        <v>44</v>
      </c>
      <c r="CC351" s="551">
        <v>24</v>
      </c>
      <c r="CD351" s="551">
        <v>56</v>
      </c>
      <c r="CE351" s="551">
        <v>24</v>
      </c>
      <c r="CF351" s="551">
        <v>14</v>
      </c>
      <c r="CG351" s="551">
        <v>60</v>
      </c>
      <c r="CH351" s="551">
        <v>14</v>
      </c>
      <c r="CI351" s="551">
        <v>22</v>
      </c>
      <c r="CJ351" s="551">
        <v>26</v>
      </c>
      <c r="CK351" s="551">
        <v>44</v>
      </c>
      <c r="CL351" s="551">
        <v>85</v>
      </c>
      <c r="CM351" s="551">
        <v>21</v>
      </c>
      <c r="CN351" s="66"/>
      <c r="CO351" s="66"/>
      <c r="CP351" s="66"/>
      <c r="CQ351" s="66"/>
      <c r="CR351" s="66"/>
      <c r="CS351" s="66"/>
      <c r="CT351" s="66"/>
      <c r="CU351" s="66"/>
      <c r="CV351" s="66"/>
      <c r="CW351" s="66"/>
      <c r="CX351" s="66"/>
      <c r="CY351" s="66"/>
      <c r="CZ351" s="68"/>
    </row>
    <row r="352" s="365" customFormat="true" ht="15" customHeight="true" x14ac:dyDescent="0.2">
      <c r="A352" s="1126"/>
      <c r="B352" s="678" t="s">
        <v>48</v>
      </c>
      <c r="C352" s="531">
        <v>99.768732654949119</v>
      </c>
      <c r="D352" s="520">
        <v>99.478215496999738</v>
      </c>
      <c r="E352" s="520">
        <v>98.882521489971339</v>
      </c>
      <c r="F352" s="520">
        <v>96.001230390649027</v>
      </c>
      <c r="G352" s="539">
        <v>78.061911170928667</v>
      </c>
      <c r="H352" s="531">
        <v>99.635036496350367</v>
      </c>
      <c r="I352" s="520">
        <v>95.588235294117652</v>
      </c>
      <c r="J352" s="520">
        <v>90.91903719912473</v>
      </c>
      <c r="K352" s="520">
        <v>85.900473933649295</v>
      </c>
      <c r="L352" s="539">
        <v>56.470588235294116</v>
      </c>
      <c r="M352" s="531">
        <v>99.808795411089875</v>
      </c>
      <c r="N352" s="520">
        <v>99.493243243243242</v>
      </c>
      <c r="O352" s="520">
        <v>99.266692396758003</v>
      </c>
      <c r="P352" s="520">
        <v>98.163606010016693</v>
      </c>
      <c r="Q352" s="539">
        <v>90.077605321507761</v>
      </c>
      <c r="R352" s="531">
        <v>96.241610738255034</v>
      </c>
      <c r="S352" s="520">
        <v>97.432024169184288</v>
      </c>
      <c r="T352" s="520">
        <v>81.357466063348411</v>
      </c>
      <c r="U352" s="520">
        <v>95.599393019726861</v>
      </c>
      <c r="V352" s="520">
        <v>99.335106382978722</v>
      </c>
      <c r="W352" s="520">
        <v>97.880794701986744</v>
      </c>
      <c r="X352" s="520">
        <v>99.098286744815141</v>
      </c>
      <c r="Y352" s="535">
        <v>99.248927038626604</v>
      </c>
      <c r="Z352" s="535">
        <v>90.420560747663544</v>
      </c>
      <c r="AA352" s="535">
        <v>97.564469914040117</v>
      </c>
      <c r="AB352" s="535">
        <v>93.423019431988038</v>
      </c>
      <c r="AC352" s="535">
        <v>96.787148594377513</v>
      </c>
      <c r="AD352" s="535">
        <v>92.513368983957221</v>
      </c>
      <c r="AE352" s="535">
        <v>97.396963123644255</v>
      </c>
      <c r="AF352" s="535">
        <v>98.019801980198025</v>
      </c>
      <c r="AG352" s="535">
        <v>92.146596858638745</v>
      </c>
      <c r="AH352" s="535">
        <v>97.472924187725624</v>
      </c>
      <c r="AI352" s="535">
        <v>96.940194714881784</v>
      </c>
      <c r="AJ352" s="535">
        <v>96.296296296296291</v>
      </c>
      <c r="AK352" s="535">
        <v>94.685990338164245</v>
      </c>
      <c r="AL352" s="535">
        <v>92.335437330928755</v>
      </c>
      <c r="AM352" s="535">
        <v>98.138297872340431</v>
      </c>
      <c r="AN352" s="70"/>
      <c r="AO352" s="70"/>
      <c r="AP352" s="70"/>
      <c r="AQ352" s="70"/>
      <c r="AR352" s="70"/>
      <c r="AS352" s="70"/>
      <c r="AT352" s="70"/>
      <c r="AU352" s="70"/>
      <c r="AV352" s="70"/>
      <c r="AW352" s="70"/>
      <c r="AX352" s="70"/>
      <c r="AY352" s="70"/>
      <c r="AZ352" s="402"/>
      <c r="BA352" s="1043"/>
      <c r="BB352" s="678" t="s">
        <v>48</v>
      </c>
      <c r="BC352" s="547">
        <v>4314</v>
      </c>
      <c r="BD352" s="543">
        <v>3813</v>
      </c>
      <c r="BE352" s="543">
        <v>3451</v>
      </c>
      <c r="BF352" s="543">
        <v>3121</v>
      </c>
      <c r="BG352" s="556">
        <v>2320</v>
      </c>
      <c r="BH352" s="547">
        <v>1365</v>
      </c>
      <c r="BI352" s="543">
        <v>1040</v>
      </c>
      <c r="BJ352" s="543">
        <v>831</v>
      </c>
      <c r="BK352" s="543">
        <v>725</v>
      </c>
      <c r="BL352" s="556">
        <v>432</v>
      </c>
      <c r="BM352" s="547">
        <v>3132</v>
      </c>
      <c r="BN352" s="543">
        <v>2945</v>
      </c>
      <c r="BO352" s="543">
        <v>2572</v>
      </c>
      <c r="BP352" s="543">
        <v>2352</v>
      </c>
      <c r="BQ352" s="556">
        <v>1625</v>
      </c>
      <c r="BR352" s="547">
        <v>717</v>
      </c>
      <c r="BS352" s="543">
        <v>645</v>
      </c>
      <c r="BT352" s="543">
        <v>899</v>
      </c>
      <c r="BU352" s="543">
        <v>630</v>
      </c>
      <c r="BV352" s="543">
        <v>747</v>
      </c>
      <c r="BW352" s="543">
        <v>739</v>
      </c>
      <c r="BX352" s="543">
        <v>1099</v>
      </c>
      <c r="BY352" s="551">
        <v>925</v>
      </c>
      <c r="BZ352" s="551">
        <v>774</v>
      </c>
      <c r="CA352" s="551">
        <v>681</v>
      </c>
      <c r="CB352" s="551">
        <v>625</v>
      </c>
      <c r="CC352" s="551">
        <v>723</v>
      </c>
      <c r="CD352" s="551">
        <v>692</v>
      </c>
      <c r="CE352" s="551">
        <v>898</v>
      </c>
      <c r="CF352" s="551">
        <v>693</v>
      </c>
      <c r="CG352" s="551">
        <v>704</v>
      </c>
      <c r="CH352" s="551">
        <v>540</v>
      </c>
      <c r="CI352" s="551">
        <v>697</v>
      </c>
      <c r="CJ352" s="551">
        <v>676</v>
      </c>
      <c r="CK352" s="551">
        <v>784</v>
      </c>
      <c r="CL352" s="551">
        <v>1024</v>
      </c>
      <c r="CM352" s="551">
        <v>1107</v>
      </c>
      <c r="CN352" s="66"/>
      <c r="CO352" s="66"/>
      <c r="CP352" s="66"/>
      <c r="CQ352" s="66"/>
      <c r="CR352" s="66"/>
      <c r="CS352" s="66"/>
      <c r="CT352" s="66"/>
      <c r="CU352" s="66"/>
      <c r="CV352" s="66"/>
      <c r="CW352" s="66"/>
      <c r="CX352" s="66"/>
      <c r="CY352" s="66"/>
      <c r="CZ352" s="68"/>
    </row>
    <row r="353" s="365" customFormat="true" ht="15" customHeight="true" x14ac:dyDescent="0.2">
      <c r="A353" s="1126" t="s">
        <v>137</v>
      </c>
      <c r="B353" s="678" t="s">
        <v>49</v>
      </c>
      <c r="C353" s="531">
        <v>4.7641073080481036</v>
      </c>
      <c r="D353" s="520">
        <v>7.8789459953039387</v>
      </c>
      <c r="E353" s="520">
        <v>13.151862464183381</v>
      </c>
      <c r="F353" s="520">
        <v>23.162103968009841</v>
      </c>
      <c r="G353" s="539">
        <v>45.053835800807533</v>
      </c>
      <c r="H353" s="531">
        <v>7.664233576642336</v>
      </c>
      <c r="I353" s="520">
        <v>21.323529411764707</v>
      </c>
      <c r="J353" s="520">
        <v>34.573304157549231</v>
      </c>
      <c r="K353" s="520">
        <v>41.824644549763036</v>
      </c>
      <c r="L353" s="539">
        <v>61.830065359477125</v>
      </c>
      <c r="M353" s="531">
        <v>4.7163798597833013</v>
      </c>
      <c r="N353" s="520">
        <v>6.5202702702702702</v>
      </c>
      <c r="O353" s="520">
        <v>11.231184870706292</v>
      </c>
      <c r="P353" s="520">
        <v>16.402337228714526</v>
      </c>
      <c r="Q353" s="539">
        <v>30.764966740576501</v>
      </c>
      <c r="R353" s="531">
        <v>19.865771812080538</v>
      </c>
      <c r="S353" s="520">
        <v>14.501510574018129</v>
      </c>
      <c r="T353" s="520">
        <v>33.574660633484157</v>
      </c>
      <c r="U353" s="520">
        <v>29.893778452200305</v>
      </c>
      <c r="V353" s="520">
        <v>4.2553191489361701</v>
      </c>
      <c r="W353" s="520">
        <v>11.655629139072849</v>
      </c>
      <c r="X353" s="520">
        <v>10.550045085662759</v>
      </c>
      <c r="Y353" s="535">
        <v>3.3261802575107295</v>
      </c>
      <c r="Z353" s="535">
        <v>20.093457943925234</v>
      </c>
      <c r="AA353" s="535">
        <v>19.054441260744987</v>
      </c>
      <c r="AB353" s="535">
        <v>23.318385650224215</v>
      </c>
      <c r="AC353" s="535">
        <v>10.441767068273093</v>
      </c>
      <c r="AD353" s="535">
        <v>32.486631016042786</v>
      </c>
      <c r="AE353" s="535">
        <v>11.496746203904555</v>
      </c>
      <c r="AF353" s="535">
        <v>7.2135785007072144</v>
      </c>
      <c r="AG353" s="535">
        <v>38.481675392670155</v>
      </c>
      <c r="AH353" s="535">
        <v>7.7617328519855606</v>
      </c>
      <c r="AI353" s="535">
        <v>12.23922114047288</v>
      </c>
      <c r="AJ353" s="535">
        <v>21.652421652421651</v>
      </c>
      <c r="AK353" s="535">
        <v>10.628019323671497</v>
      </c>
      <c r="AL353" s="535">
        <v>29.035166816952206</v>
      </c>
      <c r="AM353" s="535">
        <v>4.6985815602836878</v>
      </c>
      <c r="AN353" s="70"/>
      <c r="AO353" s="70"/>
      <c r="AP353" s="70"/>
      <c r="AQ353" s="70"/>
      <c r="AR353" s="70"/>
      <c r="AS353" s="70"/>
      <c r="AT353" s="70"/>
      <c r="AU353" s="70"/>
      <c r="AV353" s="70"/>
      <c r="AW353" s="70"/>
      <c r="AX353" s="70"/>
      <c r="AY353" s="70"/>
      <c r="AZ353" s="402"/>
      <c r="BA353" s="1044" t="s">
        <v>142</v>
      </c>
      <c r="BB353" s="678" t="s">
        <v>49</v>
      </c>
      <c r="BC353" s="547">
        <v>206</v>
      </c>
      <c r="BD353" s="543">
        <v>302</v>
      </c>
      <c r="BE353" s="543">
        <v>459</v>
      </c>
      <c r="BF353" s="543">
        <v>753</v>
      </c>
      <c r="BG353" s="556">
        <v>1339</v>
      </c>
      <c r="BH353" s="547">
        <v>105</v>
      </c>
      <c r="BI353" s="543">
        <v>232</v>
      </c>
      <c r="BJ353" s="543">
        <v>316</v>
      </c>
      <c r="BK353" s="543">
        <v>353</v>
      </c>
      <c r="BL353" s="556">
        <v>473</v>
      </c>
      <c r="BM353" s="547">
        <v>148</v>
      </c>
      <c r="BN353" s="543">
        <v>193</v>
      </c>
      <c r="BO353" s="543">
        <v>291</v>
      </c>
      <c r="BP353" s="543">
        <v>393</v>
      </c>
      <c r="BQ353" s="556">
        <v>555</v>
      </c>
      <c r="BR353" s="547">
        <v>148</v>
      </c>
      <c r="BS353" s="543">
        <v>96</v>
      </c>
      <c r="BT353" s="543">
        <v>371</v>
      </c>
      <c r="BU353" s="543">
        <v>197</v>
      </c>
      <c r="BV353" s="543">
        <v>32</v>
      </c>
      <c r="BW353" s="543">
        <v>88</v>
      </c>
      <c r="BX353" s="543">
        <v>117</v>
      </c>
      <c r="BY353" s="551">
        <v>31</v>
      </c>
      <c r="BZ353" s="551">
        <v>172</v>
      </c>
      <c r="CA353" s="551">
        <v>133</v>
      </c>
      <c r="CB353" s="551">
        <v>156</v>
      </c>
      <c r="CC353" s="551">
        <v>78</v>
      </c>
      <c r="CD353" s="551">
        <v>243</v>
      </c>
      <c r="CE353" s="551">
        <v>106</v>
      </c>
      <c r="CF353" s="551">
        <v>51</v>
      </c>
      <c r="CG353" s="551">
        <v>294</v>
      </c>
      <c r="CH353" s="551">
        <v>43</v>
      </c>
      <c r="CI353" s="551">
        <v>88</v>
      </c>
      <c r="CJ353" s="551">
        <v>152</v>
      </c>
      <c r="CK353" s="551">
        <v>88</v>
      </c>
      <c r="CL353" s="551">
        <v>322</v>
      </c>
      <c r="CM353" s="551">
        <v>53</v>
      </c>
      <c r="CN353" s="66"/>
      <c r="CO353" s="66"/>
      <c r="CP353" s="66"/>
      <c r="CQ353" s="66"/>
      <c r="CR353" s="66"/>
      <c r="CS353" s="66"/>
      <c r="CT353" s="66"/>
      <c r="CU353" s="66"/>
      <c r="CV353" s="66"/>
      <c r="CW353" s="66"/>
      <c r="CX353" s="66"/>
      <c r="CY353" s="66"/>
      <c r="CZ353" s="68"/>
    </row>
    <row r="354" s="365" customFormat="true" ht="15" customHeight="true" x14ac:dyDescent="0.2">
      <c r="A354" s="1127"/>
      <c r="B354" s="681" t="s">
        <v>48</v>
      </c>
      <c r="C354" s="529">
        <v>95.235892691951889</v>
      </c>
      <c r="D354" s="521">
        <v>92.121054004696063</v>
      </c>
      <c r="E354" s="521">
        <v>86.848137535816619</v>
      </c>
      <c r="F354" s="521">
        <v>76.837896031990155</v>
      </c>
      <c r="G354" s="540">
        <v>54.946164199192459</v>
      </c>
      <c r="H354" s="529">
        <v>92.335766423357668</v>
      </c>
      <c r="I354" s="521">
        <v>78.67647058823529</v>
      </c>
      <c r="J354" s="521">
        <v>65.426695842450769</v>
      </c>
      <c r="K354" s="521">
        <v>58.175355450236964</v>
      </c>
      <c r="L354" s="540">
        <v>38.169934640522875</v>
      </c>
      <c r="M354" s="529">
        <v>95.283620140216698</v>
      </c>
      <c r="N354" s="521">
        <v>93.479729729729726</v>
      </c>
      <c r="O354" s="521">
        <v>88.768815129293714</v>
      </c>
      <c r="P354" s="521">
        <v>83.597662771285471</v>
      </c>
      <c r="Q354" s="540">
        <v>69.235033259423503</v>
      </c>
      <c r="R354" s="529">
        <v>80.134228187919462</v>
      </c>
      <c r="S354" s="521">
        <v>85.498489425981873</v>
      </c>
      <c r="T354" s="521">
        <v>66.425339366515828</v>
      </c>
      <c r="U354" s="521">
        <v>70.106221547799692</v>
      </c>
      <c r="V354" s="521">
        <v>95.744680851063833</v>
      </c>
      <c r="W354" s="521">
        <v>88.344370860927157</v>
      </c>
      <c r="X354" s="521">
        <v>89.449954914337241</v>
      </c>
      <c r="Y354" s="536">
        <v>96.673819742489272</v>
      </c>
      <c r="Z354" s="536">
        <v>79.90654205607477</v>
      </c>
      <c r="AA354" s="536">
        <v>80.94555873925502</v>
      </c>
      <c r="AB354" s="536">
        <v>76.681614349775785</v>
      </c>
      <c r="AC354" s="536">
        <v>89.558232931726906</v>
      </c>
      <c r="AD354" s="536">
        <v>67.513368983957221</v>
      </c>
      <c r="AE354" s="536">
        <v>88.50325379609545</v>
      </c>
      <c r="AF354" s="536">
        <v>92.786421499292786</v>
      </c>
      <c r="AG354" s="536">
        <v>61.518324607329845</v>
      </c>
      <c r="AH354" s="536">
        <v>92.238267148014444</v>
      </c>
      <c r="AI354" s="536">
        <v>87.760778859527122</v>
      </c>
      <c r="AJ354" s="536">
        <v>78.347578347578349</v>
      </c>
      <c r="AK354" s="536">
        <v>89.371980676328505</v>
      </c>
      <c r="AL354" s="536">
        <v>70.964833183047787</v>
      </c>
      <c r="AM354" s="536">
        <v>95.301418439716315</v>
      </c>
      <c r="AN354" s="70"/>
      <c r="AO354" s="70"/>
      <c r="AP354" s="70"/>
      <c r="AQ354" s="70"/>
      <c r="AR354" s="70"/>
      <c r="AS354" s="70"/>
      <c r="AT354" s="70"/>
      <c r="AU354" s="70"/>
      <c r="AV354" s="70"/>
      <c r="AW354" s="70"/>
      <c r="AX354" s="70"/>
      <c r="AY354" s="70"/>
      <c r="AZ354" s="402"/>
      <c r="BA354" s="1045"/>
      <c r="BB354" s="681" t="s">
        <v>48</v>
      </c>
      <c r="BC354" s="548">
        <v>4118</v>
      </c>
      <c r="BD354" s="544">
        <v>3531</v>
      </c>
      <c r="BE354" s="544">
        <v>3031</v>
      </c>
      <c r="BF354" s="544">
        <v>2498</v>
      </c>
      <c r="BG354" s="557">
        <v>1633</v>
      </c>
      <c r="BH354" s="548">
        <v>1265</v>
      </c>
      <c r="BI354" s="544">
        <v>856</v>
      </c>
      <c r="BJ354" s="544">
        <v>598</v>
      </c>
      <c r="BK354" s="544">
        <v>491</v>
      </c>
      <c r="BL354" s="557">
        <v>292</v>
      </c>
      <c r="BM354" s="548">
        <v>2990</v>
      </c>
      <c r="BN354" s="544">
        <v>2767</v>
      </c>
      <c r="BO354" s="544">
        <v>2300</v>
      </c>
      <c r="BP354" s="544">
        <v>2003</v>
      </c>
      <c r="BQ354" s="557">
        <v>1249</v>
      </c>
      <c r="BR354" s="548">
        <v>597</v>
      </c>
      <c r="BS354" s="544">
        <v>566</v>
      </c>
      <c r="BT354" s="544">
        <v>734</v>
      </c>
      <c r="BU354" s="544">
        <v>462</v>
      </c>
      <c r="BV354" s="544">
        <v>720</v>
      </c>
      <c r="BW354" s="544">
        <v>667</v>
      </c>
      <c r="BX354" s="544">
        <v>992</v>
      </c>
      <c r="BY354" s="552">
        <v>901</v>
      </c>
      <c r="BZ354" s="552">
        <v>684</v>
      </c>
      <c r="CA354" s="552">
        <v>565</v>
      </c>
      <c r="CB354" s="552">
        <v>513</v>
      </c>
      <c r="CC354" s="552">
        <v>669</v>
      </c>
      <c r="CD354" s="552">
        <v>505</v>
      </c>
      <c r="CE354" s="552">
        <v>816</v>
      </c>
      <c r="CF354" s="552">
        <v>656</v>
      </c>
      <c r="CG354" s="552">
        <v>470</v>
      </c>
      <c r="CH354" s="552">
        <v>511</v>
      </c>
      <c r="CI354" s="552">
        <v>631</v>
      </c>
      <c r="CJ354" s="552">
        <v>550</v>
      </c>
      <c r="CK354" s="552">
        <v>740</v>
      </c>
      <c r="CL354" s="552">
        <v>787</v>
      </c>
      <c r="CM354" s="552">
        <v>1075</v>
      </c>
      <c r="CN354" s="66"/>
      <c r="CO354" s="66"/>
      <c r="CP354" s="66"/>
      <c r="CQ354" s="66"/>
      <c r="CR354" s="66"/>
      <c r="CS354" s="66"/>
      <c r="CT354" s="66"/>
      <c r="CU354" s="66"/>
      <c r="CV354" s="66"/>
      <c r="CW354" s="66"/>
      <c r="CX354" s="66"/>
      <c r="CY354" s="66"/>
      <c r="CZ354" s="68"/>
    </row>
    <row r="355" s="430" customFormat="true" ht="15" customHeight="true" x14ac:dyDescent="0.2">
      <c r="A355" s="370"/>
      <c r="B355" s="370"/>
      <c r="C355" s="370"/>
      <c r="D355" s="370"/>
      <c r="E355" s="370"/>
      <c r="F355" s="370"/>
      <c r="G355" s="370"/>
      <c r="Z355" s="403"/>
      <c r="AA355" s="403"/>
      <c r="AB355" s="403"/>
      <c r="AC355" s="403"/>
      <c r="AD355" s="403"/>
      <c r="AE355" s="403"/>
      <c r="AF355" s="403"/>
      <c r="AG355" s="403"/>
      <c r="AH355" s="403"/>
      <c r="AI355" s="403"/>
      <c r="AJ355" s="403"/>
      <c r="AK355" s="403"/>
      <c r="AL355" s="403"/>
      <c r="AM355" s="403"/>
      <c r="AN355" s="403"/>
      <c r="AO355" s="403"/>
      <c r="AP355" s="403"/>
      <c r="AQ355" s="403"/>
      <c r="AR355" s="403"/>
      <c r="AS355" s="403"/>
      <c r="AT355" s="403"/>
      <c r="AU355" s="403"/>
      <c r="AV355" s="403"/>
      <c r="AW355" s="403"/>
      <c r="AX355" s="403"/>
      <c r="AY355" s="403"/>
      <c r="AZ355" s="403"/>
      <c r="BB355" s="370"/>
      <c r="BC355" s="494"/>
      <c r="BD355" s="494"/>
      <c r="BE355" s="494"/>
      <c r="BF355" s="494"/>
      <c r="BG355" s="494"/>
      <c r="BH355" s="494"/>
      <c r="BI355" s="494"/>
      <c r="BJ355" s="494"/>
      <c r="BK355" s="494"/>
      <c r="BL355" s="494"/>
      <c r="BM355" s="494"/>
      <c r="BN355" s="494"/>
      <c r="BO355" s="494"/>
      <c r="BP355" s="494"/>
      <c r="BQ355" s="494"/>
      <c r="BR355" s="494"/>
      <c r="BS355" s="494"/>
      <c r="BT355" s="494"/>
      <c r="BU355" s="494"/>
      <c r="BV355" s="494"/>
      <c r="BW355" s="494"/>
      <c r="BX355" s="494"/>
      <c r="BY355" s="494"/>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430" customFormat="true" ht="15" customHeight="true" x14ac:dyDescent="0.2">
      <c r="A356" s="370"/>
      <c r="B356" s="370"/>
      <c r="C356" s="370"/>
      <c r="D356" s="370"/>
      <c r="E356" s="370"/>
      <c r="F356" s="370"/>
      <c r="G356" s="370"/>
      <c r="Z356" s="403"/>
      <c r="AA356" s="403"/>
      <c r="AB356" s="403"/>
      <c r="AC356" s="403"/>
      <c r="AD356" s="403"/>
      <c r="AE356" s="403"/>
      <c r="AF356" s="403"/>
      <c r="AG356" s="403"/>
      <c r="AH356" s="403"/>
      <c r="AI356" s="403"/>
      <c r="AJ356" s="403"/>
      <c r="AK356" s="403"/>
      <c r="AL356" s="403"/>
      <c r="AM356" s="403"/>
      <c r="AN356" s="403"/>
      <c r="AO356" s="403"/>
      <c r="AP356" s="403"/>
      <c r="AQ356" s="403"/>
      <c r="AR356" s="403"/>
      <c r="AS356" s="403"/>
      <c r="AT356" s="403"/>
      <c r="AU356" s="403"/>
      <c r="AV356" s="403"/>
      <c r="AW356" s="403"/>
      <c r="AX356" s="403"/>
      <c r="AY356" s="403"/>
      <c r="AZ356" s="403"/>
      <c r="BB356" s="370"/>
      <c r="BZ356" s="403"/>
      <c r="CA356" s="403"/>
      <c r="CB356" s="403"/>
      <c r="CC356" s="403"/>
      <c r="CD356" s="403"/>
      <c r="CE356" s="403"/>
      <c r="CF356" s="403"/>
      <c r="CG356" s="403"/>
      <c r="CH356" s="403"/>
      <c r="CI356" s="403"/>
      <c r="CJ356" s="403"/>
      <c r="CK356" s="403"/>
      <c r="CL356" s="403"/>
      <c r="CM356" s="403"/>
      <c r="CN356" s="403"/>
      <c r="CO356" s="403"/>
      <c r="CP356" s="403"/>
      <c r="CQ356" s="403"/>
      <c r="CR356" s="403"/>
      <c r="CS356" s="403"/>
      <c r="CT356" s="403"/>
      <c r="CU356" s="403"/>
      <c r="CV356" s="403"/>
      <c r="CW356" s="403"/>
      <c r="CX356" s="403"/>
      <c r="CY356" s="403"/>
      <c r="CZ356" s="403"/>
    </row>
    <row r="357" s="430" customFormat="true" ht="15" customHeight="true" x14ac:dyDescent="0.2">
      <c r="A357" s="370"/>
      <c r="B357" s="370"/>
      <c r="C357" s="370"/>
      <c r="D357" s="370"/>
      <c r="E357" s="370"/>
      <c r="F357" s="370"/>
      <c r="G357" s="370"/>
      <c r="Z357" s="403"/>
      <c r="AA357" s="403"/>
      <c r="AB357" s="403"/>
      <c r="AC357" s="403"/>
      <c r="AD357" s="403"/>
      <c r="AE357" s="403"/>
      <c r="AF357" s="403"/>
      <c r="AG357" s="403"/>
      <c r="AH357" s="403"/>
      <c r="AI357" s="403"/>
      <c r="AJ357" s="403"/>
      <c r="AK357" s="403"/>
      <c r="AL357" s="403"/>
      <c r="AM357" s="403"/>
      <c r="AN357" s="403"/>
      <c r="AO357" s="403"/>
      <c r="AP357" s="403"/>
      <c r="AQ357" s="403"/>
      <c r="AR357" s="403"/>
      <c r="AS357" s="403"/>
      <c r="AT357" s="403"/>
      <c r="AU357" s="403"/>
      <c r="AV357" s="403"/>
      <c r="AW357" s="403"/>
      <c r="AX357" s="403"/>
      <c r="AY357" s="403"/>
      <c r="AZ357" s="403"/>
      <c r="BB357" s="370"/>
      <c r="BZ357" s="403"/>
      <c r="CA357" s="403"/>
      <c r="CB357" s="403"/>
      <c r="CC357" s="403"/>
      <c r="CD357" s="403"/>
      <c r="CE357" s="403"/>
      <c r="CF357" s="403"/>
      <c r="CG357" s="403"/>
      <c r="CH357" s="403"/>
      <c r="CI357" s="403"/>
      <c r="CJ357" s="403"/>
      <c r="CK357" s="403"/>
      <c r="CL357" s="403"/>
      <c r="CM357" s="403"/>
      <c r="CN357" s="403"/>
      <c r="CO357" s="403"/>
      <c r="CP357" s="403"/>
      <c r="CQ357" s="403"/>
      <c r="CR357" s="403"/>
      <c r="CS357" s="403"/>
      <c r="CT357" s="403"/>
      <c r="CU357" s="403"/>
      <c r="CV357" s="403"/>
      <c r="CW357" s="403"/>
      <c r="CX357" s="403"/>
      <c r="CY357" s="403"/>
      <c r="CZ357" s="403"/>
    </row>
    <row r="358" s="430" customFormat="true" ht="15" customHeight="true" x14ac:dyDescent="0.2">
      <c r="A358" s="370"/>
      <c r="B358" s="370"/>
      <c r="C358" s="370"/>
      <c r="D358" s="370"/>
      <c r="E358" s="370"/>
      <c r="F358" s="370"/>
      <c r="G358" s="370"/>
      <c r="Z358" s="403"/>
      <c r="AA358" s="403"/>
      <c r="AB358" s="403"/>
      <c r="AC358" s="403"/>
      <c r="AD358" s="403"/>
      <c r="AE358" s="403"/>
      <c r="AF358" s="403"/>
      <c r="AG358" s="403"/>
      <c r="AH358" s="403"/>
      <c r="AI358" s="403"/>
      <c r="AJ358" s="403"/>
      <c r="AK358" s="403"/>
      <c r="AL358" s="403"/>
      <c r="AM358" s="403"/>
      <c r="AN358" s="403"/>
      <c r="AO358" s="403"/>
      <c r="AP358" s="403"/>
      <c r="AQ358" s="403"/>
      <c r="AR358" s="403"/>
      <c r="AS358" s="403"/>
      <c r="AT358" s="403"/>
      <c r="AU358" s="403"/>
      <c r="AV358" s="403"/>
      <c r="AW358" s="403"/>
      <c r="AX358" s="403"/>
      <c r="AY358" s="403"/>
      <c r="AZ358" s="403"/>
      <c r="BB358" s="370"/>
      <c r="BZ358" s="403"/>
      <c r="CA358" s="403"/>
      <c r="CB358" s="403"/>
      <c r="CC358" s="403"/>
      <c r="CD358" s="403"/>
      <c r="CE358" s="403"/>
      <c r="CF358" s="403"/>
      <c r="CG358" s="403"/>
      <c r="CH358" s="403"/>
      <c r="CI358" s="403"/>
      <c r="CJ358" s="403"/>
      <c r="CK358" s="403"/>
      <c r="CL358" s="403"/>
      <c r="CM358" s="403"/>
      <c r="CN358" s="403"/>
      <c r="CO358" s="403"/>
      <c r="CP358" s="403"/>
      <c r="CQ358" s="403"/>
      <c r="CR358" s="403"/>
      <c r="CS358" s="403"/>
      <c r="CT358" s="403"/>
      <c r="CU358" s="403"/>
      <c r="CV358" s="403"/>
      <c r="CW358" s="403"/>
      <c r="CX358" s="403"/>
      <c r="CY358" s="403"/>
      <c r="CZ358" s="403"/>
    </row>
    <row r="359" s="430" customFormat="true" ht="15" customHeight="true" x14ac:dyDescent="0.2">
      <c r="A359" s="370"/>
      <c r="B359" s="370"/>
      <c r="C359" s="370"/>
      <c r="D359" s="370"/>
      <c r="E359" s="370"/>
      <c r="F359" s="370"/>
      <c r="G359" s="370"/>
      <c r="Z359" s="403"/>
      <c r="AA359" s="403"/>
      <c r="AB359" s="403"/>
      <c r="AC359" s="403"/>
      <c r="AD359" s="403"/>
      <c r="AE359" s="403"/>
      <c r="AF359" s="403"/>
      <c r="AG359" s="403"/>
      <c r="AH359" s="403"/>
      <c r="AI359" s="403"/>
      <c r="AJ359" s="403"/>
      <c r="AK359" s="403"/>
      <c r="AL359" s="403"/>
      <c r="AM359" s="403"/>
      <c r="AN359" s="403"/>
      <c r="AO359" s="403"/>
      <c r="AP359" s="403"/>
      <c r="AQ359" s="403"/>
      <c r="AR359" s="403"/>
      <c r="AS359" s="403"/>
      <c r="AT359" s="403"/>
      <c r="AU359" s="403"/>
      <c r="AV359" s="403"/>
      <c r="AW359" s="403"/>
      <c r="AX359" s="403"/>
      <c r="AY359" s="403"/>
      <c r="AZ359" s="403"/>
      <c r="BB359" s="370"/>
      <c r="BZ359" s="403"/>
      <c r="CA359" s="403"/>
      <c r="CB359" s="403"/>
      <c r="CC359" s="403"/>
      <c r="CD359" s="403"/>
      <c r="CE359" s="403"/>
      <c r="CF359" s="403"/>
      <c r="CG359" s="403"/>
      <c r="CH359" s="403"/>
      <c r="CI359" s="403"/>
      <c r="CJ359" s="403"/>
      <c r="CK359" s="403"/>
      <c r="CL359" s="403"/>
      <c r="CM359" s="403"/>
      <c r="CN359" s="403"/>
      <c r="CO359" s="403"/>
      <c r="CP359" s="403"/>
      <c r="CQ359" s="403"/>
      <c r="CR359" s="403"/>
      <c r="CS359" s="403"/>
      <c r="CT359" s="403"/>
      <c r="CU359" s="403"/>
      <c r="CV359" s="403"/>
      <c r="CW359" s="403"/>
      <c r="CX359" s="403"/>
      <c r="CY359" s="403"/>
      <c r="CZ359" s="403"/>
    </row>
    <row r="360" s="430" customFormat="true" ht="15" customHeight="true" x14ac:dyDescent="0.2">
      <c r="A360" s="370"/>
      <c r="B360" s="370"/>
      <c r="C360" s="370"/>
      <c r="D360" s="370"/>
      <c r="E360" s="370"/>
      <c r="F360" s="370"/>
      <c r="G360" s="370"/>
      <c r="Z360" s="403"/>
      <c r="AA360" s="403"/>
      <c r="AB360" s="403"/>
      <c r="AC360" s="403"/>
      <c r="AD360" s="403"/>
      <c r="AE360" s="403"/>
      <c r="AF360" s="403"/>
      <c r="AG360" s="403"/>
      <c r="AH360" s="403"/>
      <c r="AI360" s="403"/>
      <c r="AJ360" s="403"/>
      <c r="AK360" s="403"/>
      <c r="AL360" s="403"/>
      <c r="AM360" s="403"/>
      <c r="AN360" s="403"/>
      <c r="AO360" s="403"/>
      <c r="AP360" s="403"/>
      <c r="AQ360" s="403"/>
      <c r="AR360" s="403"/>
      <c r="AS360" s="403"/>
      <c r="AT360" s="403"/>
      <c r="AU360" s="403"/>
      <c r="AV360" s="403"/>
      <c r="AW360" s="403"/>
      <c r="AX360" s="403"/>
      <c r="AY360" s="403"/>
      <c r="AZ360" s="403"/>
      <c r="BB360" s="370"/>
      <c r="BZ360" s="403"/>
      <c r="CA360" s="403"/>
      <c r="CB360" s="403"/>
      <c r="CC360" s="403"/>
      <c r="CD360" s="403"/>
      <c r="CE360" s="403"/>
      <c r="CF360" s="403"/>
      <c r="CG360" s="403"/>
      <c r="CH360" s="403"/>
      <c r="CI360" s="403"/>
      <c r="CJ360" s="403"/>
      <c r="CK360" s="403"/>
      <c r="CL360" s="403"/>
      <c r="CM360" s="403"/>
      <c r="CN360" s="403"/>
      <c r="CO360" s="403"/>
      <c r="CP360" s="403"/>
      <c r="CQ360" s="403"/>
      <c r="CR360" s="403"/>
      <c r="CS360" s="403"/>
      <c r="CT360" s="403"/>
      <c r="CU360" s="403"/>
      <c r="CV360" s="403"/>
      <c r="CW360" s="403"/>
      <c r="CX360" s="403"/>
      <c r="CY360" s="403"/>
      <c r="CZ360" s="403"/>
    </row>
    <row r="361" s="430" customFormat="true" ht="15" customHeight="true" x14ac:dyDescent="0.2">
      <c r="A361" s="370"/>
      <c r="B361" s="370"/>
      <c r="C361" s="370"/>
      <c r="D361" s="370"/>
      <c r="E361" s="370"/>
      <c r="F361" s="370"/>
      <c r="G361" s="370"/>
      <c r="Z361" s="403"/>
      <c r="AA361" s="403"/>
      <c r="AB361" s="403"/>
      <c r="AC361" s="403"/>
      <c r="AD361" s="403"/>
      <c r="AE361" s="403"/>
      <c r="AF361" s="403"/>
      <c r="AG361" s="403"/>
      <c r="AH361" s="403"/>
      <c r="AI361" s="403"/>
      <c r="AJ361" s="403"/>
      <c r="AK361" s="403"/>
      <c r="AL361" s="403"/>
      <c r="AM361" s="403"/>
      <c r="AN361" s="403"/>
      <c r="AO361" s="403"/>
      <c r="AP361" s="403"/>
      <c r="AQ361" s="403"/>
      <c r="AR361" s="403"/>
      <c r="AS361" s="403"/>
      <c r="AT361" s="403"/>
      <c r="AU361" s="403"/>
      <c r="AV361" s="403"/>
      <c r="AW361" s="403"/>
      <c r="AX361" s="403"/>
      <c r="AY361" s="403"/>
      <c r="AZ361" s="403"/>
      <c r="BB361" s="370"/>
      <c r="BZ361" s="403"/>
      <c r="CA361" s="403"/>
      <c r="CB361" s="403"/>
      <c r="CC361" s="403"/>
      <c r="CD361" s="403"/>
      <c r="CE361" s="403"/>
      <c r="CF361" s="403"/>
      <c r="CG361" s="403"/>
      <c r="CH361" s="403"/>
      <c r="CI361" s="403"/>
      <c r="CJ361" s="403"/>
      <c r="CK361" s="403"/>
      <c r="CL361" s="403"/>
      <c r="CM361" s="403"/>
      <c r="CN361" s="403"/>
      <c r="CO361" s="403"/>
      <c r="CP361" s="403"/>
      <c r="CQ361" s="403"/>
      <c r="CR361" s="403"/>
      <c r="CS361" s="403"/>
      <c r="CT361" s="403"/>
      <c r="CU361" s="403"/>
      <c r="CV361" s="403"/>
      <c r="CW361" s="403"/>
      <c r="CX361" s="403"/>
      <c r="CY361" s="403"/>
      <c r="CZ361" s="403"/>
    </row>
    <row r="362" s="430" customFormat="true" ht="15" customHeight="true" x14ac:dyDescent="0.2">
      <c r="A362" s="370"/>
      <c r="B362" s="370"/>
      <c r="C362" s="370"/>
      <c r="D362" s="370"/>
      <c r="E362" s="370"/>
      <c r="F362" s="370"/>
      <c r="G362" s="370"/>
      <c r="Z362" s="403"/>
      <c r="AA362" s="403"/>
      <c r="AB362" s="403"/>
      <c r="AC362" s="403"/>
      <c r="AD362" s="403"/>
      <c r="AE362" s="403"/>
      <c r="AF362" s="403"/>
      <c r="AG362" s="403"/>
      <c r="AH362" s="403"/>
      <c r="AI362" s="403"/>
      <c r="AJ362" s="403"/>
      <c r="AK362" s="403"/>
      <c r="AL362" s="403"/>
      <c r="AM362" s="403"/>
      <c r="AN362" s="403"/>
      <c r="AO362" s="403"/>
      <c r="AP362" s="403"/>
      <c r="AQ362" s="403"/>
      <c r="AR362" s="403"/>
      <c r="AS362" s="403"/>
      <c r="AT362" s="403"/>
      <c r="AU362" s="403"/>
      <c r="AV362" s="403"/>
      <c r="AW362" s="403"/>
      <c r="AX362" s="403"/>
      <c r="AY362" s="403"/>
      <c r="AZ362" s="403"/>
      <c r="BB362" s="370"/>
      <c r="BZ362" s="403"/>
      <c r="CA362" s="403"/>
      <c r="CB362" s="403"/>
      <c r="CC362" s="403"/>
      <c r="CD362" s="403"/>
      <c r="CE362" s="403"/>
      <c r="CF362" s="403"/>
      <c r="CG362" s="403"/>
      <c r="CH362" s="403"/>
      <c r="CI362" s="403"/>
      <c r="CJ362" s="403"/>
      <c r="CK362" s="403"/>
      <c r="CL362" s="403"/>
      <c r="CM362" s="403"/>
      <c r="CN362" s="403"/>
      <c r="CO362" s="403"/>
      <c r="CP362" s="403"/>
      <c r="CQ362" s="403"/>
      <c r="CR362" s="403"/>
      <c r="CS362" s="403"/>
      <c r="CT362" s="403"/>
      <c r="CU362" s="403"/>
      <c r="CV362" s="403"/>
      <c r="CW362" s="403"/>
      <c r="CX362" s="403"/>
      <c r="CY362" s="403"/>
      <c r="CZ362" s="403"/>
    </row>
    <row r="363" s="430" customFormat="true" ht="15" customHeight="true" x14ac:dyDescent="0.2">
      <c r="A363" s="370"/>
      <c r="B363" s="370"/>
      <c r="C363" s="370"/>
      <c r="D363" s="370"/>
      <c r="E363" s="370"/>
      <c r="F363" s="370"/>
      <c r="G363" s="370"/>
      <c r="Z363" s="403"/>
      <c r="AA363" s="403"/>
      <c r="AB363" s="403"/>
      <c r="AC363" s="403"/>
      <c r="AD363" s="403"/>
      <c r="AE363" s="403"/>
      <c r="AF363" s="403"/>
      <c r="AG363" s="403"/>
      <c r="AH363" s="403"/>
      <c r="AI363" s="403"/>
      <c r="AJ363" s="403"/>
      <c r="AK363" s="403"/>
      <c r="AL363" s="403"/>
      <c r="AM363" s="403"/>
      <c r="AN363" s="403"/>
      <c r="AO363" s="403"/>
      <c r="AP363" s="403"/>
      <c r="AQ363" s="403"/>
      <c r="AR363" s="403"/>
      <c r="AS363" s="403"/>
      <c r="AT363" s="403"/>
      <c r="AU363" s="403"/>
      <c r="AV363" s="403"/>
      <c r="AW363" s="403"/>
      <c r="AX363" s="403"/>
      <c r="AY363" s="403"/>
      <c r="AZ363" s="403"/>
      <c r="BB363" s="370"/>
      <c r="BZ363" s="403"/>
      <c r="CA363" s="403"/>
      <c r="CB363" s="403"/>
      <c r="CC363" s="403"/>
      <c r="CD363" s="403"/>
      <c r="CE363" s="403"/>
      <c r="CF363" s="403"/>
      <c r="CG363" s="403"/>
      <c r="CH363" s="403"/>
      <c r="CI363" s="403"/>
      <c r="CJ363" s="403"/>
      <c r="CK363" s="403"/>
      <c r="CL363" s="403"/>
      <c r="CM363" s="403"/>
      <c r="CN363" s="403"/>
      <c r="CO363" s="403"/>
      <c r="CP363" s="403"/>
      <c r="CQ363" s="403"/>
      <c r="CR363" s="403"/>
      <c r="CS363" s="403"/>
      <c r="CT363" s="403"/>
      <c r="CU363" s="403"/>
      <c r="CV363" s="403"/>
      <c r="CW363" s="403"/>
      <c r="CX363" s="403"/>
      <c r="CY363" s="403"/>
      <c r="CZ363" s="403"/>
    </row>
    <row r="364" s="430" customFormat="true" ht="15" customHeight="true" x14ac:dyDescent="0.2">
      <c r="A364" s="370"/>
      <c r="B364" s="370"/>
      <c r="C364" s="370"/>
      <c r="D364" s="370"/>
      <c r="E364" s="370"/>
      <c r="F364" s="370"/>
      <c r="G364" s="370"/>
      <c r="Z364" s="403"/>
      <c r="AA364" s="403"/>
      <c r="AB364" s="403"/>
      <c r="AC364" s="403"/>
      <c r="AD364" s="403"/>
      <c r="AE364" s="403"/>
      <c r="AF364" s="403"/>
      <c r="AG364" s="403"/>
      <c r="AH364" s="403"/>
      <c r="AI364" s="403"/>
      <c r="AJ364" s="403"/>
      <c r="AK364" s="403"/>
      <c r="AL364" s="403"/>
      <c r="AM364" s="403"/>
      <c r="AN364" s="403"/>
      <c r="AO364" s="403"/>
      <c r="AP364" s="403"/>
      <c r="AQ364" s="403"/>
      <c r="AR364" s="403"/>
      <c r="AS364" s="403"/>
      <c r="AT364" s="403"/>
      <c r="AU364" s="403"/>
      <c r="AV364" s="403"/>
      <c r="AW364" s="403"/>
      <c r="AX364" s="403"/>
      <c r="AY364" s="403"/>
      <c r="AZ364" s="403"/>
      <c r="BB364" s="370"/>
      <c r="BZ364" s="403"/>
      <c r="CA364" s="403"/>
      <c r="CB364" s="403"/>
      <c r="CC364" s="403"/>
      <c r="CD364" s="403"/>
      <c r="CE364" s="403"/>
      <c r="CF364" s="403"/>
      <c r="CG364" s="403"/>
      <c r="CH364" s="403"/>
      <c r="CI364" s="403"/>
      <c r="CJ364" s="403"/>
      <c r="CK364" s="403"/>
      <c r="CL364" s="403"/>
      <c r="CM364" s="403"/>
      <c r="CN364" s="403"/>
      <c r="CO364" s="403"/>
      <c r="CP364" s="403"/>
      <c r="CQ364" s="403"/>
      <c r="CR364" s="403"/>
      <c r="CS364" s="403"/>
      <c r="CT364" s="403"/>
      <c r="CU364" s="403"/>
      <c r="CV364" s="403"/>
      <c r="CW364" s="403"/>
      <c r="CX364" s="403"/>
      <c r="CY364" s="403"/>
      <c r="CZ364" s="403"/>
    </row>
    <row r="365" s="430" customFormat="true" ht="15" customHeight="true" x14ac:dyDescent="0.2">
      <c r="A365" s="370"/>
      <c r="B365" s="370"/>
      <c r="C365" s="370"/>
      <c r="D365" s="370"/>
      <c r="E365" s="370"/>
      <c r="F365" s="370"/>
      <c r="G365" s="370"/>
      <c r="Z365" s="403"/>
      <c r="AA365" s="403"/>
      <c r="AB365" s="403"/>
      <c r="AC365" s="403"/>
      <c r="AD365" s="403"/>
      <c r="AE365" s="403"/>
      <c r="AF365" s="403"/>
      <c r="AG365" s="403"/>
      <c r="AH365" s="403"/>
      <c r="AI365" s="403"/>
      <c r="AJ365" s="403"/>
      <c r="AK365" s="403"/>
      <c r="AL365" s="403"/>
      <c r="AM365" s="403"/>
      <c r="AN365" s="403"/>
      <c r="AO365" s="403"/>
      <c r="AP365" s="403"/>
      <c r="AQ365" s="403"/>
      <c r="AR365" s="403"/>
      <c r="AS365" s="403"/>
      <c r="AT365" s="403"/>
      <c r="AU365" s="403"/>
      <c r="AV365" s="403"/>
      <c r="AW365" s="403"/>
      <c r="AX365" s="403"/>
      <c r="AY365" s="403"/>
      <c r="AZ365" s="403"/>
      <c r="BB365" s="370"/>
      <c r="BZ365" s="403"/>
      <c r="CA365" s="403"/>
      <c r="CB365" s="403"/>
      <c r="CC365" s="403"/>
      <c r="CD365" s="403"/>
      <c r="CE365" s="403"/>
      <c r="CF365" s="403"/>
      <c r="CG365" s="403"/>
      <c r="CH365" s="403"/>
      <c r="CI365" s="403"/>
      <c r="CJ365" s="403"/>
      <c r="CK365" s="403"/>
      <c r="CL365" s="403"/>
      <c r="CM365" s="403"/>
      <c r="CN365" s="403"/>
      <c r="CO365" s="403"/>
      <c r="CP365" s="403"/>
      <c r="CQ365" s="403"/>
      <c r="CR365" s="403"/>
      <c r="CS365" s="403"/>
      <c r="CT365" s="403"/>
      <c r="CU365" s="403"/>
      <c r="CV365" s="403"/>
      <c r="CW365" s="403"/>
      <c r="CX365" s="403"/>
      <c r="CY365" s="403"/>
      <c r="CZ365" s="403"/>
    </row>
    <row r="366" s="430" customFormat="true" ht="15" customHeight="true" x14ac:dyDescent="0.2">
      <c r="A366" s="370"/>
      <c r="B366" s="370"/>
      <c r="C366" s="370"/>
      <c r="D366" s="370"/>
      <c r="E366" s="370"/>
      <c r="F366" s="370"/>
      <c r="G366" s="370"/>
      <c r="Z366" s="403"/>
      <c r="AA366" s="403"/>
      <c r="AB366" s="403"/>
      <c r="AC366" s="403"/>
      <c r="AD366" s="403"/>
      <c r="AE366" s="403"/>
      <c r="AF366" s="403"/>
      <c r="AG366" s="403"/>
      <c r="AH366" s="403"/>
      <c r="AI366" s="403"/>
      <c r="AJ366" s="403"/>
      <c r="AK366" s="403"/>
      <c r="AL366" s="403"/>
      <c r="AM366" s="403"/>
      <c r="AN366" s="403"/>
      <c r="AO366" s="403"/>
      <c r="AP366" s="403"/>
      <c r="AQ366" s="403"/>
      <c r="AR366" s="403"/>
      <c r="AS366" s="403"/>
      <c r="AT366" s="403"/>
      <c r="AU366" s="403"/>
      <c r="AV366" s="403"/>
      <c r="AW366" s="403"/>
      <c r="AX366" s="403"/>
      <c r="AY366" s="403"/>
      <c r="AZ366" s="403"/>
      <c r="BB366" s="370"/>
      <c r="BZ366" s="403"/>
      <c r="CA366" s="403"/>
      <c r="CB366" s="403"/>
      <c r="CC366" s="403"/>
      <c r="CD366" s="403"/>
      <c r="CE366" s="403"/>
      <c r="CF366" s="403"/>
      <c r="CG366" s="403"/>
      <c r="CH366" s="403"/>
      <c r="CI366" s="403"/>
      <c r="CJ366" s="403"/>
      <c r="CK366" s="403"/>
      <c r="CL366" s="403"/>
      <c r="CM366" s="403"/>
      <c r="CN366" s="403"/>
      <c r="CO366" s="403"/>
      <c r="CP366" s="403"/>
      <c r="CQ366" s="403"/>
      <c r="CR366" s="403"/>
      <c r="CS366" s="403"/>
      <c r="CT366" s="403"/>
      <c r="CU366" s="403"/>
      <c r="CV366" s="403"/>
      <c r="CW366" s="403"/>
      <c r="CX366" s="403"/>
      <c r="CY366" s="403"/>
      <c r="CZ366" s="403"/>
    </row>
    <row r="367" s="430" customFormat="true" ht="15" customHeight="true" x14ac:dyDescent="0.2">
      <c r="A367" s="370"/>
      <c r="B367" s="370"/>
      <c r="C367" s="370"/>
      <c r="D367" s="370"/>
      <c r="E367" s="370"/>
      <c r="F367" s="370"/>
      <c r="G367" s="370"/>
      <c r="Z367" s="403"/>
      <c r="AA367" s="403"/>
      <c r="AB367" s="403"/>
      <c r="AC367" s="403"/>
      <c r="AD367" s="403"/>
      <c r="AE367" s="403"/>
      <c r="AF367" s="403"/>
      <c r="AG367" s="403"/>
      <c r="AH367" s="403"/>
      <c r="AI367" s="403"/>
      <c r="AJ367" s="403"/>
      <c r="AK367" s="403"/>
      <c r="AL367" s="403"/>
      <c r="AM367" s="403"/>
      <c r="AN367" s="403"/>
      <c r="AO367" s="403"/>
      <c r="AP367" s="403"/>
      <c r="AQ367" s="403"/>
      <c r="AR367" s="403"/>
      <c r="AS367" s="403"/>
      <c r="AT367" s="403"/>
      <c r="AU367" s="403"/>
      <c r="AV367" s="403"/>
      <c r="AW367" s="403"/>
      <c r="AX367" s="403"/>
      <c r="AY367" s="403"/>
      <c r="AZ367" s="403"/>
      <c r="BB367" s="370"/>
      <c r="BZ367" s="403"/>
      <c r="CA367" s="403"/>
      <c r="CB367" s="403"/>
      <c r="CC367" s="403"/>
      <c r="CD367" s="403"/>
      <c r="CE367" s="403"/>
      <c r="CF367" s="403"/>
      <c r="CG367" s="403"/>
      <c r="CH367" s="403"/>
      <c r="CI367" s="403"/>
      <c r="CJ367" s="403"/>
      <c r="CK367" s="403"/>
      <c r="CL367" s="403"/>
      <c r="CM367" s="403"/>
      <c r="CN367" s="403"/>
      <c r="CO367" s="403"/>
      <c r="CP367" s="403"/>
      <c r="CQ367" s="403"/>
      <c r="CR367" s="403"/>
      <c r="CS367" s="403"/>
      <c r="CT367" s="403"/>
      <c r="CU367" s="403"/>
      <c r="CV367" s="403"/>
      <c r="CW367" s="403"/>
      <c r="CX367" s="403"/>
      <c r="CY367" s="403"/>
      <c r="CZ367" s="403"/>
    </row>
    <row r="368" s="430" customFormat="true" ht="15" customHeight="true" x14ac:dyDescent="0.2">
      <c r="A368" s="370"/>
      <c r="B368" s="370"/>
      <c r="C368" s="370"/>
      <c r="D368" s="370"/>
      <c r="E368" s="370"/>
      <c r="F368" s="370"/>
      <c r="G368" s="370"/>
      <c r="Z368" s="403"/>
      <c r="AA368" s="403"/>
      <c r="AB368" s="403"/>
      <c r="AC368" s="403"/>
      <c r="AD368" s="403"/>
      <c r="AE368" s="403"/>
      <c r="AF368" s="403"/>
      <c r="AG368" s="403"/>
      <c r="AH368" s="403"/>
      <c r="AI368" s="403"/>
      <c r="AJ368" s="403"/>
      <c r="AK368" s="403"/>
      <c r="AL368" s="403"/>
      <c r="AM368" s="403"/>
      <c r="AN368" s="403"/>
      <c r="AO368" s="403"/>
      <c r="AP368" s="403"/>
      <c r="AQ368" s="403"/>
      <c r="AR368" s="403"/>
      <c r="AS368" s="403"/>
      <c r="AT368" s="403"/>
      <c r="AU368" s="403"/>
      <c r="AV368" s="403"/>
      <c r="AW368" s="403"/>
      <c r="AX368" s="403"/>
      <c r="AY368" s="403"/>
      <c r="AZ368" s="403"/>
      <c r="BB368" s="370"/>
      <c r="BZ368" s="403"/>
      <c r="CA368" s="403"/>
      <c r="CB368" s="403"/>
      <c r="CC368" s="403"/>
      <c r="CD368" s="403"/>
      <c r="CE368" s="403"/>
      <c r="CF368" s="403"/>
      <c r="CG368" s="403"/>
      <c r="CH368" s="403"/>
      <c r="CI368" s="403"/>
      <c r="CJ368" s="403"/>
      <c r="CK368" s="403"/>
      <c r="CL368" s="403"/>
      <c r="CM368" s="403"/>
      <c r="CN368" s="403"/>
      <c r="CO368" s="403"/>
      <c r="CP368" s="403"/>
      <c r="CQ368" s="403"/>
      <c r="CR368" s="403"/>
      <c r="CS368" s="403"/>
      <c r="CT368" s="403"/>
      <c r="CU368" s="403"/>
      <c r="CV368" s="403"/>
      <c r="CW368" s="403"/>
      <c r="CX368" s="403"/>
      <c r="CY368" s="403"/>
      <c r="CZ368" s="403"/>
    </row>
    <row r="369" s="430" customFormat="true" ht="15" customHeight="true" x14ac:dyDescent="0.2">
      <c r="A369" s="370"/>
      <c r="B369" s="370"/>
      <c r="C369" s="370"/>
      <c r="D369" s="370"/>
      <c r="E369" s="370"/>
      <c r="F369" s="370"/>
      <c r="G369" s="370"/>
      <c r="Z369" s="403"/>
      <c r="AA369" s="403"/>
      <c r="AB369" s="403"/>
      <c r="AC369" s="403"/>
      <c r="AD369" s="403"/>
      <c r="AE369" s="403"/>
      <c r="AF369" s="403"/>
      <c r="AG369" s="403"/>
      <c r="AH369" s="403"/>
      <c r="AI369" s="403"/>
      <c r="AJ369" s="403"/>
      <c r="AK369" s="403"/>
      <c r="AL369" s="403"/>
      <c r="AM369" s="403"/>
      <c r="AN369" s="403"/>
      <c r="AO369" s="403"/>
      <c r="AP369" s="403"/>
      <c r="AQ369" s="403"/>
      <c r="AR369" s="403"/>
      <c r="AS369" s="403"/>
      <c r="AT369" s="403"/>
      <c r="AU369" s="403"/>
      <c r="AV369" s="403"/>
      <c r="AW369" s="403"/>
      <c r="AX369" s="403"/>
      <c r="AY369" s="403"/>
      <c r="AZ369" s="403"/>
      <c r="BB369" s="370"/>
      <c r="BZ369" s="403"/>
      <c r="CA369" s="403"/>
      <c r="CB369" s="403"/>
      <c r="CC369" s="403"/>
      <c r="CD369" s="403"/>
      <c r="CE369" s="403"/>
      <c r="CF369" s="403"/>
      <c r="CG369" s="403"/>
      <c r="CH369" s="403"/>
      <c r="CI369" s="403"/>
      <c r="CJ369" s="403"/>
      <c r="CK369" s="403"/>
      <c r="CL369" s="403"/>
      <c r="CM369" s="403"/>
      <c r="CN369" s="403"/>
      <c r="CO369" s="403"/>
      <c r="CP369" s="403"/>
      <c r="CQ369" s="403"/>
      <c r="CR369" s="403"/>
      <c r="CS369" s="403"/>
      <c r="CT369" s="403"/>
      <c r="CU369" s="403"/>
      <c r="CV369" s="403"/>
      <c r="CW369" s="403"/>
      <c r="CX369" s="403"/>
      <c r="CY369" s="403"/>
      <c r="CZ369" s="403"/>
    </row>
    <row r="370" s="430" customFormat="true" ht="15" customHeight="true" x14ac:dyDescent="0.2">
      <c r="A370" s="370"/>
      <c r="B370" s="370"/>
      <c r="C370" s="370"/>
      <c r="D370" s="370"/>
      <c r="E370" s="370"/>
      <c r="F370" s="370"/>
      <c r="G370" s="370"/>
      <c r="Z370" s="403"/>
      <c r="AA370" s="403"/>
      <c r="AB370" s="403"/>
      <c r="AC370" s="403"/>
      <c r="AD370" s="403"/>
      <c r="AE370" s="403"/>
      <c r="AF370" s="403"/>
      <c r="AG370" s="403"/>
      <c r="AH370" s="403"/>
      <c r="AI370" s="403"/>
      <c r="AJ370" s="403"/>
      <c r="AK370" s="403"/>
      <c r="AL370" s="403"/>
      <c r="AM370" s="403"/>
      <c r="AN370" s="403"/>
      <c r="AO370" s="403"/>
      <c r="AP370" s="403"/>
      <c r="AQ370" s="403"/>
      <c r="AR370" s="403"/>
      <c r="AS370" s="403"/>
      <c r="AT370" s="403"/>
      <c r="AU370" s="403"/>
      <c r="AV370" s="403"/>
      <c r="AW370" s="403"/>
      <c r="AX370" s="403"/>
      <c r="AY370" s="403"/>
      <c r="AZ370" s="403"/>
      <c r="BB370" s="370"/>
      <c r="BZ370" s="403"/>
      <c r="CA370" s="403"/>
      <c r="CB370" s="403"/>
      <c r="CC370" s="403"/>
      <c r="CD370" s="403"/>
      <c r="CE370" s="403"/>
      <c r="CF370" s="403"/>
      <c r="CG370" s="403"/>
      <c r="CH370" s="403"/>
      <c r="CI370" s="403"/>
      <c r="CJ370" s="403"/>
      <c r="CK370" s="403"/>
      <c r="CL370" s="403"/>
      <c r="CM370" s="403"/>
      <c r="CN370" s="403"/>
      <c r="CO370" s="403"/>
      <c r="CP370" s="403"/>
      <c r="CQ370" s="403"/>
      <c r="CR370" s="403"/>
      <c r="CS370" s="403"/>
      <c r="CT370" s="403"/>
      <c r="CU370" s="403"/>
      <c r="CV370" s="403"/>
      <c r="CW370" s="403"/>
      <c r="CX370" s="403"/>
      <c r="CY370" s="403"/>
      <c r="CZ370" s="403"/>
    </row>
    <row r="371" s="430" customFormat="true" ht="15" customHeight="true" x14ac:dyDescent="0.2">
      <c r="A371" s="370"/>
      <c r="B371" s="370"/>
      <c r="C371" s="370"/>
      <c r="D371" s="370"/>
      <c r="E371" s="370"/>
      <c r="F371" s="370"/>
      <c r="G371" s="370"/>
      <c r="Z371" s="403"/>
      <c r="AA371" s="403"/>
      <c r="AB371" s="403"/>
      <c r="AC371" s="403"/>
      <c r="AD371" s="403"/>
      <c r="AE371" s="403"/>
      <c r="AF371" s="403"/>
      <c r="AG371" s="403"/>
      <c r="AH371" s="403"/>
      <c r="AI371" s="403"/>
      <c r="AJ371" s="403"/>
      <c r="AK371" s="403"/>
      <c r="AL371" s="403"/>
      <c r="AM371" s="403"/>
      <c r="AN371" s="403"/>
      <c r="AO371" s="403"/>
      <c r="AP371" s="403"/>
      <c r="AQ371" s="403"/>
      <c r="AR371" s="403"/>
      <c r="AS371" s="403"/>
      <c r="AT371" s="403"/>
      <c r="AU371" s="403"/>
      <c r="AV371" s="403"/>
      <c r="AW371" s="403"/>
      <c r="AX371" s="403"/>
      <c r="AY371" s="403"/>
      <c r="AZ371" s="403"/>
      <c r="BB371" s="370"/>
      <c r="BZ371" s="403"/>
      <c r="CA371" s="403"/>
      <c r="CB371" s="403"/>
      <c r="CC371" s="403"/>
      <c r="CD371" s="403"/>
      <c r="CE371" s="403"/>
      <c r="CF371" s="403"/>
      <c r="CG371" s="403"/>
      <c r="CH371" s="403"/>
      <c r="CI371" s="403"/>
      <c r="CJ371" s="403"/>
      <c r="CK371" s="403"/>
      <c r="CL371" s="403"/>
      <c r="CM371" s="403"/>
      <c r="CN371" s="403"/>
      <c r="CO371" s="403"/>
      <c r="CP371" s="403"/>
      <c r="CQ371" s="403"/>
      <c r="CR371" s="403"/>
      <c r="CS371" s="403"/>
      <c r="CT371" s="403"/>
      <c r="CU371" s="403"/>
      <c r="CV371" s="403"/>
      <c r="CW371" s="403"/>
      <c r="CX371" s="403"/>
      <c r="CY371" s="403"/>
      <c r="CZ371" s="403"/>
    </row>
    <row r="372" s="430" customFormat="true" ht="15" customHeight="true" x14ac:dyDescent="0.2">
      <c r="A372" s="370"/>
      <c r="B372" s="370"/>
      <c r="C372" s="370"/>
      <c r="D372" s="370"/>
      <c r="E372" s="370"/>
      <c r="F372" s="370"/>
      <c r="G372" s="370"/>
      <c r="Z372" s="403"/>
      <c r="AA372" s="403"/>
      <c r="AB372" s="403"/>
      <c r="AC372" s="403"/>
      <c r="AD372" s="403"/>
      <c r="AE372" s="403"/>
      <c r="AF372" s="403"/>
      <c r="AG372" s="403"/>
      <c r="AH372" s="403"/>
      <c r="AI372" s="403"/>
      <c r="AJ372" s="403"/>
      <c r="AK372" s="403"/>
      <c r="AL372" s="403"/>
      <c r="AM372" s="403"/>
      <c r="AN372" s="403"/>
      <c r="AO372" s="403"/>
      <c r="AP372" s="403"/>
      <c r="AQ372" s="403"/>
      <c r="AR372" s="403"/>
      <c r="AS372" s="403"/>
      <c r="AT372" s="403"/>
      <c r="AU372" s="403"/>
      <c r="AV372" s="403"/>
      <c r="AW372" s="403"/>
      <c r="AX372" s="403"/>
      <c r="AY372" s="403"/>
      <c r="AZ372" s="403"/>
      <c r="BB372" s="370"/>
      <c r="BZ372" s="403"/>
      <c r="CA372" s="403"/>
      <c r="CB372" s="403"/>
      <c r="CC372" s="403"/>
      <c r="CD372" s="403"/>
      <c r="CE372" s="403"/>
      <c r="CF372" s="403"/>
      <c r="CG372" s="403"/>
      <c r="CH372" s="403"/>
      <c r="CI372" s="403"/>
      <c r="CJ372" s="403"/>
      <c r="CK372" s="403"/>
      <c r="CL372" s="403"/>
      <c r="CM372" s="403"/>
      <c r="CN372" s="403"/>
      <c r="CO372" s="403"/>
      <c r="CP372" s="403"/>
      <c r="CQ372" s="403"/>
      <c r="CR372" s="403"/>
      <c r="CS372" s="403"/>
      <c r="CT372" s="403"/>
      <c r="CU372" s="403"/>
      <c r="CV372" s="403"/>
      <c r="CW372" s="403"/>
      <c r="CX372" s="403"/>
      <c r="CY372" s="403"/>
      <c r="CZ372" s="403"/>
    </row>
    <row r="373" s="430" customFormat="true" ht="15" customHeight="true" x14ac:dyDescent="0.2">
      <c r="A373" s="370"/>
      <c r="B373" s="370"/>
      <c r="C373" s="370"/>
      <c r="D373" s="370"/>
      <c r="E373" s="370"/>
      <c r="F373" s="370"/>
      <c r="G373" s="370"/>
      <c r="Z373" s="403"/>
      <c r="AA373" s="403"/>
      <c r="AB373" s="403"/>
      <c r="AC373" s="403"/>
      <c r="AD373" s="403"/>
      <c r="AE373" s="403"/>
      <c r="AF373" s="403"/>
      <c r="AG373" s="403"/>
      <c r="AH373" s="403"/>
      <c r="AI373" s="403"/>
      <c r="AJ373" s="403"/>
      <c r="AK373" s="403"/>
      <c r="AL373" s="403"/>
      <c r="AM373" s="403"/>
      <c r="AN373" s="403"/>
      <c r="AO373" s="403"/>
      <c r="AP373" s="403"/>
      <c r="AQ373" s="403"/>
      <c r="AR373" s="403"/>
      <c r="AS373" s="403"/>
      <c r="AT373" s="403"/>
      <c r="AU373" s="403"/>
      <c r="AV373" s="403"/>
      <c r="AW373" s="403"/>
      <c r="AX373" s="403"/>
      <c r="AY373" s="403"/>
      <c r="AZ373" s="403"/>
      <c r="BB373" s="370"/>
      <c r="BZ373" s="403"/>
      <c r="CA373" s="403"/>
      <c r="CB373" s="403"/>
      <c r="CC373" s="403"/>
      <c r="CD373" s="403"/>
      <c r="CE373" s="403"/>
      <c r="CF373" s="403"/>
      <c r="CG373" s="403"/>
      <c r="CH373" s="403"/>
      <c r="CI373" s="403"/>
      <c r="CJ373" s="403"/>
      <c r="CK373" s="403"/>
      <c r="CL373" s="403"/>
      <c r="CM373" s="403"/>
      <c r="CN373" s="403"/>
      <c r="CO373" s="403"/>
      <c r="CP373" s="403"/>
      <c r="CQ373" s="403"/>
      <c r="CR373" s="403"/>
      <c r="CS373" s="403"/>
      <c r="CT373" s="403"/>
      <c r="CU373" s="403"/>
      <c r="CV373" s="403"/>
      <c r="CW373" s="403"/>
      <c r="CX373" s="403"/>
      <c r="CY373" s="403"/>
      <c r="CZ373" s="403"/>
    </row>
    <row r="374" s="430" customFormat="true" ht="15" customHeight="true" x14ac:dyDescent="0.2">
      <c r="A374" s="370"/>
      <c r="B374" s="370"/>
      <c r="C374" s="370"/>
      <c r="D374" s="370"/>
      <c r="E374" s="370"/>
      <c r="F374" s="370"/>
      <c r="G374" s="370"/>
      <c r="Z374" s="403"/>
      <c r="AA374" s="403"/>
      <c r="AB374" s="403"/>
      <c r="AC374" s="403"/>
      <c r="AD374" s="403"/>
      <c r="AE374" s="403"/>
      <c r="AF374" s="403"/>
      <c r="AG374" s="403"/>
      <c r="AH374" s="403"/>
      <c r="AI374" s="403"/>
      <c r="AJ374" s="403"/>
      <c r="AK374" s="403"/>
      <c r="AL374" s="403"/>
      <c r="AM374" s="403"/>
      <c r="AN374" s="403"/>
      <c r="AO374" s="403"/>
      <c r="AP374" s="403"/>
      <c r="AQ374" s="403"/>
      <c r="AR374" s="403"/>
      <c r="AS374" s="403"/>
      <c r="AT374" s="403"/>
      <c r="AU374" s="403"/>
      <c r="AV374" s="403"/>
      <c r="AW374" s="403"/>
      <c r="AX374" s="403"/>
      <c r="AY374" s="403"/>
      <c r="AZ374" s="403"/>
      <c r="BB374" s="370"/>
      <c r="BZ374" s="403"/>
      <c r="CA374" s="403"/>
      <c r="CB374" s="403"/>
      <c r="CC374" s="403"/>
      <c r="CD374" s="403"/>
      <c r="CE374" s="403"/>
      <c r="CF374" s="403"/>
      <c r="CG374" s="403"/>
      <c r="CH374" s="403"/>
      <c r="CI374" s="403"/>
      <c r="CJ374" s="403"/>
      <c r="CK374" s="403"/>
      <c r="CL374" s="403"/>
      <c r="CM374" s="403"/>
      <c r="CN374" s="403"/>
      <c r="CO374" s="403"/>
      <c r="CP374" s="403"/>
      <c r="CQ374" s="403"/>
      <c r="CR374" s="403"/>
      <c r="CS374" s="403"/>
      <c r="CT374" s="403"/>
      <c r="CU374" s="403"/>
      <c r="CV374" s="403"/>
      <c r="CW374" s="403"/>
      <c r="CX374" s="403"/>
      <c r="CY374" s="403"/>
      <c r="CZ374" s="403"/>
    </row>
    <row r="375" s="365" customFormat="true" ht="15" customHeight="true" x14ac:dyDescent="0.2">
      <c r="Y375" s="367"/>
      <c r="Z375" s="402"/>
      <c r="AA375" s="402"/>
      <c r="AB375" s="402"/>
      <c r="AC375" s="402"/>
      <c r="AD375" s="402"/>
      <c r="AE375" s="402"/>
      <c r="AF375" s="402"/>
      <c r="AG375" s="402"/>
      <c r="AH375" s="402"/>
      <c r="AI375" s="402"/>
      <c r="AJ375" s="402"/>
      <c r="AK375" s="402"/>
      <c r="AL375" s="402"/>
      <c r="AM375" s="402"/>
      <c r="AN375" s="402"/>
      <c r="AO375" s="402"/>
      <c r="AP375" s="402"/>
      <c r="AQ375" s="402"/>
      <c r="AR375" s="402"/>
      <c r="AS375" s="402"/>
      <c r="AT375" s="402"/>
      <c r="AU375" s="402"/>
      <c r="AV375" s="402"/>
      <c r="AW375" s="402"/>
      <c r="AX375" s="402"/>
      <c r="AY375" s="402"/>
      <c r="AZ375" s="402"/>
      <c r="BA375" s="367"/>
      <c r="BY375" s="367"/>
      <c r="BZ375" s="402"/>
      <c r="CA375" s="402"/>
      <c r="CB375" s="402"/>
      <c r="CC375" s="402"/>
      <c r="CD375" s="402"/>
      <c r="CE375" s="402"/>
      <c r="CF375" s="402"/>
      <c r="CG375" s="402"/>
      <c r="CH375" s="402"/>
      <c r="CI375" s="402"/>
      <c r="CJ375" s="402"/>
      <c r="CK375" s="402"/>
      <c r="CL375" s="402"/>
      <c r="CM375" s="402"/>
      <c r="CN375" s="402"/>
      <c r="CO375" s="402"/>
      <c r="CP375" s="402"/>
      <c r="CQ375" s="402"/>
      <c r="CR375" s="402"/>
      <c r="CS375" s="402"/>
      <c r="CT375" s="402"/>
      <c r="CU375" s="402"/>
      <c r="CV375" s="402"/>
      <c r="CW375" s="402"/>
      <c r="CX375" s="402"/>
      <c r="CY375" s="402"/>
      <c r="CZ375" s="402"/>
    </row>
    <row r="376" s="365" customFormat="true" ht="15" customHeight="true" x14ac:dyDescent="0.2">
      <c r="Y376" s="367"/>
      <c r="Z376" s="402"/>
      <c r="AA376" s="402"/>
      <c r="AB376" s="402"/>
      <c r="AC376" s="402"/>
      <c r="AD376" s="402"/>
      <c r="AE376" s="402"/>
      <c r="AF376" s="402"/>
      <c r="AG376" s="402"/>
      <c r="AH376" s="402"/>
      <c r="AI376" s="402"/>
      <c r="AJ376" s="402"/>
      <c r="AK376" s="402"/>
      <c r="AL376" s="402"/>
      <c r="AM376" s="402"/>
      <c r="AN376" s="402"/>
      <c r="AO376" s="402"/>
      <c r="AP376" s="402"/>
      <c r="AQ376" s="402"/>
      <c r="AR376" s="402"/>
      <c r="AS376" s="402"/>
      <c r="AT376" s="402"/>
      <c r="AU376" s="402"/>
      <c r="AV376" s="402"/>
      <c r="AW376" s="402"/>
      <c r="AX376" s="402"/>
      <c r="AY376" s="402"/>
      <c r="AZ376" s="402"/>
      <c r="BA376" s="367"/>
      <c r="BY376" s="367"/>
      <c r="BZ376" s="402"/>
      <c r="CA376" s="402"/>
      <c r="CB376" s="402"/>
      <c r="CC376" s="402"/>
      <c r="CD376" s="402"/>
      <c r="CE376" s="402"/>
      <c r="CF376" s="402"/>
      <c r="CG376" s="402"/>
      <c r="CH376" s="402"/>
      <c r="CI376" s="402"/>
      <c r="CJ376" s="402"/>
      <c r="CK376" s="402"/>
      <c r="CL376" s="402"/>
      <c r="CM376" s="402"/>
      <c r="CN376" s="402"/>
      <c r="CO376" s="402"/>
      <c r="CP376" s="402"/>
      <c r="CQ376" s="402"/>
      <c r="CR376" s="402"/>
      <c r="CS376" s="402"/>
      <c r="CT376" s="402"/>
      <c r="CU376" s="402"/>
      <c r="CV376" s="402"/>
      <c r="CW376" s="402"/>
      <c r="CX376" s="402"/>
      <c r="CY376" s="402"/>
      <c r="CZ376" s="402"/>
    </row>
    <row r="377" s="365" customFormat="true" ht="15" customHeight="true" x14ac:dyDescent="0.2">
      <c r="Y377" s="367"/>
      <c r="Z377" s="402"/>
      <c r="AA377" s="402"/>
      <c r="AB377" s="402"/>
      <c r="AC377" s="402"/>
      <c r="AD377" s="402"/>
      <c r="AE377" s="402"/>
      <c r="AF377" s="402"/>
      <c r="AG377" s="402"/>
      <c r="AH377" s="402"/>
      <c r="AI377" s="402"/>
      <c r="AJ377" s="402"/>
      <c r="AK377" s="402"/>
      <c r="AL377" s="402"/>
      <c r="AM377" s="402"/>
      <c r="AN377" s="402"/>
      <c r="AO377" s="402"/>
      <c r="AP377" s="402"/>
      <c r="AQ377" s="402"/>
      <c r="AR377" s="402"/>
      <c r="AS377" s="402"/>
      <c r="AT377" s="402"/>
      <c r="AU377" s="402"/>
      <c r="AV377" s="402"/>
      <c r="AW377" s="402"/>
      <c r="AX377" s="402"/>
      <c r="AY377" s="402"/>
      <c r="AZ377" s="402"/>
      <c r="BA377" s="367"/>
      <c r="BY377" s="367"/>
      <c r="BZ377" s="402"/>
      <c r="CA377" s="402"/>
      <c r="CB377" s="402"/>
      <c r="CC377" s="402"/>
      <c r="CD377" s="402"/>
      <c r="CE377" s="402"/>
      <c r="CF377" s="402"/>
      <c r="CG377" s="402"/>
      <c r="CH377" s="402"/>
      <c r="CI377" s="402"/>
      <c r="CJ377" s="402"/>
      <c r="CK377" s="402"/>
      <c r="CL377" s="402"/>
      <c r="CM377" s="402"/>
      <c r="CN377" s="402"/>
      <c r="CO377" s="402"/>
      <c r="CP377" s="402"/>
      <c r="CQ377" s="402"/>
      <c r="CR377" s="402"/>
      <c r="CS377" s="402"/>
      <c r="CT377" s="402"/>
      <c r="CU377" s="402"/>
      <c r="CV377" s="402"/>
      <c r="CW377" s="402"/>
      <c r="CX377" s="402"/>
      <c r="CY377" s="402"/>
      <c r="CZ377" s="402"/>
    </row>
    <row r="378" s="365" customFormat="true" ht="15" customHeight="true" x14ac:dyDescent="0.2">
      <c r="Y378" s="367"/>
      <c r="Z378" s="402"/>
      <c r="AA378" s="402"/>
      <c r="AB378" s="402"/>
      <c r="AC378" s="402"/>
      <c r="AD378" s="402"/>
      <c r="AE378" s="402"/>
      <c r="AF378" s="402"/>
      <c r="AG378" s="402"/>
      <c r="AH378" s="402"/>
      <c r="AI378" s="402"/>
      <c r="AJ378" s="402"/>
      <c r="AK378" s="402"/>
      <c r="AL378" s="402"/>
      <c r="AM378" s="402"/>
      <c r="AN378" s="402"/>
      <c r="AO378" s="402"/>
      <c r="AP378" s="402"/>
      <c r="AQ378" s="402"/>
      <c r="AR378" s="402"/>
      <c r="AS378" s="402"/>
      <c r="AT378" s="402"/>
      <c r="AU378" s="402"/>
      <c r="AV378" s="402"/>
      <c r="AW378" s="402"/>
      <c r="AX378" s="402"/>
      <c r="AY378" s="402"/>
      <c r="AZ378" s="402"/>
      <c r="BA378" s="367"/>
      <c r="BY378" s="367"/>
      <c r="BZ378" s="402"/>
      <c r="CA378" s="402"/>
      <c r="CB378" s="402"/>
      <c r="CC378" s="402"/>
      <c r="CD378" s="402"/>
      <c r="CE378" s="402"/>
      <c r="CF378" s="402"/>
      <c r="CG378" s="402"/>
      <c r="CH378" s="402"/>
      <c r="CI378" s="402"/>
      <c r="CJ378" s="402"/>
      <c r="CK378" s="402"/>
      <c r="CL378" s="402"/>
      <c r="CM378" s="402"/>
      <c r="CN378" s="402"/>
      <c r="CO378" s="402"/>
      <c r="CP378" s="402"/>
      <c r="CQ378" s="402"/>
      <c r="CR378" s="402"/>
      <c r="CS378" s="402"/>
      <c r="CT378" s="402"/>
      <c r="CU378" s="402"/>
      <c r="CV378" s="402"/>
      <c r="CW378" s="402"/>
      <c r="CX378" s="402"/>
      <c r="CY378" s="402"/>
      <c r="CZ378" s="402"/>
    </row>
    <row r="379" s="365" customFormat="true" ht="15" customHeight="true" x14ac:dyDescent="0.2">
      <c r="Y379" s="367"/>
      <c r="Z379" s="402"/>
      <c r="AA379" s="402"/>
      <c r="AB379" s="402"/>
      <c r="AC379" s="402"/>
      <c r="AD379" s="402"/>
      <c r="AE379" s="402"/>
      <c r="AF379" s="402"/>
      <c r="AG379" s="402"/>
      <c r="AH379" s="402"/>
      <c r="AI379" s="402"/>
      <c r="AJ379" s="402"/>
      <c r="AK379" s="402"/>
      <c r="AL379" s="402"/>
      <c r="AM379" s="402"/>
      <c r="AN379" s="402"/>
      <c r="AO379" s="402"/>
      <c r="AP379" s="402"/>
      <c r="AQ379" s="402"/>
      <c r="AR379" s="402"/>
      <c r="AS379" s="402"/>
      <c r="AT379" s="402"/>
      <c r="AU379" s="402"/>
      <c r="AV379" s="402"/>
      <c r="AW379" s="402"/>
      <c r="AX379" s="402"/>
      <c r="AY379" s="402"/>
      <c r="AZ379" s="402"/>
      <c r="BA379" s="367"/>
      <c r="BY379" s="367"/>
      <c r="BZ379" s="402"/>
      <c r="CA379" s="402"/>
      <c r="CB379" s="402"/>
      <c r="CC379" s="402"/>
      <c r="CD379" s="402"/>
      <c r="CE379" s="402"/>
      <c r="CF379" s="402"/>
      <c r="CG379" s="402"/>
      <c r="CH379" s="402"/>
      <c r="CI379" s="402"/>
      <c r="CJ379" s="402"/>
      <c r="CK379" s="402"/>
      <c r="CL379" s="402"/>
      <c r="CM379" s="402"/>
      <c r="CN379" s="402"/>
      <c r="CO379" s="402"/>
      <c r="CP379" s="402"/>
      <c r="CQ379" s="402"/>
      <c r="CR379" s="402"/>
      <c r="CS379" s="402"/>
      <c r="CT379" s="402"/>
      <c r="CU379" s="402"/>
      <c r="CV379" s="402"/>
      <c r="CW379" s="402"/>
      <c r="CX379" s="402"/>
      <c r="CY379" s="402"/>
      <c r="CZ379" s="402"/>
    </row>
    <row r="380" s="365" customFormat="true" ht="15" customHeight="true" x14ac:dyDescent="0.2">
      <c r="Y380" s="367"/>
      <c r="Z380" s="402"/>
      <c r="AA380" s="402"/>
      <c r="AB380" s="402"/>
      <c r="AC380" s="402"/>
      <c r="AD380" s="402"/>
      <c r="AE380" s="402"/>
      <c r="AF380" s="402"/>
      <c r="AG380" s="402"/>
      <c r="AH380" s="402"/>
      <c r="AI380" s="402"/>
      <c r="AJ380" s="402"/>
      <c r="AK380" s="402"/>
      <c r="AL380" s="402"/>
      <c r="AM380" s="402"/>
      <c r="AN380" s="402"/>
      <c r="AO380" s="402"/>
      <c r="AP380" s="402"/>
      <c r="AQ380" s="402"/>
      <c r="AR380" s="402"/>
      <c r="AS380" s="402"/>
      <c r="AT380" s="402"/>
      <c r="AU380" s="402"/>
      <c r="AV380" s="402"/>
      <c r="AW380" s="402"/>
      <c r="AX380" s="402"/>
      <c r="AY380" s="402"/>
      <c r="AZ380" s="402"/>
      <c r="BA380" s="367"/>
      <c r="BY380" s="367"/>
      <c r="BZ380" s="402"/>
      <c r="CA380" s="402"/>
      <c r="CB380" s="402"/>
      <c r="CC380" s="402"/>
      <c r="CD380" s="402"/>
      <c r="CE380" s="402"/>
      <c r="CF380" s="402"/>
      <c r="CG380" s="402"/>
      <c r="CH380" s="402"/>
      <c r="CI380" s="402"/>
      <c r="CJ380" s="402"/>
      <c r="CK380" s="402"/>
      <c r="CL380" s="402"/>
      <c r="CM380" s="402"/>
      <c r="CN380" s="402"/>
      <c r="CO380" s="402"/>
      <c r="CP380" s="402"/>
      <c r="CQ380" s="402"/>
      <c r="CR380" s="402"/>
      <c r="CS380" s="402"/>
      <c r="CT380" s="402"/>
      <c r="CU380" s="402"/>
      <c r="CV380" s="402"/>
      <c r="CW380" s="402"/>
      <c r="CX380" s="402"/>
      <c r="CY380" s="402"/>
      <c r="CZ380" s="402"/>
    </row>
    <row r="381" s="365" customFormat="true" ht="15" customHeight="true" x14ac:dyDescent="0.2">
      <c r="Y381" s="367"/>
      <c r="Z381" s="402"/>
      <c r="AA381" s="402"/>
      <c r="AB381" s="402"/>
      <c r="AC381" s="402"/>
      <c r="AD381" s="402"/>
      <c r="AE381" s="402"/>
      <c r="AF381" s="402"/>
      <c r="AG381" s="402"/>
      <c r="AH381" s="402"/>
      <c r="AI381" s="402"/>
      <c r="AJ381" s="402"/>
      <c r="AK381" s="402"/>
      <c r="AL381" s="402"/>
      <c r="AM381" s="402"/>
      <c r="AN381" s="402"/>
      <c r="AO381" s="402"/>
      <c r="AP381" s="402"/>
      <c r="AQ381" s="402"/>
      <c r="AR381" s="402"/>
      <c r="AS381" s="402"/>
      <c r="AT381" s="402"/>
      <c r="AU381" s="402"/>
      <c r="AV381" s="402"/>
      <c r="AW381" s="402"/>
      <c r="AX381" s="402"/>
      <c r="AY381" s="402"/>
      <c r="AZ381" s="402"/>
      <c r="BA381" s="367"/>
      <c r="BY381" s="367"/>
      <c r="BZ381" s="402"/>
      <c r="CA381" s="402"/>
      <c r="CB381" s="402"/>
      <c r="CC381" s="402"/>
      <c r="CD381" s="402"/>
      <c r="CE381" s="402"/>
      <c r="CF381" s="402"/>
      <c r="CG381" s="402"/>
      <c r="CH381" s="402"/>
      <c r="CI381" s="402"/>
      <c r="CJ381" s="402"/>
      <c r="CK381" s="402"/>
      <c r="CL381" s="402"/>
      <c r="CM381" s="402"/>
      <c r="CN381" s="402"/>
      <c r="CO381" s="402"/>
      <c r="CP381" s="402"/>
      <c r="CQ381" s="402"/>
      <c r="CR381" s="402"/>
      <c r="CS381" s="402"/>
      <c r="CT381" s="402"/>
      <c r="CU381" s="402"/>
      <c r="CV381" s="402"/>
      <c r="CW381" s="402"/>
      <c r="CX381" s="402"/>
      <c r="CY381" s="402"/>
      <c r="CZ381" s="402"/>
    </row>
    <row r="382" s="365" customFormat="true" ht="15" customHeight="true" x14ac:dyDescent="0.2">
      <c r="Y382" s="367"/>
      <c r="Z382" s="402"/>
      <c r="AA382" s="402"/>
      <c r="AB382" s="402"/>
      <c r="AC382" s="402"/>
      <c r="AD382" s="402"/>
      <c r="AE382" s="402"/>
      <c r="AF382" s="402"/>
      <c r="AG382" s="402"/>
      <c r="AH382" s="402"/>
      <c r="AI382" s="402"/>
      <c r="AJ382" s="402"/>
      <c r="AK382" s="402"/>
      <c r="AL382" s="402"/>
      <c r="AM382" s="402"/>
      <c r="AN382" s="402"/>
      <c r="AO382" s="402"/>
      <c r="AP382" s="402"/>
      <c r="AQ382" s="402"/>
      <c r="AR382" s="402"/>
      <c r="AS382" s="402"/>
      <c r="AT382" s="402"/>
      <c r="AU382" s="402"/>
      <c r="AV382" s="402"/>
      <c r="AW382" s="402"/>
      <c r="AX382" s="402"/>
      <c r="AY382" s="402"/>
      <c r="AZ382" s="402"/>
      <c r="BA382" s="367"/>
      <c r="BY382" s="367"/>
      <c r="BZ382" s="402"/>
      <c r="CA382" s="402"/>
      <c r="CB382" s="402"/>
      <c r="CC382" s="402"/>
      <c r="CD382" s="402"/>
      <c r="CE382" s="402"/>
      <c r="CF382" s="402"/>
      <c r="CG382" s="402"/>
      <c r="CH382" s="402"/>
      <c r="CI382" s="402"/>
      <c r="CJ382" s="402"/>
      <c r="CK382" s="402"/>
      <c r="CL382" s="402"/>
      <c r="CM382" s="402"/>
      <c r="CN382" s="402"/>
      <c r="CO382" s="402"/>
      <c r="CP382" s="402"/>
      <c r="CQ382" s="402"/>
      <c r="CR382" s="402"/>
      <c r="CS382" s="402"/>
      <c r="CT382" s="402"/>
      <c r="CU382" s="402"/>
      <c r="CV382" s="402"/>
      <c r="CW382" s="402"/>
      <c r="CX382" s="402"/>
      <c r="CY382" s="402"/>
      <c r="CZ382" s="402"/>
    </row>
    <row r="383" s="365" customFormat="true" ht="15" customHeight="true" x14ac:dyDescent="0.2">
      <c r="Y383" s="367"/>
      <c r="Z383" s="402"/>
      <c r="AA383" s="402"/>
      <c r="AB383" s="402"/>
      <c r="AC383" s="402"/>
      <c r="AD383" s="402"/>
      <c r="AE383" s="402"/>
      <c r="AF383" s="402"/>
      <c r="AG383" s="402"/>
      <c r="AH383" s="402"/>
      <c r="AI383" s="402"/>
      <c r="AJ383" s="402"/>
      <c r="AK383" s="402"/>
      <c r="AL383" s="402"/>
      <c r="AM383" s="402"/>
      <c r="AN383" s="402"/>
      <c r="AO383" s="402"/>
      <c r="AP383" s="402"/>
      <c r="AQ383" s="402"/>
      <c r="AR383" s="402"/>
      <c r="AS383" s="402"/>
      <c r="AT383" s="402"/>
      <c r="AU383" s="402"/>
      <c r="AV383" s="402"/>
      <c r="AW383" s="402"/>
      <c r="AX383" s="402"/>
      <c r="AY383" s="402"/>
      <c r="AZ383" s="402"/>
      <c r="BA383" s="367"/>
      <c r="BY383" s="367"/>
      <c r="BZ383" s="402"/>
      <c r="CA383" s="402"/>
      <c r="CB383" s="402"/>
      <c r="CC383" s="402"/>
      <c r="CD383" s="402"/>
      <c r="CE383" s="402"/>
      <c r="CF383" s="402"/>
      <c r="CG383" s="402"/>
      <c r="CH383" s="402"/>
      <c r="CI383" s="402"/>
      <c r="CJ383" s="402"/>
      <c r="CK383" s="402"/>
      <c r="CL383" s="402"/>
      <c r="CM383" s="402"/>
      <c r="CN383" s="402"/>
      <c r="CO383" s="402"/>
      <c r="CP383" s="402"/>
      <c r="CQ383" s="402"/>
      <c r="CR383" s="402"/>
      <c r="CS383" s="402"/>
      <c r="CT383" s="402"/>
      <c r="CU383" s="402"/>
      <c r="CV383" s="402"/>
      <c r="CW383" s="402"/>
      <c r="CX383" s="402"/>
      <c r="CY383" s="402"/>
      <c r="CZ383" s="402"/>
    </row>
    <row r="384" s="365" customFormat="true" ht="15" customHeight="true" x14ac:dyDescent="0.2">
      <c r="Y384" s="367"/>
      <c r="Z384" s="402"/>
      <c r="AA384" s="402"/>
      <c r="AB384" s="402"/>
      <c r="AC384" s="402"/>
      <c r="AD384" s="402"/>
      <c r="AE384" s="402"/>
      <c r="AF384" s="402"/>
      <c r="AG384" s="402"/>
      <c r="AH384" s="402"/>
      <c r="AI384" s="402"/>
      <c r="AJ384" s="402"/>
      <c r="AK384" s="402"/>
      <c r="AL384" s="402"/>
      <c r="AM384" s="402"/>
      <c r="AN384" s="402"/>
      <c r="AO384" s="402"/>
      <c r="AP384" s="402"/>
      <c r="AQ384" s="402"/>
      <c r="AR384" s="402"/>
      <c r="AS384" s="402"/>
      <c r="AT384" s="402"/>
      <c r="AU384" s="402"/>
      <c r="AV384" s="402"/>
      <c r="AW384" s="402"/>
      <c r="AX384" s="402"/>
      <c r="AY384" s="402"/>
      <c r="AZ384" s="402"/>
      <c r="BA384" s="367"/>
      <c r="BY384" s="367"/>
      <c r="BZ384" s="402"/>
      <c r="CA384" s="402"/>
      <c r="CB384" s="402"/>
      <c r="CC384" s="402"/>
      <c r="CD384" s="402"/>
      <c r="CE384" s="402"/>
      <c r="CF384" s="402"/>
      <c r="CG384" s="402"/>
      <c r="CH384" s="402"/>
      <c r="CI384" s="402"/>
      <c r="CJ384" s="402"/>
      <c r="CK384" s="402"/>
      <c r="CL384" s="402"/>
      <c r="CM384" s="402"/>
      <c r="CN384" s="402"/>
      <c r="CO384" s="402"/>
      <c r="CP384" s="402"/>
      <c r="CQ384" s="402"/>
      <c r="CR384" s="402"/>
      <c r="CS384" s="402"/>
      <c r="CT384" s="402"/>
      <c r="CU384" s="402"/>
      <c r="CV384" s="402"/>
      <c r="CW384" s="402"/>
      <c r="CX384" s="402"/>
      <c r="CY384" s="402"/>
      <c r="CZ384" s="402"/>
    </row>
    <row r="385" s="365" customFormat="true" ht="15" customHeight="true" x14ac:dyDescent="0.2">
      <c r="Y385" s="367"/>
      <c r="Z385" s="402"/>
      <c r="AA385" s="402"/>
      <c r="AB385" s="402"/>
      <c r="AC385" s="402"/>
      <c r="AD385" s="402"/>
      <c r="AE385" s="402"/>
      <c r="AF385" s="402"/>
      <c r="AG385" s="402"/>
      <c r="AH385" s="402"/>
      <c r="AI385" s="402"/>
      <c r="AJ385" s="402"/>
      <c r="AK385" s="402"/>
      <c r="AL385" s="402"/>
      <c r="AM385" s="402"/>
      <c r="AN385" s="402"/>
      <c r="AO385" s="402"/>
      <c r="AP385" s="402"/>
      <c r="AQ385" s="402"/>
      <c r="AR385" s="402"/>
      <c r="AS385" s="402"/>
      <c r="AT385" s="402"/>
      <c r="AU385" s="402"/>
      <c r="AV385" s="402"/>
      <c r="AW385" s="402"/>
      <c r="AX385" s="402"/>
      <c r="AY385" s="402"/>
      <c r="AZ385" s="402"/>
      <c r="BA385" s="367"/>
      <c r="BY385" s="367"/>
      <c r="BZ385" s="402"/>
      <c r="CA385" s="402"/>
      <c r="CB385" s="402"/>
      <c r="CC385" s="402"/>
      <c r="CD385" s="402"/>
      <c r="CE385" s="402"/>
      <c r="CF385" s="402"/>
      <c r="CG385" s="402"/>
      <c r="CH385" s="402"/>
      <c r="CI385" s="402"/>
      <c r="CJ385" s="402"/>
      <c r="CK385" s="402"/>
      <c r="CL385" s="402"/>
      <c r="CM385" s="402"/>
      <c r="CN385" s="402"/>
      <c r="CO385" s="402"/>
      <c r="CP385" s="402"/>
      <c r="CQ385" s="402"/>
      <c r="CR385" s="402"/>
      <c r="CS385" s="402"/>
      <c r="CT385" s="402"/>
      <c r="CU385" s="402"/>
      <c r="CV385" s="402"/>
      <c r="CW385" s="402"/>
      <c r="CX385" s="402"/>
      <c r="CY385" s="402"/>
      <c r="CZ385" s="402"/>
    </row>
    <row r="386" s="365" customFormat="true" ht="15" customHeight="true" x14ac:dyDescent="0.2">
      <c r="Y386" s="367"/>
      <c r="Z386" s="402"/>
      <c r="AA386" s="402"/>
      <c r="AB386" s="402"/>
      <c r="AC386" s="402"/>
      <c r="AD386" s="402"/>
      <c r="AE386" s="402"/>
      <c r="AF386" s="402"/>
      <c r="AG386" s="402"/>
      <c r="AH386" s="402"/>
      <c r="AI386" s="402"/>
      <c r="AJ386" s="402"/>
      <c r="AK386" s="402"/>
      <c r="AL386" s="402"/>
      <c r="AM386" s="402"/>
      <c r="AN386" s="402"/>
      <c r="AO386" s="402"/>
      <c r="AP386" s="402"/>
      <c r="AQ386" s="402"/>
      <c r="AR386" s="402"/>
      <c r="AS386" s="402"/>
      <c r="AT386" s="402"/>
      <c r="AU386" s="402"/>
      <c r="AV386" s="402"/>
      <c r="AW386" s="402"/>
      <c r="AX386" s="402"/>
      <c r="AY386" s="402"/>
      <c r="AZ386" s="402"/>
      <c r="BA386" s="367"/>
      <c r="BY386" s="367"/>
      <c r="BZ386" s="402"/>
      <c r="CA386" s="402"/>
      <c r="CB386" s="402"/>
      <c r="CC386" s="402"/>
      <c r="CD386" s="402"/>
      <c r="CE386" s="402"/>
      <c r="CF386" s="402"/>
      <c r="CG386" s="402"/>
      <c r="CH386" s="402"/>
      <c r="CI386" s="402"/>
      <c r="CJ386" s="402"/>
      <c r="CK386" s="402"/>
      <c r="CL386" s="402"/>
      <c r="CM386" s="402"/>
      <c r="CN386" s="402"/>
      <c r="CO386" s="402"/>
      <c r="CP386" s="402"/>
      <c r="CQ386" s="402"/>
      <c r="CR386" s="402"/>
      <c r="CS386" s="402"/>
      <c r="CT386" s="402"/>
      <c r="CU386" s="402"/>
      <c r="CV386" s="402"/>
      <c r="CW386" s="402"/>
      <c r="CX386" s="402"/>
      <c r="CY386" s="402"/>
      <c r="CZ386" s="402"/>
    </row>
    <row r="387" s="365" customFormat="true" ht="15" customHeight="true" x14ac:dyDescent="0.2">
      <c r="Y387" s="367"/>
      <c r="Z387" s="402"/>
      <c r="AA387" s="402"/>
      <c r="AB387" s="402"/>
      <c r="AC387" s="402"/>
      <c r="AD387" s="402"/>
      <c r="AE387" s="402"/>
      <c r="AF387" s="402"/>
      <c r="AG387" s="402"/>
      <c r="AH387" s="402"/>
      <c r="AI387" s="402"/>
      <c r="AJ387" s="402"/>
      <c r="AK387" s="402"/>
      <c r="AL387" s="402"/>
      <c r="AM387" s="402"/>
      <c r="AN387" s="402"/>
      <c r="AO387" s="402"/>
      <c r="AP387" s="402"/>
      <c r="AQ387" s="402"/>
      <c r="AR387" s="402"/>
      <c r="AS387" s="402"/>
      <c r="AT387" s="402"/>
      <c r="AU387" s="402"/>
      <c r="AV387" s="402"/>
      <c r="AW387" s="402"/>
      <c r="AX387" s="402"/>
      <c r="AY387" s="402"/>
      <c r="AZ387" s="402"/>
      <c r="BA387" s="367"/>
      <c r="BY387" s="367"/>
      <c r="BZ387" s="402"/>
      <c r="CA387" s="402"/>
      <c r="CB387" s="402"/>
      <c r="CC387" s="402"/>
      <c r="CD387" s="402"/>
      <c r="CE387" s="402"/>
      <c r="CF387" s="402"/>
      <c r="CG387" s="402"/>
      <c r="CH387" s="402"/>
      <c r="CI387" s="402"/>
      <c r="CJ387" s="402"/>
      <c r="CK387" s="402"/>
      <c r="CL387" s="402"/>
      <c r="CM387" s="402"/>
      <c r="CN387" s="402"/>
      <c r="CO387" s="402"/>
      <c r="CP387" s="402"/>
      <c r="CQ387" s="402"/>
      <c r="CR387" s="402"/>
      <c r="CS387" s="402"/>
      <c r="CT387" s="402"/>
      <c r="CU387" s="402"/>
      <c r="CV387" s="402"/>
      <c r="CW387" s="402"/>
      <c r="CX387" s="402"/>
      <c r="CY387" s="402"/>
      <c r="CZ387" s="402"/>
    </row>
    <row r="388" s="365" customFormat="true" ht="15" customHeight="true" x14ac:dyDescent="0.2">
      <c r="Y388" s="367"/>
      <c r="Z388" s="402"/>
      <c r="AA388" s="402"/>
      <c r="AB388" s="402"/>
      <c r="AC388" s="402"/>
      <c r="AD388" s="402"/>
      <c r="AE388" s="402"/>
      <c r="AF388" s="402"/>
      <c r="AG388" s="402"/>
      <c r="AH388" s="402"/>
      <c r="AI388" s="402"/>
      <c r="AJ388" s="402"/>
      <c r="AK388" s="402"/>
      <c r="AL388" s="402"/>
      <c r="AM388" s="402"/>
      <c r="AN388" s="402"/>
      <c r="AO388" s="402"/>
      <c r="AP388" s="402"/>
      <c r="AQ388" s="402"/>
      <c r="AR388" s="402"/>
      <c r="AS388" s="402"/>
      <c r="AT388" s="402"/>
      <c r="AU388" s="402"/>
      <c r="AV388" s="402"/>
      <c r="AW388" s="402"/>
      <c r="AX388" s="402"/>
      <c r="AY388" s="402"/>
      <c r="AZ388" s="402"/>
      <c r="BA388" s="367"/>
      <c r="BY388" s="367"/>
      <c r="BZ388" s="402"/>
      <c r="CA388" s="402"/>
      <c r="CB388" s="402"/>
      <c r="CC388" s="402"/>
      <c r="CD388" s="402"/>
      <c r="CE388" s="402"/>
      <c r="CF388" s="402"/>
      <c r="CG388" s="402"/>
      <c r="CH388" s="402"/>
      <c r="CI388" s="402"/>
      <c r="CJ388" s="402"/>
      <c r="CK388" s="402"/>
      <c r="CL388" s="402"/>
      <c r="CM388" s="402"/>
      <c r="CN388" s="402"/>
      <c r="CO388" s="402"/>
      <c r="CP388" s="402"/>
      <c r="CQ388" s="402"/>
      <c r="CR388" s="402"/>
      <c r="CS388" s="402"/>
      <c r="CT388" s="402"/>
      <c r="CU388" s="402"/>
      <c r="CV388" s="402"/>
      <c r="CW388" s="402"/>
      <c r="CX388" s="402"/>
      <c r="CY388" s="402"/>
      <c r="CZ388" s="402"/>
    </row>
    <row r="389" s="365" customFormat="true" ht="15" customHeight="true" x14ac:dyDescent="0.2">
      <c r="Y389" s="367"/>
      <c r="Z389" s="402"/>
      <c r="AA389" s="402"/>
      <c r="AB389" s="402"/>
      <c r="AC389" s="402"/>
      <c r="AD389" s="402"/>
      <c r="AE389" s="402"/>
      <c r="AF389" s="402"/>
      <c r="AG389" s="402"/>
      <c r="AH389" s="402"/>
      <c r="AI389" s="402"/>
      <c r="AJ389" s="402"/>
      <c r="AK389" s="402"/>
      <c r="AL389" s="402"/>
      <c r="AM389" s="402"/>
      <c r="AN389" s="402"/>
      <c r="AO389" s="402"/>
      <c r="AP389" s="402"/>
      <c r="AQ389" s="402"/>
      <c r="AR389" s="402"/>
      <c r="AS389" s="402"/>
      <c r="AT389" s="402"/>
      <c r="AU389" s="402"/>
      <c r="AV389" s="402"/>
      <c r="AW389" s="402"/>
      <c r="AX389" s="402"/>
      <c r="AY389" s="402"/>
      <c r="AZ389" s="402"/>
      <c r="BA389" s="367"/>
      <c r="BY389" s="367"/>
      <c r="BZ389" s="402"/>
      <c r="CA389" s="402"/>
      <c r="CB389" s="402"/>
      <c r="CC389" s="402"/>
      <c r="CD389" s="402"/>
      <c r="CE389" s="402"/>
      <c r="CF389" s="402"/>
      <c r="CG389" s="402"/>
      <c r="CH389" s="402"/>
      <c r="CI389" s="402"/>
      <c r="CJ389" s="402"/>
      <c r="CK389" s="402"/>
      <c r="CL389" s="402"/>
      <c r="CM389" s="402"/>
      <c r="CN389" s="402"/>
      <c r="CO389" s="402"/>
      <c r="CP389" s="402"/>
      <c r="CQ389" s="402"/>
      <c r="CR389" s="402"/>
      <c r="CS389" s="402"/>
      <c r="CT389" s="402"/>
      <c r="CU389" s="402"/>
      <c r="CV389" s="402"/>
      <c r="CW389" s="402"/>
      <c r="CX389" s="402"/>
      <c r="CY389" s="402"/>
      <c r="CZ389" s="402"/>
    </row>
    <row r="390" s="365" customFormat="true" ht="15" customHeight="true" x14ac:dyDescent="0.2">
      <c r="Y390" s="367"/>
      <c r="Z390" s="402"/>
      <c r="AA390" s="402"/>
      <c r="AB390" s="402"/>
      <c r="AC390" s="402"/>
      <c r="AD390" s="402"/>
      <c r="AE390" s="402"/>
      <c r="AF390" s="402"/>
      <c r="AG390" s="402"/>
      <c r="AH390" s="402"/>
      <c r="AI390" s="402"/>
      <c r="AJ390" s="402"/>
      <c r="AK390" s="402"/>
      <c r="AL390" s="402"/>
      <c r="AM390" s="402"/>
      <c r="AN390" s="402"/>
      <c r="AO390" s="402"/>
      <c r="AP390" s="402"/>
      <c r="AQ390" s="402"/>
      <c r="AR390" s="402"/>
      <c r="AS390" s="402"/>
      <c r="AT390" s="402"/>
      <c r="AU390" s="402"/>
      <c r="AV390" s="402"/>
      <c r="AW390" s="402"/>
      <c r="AX390" s="402"/>
      <c r="AY390" s="402"/>
      <c r="AZ390" s="402"/>
      <c r="BA390" s="367"/>
      <c r="BY390" s="367"/>
      <c r="BZ390" s="402"/>
      <c r="CA390" s="402"/>
      <c r="CB390" s="402"/>
      <c r="CC390" s="402"/>
      <c r="CD390" s="402"/>
      <c r="CE390" s="402"/>
      <c r="CF390" s="402"/>
      <c r="CG390" s="402"/>
      <c r="CH390" s="402"/>
      <c r="CI390" s="402"/>
      <c r="CJ390" s="402"/>
      <c r="CK390" s="402"/>
      <c r="CL390" s="402"/>
      <c r="CM390" s="402"/>
      <c r="CN390" s="402"/>
      <c r="CO390" s="402"/>
      <c r="CP390" s="402"/>
      <c r="CQ390" s="402"/>
      <c r="CR390" s="402"/>
      <c r="CS390" s="402"/>
      <c r="CT390" s="402"/>
      <c r="CU390" s="402"/>
      <c r="CV390" s="402"/>
      <c r="CW390" s="402"/>
      <c r="CX390" s="402"/>
      <c r="CY390" s="402"/>
      <c r="CZ390" s="402"/>
    </row>
    <row r="391" s="365" customFormat="true" ht="15" customHeight="true" x14ac:dyDescent="0.2">
      <c r="Y391" s="367"/>
      <c r="Z391" s="402"/>
      <c r="AA391" s="402"/>
      <c r="AB391" s="402"/>
      <c r="AC391" s="402"/>
      <c r="AD391" s="402"/>
      <c r="AE391" s="402"/>
      <c r="AF391" s="402"/>
      <c r="AG391" s="402"/>
      <c r="AH391" s="402"/>
      <c r="AI391" s="402"/>
      <c r="AJ391" s="402"/>
      <c r="AK391" s="402"/>
      <c r="AL391" s="402"/>
      <c r="AM391" s="402"/>
      <c r="AN391" s="402"/>
      <c r="AO391" s="402"/>
      <c r="AP391" s="402"/>
      <c r="AQ391" s="402"/>
      <c r="AR391" s="402"/>
      <c r="AS391" s="402"/>
      <c r="AT391" s="402"/>
      <c r="AU391" s="402"/>
      <c r="AV391" s="402"/>
      <c r="AW391" s="402"/>
      <c r="AX391" s="402"/>
      <c r="AY391" s="402"/>
      <c r="AZ391" s="402"/>
      <c r="BA391" s="367"/>
      <c r="BY391" s="367"/>
      <c r="BZ391" s="402"/>
      <c r="CA391" s="402"/>
      <c r="CB391" s="402"/>
      <c r="CC391" s="402"/>
      <c r="CD391" s="402"/>
      <c r="CE391" s="402"/>
      <c r="CF391" s="402"/>
      <c r="CG391" s="402"/>
      <c r="CH391" s="402"/>
      <c r="CI391" s="402"/>
      <c r="CJ391" s="402"/>
      <c r="CK391" s="402"/>
      <c r="CL391" s="402"/>
      <c r="CM391" s="402"/>
      <c r="CN391" s="402"/>
      <c r="CO391" s="402"/>
      <c r="CP391" s="402"/>
      <c r="CQ391" s="402"/>
      <c r="CR391" s="402"/>
      <c r="CS391" s="402"/>
      <c r="CT391" s="402"/>
      <c r="CU391" s="402"/>
      <c r="CV391" s="402"/>
      <c r="CW391" s="402"/>
      <c r="CX391" s="402"/>
      <c r="CY391" s="402"/>
      <c r="CZ391" s="402"/>
    </row>
    <row r="392" s="365" customFormat="true" ht="15" customHeight="true" x14ac:dyDescent="0.2">
      <c r="Y392" s="367"/>
      <c r="Z392" s="402"/>
      <c r="AA392" s="402"/>
      <c r="AB392" s="402"/>
      <c r="AC392" s="402"/>
      <c r="AD392" s="402"/>
      <c r="AE392" s="402"/>
      <c r="AF392" s="402"/>
      <c r="AG392" s="402"/>
      <c r="AH392" s="402"/>
      <c r="AI392" s="402"/>
      <c r="AJ392" s="402"/>
      <c r="AK392" s="402"/>
      <c r="AL392" s="402"/>
      <c r="AM392" s="402"/>
      <c r="AN392" s="402"/>
      <c r="AO392" s="402"/>
      <c r="AP392" s="402"/>
      <c r="AQ392" s="402"/>
      <c r="AR392" s="402"/>
      <c r="AS392" s="402"/>
      <c r="AT392" s="402"/>
      <c r="AU392" s="402"/>
      <c r="AV392" s="402"/>
      <c r="AW392" s="402"/>
      <c r="AX392" s="402"/>
      <c r="AY392" s="402"/>
      <c r="AZ392" s="402"/>
      <c r="BA392" s="367"/>
      <c r="BY392" s="367"/>
      <c r="BZ392" s="402"/>
      <c r="CA392" s="402"/>
      <c r="CB392" s="402"/>
      <c r="CC392" s="402"/>
      <c r="CD392" s="402"/>
      <c r="CE392" s="402"/>
      <c r="CF392" s="402"/>
      <c r="CG392" s="402"/>
      <c r="CH392" s="402"/>
      <c r="CI392" s="402"/>
      <c r="CJ392" s="402"/>
      <c r="CK392" s="402"/>
      <c r="CL392" s="402"/>
      <c r="CM392" s="402"/>
      <c r="CN392" s="402"/>
      <c r="CO392" s="402"/>
      <c r="CP392" s="402"/>
      <c r="CQ392" s="402"/>
      <c r="CR392" s="402"/>
      <c r="CS392" s="402"/>
      <c r="CT392" s="402"/>
      <c r="CU392" s="402"/>
      <c r="CV392" s="402"/>
      <c r="CW392" s="402"/>
      <c r="CX392" s="402"/>
      <c r="CY392" s="402"/>
      <c r="CZ392" s="402"/>
    </row>
    <row r="393" s="365" customFormat="true" ht="15" customHeight="true" x14ac:dyDescent="0.2">
      <c r="Y393" s="367"/>
      <c r="Z393" s="402"/>
      <c r="AA393" s="402"/>
      <c r="AB393" s="402"/>
      <c r="AC393" s="402"/>
      <c r="AD393" s="402"/>
      <c r="AE393" s="402"/>
      <c r="AF393" s="402"/>
      <c r="AG393" s="402"/>
      <c r="AH393" s="402"/>
      <c r="AI393" s="402"/>
      <c r="AJ393" s="402"/>
      <c r="AK393" s="402"/>
      <c r="AL393" s="402"/>
      <c r="AM393" s="402"/>
      <c r="AN393" s="402"/>
      <c r="AO393" s="402"/>
      <c r="AP393" s="402"/>
      <c r="AQ393" s="402"/>
      <c r="AR393" s="402"/>
      <c r="AS393" s="402"/>
      <c r="AT393" s="402"/>
      <c r="AU393" s="402"/>
      <c r="AV393" s="402"/>
      <c r="AW393" s="402"/>
      <c r="AX393" s="402"/>
      <c r="AY393" s="402"/>
      <c r="AZ393" s="402"/>
      <c r="BA393" s="367"/>
      <c r="BY393" s="367"/>
      <c r="BZ393" s="402"/>
      <c r="CA393" s="402"/>
      <c r="CB393" s="402"/>
      <c r="CC393" s="402"/>
      <c r="CD393" s="402"/>
      <c r="CE393" s="402"/>
      <c r="CF393" s="402"/>
      <c r="CG393" s="402"/>
      <c r="CH393" s="402"/>
      <c r="CI393" s="402"/>
      <c r="CJ393" s="402"/>
      <c r="CK393" s="402"/>
      <c r="CL393" s="402"/>
      <c r="CM393" s="402"/>
      <c r="CN393" s="402"/>
      <c r="CO393" s="402"/>
      <c r="CP393" s="402"/>
      <c r="CQ393" s="402"/>
      <c r="CR393" s="402"/>
      <c r="CS393" s="402"/>
      <c r="CT393" s="402"/>
      <c r="CU393" s="402"/>
      <c r="CV393" s="402"/>
      <c r="CW393" s="402"/>
      <c r="CX393" s="402"/>
      <c r="CY393" s="402"/>
      <c r="CZ393" s="402"/>
    </row>
    <row r="394" s="365" customFormat="true" ht="15" customHeight="true" x14ac:dyDescent="0.2">
      <c r="Y394" s="367"/>
      <c r="Z394" s="402"/>
      <c r="AA394" s="402"/>
      <c r="AB394" s="402"/>
      <c r="AC394" s="402"/>
      <c r="AD394" s="402"/>
      <c r="AE394" s="402"/>
      <c r="AF394" s="402"/>
      <c r="AG394" s="402"/>
      <c r="AH394" s="402"/>
      <c r="AI394" s="402"/>
      <c r="AJ394" s="402"/>
      <c r="AK394" s="402"/>
      <c r="AL394" s="402"/>
      <c r="AM394" s="402"/>
      <c r="AN394" s="402"/>
      <c r="AO394" s="402"/>
      <c r="AP394" s="402"/>
      <c r="AQ394" s="402"/>
      <c r="AR394" s="402"/>
      <c r="AS394" s="402"/>
      <c r="AT394" s="402"/>
      <c r="AU394" s="402"/>
      <c r="AV394" s="402"/>
      <c r="AW394" s="402"/>
      <c r="AX394" s="402"/>
      <c r="AY394" s="402"/>
      <c r="AZ394" s="402"/>
      <c r="BA394" s="367"/>
      <c r="BY394" s="367"/>
      <c r="BZ394" s="402"/>
      <c r="CA394" s="402"/>
      <c r="CB394" s="402"/>
      <c r="CC394" s="402"/>
      <c r="CD394" s="402"/>
      <c r="CE394" s="402"/>
      <c r="CF394" s="402"/>
      <c r="CG394" s="402"/>
      <c r="CH394" s="402"/>
      <c r="CI394" s="402"/>
      <c r="CJ394" s="402"/>
      <c r="CK394" s="402"/>
      <c r="CL394" s="402"/>
      <c r="CM394" s="402"/>
      <c r="CN394" s="402"/>
      <c r="CO394" s="402"/>
      <c r="CP394" s="402"/>
      <c r="CQ394" s="402"/>
      <c r="CR394" s="402"/>
      <c r="CS394" s="402"/>
      <c r="CT394" s="402"/>
      <c r="CU394" s="402"/>
      <c r="CV394" s="402"/>
      <c r="CW394" s="402"/>
      <c r="CX394" s="402"/>
      <c r="CY394" s="402"/>
      <c r="CZ394" s="402"/>
    </row>
    <row r="395" s="365" customFormat="true" ht="15" customHeight="true" x14ac:dyDescent="0.2">
      <c r="Y395" s="367"/>
      <c r="Z395" s="402"/>
      <c r="AA395" s="402"/>
      <c r="AB395" s="402"/>
      <c r="AC395" s="402"/>
      <c r="AD395" s="402"/>
      <c r="AE395" s="402"/>
      <c r="AF395" s="402"/>
      <c r="AG395" s="402"/>
      <c r="AH395" s="402"/>
      <c r="AI395" s="402"/>
      <c r="AJ395" s="402"/>
      <c r="AK395" s="402"/>
      <c r="AL395" s="402"/>
      <c r="AM395" s="402"/>
      <c r="AN395" s="402"/>
      <c r="AO395" s="402"/>
      <c r="AP395" s="402"/>
      <c r="AQ395" s="402"/>
      <c r="AR395" s="402"/>
      <c r="AS395" s="402"/>
      <c r="AT395" s="402"/>
      <c r="AU395" s="402"/>
      <c r="AV395" s="402"/>
      <c r="AW395" s="402"/>
      <c r="AX395" s="402"/>
      <c r="AY395" s="402"/>
      <c r="AZ395" s="402"/>
      <c r="BA395" s="367"/>
      <c r="BY395" s="367"/>
      <c r="BZ395" s="402"/>
      <c r="CA395" s="402"/>
      <c r="CB395" s="402"/>
      <c r="CC395" s="402"/>
      <c r="CD395" s="402"/>
      <c r="CE395" s="402"/>
      <c r="CF395" s="402"/>
      <c r="CG395" s="402"/>
      <c r="CH395" s="402"/>
      <c r="CI395" s="402"/>
      <c r="CJ395" s="402"/>
      <c r="CK395" s="402"/>
      <c r="CL395" s="402"/>
      <c r="CM395" s="402"/>
      <c r="CN395" s="402"/>
      <c r="CO395" s="402"/>
      <c r="CP395" s="402"/>
      <c r="CQ395" s="402"/>
      <c r="CR395" s="402"/>
      <c r="CS395" s="402"/>
      <c r="CT395" s="402"/>
      <c r="CU395" s="402"/>
      <c r="CV395" s="402"/>
      <c r="CW395" s="402"/>
      <c r="CX395" s="402"/>
      <c r="CY395" s="402"/>
      <c r="CZ395" s="402"/>
    </row>
    <row r="396" s="365" customFormat="true" ht="15" customHeight="true" x14ac:dyDescent="0.2">
      <c r="Y396" s="367"/>
      <c r="Z396" s="402"/>
      <c r="AA396" s="402"/>
      <c r="AB396" s="402"/>
      <c r="AC396" s="402"/>
      <c r="AD396" s="402"/>
      <c r="AE396" s="402"/>
      <c r="AF396" s="402"/>
      <c r="AG396" s="402"/>
      <c r="AH396" s="402"/>
      <c r="AI396" s="402"/>
      <c r="AJ396" s="402"/>
      <c r="AK396" s="402"/>
      <c r="AL396" s="402"/>
      <c r="AM396" s="402"/>
      <c r="AN396" s="402"/>
      <c r="AO396" s="402"/>
      <c r="AP396" s="402"/>
      <c r="AQ396" s="402"/>
      <c r="AR396" s="402"/>
      <c r="AS396" s="402"/>
      <c r="AT396" s="402"/>
      <c r="AU396" s="402"/>
      <c r="AV396" s="402"/>
      <c r="AW396" s="402"/>
      <c r="AX396" s="402"/>
      <c r="AY396" s="402"/>
      <c r="AZ396" s="402"/>
      <c r="BA396" s="367"/>
      <c r="BY396" s="367"/>
      <c r="BZ396" s="402"/>
      <c r="CA396" s="402"/>
      <c r="CB396" s="402"/>
      <c r="CC396" s="402"/>
      <c r="CD396" s="402"/>
      <c r="CE396" s="402"/>
      <c r="CF396" s="402"/>
      <c r="CG396" s="402"/>
      <c r="CH396" s="402"/>
      <c r="CI396" s="402"/>
      <c r="CJ396" s="402"/>
      <c r="CK396" s="402"/>
      <c r="CL396" s="402"/>
      <c r="CM396" s="402"/>
      <c r="CN396" s="402"/>
      <c r="CO396" s="402"/>
      <c r="CP396" s="402"/>
      <c r="CQ396" s="402"/>
      <c r="CR396" s="402"/>
      <c r="CS396" s="402"/>
      <c r="CT396" s="402"/>
      <c r="CU396" s="402"/>
      <c r="CV396" s="402"/>
      <c r="CW396" s="402"/>
      <c r="CX396" s="402"/>
      <c r="CY396" s="402"/>
      <c r="CZ396" s="402"/>
    </row>
    <row r="397" s="365" customFormat="true" ht="15" customHeight="true" x14ac:dyDescent="0.2">
      <c r="Y397" s="367"/>
      <c r="Z397" s="402"/>
      <c r="AA397" s="402"/>
      <c r="AB397" s="402"/>
      <c r="AC397" s="402"/>
      <c r="AD397" s="402"/>
      <c r="AE397" s="402"/>
      <c r="AF397" s="402"/>
      <c r="AG397" s="402"/>
      <c r="AH397" s="402"/>
      <c r="AI397" s="402"/>
      <c r="AJ397" s="402"/>
      <c r="AK397" s="402"/>
      <c r="AL397" s="402"/>
      <c r="AM397" s="402"/>
      <c r="AN397" s="402"/>
      <c r="AO397" s="402"/>
      <c r="AP397" s="402"/>
      <c r="AQ397" s="402"/>
      <c r="AR397" s="402"/>
      <c r="AS397" s="402"/>
      <c r="AT397" s="402"/>
      <c r="AU397" s="402"/>
      <c r="AV397" s="402"/>
      <c r="AW397" s="402"/>
      <c r="AX397" s="402"/>
      <c r="AY397" s="402"/>
      <c r="AZ397" s="402"/>
      <c r="BA397" s="367"/>
      <c r="BY397" s="367"/>
      <c r="BZ397" s="402"/>
      <c r="CA397" s="402"/>
      <c r="CB397" s="402"/>
      <c r="CC397" s="402"/>
      <c r="CD397" s="402"/>
      <c r="CE397" s="402"/>
      <c r="CF397" s="402"/>
      <c r="CG397" s="402"/>
      <c r="CH397" s="402"/>
      <c r="CI397" s="402"/>
      <c r="CJ397" s="402"/>
      <c r="CK397" s="402"/>
      <c r="CL397" s="402"/>
      <c r="CM397" s="402"/>
      <c r="CN397" s="402"/>
      <c r="CO397" s="402"/>
      <c r="CP397" s="402"/>
      <c r="CQ397" s="402"/>
      <c r="CR397" s="402"/>
      <c r="CS397" s="402"/>
      <c r="CT397" s="402"/>
      <c r="CU397" s="402"/>
      <c r="CV397" s="402"/>
      <c r="CW397" s="402"/>
      <c r="CX397" s="402"/>
      <c r="CY397" s="402"/>
      <c r="CZ397" s="402"/>
    </row>
    <row r="398" s="365" customFormat="true" ht="15" customHeight="true" x14ac:dyDescent="0.2">
      <c r="Y398" s="367"/>
      <c r="Z398" s="402"/>
      <c r="AA398" s="402"/>
      <c r="AB398" s="402"/>
      <c r="AC398" s="402"/>
      <c r="AD398" s="402"/>
      <c r="AE398" s="402"/>
      <c r="AF398" s="402"/>
      <c r="AG398" s="402"/>
      <c r="AH398" s="402"/>
      <c r="AI398" s="402"/>
      <c r="AJ398" s="402"/>
      <c r="AK398" s="402"/>
      <c r="AL398" s="402"/>
      <c r="AM398" s="402"/>
      <c r="AN398" s="402"/>
      <c r="AO398" s="402"/>
      <c r="AP398" s="402"/>
      <c r="AQ398" s="402"/>
      <c r="AR398" s="402"/>
      <c r="AS398" s="402"/>
      <c r="AT398" s="402"/>
      <c r="AU398" s="402"/>
      <c r="AV398" s="402"/>
      <c r="AW398" s="402"/>
      <c r="AX398" s="402"/>
      <c r="AY398" s="402"/>
      <c r="AZ398" s="402"/>
      <c r="BA398" s="367"/>
      <c r="BY398" s="367"/>
      <c r="BZ398" s="402"/>
      <c r="CA398" s="402"/>
      <c r="CB398" s="402"/>
      <c r="CC398" s="402"/>
      <c r="CD398" s="402"/>
      <c r="CE398" s="402"/>
      <c r="CF398" s="402"/>
      <c r="CG398" s="402"/>
      <c r="CH398" s="402"/>
      <c r="CI398" s="402"/>
      <c r="CJ398" s="402"/>
      <c r="CK398" s="402"/>
      <c r="CL398" s="402"/>
      <c r="CM398" s="402"/>
      <c r="CN398" s="402"/>
      <c r="CO398" s="402"/>
      <c r="CP398" s="402"/>
      <c r="CQ398" s="402"/>
      <c r="CR398" s="402"/>
      <c r="CS398" s="402"/>
      <c r="CT398" s="402"/>
      <c r="CU398" s="402"/>
      <c r="CV398" s="402"/>
      <c r="CW398" s="402"/>
      <c r="CX398" s="402"/>
      <c r="CY398" s="402"/>
      <c r="CZ398" s="402"/>
    </row>
    <row r="399" s="923" customFormat="true" ht="15" customHeight="true" x14ac:dyDescent="0.25">
      <c r="A399" s="371"/>
      <c r="B399" s="371"/>
      <c r="C399" s="1073" t="s">
        <v>132</v>
      </c>
      <c r="D399" s="1074"/>
      <c r="E399" s="1074"/>
      <c r="F399" s="1074"/>
      <c r="G399" s="371"/>
      <c r="H399" s="1075" t="s">
        <v>133</v>
      </c>
      <c r="I399" s="1076"/>
      <c r="J399" s="1076"/>
      <c r="K399" s="1076"/>
      <c r="M399" s="1075" t="s">
        <v>134</v>
      </c>
      <c r="N399" s="1076"/>
      <c r="O399" s="1076"/>
      <c r="P399" s="1076"/>
      <c r="Z399" s="398"/>
      <c r="AA399" s="398"/>
      <c r="AB399" s="398"/>
      <c r="AC399" s="398"/>
      <c r="AD399" s="398"/>
      <c r="AE399" s="398"/>
      <c r="AF399" s="398"/>
      <c r="AG399" s="398"/>
      <c r="AH399" s="398"/>
      <c r="AI399" s="398"/>
      <c r="AJ399" s="398"/>
      <c r="AK399" s="398"/>
      <c r="AL399" s="398"/>
      <c r="AM399" s="398"/>
      <c r="AN399" s="398"/>
      <c r="AO399" s="398"/>
      <c r="AP399" s="398"/>
      <c r="AQ399" s="398"/>
      <c r="AR399" s="398"/>
      <c r="AS399" s="398"/>
      <c r="AT399" s="398"/>
      <c r="AU399" s="398"/>
      <c r="AV399" s="398"/>
      <c r="AW399" s="398"/>
      <c r="AX399" s="398"/>
      <c r="AY399" s="398"/>
      <c r="AZ399" s="398"/>
      <c r="BB399" s="371"/>
      <c r="BZ399" s="398"/>
      <c r="CA399" s="398"/>
      <c r="CB399" s="398"/>
      <c r="CC399" s="398"/>
      <c r="CD399" s="398"/>
      <c r="CE399" s="398"/>
      <c r="CF399" s="398"/>
      <c r="CG399" s="398"/>
      <c r="CH399" s="398"/>
      <c r="CI399" s="398"/>
      <c r="CJ399" s="398"/>
      <c r="CK399" s="398"/>
      <c r="CL399" s="398"/>
      <c r="CM399" s="398"/>
      <c r="CN399" s="398"/>
      <c r="CO399" s="398"/>
      <c r="CP399" s="398"/>
      <c r="CQ399" s="398"/>
      <c r="CR399" s="398"/>
      <c r="CS399" s="398"/>
      <c r="CT399" s="398"/>
      <c r="CU399" s="398"/>
      <c r="CV399" s="398"/>
      <c r="CW399" s="398"/>
      <c r="CX399" s="398"/>
      <c r="CY399" s="398"/>
      <c r="CZ399" s="398"/>
    </row>
    <row r="400" s="923" customFormat="true" ht="15" customHeight="true" x14ac:dyDescent="0.2">
      <c r="A400" s="371"/>
      <c r="B400" s="371"/>
      <c r="C400" s="1122" t="s">
        <v>207</v>
      </c>
      <c r="D400" s="1123"/>
      <c r="E400" s="1123"/>
      <c r="F400"/>
      <c r="G400"/>
      <c r="H400" s="1123" t="s">
        <v>207</v>
      </c>
      <c r="I400" s="1123"/>
      <c r="J400" s="1123"/>
      <c r="K400"/>
      <c r="L400"/>
      <c r="M400" s="1123" t="s">
        <v>207</v>
      </c>
      <c r="N400" s="1123"/>
      <c r="O400" s="1123"/>
      <c r="P400"/>
      <c r="Q400"/>
      <c r="R400" s="398"/>
      <c r="Z400" s="398"/>
      <c r="AA400" s="398"/>
      <c r="AB400" s="398"/>
      <c r="AC400" s="398"/>
      <c r="AD400" s="398"/>
      <c r="AE400" s="398"/>
      <c r="AF400" s="398"/>
      <c r="AG400" s="398"/>
      <c r="AH400" s="398"/>
      <c r="AI400" s="398"/>
      <c r="AJ400" s="398"/>
      <c r="AK400" s="398"/>
      <c r="AL400" s="398"/>
      <c r="AM400" s="398"/>
      <c r="AN400" s="398"/>
      <c r="AO400" s="398"/>
      <c r="AP400" s="398"/>
      <c r="AQ400" s="398"/>
      <c r="AR400" s="398"/>
      <c r="AS400" s="398"/>
      <c r="AT400" s="398"/>
      <c r="AU400" s="398"/>
      <c r="AV400" s="398"/>
      <c r="AW400" s="398"/>
      <c r="AX400" s="398"/>
      <c r="AY400" s="398"/>
      <c r="AZ400" s="398"/>
      <c r="BB400" s="371"/>
      <c r="BZ400" s="398"/>
      <c r="CA400" s="398"/>
      <c r="CB400" s="398"/>
      <c r="CC400" s="398"/>
      <c r="CD400" s="398"/>
      <c r="CE400" s="398"/>
      <c r="CF400" s="398"/>
      <c r="CG400" s="398"/>
      <c r="CH400" s="398"/>
      <c r="CI400" s="398"/>
      <c r="CJ400" s="398"/>
      <c r="CK400" s="398"/>
      <c r="CL400" s="398"/>
      <c r="CM400" s="398"/>
      <c r="CN400" s="398"/>
      <c r="CO400" s="398"/>
      <c r="CP400" s="398"/>
      <c r="CQ400" s="398"/>
      <c r="CR400" s="398"/>
      <c r="CS400" s="398"/>
      <c r="CT400" s="398"/>
      <c r="CU400" s="398"/>
      <c r="CV400" s="398"/>
      <c r="CW400" s="398"/>
      <c r="CX400" s="398"/>
      <c r="CY400" s="398"/>
      <c r="CZ400" s="398"/>
    </row>
    <row r="401" s="923" customFormat="true" ht="25.15" customHeight="true" x14ac:dyDescent="0.2">
      <c r="A401" s="371"/>
      <c r="B401" s="371"/>
      <c r="C401" s="1124" t="s">
        <v>197</v>
      </c>
      <c r="D401" s="1125"/>
      <c r="E401" s="52" t="s">
        <v>208</v>
      </c>
      <c r="F401" s="51"/>
      <c r="G401" s="51"/>
      <c r="H401" s="1125" t="s">
        <v>197</v>
      </c>
      <c r="I401" s="1125"/>
      <c r="J401" s="50" t="s">
        <v>208</v>
      </c>
      <c r="K401" s="51"/>
      <c r="L401" s="51"/>
      <c r="M401" s="1125" t="s">
        <v>197</v>
      </c>
      <c r="N401" s="1125"/>
      <c r="O401" s="49" t="s">
        <v>208</v>
      </c>
      <c r="P401" s="51"/>
      <c r="Q401" s="51"/>
      <c r="R401" s="398"/>
      <c r="Z401" s="398"/>
      <c r="AA401" s="398"/>
      <c r="AB401" s="398"/>
      <c r="AC401" s="398"/>
      <c r="AD401" s="398"/>
      <c r="AE401" s="398"/>
      <c r="AF401" s="398"/>
      <c r="AG401" s="398"/>
      <c r="AH401" s="398"/>
      <c r="AI401" s="398"/>
      <c r="AJ401" s="398"/>
      <c r="AK401" s="398"/>
      <c r="AL401" s="398"/>
      <c r="AM401" s="398"/>
      <c r="AN401" s="398"/>
      <c r="AO401" s="398"/>
      <c r="AP401" s="398"/>
      <c r="AQ401" s="398"/>
      <c r="AR401" s="398"/>
      <c r="AS401" s="398"/>
      <c r="AT401" s="398"/>
      <c r="AU401" s="398"/>
      <c r="AV401" s="398"/>
      <c r="AW401" s="398"/>
      <c r="AX401" s="398"/>
      <c r="AY401" s="398"/>
      <c r="AZ401" s="398"/>
      <c r="BB401" s="371"/>
      <c r="BZ401" s="398"/>
      <c r="CA401" s="398"/>
      <c r="CB401" s="398"/>
      <c r="CC401" s="398"/>
      <c r="CD401" s="398"/>
      <c r="CE401" s="398"/>
      <c r="CF401" s="398"/>
      <c r="CG401" s="398"/>
      <c r="CH401" s="398"/>
      <c r="CI401" s="398"/>
      <c r="CJ401" s="398"/>
      <c r="CK401" s="398"/>
      <c r="CL401" s="398"/>
      <c r="CM401" s="398"/>
      <c r="CN401" s="398"/>
      <c r="CO401" s="398"/>
      <c r="CP401" s="398"/>
      <c r="CQ401" s="398"/>
      <c r="CR401" s="398"/>
      <c r="CS401" s="398"/>
      <c r="CT401" s="398"/>
      <c r="CU401" s="398"/>
      <c r="CV401" s="398"/>
      <c r="CW401" s="398"/>
      <c r="CX401" s="398"/>
      <c r="CY401" s="398"/>
      <c r="CZ401" s="398"/>
    </row>
    <row r="402" s="923" customFormat="true" ht="25.15" customHeight="true" x14ac:dyDescent="0.2">
      <c r="A402" s="371"/>
      <c r="B402" s="1084" t="s">
        <v>139</v>
      </c>
      <c r="C402" s="1125"/>
      <c r="D402" s="1125"/>
      <c r="E402" s="48" t="s">
        <v>209</v>
      </c>
      <c r="F402" s="51"/>
      <c r="G402" s="51"/>
      <c r="H402" s="1125"/>
      <c r="I402" s="1125"/>
      <c r="J402" s="47" t="s">
        <v>209</v>
      </c>
      <c r="K402" s="51"/>
      <c r="L402" s="51"/>
      <c r="M402" s="1125"/>
      <c r="N402" s="1125"/>
      <c r="O402" s="46" t="s">
        <v>209</v>
      </c>
      <c r="P402" s="51"/>
      <c r="Q402" s="51"/>
      <c r="R402" s="398"/>
      <c r="Z402" s="398"/>
      <c r="AA402" s="398"/>
      <c r="AB402" s="398"/>
      <c r="AC402" s="398"/>
      <c r="AD402" s="398"/>
      <c r="AE402" s="398"/>
      <c r="AF402" s="398"/>
      <c r="AG402" s="398"/>
      <c r="AH402" s="398"/>
      <c r="AI402" s="398"/>
      <c r="AJ402" s="398"/>
      <c r="AK402" s="398"/>
      <c r="AL402" s="398"/>
      <c r="AM402" s="398"/>
      <c r="AN402" s="398"/>
      <c r="AO402" s="398"/>
      <c r="AP402" s="398"/>
      <c r="AQ402" s="398"/>
      <c r="AR402" s="398"/>
      <c r="AS402" s="398"/>
      <c r="AT402" s="398"/>
      <c r="AU402" s="398"/>
      <c r="AV402" s="398"/>
      <c r="AW402" s="398"/>
      <c r="AX402" s="398"/>
      <c r="AY402" s="398"/>
      <c r="AZ402" s="398"/>
      <c r="BB402" s="371"/>
      <c r="BZ402" s="398"/>
      <c r="CA402" s="398"/>
      <c r="CB402" s="398"/>
      <c r="CC402" s="398"/>
      <c r="CD402" s="398"/>
      <c r="CE402" s="398"/>
      <c r="CF402" s="398"/>
      <c r="CG402" s="398"/>
      <c r="CH402" s="398"/>
      <c r="CI402" s="398"/>
      <c r="CJ402" s="398"/>
      <c r="CK402" s="398"/>
      <c r="CL402" s="398"/>
      <c r="CM402" s="398"/>
      <c r="CN402" s="398"/>
      <c r="CO402" s="398"/>
      <c r="CP402" s="398"/>
      <c r="CQ402" s="398"/>
      <c r="CR402" s="398"/>
      <c r="CS402" s="398"/>
      <c r="CT402" s="398"/>
      <c r="CU402" s="398"/>
      <c r="CV402" s="398"/>
      <c r="CW402" s="398"/>
      <c r="CX402" s="398"/>
      <c r="CY402" s="398"/>
      <c r="CZ402" s="398"/>
    </row>
    <row r="403" s="400" customFormat="true" ht="25.15" customHeight="true" x14ac:dyDescent="0.2">
      <c r="A403" s="477"/>
      <c r="B403" s="960"/>
      <c r="C403" s="1124" t="s">
        <v>563</v>
      </c>
      <c r="D403" s="1125"/>
      <c r="E403" s="45">
        <v>0.80168251524544765</v>
      </c>
      <c r="F403" s="51"/>
      <c r="G403" s="51"/>
      <c r="H403" s="1125" t="s">
        <v>564</v>
      </c>
      <c r="I403" s="1125"/>
      <c r="J403" s="44">
        <v>0.82408526790212788</v>
      </c>
      <c r="K403" s="51"/>
      <c r="L403" s="51"/>
      <c r="M403" s="1125" t="s">
        <v>563</v>
      </c>
      <c r="N403" s="1125"/>
      <c r="O403" s="43">
        <v>0.65747951457511511</v>
      </c>
      <c r="P403" s="51"/>
      <c r="Q403" s="51"/>
      <c r="R403" s="401"/>
      <c r="Z403" s="401"/>
      <c r="AA403" s="401"/>
      <c r="AB403" s="401"/>
      <c r="AC403" s="401"/>
      <c r="AD403" s="401"/>
      <c r="AE403" s="401"/>
      <c r="AF403" s="401"/>
      <c r="AG403" s="401"/>
      <c r="AH403" s="401"/>
      <c r="AI403" s="401"/>
      <c r="AJ403" s="401"/>
      <c r="AK403" s="401"/>
      <c r="AL403" s="401"/>
      <c r="AM403" s="401"/>
      <c r="AN403" s="401"/>
      <c r="AO403" s="401"/>
      <c r="AP403" s="401"/>
      <c r="AQ403" s="401"/>
      <c r="AR403" s="401"/>
      <c r="AS403" s="401"/>
      <c r="AT403" s="401"/>
      <c r="AU403" s="401"/>
      <c r="AV403" s="401"/>
      <c r="AW403" s="401"/>
      <c r="AX403" s="401"/>
      <c r="AY403" s="401"/>
      <c r="AZ403" s="401"/>
      <c r="BB403" s="477"/>
      <c r="BZ403" s="401"/>
      <c r="CA403" s="401"/>
      <c r="CB403" s="401"/>
      <c r="CC403" s="401"/>
      <c r="CD403" s="401"/>
      <c r="CE403" s="401"/>
      <c r="CF403" s="401"/>
      <c r="CG403" s="401"/>
      <c r="CH403" s="401"/>
      <c r="CI403" s="401"/>
      <c r="CJ403" s="401"/>
      <c r="CK403" s="401"/>
      <c r="CL403" s="401"/>
      <c r="CM403" s="401"/>
      <c r="CN403" s="401"/>
      <c r="CO403" s="401"/>
      <c r="CP403" s="401"/>
      <c r="CQ403" s="401"/>
      <c r="CR403" s="401"/>
      <c r="CS403" s="401"/>
      <c r="CT403" s="401"/>
      <c r="CU403" s="401"/>
      <c r="CV403" s="401"/>
      <c r="CW403" s="401"/>
      <c r="CX403" s="401"/>
      <c r="CY403" s="401"/>
      <c r="CZ403" s="401"/>
    </row>
    <row r="404" s="400" customFormat="true" ht="25.15" customHeight="true" x14ac:dyDescent="0.2">
      <c r="A404" s="477"/>
      <c r="B404" s="960"/>
      <c r="C404" s="1124" t="s">
        <v>565</v>
      </c>
      <c r="D404" s="1125"/>
      <c r="E404" s="42">
        <v>0.78151868844974814</v>
      </c>
      <c r="F404" s="51"/>
      <c r="G404" s="51"/>
      <c r="H404" s="1125" t="s">
        <v>565</v>
      </c>
      <c r="I404" s="1125"/>
      <c r="J404" s="41">
        <v>0.82002136524886771</v>
      </c>
      <c r="K404" s="51"/>
      <c r="L404" s="51"/>
      <c r="M404" s="1125" t="s">
        <v>566</v>
      </c>
      <c r="N404" s="1125"/>
      <c r="O404" s="40">
        <v>-0.6443298100107141</v>
      </c>
      <c r="P404" s="51"/>
      <c r="Q404" s="51"/>
      <c r="R404" s="401"/>
      <c r="Z404" s="401"/>
      <c r="AA404" s="401"/>
      <c r="AB404" s="401"/>
      <c r="AC404" s="401"/>
      <c r="AD404" s="401"/>
      <c r="AE404" s="401"/>
      <c r="AF404" s="401"/>
      <c r="AG404" s="401"/>
      <c r="AH404" s="401"/>
      <c r="AI404" s="401"/>
      <c r="AJ404" s="401"/>
      <c r="AK404" s="401"/>
      <c r="AL404" s="401"/>
      <c r="AM404" s="401"/>
      <c r="AN404" s="401"/>
      <c r="AO404" s="401"/>
      <c r="AP404" s="401"/>
      <c r="AQ404" s="401"/>
      <c r="AR404" s="401"/>
      <c r="AS404" s="401"/>
      <c r="AT404" s="401"/>
      <c r="AU404" s="401"/>
      <c r="AV404" s="401"/>
      <c r="AW404" s="401"/>
      <c r="AX404" s="401"/>
      <c r="AY404" s="401"/>
      <c r="AZ404" s="401"/>
      <c r="BB404" s="477"/>
      <c r="BZ404" s="401"/>
      <c r="CA404" s="401"/>
      <c r="CB404" s="401"/>
      <c r="CC404" s="401"/>
      <c r="CD404" s="401"/>
      <c r="CE404" s="401"/>
      <c r="CF404" s="401"/>
      <c r="CG404" s="401"/>
      <c r="CH404" s="401"/>
      <c r="CI404" s="401"/>
      <c r="CJ404" s="401"/>
      <c r="CK404" s="401"/>
      <c r="CL404" s="401"/>
      <c r="CM404" s="401"/>
      <c r="CN404" s="401"/>
      <c r="CO404" s="401"/>
      <c r="CP404" s="401"/>
      <c r="CQ404" s="401"/>
      <c r="CR404" s="401"/>
      <c r="CS404" s="401"/>
      <c r="CT404" s="401"/>
      <c r="CU404" s="401"/>
      <c r="CV404" s="401"/>
      <c r="CW404" s="401"/>
      <c r="CX404" s="401"/>
      <c r="CY404" s="401"/>
      <c r="CZ404" s="401"/>
    </row>
    <row r="405" s="400" customFormat="true" ht="25.15" customHeight="true" x14ac:dyDescent="0.2">
      <c r="A405" s="477"/>
      <c r="B405" s="960"/>
      <c r="C405" s="1124" t="s">
        <v>564</v>
      </c>
      <c r="D405" s="1125"/>
      <c r="E405" s="42">
        <v>0.77936619261914553</v>
      </c>
      <c r="F405" s="51"/>
      <c r="G405" s="51"/>
      <c r="H405" s="1125" t="s">
        <v>563</v>
      </c>
      <c r="I405" s="1125"/>
      <c r="J405" s="41">
        <v>0.80138997242987209</v>
      </c>
      <c r="K405" s="51"/>
      <c r="L405" s="51"/>
      <c r="M405" s="1125" t="s">
        <v>567</v>
      </c>
      <c r="N405" s="1125"/>
      <c r="O405" s="40">
        <v>0.63619537315281993</v>
      </c>
      <c r="P405" s="51"/>
      <c r="Q405" s="51"/>
      <c r="R405" s="401"/>
      <c r="Z405" s="401"/>
      <c r="AA405" s="401"/>
      <c r="AB405" s="401"/>
      <c r="AC405" s="401"/>
      <c r="AD405" s="401"/>
      <c r="AE405" s="401"/>
      <c r="AF405" s="401"/>
      <c r="AG405" s="401"/>
      <c r="AH405" s="401"/>
      <c r="AI405" s="401"/>
      <c r="AJ405" s="401"/>
      <c r="AK405" s="401"/>
      <c r="AL405" s="401"/>
      <c r="AM405" s="401"/>
      <c r="AN405" s="401"/>
      <c r="AO405" s="401"/>
      <c r="AP405" s="401"/>
      <c r="AQ405" s="401"/>
      <c r="AR405" s="401"/>
      <c r="AS405" s="401"/>
      <c r="AT405" s="401"/>
      <c r="AU405" s="401"/>
      <c r="AV405" s="401"/>
      <c r="AW405" s="401"/>
      <c r="AX405" s="401"/>
      <c r="AY405" s="401"/>
      <c r="AZ405" s="401"/>
      <c r="BB405" s="477"/>
      <c r="BZ405" s="401"/>
      <c r="CA405" s="401"/>
      <c r="CB405" s="401"/>
      <c r="CC405" s="401"/>
      <c r="CD405" s="401"/>
      <c r="CE405" s="401"/>
      <c r="CF405" s="401"/>
      <c r="CG405" s="401"/>
      <c r="CH405" s="401"/>
      <c r="CI405" s="401"/>
      <c r="CJ405" s="401"/>
      <c r="CK405" s="401"/>
      <c r="CL405" s="401"/>
      <c r="CM405" s="401"/>
      <c r="CN405" s="401"/>
      <c r="CO405" s="401"/>
      <c r="CP405" s="401"/>
      <c r="CQ405" s="401"/>
      <c r="CR405" s="401"/>
      <c r="CS405" s="401"/>
      <c r="CT405" s="401"/>
      <c r="CU405" s="401"/>
      <c r="CV405" s="401"/>
      <c r="CW405" s="401"/>
      <c r="CX405" s="401"/>
      <c r="CY405" s="401"/>
      <c r="CZ405" s="401"/>
    </row>
    <row r="406" s="400" customFormat="true" ht="25.15" customHeight="true" x14ac:dyDescent="0.2">
      <c r="A406" s="477"/>
      <c r="B406" s="960"/>
      <c r="C406" s="1124" t="s">
        <v>568</v>
      </c>
      <c r="D406" s="1125"/>
      <c r="E406" s="42">
        <v>-0.74137247923417393</v>
      </c>
      <c r="F406" s="51"/>
      <c r="G406" s="51"/>
      <c r="H406" s="1125" t="s">
        <v>566</v>
      </c>
      <c r="I406" s="1125"/>
      <c r="J406" s="41">
        <v>-0.7852514331711179</v>
      </c>
      <c r="K406" s="51"/>
      <c r="L406" s="51"/>
      <c r="M406" s="1125" t="s">
        <v>569</v>
      </c>
      <c r="N406" s="1125"/>
      <c r="O406" s="40">
        <v>0.63395269296112311</v>
      </c>
      <c r="P406" s="51"/>
      <c r="Q406" s="51"/>
      <c r="R406" s="401"/>
      <c r="Z406" s="401"/>
      <c r="AA406" s="401"/>
      <c r="AB406" s="401"/>
      <c r="AC406" s="401"/>
      <c r="AD406" s="401"/>
      <c r="AE406" s="401"/>
      <c r="AF406" s="401"/>
      <c r="AG406" s="401"/>
      <c r="AH406" s="401"/>
      <c r="AI406" s="401"/>
      <c r="AJ406" s="401"/>
      <c r="AK406" s="401"/>
      <c r="AL406" s="401"/>
      <c r="AM406" s="401"/>
      <c r="AN406" s="401"/>
      <c r="AO406" s="401"/>
      <c r="AP406" s="401"/>
      <c r="AQ406" s="401"/>
      <c r="AR406" s="401"/>
      <c r="AS406" s="401"/>
      <c r="AT406" s="401"/>
      <c r="AU406" s="401"/>
      <c r="AV406" s="401"/>
      <c r="AW406" s="401"/>
      <c r="AX406" s="401"/>
      <c r="AY406" s="401"/>
      <c r="AZ406" s="401"/>
      <c r="BB406" s="477"/>
      <c r="BZ406" s="401"/>
      <c r="CA406" s="401"/>
      <c r="CB406" s="401"/>
      <c r="CC406" s="401"/>
      <c r="CD406" s="401"/>
      <c r="CE406" s="401"/>
      <c r="CF406" s="401"/>
      <c r="CG406" s="401"/>
      <c r="CH406" s="401"/>
      <c r="CI406" s="401"/>
      <c r="CJ406" s="401"/>
      <c r="CK406" s="401"/>
      <c r="CL406" s="401"/>
      <c r="CM406" s="401"/>
      <c r="CN406" s="401"/>
      <c r="CO406" s="401"/>
      <c r="CP406" s="401"/>
      <c r="CQ406" s="401"/>
      <c r="CR406" s="401"/>
      <c r="CS406" s="401"/>
      <c r="CT406" s="401"/>
      <c r="CU406" s="401"/>
      <c r="CV406" s="401"/>
      <c r="CW406" s="401"/>
      <c r="CX406" s="401"/>
      <c r="CY406" s="401"/>
      <c r="CZ406" s="401"/>
    </row>
    <row r="407" s="400" customFormat="true" ht="25.15" customHeight="true" x14ac:dyDescent="0.2">
      <c r="A407" s="477"/>
      <c r="B407" s="960"/>
      <c r="C407" s="1124" t="s">
        <v>569</v>
      </c>
      <c r="D407" s="1125"/>
      <c r="E407" s="42">
        <v>0.72662361790906516</v>
      </c>
      <c r="F407" s="51"/>
      <c r="G407" s="51"/>
      <c r="H407" s="1125" t="s">
        <v>568</v>
      </c>
      <c r="I407" s="1125"/>
      <c r="J407" s="41">
        <v>-0.77336201242831104</v>
      </c>
      <c r="K407" s="51"/>
      <c r="L407" s="51"/>
      <c r="M407" s="1125" t="s">
        <v>570</v>
      </c>
      <c r="N407" s="1125"/>
      <c r="O407" s="40">
        <v>0.62949517419272871</v>
      </c>
      <c r="P407" s="51"/>
      <c r="Q407" s="51"/>
      <c r="R407" s="401"/>
      <c r="Z407" s="401"/>
      <c r="AA407" s="401"/>
      <c r="AB407" s="401"/>
      <c r="AC407" s="401"/>
      <c r="AD407" s="401"/>
      <c r="AE407" s="401"/>
      <c r="AF407" s="401"/>
      <c r="AG407" s="401"/>
      <c r="AH407" s="401"/>
      <c r="AI407" s="401"/>
      <c r="AJ407" s="401"/>
      <c r="AK407" s="401"/>
      <c r="AL407" s="401"/>
      <c r="AM407" s="401"/>
      <c r="AN407" s="401"/>
      <c r="AO407" s="401"/>
      <c r="AP407" s="401"/>
      <c r="AQ407" s="401"/>
      <c r="AR407" s="401"/>
      <c r="AS407" s="401"/>
      <c r="AT407" s="401"/>
      <c r="AU407" s="401"/>
      <c r="AV407" s="401"/>
      <c r="AW407" s="401"/>
      <c r="AX407" s="401"/>
      <c r="AY407" s="401"/>
      <c r="AZ407" s="401"/>
      <c r="BB407" s="477"/>
      <c r="BZ407" s="401"/>
      <c r="CA407" s="401"/>
      <c r="CB407" s="401"/>
      <c r="CC407" s="401"/>
      <c r="CD407" s="401"/>
      <c r="CE407" s="401"/>
      <c r="CF407" s="401"/>
      <c r="CG407" s="401"/>
      <c r="CH407" s="401"/>
      <c r="CI407" s="401"/>
      <c r="CJ407" s="401"/>
      <c r="CK407" s="401"/>
      <c r="CL407" s="401"/>
      <c r="CM407" s="401"/>
      <c r="CN407" s="401"/>
      <c r="CO407" s="401"/>
      <c r="CP407" s="401"/>
      <c r="CQ407" s="401"/>
      <c r="CR407" s="401"/>
      <c r="CS407" s="401"/>
      <c r="CT407" s="401"/>
      <c r="CU407" s="401"/>
      <c r="CV407" s="401"/>
      <c r="CW407" s="401"/>
      <c r="CX407" s="401"/>
      <c r="CY407" s="401"/>
      <c r="CZ407" s="401"/>
    </row>
    <row r="408" s="400" customFormat="true" ht="25.15" customHeight="true" x14ac:dyDescent="0.2">
      <c r="A408" s="477"/>
      <c r="B408" s="960"/>
      <c r="C408" s="1124" t="s">
        <v>571</v>
      </c>
      <c r="D408" s="1125"/>
      <c r="E408" s="42">
        <v>0.72641064497389551</v>
      </c>
      <c r="F408" s="51"/>
      <c r="G408" s="51"/>
      <c r="H408" s="1125" t="s">
        <v>571</v>
      </c>
      <c r="I408" s="1125"/>
      <c r="J408" s="41">
        <v>0.72237928001585727</v>
      </c>
      <c r="K408" s="51"/>
      <c r="L408" s="51"/>
      <c r="M408" s="1125" t="s">
        <v>572</v>
      </c>
      <c r="N408" s="1125"/>
      <c r="O408" s="40">
        <v>0.59395732853281957</v>
      </c>
      <c r="P408" s="51"/>
      <c r="Q408" s="51"/>
      <c r="R408" s="401"/>
      <c r="Z408" s="401"/>
      <c r="AA408" s="401"/>
      <c r="AB408" s="401"/>
      <c r="AC408" s="401"/>
      <c r="AD408" s="401"/>
      <c r="AE408" s="401"/>
      <c r="AF408" s="401"/>
      <c r="AG408" s="401"/>
      <c r="AH408" s="401"/>
      <c r="AI408" s="401"/>
      <c r="AJ408" s="401"/>
      <c r="AK408" s="401"/>
      <c r="AL408" s="401"/>
      <c r="AM408" s="401"/>
      <c r="AN408" s="401"/>
      <c r="AO408" s="401"/>
      <c r="AP408" s="401"/>
      <c r="AQ408" s="401"/>
      <c r="AR408" s="401"/>
      <c r="AS408" s="401"/>
      <c r="AT408" s="401"/>
      <c r="AU408" s="401"/>
      <c r="AV408" s="401"/>
      <c r="AW408" s="401"/>
      <c r="AX408" s="401"/>
      <c r="AY408" s="401"/>
      <c r="AZ408" s="401"/>
      <c r="BB408" s="477"/>
      <c r="BZ408" s="401"/>
      <c r="CA408" s="401"/>
      <c r="CB408" s="401"/>
      <c r="CC408" s="401"/>
      <c r="CD408" s="401"/>
      <c r="CE408" s="401"/>
      <c r="CF408" s="401"/>
      <c r="CG408" s="401"/>
      <c r="CH408" s="401"/>
      <c r="CI408" s="401"/>
      <c r="CJ408" s="401"/>
      <c r="CK408" s="401"/>
      <c r="CL408" s="401"/>
      <c r="CM408" s="401"/>
      <c r="CN408" s="401"/>
      <c r="CO408" s="401"/>
      <c r="CP408" s="401"/>
      <c r="CQ408" s="401"/>
      <c r="CR408" s="401"/>
      <c r="CS408" s="401"/>
      <c r="CT408" s="401"/>
      <c r="CU408" s="401"/>
      <c r="CV408" s="401"/>
      <c r="CW408" s="401"/>
      <c r="CX408" s="401"/>
      <c r="CY408" s="401"/>
      <c r="CZ408" s="401"/>
    </row>
    <row r="409" s="400" customFormat="true" ht="25.15" customHeight="true" x14ac:dyDescent="0.2">
      <c r="A409" s="477"/>
      <c r="B409" s="960"/>
      <c r="C409" s="1124" t="s">
        <v>566</v>
      </c>
      <c r="D409" s="1125"/>
      <c r="E409" s="42">
        <v>-0.70984702133859834</v>
      </c>
      <c r="F409" s="51"/>
      <c r="G409" s="51"/>
      <c r="H409" s="1125" t="s">
        <v>573</v>
      </c>
      <c r="I409" s="1125"/>
      <c r="J409" s="41">
        <v>-0.71908349337008837</v>
      </c>
      <c r="K409" s="51"/>
      <c r="L409" s="51"/>
      <c r="M409" s="1125" t="s">
        <v>574</v>
      </c>
      <c r="N409" s="1125"/>
      <c r="O409" s="40">
        <v>0.54979714280982661</v>
      </c>
      <c r="P409" s="51"/>
      <c r="Q409" s="51"/>
      <c r="R409" s="401"/>
      <c r="Z409" s="401"/>
      <c r="AA409" s="401"/>
      <c r="AB409" s="401"/>
      <c r="AC409" s="401"/>
      <c r="AD409" s="401"/>
      <c r="AE409" s="401"/>
      <c r="AF409" s="401"/>
      <c r="AG409" s="401"/>
      <c r="AH409" s="401"/>
      <c r="AI409" s="401"/>
      <c r="AJ409" s="401"/>
      <c r="AK409" s="401"/>
      <c r="AL409" s="401"/>
      <c r="AM409" s="401"/>
      <c r="AN409" s="401"/>
      <c r="AO409" s="401"/>
      <c r="AP409" s="401"/>
      <c r="AQ409" s="401"/>
      <c r="AR409" s="401"/>
      <c r="AS409" s="401"/>
      <c r="AT409" s="401"/>
      <c r="AU409" s="401"/>
      <c r="AV409" s="401"/>
      <c r="AW409" s="401"/>
      <c r="AX409" s="401"/>
      <c r="AY409" s="401"/>
      <c r="AZ409" s="401"/>
      <c r="BB409" s="477"/>
      <c r="BZ409" s="401"/>
      <c r="CA409" s="401"/>
      <c r="CB409" s="401"/>
      <c r="CC409" s="401"/>
      <c r="CD409" s="401"/>
      <c r="CE409" s="401"/>
      <c r="CF409" s="401"/>
      <c r="CG409" s="401"/>
      <c r="CH409" s="401"/>
      <c r="CI409" s="401"/>
      <c r="CJ409" s="401"/>
      <c r="CK409" s="401"/>
      <c r="CL409" s="401"/>
      <c r="CM409" s="401"/>
      <c r="CN409" s="401"/>
      <c r="CO409" s="401"/>
      <c r="CP409" s="401"/>
      <c r="CQ409" s="401"/>
      <c r="CR409" s="401"/>
      <c r="CS409" s="401"/>
      <c r="CT409" s="401"/>
      <c r="CU409" s="401"/>
      <c r="CV409" s="401"/>
      <c r="CW409" s="401"/>
      <c r="CX409" s="401"/>
      <c r="CY409" s="401"/>
      <c r="CZ409" s="401"/>
    </row>
    <row r="410" s="400" customFormat="true" ht="25.15" customHeight="true" x14ac:dyDescent="0.2">
      <c r="A410" s="477"/>
      <c r="B410" s="960"/>
      <c r="C410" s="1124" t="s">
        <v>567</v>
      </c>
      <c r="D410" s="1125"/>
      <c r="E410" s="42">
        <v>0.70157148883612364</v>
      </c>
      <c r="F410" s="51"/>
      <c r="G410" s="51"/>
      <c r="H410" s="1125" t="s">
        <v>569</v>
      </c>
      <c r="I410" s="1125"/>
      <c r="J410" s="41">
        <v>0.71289572828678704</v>
      </c>
      <c r="K410" s="51"/>
      <c r="L410" s="51"/>
      <c r="M410" s="1125" t="s">
        <v>571</v>
      </c>
      <c r="N410" s="1125"/>
      <c r="O410" s="40">
        <v>0.52933291116108261</v>
      </c>
      <c r="P410" s="51"/>
      <c r="Q410" s="51"/>
      <c r="R410" s="401"/>
      <c r="Z410" s="401"/>
      <c r="AA410" s="401"/>
      <c r="AB410" s="401"/>
      <c r="AC410" s="401"/>
      <c r="AD410" s="401"/>
      <c r="AE410" s="401"/>
      <c r="AF410" s="401"/>
      <c r="AG410" s="401"/>
      <c r="AH410" s="401"/>
      <c r="AI410" s="401"/>
      <c r="AJ410" s="401"/>
      <c r="AK410" s="401"/>
      <c r="AL410" s="401"/>
      <c r="AM410" s="401"/>
      <c r="AN410" s="401"/>
      <c r="AO410" s="401"/>
      <c r="AP410" s="401"/>
      <c r="AQ410" s="401"/>
      <c r="AR410" s="401"/>
      <c r="AS410" s="401"/>
      <c r="AT410" s="401"/>
      <c r="AU410" s="401"/>
      <c r="AV410" s="401"/>
      <c r="AW410" s="401"/>
      <c r="AX410" s="401"/>
      <c r="AY410" s="401"/>
      <c r="AZ410" s="401"/>
      <c r="BB410" s="477"/>
      <c r="BZ410" s="401"/>
      <c r="CA410" s="401"/>
      <c r="CB410" s="401"/>
      <c r="CC410" s="401"/>
      <c r="CD410" s="401"/>
      <c r="CE410" s="401"/>
      <c r="CF410" s="401"/>
      <c r="CG410" s="401"/>
      <c r="CH410" s="401"/>
      <c r="CI410" s="401"/>
      <c r="CJ410" s="401"/>
      <c r="CK410" s="401"/>
      <c r="CL410" s="401"/>
      <c r="CM410" s="401"/>
      <c r="CN410" s="401"/>
      <c r="CO410" s="401"/>
      <c r="CP410" s="401"/>
      <c r="CQ410" s="401"/>
      <c r="CR410" s="401"/>
      <c r="CS410" s="401"/>
      <c r="CT410" s="401"/>
      <c r="CU410" s="401"/>
      <c r="CV410" s="401"/>
      <c r="CW410" s="401"/>
      <c r="CX410" s="401"/>
      <c r="CY410" s="401"/>
      <c r="CZ410" s="401"/>
    </row>
    <row r="411" s="400" customFormat="true" ht="25.15" customHeight="true" x14ac:dyDescent="0.2">
      <c r="A411" s="477"/>
      <c r="B411" s="960"/>
      <c r="C411" s="1124" t="s">
        <v>572</v>
      </c>
      <c r="D411" s="1125"/>
      <c r="E411" s="42">
        <v>0.65629711686352921</v>
      </c>
      <c r="F411" s="51"/>
      <c r="G411" s="51"/>
      <c r="H411" s="1125" t="s">
        <v>567</v>
      </c>
      <c r="I411" s="1125"/>
      <c r="J411" s="41">
        <v>0.69927680307049223</v>
      </c>
      <c r="K411" s="51"/>
      <c r="L411" s="51"/>
      <c r="M411" s="1125" t="s">
        <v>575</v>
      </c>
      <c r="N411" s="1125"/>
      <c r="O411" s="40">
        <v>0.52285050927174792</v>
      </c>
      <c r="P411" s="51"/>
      <c r="Q411" s="51"/>
      <c r="R411" s="401"/>
      <c r="Z411" s="401"/>
      <c r="AA411" s="401"/>
      <c r="AB411" s="401"/>
      <c r="AC411" s="401"/>
      <c r="AD411" s="401"/>
      <c r="AE411" s="401"/>
      <c r="AF411" s="401"/>
      <c r="AG411" s="401"/>
      <c r="AH411" s="401"/>
      <c r="AI411" s="401"/>
      <c r="AJ411" s="401"/>
      <c r="AK411" s="401"/>
      <c r="AL411" s="401"/>
      <c r="AM411" s="401"/>
      <c r="AN411" s="401"/>
      <c r="AO411" s="401"/>
      <c r="AP411" s="401"/>
      <c r="AQ411" s="401"/>
      <c r="AR411" s="401"/>
      <c r="AS411" s="401"/>
      <c r="AT411" s="401"/>
      <c r="AU411" s="401"/>
      <c r="AV411" s="401"/>
      <c r="AW411" s="401"/>
      <c r="AX411" s="401"/>
      <c r="AY411" s="401"/>
      <c r="AZ411" s="401"/>
      <c r="BB411" s="477"/>
      <c r="BZ411" s="401"/>
      <c r="CA411" s="401"/>
      <c r="CB411" s="401"/>
      <c r="CC411" s="401"/>
      <c r="CD411" s="401"/>
      <c r="CE411" s="401"/>
      <c r="CF411" s="401"/>
      <c r="CG411" s="401"/>
      <c r="CH411" s="401"/>
      <c r="CI411" s="401"/>
      <c r="CJ411" s="401"/>
      <c r="CK411" s="401"/>
      <c r="CL411" s="401"/>
      <c r="CM411" s="401"/>
      <c r="CN411" s="401"/>
      <c r="CO411" s="401"/>
      <c r="CP411" s="401"/>
      <c r="CQ411" s="401"/>
      <c r="CR411" s="401"/>
      <c r="CS411" s="401"/>
      <c r="CT411" s="401"/>
      <c r="CU411" s="401"/>
      <c r="CV411" s="401"/>
      <c r="CW411" s="401"/>
      <c r="CX411" s="401"/>
      <c r="CY411" s="401"/>
      <c r="CZ411" s="401"/>
    </row>
    <row r="412" s="400" customFormat="true" ht="25.15" customHeight="true" x14ac:dyDescent="0.2">
      <c r="A412" s="477"/>
      <c r="B412" s="960"/>
      <c r="C412" s="1124" t="s">
        <v>576</v>
      </c>
      <c r="D412" s="1125"/>
      <c r="E412" s="42">
        <v>0.64585814034958156</v>
      </c>
      <c r="F412" s="51"/>
      <c r="G412" s="51"/>
      <c r="H412" s="1125" t="s">
        <v>570</v>
      </c>
      <c r="I412" s="1125"/>
      <c r="J412" s="41">
        <v>0.69371359855733727</v>
      </c>
      <c r="K412" s="51"/>
      <c r="L412" s="51"/>
      <c r="M412" s="1125" t="s">
        <v>568</v>
      </c>
      <c r="N412" s="1125"/>
      <c r="O412" s="40">
        <v>-0.51958765140937735</v>
      </c>
      <c r="P412" s="51"/>
      <c r="Q412" s="51"/>
      <c r="R412" s="401"/>
      <c r="Z412" s="401"/>
      <c r="AA412" s="401"/>
      <c r="AB412" s="401"/>
      <c r="AC412" s="401"/>
      <c r="AD412" s="401"/>
      <c r="AE412" s="401"/>
      <c r="AF412" s="401"/>
      <c r="AG412" s="401"/>
      <c r="AH412" s="401"/>
      <c r="AI412" s="401"/>
      <c r="AJ412" s="401"/>
      <c r="AK412" s="401"/>
      <c r="AL412" s="401"/>
      <c r="AM412" s="401"/>
      <c r="AN412" s="401"/>
      <c r="AO412" s="401"/>
      <c r="AP412" s="401"/>
      <c r="AQ412" s="401"/>
      <c r="AR412" s="401"/>
      <c r="AS412" s="401"/>
      <c r="AT412" s="401"/>
      <c r="AU412" s="401"/>
      <c r="AV412" s="401"/>
      <c r="AW412" s="401"/>
      <c r="AX412" s="401"/>
      <c r="AY412" s="401"/>
      <c r="AZ412" s="401"/>
      <c r="BB412" s="477"/>
      <c r="BZ412" s="401"/>
      <c r="CA412" s="401"/>
      <c r="CB412" s="401"/>
      <c r="CC412" s="401"/>
      <c r="CD412" s="401"/>
      <c r="CE412" s="401"/>
      <c r="CF412" s="401"/>
      <c r="CG412" s="401"/>
      <c r="CH412" s="401"/>
      <c r="CI412" s="401"/>
      <c r="CJ412" s="401"/>
      <c r="CK412" s="401"/>
      <c r="CL412" s="401"/>
      <c r="CM412" s="401"/>
      <c r="CN412" s="401"/>
      <c r="CO412" s="401"/>
      <c r="CP412" s="401"/>
      <c r="CQ412" s="401"/>
      <c r="CR412" s="401"/>
      <c r="CS412" s="401"/>
      <c r="CT412" s="401"/>
      <c r="CU412" s="401"/>
      <c r="CV412" s="401"/>
      <c r="CW412" s="401"/>
      <c r="CX412" s="401"/>
      <c r="CY412" s="401"/>
      <c r="CZ412" s="401"/>
    </row>
    <row r="413" s="400" customFormat="true" ht="25.15" customHeight="true" x14ac:dyDescent="0.2">
      <c r="A413" s="477"/>
      <c r="B413" s="960"/>
      <c r="C413" s="1124" t="s">
        <v>570</v>
      </c>
      <c r="D413" s="1125"/>
      <c r="E413" s="42">
        <v>0.64362837611931845</v>
      </c>
      <c r="F413" s="51"/>
      <c r="G413" s="51"/>
      <c r="H413" s="1125" t="s">
        <v>575</v>
      </c>
      <c r="I413" s="1125"/>
      <c r="J413" s="41">
        <v>0.6438092545123022</v>
      </c>
      <c r="K413" s="51"/>
      <c r="L413" s="51"/>
      <c r="M413" s="1125" t="s">
        <v>577</v>
      </c>
      <c r="N413" s="1125"/>
      <c r="O413" s="40">
        <v>0.51375371714139839</v>
      </c>
      <c r="P413" s="51"/>
      <c r="Q413" s="51"/>
      <c r="R413" s="401"/>
      <c r="Z413" s="401"/>
      <c r="AA413" s="401"/>
      <c r="AB413" s="401"/>
      <c r="AC413" s="401"/>
      <c r="AD413" s="401"/>
      <c r="AE413" s="401"/>
      <c r="AF413" s="401"/>
      <c r="AG413" s="401"/>
      <c r="AH413" s="401"/>
      <c r="AI413" s="401"/>
      <c r="AJ413" s="401"/>
      <c r="AK413" s="401"/>
      <c r="AL413" s="401"/>
      <c r="AM413" s="401"/>
      <c r="AN413" s="401"/>
      <c r="AO413" s="401"/>
      <c r="AP413" s="401"/>
      <c r="AQ413" s="401"/>
      <c r="AR413" s="401"/>
      <c r="AS413" s="401"/>
      <c r="AT413" s="401"/>
      <c r="AU413" s="401"/>
      <c r="AV413" s="401"/>
      <c r="AW413" s="401"/>
      <c r="AX413" s="401"/>
      <c r="AY413" s="401"/>
      <c r="AZ413" s="401"/>
      <c r="BB413" s="477"/>
      <c r="BZ413" s="401"/>
      <c r="CA413" s="401"/>
      <c r="CB413" s="401"/>
      <c r="CC413" s="401"/>
      <c r="CD413" s="401"/>
      <c r="CE413" s="401"/>
      <c r="CF413" s="401"/>
      <c r="CG413" s="401"/>
      <c r="CH413" s="401"/>
      <c r="CI413" s="401"/>
      <c r="CJ413" s="401"/>
      <c r="CK413" s="401"/>
      <c r="CL413" s="401"/>
      <c r="CM413" s="401"/>
      <c r="CN413" s="401"/>
      <c r="CO413" s="401"/>
      <c r="CP413" s="401"/>
      <c r="CQ413" s="401"/>
      <c r="CR413" s="401"/>
      <c r="CS413" s="401"/>
      <c r="CT413" s="401"/>
      <c r="CU413" s="401"/>
      <c r="CV413" s="401"/>
      <c r="CW413" s="401"/>
      <c r="CX413" s="401"/>
      <c r="CY413" s="401"/>
      <c r="CZ413" s="401"/>
    </row>
    <row r="414" s="400" customFormat="true" ht="25.15" customHeight="true" x14ac:dyDescent="0.2">
      <c r="A414" s="477"/>
      <c r="B414" s="960"/>
      <c r="C414" s="1124" t="s">
        <v>573</v>
      </c>
      <c r="D414" s="1125"/>
      <c r="E414" s="42">
        <v>-0.6218659408867323</v>
      </c>
      <c r="F414" s="51"/>
      <c r="G414" s="51"/>
      <c r="H414" s="1125" t="s">
        <v>576</v>
      </c>
      <c r="I414" s="1125"/>
      <c r="J414" s="41">
        <v>0.64214465527115105</v>
      </c>
      <c r="K414" s="51"/>
      <c r="L414" s="51"/>
      <c r="M414" s="1125" t="s">
        <v>578</v>
      </c>
      <c r="N414" s="1125"/>
      <c r="O414" s="40">
        <v>0.50662821290872828</v>
      </c>
      <c r="P414" s="51"/>
      <c r="Q414" s="51"/>
      <c r="R414" s="401"/>
      <c r="Z414" s="401"/>
      <c r="AA414" s="401"/>
      <c r="AB414" s="401"/>
      <c r="AC414" s="401"/>
      <c r="AD414" s="401"/>
      <c r="AE414" s="401"/>
      <c r="AF414" s="401"/>
      <c r="AG414" s="401"/>
      <c r="AH414" s="401"/>
      <c r="AI414" s="401"/>
      <c r="AJ414" s="401"/>
      <c r="AK414" s="401"/>
      <c r="AL414" s="401"/>
      <c r="AM414" s="401"/>
      <c r="AN414" s="401"/>
      <c r="AO414" s="401"/>
      <c r="AP414" s="401"/>
      <c r="AQ414" s="401"/>
      <c r="AR414" s="401"/>
      <c r="AS414" s="401"/>
      <c r="AT414" s="401"/>
      <c r="AU414" s="401"/>
      <c r="AV414" s="401"/>
      <c r="AW414" s="401"/>
      <c r="AX414" s="401"/>
      <c r="AY414" s="401"/>
      <c r="AZ414" s="401"/>
      <c r="BB414" s="477"/>
      <c r="BZ414" s="401"/>
      <c r="CA414" s="401"/>
      <c r="CB414" s="401"/>
      <c r="CC414" s="401"/>
      <c r="CD414" s="401"/>
      <c r="CE414" s="401"/>
      <c r="CF414" s="401"/>
      <c r="CG414" s="401"/>
      <c r="CH414" s="401"/>
      <c r="CI414" s="401"/>
      <c r="CJ414" s="401"/>
      <c r="CK414" s="401"/>
      <c r="CL414" s="401"/>
      <c r="CM414" s="401"/>
      <c r="CN414" s="401"/>
      <c r="CO414" s="401"/>
      <c r="CP414" s="401"/>
      <c r="CQ414" s="401"/>
      <c r="CR414" s="401"/>
      <c r="CS414" s="401"/>
      <c r="CT414" s="401"/>
      <c r="CU414" s="401"/>
      <c r="CV414" s="401"/>
      <c r="CW414" s="401"/>
      <c r="CX414" s="401"/>
      <c r="CY414" s="401"/>
      <c r="CZ414" s="401"/>
    </row>
    <row r="415" s="400" customFormat="true" ht="25.15" customHeight="true" x14ac:dyDescent="0.2">
      <c r="A415" s="477"/>
      <c r="B415" s="960"/>
      <c r="C415" s="1124" t="s">
        <v>577</v>
      </c>
      <c r="D415" s="1125"/>
      <c r="E415" s="42">
        <v>0.60847410574258576</v>
      </c>
      <c r="F415" s="51"/>
      <c r="G415" s="51"/>
      <c r="H415" s="1125" t="s">
        <v>572</v>
      </c>
      <c r="I415" s="1125"/>
      <c r="J415" s="41">
        <v>0.62568550746552987</v>
      </c>
      <c r="K415" s="51"/>
      <c r="L415" s="51"/>
      <c r="M415" s="1125" t="s">
        <v>564</v>
      </c>
      <c r="N415" s="1125"/>
      <c r="O415" s="40">
        <v>0.4971445673748589</v>
      </c>
      <c r="P415" s="51"/>
      <c r="Q415" s="51"/>
      <c r="R415" s="401"/>
      <c r="Z415" s="401"/>
      <c r="AA415" s="401"/>
      <c r="AB415" s="401"/>
      <c r="AC415" s="401"/>
      <c r="AD415" s="401"/>
      <c r="AE415" s="401"/>
      <c r="AF415" s="401"/>
      <c r="AG415" s="401"/>
      <c r="AH415" s="401"/>
      <c r="AI415" s="401"/>
      <c r="AJ415" s="401"/>
      <c r="AK415" s="401"/>
      <c r="AL415" s="401"/>
      <c r="AM415" s="401"/>
      <c r="AN415" s="401"/>
      <c r="AO415" s="401"/>
      <c r="AP415" s="401"/>
      <c r="AQ415" s="401"/>
      <c r="AR415" s="401"/>
      <c r="AS415" s="401"/>
      <c r="AT415" s="401"/>
      <c r="AU415" s="401"/>
      <c r="AV415" s="401"/>
      <c r="AW415" s="401"/>
      <c r="AX415" s="401"/>
      <c r="AY415" s="401"/>
      <c r="AZ415" s="401"/>
      <c r="BB415" s="477"/>
      <c r="BZ415" s="401"/>
      <c r="CA415" s="401"/>
      <c r="CB415" s="401"/>
      <c r="CC415" s="401"/>
      <c r="CD415" s="401"/>
      <c r="CE415" s="401"/>
      <c r="CF415" s="401"/>
      <c r="CG415" s="401"/>
      <c r="CH415" s="401"/>
      <c r="CI415" s="401"/>
      <c r="CJ415" s="401"/>
      <c r="CK415" s="401"/>
      <c r="CL415" s="401"/>
      <c r="CM415" s="401"/>
      <c r="CN415" s="401"/>
      <c r="CO415" s="401"/>
      <c r="CP415" s="401"/>
      <c r="CQ415" s="401"/>
      <c r="CR415" s="401"/>
      <c r="CS415" s="401"/>
      <c r="CT415" s="401"/>
      <c r="CU415" s="401"/>
      <c r="CV415" s="401"/>
      <c r="CW415" s="401"/>
      <c r="CX415" s="401"/>
      <c r="CY415" s="401"/>
      <c r="CZ415" s="401"/>
    </row>
    <row r="416" s="400" customFormat="true" ht="25.15" customHeight="true" x14ac:dyDescent="0.2">
      <c r="A416" s="477"/>
      <c r="B416" s="960"/>
      <c r="C416" s="1124" t="s">
        <v>579</v>
      </c>
      <c r="D416" s="1125"/>
      <c r="E416" s="42">
        <v>0.5825084733435939</v>
      </c>
      <c r="F416" s="51"/>
      <c r="G416" s="51"/>
      <c r="H416" s="1125" t="s">
        <v>577</v>
      </c>
      <c r="I416" s="1125"/>
      <c r="J416" s="41">
        <v>0.6082469795374903</v>
      </c>
      <c r="K416" s="51"/>
      <c r="L416" s="51"/>
      <c r="M416" s="1125" t="s">
        <v>565</v>
      </c>
      <c r="N416" s="1125"/>
      <c r="O416" s="40">
        <v>0.49290915365569038</v>
      </c>
      <c r="P416" s="51"/>
      <c r="Q416" s="51"/>
      <c r="R416" s="401"/>
      <c r="Z416" s="401"/>
      <c r="AA416" s="401"/>
      <c r="AB416" s="401"/>
      <c r="AC416" s="401"/>
      <c r="AD416" s="401"/>
      <c r="AE416" s="401"/>
      <c r="AF416" s="401"/>
      <c r="AG416" s="401"/>
      <c r="AH416" s="401"/>
      <c r="AI416" s="401"/>
      <c r="AJ416" s="401"/>
      <c r="AK416" s="401"/>
      <c r="AL416" s="401"/>
      <c r="AM416" s="401"/>
      <c r="AN416" s="401"/>
      <c r="AO416" s="401"/>
      <c r="AP416" s="401"/>
      <c r="AQ416" s="401"/>
      <c r="AR416" s="401"/>
      <c r="AS416" s="401"/>
      <c r="AT416" s="401"/>
      <c r="AU416" s="401"/>
      <c r="AV416" s="401"/>
      <c r="AW416" s="401"/>
      <c r="AX416" s="401"/>
      <c r="AY416" s="401"/>
      <c r="AZ416" s="401"/>
      <c r="BB416" s="477"/>
      <c r="BZ416" s="401"/>
      <c r="CA416" s="401"/>
      <c r="CB416" s="401"/>
      <c r="CC416" s="401"/>
      <c r="CD416" s="401"/>
      <c r="CE416" s="401"/>
      <c r="CF416" s="401"/>
      <c r="CG416" s="401"/>
      <c r="CH416" s="401"/>
      <c r="CI416" s="401"/>
      <c r="CJ416" s="401"/>
      <c r="CK416" s="401"/>
      <c r="CL416" s="401"/>
      <c r="CM416" s="401"/>
      <c r="CN416" s="401"/>
      <c r="CO416" s="401"/>
      <c r="CP416" s="401"/>
      <c r="CQ416" s="401"/>
      <c r="CR416" s="401"/>
      <c r="CS416" s="401"/>
      <c r="CT416" s="401"/>
      <c r="CU416" s="401"/>
      <c r="CV416" s="401"/>
      <c r="CW416" s="401"/>
      <c r="CX416" s="401"/>
      <c r="CY416" s="401"/>
      <c r="CZ416" s="401"/>
    </row>
    <row r="417" s="400" customFormat="true" ht="25.15" customHeight="true" x14ac:dyDescent="0.2">
      <c r="A417" s="477"/>
      <c r="B417" s="960"/>
      <c r="C417" s="1124" t="s">
        <v>575</v>
      </c>
      <c r="D417" s="1125"/>
      <c r="E417" s="42">
        <v>0.57952232879944465</v>
      </c>
      <c r="F417" s="51"/>
      <c r="G417" s="51"/>
      <c r="H417" s="1125" t="s">
        <v>574</v>
      </c>
      <c r="I417" s="1125"/>
      <c r="J417" s="41">
        <v>0.59536872240073269</v>
      </c>
      <c r="K417" s="51"/>
      <c r="L417" s="51"/>
      <c r="M417" s="1125" t="s">
        <v>580</v>
      </c>
      <c r="N417" s="1125"/>
      <c r="O417" s="40">
        <v>0.47767170247153645</v>
      </c>
      <c r="P417" s="51"/>
      <c r="Q417" s="51"/>
      <c r="R417" s="401"/>
      <c r="Z417" s="401"/>
      <c r="AA417" s="401"/>
      <c r="AB417" s="401"/>
      <c r="AC417" s="401"/>
      <c r="AD417" s="401"/>
      <c r="AE417" s="401"/>
      <c r="AF417" s="401"/>
      <c r="AG417" s="401"/>
      <c r="AH417" s="401"/>
      <c r="AI417" s="401"/>
      <c r="AJ417" s="401"/>
      <c r="AK417" s="401"/>
      <c r="AL417" s="401"/>
      <c r="AM417" s="401"/>
      <c r="AN417" s="401"/>
      <c r="AO417" s="401"/>
      <c r="AP417" s="401"/>
      <c r="AQ417" s="401"/>
      <c r="AR417" s="401"/>
      <c r="AS417" s="401"/>
      <c r="AT417" s="401"/>
      <c r="AU417" s="401"/>
      <c r="AV417" s="401"/>
      <c r="AW417" s="401"/>
      <c r="AX417" s="401"/>
      <c r="AY417" s="401"/>
      <c r="AZ417" s="401"/>
      <c r="BB417" s="477"/>
      <c r="BZ417" s="401"/>
      <c r="CA417" s="401"/>
      <c r="CB417" s="401"/>
      <c r="CC417" s="401"/>
      <c r="CD417" s="401"/>
      <c r="CE417" s="401"/>
      <c r="CF417" s="401"/>
      <c r="CG417" s="401"/>
      <c r="CH417" s="401"/>
      <c r="CI417" s="401"/>
      <c r="CJ417" s="401"/>
      <c r="CK417" s="401"/>
      <c r="CL417" s="401"/>
      <c r="CM417" s="401"/>
      <c r="CN417" s="401"/>
      <c r="CO417" s="401"/>
      <c r="CP417" s="401"/>
      <c r="CQ417" s="401"/>
      <c r="CR417" s="401"/>
      <c r="CS417" s="401"/>
      <c r="CT417" s="401"/>
      <c r="CU417" s="401"/>
      <c r="CV417" s="401"/>
      <c r="CW417" s="401"/>
      <c r="CX417" s="401"/>
      <c r="CY417" s="401"/>
      <c r="CZ417" s="401"/>
    </row>
    <row r="418" s="400" customFormat="true" ht="25.15" customHeight="true" x14ac:dyDescent="0.2">
      <c r="A418" s="477"/>
      <c r="B418" s="960"/>
      <c r="C418" s="1124" t="s">
        <v>578</v>
      </c>
      <c r="D418" s="1125"/>
      <c r="E418" s="42">
        <v>0.55562409244550992</v>
      </c>
      <c r="F418" s="51"/>
      <c r="G418" s="51"/>
      <c r="H418" s="1125" t="s">
        <v>581</v>
      </c>
      <c r="I418" s="1125"/>
      <c r="J418" s="41">
        <v>-0.58255597554826433</v>
      </c>
      <c r="K418" s="51"/>
      <c r="L418" s="51"/>
      <c r="M418" s="1125" t="s">
        <v>582</v>
      </c>
      <c r="N418" s="1125"/>
      <c r="O418" s="40">
        <v>0.47432581199579987</v>
      </c>
      <c r="P418" s="51"/>
      <c r="Q418" s="51"/>
      <c r="R418" s="401"/>
      <c r="Z418" s="401"/>
      <c r="AA418" s="401"/>
      <c r="AB418" s="401"/>
      <c r="AC418" s="401"/>
      <c r="AD418" s="401"/>
      <c r="AE418" s="401"/>
      <c r="AF418" s="401"/>
      <c r="AG418" s="401"/>
      <c r="AH418" s="401"/>
      <c r="AI418" s="401"/>
      <c r="AJ418" s="401"/>
      <c r="AK418" s="401"/>
      <c r="AL418" s="401"/>
      <c r="AM418" s="401"/>
      <c r="AN418" s="401"/>
      <c r="AO418" s="401"/>
      <c r="AP418" s="401"/>
      <c r="AQ418" s="401"/>
      <c r="AR418" s="401"/>
      <c r="AS418" s="401"/>
      <c r="AT418" s="401"/>
      <c r="AU418" s="401"/>
      <c r="AV418" s="401"/>
      <c r="AW418" s="401"/>
      <c r="AX418" s="401"/>
      <c r="AY418" s="401"/>
      <c r="AZ418" s="401"/>
      <c r="BB418" s="477"/>
      <c r="BZ418" s="401"/>
      <c r="CA418" s="401"/>
      <c r="CB418" s="401"/>
      <c r="CC418" s="401"/>
      <c r="CD418" s="401"/>
      <c r="CE418" s="401"/>
      <c r="CF418" s="401"/>
      <c r="CG418" s="401"/>
      <c r="CH418" s="401"/>
      <c r="CI418" s="401"/>
      <c r="CJ418" s="401"/>
      <c r="CK418" s="401"/>
      <c r="CL418" s="401"/>
      <c r="CM418" s="401"/>
      <c r="CN418" s="401"/>
      <c r="CO418" s="401"/>
      <c r="CP418" s="401"/>
      <c r="CQ418" s="401"/>
      <c r="CR418" s="401"/>
      <c r="CS418" s="401"/>
      <c r="CT418" s="401"/>
      <c r="CU418" s="401"/>
      <c r="CV418" s="401"/>
      <c r="CW418" s="401"/>
      <c r="CX418" s="401"/>
      <c r="CY418" s="401"/>
      <c r="CZ418" s="401"/>
    </row>
    <row r="419" s="400" customFormat="true" ht="25.15" customHeight="true" x14ac:dyDescent="0.2">
      <c r="A419" s="477"/>
      <c r="B419" s="960"/>
      <c r="C419" s="1124" t="s">
        <v>574</v>
      </c>
      <c r="D419" s="1125"/>
      <c r="E419" s="42">
        <v>0.54967539991012304</v>
      </c>
      <c r="F419" s="51"/>
      <c r="G419" s="51"/>
      <c r="H419" s="1125" t="s">
        <v>579</v>
      </c>
      <c r="I419" s="1125"/>
      <c r="J419" s="41">
        <v>0.5480640053642607</v>
      </c>
      <c r="K419" s="51"/>
      <c r="L419" s="51"/>
      <c r="M419" s="1125" t="s">
        <v>453</v>
      </c>
      <c r="N419" s="1125"/>
      <c r="O419" s="40">
        <v>0.46748615232847229</v>
      </c>
      <c r="P419" s="51"/>
      <c r="Q419" s="51"/>
      <c r="R419" s="401"/>
      <c r="Z419" s="401"/>
      <c r="AA419" s="401"/>
      <c r="AB419" s="401"/>
      <c r="AC419" s="401"/>
      <c r="AD419" s="401"/>
      <c r="AE419" s="401"/>
      <c r="AF419" s="401"/>
      <c r="AG419" s="401"/>
      <c r="AH419" s="401"/>
      <c r="AI419" s="401"/>
      <c r="AJ419" s="401"/>
      <c r="AK419" s="401"/>
      <c r="AL419" s="401"/>
      <c r="AM419" s="401"/>
      <c r="AN419" s="401"/>
      <c r="AO419" s="401"/>
      <c r="AP419" s="401"/>
      <c r="AQ419" s="401"/>
      <c r="AR419" s="401"/>
      <c r="AS419" s="401"/>
      <c r="AT419" s="401"/>
      <c r="AU419" s="401"/>
      <c r="AV419" s="401"/>
      <c r="AW419" s="401"/>
      <c r="AX419" s="401"/>
      <c r="AY419" s="401"/>
      <c r="AZ419" s="401"/>
      <c r="BB419" s="477"/>
      <c r="BZ419" s="401"/>
      <c r="CA419" s="401"/>
      <c r="CB419" s="401"/>
      <c r="CC419" s="401"/>
      <c r="CD419" s="401"/>
      <c r="CE419" s="401"/>
      <c r="CF419" s="401"/>
      <c r="CG419" s="401"/>
      <c r="CH419" s="401"/>
      <c r="CI419" s="401"/>
      <c r="CJ419" s="401"/>
      <c r="CK419" s="401"/>
      <c r="CL419" s="401"/>
      <c r="CM419" s="401"/>
      <c r="CN419" s="401"/>
      <c r="CO419" s="401"/>
      <c r="CP419" s="401"/>
      <c r="CQ419" s="401"/>
      <c r="CR419" s="401"/>
      <c r="CS419" s="401"/>
      <c r="CT419" s="401"/>
      <c r="CU419" s="401"/>
      <c r="CV419" s="401"/>
      <c r="CW419" s="401"/>
      <c r="CX419" s="401"/>
      <c r="CY419" s="401"/>
      <c r="CZ419" s="401"/>
    </row>
    <row r="420" s="400" customFormat="true" ht="25.15" customHeight="true" x14ac:dyDescent="0.2">
      <c r="A420" s="477"/>
      <c r="B420" s="960"/>
      <c r="C420" s="1124" t="s">
        <v>453</v>
      </c>
      <c r="D420" s="1125"/>
      <c r="E420" s="42">
        <v>0.54599874614044452</v>
      </c>
      <c r="F420" s="51"/>
      <c r="G420" s="51"/>
      <c r="H420" s="1125" t="s">
        <v>583</v>
      </c>
      <c r="I420" s="1125"/>
      <c r="J420" s="41">
        <v>-0.52361415450866722</v>
      </c>
      <c r="K420" s="51"/>
      <c r="L420" s="51"/>
      <c r="M420" s="1125" t="s">
        <v>576</v>
      </c>
      <c r="N420" s="1125"/>
      <c r="O420" s="40">
        <v>0.45329393676761776</v>
      </c>
      <c r="P420" s="51"/>
      <c r="Q420" s="51"/>
      <c r="R420" s="401"/>
      <c r="Z420" s="401"/>
      <c r="AA420" s="401"/>
      <c r="AB420" s="401"/>
      <c r="AC420" s="401"/>
      <c r="AD420" s="401"/>
      <c r="AE420" s="401"/>
      <c r="AF420" s="401"/>
      <c r="AG420" s="401"/>
      <c r="AH420" s="401"/>
      <c r="AI420" s="401"/>
      <c r="AJ420" s="401"/>
      <c r="AK420" s="401"/>
      <c r="AL420" s="401"/>
      <c r="AM420" s="401"/>
      <c r="AN420" s="401"/>
      <c r="AO420" s="401"/>
      <c r="AP420" s="401"/>
      <c r="AQ420" s="401"/>
      <c r="AR420" s="401"/>
      <c r="AS420" s="401"/>
      <c r="AT420" s="401"/>
      <c r="AU420" s="401"/>
      <c r="AV420" s="401"/>
      <c r="AW420" s="401"/>
      <c r="AX420" s="401"/>
      <c r="AY420" s="401"/>
      <c r="AZ420" s="401"/>
      <c r="BB420" s="477"/>
      <c r="BZ420" s="401"/>
      <c r="CA420" s="401"/>
      <c r="CB420" s="401"/>
      <c r="CC420" s="401"/>
      <c r="CD420" s="401"/>
      <c r="CE420" s="401"/>
      <c r="CF420" s="401"/>
      <c r="CG420" s="401"/>
      <c r="CH420" s="401"/>
      <c r="CI420" s="401"/>
      <c r="CJ420" s="401"/>
      <c r="CK420" s="401"/>
      <c r="CL420" s="401"/>
      <c r="CM420" s="401"/>
      <c r="CN420" s="401"/>
      <c r="CO420" s="401"/>
      <c r="CP420" s="401"/>
      <c r="CQ420" s="401"/>
      <c r="CR420" s="401"/>
      <c r="CS420" s="401"/>
      <c r="CT420" s="401"/>
      <c r="CU420" s="401"/>
      <c r="CV420" s="401"/>
      <c r="CW420" s="401"/>
      <c r="CX420" s="401"/>
      <c r="CY420" s="401"/>
      <c r="CZ420" s="401"/>
    </row>
    <row r="421" s="400" customFormat="true" ht="25.15" customHeight="true" x14ac:dyDescent="0.2">
      <c r="A421" s="477"/>
      <c r="B421" s="960"/>
      <c r="C421" s="1124" t="s">
        <v>584</v>
      </c>
      <c r="D421" s="1125"/>
      <c r="E421" s="42">
        <v>0.53870520646984887</v>
      </c>
      <c r="F421" s="51"/>
      <c r="G421" s="51"/>
      <c r="H421" s="1125" t="s">
        <v>585</v>
      </c>
      <c r="I421" s="1125"/>
      <c r="J421" s="41">
        <v>0.52031173333902347</v>
      </c>
      <c r="K421" s="51"/>
      <c r="L421" s="51"/>
      <c r="M421" s="1125" t="s">
        <v>585</v>
      </c>
      <c r="N421" s="1125"/>
      <c r="O421" s="40">
        <v>0.44761121053265263</v>
      </c>
      <c r="P421" s="51"/>
      <c r="Q421" s="51"/>
      <c r="R421" s="401"/>
      <c r="Z421" s="401"/>
      <c r="AA421" s="401"/>
      <c r="AB421" s="401"/>
      <c r="AC421" s="401"/>
      <c r="AD421" s="401"/>
      <c r="AE421" s="401"/>
      <c r="AF421" s="401"/>
      <c r="AG421" s="401"/>
      <c r="AH421" s="401"/>
      <c r="AI421" s="401"/>
      <c r="AJ421" s="401"/>
      <c r="AK421" s="401"/>
      <c r="AL421" s="401"/>
      <c r="AM421" s="401"/>
      <c r="AN421" s="401"/>
      <c r="AO421" s="401"/>
      <c r="AP421" s="401"/>
      <c r="AQ421" s="401"/>
      <c r="AR421" s="401"/>
      <c r="AS421" s="401"/>
      <c r="AT421" s="401"/>
      <c r="AU421" s="401"/>
      <c r="AV421" s="401"/>
      <c r="AW421" s="401"/>
      <c r="AX421" s="401"/>
      <c r="AY421" s="401"/>
      <c r="AZ421" s="401"/>
      <c r="BB421" s="477"/>
      <c r="BZ421" s="401"/>
      <c r="CA421" s="401"/>
      <c r="CB421" s="401"/>
      <c r="CC421" s="401"/>
      <c r="CD421" s="401"/>
      <c r="CE421" s="401"/>
      <c r="CF421" s="401"/>
      <c r="CG421" s="401"/>
      <c r="CH421" s="401"/>
      <c r="CI421" s="401"/>
      <c r="CJ421" s="401"/>
      <c r="CK421" s="401"/>
      <c r="CL421" s="401"/>
      <c r="CM421" s="401"/>
      <c r="CN421" s="401"/>
      <c r="CO421" s="401"/>
      <c r="CP421" s="401"/>
      <c r="CQ421" s="401"/>
      <c r="CR421" s="401"/>
      <c r="CS421" s="401"/>
      <c r="CT421" s="401"/>
      <c r="CU421" s="401"/>
      <c r="CV421" s="401"/>
      <c r="CW421" s="401"/>
      <c r="CX421" s="401"/>
      <c r="CY421" s="401"/>
      <c r="CZ421" s="401"/>
    </row>
    <row r="422" s="400" customFormat="true" ht="25.15" customHeight="true" x14ac:dyDescent="0.2">
      <c r="A422" s="477"/>
      <c r="B422" s="960"/>
      <c r="C422" s="1124" t="s">
        <v>581</v>
      </c>
      <c r="D422" s="1125"/>
      <c r="E422" s="42">
        <v>-0.51262303519044272</v>
      </c>
      <c r="F422" s="51"/>
      <c r="G422" s="51"/>
      <c r="H422" s="1125" t="s">
        <v>584</v>
      </c>
      <c r="I422" s="1125"/>
      <c r="J422" s="41">
        <v>0.51492981892806033</v>
      </c>
      <c r="K422" s="51"/>
      <c r="L422" s="51"/>
      <c r="M422" s="1125" t="s">
        <v>581</v>
      </c>
      <c r="N422" s="1125"/>
      <c r="O422" s="40">
        <v>-0.44677235385994846</v>
      </c>
      <c r="P422" s="51"/>
      <c r="Q422" s="51"/>
      <c r="R422" s="401"/>
      <c r="Z422" s="401"/>
      <c r="AA422" s="401"/>
      <c r="AB422" s="401"/>
      <c r="AC422" s="401"/>
      <c r="AD422" s="401"/>
      <c r="AE422" s="401"/>
      <c r="AF422" s="401"/>
      <c r="AG422" s="401"/>
      <c r="AH422" s="401"/>
      <c r="AI422" s="401"/>
      <c r="AJ422" s="401"/>
      <c r="AK422" s="401"/>
      <c r="AL422" s="401"/>
      <c r="AM422" s="401"/>
      <c r="AN422" s="401"/>
      <c r="AO422" s="401"/>
      <c r="AP422" s="401"/>
      <c r="AQ422" s="401"/>
      <c r="AR422" s="401"/>
      <c r="AS422" s="401"/>
      <c r="AT422" s="401"/>
      <c r="AU422" s="401"/>
      <c r="AV422" s="401"/>
      <c r="AW422" s="401"/>
      <c r="AX422" s="401"/>
      <c r="AY422" s="401"/>
      <c r="AZ422" s="401"/>
      <c r="BB422" s="477"/>
      <c r="BZ422" s="401"/>
      <c r="CA422" s="401"/>
      <c r="CB422" s="401"/>
      <c r="CC422" s="401"/>
      <c r="CD422" s="401"/>
      <c r="CE422" s="401"/>
      <c r="CF422" s="401"/>
      <c r="CG422" s="401"/>
      <c r="CH422" s="401"/>
      <c r="CI422" s="401"/>
      <c r="CJ422" s="401"/>
      <c r="CK422" s="401"/>
      <c r="CL422" s="401"/>
      <c r="CM422" s="401"/>
      <c r="CN422" s="401"/>
      <c r="CO422" s="401"/>
      <c r="CP422" s="401"/>
      <c r="CQ422" s="401"/>
      <c r="CR422" s="401"/>
      <c r="CS422" s="401"/>
      <c r="CT422" s="401"/>
      <c r="CU422" s="401"/>
      <c r="CV422" s="401"/>
      <c r="CW422" s="401"/>
      <c r="CX422" s="401"/>
      <c r="CY422" s="401"/>
      <c r="CZ422" s="401"/>
    </row>
    <row r="423" s="400" customFormat="true" ht="25.15" customHeight="true" x14ac:dyDescent="0.2">
      <c r="A423" s="477"/>
      <c r="B423" s="960"/>
      <c r="C423" s="1124" t="s">
        <v>586</v>
      </c>
      <c r="D423" s="1125"/>
      <c r="E423" s="42">
        <v>0.50121066274010906</v>
      </c>
      <c r="F423" s="51"/>
      <c r="G423" s="51"/>
      <c r="H423" s="1125" t="s">
        <v>495</v>
      </c>
      <c r="I423" s="1125"/>
      <c r="J423" s="41">
        <v>-0.49287558968891376</v>
      </c>
      <c r="K423" s="51"/>
      <c r="L423" s="51"/>
      <c r="M423" s="1125" t="s">
        <v>573</v>
      </c>
      <c r="N423" s="1125"/>
      <c r="O423" s="40">
        <v>-0.42687691262580507</v>
      </c>
      <c r="P423" s="51"/>
      <c r="Q423" s="51"/>
      <c r="R423" s="401"/>
      <c r="Z423" s="401"/>
      <c r="AA423" s="401"/>
      <c r="AB423" s="401"/>
      <c r="AC423" s="401"/>
      <c r="AD423" s="401"/>
      <c r="AE423" s="401"/>
      <c r="AF423" s="401"/>
      <c r="AG423" s="401"/>
      <c r="AH423" s="401"/>
      <c r="AI423" s="401"/>
      <c r="AJ423" s="401"/>
      <c r="AK423" s="401"/>
      <c r="AL423" s="401"/>
      <c r="AM423" s="401"/>
      <c r="AN423" s="401"/>
      <c r="AO423" s="401"/>
      <c r="AP423" s="401"/>
      <c r="AQ423" s="401"/>
      <c r="AR423" s="401"/>
      <c r="AS423" s="401"/>
      <c r="AT423" s="401"/>
      <c r="AU423" s="401"/>
      <c r="AV423" s="401"/>
      <c r="AW423" s="401"/>
      <c r="AX423" s="401"/>
      <c r="AY423" s="401"/>
      <c r="AZ423" s="401"/>
      <c r="BB423" s="477"/>
      <c r="BZ423" s="401"/>
      <c r="CA423" s="401"/>
      <c r="CB423" s="401"/>
      <c r="CC423" s="401"/>
      <c r="CD423" s="401"/>
      <c r="CE423" s="401"/>
      <c r="CF423" s="401"/>
      <c r="CG423" s="401"/>
      <c r="CH423" s="401"/>
      <c r="CI423" s="401"/>
      <c r="CJ423" s="401"/>
      <c r="CK423" s="401"/>
      <c r="CL423" s="401"/>
      <c r="CM423" s="401"/>
      <c r="CN423" s="401"/>
      <c r="CO423" s="401"/>
      <c r="CP423" s="401"/>
      <c r="CQ423" s="401"/>
      <c r="CR423" s="401"/>
      <c r="CS423" s="401"/>
      <c r="CT423" s="401"/>
      <c r="CU423" s="401"/>
      <c r="CV423" s="401"/>
      <c r="CW423" s="401"/>
      <c r="CX423" s="401"/>
      <c r="CY423" s="401"/>
      <c r="CZ423" s="401"/>
    </row>
    <row r="424" s="400" customFormat="true" ht="25.15" customHeight="true" x14ac:dyDescent="0.2">
      <c r="A424" s="477"/>
      <c r="B424" s="960"/>
      <c r="C424" s="1124" t="s">
        <v>587</v>
      </c>
      <c r="D424" s="1125"/>
      <c r="E424" s="42">
        <v>0.49057878962336077</v>
      </c>
      <c r="F424" s="51"/>
      <c r="G424" s="51"/>
      <c r="H424" s="1125" t="s">
        <v>453</v>
      </c>
      <c r="I424" s="1125"/>
      <c r="J424" s="41">
        <v>0.48911377467377426</v>
      </c>
      <c r="K424" s="51"/>
      <c r="L424" s="51"/>
      <c r="M424" s="1125" t="s">
        <v>588</v>
      </c>
      <c r="N424" s="1125"/>
      <c r="O424" s="40">
        <v>0.42394655344777604</v>
      </c>
      <c r="P424" s="51"/>
      <c r="Q424" s="51"/>
      <c r="R424" s="401"/>
      <c r="Z424" s="401"/>
      <c r="AA424" s="401"/>
      <c r="AB424" s="401"/>
      <c r="AC424" s="401"/>
      <c r="AD424" s="401"/>
      <c r="AE424" s="401"/>
      <c r="AF424" s="401"/>
      <c r="AG424" s="401"/>
      <c r="AH424" s="401"/>
      <c r="AI424" s="401"/>
      <c r="AJ424" s="401"/>
      <c r="AK424" s="401"/>
      <c r="AL424" s="401"/>
      <c r="AM424" s="401"/>
      <c r="AN424" s="401"/>
      <c r="AO424" s="401"/>
      <c r="AP424" s="401"/>
      <c r="AQ424" s="401"/>
      <c r="AR424" s="401"/>
      <c r="AS424" s="401"/>
      <c r="AT424" s="401"/>
      <c r="AU424" s="401"/>
      <c r="AV424" s="401"/>
      <c r="AW424" s="401"/>
      <c r="AX424" s="401"/>
      <c r="AY424" s="401"/>
      <c r="AZ424" s="401"/>
      <c r="BB424" s="477"/>
      <c r="BZ424" s="401"/>
      <c r="CA424" s="401"/>
      <c r="CB424" s="401"/>
      <c r="CC424" s="401"/>
      <c r="CD424" s="401"/>
      <c r="CE424" s="401"/>
      <c r="CF424" s="401"/>
      <c r="CG424" s="401"/>
      <c r="CH424" s="401"/>
      <c r="CI424" s="401"/>
      <c r="CJ424" s="401"/>
      <c r="CK424" s="401"/>
      <c r="CL424" s="401"/>
      <c r="CM424" s="401"/>
      <c r="CN424" s="401"/>
      <c r="CO424" s="401"/>
      <c r="CP424" s="401"/>
      <c r="CQ424" s="401"/>
      <c r="CR424" s="401"/>
      <c r="CS424" s="401"/>
      <c r="CT424" s="401"/>
      <c r="CU424" s="401"/>
      <c r="CV424" s="401"/>
      <c r="CW424" s="401"/>
      <c r="CX424" s="401"/>
      <c r="CY424" s="401"/>
      <c r="CZ424" s="401"/>
    </row>
    <row r="425" s="400" customFormat="true" ht="25.15" customHeight="true" x14ac:dyDescent="0.2">
      <c r="A425" s="477"/>
      <c r="B425" s="960"/>
      <c r="C425" s="1124" t="s">
        <v>585</v>
      </c>
      <c r="D425" s="1125"/>
      <c r="E425" s="42">
        <v>0.44369224050481609</v>
      </c>
      <c r="F425" s="51"/>
      <c r="G425" s="51"/>
      <c r="H425" s="1125" t="s">
        <v>578</v>
      </c>
      <c r="I425" s="1125"/>
      <c r="J425" s="41">
        <v>0.48302467240466357</v>
      </c>
      <c r="K425" s="51"/>
      <c r="L425" s="51"/>
      <c r="M425" s="1125" t="s">
        <v>579</v>
      </c>
      <c r="N425" s="1125"/>
      <c r="O425" s="40">
        <v>0.41980505150155151</v>
      </c>
      <c r="P425" s="51"/>
      <c r="Q425" s="51"/>
      <c r="R425" s="401"/>
      <c r="Z425" s="401"/>
      <c r="AA425" s="401"/>
      <c r="AB425" s="401"/>
      <c r="AC425" s="401"/>
      <c r="AD425" s="401"/>
      <c r="AE425" s="401"/>
      <c r="AF425" s="401"/>
      <c r="AG425" s="401"/>
      <c r="AH425" s="401"/>
      <c r="AI425" s="401"/>
      <c r="AJ425" s="401"/>
      <c r="AK425" s="401"/>
      <c r="AL425" s="401"/>
      <c r="AM425" s="401"/>
      <c r="AN425" s="401"/>
      <c r="AO425" s="401"/>
      <c r="AP425" s="401"/>
      <c r="AQ425" s="401"/>
      <c r="AR425" s="401"/>
      <c r="AS425" s="401"/>
      <c r="AT425" s="401"/>
      <c r="AU425" s="401"/>
      <c r="AV425" s="401"/>
      <c r="AW425" s="401"/>
      <c r="AX425" s="401"/>
      <c r="AY425" s="401"/>
      <c r="AZ425" s="401"/>
      <c r="BB425" s="477"/>
      <c r="BZ425" s="401"/>
      <c r="CA425" s="401"/>
      <c r="CB425" s="401"/>
      <c r="CC425" s="401"/>
      <c r="CD425" s="401"/>
      <c r="CE425" s="401"/>
      <c r="CF425" s="401"/>
      <c r="CG425" s="401"/>
      <c r="CH425" s="401"/>
      <c r="CI425" s="401"/>
      <c r="CJ425" s="401"/>
      <c r="CK425" s="401"/>
      <c r="CL425" s="401"/>
      <c r="CM425" s="401"/>
      <c r="CN425" s="401"/>
      <c r="CO425" s="401"/>
      <c r="CP425" s="401"/>
      <c r="CQ425" s="401"/>
      <c r="CR425" s="401"/>
      <c r="CS425" s="401"/>
      <c r="CT425" s="401"/>
      <c r="CU425" s="401"/>
      <c r="CV425" s="401"/>
      <c r="CW425" s="401"/>
      <c r="CX425" s="401"/>
      <c r="CY425" s="401"/>
      <c r="CZ425" s="401"/>
    </row>
    <row r="426" s="400" customFormat="true" ht="25.15" customHeight="true" x14ac:dyDescent="0.2">
      <c r="A426" s="477"/>
      <c r="B426" s="960"/>
      <c r="C426" s="1124" t="s">
        <v>588</v>
      </c>
      <c r="D426" s="1125"/>
      <c r="E426" s="42">
        <v>0.42502512670472831</v>
      </c>
      <c r="F426" s="51"/>
      <c r="G426" s="51"/>
      <c r="H426" s="1125" t="s">
        <v>586</v>
      </c>
      <c r="I426" s="1125"/>
      <c r="J426" s="41">
        <v>0.47799771896975185</v>
      </c>
      <c r="K426" s="51"/>
      <c r="L426" s="51"/>
      <c r="M426" s="1125" t="s">
        <v>589</v>
      </c>
      <c r="N426" s="1125"/>
      <c r="O426" s="40">
        <v>0.40376537420078523</v>
      </c>
      <c r="P426" s="51"/>
      <c r="Q426" s="51"/>
      <c r="R426" s="401"/>
      <c r="Z426" s="401"/>
      <c r="AA426" s="401"/>
      <c r="AB426" s="401"/>
      <c r="AC426" s="401"/>
      <c r="AD426" s="401"/>
      <c r="AE426" s="401"/>
      <c r="AF426" s="401"/>
      <c r="AG426" s="401"/>
      <c r="AH426" s="401"/>
      <c r="AI426" s="401"/>
      <c r="AJ426" s="401"/>
      <c r="AK426" s="401"/>
      <c r="AL426" s="401"/>
      <c r="AM426" s="401"/>
      <c r="AN426" s="401"/>
      <c r="AO426" s="401"/>
      <c r="AP426" s="401"/>
      <c r="AQ426" s="401"/>
      <c r="AR426" s="401"/>
      <c r="AS426" s="401"/>
      <c r="AT426" s="401"/>
      <c r="AU426" s="401"/>
      <c r="AV426" s="401"/>
      <c r="AW426" s="401"/>
      <c r="AX426" s="401"/>
      <c r="AY426" s="401"/>
      <c r="AZ426" s="401"/>
      <c r="BB426" s="477"/>
      <c r="BZ426" s="401"/>
      <c r="CA426" s="401"/>
      <c r="CB426" s="401"/>
      <c r="CC426" s="401"/>
      <c r="CD426" s="401"/>
      <c r="CE426" s="401"/>
      <c r="CF426" s="401"/>
      <c r="CG426" s="401"/>
      <c r="CH426" s="401"/>
      <c r="CI426" s="401"/>
      <c r="CJ426" s="401"/>
      <c r="CK426" s="401"/>
      <c r="CL426" s="401"/>
      <c r="CM426" s="401"/>
      <c r="CN426" s="401"/>
      <c r="CO426" s="401"/>
      <c r="CP426" s="401"/>
      <c r="CQ426" s="401"/>
      <c r="CR426" s="401"/>
      <c r="CS426" s="401"/>
      <c r="CT426" s="401"/>
      <c r="CU426" s="401"/>
      <c r="CV426" s="401"/>
      <c r="CW426" s="401"/>
      <c r="CX426" s="401"/>
      <c r="CY426" s="401"/>
      <c r="CZ426" s="401"/>
    </row>
    <row r="427" s="400" customFormat="true" ht="25.15" customHeight="true" x14ac:dyDescent="0.2">
      <c r="A427" s="477"/>
      <c r="B427" s="960"/>
      <c r="C427" s="1124" t="s">
        <v>583</v>
      </c>
      <c r="D427" s="1125"/>
      <c r="E427" s="42">
        <v>-0.41426871473445637</v>
      </c>
      <c r="F427" s="51"/>
      <c r="G427" s="51"/>
      <c r="H427" s="1125" t="s">
        <v>587</v>
      </c>
      <c r="I427" s="1125"/>
      <c r="J427" s="41">
        <v>0.46647090280479986</v>
      </c>
      <c r="K427" s="51"/>
      <c r="L427" s="51"/>
      <c r="M427" s="1125" t="s">
        <v>584</v>
      </c>
      <c r="N427" s="1125"/>
      <c r="O427" s="40">
        <v>0.37193006688305053</v>
      </c>
      <c r="P427" s="51"/>
      <c r="Q427" s="51"/>
      <c r="R427" s="401"/>
      <c r="Z427" s="401"/>
      <c r="AA427" s="401"/>
      <c r="AB427" s="401"/>
      <c r="AC427" s="401"/>
      <c r="AD427" s="401"/>
      <c r="AE427" s="401"/>
      <c r="AF427" s="401"/>
      <c r="AG427" s="401"/>
      <c r="AH427" s="401"/>
      <c r="AI427" s="401"/>
      <c r="AJ427" s="401"/>
      <c r="AK427" s="401"/>
      <c r="AL427" s="401"/>
      <c r="AM427" s="401"/>
      <c r="AN427" s="401"/>
      <c r="AO427" s="401"/>
      <c r="AP427" s="401"/>
      <c r="AQ427" s="401"/>
      <c r="AR427" s="401"/>
      <c r="AS427" s="401"/>
      <c r="AT427" s="401"/>
      <c r="AU427" s="401"/>
      <c r="AV427" s="401"/>
      <c r="AW427" s="401"/>
      <c r="AX427" s="401"/>
      <c r="AY427" s="401"/>
      <c r="AZ427" s="401"/>
      <c r="BB427" s="477"/>
      <c r="BZ427" s="401"/>
      <c r="CA427" s="401"/>
      <c r="CB427" s="401"/>
      <c r="CC427" s="401"/>
      <c r="CD427" s="401"/>
      <c r="CE427" s="401"/>
      <c r="CF427" s="401"/>
      <c r="CG427" s="401"/>
      <c r="CH427" s="401"/>
      <c r="CI427" s="401"/>
      <c r="CJ427" s="401"/>
      <c r="CK427" s="401"/>
      <c r="CL427" s="401"/>
      <c r="CM427" s="401"/>
      <c r="CN427" s="401"/>
      <c r="CO427" s="401"/>
      <c r="CP427" s="401"/>
      <c r="CQ427" s="401"/>
      <c r="CR427" s="401"/>
      <c r="CS427" s="401"/>
      <c r="CT427" s="401"/>
      <c r="CU427" s="401"/>
      <c r="CV427" s="401"/>
      <c r="CW427" s="401"/>
      <c r="CX427" s="401"/>
      <c r="CY427" s="401"/>
      <c r="CZ427" s="401"/>
    </row>
    <row r="428" s="400" customFormat="true" ht="25.15" customHeight="true" x14ac:dyDescent="0.2">
      <c r="A428" s="477"/>
      <c r="B428" s="960"/>
      <c r="C428" s="1124" t="s">
        <v>589</v>
      </c>
      <c r="D428" s="1125"/>
      <c r="E428" s="42">
        <v>0.40306312534185113</v>
      </c>
      <c r="F428" s="51"/>
      <c r="G428" s="51"/>
      <c r="H428" s="1125" t="s">
        <v>588</v>
      </c>
      <c r="I428" s="1125"/>
      <c r="J428" s="41">
        <v>0.43533713676119501</v>
      </c>
      <c r="K428" s="51"/>
      <c r="L428" s="51"/>
      <c r="M428" s="1125" t="s">
        <v>590</v>
      </c>
      <c r="N428" s="1125"/>
      <c r="O428" s="40">
        <v>0.35671357606366028</v>
      </c>
      <c r="P428" s="51"/>
      <c r="Q428" s="51"/>
      <c r="R428" s="401"/>
      <c r="Z428" s="401"/>
      <c r="AA428" s="401"/>
      <c r="AB428" s="401"/>
      <c r="AC428" s="401"/>
      <c r="AD428" s="401"/>
      <c r="AE428" s="401"/>
      <c r="AF428" s="401"/>
      <c r="AG428" s="401"/>
      <c r="AH428" s="401"/>
      <c r="AI428" s="401"/>
      <c r="AJ428" s="401"/>
      <c r="AK428" s="401"/>
      <c r="AL428" s="401"/>
      <c r="AM428" s="401"/>
      <c r="AN428" s="401"/>
      <c r="AO428" s="401"/>
      <c r="AP428" s="401"/>
      <c r="AQ428" s="401"/>
      <c r="AR428" s="401"/>
      <c r="AS428" s="401"/>
      <c r="AT428" s="401"/>
      <c r="AU428" s="401"/>
      <c r="AV428" s="401"/>
      <c r="AW428" s="401"/>
      <c r="AX428" s="401"/>
      <c r="AY428" s="401"/>
      <c r="AZ428" s="401"/>
      <c r="BB428" s="477"/>
      <c r="BZ428" s="401"/>
      <c r="CA428" s="401"/>
      <c r="CB428" s="401"/>
      <c r="CC428" s="401"/>
      <c r="CD428" s="401"/>
      <c r="CE428" s="401"/>
      <c r="CF428" s="401"/>
      <c r="CG428" s="401"/>
      <c r="CH428" s="401"/>
      <c r="CI428" s="401"/>
      <c r="CJ428" s="401"/>
      <c r="CK428" s="401"/>
      <c r="CL428" s="401"/>
      <c r="CM428" s="401"/>
      <c r="CN428" s="401"/>
      <c r="CO428" s="401"/>
      <c r="CP428" s="401"/>
      <c r="CQ428" s="401"/>
      <c r="CR428" s="401"/>
      <c r="CS428" s="401"/>
      <c r="CT428" s="401"/>
      <c r="CU428" s="401"/>
      <c r="CV428" s="401"/>
      <c r="CW428" s="401"/>
      <c r="CX428" s="401"/>
      <c r="CY428" s="401"/>
      <c r="CZ428" s="401"/>
    </row>
    <row r="429" s="400" customFormat="true" ht="25.15" customHeight="true" x14ac:dyDescent="0.2">
      <c r="A429" s="477"/>
      <c r="B429" s="960"/>
      <c r="C429" s="1124" t="s">
        <v>591</v>
      </c>
      <c r="D429" s="1125"/>
      <c r="E429" s="42">
        <v>0.39121297825190021</v>
      </c>
      <c r="F429" s="51"/>
      <c r="G429" s="51"/>
      <c r="H429" s="1125" t="s">
        <v>592</v>
      </c>
      <c r="I429" s="1125"/>
      <c r="J429" s="41">
        <v>-0.38396334655856956</v>
      </c>
      <c r="K429" s="51"/>
      <c r="L429" s="51"/>
      <c r="M429" s="1125" t="s">
        <v>583</v>
      </c>
      <c r="N429" s="1125"/>
      <c r="O429" s="40">
        <v>-0.34948951596252448</v>
      </c>
      <c r="P429" s="51"/>
      <c r="Q429" s="51"/>
      <c r="R429" s="401"/>
      <c r="Z429" s="401"/>
      <c r="AA429" s="401"/>
      <c r="AB429" s="401"/>
      <c r="AC429" s="401"/>
      <c r="AD429" s="401"/>
      <c r="AE429" s="401"/>
      <c r="AF429" s="401"/>
      <c r="AG429" s="401"/>
      <c r="AH429" s="401"/>
      <c r="AI429" s="401"/>
      <c r="AJ429" s="401"/>
      <c r="AK429" s="401"/>
      <c r="AL429" s="401"/>
      <c r="AM429" s="401"/>
      <c r="AN429" s="401"/>
      <c r="AO429" s="401"/>
      <c r="AP429" s="401"/>
      <c r="AQ429" s="401"/>
      <c r="AR429" s="401"/>
      <c r="AS429" s="401"/>
      <c r="AT429" s="401"/>
      <c r="AU429" s="401"/>
      <c r="AV429" s="401"/>
      <c r="AW429" s="401"/>
      <c r="AX429" s="401"/>
      <c r="AY429" s="401"/>
      <c r="AZ429" s="401"/>
      <c r="BB429" s="477"/>
      <c r="BZ429" s="401"/>
      <c r="CA429" s="401"/>
      <c r="CB429" s="401"/>
      <c r="CC429" s="401"/>
      <c r="CD429" s="401"/>
      <c r="CE429" s="401"/>
      <c r="CF429" s="401"/>
      <c r="CG429" s="401"/>
      <c r="CH429" s="401"/>
      <c r="CI429" s="401"/>
      <c r="CJ429" s="401"/>
      <c r="CK429" s="401"/>
      <c r="CL429" s="401"/>
      <c r="CM429" s="401"/>
      <c r="CN429" s="401"/>
      <c r="CO429" s="401"/>
      <c r="CP429" s="401"/>
      <c r="CQ429" s="401"/>
      <c r="CR429" s="401"/>
      <c r="CS429" s="401"/>
      <c r="CT429" s="401"/>
      <c r="CU429" s="401"/>
      <c r="CV429" s="401"/>
      <c r="CW429" s="401"/>
      <c r="CX429" s="401"/>
      <c r="CY429" s="401"/>
      <c r="CZ429" s="401"/>
    </row>
    <row r="430" s="400" customFormat="true" ht="25.15" customHeight="true" x14ac:dyDescent="0.2">
      <c r="A430" s="477"/>
      <c r="B430" s="960"/>
      <c r="C430" s="1124" t="s">
        <v>495</v>
      </c>
      <c r="D430" s="1125"/>
      <c r="E430" s="42">
        <v>-0.38618137453699358</v>
      </c>
      <c r="F430" s="51"/>
      <c r="G430" s="51"/>
      <c r="H430" s="1125" t="s">
        <v>591</v>
      </c>
      <c r="I430" s="1125"/>
      <c r="J430" s="41">
        <v>0.36682244357553145</v>
      </c>
      <c r="K430" s="51"/>
      <c r="L430" s="51"/>
      <c r="M430" s="1125" t="s">
        <v>593</v>
      </c>
      <c r="N430" s="1125"/>
      <c r="O430" s="40">
        <v>0.33427575781833596</v>
      </c>
      <c r="P430" s="51"/>
      <c r="Q430" s="51"/>
      <c r="R430" s="401"/>
      <c r="Z430" s="401"/>
      <c r="AA430" s="401"/>
      <c r="AB430" s="401"/>
      <c r="AC430" s="401"/>
      <c r="AD430" s="401"/>
      <c r="AE430" s="401"/>
      <c r="AF430" s="401"/>
      <c r="AG430" s="401"/>
      <c r="AH430" s="401"/>
      <c r="AI430" s="401"/>
      <c r="AJ430" s="401"/>
      <c r="AK430" s="401"/>
      <c r="AL430" s="401"/>
      <c r="AM430" s="401"/>
      <c r="AN430" s="401"/>
      <c r="AO430" s="401"/>
      <c r="AP430" s="401"/>
      <c r="AQ430" s="401"/>
      <c r="AR430" s="401"/>
      <c r="AS430" s="401"/>
      <c r="AT430" s="401"/>
      <c r="AU430" s="401"/>
      <c r="AV430" s="401"/>
      <c r="AW430" s="401"/>
      <c r="AX430" s="401"/>
      <c r="AY430" s="401"/>
      <c r="AZ430" s="401"/>
      <c r="BB430" s="477"/>
      <c r="BZ430" s="401"/>
      <c r="CA430" s="401"/>
      <c r="CB430" s="401"/>
      <c r="CC430" s="401"/>
      <c r="CD430" s="401"/>
      <c r="CE430" s="401"/>
      <c r="CF430" s="401"/>
      <c r="CG430" s="401"/>
      <c r="CH430" s="401"/>
      <c r="CI430" s="401"/>
      <c r="CJ430" s="401"/>
      <c r="CK430" s="401"/>
      <c r="CL430" s="401"/>
      <c r="CM430" s="401"/>
      <c r="CN430" s="401"/>
      <c r="CO430" s="401"/>
      <c r="CP430" s="401"/>
      <c r="CQ430" s="401"/>
      <c r="CR430" s="401"/>
      <c r="CS430" s="401"/>
      <c r="CT430" s="401"/>
      <c r="CU430" s="401"/>
      <c r="CV430" s="401"/>
      <c r="CW430" s="401"/>
      <c r="CX430" s="401"/>
      <c r="CY430" s="401"/>
      <c r="CZ430" s="401"/>
    </row>
    <row r="431" s="400" customFormat="true" ht="25.15" customHeight="true" x14ac:dyDescent="0.2">
      <c r="A431" s="477"/>
      <c r="B431" s="960"/>
      <c r="C431" s="1124" t="s">
        <v>593</v>
      </c>
      <c r="D431" s="1125"/>
      <c r="E431" s="42">
        <v>0.36734664216447543</v>
      </c>
      <c r="F431" s="51"/>
      <c r="G431" s="51"/>
      <c r="H431" s="1125" t="s">
        <v>455</v>
      </c>
      <c r="I431" s="1125"/>
      <c r="J431" s="41">
        <v>-0.36345475738059591</v>
      </c>
      <c r="K431" s="51"/>
      <c r="L431" s="51"/>
      <c r="M431" s="1125" t="s">
        <v>587</v>
      </c>
      <c r="N431" s="1125"/>
      <c r="O431" s="40">
        <v>0.32162543102090591</v>
      </c>
      <c r="P431" s="51"/>
      <c r="Q431" s="51"/>
      <c r="R431" s="401"/>
      <c r="Z431" s="401"/>
      <c r="AA431" s="401"/>
      <c r="AB431" s="401"/>
      <c r="AC431" s="401"/>
      <c r="AD431" s="401"/>
      <c r="AE431" s="401"/>
      <c r="AF431" s="401"/>
      <c r="AG431" s="401"/>
      <c r="AH431" s="401"/>
      <c r="AI431" s="401"/>
      <c r="AJ431" s="401"/>
      <c r="AK431" s="401"/>
      <c r="AL431" s="401"/>
      <c r="AM431" s="401"/>
      <c r="AN431" s="401"/>
      <c r="AO431" s="401"/>
      <c r="AP431" s="401"/>
      <c r="AQ431" s="401"/>
      <c r="AR431" s="401"/>
      <c r="AS431" s="401"/>
      <c r="AT431" s="401"/>
      <c r="AU431" s="401"/>
      <c r="AV431" s="401"/>
      <c r="AW431" s="401"/>
      <c r="AX431" s="401"/>
      <c r="AY431" s="401"/>
      <c r="AZ431" s="401"/>
      <c r="BB431" s="477"/>
      <c r="BZ431" s="401"/>
      <c r="CA431" s="401"/>
      <c r="CB431" s="401"/>
      <c r="CC431" s="401"/>
      <c r="CD431" s="401"/>
      <c r="CE431" s="401"/>
      <c r="CF431" s="401"/>
      <c r="CG431" s="401"/>
      <c r="CH431" s="401"/>
      <c r="CI431" s="401"/>
      <c r="CJ431" s="401"/>
      <c r="CK431" s="401"/>
      <c r="CL431" s="401"/>
      <c r="CM431" s="401"/>
      <c r="CN431" s="401"/>
      <c r="CO431" s="401"/>
      <c r="CP431" s="401"/>
      <c r="CQ431" s="401"/>
      <c r="CR431" s="401"/>
      <c r="CS431" s="401"/>
      <c r="CT431" s="401"/>
      <c r="CU431" s="401"/>
      <c r="CV431" s="401"/>
      <c r="CW431" s="401"/>
      <c r="CX431" s="401"/>
      <c r="CY431" s="401"/>
      <c r="CZ431" s="401"/>
    </row>
    <row r="432" s="400" customFormat="true" ht="25.15" customHeight="true" x14ac:dyDescent="0.2">
      <c r="A432" s="477"/>
      <c r="B432" s="960"/>
      <c r="C432" s="1124" t="s">
        <v>594</v>
      </c>
      <c r="D432" s="1125"/>
      <c r="E432" s="42">
        <v>0.31603847907108035</v>
      </c>
      <c r="F432" s="51"/>
      <c r="G432" s="51"/>
      <c r="H432" s="1125" t="s">
        <v>593</v>
      </c>
      <c r="I432" s="1125"/>
      <c r="J432" s="41">
        <v>0.36048297293104675</v>
      </c>
      <c r="K432" s="51"/>
      <c r="L432" s="51"/>
      <c r="M432" s="1125" t="s">
        <v>586</v>
      </c>
      <c r="N432" s="1125"/>
      <c r="O432" s="40">
        <v>0.32100754939769172</v>
      </c>
      <c r="P432" s="51"/>
      <c r="Q432" s="51"/>
      <c r="R432" s="401"/>
      <c r="Z432" s="401"/>
      <c r="AA432" s="401"/>
      <c r="AB432" s="401"/>
      <c r="AC432" s="401"/>
      <c r="AD432" s="401"/>
      <c r="AE432" s="401"/>
      <c r="AF432" s="401"/>
      <c r="AG432" s="401"/>
      <c r="AH432" s="401"/>
      <c r="AI432" s="401"/>
      <c r="AJ432" s="401"/>
      <c r="AK432" s="401"/>
      <c r="AL432" s="401"/>
      <c r="AM432" s="401"/>
      <c r="AN432" s="401"/>
      <c r="AO432" s="401"/>
      <c r="AP432" s="401"/>
      <c r="AQ432" s="401"/>
      <c r="AR432" s="401"/>
      <c r="AS432" s="401"/>
      <c r="AT432" s="401"/>
      <c r="AU432" s="401"/>
      <c r="AV432" s="401"/>
      <c r="AW432" s="401"/>
      <c r="AX432" s="401"/>
      <c r="AY432" s="401"/>
      <c r="AZ432" s="401"/>
      <c r="BB432" s="477"/>
      <c r="BZ432" s="401"/>
      <c r="CA432" s="401"/>
      <c r="CB432" s="401"/>
      <c r="CC432" s="401"/>
      <c r="CD432" s="401"/>
      <c r="CE432" s="401"/>
      <c r="CF432" s="401"/>
      <c r="CG432" s="401"/>
      <c r="CH432" s="401"/>
      <c r="CI432" s="401"/>
      <c r="CJ432" s="401"/>
      <c r="CK432" s="401"/>
      <c r="CL432" s="401"/>
      <c r="CM432" s="401"/>
      <c r="CN432" s="401"/>
      <c r="CO432" s="401"/>
      <c r="CP432" s="401"/>
      <c r="CQ432" s="401"/>
      <c r="CR432" s="401"/>
      <c r="CS432" s="401"/>
      <c r="CT432" s="401"/>
      <c r="CU432" s="401"/>
      <c r="CV432" s="401"/>
      <c r="CW432" s="401"/>
      <c r="CX432" s="401"/>
      <c r="CY432" s="401"/>
      <c r="CZ432" s="401"/>
    </row>
    <row r="433" s="400" customFormat="true" ht="25.15" customHeight="true" x14ac:dyDescent="0.2">
      <c r="A433" s="477"/>
      <c r="B433" s="960"/>
      <c r="C433" s="1124" t="s">
        <v>592</v>
      </c>
      <c r="D433" s="1125"/>
      <c r="E433" s="42">
        <v>-0.30477130171671812</v>
      </c>
      <c r="F433" s="51"/>
      <c r="G433" s="51"/>
      <c r="H433" s="1125" t="s">
        <v>589</v>
      </c>
      <c r="I433" s="1125"/>
      <c r="J433" s="41">
        <v>0.35768255942493743</v>
      </c>
      <c r="K433" s="51"/>
      <c r="L433" s="51"/>
      <c r="M433" s="1125" t="s">
        <v>595</v>
      </c>
      <c r="N433" s="1125"/>
      <c r="O433" s="40">
        <v>-0.31103224952398989</v>
      </c>
      <c r="P433" s="51"/>
      <c r="Q433" s="51"/>
      <c r="R433" s="401"/>
      <c r="Z433" s="401"/>
      <c r="AA433" s="401"/>
      <c r="AB433" s="401"/>
      <c r="AC433" s="401"/>
      <c r="AD433" s="401"/>
      <c r="AE433" s="401"/>
      <c r="AF433" s="401"/>
      <c r="AG433" s="401"/>
      <c r="AH433" s="401"/>
      <c r="AI433" s="401"/>
      <c r="AJ433" s="401"/>
      <c r="AK433" s="401"/>
      <c r="AL433" s="401"/>
      <c r="AM433" s="401"/>
      <c r="AN433" s="401"/>
      <c r="AO433" s="401"/>
      <c r="AP433" s="401"/>
      <c r="AQ433" s="401"/>
      <c r="AR433" s="401"/>
      <c r="AS433" s="401"/>
      <c r="AT433" s="401"/>
      <c r="AU433" s="401"/>
      <c r="AV433" s="401"/>
      <c r="AW433" s="401"/>
      <c r="AX433" s="401"/>
      <c r="AY433" s="401"/>
      <c r="AZ433" s="401"/>
      <c r="BB433" s="477"/>
      <c r="BZ433" s="401"/>
      <c r="CA433" s="401"/>
      <c r="CB433" s="401"/>
      <c r="CC433" s="401"/>
      <c r="CD433" s="401"/>
      <c r="CE433" s="401"/>
      <c r="CF433" s="401"/>
      <c r="CG433" s="401"/>
      <c r="CH433" s="401"/>
      <c r="CI433" s="401"/>
      <c r="CJ433" s="401"/>
      <c r="CK433" s="401"/>
      <c r="CL433" s="401"/>
      <c r="CM433" s="401"/>
      <c r="CN433" s="401"/>
      <c r="CO433" s="401"/>
      <c r="CP433" s="401"/>
      <c r="CQ433" s="401"/>
      <c r="CR433" s="401"/>
      <c r="CS433" s="401"/>
      <c r="CT433" s="401"/>
      <c r="CU433" s="401"/>
      <c r="CV433" s="401"/>
      <c r="CW433" s="401"/>
      <c r="CX433" s="401"/>
      <c r="CY433" s="401"/>
      <c r="CZ433" s="401"/>
    </row>
    <row r="434" s="400" customFormat="true" ht="25.15" customHeight="true" x14ac:dyDescent="0.2">
      <c r="A434" s="477"/>
      <c r="B434" s="960"/>
      <c r="C434" s="1124" t="s">
        <v>596</v>
      </c>
      <c r="D434" s="1125"/>
      <c r="E434" s="42">
        <v>0.30302568621699555</v>
      </c>
      <c r="F434" s="51"/>
      <c r="G434" s="51"/>
      <c r="H434" s="1125" t="s">
        <v>597</v>
      </c>
      <c r="I434" s="1125"/>
      <c r="J434" s="41">
        <v>0.33914544399395152</v>
      </c>
      <c r="K434" s="51"/>
      <c r="L434" s="51"/>
      <c r="M434" s="1125" t="s">
        <v>495</v>
      </c>
      <c r="N434" s="1125"/>
      <c r="O434" s="40">
        <v>-0.28824258689383714</v>
      </c>
      <c r="P434" s="51"/>
      <c r="Q434" s="51"/>
      <c r="R434" s="401"/>
      <c r="Z434" s="401"/>
      <c r="AA434" s="401"/>
      <c r="AB434" s="401"/>
      <c r="AC434" s="401"/>
      <c r="AD434" s="401"/>
      <c r="AE434" s="401"/>
      <c r="AF434" s="401"/>
      <c r="AG434" s="401"/>
      <c r="AH434" s="401"/>
      <c r="AI434" s="401"/>
      <c r="AJ434" s="401"/>
      <c r="AK434" s="401"/>
      <c r="AL434" s="401"/>
      <c r="AM434" s="401"/>
      <c r="AN434" s="401"/>
      <c r="AO434" s="401"/>
      <c r="AP434" s="401"/>
      <c r="AQ434" s="401"/>
      <c r="AR434" s="401"/>
      <c r="AS434" s="401"/>
      <c r="AT434" s="401"/>
      <c r="AU434" s="401"/>
      <c r="AV434" s="401"/>
      <c r="AW434" s="401"/>
      <c r="AX434" s="401"/>
      <c r="AY434" s="401"/>
      <c r="AZ434" s="401"/>
      <c r="BB434" s="477"/>
      <c r="BZ434" s="401"/>
      <c r="CA434" s="401"/>
      <c r="CB434" s="401"/>
      <c r="CC434" s="401"/>
      <c r="CD434" s="401"/>
      <c r="CE434" s="401"/>
      <c r="CF434" s="401"/>
      <c r="CG434" s="401"/>
      <c r="CH434" s="401"/>
      <c r="CI434" s="401"/>
      <c r="CJ434" s="401"/>
      <c r="CK434" s="401"/>
      <c r="CL434" s="401"/>
      <c r="CM434" s="401"/>
      <c r="CN434" s="401"/>
      <c r="CO434" s="401"/>
      <c r="CP434" s="401"/>
      <c r="CQ434" s="401"/>
      <c r="CR434" s="401"/>
      <c r="CS434" s="401"/>
      <c r="CT434" s="401"/>
      <c r="CU434" s="401"/>
      <c r="CV434" s="401"/>
      <c r="CW434" s="401"/>
      <c r="CX434" s="401"/>
      <c r="CY434" s="401"/>
      <c r="CZ434" s="401"/>
    </row>
    <row r="435" s="400" customFormat="true" ht="25.15" customHeight="true" x14ac:dyDescent="0.2">
      <c r="A435" s="477"/>
      <c r="B435" s="960"/>
      <c r="C435" s="1124" t="s">
        <v>598</v>
      </c>
      <c r="D435" s="1125"/>
      <c r="E435" s="42">
        <v>-0.28110081884550941</v>
      </c>
      <c r="F435" s="51"/>
      <c r="G435" s="51"/>
      <c r="H435" s="1125" t="s">
        <v>599</v>
      </c>
      <c r="I435" s="1125"/>
      <c r="J435" s="41">
        <v>-0.3276411932264976</v>
      </c>
      <c r="K435" s="51"/>
      <c r="L435" s="51"/>
      <c r="M435" s="1125" t="s">
        <v>596</v>
      </c>
      <c r="N435" s="1125"/>
      <c r="O435" s="40">
        <v>0.25896052286042787</v>
      </c>
      <c r="P435" s="51"/>
      <c r="Q435" s="51"/>
      <c r="R435" s="401"/>
      <c r="Z435" s="401"/>
      <c r="AA435" s="401"/>
      <c r="AB435" s="401"/>
      <c r="AC435" s="401"/>
      <c r="AD435" s="401"/>
      <c r="AE435" s="401"/>
      <c r="AF435" s="401"/>
      <c r="AG435" s="401"/>
      <c r="AH435" s="401"/>
      <c r="AI435" s="401"/>
      <c r="AJ435" s="401"/>
      <c r="AK435" s="401"/>
      <c r="AL435" s="401"/>
      <c r="AM435" s="401"/>
      <c r="AN435" s="401"/>
      <c r="AO435" s="401"/>
      <c r="AP435" s="401"/>
      <c r="AQ435" s="401"/>
      <c r="AR435" s="401"/>
      <c r="AS435" s="401"/>
      <c r="AT435" s="401"/>
      <c r="AU435" s="401"/>
      <c r="AV435" s="401"/>
      <c r="AW435" s="401"/>
      <c r="AX435" s="401"/>
      <c r="AY435" s="401"/>
      <c r="AZ435" s="401"/>
      <c r="BB435" s="477"/>
      <c r="BZ435" s="401"/>
      <c r="CA435" s="401"/>
      <c r="CB435" s="401"/>
      <c r="CC435" s="401"/>
      <c r="CD435" s="401"/>
      <c r="CE435" s="401"/>
      <c r="CF435" s="401"/>
      <c r="CG435" s="401"/>
      <c r="CH435" s="401"/>
      <c r="CI435" s="401"/>
      <c r="CJ435" s="401"/>
      <c r="CK435" s="401"/>
      <c r="CL435" s="401"/>
      <c r="CM435" s="401"/>
      <c r="CN435" s="401"/>
      <c r="CO435" s="401"/>
      <c r="CP435" s="401"/>
      <c r="CQ435" s="401"/>
      <c r="CR435" s="401"/>
      <c r="CS435" s="401"/>
      <c r="CT435" s="401"/>
      <c r="CU435" s="401"/>
      <c r="CV435" s="401"/>
      <c r="CW435" s="401"/>
      <c r="CX435" s="401"/>
      <c r="CY435" s="401"/>
      <c r="CZ435" s="401"/>
    </row>
    <row r="436" s="400" customFormat="true" ht="25.15" customHeight="true" x14ac:dyDescent="0.2">
      <c r="A436" s="477"/>
      <c r="B436" s="960"/>
      <c r="C436" s="1124" t="s">
        <v>590</v>
      </c>
      <c r="D436" s="1125"/>
      <c r="E436" s="42">
        <v>0.27615456707711056</v>
      </c>
      <c r="F436" s="51"/>
      <c r="G436" s="51"/>
      <c r="H436" s="1125" t="s">
        <v>598</v>
      </c>
      <c r="I436" s="1125"/>
      <c r="J436" s="41">
        <v>-0.31793190943302851</v>
      </c>
      <c r="K436" s="51"/>
      <c r="L436" s="51"/>
      <c r="M436" s="1125" t="s">
        <v>591</v>
      </c>
      <c r="N436" s="1125"/>
      <c r="O436" s="40">
        <v>0.25216957533724221</v>
      </c>
      <c r="P436" s="51"/>
      <c r="Q436" s="51"/>
      <c r="R436" s="401"/>
      <c r="Z436" s="401"/>
      <c r="AA436" s="401"/>
      <c r="AB436" s="401"/>
      <c r="AC436" s="401"/>
      <c r="AD436" s="401"/>
      <c r="AE436" s="401"/>
      <c r="AF436" s="401"/>
      <c r="AG436" s="401"/>
      <c r="AH436" s="401"/>
      <c r="AI436" s="401"/>
      <c r="AJ436" s="401"/>
      <c r="AK436" s="401"/>
      <c r="AL436" s="401"/>
      <c r="AM436" s="401"/>
      <c r="AN436" s="401"/>
      <c r="AO436" s="401"/>
      <c r="AP436" s="401"/>
      <c r="AQ436" s="401"/>
      <c r="AR436" s="401"/>
      <c r="AS436" s="401"/>
      <c r="AT436" s="401"/>
      <c r="AU436" s="401"/>
      <c r="AV436" s="401"/>
      <c r="AW436" s="401"/>
      <c r="AX436" s="401"/>
      <c r="AY436" s="401"/>
      <c r="AZ436" s="401"/>
      <c r="BB436" s="477"/>
      <c r="BZ436" s="401"/>
      <c r="CA436" s="401"/>
      <c r="CB436" s="401"/>
      <c r="CC436" s="401"/>
      <c r="CD436" s="401"/>
      <c r="CE436" s="401"/>
      <c r="CF436" s="401"/>
      <c r="CG436" s="401"/>
      <c r="CH436" s="401"/>
      <c r="CI436" s="401"/>
      <c r="CJ436" s="401"/>
      <c r="CK436" s="401"/>
      <c r="CL436" s="401"/>
      <c r="CM436" s="401"/>
      <c r="CN436" s="401"/>
      <c r="CO436" s="401"/>
      <c r="CP436" s="401"/>
      <c r="CQ436" s="401"/>
      <c r="CR436" s="401"/>
      <c r="CS436" s="401"/>
      <c r="CT436" s="401"/>
      <c r="CU436" s="401"/>
      <c r="CV436" s="401"/>
      <c r="CW436" s="401"/>
      <c r="CX436" s="401"/>
      <c r="CY436" s="401"/>
      <c r="CZ436" s="401"/>
    </row>
    <row r="437" s="400" customFormat="true" ht="25.15" customHeight="true" x14ac:dyDescent="0.2">
      <c r="A437" s="477"/>
      <c r="B437" s="960"/>
      <c r="C437" s="1124" t="s">
        <v>595</v>
      </c>
      <c r="D437" s="1125"/>
      <c r="E437" s="42">
        <v>-0.25969219375028141</v>
      </c>
      <c r="F437" s="51"/>
      <c r="G437" s="51"/>
      <c r="H437" s="1125" t="s">
        <v>600</v>
      </c>
      <c r="I437" s="1125"/>
      <c r="J437" s="41">
        <v>-0.30624579808470354</v>
      </c>
      <c r="K437" s="51"/>
      <c r="L437" s="51"/>
      <c r="M437" s="1125" t="s">
        <v>594</v>
      </c>
      <c r="N437" s="1125"/>
      <c r="O437" s="40">
        <v>0.25040444211129048</v>
      </c>
      <c r="P437" s="51"/>
      <c r="Q437" s="51"/>
      <c r="R437" s="401"/>
      <c r="Z437" s="401"/>
      <c r="AA437" s="401"/>
      <c r="AB437" s="401"/>
      <c r="AC437" s="401"/>
      <c r="AD437" s="401"/>
      <c r="AE437" s="401"/>
      <c r="AF437" s="401"/>
      <c r="AG437" s="401"/>
      <c r="AH437" s="401"/>
      <c r="AI437" s="401"/>
      <c r="AJ437" s="401"/>
      <c r="AK437" s="401"/>
      <c r="AL437" s="401"/>
      <c r="AM437" s="401"/>
      <c r="AN437" s="401"/>
      <c r="AO437" s="401"/>
      <c r="AP437" s="401"/>
      <c r="AQ437" s="401"/>
      <c r="AR437" s="401"/>
      <c r="AS437" s="401"/>
      <c r="AT437" s="401"/>
      <c r="AU437" s="401"/>
      <c r="AV437" s="401"/>
      <c r="AW437" s="401"/>
      <c r="AX437" s="401"/>
      <c r="AY437" s="401"/>
      <c r="AZ437" s="401"/>
      <c r="BB437" s="477"/>
      <c r="BZ437" s="401"/>
      <c r="CA437" s="401"/>
      <c r="CB437" s="401"/>
      <c r="CC437" s="401"/>
      <c r="CD437" s="401"/>
      <c r="CE437" s="401"/>
      <c r="CF437" s="401"/>
      <c r="CG437" s="401"/>
      <c r="CH437" s="401"/>
      <c r="CI437" s="401"/>
      <c r="CJ437" s="401"/>
      <c r="CK437" s="401"/>
      <c r="CL437" s="401"/>
      <c r="CM437" s="401"/>
      <c r="CN437" s="401"/>
      <c r="CO437" s="401"/>
      <c r="CP437" s="401"/>
      <c r="CQ437" s="401"/>
      <c r="CR437" s="401"/>
      <c r="CS437" s="401"/>
      <c r="CT437" s="401"/>
      <c r="CU437" s="401"/>
      <c r="CV437" s="401"/>
      <c r="CW437" s="401"/>
      <c r="CX437" s="401"/>
      <c r="CY437" s="401"/>
      <c r="CZ437" s="401"/>
    </row>
    <row r="438" s="400" customFormat="true" ht="25.15" customHeight="true" x14ac:dyDescent="0.2">
      <c r="A438" s="477"/>
      <c r="B438" s="960"/>
      <c r="C438" s="1124" t="s">
        <v>455</v>
      </c>
      <c r="D438" s="1125"/>
      <c r="E438" s="42">
        <v>-0.22184299045519573</v>
      </c>
      <c r="F438" s="51"/>
      <c r="G438" s="51"/>
      <c r="H438" s="1125" t="s">
        <v>594</v>
      </c>
      <c r="I438" s="1125"/>
      <c r="J438" s="41">
        <v>0.28742893436219685</v>
      </c>
      <c r="K438" s="51"/>
      <c r="L438" s="51"/>
      <c r="M438" s="1125" t="s">
        <v>592</v>
      </c>
      <c r="N438" s="1125"/>
      <c r="O438" s="40">
        <v>-0.23986004840921074</v>
      </c>
      <c r="P438" s="51"/>
      <c r="Q438" s="51"/>
      <c r="R438" s="401"/>
      <c r="Z438" s="401"/>
      <c r="AA438" s="401"/>
      <c r="AB438" s="401"/>
      <c r="AC438" s="401"/>
      <c r="AD438" s="401"/>
      <c r="AE438" s="401"/>
      <c r="AF438" s="401"/>
      <c r="AG438" s="401"/>
      <c r="AH438" s="401"/>
      <c r="AI438" s="401"/>
      <c r="AJ438" s="401"/>
      <c r="AK438" s="401"/>
      <c r="AL438" s="401"/>
      <c r="AM438" s="401"/>
      <c r="AN438" s="401"/>
      <c r="AO438" s="401"/>
      <c r="AP438" s="401"/>
      <c r="AQ438" s="401"/>
      <c r="AR438" s="401"/>
      <c r="AS438" s="401"/>
      <c r="AT438" s="401"/>
      <c r="AU438" s="401"/>
      <c r="AV438" s="401"/>
      <c r="AW438" s="401"/>
      <c r="AX438" s="401"/>
      <c r="AY438" s="401"/>
      <c r="AZ438" s="401"/>
      <c r="BB438" s="477"/>
      <c r="BZ438" s="401"/>
      <c r="CA438" s="401"/>
      <c r="CB438" s="401"/>
      <c r="CC438" s="401"/>
      <c r="CD438" s="401"/>
      <c r="CE438" s="401"/>
      <c r="CF438" s="401"/>
      <c r="CG438" s="401"/>
      <c r="CH438" s="401"/>
      <c r="CI438" s="401"/>
      <c r="CJ438" s="401"/>
      <c r="CK438" s="401"/>
      <c r="CL438" s="401"/>
      <c r="CM438" s="401"/>
      <c r="CN438" s="401"/>
      <c r="CO438" s="401"/>
      <c r="CP438" s="401"/>
      <c r="CQ438" s="401"/>
      <c r="CR438" s="401"/>
      <c r="CS438" s="401"/>
      <c r="CT438" s="401"/>
      <c r="CU438" s="401"/>
      <c r="CV438" s="401"/>
      <c r="CW438" s="401"/>
      <c r="CX438" s="401"/>
      <c r="CY438" s="401"/>
      <c r="CZ438" s="401"/>
    </row>
    <row r="439" s="400" customFormat="true" ht="25.15" customHeight="true" x14ac:dyDescent="0.2">
      <c r="A439" s="477"/>
      <c r="B439" s="960"/>
      <c r="C439" s="1124" t="s">
        <v>599</v>
      </c>
      <c r="D439" s="1125"/>
      <c r="E439" s="42">
        <v>-0.22132991882976497</v>
      </c>
      <c r="F439" s="51"/>
      <c r="G439" s="51"/>
      <c r="H439" s="1125" t="s">
        <v>596</v>
      </c>
      <c r="I439" s="1125"/>
      <c r="J439" s="41">
        <v>0.27148906366148795</v>
      </c>
      <c r="K439" s="51"/>
      <c r="L439" s="51"/>
      <c r="M439" s="1125" t="s">
        <v>598</v>
      </c>
      <c r="N439" s="1125"/>
      <c r="O439" s="40">
        <v>-0.23529638560108079</v>
      </c>
      <c r="P439" s="51"/>
      <c r="Q439" s="51"/>
      <c r="R439" s="401"/>
      <c r="Z439" s="401"/>
      <c r="AA439" s="401"/>
      <c r="AB439" s="401"/>
      <c r="AC439" s="401"/>
      <c r="AD439" s="401"/>
      <c r="AE439" s="401"/>
      <c r="AF439" s="401"/>
      <c r="AG439" s="401"/>
      <c r="AH439" s="401"/>
      <c r="AI439" s="401"/>
      <c r="AJ439" s="401"/>
      <c r="AK439" s="401"/>
      <c r="AL439" s="401"/>
      <c r="AM439" s="401"/>
      <c r="AN439" s="401"/>
      <c r="AO439" s="401"/>
      <c r="AP439" s="401"/>
      <c r="AQ439" s="401"/>
      <c r="AR439" s="401"/>
      <c r="AS439" s="401"/>
      <c r="AT439" s="401"/>
      <c r="AU439" s="401"/>
      <c r="AV439" s="401"/>
      <c r="AW439" s="401"/>
      <c r="AX439" s="401"/>
      <c r="AY439" s="401"/>
      <c r="AZ439" s="401"/>
      <c r="BB439" s="477"/>
      <c r="BZ439" s="401"/>
      <c r="CA439" s="401"/>
      <c r="CB439" s="401"/>
      <c r="CC439" s="401"/>
      <c r="CD439" s="401"/>
      <c r="CE439" s="401"/>
      <c r="CF439" s="401"/>
      <c r="CG439" s="401"/>
      <c r="CH439" s="401"/>
      <c r="CI439" s="401"/>
      <c r="CJ439" s="401"/>
      <c r="CK439" s="401"/>
      <c r="CL439" s="401"/>
      <c r="CM439" s="401"/>
      <c r="CN439" s="401"/>
      <c r="CO439" s="401"/>
      <c r="CP439" s="401"/>
      <c r="CQ439" s="401"/>
      <c r="CR439" s="401"/>
      <c r="CS439" s="401"/>
      <c r="CT439" s="401"/>
      <c r="CU439" s="401"/>
      <c r="CV439" s="401"/>
      <c r="CW439" s="401"/>
      <c r="CX439" s="401"/>
      <c r="CY439" s="401"/>
      <c r="CZ439" s="401"/>
    </row>
    <row r="440" s="400" customFormat="true" ht="25.15" customHeight="true" x14ac:dyDescent="0.2">
      <c r="A440" s="477"/>
      <c r="B440" s="960"/>
      <c r="C440" s="1124" t="s">
        <v>601</v>
      </c>
      <c r="D440" s="1125"/>
      <c r="E440" s="42">
        <v>0.21327860021342179</v>
      </c>
      <c r="F440" s="51"/>
      <c r="G440" s="51"/>
      <c r="H440" s="1125" t="s">
        <v>602</v>
      </c>
      <c r="I440" s="1125"/>
      <c r="J440" s="41">
        <v>-0.27034783320397737</v>
      </c>
      <c r="K440" s="51"/>
      <c r="L440" s="51"/>
      <c r="M440" s="1125" t="s">
        <v>456</v>
      </c>
      <c r="N440" s="1125"/>
      <c r="O440" s="40">
        <v>0.21200587555740597</v>
      </c>
      <c r="P440" s="51"/>
      <c r="Q440" s="51"/>
      <c r="R440" s="401"/>
      <c r="Z440" s="401"/>
      <c r="AA440" s="401"/>
      <c r="AB440" s="401"/>
      <c r="AC440" s="401"/>
      <c r="AD440" s="401"/>
      <c r="AE440" s="401"/>
      <c r="AF440" s="401"/>
      <c r="AG440" s="401"/>
      <c r="AH440" s="401"/>
      <c r="AI440" s="401"/>
      <c r="AJ440" s="401"/>
      <c r="AK440" s="401"/>
      <c r="AL440" s="401"/>
      <c r="AM440" s="401"/>
      <c r="AN440" s="401"/>
      <c r="AO440" s="401"/>
      <c r="AP440" s="401"/>
      <c r="AQ440" s="401"/>
      <c r="AR440" s="401"/>
      <c r="AS440" s="401"/>
      <c r="AT440" s="401"/>
      <c r="AU440" s="401"/>
      <c r="AV440" s="401"/>
      <c r="AW440" s="401"/>
      <c r="AX440" s="401"/>
      <c r="AY440" s="401"/>
      <c r="AZ440" s="401"/>
      <c r="BB440" s="477"/>
      <c r="BZ440" s="401"/>
      <c r="CA440" s="401"/>
      <c r="CB440" s="401"/>
      <c r="CC440" s="401"/>
      <c r="CD440" s="401"/>
      <c r="CE440" s="401"/>
      <c r="CF440" s="401"/>
      <c r="CG440" s="401"/>
      <c r="CH440" s="401"/>
      <c r="CI440" s="401"/>
      <c r="CJ440" s="401"/>
      <c r="CK440" s="401"/>
      <c r="CL440" s="401"/>
      <c r="CM440" s="401"/>
      <c r="CN440" s="401"/>
      <c r="CO440" s="401"/>
      <c r="CP440" s="401"/>
      <c r="CQ440" s="401"/>
      <c r="CR440" s="401"/>
      <c r="CS440" s="401"/>
      <c r="CT440" s="401"/>
      <c r="CU440" s="401"/>
      <c r="CV440" s="401"/>
      <c r="CW440" s="401"/>
      <c r="CX440" s="401"/>
      <c r="CY440" s="401"/>
      <c r="CZ440" s="401"/>
    </row>
    <row r="441" s="400" customFormat="true" ht="25.15" customHeight="true" x14ac:dyDescent="0.2">
      <c r="A441" s="477"/>
      <c r="B441" s="960"/>
      <c r="C441" s="1124" t="s">
        <v>603</v>
      </c>
      <c r="D441" s="1125"/>
      <c r="E441" s="42">
        <v>0.21034676417874568</v>
      </c>
      <c r="F441" s="51"/>
      <c r="G441" s="51"/>
      <c r="H441" s="1125" t="s">
        <v>604</v>
      </c>
      <c r="I441" s="1125"/>
      <c r="J441" s="41">
        <v>-0.26287386899848442</v>
      </c>
      <c r="K441" s="51"/>
      <c r="L441" s="51"/>
      <c r="M441" s="1125" t="s">
        <v>605</v>
      </c>
      <c r="N441" s="1125"/>
      <c r="O441" s="40">
        <v>0.18328538101389108</v>
      </c>
      <c r="P441" s="51"/>
      <c r="Q441" s="51"/>
      <c r="R441" s="401"/>
      <c r="Z441" s="401"/>
      <c r="AA441" s="401"/>
      <c r="AB441" s="401"/>
      <c r="AC441" s="401"/>
      <c r="AD441" s="401"/>
      <c r="AE441" s="401"/>
      <c r="AF441" s="401"/>
      <c r="AG441" s="401"/>
      <c r="AH441" s="401"/>
      <c r="AI441" s="401"/>
      <c r="AJ441" s="401"/>
      <c r="AK441" s="401"/>
      <c r="AL441" s="401"/>
      <c r="AM441" s="401"/>
      <c r="AN441" s="401"/>
      <c r="AO441" s="401"/>
      <c r="AP441" s="401"/>
      <c r="AQ441" s="401"/>
      <c r="AR441" s="401"/>
      <c r="AS441" s="401"/>
      <c r="AT441" s="401"/>
      <c r="AU441" s="401"/>
      <c r="AV441" s="401"/>
      <c r="AW441" s="401"/>
      <c r="AX441" s="401"/>
      <c r="AY441" s="401"/>
      <c r="AZ441" s="401"/>
      <c r="BB441" s="477"/>
      <c r="BZ441" s="401"/>
      <c r="CA441" s="401"/>
      <c r="CB441" s="401"/>
      <c r="CC441" s="401"/>
      <c r="CD441" s="401"/>
      <c r="CE441" s="401"/>
      <c r="CF441" s="401"/>
      <c r="CG441" s="401"/>
      <c r="CH441" s="401"/>
      <c r="CI441" s="401"/>
      <c r="CJ441" s="401"/>
      <c r="CK441" s="401"/>
      <c r="CL441" s="401"/>
      <c r="CM441" s="401"/>
      <c r="CN441" s="401"/>
      <c r="CO441" s="401"/>
      <c r="CP441" s="401"/>
      <c r="CQ441" s="401"/>
      <c r="CR441" s="401"/>
      <c r="CS441" s="401"/>
      <c r="CT441" s="401"/>
      <c r="CU441" s="401"/>
      <c r="CV441" s="401"/>
      <c r="CW441" s="401"/>
      <c r="CX441" s="401"/>
      <c r="CY441" s="401"/>
      <c r="CZ441" s="401"/>
    </row>
    <row r="442" s="400" customFormat="true" ht="25.15" customHeight="true" x14ac:dyDescent="0.2">
      <c r="A442" s="477"/>
      <c r="B442" s="960"/>
      <c r="C442" s="1124" t="s">
        <v>458</v>
      </c>
      <c r="D442" s="1125"/>
      <c r="E442" s="42">
        <v>-0.20078093802008876</v>
      </c>
      <c r="F442" s="51"/>
      <c r="G442" s="51"/>
      <c r="H442" s="1125" t="s">
        <v>606</v>
      </c>
      <c r="I442" s="1125"/>
      <c r="J442" s="41">
        <v>0.2534501088858741</v>
      </c>
      <c r="K442" s="51"/>
      <c r="L442" s="51"/>
      <c r="M442" s="1125" t="s">
        <v>573</v>
      </c>
      <c r="N442" s="1125"/>
      <c r="O442" s="40">
        <v>-0.16825468483361158</v>
      </c>
      <c r="P442" s="51"/>
      <c r="Q442" s="51"/>
      <c r="R442" s="401"/>
      <c r="Z442" s="401"/>
      <c r="AA442" s="401"/>
      <c r="AB442" s="401"/>
      <c r="AC442" s="401"/>
      <c r="AD442" s="401"/>
      <c r="AE442" s="401"/>
      <c r="AF442" s="401"/>
      <c r="AG442" s="401"/>
      <c r="AH442" s="401"/>
      <c r="AI442" s="401"/>
      <c r="AJ442" s="401"/>
      <c r="AK442" s="401"/>
      <c r="AL442" s="401"/>
      <c r="AM442" s="401"/>
      <c r="AN442" s="401"/>
      <c r="AO442" s="401"/>
      <c r="AP442" s="401"/>
      <c r="AQ442" s="401"/>
      <c r="AR442" s="401"/>
      <c r="AS442" s="401"/>
      <c r="AT442" s="401"/>
      <c r="AU442" s="401"/>
      <c r="AV442" s="401"/>
      <c r="AW442" s="401"/>
      <c r="AX442" s="401"/>
      <c r="AY442" s="401"/>
      <c r="AZ442" s="401"/>
      <c r="BB442" s="477"/>
      <c r="BZ442" s="401"/>
      <c r="CA442" s="401"/>
      <c r="CB442" s="401"/>
      <c r="CC442" s="401"/>
      <c r="CD442" s="401"/>
      <c r="CE442" s="401"/>
      <c r="CF442" s="401"/>
      <c r="CG442" s="401"/>
      <c r="CH442" s="401"/>
      <c r="CI442" s="401"/>
      <c r="CJ442" s="401"/>
      <c r="CK442" s="401"/>
      <c r="CL442" s="401"/>
      <c r="CM442" s="401"/>
      <c r="CN442" s="401"/>
      <c r="CO442" s="401"/>
      <c r="CP442" s="401"/>
      <c r="CQ442" s="401"/>
      <c r="CR442" s="401"/>
      <c r="CS442" s="401"/>
      <c r="CT442" s="401"/>
      <c r="CU442" s="401"/>
      <c r="CV442" s="401"/>
      <c r="CW442" s="401"/>
      <c r="CX442" s="401"/>
      <c r="CY442" s="401"/>
      <c r="CZ442" s="401"/>
    </row>
    <row r="443" s="400" customFormat="true" ht="25.15" customHeight="true" x14ac:dyDescent="0.2">
      <c r="A443" s="477"/>
      <c r="B443" s="960"/>
      <c r="C443" s="1124" t="s">
        <v>607</v>
      </c>
      <c r="D443" s="1125"/>
      <c r="E443" s="42">
        <v>0.18085525641846756</v>
      </c>
      <c r="F443" s="51"/>
      <c r="G443" s="51"/>
      <c r="H443" s="1125" t="s">
        <v>595</v>
      </c>
      <c r="I443" s="1125"/>
      <c r="J443" s="41">
        <v>-0.24676417192757433</v>
      </c>
      <c r="K443" s="51"/>
      <c r="L443" s="51"/>
      <c r="M443" s="1125" t="s">
        <v>608</v>
      </c>
      <c r="N443" s="1125"/>
      <c r="O443" s="40">
        <v>0.16527847869458609</v>
      </c>
      <c r="P443" s="51"/>
      <c r="Q443" s="51"/>
      <c r="R443" s="401"/>
      <c r="Z443" s="401"/>
      <c r="AA443" s="401"/>
      <c r="AB443" s="401"/>
      <c r="AC443" s="401"/>
      <c r="AD443" s="401"/>
      <c r="AE443" s="401"/>
      <c r="AF443" s="401"/>
      <c r="AG443" s="401"/>
      <c r="AH443" s="401"/>
      <c r="AI443" s="401"/>
      <c r="AJ443" s="401"/>
      <c r="AK443" s="401"/>
      <c r="AL443" s="401"/>
      <c r="AM443" s="401"/>
      <c r="AN443" s="401"/>
      <c r="AO443" s="401"/>
      <c r="AP443" s="401"/>
      <c r="AQ443" s="401"/>
      <c r="AR443" s="401"/>
      <c r="AS443" s="401"/>
      <c r="AT443" s="401"/>
      <c r="AU443" s="401"/>
      <c r="AV443" s="401"/>
      <c r="AW443" s="401"/>
      <c r="AX443" s="401"/>
      <c r="AY443" s="401"/>
      <c r="AZ443" s="401"/>
      <c r="BB443" s="477"/>
      <c r="BZ443" s="401"/>
      <c r="CA443" s="401"/>
      <c r="CB443" s="401"/>
      <c r="CC443" s="401"/>
      <c r="CD443" s="401"/>
      <c r="CE443" s="401"/>
      <c r="CF443" s="401"/>
      <c r="CG443" s="401"/>
      <c r="CH443" s="401"/>
      <c r="CI443" s="401"/>
      <c r="CJ443" s="401"/>
      <c r="CK443" s="401"/>
      <c r="CL443" s="401"/>
      <c r="CM443" s="401"/>
      <c r="CN443" s="401"/>
      <c r="CO443" s="401"/>
      <c r="CP443" s="401"/>
      <c r="CQ443" s="401"/>
      <c r="CR443" s="401"/>
      <c r="CS443" s="401"/>
      <c r="CT443" s="401"/>
      <c r="CU443" s="401"/>
      <c r="CV443" s="401"/>
      <c r="CW443" s="401"/>
      <c r="CX443" s="401"/>
      <c r="CY443" s="401"/>
      <c r="CZ443" s="401"/>
    </row>
    <row r="444" s="400" customFormat="true" ht="25.15" customHeight="true" x14ac:dyDescent="0.2">
      <c r="A444" s="477"/>
      <c r="B444" s="960"/>
      <c r="C444" s="1124" t="s">
        <v>580</v>
      </c>
      <c r="D444" s="1125"/>
      <c r="E444" s="42">
        <v>0.1755865441658816</v>
      </c>
      <c r="F444" s="51"/>
      <c r="G444" s="51"/>
      <c r="H444" s="1125" t="s">
        <v>573</v>
      </c>
      <c r="I444" s="1125"/>
      <c r="J444" s="41">
        <v>-0.22984329737694714</v>
      </c>
      <c r="K444" s="51"/>
      <c r="L444" s="51"/>
      <c r="M444" s="1125" t="s">
        <v>568</v>
      </c>
      <c r="N444" s="1125"/>
      <c r="O444" s="40">
        <v>-0.16264891372918533</v>
      </c>
      <c r="P444" s="51"/>
      <c r="Q444" s="51"/>
      <c r="R444" s="401"/>
      <c r="Z444" s="401"/>
      <c r="AA444" s="401"/>
      <c r="AB444" s="401"/>
      <c r="AC444" s="401"/>
      <c r="AD444" s="401"/>
      <c r="AE444" s="401"/>
      <c r="AF444" s="401"/>
      <c r="AG444" s="401"/>
      <c r="AH444" s="401"/>
      <c r="AI444" s="401"/>
      <c r="AJ444" s="401"/>
      <c r="AK444" s="401"/>
      <c r="AL444" s="401"/>
      <c r="AM444" s="401"/>
      <c r="AN444" s="401"/>
      <c r="AO444" s="401"/>
      <c r="AP444" s="401"/>
      <c r="AQ444" s="401"/>
      <c r="AR444" s="401"/>
      <c r="AS444" s="401"/>
      <c r="AT444" s="401"/>
      <c r="AU444" s="401"/>
      <c r="AV444" s="401"/>
      <c r="AW444" s="401"/>
      <c r="AX444" s="401"/>
      <c r="AY444" s="401"/>
      <c r="AZ444" s="401"/>
      <c r="BB444" s="477"/>
      <c r="BZ444" s="401"/>
      <c r="CA444" s="401"/>
      <c r="CB444" s="401"/>
      <c r="CC444" s="401"/>
      <c r="CD444" s="401"/>
      <c r="CE444" s="401"/>
      <c r="CF444" s="401"/>
      <c r="CG444" s="401"/>
      <c r="CH444" s="401"/>
      <c r="CI444" s="401"/>
      <c r="CJ444" s="401"/>
      <c r="CK444" s="401"/>
      <c r="CL444" s="401"/>
      <c r="CM444" s="401"/>
      <c r="CN444" s="401"/>
      <c r="CO444" s="401"/>
      <c r="CP444" s="401"/>
      <c r="CQ444" s="401"/>
      <c r="CR444" s="401"/>
      <c r="CS444" s="401"/>
      <c r="CT444" s="401"/>
      <c r="CU444" s="401"/>
      <c r="CV444" s="401"/>
      <c r="CW444" s="401"/>
      <c r="CX444" s="401"/>
      <c r="CY444" s="401"/>
      <c r="CZ444" s="401"/>
    </row>
    <row r="445" s="400" customFormat="true" ht="25.15" customHeight="true" x14ac:dyDescent="0.2">
      <c r="A445" s="477"/>
      <c r="B445" s="960"/>
      <c r="C445" s="1124" t="s">
        <v>600</v>
      </c>
      <c r="D445" s="1125"/>
      <c r="E445" s="42">
        <v>-0.17395754696955143</v>
      </c>
      <c r="F445" s="51"/>
      <c r="G445" s="51"/>
      <c r="H445" s="1125" t="s">
        <v>609</v>
      </c>
      <c r="I445" s="1125"/>
      <c r="J445" s="41">
        <v>-0.22910269409978329</v>
      </c>
      <c r="K445" s="51"/>
      <c r="L445" s="51"/>
      <c r="M445" s="1125" t="s">
        <v>610</v>
      </c>
      <c r="N445" s="1125"/>
      <c r="O445" s="40">
        <v>0.16239462722382803</v>
      </c>
      <c r="P445" s="51"/>
      <c r="Q445" s="51"/>
      <c r="R445" s="401"/>
      <c r="Z445" s="401"/>
      <c r="AA445" s="401"/>
      <c r="AB445" s="401"/>
      <c r="AC445" s="401"/>
      <c r="AD445" s="401"/>
      <c r="AE445" s="401"/>
      <c r="AF445" s="401"/>
      <c r="AG445" s="401"/>
      <c r="AH445" s="401"/>
      <c r="AI445" s="401"/>
      <c r="AJ445" s="401"/>
      <c r="AK445" s="401"/>
      <c r="AL445" s="401"/>
      <c r="AM445" s="401"/>
      <c r="AN445" s="401"/>
      <c r="AO445" s="401"/>
      <c r="AP445" s="401"/>
      <c r="AQ445" s="401"/>
      <c r="AR445" s="401"/>
      <c r="AS445" s="401"/>
      <c r="AT445" s="401"/>
      <c r="AU445" s="401"/>
      <c r="AV445" s="401"/>
      <c r="AW445" s="401"/>
      <c r="AX445" s="401"/>
      <c r="AY445" s="401"/>
      <c r="AZ445" s="401"/>
      <c r="BB445" s="477"/>
      <c r="BZ445" s="401"/>
      <c r="CA445" s="401"/>
      <c r="CB445" s="401"/>
      <c r="CC445" s="401"/>
      <c r="CD445" s="401"/>
      <c r="CE445" s="401"/>
      <c r="CF445" s="401"/>
      <c r="CG445" s="401"/>
      <c r="CH445" s="401"/>
      <c r="CI445" s="401"/>
      <c r="CJ445" s="401"/>
      <c r="CK445" s="401"/>
      <c r="CL445" s="401"/>
      <c r="CM445" s="401"/>
      <c r="CN445" s="401"/>
      <c r="CO445" s="401"/>
      <c r="CP445" s="401"/>
      <c r="CQ445" s="401"/>
      <c r="CR445" s="401"/>
      <c r="CS445" s="401"/>
      <c r="CT445" s="401"/>
      <c r="CU445" s="401"/>
      <c r="CV445" s="401"/>
      <c r="CW445" s="401"/>
      <c r="CX445" s="401"/>
      <c r="CY445" s="401"/>
      <c r="CZ445" s="401"/>
    </row>
    <row r="446" s="400" customFormat="true" ht="25.15" customHeight="true" x14ac:dyDescent="0.2">
      <c r="A446" s="477"/>
      <c r="B446" s="477"/>
      <c r="C446" s="1124" t="s">
        <v>604</v>
      </c>
      <c r="D446" s="1125"/>
      <c r="E446" s="42">
        <v>-0.16841658647161892</v>
      </c>
      <c r="F446" s="51"/>
      <c r="G446" s="51"/>
      <c r="H446" s="1125" t="s">
        <v>590</v>
      </c>
      <c r="I446" s="1125"/>
      <c r="J446" s="41">
        <v>0.2120042327718831</v>
      </c>
      <c r="K446" s="51"/>
      <c r="L446" s="51"/>
      <c r="M446" s="1125" t="s">
        <v>611</v>
      </c>
      <c r="N446" s="1125"/>
      <c r="O446" s="40">
        <v>0.16117816435138718</v>
      </c>
      <c r="P446" s="51"/>
      <c r="Q446" s="51"/>
      <c r="R446" s="401"/>
      <c r="Z446" s="401"/>
      <c r="AA446" s="401"/>
      <c r="AB446" s="401"/>
      <c r="AC446" s="401"/>
      <c r="AD446" s="401"/>
      <c r="AE446" s="401"/>
      <c r="AF446" s="401"/>
      <c r="AG446" s="401"/>
      <c r="AH446" s="401"/>
      <c r="AI446" s="401"/>
      <c r="AJ446" s="401"/>
      <c r="AK446" s="401"/>
      <c r="AL446" s="401"/>
      <c r="AM446" s="401"/>
      <c r="AN446" s="401"/>
      <c r="AO446" s="401"/>
      <c r="AP446" s="401"/>
      <c r="AQ446" s="401"/>
      <c r="AR446" s="401"/>
      <c r="AS446" s="401"/>
      <c r="AT446" s="401"/>
      <c r="AU446" s="401"/>
      <c r="AV446" s="401"/>
      <c r="AW446" s="401"/>
      <c r="AX446" s="401"/>
      <c r="AY446" s="401"/>
      <c r="AZ446" s="401"/>
      <c r="BB446" s="477"/>
      <c r="BZ446" s="401"/>
      <c r="CA446" s="401"/>
      <c r="CB446" s="401"/>
      <c r="CC446" s="401"/>
      <c r="CD446" s="401"/>
      <c r="CE446" s="401"/>
      <c r="CF446" s="401"/>
      <c r="CG446" s="401"/>
      <c r="CH446" s="401"/>
      <c r="CI446" s="401"/>
      <c r="CJ446" s="401"/>
      <c r="CK446" s="401"/>
      <c r="CL446" s="401"/>
      <c r="CM446" s="401"/>
      <c r="CN446" s="401"/>
      <c r="CO446" s="401"/>
      <c r="CP446" s="401"/>
      <c r="CQ446" s="401"/>
      <c r="CR446" s="401"/>
      <c r="CS446" s="401"/>
      <c r="CT446" s="401"/>
      <c r="CU446" s="401"/>
      <c r="CV446" s="401"/>
      <c r="CW446" s="401"/>
      <c r="CX446" s="401"/>
      <c r="CY446" s="401"/>
      <c r="CZ446" s="401"/>
    </row>
    <row r="447" s="400" customFormat="true" ht="25.15" customHeight="true" x14ac:dyDescent="0.2">
      <c r="A447" s="477"/>
      <c r="B447" s="477"/>
      <c r="C447" s="1124" t="s">
        <v>573</v>
      </c>
      <c r="D447" s="1125"/>
      <c r="E447" s="42">
        <v>-0.16741133087052362</v>
      </c>
      <c r="F447" s="51"/>
      <c r="G447" s="51"/>
      <c r="H447" s="1125" t="s">
        <v>610</v>
      </c>
      <c r="I447" s="1125"/>
      <c r="J447" s="41">
        <v>-0.20855834397829023</v>
      </c>
      <c r="K447" s="51"/>
      <c r="L447" s="51"/>
      <c r="M447" s="1125" t="s">
        <v>458</v>
      </c>
      <c r="N447" s="1125"/>
      <c r="O447" s="40">
        <v>-0.16011570172288547</v>
      </c>
      <c r="P447" s="51"/>
      <c r="Q447" s="51"/>
      <c r="R447" s="401"/>
      <c r="Z447" s="401"/>
      <c r="AA447" s="401"/>
      <c r="AB447" s="401"/>
      <c r="AC447" s="401"/>
      <c r="AD447" s="401"/>
      <c r="AE447" s="401"/>
      <c r="AF447" s="401"/>
      <c r="AG447" s="401"/>
      <c r="AH447" s="401"/>
      <c r="AI447" s="401"/>
      <c r="AJ447" s="401"/>
      <c r="AK447" s="401"/>
      <c r="AL447" s="401"/>
      <c r="AM447" s="401"/>
      <c r="AN447" s="401"/>
      <c r="AO447" s="401"/>
      <c r="AP447" s="401"/>
      <c r="AQ447" s="401"/>
      <c r="AR447" s="401"/>
      <c r="AS447" s="401"/>
      <c r="AT447" s="401"/>
      <c r="AU447" s="401"/>
      <c r="AV447" s="401"/>
      <c r="AW447" s="401"/>
      <c r="AX447" s="401"/>
      <c r="AY447" s="401"/>
      <c r="AZ447" s="401"/>
      <c r="BB447" s="477"/>
      <c r="BZ447" s="401"/>
      <c r="CA447" s="401"/>
      <c r="CB447" s="401"/>
      <c r="CC447" s="401"/>
      <c r="CD447" s="401"/>
      <c r="CE447" s="401"/>
      <c r="CF447" s="401"/>
      <c r="CG447" s="401"/>
      <c r="CH447" s="401"/>
      <c r="CI447" s="401"/>
      <c r="CJ447" s="401"/>
      <c r="CK447" s="401"/>
      <c r="CL447" s="401"/>
      <c r="CM447" s="401"/>
      <c r="CN447" s="401"/>
      <c r="CO447" s="401"/>
      <c r="CP447" s="401"/>
      <c r="CQ447" s="401"/>
      <c r="CR447" s="401"/>
      <c r="CS447" s="401"/>
      <c r="CT447" s="401"/>
      <c r="CU447" s="401"/>
      <c r="CV447" s="401"/>
      <c r="CW447" s="401"/>
      <c r="CX447" s="401"/>
      <c r="CY447" s="401"/>
      <c r="CZ447" s="401"/>
    </row>
    <row r="448" s="400" customFormat="true" ht="25.15" customHeight="true" x14ac:dyDescent="0.2">
      <c r="A448" s="477"/>
      <c r="B448" s="477"/>
      <c r="C448" s="1124" t="s">
        <v>612</v>
      </c>
      <c r="D448" s="1125"/>
      <c r="E448" s="42">
        <v>0.16727976434412337</v>
      </c>
      <c r="F448" s="51"/>
      <c r="G448" s="51"/>
      <c r="H448" s="1125" t="s">
        <v>613</v>
      </c>
      <c r="I448" s="1125"/>
      <c r="J448" s="41">
        <v>-0.19806794134403591</v>
      </c>
      <c r="K448" s="51"/>
      <c r="L448" s="51"/>
      <c r="M448" s="1125" t="s">
        <v>614</v>
      </c>
      <c r="N448" s="1125"/>
      <c r="O448" s="40">
        <v>0.1553234176933378</v>
      </c>
      <c r="P448" s="51"/>
      <c r="Q448" s="51"/>
      <c r="R448" s="401"/>
      <c r="Z448" s="401"/>
      <c r="AA448" s="401"/>
      <c r="AB448" s="401"/>
      <c r="AC448" s="401"/>
      <c r="AD448" s="401"/>
      <c r="AE448" s="401"/>
      <c r="AF448" s="401"/>
      <c r="AG448" s="401"/>
      <c r="AH448" s="401"/>
      <c r="AI448" s="401"/>
      <c r="AJ448" s="401"/>
      <c r="AK448" s="401"/>
      <c r="AL448" s="401"/>
      <c r="AM448" s="401"/>
      <c r="AN448" s="401"/>
      <c r="AO448" s="401"/>
      <c r="AP448" s="401"/>
      <c r="AQ448" s="401"/>
      <c r="AR448" s="401"/>
      <c r="AS448" s="401"/>
      <c r="AT448" s="401"/>
      <c r="AU448" s="401"/>
      <c r="AV448" s="401"/>
      <c r="AW448" s="401"/>
      <c r="AX448" s="401"/>
      <c r="AY448" s="401"/>
      <c r="AZ448" s="401"/>
      <c r="BB448" s="477"/>
      <c r="BZ448" s="401"/>
      <c r="CA448" s="401"/>
      <c r="CB448" s="401"/>
      <c r="CC448" s="401"/>
      <c r="CD448" s="401"/>
      <c r="CE448" s="401"/>
      <c r="CF448" s="401"/>
      <c r="CG448" s="401"/>
      <c r="CH448" s="401"/>
      <c r="CI448" s="401"/>
      <c r="CJ448" s="401"/>
      <c r="CK448" s="401"/>
      <c r="CL448" s="401"/>
      <c r="CM448" s="401"/>
      <c r="CN448" s="401"/>
      <c r="CO448" s="401"/>
      <c r="CP448" s="401"/>
      <c r="CQ448" s="401"/>
      <c r="CR448" s="401"/>
      <c r="CS448" s="401"/>
      <c r="CT448" s="401"/>
      <c r="CU448" s="401"/>
      <c r="CV448" s="401"/>
      <c r="CW448" s="401"/>
      <c r="CX448" s="401"/>
      <c r="CY448" s="401"/>
      <c r="CZ448" s="401"/>
    </row>
    <row r="449" s="400" customFormat="true" ht="25.15" customHeight="true" x14ac:dyDescent="0.2">
      <c r="A449" s="477"/>
      <c r="B449" s="477"/>
      <c r="C449" s="1124" t="s">
        <v>456</v>
      </c>
      <c r="D449" s="1125"/>
      <c r="E449" s="42">
        <v>0.15997833834737005</v>
      </c>
      <c r="F449" s="51"/>
      <c r="G449" s="51"/>
      <c r="H449" s="1125" t="s">
        <v>568</v>
      </c>
      <c r="I449" s="1125"/>
      <c r="J449" s="41">
        <v>-0.19791124125088724</v>
      </c>
      <c r="K449" s="51"/>
      <c r="L449" s="51"/>
      <c r="M449" s="1125" t="s">
        <v>612</v>
      </c>
      <c r="N449" s="1125"/>
      <c r="O449" s="40">
        <v>0.15234761461427596</v>
      </c>
      <c r="P449" s="51"/>
      <c r="Q449" s="51"/>
      <c r="R449" s="401"/>
      <c r="Z449" s="401"/>
      <c r="AA449" s="401"/>
      <c r="AB449" s="401"/>
      <c r="AC449" s="401"/>
      <c r="AD449" s="401"/>
      <c r="AE449" s="401"/>
      <c r="AF449" s="401"/>
      <c r="AG449" s="401"/>
      <c r="AH449" s="401"/>
      <c r="AI449" s="401"/>
      <c r="AJ449" s="401"/>
      <c r="AK449" s="401"/>
      <c r="AL449" s="401"/>
      <c r="AM449" s="401"/>
      <c r="AN449" s="401"/>
      <c r="AO449" s="401"/>
      <c r="AP449" s="401"/>
      <c r="AQ449" s="401"/>
      <c r="AR449" s="401"/>
      <c r="AS449" s="401"/>
      <c r="AT449" s="401"/>
      <c r="AU449" s="401"/>
      <c r="AV449" s="401"/>
      <c r="AW449" s="401"/>
      <c r="AX449" s="401"/>
      <c r="AY449" s="401"/>
      <c r="AZ449" s="401"/>
      <c r="BB449" s="477"/>
      <c r="BZ449" s="401"/>
      <c r="CA449" s="401"/>
      <c r="CB449" s="401"/>
      <c r="CC449" s="401"/>
      <c r="CD449" s="401"/>
      <c r="CE449" s="401"/>
      <c r="CF449" s="401"/>
      <c r="CG449" s="401"/>
      <c r="CH449" s="401"/>
      <c r="CI449" s="401"/>
      <c r="CJ449" s="401"/>
      <c r="CK449" s="401"/>
      <c r="CL449" s="401"/>
      <c r="CM449" s="401"/>
      <c r="CN449" s="401"/>
      <c r="CO449" s="401"/>
      <c r="CP449" s="401"/>
      <c r="CQ449" s="401"/>
      <c r="CR449" s="401"/>
      <c r="CS449" s="401"/>
      <c r="CT449" s="401"/>
      <c r="CU449" s="401"/>
      <c r="CV449" s="401"/>
      <c r="CW449" s="401"/>
      <c r="CX449" s="401"/>
      <c r="CY449" s="401"/>
      <c r="CZ449" s="401"/>
    </row>
    <row r="450" s="400" customFormat="true" ht="25.15" customHeight="true" x14ac:dyDescent="0.2">
      <c r="A450" s="477"/>
      <c r="B450" s="477"/>
      <c r="C450" s="1124" t="s">
        <v>568</v>
      </c>
      <c r="D450" s="1125"/>
      <c r="E450" s="42">
        <v>-0.15794682853258904</v>
      </c>
      <c r="F450" s="51"/>
      <c r="G450" s="51"/>
      <c r="H450" s="1125" t="s">
        <v>458</v>
      </c>
      <c r="I450" s="1125"/>
      <c r="J450" s="41">
        <v>-0.19739461196772909</v>
      </c>
      <c r="K450" s="51"/>
      <c r="L450" s="51"/>
      <c r="M450" s="1125" t="s">
        <v>603</v>
      </c>
      <c r="N450" s="1125"/>
      <c r="O450" s="40">
        <v>0.14996407455192165</v>
      </c>
      <c r="P450" s="51"/>
      <c r="Q450" s="51"/>
      <c r="R450" s="401"/>
      <c r="Z450" s="401"/>
      <c r="AA450" s="401"/>
      <c r="AB450" s="401"/>
      <c r="AC450" s="401"/>
      <c r="AD450" s="401"/>
      <c r="AE450" s="401"/>
      <c r="AF450" s="401"/>
      <c r="AG450" s="401"/>
      <c r="AH450" s="401"/>
      <c r="AI450" s="401"/>
      <c r="AJ450" s="401"/>
      <c r="AK450" s="401"/>
      <c r="AL450" s="401"/>
      <c r="AM450" s="401"/>
      <c r="AN450" s="401"/>
      <c r="AO450" s="401"/>
      <c r="AP450" s="401"/>
      <c r="AQ450" s="401"/>
      <c r="AR450" s="401"/>
      <c r="AS450" s="401"/>
      <c r="AT450" s="401"/>
      <c r="AU450" s="401"/>
      <c r="AV450" s="401"/>
      <c r="AW450" s="401"/>
      <c r="AX450" s="401"/>
      <c r="AY450" s="401"/>
      <c r="AZ450" s="401"/>
      <c r="BB450" s="477"/>
      <c r="BZ450" s="401"/>
      <c r="CA450" s="401"/>
      <c r="CB450" s="401"/>
      <c r="CC450" s="401"/>
      <c r="CD450" s="401"/>
      <c r="CE450" s="401"/>
      <c r="CF450" s="401"/>
      <c r="CG450" s="401"/>
      <c r="CH450" s="401"/>
      <c r="CI450" s="401"/>
      <c r="CJ450" s="401"/>
      <c r="CK450" s="401"/>
      <c r="CL450" s="401"/>
      <c r="CM450" s="401"/>
      <c r="CN450" s="401"/>
      <c r="CO450" s="401"/>
      <c r="CP450" s="401"/>
      <c r="CQ450" s="401"/>
      <c r="CR450" s="401"/>
      <c r="CS450" s="401"/>
      <c r="CT450" s="401"/>
      <c r="CU450" s="401"/>
      <c r="CV450" s="401"/>
      <c r="CW450" s="401"/>
      <c r="CX450" s="401"/>
      <c r="CY450" s="401"/>
      <c r="CZ450" s="401"/>
    </row>
    <row r="451" s="400" customFormat="true" ht="25.15" customHeight="true" x14ac:dyDescent="0.2">
      <c r="A451" s="477"/>
      <c r="B451" s="477"/>
      <c r="C451" s="1124" t="s">
        <v>608</v>
      </c>
      <c r="D451" s="1125"/>
      <c r="E451" s="42">
        <v>0.1551081793784212</v>
      </c>
      <c r="F451" s="51"/>
      <c r="G451" s="51"/>
      <c r="H451" s="1125" t="s">
        <v>603</v>
      </c>
      <c r="I451" s="1125"/>
      <c r="J451" s="41">
        <v>0.19510201908020455</v>
      </c>
      <c r="K451" s="51"/>
      <c r="L451" s="51"/>
      <c r="M451" s="1125" t="s">
        <v>615</v>
      </c>
      <c r="N451" s="1125"/>
      <c r="O451" s="40">
        <v>-0.14292125388562082</v>
      </c>
      <c r="P451" s="51"/>
      <c r="Q451" s="51"/>
      <c r="R451" s="401"/>
      <c r="Z451" s="401"/>
      <c r="AA451" s="401"/>
      <c r="AB451" s="401"/>
      <c r="AC451" s="401"/>
      <c r="AD451" s="401"/>
      <c r="AE451" s="401"/>
      <c r="AF451" s="401"/>
      <c r="AG451" s="401"/>
      <c r="AH451" s="401"/>
      <c r="AI451" s="401"/>
      <c r="AJ451" s="401"/>
      <c r="AK451" s="401"/>
      <c r="AL451" s="401"/>
      <c r="AM451" s="401"/>
      <c r="AN451" s="401"/>
      <c r="AO451" s="401"/>
      <c r="AP451" s="401"/>
      <c r="AQ451" s="401"/>
      <c r="AR451" s="401"/>
      <c r="AS451" s="401"/>
      <c r="AT451" s="401"/>
      <c r="AU451" s="401"/>
      <c r="AV451" s="401"/>
      <c r="AW451" s="401"/>
      <c r="AX451" s="401"/>
      <c r="AY451" s="401"/>
      <c r="AZ451" s="401"/>
      <c r="BB451" s="477"/>
      <c r="BZ451" s="401"/>
      <c r="CA451" s="401"/>
      <c r="CB451" s="401"/>
      <c r="CC451" s="401"/>
      <c r="CD451" s="401"/>
      <c r="CE451" s="401"/>
      <c r="CF451" s="401"/>
      <c r="CG451" s="401"/>
      <c r="CH451" s="401"/>
      <c r="CI451" s="401"/>
      <c r="CJ451" s="401"/>
      <c r="CK451" s="401"/>
      <c r="CL451" s="401"/>
      <c r="CM451" s="401"/>
      <c r="CN451" s="401"/>
      <c r="CO451" s="401"/>
      <c r="CP451" s="401"/>
      <c r="CQ451" s="401"/>
      <c r="CR451" s="401"/>
      <c r="CS451" s="401"/>
      <c r="CT451" s="401"/>
      <c r="CU451" s="401"/>
      <c r="CV451" s="401"/>
      <c r="CW451" s="401"/>
      <c r="CX451" s="401"/>
      <c r="CY451" s="401"/>
      <c r="CZ451" s="401"/>
    </row>
    <row r="452" s="400" customFormat="true" ht="25.15" customHeight="true" x14ac:dyDescent="0.2">
      <c r="A452" s="477"/>
      <c r="B452" s="477"/>
      <c r="C452" s="1124" t="s">
        <v>582</v>
      </c>
      <c r="D452" s="1125"/>
      <c r="E452" s="42">
        <v>0.15395900548809763</v>
      </c>
      <c r="F452" s="51"/>
      <c r="G452" s="51"/>
      <c r="H452" s="1125" t="s">
        <v>611</v>
      </c>
      <c r="I452" s="1125"/>
      <c r="J452" s="41">
        <v>-0.1856042049027703</v>
      </c>
      <c r="K452" s="51"/>
      <c r="L452" s="51"/>
      <c r="M452" s="1125" t="s">
        <v>455</v>
      </c>
      <c r="N452" s="1125"/>
      <c r="O452" s="40">
        <v>-0.14246691547772486</v>
      </c>
      <c r="P452" s="51"/>
      <c r="Q452" s="51"/>
      <c r="R452" s="401"/>
      <c r="Z452" s="401"/>
      <c r="AA452" s="401"/>
      <c r="AB452" s="401"/>
      <c r="AC452" s="401"/>
      <c r="AD452" s="401"/>
      <c r="AE452" s="401"/>
      <c r="AF452" s="401"/>
      <c r="AG452" s="401"/>
      <c r="AH452" s="401"/>
      <c r="AI452" s="401"/>
      <c r="AJ452" s="401"/>
      <c r="AK452" s="401"/>
      <c r="AL452" s="401"/>
      <c r="AM452" s="401"/>
      <c r="AN452" s="401"/>
      <c r="AO452" s="401"/>
      <c r="AP452" s="401"/>
      <c r="AQ452" s="401"/>
      <c r="AR452" s="401"/>
      <c r="AS452" s="401"/>
      <c r="AT452" s="401"/>
      <c r="AU452" s="401"/>
      <c r="AV452" s="401"/>
      <c r="AW452" s="401"/>
      <c r="AX452" s="401"/>
      <c r="AY452" s="401"/>
      <c r="AZ452" s="401"/>
      <c r="BB452" s="477"/>
      <c r="BZ452" s="401"/>
      <c r="CA452" s="401"/>
      <c r="CB452" s="401"/>
      <c r="CC452" s="401"/>
      <c r="CD452" s="401"/>
      <c r="CE452" s="401"/>
      <c r="CF452" s="401"/>
      <c r="CG452" s="401"/>
      <c r="CH452" s="401"/>
      <c r="CI452" s="401"/>
      <c r="CJ452" s="401"/>
      <c r="CK452" s="401"/>
      <c r="CL452" s="401"/>
      <c r="CM452" s="401"/>
      <c r="CN452" s="401"/>
      <c r="CO452" s="401"/>
      <c r="CP452" s="401"/>
      <c r="CQ452" s="401"/>
      <c r="CR452" s="401"/>
      <c r="CS452" s="401"/>
      <c r="CT452" s="401"/>
      <c r="CU452" s="401"/>
      <c r="CV452" s="401"/>
      <c r="CW452" s="401"/>
      <c r="CX452" s="401"/>
      <c r="CY452" s="401"/>
      <c r="CZ452" s="401"/>
    </row>
    <row r="453" s="400" customFormat="true" ht="25.15" customHeight="true" x14ac:dyDescent="0.2">
      <c r="A453" s="477"/>
      <c r="B453" s="477"/>
      <c r="C453" s="1124" t="s">
        <v>474</v>
      </c>
      <c r="D453" s="1125"/>
      <c r="E453" s="42">
        <v>-0.14792171309541463</v>
      </c>
      <c r="F453" s="51"/>
      <c r="G453" s="51"/>
      <c r="H453" s="1125" t="s">
        <v>614</v>
      </c>
      <c r="I453" s="1125"/>
      <c r="J453" s="41">
        <v>0.18336044762388887</v>
      </c>
      <c r="K453" s="51"/>
      <c r="L453" s="51"/>
      <c r="M453" s="1125" t="s">
        <v>599</v>
      </c>
      <c r="N453" s="1125"/>
      <c r="O453" s="40">
        <v>-0.14220448150055015</v>
      </c>
      <c r="P453" s="51"/>
      <c r="Q453" s="51"/>
      <c r="R453" s="401"/>
      <c r="Z453" s="401"/>
      <c r="AA453" s="401"/>
      <c r="AB453" s="401"/>
      <c r="AC453" s="401"/>
      <c r="AD453" s="401"/>
      <c r="AE453" s="401"/>
      <c r="AF453" s="401"/>
      <c r="AG453" s="401"/>
      <c r="AH453" s="401"/>
      <c r="AI453" s="401"/>
      <c r="AJ453" s="401"/>
      <c r="AK453" s="401"/>
      <c r="AL453" s="401"/>
      <c r="AM453" s="401"/>
      <c r="AN453" s="401"/>
      <c r="AO453" s="401"/>
      <c r="AP453" s="401"/>
      <c r="AQ453" s="401"/>
      <c r="AR453" s="401"/>
      <c r="AS453" s="401"/>
      <c r="AT453" s="401"/>
      <c r="AU453" s="401"/>
      <c r="AV453" s="401"/>
      <c r="AW453" s="401"/>
      <c r="AX453" s="401"/>
      <c r="AY453" s="401"/>
      <c r="AZ453" s="401"/>
      <c r="BB453" s="477"/>
      <c r="BZ453" s="401"/>
      <c r="CA453" s="401"/>
      <c r="CB453" s="401"/>
      <c r="CC453" s="401"/>
      <c r="CD453" s="401"/>
      <c r="CE453" s="401"/>
      <c r="CF453" s="401"/>
      <c r="CG453" s="401"/>
      <c r="CH453" s="401"/>
      <c r="CI453" s="401"/>
      <c r="CJ453" s="401"/>
      <c r="CK453" s="401"/>
      <c r="CL453" s="401"/>
      <c r="CM453" s="401"/>
      <c r="CN453" s="401"/>
      <c r="CO453" s="401"/>
      <c r="CP453" s="401"/>
      <c r="CQ453" s="401"/>
      <c r="CR453" s="401"/>
      <c r="CS453" s="401"/>
      <c r="CT453" s="401"/>
      <c r="CU453" s="401"/>
      <c r="CV453" s="401"/>
      <c r="CW453" s="401"/>
      <c r="CX453" s="401"/>
      <c r="CY453" s="401"/>
      <c r="CZ453" s="401"/>
    </row>
    <row r="454" s="400" customFormat="true" ht="25.15" customHeight="true" x14ac:dyDescent="0.2">
      <c r="A454" s="477"/>
      <c r="B454" s="477"/>
      <c r="C454" s="1124" t="s">
        <v>614</v>
      </c>
      <c r="D454" s="1125"/>
      <c r="E454" s="42">
        <v>0.14588211475566445</v>
      </c>
      <c r="F454" s="51"/>
      <c r="G454" s="51"/>
      <c r="H454" s="1125" t="s">
        <v>608</v>
      </c>
      <c r="I454" s="1125"/>
      <c r="J454" s="41">
        <v>0.17303811496836921</v>
      </c>
      <c r="K454" s="51"/>
      <c r="L454" s="51"/>
      <c r="M454" s="1125" t="s">
        <v>616</v>
      </c>
      <c r="N454" s="1125"/>
      <c r="O454" s="40">
        <v>0.13429969213302401</v>
      </c>
      <c r="P454" s="51"/>
      <c r="Q454" s="51"/>
      <c r="R454" s="401"/>
      <c r="Z454" s="401"/>
      <c r="AA454" s="401"/>
      <c r="AB454" s="401"/>
      <c r="AC454" s="401"/>
      <c r="AD454" s="401"/>
      <c r="AE454" s="401"/>
      <c r="AF454" s="401"/>
      <c r="AG454" s="401"/>
      <c r="AH454" s="401"/>
      <c r="AI454" s="401"/>
      <c r="AJ454" s="401"/>
      <c r="AK454" s="401"/>
      <c r="AL454" s="401"/>
      <c r="AM454" s="401"/>
      <c r="AN454" s="401"/>
      <c r="AO454" s="401"/>
      <c r="AP454" s="401"/>
      <c r="AQ454" s="401"/>
      <c r="AR454" s="401"/>
      <c r="AS454" s="401"/>
      <c r="AT454" s="401"/>
      <c r="AU454" s="401"/>
      <c r="AV454" s="401"/>
      <c r="AW454" s="401"/>
      <c r="AX454" s="401"/>
      <c r="AY454" s="401"/>
      <c r="AZ454" s="401"/>
      <c r="BB454" s="477"/>
      <c r="BZ454" s="401"/>
      <c r="CA454" s="401"/>
      <c r="CB454" s="401"/>
      <c r="CC454" s="401"/>
      <c r="CD454" s="401"/>
      <c r="CE454" s="401"/>
      <c r="CF454" s="401"/>
      <c r="CG454" s="401"/>
      <c r="CH454" s="401"/>
      <c r="CI454" s="401"/>
      <c r="CJ454" s="401"/>
      <c r="CK454" s="401"/>
      <c r="CL454" s="401"/>
      <c r="CM454" s="401"/>
      <c r="CN454" s="401"/>
      <c r="CO454" s="401"/>
      <c r="CP454" s="401"/>
      <c r="CQ454" s="401"/>
      <c r="CR454" s="401"/>
      <c r="CS454" s="401"/>
      <c r="CT454" s="401"/>
      <c r="CU454" s="401"/>
      <c r="CV454" s="401"/>
      <c r="CW454" s="401"/>
      <c r="CX454" s="401"/>
      <c r="CY454" s="401"/>
      <c r="CZ454" s="401"/>
    </row>
    <row r="455" s="400" customFormat="true" ht="25.15" customHeight="true" x14ac:dyDescent="0.2">
      <c r="A455" s="477"/>
      <c r="B455" s="477"/>
      <c r="C455" s="1124" t="s">
        <v>609</v>
      </c>
      <c r="D455" s="1125"/>
      <c r="E455" s="42">
        <v>-0.14362241751651006</v>
      </c>
      <c r="F455" s="51"/>
      <c r="G455" s="51"/>
      <c r="H455" s="1125" t="s">
        <v>607</v>
      </c>
      <c r="I455" s="1125"/>
      <c r="J455" s="41">
        <v>0.17296642548401894</v>
      </c>
      <c r="K455" s="51"/>
      <c r="L455" s="51"/>
      <c r="M455" s="1125" t="s">
        <v>604</v>
      </c>
      <c r="N455" s="1125"/>
      <c r="O455" s="40">
        <v>-0.12883855137369621</v>
      </c>
      <c r="P455" s="51"/>
      <c r="Q455" s="51"/>
      <c r="R455" s="401"/>
      <c r="Z455" s="401"/>
      <c r="AA455" s="401"/>
      <c r="AB455" s="401"/>
      <c r="AC455" s="401"/>
      <c r="AD455" s="401"/>
      <c r="AE455" s="401"/>
      <c r="AF455" s="401"/>
      <c r="AG455" s="401"/>
      <c r="AH455" s="401"/>
      <c r="AI455" s="401"/>
      <c r="AJ455" s="401"/>
      <c r="AK455" s="401"/>
      <c r="AL455" s="401"/>
      <c r="AM455" s="401"/>
      <c r="AN455" s="401"/>
      <c r="AO455" s="401"/>
      <c r="AP455" s="401"/>
      <c r="AQ455" s="401"/>
      <c r="AR455" s="401"/>
      <c r="AS455" s="401"/>
      <c r="AT455" s="401"/>
      <c r="AU455" s="401"/>
      <c r="AV455" s="401"/>
      <c r="AW455" s="401"/>
      <c r="AX455" s="401"/>
      <c r="AY455" s="401"/>
      <c r="AZ455" s="401"/>
      <c r="BB455" s="477"/>
      <c r="BZ455" s="401"/>
      <c r="CA455" s="401"/>
      <c r="CB455" s="401"/>
      <c r="CC455" s="401"/>
      <c r="CD455" s="401"/>
      <c r="CE455" s="401"/>
      <c r="CF455" s="401"/>
      <c r="CG455" s="401"/>
      <c r="CH455" s="401"/>
      <c r="CI455" s="401"/>
      <c r="CJ455" s="401"/>
      <c r="CK455" s="401"/>
      <c r="CL455" s="401"/>
      <c r="CM455" s="401"/>
      <c r="CN455" s="401"/>
      <c r="CO455" s="401"/>
      <c r="CP455" s="401"/>
      <c r="CQ455" s="401"/>
      <c r="CR455" s="401"/>
      <c r="CS455" s="401"/>
      <c r="CT455" s="401"/>
      <c r="CU455" s="401"/>
      <c r="CV455" s="401"/>
      <c r="CW455" s="401"/>
      <c r="CX455" s="401"/>
      <c r="CY455" s="401"/>
      <c r="CZ455" s="401"/>
    </row>
    <row r="456" s="400" customFormat="true" ht="25.15" customHeight="true" x14ac:dyDescent="0.2">
      <c r="A456" s="477"/>
      <c r="B456" s="477"/>
      <c r="C456" s="1124" t="s">
        <v>617</v>
      </c>
      <c r="D456" s="1125"/>
      <c r="E456" s="42">
        <v>0.13827661011740486</v>
      </c>
      <c r="F456" s="51"/>
      <c r="G456" s="51"/>
      <c r="H456" s="1125" t="s">
        <v>474</v>
      </c>
      <c r="I456" s="1125"/>
      <c r="J456" s="41">
        <v>-0.15506510932269707</v>
      </c>
      <c r="K456" s="51"/>
      <c r="L456" s="51"/>
      <c r="M456" s="1125" t="s">
        <v>618</v>
      </c>
      <c r="N456" s="1125"/>
      <c r="O456" s="40">
        <v>0.12766280784382472</v>
      </c>
      <c r="P456" s="51"/>
      <c r="Q456" s="51"/>
      <c r="R456" s="401"/>
      <c r="Z456" s="401"/>
      <c r="AA456" s="401"/>
      <c r="AB456" s="401"/>
      <c r="AC456" s="401"/>
      <c r="AD456" s="401"/>
      <c r="AE456" s="401"/>
      <c r="AF456" s="401"/>
      <c r="AG456" s="401"/>
      <c r="AH456" s="401"/>
      <c r="AI456" s="401"/>
      <c r="AJ456" s="401"/>
      <c r="AK456" s="401"/>
      <c r="AL456" s="401"/>
      <c r="AM456" s="401"/>
      <c r="AN456" s="401"/>
      <c r="AO456" s="401"/>
      <c r="AP456" s="401"/>
      <c r="AQ456" s="401"/>
      <c r="AR456" s="401"/>
      <c r="AS456" s="401"/>
      <c r="AT456" s="401"/>
      <c r="AU456" s="401"/>
      <c r="AV456" s="401"/>
      <c r="AW456" s="401"/>
      <c r="AX456" s="401"/>
      <c r="AY456" s="401"/>
      <c r="AZ456" s="401"/>
      <c r="BB456" s="477"/>
      <c r="BZ456" s="401"/>
      <c r="CA456" s="401"/>
      <c r="CB456" s="401"/>
      <c r="CC456" s="401"/>
      <c r="CD456" s="401"/>
      <c r="CE456" s="401"/>
      <c r="CF456" s="401"/>
      <c r="CG456" s="401"/>
      <c r="CH456" s="401"/>
      <c r="CI456" s="401"/>
      <c r="CJ456" s="401"/>
      <c r="CK456" s="401"/>
      <c r="CL456" s="401"/>
      <c r="CM456" s="401"/>
      <c r="CN456" s="401"/>
      <c r="CO456" s="401"/>
      <c r="CP456" s="401"/>
      <c r="CQ456" s="401"/>
      <c r="CR456" s="401"/>
      <c r="CS456" s="401"/>
      <c r="CT456" s="401"/>
      <c r="CU456" s="401"/>
      <c r="CV456" s="401"/>
      <c r="CW456" s="401"/>
      <c r="CX456" s="401"/>
      <c r="CY456" s="401"/>
      <c r="CZ456" s="401"/>
    </row>
    <row r="457" s="400" customFormat="true" ht="25.15" customHeight="true" x14ac:dyDescent="0.2">
      <c r="A457" s="477"/>
      <c r="B457" s="477"/>
      <c r="C457" s="1124" t="s">
        <v>605</v>
      </c>
      <c r="D457" s="1125"/>
      <c r="E457" s="42">
        <v>0.12695048753361787</v>
      </c>
      <c r="F457" s="51"/>
      <c r="G457" s="51"/>
      <c r="H457" s="1125" t="s">
        <v>463</v>
      </c>
      <c r="I457" s="1125"/>
      <c r="J457" s="41">
        <v>-0.15390866424282237</v>
      </c>
      <c r="K457" s="51"/>
      <c r="L457" s="51"/>
      <c r="M457" s="1125" t="s">
        <v>619</v>
      </c>
      <c r="N457" s="1125"/>
      <c r="O457" s="40">
        <v>0.12621702179338884</v>
      </c>
      <c r="P457" s="51"/>
      <c r="Q457" s="51"/>
      <c r="R457" s="401"/>
      <c r="Z457" s="401"/>
      <c r="AA457" s="401"/>
      <c r="AB457" s="401"/>
      <c r="AC457" s="401"/>
      <c r="AD457" s="401"/>
      <c r="AE457" s="401"/>
      <c r="AF457" s="401"/>
      <c r="AG457" s="401"/>
      <c r="AH457" s="401"/>
      <c r="AI457" s="401"/>
      <c r="AJ457" s="401"/>
      <c r="AK457" s="401"/>
      <c r="AL457" s="401"/>
      <c r="AM457" s="401"/>
      <c r="AN457" s="401"/>
      <c r="AO457" s="401"/>
      <c r="AP457" s="401"/>
      <c r="AQ457" s="401"/>
      <c r="AR457" s="401"/>
      <c r="AS457" s="401"/>
      <c r="AT457" s="401"/>
      <c r="AU457" s="401"/>
      <c r="AV457" s="401"/>
      <c r="AW457" s="401"/>
      <c r="AX457" s="401"/>
      <c r="AY457" s="401"/>
      <c r="AZ457" s="401"/>
      <c r="BB457" s="477"/>
      <c r="BZ457" s="401"/>
      <c r="CA457" s="401"/>
      <c r="CB457" s="401"/>
      <c r="CC457" s="401"/>
      <c r="CD457" s="401"/>
      <c r="CE457" s="401"/>
      <c r="CF457" s="401"/>
      <c r="CG457" s="401"/>
      <c r="CH457" s="401"/>
      <c r="CI457" s="401"/>
      <c r="CJ457" s="401"/>
      <c r="CK457" s="401"/>
      <c r="CL457" s="401"/>
      <c r="CM457" s="401"/>
      <c r="CN457" s="401"/>
      <c r="CO457" s="401"/>
      <c r="CP457" s="401"/>
      <c r="CQ457" s="401"/>
      <c r="CR457" s="401"/>
      <c r="CS457" s="401"/>
      <c r="CT457" s="401"/>
      <c r="CU457" s="401"/>
      <c r="CV457" s="401"/>
      <c r="CW457" s="401"/>
      <c r="CX457" s="401"/>
      <c r="CY457" s="401"/>
      <c r="CZ457" s="401"/>
    </row>
    <row r="458" s="400" customFormat="true" ht="25.15" customHeight="true" x14ac:dyDescent="0.2">
      <c r="A458" s="477"/>
      <c r="B458" s="477"/>
      <c r="C458" s="1124" t="s">
        <v>620</v>
      </c>
      <c r="D458" s="1125"/>
      <c r="E458" s="42">
        <v>0.12046127443325291</v>
      </c>
      <c r="F458" s="51"/>
      <c r="G458" s="51"/>
      <c r="H458" s="1125" t="s">
        <v>601</v>
      </c>
      <c r="I458" s="1125"/>
      <c r="J458" s="41">
        <v>0.14350181259099365</v>
      </c>
      <c r="K458" s="51"/>
      <c r="L458" s="51"/>
      <c r="M458" s="1125" t="s">
        <v>474</v>
      </c>
      <c r="N458" s="1125"/>
      <c r="O458" s="40">
        <v>-0.1247810797214689</v>
      </c>
      <c r="P458" s="51"/>
      <c r="Q458" s="51"/>
      <c r="R458" s="401"/>
      <c r="Z458" s="401"/>
      <c r="AA458" s="401"/>
      <c r="AB458" s="401"/>
      <c r="AC458" s="401"/>
      <c r="AD458" s="401"/>
      <c r="AE458" s="401"/>
      <c r="AF458" s="401"/>
      <c r="AG458" s="401"/>
      <c r="AH458" s="401"/>
      <c r="AI458" s="401"/>
      <c r="AJ458" s="401"/>
      <c r="AK458" s="401"/>
      <c r="AL458" s="401"/>
      <c r="AM458" s="401"/>
      <c r="AN458" s="401"/>
      <c r="AO458" s="401"/>
      <c r="AP458" s="401"/>
      <c r="AQ458" s="401"/>
      <c r="AR458" s="401"/>
      <c r="AS458" s="401"/>
      <c r="AT458" s="401"/>
      <c r="AU458" s="401"/>
      <c r="AV458" s="401"/>
      <c r="AW458" s="401"/>
      <c r="AX458" s="401"/>
      <c r="AY458" s="401"/>
      <c r="AZ458" s="401"/>
      <c r="BB458" s="477"/>
      <c r="BZ458" s="401"/>
      <c r="CA458" s="401"/>
      <c r="CB458" s="401"/>
      <c r="CC458" s="401"/>
      <c r="CD458" s="401"/>
      <c r="CE458" s="401"/>
      <c r="CF458" s="401"/>
      <c r="CG458" s="401"/>
      <c r="CH458" s="401"/>
      <c r="CI458" s="401"/>
      <c r="CJ458" s="401"/>
      <c r="CK458" s="401"/>
      <c r="CL458" s="401"/>
      <c r="CM458" s="401"/>
      <c r="CN458" s="401"/>
      <c r="CO458" s="401"/>
      <c r="CP458" s="401"/>
      <c r="CQ458" s="401"/>
      <c r="CR458" s="401"/>
      <c r="CS458" s="401"/>
      <c r="CT458" s="401"/>
      <c r="CU458" s="401"/>
      <c r="CV458" s="401"/>
      <c r="CW458" s="401"/>
      <c r="CX458" s="401"/>
      <c r="CY458" s="401"/>
      <c r="CZ458" s="401"/>
    </row>
    <row r="459" s="400" customFormat="true" ht="25.15" customHeight="true" x14ac:dyDescent="0.2">
      <c r="A459" s="477"/>
      <c r="B459" s="477"/>
      <c r="C459" s="1124" t="s">
        <v>616</v>
      </c>
      <c r="D459" s="1125"/>
      <c r="E459" s="42">
        <v>0.11504866163777082</v>
      </c>
      <c r="F459" s="51"/>
      <c r="G459" s="51"/>
      <c r="H459" s="1125" t="s">
        <v>618</v>
      </c>
      <c r="I459" s="1125"/>
      <c r="J459" s="41">
        <v>-0.14046639878591738</v>
      </c>
      <c r="K459" s="51"/>
      <c r="L459" s="51"/>
      <c r="M459" s="1125" t="s">
        <v>621</v>
      </c>
      <c r="N459" s="1125"/>
      <c r="O459" s="40">
        <v>0.11815202506327961</v>
      </c>
      <c r="P459" s="51"/>
      <c r="Q459" s="51"/>
      <c r="R459" s="401"/>
      <c r="Z459" s="401"/>
      <c r="AA459" s="401"/>
      <c r="AB459" s="401"/>
      <c r="AC459" s="401"/>
      <c r="AD459" s="401"/>
      <c r="AE459" s="401"/>
      <c r="AF459" s="401"/>
      <c r="AG459" s="401"/>
      <c r="AH459" s="401"/>
      <c r="AI459" s="401"/>
      <c r="AJ459" s="401"/>
      <c r="AK459" s="401"/>
      <c r="AL459" s="401"/>
      <c r="AM459" s="401"/>
      <c r="AN459" s="401"/>
      <c r="AO459" s="401"/>
      <c r="AP459" s="401"/>
      <c r="AQ459" s="401"/>
      <c r="AR459" s="401"/>
      <c r="AS459" s="401"/>
      <c r="AT459" s="401"/>
      <c r="AU459" s="401"/>
      <c r="AV459" s="401"/>
      <c r="AW459" s="401"/>
      <c r="AX459" s="401"/>
      <c r="AY459" s="401"/>
      <c r="AZ459" s="401"/>
      <c r="BB459" s="477"/>
      <c r="BZ459" s="401"/>
      <c r="CA459" s="401"/>
      <c r="CB459" s="401"/>
      <c r="CC459" s="401"/>
      <c r="CD459" s="401"/>
      <c r="CE459" s="401"/>
      <c r="CF459" s="401"/>
      <c r="CG459" s="401"/>
      <c r="CH459" s="401"/>
      <c r="CI459" s="401"/>
      <c r="CJ459" s="401"/>
      <c r="CK459" s="401"/>
      <c r="CL459" s="401"/>
      <c r="CM459" s="401"/>
      <c r="CN459" s="401"/>
      <c r="CO459" s="401"/>
      <c r="CP459" s="401"/>
      <c r="CQ459" s="401"/>
      <c r="CR459" s="401"/>
      <c r="CS459" s="401"/>
      <c r="CT459" s="401"/>
      <c r="CU459" s="401"/>
      <c r="CV459" s="401"/>
      <c r="CW459" s="401"/>
      <c r="CX459" s="401"/>
      <c r="CY459" s="401"/>
      <c r="CZ459" s="401"/>
    </row>
    <row r="460" s="400" customFormat="true" ht="25.15" customHeight="true" x14ac:dyDescent="0.2">
      <c r="A460" s="477"/>
      <c r="B460" s="477"/>
      <c r="C460" s="1124" t="s">
        <v>467</v>
      </c>
      <c r="D460" s="1125"/>
      <c r="E460" s="42">
        <v>0.11227377720654248</v>
      </c>
      <c r="F460" s="51"/>
      <c r="G460" s="51"/>
      <c r="H460" s="1125" t="s">
        <v>622</v>
      </c>
      <c r="I460" s="1125"/>
      <c r="J460" s="41">
        <v>-0.13826955515328276</v>
      </c>
      <c r="K460" s="51"/>
      <c r="L460" s="51"/>
      <c r="M460" s="1125" t="s">
        <v>617</v>
      </c>
      <c r="N460" s="1125"/>
      <c r="O460" s="40">
        <v>0.1177143548976957</v>
      </c>
      <c r="P460" s="51"/>
      <c r="Q460" s="51"/>
      <c r="R460" s="401"/>
      <c r="Z460" s="401"/>
      <c r="AA460" s="401"/>
      <c r="AB460" s="401"/>
      <c r="AC460" s="401"/>
      <c r="AD460" s="401"/>
      <c r="AE460" s="401"/>
      <c r="AF460" s="401"/>
      <c r="AG460" s="401"/>
      <c r="AH460" s="401"/>
      <c r="AI460" s="401"/>
      <c r="AJ460" s="401"/>
      <c r="AK460" s="401"/>
      <c r="AL460" s="401"/>
      <c r="AM460" s="401"/>
      <c r="AN460" s="401"/>
      <c r="AO460" s="401"/>
      <c r="AP460" s="401"/>
      <c r="AQ460" s="401"/>
      <c r="AR460" s="401"/>
      <c r="AS460" s="401"/>
      <c r="AT460" s="401"/>
      <c r="AU460" s="401"/>
      <c r="AV460" s="401"/>
      <c r="AW460" s="401"/>
      <c r="AX460" s="401"/>
      <c r="AY460" s="401"/>
      <c r="AZ460" s="401"/>
      <c r="BB460" s="477"/>
      <c r="BZ460" s="401"/>
      <c r="CA460" s="401"/>
      <c r="CB460" s="401"/>
      <c r="CC460" s="401"/>
      <c r="CD460" s="401"/>
      <c r="CE460" s="401"/>
      <c r="CF460" s="401"/>
      <c r="CG460" s="401"/>
      <c r="CH460" s="401"/>
      <c r="CI460" s="401"/>
      <c r="CJ460" s="401"/>
      <c r="CK460" s="401"/>
      <c r="CL460" s="401"/>
      <c r="CM460" s="401"/>
      <c r="CN460" s="401"/>
      <c r="CO460" s="401"/>
      <c r="CP460" s="401"/>
      <c r="CQ460" s="401"/>
      <c r="CR460" s="401"/>
      <c r="CS460" s="401"/>
      <c r="CT460" s="401"/>
      <c r="CU460" s="401"/>
      <c r="CV460" s="401"/>
      <c r="CW460" s="401"/>
      <c r="CX460" s="401"/>
      <c r="CY460" s="401"/>
      <c r="CZ460" s="401"/>
    </row>
    <row r="461" s="400" customFormat="true" ht="25.15" customHeight="true" x14ac:dyDescent="0.2">
      <c r="A461" s="477"/>
      <c r="B461" s="477"/>
      <c r="C461" s="1124" t="s">
        <v>463</v>
      </c>
      <c r="D461" s="1125"/>
      <c r="E461" s="42">
        <v>-0.1077755762432354</v>
      </c>
      <c r="F461" s="51"/>
      <c r="G461" s="51"/>
      <c r="H461" s="1125" t="s">
        <v>623</v>
      </c>
      <c r="I461" s="1125"/>
      <c r="J461" s="41">
        <v>0.13434938032296737</v>
      </c>
      <c r="K461" s="51"/>
      <c r="L461" s="51"/>
      <c r="M461" s="1125" t="s">
        <v>624</v>
      </c>
      <c r="N461" s="1125"/>
      <c r="O461" s="40">
        <v>0.11484874647031404</v>
      </c>
      <c r="P461" s="51"/>
      <c r="Q461" s="51"/>
      <c r="R461" s="401"/>
      <c r="Z461" s="401"/>
      <c r="AA461" s="401"/>
      <c r="AB461" s="401"/>
      <c r="AC461" s="401"/>
      <c r="AD461" s="401"/>
      <c r="AE461" s="401"/>
      <c r="AF461" s="401"/>
      <c r="AG461" s="401"/>
      <c r="AH461" s="401"/>
      <c r="AI461" s="401"/>
      <c r="AJ461" s="401"/>
      <c r="AK461" s="401"/>
      <c r="AL461" s="401"/>
      <c r="AM461" s="401"/>
      <c r="AN461" s="401"/>
      <c r="AO461" s="401"/>
      <c r="AP461" s="401"/>
      <c r="AQ461" s="401"/>
      <c r="AR461" s="401"/>
      <c r="AS461" s="401"/>
      <c r="AT461" s="401"/>
      <c r="AU461" s="401"/>
      <c r="AV461" s="401"/>
      <c r="AW461" s="401"/>
      <c r="AX461" s="401"/>
      <c r="AY461" s="401"/>
      <c r="AZ461" s="401"/>
      <c r="BB461" s="477"/>
      <c r="BZ461" s="401"/>
      <c r="CA461" s="401"/>
      <c r="CB461" s="401"/>
      <c r="CC461" s="401"/>
      <c r="CD461" s="401"/>
      <c r="CE461" s="401"/>
      <c r="CF461" s="401"/>
      <c r="CG461" s="401"/>
      <c r="CH461" s="401"/>
      <c r="CI461" s="401"/>
      <c r="CJ461" s="401"/>
      <c r="CK461" s="401"/>
      <c r="CL461" s="401"/>
      <c r="CM461" s="401"/>
      <c r="CN461" s="401"/>
      <c r="CO461" s="401"/>
      <c r="CP461" s="401"/>
      <c r="CQ461" s="401"/>
      <c r="CR461" s="401"/>
      <c r="CS461" s="401"/>
      <c r="CT461" s="401"/>
      <c r="CU461" s="401"/>
      <c r="CV461" s="401"/>
      <c r="CW461" s="401"/>
      <c r="CX461" s="401"/>
      <c r="CY461" s="401"/>
      <c r="CZ461" s="401"/>
    </row>
    <row r="462" s="400" customFormat="true" ht="25.15" customHeight="true" x14ac:dyDescent="0.2">
      <c r="A462" s="477"/>
      <c r="B462" s="477"/>
      <c r="C462" s="1124" t="s">
        <v>498</v>
      </c>
      <c r="D462" s="1125"/>
      <c r="E462" s="42">
        <v>-9.6782238822952421E-2</v>
      </c>
      <c r="F462" s="51"/>
      <c r="G462" s="51"/>
      <c r="H462" s="1125" t="s">
        <v>617</v>
      </c>
      <c r="I462" s="1125"/>
      <c r="J462" s="41">
        <v>0.13308671353883172</v>
      </c>
      <c r="K462" s="51"/>
      <c r="L462" s="51"/>
      <c r="M462" s="1125" t="s">
        <v>625</v>
      </c>
      <c r="N462" s="1125"/>
      <c r="O462" s="40">
        <v>0.10654420015625581</v>
      </c>
      <c r="P462" s="51"/>
      <c r="Q462" s="51"/>
      <c r="R462" s="401"/>
      <c r="Z462" s="401"/>
      <c r="AA462" s="401"/>
      <c r="AB462" s="401"/>
      <c r="AC462" s="401"/>
      <c r="AD462" s="401"/>
      <c r="AE462" s="401"/>
      <c r="AF462" s="401"/>
      <c r="AG462" s="401"/>
      <c r="AH462" s="401"/>
      <c r="AI462" s="401"/>
      <c r="AJ462" s="401"/>
      <c r="AK462" s="401"/>
      <c r="AL462" s="401"/>
      <c r="AM462" s="401"/>
      <c r="AN462" s="401"/>
      <c r="AO462" s="401"/>
      <c r="AP462" s="401"/>
      <c r="AQ462" s="401"/>
      <c r="AR462" s="401"/>
      <c r="AS462" s="401"/>
      <c r="AT462" s="401"/>
      <c r="AU462" s="401"/>
      <c r="AV462" s="401"/>
      <c r="AW462" s="401"/>
      <c r="AX462" s="401"/>
      <c r="AY462" s="401"/>
      <c r="AZ462" s="401"/>
      <c r="BB462" s="477"/>
      <c r="BZ462" s="401"/>
      <c r="CA462" s="401"/>
      <c r="CB462" s="401"/>
      <c r="CC462" s="401"/>
      <c r="CD462" s="401"/>
      <c r="CE462" s="401"/>
      <c r="CF462" s="401"/>
      <c r="CG462" s="401"/>
      <c r="CH462" s="401"/>
      <c r="CI462" s="401"/>
      <c r="CJ462" s="401"/>
      <c r="CK462" s="401"/>
      <c r="CL462" s="401"/>
      <c r="CM462" s="401"/>
      <c r="CN462" s="401"/>
      <c r="CO462" s="401"/>
      <c r="CP462" s="401"/>
      <c r="CQ462" s="401"/>
      <c r="CR462" s="401"/>
      <c r="CS462" s="401"/>
      <c r="CT462" s="401"/>
      <c r="CU462" s="401"/>
      <c r="CV462" s="401"/>
      <c r="CW462" s="401"/>
      <c r="CX462" s="401"/>
      <c r="CY462" s="401"/>
      <c r="CZ462" s="401"/>
    </row>
    <row r="463" s="400" customFormat="true" ht="25.15" customHeight="true" x14ac:dyDescent="0.2">
      <c r="A463" s="477"/>
      <c r="B463" s="477"/>
      <c r="C463" s="1124" t="s">
        <v>626</v>
      </c>
      <c r="D463" s="1125"/>
      <c r="E463" s="42">
        <v>9.4369387362411794E-2</v>
      </c>
      <c r="F463" s="51"/>
      <c r="G463" s="51"/>
      <c r="H463" s="1125" t="s">
        <v>612</v>
      </c>
      <c r="I463" s="1125"/>
      <c r="J463" s="41">
        <v>0.13298832262654953</v>
      </c>
      <c r="K463" s="51"/>
      <c r="L463" s="51"/>
      <c r="M463" s="1125" t="s">
        <v>597</v>
      </c>
      <c r="N463" s="1125"/>
      <c r="O463" s="40">
        <v>-0.10135246609473743</v>
      </c>
      <c r="P463" s="51"/>
      <c r="Q463" s="51"/>
      <c r="R463" s="401"/>
      <c r="Z463" s="401"/>
      <c r="AA463" s="401"/>
      <c r="AB463" s="401"/>
      <c r="AC463" s="401"/>
      <c r="AD463" s="401"/>
      <c r="AE463" s="401"/>
      <c r="AF463" s="401"/>
      <c r="AG463" s="401"/>
      <c r="AH463" s="401"/>
      <c r="AI463" s="401"/>
      <c r="AJ463" s="401"/>
      <c r="AK463" s="401"/>
      <c r="AL463" s="401"/>
      <c r="AM463" s="401"/>
      <c r="AN463" s="401"/>
      <c r="AO463" s="401"/>
      <c r="AP463" s="401"/>
      <c r="AQ463" s="401"/>
      <c r="AR463" s="401"/>
      <c r="AS463" s="401"/>
      <c r="AT463" s="401"/>
      <c r="AU463" s="401"/>
      <c r="AV463" s="401"/>
      <c r="AW463" s="401"/>
      <c r="AX463" s="401"/>
      <c r="AY463" s="401"/>
      <c r="AZ463" s="401"/>
      <c r="BB463" s="477"/>
      <c r="BZ463" s="401"/>
      <c r="CA463" s="401"/>
      <c r="CB463" s="401"/>
      <c r="CC463" s="401"/>
      <c r="CD463" s="401"/>
      <c r="CE463" s="401"/>
      <c r="CF463" s="401"/>
      <c r="CG463" s="401"/>
      <c r="CH463" s="401"/>
      <c r="CI463" s="401"/>
      <c r="CJ463" s="401"/>
      <c r="CK463" s="401"/>
      <c r="CL463" s="401"/>
      <c r="CM463" s="401"/>
      <c r="CN463" s="401"/>
      <c r="CO463" s="401"/>
      <c r="CP463" s="401"/>
      <c r="CQ463" s="401"/>
      <c r="CR463" s="401"/>
      <c r="CS463" s="401"/>
      <c r="CT463" s="401"/>
      <c r="CU463" s="401"/>
      <c r="CV463" s="401"/>
      <c r="CW463" s="401"/>
      <c r="CX463" s="401"/>
      <c r="CY463" s="401"/>
      <c r="CZ463" s="401"/>
    </row>
    <row r="464" s="400" customFormat="true" ht="25.15" customHeight="true" x14ac:dyDescent="0.2">
      <c r="A464" s="477"/>
      <c r="B464" s="477"/>
      <c r="C464" s="1124" t="s">
        <v>568</v>
      </c>
      <c r="D464" s="1125"/>
      <c r="E464" s="42">
        <v>-9.2749155905466299E-2</v>
      </c>
      <c r="F464" s="51"/>
      <c r="G464" s="51"/>
      <c r="H464" s="1125" t="s">
        <v>568</v>
      </c>
      <c r="I464" s="1125"/>
      <c r="J464" s="41">
        <v>-0.12359403522009353</v>
      </c>
      <c r="K464" s="51"/>
      <c r="L464" s="51"/>
      <c r="M464" s="1125" t="s">
        <v>600</v>
      </c>
      <c r="N464" s="1125"/>
      <c r="O464" s="40">
        <v>-9.8377157320633693E-2</v>
      </c>
      <c r="P464" s="51"/>
      <c r="Q464" s="51"/>
      <c r="R464" s="401"/>
      <c r="Z464" s="401"/>
      <c r="AA464" s="401"/>
      <c r="AB464" s="401"/>
      <c r="AC464" s="401"/>
      <c r="AD464" s="401"/>
      <c r="AE464" s="401"/>
      <c r="AF464" s="401"/>
      <c r="AG464" s="401"/>
      <c r="AH464" s="401"/>
      <c r="AI464" s="401"/>
      <c r="AJ464" s="401"/>
      <c r="AK464" s="401"/>
      <c r="AL464" s="401"/>
      <c r="AM464" s="401"/>
      <c r="AN464" s="401"/>
      <c r="AO464" s="401"/>
      <c r="AP464" s="401"/>
      <c r="AQ464" s="401"/>
      <c r="AR464" s="401"/>
      <c r="AS464" s="401"/>
      <c r="AT464" s="401"/>
      <c r="AU464" s="401"/>
      <c r="AV464" s="401"/>
      <c r="AW464" s="401"/>
      <c r="AX464" s="401"/>
      <c r="AY464" s="401"/>
      <c r="AZ464" s="401"/>
      <c r="BB464" s="477"/>
      <c r="BZ464" s="401"/>
      <c r="CA464" s="401"/>
      <c r="CB464" s="401"/>
      <c r="CC464" s="401"/>
      <c r="CD464" s="401"/>
      <c r="CE464" s="401"/>
      <c r="CF464" s="401"/>
      <c r="CG464" s="401"/>
      <c r="CH464" s="401"/>
      <c r="CI464" s="401"/>
      <c r="CJ464" s="401"/>
      <c r="CK464" s="401"/>
      <c r="CL464" s="401"/>
      <c r="CM464" s="401"/>
      <c r="CN464" s="401"/>
      <c r="CO464" s="401"/>
      <c r="CP464" s="401"/>
      <c r="CQ464" s="401"/>
      <c r="CR464" s="401"/>
      <c r="CS464" s="401"/>
      <c r="CT464" s="401"/>
      <c r="CU464" s="401"/>
      <c r="CV464" s="401"/>
      <c r="CW464" s="401"/>
      <c r="CX464" s="401"/>
      <c r="CY464" s="401"/>
      <c r="CZ464" s="401"/>
    </row>
    <row r="465" s="400" customFormat="true" ht="25.15" customHeight="true" x14ac:dyDescent="0.2">
      <c r="A465" s="477"/>
      <c r="B465" s="477"/>
      <c r="C465" s="1124" t="s">
        <v>627</v>
      </c>
      <c r="D465" s="1125"/>
      <c r="E465" s="42">
        <v>8.7833696838769404E-2</v>
      </c>
      <c r="F465" s="51"/>
      <c r="G465" s="51"/>
      <c r="H465" s="1125" t="s">
        <v>628</v>
      </c>
      <c r="I465" s="1125"/>
      <c r="J465" s="41">
        <v>-0.12325552449473305</v>
      </c>
      <c r="K465" s="51"/>
      <c r="L465" s="51"/>
      <c r="M465" s="1125" t="s">
        <v>628</v>
      </c>
      <c r="N465" s="1125"/>
      <c r="O465" s="40">
        <v>9.4828729202245346E-2</v>
      </c>
      <c r="P465" s="51"/>
      <c r="Q465" s="51"/>
      <c r="R465" s="401"/>
      <c r="Z465" s="401"/>
      <c r="AA465" s="401"/>
      <c r="AB465" s="401"/>
      <c r="AC465" s="401"/>
      <c r="AD465" s="401"/>
      <c r="AE465" s="401"/>
      <c r="AF465" s="401"/>
      <c r="AG465" s="401"/>
      <c r="AH465" s="401"/>
      <c r="AI465" s="401"/>
      <c r="AJ465" s="401"/>
      <c r="AK465" s="401"/>
      <c r="AL465" s="401"/>
      <c r="AM465" s="401"/>
      <c r="AN465" s="401"/>
      <c r="AO465" s="401"/>
      <c r="AP465" s="401"/>
      <c r="AQ465" s="401"/>
      <c r="AR465" s="401"/>
      <c r="AS465" s="401"/>
      <c r="AT465" s="401"/>
      <c r="AU465" s="401"/>
      <c r="AV465" s="401"/>
      <c r="AW465" s="401"/>
      <c r="AX465" s="401"/>
      <c r="AY465" s="401"/>
      <c r="AZ465" s="401"/>
      <c r="BB465" s="477"/>
      <c r="BZ465" s="401"/>
      <c r="CA465" s="401"/>
      <c r="CB465" s="401"/>
      <c r="CC465" s="401"/>
      <c r="CD465" s="401"/>
      <c r="CE465" s="401"/>
      <c r="CF465" s="401"/>
      <c r="CG465" s="401"/>
      <c r="CH465" s="401"/>
      <c r="CI465" s="401"/>
      <c r="CJ465" s="401"/>
      <c r="CK465" s="401"/>
      <c r="CL465" s="401"/>
      <c r="CM465" s="401"/>
      <c r="CN465" s="401"/>
      <c r="CO465" s="401"/>
      <c r="CP465" s="401"/>
      <c r="CQ465" s="401"/>
      <c r="CR465" s="401"/>
      <c r="CS465" s="401"/>
      <c r="CT465" s="401"/>
      <c r="CU465" s="401"/>
      <c r="CV465" s="401"/>
      <c r="CW465" s="401"/>
      <c r="CX465" s="401"/>
      <c r="CY465" s="401"/>
      <c r="CZ465" s="401"/>
    </row>
    <row r="466" s="400" customFormat="true" ht="25.15" customHeight="true" x14ac:dyDescent="0.2">
      <c r="A466" s="477"/>
      <c r="B466" s="477"/>
      <c r="C466" s="1124" t="s">
        <v>465</v>
      </c>
      <c r="D466" s="1125"/>
      <c r="E466" s="42">
        <v>-8.74293522394608E-2</v>
      </c>
      <c r="F466" s="51"/>
      <c r="G466" s="51"/>
      <c r="H466" s="1125" t="s">
        <v>621</v>
      </c>
      <c r="I466" s="1125"/>
      <c r="J466" s="41">
        <v>0.11820002323016034</v>
      </c>
      <c r="K466" s="51"/>
      <c r="L466" s="51"/>
      <c r="M466" s="1125" t="s">
        <v>568</v>
      </c>
      <c r="N466" s="1125"/>
      <c r="O466" s="40">
        <v>-9.3913904025899039E-2</v>
      </c>
      <c r="P466" s="51"/>
      <c r="Q466" s="51"/>
      <c r="R466" s="401"/>
      <c r="Z466" s="401"/>
      <c r="AA466" s="401"/>
      <c r="AB466" s="401"/>
      <c r="AC466" s="401"/>
      <c r="AD466" s="401"/>
      <c r="AE466" s="401"/>
      <c r="AF466" s="401"/>
      <c r="AG466" s="401"/>
      <c r="AH466" s="401"/>
      <c r="AI466" s="401"/>
      <c r="AJ466" s="401"/>
      <c r="AK466" s="401"/>
      <c r="AL466" s="401"/>
      <c r="AM466" s="401"/>
      <c r="AN466" s="401"/>
      <c r="AO466" s="401"/>
      <c r="AP466" s="401"/>
      <c r="AQ466" s="401"/>
      <c r="AR466" s="401"/>
      <c r="AS466" s="401"/>
      <c r="AT466" s="401"/>
      <c r="AU466" s="401"/>
      <c r="AV466" s="401"/>
      <c r="AW466" s="401"/>
      <c r="AX466" s="401"/>
      <c r="AY466" s="401"/>
      <c r="AZ466" s="401"/>
      <c r="BB466" s="477"/>
      <c r="BZ466" s="401"/>
      <c r="CA466" s="401"/>
      <c r="CB466" s="401"/>
      <c r="CC466" s="401"/>
      <c r="CD466" s="401"/>
      <c r="CE466" s="401"/>
      <c r="CF466" s="401"/>
      <c r="CG466" s="401"/>
      <c r="CH466" s="401"/>
      <c r="CI466" s="401"/>
      <c r="CJ466" s="401"/>
      <c r="CK466" s="401"/>
      <c r="CL466" s="401"/>
      <c r="CM466" s="401"/>
      <c r="CN466" s="401"/>
      <c r="CO466" s="401"/>
      <c r="CP466" s="401"/>
      <c r="CQ466" s="401"/>
      <c r="CR466" s="401"/>
      <c r="CS466" s="401"/>
      <c r="CT466" s="401"/>
      <c r="CU466" s="401"/>
      <c r="CV466" s="401"/>
      <c r="CW466" s="401"/>
      <c r="CX466" s="401"/>
      <c r="CY466" s="401"/>
      <c r="CZ466" s="401"/>
    </row>
    <row r="467" s="400" customFormat="true" ht="25.15" customHeight="true" x14ac:dyDescent="0.2">
      <c r="A467" s="477"/>
      <c r="B467" s="477"/>
      <c r="C467" s="1124" t="s">
        <v>625</v>
      </c>
      <c r="D467" s="1125"/>
      <c r="E467" s="42">
        <v>8.5343895196250644E-2</v>
      </c>
      <c r="F467" s="51"/>
      <c r="G467" s="51"/>
      <c r="H467" s="1125" t="s">
        <v>629</v>
      </c>
      <c r="I467" s="1125"/>
      <c r="J467" s="41">
        <v>-0.11553628826226436</v>
      </c>
      <c r="K467" s="51"/>
      <c r="L467" s="51"/>
      <c r="M467" s="1125" t="s">
        <v>601</v>
      </c>
      <c r="N467" s="1125"/>
      <c r="O467" s="40">
        <v>9.1258585631918576E-2</v>
      </c>
      <c r="P467" s="51"/>
      <c r="Q467" s="51"/>
      <c r="R467" s="401"/>
      <c r="Z467" s="401"/>
      <c r="AA467" s="401"/>
      <c r="AB467" s="401"/>
      <c r="AC467" s="401"/>
      <c r="AD467" s="401"/>
      <c r="AE467" s="401"/>
      <c r="AF467" s="401"/>
      <c r="AG467" s="401"/>
      <c r="AH467" s="401"/>
      <c r="AI467" s="401"/>
      <c r="AJ467" s="401"/>
      <c r="AK467" s="401"/>
      <c r="AL467" s="401"/>
      <c r="AM467" s="401"/>
      <c r="AN467" s="401"/>
      <c r="AO467" s="401"/>
      <c r="AP467" s="401"/>
      <c r="AQ467" s="401"/>
      <c r="AR467" s="401"/>
      <c r="AS467" s="401"/>
      <c r="AT467" s="401"/>
      <c r="AU467" s="401"/>
      <c r="AV467" s="401"/>
      <c r="AW467" s="401"/>
      <c r="AX467" s="401"/>
      <c r="AY467" s="401"/>
      <c r="AZ467" s="401"/>
      <c r="BB467" s="477"/>
      <c r="BZ467" s="401"/>
      <c r="CA467" s="401"/>
      <c r="CB467" s="401"/>
      <c r="CC467" s="401"/>
      <c r="CD467" s="401"/>
      <c r="CE467" s="401"/>
      <c r="CF467" s="401"/>
      <c r="CG467" s="401"/>
      <c r="CH467" s="401"/>
      <c r="CI467" s="401"/>
      <c r="CJ467" s="401"/>
      <c r="CK467" s="401"/>
      <c r="CL467" s="401"/>
      <c r="CM467" s="401"/>
      <c r="CN467" s="401"/>
      <c r="CO467" s="401"/>
      <c r="CP467" s="401"/>
      <c r="CQ467" s="401"/>
      <c r="CR467" s="401"/>
      <c r="CS467" s="401"/>
      <c r="CT467" s="401"/>
      <c r="CU467" s="401"/>
      <c r="CV467" s="401"/>
      <c r="CW467" s="401"/>
      <c r="CX467" s="401"/>
      <c r="CY467" s="401"/>
      <c r="CZ467" s="401"/>
    </row>
    <row r="468" s="400" customFormat="true" ht="25.15" customHeight="true" x14ac:dyDescent="0.2">
      <c r="A468" s="477"/>
      <c r="B468" s="477"/>
      <c r="C468" s="1124" t="s">
        <v>630</v>
      </c>
      <c r="D468" s="1125"/>
      <c r="E468" s="42">
        <v>8.312015080688713E-2</v>
      </c>
      <c r="F468" s="51"/>
      <c r="G468" s="51"/>
      <c r="H468" s="1125" t="s">
        <v>631</v>
      </c>
      <c r="I468" s="1125"/>
      <c r="J468" s="41">
        <v>-0.11490321917706786</v>
      </c>
      <c r="K468" s="51"/>
      <c r="L468" s="51"/>
      <c r="M468" s="1125" t="s">
        <v>607</v>
      </c>
      <c r="N468" s="1125"/>
      <c r="O468" s="40">
        <v>9.1217824450927937E-2</v>
      </c>
      <c r="P468" s="51"/>
      <c r="Q468" s="51"/>
      <c r="R468" s="401"/>
      <c r="Z468" s="401"/>
      <c r="AA468" s="401"/>
      <c r="AB468" s="401"/>
      <c r="AC468" s="401"/>
      <c r="AD468" s="401"/>
      <c r="AE468" s="401"/>
      <c r="AF468" s="401"/>
      <c r="AG468" s="401"/>
      <c r="AH468" s="401"/>
      <c r="AI468" s="401"/>
      <c r="AJ468" s="401"/>
      <c r="AK468" s="401"/>
      <c r="AL468" s="401"/>
      <c r="AM468" s="401"/>
      <c r="AN468" s="401"/>
      <c r="AO468" s="401"/>
      <c r="AP468" s="401"/>
      <c r="AQ468" s="401"/>
      <c r="AR468" s="401"/>
      <c r="AS468" s="401"/>
      <c r="AT468" s="401"/>
      <c r="AU468" s="401"/>
      <c r="AV468" s="401"/>
      <c r="AW468" s="401"/>
      <c r="AX468" s="401"/>
      <c r="AY468" s="401"/>
      <c r="AZ468" s="401"/>
      <c r="BB468" s="477"/>
      <c r="BZ468" s="401"/>
      <c r="CA468" s="401"/>
      <c r="CB468" s="401"/>
      <c r="CC468" s="401"/>
      <c r="CD468" s="401"/>
      <c r="CE468" s="401"/>
      <c r="CF468" s="401"/>
      <c r="CG468" s="401"/>
      <c r="CH468" s="401"/>
      <c r="CI468" s="401"/>
      <c r="CJ468" s="401"/>
      <c r="CK468" s="401"/>
      <c r="CL468" s="401"/>
      <c r="CM468" s="401"/>
      <c r="CN468" s="401"/>
      <c r="CO468" s="401"/>
      <c r="CP468" s="401"/>
      <c r="CQ468" s="401"/>
      <c r="CR468" s="401"/>
      <c r="CS468" s="401"/>
      <c r="CT468" s="401"/>
      <c r="CU468" s="401"/>
      <c r="CV468" s="401"/>
      <c r="CW468" s="401"/>
      <c r="CX468" s="401"/>
      <c r="CY468" s="401"/>
      <c r="CZ468" s="401"/>
    </row>
    <row r="469" s="400" customFormat="true" ht="25.15" customHeight="true" x14ac:dyDescent="0.2">
      <c r="A469" s="477"/>
      <c r="B469" s="477"/>
      <c r="C469" s="1124" t="s">
        <v>632</v>
      </c>
      <c r="D469" s="1125"/>
      <c r="E469" s="42">
        <v>7.643216205592529E-2</v>
      </c>
      <c r="F469" s="51"/>
      <c r="G469" s="51"/>
      <c r="H469" s="1125" t="s">
        <v>465</v>
      </c>
      <c r="I469" s="1125"/>
      <c r="J469" s="41">
        <v>-0.10872285011062857</v>
      </c>
      <c r="K469" s="51"/>
      <c r="L469" s="51"/>
      <c r="M469" s="1125" t="s">
        <v>620</v>
      </c>
      <c r="N469" s="1125"/>
      <c r="O469" s="40">
        <v>8.9426134093648552E-2</v>
      </c>
      <c r="P469" s="51"/>
      <c r="Q469" s="51"/>
      <c r="R469" s="401"/>
      <c r="Z469" s="401"/>
      <c r="AA469" s="401"/>
      <c r="AB469" s="401"/>
      <c r="AC469" s="401"/>
      <c r="AD469" s="401"/>
      <c r="AE469" s="401"/>
      <c r="AF469" s="401"/>
      <c r="AG469" s="401"/>
      <c r="AH469" s="401"/>
      <c r="AI469" s="401"/>
      <c r="AJ469" s="401"/>
      <c r="AK469" s="401"/>
      <c r="AL469" s="401"/>
      <c r="AM469" s="401"/>
      <c r="AN469" s="401"/>
      <c r="AO469" s="401"/>
      <c r="AP469" s="401"/>
      <c r="AQ469" s="401"/>
      <c r="AR469" s="401"/>
      <c r="AS469" s="401"/>
      <c r="AT469" s="401"/>
      <c r="AU469" s="401"/>
      <c r="AV469" s="401"/>
      <c r="AW469" s="401"/>
      <c r="AX469" s="401"/>
      <c r="AY469" s="401"/>
      <c r="AZ469" s="401"/>
      <c r="BB469" s="477"/>
      <c r="BZ469" s="401"/>
      <c r="CA469" s="401"/>
      <c r="CB469" s="401"/>
      <c r="CC469" s="401"/>
      <c r="CD469" s="401"/>
      <c r="CE469" s="401"/>
      <c r="CF469" s="401"/>
      <c r="CG469" s="401"/>
      <c r="CH469" s="401"/>
      <c r="CI469" s="401"/>
      <c r="CJ469" s="401"/>
      <c r="CK469" s="401"/>
      <c r="CL469" s="401"/>
      <c r="CM469" s="401"/>
      <c r="CN469" s="401"/>
      <c r="CO469" s="401"/>
      <c r="CP469" s="401"/>
      <c r="CQ469" s="401"/>
      <c r="CR469" s="401"/>
      <c r="CS469" s="401"/>
      <c r="CT469" s="401"/>
      <c r="CU469" s="401"/>
      <c r="CV469" s="401"/>
      <c r="CW469" s="401"/>
      <c r="CX469" s="401"/>
      <c r="CY469" s="401"/>
      <c r="CZ469" s="401"/>
    </row>
    <row r="470" s="400" customFormat="true" ht="25.15" customHeight="true" x14ac:dyDescent="0.2">
      <c r="A470" s="477"/>
      <c r="B470" s="477"/>
      <c r="C470" s="1124" t="s">
        <v>619</v>
      </c>
      <c r="D470" s="1125"/>
      <c r="E470" s="42">
        <v>7.275866986189708E-2</v>
      </c>
      <c r="F470" s="51"/>
      <c r="G470" s="51"/>
      <c r="H470" s="1125" t="s">
        <v>620</v>
      </c>
      <c r="I470" s="1125"/>
      <c r="J470" s="41">
        <v>0.10756074590567313</v>
      </c>
      <c r="K470" s="51"/>
      <c r="L470" s="51"/>
      <c r="M470" s="1125" t="s">
        <v>633</v>
      </c>
      <c r="N470" s="1125"/>
      <c r="O470" s="40">
        <v>8.9264258857687309E-2</v>
      </c>
      <c r="P470" s="51"/>
      <c r="Q470" s="51"/>
      <c r="R470" s="401"/>
      <c r="Z470" s="401"/>
      <c r="AA470" s="401"/>
      <c r="AB470" s="401"/>
      <c r="AC470" s="401"/>
      <c r="AD470" s="401"/>
      <c r="AE470" s="401"/>
      <c r="AF470" s="401"/>
      <c r="AG470" s="401"/>
      <c r="AH470" s="401"/>
      <c r="AI470" s="401"/>
      <c r="AJ470" s="401"/>
      <c r="AK470" s="401"/>
      <c r="AL470" s="401"/>
      <c r="AM470" s="401"/>
      <c r="AN470" s="401"/>
      <c r="AO470" s="401"/>
      <c r="AP470" s="401"/>
      <c r="AQ470" s="401"/>
      <c r="AR470" s="401"/>
      <c r="AS470" s="401"/>
      <c r="AT470" s="401"/>
      <c r="AU470" s="401"/>
      <c r="AV470" s="401"/>
      <c r="AW470" s="401"/>
      <c r="AX470" s="401"/>
      <c r="AY470" s="401"/>
      <c r="AZ470" s="401"/>
      <c r="BB470" s="477"/>
      <c r="BZ470" s="401"/>
      <c r="CA470" s="401"/>
      <c r="CB470" s="401"/>
      <c r="CC470" s="401"/>
      <c r="CD470" s="401"/>
      <c r="CE470" s="401"/>
      <c r="CF470" s="401"/>
      <c r="CG470" s="401"/>
      <c r="CH470" s="401"/>
      <c r="CI470" s="401"/>
      <c r="CJ470" s="401"/>
      <c r="CK470" s="401"/>
      <c r="CL470" s="401"/>
      <c r="CM470" s="401"/>
      <c r="CN470" s="401"/>
      <c r="CO470" s="401"/>
      <c r="CP470" s="401"/>
      <c r="CQ470" s="401"/>
      <c r="CR470" s="401"/>
      <c r="CS470" s="401"/>
      <c r="CT470" s="401"/>
      <c r="CU470" s="401"/>
      <c r="CV470" s="401"/>
      <c r="CW470" s="401"/>
      <c r="CX470" s="401"/>
      <c r="CY470" s="401"/>
      <c r="CZ470" s="401"/>
    </row>
    <row r="471" s="400" customFormat="true" ht="25.15" customHeight="true" x14ac:dyDescent="0.2">
      <c r="A471" s="477"/>
      <c r="B471" s="477"/>
      <c r="C471" s="1124" t="s">
        <v>564</v>
      </c>
      <c r="D471" s="1125"/>
      <c r="E471" s="42">
        <v>7.2027748086057733E-2</v>
      </c>
      <c r="F471" s="51"/>
      <c r="G471" s="51"/>
      <c r="H471" s="1125" t="s">
        <v>634</v>
      </c>
      <c r="I471" s="1125"/>
      <c r="J471" s="41">
        <v>-0.10479287157962344</v>
      </c>
      <c r="K471" s="51"/>
      <c r="L471" s="51"/>
      <c r="M471" s="1125" t="s">
        <v>609</v>
      </c>
      <c r="N471" s="1125"/>
      <c r="O471" s="40">
        <v>-8.3005252209200672E-2</v>
      </c>
      <c r="P471" s="51"/>
      <c r="Q471" s="51"/>
      <c r="R471" s="401"/>
      <c r="Z471" s="401"/>
      <c r="AA471" s="401"/>
      <c r="AB471" s="401"/>
      <c r="AC471" s="401"/>
      <c r="AD471" s="401"/>
      <c r="AE471" s="401"/>
      <c r="AF471" s="401"/>
      <c r="AG471" s="401"/>
      <c r="AH471" s="401"/>
      <c r="AI471" s="401"/>
      <c r="AJ471" s="401"/>
      <c r="AK471" s="401"/>
      <c r="AL471" s="401"/>
      <c r="AM471" s="401"/>
      <c r="AN471" s="401"/>
      <c r="AO471" s="401"/>
      <c r="AP471" s="401"/>
      <c r="AQ471" s="401"/>
      <c r="AR471" s="401"/>
      <c r="AS471" s="401"/>
      <c r="AT471" s="401"/>
      <c r="AU471" s="401"/>
      <c r="AV471" s="401"/>
      <c r="AW471" s="401"/>
      <c r="AX471" s="401"/>
      <c r="AY471" s="401"/>
      <c r="AZ471" s="401"/>
      <c r="BB471" s="477"/>
      <c r="BZ471" s="401"/>
      <c r="CA471" s="401"/>
      <c r="CB471" s="401"/>
      <c r="CC471" s="401"/>
      <c r="CD471" s="401"/>
      <c r="CE471" s="401"/>
      <c r="CF471" s="401"/>
      <c r="CG471" s="401"/>
      <c r="CH471" s="401"/>
      <c r="CI471" s="401"/>
      <c r="CJ471" s="401"/>
      <c r="CK471" s="401"/>
      <c r="CL471" s="401"/>
      <c r="CM471" s="401"/>
      <c r="CN471" s="401"/>
      <c r="CO471" s="401"/>
      <c r="CP471" s="401"/>
      <c r="CQ471" s="401"/>
      <c r="CR471" s="401"/>
      <c r="CS471" s="401"/>
      <c r="CT471" s="401"/>
      <c r="CU471" s="401"/>
      <c r="CV471" s="401"/>
      <c r="CW471" s="401"/>
      <c r="CX471" s="401"/>
      <c r="CY471" s="401"/>
      <c r="CZ471" s="401"/>
    </row>
    <row r="472" s="400" customFormat="true" ht="25.15" customHeight="true" x14ac:dyDescent="0.2">
      <c r="A472" s="477"/>
      <c r="B472" s="477"/>
      <c r="C472" s="1124" t="s">
        <v>618</v>
      </c>
      <c r="D472" s="1125"/>
      <c r="E472" s="42">
        <v>-5.7665079190356995E-2</v>
      </c>
      <c r="F472" s="51"/>
      <c r="G472" s="51"/>
      <c r="H472" s="1125" t="s">
        <v>456</v>
      </c>
      <c r="I472" s="1125"/>
      <c r="J472" s="41">
        <v>0.1034611402287277</v>
      </c>
      <c r="K472" s="51"/>
      <c r="L472" s="51"/>
      <c r="M472" s="1125" t="s">
        <v>467</v>
      </c>
      <c r="N472" s="1125"/>
      <c r="O472" s="40">
        <v>8.2803505029743762E-2</v>
      </c>
      <c r="P472" s="51"/>
      <c r="Q472" s="51"/>
      <c r="R472" s="401"/>
      <c r="Z472" s="401"/>
      <c r="AA472" s="401"/>
      <c r="AB472" s="401"/>
      <c r="AC472" s="401"/>
      <c r="AD472" s="401"/>
      <c r="AE472" s="401"/>
      <c r="AF472" s="401"/>
      <c r="AG472" s="401"/>
      <c r="AH472" s="401"/>
      <c r="AI472" s="401"/>
      <c r="AJ472" s="401"/>
      <c r="AK472" s="401"/>
      <c r="AL472" s="401"/>
      <c r="AM472" s="401"/>
      <c r="AN472" s="401"/>
      <c r="AO472" s="401"/>
      <c r="AP472" s="401"/>
      <c r="AQ472" s="401"/>
      <c r="AR472" s="401"/>
      <c r="AS472" s="401"/>
      <c r="AT472" s="401"/>
      <c r="AU472" s="401"/>
      <c r="AV472" s="401"/>
      <c r="AW472" s="401"/>
      <c r="AX472" s="401"/>
      <c r="AY472" s="401"/>
      <c r="AZ472" s="401"/>
      <c r="BB472" s="477"/>
      <c r="BZ472" s="401"/>
      <c r="CA472" s="401"/>
      <c r="CB472" s="401"/>
      <c r="CC472" s="401"/>
      <c r="CD472" s="401"/>
      <c r="CE472" s="401"/>
      <c r="CF472" s="401"/>
      <c r="CG472" s="401"/>
      <c r="CH472" s="401"/>
      <c r="CI472" s="401"/>
      <c r="CJ472" s="401"/>
      <c r="CK472" s="401"/>
      <c r="CL472" s="401"/>
      <c r="CM472" s="401"/>
      <c r="CN472" s="401"/>
      <c r="CO472" s="401"/>
      <c r="CP472" s="401"/>
      <c r="CQ472" s="401"/>
      <c r="CR472" s="401"/>
      <c r="CS472" s="401"/>
      <c r="CT472" s="401"/>
      <c r="CU472" s="401"/>
      <c r="CV472" s="401"/>
      <c r="CW472" s="401"/>
      <c r="CX472" s="401"/>
      <c r="CY472" s="401"/>
      <c r="CZ472" s="401"/>
    </row>
    <row r="473" s="400" customFormat="true" ht="25.15" customHeight="true" x14ac:dyDescent="0.2">
      <c r="A473" s="477"/>
      <c r="B473" s="477"/>
      <c r="C473" s="1124" t="s">
        <v>635</v>
      </c>
      <c r="D473" s="1125"/>
      <c r="E473" s="42">
        <v>-4.3998841945948351E-2</v>
      </c>
      <c r="F473" s="51"/>
      <c r="G473" s="51"/>
      <c r="H473" s="1125" t="s">
        <v>498</v>
      </c>
      <c r="I473" s="1125"/>
      <c r="J473" s="41">
        <v>-9.8395802801554286E-2</v>
      </c>
      <c r="K473" s="51"/>
      <c r="L473" s="51"/>
      <c r="M473" s="1125" t="s">
        <v>627</v>
      </c>
      <c r="N473" s="1125"/>
      <c r="O473" s="40">
        <v>7.6913164111440793E-2</v>
      </c>
      <c r="P473" s="51"/>
      <c r="Q473" s="51"/>
      <c r="R473" s="401"/>
      <c r="Z473" s="401"/>
      <c r="AA473" s="401"/>
      <c r="AB473" s="401"/>
      <c r="AC473" s="401"/>
      <c r="AD473" s="401"/>
      <c r="AE473" s="401"/>
      <c r="AF473" s="401"/>
      <c r="AG473" s="401"/>
      <c r="AH473" s="401"/>
      <c r="AI473" s="401"/>
      <c r="AJ473" s="401"/>
      <c r="AK473" s="401"/>
      <c r="AL473" s="401"/>
      <c r="AM473" s="401"/>
      <c r="AN473" s="401"/>
      <c r="AO473" s="401"/>
      <c r="AP473" s="401"/>
      <c r="AQ473" s="401"/>
      <c r="AR473" s="401"/>
      <c r="AS473" s="401"/>
      <c r="AT473" s="401"/>
      <c r="AU473" s="401"/>
      <c r="AV473" s="401"/>
      <c r="AW473" s="401"/>
      <c r="AX473" s="401"/>
      <c r="AY473" s="401"/>
      <c r="AZ473" s="401"/>
      <c r="BB473" s="477"/>
      <c r="BZ473" s="401"/>
      <c r="CA473" s="401"/>
      <c r="CB473" s="401"/>
      <c r="CC473" s="401"/>
      <c r="CD473" s="401"/>
      <c r="CE473" s="401"/>
      <c r="CF473" s="401"/>
      <c r="CG473" s="401"/>
      <c r="CH473" s="401"/>
      <c r="CI473" s="401"/>
      <c r="CJ473" s="401"/>
      <c r="CK473" s="401"/>
      <c r="CL473" s="401"/>
      <c r="CM473" s="401"/>
      <c r="CN473" s="401"/>
      <c r="CO473" s="401"/>
      <c r="CP473" s="401"/>
      <c r="CQ473" s="401"/>
      <c r="CR473" s="401"/>
      <c r="CS473" s="401"/>
      <c r="CT473" s="401"/>
      <c r="CU473" s="401"/>
      <c r="CV473" s="401"/>
      <c r="CW473" s="401"/>
      <c r="CX473" s="401"/>
      <c r="CY473" s="401"/>
      <c r="CZ473" s="401"/>
    </row>
    <row r="474" s="400" customFormat="true" ht="25.15" customHeight="true" x14ac:dyDescent="0.2">
      <c r="A474" s="477"/>
      <c r="B474" s="477"/>
      <c r="C474" s="1124" t="s">
        <v>636</v>
      </c>
      <c r="D474" s="1125"/>
      <c r="E474" s="42">
        <v>4.3414346367313034E-2</v>
      </c>
      <c r="F474" s="51"/>
      <c r="G474" s="51"/>
      <c r="H474" s="1125" t="s">
        <v>637</v>
      </c>
      <c r="I474" s="1125"/>
      <c r="J474" s="41">
        <v>9.5121937975049614E-2</v>
      </c>
      <c r="K474" s="51"/>
      <c r="L474" s="51"/>
      <c r="M474" s="1125" t="s">
        <v>638</v>
      </c>
      <c r="N474" s="1125"/>
      <c r="O474" s="40">
        <v>-7.5931700686060116E-2</v>
      </c>
      <c r="P474" s="51"/>
      <c r="Q474" s="51"/>
      <c r="R474" s="401"/>
      <c r="Z474" s="401"/>
      <c r="AA474" s="401"/>
      <c r="AB474" s="401"/>
      <c r="AC474" s="401"/>
      <c r="AD474" s="401"/>
      <c r="AE474" s="401"/>
      <c r="AF474" s="401"/>
      <c r="AG474" s="401"/>
      <c r="AH474" s="401"/>
      <c r="AI474" s="401"/>
      <c r="AJ474" s="401"/>
      <c r="AK474" s="401"/>
      <c r="AL474" s="401"/>
      <c r="AM474" s="401"/>
      <c r="AN474" s="401"/>
      <c r="AO474" s="401"/>
      <c r="AP474" s="401"/>
      <c r="AQ474" s="401"/>
      <c r="AR474" s="401"/>
      <c r="AS474" s="401"/>
      <c r="AT474" s="401"/>
      <c r="AU474" s="401"/>
      <c r="AV474" s="401"/>
      <c r="AW474" s="401"/>
      <c r="AX474" s="401"/>
      <c r="AY474" s="401"/>
      <c r="AZ474" s="401"/>
      <c r="BB474" s="477"/>
      <c r="BZ474" s="401"/>
      <c r="CA474" s="401"/>
      <c r="CB474" s="401"/>
      <c r="CC474" s="401"/>
      <c r="CD474" s="401"/>
      <c r="CE474" s="401"/>
      <c r="CF474" s="401"/>
      <c r="CG474" s="401"/>
      <c r="CH474" s="401"/>
      <c r="CI474" s="401"/>
      <c r="CJ474" s="401"/>
      <c r="CK474" s="401"/>
      <c r="CL474" s="401"/>
      <c r="CM474" s="401"/>
      <c r="CN474" s="401"/>
      <c r="CO474" s="401"/>
      <c r="CP474" s="401"/>
      <c r="CQ474" s="401"/>
      <c r="CR474" s="401"/>
      <c r="CS474" s="401"/>
      <c r="CT474" s="401"/>
      <c r="CU474" s="401"/>
      <c r="CV474" s="401"/>
      <c r="CW474" s="401"/>
      <c r="CX474" s="401"/>
      <c r="CY474" s="401"/>
      <c r="CZ474" s="401"/>
    </row>
    <row r="475" s="400" customFormat="true" ht="25.15" customHeight="true" x14ac:dyDescent="0.2">
      <c r="A475" s="477"/>
      <c r="B475" s="477"/>
      <c r="C475" s="1124" t="s">
        <v>610</v>
      </c>
      <c r="D475" s="1125"/>
      <c r="E475" s="42">
        <v>-4.23085361385728E-2</v>
      </c>
      <c r="F475" s="51"/>
      <c r="G475" s="51"/>
      <c r="H475" s="1125" t="s">
        <v>480</v>
      </c>
      <c r="I475" s="1125"/>
      <c r="J475" s="41">
        <v>-9.1718465369092783E-2</v>
      </c>
      <c r="K475" s="51"/>
      <c r="L475" s="51"/>
      <c r="M475" s="1125" t="s">
        <v>639</v>
      </c>
      <c r="N475" s="1125"/>
      <c r="O475" s="40">
        <v>7.4255469925612064E-2</v>
      </c>
      <c r="P475" s="51"/>
      <c r="Q475" s="51"/>
      <c r="R475" s="401"/>
      <c r="Z475" s="401"/>
      <c r="AA475" s="401"/>
      <c r="AB475" s="401"/>
      <c r="AC475" s="401"/>
      <c r="AD475" s="401"/>
      <c r="AE475" s="401"/>
      <c r="AF475" s="401"/>
      <c r="AG475" s="401"/>
      <c r="AH475" s="401"/>
      <c r="AI475" s="401"/>
      <c r="AJ475" s="401"/>
      <c r="AK475" s="401"/>
      <c r="AL475" s="401"/>
      <c r="AM475" s="401"/>
      <c r="AN475" s="401"/>
      <c r="AO475" s="401"/>
      <c r="AP475" s="401"/>
      <c r="AQ475" s="401"/>
      <c r="AR475" s="401"/>
      <c r="AS475" s="401"/>
      <c r="AT475" s="401"/>
      <c r="AU475" s="401"/>
      <c r="AV475" s="401"/>
      <c r="AW475" s="401"/>
      <c r="AX475" s="401"/>
      <c r="AY475" s="401"/>
      <c r="AZ475" s="401"/>
      <c r="BB475" s="477"/>
      <c r="BZ475" s="401"/>
      <c r="CA475" s="401"/>
      <c r="CB475" s="401"/>
      <c r="CC475" s="401"/>
      <c r="CD475" s="401"/>
      <c r="CE475" s="401"/>
      <c r="CF475" s="401"/>
      <c r="CG475" s="401"/>
      <c r="CH475" s="401"/>
      <c r="CI475" s="401"/>
      <c r="CJ475" s="401"/>
      <c r="CK475" s="401"/>
      <c r="CL475" s="401"/>
      <c r="CM475" s="401"/>
      <c r="CN475" s="401"/>
      <c r="CO475" s="401"/>
      <c r="CP475" s="401"/>
      <c r="CQ475" s="401"/>
      <c r="CR475" s="401"/>
      <c r="CS475" s="401"/>
      <c r="CT475" s="401"/>
      <c r="CU475" s="401"/>
      <c r="CV475" s="401"/>
      <c r="CW475" s="401"/>
      <c r="CX475" s="401"/>
      <c r="CY475" s="401"/>
      <c r="CZ475" s="401"/>
    </row>
    <row r="476" s="400" customFormat="true" ht="25.15" customHeight="true" x14ac:dyDescent="0.2">
      <c r="A476" s="477"/>
      <c r="B476" s="477"/>
      <c r="C476" s="1124" t="s">
        <v>480</v>
      </c>
      <c r="D476" s="1125"/>
      <c r="E476" s="42">
        <v>-4.1793352212258612E-2</v>
      </c>
      <c r="F476" s="51"/>
      <c r="G476" s="51"/>
      <c r="H476" s="1125" t="s">
        <v>640</v>
      </c>
      <c r="I476" s="1125"/>
      <c r="J476" s="41">
        <v>8.8583557275279196E-2</v>
      </c>
      <c r="K476" s="51"/>
      <c r="L476" s="51"/>
      <c r="M476" s="1125" t="s">
        <v>641</v>
      </c>
      <c r="N476" s="1125"/>
      <c r="O476" s="40">
        <v>7.2603823402486889E-2</v>
      </c>
      <c r="P476" s="51"/>
      <c r="Q476" s="51"/>
      <c r="R476" s="401"/>
      <c r="Z476" s="401"/>
      <c r="AA476" s="401"/>
      <c r="AB476" s="401"/>
      <c r="AC476" s="401"/>
      <c r="AD476" s="401"/>
      <c r="AE476" s="401"/>
      <c r="AF476" s="401"/>
      <c r="AG476" s="401"/>
      <c r="AH476" s="401"/>
      <c r="AI476" s="401"/>
      <c r="AJ476" s="401"/>
      <c r="AK476" s="401"/>
      <c r="AL476" s="401"/>
      <c r="AM476" s="401"/>
      <c r="AN476" s="401"/>
      <c r="AO476" s="401"/>
      <c r="AP476" s="401"/>
      <c r="AQ476" s="401"/>
      <c r="AR476" s="401"/>
      <c r="AS476" s="401"/>
      <c r="AT476" s="401"/>
      <c r="AU476" s="401"/>
      <c r="AV476" s="401"/>
      <c r="AW476" s="401"/>
      <c r="AX476" s="401"/>
      <c r="AY476" s="401"/>
      <c r="AZ476" s="401"/>
      <c r="BB476" s="477"/>
      <c r="BZ476" s="401"/>
      <c r="CA476" s="401"/>
      <c r="CB476" s="401"/>
      <c r="CC476" s="401"/>
      <c r="CD476" s="401"/>
      <c r="CE476" s="401"/>
      <c r="CF476" s="401"/>
      <c r="CG476" s="401"/>
      <c r="CH476" s="401"/>
      <c r="CI476" s="401"/>
      <c r="CJ476" s="401"/>
      <c r="CK476" s="401"/>
      <c r="CL476" s="401"/>
      <c r="CM476" s="401"/>
      <c r="CN476" s="401"/>
      <c r="CO476" s="401"/>
      <c r="CP476" s="401"/>
      <c r="CQ476" s="401"/>
      <c r="CR476" s="401"/>
      <c r="CS476" s="401"/>
      <c r="CT476" s="401"/>
      <c r="CU476" s="401"/>
      <c r="CV476" s="401"/>
      <c r="CW476" s="401"/>
      <c r="CX476" s="401"/>
      <c r="CY476" s="401"/>
      <c r="CZ476" s="401"/>
    </row>
    <row r="477" s="400" customFormat="true" ht="25.15" customHeight="true" x14ac:dyDescent="0.2">
      <c r="A477" s="477"/>
      <c r="B477" s="477"/>
      <c r="C477" s="1124" t="s">
        <v>642</v>
      </c>
      <c r="D477" s="1125"/>
      <c r="E477" s="42">
        <v>4.0832274337212558E-2</v>
      </c>
      <c r="F477" s="51"/>
      <c r="G477" s="51"/>
      <c r="H477" s="1125" t="s">
        <v>626</v>
      </c>
      <c r="I477" s="1125"/>
      <c r="J477" s="41">
        <v>8.7754988633590783E-2</v>
      </c>
      <c r="K477" s="51"/>
      <c r="L477" s="51"/>
      <c r="M477" s="1125" t="s">
        <v>643</v>
      </c>
      <c r="N477" s="1125"/>
      <c r="O477" s="40">
        <v>6.9172176193516455E-2</v>
      </c>
      <c r="P477" s="51"/>
      <c r="Q477" s="51"/>
      <c r="R477" s="401"/>
      <c r="Z477" s="401"/>
      <c r="AA477" s="401"/>
      <c r="AB477" s="401"/>
      <c r="AC477" s="401"/>
      <c r="AD477" s="401"/>
      <c r="AE477" s="401"/>
      <c r="AF477" s="401"/>
      <c r="AG477" s="401"/>
      <c r="AH477" s="401"/>
      <c r="AI477" s="401"/>
      <c r="AJ477" s="401"/>
      <c r="AK477" s="401"/>
      <c r="AL477" s="401"/>
      <c r="AM477" s="401"/>
      <c r="AN477" s="401"/>
      <c r="AO477" s="401"/>
      <c r="AP477" s="401"/>
      <c r="AQ477" s="401"/>
      <c r="AR477" s="401"/>
      <c r="AS477" s="401"/>
      <c r="AT477" s="401"/>
      <c r="AU477" s="401"/>
      <c r="AV477" s="401"/>
      <c r="AW477" s="401"/>
      <c r="AX477" s="401"/>
      <c r="AY477" s="401"/>
      <c r="AZ477" s="401"/>
      <c r="BB477" s="477"/>
      <c r="BZ477" s="401"/>
      <c r="CA477" s="401"/>
      <c r="CB477" s="401"/>
      <c r="CC477" s="401"/>
      <c r="CD477" s="401"/>
      <c r="CE477" s="401"/>
      <c r="CF477" s="401"/>
      <c r="CG477" s="401"/>
      <c r="CH477" s="401"/>
      <c r="CI477" s="401"/>
      <c r="CJ477" s="401"/>
      <c r="CK477" s="401"/>
      <c r="CL477" s="401"/>
      <c r="CM477" s="401"/>
      <c r="CN477" s="401"/>
      <c r="CO477" s="401"/>
      <c r="CP477" s="401"/>
      <c r="CQ477" s="401"/>
      <c r="CR477" s="401"/>
      <c r="CS477" s="401"/>
      <c r="CT477" s="401"/>
      <c r="CU477" s="401"/>
      <c r="CV477" s="401"/>
      <c r="CW477" s="401"/>
      <c r="CX477" s="401"/>
      <c r="CY477" s="401"/>
      <c r="CZ477" s="401"/>
    </row>
    <row r="478" s="400" customFormat="true" ht="25.15" customHeight="true" x14ac:dyDescent="0.2">
      <c r="A478" s="477"/>
      <c r="B478" s="477"/>
      <c r="C478" s="1124" t="s">
        <v>644</v>
      </c>
      <c r="D478" s="1125"/>
      <c r="E478" s="42">
        <v>3.9623717494703163E-2</v>
      </c>
      <c r="F478" s="51"/>
      <c r="G478" s="51"/>
      <c r="H478" s="1125" t="s">
        <v>630</v>
      </c>
      <c r="I478" s="1125"/>
      <c r="J478" s="41">
        <v>7.5062563439454749E-2</v>
      </c>
      <c r="K478" s="51"/>
      <c r="L478" s="51"/>
      <c r="M478" s="1125" t="s">
        <v>564</v>
      </c>
      <c r="N478" s="1125"/>
      <c r="O478" s="40">
        <v>6.6756878530210992E-2</v>
      </c>
      <c r="P478" s="51"/>
      <c r="Q478" s="51"/>
      <c r="R478" s="401"/>
      <c r="Z478" s="401"/>
      <c r="AA478" s="401"/>
      <c r="AB478" s="401"/>
      <c r="AC478" s="401"/>
      <c r="AD478" s="401"/>
      <c r="AE478" s="401"/>
      <c r="AF478" s="401"/>
      <c r="AG478" s="401"/>
      <c r="AH478" s="401"/>
      <c r="AI478" s="401"/>
      <c r="AJ478" s="401"/>
      <c r="AK478" s="401"/>
      <c r="AL478" s="401"/>
      <c r="AM478" s="401"/>
      <c r="AN478" s="401"/>
      <c r="AO478" s="401"/>
      <c r="AP478" s="401"/>
      <c r="AQ478" s="401"/>
      <c r="AR478" s="401"/>
      <c r="AS478" s="401"/>
      <c r="AT478" s="401"/>
      <c r="AU478" s="401"/>
      <c r="AV478" s="401"/>
      <c r="AW478" s="401"/>
      <c r="AX478" s="401"/>
      <c r="AY478" s="401"/>
      <c r="AZ478" s="401"/>
      <c r="BB478" s="477"/>
      <c r="BZ478" s="401"/>
      <c r="CA478" s="401"/>
      <c r="CB478" s="401"/>
      <c r="CC478" s="401"/>
      <c r="CD478" s="401"/>
      <c r="CE478" s="401"/>
      <c r="CF478" s="401"/>
      <c r="CG478" s="401"/>
      <c r="CH478" s="401"/>
      <c r="CI478" s="401"/>
      <c r="CJ478" s="401"/>
      <c r="CK478" s="401"/>
      <c r="CL478" s="401"/>
      <c r="CM478" s="401"/>
      <c r="CN478" s="401"/>
      <c r="CO478" s="401"/>
      <c r="CP478" s="401"/>
      <c r="CQ478" s="401"/>
      <c r="CR478" s="401"/>
      <c r="CS478" s="401"/>
      <c r="CT478" s="401"/>
      <c r="CU478" s="401"/>
      <c r="CV478" s="401"/>
      <c r="CW478" s="401"/>
      <c r="CX478" s="401"/>
      <c r="CY478" s="401"/>
      <c r="CZ478" s="401"/>
    </row>
    <row r="479" s="400" customFormat="true" ht="25.15" customHeight="true" x14ac:dyDescent="0.2">
      <c r="A479" s="477"/>
      <c r="B479" s="477"/>
      <c r="C479" s="1124" t="s">
        <v>492</v>
      </c>
      <c r="D479" s="1125"/>
      <c r="E479" s="42">
        <v>-3.9341895580024197E-2</v>
      </c>
      <c r="F479" s="51"/>
      <c r="G479" s="51"/>
      <c r="H479" s="1125" t="s">
        <v>645</v>
      </c>
      <c r="I479" s="1125"/>
      <c r="J479" s="41">
        <v>-7.4728420542926735E-2</v>
      </c>
      <c r="K479" s="51"/>
      <c r="L479" s="51"/>
      <c r="M479" s="1125" t="s">
        <v>606</v>
      </c>
      <c r="N479" s="1125"/>
      <c r="O479" s="40">
        <v>-6.6753915403341635E-2</v>
      </c>
      <c r="P479" s="51"/>
      <c r="Q479" s="51"/>
      <c r="R479" s="401"/>
      <c r="Z479" s="401"/>
      <c r="AA479" s="401"/>
      <c r="AB479" s="401"/>
      <c r="AC479" s="401"/>
      <c r="AD479" s="401"/>
      <c r="AE479" s="401"/>
      <c r="AF479" s="401"/>
      <c r="AG479" s="401"/>
      <c r="AH479" s="401"/>
      <c r="AI479" s="401"/>
      <c r="AJ479" s="401"/>
      <c r="AK479" s="401"/>
      <c r="AL479" s="401"/>
      <c r="AM479" s="401"/>
      <c r="AN479" s="401"/>
      <c r="AO479" s="401"/>
      <c r="AP479" s="401"/>
      <c r="AQ479" s="401"/>
      <c r="AR479" s="401"/>
      <c r="AS479" s="401"/>
      <c r="AT479" s="401"/>
      <c r="AU479" s="401"/>
      <c r="AV479" s="401"/>
      <c r="AW479" s="401"/>
      <c r="AX479" s="401"/>
      <c r="AY479" s="401"/>
      <c r="AZ479" s="401"/>
      <c r="BB479" s="477"/>
      <c r="BZ479" s="401"/>
      <c r="CA479" s="401"/>
      <c r="CB479" s="401"/>
      <c r="CC479" s="401"/>
      <c r="CD479" s="401"/>
      <c r="CE479" s="401"/>
      <c r="CF479" s="401"/>
      <c r="CG479" s="401"/>
      <c r="CH479" s="401"/>
      <c r="CI479" s="401"/>
      <c r="CJ479" s="401"/>
      <c r="CK479" s="401"/>
      <c r="CL479" s="401"/>
      <c r="CM479" s="401"/>
      <c r="CN479" s="401"/>
      <c r="CO479" s="401"/>
      <c r="CP479" s="401"/>
      <c r="CQ479" s="401"/>
      <c r="CR479" s="401"/>
      <c r="CS479" s="401"/>
      <c r="CT479" s="401"/>
      <c r="CU479" s="401"/>
      <c r="CV479" s="401"/>
      <c r="CW479" s="401"/>
      <c r="CX479" s="401"/>
      <c r="CY479" s="401"/>
      <c r="CZ479" s="401"/>
    </row>
    <row r="480" s="400" customFormat="true" ht="25.15" customHeight="true" x14ac:dyDescent="0.2">
      <c r="A480" s="477"/>
      <c r="B480" s="477"/>
      <c r="C480" s="1124" t="s">
        <v>646</v>
      </c>
      <c r="D480" s="1125"/>
      <c r="E480" s="42">
        <v>3.6154804081423075E-2</v>
      </c>
      <c r="F480" s="51"/>
      <c r="G480" s="51"/>
      <c r="H480" s="1125" t="s">
        <v>647</v>
      </c>
      <c r="I480" s="1125"/>
      <c r="J480" s="41">
        <v>-7.2253200157687034E-2</v>
      </c>
      <c r="K480" s="51"/>
      <c r="L480" s="51"/>
      <c r="M480" s="1125" t="s">
        <v>465</v>
      </c>
      <c r="N480" s="1125"/>
      <c r="O480" s="40">
        <v>-6.6431433289105724E-2</v>
      </c>
      <c r="P480" s="51"/>
      <c r="Q480" s="51"/>
      <c r="R480" s="401"/>
      <c r="Z480" s="401"/>
      <c r="AA480" s="401"/>
      <c r="AB480" s="401"/>
      <c r="AC480" s="401"/>
      <c r="AD480" s="401"/>
      <c r="AE480" s="401"/>
      <c r="AF480" s="401"/>
      <c r="AG480" s="401"/>
      <c r="AH480" s="401"/>
      <c r="AI480" s="401"/>
      <c r="AJ480" s="401"/>
      <c r="AK480" s="401"/>
      <c r="AL480" s="401"/>
      <c r="AM480" s="401"/>
      <c r="AN480" s="401"/>
      <c r="AO480" s="401"/>
      <c r="AP480" s="401"/>
      <c r="AQ480" s="401"/>
      <c r="AR480" s="401"/>
      <c r="AS480" s="401"/>
      <c r="AT480" s="401"/>
      <c r="AU480" s="401"/>
      <c r="AV480" s="401"/>
      <c r="AW480" s="401"/>
      <c r="AX480" s="401"/>
      <c r="AY480" s="401"/>
      <c r="AZ480" s="401"/>
      <c r="BB480" s="477"/>
      <c r="BZ480" s="401"/>
      <c r="CA480" s="401"/>
      <c r="CB480" s="401"/>
      <c r="CC480" s="401"/>
      <c r="CD480" s="401"/>
      <c r="CE480" s="401"/>
      <c r="CF480" s="401"/>
      <c r="CG480" s="401"/>
      <c r="CH480" s="401"/>
      <c r="CI480" s="401"/>
      <c r="CJ480" s="401"/>
      <c r="CK480" s="401"/>
      <c r="CL480" s="401"/>
      <c r="CM480" s="401"/>
      <c r="CN480" s="401"/>
      <c r="CO480" s="401"/>
      <c r="CP480" s="401"/>
      <c r="CQ480" s="401"/>
      <c r="CR480" s="401"/>
      <c r="CS480" s="401"/>
      <c r="CT480" s="401"/>
      <c r="CU480" s="401"/>
      <c r="CV480" s="401"/>
      <c r="CW480" s="401"/>
      <c r="CX480" s="401"/>
      <c r="CY480" s="401"/>
      <c r="CZ480" s="401"/>
    </row>
    <row r="481" s="400" customFormat="true" ht="25.15" customHeight="true" x14ac:dyDescent="0.2">
      <c r="A481" s="477"/>
      <c r="B481" s="477"/>
      <c r="C481" s="1124" t="s">
        <v>648</v>
      </c>
      <c r="D481" s="1125"/>
      <c r="E481" s="42">
        <v>3.5869560971234747E-2</v>
      </c>
      <c r="F481" s="51"/>
      <c r="G481" s="51"/>
      <c r="H481" s="1125" t="s">
        <v>627</v>
      </c>
      <c r="I481" s="1125"/>
      <c r="J481" s="41">
        <v>7.0440659231844477E-2</v>
      </c>
      <c r="K481" s="51"/>
      <c r="L481" s="51"/>
      <c r="M481" s="1125" t="s">
        <v>630</v>
      </c>
      <c r="N481" s="1125"/>
      <c r="O481" s="40">
        <v>6.3881117575374846E-2</v>
      </c>
      <c r="P481" s="51"/>
      <c r="Q481" s="51"/>
      <c r="R481" s="401"/>
      <c r="Z481" s="401"/>
      <c r="AA481" s="401"/>
      <c r="AB481" s="401"/>
      <c r="AC481" s="401"/>
      <c r="AD481" s="401"/>
      <c r="AE481" s="401"/>
      <c r="AF481" s="401"/>
      <c r="AG481" s="401"/>
      <c r="AH481" s="401"/>
      <c r="AI481" s="401"/>
      <c r="AJ481" s="401"/>
      <c r="AK481" s="401"/>
      <c r="AL481" s="401"/>
      <c r="AM481" s="401"/>
      <c r="AN481" s="401"/>
      <c r="AO481" s="401"/>
      <c r="AP481" s="401"/>
      <c r="AQ481" s="401"/>
      <c r="AR481" s="401"/>
      <c r="AS481" s="401"/>
      <c r="AT481" s="401"/>
      <c r="AU481" s="401"/>
      <c r="AV481" s="401"/>
      <c r="AW481" s="401"/>
      <c r="AX481" s="401"/>
      <c r="AY481" s="401"/>
      <c r="AZ481" s="401"/>
      <c r="BB481" s="477"/>
      <c r="BZ481" s="401"/>
      <c r="CA481" s="401"/>
      <c r="CB481" s="401"/>
      <c r="CC481" s="401"/>
      <c r="CD481" s="401"/>
      <c r="CE481" s="401"/>
      <c r="CF481" s="401"/>
      <c r="CG481" s="401"/>
      <c r="CH481" s="401"/>
      <c r="CI481" s="401"/>
      <c r="CJ481" s="401"/>
      <c r="CK481" s="401"/>
      <c r="CL481" s="401"/>
      <c r="CM481" s="401"/>
      <c r="CN481" s="401"/>
      <c r="CO481" s="401"/>
      <c r="CP481" s="401"/>
      <c r="CQ481" s="401"/>
      <c r="CR481" s="401"/>
      <c r="CS481" s="401"/>
      <c r="CT481" s="401"/>
      <c r="CU481" s="401"/>
      <c r="CV481" s="401"/>
      <c r="CW481" s="401"/>
      <c r="CX481" s="401"/>
      <c r="CY481" s="401"/>
      <c r="CZ481" s="401"/>
    </row>
    <row r="482" s="400" customFormat="true" ht="25.15" customHeight="true" x14ac:dyDescent="0.2">
      <c r="A482" s="477"/>
      <c r="B482" s="477"/>
      <c r="C482" s="1124" t="s">
        <v>499</v>
      </c>
      <c r="D482" s="1125"/>
      <c r="E482" s="42">
        <v>3.4277751601765993E-2</v>
      </c>
      <c r="F482" s="51"/>
      <c r="G482" s="51"/>
      <c r="H482" s="1125" t="s">
        <v>632</v>
      </c>
      <c r="I482" s="1125"/>
      <c r="J482" s="41">
        <v>7.0086576843712445E-2</v>
      </c>
      <c r="K482" s="51"/>
      <c r="L482" s="51"/>
      <c r="M482" s="1125" t="s">
        <v>640</v>
      </c>
      <c r="N482" s="1125"/>
      <c r="O482" s="40">
        <v>-6.3560886856989837E-2</v>
      </c>
      <c r="P482" s="51"/>
      <c r="Q482" s="51"/>
      <c r="R482" s="401"/>
      <c r="Z482" s="401"/>
      <c r="AA482" s="401"/>
      <c r="AB482" s="401"/>
      <c r="AC482" s="401"/>
      <c r="AD482" s="401"/>
      <c r="AE482" s="401"/>
      <c r="AF482" s="401"/>
      <c r="AG482" s="401"/>
      <c r="AH482" s="401"/>
      <c r="AI482" s="401"/>
      <c r="AJ482" s="401"/>
      <c r="AK482" s="401"/>
      <c r="AL482" s="401"/>
      <c r="AM482" s="401"/>
      <c r="AN482" s="401"/>
      <c r="AO482" s="401"/>
      <c r="AP482" s="401"/>
      <c r="AQ482" s="401"/>
      <c r="AR482" s="401"/>
      <c r="AS482" s="401"/>
      <c r="AT482" s="401"/>
      <c r="AU482" s="401"/>
      <c r="AV482" s="401"/>
      <c r="AW482" s="401"/>
      <c r="AX482" s="401"/>
      <c r="AY482" s="401"/>
      <c r="AZ482" s="401"/>
      <c r="BB482" s="477"/>
      <c r="BZ482" s="401"/>
      <c r="CA482" s="401"/>
      <c r="CB482" s="401"/>
      <c r="CC482" s="401"/>
      <c r="CD482" s="401"/>
      <c r="CE482" s="401"/>
      <c r="CF482" s="401"/>
      <c r="CG482" s="401"/>
      <c r="CH482" s="401"/>
      <c r="CI482" s="401"/>
      <c r="CJ482" s="401"/>
      <c r="CK482" s="401"/>
      <c r="CL482" s="401"/>
      <c r="CM482" s="401"/>
      <c r="CN482" s="401"/>
      <c r="CO482" s="401"/>
      <c r="CP482" s="401"/>
      <c r="CQ482" s="401"/>
      <c r="CR482" s="401"/>
      <c r="CS482" s="401"/>
      <c r="CT482" s="401"/>
      <c r="CU482" s="401"/>
      <c r="CV482" s="401"/>
      <c r="CW482" s="401"/>
      <c r="CX482" s="401"/>
      <c r="CY482" s="401"/>
      <c r="CZ482" s="401"/>
    </row>
    <row r="483" s="400" customFormat="true" ht="25.15" customHeight="true" x14ac:dyDescent="0.2">
      <c r="A483" s="477"/>
      <c r="B483" s="477"/>
      <c r="C483" s="1124" t="s">
        <v>571</v>
      </c>
      <c r="D483" s="1125"/>
      <c r="E483" s="42">
        <v>3.1139459510554579E-2</v>
      </c>
      <c r="F483" s="51"/>
      <c r="G483" s="51"/>
      <c r="H483" s="1125" t="s">
        <v>564</v>
      </c>
      <c r="I483" s="1125"/>
      <c r="J483" s="41">
        <v>6.7574065042274187E-2</v>
      </c>
      <c r="K483" s="51"/>
      <c r="L483" s="51"/>
      <c r="M483" s="1125" t="s">
        <v>649</v>
      </c>
      <c r="N483" s="1125"/>
      <c r="O483" s="40">
        <v>6.1247145271289959E-2</v>
      </c>
      <c r="P483" s="51"/>
      <c r="Q483" s="51"/>
      <c r="R483" s="401"/>
      <c r="Z483" s="401"/>
      <c r="AA483" s="401"/>
      <c r="AB483" s="401"/>
      <c r="AC483" s="401"/>
      <c r="AD483" s="401"/>
      <c r="AE483" s="401"/>
      <c r="AF483" s="401"/>
      <c r="AG483" s="401"/>
      <c r="AH483" s="401"/>
      <c r="AI483" s="401"/>
      <c r="AJ483" s="401"/>
      <c r="AK483" s="401"/>
      <c r="AL483" s="401"/>
      <c r="AM483" s="401"/>
      <c r="AN483" s="401"/>
      <c r="AO483" s="401"/>
      <c r="AP483" s="401"/>
      <c r="AQ483" s="401"/>
      <c r="AR483" s="401"/>
      <c r="AS483" s="401"/>
      <c r="AT483" s="401"/>
      <c r="AU483" s="401"/>
      <c r="AV483" s="401"/>
      <c r="AW483" s="401"/>
      <c r="AX483" s="401"/>
      <c r="AY483" s="401"/>
      <c r="AZ483" s="401"/>
      <c r="BB483" s="477"/>
      <c r="BZ483" s="401"/>
      <c r="CA483" s="401"/>
      <c r="CB483" s="401"/>
      <c r="CC483" s="401"/>
      <c r="CD483" s="401"/>
      <c r="CE483" s="401"/>
      <c r="CF483" s="401"/>
      <c r="CG483" s="401"/>
      <c r="CH483" s="401"/>
      <c r="CI483" s="401"/>
      <c r="CJ483" s="401"/>
      <c r="CK483" s="401"/>
      <c r="CL483" s="401"/>
      <c r="CM483" s="401"/>
      <c r="CN483" s="401"/>
      <c r="CO483" s="401"/>
      <c r="CP483" s="401"/>
      <c r="CQ483" s="401"/>
      <c r="CR483" s="401"/>
      <c r="CS483" s="401"/>
      <c r="CT483" s="401"/>
      <c r="CU483" s="401"/>
      <c r="CV483" s="401"/>
      <c r="CW483" s="401"/>
      <c r="CX483" s="401"/>
      <c r="CY483" s="401"/>
      <c r="CZ483" s="401"/>
    </row>
    <row r="484" s="400" customFormat="true" ht="25.15" customHeight="true" x14ac:dyDescent="0.2">
      <c r="A484" s="477"/>
      <c r="B484" s="477"/>
      <c r="C484" s="1124" t="s">
        <v>650</v>
      </c>
      <c r="D484" s="1125"/>
      <c r="E484" s="42">
        <v>3.0417957884196989E-2</v>
      </c>
      <c r="F484" s="51"/>
      <c r="G484" s="51"/>
      <c r="H484" s="1125" t="s">
        <v>605</v>
      </c>
      <c r="I484" s="1125"/>
      <c r="J484" s="41">
        <v>6.6959545526578193E-2</v>
      </c>
      <c r="K484" s="51"/>
      <c r="L484" s="51"/>
      <c r="M484" s="1125" t="s">
        <v>613</v>
      </c>
      <c r="N484" s="1125"/>
      <c r="O484" s="40">
        <v>-6.0906886870006165E-2</v>
      </c>
      <c r="P484" s="51"/>
      <c r="Q484" s="51"/>
      <c r="R484" s="401"/>
      <c r="Z484" s="401"/>
      <c r="AA484" s="401"/>
      <c r="AB484" s="401"/>
      <c r="AC484" s="401"/>
      <c r="AD484" s="401"/>
      <c r="AE484" s="401"/>
      <c r="AF484" s="401"/>
      <c r="AG484" s="401"/>
      <c r="AH484" s="401"/>
      <c r="AI484" s="401"/>
      <c r="AJ484" s="401"/>
      <c r="AK484" s="401"/>
      <c r="AL484" s="401"/>
      <c r="AM484" s="401"/>
      <c r="AN484" s="401"/>
      <c r="AO484" s="401"/>
      <c r="AP484" s="401"/>
      <c r="AQ484" s="401"/>
      <c r="AR484" s="401"/>
      <c r="AS484" s="401"/>
      <c r="AT484" s="401"/>
      <c r="AU484" s="401"/>
      <c r="AV484" s="401"/>
      <c r="AW484" s="401"/>
      <c r="AX484" s="401"/>
      <c r="AY484" s="401"/>
      <c r="AZ484" s="401"/>
      <c r="BB484" s="477"/>
      <c r="BZ484" s="401"/>
      <c r="CA484" s="401"/>
      <c r="CB484" s="401"/>
      <c r="CC484" s="401"/>
      <c r="CD484" s="401"/>
      <c r="CE484" s="401"/>
      <c r="CF484" s="401"/>
      <c r="CG484" s="401"/>
      <c r="CH484" s="401"/>
      <c r="CI484" s="401"/>
      <c r="CJ484" s="401"/>
      <c r="CK484" s="401"/>
      <c r="CL484" s="401"/>
      <c r="CM484" s="401"/>
      <c r="CN484" s="401"/>
      <c r="CO484" s="401"/>
      <c r="CP484" s="401"/>
      <c r="CQ484" s="401"/>
      <c r="CR484" s="401"/>
      <c r="CS484" s="401"/>
      <c r="CT484" s="401"/>
      <c r="CU484" s="401"/>
      <c r="CV484" s="401"/>
      <c r="CW484" s="401"/>
      <c r="CX484" s="401"/>
      <c r="CY484" s="401"/>
      <c r="CZ484" s="401"/>
    </row>
    <row r="485" s="400" customFormat="true" ht="25.15" customHeight="true" x14ac:dyDescent="0.2">
      <c r="A485" s="477"/>
      <c r="B485" s="477"/>
      <c r="C485" s="1124" t="s">
        <v>571</v>
      </c>
      <c r="D485" s="1125"/>
      <c r="E485" s="42">
        <v>2.9827127598711516E-2</v>
      </c>
      <c r="F485" s="51"/>
      <c r="G485" s="51"/>
      <c r="H485" s="1125" t="s">
        <v>651</v>
      </c>
      <c r="I485" s="1125"/>
      <c r="J485" s="41">
        <v>6.4792750416309886E-2</v>
      </c>
      <c r="K485" s="51"/>
      <c r="L485" s="51"/>
      <c r="M485" s="1125" t="s">
        <v>498</v>
      </c>
      <c r="N485" s="1125"/>
      <c r="O485" s="40">
        <v>-6.0706336622454254E-2</v>
      </c>
      <c r="P485" s="51"/>
      <c r="Q485" s="51"/>
      <c r="R485" s="401"/>
      <c r="Z485" s="401"/>
      <c r="AA485" s="401"/>
      <c r="AB485" s="401"/>
      <c r="AC485" s="401"/>
      <c r="AD485" s="401"/>
      <c r="AE485" s="401"/>
      <c r="AF485" s="401"/>
      <c r="AG485" s="401"/>
      <c r="AH485" s="401"/>
      <c r="AI485" s="401"/>
      <c r="AJ485" s="401"/>
      <c r="AK485" s="401"/>
      <c r="AL485" s="401"/>
      <c r="AM485" s="401"/>
      <c r="AN485" s="401"/>
      <c r="AO485" s="401"/>
      <c r="AP485" s="401"/>
      <c r="AQ485" s="401"/>
      <c r="AR485" s="401"/>
      <c r="AS485" s="401"/>
      <c r="AT485" s="401"/>
      <c r="AU485" s="401"/>
      <c r="AV485" s="401"/>
      <c r="AW485" s="401"/>
      <c r="AX485" s="401"/>
      <c r="AY485" s="401"/>
      <c r="AZ485" s="401"/>
      <c r="BB485" s="477"/>
      <c r="BZ485" s="401"/>
      <c r="CA485" s="401"/>
      <c r="CB485" s="401"/>
      <c r="CC485" s="401"/>
      <c r="CD485" s="401"/>
      <c r="CE485" s="401"/>
      <c r="CF485" s="401"/>
      <c r="CG485" s="401"/>
      <c r="CH485" s="401"/>
      <c r="CI485" s="401"/>
      <c r="CJ485" s="401"/>
      <c r="CK485" s="401"/>
      <c r="CL485" s="401"/>
      <c r="CM485" s="401"/>
      <c r="CN485" s="401"/>
      <c r="CO485" s="401"/>
      <c r="CP485" s="401"/>
      <c r="CQ485" s="401"/>
      <c r="CR485" s="401"/>
      <c r="CS485" s="401"/>
      <c r="CT485" s="401"/>
      <c r="CU485" s="401"/>
      <c r="CV485" s="401"/>
      <c r="CW485" s="401"/>
      <c r="CX485" s="401"/>
      <c r="CY485" s="401"/>
      <c r="CZ485" s="401"/>
    </row>
    <row r="486" s="400" customFormat="true" ht="25.15" customHeight="true" x14ac:dyDescent="0.2">
      <c r="A486" s="477"/>
      <c r="B486" s="477"/>
      <c r="C486" s="1124" t="s">
        <v>510</v>
      </c>
      <c r="D486" s="1125"/>
      <c r="E486" s="42">
        <v>2.8300114535334767E-2</v>
      </c>
      <c r="F486" s="51"/>
      <c r="G486" s="51"/>
      <c r="H486" s="1125" t="s">
        <v>633</v>
      </c>
      <c r="I486" s="1125"/>
      <c r="J486" s="41">
        <v>-6.4715230821134465E-2</v>
      </c>
      <c r="K486" s="51"/>
      <c r="L486" s="51"/>
      <c r="M486" s="1125" t="s">
        <v>646</v>
      </c>
      <c r="N486" s="1125"/>
      <c r="O486" s="40">
        <v>6.0418845143202192E-2</v>
      </c>
      <c r="P486" s="51"/>
      <c r="Q486" s="51"/>
      <c r="R486" s="401"/>
      <c r="Z486" s="401"/>
      <c r="AA486" s="401"/>
      <c r="AB486" s="401"/>
      <c r="AC486" s="401"/>
      <c r="AD486" s="401"/>
      <c r="AE486" s="401"/>
      <c r="AF486" s="401"/>
      <c r="AG486" s="401"/>
      <c r="AH486" s="401"/>
      <c r="AI486" s="401"/>
      <c r="AJ486" s="401"/>
      <c r="AK486" s="401"/>
      <c r="AL486" s="401"/>
      <c r="AM486" s="401"/>
      <c r="AN486" s="401"/>
      <c r="AO486" s="401"/>
      <c r="AP486" s="401"/>
      <c r="AQ486" s="401"/>
      <c r="AR486" s="401"/>
      <c r="AS486" s="401"/>
      <c r="AT486" s="401"/>
      <c r="AU486" s="401"/>
      <c r="AV486" s="401"/>
      <c r="AW486" s="401"/>
      <c r="AX486" s="401"/>
      <c r="AY486" s="401"/>
      <c r="AZ486" s="401"/>
      <c r="BB486" s="477"/>
      <c r="BZ486" s="401"/>
      <c r="CA486" s="401"/>
      <c r="CB486" s="401"/>
      <c r="CC486" s="401"/>
      <c r="CD486" s="401"/>
      <c r="CE486" s="401"/>
      <c r="CF486" s="401"/>
      <c r="CG486" s="401"/>
      <c r="CH486" s="401"/>
      <c r="CI486" s="401"/>
      <c r="CJ486" s="401"/>
      <c r="CK486" s="401"/>
      <c r="CL486" s="401"/>
      <c r="CM486" s="401"/>
      <c r="CN486" s="401"/>
      <c r="CO486" s="401"/>
      <c r="CP486" s="401"/>
      <c r="CQ486" s="401"/>
      <c r="CR486" s="401"/>
      <c r="CS486" s="401"/>
      <c r="CT486" s="401"/>
      <c r="CU486" s="401"/>
      <c r="CV486" s="401"/>
      <c r="CW486" s="401"/>
      <c r="CX486" s="401"/>
      <c r="CY486" s="401"/>
      <c r="CZ486" s="401"/>
    </row>
    <row r="487" s="400" customFormat="true" ht="25.15" customHeight="true" x14ac:dyDescent="0.2">
      <c r="A487" s="477"/>
      <c r="B487" s="477"/>
      <c r="C487" s="1124" t="s">
        <v>652</v>
      </c>
      <c r="D487" s="1125"/>
      <c r="E487" s="42">
        <v>2.4634942327110297E-2</v>
      </c>
      <c r="F487" s="51"/>
      <c r="G487" s="51"/>
      <c r="H487" s="1125" t="s">
        <v>467</v>
      </c>
      <c r="I487" s="1125"/>
      <c r="J487" s="41">
        <v>6.3954928733545219E-2</v>
      </c>
      <c r="K487" s="51"/>
      <c r="L487" s="51"/>
      <c r="M487" s="1125" t="s">
        <v>622</v>
      </c>
      <c r="N487" s="1125"/>
      <c r="O487" s="40">
        <v>6.0372777524974074E-2</v>
      </c>
      <c r="P487" s="51"/>
      <c r="Q487" s="51"/>
      <c r="R487" s="401"/>
      <c r="Z487" s="401"/>
      <c r="AA487" s="401"/>
      <c r="AB487" s="401"/>
      <c r="AC487" s="401"/>
      <c r="AD487" s="401"/>
      <c r="AE487" s="401"/>
      <c r="AF487" s="401"/>
      <c r="AG487" s="401"/>
      <c r="AH487" s="401"/>
      <c r="AI487" s="401"/>
      <c r="AJ487" s="401"/>
      <c r="AK487" s="401"/>
      <c r="AL487" s="401"/>
      <c r="AM487" s="401"/>
      <c r="AN487" s="401"/>
      <c r="AO487" s="401"/>
      <c r="AP487" s="401"/>
      <c r="AQ487" s="401"/>
      <c r="AR487" s="401"/>
      <c r="AS487" s="401"/>
      <c r="AT487" s="401"/>
      <c r="AU487" s="401"/>
      <c r="AV487" s="401"/>
      <c r="AW487" s="401"/>
      <c r="AX487" s="401"/>
      <c r="AY487" s="401"/>
      <c r="AZ487" s="401"/>
      <c r="BB487" s="477"/>
      <c r="BZ487" s="401"/>
      <c r="CA487" s="401"/>
      <c r="CB487" s="401"/>
      <c r="CC487" s="401"/>
      <c r="CD487" s="401"/>
      <c r="CE487" s="401"/>
      <c r="CF487" s="401"/>
      <c r="CG487" s="401"/>
      <c r="CH487" s="401"/>
      <c r="CI487" s="401"/>
      <c r="CJ487" s="401"/>
      <c r="CK487" s="401"/>
      <c r="CL487" s="401"/>
      <c r="CM487" s="401"/>
      <c r="CN487" s="401"/>
      <c r="CO487" s="401"/>
      <c r="CP487" s="401"/>
      <c r="CQ487" s="401"/>
      <c r="CR487" s="401"/>
      <c r="CS487" s="401"/>
      <c r="CT487" s="401"/>
      <c r="CU487" s="401"/>
      <c r="CV487" s="401"/>
      <c r="CW487" s="401"/>
      <c r="CX487" s="401"/>
      <c r="CY487" s="401"/>
      <c r="CZ487" s="401"/>
    </row>
    <row r="488" s="400" customFormat="true" ht="25.15" customHeight="true" x14ac:dyDescent="0.2">
      <c r="A488" s="477"/>
      <c r="B488" s="477"/>
      <c r="C488" s="1124" t="s">
        <v>653</v>
      </c>
      <c r="D488" s="1125"/>
      <c r="E488" s="42">
        <v>-2.4017562776618463E-2</v>
      </c>
      <c r="F488" s="51"/>
      <c r="G488" s="51"/>
      <c r="H488" s="1125" t="s">
        <v>625</v>
      </c>
      <c r="I488" s="1125"/>
      <c r="J488" s="41">
        <v>6.3953221868391558E-2</v>
      </c>
      <c r="K488" s="51"/>
      <c r="L488" s="51"/>
      <c r="M488" s="1125" t="s">
        <v>654</v>
      </c>
      <c r="N488" s="1125"/>
      <c r="O488" s="40">
        <v>5.775334796687194E-2</v>
      </c>
      <c r="P488" s="51"/>
      <c r="Q488" s="51"/>
      <c r="R488" s="401"/>
      <c r="Z488" s="401"/>
      <c r="AA488" s="401"/>
      <c r="AB488" s="401"/>
      <c r="AC488" s="401"/>
      <c r="AD488" s="401"/>
      <c r="AE488" s="401"/>
      <c r="AF488" s="401"/>
      <c r="AG488" s="401"/>
      <c r="AH488" s="401"/>
      <c r="AI488" s="401"/>
      <c r="AJ488" s="401"/>
      <c r="AK488" s="401"/>
      <c r="AL488" s="401"/>
      <c r="AM488" s="401"/>
      <c r="AN488" s="401"/>
      <c r="AO488" s="401"/>
      <c r="AP488" s="401"/>
      <c r="AQ488" s="401"/>
      <c r="AR488" s="401"/>
      <c r="AS488" s="401"/>
      <c r="AT488" s="401"/>
      <c r="AU488" s="401"/>
      <c r="AV488" s="401"/>
      <c r="AW488" s="401"/>
      <c r="AX488" s="401"/>
      <c r="AY488" s="401"/>
      <c r="AZ488" s="401"/>
      <c r="BB488" s="477"/>
      <c r="BZ488" s="401"/>
      <c r="CA488" s="401"/>
      <c r="CB488" s="401"/>
      <c r="CC488" s="401"/>
      <c r="CD488" s="401"/>
      <c r="CE488" s="401"/>
      <c r="CF488" s="401"/>
      <c r="CG488" s="401"/>
      <c r="CH488" s="401"/>
      <c r="CI488" s="401"/>
      <c r="CJ488" s="401"/>
      <c r="CK488" s="401"/>
      <c r="CL488" s="401"/>
      <c r="CM488" s="401"/>
      <c r="CN488" s="401"/>
      <c r="CO488" s="401"/>
      <c r="CP488" s="401"/>
      <c r="CQ488" s="401"/>
      <c r="CR488" s="401"/>
      <c r="CS488" s="401"/>
      <c r="CT488" s="401"/>
      <c r="CU488" s="401"/>
      <c r="CV488" s="401"/>
      <c r="CW488" s="401"/>
      <c r="CX488" s="401"/>
      <c r="CY488" s="401"/>
      <c r="CZ488" s="401"/>
    </row>
    <row r="489" s="400" customFormat="true" ht="25.15" customHeight="true" x14ac:dyDescent="0.2">
      <c r="A489" s="477"/>
      <c r="B489" s="477"/>
      <c r="C489" s="1124" t="s">
        <v>611</v>
      </c>
      <c r="D489" s="1125"/>
      <c r="E489" s="42">
        <v>-2.3828280454071028E-2</v>
      </c>
      <c r="F489" s="51"/>
      <c r="G489" s="51"/>
      <c r="H489" s="1125" t="s">
        <v>616</v>
      </c>
      <c r="I489" s="1125"/>
      <c r="J489" s="41">
        <v>6.1353070898112885E-2</v>
      </c>
      <c r="K489" s="51"/>
      <c r="L489" s="51"/>
      <c r="M489" s="1125" t="s">
        <v>655</v>
      </c>
      <c r="N489" s="1125"/>
      <c r="O489" s="40">
        <v>5.5559381702531829E-2</v>
      </c>
      <c r="P489" s="51"/>
      <c r="Q489" s="51"/>
      <c r="R489" s="401"/>
      <c r="Z489" s="401"/>
      <c r="AA489" s="401"/>
      <c r="AB489" s="401"/>
      <c r="AC489" s="401"/>
      <c r="AD489" s="401"/>
      <c r="AE489" s="401"/>
      <c r="AF489" s="401"/>
      <c r="AG489" s="401"/>
      <c r="AH489" s="401"/>
      <c r="AI489" s="401"/>
      <c r="AJ489" s="401"/>
      <c r="AK489" s="401"/>
      <c r="AL489" s="401"/>
      <c r="AM489" s="401"/>
      <c r="AN489" s="401"/>
      <c r="AO489" s="401"/>
      <c r="AP489" s="401"/>
      <c r="AQ489" s="401"/>
      <c r="AR489" s="401"/>
      <c r="AS489" s="401"/>
      <c r="AT489" s="401"/>
      <c r="AU489" s="401"/>
      <c r="AV489" s="401"/>
      <c r="AW489" s="401"/>
      <c r="AX489" s="401"/>
      <c r="AY489" s="401"/>
      <c r="AZ489" s="401"/>
      <c r="BB489" s="477"/>
      <c r="BZ489" s="401"/>
      <c r="CA489" s="401"/>
      <c r="CB489" s="401"/>
      <c r="CC489" s="401"/>
      <c r="CD489" s="401"/>
      <c r="CE489" s="401"/>
      <c r="CF489" s="401"/>
      <c r="CG489" s="401"/>
      <c r="CH489" s="401"/>
      <c r="CI489" s="401"/>
      <c r="CJ489" s="401"/>
      <c r="CK489" s="401"/>
      <c r="CL489" s="401"/>
      <c r="CM489" s="401"/>
      <c r="CN489" s="401"/>
      <c r="CO489" s="401"/>
      <c r="CP489" s="401"/>
      <c r="CQ489" s="401"/>
      <c r="CR489" s="401"/>
      <c r="CS489" s="401"/>
      <c r="CT489" s="401"/>
      <c r="CU489" s="401"/>
      <c r="CV489" s="401"/>
      <c r="CW489" s="401"/>
      <c r="CX489" s="401"/>
      <c r="CY489" s="401"/>
      <c r="CZ489" s="401"/>
    </row>
    <row r="490" s="400" customFormat="true" ht="25.15" customHeight="true" x14ac:dyDescent="0.2">
      <c r="A490" s="477"/>
      <c r="B490" s="477"/>
      <c r="C490" s="1124" t="s">
        <v>656</v>
      </c>
      <c r="D490" s="1125"/>
      <c r="E490" s="42">
        <v>-2.2208325517638166E-2</v>
      </c>
      <c r="F490" s="51"/>
      <c r="G490" s="51"/>
      <c r="H490" s="1125" t="s">
        <v>492</v>
      </c>
      <c r="I490" s="1125"/>
      <c r="J490" s="41">
        <v>-5.8090345932259556E-2</v>
      </c>
      <c r="K490" s="51"/>
      <c r="L490" s="51"/>
      <c r="M490" s="1125" t="s">
        <v>644</v>
      </c>
      <c r="N490" s="1125"/>
      <c r="O490" s="40">
        <v>5.4734924575022124E-2</v>
      </c>
      <c r="P490" s="51"/>
      <c r="Q490" s="51"/>
      <c r="R490" s="401"/>
      <c r="Z490" s="401"/>
      <c r="AA490" s="401"/>
      <c r="AB490" s="401"/>
      <c r="AC490" s="401"/>
      <c r="AD490" s="401"/>
      <c r="AE490" s="401"/>
      <c r="AF490" s="401"/>
      <c r="AG490" s="401"/>
      <c r="AH490" s="401"/>
      <c r="AI490" s="401"/>
      <c r="AJ490" s="401"/>
      <c r="AK490" s="401"/>
      <c r="AL490" s="401"/>
      <c r="AM490" s="401"/>
      <c r="AN490" s="401"/>
      <c r="AO490" s="401"/>
      <c r="AP490" s="401"/>
      <c r="AQ490" s="401"/>
      <c r="AR490" s="401"/>
      <c r="AS490" s="401"/>
      <c r="AT490" s="401"/>
      <c r="AU490" s="401"/>
      <c r="AV490" s="401"/>
      <c r="AW490" s="401"/>
      <c r="AX490" s="401"/>
      <c r="AY490" s="401"/>
      <c r="AZ490" s="401"/>
      <c r="BB490" s="477"/>
      <c r="BZ490" s="401"/>
      <c r="CA490" s="401"/>
      <c r="CB490" s="401"/>
      <c r="CC490" s="401"/>
      <c r="CD490" s="401"/>
      <c r="CE490" s="401"/>
      <c r="CF490" s="401"/>
      <c r="CG490" s="401"/>
      <c r="CH490" s="401"/>
      <c r="CI490" s="401"/>
      <c r="CJ490" s="401"/>
      <c r="CK490" s="401"/>
      <c r="CL490" s="401"/>
      <c r="CM490" s="401"/>
      <c r="CN490" s="401"/>
      <c r="CO490" s="401"/>
      <c r="CP490" s="401"/>
      <c r="CQ490" s="401"/>
      <c r="CR490" s="401"/>
      <c r="CS490" s="401"/>
      <c r="CT490" s="401"/>
      <c r="CU490" s="401"/>
      <c r="CV490" s="401"/>
      <c r="CW490" s="401"/>
      <c r="CX490" s="401"/>
      <c r="CY490" s="401"/>
      <c r="CZ490" s="401"/>
    </row>
    <row r="491" s="400" customFormat="true" ht="25.15" customHeight="true" x14ac:dyDescent="0.2">
      <c r="A491" s="477"/>
      <c r="B491" s="477"/>
      <c r="C491" s="1124" t="s">
        <v>657</v>
      </c>
      <c r="D491" s="1125"/>
      <c r="E491" s="42">
        <v>2.0341491805242536E-2</v>
      </c>
      <c r="F491" s="51"/>
      <c r="G491" s="51"/>
      <c r="H491" s="1125" t="s">
        <v>658</v>
      </c>
      <c r="I491" s="1125"/>
      <c r="J491" s="41">
        <v>-5.7436622749246165E-2</v>
      </c>
      <c r="K491" s="51"/>
      <c r="L491" s="51"/>
      <c r="M491" s="1125" t="s">
        <v>659</v>
      </c>
      <c r="N491" s="1125"/>
      <c r="O491" s="40">
        <v>5.2769246307833896E-2</v>
      </c>
      <c r="P491" s="51"/>
      <c r="Q491" s="51"/>
      <c r="R491" s="401"/>
      <c r="Z491" s="401"/>
      <c r="AA491" s="401"/>
      <c r="AB491" s="401"/>
      <c r="AC491" s="401"/>
      <c r="AD491" s="401"/>
      <c r="AE491" s="401"/>
      <c r="AF491" s="401"/>
      <c r="AG491" s="401"/>
      <c r="AH491" s="401"/>
      <c r="AI491" s="401"/>
      <c r="AJ491" s="401"/>
      <c r="AK491" s="401"/>
      <c r="AL491" s="401"/>
      <c r="AM491" s="401"/>
      <c r="AN491" s="401"/>
      <c r="AO491" s="401"/>
      <c r="AP491" s="401"/>
      <c r="AQ491" s="401"/>
      <c r="AR491" s="401"/>
      <c r="AS491" s="401"/>
      <c r="AT491" s="401"/>
      <c r="AU491" s="401"/>
      <c r="AV491" s="401"/>
      <c r="AW491" s="401"/>
      <c r="AX491" s="401"/>
      <c r="AY491" s="401"/>
      <c r="AZ491" s="401"/>
      <c r="BB491" s="477"/>
      <c r="BZ491" s="401"/>
      <c r="CA491" s="401"/>
      <c r="CB491" s="401"/>
      <c r="CC491" s="401"/>
      <c r="CD491" s="401"/>
      <c r="CE491" s="401"/>
      <c r="CF491" s="401"/>
      <c r="CG491" s="401"/>
      <c r="CH491" s="401"/>
      <c r="CI491" s="401"/>
      <c r="CJ491" s="401"/>
      <c r="CK491" s="401"/>
      <c r="CL491" s="401"/>
      <c r="CM491" s="401"/>
      <c r="CN491" s="401"/>
      <c r="CO491" s="401"/>
      <c r="CP491" s="401"/>
      <c r="CQ491" s="401"/>
      <c r="CR491" s="401"/>
      <c r="CS491" s="401"/>
      <c r="CT491" s="401"/>
      <c r="CU491" s="401"/>
      <c r="CV491" s="401"/>
      <c r="CW491" s="401"/>
      <c r="CX491" s="401"/>
      <c r="CY491" s="401"/>
      <c r="CZ491" s="401"/>
    </row>
    <row r="492" s="400" customFormat="true" ht="25.15" customHeight="true" x14ac:dyDescent="0.2">
      <c r="A492" s="477"/>
      <c r="B492" s="477"/>
      <c r="C492" s="1124" t="s">
        <v>471</v>
      </c>
      <c r="D492" s="1125"/>
      <c r="E492" s="42">
        <v>-1.6821241014986804E-2</v>
      </c>
      <c r="F492" s="51"/>
      <c r="G492" s="51"/>
      <c r="H492" s="1125" t="s">
        <v>650</v>
      </c>
      <c r="I492" s="1125"/>
      <c r="J492" s="41">
        <v>5.6996248076230355E-2</v>
      </c>
      <c r="K492" s="51"/>
      <c r="L492" s="51"/>
      <c r="M492" s="1125" t="s">
        <v>602</v>
      </c>
      <c r="N492" s="1125"/>
      <c r="O492" s="40">
        <v>5.2419270819913558E-2</v>
      </c>
      <c r="P492" s="51"/>
      <c r="Q492" s="51"/>
      <c r="R492" s="401"/>
      <c r="Z492" s="401"/>
      <c r="AA492" s="401"/>
      <c r="AB492" s="401"/>
      <c r="AC492" s="401"/>
      <c r="AD492" s="401"/>
      <c r="AE492" s="401"/>
      <c r="AF492" s="401"/>
      <c r="AG492" s="401"/>
      <c r="AH492" s="401"/>
      <c r="AI492" s="401"/>
      <c r="AJ492" s="401"/>
      <c r="AK492" s="401"/>
      <c r="AL492" s="401"/>
      <c r="AM492" s="401"/>
      <c r="AN492" s="401"/>
      <c r="AO492" s="401"/>
      <c r="AP492" s="401"/>
      <c r="AQ492" s="401"/>
      <c r="AR492" s="401"/>
      <c r="AS492" s="401"/>
      <c r="AT492" s="401"/>
      <c r="AU492" s="401"/>
      <c r="AV492" s="401"/>
      <c r="AW492" s="401"/>
      <c r="AX492" s="401"/>
      <c r="AY492" s="401"/>
      <c r="AZ492" s="401"/>
      <c r="BB492" s="477"/>
      <c r="BZ492" s="401"/>
      <c r="CA492" s="401"/>
      <c r="CB492" s="401"/>
      <c r="CC492" s="401"/>
      <c r="CD492" s="401"/>
      <c r="CE492" s="401"/>
      <c r="CF492" s="401"/>
      <c r="CG492" s="401"/>
      <c r="CH492" s="401"/>
      <c r="CI492" s="401"/>
      <c r="CJ492" s="401"/>
      <c r="CK492" s="401"/>
      <c r="CL492" s="401"/>
      <c r="CM492" s="401"/>
      <c r="CN492" s="401"/>
      <c r="CO492" s="401"/>
      <c r="CP492" s="401"/>
      <c r="CQ492" s="401"/>
      <c r="CR492" s="401"/>
      <c r="CS492" s="401"/>
      <c r="CT492" s="401"/>
      <c r="CU492" s="401"/>
      <c r="CV492" s="401"/>
      <c r="CW492" s="401"/>
      <c r="CX492" s="401"/>
      <c r="CY492" s="401"/>
      <c r="CZ492" s="401"/>
    </row>
    <row r="493" s="400" customFormat="true" ht="25.15" customHeight="true" x14ac:dyDescent="0.2">
      <c r="A493" s="477"/>
      <c r="B493" s="477"/>
      <c r="C493" s="1124" t="s">
        <v>660</v>
      </c>
      <c r="D493" s="1125"/>
      <c r="E493" s="42">
        <v>-1.6109676320221592E-2</v>
      </c>
      <c r="F493" s="51"/>
      <c r="G493" s="51"/>
      <c r="H493" s="1125" t="s">
        <v>643</v>
      </c>
      <c r="I493" s="1125"/>
      <c r="J493" s="41">
        <v>-5.6211990469975069E-2</v>
      </c>
      <c r="K493" s="51"/>
      <c r="L493" s="51"/>
      <c r="M493" s="1125" t="s">
        <v>463</v>
      </c>
      <c r="N493" s="1125"/>
      <c r="O493" s="40">
        <v>-5.1142728945669465E-2</v>
      </c>
      <c r="P493" s="51"/>
      <c r="Q493" s="51"/>
      <c r="R493" s="401"/>
      <c r="Z493" s="401"/>
      <c r="AA493" s="401"/>
      <c r="AB493" s="401"/>
      <c r="AC493" s="401"/>
      <c r="AD493" s="401"/>
      <c r="AE493" s="401"/>
      <c r="AF493" s="401"/>
      <c r="AG493" s="401"/>
      <c r="AH493" s="401"/>
      <c r="AI493" s="401"/>
      <c r="AJ493" s="401"/>
      <c r="AK493" s="401"/>
      <c r="AL493" s="401"/>
      <c r="AM493" s="401"/>
      <c r="AN493" s="401"/>
      <c r="AO493" s="401"/>
      <c r="AP493" s="401"/>
      <c r="AQ493" s="401"/>
      <c r="AR493" s="401"/>
      <c r="AS493" s="401"/>
      <c r="AT493" s="401"/>
      <c r="AU493" s="401"/>
      <c r="AV493" s="401"/>
      <c r="AW493" s="401"/>
      <c r="AX493" s="401"/>
      <c r="AY493" s="401"/>
      <c r="AZ493" s="401"/>
      <c r="BB493" s="477"/>
      <c r="BZ493" s="401"/>
      <c r="CA493" s="401"/>
      <c r="CB493" s="401"/>
      <c r="CC493" s="401"/>
      <c r="CD493" s="401"/>
      <c r="CE493" s="401"/>
      <c r="CF493" s="401"/>
      <c r="CG493" s="401"/>
      <c r="CH493" s="401"/>
      <c r="CI493" s="401"/>
      <c r="CJ493" s="401"/>
      <c r="CK493" s="401"/>
      <c r="CL493" s="401"/>
      <c r="CM493" s="401"/>
      <c r="CN493" s="401"/>
      <c r="CO493" s="401"/>
      <c r="CP493" s="401"/>
      <c r="CQ493" s="401"/>
      <c r="CR493" s="401"/>
      <c r="CS493" s="401"/>
      <c r="CT493" s="401"/>
      <c r="CU493" s="401"/>
      <c r="CV493" s="401"/>
      <c r="CW493" s="401"/>
      <c r="CX493" s="401"/>
      <c r="CY493" s="401"/>
      <c r="CZ493" s="401"/>
    </row>
    <row r="494" s="400" customFormat="true" ht="25.15" customHeight="true" x14ac:dyDescent="0.2">
      <c r="A494" s="477"/>
      <c r="B494" s="477"/>
      <c r="C494" s="1124" t="s">
        <v>661</v>
      </c>
      <c r="D494" s="1125"/>
      <c r="E494" s="42">
        <v>-1.4164091433817619E-2</v>
      </c>
      <c r="F494" s="51"/>
      <c r="G494" s="51"/>
      <c r="H494" s="1125" t="s">
        <v>656</v>
      </c>
      <c r="I494" s="1125"/>
      <c r="J494" s="41">
        <v>-5.6052540220306028E-2</v>
      </c>
      <c r="K494" s="51"/>
      <c r="L494" s="51"/>
      <c r="M494" s="1125" t="s">
        <v>650</v>
      </c>
      <c r="N494" s="1125"/>
      <c r="O494" s="40">
        <v>5.1126453428213869E-2</v>
      </c>
      <c r="P494" s="51"/>
      <c r="Q494" s="51"/>
      <c r="R494" s="401"/>
      <c r="Z494" s="401"/>
      <c r="AA494" s="401"/>
      <c r="AB494" s="401"/>
      <c r="AC494" s="401"/>
      <c r="AD494" s="401"/>
      <c r="AE494" s="401"/>
      <c r="AF494" s="401"/>
      <c r="AG494" s="401"/>
      <c r="AH494" s="401"/>
      <c r="AI494" s="401"/>
      <c r="AJ494" s="401"/>
      <c r="AK494" s="401"/>
      <c r="AL494" s="401"/>
      <c r="AM494" s="401"/>
      <c r="AN494" s="401"/>
      <c r="AO494" s="401"/>
      <c r="AP494" s="401"/>
      <c r="AQ494" s="401"/>
      <c r="AR494" s="401"/>
      <c r="AS494" s="401"/>
      <c r="AT494" s="401"/>
      <c r="AU494" s="401"/>
      <c r="AV494" s="401"/>
      <c r="AW494" s="401"/>
      <c r="AX494" s="401"/>
      <c r="AY494" s="401"/>
      <c r="AZ494" s="401"/>
      <c r="BB494" s="477"/>
      <c r="BZ494" s="401"/>
      <c r="CA494" s="401"/>
      <c r="CB494" s="401"/>
      <c r="CC494" s="401"/>
      <c r="CD494" s="401"/>
      <c r="CE494" s="401"/>
      <c r="CF494" s="401"/>
      <c r="CG494" s="401"/>
      <c r="CH494" s="401"/>
      <c r="CI494" s="401"/>
      <c r="CJ494" s="401"/>
      <c r="CK494" s="401"/>
      <c r="CL494" s="401"/>
      <c r="CM494" s="401"/>
      <c r="CN494" s="401"/>
      <c r="CO494" s="401"/>
      <c r="CP494" s="401"/>
      <c r="CQ494" s="401"/>
      <c r="CR494" s="401"/>
      <c r="CS494" s="401"/>
      <c r="CT494" s="401"/>
      <c r="CU494" s="401"/>
      <c r="CV494" s="401"/>
      <c r="CW494" s="401"/>
      <c r="CX494" s="401"/>
      <c r="CY494" s="401"/>
      <c r="CZ494" s="401"/>
    </row>
    <row r="495" s="400" customFormat="true" ht="25.15" customHeight="true" x14ac:dyDescent="0.2">
      <c r="A495" s="477"/>
      <c r="B495" s="477"/>
      <c r="C495" s="1124" t="s">
        <v>639</v>
      </c>
      <c r="D495" s="1125"/>
      <c r="E495" s="42">
        <v>1.3903591212692582E-2</v>
      </c>
      <c r="F495" s="51"/>
      <c r="G495" s="51"/>
      <c r="H495" s="1125" t="s">
        <v>659</v>
      </c>
      <c r="I495" s="1125"/>
      <c r="J495" s="41">
        <v>5.5444284398123031E-2</v>
      </c>
      <c r="K495" s="51"/>
      <c r="L495" s="51"/>
      <c r="M495" s="1125" t="s">
        <v>629</v>
      </c>
      <c r="N495" s="1125"/>
      <c r="O495" s="40">
        <v>5.0592836213767561E-2</v>
      </c>
      <c r="P495" s="51"/>
      <c r="Q495" s="51"/>
      <c r="R495" s="401"/>
      <c r="Z495" s="401"/>
      <c r="AA495" s="401"/>
      <c r="AB495" s="401"/>
      <c r="AC495" s="401"/>
      <c r="AD495" s="401"/>
      <c r="AE495" s="401"/>
      <c r="AF495" s="401"/>
      <c r="AG495" s="401"/>
      <c r="AH495" s="401"/>
      <c r="AI495" s="401"/>
      <c r="AJ495" s="401"/>
      <c r="AK495" s="401"/>
      <c r="AL495" s="401"/>
      <c r="AM495" s="401"/>
      <c r="AN495" s="401"/>
      <c r="AO495" s="401"/>
      <c r="AP495" s="401"/>
      <c r="AQ495" s="401"/>
      <c r="AR495" s="401"/>
      <c r="AS495" s="401"/>
      <c r="AT495" s="401"/>
      <c r="AU495" s="401"/>
      <c r="AV495" s="401"/>
      <c r="AW495" s="401"/>
      <c r="AX495" s="401"/>
      <c r="AY495" s="401"/>
      <c r="AZ495" s="401"/>
      <c r="BB495" s="477"/>
      <c r="BZ495" s="401"/>
      <c r="CA495" s="401"/>
      <c r="CB495" s="401"/>
      <c r="CC495" s="401"/>
      <c r="CD495" s="401"/>
      <c r="CE495" s="401"/>
      <c r="CF495" s="401"/>
      <c r="CG495" s="401"/>
      <c r="CH495" s="401"/>
      <c r="CI495" s="401"/>
      <c r="CJ495" s="401"/>
      <c r="CK495" s="401"/>
      <c r="CL495" s="401"/>
      <c r="CM495" s="401"/>
      <c r="CN495" s="401"/>
      <c r="CO495" s="401"/>
      <c r="CP495" s="401"/>
      <c r="CQ495" s="401"/>
      <c r="CR495" s="401"/>
      <c r="CS495" s="401"/>
      <c r="CT495" s="401"/>
      <c r="CU495" s="401"/>
      <c r="CV495" s="401"/>
      <c r="CW495" s="401"/>
      <c r="CX495" s="401"/>
      <c r="CY495" s="401"/>
      <c r="CZ495" s="401"/>
    </row>
    <row r="496" s="400" customFormat="true" ht="25.15" customHeight="true" x14ac:dyDescent="0.2">
      <c r="A496" s="477"/>
      <c r="B496" s="477"/>
      <c r="C496" s="1124" t="s">
        <v>662</v>
      </c>
      <c r="D496" s="1125"/>
      <c r="E496" s="42">
        <v>-1.2217575562079693E-2</v>
      </c>
      <c r="F496" s="51"/>
      <c r="G496" s="51"/>
      <c r="H496" s="1125" t="s">
        <v>663</v>
      </c>
      <c r="I496" s="1125"/>
      <c r="J496" s="41">
        <v>5.4815045837031916E-2</v>
      </c>
      <c r="K496" s="51"/>
      <c r="L496" s="51"/>
      <c r="M496" s="1125" t="s">
        <v>499</v>
      </c>
      <c r="N496" s="1125"/>
      <c r="O496" s="40">
        <v>4.6864669628547573E-2</v>
      </c>
      <c r="P496" s="51"/>
      <c r="Q496" s="51"/>
      <c r="R496" s="401"/>
      <c r="Z496" s="401"/>
      <c r="AA496" s="401"/>
      <c r="AB496" s="401"/>
      <c r="AC496" s="401"/>
      <c r="AD496" s="401"/>
      <c r="AE496" s="401"/>
      <c r="AF496" s="401"/>
      <c r="AG496" s="401"/>
      <c r="AH496" s="401"/>
      <c r="AI496" s="401"/>
      <c r="AJ496" s="401"/>
      <c r="AK496" s="401"/>
      <c r="AL496" s="401"/>
      <c r="AM496" s="401"/>
      <c r="AN496" s="401"/>
      <c r="AO496" s="401"/>
      <c r="AP496" s="401"/>
      <c r="AQ496" s="401"/>
      <c r="AR496" s="401"/>
      <c r="AS496" s="401"/>
      <c r="AT496" s="401"/>
      <c r="AU496" s="401"/>
      <c r="AV496" s="401"/>
      <c r="AW496" s="401"/>
      <c r="AX496" s="401"/>
      <c r="AY496" s="401"/>
      <c r="AZ496" s="401"/>
      <c r="BB496" s="477"/>
      <c r="BZ496" s="401"/>
      <c r="CA496" s="401"/>
      <c r="CB496" s="401"/>
      <c r="CC496" s="401"/>
      <c r="CD496" s="401"/>
      <c r="CE496" s="401"/>
      <c r="CF496" s="401"/>
      <c r="CG496" s="401"/>
      <c r="CH496" s="401"/>
      <c r="CI496" s="401"/>
      <c r="CJ496" s="401"/>
      <c r="CK496" s="401"/>
      <c r="CL496" s="401"/>
      <c r="CM496" s="401"/>
      <c r="CN496" s="401"/>
      <c r="CO496" s="401"/>
      <c r="CP496" s="401"/>
      <c r="CQ496" s="401"/>
      <c r="CR496" s="401"/>
      <c r="CS496" s="401"/>
      <c r="CT496" s="401"/>
      <c r="CU496" s="401"/>
      <c r="CV496" s="401"/>
      <c r="CW496" s="401"/>
      <c r="CX496" s="401"/>
      <c r="CY496" s="401"/>
      <c r="CZ496" s="401"/>
    </row>
    <row r="497" s="400" customFormat="true" ht="25.15" customHeight="true" x14ac:dyDescent="0.2">
      <c r="A497" s="477"/>
      <c r="B497" s="477"/>
      <c r="C497" s="1124" t="s">
        <v>664</v>
      </c>
      <c r="D497" s="1125"/>
      <c r="E497" s="42">
        <v>1.0439832588789335E-2</v>
      </c>
      <c r="F497" s="51"/>
      <c r="G497" s="51"/>
      <c r="H497" s="1125" t="s">
        <v>665</v>
      </c>
      <c r="I497" s="1125"/>
      <c r="J497" s="41">
        <v>-5.4110868733240405E-2</v>
      </c>
      <c r="K497" s="51"/>
      <c r="L497" s="51"/>
      <c r="M497" s="1125" t="s">
        <v>642</v>
      </c>
      <c r="N497" s="1125"/>
      <c r="O497" s="40">
        <v>4.5756428507317849E-2</v>
      </c>
      <c r="P497" s="51"/>
      <c r="Q497" s="51"/>
      <c r="R497" s="401"/>
      <c r="Z497" s="401"/>
      <c r="AA497" s="401"/>
      <c r="AB497" s="401"/>
      <c r="AC497" s="401"/>
      <c r="AD497" s="401"/>
      <c r="AE497" s="401"/>
      <c r="AF497" s="401"/>
      <c r="AG497" s="401"/>
      <c r="AH497" s="401"/>
      <c r="AI497" s="401"/>
      <c r="AJ497" s="401"/>
      <c r="AK497" s="401"/>
      <c r="AL497" s="401"/>
      <c r="AM497" s="401"/>
      <c r="AN497" s="401"/>
      <c r="AO497" s="401"/>
      <c r="AP497" s="401"/>
      <c r="AQ497" s="401"/>
      <c r="AR497" s="401"/>
      <c r="AS497" s="401"/>
      <c r="AT497" s="401"/>
      <c r="AU497" s="401"/>
      <c r="AV497" s="401"/>
      <c r="AW497" s="401"/>
      <c r="AX497" s="401"/>
      <c r="AY497" s="401"/>
      <c r="AZ497" s="401"/>
      <c r="BB497" s="477"/>
      <c r="BZ497" s="401"/>
      <c r="CA497" s="401"/>
      <c r="CB497" s="401"/>
      <c r="CC497" s="401"/>
      <c r="CD497" s="401"/>
      <c r="CE497" s="401"/>
      <c r="CF497" s="401"/>
      <c r="CG497" s="401"/>
      <c r="CH497" s="401"/>
      <c r="CI497" s="401"/>
      <c r="CJ497" s="401"/>
      <c r="CK497" s="401"/>
      <c r="CL497" s="401"/>
      <c r="CM497" s="401"/>
      <c r="CN497" s="401"/>
      <c r="CO497" s="401"/>
      <c r="CP497" s="401"/>
      <c r="CQ497" s="401"/>
      <c r="CR497" s="401"/>
      <c r="CS497" s="401"/>
      <c r="CT497" s="401"/>
      <c r="CU497" s="401"/>
      <c r="CV497" s="401"/>
      <c r="CW497" s="401"/>
      <c r="CX497" s="401"/>
      <c r="CY497" s="401"/>
      <c r="CZ497" s="401"/>
    </row>
    <row r="498" s="400" customFormat="true" ht="25.15" customHeight="true" x14ac:dyDescent="0.2">
      <c r="A498" s="477"/>
      <c r="B498" s="477"/>
      <c r="C498" s="1124" t="s">
        <v>666</v>
      </c>
      <c r="D498" s="1125"/>
      <c r="E498" s="42">
        <v>-8.2522758274352261E-3</v>
      </c>
      <c r="F498" s="51"/>
      <c r="G498" s="51"/>
      <c r="H498" s="1125" t="s">
        <v>615</v>
      </c>
      <c r="I498" s="1125"/>
      <c r="J498" s="41">
        <v>5.4012938271596339E-2</v>
      </c>
      <c r="K498" s="51"/>
      <c r="L498" s="51"/>
      <c r="M498" s="1125" t="s">
        <v>635</v>
      </c>
      <c r="N498" s="1125"/>
      <c r="O498" s="40">
        <v>-4.5460300661128342E-2</v>
      </c>
      <c r="P498" s="51"/>
      <c r="Q498" s="51"/>
      <c r="R498" s="401"/>
      <c r="Z498" s="401"/>
      <c r="AA498" s="401"/>
      <c r="AB498" s="401"/>
      <c r="AC498" s="401"/>
      <c r="AD498" s="401"/>
      <c r="AE498" s="401"/>
      <c r="AF498" s="401"/>
      <c r="AG498" s="401"/>
      <c r="AH498" s="401"/>
      <c r="AI498" s="401"/>
      <c r="AJ498" s="401"/>
      <c r="AK498" s="401"/>
      <c r="AL498" s="401"/>
      <c r="AM498" s="401"/>
      <c r="AN498" s="401"/>
      <c r="AO498" s="401"/>
      <c r="AP498" s="401"/>
      <c r="AQ498" s="401"/>
      <c r="AR498" s="401"/>
      <c r="AS498" s="401"/>
      <c r="AT498" s="401"/>
      <c r="AU498" s="401"/>
      <c r="AV498" s="401"/>
      <c r="AW498" s="401"/>
      <c r="AX498" s="401"/>
      <c r="AY498" s="401"/>
      <c r="AZ498" s="401"/>
      <c r="BB498" s="477"/>
      <c r="BZ498" s="401"/>
      <c r="CA498" s="401"/>
      <c r="CB498" s="401"/>
      <c r="CC498" s="401"/>
      <c r="CD498" s="401"/>
      <c r="CE498" s="401"/>
      <c r="CF498" s="401"/>
      <c r="CG498" s="401"/>
      <c r="CH498" s="401"/>
      <c r="CI498" s="401"/>
      <c r="CJ498" s="401"/>
      <c r="CK498" s="401"/>
      <c r="CL498" s="401"/>
      <c r="CM498" s="401"/>
      <c r="CN498" s="401"/>
      <c r="CO498" s="401"/>
      <c r="CP498" s="401"/>
      <c r="CQ498" s="401"/>
      <c r="CR498" s="401"/>
      <c r="CS498" s="401"/>
      <c r="CT498" s="401"/>
      <c r="CU498" s="401"/>
      <c r="CV498" s="401"/>
      <c r="CW498" s="401"/>
      <c r="CX498" s="401"/>
      <c r="CY498" s="401"/>
      <c r="CZ498" s="401"/>
    </row>
    <row r="499" s="400" customFormat="true" ht="25.15" customHeight="true" x14ac:dyDescent="0.2">
      <c r="A499" s="477"/>
      <c r="B499" s="477"/>
      <c r="C499" s="1124" t="s">
        <v>667</v>
      </c>
      <c r="D499" s="1125"/>
      <c r="E499" s="39">
        <v>7.1405741757838608E-3</v>
      </c>
      <c r="F499" s="51"/>
      <c r="G499" s="51"/>
      <c r="H499" s="1125" t="s">
        <v>635</v>
      </c>
      <c r="I499" s="1125"/>
      <c r="J499" s="41">
        <v>-5.3504651152281639E-2</v>
      </c>
      <c r="K499" s="51"/>
      <c r="L499" s="51"/>
      <c r="M499" s="1125" t="s">
        <v>626</v>
      </c>
      <c r="N499" s="1125"/>
      <c r="O499" s="40">
        <v>4.3082800471720945E-2</v>
      </c>
      <c r="P499" s="51"/>
      <c r="Q499" s="51"/>
      <c r="R499" s="401"/>
      <c r="Z499" s="401"/>
      <c r="AA499" s="401"/>
      <c r="AB499" s="401"/>
      <c r="AC499" s="401"/>
      <c r="AD499" s="401"/>
      <c r="AE499" s="401"/>
      <c r="AF499" s="401"/>
      <c r="AG499" s="401"/>
      <c r="AH499" s="401"/>
      <c r="AI499" s="401"/>
      <c r="AJ499" s="401"/>
      <c r="AK499" s="401"/>
      <c r="AL499" s="401"/>
      <c r="AM499" s="401"/>
      <c r="AN499" s="401"/>
      <c r="AO499" s="401"/>
      <c r="AP499" s="401"/>
      <c r="AQ499" s="401"/>
      <c r="AR499" s="401"/>
      <c r="AS499" s="401"/>
      <c r="AT499" s="401"/>
      <c r="AU499" s="401"/>
      <c r="AV499" s="401"/>
      <c r="AW499" s="401"/>
      <c r="AX499" s="401"/>
      <c r="AY499" s="401"/>
      <c r="AZ499" s="401"/>
      <c r="BB499" s="477"/>
      <c r="BZ499" s="401"/>
      <c r="CA499" s="401"/>
      <c r="CB499" s="401"/>
      <c r="CC499" s="401"/>
      <c r="CD499" s="401"/>
      <c r="CE499" s="401"/>
      <c r="CF499" s="401"/>
      <c r="CG499" s="401"/>
      <c r="CH499" s="401"/>
      <c r="CI499" s="401"/>
      <c r="CJ499" s="401"/>
      <c r="CK499" s="401"/>
      <c r="CL499" s="401"/>
      <c r="CM499" s="401"/>
      <c r="CN499" s="401"/>
      <c r="CO499" s="401"/>
      <c r="CP499" s="401"/>
      <c r="CQ499" s="401"/>
      <c r="CR499" s="401"/>
      <c r="CS499" s="401"/>
      <c r="CT499" s="401"/>
      <c r="CU499" s="401"/>
      <c r="CV499" s="401"/>
      <c r="CW499" s="401"/>
      <c r="CX499" s="401"/>
      <c r="CY499" s="401"/>
      <c r="CZ499" s="401"/>
    </row>
    <row r="500" s="400" customFormat="true" ht="25.15" customHeight="true" x14ac:dyDescent="0.2">
      <c r="A500" s="477"/>
      <c r="B500" s="477"/>
      <c r="C500" s="1124"/>
      <c r="D500" s="1138"/>
      <c r="E500" s="51"/>
      <c r="F500" s="51"/>
      <c r="G500" s="51"/>
      <c r="H500" s="1125" t="s">
        <v>582</v>
      </c>
      <c r="I500" s="1125"/>
      <c r="J500" s="41">
        <v>-5.1718656507783095E-2</v>
      </c>
      <c r="K500" s="51"/>
      <c r="L500" s="51"/>
      <c r="M500" s="1125" t="s">
        <v>652</v>
      </c>
      <c r="N500" s="1125"/>
      <c r="O500" s="40">
        <v>4.0851746298122285E-2</v>
      </c>
      <c r="P500" s="51"/>
      <c r="Q500" s="51"/>
      <c r="R500" s="401"/>
      <c r="Z500" s="401"/>
      <c r="AA500" s="401"/>
      <c r="AB500" s="401"/>
      <c r="AC500" s="401"/>
      <c r="AD500" s="401"/>
      <c r="AE500" s="401"/>
      <c r="AF500" s="401"/>
      <c r="AG500" s="401"/>
      <c r="AH500" s="401"/>
      <c r="AI500" s="401"/>
      <c r="AJ500" s="401"/>
      <c r="AK500" s="401"/>
      <c r="AL500" s="401"/>
      <c r="AM500" s="401"/>
      <c r="AN500" s="401"/>
      <c r="AO500" s="401"/>
      <c r="AP500" s="401"/>
      <c r="AQ500" s="401"/>
      <c r="AR500" s="401"/>
      <c r="AS500" s="401"/>
      <c r="AT500" s="401"/>
      <c r="AU500" s="401"/>
      <c r="AV500" s="401"/>
      <c r="AW500" s="401"/>
      <c r="AX500" s="401"/>
      <c r="AY500" s="401"/>
      <c r="AZ500" s="401"/>
      <c r="BB500" s="477"/>
      <c r="BZ500" s="401"/>
      <c r="CA500" s="401"/>
      <c r="CB500" s="401"/>
      <c r="CC500" s="401"/>
      <c r="CD500" s="401"/>
      <c r="CE500" s="401"/>
      <c r="CF500" s="401"/>
      <c r="CG500" s="401"/>
      <c r="CH500" s="401"/>
      <c r="CI500" s="401"/>
      <c r="CJ500" s="401"/>
      <c r="CK500" s="401"/>
      <c r="CL500" s="401"/>
      <c r="CM500" s="401"/>
      <c r="CN500" s="401"/>
      <c r="CO500" s="401"/>
      <c r="CP500" s="401"/>
      <c r="CQ500" s="401"/>
      <c r="CR500" s="401"/>
      <c r="CS500" s="401"/>
      <c r="CT500" s="401"/>
      <c r="CU500" s="401"/>
      <c r="CV500" s="401"/>
      <c r="CW500" s="401"/>
      <c r="CX500" s="401"/>
      <c r="CY500" s="401"/>
      <c r="CZ500" s="401"/>
    </row>
    <row r="501" s="400" customFormat="true" ht="25.15" customHeight="true" x14ac:dyDescent="0.2">
      <c r="A501" s="477"/>
      <c r="B501" s="477"/>
      <c r="C501" s="1124"/>
      <c r="D501" s="1138"/>
      <c r="E501" s="51"/>
      <c r="F501" s="51"/>
      <c r="G501" s="51"/>
      <c r="H501" s="1125" t="s">
        <v>619</v>
      </c>
      <c r="I501" s="1125"/>
      <c r="J501" s="41">
        <v>4.8362963566575767E-2</v>
      </c>
      <c r="K501" s="51"/>
      <c r="L501" s="51"/>
      <c r="M501" s="1125" t="s">
        <v>631</v>
      </c>
      <c r="N501" s="1125"/>
      <c r="O501" s="40">
        <v>3.591270316182435E-2</v>
      </c>
      <c r="P501" s="51"/>
      <c r="Q501" s="51"/>
      <c r="R501" s="401"/>
      <c r="Z501" s="401"/>
      <c r="AA501" s="401"/>
      <c r="AB501" s="401"/>
      <c r="AC501" s="401"/>
      <c r="AD501" s="401"/>
      <c r="AE501" s="401"/>
      <c r="AF501" s="401"/>
      <c r="AG501" s="401"/>
      <c r="AH501" s="401"/>
      <c r="AI501" s="401"/>
      <c r="AJ501" s="401"/>
      <c r="AK501" s="401"/>
      <c r="AL501" s="401"/>
      <c r="AM501" s="401"/>
      <c r="AN501" s="401"/>
      <c r="AO501" s="401"/>
      <c r="AP501" s="401"/>
      <c r="AQ501" s="401"/>
      <c r="AR501" s="401"/>
      <c r="AS501" s="401"/>
      <c r="AT501" s="401"/>
      <c r="AU501" s="401"/>
      <c r="AV501" s="401"/>
      <c r="AW501" s="401"/>
      <c r="AX501" s="401"/>
      <c r="AY501" s="401"/>
      <c r="AZ501" s="401"/>
      <c r="BB501" s="477"/>
      <c r="BZ501" s="401"/>
      <c r="CA501" s="401"/>
      <c r="CB501" s="401"/>
      <c r="CC501" s="401"/>
      <c r="CD501" s="401"/>
      <c r="CE501" s="401"/>
      <c r="CF501" s="401"/>
      <c r="CG501" s="401"/>
      <c r="CH501" s="401"/>
      <c r="CI501" s="401"/>
      <c r="CJ501" s="401"/>
      <c r="CK501" s="401"/>
      <c r="CL501" s="401"/>
      <c r="CM501" s="401"/>
      <c r="CN501" s="401"/>
      <c r="CO501" s="401"/>
      <c r="CP501" s="401"/>
      <c r="CQ501" s="401"/>
      <c r="CR501" s="401"/>
      <c r="CS501" s="401"/>
      <c r="CT501" s="401"/>
      <c r="CU501" s="401"/>
      <c r="CV501" s="401"/>
      <c r="CW501" s="401"/>
      <c r="CX501" s="401"/>
      <c r="CY501" s="401"/>
      <c r="CZ501" s="401"/>
    </row>
    <row r="502" s="400" customFormat="true" ht="25.15" customHeight="true" x14ac:dyDescent="0.2">
      <c r="A502" s="477"/>
      <c r="B502" s="477"/>
      <c r="C502" s="1124"/>
      <c r="D502" s="1138"/>
      <c r="E502" s="51"/>
      <c r="F502" s="51"/>
      <c r="G502" s="51"/>
      <c r="H502" s="1125" t="s">
        <v>668</v>
      </c>
      <c r="I502" s="1125"/>
      <c r="J502" s="41">
        <v>-4.6908595969214061E-2</v>
      </c>
      <c r="K502" s="51"/>
      <c r="L502" s="51"/>
      <c r="M502" s="1125" t="s">
        <v>636</v>
      </c>
      <c r="N502" s="1125"/>
      <c r="O502" s="40">
        <v>3.5606669403631372E-2</v>
      </c>
      <c r="P502" s="51"/>
      <c r="Q502" s="51"/>
      <c r="R502" s="401"/>
      <c r="Z502" s="401"/>
      <c r="AA502" s="401"/>
      <c r="AB502" s="401"/>
      <c r="AC502" s="401"/>
      <c r="AD502" s="401"/>
      <c r="AE502" s="401"/>
      <c r="AF502" s="401"/>
      <c r="AG502" s="401"/>
      <c r="AH502" s="401"/>
      <c r="AI502" s="401"/>
      <c r="AJ502" s="401"/>
      <c r="AK502" s="401"/>
      <c r="AL502" s="401"/>
      <c r="AM502" s="401"/>
      <c r="AN502" s="401"/>
      <c r="AO502" s="401"/>
      <c r="AP502" s="401"/>
      <c r="AQ502" s="401"/>
      <c r="AR502" s="401"/>
      <c r="AS502" s="401"/>
      <c r="AT502" s="401"/>
      <c r="AU502" s="401"/>
      <c r="AV502" s="401"/>
      <c r="AW502" s="401"/>
      <c r="AX502" s="401"/>
      <c r="AY502" s="401"/>
      <c r="AZ502" s="401"/>
      <c r="BB502" s="477"/>
      <c r="BZ502" s="401"/>
      <c r="CA502" s="401"/>
      <c r="CB502" s="401"/>
      <c r="CC502" s="401"/>
      <c r="CD502" s="401"/>
      <c r="CE502" s="401"/>
      <c r="CF502" s="401"/>
      <c r="CG502" s="401"/>
      <c r="CH502" s="401"/>
      <c r="CI502" s="401"/>
      <c r="CJ502" s="401"/>
      <c r="CK502" s="401"/>
      <c r="CL502" s="401"/>
      <c r="CM502" s="401"/>
      <c r="CN502" s="401"/>
      <c r="CO502" s="401"/>
      <c r="CP502" s="401"/>
      <c r="CQ502" s="401"/>
      <c r="CR502" s="401"/>
      <c r="CS502" s="401"/>
      <c r="CT502" s="401"/>
      <c r="CU502" s="401"/>
      <c r="CV502" s="401"/>
      <c r="CW502" s="401"/>
      <c r="CX502" s="401"/>
      <c r="CY502" s="401"/>
      <c r="CZ502" s="401"/>
    </row>
    <row r="503" s="400" customFormat="true" ht="25.15" customHeight="true" x14ac:dyDescent="0.2">
      <c r="A503" s="477"/>
      <c r="B503" s="477"/>
      <c r="C503" s="1124" t="s">
        <v>237</v>
      </c>
      <c r="D503" s="1125"/>
      <c r="E503" s="1125"/>
      <c r="F503" s="51"/>
      <c r="G503" s="51"/>
      <c r="H503" s="1125" t="s">
        <v>660</v>
      </c>
      <c r="I503" s="1125"/>
      <c r="J503" s="41">
        <v>-4.6084159160084695E-2</v>
      </c>
      <c r="K503" s="51"/>
      <c r="L503" s="51"/>
      <c r="M503" s="1125" t="s">
        <v>669</v>
      </c>
      <c r="N503" s="1125"/>
      <c r="O503" s="40">
        <v>3.5426213946134349E-2</v>
      </c>
      <c r="P503" s="51"/>
      <c r="Q503" s="51"/>
      <c r="R503" s="401"/>
      <c r="Z503" s="401"/>
      <c r="AA503" s="401"/>
      <c r="AB503" s="401"/>
      <c r="AC503" s="401"/>
      <c r="AD503" s="401"/>
      <c r="AE503" s="401"/>
      <c r="AF503" s="401"/>
      <c r="AG503" s="401"/>
      <c r="AH503" s="401"/>
      <c r="AI503" s="401"/>
      <c r="AJ503" s="401"/>
      <c r="AK503" s="401"/>
      <c r="AL503" s="401"/>
      <c r="AM503" s="401"/>
      <c r="AN503" s="401"/>
      <c r="AO503" s="401"/>
      <c r="AP503" s="401"/>
      <c r="AQ503" s="401"/>
      <c r="AR503" s="401"/>
      <c r="AS503" s="401"/>
      <c r="AT503" s="401"/>
      <c r="AU503" s="401"/>
      <c r="AV503" s="401"/>
      <c r="AW503" s="401"/>
      <c r="AX503" s="401"/>
      <c r="AY503" s="401"/>
      <c r="AZ503" s="401"/>
      <c r="BB503" s="477"/>
      <c r="BZ503" s="401"/>
      <c r="CA503" s="401"/>
      <c r="CB503" s="401"/>
      <c r="CC503" s="401"/>
      <c r="CD503" s="401"/>
      <c r="CE503" s="401"/>
      <c r="CF503" s="401"/>
      <c r="CG503" s="401"/>
      <c r="CH503" s="401"/>
      <c r="CI503" s="401"/>
      <c r="CJ503" s="401"/>
      <c r="CK503" s="401"/>
      <c r="CL503" s="401"/>
      <c r="CM503" s="401"/>
      <c r="CN503" s="401"/>
      <c r="CO503" s="401"/>
      <c r="CP503" s="401"/>
      <c r="CQ503" s="401"/>
      <c r="CR503" s="401"/>
      <c r="CS503" s="401"/>
      <c r="CT503" s="401"/>
      <c r="CU503" s="401"/>
      <c r="CV503" s="401"/>
      <c r="CW503" s="401"/>
      <c r="CX503" s="401"/>
      <c r="CY503" s="401"/>
      <c r="CZ503" s="401"/>
    </row>
    <row r="504" s="400" customFormat="true" ht="25.15" customHeight="true" x14ac:dyDescent="0.2">
      <c r="A504" s="477"/>
      <c r="B504" s="477"/>
      <c r="C504" s="1124" t="s">
        <v>197</v>
      </c>
      <c r="D504" s="1125"/>
      <c r="E504" s="38" t="s">
        <v>238</v>
      </c>
      <c r="F504" s="51"/>
      <c r="G504" s="51"/>
      <c r="H504" s="1125" t="s">
        <v>471</v>
      </c>
      <c r="I504" s="1125"/>
      <c r="J504" s="41">
        <v>-4.4102149050797269E-2</v>
      </c>
      <c r="K504" s="51"/>
      <c r="L504" s="51"/>
      <c r="M504" s="1125" t="s">
        <v>670</v>
      </c>
      <c r="N504" s="1125"/>
      <c r="O504" s="40">
        <v>-3.2125887654508765E-2</v>
      </c>
      <c r="P504" s="51"/>
      <c r="Q504" s="51"/>
      <c r="R504" s="401"/>
      <c r="Z504" s="401"/>
      <c r="AA504" s="401"/>
      <c r="AB504" s="401"/>
      <c r="AC504" s="401"/>
      <c r="AD504" s="401"/>
      <c r="AE504" s="401"/>
      <c r="AF504" s="401"/>
      <c r="AG504" s="401"/>
      <c r="AH504" s="401"/>
      <c r="AI504" s="401"/>
      <c r="AJ504" s="401"/>
      <c r="AK504" s="401"/>
      <c r="AL504" s="401"/>
      <c r="AM504" s="401"/>
      <c r="AN504" s="401"/>
      <c r="AO504" s="401"/>
      <c r="AP504" s="401"/>
      <c r="AQ504" s="401"/>
      <c r="AR504" s="401"/>
      <c r="AS504" s="401"/>
      <c r="AT504" s="401"/>
      <c r="AU504" s="401"/>
      <c r="AV504" s="401"/>
      <c r="AW504" s="401"/>
      <c r="AX504" s="401"/>
      <c r="AY504" s="401"/>
      <c r="AZ504" s="401"/>
      <c r="BB504" s="477"/>
      <c r="BZ504" s="401"/>
      <c r="CA504" s="401"/>
      <c r="CB504" s="401"/>
      <c r="CC504" s="401"/>
      <c r="CD504" s="401"/>
      <c r="CE504" s="401"/>
      <c r="CF504" s="401"/>
      <c r="CG504" s="401"/>
      <c r="CH504" s="401"/>
      <c r="CI504" s="401"/>
      <c r="CJ504" s="401"/>
      <c r="CK504" s="401"/>
      <c r="CL504" s="401"/>
      <c r="CM504" s="401"/>
      <c r="CN504" s="401"/>
      <c r="CO504" s="401"/>
      <c r="CP504" s="401"/>
      <c r="CQ504" s="401"/>
      <c r="CR504" s="401"/>
      <c r="CS504" s="401"/>
      <c r="CT504" s="401"/>
      <c r="CU504" s="401"/>
      <c r="CV504" s="401"/>
      <c r="CW504" s="401"/>
      <c r="CX504" s="401"/>
      <c r="CY504" s="401"/>
      <c r="CZ504" s="401"/>
    </row>
    <row r="505" s="400" customFormat="true" ht="25.15" customHeight="true" x14ac:dyDescent="0.2">
      <c r="A505" s="477"/>
      <c r="B505" s="477"/>
      <c r="C505" s="1124" t="s">
        <v>598</v>
      </c>
      <c r="D505" s="1125"/>
      <c r="E505" s="45">
        <v>7.9017670355615896E-2</v>
      </c>
      <c r="F505" s="51"/>
      <c r="G505" s="51"/>
      <c r="H505" s="1125" t="s">
        <v>671</v>
      </c>
      <c r="I505" s="1125"/>
      <c r="J505" s="41">
        <v>-4.2998946752928702E-2</v>
      </c>
      <c r="K505" s="51"/>
      <c r="L505" s="51"/>
      <c r="M505" s="1125" t="s">
        <v>492</v>
      </c>
      <c r="N505" s="1125"/>
      <c r="O505" s="40">
        <v>-2.9467270323005845E-2</v>
      </c>
      <c r="P505" s="51"/>
      <c r="Q505" s="51"/>
      <c r="R505" s="401"/>
      <c r="Z505" s="401"/>
      <c r="AA505" s="401"/>
      <c r="AB505" s="401"/>
      <c r="AC505" s="401"/>
      <c r="AD505" s="401"/>
      <c r="AE505" s="401"/>
      <c r="AF505" s="401"/>
      <c r="AG505" s="401"/>
      <c r="AH505" s="401"/>
      <c r="AI505" s="401"/>
      <c r="AJ505" s="401"/>
      <c r="AK505" s="401"/>
      <c r="AL505" s="401"/>
      <c r="AM505" s="401"/>
      <c r="AN505" s="401"/>
      <c r="AO505" s="401"/>
      <c r="AP505" s="401"/>
      <c r="AQ505" s="401"/>
      <c r="AR505" s="401"/>
      <c r="AS505" s="401"/>
      <c r="AT505" s="401"/>
      <c r="AU505" s="401"/>
      <c r="AV505" s="401"/>
      <c r="AW505" s="401"/>
      <c r="AX505" s="401"/>
      <c r="AY505" s="401"/>
      <c r="AZ505" s="401"/>
      <c r="BB505" s="477"/>
      <c r="BZ505" s="401"/>
      <c r="CA505" s="401"/>
      <c r="CB505" s="401"/>
      <c r="CC505" s="401"/>
      <c r="CD505" s="401"/>
      <c r="CE505" s="401"/>
      <c r="CF505" s="401"/>
      <c r="CG505" s="401"/>
      <c r="CH505" s="401"/>
      <c r="CI505" s="401"/>
      <c r="CJ505" s="401"/>
      <c r="CK505" s="401"/>
      <c r="CL505" s="401"/>
      <c r="CM505" s="401"/>
      <c r="CN505" s="401"/>
      <c r="CO505" s="401"/>
      <c r="CP505" s="401"/>
      <c r="CQ505" s="401"/>
      <c r="CR505" s="401"/>
      <c r="CS505" s="401"/>
      <c r="CT505" s="401"/>
      <c r="CU505" s="401"/>
      <c r="CV505" s="401"/>
      <c r="CW505" s="401"/>
      <c r="CX505" s="401"/>
      <c r="CY505" s="401"/>
      <c r="CZ505" s="401"/>
    </row>
    <row r="506" s="400" customFormat="true" ht="25.15" customHeight="true" x14ac:dyDescent="0.2">
      <c r="A506" s="477"/>
      <c r="B506" s="477"/>
      <c r="C506" s="1124" t="s">
        <v>604</v>
      </c>
      <c r="D506" s="1125"/>
      <c r="E506" s="42">
        <v>2.8364146598752291E-2</v>
      </c>
      <c r="F506" s="51"/>
      <c r="G506" s="51"/>
      <c r="H506" s="1125" t="s">
        <v>672</v>
      </c>
      <c r="I506" s="1125"/>
      <c r="J506" s="41">
        <v>-4.0422871871747548E-2</v>
      </c>
      <c r="K506" s="51"/>
      <c r="L506" s="51"/>
      <c r="M506" s="1125" t="s">
        <v>634</v>
      </c>
      <c r="N506" s="1125"/>
      <c r="O506" s="40">
        <v>-2.5099849505730312E-2</v>
      </c>
      <c r="P506" s="51"/>
      <c r="Q506" s="51"/>
      <c r="R506" s="401"/>
      <c r="Z506" s="401"/>
      <c r="AA506" s="401"/>
      <c r="AB506" s="401"/>
      <c r="AC506" s="401"/>
      <c r="AD506" s="401"/>
      <c r="AE506" s="401"/>
      <c r="AF506" s="401"/>
      <c r="AG506" s="401"/>
      <c r="AH506" s="401"/>
      <c r="AI506" s="401"/>
      <c r="AJ506" s="401"/>
      <c r="AK506" s="401"/>
      <c r="AL506" s="401"/>
      <c r="AM506" s="401"/>
      <c r="AN506" s="401"/>
      <c r="AO506" s="401"/>
      <c r="AP506" s="401"/>
      <c r="AQ506" s="401"/>
      <c r="AR506" s="401"/>
      <c r="AS506" s="401"/>
      <c r="AT506" s="401"/>
      <c r="AU506" s="401"/>
      <c r="AV506" s="401"/>
      <c r="AW506" s="401"/>
      <c r="AX506" s="401"/>
      <c r="AY506" s="401"/>
      <c r="AZ506" s="401"/>
      <c r="BB506" s="477"/>
      <c r="BZ506" s="401"/>
      <c r="CA506" s="401"/>
      <c r="CB506" s="401"/>
      <c r="CC506" s="401"/>
      <c r="CD506" s="401"/>
      <c r="CE506" s="401"/>
      <c r="CF506" s="401"/>
      <c r="CG506" s="401"/>
      <c r="CH506" s="401"/>
      <c r="CI506" s="401"/>
      <c r="CJ506" s="401"/>
      <c r="CK506" s="401"/>
      <c r="CL506" s="401"/>
      <c r="CM506" s="401"/>
      <c r="CN506" s="401"/>
      <c r="CO506" s="401"/>
      <c r="CP506" s="401"/>
      <c r="CQ506" s="401"/>
      <c r="CR506" s="401"/>
      <c r="CS506" s="401"/>
      <c r="CT506" s="401"/>
      <c r="CU506" s="401"/>
      <c r="CV506" s="401"/>
      <c r="CW506" s="401"/>
      <c r="CX506" s="401"/>
      <c r="CY506" s="401"/>
      <c r="CZ506" s="401"/>
    </row>
    <row r="507" s="400" customFormat="true" ht="25.15" customHeight="true" x14ac:dyDescent="0.2">
      <c r="A507" s="477"/>
      <c r="B507" s="477"/>
      <c r="C507" s="1124" t="s">
        <v>492</v>
      </c>
      <c r="D507" s="1125"/>
      <c r="E507" s="42">
        <v>1.5477847478295274E-3</v>
      </c>
      <c r="F507" s="51"/>
      <c r="G507" s="51"/>
      <c r="H507" s="1125" t="s">
        <v>673</v>
      </c>
      <c r="I507" s="1125"/>
      <c r="J507" s="41">
        <v>3.8790419093525645E-2</v>
      </c>
      <c r="K507" s="51"/>
      <c r="L507" s="51"/>
      <c r="M507" s="1125" t="s">
        <v>480</v>
      </c>
      <c r="N507" s="1125"/>
      <c r="O507" s="40">
        <v>-2.3279684000959262E-2</v>
      </c>
      <c r="P507" s="51"/>
      <c r="Q507" s="51"/>
      <c r="R507" s="401"/>
      <c r="Z507" s="401"/>
      <c r="AA507" s="401"/>
      <c r="AB507" s="401"/>
      <c r="AC507" s="401"/>
      <c r="AD507" s="401"/>
      <c r="AE507" s="401"/>
      <c r="AF507" s="401"/>
      <c r="AG507" s="401"/>
      <c r="AH507" s="401"/>
      <c r="AI507" s="401"/>
      <c r="AJ507" s="401"/>
      <c r="AK507" s="401"/>
      <c r="AL507" s="401"/>
      <c r="AM507" s="401"/>
      <c r="AN507" s="401"/>
      <c r="AO507" s="401"/>
      <c r="AP507" s="401"/>
      <c r="AQ507" s="401"/>
      <c r="AR507" s="401"/>
      <c r="AS507" s="401"/>
      <c r="AT507" s="401"/>
      <c r="AU507" s="401"/>
      <c r="AV507" s="401"/>
      <c r="AW507" s="401"/>
      <c r="AX507" s="401"/>
      <c r="AY507" s="401"/>
      <c r="AZ507" s="401"/>
      <c r="BB507" s="477"/>
      <c r="BZ507" s="401"/>
      <c r="CA507" s="401"/>
      <c r="CB507" s="401"/>
      <c r="CC507" s="401"/>
      <c r="CD507" s="401"/>
      <c r="CE507" s="401"/>
      <c r="CF507" s="401"/>
      <c r="CG507" s="401"/>
      <c r="CH507" s="401"/>
      <c r="CI507" s="401"/>
      <c r="CJ507" s="401"/>
      <c r="CK507" s="401"/>
      <c r="CL507" s="401"/>
      <c r="CM507" s="401"/>
      <c r="CN507" s="401"/>
      <c r="CO507" s="401"/>
      <c r="CP507" s="401"/>
      <c r="CQ507" s="401"/>
      <c r="CR507" s="401"/>
      <c r="CS507" s="401"/>
      <c r="CT507" s="401"/>
      <c r="CU507" s="401"/>
      <c r="CV507" s="401"/>
      <c r="CW507" s="401"/>
      <c r="CX507" s="401"/>
      <c r="CY507" s="401"/>
      <c r="CZ507" s="401"/>
    </row>
    <row r="508" s="400" customFormat="true" ht="25.15" customHeight="true" x14ac:dyDescent="0.2">
      <c r="A508" s="477"/>
      <c r="B508" s="477"/>
      <c r="C508" s="1124" t="s">
        <v>605</v>
      </c>
      <c r="D508" s="1125"/>
      <c r="E508" s="42">
        <v>1.6116426285023269E-2</v>
      </c>
      <c r="F508" s="51"/>
      <c r="G508" s="51"/>
      <c r="H508" s="1125" t="s">
        <v>674</v>
      </c>
      <c r="I508" s="1125"/>
      <c r="J508" s="41">
        <v>-3.477676483538153E-2</v>
      </c>
      <c r="K508" s="51"/>
      <c r="L508" s="51"/>
      <c r="M508" s="1125" t="s">
        <v>653</v>
      </c>
      <c r="N508" s="1125"/>
      <c r="O508" s="40">
        <v>-2.3225762262114733E-2</v>
      </c>
      <c r="P508" s="51"/>
      <c r="Q508" s="51"/>
      <c r="R508" s="401"/>
      <c r="Z508" s="401"/>
      <c r="AA508" s="401"/>
      <c r="AB508" s="401"/>
      <c r="AC508" s="401"/>
      <c r="AD508" s="401"/>
      <c r="AE508" s="401"/>
      <c r="AF508" s="401"/>
      <c r="AG508" s="401"/>
      <c r="AH508" s="401"/>
      <c r="AI508" s="401"/>
      <c r="AJ508" s="401"/>
      <c r="AK508" s="401"/>
      <c r="AL508" s="401"/>
      <c r="AM508" s="401"/>
      <c r="AN508" s="401"/>
      <c r="AO508" s="401"/>
      <c r="AP508" s="401"/>
      <c r="AQ508" s="401"/>
      <c r="AR508" s="401"/>
      <c r="AS508" s="401"/>
      <c r="AT508" s="401"/>
      <c r="AU508" s="401"/>
      <c r="AV508" s="401"/>
      <c r="AW508" s="401"/>
      <c r="AX508" s="401"/>
      <c r="AY508" s="401"/>
      <c r="AZ508" s="401"/>
      <c r="BB508" s="477"/>
      <c r="BZ508" s="401"/>
      <c r="CA508" s="401"/>
      <c r="CB508" s="401"/>
      <c r="CC508" s="401"/>
      <c r="CD508" s="401"/>
      <c r="CE508" s="401"/>
      <c r="CF508" s="401"/>
      <c r="CG508" s="401"/>
      <c r="CH508" s="401"/>
      <c r="CI508" s="401"/>
      <c r="CJ508" s="401"/>
      <c r="CK508" s="401"/>
      <c r="CL508" s="401"/>
      <c r="CM508" s="401"/>
      <c r="CN508" s="401"/>
      <c r="CO508" s="401"/>
      <c r="CP508" s="401"/>
      <c r="CQ508" s="401"/>
      <c r="CR508" s="401"/>
      <c r="CS508" s="401"/>
      <c r="CT508" s="401"/>
      <c r="CU508" s="401"/>
      <c r="CV508" s="401"/>
      <c r="CW508" s="401"/>
      <c r="CX508" s="401"/>
      <c r="CY508" s="401"/>
      <c r="CZ508" s="401"/>
    </row>
    <row r="509" s="400" customFormat="true" ht="25.15" customHeight="true" x14ac:dyDescent="0.2">
      <c r="A509" s="477"/>
      <c r="B509" s="477"/>
      <c r="C509" s="1124" t="s">
        <v>463</v>
      </c>
      <c r="D509" s="1125"/>
      <c r="E509" s="42">
        <v>1.1615574834561448E-2</v>
      </c>
      <c r="F509" s="51"/>
      <c r="G509" s="51"/>
      <c r="H509" s="1125" t="s">
        <v>653</v>
      </c>
      <c r="I509" s="1125"/>
      <c r="J509" s="41">
        <v>-3.1301504513495448E-2</v>
      </c>
      <c r="K509" s="51"/>
      <c r="L509" s="51"/>
      <c r="M509" s="1125" t="s">
        <v>675</v>
      </c>
      <c r="N509" s="1125"/>
      <c r="O509" s="40">
        <v>2.2018606010861284E-2</v>
      </c>
      <c r="P509" s="51"/>
      <c r="Q509" s="51"/>
      <c r="R509" s="401"/>
      <c r="Z509" s="401"/>
      <c r="AA509" s="401"/>
      <c r="AB509" s="401"/>
      <c r="AC509" s="401"/>
      <c r="AD509" s="401"/>
      <c r="AE509" s="401"/>
      <c r="AF509" s="401"/>
      <c r="AG509" s="401"/>
      <c r="AH509" s="401"/>
      <c r="AI509" s="401"/>
      <c r="AJ509" s="401"/>
      <c r="AK509" s="401"/>
      <c r="AL509" s="401"/>
      <c r="AM509" s="401"/>
      <c r="AN509" s="401"/>
      <c r="AO509" s="401"/>
      <c r="AP509" s="401"/>
      <c r="AQ509" s="401"/>
      <c r="AR509" s="401"/>
      <c r="AS509" s="401"/>
      <c r="AT509" s="401"/>
      <c r="AU509" s="401"/>
      <c r="AV509" s="401"/>
      <c r="AW509" s="401"/>
      <c r="AX509" s="401"/>
      <c r="AY509" s="401"/>
      <c r="AZ509" s="401"/>
      <c r="BB509" s="477"/>
      <c r="BZ509" s="401"/>
      <c r="CA509" s="401"/>
      <c r="CB509" s="401"/>
      <c r="CC509" s="401"/>
      <c r="CD509" s="401"/>
      <c r="CE509" s="401"/>
      <c r="CF509" s="401"/>
      <c r="CG509" s="401"/>
      <c r="CH509" s="401"/>
      <c r="CI509" s="401"/>
      <c r="CJ509" s="401"/>
      <c r="CK509" s="401"/>
      <c r="CL509" s="401"/>
      <c r="CM509" s="401"/>
      <c r="CN509" s="401"/>
      <c r="CO509" s="401"/>
      <c r="CP509" s="401"/>
      <c r="CQ509" s="401"/>
      <c r="CR509" s="401"/>
      <c r="CS509" s="401"/>
      <c r="CT509" s="401"/>
      <c r="CU509" s="401"/>
      <c r="CV509" s="401"/>
      <c r="CW509" s="401"/>
      <c r="CX509" s="401"/>
      <c r="CY509" s="401"/>
      <c r="CZ509" s="401"/>
    </row>
    <row r="510" s="400" customFormat="true" ht="25.15" customHeight="true" x14ac:dyDescent="0.2">
      <c r="A510" s="477"/>
      <c r="B510" s="477"/>
      <c r="C510" s="1124" t="s">
        <v>581</v>
      </c>
      <c r="D510" s="1125"/>
      <c r="E510" s="42">
        <v>0.26278237620786188</v>
      </c>
      <c r="F510" s="51"/>
      <c r="G510" s="51"/>
      <c r="H510" s="1125" t="s">
        <v>642</v>
      </c>
      <c r="I510" s="1125"/>
      <c r="J510" s="41">
        <v>3.0997802034546652E-2</v>
      </c>
      <c r="K510" s="51"/>
      <c r="L510" s="51"/>
      <c r="M510" s="1125" t="s">
        <v>648</v>
      </c>
      <c r="N510" s="1125"/>
      <c r="O510" s="40">
        <v>2.0457404892072678E-2</v>
      </c>
      <c r="P510" s="51"/>
      <c r="Q510" s="51"/>
      <c r="R510" s="401"/>
      <c r="Z510" s="401"/>
      <c r="AA510" s="401"/>
      <c r="AB510" s="401"/>
      <c r="AC510" s="401"/>
      <c r="AD510" s="401"/>
      <c r="AE510" s="401"/>
      <c r="AF510" s="401"/>
      <c r="AG510" s="401"/>
      <c r="AH510" s="401"/>
      <c r="AI510" s="401"/>
      <c r="AJ510" s="401"/>
      <c r="AK510" s="401"/>
      <c r="AL510" s="401"/>
      <c r="AM510" s="401"/>
      <c r="AN510" s="401"/>
      <c r="AO510" s="401"/>
      <c r="AP510" s="401"/>
      <c r="AQ510" s="401"/>
      <c r="AR510" s="401"/>
      <c r="AS510" s="401"/>
      <c r="AT510" s="401"/>
      <c r="AU510" s="401"/>
      <c r="AV510" s="401"/>
      <c r="AW510" s="401"/>
      <c r="AX510" s="401"/>
      <c r="AY510" s="401"/>
      <c r="AZ510" s="401"/>
      <c r="BB510" s="477"/>
      <c r="BZ510" s="401"/>
      <c r="CA510" s="401"/>
      <c r="CB510" s="401"/>
      <c r="CC510" s="401"/>
      <c r="CD510" s="401"/>
      <c r="CE510" s="401"/>
      <c r="CF510" s="401"/>
      <c r="CG510" s="401"/>
      <c r="CH510" s="401"/>
      <c r="CI510" s="401"/>
      <c r="CJ510" s="401"/>
      <c r="CK510" s="401"/>
      <c r="CL510" s="401"/>
      <c r="CM510" s="401"/>
      <c r="CN510" s="401"/>
      <c r="CO510" s="401"/>
      <c r="CP510" s="401"/>
      <c r="CQ510" s="401"/>
      <c r="CR510" s="401"/>
      <c r="CS510" s="401"/>
      <c r="CT510" s="401"/>
      <c r="CU510" s="401"/>
      <c r="CV510" s="401"/>
      <c r="CW510" s="401"/>
      <c r="CX510" s="401"/>
      <c r="CY510" s="401"/>
      <c r="CZ510" s="401"/>
    </row>
    <row r="511" s="400" customFormat="true" ht="25.15" customHeight="true" x14ac:dyDescent="0.2">
      <c r="A511" s="477"/>
      <c r="B511" s="477"/>
      <c r="C511" s="1124" t="s">
        <v>612</v>
      </c>
      <c r="D511" s="1125"/>
      <c r="E511" s="42">
        <v>2.7982519559025448E-2</v>
      </c>
      <c r="F511" s="51"/>
      <c r="G511" s="51"/>
      <c r="H511" s="1125" t="s">
        <v>670</v>
      </c>
      <c r="I511" s="1125"/>
      <c r="J511" s="41">
        <v>3.0540786054469405E-2</v>
      </c>
      <c r="K511" s="51"/>
      <c r="L511" s="51"/>
      <c r="M511" s="1125" t="s">
        <v>571</v>
      </c>
      <c r="N511" s="1125"/>
      <c r="O511" s="40">
        <v>2.0135447107884279E-2</v>
      </c>
      <c r="P511" s="51"/>
      <c r="Q511" s="51"/>
      <c r="R511" s="401"/>
      <c r="Z511" s="401"/>
      <c r="AA511" s="401"/>
      <c r="AB511" s="401"/>
      <c r="AC511" s="401"/>
      <c r="AD511" s="401"/>
      <c r="AE511" s="401"/>
      <c r="AF511" s="401"/>
      <c r="AG511" s="401"/>
      <c r="AH511" s="401"/>
      <c r="AI511" s="401"/>
      <c r="AJ511" s="401"/>
      <c r="AK511" s="401"/>
      <c r="AL511" s="401"/>
      <c r="AM511" s="401"/>
      <c r="AN511" s="401"/>
      <c r="AO511" s="401"/>
      <c r="AP511" s="401"/>
      <c r="AQ511" s="401"/>
      <c r="AR511" s="401"/>
      <c r="AS511" s="401"/>
      <c r="AT511" s="401"/>
      <c r="AU511" s="401"/>
      <c r="AV511" s="401"/>
      <c r="AW511" s="401"/>
      <c r="AX511" s="401"/>
      <c r="AY511" s="401"/>
      <c r="AZ511" s="401"/>
      <c r="BB511" s="477"/>
      <c r="BZ511" s="401"/>
      <c r="CA511" s="401"/>
      <c r="CB511" s="401"/>
      <c r="CC511" s="401"/>
      <c r="CD511" s="401"/>
      <c r="CE511" s="401"/>
      <c r="CF511" s="401"/>
      <c r="CG511" s="401"/>
      <c r="CH511" s="401"/>
      <c r="CI511" s="401"/>
      <c r="CJ511" s="401"/>
      <c r="CK511" s="401"/>
      <c r="CL511" s="401"/>
      <c r="CM511" s="401"/>
      <c r="CN511" s="401"/>
      <c r="CO511" s="401"/>
      <c r="CP511" s="401"/>
      <c r="CQ511" s="401"/>
      <c r="CR511" s="401"/>
      <c r="CS511" s="401"/>
      <c r="CT511" s="401"/>
      <c r="CU511" s="401"/>
      <c r="CV511" s="401"/>
      <c r="CW511" s="401"/>
      <c r="CX511" s="401"/>
      <c r="CY511" s="401"/>
      <c r="CZ511" s="401"/>
    </row>
    <row r="512" s="400" customFormat="true" ht="25.15" customHeight="true" x14ac:dyDescent="0.2">
      <c r="A512" s="477"/>
      <c r="B512" s="477"/>
      <c r="C512" s="1124" t="s">
        <v>594</v>
      </c>
      <c r="D512" s="1125"/>
      <c r="E512" s="42">
        <v>9.9880320253561694E-2</v>
      </c>
      <c r="F512" s="51"/>
      <c r="G512" s="51"/>
      <c r="H512" s="1125" t="s">
        <v>510</v>
      </c>
      <c r="I512" s="1125"/>
      <c r="J512" s="41">
        <v>3.0184995956605867E-2</v>
      </c>
      <c r="K512" s="51"/>
      <c r="L512" s="51"/>
      <c r="M512" s="1125" t="s">
        <v>667</v>
      </c>
      <c r="N512" s="1125"/>
      <c r="O512" s="40">
        <v>1.9032352525824029E-2</v>
      </c>
      <c r="P512" s="51"/>
      <c r="Q512" s="51"/>
      <c r="R512" s="401"/>
      <c r="Z512" s="401"/>
      <c r="AA512" s="401"/>
      <c r="AB512" s="401"/>
      <c r="AC512" s="401"/>
      <c r="AD512" s="401"/>
      <c r="AE512" s="401"/>
      <c r="AF512" s="401"/>
      <c r="AG512" s="401"/>
      <c r="AH512" s="401"/>
      <c r="AI512" s="401"/>
      <c r="AJ512" s="401"/>
      <c r="AK512" s="401"/>
      <c r="AL512" s="401"/>
      <c r="AM512" s="401"/>
      <c r="AN512" s="401"/>
      <c r="AO512" s="401"/>
      <c r="AP512" s="401"/>
      <c r="AQ512" s="401"/>
      <c r="AR512" s="401"/>
      <c r="AS512" s="401"/>
      <c r="AT512" s="401"/>
      <c r="AU512" s="401"/>
      <c r="AV512" s="401"/>
      <c r="AW512" s="401"/>
      <c r="AX512" s="401"/>
      <c r="AY512" s="401"/>
      <c r="AZ512" s="401"/>
      <c r="BB512" s="477"/>
      <c r="BZ512" s="401"/>
      <c r="CA512" s="401"/>
      <c r="CB512" s="401"/>
      <c r="CC512" s="401"/>
      <c r="CD512" s="401"/>
      <c r="CE512" s="401"/>
      <c r="CF512" s="401"/>
      <c r="CG512" s="401"/>
      <c r="CH512" s="401"/>
      <c r="CI512" s="401"/>
      <c r="CJ512" s="401"/>
      <c r="CK512" s="401"/>
      <c r="CL512" s="401"/>
      <c r="CM512" s="401"/>
      <c r="CN512" s="401"/>
      <c r="CO512" s="401"/>
      <c r="CP512" s="401"/>
      <c r="CQ512" s="401"/>
      <c r="CR512" s="401"/>
      <c r="CS512" s="401"/>
      <c r="CT512" s="401"/>
      <c r="CU512" s="401"/>
      <c r="CV512" s="401"/>
      <c r="CW512" s="401"/>
      <c r="CX512" s="401"/>
      <c r="CY512" s="401"/>
      <c r="CZ512" s="401"/>
    </row>
    <row r="513" s="400" customFormat="true" ht="25.15" customHeight="true" x14ac:dyDescent="0.2">
      <c r="A513" s="477"/>
      <c r="B513" s="477"/>
      <c r="C513" s="1124" t="s">
        <v>578</v>
      </c>
      <c r="D513" s="1125"/>
      <c r="E513" s="42">
        <v>0.30871813210589655</v>
      </c>
      <c r="F513" s="51"/>
      <c r="G513" s="51"/>
      <c r="H513" s="1125" t="s">
        <v>661</v>
      </c>
      <c r="I513" s="1125"/>
      <c r="J513" s="41">
        <v>-2.9514688548910085E-2</v>
      </c>
      <c r="K513" s="51"/>
      <c r="L513" s="51"/>
      <c r="M513" s="1125" t="s">
        <v>632</v>
      </c>
      <c r="N513" s="1125"/>
      <c r="O513" s="40">
        <v>1.8074643911773824E-2</v>
      </c>
      <c r="P513" s="51"/>
      <c r="Q513" s="51"/>
      <c r="R513" s="401"/>
      <c r="Z513" s="401"/>
      <c r="AA513" s="401"/>
      <c r="AB513" s="401"/>
      <c r="AC513" s="401"/>
      <c r="AD513" s="401"/>
      <c r="AE513" s="401"/>
      <c r="AF513" s="401"/>
      <c r="AG513" s="401"/>
      <c r="AH513" s="401"/>
      <c r="AI513" s="401"/>
      <c r="AJ513" s="401"/>
      <c r="AK513" s="401"/>
      <c r="AL513" s="401"/>
      <c r="AM513" s="401"/>
      <c r="AN513" s="401"/>
      <c r="AO513" s="401"/>
      <c r="AP513" s="401"/>
      <c r="AQ513" s="401"/>
      <c r="AR513" s="401"/>
      <c r="AS513" s="401"/>
      <c r="AT513" s="401"/>
      <c r="AU513" s="401"/>
      <c r="AV513" s="401"/>
      <c r="AW513" s="401"/>
      <c r="AX513" s="401"/>
      <c r="AY513" s="401"/>
      <c r="AZ513" s="401"/>
      <c r="BB513" s="477"/>
      <c r="BZ513" s="401"/>
      <c r="CA513" s="401"/>
      <c r="CB513" s="401"/>
      <c r="CC513" s="401"/>
      <c r="CD513" s="401"/>
      <c r="CE513" s="401"/>
      <c r="CF513" s="401"/>
      <c r="CG513" s="401"/>
      <c r="CH513" s="401"/>
      <c r="CI513" s="401"/>
      <c r="CJ513" s="401"/>
      <c r="CK513" s="401"/>
      <c r="CL513" s="401"/>
      <c r="CM513" s="401"/>
      <c r="CN513" s="401"/>
      <c r="CO513" s="401"/>
      <c r="CP513" s="401"/>
      <c r="CQ513" s="401"/>
      <c r="CR513" s="401"/>
      <c r="CS513" s="401"/>
      <c r="CT513" s="401"/>
      <c r="CU513" s="401"/>
      <c r="CV513" s="401"/>
      <c r="CW513" s="401"/>
      <c r="CX513" s="401"/>
      <c r="CY513" s="401"/>
      <c r="CZ513" s="401"/>
    </row>
    <row r="514" s="400" customFormat="true" ht="25.15" customHeight="true" x14ac:dyDescent="0.2">
      <c r="A514" s="477"/>
      <c r="B514" s="477"/>
      <c r="C514" s="1124" t="s">
        <v>652</v>
      </c>
      <c r="D514" s="1125"/>
      <c r="E514" s="42">
        <v>6.0688038346005046E-4</v>
      </c>
      <c r="F514" s="51"/>
      <c r="G514" s="51"/>
      <c r="H514" s="1125" t="s">
        <v>644</v>
      </c>
      <c r="I514" s="1125"/>
      <c r="J514" s="41">
        <v>2.7861765475367718E-2</v>
      </c>
      <c r="K514" s="51"/>
      <c r="L514" s="51"/>
      <c r="M514" s="1125" t="s">
        <v>657</v>
      </c>
      <c r="N514" s="1125"/>
      <c r="O514" s="40">
        <v>1.7962723121747848E-2</v>
      </c>
      <c r="P514" s="51"/>
      <c r="Q514" s="51"/>
      <c r="R514" s="401"/>
      <c r="Z514" s="401"/>
      <c r="AA514" s="401"/>
      <c r="AB514" s="401"/>
      <c r="AC514" s="401"/>
      <c r="AD514" s="401"/>
      <c r="AE514" s="401"/>
      <c r="AF514" s="401"/>
      <c r="AG514" s="401"/>
      <c r="AH514" s="401"/>
      <c r="AI514" s="401"/>
      <c r="AJ514" s="401"/>
      <c r="AK514" s="401"/>
      <c r="AL514" s="401"/>
      <c r="AM514" s="401"/>
      <c r="AN514" s="401"/>
      <c r="AO514" s="401"/>
      <c r="AP514" s="401"/>
      <c r="AQ514" s="401"/>
      <c r="AR514" s="401"/>
      <c r="AS514" s="401"/>
      <c r="AT514" s="401"/>
      <c r="AU514" s="401"/>
      <c r="AV514" s="401"/>
      <c r="AW514" s="401"/>
      <c r="AX514" s="401"/>
      <c r="AY514" s="401"/>
      <c r="AZ514" s="401"/>
      <c r="BB514" s="477"/>
      <c r="BZ514" s="401"/>
      <c r="CA514" s="401"/>
      <c r="CB514" s="401"/>
      <c r="CC514" s="401"/>
      <c r="CD514" s="401"/>
      <c r="CE514" s="401"/>
      <c r="CF514" s="401"/>
      <c r="CG514" s="401"/>
      <c r="CH514" s="401"/>
      <c r="CI514" s="401"/>
      <c r="CJ514" s="401"/>
      <c r="CK514" s="401"/>
      <c r="CL514" s="401"/>
      <c r="CM514" s="401"/>
      <c r="CN514" s="401"/>
      <c r="CO514" s="401"/>
      <c r="CP514" s="401"/>
      <c r="CQ514" s="401"/>
      <c r="CR514" s="401"/>
      <c r="CS514" s="401"/>
      <c r="CT514" s="401"/>
      <c r="CU514" s="401"/>
      <c r="CV514" s="401"/>
      <c r="CW514" s="401"/>
      <c r="CX514" s="401"/>
      <c r="CY514" s="401"/>
      <c r="CZ514" s="401"/>
    </row>
    <row r="515" s="400" customFormat="true" ht="25.15" customHeight="true" x14ac:dyDescent="0.2">
      <c r="A515" s="477"/>
      <c r="B515" s="477"/>
      <c r="C515" s="1124" t="s">
        <v>592</v>
      </c>
      <c r="D515" s="1125"/>
      <c r="E515" s="42">
        <v>9.2885546350102835E-2</v>
      </c>
      <c r="F515" s="51"/>
      <c r="G515" s="51"/>
      <c r="H515" s="1125" t="s">
        <v>624</v>
      </c>
      <c r="I515" s="1125"/>
      <c r="J515" s="41">
        <v>2.5929345979221509E-2</v>
      </c>
      <c r="K515" s="51"/>
      <c r="L515" s="51"/>
      <c r="M515" s="1125" t="s">
        <v>501</v>
      </c>
      <c r="N515" s="1125"/>
      <c r="O515" s="40">
        <v>1.6872277943355492E-2</v>
      </c>
      <c r="P515" s="51"/>
      <c r="Q515" s="51"/>
      <c r="R515" s="401"/>
      <c r="Z515" s="401"/>
      <c r="AA515" s="401"/>
      <c r="AB515" s="401"/>
      <c r="AC515" s="401"/>
      <c r="AD515" s="401"/>
      <c r="AE515" s="401"/>
      <c r="AF515" s="401"/>
      <c r="AG515" s="401"/>
      <c r="AH515" s="401"/>
      <c r="AI515" s="401"/>
      <c r="AJ515" s="401"/>
      <c r="AK515" s="401"/>
      <c r="AL515" s="401"/>
      <c r="AM515" s="401"/>
      <c r="AN515" s="401"/>
      <c r="AO515" s="401"/>
      <c r="AP515" s="401"/>
      <c r="AQ515" s="401"/>
      <c r="AR515" s="401"/>
      <c r="AS515" s="401"/>
      <c r="AT515" s="401"/>
      <c r="AU515" s="401"/>
      <c r="AV515" s="401"/>
      <c r="AW515" s="401"/>
      <c r="AX515" s="401"/>
      <c r="AY515" s="401"/>
      <c r="AZ515" s="401"/>
      <c r="BB515" s="477"/>
      <c r="BZ515" s="401"/>
      <c r="CA515" s="401"/>
      <c r="CB515" s="401"/>
      <c r="CC515" s="401"/>
      <c r="CD515" s="401"/>
      <c r="CE515" s="401"/>
      <c r="CF515" s="401"/>
      <c r="CG515" s="401"/>
      <c r="CH515" s="401"/>
      <c r="CI515" s="401"/>
      <c r="CJ515" s="401"/>
      <c r="CK515" s="401"/>
      <c r="CL515" s="401"/>
      <c r="CM515" s="401"/>
      <c r="CN515" s="401"/>
      <c r="CO515" s="401"/>
      <c r="CP515" s="401"/>
      <c r="CQ515" s="401"/>
      <c r="CR515" s="401"/>
      <c r="CS515" s="401"/>
      <c r="CT515" s="401"/>
      <c r="CU515" s="401"/>
      <c r="CV515" s="401"/>
      <c r="CW515" s="401"/>
      <c r="CX515" s="401"/>
      <c r="CY515" s="401"/>
      <c r="CZ515" s="401"/>
    </row>
    <row r="516" s="400" customFormat="true" ht="25.15" customHeight="true" x14ac:dyDescent="0.2">
      <c r="A516" s="477"/>
      <c r="B516" s="477"/>
      <c r="C516" s="1124" t="s">
        <v>495</v>
      </c>
      <c r="D516" s="1125"/>
      <c r="E516" s="42">
        <v>0.14913605403928171</v>
      </c>
      <c r="F516" s="51"/>
      <c r="G516" s="51"/>
      <c r="H516" s="1125" t="s">
        <v>571</v>
      </c>
      <c r="I516" s="1125"/>
      <c r="J516" s="41">
        <v>2.4825504828077917E-2</v>
      </c>
      <c r="K516" s="51"/>
      <c r="L516" s="51"/>
      <c r="M516" s="1125" t="s">
        <v>662</v>
      </c>
      <c r="N516" s="1125"/>
      <c r="O516" s="40">
        <v>-1.5663720285913414E-2</v>
      </c>
      <c r="P516" s="51"/>
      <c r="Q516" s="51"/>
      <c r="R516" s="401"/>
      <c r="Z516" s="401"/>
      <c r="AA516" s="401"/>
      <c r="AB516" s="401"/>
      <c r="AC516" s="401"/>
      <c r="AD516" s="401"/>
      <c r="AE516" s="401"/>
      <c r="AF516" s="401"/>
      <c r="AG516" s="401"/>
      <c r="AH516" s="401"/>
      <c r="AI516" s="401"/>
      <c r="AJ516" s="401"/>
      <c r="AK516" s="401"/>
      <c r="AL516" s="401"/>
      <c r="AM516" s="401"/>
      <c r="AN516" s="401"/>
      <c r="AO516" s="401"/>
      <c r="AP516" s="401"/>
      <c r="AQ516" s="401"/>
      <c r="AR516" s="401"/>
      <c r="AS516" s="401"/>
      <c r="AT516" s="401"/>
      <c r="AU516" s="401"/>
      <c r="AV516" s="401"/>
      <c r="AW516" s="401"/>
      <c r="AX516" s="401"/>
      <c r="AY516" s="401"/>
      <c r="AZ516" s="401"/>
      <c r="BB516" s="477"/>
      <c r="BZ516" s="401"/>
      <c r="CA516" s="401"/>
      <c r="CB516" s="401"/>
      <c r="CC516" s="401"/>
      <c r="CD516" s="401"/>
      <c r="CE516" s="401"/>
      <c r="CF516" s="401"/>
      <c r="CG516" s="401"/>
      <c r="CH516" s="401"/>
      <c r="CI516" s="401"/>
      <c r="CJ516" s="401"/>
      <c r="CK516" s="401"/>
      <c r="CL516" s="401"/>
      <c r="CM516" s="401"/>
      <c r="CN516" s="401"/>
      <c r="CO516" s="401"/>
      <c r="CP516" s="401"/>
      <c r="CQ516" s="401"/>
      <c r="CR516" s="401"/>
      <c r="CS516" s="401"/>
      <c r="CT516" s="401"/>
      <c r="CU516" s="401"/>
      <c r="CV516" s="401"/>
      <c r="CW516" s="401"/>
      <c r="CX516" s="401"/>
      <c r="CY516" s="401"/>
      <c r="CZ516" s="401"/>
    </row>
    <row r="517" s="400" customFormat="true" ht="25.15" customHeight="true" x14ac:dyDescent="0.2">
      <c r="A517" s="477"/>
      <c r="B517" s="477"/>
      <c r="C517" s="1124" t="s">
        <v>480</v>
      </c>
      <c r="D517" s="1125"/>
      <c r="E517" s="42">
        <v>1.7466842891379019E-3</v>
      </c>
      <c r="F517" s="51"/>
      <c r="G517" s="51"/>
      <c r="H517" s="1125" t="s">
        <v>638</v>
      </c>
      <c r="I517" s="1125"/>
      <c r="J517" s="41">
        <v>2.4543550195415792E-2</v>
      </c>
      <c r="K517" s="51"/>
      <c r="L517" s="51"/>
      <c r="M517" s="1125" t="s">
        <v>660</v>
      </c>
      <c r="N517" s="1125"/>
      <c r="O517" s="40">
        <v>-1.5023391838963887E-2</v>
      </c>
      <c r="P517" s="51"/>
      <c r="Q517" s="51"/>
      <c r="R517" s="401"/>
      <c r="Z517" s="401"/>
      <c r="AA517" s="401"/>
      <c r="AB517" s="401"/>
      <c r="AC517" s="401"/>
      <c r="AD517" s="401"/>
      <c r="AE517" s="401"/>
      <c r="AF517" s="401"/>
      <c r="AG517" s="401"/>
      <c r="AH517" s="401"/>
      <c r="AI517" s="401"/>
      <c r="AJ517" s="401"/>
      <c r="AK517" s="401"/>
      <c r="AL517" s="401"/>
      <c r="AM517" s="401"/>
      <c r="AN517" s="401"/>
      <c r="AO517" s="401"/>
      <c r="AP517" s="401"/>
      <c r="AQ517" s="401"/>
      <c r="AR517" s="401"/>
      <c r="AS517" s="401"/>
      <c r="AT517" s="401"/>
      <c r="AU517" s="401"/>
      <c r="AV517" s="401"/>
      <c r="AW517" s="401"/>
      <c r="AX517" s="401"/>
      <c r="AY517" s="401"/>
      <c r="AZ517" s="401"/>
      <c r="BB517" s="477"/>
      <c r="BZ517" s="401"/>
      <c r="CA517" s="401"/>
      <c r="CB517" s="401"/>
      <c r="CC517" s="401"/>
      <c r="CD517" s="401"/>
      <c r="CE517" s="401"/>
      <c r="CF517" s="401"/>
      <c r="CG517" s="401"/>
      <c r="CH517" s="401"/>
      <c r="CI517" s="401"/>
      <c r="CJ517" s="401"/>
      <c r="CK517" s="401"/>
      <c r="CL517" s="401"/>
      <c r="CM517" s="401"/>
      <c r="CN517" s="401"/>
      <c r="CO517" s="401"/>
      <c r="CP517" s="401"/>
      <c r="CQ517" s="401"/>
      <c r="CR517" s="401"/>
      <c r="CS517" s="401"/>
      <c r="CT517" s="401"/>
      <c r="CU517" s="401"/>
      <c r="CV517" s="401"/>
      <c r="CW517" s="401"/>
      <c r="CX517" s="401"/>
      <c r="CY517" s="401"/>
      <c r="CZ517" s="401"/>
    </row>
    <row r="518" s="400" customFormat="true" ht="25.15" customHeight="true" x14ac:dyDescent="0.2">
      <c r="A518" s="477"/>
      <c r="B518" s="477"/>
      <c r="C518" s="1124" t="s">
        <v>465</v>
      </c>
      <c r="D518" s="1125"/>
      <c r="E518" s="42">
        <v>7.6438916330117089E-3</v>
      </c>
      <c r="F518" s="51"/>
      <c r="G518" s="51"/>
      <c r="H518" s="1125" t="s">
        <v>669</v>
      </c>
      <c r="I518" s="1125"/>
      <c r="J518" s="41">
        <v>-2.4250252377174538E-2</v>
      </c>
      <c r="K518" s="51"/>
      <c r="L518" s="51"/>
      <c r="M518" s="1125" t="s">
        <v>661</v>
      </c>
      <c r="N518" s="1125"/>
      <c r="O518" s="40">
        <v>1.5018643096802519E-2</v>
      </c>
      <c r="P518" s="51"/>
      <c r="Q518" s="51"/>
      <c r="R518" s="401"/>
      <c r="Z518" s="401"/>
      <c r="AA518" s="401"/>
      <c r="AB518" s="401"/>
      <c r="AC518" s="401"/>
      <c r="AD518" s="401"/>
      <c r="AE518" s="401"/>
      <c r="AF518" s="401"/>
      <c r="AG518" s="401"/>
      <c r="AH518" s="401"/>
      <c r="AI518" s="401"/>
      <c r="AJ518" s="401"/>
      <c r="AK518" s="401"/>
      <c r="AL518" s="401"/>
      <c r="AM518" s="401"/>
      <c r="AN518" s="401"/>
      <c r="AO518" s="401"/>
      <c r="AP518" s="401"/>
      <c r="AQ518" s="401"/>
      <c r="AR518" s="401"/>
      <c r="AS518" s="401"/>
      <c r="AT518" s="401"/>
      <c r="AU518" s="401"/>
      <c r="AV518" s="401"/>
      <c r="AW518" s="401"/>
      <c r="AX518" s="401"/>
      <c r="AY518" s="401"/>
      <c r="AZ518" s="401"/>
      <c r="BB518" s="477"/>
      <c r="BZ518" s="401"/>
      <c r="CA518" s="401"/>
      <c r="CB518" s="401"/>
      <c r="CC518" s="401"/>
      <c r="CD518" s="401"/>
      <c r="CE518" s="401"/>
      <c r="CF518" s="401"/>
      <c r="CG518" s="401"/>
      <c r="CH518" s="401"/>
      <c r="CI518" s="401"/>
      <c r="CJ518" s="401"/>
      <c r="CK518" s="401"/>
      <c r="CL518" s="401"/>
      <c r="CM518" s="401"/>
      <c r="CN518" s="401"/>
      <c r="CO518" s="401"/>
      <c r="CP518" s="401"/>
      <c r="CQ518" s="401"/>
      <c r="CR518" s="401"/>
      <c r="CS518" s="401"/>
      <c r="CT518" s="401"/>
      <c r="CU518" s="401"/>
      <c r="CV518" s="401"/>
      <c r="CW518" s="401"/>
      <c r="CX518" s="401"/>
      <c r="CY518" s="401"/>
      <c r="CZ518" s="401"/>
    </row>
    <row r="519" s="400" customFormat="true" ht="25.15" customHeight="true" x14ac:dyDescent="0.2">
      <c r="A519" s="477"/>
      <c r="B519" s="477"/>
      <c r="C519" s="1124" t="s">
        <v>471</v>
      </c>
      <c r="D519" s="1125"/>
      <c r="E519" s="42">
        <v>2.8295414928427426E-4</v>
      </c>
      <c r="F519" s="51"/>
      <c r="G519" s="51"/>
      <c r="H519" s="1125" t="s">
        <v>661</v>
      </c>
      <c r="I519" s="1125"/>
      <c r="J519" s="41">
        <v>-2.3459171441225803E-2</v>
      </c>
      <c r="K519" s="51"/>
      <c r="L519" s="51"/>
      <c r="M519" s="1125" t="s">
        <v>623</v>
      </c>
      <c r="N519" s="1125"/>
      <c r="O519" s="40">
        <v>1.4307474207063809E-2</v>
      </c>
      <c r="P519" s="51"/>
      <c r="Q519" s="51"/>
      <c r="R519" s="401"/>
      <c r="Z519" s="401"/>
      <c r="AA519" s="401"/>
      <c r="AB519" s="401"/>
      <c r="AC519" s="401"/>
      <c r="AD519" s="401"/>
      <c r="AE519" s="401"/>
      <c r="AF519" s="401"/>
      <c r="AG519" s="401"/>
      <c r="AH519" s="401"/>
      <c r="AI519" s="401"/>
      <c r="AJ519" s="401"/>
      <c r="AK519" s="401"/>
      <c r="AL519" s="401"/>
      <c r="AM519" s="401"/>
      <c r="AN519" s="401"/>
      <c r="AO519" s="401"/>
      <c r="AP519" s="401"/>
      <c r="AQ519" s="401"/>
      <c r="AR519" s="401"/>
      <c r="AS519" s="401"/>
      <c r="AT519" s="401"/>
      <c r="AU519" s="401"/>
      <c r="AV519" s="401"/>
      <c r="AW519" s="401"/>
      <c r="AX519" s="401"/>
      <c r="AY519" s="401"/>
      <c r="AZ519" s="401"/>
      <c r="BB519" s="477"/>
      <c r="BZ519" s="401"/>
      <c r="CA519" s="401"/>
      <c r="CB519" s="401"/>
      <c r="CC519" s="401"/>
      <c r="CD519" s="401"/>
      <c r="CE519" s="401"/>
      <c r="CF519" s="401"/>
      <c r="CG519" s="401"/>
      <c r="CH519" s="401"/>
      <c r="CI519" s="401"/>
      <c r="CJ519" s="401"/>
      <c r="CK519" s="401"/>
      <c r="CL519" s="401"/>
      <c r="CM519" s="401"/>
      <c r="CN519" s="401"/>
      <c r="CO519" s="401"/>
      <c r="CP519" s="401"/>
      <c r="CQ519" s="401"/>
      <c r="CR519" s="401"/>
      <c r="CS519" s="401"/>
      <c r="CT519" s="401"/>
      <c r="CU519" s="401"/>
      <c r="CV519" s="401"/>
      <c r="CW519" s="401"/>
      <c r="CX519" s="401"/>
      <c r="CY519" s="401"/>
      <c r="CZ519" s="401"/>
    </row>
    <row r="520" s="400" customFormat="true" ht="25.15" customHeight="true" x14ac:dyDescent="0.2">
      <c r="A520" s="477"/>
      <c r="B520" s="477"/>
      <c r="C520" s="1124" t="s">
        <v>567</v>
      </c>
      <c r="D520" s="1125"/>
      <c r="E520" s="42">
        <v>0.49220255394773516</v>
      </c>
      <c r="F520" s="51"/>
      <c r="G520" s="51"/>
      <c r="H520" s="1125" t="s">
        <v>580</v>
      </c>
      <c r="I520" s="1125"/>
      <c r="J520" s="41">
        <v>-2.3285259181881159E-2</v>
      </c>
      <c r="K520" s="51"/>
      <c r="L520" s="51"/>
      <c r="M520" s="1125" t="s">
        <v>676</v>
      </c>
      <c r="N520" s="1125"/>
      <c r="O520" s="40">
        <v>-1.4008875272569143E-2</v>
      </c>
      <c r="P520" s="51"/>
      <c r="Q520" s="51"/>
      <c r="R520" s="401"/>
      <c r="Z520" s="401"/>
      <c r="AA520" s="401"/>
      <c r="AB520" s="401"/>
      <c r="AC520" s="401"/>
      <c r="AD520" s="401"/>
      <c r="AE520" s="401"/>
      <c r="AF520" s="401"/>
      <c r="AG520" s="401"/>
      <c r="AH520" s="401"/>
      <c r="AI520" s="401"/>
      <c r="AJ520" s="401"/>
      <c r="AK520" s="401"/>
      <c r="AL520" s="401"/>
      <c r="AM520" s="401"/>
      <c r="AN520" s="401"/>
      <c r="AO520" s="401"/>
      <c r="AP520" s="401"/>
      <c r="AQ520" s="401"/>
      <c r="AR520" s="401"/>
      <c r="AS520" s="401"/>
      <c r="AT520" s="401"/>
      <c r="AU520" s="401"/>
      <c r="AV520" s="401"/>
      <c r="AW520" s="401"/>
      <c r="AX520" s="401"/>
      <c r="AY520" s="401"/>
      <c r="AZ520" s="401"/>
      <c r="BB520" s="477"/>
      <c r="BZ520" s="401"/>
      <c r="CA520" s="401"/>
      <c r="CB520" s="401"/>
      <c r="CC520" s="401"/>
      <c r="CD520" s="401"/>
      <c r="CE520" s="401"/>
      <c r="CF520" s="401"/>
      <c r="CG520" s="401"/>
      <c r="CH520" s="401"/>
      <c r="CI520" s="401"/>
      <c r="CJ520" s="401"/>
      <c r="CK520" s="401"/>
      <c r="CL520" s="401"/>
      <c r="CM520" s="401"/>
      <c r="CN520" s="401"/>
      <c r="CO520" s="401"/>
      <c r="CP520" s="401"/>
      <c r="CQ520" s="401"/>
      <c r="CR520" s="401"/>
      <c r="CS520" s="401"/>
      <c r="CT520" s="401"/>
      <c r="CU520" s="401"/>
      <c r="CV520" s="401"/>
      <c r="CW520" s="401"/>
      <c r="CX520" s="401"/>
      <c r="CY520" s="401"/>
      <c r="CZ520" s="401"/>
    </row>
    <row r="521" s="400" customFormat="true" ht="25.15" customHeight="true" x14ac:dyDescent="0.2">
      <c r="A521" s="477"/>
      <c r="B521" s="477"/>
      <c r="C521" s="1124" t="s">
        <v>664</v>
      </c>
      <c r="D521" s="1125"/>
      <c r="E521" s="42">
        <v>1.0899010448194782E-4</v>
      </c>
      <c r="F521" s="51"/>
      <c r="G521" s="51"/>
      <c r="H521" s="1125" t="s">
        <v>571</v>
      </c>
      <c r="I521" s="1125"/>
      <c r="J521" s="41">
        <v>2.2567709441696105E-2</v>
      </c>
      <c r="K521" s="51"/>
      <c r="L521" s="51"/>
      <c r="M521" s="1125" t="s">
        <v>647</v>
      </c>
      <c r="N521" s="1125"/>
      <c r="O521" s="40">
        <v>1.3648719909424961E-2</v>
      </c>
      <c r="P521" s="51"/>
      <c r="Q521" s="51"/>
      <c r="R521" s="401"/>
      <c r="Z521" s="401"/>
      <c r="AA521" s="401"/>
      <c r="AB521" s="401"/>
      <c r="AC521" s="401"/>
      <c r="AD521" s="401"/>
      <c r="AE521" s="401"/>
      <c r="AF521" s="401"/>
      <c r="AG521" s="401"/>
      <c r="AH521" s="401"/>
      <c r="AI521" s="401"/>
      <c r="AJ521" s="401"/>
      <c r="AK521" s="401"/>
      <c r="AL521" s="401"/>
      <c r="AM521" s="401"/>
      <c r="AN521" s="401"/>
      <c r="AO521" s="401"/>
      <c r="AP521" s="401"/>
      <c r="AQ521" s="401"/>
      <c r="AR521" s="401"/>
      <c r="AS521" s="401"/>
      <c r="AT521" s="401"/>
      <c r="AU521" s="401"/>
      <c r="AV521" s="401"/>
      <c r="AW521" s="401"/>
      <c r="AX521" s="401"/>
      <c r="AY521" s="401"/>
      <c r="AZ521" s="401"/>
      <c r="BB521" s="477"/>
      <c r="BZ521" s="401"/>
      <c r="CA521" s="401"/>
      <c r="CB521" s="401"/>
      <c r="CC521" s="401"/>
      <c r="CD521" s="401"/>
      <c r="CE521" s="401"/>
      <c r="CF521" s="401"/>
      <c r="CG521" s="401"/>
      <c r="CH521" s="401"/>
      <c r="CI521" s="401"/>
      <c r="CJ521" s="401"/>
      <c r="CK521" s="401"/>
      <c r="CL521" s="401"/>
      <c r="CM521" s="401"/>
      <c r="CN521" s="401"/>
      <c r="CO521" s="401"/>
      <c r="CP521" s="401"/>
      <c r="CQ521" s="401"/>
      <c r="CR521" s="401"/>
      <c r="CS521" s="401"/>
      <c r="CT521" s="401"/>
      <c r="CU521" s="401"/>
      <c r="CV521" s="401"/>
      <c r="CW521" s="401"/>
      <c r="CX521" s="401"/>
      <c r="CY521" s="401"/>
      <c r="CZ521" s="401"/>
    </row>
    <row r="522" s="400" customFormat="true" ht="25.15" customHeight="true" x14ac:dyDescent="0.2">
      <c r="A522" s="477"/>
      <c r="B522" s="477"/>
      <c r="C522" s="1124" t="s">
        <v>642</v>
      </c>
      <c r="D522" s="1125"/>
      <c r="E522" s="42">
        <v>1.6672746275493873E-3</v>
      </c>
      <c r="F522" s="51"/>
      <c r="G522" s="51"/>
      <c r="H522" s="1125" t="s">
        <v>499</v>
      </c>
      <c r="I522" s="1125"/>
      <c r="J522" s="41">
        <v>2.2553356805938691E-2</v>
      </c>
      <c r="K522" s="51"/>
      <c r="L522" s="51"/>
      <c r="M522" s="1125" t="s">
        <v>645</v>
      </c>
      <c r="N522" s="1125"/>
      <c r="O522" s="40">
        <v>-1.2597761940723781E-2</v>
      </c>
      <c r="P522" s="51"/>
      <c r="Q522" s="51"/>
      <c r="R522" s="401"/>
      <c r="Z522" s="401"/>
      <c r="AA522" s="401"/>
      <c r="AB522" s="401"/>
      <c r="AC522" s="401"/>
      <c r="AD522" s="401"/>
      <c r="AE522" s="401"/>
      <c r="AF522" s="401"/>
      <c r="AG522" s="401"/>
      <c r="AH522" s="401"/>
      <c r="AI522" s="401"/>
      <c r="AJ522" s="401"/>
      <c r="AK522" s="401"/>
      <c r="AL522" s="401"/>
      <c r="AM522" s="401"/>
      <c r="AN522" s="401"/>
      <c r="AO522" s="401"/>
      <c r="AP522" s="401"/>
      <c r="AQ522" s="401"/>
      <c r="AR522" s="401"/>
      <c r="AS522" s="401"/>
      <c r="AT522" s="401"/>
      <c r="AU522" s="401"/>
      <c r="AV522" s="401"/>
      <c r="AW522" s="401"/>
      <c r="AX522" s="401"/>
      <c r="AY522" s="401"/>
      <c r="AZ522" s="401"/>
      <c r="BB522" s="477"/>
      <c r="BZ522" s="401"/>
      <c r="CA522" s="401"/>
      <c r="CB522" s="401"/>
      <c r="CC522" s="401"/>
      <c r="CD522" s="401"/>
      <c r="CE522" s="401"/>
      <c r="CF522" s="401"/>
      <c r="CG522" s="401"/>
      <c r="CH522" s="401"/>
      <c r="CI522" s="401"/>
      <c r="CJ522" s="401"/>
      <c r="CK522" s="401"/>
      <c r="CL522" s="401"/>
      <c r="CM522" s="401"/>
      <c r="CN522" s="401"/>
      <c r="CO522" s="401"/>
      <c r="CP522" s="401"/>
      <c r="CQ522" s="401"/>
      <c r="CR522" s="401"/>
      <c r="CS522" s="401"/>
      <c r="CT522" s="401"/>
      <c r="CU522" s="401"/>
      <c r="CV522" s="401"/>
      <c r="CW522" s="401"/>
      <c r="CX522" s="401"/>
      <c r="CY522" s="401"/>
      <c r="CZ522" s="401"/>
    </row>
    <row r="523" s="400" customFormat="true" ht="25.15" customHeight="true" x14ac:dyDescent="0.2">
      <c r="A523" s="477"/>
      <c r="B523" s="477"/>
      <c r="C523" s="1124" t="s">
        <v>648</v>
      </c>
      <c r="D523" s="1125"/>
      <c r="E523" s="42">
        <v>1.2866254042691271E-3</v>
      </c>
      <c r="F523" s="51"/>
      <c r="G523" s="51"/>
      <c r="H523" s="1125" t="s">
        <v>636</v>
      </c>
      <c r="I523" s="1125"/>
      <c r="J523" s="41">
        <v>1.9391678624241314E-2</v>
      </c>
      <c r="K523" s="51"/>
      <c r="L523" s="51"/>
      <c r="M523" s="1125" t="s">
        <v>656</v>
      </c>
      <c r="N523" s="1125"/>
      <c r="O523" s="40">
        <v>-1.1946055061176748E-2</v>
      </c>
      <c r="P523" s="51"/>
      <c r="Q523" s="51"/>
      <c r="R523" s="401"/>
      <c r="Z523" s="401"/>
      <c r="AA523" s="401"/>
      <c r="AB523" s="401"/>
      <c r="AC523" s="401"/>
      <c r="AD523" s="401"/>
      <c r="AE523" s="401"/>
      <c r="AF523" s="401"/>
      <c r="AG523" s="401"/>
      <c r="AH523" s="401"/>
      <c r="AI523" s="401"/>
      <c r="AJ523" s="401"/>
      <c r="AK523" s="401"/>
      <c r="AL523" s="401"/>
      <c r="AM523" s="401"/>
      <c r="AN523" s="401"/>
      <c r="AO523" s="401"/>
      <c r="AP523" s="401"/>
      <c r="AQ523" s="401"/>
      <c r="AR523" s="401"/>
      <c r="AS523" s="401"/>
      <c r="AT523" s="401"/>
      <c r="AU523" s="401"/>
      <c r="AV523" s="401"/>
      <c r="AW523" s="401"/>
      <c r="AX523" s="401"/>
      <c r="AY523" s="401"/>
      <c r="AZ523" s="401"/>
      <c r="BB523" s="477"/>
      <c r="BZ523" s="401"/>
      <c r="CA523" s="401"/>
      <c r="CB523" s="401"/>
      <c r="CC523" s="401"/>
      <c r="CD523" s="401"/>
      <c r="CE523" s="401"/>
      <c r="CF523" s="401"/>
      <c r="CG523" s="401"/>
      <c r="CH523" s="401"/>
      <c r="CI523" s="401"/>
      <c r="CJ523" s="401"/>
      <c r="CK523" s="401"/>
      <c r="CL523" s="401"/>
      <c r="CM523" s="401"/>
      <c r="CN523" s="401"/>
      <c r="CO523" s="401"/>
      <c r="CP523" s="401"/>
      <c r="CQ523" s="401"/>
      <c r="CR523" s="401"/>
      <c r="CS523" s="401"/>
      <c r="CT523" s="401"/>
      <c r="CU523" s="401"/>
      <c r="CV523" s="401"/>
      <c r="CW523" s="401"/>
      <c r="CX523" s="401"/>
      <c r="CY523" s="401"/>
      <c r="CZ523" s="401"/>
    </row>
    <row r="524" s="400" customFormat="true" ht="25.15" customHeight="true" x14ac:dyDescent="0.2">
      <c r="A524" s="477"/>
      <c r="B524" s="477"/>
      <c r="C524" s="1124" t="s">
        <v>630</v>
      </c>
      <c r="D524" s="1125"/>
      <c r="E524" s="42">
        <v>6.9089594701596596E-3</v>
      </c>
      <c r="F524" s="51"/>
      <c r="G524" s="51"/>
      <c r="H524" s="1125" t="s">
        <v>677</v>
      </c>
      <c r="I524" s="1125"/>
      <c r="J524" s="41">
        <v>-1.9242729546791928E-2</v>
      </c>
      <c r="K524" s="51"/>
      <c r="L524" s="51"/>
      <c r="M524" s="1125" t="s">
        <v>678</v>
      </c>
      <c r="N524" s="1125"/>
      <c r="O524" s="40">
        <v>-1.1892595723053829E-2</v>
      </c>
      <c r="P524" s="51"/>
      <c r="Q524" s="51"/>
      <c r="R524" s="401"/>
      <c r="Z524" s="401"/>
      <c r="AA524" s="401"/>
      <c r="AB524" s="401"/>
      <c r="AC524" s="401"/>
      <c r="AD524" s="401"/>
      <c r="AE524" s="401"/>
      <c r="AF524" s="401"/>
      <c r="AG524" s="401"/>
      <c r="AH524" s="401"/>
      <c r="AI524" s="401"/>
      <c r="AJ524" s="401"/>
      <c r="AK524" s="401"/>
      <c r="AL524" s="401"/>
      <c r="AM524" s="401"/>
      <c r="AN524" s="401"/>
      <c r="AO524" s="401"/>
      <c r="AP524" s="401"/>
      <c r="AQ524" s="401"/>
      <c r="AR524" s="401"/>
      <c r="AS524" s="401"/>
      <c r="AT524" s="401"/>
      <c r="AU524" s="401"/>
      <c r="AV524" s="401"/>
      <c r="AW524" s="401"/>
      <c r="AX524" s="401"/>
      <c r="AY524" s="401"/>
      <c r="AZ524" s="401"/>
      <c r="BB524" s="477"/>
      <c r="BZ524" s="401"/>
      <c r="CA524" s="401"/>
      <c r="CB524" s="401"/>
      <c r="CC524" s="401"/>
      <c r="CD524" s="401"/>
      <c r="CE524" s="401"/>
      <c r="CF524" s="401"/>
      <c r="CG524" s="401"/>
      <c r="CH524" s="401"/>
      <c r="CI524" s="401"/>
      <c r="CJ524" s="401"/>
      <c r="CK524" s="401"/>
      <c r="CL524" s="401"/>
      <c r="CM524" s="401"/>
      <c r="CN524" s="401"/>
      <c r="CO524" s="401"/>
      <c r="CP524" s="401"/>
      <c r="CQ524" s="401"/>
      <c r="CR524" s="401"/>
      <c r="CS524" s="401"/>
      <c r="CT524" s="401"/>
      <c r="CU524" s="401"/>
      <c r="CV524" s="401"/>
      <c r="CW524" s="401"/>
      <c r="CX524" s="401"/>
      <c r="CY524" s="401"/>
      <c r="CZ524" s="401"/>
    </row>
    <row r="525" s="400" customFormat="true" ht="25.15" customHeight="true" x14ac:dyDescent="0.2">
      <c r="A525" s="477"/>
      <c r="B525" s="477"/>
      <c r="C525" s="1124" t="s">
        <v>510</v>
      </c>
      <c r="D525" s="1125"/>
      <c r="E525" s="42">
        <v>8.0089648271306618E-4</v>
      </c>
      <c r="F525" s="51"/>
      <c r="G525" s="51"/>
      <c r="H525" s="1125" t="s">
        <v>679</v>
      </c>
      <c r="I525" s="1125"/>
      <c r="J525" s="41">
        <v>-1.8692386725548044E-2</v>
      </c>
      <c r="K525" s="51"/>
      <c r="L525" s="51"/>
      <c r="M525" s="1125" t="s">
        <v>510</v>
      </c>
      <c r="N525" s="1125"/>
      <c r="O525" s="40">
        <v>1.121382872733326E-2</v>
      </c>
      <c r="P525" s="51"/>
      <c r="Q525" s="51"/>
      <c r="R525" s="401"/>
      <c r="Z525" s="401"/>
      <c r="AA525" s="401"/>
      <c r="AB525" s="401"/>
      <c r="AC525" s="401"/>
      <c r="AD525" s="401"/>
      <c r="AE525" s="401"/>
      <c r="AF525" s="401"/>
      <c r="AG525" s="401"/>
      <c r="AH525" s="401"/>
      <c r="AI525" s="401"/>
      <c r="AJ525" s="401"/>
      <c r="AK525" s="401"/>
      <c r="AL525" s="401"/>
      <c r="AM525" s="401"/>
      <c r="AN525" s="401"/>
      <c r="AO525" s="401"/>
      <c r="AP525" s="401"/>
      <c r="AQ525" s="401"/>
      <c r="AR525" s="401"/>
      <c r="AS525" s="401"/>
      <c r="AT525" s="401"/>
      <c r="AU525" s="401"/>
      <c r="AV525" s="401"/>
      <c r="AW525" s="401"/>
      <c r="AX525" s="401"/>
      <c r="AY525" s="401"/>
      <c r="AZ525" s="401"/>
      <c r="BB525" s="477"/>
      <c r="BZ525" s="401"/>
      <c r="CA525" s="401"/>
      <c r="CB525" s="401"/>
      <c r="CC525" s="401"/>
      <c r="CD525" s="401"/>
      <c r="CE525" s="401"/>
      <c r="CF525" s="401"/>
      <c r="CG525" s="401"/>
      <c r="CH525" s="401"/>
      <c r="CI525" s="401"/>
      <c r="CJ525" s="401"/>
      <c r="CK525" s="401"/>
      <c r="CL525" s="401"/>
      <c r="CM525" s="401"/>
      <c r="CN525" s="401"/>
      <c r="CO525" s="401"/>
      <c r="CP525" s="401"/>
      <c r="CQ525" s="401"/>
      <c r="CR525" s="401"/>
      <c r="CS525" s="401"/>
      <c r="CT525" s="401"/>
      <c r="CU525" s="401"/>
      <c r="CV525" s="401"/>
      <c r="CW525" s="401"/>
      <c r="CX525" s="401"/>
      <c r="CY525" s="401"/>
      <c r="CZ525" s="401"/>
    </row>
    <row r="526" s="400" customFormat="true" ht="25.15" customHeight="true" x14ac:dyDescent="0.2">
      <c r="A526" s="477"/>
      <c r="B526" s="477"/>
      <c r="C526" s="1124" t="s">
        <v>458</v>
      </c>
      <c r="D526" s="1125"/>
      <c r="E526" s="42">
        <v>4.031298507222672E-2</v>
      </c>
      <c r="F526" s="51"/>
      <c r="G526" s="51"/>
      <c r="H526" s="1125" t="s">
        <v>639</v>
      </c>
      <c r="I526" s="1125"/>
      <c r="J526" s="41">
        <v>-1.6760905676390627E-2</v>
      </c>
      <c r="K526" s="51"/>
      <c r="L526" s="51"/>
      <c r="M526" s="1125" t="s">
        <v>679</v>
      </c>
      <c r="N526" s="1125"/>
      <c r="O526" s="40">
        <v>1.1184045387733916E-2</v>
      </c>
      <c r="P526" s="51"/>
      <c r="Q526" s="51"/>
      <c r="R526" s="401"/>
      <c r="Z526" s="401"/>
      <c r="AA526" s="401"/>
      <c r="AB526" s="401"/>
      <c r="AC526" s="401"/>
      <c r="AD526" s="401"/>
      <c r="AE526" s="401"/>
      <c r="AF526" s="401"/>
      <c r="AG526" s="401"/>
      <c r="AH526" s="401"/>
      <c r="AI526" s="401"/>
      <c r="AJ526" s="401"/>
      <c r="AK526" s="401"/>
      <c r="AL526" s="401"/>
      <c r="AM526" s="401"/>
      <c r="AN526" s="401"/>
      <c r="AO526" s="401"/>
      <c r="AP526" s="401"/>
      <c r="AQ526" s="401"/>
      <c r="AR526" s="401"/>
      <c r="AS526" s="401"/>
      <c r="AT526" s="401"/>
      <c r="AU526" s="401"/>
      <c r="AV526" s="401"/>
      <c r="AW526" s="401"/>
      <c r="AX526" s="401"/>
      <c r="AY526" s="401"/>
      <c r="AZ526" s="401"/>
      <c r="BB526" s="477"/>
      <c r="BZ526" s="401"/>
      <c r="CA526" s="401"/>
      <c r="CB526" s="401"/>
      <c r="CC526" s="401"/>
      <c r="CD526" s="401"/>
      <c r="CE526" s="401"/>
      <c r="CF526" s="401"/>
      <c r="CG526" s="401"/>
      <c r="CH526" s="401"/>
      <c r="CI526" s="401"/>
      <c r="CJ526" s="401"/>
      <c r="CK526" s="401"/>
      <c r="CL526" s="401"/>
      <c r="CM526" s="401"/>
      <c r="CN526" s="401"/>
      <c r="CO526" s="401"/>
      <c r="CP526" s="401"/>
      <c r="CQ526" s="401"/>
      <c r="CR526" s="401"/>
      <c r="CS526" s="401"/>
      <c r="CT526" s="401"/>
      <c r="CU526" s="401"/>
      <c r="CV526" s="401"/>
      <c r="CW526" s="401"/>
      <c r="CX526" s="401"/>
      <c r="CY526" s="401"/>
      <c r="CZ526" s="401"/>
    </row>
    <row r="527" s="400" customFormat="true" ht="25.15" customHeight="true" x14ac:dyDescent="0.2">
      <c r="A527" s="477"/>
      <c r="B527" s="477"/>
      <c r="C527" s="1124" t="s">
        <v>455</v>
      </c>
      <c r="D527" s="1125"/>
      <c r="E527" s="42">
        <v>4.9214312414104067E-2</v>
      </c>
      <c r="F527" s="51"/>
      <c r="G527" s="51"/>
      <c r="H527" s="1125" t="s">
        <v>680</v>
      </c>
      <c r="I527" s="1125"/>
      <c r="J527" s="41">
        <v>1.483112060372134E-2</v>
      </c>
      <c r="K527" s="51"/>
      <c r="L527" s="51"/>
      <c r="M527" s="1125" t="s">
        <v>671</v>
      </c>
      <c r="N527" s="1125"/>
      <c r="O527" s="40">
        <v>1.1148025019968569E-2</v>
      </c>
      <c r="P527" s="51"/>
      <c r="Q527" s="51"/>
      <c r="R527" s="401"/>
      <c r="Z527" s="401"/>
      <c r="AA527" s="401"/>
      <c r="AB527" s="401"/>
      <c r="AC527" s="401"/>
      <c r="AD527" s="401"/>
      <c r="AE527" s="401"/>
      <c r="AF527" s="401"/>
      <c r="AG527" s="401"/>
      <c r="AH527" s="401"/>
      <c r="AI527" s="401"/>
      <c r="AJ527" s="401"/>
      <c r="AK527" s="401"/>
      <c r="AL527" s="401"/>
      <c r="AM527" s="401"/>
      <c r="AN527" s="401"/>
      <c r="AO527" s="401"/>
      <c r="AP527" s="401"/>
      <c r="AQ527" s="401"/>
      <c r="AR527" s="401"/>
      <c r="AS527" s="401"/>
      <c r="AT527" s="401"/>
      <c r="AU527" s="401"/>
      <c r="AV527" s="401"/>
      <c r="AW527" s="401"/>
      <c r="AX527" s="401"/>
      <c r="AY527" s="401"/>
      <c r="AZ527" s="401"/>
      <c r="BB527" s="477"/>
      <c r="BZ527" s="401"/>
      <c r="CA527" s="401"/>
      <c r="CB527" s="401"/>
      <c r="CC527" s="401"/>
      <c r="CD527" s="401"/>
      <c r="CE527" s="401"/>
      <c r="CF527" s="401"/>
      <c r="CG527" s="401"/>
      <c r="CH527" s="401"/>
      <c r="CI527" s="401"/>
      <c r="CJ527" s="401"/>
      <c r="CK527" s="401"/>
      <c r="CL527" s="401"/>
      <c r="CM527" s="401"/>
      <c r="CN527" s="401"/>
      <c r="CO527" s="401"/>
      <c r="CP527" s="401"/>
      <c r="CQ527" s="401"/>
      <c r="CR527" s="401"/>
      <c r="CS527" s="401"/>
      <c r="CT527" s="401"/>
      <c r="CU527" s="401"/>
      <c r="CV527" s="401"/>
      <c r="CW527" s="401"/>
      <c r="CX527" s="401"/>
      <c r="CY527" s="401"/>
      <c r="CZ527" s="401"/>
    </row>
    <row r="528" s="400" customFormat="true" ht="25.15" customHeight="true" x14ac:dyDescent="0.2">
      <c r="A528" s="477"/>
      <c r="B528" s="477"/>
      <c r="C528" s="1124" t="s">
        <v>600</v>
      </c>
      <c r="D528" s="1125"/>
      <c r="E528" s="42">
        <v>3.0261228147663691E-2</v>
      </c>
      <c r="F528" s="51"/>
      <c r="G528" s="51"/>
      <c r="H528" s="1125" t="s">
        <v>646</v>
      </c>
      <c r="I528" s="1125"/>
      <c r="J528" s="41">
        <v>1.4715955596457404E-2</v>
      </c>
      <c r="K528" s="51"/>
      <c r="L528" s="51"/>
      <c r="M528" s="1125" t="s">
        <v>471</v>
      </c>
      <c r="N528" s="1125"/>
      <c r="O528" s="40">
        <v>-1.0495417626365376E-2</v>
      </c>
      <c r="P528" s="51"/>
      <c r="Q528" s="51"/>
      <c r="R528" s="401"/>
      <c r="Z528" s="401"/>
      <c r="AA528" s="401"/>
      <c r="AB528" s="401"/>
      <c r="AC528" s="401"/>
      <c r="AD528" s="401"/>
      <c r="AE528" s="401"/>
      <c r="AF528" s="401"/>
      <c r="AG528" s="401"/>
      <c r="AH528" s="401"/>
      <c r="AI528" s="401"/>
      <c r="AJ528" s="401"/>
      <c r="AK528" s="401"/>
      <c r="AL528" s="401"/>
      <c r="AM528" s="401"/>
      <c r="AN528" s="401"/>
      <c r="AO528" s="401"/>
      <c r="AP528" s="401"/>
      <c r="AQ528" s="401"/>
      <c r="AR528" s="401"/>
      <c r="AS528" s="401"/>
      <c r="AT528" s="401"/>
      <c r="AU528" s="401"/>
      <c r="AV528" s="401"/>
      <c r="AW528" s="401"/>
      <c r="AX528" s="401"/>
      <c r="AY528" s="401"/>
      <c r="AZ528" s="401"/>
      <c r="BB528" s="477"/>
      <c r="BZ528" s="401"/>
      <c r="CA528" s="401"/>
      <c r="CB528" s="401"/>
      <c r="CC528" s="401"/>
      <c r="CD528" s="401"/>
      <c r="CE528" s="401"/>
      <c r="CF528" s="401"/>
      <c r="CG528" s="401"/>
      <c r="CH528" s="401"/>
      <c r="CI528" s="401"/>
      <c r="CJ528" s="401"/>
      <c r="CK528" s="401"/>
      <c r="CL528" s="401"/>
      <c r="CM528" s="401"/>
      <c r="CN528" s="401"/>
      <c r="CO528" s="401"/>
      <c r="CP528" s="401"/>
      <c r="CQ528" s="401"/>
      <c r="CR528" s="401"/>
      <c r="CS528" s="401"/>
      <c r="CT528" s="401"/>
      <c r="CU528" s="401"/>
      <c r="CV528" s="401"/>
      <c r="CW528" s="401"/>
      <c r="CX528" s="401"/>
      <c r="CY528" s="401"/>
      <c r="CZ528" s="401"/>
    </row>
    <row r="529" s="400" customFormat="true" ht="25.15" customHeight="true" x14ac:dyDescent="0.2">
      <c r="A529" s="477"/>
      <c r="B529" s="477"/>
      <c r="C529" s="1124" t="s">
        <v>474</v>
      </c>
      <c r="D529" s="1125"/>
      <c r="E529" s="42">
        <v>2.1880833205082162E-2</v>
      </c>
      <c r="F529" s="51"/>
      <c r="G529" s="51"/>
      <c r="H529" s="1125" t="s">
        <v>681</v>
      </c>
      <c r="I529" s="1125"/>
      <c r="J529" s="41">
        <v>-1.4252517480935704E-2</v>
      </c>
      <c r="K529" s="51"/>
      <c r="L529" s="51"/>
      <c r="M529" s="1125" t="s">
        <v>653</v>
      </c>
      <c r="N529" s="1125"/>
      <c r="O529" s="40">
        <v>-1.0273361136487899E-2</v>
      </c>
      <c r="P529" s="51"/>
      <c r="Q529" s="51"/>
      <c r="R529" s="401"/>
      <c r="Z529" s="401"/>
      <c r="AA529" s="401"/>
      <c r="AB529" s="401"/>
      <c r="AC529" s="401"/>
      <c r="AD529" s="401"/>
      <c r="AE529" s="401"/>
      <c r="AF529" s="401"/>
      <c r="AG529" s="401"/>
      <c r="AH529" s="401"/>
      <c r="AI529" s="401"/>
      <c r="AJ529" s="401"/>
      <c r="AK529" s="401"/>
      <c r="AL529" s="401"/>
      <c r="AM529" s="401"/>
      <c r="AN529" s="401"/>
      <c r="AO529" s="401"/>
      <c r="AP529" s="401"/>
      <c r="AQ529" s="401"/>
      <c r="AR529" s="401"/>
      <c r="AS529" s="401"/>
      <c r="AT529" s="401"/>
      <c r="AU529" s="401"/>
      <c r="AV529" s="401"/>
      <c r="AW529" s="401"/>
      <c r="AX529" s="401"/>
      <c r="AY529" s="401"/>
      <c r="AZ529" s="401"/>
      <c r="BB529" s="477"/>
      <c r="BZ529" s="401"/>
      <c r="CA529" s="401"/>
      <c r="CB529" s="401"/>
      <c r="CC529" s="401"/>
      <c r="CD529" s="401"/>
      <c r="CE529" s="401"/>
      <c r="CF529" s="401"/>
      <c r="CG529" s="401"/>
      <c r="CH529" s="401"/>
      <c r="CI529" s="401"/>
      <c r="CJ529" s="401"/>
      <c r="CK529" s="401"/>
      <c r="CL529" s="401"/>
      <c r="CM529" s="401"/>
      <c r="CN529" s="401"/>
      <c r="CO529" s="401"/>
      <c r="CP529" s="401"/>
      <c r="CQ529" s="401"/>
      <c r="CR529" s="401"/>
      <c r="CS529" s="401"/>
      <c r="CT529" s="401"/>
      <c r="CU529" s="401"/>
      <c r="CV529" s="401"/>
      <c r="CW529" s="401"/>
      <c r="CX529" s="401"/>
      <c r="CY529" s="401"/>
      <c r="CZ529" s="401"/>
    </row>
    <row r="530" s="400" customFormat="true" ht="25.15" customHeight="true" x14ac:dyDescent="0.2">
      <c r="A530" s="477"/>
      <c r="B530" s="477"/>
      <c r="C530" s="1124" t="s">
        <v>499</v>
      </c>
      <c r="D530" s="1125"/>
      <c r="E530" s="42">
        <v>1.1749642548723712E-3</v>
      </c>
      <c r="F530" s="51"/>
      <c r="G530" s="51"/>
      <c r="H530" s="1125" t="s">
        <v>666</v>
      </c>
      <c r="I530" s="1125"/>
      <c r="J530" s="41">
        <v>-1.3148756953341561E-2</v>
      </c>
      <c r="K530" s="51"/>
      <c r="L530" s="51"/>
      <c r="M530" s="1125" t="s">
        <v>665</v>
      </c>
      <c r="N530" s="1125"/>
      <c r="O530" s="40">
        <v>1.022545019228314E-2</v>
      </c>
      <c r="P530" s="51"/>
      <c r="Q530" s="51"/>
      <c r="R530" s="401"/>
      <c r="Z530" s="401"/>
      <c r="AA530" s="401"/>
      <c r="AB530" s="401"/>
      <c r="AC530" s="401"/>
      <c r="AD530" s="401"/>
      <c r="AE530" s="401"/>
      <c r="AF530" s="401"/>
      <c r="AG530" s="401"/>
      <c r="AH530" s="401"/>
      <c r="AI530" s="401"/>
      <c r="AJ530" s="401"/>
      <c r="AK530" s="401"/>
      <c r="AL530" s="401"/>
      <c r="AM530" s="401"/>
      <c r="AN530" s="401"/>
      <c r="AO530" s="401"/>
      <c r="AP530" s="401"/>
      <c r="AQ530" s="401"/>
      <c r="AR530" s="401"/>
      <c r="AS530" s="401"/>
      <c r="AT530" s="401"/>
      <c r="AU530" s="401"/>
      <c r="AV530" s="401"/>
      <c r="AW530" s="401"/>
      <c r="AX530" s="401"/>
      <c r="AY530" s="401"/>
      <c r="AZ530" s="401"/>
      <c r="BB530" s="477"/>
      <c r="BZ530" s="401"/>
      <c r="CA530" s="401"/>
      <c r="CB530" s="401"/>
      <c r="CC530" s="401"/>
      <c r="CD530" s="401"/>
      <c r="CE530" s="401"/>
      <c r="CF530" s="401"/>
      <c r="CG530" s="401"/>
      <c r="CH530" s="401"/>
      <c r="CI530" s="401"/>
      <c r="CJ530" s="401"/>
      <c r="CK530" s="401"/>
      <c r="CL530" s="401"/>
      <c r="CM530" s="401"/>
      <c r="CN530" s="401"/>
      <c r="CO530" s="401"/>
      <c r="CP530" s="401"/>
      <c r="CQ530" s="401"/>
      <c r="CR530" s="401"/>
      <c r="CS530" s="401"/>
      <c r="CT530" s="401"/>
      <c r="CU530" s="401"/>
      <c r="CV530" s="401"/>
      <c r="CW530" s="401"/>
      <c r="CX530" s="401"/>
      <c r="CY530" s="401"/>
      <c r="CZ530" s="401"/>
    </row>
    <row r="531" s="400" customFormat="true" ht="25.15" customHeight="true" x14ac:dyDescent="0.2">
      <c r="A531" s="477"/>
      <c r="B531" s="477"/>
      <c r="C531" s="1124" t="s">
        <v>657</v>
      </c>
      <c r="D531" s="1125"/>
      <c r="E531" s="42">
        <v>4.1377628886274924E-4</v>
      </c>
      <c r="F531" s="51"/>
      <c r="G531" s="51"/>
      <c r="H531" s="1125" t="s">
        <v>652</v>
      </c>
      <c r="I531" s="1125"/>
      <c r="J531" s="41">
        <v>1.3045122940744681E-2</v>
      </c>
      <c r="K531" s="51"/>
      <c r="L531" s="51"/>
      <c r="M531" s="1125" t="s">
        <v>661</v>
      </c>
      <c r="N531" s="1125"/>
      <c r="O531" s="40">
        <v>-9.2689440047413994E-3</v>
      </c>
      <c r="P531" s="51"/>
      <c r="Q531" s="51"/>
      <c r="R531" s="401"/>
      <c r="Z531" s="401"/>
      <c r="AA531" s="401"/>
      <c r="AB531" s="401"/>
      <c r="AC531" s="401"/>
      <c r="AD531" s="401"/>
      <c r="AE531" s="401"/>
      <c r="AF531" s="401"/>
      <c r="AG531" s="401"/>
      <c r="AH531" s="401"/>
      <c r="AI531" s="401"/>
      <c r="AJ531" s="401"/>
      <c r="AK531" s="401"/>
      <c r="AL531" s="401"/>
      <c r="AM531" s="401"/>
      <c r="AN531" s="401"/>
      <c r="AO531" s="401"/>
      <c r="AP531" s="401"/>
      <c r="AQ531" s="401"/>
      <c r="AR531" s="401"/>
      <c r="AS531" s="401"/>
      <c r="AT531" s="401"/>
      <c r="AU531" s="401"/>
      <c r="AV531" s="401"/>
      <c r="AW531" s="401"/>
      <c r="AX531" s="401"/>
      <c r="AY531" s="401"/>
      <c r="AZ531" s="401"/>
      <c r="BB531" s="477"/>
      <c r="BZ531" s="401"/>
      <c r="CA531" s="401"/>
      <c r="CB531" s="401"/>
      <c r="CC531" s="401"/>
      <c r="CD531" s="401"/>
      <c r="CE531" s="401"/>
      <c r="CF531" s="401"/>
      <c r="CG531" s="401"/>
      <c r="CH531" s="401"/>
      <c r="CI531" s="401"/>
      <c r="CJ531" s="401"/>
      <c r="CK531" s="401"/>
      <c r="CL531" s="401"/>
      <c r="CM531" s="401"/>
      <c r="CN531" s="401"/>
      <c r="CO531" s="401"/>
      <c r="CP531" s="401"/>
      <c r="CQ531" s="401"/>
      <c r="CR531" s="401"/>
      <c r="CS531" s="401"/>
      <c r="CT531" s="401"/>
      <c r="CU531" s="401"/>
      <c r="CV531" s="401"/>
      <c r="CW531" s="401"/>
      <c r="CX531" s="401"/>
      <c r="CY531" s="401"/>
      <c r="CZ531" s="401"/>
    </row>
    <row r="532" s="400" customFormat="true" ht="25.15" customHeight="true" x14ac:dyDescent="0.2">
      <c r="A532" s="477"/>
      <c r="B532" s="477"/>
      <c r="C532" s="1124" t="s">
        <v>467</v>
      </c>
      <c r="D532" s="1125"/>
      <c r="E532" s="42">
        <v>1.2605401048224338E-2</v>
      </c>
      <c r="F532" s="51"/>
      <c r="G532" s="51"/>
      <c r="H532" s="1125" t="s">
        <v>682</v>
      </c>
      <c r="I532" s="1125"/>
      <c r="J532" s="41">
        <v>-1.2991357273726634E-2</v>
      </c>
      <c r="K532" s="51"/>
      <c r="L532" s="51"/>
      <c r="M532" s="1125" t="s">
        <v>672</v>
      </c>
      <c r="N532" s="1125"/>
      <c r="O532" s="40">
        <v>8.2298272618399008E-3</v>
      </c>
      <c r="P532" s="51"/>
      <c r="Q532" s="51"/>
      <c r="R532" s="401"/>
      <c r="Z532" s="401"/>
      <c r="AA532" s="401"/>
      <c r="AB532" s="401"/>
      <c r="AC532" s="401"/>
      <c r="AD532" s="401"/>
      <c r="AE532" s="401"/>
      <c r="AF532" s="401"/>
      <c r="AG532" s="401"/>
      <c r="AH532" s="401"/>
      <c r="AI532" s="401"/>
      <c r="AJ532" s="401"/>
      <c r="AK532" s="401"/>
      <c r="AL532" s="401"/>
      <c r="AM532" s="401"/>
      <c r="AN532" s="401"/>
      <c r="AO532" s="401"/>
      <c r="AP532" s="401"/>
      <c r="AQ532" s="401"/>
      <c r="AR532" s="401"/>
      <c r="AS532" s="401"/>
      <c r="AT532" s="401"/>
      <c r="AU532" s="401"/>
      <c r="AV532" s="401"/>
      <c r="AW532" s="401"/>
      <c r="AX532" s="401"/>
      <c r="AY532" s="401"/>
      <c r="AZ532" s="401"/>
      <c r="BB532" s="477"/>
      <c r="BZ532" s="401"/>
      <c r="CA532" s="401"/>
      <c r="CB532" s="401"/>
      <c r="CC532" s="401"/>
      <c r="CD532" s="401"/>
      <c r="CE532" s="401"/>
      <c r="CF532" s="401"/>
      <c r="CG532" s="401"/>
      <c r="CH532" s="401"/>
      <c r="CI532" s="401"/>
      <c r="CJ532" s="401"/>
      <c r="CK532" s="401"/>
      <c r="CL532" s="401"/>
      <c r="CM532" s="401"/>
      <c r="CN532" s="401"/>
      <c r="CO532" s="401"/>
      <c r="CP532" s="401"/>
      <c r="CQ532" s="401"/>
      <c r="CR532" s="401"/>
      <c r="CS532" s="401"/>
      <c r="CT532" s="401"/>
      <c r="CU532" s="401"/>
      <c r="CV532" s="401"/>
      <c r="CW532" s="401"/>
      <c r="CX532" s="401"/>
      <c r="CY532" s="401"/>
      <c r="CZ532" s="401"/>
    </row>
    <row r="533" s="400" customFormat="true" ht="25.15" customHeight="true" x14ac:dyDescent="0.2">
      <c r="A533" s="477"/>
      <c r="B533" s="477"/>
      <c r="C533" s="1124" t="s">
        <v>453</v>
      </c>
      <c r="D533" s="1125"/>
      <c r="E533" s="42">
        <v>0.29811463078693756</v>
      </c>
      <c r="F533" s="51"/>
      <c r="G533" s="51"/>
      <c r="H533" s="1125" t="s">
        <v>657</v>
      </c>
      <c r="I533" s="1125"/>
      <c r="J533" s="41">
        <v>1.1698407314652156E-2</v>
      </c>
      <c r="K533" s="51"/>
      <c r="L533" s="51"/>
      <c r="M533" s="1125" t="s">
        <v>674</v>
      </c>
      <c r="N533" s="1125"/>
      <c r="O533" s="40">
        <v>8.0522768613515358E-3</v>
      </c>
      <c r="P533" s="51"/>
      <c r="Q533" s="51"/>
      <c r="R533" s="401"/>
      <c r="Z533" s="401"/>
      <c r="AA533" s="401"/>
      <c r="AB533" s="401"/>
      <c r="AC533" s="401"/>
      <c r="AD533" s="401"/>
      <c r="AE533" s="401"/>
      <c r="AF533" s="401"/>
      <c r="AG533" s="401"/>
      <c r="AH533" s="401"/>
      <c r="AI533" s="401"/>
      <c r="AJ533" s="401"/>
      <c r="AK533" s="401"/>
      <c r="AL533" s="401"/>
      <c r="AM533" s="401"/>
      <c r="AN533" s="401"/>
      <c r="AO533" s="401"/>
      <c r="AP533" s="401"/>
      <c r="AQ533" s="401"/>
      <c r="AR533" s="401"/>
      <c r="AS533" s="401"/>
      <c r="AT533" s="401"/>
      <c r="AU533" s="401"/>
      <c r="AV533" s="401"/>
      <c r="AW533" s="401"/>
      <c r="AX533" s="401"/>
      <c r="AY533" s="401"/>
      <c r="AZ533" s="401"/>
      <c r="BB533" s="477"/>
      <c r="BZ533" s="401"/>
      <c r="CA533" s="401"/>
      <c r="CB533" s="401"/>
      <c r="CC533" s="401"/>
      <c r="CD533" s="401"/>
      <c r="CE533" s="401"/>
      <c r="CF533" s="401"/>
      <c r="CG533" s="401"/>
      <c r="CH533" s="401"/>
      <c r="CI533" s="401"/>
      <c r="CJ533" s="401"/>
      <c r="CK533" s="401"/>
      <c r="CL533" s="401"/>
      <c r="CM533" s="401"/>
      <c r="CN533" s="401"/>
      <c r="CO533" s="401"/>
      <c r="CP533" s="401"/>
      <c r="CQ533" s="401"/>
      <c r="CR533" s="401"/>
      <c r="CS533" s="401"/>
      <c r="CT533" s="401"/>
      <c r="CU533" s="401"/>
      <c r="CV533" s="401"/>
      <c r="CW533" s="401"/>
      <c r="CX533" s="401"/>
      <c r="CY533" s="401"/>
      <c r="CZ533" s="401"/>
    </row>
    <row r="534" s="400" customFormat="true" ht="25.15" customHeight="true" x14ac:dyDescent="0.2">
      <c r="A534" s="477"/>
      <c r="B534" s="477"/>
      <c r="C534" s="1124" t="s">
        <v>620</v>
      </c>
      <c r="D534" s="1125"/>
      <c r="E534" s="42">
        <v>1.4510918638083473E-2</v>
      </c>
      <c r="F534" s="51"/>
      <c r="G534" s="51"/>
      <c r="H534" s="1125" t="s">
        <v>666</v>
      </c>
      <c r="I534" s="1125"/>
      <c r="J534" s="41">
        <v>-1.0423674655788282E-2</v>
      </c>
      <c r="K534" s="51"/>
      <c r="L534" s="51"/>
      <c r="M534" s="1125" t="s">
        <v>507</v>
      </c>
      <c r="N534" s="1125"/>
      <c r="O534" s="40">
        <v>-2.7927411768281498E-3</v>
      </c>
      <c r="P534" s="51"/>
      <c r="Q534" s="51"/>
      <c r="R534" s="401"/>
      <c r="Z534" s="401"/>
      <c r="AA534" s="401"/>
      <c r="AB534" s="401"/>
      <c r="AC534" s="401"/>
      <c r="AD534" s="401"/>
      <c r="AE534" s="401"/>
      <c r="AF534" s="401"/>
      <c r="AG534" s="401"/>
      <c r="AH534" s="401"/>
      <c r="AI534" s="401"/>
      <c r="AJ534" s="401"/>
      <c r="AK534" s="401"/>
      <c r="AL534" s="401"/>
      <c r="AM534" s="401"/>
      <c r="AN534" s="401"/>
      <c r="AO534" s="401"/>
      <c r="AP534" s="401"/>
      <c r="AQ534" s="401"/>
      <c r="AR534" s="401"/>
      <c r="AS534" s="401"/>
      <c r="AT534" s="401"/>
      <c r="AU534" s="401"/>
      <c r="AV534" s="401"/>
      <c r="AW534" s="401"/>
      <c r="AX534" s="401"/>
      <c r="AY534" s="401"/>
      <c r="AZ534" s="401"/>
      <c r="BB534" s="477"/>
      <c r="BZ534" s="401"/>
      <c r="CA534" s="401"/>
      <c r="CB534" s="401"/>
      <c r="CC534" s="401"/>
      <c r="CD534" s="401"/>
      <c r="CE534" s="401"/>
      <c r="CF534" s="401"/>
      <c r="CG534" s="401"/>
      <c r="CH534" s="401"/>
      <c r="CI534" s="401"/>
      <c r="CJ534" s="401"/>
      <c r="CK534" s="401"/>
      <c r="CL534" s="401"/>
      <c r="CM534" s="401"/>
      <c r="CN534" s="401"/>
      <c r="CO534" s="401"/>
      <c r="CP534" s="401"/>
      <c r="CQ534" s="401"/>
      <c r="CR534" s="401"/>
      <c r="CS534" s="401"/>
      <c r="CT534" s="401"/>
      <c r="CU534" s="401"/>
      <c r="CV534" s="401"/>
      <c r="CW534" s="401"/>
      <c r="CX534" s="401"/>
      <c r="CY534" s="401"/>
      <c r="CZ534" s="401"/>
    </row>
    <row r="535" s="400" customFormat="true" ht="25.15" customHeight="true" x14ac:dyDescent="0.2">
      <c r="A535" s="477"/>
      <c r="B535" s="477"/>
      <c r="C535" s="1124" t="s">
        <v>456</v>
      </c>
      <c r="D535" s="1125"/>
      <c r="E535" s="42">
        <v>2.5593068740385611E-2</v>
      </c>
      <c r="F535" s="51"/>
      <c r="G535" s="51"/>
      <c r="H535" s="1125" t="s">
        <v>641</v>
      </c>
      <c r="I535" s="1125"/>
      <c r="J535" s="41">
        <v>-9.4041356944863895E-3</v>
      </c>
      <c r="K535" s="51"/>
      <c r="L535" s="51"/>
      <c r="M535" s="1125" t="s">
        <v>637</v>
      </c>
      <c r="N535" s="1125"/>
      <c r="O535" s="37">
        <v>-7.0996296308395164E-4</v>
      </c>
      <c r="P535" s="51"/>
      <c r="Q535" s="51"/>
      <c r="R535" s="401"/>
      <c r="Z535" s="401"/>
      <c r="AA535" s="401"/>
      <c r="AB535" s="401"/>
      <c r="AC535" s="401"/>
      <c r="AD535" s="401"/>
      <c r="AE535" s="401"/>
      <c r="AF535" s="401"/>
      <c r="AG535" s="401"/>
      <c r="AH535" s="401"/>
      <c r="AI535" s="401"/>
      <c r="AJ535" s="401"/>
      <c r="AK535" s="401"/>
      <c r="AL535" s="401"/>
      <c r="AM535" s="401"/>
      <c r="AN535" s="401"/>
      <c r="AO535" s="401"/>
      <c r="AP535" s="401"/>
      <c r="AQ535" s="401"/>
      <c r="AR535" s="401"/>
      <c r="AS535" s="401"/>
      <c r="AT535" s="401"/>
      <c r="AU535" s="401"/>
      <c r="AV535" s="401"/>
      <c r="AW535" s="401"/>
      <c r="AX535" s="401"/>
      <c r="AY535" s="401"/>
      <c r="AZ535" s="401"/>
      <c r="BB535" s="477"/>
      <c r="BZ535" s="401"/>
      <c r="CA535" s="401"/>
      <c r="CB535" s="401"/>
      <c r="CC535" s="401"/>
      <c r="CD535" s="401"/>
      <c r="CE535" s="401"/>
      <c r="CF535" s="401"/>
      <c r="CG535" s="401"/>
      <c r="CH535" s="401"/>
      <c r="CI535" s="401"/>
      <c r="CJ535" s="401"/>
      <c r="CK535" s="401"/>
      <c r="CL535" s="401"/>
      <c r="CM535" s="401"/>
      <c r="CN535" s="401"/>
      <c r="CO535" s="401"/>
      <c r="CP535" s="401"/>
      <c r="CQ535" s="401"/>
      <c r="CR535" s="401"/>
      <c r="CS535" s="401"/>
      <c r="CT535" s="401"/>
      <c r="CU535" s="401"/>
      <c r="CV535" s="401"/>
      <c r="CW535" s="401"/>
      <c r="CX535" s="401"/>
      <c r="CY535" s="401"/>
      <c r="CZ535" s="401"/>
    </row>
    <row r="536" s="400" customFormat="true" ht="25.15" customHeight="true" x14ac:dyDescent="0.2">
      <c r="A536" s="477"/>
      <c r="B536" s="477"/>
      <c r="C536" s="1124" t="s">
        <v>632</v>
      </c>
      <c r="D536" s="1125"/>
      <c r="E536" s="42">
        <v>5.8418753965432261E-3</v>
      </c>
      <c r="F536" s="51"/>
      <c r="G536" s="51"/>
      <c r="H536" s="1125" t="s">
        <v>648</v>
      </c>
      <c r="I536" s="1125"/>
      <c r="J536" s="36">
        <v>9.347444993557762E-3</v>
      </c>
      <c r="K536" s="51"/>
      <c r="L536" s="51"/>
      <c r="M536" s="1138"/>
      <c r="N536" s="1138"/>
      <c r="O536" s="51"/>
      <c r="P536" s="51"/>
      <c r="Q536" s="51"/>
      <c r="R536" s="401"/>
      <c r="Z536" s="401"/>
      <c r="AA536" s="401"/>
      <c r="AB536" s="401"/>
      <c r="AC536" s="401"/>
      <c r="AD536" s="401"/>
      <c r="AE536" s="401"/>
      <c r="AF536" s="401"/>
      <c r="AG536" s="401"/>
      <c r="AH536" s="401"/>
      <c r="AI536" s="401"/>
      <c r="AJ536" s="401"/>
      <c r="AK536" s="401"/>
      <c r="AL536" s="401"/>
      <c r="AM536" s="401"/>
      <c r="AN536" s="401"/>
      <c r="AO536" s="401"/>
      <c r="AP536" s="401"/>
      <c r="AQ536" s="401"/>
      <c r="AR536" s="401"/>
      <c r="AS536" s="401"/>
      <c r="AT536" s="401"/>
      <c r="AU536" s="401"/>
      <c r="AV536" s="401"/>
      <c r="AW536" s="401"/>
      <c r="AX536" s="401"/>
      <c r="AY536" s="401"/>
      <c r="AZ536" s="401"/>
      <c r="BB536" s="477"/>
      <c r="BZ536" s="401"/>
      <c r="CA536" s="401"/>
      <c r="CB536" s="401"/>
      <c r="CC536" s="401"/>
      <c r="CD536" s="401"/>
      <c r="CE536" s="401"/>
      <c r="CF536" s="401"/>
      <c r="CG536" s="401"/>
      <c r="CH536" s="401"/>
      <c r="CI536" s="401"/>
      <c r="CJ536" s="401"/>
      <c r="CK536" s="401"/>
      <c r="CL536" s="401"/>
      <c r="CM536" s="401"/>
      <c r="CN536" s="401"/>
      <c r="CO536" s="401"/>
      <c r="CP536" s="401"/>
      <c r="CQ536" s="401"/>
      <c r="CR536" s="401"/>
      <c r="CS536" s="401"/>
      <c r="CT536" s="401"/>
      <c r="CU536" s="401"/>
      <c r="CV536" s="401"/>
      <c r="CW536" s="401"/>
      <c r="CX536" s="401"/>
      <c r="CY536" s="401"/>
      <c r="CZ536" s="401"/>
    </row>
    <row r="537" s="400" customFormat="true" ht="25.15" customHeight="true" x14ac:dyDescent="0.2">
      <c r="A537" s="477"/>
      <c r="B537" s="477"/>
      <c r="C537" s="1124" t="s">
        <v>498</v>
      </c>
      <c r="D537" s="1125"/>
      <c r="E537" s="42">
        <v>9.3668017515829982E-3</v>
      </c>
      <c r="F537" s="51"/>
      <c r="G537" s="51"/>
      <c r="H537" s="1138"/>
      <c r="I537" s="1138"/>
      <c r="J537" s="51"/>
      <c r="K537" s="51"/>
      <c r="L537" s="51"/>
      <c r="M537" s="1138"/>
      <c r="N537" s="1138"/>
      <c r="O537" s="51"/>
      <c r="P537" s="51"/>
      <c r="Q537" s="51"/>
      <c r="R537" s="401"/>
      <c r="Z537" s="401"/>
      <c r="AA537" s="401"/>
      <c r="AB537" s="401"/>
      <c r="AC537" s="401"/>
      <c r="AD537" s="401"/>
      <c r="AE537" s="401"/>
      <c r="AF537" s="401"/>
      <c r="AG537" s="401"/>
      <c r="AH537" s="401"/>
      <c r="AI537" s="401"/>
      <c r="AJ537" s="401"/>
      <c r="AK537" s="401"/>
      <c r="AL537" s="401"/>
      <c r="AM537" s="401"/>
      <c r="AN537" s="401"/>
      <c r="AO537" s="401"/>
      <c r="AP537" s="401"/>
      <c r="AQ537" s="401"/>
      <c r="AR537" s="401"/>
      <c r="AS537" s="401"/>
      <c r="AT537" s="401"/>
      <c r="AU537" s="401"/>
      <c r="AV537" s="401"/>
      <c r="AW537" s="401"/>
      <c r="AX537" s="401"/>
      <c r="AY537" s="401"/>
      <c r="AZ537" s="401"/>
      <c r="BB537" s="477"/>
      <c r="BZ537" s="401"/>
      <c r="CA537" s="401"/>
      <c r="CB537" s="401"/>
      <c r="CC537" s="401"/>
      <c r="CD537" s="401"/>
      <c r="CE537" s="401"/>
      <c r="CF537" s="401"/>
      <c r="CG537" s="401"/>
      <c r="CH537" s="401"/>
      <c r="CI537" s="401"/>
      <c r="CJ537" s="401"/>
      <c r="CK537" s="401"/>
      <c r="CL537" s="401"/>
      <c r="CM537" s="401"/>
      <c r="CN537" s="401"/>
      <c r="CO537" s="401"/>
      <c r="CP537" s="401"/>
      <c r="CQ537" s="401"/>
      <c r="CR537" s="401"/>
      <c r="CS537" s="401"/>
      <c r="CT537" s="401"/>
      <c r="CU537" s="401"/>
      <c r="CV537" s="401"/>
      <c r="CW537" s="401"/>
      <c r="CX537" s="401"/>
      <c r="CY537" s="401"/>
      <c r="CZ537" s="401"/>
    </row>
    <row r="538" s="400" customFormat="true" ht="25.15" customHeight="true" x14ac:dyDescent="0.2">
      <c r="A538" s="477"/>
      <c r="B538" s="477"/>
      <c r="C538" s="1124" t="s">
        <v>616</v>
      </c>
      <c r="D538" s="1125"/>
      <c r="E538" s="42">
        <v>1.3236194544642279E-2</v>
      </c>
      <c r="F538" s="51"/>
      <c r="G538" s="51"/>
      <c r="H538" s="1138"/>
      <c r="I538" s="1138"/>
      <c r="J538" s="51"/>
      <c r="K538" s="51"/>
      <c r="L538" s="51"/>
      <c r="M538" s="1138"/>
      <c r="N538" s="1138"/>
      <c r="O538" s="51"/>
      <c r="P538" s="51"/>
      <c r="Q538" s="51"/>
      <c r="R538" s="401"/>
      <c r="Z538" s="401"/>
      <c r="AA538" s="401"/>
      <c r="AB538" s="401"/>
      <c r="AC538" s="401"/>
      <c r="AD538" s="401"/>
      <c r="AE538" s="401"/>
      <c r="AF538" s="401"/>
      <c r="AG538" s="401"/>
      <c r="AH538" s="401"/>
      <c r="AI538" s="401"/>
      <c r="AJ538" s="401"/>
      <c r="AK538" s="401"/>
      <c r="AL538" s="401"/>
      <c r="AM538" s="401"/>
      <c r="AN538" s="401"/>
      <c r="AO538" s="401"/>
      <c r="AP538" s="401"/>
      <c r="AQ538" s="401"/>
      <c r="AR538" s="401"/>
      <c r="AS538" s="401"/>
      <c r="AT538" s="401"/>
      <c r="AU538" s="401"/>
      <c r="AV538" s="401"/>
      <c r="AW538" s="401"/>
      <c r="AX538" s="401"/>
      <c r="AY538" s="401"/>
      <c r="AZ538" s="401"/>
      <c r="BB538" s="477"/>
      <c r="BZ538" s="401"/>
      <c r="CA538" s="401"/>
      <c r="CB538" s="401"/>
      <c r="CC538" s="401"/>
      <c r="CD538" s="401"/>
      <c r="CE538" s="401"/>
      <c r="CF538" s="401"/>
      <c r="CG538" s="401"/>
      <c r="CH538" s="401"/>
      <c r="CI538" s="401"/>
      <c r="CJ538" s="401"/>
      <c r="CK538" s="401"/>
      <c r="CL538" s="401"/>
      <c r="CM538" s="401"/>
      <c r="CN538" s="401"/>
      <c r="CO538" s="401"/>
      <c r="CP538" s="401"/>
      <c r="CQ538" s="401"/>
      <c r="CR538" s="401"/>
      <c r="CS538" s="401"/>
      <c r="CT538" s="401"/>
      <c r="CU538" s="401"/>
      <c r="CV538" s="401"/>
      <c r="CW538" s="401"/>
      <c r="CX538" s="401"/>
      <c r="CY538" s="401"/>
      <c r="CZ538" s="401"/>
    </row>
    <row r="539" s="400" customFormat="true" ht="25.15" customHeight="true" x14ac:dyDescent="0.2">
      <c r="A539" s="477"/>
      <c r="B539" s="477"/>
      <c r="C539" s="1124" t="s">
        <v>617</v>
      </c>
      <c r="D539" s="1125"/>
      <c r="E539" s="42">
        <v>1.9120420905560792E-2</v>
      </c>
      <c r="F539" s="51"/>
      <c r="G539" s="51"/>
      <c r="H539" s="1138"/>
      <c r="I539" s="1138"/>
      <c r="J539" s="51"/>
      <c r="K539" s="51"/>
      <c r="L539" s="51"/>
      <c r="M539" s="1125" t="s">
        <v>237</v>
      </c>
      <c r="N539" s="1125"/>
      <c r="O539" s="1125"/>
      <c r="P539" s="51"/>
      <c r="Q539" s="51"/>
      <c r="R539" s="401"/>
      <c r="Z539" s="401"/>
      <c r="AA539" s="401"/>
      <c r="AB539" s="401"/>
      <c r="AC539" s="401"/>
      <c r="AD539" s="401"/>
      <c r="AE539" s="401"/>
      <c r="AF539" s="401"/>
      <c r="AG539" s="401"/>
      <c r="AH539" s="401"/>
      <c r="AI539" s="401"/>
      <c r="AJ539" s="401"/>
      <c r="AK539" s="401"/>
      <c r="AL539" s="401"/>
      <c r="AM539" s="401"/>
      <c r="AN539" s="401"/>
      <c r="AO539" s="401"/>
      <c r="AP539" s="401"/>
      <c r="AQ539" s="401"/>
      <c r="AR539" s="401"/>
      <c r="AS539" s="401"/>
      <c r="AT539" s="401"/>
      <c r="AU539" s="401"/>
      <c r="AV539" s="401"/>
      <c r="AW539" s="401"/>
      <c r="AX539" s="401"/>
      <c r="AY539" s="401"/>
      <c r="AZ539" s="401"/>
      <c r="BB539" s="477"/>
      <c r="BZ539" s="401"/>
      <c r="CA539" s="401"/>
      <c r="CB539" s="401"/>
      <c r="CC539" s="401"/>
      <c r="CD539" s="401"/>
      <c r="CE539" s="401"/>
      <c r="CF539" s="401"/>
      <c r="CG539" s="401"/>
      <c r="CH539" s="401"/>
      <c r="CI539" s="401"/>
      <c r="CJ539" s="401"/>
      <c r="CK539" s="401"/>
      <c r="CL539" s="401"/>
      <c r="CM539" s="401"/>
      <c r="CN539" s="401"/>
      <c r="CO539" s="401"/>
      <c r="CP539" s="401"/>
      <c r="CQ539" s="401"/>
      <c r="CR539" s="401"/>
      <c r="CS539" s="401"/>
      <c r="CT539" s="401"/>
      <c r="CU539" s="401"/>
      <c r="CV539" s="401"/>
      <c r="CW539" s="401"/>
      <c r="CX539" s="401"/>
      <c r="CY539" s="401"/>
      <c r="CZ539" s="401"/>
    </row>
    <row r="540" s="400" customFormat="true" ht="25.15" customHeight="true" x14ac:dyDescent="0.2">
      <c r="A540" s="477"/>
      <c r="B540" s="477"/>
      <c r="C540" s="1124" t="s">
        <v>588</v>
      </c>
      <c r="D540" s="1125"/>
      <c r="E540" s="42">
        <v>0.18064635833037035</v>
      </c>
      <c r="F540" s="51"/>
      <c r="G540" s="51"/>
      <c r="H540" s="1125" t="s">
        <v>237</v>
      </c>
      <c r="I540" s="1125"/>
      <c r="J540" s="1125"/>
      <c r="K540" s="51"/>
      <c r="L540" s="51"/>
      <c r="M540" s="1125" t="s">
        <v>197</v>
      </c>
      <c r="N540" s="1125"/>
      <c r="O540" s="35" t="s">
        <v>238</v>
      </c>
      <c r="P540" s="51"/>
      <c r="Q540" s="51"/>
      <c r="R540" s="401"/>
      <c r="Z540" s="401"/>
      <c r="AA540" s="401"/>
      <c r="AB540" s="401"/>
      <c r="AC540" s="401"/>
      <c r="AD540" s="401"/>
      <c r="AE540" s="401"/>
      <c r="AF540" s="401"/>
      <c r="AG540" s="401"/>
      <c r="AH540" s="401"/>
      <c r="AI540" s="401"/>
      <c r="AJ540" s="401"/>
      <c r="AK540" s="401"/>
      <c r="AL540" s="401"/>
      <c r="AM540" s="401"/>
      <c r="AN540" s="401"/>
      <c r="AO540" s="401"/>
      <c r="AP540" s="401"/>
      <c r="AQ540" s="401"/>
      <c r="AR540" s="401"/>
      <c r="AS540" s="401"/>
      <c r="AT540" s="401"/>
      <c r="AU540" s="401"/>
      <c r="AV540" s="401"/>
      <c r="AW540" s="401"/>
      <c r="AX540" s="401"/>
      <c r="AY540" s="401"/>
      <c r="AZ540" s="401"/>
      <c r="BB540" s="477"/>
      <c r="BZ540" s="401"/>
      <c r="CA540" s="401"/>
      <c r="CB540" s="401"/>
      <c r="CC540" s="401"/>
      <c r="CD540" s="401"/>
      <c r="CE540" s="401"/>
      <c r="CF540" s="401"/>
      <c r="CG540" s="401"/>
      <c r="CH540" s="401"/>
      <c r="CI540" s="401"/>
      <c r="CJ540" s="401"/>
      <c r="CK540" s="401"/>
      <c r="CL540" s="401"/>
      <c r="CM540" s="401"/>
      <c r="CN540" s="401"/>
      <c r="CO540" s="401"/>
      <c r="CP540" s="401"/>
      <c r="CQ540" s="401"/>
      <c r="CR540" s="401"/>
      <c r="CS540" s="401"/>
      <c r="CT540" s="401"/>
      <c r="CU540" s="401"/>
      <c r="CV540" s="401"/>
      <c r="CW540" s="401"/>
      <c r="CX540" s="401"/>
      <c r="CY540" s="401"/>
      <c r="CZ540" s="401"/>
    </row>
    <row r="541" s="400" customFormat="true" ht="25.15" customHeight="true" x14ac:dyDescent="0.2">
      <c r="A541" s="477"/>
      <c r="B541" s="477"/>
      <c r="C541" s="1124" t="s">
        <v>574</v>
      </c>
      <c r="D541" s="1125"/>
      <c r="E541" s="42">
        <v>0.30214304526635372</v>
      </c>
      <c r="F541" s="51"/>
      <c r="G541" s="51"/>
      <c r="H541" s="1125" t="s">
        <v>197</v>
      </c>
      <c r="I541" s="1125"/>
      <c r="J541" s="34" t="s">
        <v>238</v>
      </c>
      <c r="K541" s="51"/>
      <c r="L541" s="51"/>
      <c r="M541" s="1125" t="s">
        <v>598</v>
      </c>
      <c r="N541" s="1125"/>
      <c r="O541" s="43">
        <v>5.5364389076932502E-2</v>
      </c>
      <c r="P541" s="51"/>
      <c r="Q541" s="51"/>
      <c r="R541" s="401"/>
      <c r="Z541" s="401"/>
      <c r="AA541" s="401"/>
      <c r="AB541" s="401"/>
      <c r="AC541" s="401"/>
      <c r="AD541" s="401"/>
      <c r="AE541" s="401"/>
      <c r="AF541" s="401"/>
      <c r="AG541" s="401"/>
      <c r="AH541" s="401"/>
      <c r="AI541" s="401"/>
      <c r="AJ541" s="401"/>
      <c r="AK541" s="401"/>
      <c r="AL541" s="401"/>
      <c r="AM541" s="401"/>
      <c r="AN541" s="401"/>
      <c r="AO541" s="401"/>
      <c r="AP541" s="401"/>
      <c r="AQ541" s="401"/>
      <c r="AR541" s="401"/>
      <c r="AS541" s="401"/>
      <c r="AT541" s="401"/>
      <c r="AU541" s="401"/>
      <c r="AV541" s="401"/>
      <c r="AW541" s="401"/>
      <c r="AX541" s="401"/>
      <c r="AY541" s="401"/>
      <c r="AZ541" s="401"/>
      <c r="BB541" s="477"/>
      <c r="BZ541" s="401"/>
      <c r="CA541" s="401"/>
      <c r="CB541" s="401"/>
      <c r="CC541" s="401"/>
      <c r="CD541" s="401"/>
      <c r="CE541" s="401"/>
      <c r="CF541" s="401"/>
      <c r="CG541" s="401"/>
      <c r="CH541" s="401"/>
      <c r="CI541" s="401"/>
      <c r="CJ541" s="401"/>
      <c r="CK541" s="401"/>
      <c r="CL541" s="401"/>
      <c r="CM541" s="401"/>
      <c r="CN541" s="401"/>
      <c r="CO541" s="401"/>
      <c r="CP541" s="401"/>
      <c r="CQ541" s="401"/>
      <c r="CR541" s="401"/>
      <c r="CS541" s="401"/>
      <c r="CT541" s="401"/>
      <c r="CU541" s="401"/>
      <c r="CV541" s="401"/>
      <c r="CW541" s="401"/>
      <c r="CX541" s="401"/>
      <c r="CY541" s="401"/>
      <c r="CZ541" s="401"/>
    </row>
    <row r="542" s="400" customFormat="true" ht="25.15" customHeight="true" x14ac:dyDescent="0.2">
      <c r="A542" s="477"/>
      <c r="B542" s="477"/>
      <c r="C542" s="1124" t="s">
        <v>570</v>
      </c>
      <c r="D542" s="1125"/>
      <c r="E542" s="42">
        <v>0.41425748654599087</v>
      </c>
      <c r="F542" s="51"/>
      <c r="G542" s="51"/>
      <c r="H542" s="1125" t="s">
        <v>598</v>
      </c>
      <c r="I542" s="1125"/>
      <c r="J542" s="44">
        <v>0.10108069903573144</v>
      </c>
      <c r="K542" s="51"/>
      <c r="L542" s="51"/>
      <c r="M542" s="1125" t="s">
        <v>604</v>
      </c>
      <c r="N542" s="1125"/>
      <c r="O542" s="40">
        <v>1.6599372320072556E-2</v>
      </c>
      <c r="P542" s="51"/>
      <c r="Q542" s="51"/>
      <c r="R542" s="401"/>
      <c r="Z542" s="401"/>
      <c r="AA542" s="401"/>
      <c r="AB542" s="401"/>
      <c r="AC542" s="401"/>
      <c r="AD542" s="401"/>
      <c r="AE542" s="401"/>
      <c r="AF542" s="401"/>
      <c r="AG542" s="401"/>
      <c r="AH542" s="401"/>
      <c r="AI542" s="401"/>
      <c r="AJ542" s="401"/>
      <c r="AK542" s="401"/>
      <c r="AL542" s="401"/>
      <c r="AM542" s="401"/>
      <c r="AN542" s="401"/>
      <c r="AO542" s="401"/>
      <c r="AP542" s="401"/>
      <c r="AQ542" s="401"/>
      <c r="AR542" s="401"/>
      <c r="AS542" s="401"/>
      <c r="AT542" s="401"/>
      <c r="AU542" s="401"/>
      <c r="AV542" s="401"/>
      <c r="AW542" s="401"/>
      <c r="AX542" s="401"/>
      <c r="AY542" s="401"/>
      <c r="AZ542" s="401"/>
      <c r="BB542" s="477"/>
      <c r="BZ542" s="401"/>
      <c r="CA542" s="401"/>
      <c r="CB542" s="401"/>
      <c r="CC542" s="401"/>
      <c r="CD542" s="401"/>
      <c r="CE542" s="401"/>
      <c r="CF542" s="401"/>
      <c r="CG542" s="401"/>
      <c r="CH542" s="401"/>
      <c r="CI542" s="401"/>
      <c r="CJ542" s="401"/>
      <c r="CK542" s="401"/>
      <c r="CL542" s="401"/>
      <c r="CM542" s="401"/>
      <c r="CN542" s="401"/>
      <c r="CO542" s="401"/>
      <c r="CP542" s="401"/>
      <c r="CQ542" s="401"/>
      <c r="CR542" s="401"/>
      <c r="CS542" s="401"/>
      <c r="CT542" s="401"/>
      <c r="CU542" s="401"/>
      <c r="CV542" s="401"/>
      <c r="CW542" s="401"/>
      <c r="CX542" s="401"/>
      <c r="CY542" s="401"/>
      <c r="CZ542" s="401"/>
    </row>
    <row r="543" s="400" customFormat="true" ht="25.15" customHeight="true" x14ac:dyDescent="0.2">
      <c r="A543" s="477"/>
      <c r="B543" s="477"/>
      <c r="C543" s="1124" t="s">
        <v>585</v>
      </c>
      <c r="D543" s="1125"/>
      <c r="E543" s="42">
        <v>0.19686280428418357</v>
      </c>
      <c r="F543" s="51"/>
      <c r="G543" s="51"/>
      <c r="H543" s="1125" t="s">
        <v>604</v>
      </c>
      <c r="I543" s="1125"/>
      <c r="J543" s="41">
        <v>6.9102671002232344E-2</v>
      </c>
      <c r="K543" s="51"/>
      <c r="L543" s="51"/>
      <c r="M543" s="1125" t="s">
        <v>492</v>
      </c>
      <c r="N543" s="1125"/>
      <c r="O543" s="40">
        <v>8.6832002028910092E-4</v>
      </c>
      <c r="P543" s="51"/>
      <c r="Q543" s="51"/>
      <c r="R543" s="401"/>
      <c r="Z543" s="401"/>
      <c r="AA543" s="401"/>
      <c r="AB543" s="401"/>
      <c r="AC543" s="401"/>
      <c r="AD543" s="401"/>
      <c r="AE543" s="401"/>
      <c r="AF543" s="401"/>
      <c r="AG543" s="401"/>
      <c r="AH543" s="401"/>
      <c r="AI543" s="401"/>
      <c r="AJ543" s="401"/>
      <c r="AK543" s="401"/>
      <c r="AL543" s="401"/>
      <c r="AM543" s="401"/>
      <c r="AN543" s="401"/>
      <c r="AO543" s="401"/>
      <c r="AP543" s="401"/>
      <c r="AQ543" s="401"/>
      <c r="AR543" s="401"/>
      <c r="AS543" s="401"/>
      <c r="AT543" s="401"/>
      <c r="AU543" s="401"/>
      <c r="AV543" s="401"/>
      <c r="AW543" s="401"/>
      <c r="AX543" s="401"/>
      <c r="AY543" s="401"/>
      <c r="AZ543" s="401"/>
      <c r="BB543" s="477"/>
      <c r="BZ543" s="401"/>
      <c r="CA543" s="401"/>
      <c r="CB543" s="401"/>
      <c r="CC543" s="401"/>
      <c r="CD543" s="401"/>
      <c r="CE543" s="401"/>
      <c r="CF543" s="401"/>
      <c r="CG543" s="401"/>
      <c r="CH543" s="401"/>
      <c r="CI543" s="401"/>
      <c r="CJ543" s="401"/>
      <c r="CK543" s="401"/>
      <c r="CL543" s="401"/>
      <c r="CM543" s="401"/>
      <c r="CN543" s="401"/>
      <c r="CO543" s="401"/>
      <c r="CP543" s="401"/>
      <c r="CQ543" s="401"/>
      <c r="CR543" s="401"/>
      <c r="CS543" s="401"/>
      <c r="CT543" s="401"/>
      <c r="CU543" s="401"/>
      <c r="CV543" s="401"/>
      <c r="CW543" s="401"/>
      <c r="CX543" s="401"/>
      <c r="CY543" s="401"/>
      <c r="CZ543" s="401"/>
    </row>
    <row r="544" s="400" customFormat="true" ht="25.15" customHeight="true" x14ac:dyDescent="0.2">
      <c r="A544" s="477"/>
      <c r="B544" s="477"/>
      <c r="C544" s="1124" t="s">
        <v>572</v>
      </c>
      <c r="D544" s="1125"/>
      <c r="E544" s="42">
        <v>0.43072590560338092</v>
      </c>
      <c r="F544" s="51"/>
      <c r="G544" s="51"/>
      <c r="H544" s="1125" t="s">
        <v>492</v>
      </c>
      <c r="I544" s="1125"/>
      <c r="J544" s="41">
        <v>3.3744882905295845E-3</v>
      </c>
      <c r="K544" s="51"/>
      <c r="L544" s="51"/>
      <c r="M544" s="1125" t="s">
        <v>605</v>
      </c>
      <c r="N544" s="1125"/>
      <c r="O544" s="40">
        <v>3.3593530893407227E-2</v>
      </c>
      <c r="P544" s="51"/>
      <c r="Q544" s="51"/>
      <c r="R544" s="401"/>
      <c r="Z544" s="401"/>
      <c r="AA544" s="401"/>
      <c r="AB544" s="401"/>
      <c r="AC544" s="401"/>
      <c r="AD544" s="401"/>
      <c r="AE544" s="401"/>
      <c r="AF544" s="401"/>
      <c r="AG544" s="401"/>
      <c r="AH544" s="401"/>
      <c r="AI544" s="401"/>
      <c r="AJ544" s="401"/>
      <c r="AK544" s="401"/>
      <c r="AL544" s="401"/>
      <c r="AM544" s="401"/>
      <c r="AN544" s="401"/>
      <c r="AO544" s="401"/>
      <c r="AP544" s="401"/>
      <c r="AQ544" s="401"/>
      <c r="AR544" s="401"/>
      <c r="AS544" s="401"/>
      <c r="AT544" s="401"/>
      <c r="AU544" s="401"/>
      <c r="AV544" s="401"/>
      <c r="AW544" s="401"/>
      <c r="AX544" s="401"/>
      <c r="AY544" s="401"/>
      <c r="AZ544" s="401"/>
      <c r="BB544" s="477"/>
      <c r="BZ544" s="401"/>
      <c r="CA544" s="401"/>
      <c r="CB544" s="401"/>
      <c r="CC544" s="401"/>
      <c r="CD544" s="401"/>
      <c r="CE544" s="401"/>
      <c r="CF544" s="401"/>
      <c r="CG544" s="401"/>
      <c r="CH544" s="401"/>
      <c r="CI544" s="401"/>
      <c r="CJ544" s="401"/>
      <c r="CK544" s="401"/>
      <c r="CL544" s="401"/>
      <c r="CM544" s="401"/>
      <c r="CN544" s="401"/>
      <c r="CO544" s="401"/>
      <c r="CP544" s="401"/>
      <c r="CQ544" s="401"/>
      <c r="CR544" s="401"/>
      <c r="CS544" s="401"/>
      <c r="CT544" s="401"/>
      <c r="CU544" s="401"/>
      <c r="CV544" s="401"/>
      <c r="CW544" s="401"/>
      <c r="CX544" s="401"/>
      <c r="CY544" s="401"/>
      <c r="CZ544" s="401"/>
    </row>
    <row r="545" s="400" customFormat="true" ht="25.15" customHeight="true" x14ac:dyDescent="0.2">
      <c r="A545" s="477"/>
      <c r="B545" s="477"/>
      <c r="C545" s="1124" t="s">
        <v>565</v>
      </c>
      <c r="D545" s="1125"/>
      <c r="E545" s="42">
        <v>0.61077146039621455</v>
      </c>
      <c r="F545" s="51"/>
      <c r="G545" s="51"/>
      <c r="H545" s="1125" t="s">
        <v>605</v>
      </c>
      <c r="I545" s="1125"/>
      <c r="J545" s="41">
        <v>4.4835807371258977E-3</v>
      </c>
      <c r="K545" s="51"/>
      <c r="L545" s="51"/>
      <c r="M545" s="1125" t="s">
        <v>463</v>
      </c>
      <c r="N545" s="1125"/>
      <c r="O545" s="40">
        <v>2.6155787240102171E-3</v>
      </c>
      <c r="P545" s="51"/>
      <c r="Q545" s="51"/>
      <c r="R545" s="401"/>
      <c r="Z545" s="401"/>
      <c r="AA545" s="401"/>
      <c r="AB545" s="401"/>
      <c r="AC545" s="401"/>
      <c r="AD545" s="401"/>
      <c r="AE545" s="401"/>
      <c r="AF545" s="401"/>
      <c r="AG545" s="401"/>
      <c r="AH545" s="401"/>
      <c r="AI545" s="401"/>
      <c r="AJ545" s="401"/>
      <c r="AK545" s="401"/>
      <c r="AL545" s="401"/>
      <c r="AM545" s="401"/>
      <c r="AN545" s="401"/>
      <c r="AO545" s="401"/>
      <c r="AP545" s="401"/>
      <c r="AQ545" s="401"/>
      <c r="AR545" s="401"/>
      <c r="AS545" s="401"/>
      <c r="AT545" s="401"/>
      <c r="AU545" s="401"/>
      <c r="AV545" s="401"/>
      <c r="AW545" s="401"/>
      <c r="AX545" s="401"/>
      <c r="AY545" s="401"/>
      <c r="AZ545" s="401"/>
      <c r="BB545" s="477"/>
      <c r="BZ545" s="401"/>
      <c r="CA545" s="401"/>
      <c r="CB545" s="401"/>
      <c r="CC545" s="401"/>
      <c r="CD545" s="401"/>
      <c r="CE545" s="401"/>
      <c r="CF545" s="401"/>
      <c r="CG545" s="401"/>
      <c r="CH545" s="401"/>
      <c r="CI545" s="401"/>
      <c r="CJ545" s="401"/>
      <c r="CK545" s="401"/>
      <c r="CL545" s="401"/>
      <c r="CM545" s="401"/>
      <c r="CN545" s="401"/>
      <c r="CO545" s="401"/>
      <c r="CP545" s="401"/>
      <c r="CQ545" s="401"/>
      <c r="CR545" s="401"/>
      <c r="CS545" s="401"/>
      <c r="CT545" s="401"/>
      <c r="CU545" s="401"/>
      <c r="CV545" s="401"/>
      <c r="CW545" s="401"/>
      <c r="CX545" s="401"/>
      <c r="CY545" s="401"/>
      <c r="CZ545" s="401"/>
    </row>
    <row r="546" s="400" customFormat="true" ht="25.15" customHeight="true" x14ac:dyDescent="0.2">
      <c r="A546" s="477"/>
      <c r="B546" s="477"/>
      <c r="C546" s="1124" t="s">
        <v>582</v>
      </c>
      <c r="D546" s="1125"/>
      <c r="E546" s="42">
        <v>2.3703375370884076E-2</v>
      </c>
      <c r="F546" s="51"/>
      <c r="G546" s="51"/>
      <c r="H546" s="1125" t="s">
        <v>463</v>
      </c>
      <c r="I546" s="1125"/>
      <c r="J546" s="41">
        <v>2.3687876929009831E-2</v>
      </c>
      <c r="K546" s="51"/>
      <c r="L546" s="51"/>
      <c r="M546" s="1125" t="s">
        <v>581</v>
      </c>
      <c r="N546" s="1125"/>
      <c r="O546" s="40">
        <v>0.199605536173559</v>
      </c>
      <c r="P546" s="51"/>
      <c r="Q546" s="51"/>
      <c r="R546" s="401"/>
      <c r="Z546" s="401"/>
      <c r="AA546" s="401"/>
      <c r="AB546" s="401"/>
      <c r="AC546" s="401"/>
      <c r="AD546" s="401"/>
      <c r="AE546" s="401"/>
      <c r="AF546" s="401"/>
      <c r="AG546" s="401"/>
      <c r="AH546" s="401"/>
      <c r="AI546" s="401"/>
      <c r="AJ546" s="401"/>
      <c r="AK546" s="401"/>
      <c r="AL546" s="401"/>
      <c r="AM546" s="401"/>
      <c r="AN546" s="401"/>
      <c r="AO546" s="401"/>
      <c r="AP546" s="401"/>
      <c r="AQ546" s="401"/>
      <c r="AR546" s="401"/>
      <c r="AS546" s="401"/>
      <c r="AT546" s="401"/>
      <c r="AU546" s="401"/>
      <c r="AV546" s="401"/>
      <c r="AW546" s="401"/>
      <c r="AX546" s="401"/>
      <c r="AY546" s="401"/>
      <c r="AZ546" s="401"/>
      <c r="BB546" s="477"/>
      <c r="BZ546" s="401"/>
      <c r="CA546" s="401"/>
      <c r="CB546" s="401"/>
      <c r="CC546" s="401"/>
      <c r="CD546" s="401"/>
      <c r="CE546" s="401"/>
      <c r="CF546" s="401"/>
      <c r="CG546" s="401"/>
      <c r="CH546" s="401"/>
      <c r="CI546" s="401"/>
      <c r="CJ546" s="401"/>
      <c r="CK546" s="401"/>
      <c r="CL546" s="401"/>
      <c r="CM546" s="401"/>
      <c r="CN546" s="401"/>
      <c r="CO546" s="401"/>
      <c r="CP546" s="401"/>
      <c r="CQ546" s="401"/>
      <c r="CR546" s="401"/>
      <c r="CS546" s="401"/>
      <c r="CT546" s="401"/>
      <c r="CU546" s="401"/>
      <c r="CV546" s="401"/>
      <c r="CW546" s="401"/>
      <c r="CX546" s="401"/>
      <c r="CY546" s="401"/>
      <c r="CZ546" s="401"/>
    </row>
    <row r="547" s="400" customFormat="true" ht="25.15" customHeight="true" x14ac:dyDescent="0.2">
      <c r="A547" s="477"/>
      <c r="B547" s="477"/>
      <c r="C547" s="1124" t="s">
        <v>566</v>
      </c>
      <c r="D547" s="1125"/>
      <c r="E547" s="42">
        <v>0.50388279370328048</v>
      </c>
      <c r="F547" s="51"/>
      <c r="G547" s="51"/>
      <c r="H547" s="1125" t="s">
        <v>581</v>
      </c>
      <c r="I547" s="1125"/>
      <c r="J547" s="41">
        <v>0.33937146464698992</v>
      </c>
      <c r="K547" s="51"/>
      <c r="L547" s="51"/>
      <c r="M547" s="1125" t="s">
        <v>612</v>
      </c>
      <c r="N547" s="1125"/>
      <c r="O547" s="40">
        <v>2.3209795678659949E-2</v>
      </c>
      <c r="P547" s="51"/>
      <c r="Q547" s="51"/>
      <c r="R547" s="401"/>
      <c r="Z547" s="401"/>
      <c r="AA547" s="401"/>
      <c r="AB547" s="401"/>
      <c r="AC547" s="401"/>
      <c r="AD547" s="401"/>
      <c r="AE547" s="401"/>
      <c r="AF547" s="401"/>
      <c r="AG547" s="401"/>
      <c r="AH547" s="401"/>
      <c r="AI547" s="401"/>
      <c r="AJ547" s="401"/>
      <c r="AK547" s="401"/>
      <c r="AL547" s="401"/>
      <c r="AM547" s="401"/>
      <c r="AN547" s="401"/>
      <c r="AO547" s="401"/>
      <c r="AP547" s="401"/>
      <c r="AQ547" s="401"/>
      <c r="AR547" s="401"/>
      <c r="AS547" s="401"/>
      <c r="AT547" s="401"/>
      <c r="AU547" s="401"/>
      <c r="AV547" s="401"/>
      <c r="AW547" s="401"/>
      <c r="AX547" s="401"/>
      <c r="AY547" s="401"/>
      <c r="AZ547" s="401"/>
      <c r="BB547" s="477"/>
      <c r="BZ547" s="401"/>
      <c r="CA547" s="401"/>
      <c r="CB547" s="401"/>
      <c r="CC547" s="401"/>
      <c r="CD547" s="401"/>
      <c r="CE547" s="401"/>
      <c r="CF547" s="401"/>
      <c r="CG547" s="401"/>
      <c r="CH547" s="401"/>
      <c r="CI547" s="401"/>
      <c r="CJ547" s="401"/>
      <c r="CK547" s="401"/>
      <c r="CL547" s="401"/>
      <c r="CM547" s="401"/>
      <c r="CN547" s="401"/>
      <c r="CO547" s="401"/>
      <c r="CP547" s="401"/>
      <c r="CQ547" s="401"/>
      <c r="CR547" s="401"/>
      <c r="CS547" s="401"/>
      <c r="CT547" s="401"/>
      <c r="CU547" s="401"/>
      <c r="CV547" s="401"/>
      <c r="CW547" s="401"/>
      <c r="CX547" s="401"/>
      <c r="CY547" s="401"/>
      <c r="CZ547" s="401"/>
    </row>
    <row r="548" s="400" customFormat="true" ht="25.15" customHeight="true" x14ac:dyDescent="0.2">
      <c r="A548" s="477"/>
      <c r="B548" s="477"/>
      <c r="C548" s="1124" t="s">
        <v>563</v>
      </c>
      <c r="D548" s="1125"/>
      <c r="E548" s="42">
        <v>0.64269485525026737</v>
      </c>
      <c r="F548" s="51"/>
      <c r="G548" s="51"/>
      <c r="H548" s="1125" t="s">
        <v>612</v>
      </c>
      <c r="I548" s="1125"/>
      <c r="J548" s="41">
        <v>1.7685893955023225E-2</v>
      </c>
      <c r="K548" s="51"/>
      <c r="L548" s="51"/>
      <c r="M548" s="1125" t="s">
        <v>643</v>
      </c>
      <c r="N548" s="1125"/>
      <c r="O548" s="40">
        <v>4.7847899593468843E-3</v>
      </c>
      <c r="P548" s="51"/>
      <c r="Q548" s="51"/>
      <c r="R548" s="401"/>
      <c r="Z548" s="401"/>
      <c r="AA548" s="401"/>
      <c r="AB548" s="401"/>
      <c r="AC548" s="401"/>
      <c r="AD548" s="401"/>
      <c r="AE548" s="401"/>
      <c r="AF548" s="401"/>
      <c r="AG548" s="401"/>
      <c r="AH548" s="401"/>
      <c r="AI548" s="401"/>
      <c r="AJ548" s="401"/>
      <c r="AK548" s="401"/>
      <c r="AL548" s="401"/>
      <c r="AM548" s="401"/>
      <c r="AN548" s="401"/>
      <c r="AO548" s="401"/>
      <c r="AP548" s="401"/>
      <c r="AQ548" s="401"/>
      <c r="AR548" s="401"/>
      <c r="AS548" s="401"/>
      <c r="AT548" s="401"/>
      <c r="AU548" s="401"/>
      <c r="AV548" s="401"/>
      <c r="AW548" s="401"/>
      <c r="AX548" s="401"/>
      <c r="AY548" s="401"/>
      <c r="AZ548" s="401"/>
      <c r="BB548" s="477"/>
      <c r="BZ548" s="401"/>
      <c r="CA548" s="401"/>
      <c r="CB548" s="401"/>
      <c r="CC548" s="401"/>
      <c r="CD548" s="401"/>
      <c r="CE548" s="401"/>
      <c r="CF548" s="401"/>
      <c r="CG548" s="401"/>
      <c r="CH548" s="401"/>
      <c r="CI548" s="401"/>
      <c r="CJ548" s="401"/>
      <c r="CK548" s="401"/>
      <c r="CL548" s="401"/>
      <c r="CM548" s="401"/>
      <c r="CN548" s="401"/>
      <c r="CO548" s="401"/>
      <c r="CP548" s="401"/>
      <c r="CQ548" s="401"/>
      <c r="CR548" s="401"/>
      <c r="CS548" s="401"/>
      <c r="CT548" s="401"/>
      <c r="CU548" s="401"/>
      <c r="CV548" s="401"/>
      <c r="CW548" s="401"/>
      <c r="CX548" s="401"/>
      <c r="CY548" s="401"/>
      <c r="CZ548" s="401"/>
    </row>
    <row r="549" s="400" customFormat="true" ht="25.15" customHeight="true" x14ac:dyDescent="0.2">
      <c r="A549" s="477"/>
      <c r="B549" s="477"/>
      <c r="C549" s="1124" t="s">
        <v>586</v>
      </c>
      <c r="D549" s="1125"/>
      <c r="E549" s="42">
        <v>0.25121212844437935</v>
      </c>
      <c r="F549" s="51"/>
      <c r="G549" s="51"/>
      <c r="H549" s="1125" t="s">
        <v>643</v>
      </c>
      <c r="I549" s="1125"/>
      <c r="J549" s="41">
        <v>3.1597878725965682E-3</v>
      </c>
      <c r="K549" s="51"/>
      <c r="L549" s="51"/>
      <c r="M549" s="1125" t="s">
        <v>594</v>
      </c>
      <c r="N549" s="1125"/>
      <c r="O549" s="40">
        <v>6.2702384629066632E-2</v>
      </c>
      <c r="P549" s="51"/>
      <c r="Q549" s="51"/>
      <c r="R549" s="401"/>
      <c r="Z549" s="401"/>
      <c r="AA549" s="401"/>
      <c r="AB549" s="401"/>
      <c r="AC549" s="401"/>
      <c r="AD549" s="401"/>
      <c r="AE549" s="401"/>
      <c r="AF549" s="401"/>
      <c r="AG549" s="401"/>
      <c r="AH549" s="401"/>
      <c r="AI549" s="401"/>
      <c r="AJ549" s="401"/>
      <c r="AK549" s="401"/>
      <c r="AL549" s="401"/>
      <c r="AM549" s="401"/>
      <c r="AN549" s="401"/>
      <c r="AO549" s="401"/>
      <c r="AP549" s="401"/>
      <c r="AQ549" s="401"/>
      <c r="AR549" s="401"/>
      <c r="AS549" s="401"/>
      <c r="AT549" s="401"/>
      <c r="AU549" s="401"/>
      <c r="AV549" s="401"/>
      <c r="AW549" s="401"/>
      <c r="AX549" s="401"/>
      <c r="AY549" s="401"/>
      <c r="AZ549" s="401"/>
      <c r="BB549" s="477"/>
      <c r="BZ549" s="401"/>
      <c r="CA549" s="401"/>
      <c r="CB549" s="401"/>
      <c r="CC549" s="401"/>
      <c r="CD549" s="401"/>
      <c r="CE549" s="401"/>
      <c r="CF549" s="401"/>
      <c r="CG549" s="401"/>
      <c r="CH549" s="401"/>
      <c r="CI549" s="401"/>
      <c r="CJ549" s="401"/>
      <c r="CK549" s="401"/>
      <c r="CL549" s="401"/>
      <c r="CM549" s="401"/>
      <c r="CN549" s="401"/>
      <c r="CO549" s="401"/>
      <c r="CP549" s="401"/>
      <c r="CQ549" s="401"/>
      <c r="CR549" s="401"/>
      <c r="CS549" s="401"/>
      <c r="CT549" s="401"/>
      <c r="CU549" s="401"/>
      <c r="CV549" s="401"/>
      <c r="CW549" s="401"/>
      <c r="CX549" s="401"/>
      <c r="CY549" s="401"/>
      <c r="CZ549" s="401"/>
    </row>
    <row r="550" s="400" customFormat="true" ht="25.15" customHeight="true" x14ac:dyDescent="0.2">
      <c r="A550" s="477"/>
      <c r="B550" s="477"/>
      <c r="C550" s="1124" t="s">
        <v>569</v>
      </c>
      <c r="D550" s="1125"/>
      <c r="E550" s="42">
        <v>0.52798188210325914</v>
      </c>
      <c r="F550" s="51"/>
      <c r="G550" s="51"/>
      <c r="H550" s="1125" t="s">
        <v>594</v>
      </c>
      <c r="I550" s="1125"/>
      <c r="J550" s="41">
        <v>8.2615392308588068E-2</v>
      </c>
      <c r="K550" s="51"/>
      <c r="L550" s="51"/>
      <c r="M550" s="1125" t="s">
        <v>578</v>
      </c>
      <c r="N550" s="1125"/>
      <c r="O550" s="40">
        <v>0.2566721461150917</v>
      </c>
      <c r="P550" s="51"/>
      <c r="Q550" s="51"/>
      <c r="R550" s="401"/>
      <c r="Z550" s="401"/>
      <c r="AA550" s="401"/>
      <c r="AB550" s="401"/>
      <c r="AC550" s="401"/>
      <c r="AD550" s="401"/>
      <c r="AE550" s="401"/>
      <c r="AF550" s="401"/>
      <c r="AG550" s="401"/>
      <c r="AH550" s="401"/>
      <c r="AI550" s="401"/>
      <c r="AJ550" s="401"/>
      <c r="AK550" s="401"/>
      <c r="AL550" s="401"/>
      <c r="AM550" s="401"/>
      <c r="AN550" s="401"/>
      <c r="AO550" s="401"/>
      <c r="AP550" s="401"/>
      <c r="AQ550" s="401"/>
      <c r="AR550" s="401"/>
      <c r="AS550" s="401"/>
      <c r="AT550" s="401"/>
      <c r="AU550" s="401"/>
      <c r="AV550" s="401"/>
      <c r="AW550" s="401"/>
      <c r="AX550" s="401"/>
      <c r="AY550" s="401"/>
      <c r="AZ550" s="401"/>
      <c r="BB550" s="477"/>
      <c r="BZ550" s="401"/>
      <c r="CA550" s="401"/>
      <c r="CB550" s="401"/>
      <c r="CC550" s="401"/>
      <c r="CD550" s="401"/>
      <c r="CE550" s="401"/>
      <c r="CF550" s="401"/>
      <c r="CG550" s="401"/>
      <c r="CH550" s="401"/>
      <c r="CI550" s="401"/>
      <c r="CJ550" s="401"/>
      <c r="CK550" s="401"/>
      <c r="CL550" s="401"/>
      <c r="CM550" s="401"/>
      <c r="CN550" s="401"/>
      <c r="CO550" s="401"/>
      <c r="CP550" s="401"/>
      <c r="CQ550" s="401"/>
      <c r="CR550" s="401"/>
      <c r="CS550" s="401"/>
      <c r="CT550" s="401"/>
      <c r="CU550" s="401"/>
      <c r="CV550" s="401"/>
      <c r="CW550" s="401"/>
      <c r="CX550" s="401"/>
      <c r="CY550" s="401"/>
      <c r="CZ550" s="401"/>
    </row>
    <row r="551" s="400" customFormat="true" ht="25.15" customHeight="true" x14ac:dyDescent="0.2">
      <c r="A551" s="477"/>
      <c r="B551" s="477"/>
      <c r="C551" s="1124" t="s">
        <v>603</v>
      </c>
      <c r="D551" s="1125"/>
      <c r="E551" s="42">
        <v>4.4245761200468844E-2</v>
      </c>
      <c r="F551" s="51"/>
      <c r="G551" s="51"/>
      <c r="H551" s="1125" t="s">
        <v>578</v>
      </c>
      <c r="I551" s="1125"/>
      <c r="J551" s="41">
        <v>0.23331283415163256</v>
      </c>
      <c r="K551" s="51"/>
      <c r="L551" s="51"/>
      <c r="M551" s="1125" t="s">
        <v>652</v>
      </c>
      <c r="N551" s="1125"/>
      <c r="O551" s="40">
        <v>1.6688651756061477E-3</v>
      </c>
      <c r="P551" s="51"/>
      <c r="Q551" s="51"/>
      <c r="R551" s="401"/>
      <c r="Z551" s="401"/>
      <c r="AA551" s="401"/>
      <c r="AB551" s="401"/>
      <c r="AC551" s="401"/>
      <c r="AD551" s="401"/>
      <c r="AE551" s="401"/>
      <c r="AF551" s="401"/>
      <c r="AG551" s="401"/>
      <c r="AH551" s="401"/>
      <c r="AI551" s="401"/>
      <c r="AJ551" s="401"/>
      <c r="AK551" s="401"/>
      <c r="AL551" s="401"/>
      <c r="AM551" s="401"/>
      <c r="AN551" s="401"/>
      <c r="AO551" s="401"/>
      <c r="AP551" s="401"/>
      <c r="AQ551" s="401"/>
      <c r="AR551" s="401"/>
      <c r="AS551" s="401"/>
      <c r="AT551" s="401"/>
      <c r="AU551" s="401"/>
      <c r="AV551" s="401"/>
      <c r="AW551" s="401"/>
      <c r="AX551" s="401"/>
      <c r="AY551" s="401"/>
      <c r="AZ551" s="401"/>
      <c r="BB551" s="477"/>
      <c r="BZ551" s="401"/>
      <c r="CA551" s="401"/>
      <c r="CB551" s="401"/>
      <c r="CC551" s="401"/>
      <c r="CD551" s="401"/>
      <c r="CE551" s="401"/>
      <c r="CF551" s="401"/>
      <c r="CG551" s="401"/>
      <c r="CH551" s="401"/>
      <c r="CI551" s="401"/>
      <c r="CJ551" s="401"/>
      <c r="CK551" s="401"/>
      <c r="CL551" s="401"/>
      <c r="CM551" s="401"/>
      <c r="CN551" s="401"/>
      <c r="CO551" s="401"/>
      <c r="CP551" s="401"/>
      <c r="CQ551" s="401"/>
      <c r="CR551" s="401"/>
      <c r="CS551" s="401"/>
      <c r="CT551" s="401"/>
      <c r="CU551" s="401"/>
      <c r="CV551" s="401"/>
      <c r="CW551" s="401"/>
      <c r="CX551" s="401"/>
      <c r="CY551" s="401"/>
      <c r="CZ551" s="401"/>
    </row>
    <row r="552" s="400" customFormat="true" ht="25.15" customHeight="true" x14ac:dyDescent="0.2">
      <c r="A552" s="477"/>
      <c r="B552" s="477"/>
      <c r="C552" s="1124" t="s">
        <v>591</v>
      </c>
      <c r="D552" s="1125"/>
      <c r="E552" s="42">
        <v>0.15304759435272175</v>
      </c>
      <c r="F552" s="51"/>
      <c r="G552" s="51"/>
      <c r="H552" s="1125" t="s">
        <v>652</v>
      </c>
      <c r="I552" s="1125"/>
      <c r="J552" s="41">
        <v>1.7017523253914316E-4</v>
      </c>
      <c r="K552" s="51"/>
      <c r="L552" s="51"/>
      <c r="M552" s="1125" t="s">
        <v>507</v>
      </c>
      <c r="N552" s="1125"/>
      <c r="O552" s="33">
        <v>7.7994032807514794E-6</v>
      </c>
      <c r="P552" s="51"/>
      <c r="Q552" s="51"/>
      <c r="R552" s="401"/>
      <c r="Z552" s="401"/>
      <c r="AA552" s="401"/>
      <c r="AB552" s="401"/>
      <c r="AC552" s="401"/>
      <c r="AD552" s="401"/>
      <c r="AE552" s="401"/>
      <c r="AF552" s="401"/>
      <c r="AG552" s="401"/>
      <c r="AH552" s="401"/>
      <c r="AI552" s="401"/>
      <c r="AJ552" s="401"/>
      <c r="AK552" s="401"/>
      <c r="AL552" s="401"/>
      <c r="AM552" s="401"/>
      <c r="AN552" s="401"/>
      <c r="AO552" s="401"/>
      <c r="AP552" s="401"/>
      <c r="AQ552" s="401"/>
      <c r="AR552" s="401"/>
      <c r="AS552" s="401"/>
      <c r="AT552" s="401"/>
      <c r="AU552" s="401"/>
      <c r="AV552" s="401"/>
      <c r="AW552" s="401"/>
      <c r="AX552" s="401"/>
      <c r="AY552" s="401"/>
      <c r="AZ552" s="401"/>
      <c r="BB552" s="477"/>
      <c r="BZ552" s="401"/>
      <c r="CA552" s="401"/>
      <c r="CB552" s="401"/>
      <c r="CC552" s="401"/>
      <c r="CD552" s="401"/>
      <c r="CE552" s="401"/>
      <c r="CF552" s="401"/>
      <c r="CG552" s="401"/>
      <c r="CH552" s="401"/>
      <c r="CI552" s="401"/>
      <c r="CJ552" s="401"/>
      <c r="CK552" s="401"/>
      <c r="CL552" s="401"/>
      <c r="CM552" s="401"/>
      <c r="CN552" s="401"/>
      <c r="CO552" s="401"/>
      <c r="CP552" s="401"/>
      <c r="CQ552" s="401"/>
      <c r="CR552" s="401"/>
      <c r="CS552" s="401"/>
      <c r="CT552" s="401"/>
      <c r="CU552" s="401"/>
      <c r="CV552" s="401"/>
      <c r="CW552" s="401"/>
      <c r="CX552" s="401"/>
      <c r="CY552" s="401"/>
      <c r="CZ552" s="401"/>
    </row>
    <row r="553" s="400" customFormat="true" ht="25.15" customHeight="true" x14ac:dyDescent="0.2">
      <c r="A553" s="477"/>
      <c r="B553" s="477"/>
      <c r="C553" s="1124" t="s">
        <v>577</v>
      </c>
      <c r="D553" s="1125"/>
      <c r="E553" s="42">
        <v>0.37024073735923946</v>
      </c>
      <c r="F553" s="51"/>
      <c r="G553" s="51"/>
      <c r="H553" s="1125" t="s">
        <v>592</v>
      </c>
      <c r="I553" s="1125"/>
      <c r="J553" s="41">
        <v>0.1474278515004562</v>
      </c>
      <c r="K553" s="51"/>
      <c r="L553" s="51"/>
      <c r="M553" s="1125" t="s">
        <v>592</v>
      </c>
      <c r="N553" s="1125"/>
      <c r="O553" s="40">
        <v>5.753284282286892E-2</v>
      </c>
      <c r="P553" s="51"/>
      <c r="Q553" s="51"/>
      <c r="R553" s="401"/>
      <c r="Z553" s="401"/>
      <c r="AA553" s="401"/>
      <c r="AB553" s="401"/>
      <c r="AC553" s="401"/>
      <c r="AD553" s="401"/>
      <c r="AE553" s="401"/>
      <c r="AF553" s="401"/>
      <c r="AG553" s="401"/>
      <c r="AH553" s="401"/>
      <c r="AI553" s="401"/>
      <c r="AJ553" s="401"/>
      <c r="AK553" s="401"/>
      <c r="AL553" s="401"/>
      <c r="AM553" s="401"/>
      <c r="AN553" s="401"/>
      <c r="AO553" s="401"/>
      <c r="AP553" s="401"/>
      <c r="AQ553" s="401"/>
      <c r="AR553" s="401"/>
      <c r="AS553" s="401"/>
      <c r="AT553" s="401"/>
      <c r="AU553" s="401"/>
      <c r="AV553" s="401"/>
      <c r="AW553" s="401"/>
      <c r="AX553" s="401"/>
      <c r="AY553" s="401"/>
      <c r="AZ553" s="401"/>
      <c r="BB553" s="477"/>
      <c r="BZ553" s="401"/>
      <c r="CA553" s="401"/>
      <c r="CB553" s="401"/>
      <c r="CC553" s="401"/>
      <c r="CD553" s="401"/>
      <c r="CE553" s="401"/>
      <c r="CF553" s="401"/>
      <c r="CG553" s="401"/>
      <c r="CH553" s="401"/>
      <c r="CI553" s="401"/>
      <c r="CJ553" s="401"/>
      <c r="CK553" s="401"/>
      <c r="CL553" s="401"/>
      <c r="CM553" s="401"/>
      <c r="CN553" s="401"/>
      <c r="CO553" s="401"/>
      <c r="CP553" s="401"/>
      <c r="CQ553" s="401"/>
      <c r="CR553" s="401"/>
      <c r="CS553" s="401"/>
      <c r="CT553" s="401"/>
      <c r="CU553" s="401"/>
      <c r="CV553" s="401"/>
      <c r="CW553" s="401"/>
      <c r="CX553" s="401"/>
      <c r="CY553" s="401"/>
      <c r="CZ553" s="401"/>
    </row>
    <row r="554" s="400" customFormat="true" ht="25.15" customHeight="true" x14ac:dyDescent="0.2">
      <c r="A554" s="477"/>
      <c r="B554" s="477"/>
      <c r="C554" s="1124" t="s">
        <v>590</v>
      </c>
      <c r="D554" s="1125"/>
      <c r="E554" s="42">
        <v>7.6261344917546353E-2</v>
      </c>
      <c r="F554" s="51"/>
      <c r="G554" s="51"/>
      <c r="H554" s="1125" t="s">
        <v>495</v>
      </c>
      <c r="I554" s="1125"/>
      <c r="J554" s="41">
        <v>0.24292634691119447</v>
      </c>
      <c r="K554" s="51"/>
      <c r="L554" s="51"/>
      <c r="M554" s="1125" t="s">
        <v>495</v>
      </c>
      <c r="N554" s="1125"/>
      <c r="O554" s="40">
        <v>8.3083788899251249E-2</v>
      </c>
      <c r="P554" s="51"/>
      <c r="Q554" s="51"/>
      <c r="R554" s="401"/>
      <c r="Z554" s="401"/>
      <c r="AA554" s="401"/>
      <c r="AB554" s="401"/>
      <c r="AC554" s="401"/>
      <c r="AD554" s="401"/>
      <c r="AE554" s="401"/>
      <c r="AF554" s="401"/>
      <c r="AG554" s="401"/>
      <c r="AH554" s="401"/>
      <c r="AI554" s="401"/>
      <c r="AJ554" s="401"/>
      <c r="AK554" s="401"/>
      <c r="AL554" s="401"/>
      <c r="AM554" s="401"/>
      <c r="AN554" s="401"/>
      <c r="AO554" s="401"/>
      <c r="AP554" s="401"/>
      <c r="AQ554" s="401"/>
      <c r="AR554" s="401"/>
      <c r="AS554" s="401"/>
      <c r="AT554" s="401"/>
      <c r="AU554" s="401"/>
      <c r="AV554" s="401"/>
      <c r="AW554" s="401"/>
      <c r="AX554" s="401"/>
      <c r="AY554" s="401"/>
      <c r="AZ554" s="401"/>
      <c r="BB554" s="477"/>
      <c r="BZ554" s="401"/>
      <c r="CA554" s="401"/>
      <c r="CB554" s="401"/>
      <c r="CC554" s="401"/>
      <c r="CD554" s="401"/>
      <c r="CE554" s="401"/>
      <c r="CF554" s="401"/>
      <c r="CG554" s="401"/>
      <c r="CH554" s="401"/>
      <c r="CI554" s="401"/>
      <c r="CJ554" s="401"/>
      <c r="CK554" s="401"/>
      <c r="CL554" s="401"/>
      <c r="CM554" s="401"/>
      <c r="CN554" s="401"/>
      <c r="CO554" s="401"/>
      <c r="CP554" s="401"/>
      <c r="CQ554" s="401"/>
      <c r="CR554" s="401"/>
      <c r="CS554" s="401"/>
      <c r="CT554" s="401"/>
      <c r="CU554" s="401"/>
      <c r="CV554" s="401"/>
      <c r="CW554" s="401"/>
      <c r="CX554" s="401"/>
      <c r="CY554" s="401"/>
      <c r="CZ554" s="401"/>
    </row>
    <row r="555" s="400" customFormat="true" ht="25.15" customHeight="true" x14ac:dyDescent="0.2">
      <c r="A555" s="477"/>
      <c r="B555" s="477"/>
      <c r="C555" s="1124" t="s">
        <v>589</v>
      </c>
      <c r="D555" s="1125"/>
      <c r="E555" s="42">
        <v>0.16245988301034078</v>
      </c>
      <c r="F555" s="51"/>
      <c r="G555" s="51"/>
      <c r="H555" s="1125" t="s">
        <v>480</v>
      </c>
      <c r="I555" s="1125"/>
      <c r="J555" s="41">
        <v>8.4122768896614727E-3</v>
      </c>
      <c r="K555" s="51"/>
      <c r="L555" s="51"/>
      <c r="M555" s="1125" t="s">
        <v>480</v>
      </c>
      <c r="N555" s="1125"/>
      <c r="O555" s="40">
        <v>5.4194368718451862E-4</v>
      </c>
      <c r="P555" s="51"/>
      <c r="Q555" s="51"/>
      <c r="R555" s="401"/>
      <c r="Z555" s="401"/>
      <c r="AA555" s="401"/>
      <c r="AB555" s="401"/>
      <c r="AC555" s="401"/>
      <c r="AD555" s="401"/>
      <c r="AE555" s="401"/>
      <c r="AF555" s="401"/>
      <c r="AG555" s="401"/>
      <c r="AH555" s="401"/>
      <c r="AI555" s="401"/>
      <c r="AJ555" s="401"/>
      <c r="AK555" s="401"/>
      <c r="AL555" s="401"/>
      <c r="AM555" s="401"/>
      <c r="AN555" s="401"/>
      <c r="AO555" s="401"/>
      <c r="AP555" s="401"/>
      <c r="AQ555" s="401"/>
      <c r="AR555" s="401"/>
      <c r="AS555" s="401"/>
      <c r="AT555" s="401"/>
      <c r="AU555" s="401"/>
      <c r="AV555" s="401"/>
      <c r="AW555" s="401"/>
      <c r="AX555" s="401"/>
      <c r="AY555" s="401"/>
      <c r="AZ555" s="401"/>
      <c r="BB555" s="477"/>
      <c r="BZ555" s="401"/>
      <c r="CA555" s="401"/>
      <c r="CB555" s="401"/>
      <c r="CC555" s="401"/>
      <c r="CD555" s="401"/>
      <c r="CE555" s="401"/>
      <c r="CF555" s="401"/>
      <c r="CG555" s="401"/>
      <c r="CH555" s="401"/>
      <c r="CI555" s="401"/>
      <c r="CJ555" s="401"/>
      <c r="CK555" s="401"/>
      <c r="CL555" s="401"/>
      <c r="CM555" s="401"/>
      <c r="CN555" s="401"/>
      <c r="CO555" s="401"/>
      <c r="CP555" s="401"/>
      <c r="CQ555" s="401"/>
      <c r="CR555" s="401"/>
      <c r="CS555" s="401"/>
      <c r="CT555" s="401"/>
      <c r="CU555" s="401"/>
      <c r="CV555" s="401"/>
      <c r="CW555" s="401"/>
      <c r="CX555" s="401"/>
      <c r="CY555" s="401"/>
      <c r="CZ555" s="401"/>
    </row>
    <row r="556" s="400" customFormat="true" ht="25.15" customHeight="true" x14ac:dyDescent="0.2">
      <c r="A556" s="477"/>
      <c r="B556" s="477"/>
      <c r="C556" s="1124" t="s">
        <v>611</v>
      </c>
      <c r="D556" s="1125"/>
      <c r="E556" s="42">
        <v>5.6778694939786341E-4</v>
      </c>
      <c r="F556" s="51"/>
      <c r="G556" s="51"/>
      <c r="H556" s="1125" t="s">
        <v>465</v>
      </c>
      <c r="I556" s="1125"/>
      <c r="J556" s="41">
        <v>1.1820658136178207E-2</v>
      </c>
      <c r="K556" s="51"/>
      <c r="L556" s="51"/>
      <c r="M556" s="1125" t="s">
        <v>465</v>
      </c>
      <c r="N556" s="1125"/>
      <c r="O556" s="40">
        <v>4.4131353288449039E-3</v>
      </c>
      <c r="P556" s="51"/>
      <c r="Q556" s="51"/>
      <c r="R556" s="401"/>
      <c r="Z556" s="401"/>
      <c r="AA556" s="401"/>
      <c r="AB556" s="401"/>
      <c r="AC556" s="401"/>
      <c r="AD556" s="401"/>
      <c r="AE556" s="401"/>
      <c r="AF556" s="401"/>
      <c r="AG556" s="401"/>
      <c r="AH556" s="401"/>
      <c r="AI556" s="401"/>
      <c r="AJ556" s="401"/>
      <c r="AK556" s="401"/>
      <c r="AL556" s="401"/>
      <c r="AM556" s="401"/>
      <c r="AN556" s="401"/>
      <c r="AO556" s="401"/>
      <c r="AP556" s="401"/>
      <c r="AQ556" s="401"/>
      <c r="AR556" s="401"/>
      <c r="AS556" s="401"/>
      <c r="AT556" s="401"/>
      <c r="AU556" s="401"/>
      <c r="AV556" s="401"/>
      <c r="AW556" s="401"/>
      <c r="AX556" s="401"/>
      <c r="AY556" s="401"/>
      <c r="AZ556" s="401"/>
      <c r="BB556" s="477"/>
      <c r="BZ556" s="401"/>
      <c r="CA556" s="401"/>
      <c r="CB556" s="401"/>
      <c r="CC556" s="401"/>
      <c r="CD556" s="401"/>
      <c r="CE556" s="401"/>
      <c r="CF556" s="401"/>
      <c r="CG556" s="401"/>
      <c r="CH556" s="401"/>
      <c r="CI556" s="401"/>
      <c r="CJ556" s="401"/>
      <c r="CK556" s="401"/>
      <c r="CL556" s="401"/>
      <c r="CM556" s="401"/>
      <c r="CN556" s="401"/>
      <c r="CO556" s="401"/>
      <c r="CP556" s="401"/>
      <c r="CQ556" s="401"/>
      <c r="CR556" s="401"/>
      <c r="CS556" s="401"/>
      <c r="CT556" s="401"/>
      <c r="CU556" s="401"/>
      <c r="CV556" s="401"/>
      <c r="CW556" s="401"/>
      <c r="CX556" s="401"/>
      <c r="CY556" s="401"/>
      <c r="CZ556" s="401"/>
    </row>
    <row r="557" s="400" customFormat="true" ht="25.15" customHeight="true" x14ac:dyDescent="0.2">
      <c r="A557" s="477"/>
      <c r="B557" s="477"/>
      <c r="C557" s="1124" t="s">
        <v>596</v>
      </c>
      <c r="D557" s="1125"/>
      <c r="E557" s="42">
        <v>9.1824566507281047E-2</v>
      </c>
      <c r="F557" s="51"/>
      <c r="G557" s="51"/>
      <c r="H557" s="1125" t="s">
        <v>471</v>
      </c>
      <c r="I557" s="1125"/>
      <c r="J557" s="41">
        <v>1.9449995508987385E-3</v>
      </c>
      <c r="K557" s="51"/>
      <c r="L557" s="51"/>
      <c r="M557" s="1125" t="s">
        <v>471</v>
      </c>
      <c r="N557" s="1125"/>
      <c r="O557" s="40">
        <v>1.1015379115182103E-4</v>
      </c>
      <c r="P557" s="51"/>
      <c r="Q557" s="51"/>
      <c r="R557" s="401"/>
      <c r="Z557" s="401"/>
      <c r="AA557" s="401"/>
      <c r="AB557" s="401"/>
      <c r="AC557" s="401"/>
      <c r="AD557" s="401"/>
      <c r="AE557" s="401"/>
      <c r="AF557" s="401"/>
      <c r="AG557" s="401"/>
      <c r="AH557" s="401"/>
      <c r="AI557" s="401"/>
      <c r="AJ557" s="401"/>
      <c r="AK557" s="401"/>
      <c r="AL557" s="401"/>
      <c r="AM557" s="401"/>
      <c r="AN557" s="401"/>
      <c r="AO557" s="401"/>
      <c r="AP557" s="401"/>
      <c r="AQ557" s="401"/>
      <c r="AR557" s="401"/>
      <c r="AS557" s="401"/>
      <c r="AT557" s="401"/>
      <c r="AU557" s="401"/>
      <c r="AV557" s="401"/>
      <c r="AW557" s="401"/>
      <c r="AX557" s="401"/>
      <c r="AY557" s="401"/>
      <c r="AZ557" s="401"/>
      <c r="BB557" s="477"/>
      <c r="BZ557" s="401"/>
      <c r="CA557" s="401"/>
      <c r="CB557" s="401"/>
      <c r="CC557" s="401"/>
      <c r="CD557" s="401"/>
      <c r="CE557" s="401"/>
      <c r="CF557" s="401"/>
      <c r="CG557" s="401"/>
      <c r="CH557" s="401"/>
      <c r="CI557" s="401"/>
      <c r="CJ557" s="401"/>
      <c r="CK557" s="401"/>
      <c r="CL557" s="401"/>
      <c r="CM557" s="401"/>
      <c r="CN557" s="401"/>
      <c r="CO557" s="401"/>
      <c r="CP557" s="401"/>
      <c r="CQ557" s="401"/>
      <c r="CR557" s="401"/>
      <c r="CS557" s="401"/>
      <c r="CT557" s="401"/>
      <c r="CU557" s="401"/>
      <c r="CV557" s="401"/>
      <c r="CW557" s="401"/>
      <c r="CX557" s="401"/>
      <c r="CY557" s="401"/>
      <c r="CZ557" s="401"/>
    </row>
    <row r="558" s="400" customFormat="true" ht="25.15" customHeight="true" x14ac:dyDescent="0.2">
      <c r="A558" s="477"/>
      <c r="B558" s="477"/>
      <c r="C558" s="1124" t="s">
        <v>646</v>
      </c>
      <c r="D558" s="1125"/>
      <c r="E558" s="42">
        <v>1.3071698581660868E-3</v>
      </c>
      <c r="F558" s="51"/>
      <c r="G558" s="51"/>
      <c r="H558" s="1125" t="s">
        <v>567</v>
      </c>
      <c r="I558" s="1125"/>
      <c r="J558" s="41">
        <v>0.48898804731248796</v>
      </c>
      <c r="K558" s="51"/>
      <c r="L558" s="51"/>
      <c r="M558" s="1125" t="s">
        <v>567</v>
      </c>
      <c r="N558" s="1125"/>
      <c r="O558" s="40">
        <v>0.40474455282105581</v>
      </c>
      <c r="P558" s="51"/>
      <c r="Q558" s="51"/>
      <c r="R558" s="401"/>
      <c r="Z558" s="401"/>
      <c r="AA558" s="401"/>
      <c r="AB558" s="401"/>
      <c r="AC558" s="401"/>
      <c r="AD558" s="401"/>
      <c r="AE558" s="401"/>
      <c r="AF558" s="401"/>
      <c r="AG558" s="401"/>
      <c r="AH558" s="401"/>
      <c r="AI558" s="401"/>
      <c r="AJ558" s="401"/>
      <c r="AK558" s="401"/>
      <c r="AL558" s="401"/>
      <c r="AM558" s="401"/>
      <c r="AN558" s="401"/>
      <c r="AO558" s="401"/>
      <c r="AP558" s="401"/>
      <c r="AQ558" s="401"/>
      <c r="AR558" s="401"/>
      <c r="AS558" s="401"/>
      <c r="AT558" s="401"/>
      <c r="AU558" s="401"/>
      <c r="AV558" s="401"/>
      <c r="AW558" s="401"/>
      <c r="AX558" s="401"/>
      <c r="AY558" s="401"/>
      <c r="AZ558" s="401"/>
      <c r="BB558" s="477"/>
      <c r="BZ558" s="401"/>
      <c r="CA558" s="401"/>
      <c r="CB558" s="401"/>
      <c r="CC558" s="401"/>
      <c r="CD558" s="401"/>
      <c r="CE558" s="401"/>
      <c r="CF558" s="401"/>
      <c r="CG558" s="401"/>
      <c r="CH558" s="401"/>
      <c r="CI558" s="401"/>
      <c r="CJ558" s="401"/>
      <c r="CK558" s="401"/>
      <c r="CL558" s="401"/>
      <c r="CM558" s="401"/>
      <c r="CN558" s="401"/>
      <c r="CO558" s="401"/>
      <c r="CP558" s="401"/>
      <c r="CQ558" s="401"/>
      <c r="CR558" s="401"/>
      <c r="CS558" s="401"/>
      <c r="CT558" s="401"/>
      <c r="CU558" s="401"/>
      <c r="CV558" s="401"/>
      <c r="CW558" s="401"/>
      <c r="CX558" s="401"/>
      <c r="CY558" s="401"/>
      <c r="CZ558" s="401"/>
    </row>
    <row r="559" s="400" customFormat="true" ht="25.15" customHeight="true" x14ac:dyDescent="0.2">
      <c r="A559" s="477"/>
      <c r="B559" s="477"/>
      <c r="C559" s="1124" t="s">
        <v>610</v>
      </c>
      <c r="D559" s="1125"/>
      <c r="E559" s="42">
        <v>1.7900122301889206E-3</v>
      </c>
      <c r="F559" s="51"/>
      <c r="G559" s="51"/>
      <c r="H559" s="1125" t="s">
        <v>642</v>
      </c>
      <c r="I559" s="1125"/>
      <c r="J559" s="41">
        <v>9.6086373097294456E-4</v>
      </c>
      <c r="K559" s="51"/>
      <c r="L559" s="51"/>
      <c r="M559" s="1125" t="s">
        <v>642</v>
      </c>
      <c r="N559" s="1125"/>
      <c r="O559" s="40">
        <v>2.0936507497452896E-3</v>
      </c>
      <c r="P559" s="51"/>
      <c r="Q559" s="51"/>
      <c r="R559" s="401"/>
      <c r="Z559" s="401"/>
      <c r="AA559" s="401"/>
      <c r="AB559" s="401"/>
      <c r="AC559" s="401"/>
      <c r="AD559" s="401"/>
      <c r="AE559" s="401"/>
      <c r="AF559" s="401"/>
      <c r="AG559" s="401"/>
      <c r="AH559" s="401"/>
      <c r="AI559" s="401"/>
      <c r="AJ559" s="401"/>
      <c r="AK559" s="401"/>
      <c r="AL559" s="401"/>
      <c r="AM559" s="401"/>
      <c r="AN559" s="401"/>
      <c r="AO559" s="401"/>
      <c r="AP559" s="401"/>
      <c r="AQ559" s="401"/>
      <c r="AR559" s="401"/>
      <c r="AS559" s="401"/>
      <c r="AT559" s="401"/>
      <c r="AU559" s="401"/>
      <c r="AV559" s="401"/>
      <c r="AW559" s="401"/>
      <c r="AX559" s="401"/>
      <c r="AY559" s="401"/>
      <c r="AZ559" s="401"/>
      <c r="BB559" s="477"/>
      <c r="BZ559" s="401"/>
      <c r="CA559" s="401"/>
      <c r="CB559" s="401"/>
      <c r="CC559" s="401"/>
      <c r="CD559" s="401"/>
      <c r="CE559" s="401"/>
      <c r="CF559" s="401"/>
      <c r="CG559" s="401"/>
      <c r="CH559" s="401"/>
      <c r="CI559" s="401"/>
      <c r="CJ559" s="401"/>
      <c r="CK559" s="401"/>
      <c r="CL559" s="401"/>
      <c r="CM559" s="401"/>
      <c r="CN559" s="401"/>
      <c r="CO559" s="401"/>
      <c r="CP559" s="401"/>
      <c r="CQ559" s="401"/>
      <c r="CR559" s="401"/>
      <c r="CS559" s="401"/>
      <c r="CT559" s="401"/>
      <c r="CU559" s="401"/>
      <c r="CV559" s="401"/>
      <c r="CW559" s="401"/>
      <c r="CX559" s="401"/>
      <c r="CY559" s="401"/>
      <c r="CZ559" s="401"/>
    </row>
    <row r="560" s="400" customFormat="true" ht="25.15" customHeight="true" x14ac:dyDescent="0.2">
      <c r="A560" s="477"/>
      <c r="B560" s="477"/>
      <c r="C560" s="1124" t="s">
        <v>593</v>
      </c>
      <c r="D560" s="1125"/>
      <c r="E560" s="42">
        <v>0.13494355550951517</v>
      </c>
      <c r="F560" s="51"/>
      <c r="G560" s="51"/>
      <c r="H560" s="1125" t="s">
        <v>648</v>
      </c>
      <c r="I560" s="1125"/>
      <c r="J560" s="32">
        <v>8.7374727907588067E-5</v>
      </c>
      <c r="K560" s="51"/>
      <c r="L560" s="51"/>
      <c r="M560" s="1125" t="s">
        <v>648</v>
      </c>
      <c r="N560" s="1125"/>
      <c r="O560" s="40">
        <v>4.1850541491819914E-4</v>
      </c>
      <c r="P560" s="51"/>
      <c r="Q560" s="51"/>
      <c r="R560" s="401"/>
      <c r="Z560" s="401"/>
      <c r="AA560" s="401"/>
      <c r="AB560" s="401"/>
      <c r="AC560" s="401"/>
      <c r="AD560" s="401"/>
      <c r="AE560" s="401"/>
      <c r="AF560" s="401"/>
      <c r="AG560" s="401"/>
      <c r="AH560" s="401"/>
      <c r="AI560" s="401"/>
      <c r="AJ560" s="401"/>
      <c r="AK560" s="401"/>
      <c r="AL560" s="401"/>
      <c r="AM560" s="401"/>
      <c r="AN560" s="401"/>
      <c r="AO560" s="401"/>
      <c r="AP560" s="401"/>
      <c r="AQ560" s="401"/>
      <c r="AR560" s="401"/>
      <c r="AS560" s="401"/>
      <c r="AT560" s="401"/>
      <c r="AU560" s="401"/>
      <c r="AV560" s="401"/>
      <c r="AW560" s="401"/>
      <c r="AX560" s="401"/>
      <c r="AY560" s="401"/>
      <c r="AZ560" s="401"/>
      <c r="BB560" s="477"/>
      <c r="BZ560" s="401"/>
      <c r="CA560" s="401"/>
      <c r="CB560" s="401"/>
      <c r="CC560" s="401"/>
      <c r="CD560" s="401"/>
      <c r="CE560" s="401"/>
      <c r="CF560" s="401"/>
      <c r="CG560" s="401"/>
      <c r="CH560" s="401"/>
      <c r="CI560" s="401"/>
      <c r="CJ560" s="401"/>
      <c r="CK560" s="401"/>
      <c r="CL560" s="401"/>
      <c r="CM560" s="401"/>
      <c r="CN560" s="401"/>
      <c r="CO560" s="401"/>
      <c r="CP560" s="401"/>
      <c r="CQ560" s="401"/>
      <c r="CR560" s="401"/>
      <c r="CS560" s="401"/>
      <c r="CT560" s="401"/>
      <c r="CU560" s="401"/>
      <c r="CV560" s="401"/>
      <c r="CW560" s="401"/>
      <c r="CX560" s="401"/>
      <c r="CY560" s="401"/>
      <c r="CZ560" s="401"/>
    </row>
    <row r="561" s="400" customFormat="true" ht="25.15" customHeight="true" x14ac:dyDescent="0.2">
      <c r="A561" s="477"/>
      <c r="B561" s="477"/>
      <c r="C561" s="1124" t="s">
        <v>619</v>
      </c>
      <c r="D561" s="1125"/>
      <c r="E561" s="42">
        <v>5.2938240400725303E-3</v>
      </c>
      <c r="F561" s="51"/>
      <c r="G561" s="51"/>
      <c r="H561" s="1125" t="s">
        <v>630</v>
      </c>
      <c r="I561" s="1125"/>
      <c r="J561" s="41">
        <v>5.6343884301021689E-3</v>
      </c>
      <c r="K561" s="51"/>
      <c r="L561" s="51"/>
      <c r="M561" s="1125" t="s">
        <v>630</v>
      </c>
      <c r="N561" s="1125"/>
      <c r="O561" s="40">
        <v>4.0807971826788648E-3</v>
      </c>
      <c r="P561" s="51"/>
      <c r="Q561" s="51"/>
      <c r="R561" s="401"/>
      <c r="Z561" s="401"/>
      <c r="AA561" s="401"/>
      <c r="AB561" s="401"/>
      <c r="AC561" s="401"/>
      <c r="AD561" s="401"/>
      <c r="AE561" s="401"/>
      <c r="AF561" s="401"/>
      <c r="AG561" s="401"/>
      <c r="AH561" s="401"/>
      <c r="AI561" s="401"/>
      <c r="AJ561" s="401"/>
      <c r="AK561" s="401"/>
      <c r="AL561" s="401"/>
      <c r="AM561" s="401"/>
      <c r="AN561" s="401"/>
      <c r="AO561" s="401"/>
      <c r="AP561" s="401"/>
      <c r="AQ561" s="401"/>
      <c r="AR561" s="401"/>
      <c r="AS561" s="401"/>
      <c r="AT561" s="401"/>
      <c r="AU561" s="401"/>
      <c r="AV561" s="401"/>
      <c r="AW561" s="401"/>
      <c r="AX561" s="401"/>
      <c r="AY561" s="401"/>
      <c r="AZ561" s="401"/>
      <c r="BB561" s="477"/>
      <c r="BZ561" s="401"/>
      <c r="CA561" s="401"/>
      <c r="CB561" s="401"/>
      <c r="CC561" s="401"/>
      <c r="CD561" s="401"/>
      <c r="CE561" s="401"/>
      <c r="CF561" s="401"/>
      <c r="CG561" s="401"/>
      <c r="CH561" s="401"/>
      <c r="CI561" s="401"/>
      <c r="CJ561" s="401"/>
      <c r="CK561" s="401"/>
      <c r="CL561" s="401"/>
      <c r="CM561" s="401"/>
      <c r="CN561" s="401"/>
      <c r="CO561" s="401"/>
      <c r="CP561" s="401"/>
      <c r="CQ561" s="401"/>
      <c r="CR561" s="401"/>
      <c r="CS561" s="401"/>
      <c r="CT561" s="401"/>
      <c r="CU561" s="401"/>
      <c r="CV561" s="401"/>
      <c r="CW561" s="401"/>
      <c r="CX561" s="401"/>
      <c r="CY561" s="401"/>
      <c r="CZ561" s="401"/>
    </row>
    <row r="562" s="400" customFormat="true" ht="25.15" customHeight="true" x14ac:dyDescent="0.2">
      <c r="A562" s="477"/>
      <c r="B562" s="477"/>
      <c r="C562" s="1124" t="s">
        <v>587</v>
      </c>
      <c r="D562" s="1125"/>
      <c r="E562" s="42">
        <v>0.24066754882832167</v>
      </c>
      <c r="F562" s="51"/>
      <c r="G562" s="51"/>
      <c r="H562" s="1125" t="s">
        <v>510</v>
      </c>
      <c r="I562" s="1125"/>
      <c r="J562" s="41">
        <v>9.1113398090031253E-4</v>
      </c>
      <c r="K562" s="51"/>
      <c r="L562" s="51"/>
      <c r="M562" s="1125" t="s">
        <v>510</v>
      </c>
      <c r="N562" s="1125"/>
      <c r="O562" s="40">
        <v>1.2574995472596469E-4</v>
      </c>
      <c r="P562" s="51"/>
      <c r="Q562" s="51"/>
      <c r="R562" s="401"/>
      <c r="Z562" s="401"/>
      <c r="AA562" s="401"/>
      <c r="AB562" s="401"/>
      <c r="AC562" s="401"/>
      <c r="AD562" s="401"/>
      <c r="AE562" s="401"/>
      <c r="AF562" s="401"/>
      <c r="AG562" s="401"/>
      <c r="AH562" s="401"/>
      <c r="AI562" s="401"/>
      <c r="AJ562" s="401"/>
      <c r="AK562" s="401"/>
      <c r="AL562" s="401"/>
      <c r="AM562" s="401"/>
      <c r="AN562" s="401"/>
      <c r="AO562" s="401"/>
      <c r="AP562" s="401"/>
      <c r="AQ562" s="401"/>
      <c r="AR562" s="401"/>
      <c r="AS562" s="401"/>
      <c r="AT562" s="401"/>
      <c r="AU562" s="401"/>
      <c r="AV562" s="401"/>
      <c r="AW562" s="401"/>
      <c r="AX562" s="401"/>
      <c r="AY562" s="401"/>
      <c r="AZ562" s="401"/>
      <c r="BB562" s="477"/>
      <c r="BZ562" s="401"/>
      <c r="CA562" s="401"/>
      <c r="CB562" s="401"/>
      <c r="CC562" s="401"/>
      <c r="CD562" s="401"/>
      <c r="CE562" s="401"/>
      <c r="CF562" s="401"/>
      <c r="CG562" s="401"/>
      <c r="CH562" s="401"/>
      <c r="CI562" s="401"/>
      <c r="CJ562" s="401"/>
      <c r="CK562" s="401"/>
      <c r="CL562" s="401"/>
      <c r="CM562" s="401"/>
      <c r="CN562" s="401"/>
      <c r="CO562" s="401"/>
      <c r="CP562" s="401"/>
      <c r="CQ562" s="401"/>
      <c r="CR562" s="401"/>
      <c r="CS562" s="401"/>
      <c r="CT562" s="401"/>
      <c r="CU562" s="401"/>
      <c r="CV562" s="401"/>
      <c r="CW562" s="401"/>
      <c r="CX562" s="401"/>
      <c r="CY562" s="401"/>
      <c r="CZ562" s="401"/>
    </row>
    <row r="563" s="400" customFormat="true" ht="25.15" customHeight="true" x14ac:dyDescent="0.2">
      <c r="A563" s="477"/>
      <c r="B563" s="477"/>
      <c r="C563" s="1124" t="s">
        <v>575</v>
      </c>
      <c r="D563" s="1125"/>
      <c r="E563" s="42">
        <v>0.33584612957713161</v>
      </c>
      <c r="F563" s="51"/>
      <c r="G563" s="51"/>
      <c r="H563" s="1125" t="s">
        <v>458</v>
      </c>
      <c r="I563" s="1125"/>
      <c r="J563" s="41">
        <v>3.8964632833890338E-2</v>
      </c>
      <c r="K563" s="51"/>
      <c r="L563" s="51"/>
      <c r="M563" s="1125" t="s">
        <v>458</v>
      </c>
      <c r="N563" s="1125"/>
      <c r="O563" s="40">
        <v>2.563703793821203E-2</v>
      </c>
      <c r="P563" s="51"/>
      <c r="Q563" s="51"/>
      <c r="R563" s="401"/>
      <c r="Z563" s="401"/>
      <c r="AA563" s="401"/>
      <c r="AB563" s="401"/>
      <c r="AC563" s="401"/>
      <c r="AD563" s="401"/>
      <c r="AE563" s="401"/>
      <c r="AF563" s="401"/>
      <c r="AG563" s="401"/>
      <c r="AH563" s="401"/>
      <c r="AI563" s="401"/>
      <c r="AJ563" s="401"/>
      <c r="AK563" s="401"/>
      <c r="AL563" s="401"/>
      <c r="AM563" s="401"/>
      <c r="AN563" s="401"/>
      <c r="AO563" s="401"/>
      <c r="AP563" s="401"/>
      <c r="AQ563" s="401"/>
      <c r="AR563" s="401"/>
      <c r="AS563" s="401"/>
      <c r="AT563" s="401"/>
      <c r="AU563" s="401"/>
      <c r="AV563" s="401"/>
      <c r="AW563" s="401"/>
      <c r="AX563" s="401"/>
      <c r="AY563" s="401"/>
      <c r="AZ563" s="401"/>
      <c r="BB563" s="477"/>
      <c r="BZ563" s="401"/>
      <c r="CA563" s="401"/>
      <c r="CB563" s="401"/>
      <c r="CC563" s="401"/>
      <c r="CD563" s="401"/>
      <c r="CE563" s="401"/>
      <c r="CF563" s="401"/>
      <c r="CG563" s="401"/>
      <c r="CH563" s="401"/>
      <c r="CI563" s="401"/>
      <c r="CJ563" s="401"/>
      <c r="CK563" s="401"/>
      <c r="CL563" s="401"/>
      <c r="CM563" s="401"/>
      <c r="CN563" s="401"/>
      <c r="CO563" s="401"/>
      <c r="CP563" s="401"/>
      <c r="CQ563" s="401"/>
      <c r="CR563" s="401"/>
      <c r="CS563" s="401"/>
      <c r="CT563" s="401"/>
      <c r="CU563" s="401"/>
      <c r="CV563" s="401"/>
      <c r="CW563" s="401"/>
      <c r="CX563" s="401"/>
      <c r="CY563" s="401"/>
      <c r="CZ563" s="401"/>
    </row>
    <row r="564" s="400" customFormat="true" ht="25.15" customHeight="true" x14ac:dyDescent="0.2">
      <c r="A564" s="477"/>
      <c r="B564" s="477"/>
      <c r="C564" s="1124" t="s">
        <v>579</v>
      </c>
      <c r="D564" s="1125"/>
      <c r="E564" s="42">
        <v>0.33931612151708446</v>
      </c>
      <c r="F564" s="51"/>
      <c r="G564" s="51"/>
      <c r="H564" s="1125" t="s">
        <v>455</v>
      </c>
      <c r="I564" s="1125"/>
      <c r="J564" s="41">
        <v>0.13209936066258784</v>
      </c>
      <c r="K564" s="51"/>
      <c r="L564" s="51"/>
      <c r="M564" s="1125" t="s">
        <v>455</v>
      </c>
      <c r="N564" s="1125"/>
      <c r="O564" s="40">
        <v>2.0296822005737198E-2</v>
      </c>
      <c r="P564" s="51"/>
      <c r="Q564" s="51"/>
      <c r="R564" s="401"/>
      <c r="Z564" s="401"/>
      <c r="AA564" s="401"/>
      <c r="AB564" s="401"/>
      <c r="AC564" s="401"/>
      <c r="AD564" s="401"/>
      <c r="AE564" s="401"/>
      <c r="AF564" s="401"/>
      <c r="AG564" s="401"/>
      <c r="AH564" s="401"/>
      <c r="AI564" s="401"/>
      <c r="AJ564" s="401"/>
      <c r="AK564" s="401"/>
      <c r="AL564" s="401"/>
      <c r="AM564" s="401"/>
      <c r="AN564" s="401"/>
      <c r="AO564" s="401"/>
      <c r="AP564" s="401"/>
      <c r="AQ564" s="401"/>
      <c r="AR564" s="401"/>
      <c r="AS564" s="401"/>
      <c r="AT564" s="401"/>
      <c r="AU564" s="401"/>
      <c r="AV564" s="401"/>
      <c r="AW564" s="401"/>
      <c r="AX564" s="401"/>
      <c r="AY564" s="401"/>
      <c r="AZ564" s="401"/>
      <c r="BB564" s="477"/>
      <c r="BZ564" s="401"/>
      <c r="CA564" s="401"/>
      <c r="CB564" s="401"/>
      <c r="CC564" s="401"/>
      <c r="CD564" s="401"/>
      <c r="CE564" s="401"/>
      <c r="CF564" s="401"/>
      <c r="CG564" s="401"/>
      <c r="CH564" s="401"/>
      <c r="CI564" s="401"/>
      <c r="CJ564" s="401"/>
      <c r="CK564" s="401"/>
      <c r="CL564" s="401"/>
      <c r="CM564" s="401"/>
      <c r="CN564" s="401"/>
      <c r="CO564" s="401"/>
      <c r="CP564" s="401"/>
      <c r="CQ564" s="401"/>
      <c r="CR564" s="401"/>
      <c r="CS564" s="401"/>
      <c r="CT564" s="401"/>
      <c r="CU564" s="401"/>
      <c r="CV564" s="401"/>
      <c r="CW564" s="401"/>
      <c r="CX564" s="401"/>
      <c r="CY564" s="401"/>
      <c r="CZ564" s="401"/>
    </row>
    <row r="565" s="400" customFormat="true" ht="25.15" customHeight="true" x14ac:dyDescent="0.2">
      <c r="A565" s="477"/>
      <c r="B565" s="477"/>
      <c r="C565" s="1124" t="s">
        <v>584</v>
      </c>
      <c r="D565" s="1125"/>
      <c r="E565" s="42">
        <v>0.2902032994777225</v>
      </c>
      <c r="F565" s="51"/>
      <c r="G565" s="51"/>
      <c r="H565" s="1125" t="s">
        <v>600</v>
      </c>
      <c r="I565" s="1125"/>
      <c r="J565" s="41">
        <v>9.3786488844537011E-2</v>
      </c>
      <c r="K565" s="51"/>
      <c r="L565" s="51"/>
      <c r="M565" s="1125" t="s">
        <v>600</v>
      </c>
      <c r="N565" s="1125"/>
      <c r="O565" s="40">
        <v>9.6780650824887116E-3</v>
      </c>
      <c r="P565" s="51"/>
      <c r="Q565" s="51"/>
      <c r="R565" s="401"/>
      <c r="Z565" s="401"/>
      <c r="AA565" s="401"/>
      <c r="AB565" s="401"/>
      <c r="AC565" s="401"/>
      <c r="AD565" s="401"/>
      <c r="AE565" s="401"/>
      <c r="AF565" s="401"/>
      <c r="AG565" s="401"/>
      <c r="AH565" s="401"/>
      <c r="AI565" s="401"/>
      <c r="AJ565" s="401"/>
      <c r="AK565" s="401"/>
      <c r="AL565" s="401"/>
      <c r="AM565" s="401"/>
      <c r="AN565" s="401"/>
      <c r="AO565" s="401"/>
      <c r="AP565" s="401"/>
      <c r="AQ565" s="401"/>
      <c r="AR565" s="401"/>
      <c r="AS565" s="401"/>
      <c r="AT565" s="401"/>
      <c r="AU565" s="401"/>
      <c r="AV565" s="401"/>
      <c r="AW565" s="401"/>
      <c r="AX565" s="401"/>
      <c r="AY565" s="401"/>
      <c r="AZ565" s="401"/>
      <c r="BB565" s="477"/>
      <c r="BZ565" s="401"/>
      <c r="CA565" s="401"/>
      <c r="CB565" s="401"/>
      <c r="CC565" s="401"/>
      <c r="CD565" s="401"/>
      <c r="CE565" s="401"/>
      <c r="CF565" s="401"/>
      <c r="CG565" s="401"/>
      <c r="CH565" s="401"/>
      <c r="CI565" s="401"/>
      <c r="CJ565" s="401"/>
      <c r="CK565" s="401"/>
      <c r="CL565" s="401"/>
      <c r="CM565" s="401"/>
      <c r="CN565" s="401"/>
      <c r="CO565" s="401"/>
      <c r="CP565" s="401"/>
      <c r="CQ565" s="401"/>
      <c r="CR565" s="401"/>
      <c r="CS565" s="401"/>
      <c r="CT565" s="401"/>
      <c r="CU565" s="401"/>
      <c r="CV565" s="401"/>
      <c r="CW565" s="401"/>
      <c r="CX565" s="401"/>
      <c r="CY565" s="401"/>
      <c r="CZ565" s="401"/>
    </row>
    <row r="566" s="400" customFormat="true" ht="25.15" customHeight="true" x14ac:dyDescent="0.2">
      <c r="A566" s="477"/>
      <c r="B566" s="477"/>
      <c r="C566" s="1124" t="s">
        <v>626</v>
      </c>
      <c r="D566" s="1125"/>
      <c r="E566" s="42">
        <v>8.905581271156926E-3</v>
      </c>
      <c r="F566" s="51"/>
      <c r="G566" s="51"/>
      <c r="H566" s="1125" t="s">
        <v>474</v>
      </c>
      <c r="I566" s="1125"/>
      <c r="J566" s="41">
        <v>2.4045188129259994E-2</v>
      </c>
      <c r="K566" s="51"/>
      <c r="L566" s="51"/>
      <c r="M566" s="1125" t="s">
        <v>501</v>
      </c>
      <c r="N566" s="1125"/>
      <c r="O566" s="40">
        <v>2.8467376299784025E-4</v>
      </c>
      <c r="P566" s="51"/>
      <c r="Q566" s="51"/>
      <c r="R566" s="401"/>
      <c r="Z566" s="401"/>
      <c r="AA566" s="401"/>
      <c r="AB566" s="401"/>
      <c r="AC566" s="401"/>
      <c r="AD566" s="401"/>
      <c r="AE566" s="401"/>
      <c r="AF566" s="401"/>
      <c r="AG566" s="401"/>
      <c r="AH566" s="401"/>
      <c r="AI566" s="401"/>
      <c r="AJ566" s="401"/>
      <c r="AK566" s="401"/>
      <c r="AL566" s="401"/>
      <c r="AM566" s="401"/>
      <c r="AN566" s="401"/>
      <c r="AO566" s="401"/>
      <c r="AP566" s="401"/>
      <c r="AQ566" s="401"/>
      <c r="AR566" s="401"/>
      <c r="AS566" s="401"/>
      <c r="AT566" s="401"/>
      <c r="AU566" s="401"/>
      <c r="AV566" s="401"/>
      <c r="AW566" s="401"/>
      <c r="AX566" s="401"/>
      <c r="AY566" s="401"/>
      <c r="AZ566" s="401"/>
      <c r="BB566" s="477"/>
      <c r="BZ566" s="401"/>
      <c r="CA566" s="401"/>
      <c r="CB566" s="401"/>
      <c r="CC566" s="401"/>
      <c r="CD566" s="401"/>
      <c r="CE566" s="401"/>
      <c r="CF566" s="401"/>
      <c r="CG566" s="401"/>
      <c r="CH566" s="401"/>
      <c r="CI566" s="401"/>
      <c r="CJ566" s="401"/>
      <c r="CK566" s="401"/>
      <c r="CL566" s="401"/>
      <c r="CM566" s="401"/>
      <c r="CN566" s="401"/>
      <c r="CO566" s="401"/>
      <c r="CP566" s="401"/>
      <c r="CQ566" s="401"/>
      <c r="CR566" s="401"/>
      <c r="CS566" s="401"/>
      <c r="CT566" s="401"/>
      <c r="CU566" s="401"/>
      <c r="CV566" s="401"/>
      <c r="CW566" s="401"/>
      <c r="CX566" s="401"/>
      <c r="CY566" s="401"/>
      <c r="CZ566" s="401"/>
    </row>
    <row r="567" s="400" customFormat="true" ht="25.15" customHeight="true" x14ac:dyDescent="0.2">
      <c r="A567" s="477"/>
      <c r="B567" s="477"/>
      <c r="C567" s="1124" t="s">
        <v>625</v>
      </c>
      <c r="D567" s="1125"/>
      <c r="E567" s="42">
        <v>7.2835804472686141E-3</v>
      </c>
      <c r="F567" s="51"/>
      <c r="G567" s="51"/>
      <c r="H567" s="1125" t="s">
        <v>499</v>
      </c>
      <c r="I567" s="1125"/>
      <c r="J567" s="41">
        <v>5.0865390321598104E-4</v>
      </c>
      <c r="K567" s="51"/>
      <c r="L567" s="51"/>
      <c r="M567" s="1125" t="s">
        <v>474</v>
      </c>
      <c r="N567" s="1125"/>
      <c r="O567" s="40">
        <v>1.5570317856455577E-2</v>
      </c>
      <c r="P567" s="51"/>
      <c r="Q567" s="51"/>
      <c r="R567" s="401"/>
      <c r="Z567" s="401"/>
      <c r="AA567" s="401"/>
      <c r="AB567" s="401"/>
      <c r="AC567" s="401"/>
      <c r="AD567" s="401"/>
      <c r="AE567" s="401"/>
      <c r="AF567" s="401"/>
      <c r="AG567" s="401"/>
      <c r="AH567" s="401"/>
      <c r="AI567" s="401"/>
      <c r="AJ567" s="401"/>
      <c r="AK567" s="401"/>
      <c r="AL567" s="401"/>
      <c r="AM567" s="401"/>
      <c r="AN567" s="401"/>
      <c r="AO567" s="401"/>
      <c r="AP567" s="401"/>
      <c r="AQ567" s="401"/>
      <c r="AR567" s="401"/>
      <c r="AS567" s="401"/>
      <c r="AT567" s="401"/>
      <c r="AU567" s="401"/>
      <c r="AV567" s="401"/>
      <c r="AW567" s="401"/>
      <c r="AX567" s="401"/>
      <c r="AY567" s="401"/>
      <c r="AZ567" s="401"/>
      <c r="BB567" s="477"/>
      <c r="BZ567" s="401"/>
      <c r="CA567" s="401"/>
      <c r="CB567" s="401"/>
      <c r="CC567" s="401"/>
      <c r="CD567" s="401"/>
      <c r="CE567" s="401"/>
      <c r="CF567" s="401"/>
      <c r="CG567" s="401"/>
      <c r="CH567" s="401"/>
      <c r="CI567" s="401"/>
      <c r="CJ567" s="401"/>
      <c r="CK567" s="401"/>
      <c r="CL567" s="401"/>
      <c r="CM567" s="401"/>
      <c r="CN567" s="401"/>
      <c r="CO567" s="401"/>
      <c r="CP567" s="401"/>
      <c r="CQ567" s="401"/>
      <c r="CR567" s="401"/>
      <c r="CS567" s="401"/>
      <c r="CT567" s="401"/>
      <c r="CU567" s="401"/>
      <c r="CV567" s="401"/>
      <c r="CW567" s="401"/>
      <c r="CX567" s="401"/>
      <c r="CY567" s="401"/>
      <c r="CZ567" s="401"/>
    </row>
    <row r="568" s="400" customFormat="true" ht="25.15" customHeight="true" x14ac:dyDescent="0.2">
      <c r="A568" s="477"/>
      <c r="B568" s="477"/>
      <c r="C568" s="1124" t="s">
        <v>636</v>
      </c>
      <c r="D568" s="1125"/>
      <c r="E568" s="42">
        <v>1.8848054705010264E-3</v>
      </c>
      <c r="F568" s="51"/>
      <c r="G568" s="51"/>
      <c r="H568" s="1125" t="s">
        <v>657</v>
      </c>
      <c r="I568" s="1125"/>
      <c r="J568" s="41">
        <v>1.3685273369950707E-4</v>
      </c>
      <c r="K568" s="51"/>
      <c r="L568" s="51"/>
      <c r="M568" s="1125" t="s">
        <v>499</v>
      </c>
      <c r="N568" s="1125"/>
      <c r="O568" s="40">
        <v>2.1962972593929093E-3</v>
      </c>
      <c r="P568" s="51"/>
      <c r="Q568" s="51"/>
      <c r="R568" s="401"/>
      <c r="Z568" s="401"/>
      <c r="AA568" s="401"/>
      <c r="AB568" s="401"/>
      <c r="AC568" s="401"/>
      <c r="AD568" s="401"/>
      <c r="AE568" s="401"/>
      <c r="AF568" s="401"/>
      <c r="AG568" s="401"/>
      <c r="AH568" s="401"/>
      <c r="AI568" s="401"/>
      <c r="AJ568" s="401"/>
      <c r="AK568" s="401"/>
      <c r="AL568" s="401"/>
      <c r="AM568" s="401"/>
      <c r="AN568" s="401"/>
      <c r="AO568" s="401"/>
      <c r="AP568" s="401"/>
      <c r="AQ568" s="401"/>
      <c r="AR568" s="401"/>
      <c r="AS568" s="401"/>
      <c r="AT568" s="401"/>
      <c r="AU568" s="401"/>
      <c r="AV568" s="401"/>
      <c r="AW568" s="401"/>
      <c r="AX568" s="401"/>
      <c r="AY568" s="401"/>
      <c r="AZ568" s="401"/>
      <c r="BB568" s="477"/>
      <c r="BZ568" s="401"/>
      <c r="CA568" s="401"/>
      <c r="CB568" s="401"/>
      <c r="CC568" s="401"/>
      <c r="CD568" s="401"/>
      <c r="CE568" s="401"/>
      <c r="CF568" s="401"/>
      <c r="CG568" s="401"/>
      <c r="CH568" s="401"/>
      <c r="CI568" s="401"/>
      <c r="CJ568" s="401"/>
      <c r="CK568" s="401"/>
      <c r="CL568" s="401"/>
      <c r="CM568" s="401"/>
      <c r="CN568" s="401"/>
      <c r="CO568" s="401"/>
      <c r="CP568" s="401"/>
      <c r="CQ568" s="401"/>
      <c r="CR568" s="401"/>
      <c r="CS568" s="401"/>
      <c r="CT568" s="401"/>
      <c r="CU568" s="401"/>
      <c r="CV568" s="401"/>
      <c r="CW568" s="401"/>
      <c r="CX568" s="401"/>
      <c r="CY568" s="401"/>
      <c r="CZ568" s="401"/>
    </row>
    <row r="569" s="400" customFormat="true" ht="25.15" customHeight="true" x14ac:dyDescent="0.2">
      <c r="A569" s="477"/>
      <c r="B569" s="477"/>
      <c r="C569" s="1124" t="s">
        <v>576</v>
      </c>
      <c r="D569" s="1125"/>
      <c r="E569" s="42">
        <v>0.4171327374558198</v>
      </c>
      <c r="F569" s="51"/>
      <c r="G569" s="51"/>
      <c r="H569" s="1125" t="s">
        <v>467</v>
      </c>
      <c r="I569" s="1125"/>
      <c r="J569" s="41">
        <v>4.0902329093128482E-3</v>
      </c>
      <c r="K569" s="51"/>
      <c r="L569" s="51"/>
      <c r="M569" s="1125" t="s">
        <v>657</v>
      </c>
      <c r="N569" s="1125"/>
      <c r="O569" s="40">
        <v>3.2265942194857476E-4</v>
      </c>
      <c r="P569" s="51"/>
      <c r="Q569" s="51"/>
      <c r="R569" s="401"/>
      <c r="Z569" s="401"/>
      <c r="AA569" s="401"/>
      <c r="AB569" s="401"/>
      <c r="AC569" s="401"/>
      <c r="AD569" s="401"/>
      <c r="AE569" s="401"/>
      <c r="AF569" s="401"/>
      <c r="AG569" s="401"/>
      <c r="AH569" s="401"/>
      <c r="AI569" s="401"/>
      <c r="AJ569" s="401"/>
      <c r="AK569" s="401"/>
      <c r="AL569" s="401"/>
      <c r="AM569" s="401"/>
      <c r="AN569" s="401"/>
      <c r="AO569" s="401"/>
      <c r="AP569" s="401"/>
      <c r="AQ569" s="401"/>
      <c r="AR569" s="401"/>
      <c r="AS569" s="401"/>
      <c r="AT569" s="401"/>
      <c r="AU569" s="401"/>
      <c r="AV569" s="401"/>
      <c r="AW569" s="401"/>
      <c r="AX569" s="401"/>
      <c r="AY569" s="401"/>
      <c r="AZ569" s="401"/>
      <c r="BB569" s="477"/>
      <c r="BZ569" s="401"/>
      <c r="CA569" s="401"/>
      <c r="CB569" s="401"/>
      <c r="CC569" s="401"/>
      <c r="CD569" s="401"/>
      <c r="CE569" s="401"/>
      <c r="CF569" s="401"/>
      <c r="CG569" s="401"/>
      <c r="CH569" s="401"/>
      <c r="CI569" s="401"/>
      <c r="CJ569" s="401"/>
      <c r="CK569" s="401"/>
      <c r="CL569" s="401"/>
      <c r="CM569" s="401"/>
      <c r="CN569" s="401"/>
      <c r="CO569" s="401"/>
      <c r="CP569" s="401"/>
      <c r="CQ569" s="401"/>
      <c r="CR569" s="401"/>
      <c r="CS569" s="401"/>
      <c r="CT569" s="401"/>
      <c r="CU569" s="401"/>
      <c r="CV569" s="401"/>
      <c r="CW569" s="401"/>
      <c r="CX569" s="401"/>
      <c r="CY569" s="401"/>
      <c r="CZ569" s="401"/>
    </row>
    <row r="570" s="400" customFormat="true" ht="25.15" customHeight="true" x14ac:dyDescent="0.2">
      <c r="A570" s="477"/>
      <c r="B570" s="477"/>
      <c r="C570" s="1124" t="s">
        <v>639</v>
      </c>
      <c r="D570" s="1125"/>
      <c r="E570" s="42">
        <v>1.933098486096624E-4</v>
      </c>
      <c r="F570" s="51"/>
      <c r="G570" s="51"/>
      <c r="H570" s="1125" t="s">
        <v>453</v>
      </c>
      <c r="I570" s="1125"/>
      <c r="J570" s="41">
        <v>0.23923228457562762</v>
      </c>
      <c r="K570" s="51"/>
      <c r="L570" s="51"/>
      <c r="M570" s="1125" t="s">
        <v>467</v>
      </c>
      <c r="N570" s="1125"/>
      <c r="O570" s="40">
        <v>6.8564204452108007E-3</v>
      </c>
      <c r="P570" s="51"/>
      <c r="Q570" s="51"/>
      <c r="R570" s="401"/>
      <c r="Z570" s="401"/>
      <c r="AA570" s="401"/>
      <c r="AB570" s="401"/>
      <c r="AC570" s="401"/>
      <c r="AD570" s="401"/>
      <c r="AE570" s="401"/>
      <c r="AF570" s="401"/>
      <c r="AG570" s="401"/>
      <c r="AH570" s="401"/>
      <c r="AI570" s="401"/>
      <c r="AJ570" s="401"/>
      <c r="AK570" s="401"/>
      <c r="AL570" s="401"/>
      <c r="AM570" s="401"/>
      <c r="AN570" s="401"/>
      <c r="AO570" s="401"/>
      <c r="AP570" s="401"/>
      <c r="AQ570" s="401"/>
      <c r="AR570" s="401"/>
      <c r="AS570" s="401"/>
      <c r="AT570" s="401"/>
      <c r="AU570" s="401"/>
      <c r="AV570" s="401"/>
      <c r="AW570" s="401"/>
      <c r="AX570" s="401"/>
      <c r="AY570" s="401"/>
      <c r="AZ570" s="401"/>
      <c r="BB570" s="477"/>
      <c r="BZ570" s="401"/>
      <c r="CA570" s="401"/>
      <c r="CB570" s="401"/>
      <c r="CC570" s="401"/>
      <c r="CD570" s="401"/>
      <c r="CE570" s="401"/>
      <c r="CF570" s="401"/>
      <c r="CG570" s="401"/>
      <c r="CH570" s="401"/>
      <c r="CI570" s="401"/>
      <c r="CJ570" s="401"/>
      <c r="CK570" s="401"/>
      <c r="CL570" s="401"/>
      <c r="CM570" s="401"/>
      <c r="CN570" s="401"/>
      <c r="CO570" s="401"/>
      <c r="CP570" s="401"/>
      <c r="CQ570" s="401"/>
      <c r="CR570" s="401"/>
      <c r="CS570" s="401"/>
      <c r="CT570" s="401"/>
      <c r="CU570" s="401"/>
      <c r="CV570" s="401"/>
      <c r="CW570" s="401"/>
      <c r="CX570" s="401"/>
      <c r="CY570" s="401"/>
      <c r="CZ570" s="401"/>
    </row>
    <row r="571" s="400" customFormat="true" ht="25.15" customHeight="true" x14ac:dyDescent="0.2">
      <c r="A571" s="477"/>
      <c r="B571" s="477"/>
      <c r="C571" s="1124" t="s">
        <v>573</v>
      </c>
      <c r="D571" s="1125"/>
      <c r="E571" s="42">
        <v>0.38671724843494082</v>
      </c>
      <c r="F571" s="51"/>
      <c r="G571" s="51"/>
      <c r="H571" s="1125" t="s">
        <v>620</v>
      </c>
      <c r="I571" s="1125"/>
      <c r="J571" s="41">
        <v>1.156931405978478E-2</v>
      </c>
      <c r="K571" s="51"/>
      <c r="L571" s="51"/>
      <c r="M571" s="1125" t="s">
        <v>453</v>
      </c>
      <c r="N571" s="1125"/>
      <c r="O571" s="40">
        <v>0.21854330261887961</v>
      </c>
      <c r="P571" s="51"/>
      <c r="Q571" s="51"/>
      <c r="R571" s="401"/>
      <c r="Z571" s="401"/>
      <c r="AA571" s="401"/>
      <c r="AB571" s="401"/>
      <c r="AC571" s="401"/>
      <c r="AD571" s="401"/>
      <c r="AE571" s="401"/>
      <c r="AF571" s="401"/>
      <c r="AG571" s="401"/>
      <c r="AH571" s="401"/>
      <c r="AI571" s="401"/>
      <c r="AJ571" s="401"/>
      <c r="AK571" s="401"/>
      <c r="AL571" s="401"/>
      <c r="AM571" s="401"/>
      <c r="AN571" s="401"/>
      <c r="AO571" s="401"/>
      <c r="AP571" s="401"/>
      <c r="AQ571" s="401"/>
      <c r="AR571" s="401"/>
      <c r="AS571" s="401"/>
      <c r="AT571" s="401"/>
      <c r="AU571" s="401"/>
      <c r="AV571" s="401"/>
      <c r="AW571" s="401"/>
      <c r="AX571" s="401"/>
      <c r="AY571" s="401"/>
      <c r="AZ571" s="401"/>
      <c r="BB571" s="477"/>
      <c r="BZ571" s="401"/>
      <c r="CA571" s="401"/>
      <c r="CB571" s="401"/>
      <c r="CC571" s="401"/>
      <c r="CD571" s="401"/>
      <c r="CE571" s="401"/>
      <c r="CF571" s="401"/>
      <c r="CG571" s="401"/>
      <c r="CH571" s="401"/>
      <c r="CI571" s="401"/>
      <c r="CJ571" s="401"/>
      <c r="CK571" s="401"/>
      <c r="CL571" s="401"/>
      <c r="CM571" s="401"/>
      <c r="CN571" s="401"/>
      <c r="CO571" s="401"/>
      <c r="CP571" s="401"/>
      <c r="CQ571" s="401"/>
      <c r="CR571" s="401"/>
      <c r="CS571" s="401"/>
      <c r="CT571" s="401"/>
      <c r="CU571" s="401"/>
      <c r="CV571" s="401"/>
      <c r="CW571" s="401"/>
      <c r="CX571" s="401"/>
      <c r="CY571" s="401"/>
      <c r="CZ571" s="401"/>
    </row>
    <row r="572" s="400" customFormat="true" ht="25.15" customHeight="true" x14ac:dyDescent="0.2">
      <c r="A572" s="477"/>
      <c r="B572" s="477"/>
      <c r="C572" s="1124" t="s">
        <v>667</v>
      </c>
      <c r="D572" s="1125"/>
      <c r="E572" s="31">
        <v>5.098779955987136E-5</v>
      </c>
      <c r="F572" s="51"/>
      <c r="G572" s="51"/>
      <c r="H572" s="1125" t="s">
        <v>456</v>
      </c>
      <c r="I572" s="1125"/>
      <c r="J572" s="41">
        <v>1.0704207537428456E-2</v>
      </c>
      <c r="K572" s="51"/>
      <c r="L572" s="51"/>
      <c r="M572" s="1125" t="s">
        <v>620</v>
      </c>
      <c r="N572" s="1125"/>
      <c r="O572" s="40">
        <v>7.9970334589352116E-3</v>
      </c>
      <c r="P572" s="51"/>
      <c r="Q572" s="51"/>
      <c r="R572" s="401"/>
      <c r="Z572" s="401"/>
      <c r="AA572" s="401"/>
      <c r="AB572" s="401"/>
      <c r="AC572" s="401"/>
      <c r="AD572" s="401"/>
      <c r="AE572" s="401"/>
      <c r="AF572" s="401"/>
      <c r="AG572" s="401"/>
      <c r="AH572" s="401"/>
      <c r="AI572" s="401"/>
      <c r="AJ572" s="401"/>
      <c r="AK572" s="401"/>
      <c r="AL572" s="401"/>
      <c r="AM572" s="401"/>
      <c r="AN572" s="401"/>
      <c r="AO572" s="401"/>
      <c r="AP572" s="401"/>
      <c r="AQ572" s="401"/>
      <c r="AR572" s="401"/>
      <c r="AS572" s="401"/>
      <c r="AT572" s="401"/>
      <c r="AU572" s="401"/>
      <c r="AV572" s="401"/>
      <c r="AW572" s="401"/>
      <c r="AX572" s="401"/>
      <c r="AY572" s="401"/>
      <c r="AZ572" s="401"/>
      <c r="BB572" s="477"/>
      <c r="BZ572" s="401"/>
      <c r="CA572" s="401"/>
      <c r="CB572" s="401"/>
      <c r="CC572" s="401"/>
      <c r="CD572" s="401"/>
      <c r="CE572" s="401"/>
      <c r="CF572" s="401"/>
      <c r="CG572" s="401"/>
      <c r="CH572" s="401"/>
      <c r="CI572" s="401"/>
      <c r="CJ572" s="401"/>
      <c r="CK572" s="401"/>
      <c r="CL572" s="401"/>
      <c r="CM572" s="401"/>
      <c r="CN572" s="401"/>
      <c r="CO572" s="401"/>
      <c r="CP572" s="401"/>
      <c r="CQ572" s="401"/>
      <c r="CR572" s="401"/>
      <c r="CS572" s="401"/>
      <c r="CT572" s="401"/>
      <c r="CU572" s="401"/>
      <c r="CV572" s="401"/>
      <c r="CW572" s="401"/>
      <c r="CX572" s="401"/>
      <c r="CY572" s="401"/>
      <c r="CZ572" s="401"/>
    </row>
    <row r="573" s="400" customFormat="true" ht="25.15" customHeight="true" x14ac:dyDescent="0.2">
      <c r="A573" s="477"/>
      <c r="B573" s="477"/>
      <c r="C573" s="1124" t="s">
        <v>627</v>
      </c>
      <c r="D573" s="1125"/>
      <c r="E573" s="42">
        <v>7.7147583003648506E-3</v>
      </c>
      <c r="F573" s="51"/>
      <c r="G573" s="51"/>
      <c r="H573" s="1125" t="s">
        <v>632</v>
      </c>
      <c r="I573" s="1125"/>
      <c r="J573" s="41">
        <v>4.9121282536696096E-3</v>
      </c>
      <c r="K573" s="51"/>
      <c r="L573" s="51"/>
      <c r="M573" s="1125" t="s">
        <v>456</v>
      </c>
      <c r="N573" s="1125"/>
      <c r="O573" s="40">
        <v>4.4946491270862303E-2</v>
      </c>
      <c r="P573" s="51"/>
      <c r="Q573" s="51"/>
      <c r="R573" s="401"/>
      <c r="Z573" s="401"/>
      <c r="AA573" s="401"/>
      <c r="AB573" s="401"/>
      <c r="AC573" s="401"/>
      <c r="AD573" s="401"/>
      <c r="AE573" s="401"/>
      <c r="AF573" s="401"/>
      <c r="AG573" s="401"/>
      <c r="AH573" s="401"/>
      <c r="AI573" s="401"/>
      <c r="AJ573" s="401"/>
      <c r="AK573" s="401"/>
      <c r="AL573" s="401"/>
      <c r="AM573" s="401"/>
      <c r="AN573" s="401"/>
      <c r="AO573" s="401"/>
      <c r="AP573" s="401"/>
      <c r="AQ573" s="401"/>
      <c r="AR573" s="401"/>
      <c r="AS573" s="401"/>
      <c r="AT573" s="401"/>
      <c r="AU573" s="401"/>
      <c r="AV573" s="401"/>
      <c r="AW573" s="401"/>
      <c r="AX573" s="401"/>
      <c r="AY573" s="401"/>
      <c r="AZ573" s="401"/>
      <c r="BB573" s="477"/>
      <c r="BZ573" s="401"/>
      <c r="CA573" s="401"/>
      <c r="CB573" s="401"/>
      <c r="CC573" s="401"/>
      <c r="CD573" s="401"/>
      <c r="CE573" s="401"/>
      <c r="CF573" s="401"/>
      <c r="CG573" s="401"/>
      <c r="CH573" s="401"/>
      <c r="CI573" s="401"/>
      <c r="CJ573" s="401"/>
      <c r="CK573" s="401"/>
      <c r="CL573" s="401"/>
      <c r="CM573" s="401"/>
      <c r="CN573" s="401"/>
      <c r="CO573" s="401"/>
      <c r="CP573" s="401"/>
      <c r="CQ573" s="401"/>
      <c r="CR573" s="401"/>
      <c r="CS573" s="401"/>
      <c r="CT573" s="401"/>
      <c r="CU573" s="401"/>
      <c r="CV573" s="401"/>
      <c r="CW573" s="401"/>
      <c r="CX573" s="401"/>
      <c r="CY573" s="401"/>
      <c r="CZ573" s="401"/>
    </row>
    <row r="574" s="400" customFormat="true" ht="25.15" customHeight="true" x14ac:dyDescent="0.2">
      <c r="A574" s="477"/>
      <c r="B574" s="477"/>
      <c r="C574" s="1124" t="s">
        <v>571</v>
      </c>
      <c r="D574" s="1125"/>
      <c r="E574" s="42">
        <v>0.5276724251313909</v>
      </c>
      <c r="F574" s="51"/>
      <c r="G574" s="51"/>
      <c r="H574" s="1125" t="s">
        <v>498</v>
      </c>
      <c r="I574" s="1125"/>
      <c r="J574" s="41">
        <v>9.6817340089623578E-3</v>
      </c>
      <c r="K574" s="51"/>
      <c r="L574" s="51"/>
      <c r="M574" s="1125" t="s">
        <v>632</v>
      </c>
      <c r="N574" s="1125"/>
      <c r="O574" s="40">
        <v>3.2669275253742258E-4</v>
      </c>
      <c r="P574" s="51"/>
      <c r="Q574" s="51"/>
      <c r="R574" s="401"/>
      <c r="Z574" s="401"/>
      <c r="AA574" s="401"/>
      <c r="AB574" s="401"/>
      <c r="AC574" s="401"/>
      <c r="AD574" s="401"/>
      <c r="AE574" s="401"/>
      <c r="AF574" s="401"/>
      <c r="AG574" s="401"/>
      <c r="AH574" s="401"/>
      <c r="AI574" s="401"/>
      <c r="AJ574" s="401"/>
      <c r="AK574" s="401"/>
      <c r="AL574" s="401"/>
      <c r="AM574" s="401"/>
      <c r="AN574" s="401"/>
      <c r="AO574" s="401"/>
      <c r="AP574" s="401"/>
      <c r="AQ574" s="401"/>
      <c r="AR574" s="401"/>
      <c r="AS574" s="401"/>
      <c r="AT574" s="401"/>
      <c r="AU574" s="401"/>
      <c r="AV574" s="401"/>
      <c r="AW574" s="401"/>
      <c r="AX574" s="401"/>
      <c r="AY574" s="401"/>
      <c r="AZ574" s="401"/>
      <c r="BB574" s="477"/>
      <c r="BZ574" s="401"/>
      <c r="CA574" s="401"/>
      <c r="CB574" s="401"/>
      <c r="CC574" s="401"/>
      <c r="CD574" s="401"/>
      <c r="CE574" s="401"/>
      <c r="CF574" s="401"/>
      <c r="CG574" s="401"/>
      <c r="CH574" s="401"/>
      <c r="CI574" s="401"/>
      <c r="CJ574" s="401"/>
      <c r="CK574" s="401"/>
      <c r="CL574" s="401"/>
      <c r="CM574" s="401"/>
      <c r="CN574" s="401"/>
      <c r="CO574" s="401"/>
      <c r="CP574" s="401"/>
      <c r="CQ574" s="401"/>
      <c r="CR574" s="401"/>
      <c r="CS574" s="401"/>
      <c r="CT574" s="401"/>
      <c r="CU574" s="401"/>
      <c r="CV574" s="401"/>
      <c r="CW574" s="401"/>
      <c r="CX574" s="401"/>
      <c r="CY574" s="401"/>
      <c r="CZ574" s="401"/>
    </row>
    <row r="575" s="400" customFormat="true" ht="25.15" customHeight="true" x14ac:dyDescent="0.2">
      <c r="A575" s="477"/>
      <c r="B575" s="477"/>
      <c r="C575" s="1124" t="s">
        <v>568</v>
      </c>
      <c r="D575" s="1125"/>
      <c r="E575" s="42">
        <v>0.54963315296582571</v>
      </c>
      <c r="F575" s="51"/>
      <c r="G575" s="51"/>
      <c r="H575" s="1125" t="s">
        <v>616</v>
      </c>
      <c r="I575" s="1125"/>
      <c r="J575" s="41">
        <v>3.7641993086288661E-3</v>
      </c>
      <c r="K575" s="51"/>
      <c r="L575" s="51"/>
      <c r="M575" s="1125" t="s">
        <v>498</v>
      </c>
      <c r="N575" s="1125"/>
      <c r="O575" s="40">
        <v>3.6852593061187308E-3</v>
      </c>
      <c r="P575" s="51"/>
      <c r="Q575" s="51"/>
      <c r="R575" s="401"/>
      <c r="Z575" s="401"/>
      <c r="AA575" s="401"/>
      <c r="AB575" s="401"/>
      <c r="AC575" s="401"/>
      <c r="AD575" s="401"/>
      <c r="AE575" s="401"/>
      <c r="AF575" s="401"/>
      <c r="AG575" s="401"/>
      <c r="AH575" s="401"/>
      <c r="AI575" s="401"/>
      <c r="AJ575" s="401"/>
      <c r="AK575" s="401"/>
      <c r="AL575" s="401"/>
      <c r="AM575" s="401"/>
      <c r="AN575" s="401"/>
      <c r="AO575" s="401"/>
      <c r="AP575" s="401"/>
      <c r="AQ575" s="401"/>
      <c r="AR575" s="401"/>
      <c r="AS575" s="401"/>
      <c r="AT575" s="401"/>
      <c r="AU575" s="401"/>
      <c r="AV575" s="401"/>
      <c r="AW575" s="401"/>
      <c r="AX575" s="401"/>
      <c r="AY575" s="401"/>
      <c r="AZ575" s="401"/>
      <c r="BB575" s="477"/>
      <c r="BZ575" s="401"/>
      <c r="CA575" s="401"/>
      <c r="CB575" s="401"/>
      <c r="CC575" s="401"/>
      <c r="CD575" s="401"/>
      <c r="CE575" s="401"/>
      <c r="CF575" s="401"/>
      <c r="CG575" s="401"/>
      <c r="CH575" s="401"/>
      <c r="CI575" s="401"/>
      <c r="CJ575" s="401"/>
      <c r="CK575" s="401"/>
      <c r="CL575" s="401"/>
      <c r="CM575" s="401"/>
      <c r="CN575" s="401"/>
      <c r="CO575" s="401"/>
      <c r="CP575" s="401"/>
      <c r="CQ575" s="401"/>
      <c r="CR575" s="401"/>
      <c r="CS575" s="401"/>
      <c r="CT575" s="401"/>
      <c r="CU575" s="401"/>
      <c r="CV575" s="401"/>
      <c r="CW575" s="401"/>
      <c r="CX575" s="401"/>
      <c r="CY575" s="401"/>
      <c r="CZ575" s="401"/>
    </row>
    <row r="576" s="400" customFormat="true" ht="25.15" customHeight="true" x14ac:dyDescent="0.2">
      <c r="A576" s="477"/>
      <c r="B576" s="477"/>
      <c r="C576" s="1124" t="s">
        <v>653</v>
      </c>
      <c r="D576" s="1125"/>
      <c r="E576" s="42">
        <v>5.768433217288088E-4</v>
      </c>
      <c r="F576" s="51"/>
      <c r="G576" s="51"/>
      <c r="H576" s="1125" t="s">
        <v>617</v>
      </c>
      <c r="I576" s="1125"/>
      <c r="J576" s="41">
        <v>1.7712073320567054E-2</v>
      </c>
      <c r="K576" s="51"/>
      <c r="L576" s="51"/>
      <c r="M576" s="1125" t="s">
        <v>616</v>
      </c>
      <c r="N576" s="1125"/>
      <c r="O576" s="40">
        <v>1.8036407307025031E-2</v>
      </c>
      <c r="P576" s="51"/>
      <c r="Q576" s="51"/>
      <c r="R576" s="401"/>
      <c r="Z576" s="401"/>
      <c r="AA576" s="401"/>
      <c r="AB576" s="401"/>
      <c r="AC576" s="401"/>
      <c r="AD576" s="401"/>
      <c r="AE576" s="401"/>
      <c r="AF576" s="401"/>
      <c r="AG576" s="401"/>
      <c r="AH576" s="401"/>
      <c r="AI576" s="401"/>
      <c r="AJ576" s="401"/>
      <c r="AK576" s="401"/>
      <c r="AL576" s="401"/>
      <c r="AM576" s="401"/>
      <c r="AN576" s="401"/>
      <c r="AO576" s="401"/>
      <c r="AP576" s="401"/>
      <c r="AQ576" s="401"/>
      <c r="AR576" s="401"/>
      <c r="AS576" s="401"/>
      <c r="AT576" s="401"/>
      <c r="AU576" s="401"/>
      <c r="AV576" s="401"/>
      <c r="AW576" s="401"/>
      <c r="AX576" s="401"/>
      <c r="AY576" s="401"/>
      <c r="AZ576" s="401"/>
      <c r="BB576" s="477"/>
      <c r="BZ576" s="401"/>
      <c r="CA576" s="401"/>
      <c r="CB576" s="401"/>
      <c r="CC576" s="401"/>
      <c r="CD576" s="401"/>
      <c r="CE576" s="401"/>
      <c r="CF576" s="401"/>
      <c r="CG576" s="401"/>
      <c r="CH576" s="401"/>
      <c r="CI576" s="401"/>
      <c r="CJ576" s="401"/>
      <c r="CK576" s="401"/>
      <c r="CL576" s="401"/>
      <c r="CM576" s="401"/>
      <c r="CN576" s="401"/>
      <c r="CO576" s="401"/>
      <c r="CP576" s="401"/>
      <c r="CQ576" s="401"/>
      <c r="CR576" s="401"/>
      <c r="CS576" s="401"/>
      <c r="CT576" s="401"/>
      <c r="CU576" s="401"/>
      <c r="CV576" s="401"/>
      <c r="CW576" s="401"/>
      <c r="CX576" s="401"/>
      <c r="CY576" s="401"/>
      <c r="CZ576" s="401"/>
    </row>
    <row r="577" s="400" customFormat="true" ht="25.15" customHeight="true" x14ac:dyDescent="0.2">
      <c r="A577" s="477"/>
      <c r="B577" s="477"/>
      <c r="C577" s="1124" t="s">
        <v>666</v>
      </c>
      <c r="D577" s="1125"/>
      <c r="E577" s="31">
        <v>6.810005633207174E-5</v>
      </c>
      <c r="F577" s="51"/>
      <c r="G577" s="51"/>
      <c r="H577" s="1125" t="s">
        <v>588</v>
      </c>
      <c r="I577" s="1125"/>
      <c r="J577" s="41">
        <v>0.18951842264343541</v>
      </c>
      <c r="K577" s="51"/>
      <c r="L577" s="51"/>
      <c r="M577" s="1125" t="s">
        <v>617</v>
      </c>
      <c r="N577" s="1125"/>
      <c r="O577" s="40">
        <v>1.3856669348980655E-2</v>
      </c>
      <c r="P577" s="51"/>
      <c r="Q577" s="51"/>
      <c r="R577" s="401"/>
      <c r="Z577" s="401"/>
      <c r="AA577" s="401"/>
      <c r="AB577" s="401"/>
      <c r="AC577" s="401"/>
      <c r="AD577" s="401"/>
      <c r="AE577" s="401"/>
      <c r="AF577" s="401"/>
      <c r="AG577" s="401"/>
      <c r="AH577" s="401"/>
      <c r="AI577" s="401"/>
      <c r="AJ577" s="401"/>
      <c r="AK577" s="401"/>
      <c r="AL577" s="401"/>
      <c r="AM577" s="401"/>
      <c r="AN577" s="401"/>
      <c r="AO577" s="401"/>
      <c r="AP577" s="401"/>
      <c r="AQ577" s="401"/>
      <c r="AR577" s="401"/>
      <c r="AS577" s="401"/>
      <c r="AT577" s="401"/>
      <c r="AU577" s="401"/>
      <c r="AV577" s="401"/>
      <c r="AW577" s="401"/>
      <c r="AX577" s="401"/>
      <c r="AY577" s="401"/>
      <c r="AZ577" s="401"/>
      <c r="BB577" s="477"/>
      <c r="BZ577" s="401"/>
      <c r="CA577" s="401"/>
      <c r="CB577" s="401"/>
      <c r="CC577" s="401"/>
      <c r="CD577" s="401"/>
      <c r="CE577" s="401"/>
      <c r="CF577" s="401"/>
      <c r="CG577" s="401"/>
      <c r="CH577" s="401"/>
      <c r="CI577" s="401"/>
      <c r="CJ577" s="401"/>
      <c r="CK577" s="401"/>
      <c r="CL577" s="401"/>
      <c r="CM577" s="401"/>
      <c r="CN577" s="401"/>
      <c r="CO577" s="401"/>
      <c r="CP577" s="401"/>
      <c r="CQ577" s="401"/>
      <c r="CR577" s="401"/>
      <c r="CS577" s="401"/>
      <c r="CT577" s="401"/>
      <c r="CU577" s="401"/>
      <c r="CV577" s="401"/>
      <c r="CW577" s="401"/>
      <c r="CX577" s="401"/>
      <c r="CY577" s="401"/>
      <c r="CZ577" s="401"/>
    </row>
    <row r="578" s="400" customFormat="true" ht="25.15" customHeight="true" x14ac:dyDescent="0.2">
      <c r="A578" s="477"/>
      <c r="B578" s="477"/>
      <c r="C578" s="1124" t="s">
        <v>595</v>
      </c>
      <c r="D578" s="1125"/>
      <c r="E578" s="42">
        <v>6.7440035494833697E-2</v>
      </c>
      <c r="F578" s="51"/>
      <c r="G578" s="51"/>
      <c r="H578" s="1125" t="s">
        <v>574</v>
      </c>
      <c r="I578" s="1125"/>
      <c r="J578" s="41">
        <v>0.35446391561308072</v>
      </c>
      <c r="K578" s="51"/>
      <c r="L578" s="51"/>
      <c r="M578" s="1125" t="s">
        <v>588</v>
      </c>
      <c r="N578" s="1125"/>
      <c r="O578" s="40">
        <v>0.17973068018024801</v>
      </c>
      <c r="P578" s="51"/>
      <c r="Q578" s="51"/>
      <c r="R578" s="401"/>
      <c r="Z578" s="401"/>
      <c r="AA578" s="401"/>
      <c r="AB578" s="401"/>
      <c r="AC578" s="401"/>
      <c r="AD578" s="401"/>
      <c r="AE578" s="401"/>
      <c r="AF578" s="401"/>
      <c r="AG578" s="401"/>
      <c r="AH578" s="401"/>
      <c r="AI578" s="401"/>
      <c r="AJ578" s="401"/>
      <c r="AK578" s="401"/>
      <c r="AL578" s="401"/>
      <c r="AM578" s="401"/>
      <c r="AN578" s="401"/>
      <c r="AO578" s="401"/>
      <c r="AP578" s="401"/>
      <c r="AQ578" s="401"/>
      <c r="AR578" s="401"/>
      <c r="AS578" s="401"/>
      <c r="AT578" s="401"/>
      <c r="AU578" s="401"/>
      <c r="AV578" s="401"/>
      <c r="AW578" s="401"/>
      <c r="AX578" s="401"/>
      <c r="AY578" s="401"/>
      <c r="AZ578" s="401"/>
      <c r="BB578" s="477"/>
      <c r="BZ578" s="401"/>
      <c r="CA578" s="401"/>
      <c r="CB578" s="401"/>
      <c r="CC578" s="401"/>
      <c r="CD578" s="401"/>
      <c r="CE578" s="401"/>
      <c r="CF578" s="401"/>
      <c r="CG578" s="401"/>
      <c r="CH578" s="401"/>
      <c r="CI578" s="401"/>
      <c r="CJ578" s="401"/>
      <c r="CK578" s="401"/>
      <c r="CL578" s="401"/>
      <c r="CM578" s="401"/>
      <c r="CN578" s="401"/>
      <c r="CO578" s="401"/>
      <c r="CP578" s="401"/>
      <c r="CQ578" s="401"/>
      <c r="CR578" s="401"/>
      <c r="CS578" s="401"/>
      <c r="CT578" s="401"/>
      <c r="CU578" s="401"/>
      <c r="CV578" s="401"/>
      <c r="CW578" s="401"/>
      <c r="CX578" s="401"/>
      <c r="CY578" s="401"/>
      <c r="CZ578" s="401"/>
    </row>
    <row r="579" s="400" customFormat="true" ht="25.15" customHeight="true" x14ac:dyDescent="0.2">
      <c r="A579" s="477"/>
      <c r="B579" s="477"/>
      <c r="C579" s="1124" t="s">
        <v>650</v>
      </c>
      <c r="D579" s="1125"/>
      <c r="E579" s="42">
        <v>9.2525216184478171E-4</v>
      </c>
      <c r="F579" s="51"/>
      <c r="G579" s="51"/>
      <c r="H579" s="1125" t="s">
        <v>570</v>
      </c>
      <c r="I579" s="1125"/>
      <c r="J579" s="41">
        <v>0.48123855682337052</v>
      </c>
      <c r="K579" s="51"/>
      <c r="L579" s="51"/>
      <c r="M579" s="1125" t="s">
        <v>574</v>
      </c>
      <c r="N579" s="1125"/>
      <c r="O579" s="40">
        <v>0.30227689824184889</v>
      </c>
      <c r="P579" s="51"/>
      <c r="Q579" s="51"/>
      <c r="R579" s="401"/>
      <c r="Z579" s="401"/>
      <c r="AA579" s="401"/>
      <c r="AB579" s="401"/>
      <c r="AC579" s="401"/>
      <c r="AD579" s="401"/>
      <c r="AE579" s="401"/>
      <c r="AF579" s="401"/>
      <c r="AG579" s="401"/>
      <c r="AH579" s="401"/>
      <c r="AI579" s="401"/>
      <c r="AJ579" s="401"/>
      <c r="AK579" s="401"/>
      <c r="AL579" s="401"/>
      <c r="AM579" s="401"/>
      <c r="AN579" s="401"/>
      <c r="AO579" s="401"/>
      <c r="AP579" s="401"/>
      <c r="AQ579" s="401"/>
      <c r="AR579" s="401"/>
      <c r="AS579" s="401"/>
      <c r="AT579" s="401"/>
      <c r="AU579" s="401"/>
      <c r="AV579" s="401"/>
      <c r="AW579" s="401"/>
      <c r="AX579" s="401"/>
      <c r="AY579" s="401"/>
      <c r="AZ579" s="401"/>
      <c r="BB579" s="477"/>
      <c r="BZ579" s="401"/>
      <c r="CA579" s="401"/>
      <c r="CB579" s="401"/>
      <c r="CC579" s="401"/>
      <c r="CD579" s="401"/>
      <c r="CE579" s="401"/>
      <c r="CF579" s="401"/>
      <c r="CG579" s="401"/>
      <c r="CH579" s="401"/>
      <c r="CI579" s="401"/>
      <c r="CJ579" s="401"/>
      <c r="CK579" s="401"/>
      <c r="CL579" s="401"/>
      <c r="CM579" s="401"/>
      <c r="CN579" s="401"/>
      <c r="CO579" s="401"/>
      <c r="CP579" s="401"/>
      <c r="CQ579" s="401"/>
      <c r="CR579" s="401"/>
      <c r="CS579" s="401"/>
      <c r="CT579" s="401"/>
      <c r="CU579" s="401"/>
      <c r="CV579" s="401"/>
      <c r="CW579" s="401"/>
      <c r="CX579" s="401"/>
      <c r="CY579" s="401"/>
      <c r="CZ579" s="401"/>
    </row>
    <row r="580" s="400" customFormat="true" ht="25.15" customHeight="true" x14ac:dyDescent="0.2">
      <c r="A580" s="477"/>
      <c r="B580" s="477"/>
      <c r="C580" s="1124" t="s">
        <v>618</v>
      </c>
      <c r="D580" s="1125"/>
      <c r="E580" s="42">
        <v>3.3252613580301432E-3</v>
      </c>
      <c r="F580" s="51"/>
      <c r="G580" s="51"/>
      <c r="H580" s="1125" t="s">
        <v>585</v>
      </c>
      <c r="I580" s="1125"/>
      <c r="J580" s="41">
        <v>0.27072429985025909</v>
      </c>
      <c r="K580" s="51"/>
      <c r="L580" s="51"/>
      <c r="M580" s="1125" t="s">
        <v>570</v>
      </c>
      <c r="N580" s="1125"/>
      <c r="O580" s="40">
        <v>0.39626417433193384</v>
      </c>
      <c r="P580" s="51"/>
      <c r="Q580" s="51"/>
      <c r="R580" s="401"/>
      <c r="Z580" s="401"/>
      <c r="AA580" s="401"/>
      <c r="AB580" s="401"/>
      <c r="AC580" s="401"/>
      <c r="AD580" s="401"/>
      <c r="AE580" s="401"/>
      <c r="AF580" s="401"/>
      <c r="AG580" s="401"/>
      <c r="AH580" s="401"/>
      <c r="AI580" s="401"/>
      <c r="AJ580" s="401"/>
      <c r="AK580" s="401"/>
      <c r="AL580" s="401"/>
      <c r="AM580" s="401"/>
      <c r="AN580" s="401"/>
      <c r="AO580" s="401"/>
      <c r="AP580" s="401"/>
      <c r="AQ580" s="401"/>
      <c r="AR580" s="401"/>
      <c r="AS580" s="401"/>
      <c r="AT580" s="401"/>
      <c r="AU580" s="401"/>
      <c r="AV580" s="401"/>
      <c r="AW580" s="401"/>
      <c r="AX580" s="401"/>
      <c r="AY580" s="401"/>
      <c r="AZ580" s="401"/>
      <c r="BB580" s="477"/>
      <c r="BZ580" s="401"/>
      <c r="CA580" s="401"/>
      <c r="CB580" s="401"/>
      <c r="CC580" s="401"/>
      <c r="CD580" s="401"/>
      <c r="CE580" s="401"/>
      <c r="CF580" s="401"/>
      <c r="CG580" s="401"/>
      <c r="CH580" s="401"/>
      <c r="CI580" s="401"/>
      <c r="CJ580" s="401"/>
      <c r="CK580" s="401"/>
      <c r="CL580" s="401"/>
      <c r="CM580" s="401"/>
      <c r="CN580" s="401"/>
      <c r="CO580" s="401"/>
      <c r="CP580" s="401"/>
      <c r="CQ580" s="401"/>
      <c r="CR580" s="401"/>
      <c r="CS580" s="401"/>
      <c r="CT580" s="401"/>
      <c r="CU580" s="401"/>
      <c r="CV580" s="401"/>
      <c r="CW580" s="401"/>
      <c r="CX580" s="401"/>
      <c r="CY580" s="401"/>
      <c r="CZ580" s="401"/>
    </row>
    <row r="581" s="400" customFormat="true" ht="25.15" customHeight="true" x14ac:dyDescent="0.2">
      <c r="A581" s="477"/>
      <c r="B581" s="477"/>
      <c r="C581" s="1124" t="s">
        <v>601</v>
      </c>
      <c r="D581" s="1125"/>
      <c r="E581" s="42">
        <v>4.5487761308996601E-2</v>
      </c>
      <c r="F581" s="51"/>
      <c r="G581" s="51"/>
      <c r="H581" s="1125" t="s">
        <v>572</v>
      </c>
      <c r="I581" s="1125"/>
      <c r="J581" s="41">
        <v>0.39148235425239764</v>
      </c>
      <c r="K581" s="51"/>
      <c r="L581" s="51"/>
      <c r="M581" s="1125" t="s">
        <v>585</v>
      </c>
      <c r="N581" s="1125"/>
      <c r="O581" s="40">
        <v>0.20035579579450669</v>
      </c>
      <c r="P581" s="51"/>
      <c r="Q581" s="51"/>
      <c r="R581" s="401"/>
      <c r="Z581" s="401"/>
      <c r="AA581" s="401"/>
      <c r="AB581" s="401"/>
      <c r="AC581" s="401"/>
      <c r="AD581" s="401"/>
      <c r="AE581" s="401"/>
      <c r="AF581" s="401"/>
      <c r="AG581" s="401"/>
      <c r="AH581" s="401"/>
      <c r="AI581" s="401"/>
      <c r="AJ581" s="401"/>
      <c r="AK581" s="401"/>
      <c r="AL581" s="401"/>
      <c r="AM581" s="401"/>
      <c r="AN581" s="401"/>
      <c r="AO581" s="401"/>
      <c r="AP581" s="401"/>
      <c r="AQ581" s="401"/>
      <c r="AR581" s="401"/>
      <c r="AS581" s="401"/>
      <c r="AT581" s="401"/>
      <c r="AU581" s="401"/>
      <c r="AV581" s="401"/>
      <c r="AW581" s="401"/>
      <c r="AX581" s="401"/>
      <c r="AY581" s="401"/>
      <c r="AZ581" s="401"/>
      <c r="BB581" s="477"/>
      <c r="BZ581" s="401"/>
      <c r="CA581" s="401"/>
      <c r="CB581" s="401"/>
      <c r="CC581" s="401"/>
      <c r="CD581" s="401"/>
      <c r="CE581" s="401"/>
      <c r="CF581" s="401"/>
      <c r="CG581" s="401"/>
      <c r="CH581" s="401"/>
      <c r="CI581" s="401"/>
      <c r="CJ581" s="401"/>
      <c r="CK581" s="401"/>
      <c r="CL581" s="401"/>
      <c r="CM581" s="401"/>
      <c r="CN581" s="401"/>
      <c r="CO581" s="401"/>
      <c r="CP581" s="401"/>
      <c r="CQ581" s="401"/>
      <c r="CR581" s="401"/>
      <c r="CS581" s="401"/>
      <c r="CT581" s="401"/>
      <c r="CU581" s="401"/>
      <c r="CV581" s="401"/>
      <c r="CW581" s="401"/>
      <c r="CX581" s="401"/>
      <c r="CY581" s="401"/>
      <c r="CZ581" s="401"/>
    </row>
    <row r="582" s="400" customFormat="true" ht="25.15" customHeight="true" x14ac:dyDescent="0.2">
      <c r="A582" s="477"/>
      <c r="B582" s="477"/>
      <c r="C582" s="1124" t="s">
        <v>607</v>
      </c>
      <c r="D582" s="1125"/>
      <c r="E582" s="42">
        <v>3.2708623774189649E-2</v>
      </c>
      <c r="F582" s="51"/>
      <c r="G582" s="51"/>
      <c r="H582" s="1125" t="s">
        <v>565</v>
      </c>
      <c r="I582" s="1125"/>
      <c r="J582" s="41">
        <v>0.67243503946461691</v>
      </c>
      <c r="K582" s="51"/>
      <c r="L582" s="51"/>
      <c r="M582" s="1125" t="s">
        <v>572</v>
      </c>
      <c r="N582" s="1125"/>
      <c r="O582" s="40">
        <v>0.35278530811784375</v>
      </c>
      <c r="P582" s="51"/>
      <c r="Q582" s="51"/>
      <c r="R582" s="401"/>
      <c r="Z582" s="401"/>
      <c r="AA582" s="401"/>
      <c r="AB582" s="401"/>
      <c r="AC582" s="401"/>
      <c r="AD582" s="401"/>
      <c r="AE582" s="401"/>
      <c r="AF582" s="401"/>
      <c r="AG582" s="401"/>
      <c r="AH582" s="401"/>
      <c r="AI582" s="401"/>
      <c r="AJ582" s="401"/>
      <c r="AK582" s="401"/>
      <c r="AL582" s="401"/>
      <c r="AM582" s="401"/>
      <c r="AN582" s="401"/>
      <c r="AO582" s="401"/>
      <c r="AP582" s="401"/>
      <c r="AQ582" s="401"/>
      <c r="AR582" s="401"/>
      <c r="AS582" s="401"/>
      <c r="AT582" s="401"/>
      <c r="AU582" s="401"/>
      <c r="AV582" s="401"/>
      <c r="AW582" s="401"/>
      <c r="AX582" s="401"/>
      <c r="AY582" s="401"/>
      <c r="AZ582" s="401"/>
      <c r="BB582" s="477"/>
      <c r="BZ582" s="401"/>
      <c r="CA582" s="401"/>
      <c r="CB582" s="401"/>
      <c r="CC582" s="401"/>
      <c r="CD582" s="401"/>
      <c r="CE582" s="401"/>
      <c r="CF582" s="401"/>
      <c r="CG582" s="401"/>
      <c r="CH582" s="401"/>
      <c r="CI582" s="401"/>
      <c r="CJ582" s="401"/>
      <c r="CK582" s="401"/>
      <c r="CL582" s="401"/>
      <c r="CM582" s="401"/>
      <c r="CN582" s="401"/>
      <c r="CO582" s="401"/>
      <c r="CP582" s="401"/>
      <c r="CQ582" s="401"/>
      <c r="CR582" s="401"/>
      <c r="CS582" s="401"/>
      <c r="CT582" s="401"/>
      <c r="CU582" s="401"/>
      <c r="CV582" s="401"/>
      <c r="CW582" s="401"/>
      <c r="CX582" s="401"/>
      <c r="CY582" s="401"/>
      <c r="CZ582" s="401"/>
    </row>
    <row r="583" s="400" customFormat="true" ht="25.15" customHeight="true" x14ac:dyDescent="0.2">
      <c r="A583" s="477"/>
      <c r="B583" s="477"/>
      <c r="C583" s="1124" t="s">
        <v>644</v>
      </c>
      <c r="D583" s="1125"/>
      <c r="E583" s="42">
        <v>1.5700389881000455E-3</v>
      </c>
      <c r="F583" s="51"/>
      <c r="G583" s="51"/>
      <c r="H583" s="1125" t="s">
        <v>582</v>
      </c>
      <c r="I583" s="1125"/>
      <c r="J583" s="41">
        <v>2.6748194309700545E-3</v>
      </c>
      <c r="K583" s="51"/>
      <c r="L583" s="51"/>
      <c r="M583" s="1125" t="s">
        <v>565</v>
      </c>
      <c r="N583" s="1125"/>
      <c r="O583" s="40">
        <v>0.24295943375756898</v>
      </c>
      <c r="P583" s="51"/>
      <c r="Q583" s="51"/>
      <c r="R583" s="401"/>
      <c r="Z583" s="401"/>
      <c r="AA583" s="401"/>
      <c r="AB583" s="401"/>
      <c r="AC583" s="401"/>
      <c r="AD583" s="401"/>
      <c r="AE583" s="401"/>
      <c r="AF583" s="401"/>
      <c r="AG583" s="401"/>
      <c r="AH583" s="401"/>
      <c r="AI583" s="401"/>
      <c r="AJ583" s="401"/>
      <c r="AK583" s="401"/>
      <c r="AL583" s="401"/>
      <c r="AM583" s="401"/>
      <c r="AN583" s="401"/>
      <c r="AO583" s="401"/>
      <c r="AP583" s="401"/>
      <c r="AQ583" s="401"/>
      <c r="AR583" s="401"/>
      <c r="AS583" s="401"/>
      <c r="AT583" s="401"/>
      <c r="AU583" s="401"/>
      <c r="AV583" s="401"/>
      <c r="AW583" s="401"/>
      <c r="AX583" s="401"/>
      <c r="AY583" s="401"/>
      <c r="AZ583" s="401"/>
      <c r="BB583" s="477"/>
      <c r="BZ583" s="401"/>
      <c r="CA583" s="401"/>
      <c r="CB583" s="401"/>
      <c r="CC583" s="401"/>
      <c r="CD583" s="401"/>
      <c r="CE583" s="401"/>
      <c r="CF583" s="401"/>
      <c r="CG583" s="401"/>
      <c r="CH583" s="401"/>
      <c r="CI583" s="401"/>
      <c r="CJ583" s="401"/>
      <c r="CK583" s="401"/>
      <c r="CL583" s="401"/>
      <c r="CM583" s="401"/>
      <c r="CN583" s="401"/>
      <c r="CO583" s="401"/>
      <c r="CP583" s="401"/>
      <c r="CQ583" s="401"/>
      <c r="CR583" s="401"/>
      <c r="CS583" s="401"/>
      <c r="CT583" s="401"/>
      <c r="CU583" s="401"/>
      <c r="CV583" s="401"/>
      <c r="CW583" s="401"/>
      <c r="CX583" s="401"/>
      <c r="CY583" s="401"/>
      <c r="CZ583" s="401"/>
    </row>
    <row r="584" s="400" customFormat="true" ht="25.15" customHeight="true" x14ac:dyDescent="0.2">
      <c r="A584" s="477"/>
      <c r="B584" s="477"/>
      <c r="C584" s="1124" t="s">
        <v>662</v>
      </c>
      <c r="D584" s="1125"/>
      <c r="E584" s="42">
        <v>1.4926915261512694E-4</v>
      </c>
      <c r="F584" s="51"/>
      <c r="G584" s="51"/>
      <c r="H584" s="1125" t="s">
        <v>566</v>
      </c>
      <c r="I584" s="1125"/>
      <c r="J584" s="41">
        <v>0.61661981329729465</v>
      </c>
      <c r="K584" s="51"/>
      <c r="L584" s="51"/>
      <c r="M584" s="1125" t="s">
        <v>582</v>
      </c>
      <c r="N584" s="1125"/>
      <c r="O584" s="40">
        <v>0.22498497592547489</v>
      </c>
      <c r="P584" s="51"/>
      <c r="Q584" s="51"/>
      <c r="R584" s="401"/>
      <c r="Z584" s="401"/>
      <c r="AA584" s="401"/>
      <c r="AB584" s="401"/>
      <c r="AC584" s="401"/>
      <c r="AD584" s="401"/>
      <c r="AE584" s="401"/>
      <c r="AF584" s="401"/>
      <c r="AG584" s="401"/>
      <c r="AH584" s="401"/>
      <c r="AI584" s="401"/>
      <c r="AJ584" s="401"/>
      <c r="AK584" s="401"/>
      <c r="AL584" s="401"/>
      <c r="AM584" s="401"/>
      <c r="AN584" s="401"/>
      <c r="AO584" s="401"/>
      <c r="AP584" s="401"/>
      <c r="AQ584" s="401"/>
      <c r="AR584" s="401"/>
      <c r="AS584" s="401"/>
      <c r="AT584" s="401"/>
      <c r="AU584" s="401"/>
      <c r="AV584" s="401"/>
      <c r="AW584" s="401"/>
      <c r="AX584" s="401"/>
      <c r="AY584" s="401"/>
      <c r="AZ584" s="401"/>
      <c r="BB584" s="477"/>
      <c r="BZ584" s="401"/>
      <c r="CA584" s="401"/>
      <c r="CB584" s="401"/>
      <c r="CC584" s="401"/>
      <c r="CD584" s="401"/>
      <c r="CE584" s="401"/>
      <c r="CF584" s="401"/>
      <c r="CG584" s="401"/>
      <c r="CH584" s="401"/>
      <c r="CI584" s="401"/>
      <c r="CJ584" s="401"/>
      <c r="CK584" s="401"/>
      <c r="CL584" s="401"/>
      <c r="CM584" s="401"/>
      <c r="CN584" s="401"/>
      <c r="CO584" s="401"/>
      <c r="CP584" s="401"/>
      <c r="CQ584" s="401"/>
      <c r="CR584" s="401"/>
      <c r="CS584" s="401"/>
      <c r="CT584" s="401"/>
      <c r="CU584" s="401"/>
      <c r="CV584" s="401"/>
      <c r="CW584" s="401"/>
      <c r="CX584" s="401"/>
      <c r="CY584" s="401"/>
      <c r="CZ584" s="401"/>
    </row>
    <row r="585" s="400" customFormat="true" ht="25.15" customHeight="true" x14ac:dyDescent="0.2">
      <c r="A585" s="477"/>
      <c r="B585" s="477"/>
      <c r="C585" s="1124" t="s">
        <v>573</v>
      </c>
      <c r="D585" s="1125"/>
      <c r="E585" s="42">
        <v>2.8026553703839937E-2</v>
      </c>
      <c r="F585" s="51"/>
      <c r="G585" s="51"/>
      <c r="H585" s="1125" t="s">
        <v>563</v>
      </c>
      <c r="I585" s="1125"/>
      <c r="J585" s="41">
        <v>0.64222588791115109</v>
      </c>
      <c r="K585" s="51"/>
      <c r="L585" s="51"/>
      <c r="M585" s="1125" t="s">
        <v>566</v>
      </c>
      <c r="N585" s="1125"/>
      <c r="O585" s="40">
        <v>0.41516090406844292</v>
      </c>
      <c r="P585" s="51"/>
      <c r="Q585" s="51"/>
      <c r="R585" s="401"/>
      <c r="Z585" s="401"/>
      <c r="AA585" s="401"/>
      <c r="AB585" s="401"/>
      <c r="AC585" s="401"/>
      <c r="AD585" s="401"/>
      <c r="AE585" s="401"/>
      <c r="AF585" s="401"/>
      <c r="AG585" s="401"/>
      <c r="AH585" s="401"/>
      <c r="AI585" s="401"/>
      <c r="AJ585" s="401"/>
      <c r="AK585" s="401"/>
      <c r="AL585" s="401"/>
      <c r="AM585" s="401"/>
      <c r="AN585" s="401"/>
      <c r="AO585" s="401"/>
      <c r="AP585" s="401"/>
      <c r="AQ585" s="401"/>
      <c r="AR585" s="401"/>
      <c r="AS585" s="401"/>
      <c r="AT585" s="401"/>
      <c r="AU585" s="401"/>
      <c r="AV585" s="401"/>
      <c r="AW585" s="401"/>
      <c r="AX585" s="401"/>
      <c r="AY585" s="401"/>
      <c r="AZ585" s="401"/>
      <c r="BB585" s="477"/>
      <c r="BZ585" s="401"/>
      <c r="CA585" s="401"/>
      <c r="CB585" s="401"/>
      <c r="CC585" s="401"/>
      <c r="CD585" s="401"/>
      <c r="CE585" s="401"/>
      <c r="CF585" s="401"/>
      <c r="CG585" s="401"/>
      <c r="CH585" s="401"/>
      <c r="CI585" s="401"/>
      <c r="CJ585" s="401"/>
      <c r="CK585" s="401"/>
      <c r="CL585" s="401"/>
      <c r="CM585" s="401"/>
      <c r="CN585" s="401"/>
      <c r="CO585" s="401"/>
      <c r="CP585" s="401"/>
      <c r="CQ585" s="401"/>
      <c r="CR585" s="401"/>
      <c r="CS585" s="401"/>
      <c r="CT585" s="401"/>
      <c r="CU585" s="401"/>
      <c r="CV585" s="401"/>
      <c r="CW585" s="401"/>
      <c r="CX585" s="401"/>
      <c r="CY585" s="401"/>
      <c r="CZ585" s="401"/>
    </row>
    <row r="586" s="400" customFormat="true" ht="25.15" customHeight="true" x14ac:dyDescent="0.2">
      <c r="A586" s="477"/>
      <c r="B586" s="477"/>
      <c r="C586" s="1124" t="s">
        <v>614</v>
      </c>
      <c r="D586" s="1125"/>
      <c r="E586" s="42">
        <v>2.1281591405584853E-2</v>
      </c>
      <c r="F586" s="51"/>
      <c r="G586" s="51"/>
      <c r="H586" s="1125" t="s">
        <v>586</v>
      </c>
      <c r="I586" s="1125"/>
      <c r="J586" s="41">
        <v>0.22848181934028586</v>
      </c>
      <c r="K586" s="51"/>
      <c r="L586" s="51"/>
      <c r="M586" s="1125" t="s">
        <v>563</v>
      </c>
      <c r="N586" s="1125"/>
      <c r="O586" s="40">
        <v>0.43227931208592901</v>
      </c>
      <c r="P586" s="51"/>
      <c r="Q586" s="51"/>
      <c r="R586" s="401"/>
      <c r="Z586" s="401"/>
      <c r="AA586" s="401"/>
      <c r="AB586" s="401"/>
      <c r="AC586" s="401"/>
      <c r="AD586" s="401"/>
      <c r="AE586" s="401"/>
      <c r="AF586" s="401"/>
      <c r="AG586" s="401"/>
      <c r="AH586" s="401"/>
      <c r="AI586" s="401"/>
      <c r="AJ586" s="401"/>
      <c r="AK586" s="401"/>
      <c r="AL586" s="401"/>
      <c r="AM586" s="401"/>
      <c r="AN586" s="401"/>
      <c r="AO586" s="401"/>
      <c r="AP586" s="401"/>
      <c r="AQ586" s="401"/>
      <c r="AR586" s="401"/>
      <c r="AS586" s="401"/>
      <c r="AT586" s="401"/>
      <c r="AU586" s="401"/>
      <c r="AV586" s="401"/>
      <c r="AW586" s="401"/>
      <c r="AX586" s="401"/>
      <c r="AY586" s="401"/>
      <c r="AZ586" s="401"/>
      <c r="BB586" s="477"/>
      <c r="BZ586" s="401"/>
      <c r="CA586" s="401"/>
      <c r="CB586" s="401"/>
      <c r="CC586" s="401"/>
      <c r="CD586" s="401"/>
      <c r="CE586" s="401"/>
      <c r="CF586" s="401"/>
      <c r="CG586" s="401"/>
      <c r="CH586" s="401"/>
      <c r="CI586" s="401"/>
      <c r="CJ586" s="401"/>
      <c r="CK586" s="401"/>
      <c r="CL586" s="401"/>
      <c r="CM586" s="401"/>
      <c r="CN586" s="401"/>
      <c r="CO586" s="401"/>
      <c r="CP586" s="401"/>
      <c r="CQ586" s="401"/>
      <c r="CR586" s="401"/>
      <c r="CS586" s="401"/>
      <c r="CT586" s="401"/>
      <c r="CU586" s="401"/>
      <c r="CV586" s="401"/>
      <c r="CW586" s="401"/>
      <c r="CX586" s="401"/>
      <c r="CY586" s="401"/>
      <c r="CZ586" s="401"/>
    </row>
    <row r="587" s="400" customFormat="true" ht="25.15" customHeight="true" x14ac:dyDescent="0.2">
      <c r="A587" s="477"/>
      <c r="B587" s="477"/>
      <c r="C587" s="1124" t="s">
        <v>564</v>
      </c>
      <c r="D587" s="1125"/>
      <c r="E587" s="42">
        <v>5.1879964943485936E-3</v>
      </c>
      <c r="F587" s="51"/>
      <c r="G587" s="51"/>
      <c r="H587" s="1125" t="s">
        <v>569</v>
      </c>
      <c r="I587" s="1125"/>
      <c r="J587" s="41">
        <v>0.50822031940954848</v>
      </c>
      <c r="K587" s="51"/>
      <c r="L587" s="51"/>
      <c r="M587" s="1125" t="s">
        <v>586</v>
      </c>
      <c r="N587" s="1125"/>
      <c r="O587" s="40">
        <v>0.10304584677031149</v>
      </c>
      <c r="P587" s="51"/>
      <c r="Q587" s="51"/>
      <c r="R587" s="401"/>
      <c r="Z587" s="401"/>
      <c r="AA587" s="401"/>
      <c r="AB587" s="401"/>
      <c r="AC587" s="401"/>
      <c r="AD587" s="401"/>
      <c r="AE587" s="401"/>
      <c r="AF587" s="401"/>
      <c r="AG587" s="401"/>
      <c r="AH587" s="401"/>
      <c r="AI587" s="401"/>
      <c r="AJ587" s="401"/>
      <c r="AK587" s="401"/>
      <c r="AL587" s="401"/>
      <c r="AM587" s="401"/>
      <c r="AN587" s="401"/>
      <c r="AO587" s="401"/>
      <c r="AP587" s="401"/>
      <c r="AQ587" s="401"/>
      <c r="AR587" s="401"/>
      <c r="AS587" s="401"/>
      <c r="AT587" s="401"/>
      <c r="AU587" s="401"/>
      <c r="AV587" s="401"/>
      <c r="AW587" s="401"/>
      <c r="AX587" s="401"/>
      <c r="AY587" s="401"/>
      <c r="AZ587" s="401"/>
      <c r="BB587" s="477"/>
      <c r="BZ587" s="401"/>
      <c r="CA587" s="401"/>
      <c r="CB587" s="401"/>
      <c r="CC587" s="401"/>
      <c r="CD587" s="401"/>
      <c r="CE587" s="401"/>
      <c r="CF587" s="401"/>
      <c r="CG587" s="401"/>
      <c r="CH587" s="401"/>
      <c r="CI587" s="401"/>
      <c r="CJ587" s="401"/>
      <c r="CK587" s="401"/>
      <c r="CL587" s="401"/>
      <c r="CM587" s="401"/>
      <c r="CN587" s="401"/>
      <c r="CO587" s="401"/>
      <c r="CP587" s="401"/>
      <c r="CQ587" s="401"/>
      <c r="CR587" s="401"/>
      <c r="CS587" s="401"/>
      <c r="CT587" s="401"/>
      <c r="CU587" s="401"/>
      <c r="CV587" s="401"/>
      <c r="CW587" s="401"/>
      <c r="CX587" s="401"/>
      <c r="CY587" s="401"/>
      <c r="CZ587" s="401"/>
    </row>
    <row r="588" s="400" customFormat="true" ht="25.15" customHeight="true" x14ac:dyDescent="0.2">
      <c r="A588" s="477"/>
      <c r="B588" s="477"/>
      <c r="C588" s="1124" t="s">
        <v>660</v>
      </c>
      <c r="D588" s="1125"/>
      <c r="E588" s="42">
        <v>2.5952167114230831E-4</v>
      </c>
      <c r="F588" s="51"/>
      <c r="G588" s="51"/>
      <c r="H588" s="1125" t="s">
        <v>603</v>
      </c>
      <c r="I588" s="1125"/>
      <c r="J588" s="41">
        <v>3.8064797849172501E-2</v>
      </c>
      <c r="K588" s="51"/>
      <c r="L588" s="51"/>
      <c r="M588" s="1125" t="s">
        <v>569</v>
      </c>
      <c r="N588" s="1125"/>
      <c r="O588" s="40">
        <v>0.40189601691266003</v>
      </c>
      <c r="P588" s="51"/>
      <c r="Q588" s="51"/>
      <c r="R588" s="401"/>
      <c r="Z588" s="401"/>
      <c r="AA588" s="401"/>
      <c r="AB588" s="401"/>
      <c r="AC588" s="401"/>
      <c r="AD588" s="401"/>
      <c r="AE588" s="401"/>
      <c r="AF588" s="401"/>
      <c r="AG588" s="401"/>
      <c r="AH588" s="401"/>
      <c r="AI588" s="401"/>
      <c r="AJ588" s="401"/>
      <c r="AK588" s="401"/>
      <c r="AL588" s="401"/>
      <c r="AM588" s="401"/>
      <c r="AN588" s="401"/>
      <c r="AO588" s="401"/>
      <c r="AP588" s="401"/>
      <c r="AQ588" s="401"/>
      <c r="AR588" s="401"/>
      <c r="AS588" s="401"/>
      <c r="AT588" s="401"/>
      <c r="AU588" s="401"/>
      <c r="AV588" s="401"/>
      <c r="AW588" s="401"/>
      <c r="AX588" s="401"/>
      <c r="AY588" s="401"/>
      <c r="AZ588" s="401"/>
      <c r="BB588" s="477"/>
      <c r="BZ588" s="401"/>
      <c r="CA588" s="401"/>
      <c r="CB588" s="401"/>
      <c r="CC588" s="401"/>
      <c r="CD588" s="401"/>
      <c r="CE588" s="401"/>
      <c r="CF588" s="401"/>
      <c r="CG588" s="401"/>
      <c r="CH588" s="401"/>
      <c r="CI588" s="401"/>
      <c r="CJ588" s="401"/>
      <c r="CK588" s="401"/>
      <c r="CL588" s="401"/>
      <c r="CM588" s="401"/>
      <c r="CN588" s="401"/>
      <c r="CO588" s="401"/>
      <c r="CP588" s="401"/>
      <c r="CQ588" s="401"/>
      <c r="CR588" s="401"/>
      <c r="CS588" s="401"/>
      <c r="CT588" s="401"/>
      <c r="CU588" s="401"/>
      <c r="CV588" s="401"/>
      <c r="CW588" s="401"/>
      <c r="CX588" s="401"/>
      <c r="CY588" s="401"/>
      <c r="CZ588" s="401"/>
    </row>
    <row r="589" s="400" customFormat="true" ht="25.15" customHeight="true" x14ac:dyDescent="0.2">
      <c r="A589" s="477"/>
      <c r="B589" s="477"/>
      <c r="C589" s="1124" t="s">
        <v>656</v>
      </c>
      <c r="D589" s="1125"/>
      <c r="E589" s="42">
        <v>4.9320972229737847E-4</v>
      </c>
      <c r="F589" s="51"/>
      <c r="G589" s="51"/>
      <c r="H589" s="1125" t="s">
        <v>591</v>
      </c>
      <c r="I589" s="1125"/>
      <c r="J589" s="41">
        <v>0.13455870511072396</v>
      </c>
      <c r="K589" s="51"/>
      <c r="L589" s="51"/>
      <c r="M589" s="1125" t="s">
        <v>603</v>
      </c>
      <c r="N589" s="1125"/>
      <c r="O589" s="40">
        <v>2.2489223656214315E-2</v>
      </c>
      <c r="P589" s="51"/>
      <c r="Q589" s="51"/>
      <c r="R589" s="401"/>
      <c r="Z589" s="401"/>
      <c r="AA589" s="401"/>
      <c r="AB589" s="401"/>
      <c r="AC589" s="401"/>
      <c r="AD589" s="401"/>
      <c r="AE589" s="401"/>
      <c r="AF589" s="401"/>
      <c r="AG589" s="401"/>
      <c r="AH589" s="401"/>
      <c r="AI589" s="401"/>
      <c r="AJ589" s="401"/>
      <c r="AK589" s="401"/>
      <c r="AL589" s="401"/>
      <c r="AM589" s="401"/>
      <c r="AN589" s="401"/>
      <c r="AO589" s="401"/>
      <c r="AP589" s="401"/>
      <c r="AQ589" s="401"/>
      <c r="AR589" s="401"/>
      <c r="AS589" s="401"/>
      <c r="AT589" s="401"/>
      <c r="AU589" s="401"/>
      <c r="AV589" s="401"/>
      <c r="AW589" s="401"/>
      <c r="AX589" s="401"/>
      <c r="AY589" s="401"/>
      <c r="AZ589" s="401"/>
      <c r="BB589" s="477"/>
      <c r="BZ589" s="401"/>
      <c r="CA589" s="401"/>
      <c r="CB589" s="401"/>
      <c r="CC589" s="401"/>
      <c r="CD589" s="401"/>
      <c r="CE589" s="401"/>
      <c r="CF589" s="401"/>
      <c r="CG589" s="401"/>
      <c r="CH589" s="401"/>
      <c r="CI589" s="401"/>
      <c r="CJ589" s="401"/>
      <c r="CK589" s="401"/>
      <c r="CL589" s="401"/>
      <c r="CM589" s="401"/>
      <c r="CN589" s="401"/>
      <c r="CO589" s="401"/>
      <c r="CP589" s="401"/>
      <c r="CQ589" s="401"/>
      <c r="CR589" s="401"/>
      <c r="CS589" s="401"/>
      <c r="CT589" s="401"/>
      <c r="CU589" s="401"/>
      <c r="CV589" s="401"/>
      <c r="CW589" s="401"/>
      <c r="CX589" s="401"/>
      <c r="CY589" s="401"/>
      <c r="CZ589" s="401"/>
    </row>
    <row r="590" s="400" customFormat="true" ht="25.15" customHeight="true" x14ac:dyDescent="0.2">
      <c r="A590" s="477"/>
      <c r="B590" s="477"/>
      <c r="C590" s="1124" t="s">
        <v>571</v>
      </c>
      <c r="D590" s="1125"/>
      <c r="E590" s="42">
        <v>8.8965754078981817E-4</v>
      </c>
      <c r="F590" s="51"/>
      <c r="G590" s="51"/>
      <c r="H590" s="1125" t="s">
        <v>577</v>
      </c>
      <c r="I590" s="1125"/>
      <c r="J590" s="41">
        <v>0.36996438811648014</v>
      </c>
      <c r="K590" s="51"/>
      <c r="L590" s="51"/>
      <c r="M590" s="1125" t="s">
        <v>591</v>
      </c>
      <c r="N590" s="1125"/>
      <c r="O590" s="40">
        <v>6.3589494725765069E-2</v>
      </c>
      <c r="P590" s="51"/>
      <c r="Q590" s="51"/>
      <c r="R590" s="401"/>
      <c r="Z590" s="401"/>
      <c r="AA590" s="401"/>
      <c r="AB590" s="401"/>
      <c r="AC590" s="401"/>
      <c r="AD590" s="401"/>
      <c r="AE590" s="401"/>
      <c r="AF590" s="401"/>
      <c r="AG590" s="401"/>
      <c r="AH590" s="401"/>
      <c r="AI590" s="401"/>
      <c r="AJ590" s="401"/>
      <c r="AK590" s="401"/>
      <c r="AL590" s="401"/>
      <c r="AM590" s="401"/>
      <c r="AN590" s="401"/>
      <c r="AO590" s="401"/>
      <c r="AP590" s="401"/>
      <c r="AQ590" s="401"/>
      <c r="AR590" s="401"/>
      <c r="AS590" s="401"/>
      <c r="AT590" s="401"/>
      <c r="AU590" s="401"/>
      <c r="AV590" s="401"/>
      <c r="AW590" s="401"/>
      <c r="AX590" s="401"/>
      <c r="AY590" s="401"/>
      <c r="AZ590" s="401"/>
      <c r="BB590" s="477"/>
      <c r="BZ590" s="401"/>
      <c r="CA590" s="401"/>
      <c r="CB590" s="401"/>
      <c r="CC590" s="401"/>
      <c r="CD590" s="401"/>
      <c r="CE590" s="401"/>
      <c r="CF590" s="401"/>
      <c r="CG590" s="401"/>
      <c r="CH590" s="401"/>
      <c r="CI590" s="401"/>
      <c r="CJ590" s="401"/>
      <c r="CK590" s="401"/>
      <c r="CL590" s="401"/>
      <c r="CM590" s="401"/>
      <c r="CN590" s="401"/>
      <c r="CO590" s="401"/>
      <c r="CP590" s="401"/>
      <c r="CQ590" s="401"/>
      <c r="CR590" s="401"/>
      <c r="CS590" s="401"/>
      <c r="CT590" s="401"/>
      <c r="CU590" s="401"/>
      <c r="CV590" s="401"/>
      <c r="CW590" s="401"/>
      <c r="CX590" s="401"/>
      <c r="CY590" s="401"/>
      <c r="CZ590" s="401"/>
    </row>
    <row r="591" s="400" customFormat="true" ht="25.15" customHeight="true" x14ac:dyDescent="0.2">
      <c r="A591" s="477"/>
      <c r="B591" s="477"/>
      <c r="C591" s="1124" t="s">
        <v>568</v>
      </c>
      <c r="D591" s="1125"/>
      <c r="E591" s="42">
        <v>2.4947200643503083E-2</v>
      </c>
      <c r="F591" s="51"/>
      <c r="G591" s="51"/>
      <c r="H591" s="1125" t="s">
        <v>590</v>
      </c>
      <c r="I591" s="1125"/>
      <c r="J591" s="41">
        <v>4.4945794713194792E-2</v>
      </c>
      <c r="K591" s="51"/>
      <c r="L591" s="51"/>
      <c r="M591" s="1125" t="s">
        <v>577</v>
      </c>
      <c r="N591" s="1125"/>
      <c r="O591" s="40">
        <v>0.26394288187660397</v>
      </c>
      <c r="P591" s="51"/>
      <c r="Q591" s="51"/>
      <c r="R591" s="401"/>
      <c r="Z591" s="401"/>
      <c r="AA591" s="401"/>
      <c r="AB591" s="401"/>
      <c r="AC591" s="401"/>
      <c r="AD591" s="401"/>
      <c r="AE591" s="401"/>
      <c r="AF591" s="401"/>
      <c r="AG591" s="401"/>
      <c r="AH591" s="401"/>
      <c r="AI591" s="401"/>
      <c r="AJ591" s="401"/>
      <c r="AK591" s="401"/>
      <c r="AL591" s="401"/>
      <c r="AM591" s="401"/>
      <c r="AN591" s="401"/>
      <c r="AO591" s="401"/>
      <c r="AP591" s="401"/>
      <c r="AQ591" s="401"/>
      <c r="AR591" s="401"/>
      <c r="AS591" s="401"/>
      <c r="AT591" s="401"/>
      <c r="AU591" s="401"/>
      <c r="AV591" s="401"/>
      <c r="AW591" s="401"/>
      <c r="AX591" s="401"/>
      <c r="AY591" s="401"/>
      <c r="AZ591" s="401"/>
      <c r="BB591" s="477"/>
      <c r="BZ591" s="401"/>
      <c r="CA591" s="401"/>
      <c r="CB591" s="401"/>
      <c r="CC591" s="401"/>
      <c r="CD591" s="401"/>
      <c r="CE591" s="401"/>
      <c r="CF591" s="401"/>
      <c r="CG591" s="401"/>
      <c r="CH591" s="401"/>
      <c r="CI591" s="401"/>
      <c r="CJ591" s="401"/>
      <c r="CK591" s="401"/>
      <c r="CL591" s="401"/>
      <c r="CM591" s="401"/>
      <c r="CN591" s="401"/>
      <c r="CO591" s="401"/>
      <c r="CP591" s="401"/>
      <c r="CQ591" s="401"/>
      <c r="CR591" s="401"/>
      <c r="CS591" s="401"/>
      <c r="CT591" s="401"/>
      <c r="CU591" s="401"/>
      <c r="CV591" s="401"/>
      <c r="CW591" s="401"/>
      <c r="CX591" s="401"/>
      <c r="CY591" s="401"/>
      <c r="CZ591" s="401"/>
    </row>
    <row r="592" s="400" customFormat="true" ht="25.15" customHeight="true" x14ac:dyDescent="0.2">
      <c r="A592" s="477"/>
      <c r="B592" s="477"/>
      <c r="C592" s="1124" t="s">
        <v>661</v>
      </c>
      <c r="D592" s="1125"/>
      <c r="E592" s="42">
        <v>2.0062148614554567E-4</v>
      </c>
      <c r="F592" s="51"/>
      <c r="G592" s="51"/>
      <c r="H592" s="1125" t="s">
        <v>589</v>
      </c>
      <c r="I592" s="1125"/>
      <c r="J592" s="41">
        <v>0.1279368133167739</v>
      </c>
      <c r="K592" s="51"/>
      <c r="L592" s="51"/>
      <c r="M592" s="1125" t="s">
        <v>590</v>
      </c>
      <c r="N592" s="1125"/>
      <c r="O592" s="40">
        <v>0.12724457534812475</v>
      </c>
      <c r="P592" s="51"/>
      <c r="Q592" s="51"/>
      <c r="R592" s="401"/>
      <c r="Z592" s="401"/>
      <c r="AA592" s="401"/>
      <c r="AB592" s="401"/>
      <c r="AC592" s="401"/>
      <c r="AD592" s="401"/>
      <c r="AE592" s="401"/>
      <c r="AF592" s="401"/>
      <c r="AG592" s="401"/>
      <c r="AH592" s="401"/>
      <c r="AI592" s="401"/>
      <c r="AJ592" s="401"/>
      <c r="AK592" s="401"/>
      <c r="AL592" s="401"/>
      <c r="AM592" s="401"/>
      <c r="AN592" s="401"/>
      <c r="AO592" s="401"/>
      <c r="AP592" s="401"/>
      <c r="AQ592" s="401"/>
      <c r="AR592" s="401"/>
      <c r="AS592" s="401"/>
      <c r="AT592" s="401"/>
      <c r="AU592" s="401"/>
      <c r="AV592" s="401"/>
      <c r="AW592" s="401"/>
      <c r="AX592" s="401"/>
      <c r="AY592" s="401"/>
      <c r="AZ592" s="401"/>
      <c r="BB592" s="477"/>
      <c r="BZ592" s="401"/>
      <c r="CA592" s="401"/>
      <c r="CB592" s="401"/>
      <c r="CC592" s="401"/>
      <c r="CD592" s="401"/>
      <c r="CE592" s="401"/>
      <c r="CF592" s="401"/>
      <c r="CG592" s="401"/>
      <c r="CH592" s="401"/>
      <c r="CI592" s="401"/>
      <c r="CJ592" s="401"/>
      <c r="CK592" s="401"/>
      <c r="CL592" s="401"/>
      <c r="CM592" s="401"/>
      <c r="CN592" s="401"/>
      <c r="CO592" s="401"/>
      <c r="CP592" s="401"/>
      <c r="CQ592" s="401"/>
      <c r="CR592" s="401"/>
      <c r="CS592" s="401"/>
      <c r="CT592" s="401"/>
      <c r="CU592" s="401"/>
      <c r="CV592" s="401"/>
      <c r="CW592" s="401"/>
      <c r="CX592" s="401"/>
      <c r="CY592" s="401"/>
      <c r="CZ592" s="401"/>
    </row>
    <row r="593" s="400" customFormat="true" ht="25.15" customHeight="true" x14ac:dyDescent="0.2">
      <c r="A593" s="477"/>
      <c r="B593" s="477"/>
      <c r="C593" s="1124" t="s">
        <v>564</v>
      </c>
      <c r="D593" s="1125"/>
      <c r="E593" s="42">
        <v>0.60741166219766307</v>
      </c>
      <c r="F593" s="51"/>
      <c r="G593" s="51"/>
      <c r="H593" s="1125" t="s">
        <v>611</v>
      </c>
      <c r="I593" s="1125"/>
      <c r="J593" s="41">
        <v>3.4448920877589544E-2</v>
      </c>
      <c r="K593" s="51"/>
      <c r="L593" s="51"/>
      <c r="M593" s="1125" t="s">
        <v>589</v>
      </c>
      <c r="N593" s="1125"/>
      <c r="O593" s="40">
        <v>0.16302647740350013</v>
      </c>
      <c r="P593" s="51"/>
      <c r="Q593" s="51"/>
      <c r="R593" s="401"/>
      <c r="Z593" s="401"/>
      <c r="AA593" s="401"/>
      <c r="AB593" s="401"/>
      <c r="AC593" s="401"/>
      <c r="AD593" s="401"/>
      <c r="AE593" s="401"/>
      <c r="AF593" s="401"/>
      <c r="AG593" s="401"/>
      <c r="AH593" s="401"/>
      <c r="AI593" s="401"/>
      <c r="AJ593" s="401"/>
      <c r="AK593" s="401"/>
      <c r="AL593" s="401"/>
      <c r="AM593" s="401"/>
      <c r="AN593" s="401"/>
      <c r="AO593" s="401"/>
      <c r="AP593" s="401"/>
      <c r="AQ593" s="401"/>
      <c r="AR593" s="401"/>
      <c r="AS593" s="401"/>
      <c r="AT593" s="401"/>
      <c r="AU593" s="401"/>
      <c r="AV593" s="401"/>
      <c r="AW593" s="401"/>
      <c r="AX593" s="401"/>
      <c r="AY593" s="401"/>
      <c r="AZ593" s="401"/>
      <c r="BB593" s="477"/>
      <c r="BZ593" s="401"/>
      <c r="CA593" s="401"/>
      <c r="CB593" s="401"/>
      <c r="CC593" s="401"/>
      <c r="CD593" s="401"/>
      <c r="CE593" s="401"/>
      <c r="CF593" s="401"/>
      <c r="CG593" s="401"/>
      <c r="CH593" s="401"/>
      <c r="CI593" s="401"/>
      <c r="CJ593" s="401"/>
      <c r="CK593" s="401"/>
      <c r="CL593" s="401"/>
      <c r="CM593" s="401"/>
      <c r="CN593" s="401"/>
      <c r="CO593" s="401"/>
      <c r="CP593" s="401"/>
      <c r="CQ593" s="401"/>
      <c r="CR593" s="401"/>
      <c r="CS593" s="401"/>
      <c r="CT593" s="401"/>
      <c r="CU593" s="401"/>
      <c r="CV593" s="401"/>
      <c r="CW593" s="401"/>
      <c r="CX593" s="401"/>
      <c r="CY593" s="401"/>
      <c r="CZ593" s="401"/>
    </row>
    <row r="594" s="400" customFormat="true" ht="25.15" customHeight="true" x14ac:dyDescent="0.2">
      <c r="A594" s="477"/>
      <c r="B594" s="477"/>
      <c r="C594" s="1124" t="s">
        <v>580</v>
      </c>
      <c r="D594" s="1125"/>
      <c r="E594" s="42">
        <v>3.0830634492117089E-2</v>
      </c>
      <c r="F594" s="51"/>
      <c r="G594" s="51"/>
      <c r="H594" s="1125" t="s">
        <v>596</v>
      </c>
      <c r="I594" s="1125"/>
      <c r="J594" s="41">
        <v>7.3706311687791459E-2</v>
      </c>
      <c r="K594" s="51"/>
      <c r="L594" s="51"/>
      <c r="M594" s="1125" t="s">
        <v>611</v>
      </c>
      <c r="N594" s="1125"/>
      <c r="O594" s="40">
        <v>2.5978400663682778E-2</v>
      </c>
      <c r="P594" s="51"/>
      <c r="Q594" s="51"/>
      <c r="R594" s="401"/>
      <c r="Z594" s="401"/>
      <c r="AA594" s="401"/>
      <c r="AB594" s="401"/>
      <c r="AC594" s="401"/>
      <c r="AD594" s="401"/>
      <c r="AE594" s="401"/>
      <c r="AF594" s="401"/>
      <c r="AG594" s="401"/>
      <c r="AH594" s="401"/>
      <c r="AI594" s="401"/>
      <c r="AJ594" s="401"/>
      <c r="AK594" s="401"/>
      <c r="AL594" s="401"/>
      <c r="AM594" s="401"/>
      <c r="AN594" s="401"/>
      <c r="AO594" s="401"/>
      <c r="AP594" s="401"/>
      <c r="AQ594" s="401"/>
      <c r="AR594" s="401"/>
      <c r="AS594" s="401"/>
      <c r="AT594" s="401"/>
      <c r="AU594" s="401"/>
      <c r="AV594" s="401"/>
      <c r="AW594" s="401"/>
      <c r="AX594" s="401"/>
      <c r="AY594" s="401"/>
      <c r="AZ594" s="401"/>
      <c r="BB594" s="477"/>
      <c r="BZ594" s="401"/>
      <c r="CA594" s="401"/>
      <c r="CB594" s="401"/>
      <c r="CC594" s="401"/>
      <c r="CD594" s="401"/>
      <c r="CE594" s="401"/>
      <c r="CF594" s="401"/>
      <c r="CG594" s="401"/>
      <c r="CH594" s="401"/>
      <c r="CI594" s="401"/>
      <c r="CJ594" s="401"/>
      <c r="CK594" s="401"/>
      <c r="CL594" s="401"/>
      <c r="CM594" s="401"/>
      <c r="CN594" s="401"/>
      <c r="CO594" s="401"/>
      <c r="CP594" s="401"/>
      <c r="CQ594" s="401"/>
      <c r="CR594" s="401"/>
      <c r="CS594" s="401"/>
      <c r="CT594" s="401"/>
      <c r="CU594" s="401"/>
      <c r="CV594" s="401"/>
      <c r="CW594" s="401"/>
      <c r="CX594" s="401"/>
      <c r="CY594" s="401"/>
      <c r="CZ594" s="401"/>
    </row>
    <row r="595" s="400" customFormat="true" ht="25.15" customHeight="true" x14ac:dyDescent="0.2">
      <c r="A595" s="477"/>
      <c r="B595" s="477"/>
      <c r="C595" s="1124" t="s">
        <v>609</v>
      </c>
      <c r="D595" s="1125"/>
      <c r="E595" s="42">
        <v>2.0627398813286735E-2</v>
      </c>
      <c r="F595" s="51"/>
      <c r="G595" s="51"/>
      <c r="H595" s="1125" t="s">
        <v>646</v>
      </c>
      <c r="I595" s="1125"/>
      <c r="J595" s="41">
        <v>2.1655934911690597E-4</v>
      </c>
      <c r="K595" s="51"/>
      <c r="L595" s="51"/>
      <c r="M595" s="1125" t="s">
        <v>596</v>
      </c>
      <c r="N595" s="1125"/>
      <c r="O595" s="40">
        <v>6.7060552400146189E-2</v>
      </c>
      <c r="P595" s="51"/>
      <c r="Q595" s="51"/>
      <c r="R595" s="401"/>
      <c r="Z595" s="401"/>
      <c r="AA595" s="401"/>
      <c r="AB595" s="401"/>
      <c r="AC595" s="401"/>
      <c r="AD595" s="401"/>
      <c r="AE595" s="401"/>
      <c r="AF595" s="401"/>
      <c r="AG595" s="401"/>
      <c r="AH595" s="401"/>
      <c r="AI595" s="401"/>
      <c r="AJ595" s="401"/>
      <c r="AK595" s="401"/>
      <c r="AL595" s="401"/>
      <c r="AM595" s="401"/>
      <c r="AN595" s="401"/>
      <c r="AO595" s="401"/>
      <c r="AP595" s="401"/>
      <c r="AQ595" s="401"/>
      <c r="AR595" s="401"/>
      <c r="AS595" s="401"/>
      <c r="AT595" s="401"/>
      <c r="AU595" s="401"/>
      <c r="AV595" s="401"/>
      <c r="AW595" s="401"/>
      <c r="AX595" s="401"/>
      <c r="AY595" s="401"/>
      <c r="AZ595" s="401"/>
      <c r="BB595" s="477"/>
      <c r="BZ595" s="401"/>
      <c r="CA595" s="401"/>
      <c r="CB595" s="401"/>
      <c r="CC595" s="401"/>
      <c r="CD595" s="401"/>
      <c r="CE595" s="401"/>
      <c r="CF595" s="401"/>
      <c r="CG595" s="401"/>
      <c r="CH595" s="401"/>
      <c r="CI595" s="401"/>
      <c r="CJ595" s="401"/>
      <c r="CK595" s="401"/>
      <c r="CL595" s="401"/>
      <c r="CM595" s="401"/>
      <c r="CN595" s="401"/>
      <c r="CO595" s="401"/>
      <c r="CP595" s="401"/>
      <c r="CQ595" s="401"/>
      <c r="CR595" s="401"/>
      <c r="CS595" s="401"/>
      <c r="CT595" s="401"/>
      <c r="CU595" s="401"/>
      <c r="CV595" s="401"/>
      <c r="CW595" s="401"/>
      <c r="CX595" s="401"/>
      <c r="CY595" s="401"/>
      <c r="CZ595" s="401"/>
    </row>
    <row r="596" s="400" customFormat="true" ht="25.15" customHeight="true" x14ac:dyDescent="0.2">
      <c r="A596" s="477"/>
      <c r="B596" s="477"/>
      <c r="C596" s="1124" t="s">
        <v>599</v>
      </c>
      <c r="D596" s="1125"/>
      <c r="E596" s="42">
        <v>4.898693296919035E-2</v>
      </c>
      <c r="F596" s="51"/>
      <c r="G596" s="51"/>
      <c r="H596" s="1125" t="s">
        <v>610</v>
      </c>
      <c r="I596" s="1125"/>
      <c r="J596" s="41">
        <v>4.3496582842966827E-2</v>
      </c>
      <c r="K596" s="51"/>
      <c r="L596" s="51"/>
      <c r="M596" s="1125" t="s">
        <v>646</v>
      </c>
      <c r="N596" s="1125"/>
      <c r="O596" s="40">
        <v>3.6504368484382471E-3</v>
      </c>
      <c r="P596" s="51"/>
      <c r="Q596" s="51"/>
      <c r="R596" s="401"/>
      <c r="Z596" s="401"/>
      <c r="AA596" s="401"/>
      <c r="AB596" s="401"/>
      <c r="AC596" s="401"/>
      <c r="AD596" s="401"/>
      <c r="AE596" s="401"/>
      <c r="AF596" s="401"/>
      <c r="AG596" s="401"/>
      <c r="AH596" s="401"/>
      <c r="AI596" s="401"/>
      <c r="AJ596" s="401"/>
      <c r="AK596" s="401"/>
      <c r="AL596" s="401"/>
      <c r="AM596" s="401"/>
      <c r="AN596" s="401"/>
      <c r="AO596" s="401"/>
      <c r="AP596" s="401"/>
      <c r="AQ596" s="401"/>
      <c r="AR596" s="401"/>
      <c r="AS596" s="401"/>
      <c r="AT596" s="401"/>
      <c r="AU596" s="401"/>
      <c r="AV596" s="401"/>
      <c r="AW596" s="401"/>
      <c r="AX596" s="401"/>
      <c r="AY596" s="401"/>
      <c r="AZ596" s="401"/>
      <c r="BB596" s="477"/>
      <c r="BZ596" s="401"/>
      <c r="CA596" s="401"/>
      <c r="CB596" s="401"/>
      <c r="CC596" s="401"/>
      <c r="CD596" s="401"/>
      <c r="CE596" s="401"/>
      <c r="CF596" s="401"/>
      <c r="CG596" s="401"/>
      <c r="CH596" s="401"/>
      <c r="CI596" s="401"/>
      <c r="CJ596" s="401"/>
      <c r="CK596" s="401"/>
      <c r="CL596" s="401"/>
      <c r="CM596" s="401"/>
      <c r="CN596" s="401"/>
      <c r="CO596" s="401"/>
      <c r="CP596" s="401"/>
      <c r="CQ596" s="401"/>
      <c r="CR596" s="401"/>
      <c r="CS596" s="401"/>
      <c r="CT596" s="401"/>
      <c r="CU596" s="401"/>
      <c r="CV596" s="401"/>
      <c r="CW596" s="401"/>
      <c r="CX596" s="401"/>
      <c r="CY596" s="401"/>
      <c r="CZ596" s="401"/>
    </row>
    <row r="597" s="400" customFormat="true" ht="25.15" customHeight="true" x14ac:dyDescent="0.2">
      <c r="A597" s="477"/>
      <c r="B597" s="477"/>
      <c r="C597" s="1124" t="s">
        <v>583</v>
      </c>
      <c r="D597" s="1125"/>
      <c r="E597" s="42">
        <v>0.17161856800773839</v>
      </c>
      <c r="F597" s="51"/>
      <c r="G597" s="51"/>
      <c r="H597" s="1125" t="s">
        <v>593</v>
      </c>
      <c r="I597" s="1125"/>
      <c r="J597" s="41">
        <v>0.1299479737732058</v>
      </c>
      <c r="K597" s="51"/>
      <c r="L597" s="51"/>
      <c r="M597" s="1125" t="s">
        <v>610</v>
      </c>
      <c r="N597" s="1125"/>
      <c r="O597" s="40">
        <v>2.6372014951166065E-2</v>
      </c>
      <c r="P597" s="51"/>
      <c r="Q597" s="51"/>
      <c r="R597" s="401"/>
      <c r="Z597" s="401"/>
      <c r="AA597" s="401"/>
      <c r="AB597" s="401"/>
      <c r="AC597" s="401"/>
      <c r="AD597" s="401"/>
      <c r="AE597" s="401"/>
      <c r="AF597" s="401"/>
      <c r="AG597" s="401"/>
      <c r="AH597" s="401"/>
      <c r="AI597" s="401"/>
      <c r="AJ597" s="401"/>
      <c r="AK597" s="401"/>
      <c r="AL597" s="401"/>
      <c r="AM597" s="401"/>
      <c r="AN597" s="401"/>
      <c r="AO597" s="401"/>
      <c r="AP597" s="401"/>
      <c r="AQ597" s="401"/>
      <c r="AR597" s="401"/>
      <c r="AS597" s="401"/>
      <c r="AT597" s="401"/>
      <c r="AU597" s="401"/>
      <c r="AV597" s="401"/>
      <c r="AW597" s="401"/>
      <c r="AX597" s="401"/>
      <c r="AY597" s="401"/>
      <c r="AZ597" s="401"/>
      <c r="BB597" s="477"/>
      <c r="BZ597" s="401"/>
      <c r="CA597" s="401"/>
      <c r="CB597" s="401"/>
      <c r="CC597" s="401"/>
      <c r="CD597" s="401"/>
      <c r="CE597" s="401"/>
      <c r="CF597" s="401"/>
      <c r="CG597" s="401"/>
      <c r="CH597" s="401"/>
      <c r="CI597" s="401"/>
      <c r="CJ597" s="401"/>
      <c r="CK597" s="401"/>
      <c r="CL597" s="401"/>
      <c r="CM597" s="401"/>
      <c r="CN597" s="401"/>
      <c r="CO597" s="401"/>
      <c r="CP597" s="401"/>
      <c r="CQ597" s="401"/>
      <c r="CR597" s="401"/>
      <c r="CS597" s="401"/>
      <c r="CT597" s="401"/>
      <c r="CU597" s="401"/>
      <c r="CV597" s="401"/>
      <c r="CW597" s="401"/>
      <c r="CX597" s="401"/>
      <c r="CY597" s="401"/>
      <c r="CZ597" s="401"/>
    </row>
    <row r="598" s="400" customFormat="true" ht="25.15" customHeight="true" x14ac:dyDescent="0.2">
      <c r="A598" s="477"/>
      <c r="B598" s="477"/>
      <c r="C598" s="1124" t="s">
        <v>571</v>
      </c>
      <c r="D598" s="1125"/>
      <c r="E598" s="42">
        <v>9.6966593860946801E-4</v>
      </c>
      <c r="F598" s="51"/>
      <c r="G598" s="51"/>
      <c r="H598" s="1125" t="s">
        <v>619</v>
      </c>
      <c r="I598" s="1125"/>
      <c r="J598" s="41">
        <v>2.3389762449419352E-3</v>
      </c>
      <c r="K598" s="51"/>
      <c r="L598" s="51"/>
      <c r="M598" s="1125" t="s">
        <v>593</v>
      </c>
      <c r="N598" s="1125"/>
      <c r="O598" s="40">
        <v>0.11174028226502279</v>
      </c>
      <c r="P598" s="51"/>
      <c r="Q598" s="51"/>
      <c r="R598" s="401"/>
      <c r="Z598" s="401"/>
      <c r="AA598" s="401"/>
      <c r="AB598" s="401"/>
      <c r="AC598" s="401"/>
      <c r="AD598" s="401"/>
      <c r="AE598" s="401"/>
      <c r="AF598" s="401"/>
      <c r="AG598" s="401"/>
      <c r="AH598" s="401"/>
      <c r="AI598" s="401"/>
      <c r="AJ598" s="401"/>
      <c r="AK598" s="401"/>
      <c r="AL598" s="401"/>
      <c r="AM598" s="401"/>
      <c r="AN598" s="401"/>
      <c r="AO598" s="401"/>
      <c r="AP598" s="401"/>
      <c r="AQ598" s="401"/>
      <c r="AR598" s="401"/>
      <c r="AS598" s="401"/>
      <c r="AT598" s="401"/>
      <c r="AU598" s="401"/>
      <c r="AV598" s="401"/>
      <c r="AW598" s="401"/>
      <c r="AX598" s="401"/>
      <c r="AY598" s="401"/>
      <c r="AZ598" s="401"/>
      <c r="BB598" s="477"/>
      <c r="BZ598" s="401"/>
      <c r="CA598" s="401"/>
      <c r="CB598" s="401"/>
      <c r="CC598" s="401"/>
      <c r="CD598" s="401"/>
      <c r="CE598" s="401"/>
      <c r="CF598" s="401"/>
      <c r="CG598" s="401"/>
      <c r="CH598" s="401"/>
      <c r="CI598" s="401"/>
      <c r="CJ598" s="401"/>
      <c r="CK598" s="401"/>
      <c r="CL598" s="401"/>
      <c r="CM598" s="401"/>
      <c r="CN598" s="401"/>
      <c r="CO598" s="401"/>
      <c r="CP598" s="401"/>
      <c r="CQ598" s="401"/>
      <c r="CR598" s="401"/>
      <c r="CS598" s="401"/>
      <c r="CT598" s="401"/>
      <c r="CU598" s="401"/>
      <c r="CV598" s="401"/>
      <c r="CW598" s="401"/>
      <c r="CX598" s="401"/>
      <c r="CY598" s="401"/>
      <c r="CZ598" s="401"/>
    </row>
    <row r="599" s="400" customFormat="true" ht="25.15" customHeight="true" x14ac:dyDescent="0.2">
      <c r="A599" s="477"/>
      <c r="B599" s="477"/>
      <c r="C599" s="1124" t="s">
        <v>568</v>
      </c>
      <c r="D599" s="1125"/>
      <c r="E599" s="42">
        <v>8.6024059211764932E-3</v>
      </c>
      <c r="F599" s="51"/>
      <c r="G599" s="51"/>
      <c r="H599" s="1125" t="s">
        <v>587</v>
      </c>
      <c r="I599" s="1125"/>
      <c r="J599" s="41">
        <v>0.21759510316352504</v>
      </c>
      <c r="K599" s="51"/>
      <c r="L599" s="51"/>
      <c r="M599" s="1125" t="s">
        <v>619</v>
      </c>
      <c r="N599" s="1125"/>
      <c r="O599" s="40">
        <v>1.5930736590392795E-2</v>
      </c>
      <c r="P599" s="51"/>
      <c r="Q599" s="51"/>
      <c r="R599" s="401"/>
      <c r="Z599" s="401"/>
      <c r="AA599" s="401"/>
      <c r="AB599" s="401"/>
      <c r="AC599" s="401"/>
      <c r="AD599" s="401"/>
      <c r="AE599" s="401"/>
      <c r="AF599" s="401"/>
      <c r="AG599" s="401"/>
      <c r="AH599" s="401"/>
      <c r="AI599" s="401"/>
      <c r="AJ599" s="401"/>
      <c r="AK599" s="401"/>
      <c r="AL599" s="401"/>
      <c r="AM599" s="401"/>
      <c r="AN599" s="401"/>
      <c r="AO599" s="401"/>
      <c r="AP599" s="401"/>
      <c r="AQ599" s="401"/>
      <c r="AR599" s="401"/>
      <c r="AS599" s="401"/>
      <c r="AT599" s="401"/>
      <c r="AU599" s="401"/>
      <c r="AV599" s="401"/>
      <c r="AW599" s="401"/>
      <c r="AX599" s="401"/>
      <c r="AY599" s="401"/>
      <c r="AZ599" s="401"/>
      <c r="BB599" s="477"/>
      <c r="BZ599" s="401"/>
      <c r="CA599" s="401"/>
      <c r="CB599" s="401"/>
      <c r="CC599" s="401"/>
      <c r="CD599" s="401"/>
      <c r="CE599" s="401"/>
      <c r="CF599" s="401"/>
      <c r="CG599" s="401"/>
      <c r="CH599" s="401"/>
      <c r="CI599" s="401"/>
      <c r="CJ599" s="401"/>
      <c r="CK599" s="401"/>
      <c r="CL599" s="401"/>
      <c r="CM599" s="401"/>
      <c r="CN599" s="401"/>
      <c r="CO599" s="401"/>
      <c r="CP599" s="401"/>
      <c r="CQ599" s="401"/>
      <c r="CR599" s="401"/>
      <c r="CS599" s="401"/>
      <c r="CT599" s="401"/>
      <c r="CU599" s="401"/>
      <c r="CV599" s="401"/>
      <c r="CW599" s="401"/>
      <c r="CX599" s="401"/>
      <c r="CY599" s="401"/>
      <c r="CZ599" s="401"/>
    </row>
    <row r="600" s="400" customFormat="true" ht="25.15" customHeight="true" x14ac:dyDescent="0.2">
      <c r="A600" s="477"/>
      <c r="B600" s="477"/>
      <c r="C600" s="1124" t="s">
        <v>635</v>
      </c>
      <c r="D600" s="1125"/>
      <c r="E600" s="42">
        <v>1.9358980925845441E-3</v>
      </c>
      <c r="F600" s="51"/>
      <c r="G600" s="51"/>
      <c r="H600" s="1125" t="s">
        <v>575</v>
      </c>
      <c r="I600" s="1125"/>
      <c r="J600" s="41">
        <v>0.4144903561956863</v>
      </c>
      <c r="K600" s="51"/>
      <c r="L600" s="51"/>
      <c r="M600" s="1125" t="s">
        <v>587</v>
      </c>
      <c r="N600" s="1125"/>
      <c r="O600" s="40">
        <v>0.10344291787938351</v>
      </c>
      <c r="P600" s="51"/>
      <c r="Q600" s="51"/>
      <c r="R600" s="401"/>
      <c r="Z600" s="401"/>
      <c r="AA600" s="401"/>
      <c r="AB600" s="401"/>
      <c r="AC600" s="401"/>
      <c r="AD600" s="401"/>
      <c r="AE600" s="401"/>
      <c r="AF600" s="401"/>
      <c r="AG600" s="401"/>
      <c r="AH600" s="401"/>
      <c r="AI600" s="401"/>
      <c r="AJ600" s="401"/>
      <c r="AK600" s="401"/>
      <c r="AL600" s="401"/>
      <c r="AM600" s="401"/>
      <c r="AN600" s="401"/>
      <c r="AO600" s="401"/>
      <c r="AP600" s="401"/>
      <c r="AQ600" s="401"/>
      <c r="AR600" s="401"/>
      <c r="AS600" s="401"/>
      <c r="AT600" s="401"/>
      <c r="AU600" s="401"/>
      <c r="AV600" s="401"/>
      <c r="AW600" s="401"/>
      <c r="AX600" s="401"/>
      <c r="AY600" s="401"/>
      <c r="AZ600" s="401"/>
      <c r="BB600" s="477"/>
      <c r="BZ600" s="401"/>
      <c r="CA600" s="401"/>
      <c r="CB600" s="401"/>
      <c r="CC600" s="401"/>
      <c r="CD600" s="401"/>
      <c r="CE600" s="401"/>
      <c r="CF600" s="401"/>
      <c r="CG600" s="401"/>
      <c r="CH600" s="401"/>
      <c r="CI600" s="401"/>
      <c r="CJ600" s="401"/>
      <c r="CK600" s="401"/>
      <c r="CL600" s="401"/>
      <c r="CM600" s="401"/>
      <c r="CN600" s="401"/>
      <c r="CO600" s="401"/>
      <c r="CP600" s="401"/>
      <c r="CQ600" s="401"/>
      <c r="CR600" s="401"/>
      <c r="CS600" s="401"/>
      <c r="CT600" s="401"/>
      <c r="CU600" s="401"/>
      <c r="CV600" s="401"/>
      <c r="CW600" s="401"/>
      <c r="CX600" s="401"/>
      <c r="CY600" s="401"/>
      <c r="CZ600" s="401"/>
    </row>
    <row r="601" s="400" customFormat="true" ht="25.15" customHeight="true" x14ac:dyDescent="0.2">
      <c r="A601" s="477"/>
      <c r="B601" s="477"/>
      <c r="C601" s="1124" t="s">
        <v>608</v>
      </c>
      <c r="D601" s="1125"/>
      <c r="E601" s="39">
        <v>2.4058547310088486E-2</v>
      </c>
      <c r="F601" s="51"/>
      <c r="G601" s="51"/>
      <c r="H601" s="1125" t="s">
        <v>579</v>
      </c>
      <c r="I601" s="1125"/>
      <c r="J601" s="41">
        <v>0.30037415397591638</v>
      </c>
      <c r="K601" s="51"/>
      <c r="L601" s="51"/>
      <c r="M601" s="1125" t="s">
        <v>575</v>
      </c>
      <c r="N601" s="1125"/>
      <c r="O601" s="40">
        <v>0.27337265504572617</v>
      </c>
      <c r="P601" s="51"/>
      <c r="Q601" s="51"/>
      <c r="R601" s="401"/>
      <c r="Z601" s="401"/>
      <c r="AA601" s="401"/>
      <c r="AB601" s="401"/>
      <c r="AC601" s="401"/>
      <c r="AD601" s="401"/>
      <c r="AE601" s="401"/>
      <c r="AF601" s="401"/>
      <c r="AG601" s="401"/>
      <c r="AH601" s="401"/>
      <c r="AI601" s="401"/>
      <c r="AJ601" s="401"/>
      <c r="AK601" s="401"/>
      <c r="AL601" s="401"/>
      <c r="AM601" s="401"/>
      <c r="AN601" s="401"/>
      <c r="AO601" s="401"/>
      <c r="AP601" s="401"/>
      <c r="AQ601" s="401"/>
      <c r="AR601" s="401"/>
      <c r="AS601" s="401"/>
      <c r="AT601" s="401"/>
      <c r="AU601" s="401"/>
      <c r="AV601" s="401"/>
      <c r="AW601" s="401"/>
      <c r="AX601" s="401"/>
      <c r="AY601" s="401"/>
      <c r="AZ601" s="401"/>
      <c r="BB601" s="477"/>
      <c r="BZ601" s="401"/>
      <c r="CA601" s="401"/>
      <c r="CB601" s="401"/>
      <c r="CC601" s="401"/>
      <c r="CD601" s="401"/>
      <c r="CE601" s="401"/>
      <c r="CF601" s="401"/>
      <c r="CG601" s="401"/>
      <c r="CH601" s="401"/>
      <c r="CI601" s="401"/>
      <c r="CJ601" s="401"/>
      <c r="CK601" s="401"/>
      <c r="CL601" s="401"/>
      <c r="CM601" s="401"/>
      <c r="CN601" s="401"/>
      <c r="CO601" s="401"/>
      <c r="CP601" s="401"/>
      <c r="CQ601" s="401"/>
      <c r="CR601" s="401"/>
      <c r="CS601" s="401"/>
      <c r="CT601" s="401"/>
      <c r="CU601" s="401"/>
      <c r="CV601" s="401"/>
      <c r="CW601" s="401"/>
      <c r="CX601" s="401"/>
      <c r="CY601" s="401"/>
      <c r="CZ601" s="401"/>
    </row>
    <row r="602" s="400" customFormat="true" ht="25.15" customHeight="true" x14ac:dyDescent="0.2">
      <c r="A602" s="477"/>
      <c r="B602" s="477"/>
      <c r="C602" s="1124"/>
      <c r="D602" s="1138"/>
      <c r="E602" s="51"/>
      <c r="F602" s="51"/>
      <c r="G602" s="51"/>
      <c r="H602" s="1125" t="s">
        <v>638</v>
      </c>
      <c r="I602" s="1125"/>
      <c r="J602" s="41">
        <v>6.0238585619489459E-4</v>
      </c>
      <c r="K602" s="51"/>
      <c r="L602" s="51"/>
      <c r="M602" s="1125" t="s">
        <v>579</v>
      </c>
      <c r="N602" s="1125"/>
      <c r="O602" s="40">
        <v>0.17623628126622032</v>
      </c>
      <c r="P602" s="51"/>
      <c r="Q602" s="51"/>
      <c r="R602" s="401"/>
      <c r="Z602" s="401"/>
      <c r="AA602" s="401"/>
      <c r="AB602" s="401"/>
      <c r="AC602" s="401"/>
      <c r="AD602" s="401"/>
      <c r="AE602" s="401"/>
      <c r="AF602" s="401"/>
      <c r="AG602" s="401"/>
      <c r="AH602" s="401"/>
      <c r="AI602" s="401"/>
      <c r="AJ602" s="401"/>
      <c r="AK602" s="401"/>
      <c r="AL602" s="401"/>
      <c r="AM602" s="401"/>
      <c r="AN602" s="401"/>
      <c r="AO602" s="401"/>
      <c r="AP602" s="401"/>
      <c r="AQ602" s="401"/>
      <c r="AR602" s="401"/>
      <c r="AS602" s="401"/>
      <c r="AT602" s="401"/>
      <c r="AU602" s="401"/>
      <c r="AV602" s="401"/>
      <c r="AW602" s="401"/>
      <c r="AX602" s="401"/>
      <c r="AY602" s="401"/>
      <c r="AZ602" s="401"/>
      <c r="BB602" s="477"/>
      <c r="BZ602" s="401"/>
      <c r="CA602" s="401"/>
      <c r="CB602" s="401"/>
      <c r="CC602" s="401"/>
      <c r="CD602" s="401"/>
      <c r="CE602" s="401"/>
      <c r="CF602" s="401"/>
      <c r="CG602" s="401"/>
      <c r="CH602" s="401"/>
      <c r="CI602" s="401"/>
      <c r="CJ602" s="401"/>
      <c r="CK602" s="401"/>
      <c r="CL602" s="401"/>
      <c r="CM602" s="401"/>
      <c r="CN602" s="401"/>
      <c r="CO602" s="401"/>
      <c r="CP602" s="401"/>
      <c r="CQ602" s="401"/>
      <c r="CR602" s="401"/>
      <c r="CS602" s="401"/>
      <c r="CT602" s="401"/>
      <c r="CU602" s="401"/>
      <c r="CV602" s="401"/>
      <c r="CW602" s="401"/>
      <c r="CX602" s="401"/>
      <c r="CY602" s="401"/>
      <c r="CZ602" s="401"/>
    </row>
    <row r="603" s="400" customFormat="true" ht="25.15" customHeight="true" x14ac:dyDescent="0.2">
      <c r="A603" s="477"/>
      <c r="B603" s="477"/>
      <c r="C603" s="1124"/>
      <c r="D603" s="1138"/>
      <c r="E603" s="51"/>
      <c r="F603" s="51"/>
      <c r="G603" s="51"/>
      <c r="H603" s="1125" t="s">
        <v>641</v>
      </c>
      <c r="I603" s="1125"/>
      <c r="J603" s="32">
        <v>8.8437768160313008E-5</v>
      </c>
      <c r="K603" s="51"/>
      <c r="L603" s="51"/>
      <c r="M603" s="1125" t="s">
        <v>649</v>
      </c>
      <c r="N603" s="1125"/>
      <c r="O603" s="40">
        <v>3.751212803882496E-3</v>
      </c>
      <c r="P603" s="51"/>
      <c r="Q603" s="51"/>
      <c r="R603" s="401"/>
      <c r="Z603" s="401"/>
      <c r="AA603" s="401"/>
      <c r="AB603" s="401"/>
      <c r="AC603" s="401"/>
      <c r="AD603" s="401"/>
      <c r="AE603" s="401"/>
      <c r="AF603" s="401"/>
      <c r="AG603" s="401"/>
      <c r="AH603" s="401"/>
      <c r="AI603" s="401"/>
      <c r="AJ603" s="401"/>
      <c r="AK603" s="401"/>
      <c r="AL603" s="401"/>
      <c r="AM603" s="401"/>
      <c r="AN603" s="401"/>
      <c r="AO603" s="401"/>
      <c r="AP603" s="401"/>
      <c r="AQ603" s="401"/>
      <c r="AR603" s="401"/>
      <c r="AS603" s="401"/>
      <c r="AT603" s="401"/>
      <c r="AU603" s="401"/>
      <c r="AV603" s="401"/>
      <c r="AW603" s="401"/>
      <c r="AX603" s="401"/>
      <c r="AY603" s="401"/>
      <c r="AZ603" s="401"/>
      <c r="BB603" s="477"/>
      <c r="BZ603" s="401"/>
      <c r="CA603" s="401"/>
      <c r="CB603" s="401"/>
      <c r="CC603" s="401"/>
      <c r="CD603" s="401"/>
      <c r="CE603" s="401"/>
      <c r="CF603" s="401"/>
      <c r="CG603" s="401"/>
      <c r="CH603" s="401"/>
      <c r="CI603" s="401"/>
      <c r="CJ603" s="401"/>
      <c r="CK603" s="401"/>
      <c r="CL603" s="401"/>
      <c r="CM603" s="401"/>
      <c r="CN603" s="401"/>
      <c r="CO603" s="401"/>
      <c r="CP603" s="401"/>
      <c r="CQ603" s="401"/>
      <c r="CR603" s="401"/>
      <c r="CS603" s="401"/>
      <c r="CT603" s="401"/>
      <c r="CU603" s="401"/>
      <c r="CV603" s="401"/>
      <c r="CW603" s="401"/>
      <c r="CX603" s="401"/>
      <c r="CY603" s="401"/>
      <c r="CZ603" s="401"/>
    </row>
    <row r="604" s="401" customFormat="true" ht="25.15" customHeight="true" x14ac:dyDescent="0.2">
      <c r="A604" s="478"/>
      <c r="B604" s="478"/>
      <c r="C604" s="1124" t="s">
        <v>239</v>
      </c>
      <c r="D604" s="1125"/>
      <c r="E604" s="1125"/>
      <c r="F604" s="1125"/>
      <c r="G604" s="1125"/>
      <c r="H604" s="1125" t="s">
        <v>671</v>
      </c>
      <c r="I604" s="1125"/>
      <c r="J604" s="41">
        <v>1.8489094218611978E-3</v>
      </c>
      <c r="K604" s="51"/>
      <c r="L604" s="51"/>
      <c r="M604" s="1125" t="s">
        <v>638</v>
      </c>
      <c r="N604" s="1125"/>
      <c r="O604" s="40">
        <v>5.7656231690774223E-3</v>
      </c>
      <c r="P604" s="51"/>
      <c r="Q604" s="51"/>
      <c r="BB604" s="478"/>
    </row>
    <row r="605" s="401" customFormat="true" ht="25.15" customHeight="true" x14ac:dyDescent="0.2">
      <c r="A605" s="478"/>
      <c r="B605" s="478"/>
      <c r="C605" s="1124" t="s">
        <v>208</v>
      </c>
      <c r="D605" s="1125"/>
      <c r="E605" s="1135" t="s">
        <v>240</v>
      </c>
      <c r="F605" s="1136"/>
      <c r="G605" s="1137"/>
      <c r="H605" s="1125" t="s">
        <v>597</v>
      </c>
      <c r="I605" s="1125"/>
      <c r="J605" s="41">
        <v>0.11501963218185451</v>
      </c>
      <c r="K605" s="51"/>
      <c r="L605" s="51"/>
      <c r="M605" s="1125" t="s">
        <v>641</v>
      </c>
      <c r="N605" s="1125"/>
      <c r="O605" s="40">
        <v>5.2713151726595025E-3</v>
      </c>
      <c r="P605" s="51"/>
      <c r="Q605" s="51"/>
      <c r="BB605" s="478"/>
    </row>
    <row r="606" s="401" customFormat="true" ht="25.15" customHeight="true" x14ac:dyDescent="0.2">
      <c r="A606" s="478"/>
      <c r="B606" s="478"/>
      <c r="C606" s="1125"/>
      <c r="D606" s="1125"/>
      <c r="E606" s="30" t="s">
        <v>188</v>
      </c>
      <c r="F606" s="29" t="s">
        <v>241</v>
      </c>
      <c r="G606" s="28" t="s">
        <v>242</v>
      </c>
      <c r="H606" s="1125" t="s">
        <v>602</v>
      </c>
      <c r="I606" s="1125"/>
      <c r="J606" s="41">
        <v>7.3087950918085565E-2</v>
      </c>
      <c r="K606" s="51"/>
      <c r="L606" s="51"/>
      <c r="M606" s="1125" t="s">
        <v>675</v>
      </c>
      <c r="N606" s="1125"/>
      <c r="O606" s="40">
        <v>4.8481901066153664E-4</v>
      </c>
      <c r="P606" s="51"/>
      <c r="Q606" s="51"/>
      <c r="BB606" s="478"/>
    </row>
    <row r="607" s="401" customFormat="true" ht="25.15" customHeight="true" x14ac:dyDescent="0.2">
      <c r="A607" s="478"/>
      <c r="B607" s="478"/>
      <c r="C607" s="1124" t="s">
        <v>209</v>
      </c>
      <c r="D607" s="1125"/>
      <c r="E607" s="27">
        <v>11.521614942810066</v>
      </c>
      <c r="F607" s="26">
        <v>11.877953549288728</v>
      </c>
      <c r="G607" s="25">
        <v>11.877953549288728</v>
      </c>
      <c r="H607" s="1125" t="s">
        <v>629</v>
      </c>
      <c r="I607" s="1125"/>
      <c r="J607" s="41">
        <v>1.3348633905421046E-2</v>
      </c>
      <c r="K607" s="51"/>
      <c r="L607" s="51"/>
      <c r="M607" s="1125" t="s">
        <v>671</v>
      </c>
      <c r="N607" s="1125"/>
      <c r="O607" s="40">
        <v>1.2427846184584522E-4</v>
      </c>
      <c r="P607" s="51"/>
      <c r="Q607" s="51"/>
      <c r="BB607" s="478"/>
    </row>
    <row r="608" s="401" customFormat="true" ht="25.15" customHeight="true" x14ac:dyDescent="0.2">
      <c r="A608" s="478"/>
      <c r="B608" s="478"/>
      <c r="C608" s="1124"/>
      <c r="D608" s="1138"/>
      <c r="E608" s="51"/>
      <c r="F608" s="51"/>
      <c r="G608" s="51"/>
      <c r="H608" s="1125" t="s">
        <v>622</v>
      </c>
      <c r="I608" s="1125"/>
      <c r="J608" s="41">
        <v>1.9118469882286705E-2</v>
      </c>
      <c r="K608" s="51"/>
      <c r="L608" s="51"/>
      <c r="M608" s="1125" t="s">
        <v>597</v>
      </c>
      <c r="N608" s="1125"/>
      <c r="O608" s="40">
        <v>1.02723223834849E-2</v>
      </c>
      <c r="P608" s="51"/>
      <c r="Q608" s="51"/>
      <c r="BB608" s="478"/>
    </row>
    <row r="609" s="401" customFormat="true" ht="25.15" customHeight="true" x14ac:dyDescent="0.2">
      <c r="A609" s="478"/>
      <c r="B609" s="478"/>
      <c r="C609" s="1124"/>
      <c r="D609" s="1138"/>
      <c r="E609" s="51"/>
      <c r="F609" s="51"/>
      <c r="G609" s="51"/>
      <c r="H609" s="1125" t="s">
        <v>670</v>
      </c>
      <c r="I609" s="1125"/>
      <c r="J609" s="41">
        <v>9.3273961282487291E-4</v>
      </c>
      <c r="K609" s="51"/>
      <c r="L609" s="51"/>
      <c r="M609" s="1125" t="s">
        <v>602</v>
      </c>
      <c r="N609" s="1125"/>
      <c r="O609" s="40">
        <v>2.7477799532914411E-3</v>
      </c>
      <c r="P609" s="51"/>
      <c r="Q609" s="51"/>
      <c r="BB609" s="478"/>
    </row>
    <row r="610" s="401" customFormat="true" ht="25.15" customHeight="true" x14ac:dyDescent="0.2">
      <c r="A610" s="478"/>
      <c r="B610" s="478"/>
      <c r="C610" s="1124"/>
      <c r="D610" s="1138"/>
      <c r="E610" s="51"/>
      <c r="F610" s="51"/>
      <c r="G610" s="51"/>
      <c r="H610" s="1125" t="s">
        <v>669</v>
      </c>
      <c r="I610" s="1125"/>
      <c r="J610" s="41">
        <v>5.8807474035665929E-4</v>
      </c>
      <c r="K610" s="51"/>
      <c r="L610" s="51"/>
      <c r="M610" s="1125" t="s">
        <v>629</v>
      </c>
      <c r="N610" s="1125"/>
      <c r="O610" s="40">
        <v>2.5596350761531105E-3</v>
      </c>
      <c r="P610" s="51"/>
      <c r="Q610" s="51"/>
      <c r="BB610" s="478"/>
    </row>
    <row r="611" s="401" customFormat="true" ht="25.15" customHeight="true" x14ac:dyDescent="0.2">
      <c r="A611" s="478"/>
      <c r="B611" s="478"/>
      <c r="C611" s="1124"/>
      <c r="D611" s="1138"/>
      <c r="E611" s="51"/>
      <c r="F611" s="51"/>
      <c r="G611" s="51"/>
      <c r="H611" s="1125" t="s">
        <v>679</v>
      </c>
      <c r="I611" s="1125"/>
      <c r="J611" s="41">
        <v>3.4940532149744472E-4</v>
      </c>
      <c r="K611" s="51"/>
      <c r="L611" s="51"/>
      <c r="M611" s="1125" t="s">
        <v>622</v>
      </c>
      <c r="N611" s="1125"/>
      <c r="O611" s="40">
        <v>3.6448722660800147E-3</v>
      </c>
      <c r="P611" s="51"/>
      <c r="Q611" s="51"/>
      <c r="BB611" s="478"/>
    </row>
    <row r="612" s="401" customFormat="true" ht="25.15" customHeight="true" x14ac:dyDescent="0.2">
      <c r="A612" s="478"/>
      <c r="B612" s="478"/>
      <c r="C612" s="1124"/>
      <c r="D612" s="1138"/>
      <c r="E612" s="51"/>
      <c r="F612" s="51"/>
      <c r="G612" s="51"/>
      <c r="H612" s="1125" t="s">
        <v>637</v>
      </c>
      <c r="I612" s="1125"/>
      <c r="J612" s="41">
        <v>9.0481830841291858E-3</v>
      </c>
      <c r="K612" s="51"/>
      <c r="L612" s="51"/>
      <c r="M612" s="1125" t="s">
        <v>670</v>
      </c>
      <c r="N612" s="1125"/>
      <c r="O612" s="40">
        <v>1.0320726575901186E-3</v>
      </c>
      <c r="P612" s="51"/>
      <c r="Q612" s="51"/>
      <c r="BB612" s="478"/>
    </row>
    <row r="613" s="401" customFormat="true" ht="25.15" customHeight="true" x14ac:dyDescent="0.2">
      <c r="A613" s="478"/>
      <c r="B613" s="478"/>
      <c r="C613" s="1124"/>
      <c r="D613" s="1138"/>
      <c r="E613" s="51"/>
      <c r="F613" s="51"/>
      <c r="G613" s="51"/>
      <c r="H613" s="1125" t="s">
        <v>645</v>
      </c>
      <c r="I613" s="1125"/>
      <c r="J613" s="41">
        <v>5.5843368368405141E-3</v>
      </c>
      <c r="K613" s="51"/>
      <c r="L613" s="51"/>
      <c r="M613" s="1125" t="s">
        <v>669</v>
      </c>
      <c r="N613" s="1125"/>
      <c r="O613" s="40">
        <v>1.255016634557284E-3</v>
      </c>
      <c r="P613" s="51"/>
      <c r="Q613" s="51"/>
      <c r="BB613" s="478"/>
    </row>
    <row r="614" s="401" customFormat="true" ht="25.15" customHeight="true" x14ac:dyDescent="0.2">
      <c r="A614" s="478"/>
      <c r="B614" s="478"/>
      <c r="C614" s="1124"/>
      <c r="D614" s="1138"/>
      <c r="E614" s="51"/>
      <c r="F614" s="51"/>
      <c r="G614" s="51"/>
      <c r="H614" s="1125" t="s">
        <v>658</v>
      </c>
      <c r="I614" s="1125"/>
      <c r="J614" s="41">
        <v>3.2989656328392221E-3</v>
      </c>
      <c r="K614" s="51"/>
      <c r="L614" s="51"/>
      <c r="M614" s="1125" t="s">
        <v>679</v>
      </c>
      <c r="N614" s="1125"/>
      <c r="O614" s="40">
        <v>1.2508287123489227E-4</v>
      </c>
      <c r="P614" s="51"/>
      <c r="Q614" s="51"/>
      <c r="BB614" s="478"/>
    </row>
    <row r="615" s="401" customFormat="true" ht="25.15" customHeight="true" x14ac:dyDescent="0.2">
      <c r="A615" s="478"/>
      <c r="B615" s="478"/>
      <c r="C615" s="1124"/>
      <c r="D615" s="1138"/>
      <c r="E615" s="51"/>
      <c r="F615" s="51"/>
      <c r="G615" s="51"/>
      <c r="H615" s="1125" t="s">
        <v>681</v>
      </c>
      <c r="I615" s="1125"/>
      <c r="J615" s="41">
        <v>2.0313425454437781E-4</v>
      </c>
      <c r="K615" s="51"/>
      <c r="L615" s="51"/>
      <c r="M615" s="1125" t="s">
        <v>637</v>
      </c>
      <c r="N615" s="1125"/>
      <c r="O615" s="33">
        <v>5.040474089509445E-7</v>
      </c>
      <c r="P615" s="51"/>
      <c r="Q615" s="51"/>
      <c r="BB615" s="478"/>
    </row>
    <row r="616" s="401" customFormat="true" ht="25.15" customHeight="true" x14ac:dyDescent="0.2">
      <c r="A616" s="478"/>
      <c r="B616" s="478"/>
      <c r="C616" s="1124"/>
      <c r="D616" s="1138"/>
      <c r="E616" s="51"/>
      <c r="F616" s="51"/>
      <c r="G616" s="51"/>
      <c r="H616" s="1125" t="s">
        <v>623</v>
      </c>
      <c r="I616" s="1125"/>
      <c r="J616" s="41">
        <v>1.8049755993165332E-2</v>
      </c>
      <c r="K616" s="51"/>
      <c r="L616" s="51"/>
      <c r="M616" s="1125" t="s">
        <v>645</v>
      </c>
      <c r="N616" s="1125"/>
      <c r="O616" s="40">
        <v>1.587036059151486E-4</v>
      </c>
      <c r="P616" s="51"/>
      <c r="Q616" s="51"/>
      <c r="BB616" s="478"/>
    </row>
    <row r="617" s="401" customFormat="true" ht="25.15" customHeight="true" x14ac:dyDescent="0.2">
      <c r="A617" s="478"/>
      <c r="B617" s="478"/>
      <c r="C617" s="1124"/>
      <c r="D617" s="1138"/>
      <c r="E617" s="51"/>
      <c r="F617" s="51"/>
      <c r="G617" s="51"/>
      <c r="H617" s="1125" t="s">
        <v>634</v>
      </c>
      <c r="I617" s="1125"/>
      <c r="J617" s="41">
        <v>1.098154593390345E-2</v>
      </c>
      <c r="K617" s="51"/>
      <c r="L617" s="51"/>
      <c r="M617" s="1125" t="s">
        <v>623</v>
      </c>
      <c r="N617" s="1125"/>
      <c r="O617" s="40">
        <v>2.0470381818579617E-4</v>
      </c>
      <c r="P617" s="51"/>
      <c r="Q617" s="51"/>
      <c r="BB617" s="478"/>
    </row>
    <row r="618" s="401" customFormat="true" ht="25.15" customHeight="true" x14ac:dyDescent="0.2">
      <c r="A618" s="478"/>
      <c r="B618" s="478"/>
      <c r="C618" s="1124"/>
      <c r="D618" s="1138"/>
      <c r="E618" s="51"/>
      <c r="F618" s="51"/>
      <c r="G618" s="51"/>
      <c r="H618" s="1125" t="s">
        <v>647</v>
      </c>
      <c r="I618" s="1125"/>
      <c r="J618" s="41">
        <v>5.2205249330267859E-3</v>
      </c>
      <c r="K618" s="51"/>
      <c r="L618" s="51"/>
      <c r="M618" s="1125" t="s">
        <v>634</v>
      </c>
      <c r="N618" s="1125"/>
      <c r="O618" s="40">
        <v>6.3000244521031019E-4</v>
      </c>
      <c r="P618" s="51"/>
      <c r="Q618" s="51"/>
      <c r="BB618" s="478"/>
    </row>
    <row r="619" s="401" customFormat="true" ht="25.15" customHeight="true" x14ac:dyDescent="0.2">
      <c r="A619" s="478"/>
      <c r="B619" s="478"/>
      <c r="C619" s="1124"/>
      <c r="D619" s="1138"/>
      <c r="E619" s="51"/>
      <c r="F619" s="51"/>
      <c r="G619" s="51"/>
      <c r="H619" s="1125" t="s">
        <v>668</v>
      </c>
      <c r="I619" s="1125"/>
      <c r="J619" s="41">
        <v>2.2004163758029657E-3</v>
      </c>
      <c r="K619" s="51"/>
      <c r="L619" s="51"/>
      <c r="M619" s="1125" t="s">
        <v>647</v>
      </c>
      <c r="N619" s="1125"/>
      <c r="O619" s="40">
        <v>1.8628755516593331E-4</v>
      </c>
      <c r="P619" s="51"/>
      <c r="Q619" s="51"/>
      <c r="BB619" s="478"/>
    </row>
    <row r="620" s="401" customFormat="true" ht="25.15" customHeight="true" x14ac:dyDescent="0.2">
      <c r="A620" s="478"/>
      <c r="B620" s="478"/>
      <c r="C620" s="1124"/>
      <c r="D620" s="1138"/>
      <c r="E620" s="51"/>
      <c r="F620" s="51"/>
      <c r="G620" s="51"/>
      <c r="H620" s="1125" t="s">
        <v>606</v>
      </c>
      <c r="I620" s="1125"/>
      <c r="J620" s="41">
        <v>6.4236957694261437E-2</v>
      </c>
      <c r="K620" s="51"/>
      <c r="L620" s="51"/>
      <c r="M620" s="1125" t="s">
        <v>606</v>
      </c>
      <c r="N620" s="1125"/>
      <c r="O620" s="40">
        <v>4.4560852216764917E-3</v>
      </c>
      <c r="P620" s="51"/>
      <c r="Q620" s="51"/>
      <c r="BB620" s="478"/>
    </row>
    <row r="621" s="401" customFormat="true" ht="25.15" customHeight="true" x14ac:dyDescent="0.2">
      <c r="A621" s="478"/>
      <c r="B621" s="478"/>
      <c r="C621" s="1124"/>
      <c r="D621" s="1138"/>
      <c r="E621" s="51"/>
      <c r="F621" s="51"/>
      <c r="G621" s="51"/>
      <c r="H621" s="1125" t="s">
        <v>613</v>
      </c>
      <c r="I621" s="1125"/>
      <c r="J621" s="41">
        <v>3.923090938826445E-2</v>
      </c>
      <c r="K621" s="51"/>
      <c r="L621" s="51"/>
      <c r="M621" s="1125" t="s">
        <v>613</v>
      </c>
      <c r="N621" s="1125"/>
      <c r="O621" s="40">
        <v>3.7096488681957291E-3</v>
      </c>
      <c r="P621" s="51"/>
      <c r="Q621" s="51"/>
      <c r="BB621" s="478"/>
    </row>
    <row r="622" s="401" customFormat="true" ht="25.15" customHeight="true" x14ac:dyDescent="0.2">
      <c r="A622" s="478"/>
      <c r="B622" s="478"/>
      <c r="C622" s="1124"/>
      <c r="D622" s="1138"/>
      <c r="E622" s="51"/>
      <c r="F622" s="51"/>
      <c r="G622" s="51"/>
      <c r="H622" s="1125" t="s">
        <v>628</v>
      </c>
      <c r="I622" s="1125"/>
      <c r="J622" s="41">
        <v>1.5191924318471739E-2</v>
      </c>
      <c r="K622" s="51"/>
      <c r="L622" s="51"/>
      <c r="M622" s="1125" t="s">
        <v>628</v>
      </c>
      <c r="N622" s="1125"/>
      <c r="O622" s="40">
        <v>8.9924878821127791E-3</v>
      </c>
      <c r="P622" s="51"/>
      <c r="Q622" s="51"/>
      <c r="BB622" s="478"/>
    </row>
    <row r="623" s="401" customFormat="true" ht="25.15" customHeight="true" x14ac:dyDescent="0.2">
      <c r="A623" s="478"/>
      <c r="B623" s="478"/>
      <c r="C623" s="1124"/>
      <c r="D623" s="1138"/>
      <c r="E623" s="51"/>
      <c r="F623" s="51"/>
      <c r="G623" s="51"/>
      <c r="H623" s="1125" t="s">
        <v>624</v>
      </c>
      <c r="I623" s="1125"/>
      <c r="J623" s="41">
        <v>6.7233098291017064E-4</v>
      </c>
      <c r="K623" s="51"/>
      <c r="L623" s="51"/>
      <c r="M623" s="1125" t="s">
        <v>624</v>
      </c>
      <c r="N623" s="1125"/>
      <c r="O623" s="40">
        <v>1.3190234565802471E-2</v>
      </c>
      <c r="P623" s="51"/>
      <c r="Q623" s="51"/>
      <c r="BB623" s="478"/>
    </row>
    <row r="624" s="401" customFormat="true" ht="25.15" customHeight="true" x14ac:dyDescent="0.2">
      <c r="A624" s="478"/>
      <c r="B624" s="478"/>
      <c r="C624" s="1124"/>
      <c r="D624" s="1138"/>
      <c r="E624" s="51"/>
      <c r="F624" s="51"/>
      <c r="G624" s="51"/>
      <c r="H624" s="1125" t="s">
        <v>640</v>
      </c>
      <c r="I624" s="1125"/>
      <c r="J624" s="41">
        <v>7.8470466195426705E-3</v>
      </c>
      <c r="K624" s="51"/>
      <c r="L624" s="51"/>
      <c r="M624" s="1125" t="s">
        <v>640</v>
      </c>
      <c r="N624" s="1125"/>
      <c r="O624" s="40">
        <v>4.0399863380470632E-3</v>
      </c>
      <c r="P624" s="51"/>
      <c r="Q624" s="51"/>
      <c r="BB624" s="478"/>
    </row>
    <row r="625" s="401" customFormat="true" ht="25.15" customHeight="true" x14ac:dyDescent="0.2">
      <c r="A625" s="478"/>
      <c r="B625" s="478"/>
      <c r="C625" s="1124"/>
      <c r="D625" s="1138"/>
      <c r="E625" s="51"/>
      <c r="F625" s="51"/>
      <c r="G625" s="51"/>
      <c r="H625" s="1125" t="s">
        <v>631</v>
      </c>
      <c r="I625" s="1125"/>
      <c r="J625" s="41">
        <v>1.3202749777253296E-2</v>
      </c>
      <c r="K625" s="51"/>
      <c r="L625" s="51"/>
      <c r="M625" s="1125" t="s">
        <v>631</v>
      </c>
      <c r="N625" s="1125"/>
      <c r="O625" s="40">
        <v>1.2897222483893086E-3</v>
      </c>
      <c r="P625" s="51"/>
      <c r="Q625" s="51"/>
      <c r="BB625" s="478"/>
    </row>
    <row r="626" s="401" customFormat="true" ht="25.15" customHeight="true" x14ac:dyDescent="0.2">
      <c r="A626" s="478"/>
      <c r="B626" s="478"/>
      <c r="C626" s="1124"/>
      <c r="D626" s="1138"/>
      <c r="E626" s="51"/>
      <c r="F626" s="51"/>
      <c r="G626" s="51"/>
      <c r="H626" s="1125" t="s">
        <v>659</v>
      </c>
      <c r="I626" s="1125"/>
      <c r="J626" s="41">
        <v>3.0740686724199488E-3</v>
      </c>
      <c r="K626" s="51"/>
      <c r="L626" s="51"/>
      <c r="M626" s="1125" t="s">
        <v>654</v>
      </c>
      <c r="N626" s="1125"/>
      <c r="O626" s="40">
        <v>3.3354492013825915E-3</v>
      </c>
      <c r="P626" s="51"/>
      <c r="Q626" s="51"/>
      <c r="BB626" s="478"/>
    </row>
    <row r="627" s="401" customFormat="true" ht="25.15" customHeight="true" x14ac:dyDescent="0.2">
      <c r="A627" s="478"/>
      <c r="B627" s="478"/>
      <c r="C627" s="1124"/>
      <c r="D627" s="1138"/>
      <c r="E627" s="51"/>
      <c r="F627" s="51"/>
      <c r="G627" s="51"/>
      <c r="H627" s="1125" t="s">
        <v>615</v>
      </c>
      <c r="I627" s="1125"/>
      <c r="J627" s="41">
        <v>2.9173975007312767E-3</v>
      </c>
      <c r="K627" s="51"/>
      <c r="L627" s="51"/>
      <c r="M627" s="1125" t="s">
        <v>659</v>
      </c>
      <c r="N627" s="1125"/>
      <c r="O627" s="40">
        <v>2.7845933558968412E-3</v>
      </c>
      <c r="P627" s="51"/>
      <c r="Q627" s="51"/>
      <c r="BB627" s="478"/>
    </row>
    <row r="628" s="401" customFormat="true" ht="25.15" customHeight="true" x14ac:dyDescent="0.2">
      <c r="A628" s="478"/>
      <c r="B628" s="478"/>
      <c r="C628" s="1124"/>
      <c r="D628" s="1138"/>
      <c r="E628" s="51"/>
      <c r="F628" s="51"/>
      <c r="G628" s="51"/>
      <c r="H628" s="1125" t="s">
        <v>633</v>
      </c>
      <c r="I628" s="1125"/>
      <c r="J628" s="41">
        <v>4.1880611002327118E-3</v>
      </c>
      <c r="K628" s="51"/>
      <c r="L628" s="51"/>
      <c r="M628" s="1125" t="s">
        <v>615</v>
      </c>
      <c r="N628" s="1125"/>
      <c r="O628" s="40">
        <v>2.0426484812238084E-2</v>
      </c>
      <c r="P628" s="51"/>
      <c r="Q628" s="51"/>
      <c r="BB628" s="478"/>
    </row>
    <row r="629" s="401" customFormat="true" ht="25.15" customHeight="true" x14ac:dyDescent="0.2">
      <c r="A629" s="478"/>
      <c r="B629" s="478"/>
      <c r="C629" s="1124"/>
      <c r="D629" s="1138"/>
      <c r="E629" s="51"/>
      <c r="F629" s="51"/>
      <c r="G629" s="51"/>
      <c r="H629" s="1125" t="s">
        <v>584</v>
      </c>
      <c r="I629" s="1125"/>
      <c r="J629" s="41">
        <v>0.26515271842128502</v>
      </c>
      <c r="K629" s="51"/>
      <c r="L629" s="51"/>
      <c r="M629" s="1125" t="s">
        <v>633</v>
      </c>
      <c r="N629" s="1125"/>
      <c r="O629" s="40">
        <v>7.9681079094122073E-3</v>
      </c>
      <c r="P629" s="51"/>
      <c r="Q629" s="51"/>
      <c r="BB629" s="478"/>
    </row>
    <row r="630" s="401" customFormat="true" ht="25.15" customHeight="true" x14ac:dyDescent="0.2">
      <c r="A630" s="478"/>
      <c r="B630" s="478"/>
      <c r="C630" s="1124"/>
      <c r="D630" s="1138"/>
      <c r="E630" s="51"/>
      <c r="F630" s="51"/>
      <c r="G630" s="51"/>
      <c r="H630" s="1125" t="s">
        <v>621</v>
      </c>
      <c r="I630" s="1125"/>
      <c r="J630" s="41">
        <v>1.3971245491610444E-2</v>
      </c>
      <c r="K630" s="51"/>
      <c r="L630" s="51"/>
      <c r="M630" s="1125" t="s">
        <v>655</v>
      </c>
      <c r="N630" s="1125"/>
      <c r="O630" s="40">
        <v>3.0868448951676284E-3</v>
      </c>
      <c r="P630" s="51"/>
      <c r="Q630" s="51"/>
      <c r="BB630" s="478"/>
    </row>
    <row r="631" s="401" customFormat="true" ht="25.15" customHeight="true" x14ac:dyDescent="0.2">
      <c r="A631" s="478"/>
      <c r="B631" s="478"/>
      <c r="C631" s="1124"/>
      <c r="D631" s="1138"/>
      <c r="E631" s="51"/>
      <c r="F631" s="51"/>
      <c r="G631" s="51"/>
      <c r="H631" s="1125" t="s">
        <v>682</v>
      </c>
      <c r="I631" s="1125"/>
      <c r="J631" s="41">
        <v>1.687753638136099E-4</v>
      </c>
      <c r="K631" s="51"/>
      <c r="L631" s="51"/>
      <c r="M631" s="1125" t="s">
        <v>584</v>
      </c>
      <c r="N631" s="1125"/>
      <c r="O631" s="40">
        <v>0.13833197465163044</v>
      </c>
      <c r="P631" s="51"/>
      <c r="Q631" s="51"/>
      <c r="BB631" s="478"/>
    </row>
    <row r="632" s="401" customFormat="true" ht="25.15" customHeight="true" x14ac:dyDescent="0.2">
      <c r="A632" s="478"/>
      <c r="B632" s="478"/>
      <c r="C632" s="1124"/>
      <c r="D632" s="1138"/>
      <c r="E632" s="51"/>
      <c r="F632" s="51"/>
      <c r="G632" s="51"/>
      <c r="H632" s="1125" t="s">
        <v>626</v>
      </c>
      <c r="I632" s="1125"/>
      <c r="J632" s="41">
        <v>7.7009380300816473E-3</v>
      </c>
      <c r="K632" s="51"/>
      <c r="L632" s="51"/>
      <c r="M632" s="1125" t="s">
        <v>621</v>
      </c>
      <c r="N632" s="1125"/>
      <c r="O632" s="40">
        <v>1.3959901026553853E-2</v>
      </c>
      <c r="P632" s="51"/>
      <c r="Q632" s="51"/>
      <c r="BB632" s="478"/>
    </row>
    <row r="633" s="401" customFormat="true" ht="25.15" customHeight="true" x14ac:dyDescent="0.2">
      <c r="A633" s="478"/>
      <c r="B633" s="478"/>
      <c r="C633" s="1124"/>
      <c r="D633" s="1138"/>
      <c r="E633" s="51"/>
      <c r="F633" s="51"/>
      <c r="G633" s="51"/>
      <c r="H633" s="1125" t="s">
        <v>651</v>
      </c>
      <c r="I633" s="1125"/>
      <c r="J633" s="41">
        <v>4.198100506510225E-3</v>
      </c>
      <c r="K633" s="51"/>
      <c r="L633" s="51"/>
      <c r="M633" s="1125" t="s">
        <v>626</v>
      </c>
      <c r="N633" s="1125"/>
      <c r="O633" s="40">
        <v>1.8561276964861185E-3</v>
      </c>
      <c r="P633" s="51"/>
      <c r="Q633" s="51"/>
      <c r="BB633" s="478"/>
    </row>
    <row r="634" s="401" customFormat="true" ht="25.15" customHeight="true" x14ac:dyDescent="0.2">
      <c r="A634" s="478"/>
      <c r="B634" s="478"/>
      <c r="C634" s="1124"/>
      <c r="D634" s="1138"/>
      <c r="E634" s="51"/>
      <c r="F634" s="51"/>
      <c r="G634" s="51"/>
      <c r="H634" s="1125" t="s">
        <v>625</v>
      </c>
      <c r="I634" s="1125"/>
      <c r="J634" s="41">
        <v>4.0900145873477159E-3</v>
      </c>
      <c r="K634" s="51"/>
      <c r="L634" s="51"/>
      <c r="M634" s="1125" t="s">
        <v>625</v>
      </c>
      <c r="N634" s="1125"/>
      <c r="O634" s="40">
        <v>1.13516665869363E-2</v>
      </c>
      <c r="P634" s="51"/>
      <c r="Q634" s="51"/>
      <c r="BB634" s="478"/>
    </row>
    <row r="635" s="401" customFormat="true" ht="25.15" customHeight="true" x14ac:dyDescent="0.2">
      <c r="A635" s="478"/>
      <c r="B635" s="478"/>
      <c r="C635" s="1124"/>
      <c r="D635" s="1138"/>
      <c r="E635" s="51"/>
      <c r="F635" s="51"/>
      <c r="G635" s="51"/>
      <c r="H635" s="1125" t="s">
        <v>636</v>
      </c>
      <c r="I635" s="1125"/>
      <c r="J635" s="41">
        <v>3.760371998658575E-4</v>
      </c>
      <c r="K635" s="51"/>
      <c r="L635" s="51"/>
      <c r="M635" s="1125" t="s">
        <v>636</v>
      </c>
      <c r="N635" s="1125"/>
      <c r="O635" s="40">
        <v>1.2678349060194984E-3</v>
      </c>
      <c r="P635" s="51"/>
      <c r="Q635" s="51"/>
      <c r="BB635" s="478"/>
    </row>
    <row r="636" s="401" customFormat="true" ht="25.15" customHeight="true" x14ac:dyDescent="0.2">
      <c r="A636" s="478"/>
      <c r="B636" s="478"/>
      <c r="C636" s="1124"/>
      <c r="D636" s="1138"/>
      <c r="E636" s="51"/>
      <c r="F636" s="51"/>
      <c r="G636" s="51"/>
      <c r="H636" s="1125" t="s">
        <v>576</v>
      </c>
      <c r="I636" s="1125"/>
      <c r="J636" s="41">
        <v>0.41234975829330545</v>
      </c>
      <c r="K636" s="51"/>
      <c r="L636" s="51"/>
      <c r="M636" s="1125" t="s">
        <v>576</v>
      </c>
      <c r="N636" s="1125"/>
      <c r="O636" s="40">
        <v>0.20547539311028504</v>
      </c>
      <c r="P636" s="51"/>
      <c r="Q636" s="51"/>
      <c r="BB636" s="478"/>
    </row>
    <row r="637" s="401" customFormat="true" ht="25.15" customHeight="true" x14ac:dyDescent="0.2">
      <c r="A637" s="478"/>
      <c r="B637" s="478"/>
      <c r="C637" s="1124"/>
      <c r="D637" s="1138"/>
      <c r="E637" s="51"/>
      <c r="F637" s="51"/>
      <c r="G637" s="51"/>
      <c r="H637" s="1125" t="s">
        <v>639</v>
      </c>
      <c r="I637" s="1125"/>
      <c r="J637" s="41">
        <v>2.8092795909286355E-4</v>
      </c>
      <c r="K637" s="51"/>
      <c r="L637" s="51"/>
      <c r="M637" s="1125" t="s">
        <v>639</v>
      </c>
      <c r="N637" s="1125"/>
      <c r="O637" s="40">
        <v>5.5138748138734775E-3</v>
      </c>
      <c r="P637" s="51"/>
      <c r="Q637" s="51"/>
      <c r="BB637" s="478"/>
    </row>
    <row r="638" s="401" customFormat="true" ht="25.15" customHeight="true" x14ac:dyDescent="0.2">
      <c r="A638" s="478"/>
      <c r="B638" s="478"/>
      <c r="C638" s="1124"/>
      <c r="D638" s="1138"/>
      <c r="E638" s="51"/>
      <c r="F638" s="51"/>
      <c r="G638" s="51"/>
      <c r="H638" s="1125" t="s">
        <v>573</v>
      </c>
      <c r="I638" s="1125"/>
      <c r="J638" s="41">
        <v>0.51708107043732987</v>
      </c>
      <c r="K638" s="51"/>
      <c r="L638" s="51"/>
      <c r="M638" s="1125" t="s">
        <v>573</v>
      </c>
      <c r="N638" s="1125"/>
      <c r="O638" s="40">
        <v>0.18222389853293922</v>
      </c>
      <c r="P638" s="51"/>
      <c r="Q638" s="51"/>
      <c r="BB638" s="478"/>
    </row>
    <row r="639" s="401" customFormat="true" ht="25.15" customHeight="true" x14ac:dyDescent="0.2">
      <c r="A639" s="478"/>
      <c r="B639" s="478"/>
      <c r="C639" s="1124"/>
      <c r="D639" s="1138"/>
      <c r="E639" s="51"/>
      <c r="F639" s="51"/>
      <c r="G639" s="51"/>
      <c r="H639" s="1125" t="s">
        <v>665</v>
      </c>
      <c r="I639" s="1125"/>
      <c r="J639" s="41">
        <v>2.9279861150659742E-3</v>
      </c>
      <c r="K639" s="51"/>
      <c r="L639" s="51"/>
      <c r="M639" s="1125" t="s">
        <v>667</v>
      </c>
      <c r="N639" s="1125"/>
      <c r="O639" s="40">
        <v>3.6223044266724027E-4</v>
      </c>
      <c r="P639" s="51"/>
      <c r="Q639" s="51"/>
      <c r="BB639" s="478"/>
    </row>
    <row r="640" s="401" customFormat="true" ht="25.15" customHeight="true" x14ac:dyDescent="0.2">
      <c r="A640" s="478"/>
      <c r="B640" s="478"/>
      <c r="C640" s="1124"/>
      <c r="D640" s="1138"/>
      <c r="E640" s="51"/>
      <c r="F640" s="51"/>
      <c r="G640" s="51"/>
      <c r="H640" s="1125" t="s">
        <v>627</v>
      </c>
      <c r="I640" s="1125"/>
      <c r="J640" s="41">
        <v>4.9618864730168362E-3</v>
      </c>
      <c r="K640" s="51"/>
      <c r="L640" s="51"/>
      <c r="M640" s="1125" t="s">
        <v>665</v>
      </c>
      <c r="N640" s="1125"/>
      <c r="O640" s="40">
        <v>1.045598316348633E-4</v>
      </c>
      <c r="P640" s="51"/>
      <c r="Q640" s="51"/>
      <c r="BB640" s="478"/>
    </row>
    <row r="641" s="401" customFormat="true" ht="25.15" customHeight="true" x14ac:dyDescent="0.2">
      <c r="A641" s="478"/>
      <c r="B641" s="478"/>
      <c r="C641" s="1124"/>
      <c r="D641" s="1138"/>
      <c r="E641" s="51"/>
      <c r="F641" s="51"/>
      <c r="G641" s="51"/>
      <c r="H641" s="1125" t="s">
        <v>571</v>
      </c>
      <c r="I641" s="1125"/>
      <c r="J641" s="41">
        <v>0.52183182419622831</v>
      </c>
      <c r="K641" s="51"/>
      <c r="L641" s="51"/>
      <c r="M641" s="1125" t="s">
        <v>627</v>
      </c>
      <c r="N641" s="1125"/>
      <c r="O641" s="40">
        <v>5.915634813633424E-3</v>
      </c>
      <c r="P641" s="51"/>
      <c r="Q641" s="51"/>
      <c r="BB641" s="478"/>
    </row>
    <row r="642" s="401" customFormat="true" ht="25.15" customHeight="true" x14ac:dyDescent="0.2">
      <c r="A642" s="478"/>
      <c r="B642" s="478"/>
      <c r="C642" s="1124"/>
      <c r="D642" s="1138"/>
      <c r="E642" s="51"/>
      <c r="F642" s="51"/>
      <c r="G642" s="51"/>
      <c r="H642" s="1125" t="s">
        <v>568</v>
      </c>
      <c r="I642" s="1125"/>
      <c r="J642" s="41">
        <v>0.5980888022671671</v>
      </c>
      <c r="K642" s="51"/>
      <c r="L642" s="51"/>
      <c r="M642" s="1125" t="s">
        <v>571</v>
      </c>
      <c r="N642" s="1125"/>
      <c r="O642" s="40">
        <v>0.28019333083826659</v>
      </c>
      <c r="P642" s="51"/>
      <c r="Q642" s="51"/>
      <c r="BB642" s="478"/>
    </row>
    <row r="643" s="401" customFormat="true" ht="25.15" customHeight="true" x14ac:dyDescent="0.2">
      <c r="A643" s="478"/>
      <c r="B643" s="478"/>
      <c r="C643" s="1124"/>
      <c r="D643" s="1138"/>
      <c r="E643" s="51"/>
      <c r="F643" s="51"/>
      <c r="G643" s="51"/>
      <c r="H643" s="1125" t="s">
        <v>653</v>
      </c>
      <c r="I643" s="1125"/>
      <c r="J643" s="41">
        <v>9.7978418480837589E-4</v>
      </c>
      <c r="K643" s="51"/>
      <c r="L643" s="51"/>
      <c r="M643" s="1125" t="s">
        <v>568</v>
      </c>
      <c r="N643" s="1125"/>
      <c r="O643" s="40">
        <v>0.26997132749711261</v>
      </c>
      <c r="P643" s="51"/>
      <c r="Q643" s="51"/>
      <c r="BB643" s="478"/>
    </row>
    <row r="644" s="401" customFormat="true" ht="25.15" customHeight="true" x14ac:dyDescent="0.2">
      <c r="A644" s="478"/>
      <c r="B644" s="478"/>
      <c r="C644" s="1124"/>
      <c r="D644" s="1138"/>
      <c r="E644" s="51"/>
      <c r="F644" s="51"/>
      <c r="G644" s="51"/>
      <c r="H644" s="1125" t="s">
        <v>666</v>
      </c>
      <c r="I644" s="1125"/>
      <c r="J644" s="41">
        <v>1.7288980941804807E-4</v>
      </c>
      <c r="K644" s="51"/>
      <c r="L644" s="51"/>
      <c r="M644" s="1125" t="s">
        <v>653</v>
      </c>
      <c r="N644" s="1125"/>
      <c r="O644" s="40">
        <v>5.3943603265627289E-4</v>
      </c>
      <c r="P644" s="51"/>
      <c r="Q644" s="51"/>
      <c r="BB644" s="478"/>
    </row>
    <row r="645" s="401" customFormat="true" ht="25.15" customHeight="true" x14ac:dyDescent="0.2">
      <c r="A645" s="478"/>
      <c r="B645" s="478"/>
      <c r="C645" s="1124"/>
      <c r="D645" s="1138"/>
      <c r="E645" s="51"/>
      <c r="F645" s="51"/>
      <c r="G645" s="51"/>
      <c r="H645" s="1125" t="s">
        <v>661</v>
      </c>
      <c r="I645" s="1125"/>
      <c r="J645" s="41">
        <v>5.5033272470882437E-4</v>
      </c>
      <c r="K645" s="51"/>
      <c r="L645" s="51"/>
      <c r="M645" s="1125" t="s">
        <v>661</v>
      </c>
      <c r="N645" s="1125"/>
      <c r="O645" s="40">
        <v>2.2555964046913396E-4</v>
      </c>
      <c r="P645" s="51"/>
      <c r="Q645" s="51"/>
      <c r="BB645" s="478"/>
    </row>
    <row r="646" s="401" customFormat="true" ht="25.15" customHeight="true" x14ac:dyDescent="0.2">
      <c r="A646" s="478"/>
      <c r="B646" s="478"/>
      <c r="C646" s="1124"/>
      <c r="D646" s="1138"/>
      <c r="E646" s="51"/>
      <c r="F646" s="51"/>
      <c r="G646" s="51"/>
      <c r="H646" s="1125" t="s">
        <v>680</v>
      </c>
      <c r="I646" s="1125"/>
      <c r="J646" s="41">
        <v>2.1996213836212764E-4</v>
      </c>
      <c r="K646" s="51"/>
      <c r="L646" s="51"/>
      <c r="M646" s="1125" t="s">
        <v>595</v>
      </c>
      <c r="N646" s="1125"/>
      <c r="O646" s="40">
        <v>9.6741060243953514E-2</v>
      </c>
      <c r="P646" s="51"/>
      <c r="Q646" s="51"/>
      <c r="BB646" s="478"/>
    </row>
    <row r="647" s="401" customFormat="true" ht="25.15" customHeight="true" x14ac:dyDescent="0.2">
      <c r="A647" s="478"/>
      <c r="B647" s="478"/>
      <c r="C647" s="1124"/>
      <c r="D647" s="1138"/>
      <c r="E647" s="51"/>
      <c r="F647" s="51"/>
      <c r="G647" s="51"/>
      <c r="H647" s="1125" t="s">
        <v>595</v>
      </c>
      <c r="I647" s="1125"/>
      <c r="J647" s="41">
        <v>6.0892556547101462E-2</v>
      </c>
      <c r="K647" s="51"/>
      <c r="L647" s="51"/>
      <c r="M647" s="1125" t="s">
        <v>650</v>
      </c>
      <c r="N647" s="1125"/>
      <c r="O647" s="40">
        <v>2.6139142401473219E-3</v>
      </c>
      <c r="P647" s="51"/>
      <c r="Q647" s="51"/>
      <c r="BB647" s="478"/>
    </row>
    <row r="648" s="401" customFormat="true" ht="25.15" customHeight="true" x14ac:dyDescent="0.2">
      <c r="A648" s="478"/>
      <c r="B648" s="478"/>
      <c r="C648" s="1124"/>
      <c r="D648" s="1138"/>
      <c r="E648" s="51"/>
      <c r="F648" s="51"/>
      <c r="G648" s="51"/>
      <c r="H648" s="1125" t="s">
        <v>650</v>
      </c>
      <c r="I648" s="1125"/>
      <c r="J648" s="41">
        <v>3.2485722947671923E-3</v>
      </c>
      <c r="K648" s="51"/>
      <c r="L648" s="51"/>
      <c r="M648" s="1125" t="s">
        <v>618</v>
      </c>
      <c r="N648" s="1125"/>
      <c r="O648" s="40">
        <v>1.6297792506569316E-2</v>
      </c>
      <c r="P648" s="51"/>
      <c r="Q648" s="51"/>
      <c r="BB648" s="478"/>
    </row>
    <row r="649" s="401" customFormat="true" ht="25.15" customHeight="true" x14ac:dyDescent="0.2">
      <c r="A649" s="478"/>
      <c r="B649" s="478"/>
      <c r="C649" s="1124"/>
      <c r="D649" s="1138"/>
      <c r="E649" s="51"/>
      <c r="F649" s="51"/>
      <c r="G649" s="51"/>
      <c r="H649" s="1125" t="s">
        <v>618</v>
      </c>
      <c r="I649" s="1125"/>
      <c r="J649" s="41">
        <v>1.973080918788437E-2</v>
      </c>
      <c r="K649" s="51"/>
      <c r="L649" s="51"/>
      <c r="M649" s="1125" t="s">
        <v>601</v>
      </c>
      <c r="N649" s="1125"/>
      <c r="O649" s="40">
        <v>8.3281294515382149E-3</v>
      </c>
      <c r="P649" s="51"/>
      <c r="Q649" s="51"/>
      <c r="BB649" s="478"/>
    </row>
    <row r="650" s="401" customFormat="true" ht="25.15" customHeight="true" x14ac:dyDescent="0.2">
      <c r="A650" s="478"/>
      <c r="B650" s="478"/>
      <c r="C650" s="1124"/>
      <c r="D650" s="1138"/>
      <c r="E650" s="51"/>
      <c r="F650" s="51"/>
      <c r="G650" s="51"/>
      <c r="H650" s="1125" t="s">
        <v>601</v>
      </c>
      <c r="I650" s="1125"/>
      <c r="J650" s="41">
        <v>2.0592770216900664E-2</v>
      </c>
      <c r="K650" s="51"/>
      <c r="L650" s="51"/>
      <c r="M650" s="1125" t="s">
        <v>607</v>
      </c>
      <c r="N650" s="1125"/>
      <c r="O650" s="40">
        <v>8.320691497560307E-3</v>
      </c>
      <c r="P650" s="51"/>
      <c r="Q650" s="51"/>
      <c r="BB650" s="478"/>
    </row>
    <row r="651" s="401" customFormat="true" ht="25.15" customHeight="true" x14ac:dyDescent="0.2">
      <c r="A651" s="478"/>
      <c r="B651" s="478"/>
      <c r="C651" s="1124"/>
      <c r="D651" s="1138"/>
      <c r="E651" s="51"/>
      <c r="F651" s="51"/>
      <c r="G651" s="51"/>
      <c r="H651" s="1125" t="s">
        <v>607</v>
      </c>
      <c r="I651" s="1125"/>
      <c r="J651" s="41">
        <v>2.9917384344718679E-2</v>
      </c>
      <c r="K651" s="51"/>
      <c r="L651" s="51"/>
      <c r="M651" s="1125" t="s">
        <v>644</v>
      </c>
      <c r="N651" s="1125"/>
      <c r="O651" s="40">
        <v>2.9959119682333611E-3</v>
      </c>
      <c r="P651" s="51"/>
      <c r="Q651" s="51"/>
      <c r="BB651" s="478"/>
    </row>
    <row r="652" s="401" customFormat="true" ht="25.15" customHeight="true" x14ac:dyDescent="0.2">
      <c r="A652" s="478"/>
      <c r="B652" s="478"/>
      <c r="C652" s="1124"/>
      <c r="D652" s="1138"/>
      <c r="E652" s="51"/>
      <c r="F652" s="51"/>
      <c r="G652" s="51"/>
      <c r="H652" s="1125" t="s">
        <v>663</v>
      </c>
      <c r="I652" s="1125"/>
      <c r="J652" s="41">
        <v>3.0046892501159098E-3</v>
      </c>
      <c r="K652" s="51"/>
      <c r="L652" s="51"/>
      <c r="M652" s="1125" t="s">
        <v>662</v>
      </c>
      <c r="N652" s="1125"/>
      <c r="O652" s="40">
        <v>2.4535213319533541E-4</v>
      </c>
      <c r="P652" s="51"/>
      <c r="Q652" s="51"/>
      <c r="BB652" s="478"/>
    </row>
    <row r="653" s="401" customFormat="true" ht="25.15" customHeight="true" x14ac:dyDescent="0.2">
      <c r="A653" s="478"/>
      <c r="B653" s="478"/>
      <c r="C653" s="1124"/>
      <c r="D653" s="1138"/>
      <c r="E653" s="51"/>
      <c r="F653" s="51"/>
      <c r="G653" s="51"/>
      <c r="H653" s="1125" t="s">
        <v>673</v>
      </c>
      <c r="I653" s="1125"/>
      <c r="J653" s="41">
        <v>1.504696613451359E-3</v>
      </c>
      <c r="K653" s="51"/>
      <c r="L653" s="51"/>
      <c r="M653" s="1125" t="s">
        <v>573</v>
      </c>
      <c r="N653" s="1125"/>
      <c r="O653" s="40">
        <v>2.8309638968457965E-2</v>
      </c>
      <c r="P653" s="51"/>
      <c r="Q653" s="51"/>
      <c r="BB653" s="478"/>
    </row>
    <row r="654" s="401" customFormat="true" ht="25.15" customHeight="true" x14ac:dyDescent="0.2">
      <c r="A654" s="478"/>
      <c r="B654" s="478"/>
      <c r="C654" s="1124"/>
      <c r="D654" s="1138"/>
      <c r="E654" s="51"/>
      <c r="F654" s="51"/>
      <c r="G654" s="51"/>
      <c r="H654" s="1125" t="s">
        <v>644</v>
      </c>
      <c r="I654" s="1125"/>
      <c r="J654" s="41">
        <v>7.7627797540439248E-4</v>
      </c>
      <c r="K654" s="51"/>
      <c r="L654" s="51"/>
      <c r="M654" s="1125" t="s">
        <v>614</v>
      </c>
      <c r="N654" s="1125"/>
      <c r="O654" s="40">
        <v>2.4125364083939081E-2</v>
      </c>
      <c r="P654" s="51"/>
      <c r="Q654" s="51"/>
      <c r="BB654" s="478"/>
    </row>
    <row r="655" s="401" customFormat="true" ht="25.15" customHeight="true" x14ac:dyDescent="0.2">
      <c r="A655" s="478"/>
      <c r="B655" s="478"/>
      <c r="C655" s="1124"/>
      <c r="D655" s="1138"/>
      <c r="E655" s="51"/>
      <c r="F655" s="51"/>
      <c r="G655" s="51"/>
      <c r="H655" s="1125" t="s">
        <v>573</v>
      </c>
      <c r="I655" s="1125"/>
      <c r="J655" s="41">
        <v>5.282794134910776E-2</v>
      </c>
      <c r="K655" s="51"/>
      <c r="L655" s="51"/>
      <c r="M655" s="1125" t="s">
        <v>564</v>
      </c>
      <c r="N655" s="1125"/>
      <c r="O655" s="40">
        <v>4.4564808310973451E-3</v>
      </c>
      <c r="P655" s="51"/>
      <c r="Q655" s="51"/>
      <c r="BB655" s="478"/>
    </row>
    <row r="656" s="401" customFormat="true" ht="25.15" customHeight="true" x14ac:dyDescent="0.2">
      <c r="A656" s="478"/>
      <c r="B656" s="478"/>
      <c r="C656" s="1124"/>
      <c r="D656" s="1138"/>
      <c r="E656" s="51"/>
      <c r="F656" s="51"/>
      <c r="G656" s="51"/>
      <c r="H656" s="1125" t="s">
        <v>614</v>
      </c>
      <c r="I656" s="1125"/>
      <c r="J656" s="41">
        <v>3.3621053752832891E-2</v>
      </c>
      <c r="K656" s="51"/>
      <c r="L656" s="51"/>
      <c r="M656" s="1125" t="s">
        <v>660</v>
      </c>
      <c r="N656" s="1125"/>
      <c r="O656" s="40">
        <v>2.2570230234704672E-4</v>
      </c>
      <c r="P656" s="51"/>
      <c r="Q656" s="51"/>
      <c r="BB656" s="478"/>
    </row>
    <row r="657" s="401" customFormat="true" ht="25.15" customHeight="true" x14ac:dyDescent="0.2">
      <c r="A657" s="478"/>
      <c r="B657" s="478"/>
      <c r="C657" s="1124"/>
      <c r="D657" s="1138"/>
      <c r="E657" s="51"/>
      <c r="F657" s="51"/>
      <c r="G657" s="51"/>
      <c r="H657" s="1125" t="s">
        <v>564</v>
      </c>
      <c r="I657" s="1125"/>
      <c r="J657" s="41">
        <v>4.566254266337502E-3</v>
      </c>
      <c r="K657" s="51"/>
      <c r="L657" s="51"/>
      <c r="M657" s="1125" t="s">
        <v>656</v>
      </c>
      <c r="N657" s="1125"/>
      <c r="O657" s="40">
        <v>1.4270823152466662E-4</v>
      </c>
      <c r="P657" s="51"/>
      <c r="Q657" s="51"/>
      <c r="BB657" s="478"/>
    </row>
    <row r="658" s="401" customFormat="true" ht="25.15" customHeight="true" x14ac:dyDescent="0.2">
      <c r="A658" s="478"/>
      <c r="B658" s="478"/>
      <c r="C658" s="1124"/>
      <c r="D658" s="1138"/>
      <c r="E658" s="51"/>
      <c r="F658" s="51"/>
      <c r="G658" s="51"/>
      <c r="H658" s="1125" t="s">
        <v>660</v>
      </c>
      <c r="I658" s="1125"/>
      <c r="J658" s="41">
        <v>2.1237497254920183E-3</v>
      </c>
      <c r="K658" s="51"/>
      <c r="L658" s="51"/>
      <c r="M658" s="1125" t="s">
        <v>678</v>
      </c>
      <c r="N658" s="1125"/>
      <c r="O658" s="40">
        <v>1.4143383303199823E-4</v>
      </c>
      <c r="P658" s="51"/>
      <c r="Q658" s="51"/>
      <c r="BB658" s="478"/>
    </row>
    <row r="659" s="401" customFormat="true" ht="25.15" customHeight="true" x14ac:dyDescent="0.2">
      <c r="A659" s="478"/>
      <c r="B659" s="478"/>
      <c r="C659" s="1124"/>
      <c r="D659" s="1138"/>
      <c r="E659" s="51"/>
      <c r="F659" s="51"/>
      <c r="G659" s="51"/>
      <c r="H659" s="1125" t="s">
        <v>656</v>
      </c>
      <c r="I659" s="1125"/>
      <c r="J659" s="41">
        <v>3.141887265149025E-3</v>
      </c>
      <c r="K659" s="51"/>
      <c r="L659" s="51"/>
      <c r="M659" s="1125" t="s">
        <v>571</v>
      </c>
      <c r="N659" s="1125"/>
      <c r="O659" s="40">
        <v>4.0543623023440534E-4</v>
      </c>
      <c r="P659" s="51"/>
      <c r="Q659" s="51"/>
      <c r="BB659" s="478"/>
    </row>
    <row r="660" s="401" customFormat="true" ht="25.15" customHeight="true" x14ac:dyDescent="0.2">
      <c r="A660" s="478"/>
      <c r="B660" s="478"/>
      <c r="C660" s="1124"/>
      <c r="D660" s="1138"/>
      <c r="E660" s="51"/>
      <c r="F660" s="51"/>
      <c r="G660" s="51"/>
      <c r="H660" s="1125" t="s">
        <v>571</v>
      </c>
      <c r="I660" s="1125"/>
      <c r="J660" s="41">
        <v>6.1630568996891993E-4</v>
      </c>
      <c r="K660" s="51"/>
      <c r="L660" s="51"/>
      <c r="M660" s="1125" t="s">
        <v>568</v>
      </c>
      <c r="N660" s="1125"/>
      <c r="O660" s="40">
        <v>2.6454669137283972E-2</v>
      </c>
      <c r="P660" s="51"/>
      <c r="Q660" s="51"/>
      <c r="BB660" s="478"/>
    </row>
    <row r="661" s="401" customFormat="true" ht="25.15" customHeight="true" x14ac:dyDescent="0.2">
      <c r="A661" s="478"/>
      <c r="B661" s="478"/>
      <c r="C661" s="1124"/>
      <c r="D661" s="1138"/>
      <c r="E661" s="51"/>
      <c r="F661" s="51"/>
      <c r="G661" s="51"/>
      <c r="H661" s="1125" t="s">
        <v>568</v>
      </c>
      <c r="I661" s="1125"/>
      <c r="J661" s="41">
        <v>3.9168859413466893E-2</v>
      </c>
      <c r="K661" s="51"/>
      <c r="L661" s="51"/>
      <c r="M661" s="1125" t="s">
        <v>676</v>
      </c>
      <c r="N661" s="1125"/>
      <c r="O661" s="40">
        <v>1.9624858640239918E-4</v>
      </c>
      <c r="P661" s="51"/>
      <c r="Q661" s="51"/>
      <c r="BB661" s="478"/>
    </row>
    <row r="662" s="401" customFormat="true" ht="25.15" customHeight="true" x14ac:dyDescent="0.2">
      <c r="A662" s="478"/>
      <c r="B662" s="478"/>
      <c r="C662" s="1124"/>
      <c r="D662" s="1138"/>
      <c r="E662" s="51"/>
      <c r="F662" s="51"/>
      <c r="G662" s="51"/>
      <c r="H662" s="1125" t="s">
        <v>661</v>
      </c>
      <c r="I662" s="1125"/>
      <c r="J662" s="41">
        <v>8.7111684013916409E-4</v>
      </c>
      <c r="K662" s="51"/>
      <c r="L662" s="51"/>
      <c r="M662" s="1125" t="s">
        <v>661</v>
      </c>
      <c r="N662" s="1125"/>
      <c r="O662" s="33">
        <v>8.5913322963031538E-5</v>
      </c>
      <c r="P662" s="51"/>
      <c r="Q662" s="51"/>
      <c r="BB662" s="478"/>
    </row>
    <row r="663" s="401" customFormat="true" ht="25.15" customHeight="true" x14ac:dyDescent="0.2">
      <c r="A663" s="478"/>
      <c r="B663" s="478"/>
      <c r="C663" s="1124"/>
      <c r="D663" s="1138"/>
      <c r="E663" s="51"/>
      <c r="F663" s="51"/>
      <c r="G663" s="51"/>
      <c r="H663" s="1125" t="s">
        <v>564</v>
      </c>
      <c r="I663" s="1125"/>
      <c r="J663" s="41">
        <v>0.67911652877332185</v>
      </c>
      <c r="K663" s="51"/>
      <c r="L663" s="51"/>
      <c r="M663" s="1125" t="s">
        <v>564</v>
      </c>
      <c r="N663" s="1125"/>
      <c r="O663" s="40">
        <v>0.24715272087033563</v>
      </c>
      <c r="P663" s="51"/>
      <c r="Q663" s="51"/>
      <c r="BB663" s="478"/>
    </row>
    <row r="664" s="401" customFormat="true" ht="25.15" customHeight="true" x14ac:dyDescent="0.2">
      <c r="A664" s="478"/>
      <c r="B664" s="478"/>
      <c r="C664" s="1124"/>
      <c r="D664" s="1138"/>
      <c r="E664" s="51"/>
      <c r="F664" s="51"/>
      <c r="G664" s="51"/>
      <c r="H664" s="1125" t="s">
        <v>580</v>
      </c>
      <c r="I664" s="1125"/>
      <c r="J664" s="41">
        <v>5.4220329516738077E-4</v>
      </c>
      <c r="K664" s="51"/>
      <c r="L664" s="51"/>
      <c r="M664" s="1125" t="s">
        <v>580</v>
      </c>
      <c r="N664" s="1125"/>
      <c r="O664" s="40">
        <v>0.22817025534205604</v>
      </c>
      <c r="P664" s="51"/>
      <c r="Q664" s="51"/>
      <c r="BB664" s="478"/>
    </row>
    <row r="665" s="401" customFormat="true" ht="25.15" customHeight="true" x14ac:dyDescent="0.2">
      <c r="A665" s="478"/>
      <c r="B665" s="478"/>
      <c r="C665" s="1124"/>
      <c r="D665" s="1138"/>
      <c r="E665" s="51"/>
      <c r="F665" s="51"/>
      <c r="G665" s="51"/>
      <c r="H665" s="1125" t="s">
        <v>609</v>
      </c>
      <c r="I665" s="1125"/>
      <c r="J665" s="41">
        <v>5.2488044443778879E-2</v>
      </c>
      <c r="K665" s="51"/>
      <c r="L665" s="51"/>
      <c r="M665" s="1125" t="s">
        <v>609</v>
      </c>
      <c r="N665" s="1125"/>
      <c r="O665" s="40">
        <v>6.8898718943130131E-3</v>
      </c>
      <c r="P665" s="51"/>
      <c r="Q665" s="51"/>
      <c r="BB665" s="478"/>
    </row>
    <row r="666" s="401" customFormat="true" ht="25.15" customHeight="true" x14ac:dyDescent="0.2">
      <c r="A666" s="478"/>
      <c r="B666" s="478"/>
      <c r="C666" s="1124"/>
      <c r="D666" s="1138"/>
      <c r="E666" s="51"/>
      <c r="F666" s="51"/>
      <c r="G666" s="51"/>
      <c r="H666" s="1125" t="s">
        <v>599</v>
      </c>
      <c r="I666" s="1125"/>
      <c r="J666" s="41">
        <v>0.10734875149888314</v>
      </c>
      <c r="K666" s="51"/>
      <c r="L666" s="51"/>
      <c r="M666" s="1125" t="s">
        <v>599</v>
      </c>
      <c r="N666" s="1125"/>
      <c r="O666" s="40">
        <v>2.022211455884031E-2</v>
      </c>
      <c r="P666" s="51"/>
      <c r="Q666" s="51"/>
      <c r="BB666" s="478"/>
    </row>
    <row r="667" s="401" customFormat="true" ht="25.15" customHeight="true" x14ac:dyDescent="0.2">
      <c r="A667" s="478"/>
      <c r="B667" s="478"/>
      <c r="C667" s="1124"/>
      <c r="D667" s="1138"/>
      <c r="E667" s="51"/>
      <c r="F667" s="51"/>
      <c r="G667" s="51"/>
      <c r="H667" s="1125" t="s">
        <v>672</v>
      </c>
      <c r="I667" s="1125"/>
      <c r="J667" s="41">
        <v>1.634008570359719E-3</v>
      </c>
      <c r="K667" s="51"/>
      <c r="L667" s="51"/>
      <c r="M667" s="1125" t="s">
        <v>672</v>
      </c>
      <c r="N667" s="1125"/>
      <c r="O667" s="33">
        <v>6.7730056759723241E-5</v>
      </c>
      <c r="P667" s="51"/>
      <c r="Q667" s="51"/>
      <c r="BB667" s="478"/>
    </row>
    <row r="668" s="401" customFormat="true" ht="25.15" customHeight="true" x14ac:dyDescent="0.2">
      <c r="A668" s="478"/>
      <c r="B668" s="478"/>
      <c r="C668" s="1124"/>
      <c r="D668" s="1138"/>
      <c r="E668" s="51"/>
      <c r="F668" s="51"/>
      <c r="G668" s="51"/>
      <c r="H668" s="1125" t="s">
        <v>674</v>
      </c>
      <c r="I668" s="1125"/>
      <c r="J668" s="41">
        <v>1.2094233724154293E-3</v>
      </c>
      <c r="K668" s="51"/>
      <c r="L668" s="51"/>
      <c r="M668" s="1125" t="s">
        <v>674</v>
      </c>
      <c r="N668" s="1125"/>
      <c r="O668" s="33">
        <v>6.4839162651857336E-5</v>
      </c>
      <c r="P668" s="51"/>
      <c r="Q668" s="51"/>
      <c r="BB668" s="478"/>
    </row>
    <row r="669" s="401" customFormat="true" ht="25.15" customHeight="true" x14ac:dyDescent="0.2">
      <c r="A669" s="478"/>
      <c r="B669" s="478"/>
      <c r="C669" s="1124"/>
      <c r="D669" s="1138"/>
      <c r="E669" s="51"/>
      <c r="F669" s="51"/>
      <c r="G669" s="51"/>
      <c r="H669" s="1125" t="s">
        <v>583</v>
      </c>
      <c r="I669" s="1125"/>
      <c r="J669" s="41">
        <v>0.27417178280182641</v>
      </c>
      <c r="K669" s="51"/>
      <c r="L669" s="51"/>
      <c r="M669" s="1125" t="s">
        <v>583</v>
      </c>
      <c r="N669" s="1125"/>
      <c r="O669" s="40">
        <v>0.12214292176771965</v>
      </c>
      <c r="P669" s="51"/>
      <c r="Q669" s="51"/>
      <c r="BB669" s="478"/>
    </row>
    <row r="670" s="401" customFormat="true" ht="25.15" customHeight="true" x14ac:dyDescent="0.2">
      <c r="A670" s="478"/>
      <c r="B670" s="478"/>
      <c r="C670" s="1124"/>
      <c r="D670" s="1138"/>
      <c r="E670" s="51"/>
      <c r="F670" s="51"/>
      <c r="G670" s="51"/>
      <c r="H670" s="1125" t="s">
        <v>571</v>
      </c>
      <c r="I670" s="1125"/>
      <c r="J670" s="41">
        <v>5.0930150944481954E-4</v>
      </c>
      <c r="K670" s="51"/>
      <c r="L670" s="51"/>
      <c r="M670" s="1125" t="s">
        <v>568</v>
      </c>
      <c r="N670" s="1125"/>
      <c r="O670" s="40">
        <v>8.8198213693857757E-3</v>
      </c>
      <c r="P670" s="51"/>
      <c r="Q670" s="51"/>
      <c r="BB670" s="478"/>
    </row>
    <row r="671" s="401" customFormat="true" ht="25.15" customHeight="true" x14ac:dyDescent="0.2">
      <c r="A671" s="478"/>
      <c r="B671" s="478"/>
      <c r="C671" s="1124"/>
      <c r="D671" s="1138"/>
      <c r="E671" s="51"/>
      <c r="F671" s="51"/>
      <c r="G671" s="51"/>
      <c r="H671" s="1125" t="s">
        <v>568</v>
      </c>
      <c r="I671" s="1125"/>
      <c r="J671" s="41">
        <v>1.527548554198572E-2</v>
      </c>
      <c r="K671" s="51"/>
      <c r="L671" s="51"/>
      <c r="M671" s="1125" t="s">
        <v>653</v>
      </c>
      <c r="N671" s="1125"/>
      <c r="O671" s="40">
        <v>1.0554194904069993E-4</v>
      </c>
      <c r="P671" s="51"/>
      <c r="Q671" s="51"/>
      <c r="BB671" s="478"/>
    </row>
    <row r="672" s="401" customFormat="true" ht="25.15" customHeight="true" x14ac:dyDescent="0.2">
      <c r="A672" s="478"/>
      <c r="B672" s="478"/>
      <c r="C672" s="1124"/>
      <c r="D672" s="1138"/>
      <c r="E672" s="51"/>
      <c r="F672" s="51"/>
      <c r="G672" s="51"/>
      <c r="H672" s="1125" t="s">
        <v>666</v>
      </c>
      <c r="I672" s="1125"/>
      <c r="J672" s="41">
        <v>1.0865299332972296E-4</v>
      </c>
      <c r="K672" s="51"/>
      <c r="L672" s="51"/>
      <c r="M672" s="1125" t="s">
        <v>635</v>
      </c>
      <c r="N672" s="1125"/>
      <c r="O672" s="40">
        <v>2.0666389362001859E-3</v>
      </c>
      <c r="P672" s="51"/>
      <c r="Q672" s="51"/>
      <c r="BB672" s="478"/>
    </row>
    <row r="673" s="401" customFormat="true" ht="25.15" customHeight="true" x14ac:dyDescent="0.2">
      <c r="A673" s="478"/>
      <c r="B673" s="478"/>
      <c r="C673" s="1124"/>
      <c r="D673" s="1138"/>
      <c r="E673" s="51"/>
      <c r="F673" s="51"/>
      <c r="G673" s="51"/>
      <c r="H673" s="1125" t="s">
        <v>677</v>
      </c>
      <c r="I673" s="1125"/>
      <c r="J673" s="41">
        <v>3.7028264041097907E-4</v>
      </c>
      <c r="K673" s="51"/>
      <c r="L673" s="51"/>
      <c r="M673" s="1125" t="s">
        <v>608</v>
      </c>
      <c r="N673" s="1125"/>
      <c r="O673" s="37">
        <v>2.7316975519596748E-2</v>
      </c>
      <c r="P673" s="51"/>
      <c r="Q673" s="51"/>
      <c r="BB673" s="478"/>
    </row>
    <row r="674" s="401" customFormat="true" ht="25.15" customHeight="true" x14ac:dyDescent="0.2">
      <c r="A674" s="478"/>
      <c r="B674" s="478"/>
      <c r="C674" s="1124"/>
      <c r="D674" s="1138"/>
      <c r="E674" s="51"/>
      <c r="F674" s="51"/>
      <c r="G674" s="51"/>
      <c r="H674" s="1125" t="s">
        <v>635</v>
      </c>
      <c r="I674" s="1125"/>
      <c r="J674" s="41">
        <v>2.8627476949273528E-3</v>
      </c>
      <c r="K674" s="51"/>
      <c r="L674" s="51"/>
      <c r="M674" s="1138"/>
      <c r="N674" s="1138"/>
      <c r="O674" s="51"/>
      <c r="P674" s="51"/>
      <c r="Q674" s="51"/>
      <c r="BB674" s="478"/>
    </row>
    <row r="675" s="401" customFormat="true" ht="25.15" customHeight="true" x14ac:dyDescent="0.2">
      <c r="A675" s="478"/>
      <c r="B675" s="478"/>
      <c r="C675" s="1124"/>
      <c r="D675" s="1138"/>
      <c r="E675" s="51"/>
      <c r="F675" s="51"/>
      <c r="G675" s="51"/>
      <c r="H675" s="1125" t="s">
        <v>608</v>
      </c>
      <c r="I675" s="1125"/>
      <c r="J675" s="36">
        <v>2.9942189231806561E-2</v>
      </c>
      <c r="K675" s="51"/>
      <c r="L675" s="51"/>
      <c r="M675" s="1138"/>
      <c r="N675" s="1138"/>
      <c r="O675" s="51"/>
      <c r="P675" s="51"/>
      <c r="Q675" s="51"/>
      <c r="BB675" s="478"/>
    </row>
    <row r="676" s="401" customFormat="true" ht="25.15" customHeight="true" x14ac:dyDescent="0.2">
      <c r="A676" s="478"/>
      <c r="B676" s="478"/>
      <c r="C676" s="1124"/>
      <c r="D676" s="1138"/>
      <c r="E676" s="51"/>
      <c r="F676" s="51"/>
      <c r="G676" s="51"/>
      <c r="H676" s="1138"/>
      <c r="I676" s="1138"/>
      <c r="J676" s="51"/>
      <c r="K676" s="51"/>
      <c r="L676" s="51"/>
      <c r="M676" s="1125" t="s">
        <v>239</v>
      </c>
      <c r="N676" s="1125"/>
      <c r="O676" s="1125"/>
      <c r="P676" s="1125"/>
      <c r="Q676" s="1125"/>
      <c r="BB676" s="478"/>
    </row>
    <row r="677" s="401" customFormat="true" ht="25.15" customHeight="true" x14ac:dyDescent="0.2">
      <c r="A677" s="478"/>
      <c r="B677" s="478"/>
      <c r="C677" s="1124"/>
      <c r="D677" s="1138"/>
      <c r="E677" s="51"/>
      <c r="F677" s="51"/>
      <c r="G677" s="51"/>
      <c r="H677" s="1138"/>
      <c r="I677" s="1138"/>
      <c r="J677" s="51"/>
      <c r="K677" s="51"/>
      <c r="L677" s="51"/>
      <c r="M677" s="1125" t="s">
        <v>208</v>
      </c>
      <c r="N677" s="1125"/>
      <c r="O677" s="1129" t="s">
        <v>240</v>
      </c>
      <c r="P677" s="1130"/>
      <c r="Q677" s="1131"/>
      <c r="BB677" s="478"/>
    </row>
    <row r="678" s="401" customFormat="true" ht="25.15" customHeight="true" x14ac:dyDescent="0.2">
      <c r="A678" s="478"/>
      <c r="B678" s="478"/>
      <c r="C678" s="1124"/>
      <c r="D678" s="1138"/>
      <c r="E678" s="51"/>
      <c r="F678" s="51"/>
      <c r="G678" s="51"/>
      <c r="H678" s="1125" t="s">
        <v>239</v>
      </c>
      <c r="I678" s="1125"/>
      <c r="J678" s="1125"/>
      <c r="K678" s="1125"/>
      <c r="L678" s="1125"/>
      <c r="M678" s="1125"/>
      <c r="N678" s="1125"/>
      <c r="O678" s="24" t="s">
        <v>188</v>
      </c>
      <c r="P678" s="23" t="s">
        <v>241</v>
      </c>
      <c r="Q678" s="22" t="s">
        <v>242</v>
      </c>
      <c r="BB678" s="478"/>
    </row>
    <row r="679" s="401" customFormat="true" ht="25.15" customHeight="true" x14ac:dyDescent="0.2">
      <c r="A679" s="478"/>
      <c r="B679" s="478"/>
      <c r="C679" s="1124"/>
      <c r="D679" s="1138"/>
      <c r="E679" s="51"/>
      <c r="F679" s="51"/>
      <c r="G679" s="51"/>
      <c r="H679" s="1125" t="s">
        <v>208</v>
      </c>
      <c r="I679" s="1125"/>
      <c r="J679" s="1132" t="s">
        <v>240</v>
      </c>
      <c r="K679" s="1133"/>
      <c r="L679" s="1134"/>
      <c r="M679" s="1125" t="s">
        <v>209</v>
      </c>
      <c r="N679" s="1125"/>
      <c r="O679" s="21">
        <v>8.410780562411956</v>
      </c>
      <c r="P679" s="20">
        <v>6.3238951597082371</v>
      </c>
      <c r="Q679" s="19">
        <v>6.3238951597082371</v>
      </c>
      <c r="BB679" s="478"/>
    </row>
    <row r="680" s="401" customFormat="true" ht="25.15" customHeight="true" x14ac:dyDescent="0.2">
      <c r="A680" s="478"/>
      <c r="B680" s="478"/>
      <c r="C680" s="1124"/>
      <c r="D680" s="1138"/>
      <c r="E680" s="51"/>
      <c r="F680" s="51"/>
      <c r="G680" s="51"/>
      <c r="H680" s="1125"/>
      <c r="I680" s="1125"/>
      <c r="J680" s="18" t="s">
        <v>188</v>
      </c>
      <c r="K680" s="17" t="s">
        <v>241</v>
      </c>
      <c r="L680" s="16" t="s">
        <v>242</v>
      </c>
      <c r="M680" s="1138"/>
      <c r="N680" s="1138"/>
      <c r="O680" s="51"/>
      <c r="P680" s="51"/>
      <c r="Q680" s="51"/>
      <c r="BB680" s="478"/>
    </row>
    <row r="681" s="401" customFormat="true" ht="25.15" customHeight="true" x14ac:dyDescent="0.2">
      <c r="A681" s="478"/>
      <c r="B681" s="478"/>
      <c r="C681" s="1124"/>
      <c r="D681" s="1138"/>
      <c r="E681" s="51"/>
      <c r="F681" s="51"/>
      <c r="G681" s="51"/>
      <c r="H681" s="1125" t="s">
        <v>209</v>
      </c>
      <c r="I681" s="1125"/>
      <c r="J681" s="15">
        <v>12.895957171673823</v>
      </c>
      <c r="K681" s="14">
        <v>9.6238486355774793</v>
      </c>
      <c r="L681" s="13">
        <v>9.6238486355774793</v>
      </c>
      <c r="M681" s="1138"/>
      <c r="N681" s="1138"/>
      <c r="O681" s="51"/>
      <c r="P681" s="51"/>
      <c r="Q681" s="51"/>
      <c r="BB681" s="478"/>
    </row>
    <row r="682" s="401" customFormat="true" ht="25.15" customHeight="true" x14ac:dyDescent="0.2">
      <c r="A682" s="478"/>
      <c r="B682" s="478"/>
      <c r="C682" s="1124"/>
      <c r="D682" s="1138"/>
      <c r="E682" s="51"/>
      <c r="F682" s="51"/>
      <c r="G682" s="51"/>
      <c r="H682" s="1138"/>
      <c r="I682" s="1138"/>
      <c r="J682" s="51"/>
      <c r="K682" s="51"/>
      <c r="L682" s="51"/>
      <c r="M682" s="1138"/>
      <c r="N682" s="1138"/>
      <c r="O682" s="51"/>
      <c r="P682" s="51"/>
      <c r="Q682" s="51"/>
      <c r="BB682" s="478"/>
    </row>
    <row r="683" s="401" customFormat="true" ht="25.15" customHeight="true" x14ac:dyDescent="0.2">
      <c r="A683" s="478"/>
      <c r="B683" s="478"/>
      <c r="C683" s="1124"/>
      <c r="D683" s="1138"/>
      <c r="E683" s="51"/>
      <c r="F683" s="51"/>
      <c r="G683" s="51"/>
      <c r="H683" s="1138"/>
      <c r="I683" s="1138"/>
      <c r="J683" s="51"/>
      <c r="K683" s="51"/>
      <c r="L683" s="51"/>
      <c r="M683" s="1138"/>
      <c r="N683" s="1138"/>
      <c r="O683" s="51"/>
      <c r="P683" s="51"/>
      <c r="Q683" s="51"/>
      <c r="BB683" s="478"/>
    </row>
    <row r="684" s="401" customFormat="true" ht="25.15" customHeight="true" x14ac:dyDescent="0.2">
      <c r="A684" s="478"/>
      <c r="B684" s="478"/>
      <c r="C684" s="1124"/>
      <c r="D684" s="1138"/>
      <c r="E684" s="51"/>
      <c r="F684" s="51"/>
      <c r="G684" s="51"/>
      <c r="H684" s="1138"/>
      <c r="I684" s="1138"/>
      <c r="J684" s="51"/>
      <c r="K684" s="51"/>
      <c r="L684" s="51"/>
      <c r="M684" s="1138"/>
      <c r="N684" s="1138"/>
      <c r="O684" s="51"/>
      <c r="P684" s="51"/>
      <c r="Q684" s="51"/>
      <c r="BB684" s="478"/>
    </row>
    <row r="685" s="401" customFormat="true" ht="25.15" customHeight="true" x14ac:dyDescent="0.2">
      <c r="A685" s="478"/>
      <c r="B685" s="478"/>
      <c r="C685" s="1124"/>
      <c r="D685" s="1138"/>
      <c r="E685" s="51"/>
      <c r="F685" s="51"/>
      <c r="G685" s="51"/>
      <c r="H685" s="1138"/>
      <c r="I685" s="1138"/>
      <c r="J685" s="51"/>
      <c r="K685" s="51"/>
      <c r="L685" s="51"/>
      <c r="M685" s="1138"/>
      <c r="N685" s="1138"/>
      <c r="O685" s="51"/>
      <c r="P685" s="51"/>
      <c r="Q685" s="51"/>
      <c r="BB685" s="478"/>
    </row>
    <row r="686" s="401" customFormat="true" ht="25.15" customHeight="true" x14ac:dyDescent="0.2">
      <c r="A686" s="478"/>
      <c r="B686" s="478"/>
      <c r="C686" s="1124"/>
      <c r="D686" s="1138"/>
      <c r="E686" s="51"/>
      <c r="F686" s="51"/>
      <c r="G686" s="51"/>
      <c r="H686" s="1138"/>
      <c r="I686" s="1138"/>
      <c r="J686" s="51"/>
      <c r="K686" s="51"/>
      <c r="L686" s="51"/>
      <c r="M686" s="1138"/>
      <c r="N686" s="1138"/>
      <c r="O686" s="51"/>
      <c r="P686" s="51"/>
      <c r="Q686" s="51"/>
      <c r="BB686" s="478"/>
    </row>
    <row r="687" s="401" customFormat="true" ht="25.15" customHeight="true" x14ac:dyDescent="0.2">
      <c r="A687" s="478"/>
      <c r="B687" s="478"/>
      <c r="C687" s="1124"/>
      <c r="D687" s="1138"/>
      <c r="E687" s="51"/>
      <c r="F687" s="51"/>
      <c r="G687" s="51"/>
      <c r="H687" s="1138"/>
      <c r="I687" s="1138"/>
      <c r="J687" s="51"/>
      <c r="K687" s="51"/>
      <c r="L687" s="51"/>
      <c r="M687" s="1138"/>
      <c r="N687" s="1138"/>
      <c r="O687" s="51"/>
      <c r="P687" s="51"/>
      <c r="Q687" s="51"/>
      <c r="BB687" s="478"/>
    </row>
    <row r="688" s="401" customFormat="true" ht="25.15" customHeight="true" x14ac:dyDescent="0.2">
      <c r="A688" s="478"/>
      <c r="B688" s="478"/>
      <c r="C688" s="1124"/>
      <c r="D688" s="1138"/>
      <c r="E688" s="51"/>
      <c r="F688" s="51"/>
      <c r="G688" s="51"/>
      <c r="H688" s="1138"/>
      <c r="I688" s="1138"/>
      <c r="J688" s="51"/>
      <c r="K688" s="51"/>
      <c r="L688" s="51"/>
      <c r="M688" s="1138"/>
      <c r="N688" s="1138"/>
      <c r="O688" s="51"/>
      <c r="P688" s="51"/>
      <c r="Q688" s="51"/>
      <c r="BB688" s="478"/>
    </row>
    <row r="689" s="401" customFormat="true" ht="25.15" customHeight="true" x14ac:dyDescent="0.2">
      <c r="A689" s="478"/>
      <c r="B689" s="478"/>
      <c r="C689" s="1124"/>
      <c r="D689" s="1138"/>
      <c r="E689" s="51"/>
      <c r="F689" s="51"/>
      <c r="G689" s="51"/>
      <c r="H689" s="1138"/>
      <c r="I689" s="1138"/>
      <c r="J689" s="51"/>
      <c r="K689" s="51"/>
      <c r="L689" s="51"/>
      <c r="M689" s="1138"/>
      <c r="N689" s="1138"/>
      <c r="O689" s="51"/>
      <c r="P689" s="51"/>
      <c r="Q689" s="51"/>
      <c r="BB689" s="478"/>
    </row>
    <row r="690" s="401" customFormat="true" ht="25.15" customHeight="true" x14ac:dyDescent="0.2">
      <c r="A690" s="478"/>
      <c r="B690" s="478"/>
      <c r="C690" s="1124"/>
      <c r="D690" s="1138"/>
      <c r="E690" s="51"/>
      <c r="F690" s="51"/>
      <c r="G690" s="51"/>
      <c r="H690" s="1138"/>
      <c r="I690" s="1138"/>
      <c r="J690" s="51"/>
      <c r="K690" s="51"/>
      <c r="L690" s="51"/>
      <c r="M690" s="1138"/>
      <c r="N690" s="1138"/>
      <c r="O690" s="51"/>
      <c r="P690" s="51"/>
      <c r="Q690" s="51"/>
      <c r="BB690" s="478"/>
    </row>
    <row r="691" s="401" customFormat="true" ht="25.15" customHeight="true" x14ac:dyDescent="0.2">
      <c r="A691" s="478"/>
      <c r="B691" s="478"/>
      <c r="C691" s="1124"/>
      <c r="D691" s="1138"/>
      <c r="E691" s="51"/>
      <c r="F691" s="51"/>
      <c r="G691" s="51"/>
      <c r="H691" s="1138"/>
      <c r="I691" s="1138"/>
      <c r="J691" s="51"/>
      <c r="K691" s="51"/>
      <c r="L691" s="51"/>
      <c r="M691" s="1138"/>
      <c r="N691" s="1138"/>
      <c r="O691" s="51"/>
      <c r="P691" s="51"/>
      <c r="Q691" s="51"/>
      <c r="BB691" s="478"/>
    </row>
    <row r="692" s="401" customFormat="true" ht="25.15" customHeight="true" x14ac:dyDescent="0.2">
      <c r="A692" s="478"/>
      <c r="B692" s="478"/>
      <c r="C692" s="1124"/>
      <c r="D692" s="1138"/>
      <c r="E692" s="51"/>
      <c r="F692" s="51"/>
      <c r="G692" s="51"/>
      <c r="H692" s="1138"/>
      <c r="I692" s="1138"/>
      <c r="J692" s="51"/>
      <c r="K692" s="51"/>
      <c r="L692" s="51"/>
      <c r="M692" s="1138"/>
      <c r="N692" s="1138"/>
      <c r="O692" s="51"/>
      <c r="P692" s="51"/>
      <c r="Q692" s="51"/>
      <c r="BB692" s="478"/>
    </row>
    <row r="693" s="401" customFormat="true" ht="25.15" customHeight="true" x14ac:dyDescent="0.2">
      <c r="A693" s="478"/>
      <c r="B693" s="478"/>
      <c r="C693" s="1124"/>
      <c r="D693" s="1138"/>
      <c r="E693" s="51"/>
      <c r="F693" s="51"/>
      <c r="G693" s="51"/>
      <c r="H693" s="1138"/>
      <c r="I693" s="1138"/>
      <c r="J693" s="51"/>
      <c r="K693" s="51"/>
      <c r="L693" s="51"/>
      <c r="M693" s="1138"/>
      <c r="N693" s="1138"/>
      <c r="O693" s="51"/>
      <c r="P693" s="51"/>
      <c r="Q693" s="51"/>
      <c r="BB693" s="478"/>
    </row>
    <row r="694" s="401" customFormat="true" ht="25.15" customHeight="true" x14ac:dyDescent="0.2">
      <c r="A694" s="478"/>
      <c r="B694" s="478"/>
      <c r="C694" s="1124"/>
      <c r="D694" s="1138"/>
      <c r="E694" s="51"/>
      <c r="F694" s="51"/>
      <c r="G694" s="51"/>
      <c r="H694" s="1138"/>
      <c r="I694" s="1138"/>
      <c r="J694" s="51"/>
      <c r="K694" s="51"/>
      <c r="L694" s="51"/>
      <c r="M694" s="1138"/>
      <c r="N694" s="1138"/>
      <c r="O694" s="51"/>
      <c r="P694" s="51"/>
      <c r="Q694" s="51"/>
      <c r="BB694" s="478"/>
    </row>
    <row r="695" s="401" customFormat="true" ht="25.15" customHeight="true" x14ac:dyDescent="0.2">
      <c r="A695" s="478"/>
      <c r="B695" s="478"/>
      <c r="C695" s="1124"/>
      <c r="D695" s="1138"/>
      <c r="E695" s="51"/>
      <c r="F695" s="51"/>
      <c r="G695" s="51"/>
      <c r="H695" s="1138"/>
      <c r="I695" s="1138"/>
      <c r="J695" s="51"/>
      <c r="K695" s="51"/>
      <c r="L695" s="51"/>
      <c r="M695" s="1138"/>
      <c r="N695" s="1138"/>
      <c r="O695" s="51"/>
      <c r="P695" s="51"/>
      <c r="Q695" s="51"/>
      <c r="BB695" s="478"/>
    </row>
    <row r="696" s="401" customFormat="true" ht="25.15" customHeight="true" x14ac:dyDescent="0.2">
      <c r="A696" s="478"/>
      <c r="B696" s="478"/>
      <c r="C696" s="1124"/>
      <c r="D696" s="1138"/>
      <c r="E696" s="51"/>
      <c r="F696" s="51"/>
      <c r="G696" s="51"/>
      <c r="H696" s="1138"/>
      <c r="I696" s="1138"/>
      <c r="J696" s="51"/>
      <c r="K696" s="51"/>
      <c r="L696" s="51"/>
      <c r="M696" s="1138"/>
      <c r="N696" s="1138"/>
      <c r="O696" s="51"/>
      <c r="P696" s="51"/>
      <c r="Q696" s="51"/>
      <c r="BB696" s="478"/>
    </row>
    <row r="697" s="401" customFormat="true" ht="25.15" customHeight="true" x14ac:dyDescent="0.2">
      <c r="A697" s="478"/>
      <c r="B697" s="478"/>
      <c r="C697" s="1124"/>
      <c r="D697" s="1138"/>
      <c r="E697" s="51"/>
      <c r="F697" s="51"/>
      <c r="G697" s="51"/>
      <c r="H697" s="1138"/>
      <c r="I697" s="1138"/>
      <c r="J697" s="51"/>
      <c r="K697" s="51"/>
      <c r="L697" s="51"/>
      <c r="M697" s="1138"/>
      <c r="N697" s="1138"/>
      <c r="O697" s="51"/>
      <c r="P697" s="51"/>
      <c r="Q697" s="51"/>
      <c r="BB697" s="478"/>
    </row>
    <row r="698" s="401" customFormat="true" ht="25.15" customHeight="true" x14ac:dyDescent="0.2">
      <c r="A698" s="478"/>
      <c r="B698" s="478"/>
      <c r="C698" s="1124"/>
      <c r="D698" s="1138"/>
      <c r="E698" s="51"/>
      <c r="F698" s="51"/>
      <c r="G698" s="51"/>
      <c r="H698" s="1138"/>
      <c r="I698" s="1138"/>
      <c r="J698" s="51"/>
      <c r="K698" s="51"/>
      <c r="L698" s="51"/>
      <c r="M698" s="1138"/>
      <c r="N698" s="1138"/>
      <c r="O698" s="51"/>
      <c r="P698" s="51"/>
      <c r="Q698" s="51"/>
      <c r="BB698" s="478"/>
    </row>
    <row r="699" s="401" customFormat="true" ht="25.15" customHeight="true" x14ac:dyDescent="0.2">
      <c r="A699" s="478"/>
      <c r="B699" s="478"/>
      <c r="C699" s="1124"/>
      <c r="D699" s="1138"/>
      <c r="E699" s="51"/>
      <c r="F699" s="51"/>
      <c r="G699" s="51"/>
      <c r="H699" s="1138"/>
      <c r="I699" s="1138"/>
      <c r="J699" s="51"/>
      <c r="K699" s="51"/>
      <c r="L699" s="51"/>
      <c r="M699" s="1138"/>
      <c r="N699" s="1138"/>
      <c r="O699" s="51"/>
      <c r="P699" s="51"/>
      <c r="Q699" s="51"/>
      <c r="BB699" s="478"/>
    </row>
    <row r="700" s="401" customFormat="true" ht="25.15" customHeight="true" x14ac:dyDescent="0.2">
      <c r="A700" s="478"/>
      <c r="B700" s="478"/>
      <c r="C700" s="1124"/>
      <c r="D700" s="1138"/>
      <c r="E700" s="51"/>
      <c r="F700" s="51"/>
      <c r="G700" s="51"/>
      <c r="H700" s="1138"/>
      <c r="I700" s="1138"/>
      <c r="J700" s="51"/>
      <c r="K700" s="51"/>
      <c r="L700" s="51"/>
      <c r="M700" s="1138"/>
      <c r="N700" s="1138"/>
      <c r="O700" s="51"/>
      <c r="P700" s="51"/>
      <c r="Q700" s="51"/>
      <c r="BB700" s="478"/>
    </row>
    <row r="701" s="401" customFormat="true" ht="25.15" customHeight="true" x14ac:dyDescent="0.2">
      <c r="A701" s="478"/>
      <c r="B701" s="478"/>
      <c r="C701" s="1124"/>
      <c r="D701" s="1138"/>
      <c r="E701" s="51"/>
      <c r="F701" s="51"/>
      <c r="G701" s="51"/>
      <c r="H701" s="1138"/>
      <c r="I701" s="1138"/>
      <c r="J701" s="51"/>
      <c r="K701" s="51"/>
      <c r="L701" s="51"/>
      <c r="M701" s="1138"/>
      <c r="N701" s="1138"/>
      <c r="O701" s="51"/>
      <c r="P701" s="51"/>
      <c r="Q701" s="51"/>
      <c r="BB701" s="478"/>
    </row>
    <row r="702" s="401" customFormat="true" ht="25.15" customHeight="true" x14ac:dyDescent="0.2">
      <c r="A702" s="478"/>
      <c r="B702" s="478"/>
      <c r="C702" s="1124"/>
      <c r="D702" s="1138"/>
      <c r="E702" s="51"/>
      <c r="F702" s="51"/>
      <c r="G702" s="51"/>
      <c r="H702" s="1138"/>
      <c r="I702" s="1138"/>
      <c r="J702" s="51"/>
      <c r="K702" s="51"/>
      <c r="L702" s="51"/>
      <c r="M702" s="1138"/>
      <c r="N702" s="1138"/>
      <c r="O702" s="51"/>
      <c r="P702" s="51"/>
      <c r="Q702" s="51"/>
      <c r="BB702" s="478"/>
    </row>
    <row r="703" s="401" customFormat="true" ht="25.15" customHeight="true" x14ac:dyDescent="0.2">
      <c r="A703" s="478"/>
      <c r="B703" s="478"/>
      <c r="C703" s="1124"/>
      <c r="D703" s="1138"/>
      <c r="E703" s="51"/>
      <c r="F703" s="51"/>
      <c r="G703" s="51"/>
      <c r="H703" s="1138"/>
      <c r="I703" s="1138"/>
      <c r="J703" s="51"/>
      <c r="K703" s="51"/>
      <c r="L703" s="51"/>
      <c r="M703" s="1138"/>
      <c r="N703" s="1138"/>
      <c r="O703" s="51"/>
      <c r="P703" s="51"/>
      <c r="Q703" s="51"/>
      <c r="BB703" s="478"/>
    </row>
    <row r="704" s="401" customFormat="true" ht="25.15" customHeight="true" x14ac:dyDescent="0.2">
      <c r="A704" s="478"/>
      <c r="B704" s="478"/>
      <c r="C704" s="1124"/>
      <c r="D704" s="1138"/>
      <c r="E704" s="51"/>
      <c r="F704" s="51"/>
      <c r="G704" s="51"/>
      <c r="H704" s="1138"/>
      <c r="I704" s="1138"/>
      <c r="J704" s="51"/>
      <c r="K704" s="51"/>
      <c r="L704" s="51"/>
      <c r="M704" s="1138"/>
      <c r="N704" s="1138"/>
      <c r="O704" s="51"/>
      <c r="P704" s="51"/>
      <c r="Q704" s="51"/>
      <c r="BB704" s="478"/>
    </row>
    <row r="705" s="401" customFormat="true" ht="25.15" customHeight="true" x14ac:dyDescent="0.2">
      <c r="A705" s="478"/>
      <c r="B705" s="478"/>
      <c r="C705" s="1124"/>
      <c r="D705" s="1138"/>
      <c r="E705" s="51"/>
      <c r="F705" s="51"/>
      <c r="G705" s="51"/>
      <c r="H705" s="1138"/>
      <c r="I705" s="1138"/>
      <c r="J705" s="51"/>
      <c r="K705" s="51"/>
      <c r="L705" s="51"/>
      <c r="M705" s="1138"/>
      <c r="N705" s="1138"/>
      <c r="O705" s="51"/>
      <c r="P705" s="51"/>
      <c r="Q705" s="51"/>
      <c r="BB705" s="478"/>
    </row>
    <row r="706" s="401" customFormat="true" ht="25.15" customHeight="true" x14ac:dyDescent="0.2">
      <c r="A706" s="478"/>
      <c r="B706" s="478"/>
      <c r="C706" s="1124"/>
      <c r="D706" s="1138"/>
      <c r="E706" s="51"/>
      <c r="F706" s="51"/>
      <c r="G706" s="51"/>
      <c r="H706" s="1138"/>
      <c r="I706" s="1138"/>
      <c r="J706" s="51"/>
      <c r="K706" s="51"/>
      <c r="L706" s="51"/>
      <c r="M706" s="1138"/>
      <c r="N706" s="1138"/>
      <c r="O706" s="51"/>
      <c r="P706" s="51"/>
      <c r="Q706" s="51"/>
      <c r="BB706" s="478"/>
    </row>
    <row r="707" s="401" customFormat="true" ht="25.15" customHeight="true" x14ac:dyDescent="0.2">
      <c r="A707" s="478"/>
      <c r="B707" s="478"/>
      <c r="C707" s="1124"/>
      <c r="D707" s="1138"/>
      <c r="E707" s="51"/>
      <c r="F707" s="51"/>
      <c r="G707" s="51"/>
      <c r="H707" s="1138"/>
      <c r="I707" s="1138"/>
      <c r="J707" s="51"/>
      <c r="K707" s="51"/>
      <c r="L707" s="51"/>
      <c r="M707" s="1138"/>
      <c r="N707" s="1138"/>
      <c r="O707" s="51"/>
      <c r="P707" s="51"/>
      <c r="Q707" s="51"/>
      <c r="BB707" s="478"/>
    </row>
    <row r="708" s="401" customFormat="true" ht="25.15" customHeight="true" x14ac:dyDescent="0.2">
      <c r="A708" s="478"/>
      <c r="B708" s="478"/>
      <c r="C708" s="1124"/>
      <c r="D708" s="1138"/>
      <c r="E708" s="51"/>
      <c r="F708" s="51"/>
      <c r="G708" s="51"/>
      <c r="H708" s="1138"/>
      <c r="I708" s="1138"/>
      <c r="J708" s="51"/>
      <c r="K708" s="51"/>
      <c r="L708" s="51"/>
      <c r="M708" s="1138"/>
      <c r="N708" s="1138"/>
      <c r="O708" s="51"/>
      <c r="P708" s="51"/>
      <c r="Q708" s="51"/>
      <c r="BB708" s="478"/>
    </row>
    <row r="709" s="401" customFormat="true" ht="25.15" customHeight="true" x14ac:dyDescent="0.2">
      <c r="A709" s="478"/>
      <c r="B709" s="478"/>
      <c r="C709" s="1124"/>
      <c r="D709" s="1138"/>
      <c r="E709" s="51"/>
      <c r="F709" s="51"/>
      <c r="G709" s="51"/>
      <c r="H709" s="1138"/>
      <c r="I709" s="1138"/>
      <c r="J709" s="51"/>
      <c r="K709" s="51"/>
      <c r="L709" s="51"/>
      <c r="M709" s="1138"/>
      <c r="N709" s="1138"/>
      <c r="O709" s="51"/>
      <c r="P709" s="51"/>
      <c r="Q709" s="51"/>
      <c r="BB709" s="478"/>
    </row>
    <row r="710" s="401" customFormat="true" ht="25.15" customHeight="true" x14ac:dyDescent="0.2">
      <c r="A710" s="478"/>
      <c r="B710" s="478"/>
      <c r="C710" s="1124"/>
      <c r="D710" s="1138"/>
      <c r="E710" s="51"/>
      <c r="F710" s="51"/>
      <c r="G710" s="51"/>
      <c r="H710" s="1138"/>
      <c r="I710" s="1138"/>
      <c r="J710" s="51"/>
      <c r="K710" s="51"/>
      <c r="L710" s="51"/>
      <c r="M710" s="1138"/>
      <c r="N710" s="1138"/>
      <c r="O710" s="51"/>
      <c r="P710" s="51"/>
      <c r="Q710" s="51"/>
      <c r="BB710" s="478"/>
    </row>
    <row r="711" s="401" customFormat="true" ht="25.15" customHeight="true" x14ac:dyDescent="0.2">
      <c r="A711" s="478"/>
      <c r="B711" s="478"/>
      <c r="C711" s="1124"/>
      <c r="D711" s="1138"/>
      <c r="E711" s="51"/>
      <c r="F711" s="51"/>
      <c r="G711" s="51"/>
      <c r="H711" s="1138"/>
      <c r="I711" s="1138"/>
      <c r="J711" s="51"/>
      <c r="K711" s="51"/>
      <c r="L711" s="51"/>
      <c r="M711" s="1138"/>
      <c r="N711" s="1138"/>
      <c r="O711" s="51"/>
      <c r="P711" s="51"/>
      <c r="Q711" s="51"/>
      <c r="BB711" s="478"/>
    </row>
    <row r="712" s="401" customFormat="true" ht="25.15" customHeight="true" x14ac:dyDescent="0.2">
      <c r="A712" s="478"/>
      <c r="B712" s="478"/>
      <c r="C712" s="1124"/>
      <c r="D712" s="1138"/>
      <c r="E712" s="51"/>
      <c r="F712" s="51"/>
      <c r="G712" s="51"/>
      <c r="H712" s="1138"/>
      <c r="I712" s="1138"/>
      <c r="J712" s="51"/>
      <c r="K712" s="51"/>
      <c r="L712" s="51"/>
      <c r="M712" s="1138"/>
      <c r="N712" s="1138"/>
      <c r="O712" s="51"/>
      <c r="P712" s="51"/>
      <c r="Q712" s="51"/>
      <c r="BB712" s="478"/>
    </row>
    <row r="713" s="401" customFormat="true" ht="25.15" customHeight="true" x14ac:dyDescent="0.2">
      <c r="A713" s="478"/>
      <c r="B713" s="478"/>
      <c r="C713" s="1124"/>
      <c r="D713" s="1138"/>
      <c r="E713" s="51"/>
      <c r="F713" s="51"/>
      <c r="G713" s="51"/>
      <c r="H713" s="1138"/>
      <c r="I713" s="1138"/>
      <c r="J713" s="51"/>
      <c r="K713" s="51"/>
      <c r="L713" s="51"/>
      <c r="M713" s="1138"/>
      <c r="N713" s="1138"/>
      <c r="O713" s="51"/>
      <c r="P713" s="51"/>
      <c r="Q713" s="51"/>
      <c r="BB713" s="478"/>
    </row>
    <row r="714" s="401" customFormat="true" ht="25.15" customHeight="true" x14ac:dyDescent="0.2">
      <c r="A714" s="478"/>
      <c r="B714" s="478"/>
      <c r="C714" s="1124"/>
      <c r="D714" s="1138"/>
      <c r="E714" s="51"/>
      <c r="F714" s="51"/>
      <c r="G714" s="51"/>
      <c r="H714" s="1138"/>
      <c r="I714" s="1138"/>
      <c r="J714" s="51"/>
      <c r="K714" s="51"/>
      <c r="L714" s="51"/>
      <c r="M714" s="1138"/>
      <c r="N714" s="1138"/>
      <c r="O714" s="51"/>
      <c r="P714" s="51"/>
      <c r="Q714" s="51"/>
      <c r="BB714" s="478"/>
    </row>
    <row r="715" s="401" customFormat="true" ht="25.15" customHeight="true" x14ac:dyDescent="0.2">
      <c r="A715" s="478"/>
      <c r="B715" s="478"/>
      <c r="C715" s="1124"/>
      <c r="D715" s="1138"/>
      <c r="E715" s="51"/>
      <c r="F715" s="51"/>
      <c r="G715" s="51"/>
      <c r="H715" s="1138"/>
      <c r="I715" s="1138"/>
      <c r="J715" s="51"/>
      <c r="K715" s="51"/>
      <c r="L715" s="51"/>
      <c r="M715" s="1138"/>
      <c r="N715" s="1138"/>
      <c r="O715" s="51"/>
      <c r="P715" s="51"/>
      <c r="Q715" s="51"/>
      <c r="BB715" s="478"/>
    </row>
    <row r="716" s="401" customFormat="true" ht="25.15" customHeight="true" x14ac:dyDescent="0.2">
      <c r="A716" s="478"/>
      <c r="B716" s="478"/>
      <c r="C716" s="1124"/>
      <c r="D716" s="1138"/>
      <c r="E716" s="51"/>
      <c r="F716" s="51"/>
      <c r="G716" s="51"/>
      <c r="H716" s="1138"/>
      <c r="I716" s="1138"/>
      <c r="J716" s="51"/>
      <c r="K716" s="51"/>
      <c r="L716" s="51"/>
      <c r="M716" s="1138"/>
      <c r="N716" s="1138"/>
      <c r="O716" s="51"/>
      <c r="P716" s="51"/>
      <c r="Q716" s="51"/>
      <c r="BB716" s="478"/>
    </row>
    <row r="717" s="401" customFormat="true" ht="25.15" customHeight="true" x14ac:dyDescent="0.2">
      <c r="A717" s="478"/>
      <c r="B717" s="478"/>
      <c r="C717" s="1124"/>
      <c r="D717" s="1138"/>
      <c r="E717" s="51"/>
      <c r="F717" s="51"/>
      <c r="G717" s="51"/>
      <c r="H717" s="1138"/>
      <c r="I717" s="1138"/>
      <c r="J717" s="51"/>
      <c r="K717" s="51"/>
      <c r="L717" s="51"/>
      <c r="M717" s="1138"/>
      <c r="N717" s="1138"/>
      <c r="O717" s="51"/>
      <c r="P717" s="51"/>
      <c r="Q717" s="51"/>
      <c r="BB717" s="478"/>
    </row>
    <row r="718" s="401" customFormat="true" ht="25.15" customHeight="true" x14ac:dyDescent="0.2">
      <c r="A718" s="478"/>
      <c r="B718" s="478"/>
      <c r="C718" s="1124"/>
      <c r="D718" s="1138"/>
      <c r="E718" s="51"/>
      <c r="F718" s="51"/>
      <c r="G718" s="51"/>
      <c r="H718" s="1138"/>
      <c r="I718" s="1138"/>
      <c r="J718" s="51"/>
      <c r="K718" s="51"/>
      <c r="L718" s="51"/>
      <c r="M718" s="1138"/>
      <c r="N718" s="1138"/>
      <c r="O718" s="51"/>
      <c r="P718" s="51"/>
      <c r="Q718" s="51"/>
      <c r="BB718" s="478"/>
    </row>
    <row r="719" s="401" customFormat="true" ht="25.15" customHeight="true" x14ac:dyDescent="0.2">
      <c r="A719" s="478"/>
      <c r="B719" s="478"/>
      <c r="C719" s="1124"/>
      <c r="D719" s="1138"/>
      <c r="E719" s="51"/>
      <c r="F719" s="51"/>
      <c r="G719" s="51"/>
      <c r="H719" s="1138"/>
      <c r="I719" s="1138"/>
      <c r="J719" s="51"/>
      <c r="K719" s="51"/>
      <c r="L719" s="51"/>
      <c r="M719" s="1138"/>
      <c r="N719" s="1138"/>
      <c r="O719" s="51"/>
      <c r="P719" s="51"/>
      <c r="Q719" s="51"/>
      <c r="BB719" s="478"/>
    </row>
    <row r="720" s="401" customFormat="true" ht="25.15" customHeight="true" x14ac:dyDescent="0.2">
      <c r="A720" s="478"/>
      <c r="B720" s="478"/>
      <c r="C720" s="1124"/>
      <c r="D720" s="1138"/>
      <c r="E720" s="51"/>
      <c r="F720" s="51"/>
      <c r="G720" s="51"/>
      <c r="H720" s="1138"/>
      <c r="I720" s="1138"/>
      <c r="J720" s="51"/>
      <c r="K720" s="51"/>
      <c r="L720" s="51"/>
      <c r="M720" s="1138"/>
      <c r="N720" s="1138"/>
      <c r="O720" s="51"/>
      <c r="P720" s="51"/>
      <c r="Q720" s="51"/>
      <c r="BB720" s="478"/>
    </row>
    <row r="721" s="401" customFormat="true" ht="25.15" customHeight="true" x14ac:dyDescent="0.2">
      <c r="A721" s="478"/>
      <c r="B721" s="478"/>
      <c r="C721" s="1124"/>
      <c r="D721" s="1138"/>
      <c r="E721" s="51"/>
      <c r="F721" s="51"/>
      <c r="G721" s="51"/>
      <c r="H721" s="1138"/>
      <c r="I721" s="1138"/>
      <c r="J721" s="51"/>
      <c r="K721" s="51"/>
      <c r="L721" s="51"/>
      <c r="M721" s="1138"/>
      <c r="N721" s="1138"/>
      <c r="O721" s="51"/>
      <c r="P721" s="51"/>
      <c r="Q721" s="51"/>
      <c r="BB721" s="478"/>
    </row>
    <row r="722" s="401" customFormat="true" ht="25.15" customHeight="true" x14ac:dyDescent="0.2">
      <c r="A722" s="478"/>
      <c r="B722" s="478"/>
      <c r="C722" s="1124"/>
      <c r="D722" s="1138"/>
      <c r="E722" s="51"/>
      <c r="F722" s="51"/>
      <c r="G722" s="51"/>
      <c r="H722" s="1138"/>
      <c r="I722" s="1138"/>
      <c r="J722" s="51"/>
      <c r="K722" s="51"/>
      <c r="L722" s="51"/>
      <c r="M722" s="1138"/>
      <c r="N722" s="1138"/>
      <c r="O722" s="51"/>
      <c r="P722" s="51"/>
      <c r="Q722" s="51"/>
      <c r="BB722" s="478"/>
    </row>
    <row r="723" s="401" customFormat="true" ht="25.15" customHeight="true" x14ac:dyDescent="0.2">
      <c r="A723" s="478"/>
      <c r="B723" s="478"/>
      <c r="C723" s="1124"/>
      <c r="D723" s="1138"/>
      <c r="E723" s="51"/>
      <c r="F723" s="51"/>
      <c r="G723" s="51"/>
      <c r="H723" s="1138"/>
      <c r="I723" s="1138"/>
      <c r="J723" s="51"/>
      <c r="K723" s="51"/>
      <c r="L723" s="51"/>
      <c r="M723" s="1138"/>
      <c r="N723" s="1138"/>
      <c r="O723" s="51"/>
      <c r="P723" s="51"/>
      <c r="Q723" s="51"/>
      <c r="BB723" s="478"/>
    </row>
    <row r="724" s="401" customFormat="true" ht="25.15" customHeight="true" x14ac:dyDescent="0.2">
      <c r="A724" s="478"/>
      <c r="B724" s="478"/>
      <c r="C724" s="1124"/>
      <c r="D724" s="1138"/>
      <c r="E724" s="51"/>
      <c r="F724" s="51"/>
      <c r="G724" s="51"/>
      <c r="H724" s="1138"/>
      <c r="I724" s="1138"/>
      <c r="J724" s="51"/>
      <c r="K724" s="51"/>
      <c r="L724" s="51"/>
      <c r="M724" s="1138"/>
      <c r="N724" s="1138"/>
      <c r="O724" s="51"/>
      <c r="P724" s="51"/>
      <c r="Q724" s="51"/>
      <c r="BB724" s="478"/>
    </row>
    <row r="725" s="401" customFormat="true" ht="25.15" customHeight="true" x14ac:dyDescent="0.2">
      <c r="A725" s="478"/>
      <c r="B725" s="478"/>
      <c r="C725" s="1124"/>
      <c r="D725" s="1138"/>
      <c r="E725" s="51"/>
      <c r="F725" s="51"/>
      <c r="G725" s="51"/>
      <c r="H725" s="1138"/>
      <c r="I725" s="1138"/>
      <c r="J725" s="51"/>
      <c r="K725" s="51"/>
      <c r="L725" s="51"/>
      <c r="M725" s="1138"/>
      <c r="N725" s="1138"/>
      <c r="O725" s="51"/>
      <c r="P725" s="51"/>
      <c r="Q725" s="51"/>
      <c r="BB725" s="478"/>
    </row>
    <row r="726" s="401" customFormat="true" ht="25.15" customHeight="true" x14ac:dyDescent="0.2">
      <c r="A726" s="478"/>
      <c r="B726" s="478"/>
      <c r="C726" s="1124"/>
      <c r="D726" s="1138"/>
      <c r="E726" s="51"/>
      <c r="F726" s="51"/>
      <c r="G726" s="51"/>
      <c r="H726" s="1138"/>
      <c r="I726" s="1138"/>
      <c r="J726" s="51"/>
      <c r="K726" s="51"/>
      <c r="L726" s="51"/>
      <c r="M726" s="1138"/>
      <c r="N726" s="1138"/>
      <c r="O726" s="51"/>
      <c r="P726" s="51"/>
      <c r="Q726" s="51"/>
      <c r="BB726" s="478"/>
    </row>
    <row r="727" s="401" customFormat="true" ht="25.15" customHeight="true" x14ac:dyDescent="0.2">
      <c r="A727" s="478"/>
      <c r="B727" s="478"/>
      <c r="C727" s="1124"/>
      <c r="D727" s="1138"/>
      <c r="E727" s="51"/>
      <c r="F727" s="51"/>
      <c r="G727" s="51"/>
      <c r="H727" s="1138"/>
      <c r="I727" s="1138"/>
      <c r="J727" s="51"/>
      <c r="K727" s="51"/>
      <c r="L727" s="51"/>
      <c r="M727" s="1138"/>
      <c r="N727" s="1138"/>
      <c r="O727" s="51"/>
      <c r="P727" s="51"/>
      <c r="Q727" s="51"/>
      <c r="BB727" s="478"/>
    </row>
    <row r="728" s="401" customFormat="true" ht="25.15" customHeight="true" x14ac:dyDescent="0.2">
      <c r="A728" s="478"/>
      <c r="B728" s="478"/>
      <c r="C728" s="1124"/>
      <c r="D728" s="1138"/>
      <c r="E728" s="51"/>
      <c r="F728" s="51"/>
      <c r="G728" s="51"/>
      <c r="H728" s="1138"/>
      <c r="I728" s="1138"/>
      <c r="J728" s="51"/>
      <c r="K728" s="51"/>
      <c r="L728" s="51"/>
      <c r="M728" s="1138"/>
      <c r="N728" s="1138"/>
      <c r="O728" s="51"/>
      <c r="P728" s="51"/>
      <c r="Q728" s="51"/>
      <c r="BB728" s="478"/>
    </row>
    <row r="729" s="401" customFormat="true" ht="25.15" customHeight="true" x14ac:dyDescent="0.2">
      <c r="A729" s="478"/>
      <c r="B729" s="478"/>
      <c r="C729" s="1124"/>
      <c r="D729" s="1138"/>
      <c r="E729" s="51"/>
      <c r="F729" s="51"/>
      <c r="G729" s="51"/>
      <c r="H729" s="1138"/>
      <c r="I729" s="1138"/>
      <c r="J729" s="51"/>
      <c r="K729" s="51"/>
      <c r="L729" s="51"/>
      <c r="M729" s="1138"/>
      <c r="N729" s="1138"/>
      <c r="O729" s="51"/>
      <c r="P729" s="51"/>
      <c r="Q729" s="51"/>
      <c r="BB729" s="478"/>
    </row>
    <row r="730" s="401" customFormat="true" ht="25.15" customHeight="true" x14ac:dyDescent="0.2">
      <c r="A730" s="478"/>
      <c r="B730" s="478"/>
      <c r="C730" s="1124"/>
      <c r="D730" s="1138"/>
      <c r="E730" s="51"/>
      <c r="F730" s="51"/>
      <c r="G730" s="51"/>
      <c r="H730" s="1138"/>
      <c r="I730" s="1138"/>
      <c r="J730" s="51"/>
      <c r="K730" s="51"/>
      <c r="L730" s="51"/>
      <c r="M730" s="1138"/>
      <c r="N730" s="1138"/>
      <c r="O730" s="51"/>
      <c r="P730" s="51"/>
      <c r="Q730" s="51"/>
      <c r="BB730" s="478"/>
    </row>
    <row r="731" s="401" customFormat="true" ht="25.15" customHeight="true" x14ac:dyDescent="0.2">
      <c r="A731" s="478"/>
      <c r="B731" s="478"/>
      <c r="C731" s="1124"/>
      <c r="D731" s="1138"/>
      <c r="E731" s="51"/>
      <c r="F731" s="51"/>
      <c r="G731" s="51"/>
      <c r="H731" s="1138"/>
      <c r="I731" s="1138"/>
      <c r="J731" s="51"/>
      <c r="K731" s="51"/>
      <c r="L731" s="51"/>
      <c r="M731" s="1138"/>
      <c r="N731" s="1138"/>
      <c r="O731" s="51"/>
      <c r="P731" s="51"/>
      <c r="Q731" s="51"/>
      <c r="BB731" s="478"/>
    </row>
    <row r="732" s="401" customFormat="true" ht="25.15" customHeight="true" x14ac:dyDescent="0.2">
      <c r="A732" s="478"/>
      <c r="B732" s="478"/>
      <c r="C732" s="1124"/>
      <c r="D732" s="1138"/>
      <c r="E732" s="51"/>
      <c r="F732" s="51"/>
      <c r="G732" s="51"/>
      <c r="H732" s="1138"/>
      <c r="I732" s="1138"/>
      <c r="J732" s="51"/>
      <c r="K732" s="51"/>
      <c r="L732" s="51"/>
      <c r="M732" s="1138"/>
      <c r="N732" s="1138"/>
      <c r="O732" s="51"/>
      <c r="P732" s="51"/>
      <c r="Q732" s="51"/>
      <c r="BB732" s="478"/>
    </row>
    <row r="733" s="401" customFormat="true" ht="25.15" customHeight="true" x14ac:dyDescent="0.2">
      <c r="A733" s="478"/>
      <c r="B733" s="478"/>
      <c r="C733" s="1124"/>
      <c r="D733" s="1138"/>
      <c r="E733" s="51"/>
      <c r="F733" s="51"/>
      <c r="G733" s="51"/>
      <c r="H733" s="1138"/>
      <c r="I733" s="1138"/>
      <c r="J733" s="51"/>
      <c r="K733" s="51"/>
      <c r="L733" s="51"/>
      <c r="M733" s="1138"/>
      <c r="N733" s="1138"/>
      <c r="O733" s="51"/>
      <c r="P733" s="51"/>
      <c r="Q733" s="51"/>
      <c r="BB733" s="478"/>
    </row>
    <row r="734" s="401" customFormat="true" ht="25.15" customHeight="true" x14ac:dyDescent="0.2">
      <c r="A734" s="478"/>
      <c r="B734" s="478"/>
      <c r="C734" s="1124"/>
      <c r="D734" s="1138"/>
      <c r="E734" s="51"/>
      <c r="F734" s="51"/>
      <c r="G734" s="51"/>
      <c r="H734" s="1138"/>
      <c r="I734" s="1138"/>
      <c r="J734" s="51"/>
      <c r="K734" s="51"/>
      <c r="L734" s="51"/>
      <c r="M734" s="1138"/>
      <c r="N734" s="1138"/>
      <c r="O734" s="51"/>
      <c r="P734" s="51"/>
      <c r="Q734" s="51"/>
      <c r="BB734" s="478"/>
    </row>
    <row r="735" s="401" customFormat="true" ht="25.15" customHeight="true" x14ac:dyDescent="0.2">
      <c r="A735" s="478"/>
      <c r="B735" s="478"/>
      <c r="C735" s="1124"/>
      <c r="D735" s="1138"/>
      <c r="E735" s="51"/>
      <c r="F735" s="51"/>
      <c r="G735" s="51"/>
      <c r="H735" s="1138"/>
      <c r="I735" s="1138"/>
      <c r="J735" s="51"/>
      <c r="K735" s="51"/>
      <c r="L735" s="51"/>
      <c r="M735" s="1138"/>
      <c r="N735" s="1138"/>
      <c r="O735" s="51"/>
      <c r="P735" s="51"/>
      <c r="Q735" s="51"/>
      <c r="BB735" s="478"/>
    </row>
    <row r="736" s="401" customFormat="true" ht="25.15" customHeight="true" x14ac:dyDescent="0.2">
      <c r="A736" s="478"/>
      <c r="B736" s="478"/>
      <c r="C736" s="1124"/>
      <c r="D736" s="1138"/>
      <c r="E736" s="51"/>
      <c r="F736" s="51"/>
      <c r="G736" s="51"/>
      <c r="H736" s="1138"/>
      <c r="I736" s="1138"/>
      <c r="J736" s="51"/>
      <c r="K736" s="51"/>
      <c r="L736" s="51"/>
      <c r="M736" s="1138"/>
      <c r="N736" s="1138"/>
      <c r="O736" s="51"/>
      <c r="P736" s="51"/>
      <c r="Q736" s="51"/>
      <c r="BB736" s="478"/>
    </row>
    <row r="737" s="401" customFormat="true" ht="25.15" customHeight="true" x14ac:dyDescent="0.2">
      <c r="A737" s="478"/>
      <c r="B737" s="478"/>
      <c r="C737" s="1124"/>
      <c r="D737" s="1138"/>
      <c r="E737" s="51"/>
      <c r="F737" s="51"/>
      <c r="G737" s="51"/>
      <c r="H737" s="1138"/>
      <c r="I737" s="1138"/>
      <c r="J737" s="51"/>
      <c r="K737" s="51"/>
      <c r="L737" s="51"/>
      <c r="M737" s="1138"/>
      <c r="N737" s="1138"/>
      <c r="O737" s="51"/>
      <c r="P737" s="51"/>
      <c r="Q737" s="51"/>
      <c r="BB737" s="478"/>
    </row>
    <row r="738" s="401" customFormat="true" ht="25.15" customHeight="true" x14ac:dyDescent="0.2">
      <c r="A738" s="478"/>
      <c r="B738" s="478"/>
      <c r="C738" s="1124"/>
      <c r="D738" s="1138"/>
      <c r="E738" s="51"/>
      <c r="F738" s="51"/>
      <c r="G738" s="51"/>
      <c r="H738" s="1138"/>
      <c r="I738" s="1138"/>
      <c r="J738" s="51"/>
      <c r="K738" s="51"/>
      <c r="L738" s="51"/>
      <c r="M738" s="1138"/>
      <c r="N738" s="1138"/>
      <c r="O738" s="51"/>
      <c r="P738" s="51"/>
      <c r="Q738" s="51"/>
      <c r="BB738" s="478"/>
    </row>
    <row r="739" s="401" customFormat="true" ht="25.15" customHeight="true" x14ac:dyDescent="0.2">
      <c r="A739" s="478"/>
      <c r="B739" s="478"/>
      <c r="C739" s="1124"/>
      <c r="D739" s="1138"/>
      <c r="E739" s="51"/>
      <c r="F739" s="51"/>
      <c r="G739" s="51"/>
      <c r="H739" s="1138"/>
      <c r="I739" s="1138"/>
      <c r="J739" s="51"/>
      <c r="K739" s="51"/>
      <c r="L739" s="51"/>
      <c r="M739" s="1138"/>
      <c r="N739" s="1138"/>
      <c r="O739" s="51"/>
      <c r="P739" s="51"/>
      <c r="Q739" s="51"/>
      <c r="BB739" s="478"/>
    </row>
    <row r="740" s="401" customFormat="true" ht="25.15" customHeight="true" x14ac:dyDescent="0.2">
      <c r="A740" s="478"/>
      <c r="B740" s="478"/>
      <c r="C740" s="1124"/>
      <c r="D740" s="1138"/>
      <c r="E740" s="51"/>
      <c r="F740" s="51"/>
      <c r="G740" s="51"/>
      <c r="H740" s="1138"/>
      <c r="I740" s="1138"/>
      <c r="J740" s="51"/>
      <c r="K740" s="51"/>
      <c r="L740" s="51"/>
      <c r="M740" s="1138"/>
      <c r="N740" s="1138"/>
      <c r="O740" s="51"/>
      <c r="P740" s="51"/>
      <c r="Q740" s="51"/>
      <c r="BB740" s="478"/>
    </row>
    <row r="741" s="401" customFormat="true" ht="25.15" customHeight="true" x14ac:dyDescent="0.2">
      <c r="A741" s="478"/>
      <c r="B741" s="478"/>
      <c r="C741" s="1124"/>
      <c r="D741" s="1138"/>
      <c r="E741" s="51"/>
      <c r="F741" s="51"/>
      <c r="G741" s="51"/>
      <c r="H741" s="1138"/>
      <c r="I741" s="1138"/>
      <c r="J741" s="51"/>
      <c r="K741" s="51"/>
      <c r="L741" s="51"/>
      <c r="M741" s="1138"/>
      <c r="N741" s="1138"/>
      <c r="O741" s="51"/>
      <c r="P741" s="51"/>
      <c r="Q741" s="51"/>
      <c r="BB741" s="478"/>
    </row>
    <row r="742" s="401" customFormat="true" ht="25.15" customHeight="true" x14ac:dyDescent="0.2">
      <c r="A742" s="478"/>
      <c r="B742" s="478"/>
      <c r="C742" s="1124"/>
      <c r="D742" s="1138"/>
      <c r="E742" s="51"/>
      <c r="F742" s="51"/>
      <c r="G742" s="51"/>
      <c r="H742" s="1138"/>
      <c r="I742" s="1138"/>
      <c r="J742" s="51"/>
      <c r="K742" s="51"/>
      <c r="L742" s="51"/>
      <c r="M742" s="1138"/>
      <c r="N742" s="1138"/>
      <c r="O742" s="51"/>
      <c r="P742" s="51"/>
      <c r="Q742" s="51"/>
      <c r="BB742" s="478"/>
    </row>
    <row r="743" s="401" customFormat="true" ht="25.15" customHeight="true" x14ac:dyDescent="0.2">
      <c r="A743" s="478"/>
      <c r="B743" s="478"/>
      <c r="C743" s="1124"/>
      <c r="D743" s="1138"/>
      <c r="E743" s="51"/>
      <c r="F743" s="51"/>
      <c r="G743" s="51"/>
      <c r="H743" s="1138"/>
      <c r="I743" s="1138"/>
      <c r="J743" s="51"/>
      <c r="K743" s="51"/>
      <c r="L743" s="51"/>
      <c r="M743" s="1138"/>
      <c r="N743" s="1138"/>
      <c r="O743" s="51"/>
      <c r="P743" s="51"/>
      <c r="Q743" s="51"/>
      <c r="BB743" s="478"/>
    </row>
    <row r="744" s="401" customFormat="true" ht="25.15" customHeight="true" x14ac:dyDescent="0.2">
      <c r="A744" s="478"/>
      <c r="B744" s="478"/>
      <c r="C744" s="1124"/>
      <c r="D744" s="1138"/>
      <c r="E744" s="51"/>
      <c r="F744" s="51"/>
      <c r="G744" s="51"/>
      <c r="H744" s="1138"/>
      <c r="I744" s="1138"/>
      <c r="J744" s="51"/>
      <c r="K744" s="51"/>
      <c r="L744" s="51"/>
      <c r="M744" s="1138"/>
      <c r="N744" s="1138"/>
      <c r="O744" s="51"/>
      <c r="P744" s="51"/>
      <c r="Q744" s="51"/>
      <c r="BB744" s="478"/>
    </row>
    <row r="745" s="401" customFormat="true" ht="25.15" customHeight="true" x14ac:dyDescent="0.2">
      <c r="A745" s="478"/>
      <c r="B745" s="478"/>
      <c r="C745" s="1124"/>
      <c r="D745" s="1138"/>
      <c r="E745" s="51"/>
      <c r="F745" s="51"/>
      <c r="G745" s="51"/>
      <c r="H745" s="1138"/>
      <c r="I745" s="1138"/>
      <c r="J745" s="51"/>
      <c r="K745" s="51"/>
      <c r="L745" s="51"/>
      <c r="M745" s="1138"/>
      <c r="N745" s="1138"/>
      <c r="O745" s="51"/>
      <c r="P745" s="51"/>
      <c r="Q745" s="51"/>
      <c r="BB745" s="478"/>
    </row>
    <row r="746" s="401" customFormat="true" ht="25.15" customHeight="true" x14ac:dyDescent="0.2">
      <c r="A746" s="478"/>
      <c r="B746" s="478"/>
      <c r="C746" s="1124"/>
      <c r="D746" s="1138"/>
      <c r="E746" s="51"/>
      <c r="F746" s="51"/>
      <c r="G746" s="51"/>
      <c r="H746" s="1138"/>
      <c r="I746" s="1138"/>
      <c r="J746" s="51"/>
      <c r="K746" s="51"/>
      <c r="L746" s="51"/>
      <c r="M746" s="1138"/>
      <c r="N746" s="1138"/>
      <c r="O746" s="51"/>
      <c r="P746" s="51"/>
      <c r="Q746" s="51"/>
      <c r="BB746" s="478"/>
    </row>
    <row r="747" s="401" customFormat="true" ht="25.15" customHeight="true" x14ac:dyDescent="0.2">
      <c r="A747" s="478"/>
      <c r="B747" s="478"/>
      <c r="C747" s="1124"/>
      <c r="D747" s="1138"/>
      <c r="E747" s="51"/>
      <c r="F747" s="51"/>
      <c r="G747" s="51"/>
      <c r="H747" s="1138"/>
      <c r="I747" s="1138"/>
      <c r="J747" s="51"/>
      <c r="K747" s="51"/>
      <c r="L747" s="51"/>
      <c r="M747" s="1138"/>
      <c r="N747" s="1138"/>
      <c r="O747" s="51"/>
      <c r="P747" s="51"/>
      <c r="Q747" s="51"/>
      <c r="BB747" s="478"/>
    </row>
    <row r="748" s="401" customFormat="true" ht="25.15" customHeight="true" x14ac:dyDescent="0.2">
      <c r="A748" s="478"/>
      <c r="B748" s="478"/>
      <c r="C748" s="1124"/>
      <c r="D748" s="1138"/>
      <c r="E748" s="51"/>
      <c r="F748" s="51"/>
      <c r="G748" s="51"/>
      <c r="H748" s="1138"/>
      <c r="I748" s="1138"/>
      <c r="J748" s="51"/>
      <c r="K748" s="51"/>
      <c r="L748" s="51"/>
      <c r="M748" s="1138"/>
      <c r="N748" s="1138"/>
      <c r="O748" s="51"/>
      <c r="P748" s="51"/>
      <c r="Q748" s="51"/>
      <c r="BB748" s="478"/>
    </row>
    <row r="749" s="401" customFormat="true" ht="25.15" customHeight="true" x14ac:dyDescent="0.2">
      <c r="A749" s="478"/>
      <c r="B749" s="478"/>
      <c r="C749" s="1124"/>
      <c r="D749" s="1138"/>
      <c r="E749" s="51"/>
      <c r="F749" s="51"/>
      <c r="G749" s="51"/>
      <c r="H749" s="1138"/>
      <c r="I749" s="1138"/>
      <c r="J749" s="51"/>
      <c r="K749" s="51"/>
      <c r="L749" s="51"/>
      <c r="M749" s="1138"/>
      <c r="N749" s="1138"/>
      <c r="O749" s="51"/>
      <c r="P749" s="51"/>
      <c r="Q749" s="51"/>
      <c r="BB749" s="478"/>
    </row>
    <row r="750" s="401" customFormat="true" ht="25.15" customHeight="true" x14ac:dyDescent="0.2">
      <c r="A750" s="478"/>
      <c r="B750" s="478"/>
      <c r="C750" s="1124"/>
      <c r="D750" s="1138"/>
      <c r="E750" s="51"/>
      <c r="F750" s="51"/>
      <c r="G750" s="51"/>
      <c r="H750" s="1138"/>
      <c r="I750" s="1138"/>
      <c r="J750" s="51"/>
      <c r="K750" s="51"/>
      <c r="L750" s="51"/>
      <c r="M750" s="1138"/>
      <c r="N750" s="1138"/>
      <c r="O750" s="51"/>
      <c r="P750" s="51"/>
      <c r="Q750" s="51"/>
      <c r="BB750" s="478"/>
    </row>
    <row r="751" s="401" customFormat="true" ht="25.15" customHeight="true" x14ac:dyDescent="0.2">
      <c r="A751" s="478"/>
      <c r="B751" s="478"/>
      <c r="C751" s="1124"/>
      <c r="D751" s="1138"/>
      <c r="E751" s="51"/>
      <c r="F751" s="51"/>
      <c r="G751" s="51"/>
      <c r="H751" s="1138"/>
      <c r="I751" s="1138"/>
      <c r="J751" s="51"/>
      <c r="K751" s="51"/>
      <c r="L751" s="51"/>
      <c r="M751" s="1138"/>
      <c r="N751" s="1138"/>
      <c r="O751" s="51"/>
      <c r="P751" s="51"/>
      <c r="Q751" s="51"/>
      <c r="BB751" s="478"/>
    </row>
    <row r="752" s="401" customFormat="true" ht="25.15" customHeight="true" x14ac:dyDescent="0.2">
      <c r="A752" s="478"/>
      <c r="B752" s="478"/>
      <c r="C752" s="1124"/>
      <c r="D752" s="1138"/>
      <c r="E752" s="51"/>
      <c r="F752" s="51"/>
      <c r="G752" s="51"/>
      <c r="H752" s="1138"/>
      <c r="I752" s="1138"/>
      <c r="J752" s="51"/>
      <c r="K752" s="51"/>
      <c r="L752" s="51"/>
      <c r="M752" s="1138"/>
      <c r="N752" s="1138"/>
      <c r="O752" s="51"/>
      <c r="P752" s="51"/>
      <c r="Q752" s="51"/>
      <c r="BB752" s="478"/>
    </row>
    <row r="753" s="401" customFormat="true" ht="25.15" customHeight="true" x14ac:dyDescent="0.2">
      <c r="A753" s="478"/>
      <c r="B753" s="478"/>
      <c r="C753" s="1124"/>
      <c r="D753" s="1138"/>
      <c r="E753" s="51"/>
      <c r="F753" s="51"/>
      <c r="G753" s="51"/>
      <c r="H753" s="1138"/>
      <c r="I753" s="1138"/>
      <c r="J753" s="51"/>
      <c r="K753" s="51"/>
      <c r="L753" s="51"/>
      <c r="M753" s="1138"/>
      <c r="N753" s="1138"/>
      <c r="O753" s="51"/>
      <c r="P753" s="51"/>
      <c r="Q753" s="51"/>
      <c r="BB753" s="478"/>
    </row>
    <row r="754" s="401" customFormat="true" ht="25.15" customHeight="true" x14ac:dyDescent="0.2">
      <c r="A754" s="478"/>
      <c r="B754" s="478"/>
      <c r="C754" s="1124"/>
      <c r="D754" s="1138"/>
      <c r="E754" s="51"/>
      <c r="F754" s="51"/>
      <c r="G754" s="51"/>
      <c r="H754" s="1138"/>
      <c r="I754" s="1138"/>
      <c r="J754" s="51"/>
      <c r="K754" s="51"/>
      <c r="L754" s="51"/>
      <c r="M754" s="1138"/>
      <c r="N754" s="1138"/>
      <c r="O754" s="51"/>
      <c r="P754" s="51"/>
      <c r="Q754" s="51"/>
      <c r="BB754" s="478"/>
    </row>
    <row r="755" s="401" customFormat="true" ht="25.15" customHeight="true" x14ac:dyDescent="0.2">
      <c r="A755" s="478"/>
      <c r="B755" s="478"/>
      <c r="C755" s="1124"/>
      <c r="D755" s="1138"/>
      <c r="E755" s="51"/>
      <c r="F755" s="51"/>
      <c r="G755" s="51"/>
      <c r="H755" s="1138"/>
      <c r="I755" s="1138"/>
      <c r="J755" s="51"/>
      <c r="K755" s="51"/>
      <c r="L755" s="51"/>
      <c r="M755" s="1138"/>
      <c r="N755" s="1138"/>
      <c r="O755" s="51"/>
      <c r="P755" s="51"/>
      <c r="Q755" s="51"/>
      <c r="BB755" s="478"/>
    </row>
    <row r="756" s="401" customFormat="true" ht="25.15" customHeight="true" x14ac:dyDescent="0.2">
      <c r="A756" s="478"/>
      <c r="B756" s="478"/>
      <c r="C756" s="1124"/>
      <c r="D756" s="1138"/>
      <c r="E756" s="51"/>
      <c r="F756" s="51"/>
      <c r="G756" s="51"/>
      <c r="H756" s="1138"/>
      <c r="I756" s="1138"/>
      <c r="J756" s="51"/>
      <c r="K756" s="51"/>
      <c r="L756" s="51"/>
      <c r="M756" s="1138"/>
      <c r="N756" s="1138"/>
      <c r="O756" s="51"/>
      <c r="P756" s="51"/>
      <c r="Q756" s="51"/>
      <c r="BB756" s="478"/>
    </row>
    <row r="757" s="401" customFormat="true" ht="25.15" customHeight="true" x14ac:dyDescent="0.2">
      <c r="A757" s="478"/>
      <c r="B757" s="478"/>
      <c r="C757" s="1124"/>
      <c r="D757" s="1138"/>
      <c r="E757" s="51"/>
      <c r="F757" s="51"/>
      <c r="G757" s="51"/>
      <c r="H757" s="1138"/>
      <c r="I757" s="1138"/>
      <c r="J757" s="51"/>
      <c r="K757" s="51"/>
      <c r="L757" s="51"/>
      <c r="M757" s="1138"/>
      <c r="N757" s="1138"/>
      <c r="O757" s="51"/>
      <c r="P757" s="51"/>
      <c r="Q757" s="51"/>
      <c r="BB757" s="478"/>
    </row>
    <row r="758" s="401" customFormat="true" ht="25.15" customHeight="true" x14ac:dyDescent="0.2">
      <c r="A758" s="478"/>
      <c r="B758" s="478"/>
      <c r="C758" s="1124"/>
      <c r="D758" s="1138"/>
      <c r="E758" s="51"/>
      <c r="F758" s="51"/>
      <c r="G758" s="51"/>
      <c r="H758" s="1138"/>
      <c r="I758" s="1138"/>
      <c r="J758" s="51"/>
      <c r="K758" s="51"/>
      <c r="L758" s="51"/>
      <c r="M758" s="1138"/>
      <c r="N758" s="1138"/>
      <c r="O758" s="51"/>
      <c r="P758" s="51"/>
      <c r="Q758" s="51"/>
      <c r="BB758" s="478"/>
    </row>
    <row r="759" s="401" customFormat="true" ht="25.15" customHeight="true" x14ac:dyDescent="0.2">
      <c r="A759" s="478"/>
      <c r="B759" s="478"/>
      <c r="C759" s="1124"/>
      <c r="D759" s="1138"/>
      <c r="E759" s="51"/>
      <c r="F759" s="51"/>
      <c r="G759" s="51"/>
      <c r="H759" s="1138"/>
      <c r="I759" s="1138"/>
      <c r="J759" s="51"/>
      <c r="K759" s="51"/>
      <c r="L759" s="51"/>
      <c r="M759" s="1138"/>
      <c r="N759" s="1138"/>
      <c r="O759" s="51"/>
      <c r="P759" s="51"/>
      <c r="Q759" s="51"/>
      <c r="BB759" s="478"/>
    </row>
    <row r="760" s="401" customFormat="true" ht="25.15" customHeight="true" x14ac:dyDescent="0.2">
      <c r="A760" s="478"/>
      <c r="B760" s="478"/>
      <c r="C760" s="1124"/>
      <c r="D760" s="1138"/>
      <c r="E760" s="51"/>
      <c r="F760" s="51"/>
      <c r="G760" s="51"/>
      <c r="H760" s="1138"/>
      <c r="I760" s="1138"/>
      <c r="J760" s="51"/>
      <c r="K760" s="51"/>
      <c r="L760" s="51"/>
      <c r="M760" s="1138"/>
      <c r="N760" s="1138"/>
      <c r="O760" s="51"/>
      <c r="P760" s="51"/>
      <c r="Q760" s="51"/>
      <c r="BB760" s="478"/>
    </row>
    <row r="761" s="401" customFormat="true" ht="25.15" customHeight="true" x14ac:dyDescent="0.2">
      <c r="A761" s="478"/>
      <c r="B761" s="478"/>
      <c r="C761" s="1124"/>
      <c r="D761" s="1138"/>
      <c r="E761" s="51"/>
      <c r="F761" s="51"/>
      <c r="G761" s="51"/>
      <c r="H761" s="1138"/>
      <c r="I761" s="1138"/>
      <c r="J761" s="51"/>
      <c r="K761" s="51"/>
      <c r="L761" s="51"/>
      <c r="M761" s="1138"/>
      <c r="N761" s="1138"/>
      <c r="O761" s="51"/>
      <c r="P761" s="51"/>
      <c r="Q761" s="51"/>
      <c r="BB761" s="478"/>
    </row>
    <row r="762" s="401" customFormat="true" ht="25.15" customHeight="true" x14ac:dyDescent="0.2">
      <c r="A762" s="478"/>
      <c r="B762" s="478"/>
      <c r="C762" s="1124"/>
      <c r="D762" s="1138"/>
      <c r="E762" s="51"/>
      <c r="F762" s="51"/>
      <c r="G762" s="51"/>
      <c r="H762" s="1138"/>
      <c r="I762" s="1138"/>
      <c r="J762" s="51"/>
      <c r="K762" s="51"/>
      <c r="L762" s="51"/>
      <c r="M762" s="1138"/>
      <c r="N762" s="1138"/>
      <c r="O762" s="51"/>
      <c r="P762" s="51"/>
      <c r="Q762" s="51"/>
      <c r="BB762" s="478"/>
    </row>
    <row r="763" s="401" customFormat="true" ht="25.15" customHeight="true" x14ac:dyDescent="0.2">
      <c r="A763" s="478"/>
      <c r="B763" s="478"/>
      <c r="C763" s="1124"/>
      <c r="D763" s="1138"/>
      <c r="E763" s="51"/>
      <c r="F763" s="51"/>
      <c r="G763" s="51"/>
      <c r="H763" s="1138"/>
      <c r="I763" s="1138"/>
      <c r="J763" s="51"/>
      <c r="K763" s="51"/>
      <c r="L763" s="51"/>
      <c r="M763" s="1138"/>
      <c r="N763" s="1138"/>
      <c r="O763" s="51"/>
      <c r="P763" s="51"/>
      <c r="Q763" s="51"/>
      <c r="BB763" s="478"/>
    </row>
    <row r="764" s="401" customFormat="true" ht="25.15" customHeight="true" x14ac:dyDescent="0.2">
      <c r="A764" s="478"/>
      <c r="B764" s="478"/>
      <c r="C764" s="1124"/>
      <c r="D764" s="1138"/>
      <c r="E764" s="51"/>
      <c r="F764" s="51"/>
      <c r="G764" s="51"/>
      <c r="H764" s="1138"/>
      <c r="I764" s="1138"/>
      <c r="J764" s="51"/>
      <c r="K764" s="51"/>
      <c r="L764" s="51"/>
      <c r="M764" s="1138"/>
      <c r="N764" s="1138"/>
      <c r="O764" s="51"/>
      <c r="P764" s="51"/>
      <c r="Q764" s="51"/>
      <c r="BB764" s="478"/>
    </row>
    <row r="765" s="401" customFormat="true" ht="25.15" customHeight="true" x14ac:dyDescent="0.2">
      <c r="A765" s="478"/>
      <c r="B765" s="478"/>
      <c r="C765" s="1124"/>
      <c r="D765" s="1138"/>
      <c r="E765" s="51"/>
      <c r="F765" s="51"/>
      <c r="G765" s="51"/>
      <c r="H765" s="1138"/>
      <c r="I765" s="1138"/>
      <c r="J765" s="51"/>
      <c r="K765" s="51"/>
      <c r="L765" s="51"/>
      <c r="M765" s="1138"/>
      <c r="N765" s="1138"/>
      <c r="O765" s="51"/>
      <c r="P765" s="51"/>
      <c r="Q765" s="51"/>
      <c r="BB765" s="478"/>
    </row>
    <row r="766" s="401" customFormat="true" ht="25.15" customHeight="true" x14ac:dyDescent="0.2">
      <c r="A766" s="478"/>
      <c r="B766" s="478"/>
      <c r="C766" s="1124"/>
      <c r="D766" s="1138"/>
      <c r="E766" s="51"/>
      <c r="F766" s="51"/>
      <c r="G766" s="51"/>
      <c r="H766" s="1138"/>
      <c r="I766" s="1138"/>
      <c r="J766" s="51"/>
      <c r="K766" s="51"/>
      <c r="L766" s="51"/>
      <c r="M766" s="1138"/>
      <c r="N766" s="1138"/>
      <c r="O766" s="51"/>
      <c r="P766" s="51"/>
      <c r="Q766" s="51"/>
      <c r="BB766" s="478"/>
    </row>
    <row r="767" s="401" customFormat="true" ht="25.15" customHeight="true" x14ac:dyDescent="0.2">
      <c r="A767" s="478"/>
      <c r="B767" s="478"/>
      <c r="C767" s="1124"/>
      <c r="D767" s="1138"/>
      <c r="E767" s="51"/>
      <c r="F767" s="51"/>
      <c r="G767" s="51"/>
      <c r="H767" s="1138"/>
      <c r="I767" s="1138"/>
      <c r="J767" s="51"/>
      <c r="K767" s="51"/>
      <c r="L767" s="51"/>
      <c r="M767" s="1138"/>
      <c r="N767" s="1138"/>
      <c r="O767" s="51"/>
      <c r="P767" s="51"/>
      <c r="Q767" s="51"/>
      <c r="BB767" s="478"/>
    </row>
    <row r="768" s="399" customFormat="true" ht="25.15" customHeight="true" x14ac:dyDescent="0.2">
      <c r="A768" s="479"/>
      <c r="B768" s="479"/>
      <c r="C768" s="1124"/>
      <c r="D768" s="1138"/>
      <c r="E768" s="51"/>
      <c r="F768" s="51"/>
      <c r="G768" s="51"/>
      <c r="H768" s="1138"/>
      <c r="I768" s="1138"/>
      <c r="J768" s="51"/>
      <c r="K768" s="51"/>
      <c r="L768" s="51"/>
      <c r="M768" s="1138"/>
      <c r="N768" s="1138"/>
      <c r="O768" s="51"/>
      <c r="P768" s="51"/>
      <c r="Q768" s="51"/>
      <c r="BB768" s="479"/>
    </row>
    <row r="769" s="399" customFormat="true" ht="25.15" customHeight="true" x14ac:dyDescent="0.2">
      <c r="A769" s="479"/>
      <c r="B769" s="479"/>
      <c r="C769" s="1124"/>
      <c r="D769" s="1138"/>
      <c r="E769" s="51"/>
      <c r="F769" s="51"/>
      <c r="G769" s="51"/>
      <c r="H769" s="1138"/>
      <c r="I769" s="1138"/>
      <c r="J769" s="51"/>
      <c r="K769" s="51"/>
      <c r="L769" s="51"/>
      <c r="M769" s="1138"/>
      <c r="N769" s="1138"/>
      <c r="O769" s="51"/>
      <c r="P769" s="51"/>
      <c r="Q769" s="51"/>
      <c r="BB769" s="479"/>
    </row>
    <row r="770" s="399" customFormat="true" ht="25.15" customHeight="true" x14ac:dyDescent="0.2">
      <c r="A770" s="479"/>
      <c r="B770" s="479"/>
      <c r="C770" s="1124"/>
      <c r="D770" s="1138"/>
      <c r="E770" s="51"/>
      <c r="F770" s="51"/>
      <c r="G770" s="51"/>
      <c r="H770" s="1138"/>
      <c r="I770" s="1138"/>
      <c r="J770" s="51"/>
      <c r="K770" s="51"/>
      <c r="L770" s="51"/>
      <c r="M770" s="1138"/>
      <c r="N770" s="1138"/>
      <c r="O770" s="51"/>
      <c r="P770" s="51"/>
      <c r="Q770" s="51"/>
      <c r="BB770" s="479"/>
    </row>
    <row r="771" s="399" customFormat="true" ht="25.15" customHeight="true" x14ac:dyDescent="0.2">
      <c r="A771" s="479"/>
      <c r="B771" s="479"/>
      <c r="C771" s="1124"/>
      <c r="D771" s="1138"/>
      <c r="E771" s="51"/>
      <c r="F771" s="51"/>
      <c r="G771" s="51"/>
      <c r="H771" s="1138"/>
      <c r="I771" s="1138"/>
      <c r="J771" s="51"/>
      <c r="K771" s="51"/>
      <c r="L771" s="51"/>
      <c r="M771" s="1138"/>
      <c r="N771" s="1138"/>
      <c r="O771" s="51"/>
      <c r="P771" s="51"/>
      <c r="Q771" s="51"/>
      <c r="BB771" s="479"/>
    </row>
    <row r="772" s="399" customFormat="true" ht="25.15" customHeight="true" x14ac:dyDescent="0.2">
      <c r="A772" s="479"/>
      <c r="B772" s="479"/>
      <c r="C772" s="1124"/>
      <c r="D772" s="1138"/>
      <c r="E772" s="51"/>
      <c r="F772" s="51"/>
      <c r="G772" s="51"/>
      <c r="H772" s="1138"/>
      <c r="I772" s="1138"/>
      <c r="J772" s="51"/>
      <c r="K772" s="51"/>
      <c r="L772" s="51"/>
      <c r="M772" s="1138"/>
      <c r="N772" s="1138"/>
      <c r="O772" s="51"/>
      <c r="P772" s="51"/>
      <c r="Q772" s="51"/>
      <c r="BB772" s="479"/>
    </row>
    <row r="773" s="399" customFormat="true" ht="25.15" customHeight="true" x14ac:dyDescent="0.2">
      <c r="A773" s="479"/>
      <c r="B773" s="479"/>
      <c r="C773" s="1124"/>
      <c r="D773" s="1138"/>
      <c r="E773" s="51"/>
      <c r="F773" s="51"/>
      <c r="G773" s="51"/>
      <c r="H773" s="1138"/>
      <c r="I773" s="1138"/>
      <c r="J773" s="51"/>
      <c r="K773" s="51"/>
      <c r="L773" s="51"/>
      <c r="M773" s="1138"/>
      <c r="N773" s="1138"/>
      <c r="O773" s="51"/>
      <c r="P773" s="51"/>
      <c r="Q773" s="51"/>
      <c r="BB773" s="479"/>
    </row>
    <row r="774" s="399" customFormat="true" ht="25.15" customHeight="true" x14ac:dyDescent="0.2">
      <c r="A774" s="479"/>
      <c r="B774" s="479"/>
      <c r="C774" s="1124"/>
      <c r="D774" s="1138"/>
      <c r="E774" s="51"/>
      <c r="F774" s="51"/>
      <c r="G774" s="51"/>
      <c r="H774" s="1138"/>
      <c r="I774" s="1138"/>
      <c r="J774" s="51"/>
      <c r="K774" s="51"/>
      <c r="L774" s="51"/>
      <c r="M774" s="1138"/>
      <c r="N774" s="1138"/>
      <c r="O774" s="51"/>
      <c r="P774" s="51"/>
      <c r="Q774" s="51"/>
      <c r="BB774" s="479"/>
    </row>
    <row r="775" s="399" customFormat="true" ht="25.15" customHeight="true" x14ac:dyDescent="0.2">
      <c r="A775" s="479"/>
      <c r="B775" s="479"/>
      <c r="C775" s="1124"/>
      <c r="D775" s="1138"/>
      <c r="E775" s="51"/>
      <c r="F775" s="51"/>
      <c r="G775" s="51"/>
      <c r="H775" s="1138"/>
      <c r="I775" s="1138"/>
      <c r="J775" s="51"/>
      <c r="K775" s="51"/>
      <c r="L775" s="51"/>
      <c r="M775" s="1138"/>
      <c r="N775" s="1138"/>
      <c r="O775" s="51"/>
      <c r="P775" s="51"/>
      <c r="Q775" s="51"/>
      <c r="BB775" s="479"/>
    </row>
    <row r="776" s="399" customFormat="true" ht="25.15" customHeight="true" x14ac:dyDescent="0.2">
      <c r="A776" s="479"/>
      <c r="B776" s="479"/>
      <c r="C776" s="1124"/>
      <c r="D776" s="1138"/>
      <c r="E776" s="51"/>
      <c r="F776" s="51"/>
      <c r="G776" s="51"/>
      <c r="H776" s="1138"/>
      <c r="I776" s="1138"/>
      <c r="J776" s="51"/>
      <c r="K776" s="51"/>
      <c r="L776" s="51"/>
      <c r="M776" s="1138"/>
      <c r="N776" s="1138"/>
      <c r="O776" s="51"/>
      <c r="P776" s="51"/>
      <c r="Q776" s="51"/>
      <c r="BB776" s="479"/>
    </row>
    <row r="777" s="399" customFormat="true" ht="25.15" customHeight="true" x14ac:dyDescent="0.2">
      <c r="A777" s="479"/>
      <c r="B777" s="479"/>
      <c r="C777" s="1124"/>
      <c r="D777" s="1138"/>
      <c r="E777" s="51"/>
      <c r="F777" s="51"/>
      <c r="G777" s="51"/>
      <c r="H777" s="1138"/>
      <c r="I777" s="1138"/>
      <c r="J777" s="51"/>
      <c r="K777" s="51"/>
      <c r="L777" s="51"/>
      <c r="M777" s="1138"/>
      <c r="N777" s="1138"/>
      <c r="O777" s="51"/>
      <c r="P777" s="51"/>
      <c r="Q777" s="51"/>
      <c r="BB777" s="479"/>
    </row>
    <row r="778" s="399" customFormat="true" ht="25.15" customHeight="true" x14ac:dyDescent="0.2">
      <c r="A778" s="479"/>
      <c r="B778" s="479"/>
      <c r="C778" s="1124"/>
      <c r="D778" s="1138"/>
      <c r="E778" s="51"/>
      <c r="F778" s="51"/>
      <c r="G778" s="51"/>
      <c r="H778" s="1138"/>
      <c r="I778" s="1138"/>
      <c r="J778" s="51"/>
      <c r="K778" s="51"/>
      <c r="L778" s="51"/>
      <c r="M778" s="1138"/>
      <c r="N778" s="1138"/>
      <c r="O778" s="51"/>
      <c r="P778" s="51"/>
      <c r="Q778" s="51"/>
      <c r="BB778" s="479"/>
    </row>
    <row r="779" s="399" customFormat="true" ht="25.15" customHeight="true" x14ac:dyDescent="0.2">
      <c r="A779" s="479"/>
      <c r="B779" s="479"/>
      <c r="C779" s="1124"/>
      <c r="D779" s="1138"/>
      <c r="E779" s="51"/>
      <c r="F779" s="51"/>
      <c r="G779" s="51"/>
      <c r="H779" s="1138"/>
      <c r="I779" s="1138"/>
      <c r="J779" s="51"/>
      <c r="K779" s="51"/>
      <c r="L779" s="51"/>
      <c r="M779" s="1138"/>
      <c r="N779" s="1138"/>
      <c r="O779" s="51"/>
      <c r="P779" s="51"/>
      <c r="Q779" s="51"/>
      <c r="BB779" s="479"/>
    </row>
    <row r="780" s="399" customFormat="true" ht="25.15" customHeight="true" x14ac:dyDescent="0.2">
      <c r="A780" s="479"/>
      <c r="B780" s="479"/>
      <c r="C780" s="1124"/>
      <c r="D780" s="1138"/>
      <c r="E780" s="51"/>
      <c r="F780" s="51"/>
      <c r="G780" s="51"/>
      <c r="H780" s="1138"/>
      <c r="I780" s="1138"/>
      <c r="J780" s="51"/>
      <c r="K780" s="51"/>
      <c r="L780" s="51"/>
      <c r="M780" s="1138"/>
      <c r="N780" s="1138"/>
      <c r="O780" s="51"/>
      <c r="P780" s="51"/>
      <c r="Q780" s="51"/>
      <c r="BB780" s="479"/>
    </row>
    <row r="781" s="399" customFormat="true" ht="25.15" customHeight="true" x14ac:dyDescent="0.2">
      <c r="A781" s="479"/>
      <c r="B781" s="479"/>
      <c r="C781" s="1124"/>
      <c r="D781" s="1138"/>
      <c r="E781" s="51"/>
      <c r="F781" s="51"/>
      <c r="G781" s="51"/>
      <c r="H781" s="1138"/>
      <c r="I781" s="1138"/>
      <c r="J781" s="51"/>
      <c r="K781" s="51"/>
      <c r="L781" s="51"/>
      <c r="M781" s="1138"/>
      <c r="N781" s="1138"/>
      <c r="O781" s="51"/>
      <c r="P781" s="51"/>
      <c r="Q781" s="51"/>
      <c r="BB781" s="479"/>
    </row>
    <row r="782" s="399" customFormat="true" ht="25.15" customHeight="true" x14ac:dyDescent="0.2">
      <c r="A782" s="479"/>
      <c r="B782" s="479"/>
      <c r="C782" s="1124"/>
      <c r="D782" s="1138"/>
      <c r="E782" s="51"/>
      <c r="F782" s="51"/>
      <c r="G782" s="51"/>
      <c r="H782" s="1138"/>
      <c r="I782" s="1138"/>
      <c r="J782" s="51"/>
      <c r="K782" s="51"/>
      <c r="L782" s="51"/>
      <c r="M782" s="1138"/>
      <c r="N782" s="1138"/>
      <c r="O782" s="51"/>
      <c r="P782" s="51"/>
      <c r="Q782" s="51"/>
      <c r="BB782" s="479"/>
    </row>
    <row r="783" s="399" customFormat="true" ht="25.15" customHeight="true" x14ac:dyDescent="0.2">
      <c r="A783" s="479"/>
      <c r="B783" s="479"/>
      <c r="C783" s="1124"/>
      <c r="D783" s="1138"/>
      <c r="E783" s="51"/>
      <c r="F783" s="51"/>
      <c r="G783" s="51"/>
      <c r="H783" s="1138"/>
      <c r="I783" s="1138"/>
      <c r="J783" s="51"/>
      <c r="K783" s="51"/>
      <c r="L783" s="51"/>
      <c r="M783" s="1138"/>
      <c r="N783" s="1138"/>
      <c r="O783" s="51"/>
      <c r="P783" s="51"/>
      <c r="Q783" s="51"/>
      <c r="BB783" s="479"/>
    </row>
    <row r="784" s="399" customFormat="true" ht="25.15" customHeight="true" x14ac:dyDescent="0.2">
      <c r="A784" s="479"/>
      <c r="B784" s="479"/>
      <c r="C784" s="1124"/>
      <c r="D784" s="1138"/>
      <c r="E784" s="51"/>
      <c r="F784" s="51"/>
      <c r="G784" s="51"/>
      <c r="H784" s="1138"/>
      <c r="I784" s="1138"/>
      <c r="J784" s="51"/>
      <c r="K784" s="51"/>
      <c r="L784" s="51"/>
      <c r="M784" s="1138"/>
      <c r="N784" s="1138"/>
      <c r="O784" s="51"/>
      <c r="P784" s="51"/>
      <c r="Q784" s="51"/>
      <c r="BB784" s="479"/>
    </row>
    <row r="785" s="399" customFormat="true" ht="25.15" customHeight="true" x14ac:dyDescent="0.2">
      <c r="A785" s="479"/>
      <c r="B785" s="479"/>
      <c r="C785" s="1124"/>
      <c r="D785" s="1138"/>
      <c r="E785" s="51"/>
      <c r="F785" s="51"/>
      <c r="G785" s="51"/>
      <c r="H785" s="1138"/>
      <c r="I785" s="1138"/>
      <c r="J785" s="51"/>
      <c r="K785" s="51"/>
      <c r="L785" s="51"/>
      <c r="M785" s="1138"/>
      <c r="N785" s="1138"/>
      <c r="O785" s="51"/>
      <c r="P785" s="51"/>
      <c r="Q785" s="51"/>
      <c r="BB785" s="479"/>
    </row>
    <row r="786" s="399" customFormat="true" ht="25.15" customHeight="true" x14ac:dyDescent="0.2">
      <c r="A786" s="479"/>
      <c r="B786" s="479"/>
      <c r="C786" s="1124"/>
      <c r="D786" s="1138"/>
      <c r="E786" s="51"/>
      <c r="F786" s="51"/>
      <c r="G786" s="51"/>
      <c r="H786" s="1138"/>
      <c r="I786" s="1138"/>
      <c r="J786" s="51"/>
      <c r="K786" s="51"/>
      <c r="L786" s="51"/>
      <c r="M786" s="1138"/>
      <c r="N786" s="1138"/>
      <c r="O786" s="51"/>
      <c r="P786" s="51"/>
      <c r="Q786" s="51"/>
      <c r="BB786" s="479"/>
    </row>
    <row r="787" s="399" customFormat="true" ht="25.15" customHeight="true" x14ac:dyDescent="0.2">
      <c r="A787" s="479"/>
      <c r="B787" s="479"/>
      <c r="C787" s="1124"/>
      <c r="D787" s="1138"/>
      <c r="E787" s="51"/>
      <c r="F787" s="51"/>
      <c r="G787" s="51"/>
      <c r="H787" s="1138"/>
      <c r="I787" s="1138"/>
      <c r="J787" s="51"/>
      <c r="K787" s="51"/>
      <c r="L787" s="51"/>
      <c r="M787" s="1138"/>
      <c r="N787" s="1138"/>
      <c r="O787" s="51"/>
      <c r="P787" s="51"/>
      <c r="Q787" s="51"/>
      <c r="BB787" s="479"/>
    </row>
    <row r="788" s="399" customFormat="true" ht="25.15" customHeight="true" x14ac:dyDescent="0.2">
      <c r="A788" s="479"/>
      <c r="B788" s="479"/>
      <c r="C788" s="1124"/>
      <c r="D788" s="1138"/>
      <c r="E788" s="51"/>
      <c r="F788" s="51"/>
      <c r="G788" s="51"/>
      <c r="H788" s="1138"/>
      <c r="I788" s="1138"/>
      <c r="J788" s="51"/>
      <c r="K788" s="51"/>
      <c r="L788" s="51"/>
      <c r="M788" s="1138"/>
      <c r="N788" s="1138"/>
      <c r="O788" s="51"/>
      <c r="P788" s="51"/>
      <c r="Q788" s="51"/>
      <c r="BB788" s="479"/>
    </row>
    <row r="789" s="399" customFormat="true" ht="25.15" customHeight="true" x14ac:dyDescent="0.2">
      <c r="A789" s="479"/>
      <c r="B789" s="479"/>
      <c r="C789" s="1124"/>
      <c r="D789" s="1138"/>
      <c r="E789" s="51"/>
      <c r="F789" s="51"/>
      <c r="G789" s="51"/>
      <c r="H789" s="1138"/>
      <c r="I789" s="1138"/>
      <c r="J789" s="51"/>
      <c r="K789" s="51"/>
      <c r="L789" s="51"/>
      <c r="M789" s="1138"/>
      <c r="N789" s="1138"/>
      <c r="O789" s="51"/>
      <c r="P789" s="51"/>
      <c r="Q789" s="51"/>
      <c r="BB789" s="479"/>
    </row>
    <row r="790" s="399" customFormat="true" ht="25.15" customHeight="true" x14ac:dyDescent="0.2">
      <c r="A790" s="479"/>
      <c r="B790" s="479"/>
      <c r="C790" s="1124"/>
      <c r="D790" s="1138"/>
      <c r="E790" s="51"/>
      <c r="F790" s="51"/>
      <c r="G790" s="51"/>
      <c r="H790" s="1138"/>
      <c r="I790" s="1138"/>
      <c r="J790" s="51"/>
      <c r="K790" s="51"/>
      <c r="L790" s="51"/>
      <c r="M790" s="1138"/>
      <c r="N790" s="1138"/>
      <c r="O790" s="51"/>
      <c r="P790" s="51"/>
      <c r="Q790" s="51"/>
      <c r="BB790" s="479"/>
    </row>
    <row r="791" s="399" customFormat="true" ht="25.15" customHeight="true" x14ac:dyDescent="0.2">
      <c r="A791" s="479"/>
      <c r="B791" s="479"/>
      <c r="C791" s="1124"/>
      <c r="D791" s="1138"/>
      <c r="E791" s="51"/>
      <c r="F791" s="51"/>
      <c r="G791" s="51"/>
      <c r="H791" s="1138"/>
      <c r="I791" s="1138"/>
      <c r="J791" s="51"/>
      <c r="K791" s="51"/>
      <c r="L791" s="51"/>
      <c r="M791" s="1138"/>
      <c r="N791" s="1138"/>
      <c r="O791" s="51"/>
      <c r="P791" s="51"/>
      <c r="Q791" s="51"/>
      <c r="BB791" s="479"/>
    </row>
    <row r="792" s="399" customFormat="true" ht="25.15" customHeight="true" x14ac:dyDescent="0.2">
      <c r="A792" s="479"/>
      <c r="B792" s="479"/>
      <c r="C792" s="1124"/>
      <c r="D792" s="1138"/>
      <c r="E792" s="51"/>
      <c r="F792" s="51"/>
      <c r="G792" s="51"/>
      <c r="H792" s="1138"/>
      <c r="I792" s="1138"/>
      <c r="J792" s="51"/>
      <c r="K792" s="51"/>
      <c r="L792" s="51"/>
      <c r="M792" s="1138"/>
      <c r="N792" s="1138"/>
      <c r="O792" s="51"/>
      <c r="P792" s="51"/>
      <c r="Q792" s="51"/>
      <c r="BB792" s="479"/>
    </row>
    <row r="793" s="399" customFormat="true" ht="25.15" customHeight="true" x14ac:dyDescent="0.2">
      <c r="A793" s="479"/>
      <c r="B793" s="479"/>
      <c r="C793" s="1124"/>
      <c r="D793" s="1138"/>
      <c r="E793" s="51"/>
      <c r="F793" s="51"/>
      <c r="G793" s="51"/>
      <c r="H793" s="1138"/>
      <c r="I793" s="1138"/>
      <c r="J793" s="51"/>
      <c r="K793" s="51"/>
      <c r="L793" s="51"/>
      <c r="M793" s="1138"/>
      <c r="N793" s="1138"/>
      <c r="O793" s="51"/>
      <c r="P793" s="51"/>
      <c r="Q793" s="51"/>
      <c r="BB793" s="479"/>
    </row>
    <row r="794" s="399" customFormat="true" ht="25.15" customHeight="true" x14ac:dyDescent="0.2">
      <c r="A794" s="479"/>
      <c r="B794" s="479"/>
      <c r="C794" s="1124"/>
      <c r="D794" s="1138"/>
      <c r="E794" s="51"/>
      <c r="F794" s="51"/>
      <c r="G794" s="51"/>
      <c r="H794" s="1138"/>
      <c r="I794" s="1138"/>
      <c r="J794" s="51"/>
      <c r="K794" s="51"/>
      <c r="L794" s="51"/>
      <c r="M794" s="1138"/>
      <c r="N794" s="1138"/>
      <c r="O794" s="51"/>
      <c r="P794" s="51"/>
      <c r="Q794" s="51"/>
      <c r="BB794" s="479"/>
    </row>
    <row r="795" s="399" customFormat="true" ht="25.15" customHeight="true" x14ac:dyDescent="0.2">
      <c r="A795" s="479"/>
      <c r="B795" s="479"/>
      <c r="C795" s="1124"/>
      <c r="D795" s="1138"/>
      <c r="E795" s="51"/>
      <c r="F795" s="51"/>
      <c r="G795" s="51"/>
      <c r="H795" s="1138"/>
      <c r="I795" s="1138"/>
      <c r="J795" s="51"/>
      <c r="K795" s="51"/>
      <c r="L795" s="51"/>
      <c r="M795" s="1138"/>
      <c r="N795" s="1138"/>
      <c r="O795" s="51"/>
      <c r="P795" s="51"/>
      <c r="Q795" s="51"/>
      <c r="BB795" s="479"/>
    </row>
    <row r="796" s="399" customFormat="true" ht="25.15" customHeight="true" x14ac:dyDescent="0.2">
      <c r="A796" s="479"/>
      <c r="B796" s="479"/>
      <c r="C796" s="1124"/>
      <c r="D796" s="1138"/>
      <c r="E796" s="51"/>
      <c r="F796" s="51"/>
      <c r="G796" s="51"/>
      <c r="H796" s="1138"/>
      <c r="I796" s="1138"/>
      <c r="J796" s="51"/>
      <c r="K796" s="51"/>
      <c r="L796" s="51"/>
      <c r="M796" s="1138"/>
      <c r="N796" s="1138"/>
      <c r="O796" s="51"/>
      <c r="P796" s="51"/>
      <c r="Q796" s="51"/>
      <c r="BB796" s="479"/>
    </row>
    <row r="797" s="399" customFormat="true" ht="25.15" customHeight="true" x14ac:dyDescent="0.2">
      <c r="A797" s="479"/>
      <c r="B797" s="479"/>
      <c r="C797" s="1124"/>
      <c r="D797" s="1138"/>
      <c r="E797" s="51"/>
      <c r="F797" s="51"/>
      <c r="G797" s="51"/>
      <c r="H797" s="1138"/>
      <c r="I797" s="1138"/>
      <c r="J797" s="51"/>
      <c r="K797" s="51"/>
      <c r="L797" s="51"/>
      <c r="M797" s="1138"/>
      <c r="N797" s="1138"/>
      <c r="O797" s="51"/>
      <c r="P797" s="51"/>
      <c r="Q797" s="51"/>
      <c r="BB797" s="479"/>
    </row>
    <row r="798" s="399" customFormat="true" ht="25.15" customHeight="true" x14ac:dyDescent="0.2">
      <c r="A798" s="479"/>
      <c r="B798" s="479"/>
      <c r="C798" s="1124"/>
      <c r="D798" s="1138"/>
      <c r="E798" s="51"/>
      <c r="F798" s="51"/>
      <c r="G798" s="51"/>
      <c r="H798" s="1138"/>
      <c r="I798" s="1138"/>
      <c r="J798" s="51"/>
      <c r="K798" s="51"/>
      <c r="L798" s="51"/>
      <c r="M798" s="1138"/>
      <c r="N798" s="1138"/>
      <c r="O798" s="51"/>
      <c r="P798" s="51"/>
      <c r="Q798" s="51"/>
      <c r="BB798" s="479"/>
    </row>
    <row r="799" s="399" customFormat="true" ht="25.15" customHeight="true" x14ac:dyDescent="0.2">
      <c r="A799" s="479"/>
      <c r="B799" s="479"/>
      <c r="C799" s="1124"/>
      <c r="D799" s="1138"/>
      <c r="E799" s="51"/>
      <c r="F799" s="51"/>
      <c r="G799" s="51"/>
      <c r="H799" s="1138"/>
      <c r="I799" s="1138"/>
      <c r="J799" s="51"/>
      <c r="K799" s="51"/>
      <c r="L799" s="51"/>
      <c r="M799" s="1138"/>
      <c r="N799" s="1138"/>
      <c r="O799" s="51"/>
      <c r="P799" s="51"/>
      <c r="Q799" s="51"/>
      <c r="BB799" s="479"/>
    </row>
    <row r="800" s="399" customFormat="true" ht="25.15" customHeight="true" x14ac:dyDescent="0.2">
      <c r="A800" s="479"/>
      <c r="B800" s="479"/>
      <c r="C800" s="1124"/>
      <c r="D800" s="1138"/>
      <c r="E800" s="51"/>
      <c r="F800" s="51"/>
      <c r="G800" s="51"/>
      <c r="H800" s="1138"/>
      <c r="I800" s="1138"/>
      <c r="J800" s="51"/>
      <c r="K800" s="51"/>
      <c r="L800" s="51"/>
      <c r="M800" s="1138"/>
      <c r="N800" s="1138"/>
      <c r="O800" s="51"/>
      <c r="P800" s="51"/>
      <c r="Q800" s="51"/>
      <c r="BB800" s="479"/>
    </row>
    <row r="801" ht="25.15" customHeight="true" x14ac:dyDescent="0.2">
      <c r="C801" s="1124"/>
      <c r="D801" s="1138"/>
      <c r="E801" s="51"/>
      <c r="F801" s="51"/>
      <c r="G801" s="51"/>
      <c r="H801" s="1138"/>
      <c r="I801" s="1138"/>
      <c r="J801" s="51"/>
      <c r="K801" s="51"/>
      <c r="L801" s="51"/>
      <c r="M801" s="1138"/>
      <c r="N801" s="1138"/>
      <c r="O801" s="51"/>
      <c r="P801" s="51"/>
      <c r="Q801" s="51"/>
    </row>
    <row r="802" ht="25.15" customHeight="true" x14ac:dyDescent="0.2">
      <c r="C802" s="1124"/>
      <c r="D802" s="1138"/>
      <c r="E802" s="51"/>
      <c r="F802" s="51"/>
      <c r="G802" s="51"/>
      <c r="H802" s="1138"/>
      <c r="I802" s="1138"/>
      <c r="J802" s="51"/>
      <c r="K802" s="51"/>
      <c r="L802" s="51"/>
      <c r="M802" s="1138"/>
      <c r="N802" s="1138"/>
      <c r="O802" s="51"/>
      <c r="P802" s="51"/>
      <c r="Q802" s="51"/>
    </row>
    <row r="803" ht="25.15" customHeight="true" x14ac:dyDescent="0.2">
      <c r="C803" s="1124"/>
      <c r="D803" s="1138"/>
      <c r="E803" s="51"/>
      <c r="F803" s="51"/>
      <c r="G803" s="51"/>
      <c r="H803" s="1138"/>
      <c r="I803" s="1138"/>
      <c r="J803" s="51"/>
      <c r="K803" s="51"/>
      <c r="L803" s="51"/>
      <c r="M803" s="1138"/>
      <c r="N803" s="1138"/>
      <c r="O803" s="51"/>
      <c r="P803" s="51"/>
      <c r="Q803" s="51"/>
    </row>
    <row r="804" ht="25.15" customHeight="true" x14ac:dyDescent="0.2">
      <c r="C804" s="1124"/>
      <c r="D804" s="1138"/>
      <c r="E804" s="51"/>
      <c r="F804" s="51"/>
      <c r="G804" s="51"/>
      <c r="H804" s="1138"/>
      <c r="I804" s="1138"/>
      <c r="J804" s="51"/>
      <c r="K804" s="51"/>
      <c r="L804" s="51"/>
      <c r="M804" s="1138"/>
      <c r="N804" s="1138"/>
      <c r="O804" s="51"/>
      <c r="P804" s="51"/>
      <c r="Q804" s="51"/>
    </row>
    <row r="805" ht="25.15" customHeight="true" x14ac:dyDescent="0.2">
      <c r="C805" s="1124"/>
      <c r="D805" s="1138"/>
      <c r="E805" s="51"/>
      <c r="F805" s="51"/>
      <c r="G805" s="51"/>
      <c r="H805" s="1138"/>
      <c r="I805" s="1138"/>
      <c r="J805" s="51"/>
      <c r="K805" s="51"/>
      <c r="L805" s="51"/>
      <c r="M805" s="1138"/>
      <c r="N805" s="1138"/>
      <c r="O805" s="51"/>
      <c r="P805" s="51"/>
      <c r="Q805" s="51"/>
    </row>
    <row r="806" ht="25.15" customHeight="true" x14ac:dyDescent="0.2">
      <c r="C806" s="1124"/>
      <c r="D806" s="1138"/>
      <c r="E806" s="51"/>
      <c r="F806" s="51"/>
      <c r="G806" s="51"/>
      <c r="H806" s="1138"/>
      <c r="I806" s="1138"/>
      <c r="J806" s="51"/>
      <c r="K806" s="51"/>
      <c r="L806" s="51"/>
      <c r="M806" s="1138"/>
      <c r="N806" s="1138"/>
      <c r="O806" s="51"/>
      <c r="P806" s="51"/>
      <c r="Q806" s="51"/>
    </row>
    <row r="807" ht="25.15" customHeight="true" x14ac:dyDescent="0.2">
      <c r="C807" s="1124"/>
      <c r="D807" s="1138"/>
      <c r="E807" s="51"/>
      <c r="F807" s="51"/>
      <c r="G807" s="51"/>
      <c r="H807" s="1138"/>
      <c r="I807" s="1138"/>
      <c r="J807" s="51"/>
      <c r="K807" s="51"/>
      <c r="L807" s="51"/>
      <c r="M807" s="1138"/>
      <c r="N807" s="1138"/>
      <c r="O807" s="51"/>
      <c r="P807" s="51"/>
      <c r="Q807" s="51"/>
    </row>
    <row r="808" ht="25.15" customHeight="true" x14ac:dyDescent="0.2">
      <c r="C808" s="1124"/>
      <c r="D808" s="1138"/>
      <c r="E808" s="51"/>
      <c r="F808" s="51"/>
      <c r="G808" s="51"/>
      <c r="H808" s="1138"/>
      <c r="I808" s="1138"/>
      <c r="J808" s="51"/>
      <c r="K808" s="51"/>
      <c r="L808" s="51"/>
      <c r="M808" s="1138"/>
      <c r="N808" s="1138"/>
      <c r="O808" s="51"/>
      <c r="P808" s="51"/>
      <c r="Q808" s="51"/>
    </row>
    <row r="809" ht="25.15" customHeight="true" x14ac:dyDescent="0.2">
      <c r="C809" s="1124"/>
      <c r="D809" s="1138"/>
      <c r="E809" s="51"/>
      <c r="F809" s="51"/>
      <c r="G809" s="51"/>
      <c r="H809" s="1138"/>
      <c r="I809" s="1138"/>
      <c r="J809" s="51"/>
      <c r="K809" s="51"/>
      <c r="L809" s="51"/>
      <c r="M809" s="1138"/>
      <c r="N809" s="1138"/>
      <c r="O809" s="51"/>
      <c r="P809" s="51"/>
      <c r="Q809" s="51"/>
    </row>
    <row r="810" ht="25.15" customHeight="true" x14ac:dyDescent="0.2">
      <c r="C810" s="1124"/>
      <c r="D810" s="1138"/>
      <c r="E810" s="51"/>
      <c r="F810" s="51"/>
      <c r="G810" s="51"/>
      <c r="H810" s="1138"/>
      <c r="I810" s="1138"/>
      <c r="J810" s="51"/>
      <c r="K810" s="51"/>
      <c r="L810" s="51"/>
      <c r="M810" s="1138"/>
      <c r="N810" s="1138"/>
      <c r="O810" s="51"/>
      <c r="P810" s="51"/>
      <c r="Q810" s="51"/>
    </row>
    <row r="811" ht="25.15" customHeight="true" x14ac:dyDescent="0.2">
      <c r="C811" s="1124"/>
      <c r="D811" s="1138"/>
      <c r="E811" s="51"/>
      <c r="F811" s="51"/>
      <c r="G811" s="51"/>
      <c r="H811" s="1138"/>
      <c r="I811" s="1138"/>
      <c r="J811" s="51"/>
      <c r="K811" s="51"/>
      <c r="L811" s="51"/>
      <c r="M811" s="1138"/>
      <c r="N811" s="1138"/>
      <c r="O811" s="51"/>
      <c r="P811" s="51"/>
      <c r="Q811" s="51"/>
    </row>
    <row r="812" ht="25.15" customHeight="true" x14ac:dyDescent="0.2">
      <c r="C812" s="1124"/>
      <c r="D812" s="1138"/>
      <c r="E812" s="51"/>
      <c r="F812" s="51"/>
      <c r="G812" s="51"/>
      <c r="H812" s="1138"/>
      <c r="I812" s="1138"/>
      <c r="J812" s="51"/>
      <c r="K812" s="51"/>
      <c r="L812" s="51"/>
      <c r="M812" s="1138"/>
      <c r="N812" s="1138"/>
      <c r="O812" s="51"/>
      <c r="P812" s="51"/>
      <c r="Q812" s="51"/>
    </row>
    <row r="813" ht="25.15" customHeight="true" x14ac:dyDescent="0.2">
      <c r="C813" s="1124"/>
      <c r="D813" s="1138"/>
      <c r="E813" s="51"/>
      <c r="F813" s="51"/>
      <c r="G813" s="51"/>
      <c r="H813" s="1138"/>
      <c r="I813" s="1138"/>
      <c r="J813" s="51"/>
      <c r="K813" s="51"/>
      <c r="L813" s="51"/>
      <c r="M813" s="1138"/>
      <c r="N813" s="1138"/>
      <c r="O813" s="51"/>
      <c r="P813" s="51"/>
      <c r="Q813" s="51"/>
    </row>
    <row r="814" ht="25.15" customHeight="true" x14ac:dyDescent="0.2">
      <c r="C814" s="1124"/>
      <c r="D814" s="1138"/>
      <c r="E814" s="51"/>
      <c r="F814" s="51"/>
      <c r="G814" s="51"/>
      <c r="H814" s="1138"/>
      <c r="I814" s="1138"/>
      <c r="J814" s="51"/>
      <c r="K814" s="51"/>
      <c r="L814" s="51"/>
      <c r="M814" s="1138"/>
      <c r="N814" s="1138"/>
      <c r="O814" s="51"/>
      <c r="P814" s="51"/>
      <c r="Q814" s="51"/>
    </row>
    <row r="815" ht="25.15" customHeight="true" x14ac:dyDescent="0.2">
      <c r="C815" s="1124"/>
      <c r="D815" s="1138"/>
      <c r="E815" s="51"/>
      <c r="F815" s="51"/>
      <c r="G815" s="51"/>
      <c r="H815" s="1138"/>
      <c r="I815" s="1138"/>
      <c r="J815" s="51"/>
      <c r="K815" s="51"/>
      <c r="L815" s="51"/>
      <c r="M815" s="1138"/>
      <c r="N815" s="1138"/>
      <c r="O815" s="51"/>
      <c r="P815" s="51"/>
      <c r="Q815" s="51"/>
    </row>
    <row r="816" ht="25.15" customHeight="true" x14ac:dyDescent="0.2">
      <c r="C816" s="1124"/>
      <c r="D816" s="1138"/>
      <c r="E816" s="51"/>
      <c r="F816" s="51"/>
      <c r="G816" s="51"/>
      <c r="H816" s="1138"/>
      <c r="I816" s="1138"/>
      <c r="J816" s="51"/>
      <c r="K816" s="51"/>
      <c r="L816" s="51"/>
      <c r="M816" s="1138"/>
      <c r="N816" s="1138"/>
      <c r="O816" s="51"/>
      <c r="P816" s="51"/>
      <c r="Q816" s="51"/>
    </row>
    <row r="817" ht="25.15" customHeight="true" x14ac:dyDescent="0.2">
      <c r="C817" s="1124"/>
      <c r="D817" s="1138"/>
      <c r="E817" s="51"/>
      <c r="F817" s="51"/>
      <c r="G817" s="51"/>
      <c r="H817" s="1138"/>
      <c r="I817" s="1138"/>
      <c r="J817" s="51"/>
      <c r="K817" s="51"/>
      <c r="L817" s="51"/>
      <c r="M817" s="1138"/>
      <c r="N817" s="1138"/>
      <c r="O817" s="51"/>
      <c r="P817" s="51"/>
      <c r="Q817" s="51"/>
    </row>
    <row r="818" ht="25.15" customHeight="true" x14ac:dyDescent="0.2">
      <c r="C818" s="1124"/>
      <c r="D818" s="1138"/>
      <c r="E818" s="51"/>
      <c r="F818" s="51"/>
      <c r="G818" s="51"/>
      <c r="H818" s="1138"/>
      <c r="I818" s="1138"/>
      <c r="J818" s="51"/>
      <c r="K818" s="51"/>
      <c r="L818" s="51"/>
      <c r="M818" s="1138"/>
      <c r="N818" s="1138"/>
      <c r="O818" s="51"/>
      <c r="P818" s="51"/>
      <c r="Q818" s="51"/>
    </row>
    <row r="819" ht="25.15" customHeight="true" x14ac:dyDescent="0.2">
      <c r="C819" s="1124"/>
      <c r="D819" s="1138"/>
      <c r="E819" s="51"/>
      <c r="F819" s="51"/>
      <c r="G819" s="51"/>
      <c r="H819" s="1138"/>
      <c r="I819" s="1138"/>
      <c r="J819" s="51"/>
      <c r="K819" s="51"/>
      <c r="L819" s="51"/>
      <c r="M819" s="1138"/>
      <c r="N819" s="1138"/>
      <c r="O819" s="51"/>
      <c r="P819" s="51"/>
      <c r="Q819" s="51"/>
    </row>
    <row r="820" ht="25.15" customHeight="true" x14ac:dyDescent="0.2">
      <c r="C820" s="1124"/>
      <c r="D820" s="1138"/>
      <c r="E820" s="51"/>
      <c r="F820" s="51"/>
      <c r="G820" s="51"/>
      <c r="H820" s="1138"/>
      <c r="I820" s="1138"/>
      <c r="J820" s="51"/>
      <c r="K820" s="51"/>
      <c r="L820" s="51"/>
      <c r="M820" s="1138"/>
      <c r="N820" s="1138"/>
      <c r="O820" s="51"/>
      <c r="P820" s="51"/>
      <c r="Q820" s="51"/>
    </row>
    <row r="821" ht="25.15" customHeight="true" x14ac:dyDescent="0.2">
      <c r="C821" s="1124"/>
      <c r="D821" s="1138"/>
      <c r="E821" s="51"/>
      <c r="F821" s="51"/>
      <c r="G821" s="51"/>
      <c r="H821" s="1138"/>
      <c r="I821" s="1138"/>
      <c r="J821" s="51"/>
      <c r="K821" s="51"/>
      <c r="L821" s="51"/>
      <c r="M821" s="1138"/>
      <c r="N821" s="1138"/>
      <c r="O821" s="51"/>
      <c r="P821" s="51"/>
      <c r="Q821" s="51"/>
    </row>
    <row r="822" ht="25.15" customHeight="true" x14ac:dyDescent="0.2">
      <c r="C822" s="1124"/>
      <c r="D822" s="1138"/>
      <c r="E822" s="51"/>
      <c r="F822" s="51"/>
      <c r="G822" s="51"/>
      <c r="H822" s="1138"/>
      <c r="I822" s="1138"/>
      <c r="J822" s="51"/>
      <c r="K822" s="51"/>
      <c r="L822" s="51"/>
      <c r="M822" s="1138"/>
      <c r="N822" s="1138"/>
      <c r="O822" s="51"/>
      <c r="P822" s="51"/>
      <c r="Q822" s="51"/>
    </row>
    <row r="823" ht="25.15" customHeight="true" x14ac:dyDescent="0.2">
      <c r="C823" s="1124"/>
      <c r="D823" s="1138"/>
      <c r="E823" s="51"/>
      <c r="F823" s="51"/>
      <c r="G823" s="51"/>
      <c r="H823" s="1138"/>
      <c r="I823" s="1138"/>
      <c r="J823" s="51"/>
      <c r="K823" s="51"/>
      <c r="L823" s="51"/>
      <c r="M823" s="1138"/>
      <c r="N823" s="1138"/>
      <c r="O823" s="51"/>
      <c r="P823" s="51"/>
      <c r="Q823" s="51"/>
    </row>
    <row r="824" ht="25.15" customHeight="true" x14ac:dyDescent="0.2">
      <c r="C824" s="1124"/>
      <c r="D824" s="1138"/>
      <c r="E824" s="51"/>
      <c r="F824" s="51"/>
      <c r="G824" s="51"/>
      <c r="H824" s="1138"/>
      <c r="I824" s="1138"/>
      <c r="J824" s="51"/>
      <c r="K824" s="51"/>
      <c r="L824" s="51"/>
      <c r="M824" s="1138"/>
      <c r="N824" s="1138"/>
      <c r="O824" s="51"/>
      <c r="P824" s="51"/>
      <c r="Q824" s="51"/>
    </row>
    <row r="825" ht="25.15" customHeight="true" x14ac:dyDescent="0.2">
      <c r="C825" s="1124"/>
      <c r="D825" s="1138"/>
      <c r="E825" s="51"/>
      <c r="F825" s="51"/>
      <c r="G825" s="51"/>
      <c r="H825" s="1138"/>
      <c r="I825" s="1138"/>
      <c r="J825" s="51"/>
      <c r="K825" s="51"/>
      <c r="L825" s="51"/>
      <c r="M825" s="1138"/>
      <c r="N825" s="1138"/>
      <c r="O825" s="51"/>
      <c r="P825" s="51"/>
      <c r="Q825" s="51"/>
    </row>
    <row r="826" ht="25.15" customHeight="true" x14ac:dyDescent="0.2">
      <c r="C826" s="1124"/>
      <c r="D826" s="1138"/>
      <c r="E826" s="51"/>
      <c r="F826" s="51"/>
      <c r="G826" s="51"/>
      <c r="H826" s="1138"/>
      <c r="I826" s="1138"/>
      <c r="J826" s="51"/>
      <c r="K826" s="51"/>
      <c r="L826" s="51"/>
      <c r="M826" s="1138"/>
      <c r="N826" s="1138"/>
      <c r="O826" s="51"/>
      <c r="P826" s="51"/>
      <c r="Q826" s="51"/>
    </row>
    <row r="827" ht="25.15" customHeight="true" x14ac:dyDescent="0.2">
      <c r="C827" s="1124"/>
      <c r="D827" s="1138"/>
      <c r="E827" s="51"/>
      <c r="F827" s="51"/>
      <c r="G827" s="51"/>
      <c r="H827" s="1138"/>
      <c r="I827" s="1138"/>
      <c r="J827" s="51"/>
      <c r="K827" s="51"/>
      <c r="L827" s="51"/>
      <c r="M827" s="1138"/>
      <c r="N827" s="1138"/>
      <c r="O827" s="51"/>
      <c r="P827" s="51"/>
      <c r="Q827" s="51"/>
    </row>
    <row r="828" ht="25.15" customHeight="true" x14ac:dyDescent="0.2">
      <c r="C828" s="1124"/>
      <c r="D828" s="1138"/>
      <c r="E828" s="51"/>
      <c r="F828" s="51"/>
      <c r="G828" s="51"/>
      <c r="H828" s="1138"/>
      <c r="I828" s="1138"/>
      <c r="J828" s="51"/>
      <c r="K828" s="51"/>
      <c r="L828" s="51"/>
      <c r="M828" s="1138"/>
      <c r="N828" s="1138"/>
      <c r="O828" s="51"/>
      <c r="P828" s="51"/>
      <c r="Q828" s="51"/>
    </row>
    <row r="829" ht="25.15" customHeight="true" x14ac:dyDescent="0.2">
      <c r="C829" s="1124"/>
      <c r="D829" s="1138"/>
      <c r="E829" s="51"/>
      <c r="F829" s="51"/>
      <c r="G829" s="51"/>
      <c r="H829" s="1138"/>
      <c r="I829" s="1138"/>
      <c r="J829" s="51"/>
      <c r="K829" s="51"/>
      <c r="L829" s="51"/>
      <c r="M829" s="1138"/>
      <c r="N829" s="1138"/>
      <c r="O829" s="51"/>
      <c r="P829" s="51"/>
      <c r="Q829" s="51"/>
    </row>
    <row r="830" ht="25.15" customHeight="true" x14ac:dyDescent="0.2">
      <c r="C830" s="1124"/>
      <c r="D830" s="1138"/>
      <c r="E830" s="51"/>
      <c r="F830" s="51"/>
      <c r="G830" s="51"/>
      <c r="H830" s="1138"/>
      <c r="I830" s="1138"/>
      <c r="J830" s="51"/>
      <c r="K830" s="51"/>
      <c r="L830" s="51"/>
      <c r="M830" s="1138"/>
      <c r="N830" s="1138"/>
      <c r="O830" s="51"/>
      <c r="P830" s="51"/>
      <c r="Q830" s="51"/>
    </row>
    <row r="831" ht="25.15" customHeight="true" x14ac:dyDescent="0.2">
      <c r="C831" s="1124"/>
      <c r="D831" s="1138"/>
      <c r="E831" s="51"/>
      <c r="F831" s="51"/>
      <c r="G831" s="51"/>
      <c r="H831" s="1138"/>
      <c r="I831" s="1138"/>
      <c r="J831" s="51"/>
      <c r="K831" s="51"/>
      <c r="L831" s="51"/>
      <c r="M831" s="1138"/>
      <c r="N831" s="1138"/>
      <c r="O831" s="51"/>
      <c r="P831" s="51"/>
      <c r="Q831" s="51"/>
    </row>
    <row r="832" ht="25.15" customHeight="true" x14ac:dyDescent="0.2">
      <c r="C832" s="1124"/>
      <c r="D832" s="1138"/>
      <c r="E832" s="51"/>
      <c r="F832" s="51"/>
      <c r="G832" s="51"/>
      <c r="H832" s="1138"/>
      <c r="I832" s="1138"/>
      <c r="J832" s="51"/>
      <c r="K832" s="51"/>
      <c r="L832" s="51"/>
      <c r="M832" s="1138"/>
      <c r="N832" s="1138"/>
      <c r="O832" s="51"/>
      <c r="P832" s="51"/>
      <c r="Q832" s="51"/>
    </row>
    <row r="833" ht="25.15" customHeight="true" x14ac:dyDescent="0.2">
      <c r="C833" s="1124"/>
      <c r="D833" s="1138"/>
      <c r="E833" s="51"/>
      <c r="F833" s="51"/>
      <c r="G833" s="51"/>
      <c r="H833" s="1138"/>
      <c r="I833" s="1138"/>
      <c r="J833" s="51"/>
      <c r="K833" s="51"/>
      <c r="L833" s="51"/>
      <c r="M833" s="1138"/>
      <c r="N833" s="1138"/>
      <c r="O833" s="51"/>
      <c r="P833" s="51"/>
      <c r="Q833" s="51"/>
    </row>
    <row r="834" ht="25.15" customHeight="true" x14ac:dyDescent="0.2">
      <c r="C834" s="1124"/>
      <c r="D834" s="1138"/>
      <c r="E834" s="51"/>
      <c r="F834" s="51"/>
      <c r="G834" s="51"/>
      <c r="H834" s="1138"/>
      <c r="I834" s="1138"/>
      <c r="J834" s="51"/>
      <c r="K834" s="51"/>
      <c r="L834" s="51"/>
      <c r="M834" s="1138"/>
      <c r="N834" s="1138"/>
      <c r="O834" s="51"/>
      <c r="P834" s="51"/>
      <c r="Q834" s="51"/>
    </row>
    <row r="835" ht="25.15" customHeight="true" x14ac:dyDescent="0.2">
      <c r="C835" s="1124"/>
      <c r="D835" s="1138"/>
      <c r="E835" s="51"/>
      <c r="F835" s="51"/>
      <c r="G835" s="51"/>
      <c r="H835" s="1138"/>
      <c r="I835" s="1138"/>
      <c r="J835" s="51"/>
      <c r="K835" s="51"/>
      <c r="L835" s="51"/>
      <c r="M835" s="1138"/>
      <c r="N835" s="1138"/>
      <c r="O835" s="51"/>
      <c r="P835" s="51"/>
      <c r="Q835" s="51"/>
    </row>
    <row r="836" ht="25.15" customHeight="true" x14ac:dyDescent="0.2">
      <c r="C836" s="1124"/>
      <c r="D836" s="1138"/>
      <c r="E836" s="51"/>
      <c r="F836" s="51"/>
      <c r="G836" s="51"/>
      <c r="H836" s="1138"/>
      <c r="I836" s="1138"/>
      <c r="J836" s="51"/>
      <c r="K836" s="51"/>
      <c r="L836" s="51"/>
      <c r="M836" s="1138"/>
      <c r="N836" s="1138"/>
      <c r="O836" s="51"/>
      <c r="P836" s="51"/>
      <c r="Q836" s="51"/>
    </row>
    <row r="837" ht="25.15" customHeight="true" x14ac:dyDescent="0.2">
      <c r="C837" s="1124"/>
      <c r="D837" s="1138"/>
      <c r="E837" s="51"/>
      <c r="F837" s="51"/>
      <c r="G837" s="51"/>
      <c r="H837" s="1138"/>
      <c r="I837" s="1138"/>
      <c r="J837" s="51"/>
      <c r="K837" s="51"/>
      <c r="L837" s="51"/>
      <c r="M837" s="1138"/>
      <c r="N837" s="1138"/>
      <c r="O837" s="51"/>
      <c r="P837" s="51"/>
      <c r="Q837" s="51"/>
    </row>
    <row r="838" ht="25.15" customHeight="true" x14ac:dyDescent="0.2">
      <c r="C838" s="1124"/>
      <c r="D838" s="1138"/>
      <c r="E838" s="51"/>
      <c r="F838" s="51"/>
      <c r="G838" s="51"/>
      <c r="H838" s="1138"/>
      <c r="I838" s="1138"/>
      <c r="J838" s="51"/>
      <c r="K838" s="51"/>
      <c r="L838" s="51"/>
      <c r="M838" s="1138"/>
      <c r="N838" s="1138"/>
      <c r="O838" s="51"/>
      <c r="P838" s="51"/>
      <c r="Q838" s="51"/>
    </row>
    <row r="839" ht="25.15" customHeight="true" x14ac:dyDescent="0.2">
      <c r="C839" s="1124"/>
      <c r="D839" s="1138"/>
      <c r="E839" s="51"/>
      <c r="F839" s="51"/>
      <c r="G839" s="51"/>
      <c r="H839" s="1138"/>
      <c r="I839" s="1138"/>
      <c r="J839" s="51"/>
      <c r="K839" s="51"/>
      <c r="L839" s="51"/>
      <c r="M839" s="1138"/>
      <c r="N839" s="1138"/>
      <c r="O839" s="51"/>
      <c r="P839" s="51"/>
      <c r="Q839" s="51"/>
    </row>
    <row r="840" ht="25.15" customHeight="true" x14ac:dyDescent="0.2">
      <c r="C840" s="1124"/>
      <c r="D840" s="1138"/>
      <c r="E840" s="51"/>
      <c r="F840" s="51"/>
      <c r="G840" s="51"/>
      <c r="H840" s="1138"/>
      <c r="I840" s="1138"/>
      <c r="J840" s="51"/>
      <c r="K840" s="51"/>
      <c r="L840" s="51"/>
      <c r="M840" s="1138"/>
      <c r="N840" s="1138"/>
      <c r="O840" s="51"/>
      <c r="P840" s="51"/>
      <c r="Q840" s="51"/>
    </row>
    <row r="841" ht="25.15" customHeight="true" x14ac:dyDescent="0.2">
      <c r="C841" s="1124"/>
      <c r="D841" s="1138"/>
      <c r="E841" s="51"/>
      <c r="F841" s="51"/>
      <c r="G841" s="51"/>
      <c r="H841" s="1138"/>
      <c r="I841" s="1138"/>
      <c r="J841" s="51"/>
      <c r="K841" s="51"/>
      <c r="L841" s="51"/>
      <c r="M841" s="1138"/>
      <c r="N841" s="1138"/>
      <c r="O841" s="51"/>
      <c r="P841" s="51"/>
      <c r="Q841" s="51"/>
    </row>
    <row r="842" ht="25.15" customHeight="true" x14ac:dyDescent="0.2">
      <c r="C842" s="1124"/>
      <c r="D842" s="1138"/>
      <c r="E842" s="51"/>
      <c r="F842" s="51"/>
      <c r="G842" s="51"/>
      <c r="H842" s="1138"/>
      <c r="I842" s="1138"/>
      <c r="J842" s="51"/>
      <c r="K842" s="51"/>
      <c r="L842" s="51"/>
      <c r="M842" s="1138"/>
      <c r="N842" s="1138"/>
      <c r="O842" s="51"/>
      <c r="P842" s="51"/>
      <c r="Q842" s="51"/>
    </row>
    <row r="843" ht="25.15" customHeight="true" x14ac:dyDescent="0.2">
      <c r="C843" s="1124"/>
      <c r="D843" s="1138"/>
      <c r="E843" s="51"/>
      <c r="F843" s="51"/>
      <c r="G843" s="51"/>
      <c r="H843" s="1138"/>
      <c r="I843" s="1138"/>
      <c r="J843" s="51"/>
      <c r="K843" s="51"/>
      <c r="L843" s="51"/>
      <c r="M843" s="1138"/>
      <c r="N843" s="1138"/>
      <c r="O843" s="51"/>
      <c r="P843" s="51"/>
      <c r="Q843" s="51"/>
    </row>
    <row r="844" ht="25.15" customHeight="true" x14ac:dyDescent="0.2">
      <c r="C844" s="1124"/>
      <c r="D844" s="1138"/>
      <c r="E844" s="51"/>
      <c r="F844" s="51"/>
      <c r="G844" s="51"/>
      <c r="H844" s="1138"/>
      <c r="I844" s="1138"/>
      <c r="J844" s="51"/>
      <c r="K844" s="51"/>
      <c r="L844" s="51"/>
      <c r="M844" s="1138"/>
      <c r="N844" s="1138"/>
      <c r="O844" s="51"/>
      <c r="P844" s="51"/>
      <c r="Q844" s="51"/>
    </row>
    <row r="845" ht="25.15" customHeight="true" x14ac:dyDescent="0.2">
      <c r="C845" s="1124"/>
      <c r="D845" s="1138"/>
      <c r="E845" s="51"/>
      <c r="F845" s="51"/>
      <c r="G845" s="51"/>
      <c r="H845" s="1138"/>
      <c r="I845" s="1138"/>
      <c r="J845" s="51"/>
      <c r="K845" s="51"/>
      <c r="L845" s="51"/>
      <c r="M845" s="1138"/>
      <c r="N845" s="1138"/>
      <c r="O845" s="51"/>
      <c r="P845" s="51"/>
      <c r="Q845" s="51"/>
    </row>
    <row r="846" ht="25.15" customHeight="true" x14ac:dyDescent="0.2">
      <c r="C846" s="1124"/>
      <c r="D846" s="1138"/>
      <c r="E846" s="51"/>
      <c r="F846" s="51"/>
      <c r="G846" s="51"/>
      <c r="H846" s="1138"/>
      <c r="I846" s="1138"/>
      <c r="J846" s="51"/>
      <c r="K846" s="51"/>
      <c r="L846" s="51"/>
      <c r="M846" s="1138"/>
      <c r="N846" s="1138"/>
      <c r="O846" s="51"/>
      <c r="P846" s="51"/>
      <c r="Q846" s="51"/>
    </row>
    <row r="847" ht="25.15" customHeight="true" x14ac:dyDescent="0.2">
      <c r="C847" s="1124"/>
      <c r="D847" s="1138"/>
      <c r="E847" s="51"/>
      <c r="F847" s="51"/>
      <c r="G847" s="51"/>
      <c r="H847" s="1138"/>
      <c r="I847" s="1138"/>
      <c r="J847" s="51"/>
      <c r="K847" s="51"/>
      <c r="L847" s="51"/>
      <c r="M847" s="1138"/>
      <c r="N847" s="1138"/>
      <c r="O847" s="51"/>
      <c r="P847" s="51"/>
      <c r="Q847" s="51"/>
    </row>
    <row r="848" ht="25.15" customHeight="true" x14ac:dyDescent="0.2">
      <c r="C848" s="1124"/>
      <c r="D848" s="1138"/>
      <c r="E848" s="51"/>
      <c r="F848" s="51"/>
      <c r="G848" s="51"/>
      <c r="H848" s="1138"/>
      <c r="I848" s="1138"/>
      <c r="J848" s="51"/>
      <c r="K848" s="51"/>
      <c r="L848" s="51"/>
      <c r="M848" s="1138"/>
      <c r="N848" s="1138"/>
      <c r="O848" s="51"/>
      <c r="P848" s="51"/>
      <c r="Q848" s="51"/>
    </row>
    <row r="849" ht="25.15" customHeight="true" x14ac:dyDescent="0.2">
      <c r="C849" s="1124"/>
      <c r="D849" s="1138"/>
      <c r="E849" s="51"/>
      <c r="F849" s="51"/>
      <c r="G849" s="51"/>
      <c r="H849" s="1138"/>
      <c r="I849" s="1138"/>
      <c r="J849" s="51"/>
      <c r="K849" s="51"/>
      <c r="L849" s="51"/>
      <c r="M849" s="1138"/>
      <c r="N849" s="1138"/>
      <c r="O849" s="51"/>
      <c r="P849" s="51"/>
      <c r="Q849" s="51"/>
    </row>
    <row r="850" ht="25.15" customHeight="true" x14ac:dyDescent="0.2">
      <c r="C850" s="1124"/>
      <c r="D850" s="1138"/>
      <c r="E850" s="51"/>
      <c r="F850" s="51"/>
      <c r="G850" s="51"/>
      <c r="H850" s="1138"/>
      <c r="I850" s="1138"/>
      <c r="J850" s="51"/>
      <c r="K850" s="51"/>
      <c r="L850" s="51"/>
      <c r="M850" s="1138"/>
      <c r="N850" s="1138"/>
      <c r="O850" s="51"/>
      <c r="P850" s="51"/>
      <c r="Q850" s="51"/>
    </row>
    <row r="851" ht="25.15" customHeight="true" x14ac:dyDescent="0.2">
      <c r="C851" s="1124"/>
      <c r="D851" s="1138"/>
      <c r="E851" s="51"/>
      <c r="F851" s="51"/>
      <c r="G851" s="51"/>
      <c r="H851" s="1138"/>
      <c r="I851" s="1138"/>
      <c r="J851" s="51"/>
      <c r="K851" s="51"/>
      <c r="L851" s="51"/>
      <c r="M851" s="1138"/>
      <c r="N851" s="1138"/>
      <c r="O851" s="51"/>
      <c r="P851" s="51"/>
      <c r="Q851" s="51"/>
    </row>
    <row r="852" ht="25.15" customHeight="true" x14ac:dyDescent="0.2">
      <c r="C852" s="1124"/>
      <c r="D852" s="1138"/>
      <c r="E852" s="51"/>
      <c r="F852" s="51"/>
      <c r="G852" s="51"/>
      <c r="H852" s="1138"/>
      <c r="I852" s="1138"/>
      <c r="J852" s="51"/>
      <c r="K852" s="51"/>
      <c r="L852" s="51"/>
      <c r="M852" s="1138"/>
      <c r="N852" s="1138"/>
      <c r="O852" s="51"/>
      <c r="P852" s="51"/>
      <c r="Q852" s="51"/>
    </row>
    <row r="853" ht="25.15" customHeight="true" x14ac:dyDescent="0.2">
      <c r="C853" s="1124"/>
      <c r="D853" s="1138"/>
      <c r="E853" s="51"/>
      <c r="F853" s="51"/>
      <c r="G853" s="51"/>
      <c r="H853" s="1138"/>
      <c r="I853" s="1138"/>
      <c r="J853" s="51"/>
      <c r="K853" s="51"/>
      <c r="L853" s="51"/>
      <c r="M853" s="1138"/>
      <c r="N853" s="1138"/>
      <c r="O853" s="51"/>
      <c r="P853" s="51"/>
      <c r="Q853" s="51"/>
    </row>
    <row r="854" ht="25.15" customHeight="true" x14ac:dyDescent="0.2">
      <c r="C854" s="1124"/>
      <c r="D854" s="1138"/>
      <c r="E854" s="51"/>
      <c r="F854" s="51"/>
      <c r="G854" s="51"/>
      <c r="H854" s="1138"/>
      <c r="I854" s="1138"/>
      <c r="J854" s="51"/>
      <c r="K854" s="51"/>
      <c r="L854" s="51"/>
      <c r="M854" s="1138"/>
      <c r="N854" s="1138"/>
      <c r="O854" s="51"/>
      <c r="P854" s="51"/>
      <c r="Q854" s="51"/>
    </row>
    <row r="855" ht="25.15" customHeight="true" x14ac:dyDescent="0.2">
      <c r="C855" s="1124"/>
      <c r="D855" s="1138"/>
      <c r="E855" s="51"/>
      <c r="F855" s="51"/>
      <c r="G855" s="51"/>
      <c r="H855" s="1138"/>
      <c r="I855" s="1138"/>
      <c r="J855" s="51"/>
      <c r="K855" s="51"/>
      <c r="L855" s="51"/>
      <c r="M855" s="1138"/>
      <c r="N855" s="1138"/>
      <c r="O855" s="51"/>
      <c r="P855" s="51"/>
      <c r="Q855" s="51"/>
    </row>
    <row r="856" ht="25.15" customHeight="true" x14ac:dyDescent="0.2">
      <c r="C856" s="1124"/>
      <c r="D856" s="1138"/>
      <c r="E856" s="51"/>
      <c r="F856" s="51"/>
      <c r="G856" s="51"/>
      <c r="H856" s="1138"/>
      <c r="I856" s="1138"/>
      <c r="J856" s="51"/>
      <c r="K856" s="51"/>
      <c r="L856" s="51"/>
      <c r="M856" s="1138"/>
      <c r="N856" s="1138"/>
      <c r="O856" s="51"/>
      <c r="P856" s="51"/>
      <c r="Q856" s="51"/>
    </row>
    <row r="857" ht="25.15" customHeight="true" x14ac:dyDescent="0.2">
      <c r="C857" s="1124"/>
      <c r="D857" s="1138"/>
      <c r="E857" s="51"/>
      <c r="F857" s="51"/>
      <c r="G857" s="51"/>
      <c r="H857" s="1138"/>
      <c r="I857" s="1138"/>
      <c r="J857" s="51"/>
      <c r="K857" s="51"/>
      <c r="L857" s="51"/>
      <c r="M857" s="1138"/>
      <c r="N857" s="1138"/>
      <c r="O857" s="51"/>
      <c r="P857" s="51"/>
      <c r="Q857" s="51"/>
    </row>
    <row r="858" ht="25.15" customHeight="true" x14ac:dyDescent="0.2">
      <c r="C858" s="1124"/>
      <c r="D858" s="1138"/>
      <c r="E858" s="51"/>
      <c r="F858" s="51"/>
      <c r="G858" s="51"/>
      <c r="H858" s="1138"/>
      <c r="I858" s="1138"/>
      <c r="J858" s="51"/>
      <c r="K858" s="51"/>
      <c r="L858" s="51"/>
      <c r="M858" s="1138"/>
      <c r="N858" s="1138"/>
      <c r="O858" s="51"/>
      <c r="P858" s="51"/>
      <c r="Q858" s="51"/>
    </row>
    <row r="859" ht="25.15" customHeight="true" x14ac:dyDescent="0.2">
      <c r="C859" s="1139"/>
      <c r="D859" s="1138"/>
      <c r="E859" s="51"/>
      <c r="F859" s="51"/>
      <c r="G859" s="51"/>
      <c r="H859" s="1138"/>
      <c r="I859" s="1138"/>
      <c r="J859" s="51"/>
      <c r="K859" s="51"/>
      <c r="L859" s="51"/>
      <c r="M859" s="1138"/>
      <c r="N859" s="1138"/>
      <c r="O859" s="51"/>
      <c r="P859" s="51"/>
      <c r="Q859" s="51"/>
    </row>
    <row r="860" ht="25.15" customHeight="true" x14ac:dyDescent="0.2">
      <c r="C860" s="1139"/>
      <c r="D860" s="1138"/>
      <c r="E860" s="51"/>
      <c r="F860" s="51"/>
      <c r="G860" s="51"/>
      <c r="H860" s="1138"/>
      <c r="I860" s="1138"/>
      <c r="J860" s="51"/>
      <c r="K860" s="51"/>
      <c r="L860" s="51"/>
      <c r="M860" s="1138"/>
      <c r="N860" s="1138"/>
      <c r="O860" s="51"/>
      <c r="P860" s="51"/>
      <c r="Q860" s="51"/>
    </row>
    <row r="861" ht="25.15" customHeight="true" x14ac:dyDescent="0.2">
      <c r="C861" s="1139"/>
      <c r="D861" s="1138"/>
      <c r="E861" s="51"/>
      <c r="F861" s="51"/>
      <c r="G861" s="51"/>
      <c r="H861" s="1138"/>
      <c r="I861" s="1138"/>
      <c r="J861" s="51"/>
      <c r="K861" s="51"/>
      <c r="L861" s="51"/>
      <c r="M861" s="1138"/>
      <c r="N861" s="1138"/>
      <c r="O861" s="51"/>
      <c r="P861" s="51"/>
      <c r="Q861" s="51"/>
    </row>
    <row r="862" ht="25.15" customHeight="true" x14ac:dyDescent="0.2">
      <c r="C862" s="1139"/>
      <c r="D862" s="1138"/>
      <c r="E862" s="51"/>
      <c r="F862" s="51"/>
      <c r="G862" s="51"/>
      <c r="H862" s="1138"/>
      <c r="I862" s="1138"/>
      <c r="J862" s="51"/>
      <c r="K862" s="51"/>
      <c r="L862" s="51"/>
      <c r="M862" s="1138"/>
      <c r="N862" s="1138"/>
      <c r="O862" s="51"/>
      <c r="P862" s="51"/>
      <c r="Q862" s="51"/>
    </row>
    <row r="863" ht="25.15" customHeight="true" x14ac:dyDescent="0.2">
      <c r="C863" s="1139"/>
      <c r="D863" s="1138"/>
      <c r="E863" s="51"/>
      <c r="F863" s="51"/>
      <c r="G863" s="51"/>
      <c r="H863" s="1138"/>
      <c r="I863" s="1138"/>
      <c r="J863" s="51"/>
      <c r="K863" s="51"/>
      <c r="L863" s="51"/>
      <c r="M863" s="1138"/>
      <c r="N863" s="1138"/>
      <c r="O863" s="51"/>
      <c r="P863" s="51"/>
      <c r="Q863" s="51"/>
    </row>
    <row r="864" ht="25.15" customHeight="true" x14ac:dyDescent="0.2">
      <c r="C864" s="1139"/>
      <c r="D864" s="1138"/>
      <c r="E864" s="51"/>
      <c r="F864" s="51"/>
      <c r="G864" s="51"/>
      <c r="H864" s="1138"/>
      <c r="I864" s="1138"/>
      <c r="J864" s="51"/>
      <c r="K864" s="51"/>
      <c r="L864" s="51"/>
      <c r="M864" s="1138"/>
      <c r="N864" s="1138"/>
      <c r="O864" s="51"/>
      <c r="P864" s="51"/>
      <c r="Q864" s="51"/>
    </row>
    <row r="865" ht="25.15" customHeight="true" x14ac:dyDescent="0.2">
      <c r="C865" s="1139"/>
      <c r="D865" s="1138"/>
      <c r="E865" s="51"/>
      <c r="F865" s="51"/>
      <c r="G865" s="51"/>
      <c r="H865" s="1138"/>
      <c r="I865" s="1138"/>
      <c r="J865" s="51"/>
      <c r="K865" s="51"/>
      <c r="L865" s="51"/>
      <c r="M865" s="1138"/>
      <c r="N865" s="1138"/>
      <c r="O865" s="51"/>
      <c r="P865" s="51"/>
      <c r="Q865" s="51"/>
    </row>
    <row r="866" ht="25.15" customHeight="true" x14ac:dyDescent="0.2">
      <c r="C866" s="1139"/>
      <c r="D866" s="1138"/>
      <c r="E866" s="51"/>
      <c r="F866" s="51"/>
      <c r="G866" s="51"/>
      <c r="H866" s="1138"/>
      <c r="I866" s="1138"/>
      <c r="J866" s="51"/>
      <c r="K866" s="51"/>
      <c r="L866" s="51"/>
      <c r="M866" s="1138"/>
      <c r="N866" s="1138"/>
      <c r="O866" s="51"/>
      <c r="P866" s="51"/>
      <c r="Q866" s="51"/>
    </row>
    <row r="867" ht="25.15" customHeight="true" x14ac:dyDescent="0.2">
      <c r="C867" s="1139"/>
      <c r="D867" s="1138"/>
      <c r="E867" s="51"/>
      <c r="F867" s="51"/>
      <c r="G867" s="51"/>
      <c r="H867" s="1138"/>
      <c r="I867" s="1138"/>
      <c r="J867" s="51"/>
      <c r="K867" s="51"/>
      <c r="L867" s="51"/>
      <c r="M867" s="1138"/>
      <c r="N867" s="1138"/>
      <c r="O867" s="51"/>
      <c r="P867" s="51"/>
      <c r="Q867" s="51"/>
    </row>
    <row r="868" ht="25.15" customHeight="true" x14ac:dyDescent="0.2">
      <c r="C868" s="1139"/>
      <c r="D868" s="1138"/>
      <c r="E868" s="51"/>
      <c r="F868" s="51"/>
      <c r="G868" s="51"/>
      <c r="H868" s="1138"/>
      <c r="I868" s="1138"/>
      <c r="J868" s="51"/>
      <c r="K868" s="51"/>
      <c r="L868" s="51"/>
      <c r="M868" s="1138"/>
      <c r="N868" s="1138"/>
      <c r="O868" s="51"/>
      <c r="P868" s="51"/>
      <c r="Q868" s="51"/>
    </row>
    <row r="869" ht="25.15" customHeight="true" x14ac:dyDescent="0.2">
      <c r="C869" s="1139"/>
      <c r="D869" s="1138"/>
      <c r="E869" s="51"/>
      <c r="F869" s="51"/>
      <c r="G869" s="51"/>
      <c r="H869" s="1138"/>
      <c r="I869" s="1138"/>
      <c r="J869" s="51"/>
      <c r="K869" s="51"/>
      <c r="L869" s="51"/>
      <c r="M869" s="1138"/>
      <c r="N869" s="1138"/>
      <c r="O869" s="51"/>
      <c r="P869" s="51"/>
      <c r="Q869" s="51"/>
    </row>
    <row r="870" ht="25.15" customHeight="true" x14ac:dyDescent="0.2">
      <c r="C870" s="1139"/>
      <c r="D870" s="1138"/>
      <c r="E870" s="51"/>
      <c r="F870" s="51"/>
      <c r="G870" s="51"/>
      <c r="H870" s="1138"/>
      <c r="I870" s="1138"/>
      <c r="J870" s="51"/>
      <c r="K870" s="51"/>
      <c r="L870" s="51"/>
      <c r="M870" s="1138"/>
      <c r="N870" s="1138"/>
      <c r="O870" s="51"/>
      <c r="P870" s="51"/>
      <c r="Q870" s="51"/>
    </row>
    <row r="871" ht="25.15" customHeight="true" x14ac:dyDescent="0.2">
      <c r="C871" s="1139"/>
      <c r="D871" s="1138"/>
      <c r="E871" s="51"/>
      <c r="F871" s="51"/>
      <c r="G871" s="51"/>
      <c r="H871" s="1138"/>
      <c r="I871" s="1138"/>
      <c r="J871" s="51"/>
      <c r="K871" s="51"/>
      <c r="L871" s="51"/>
      <c r="M871" s="1138"/>
      <c r="N871" s="1138"/>
      <c r="O871" s="51"/>
      <c r="P871" s="51"/>
      <c r="Q871" s="51"/>
    </row>
    <row r="872" ht="25.15" customHeight="true" x14ac:dyDescent="0.2">
      <c r="C872" s="1139"/>
      <c r="D872" s="1138"/>
      <c r="E872" s="51"/>
      <c r="F872" s="51"/>
      <c r="G872" s="51"/>
      <c r="H872" s="1138"/>
      <c r="I872" s="1138"/>
      <c r="J872" s="51"/>
      <c r="K872" s="51"/>
      <c r="L872" s="51"/>
      <c r="M872" s="1138"/>
      <c r="N872" s="1138"/>
      <c r="O872" s="51"/>
      <c r="P872" s="51"/>
      <c r="Q872" s="51"/>
    </row>
    <row r="873" ht="25.15" customHeight="true" x14ac:dyDescent="0.2">
      <c r="C873" s="1139"/>
      <c r="D873" s="1138"/>
      <c r="E873" s="51"/>
      <c r="F873" s="51"/>
      <c r="G873" s="51"/>
      <c r="H873" s="1138"/>
      <c r="I873" s="1138"/>
      <c r="J873" s="51"/>
      <c r="K873" s="51"/>
      <c r="L873" s="51"/>
      <c r="M873" s="1138"/>
      <c r="N873" s="1138"/>
      <c r="O873" s="51"/>
      <c r="P873" s="51"/>
      <c r="Q873" s="51"/>
    </row>
    <row r="874" ht="25.15" customHeight="true" x14ac:dyDescent="0.2">
      <c r="C874" s="1139"/>
      <c r="D874" s="1138"/>
      <c r="E874" s="51"/>
      <c r="F874" s="51"/>
      <c r="G874" s="51"/>
      <c r="H874" s="1138"/>
      <c r="I874" s="1138"/>
      <c r="J874" s="51"/>
      <c r="K874" s="51"/>
      <c r="L874" s="51"/>
      <c r="M874" s="1138"/>
      <c r="N874" s="1138"/>
      <c r="O874" s="51"/>
      <c r="P874" s="51"/>
      <c r="Q874" s="51"/>
    </row>
    <row r="875" ht="25.15" customHeight="true" x14ac:dyDescent="0.2">
      <c r="C875" s="1139"/>
      <c r="D875" s="1138"/>
      <c r="E875" s="51"/>
      <c r="F875" s="51"/>
      <c r="G875" s="51"/>
      <c r="H875" s="1138"/>
      <c r="I875" s="1138"/>
      <c r="J875" s="51"/>
      <c r="K875" s="51"/>
      <c r="L875" s="51"/>
      <c r="M875" s="1138"/>
      <c r="N875" s="1138"/>
      <c r="O875" s="51"/>
      <c r="P875" s="51"/>
      <c r="Q875" s="51"/>
    </row>
    <row r="876" ht="25.15" customHeight="true" x14ac:dyDescent="0.2">
      <c r="C876" s="1139"/>
      <c r="D876" s="1138"/>
      <c r="E876" s="51"/>
      <c r="F876" s="51"/>
      <c r="G876" s="51"/>
      <c r="H876" s="1138"/>
      <c r="I876" s="1138"/>
      <c r="J876" s="51"/>
      <c r="K876" s="51"/>
      <c r="L876" s="51"/>
      <c r="M876" s="1138"/>
      <c r="N876" s="1138"/>
      <c r="O876" s="51"/>
      <c r="P876" s="51"/>
      <c r="Q876" s="51"/>
    </row>
    <row r="877" ht="25.15" customHeight="true" x14ac:dyDescent="0.2">
      <c r="C877" s="1139"/>
      <c r="D877" s="1138"/>
      <c r="E877" s="51"/>
      <c r="F877" s="51"/>
      <c r="G877" s="51"/>
      <c r="H877" s="1138"/>
      <c r="I877" s="1138"/>
      <c r="J877" s="51"/>
      <c r="K877" s="51"/>
      <c r="L877" s="51"/>
      <c r="M877" s="1138"/>
      <c r="N877" s="1138"/>
      <c r="O877" s="51"/>
      <c r="P877" s="51"/>
      <c r="Q877" s="51"/>
    </row>
    <row r="878" ht="25.15" customHeight="true" x14ac:dyDescent="0.2">
      <c r="C878" s="1139"/>
      <c r="D878" s="1138"/>
      <c r="E878" s="51"/>
      <c r="F878" s="51"/>
      <c r="G878" s="51"/>
      <c r="H878" s="1138"/>
      <c r="I878" s="1138"/>
      <c r="J878" s="51"/>
      <c r="K878" s="51"/>
      <c r="L878" s="51"/>
      <c r="M878" s="1138"/>
      <c r="N878" s="1138"/>
      <c r="O878" s="51"/>
      <c r="P878" s="51"/>
      <c r="Q878" s="51"/>
    </row>
    <row r="879" ht="25.15" customHeight="true" x14ac:dyDescent="0.2">
      <c r="C879" s="1139"/>
      <c r="D879" s="1138"/>
      <c r="E879" s="51"/>
      <c r="F879" s="51"/>
      <c r="G879" s="51"/>
      <c r="H879" s="1138"/>
      <c r="I879" s="1138"/>
      <c r="J879" s="51"/>
      <c r="K879" s="51"/>
      <c r="L879" s="51"/>
      <c r="M879" s="1138"/>
      <c r="N879" s="1138"/>
      <c r="O879" s="51"/>
      <c r="P879" s="51"/>
      <c r="Q879" s="51"/>
    </row>
    <row r="880" ht="25.15" customHeight="true" x14ac:dyDescent="0.2">
      <c r="C880" s="1139"/>
      <c r="D880" s="1138"/>
      <c r="E880" s="51"/>
      <c r="F880" s="51"/>
      <c r="G880" s="51"/>
      <c r="H880" s="1138"/>
      <c r="I880" s="1138"/>
      <c r="J880" s="51"/>
      <c r="K880" s="51"/>
      <c r="L880" s="51"/>
      <c r="M880" s="1138"/>
      <c r="N880" s="1138"/>
      <c r="O880" s="51"/>
      <c r="P880" s="51"/>
      <c r="Q880" s="51"/>
    </row>
    <row r="881" ht="25.15" customHeight="true" x14ac:dyDescent="0.2">
      <c r="C881" s="1139"/>
      <c r="D881" s="1138"/>
      <c r="E881" s="51"/>
      <c r="F881" s="51"/>
      <c r="G881" s="51"/>
      <c r="H881" s="1138"/>
      <c r="I881" s="1138"/>
      <c r="J881" s="51"/>
      <c r="K881" s="51"/>
      <c r="L881" s="51"/>
      <c r="M881" s="1138"/>
      <c r="N881" s="1138"/>
      <c r="O881" s="51"/>
      <c r="P881" s="51"/>
      <c r="Q881" s="51"/>
    </row>
    <row r="882" ht="25.15" customHeight="true" x14ac:dyDescent="0.2">
      <c r="C882" s="1139"/>
      <c r="D882" s="1138"/>
      <c r="E882" s="51"/>
      <c r="F882" s="51"/>
      <c r="G882" s="51"/>
      <c r="H882" s="1138"/>
      <c r="I882" s="1138"/>
      <c r="J882" s="51"/>
      <c r="K882" s="51"/>
      <c r="L882" s="51"/>
      <c r="M882" s="1138"/>
      <c r="N882" s="1138"/>
      <c r="O882" s="51"/>
      <c r="P882" s="51"/>
      <c r="Q882" s="51"/>
    </row>
    <row r="883" ht="25.15" customHeight="true" x14ac:dyDescent="0.2">
      <c r="C883" s="1139"/>
      <c r="D883" s="1138"/>
      <c r="E883" s="51"/>
      <c r="F883" s="51"/>
      <c r="G883" s="51"/>
      <c r="H883" s="1138"/>
      <c r="I883" s="1138"/>
      <c r="J883" s="51"/>
      <c r="K883" s="51"/>
      <c r="L883" s="51"/>
      <c r="M883" s="1138"/>
      <c r="N883" s="1138"/>
      <c r="O883" s="51"/>
      <c r="P883" s="51"/>
      <c r="Q883" s="51"/>
    </row>
    <row r="884" ht="25.15" customHeight="true" x14ac:dyDescent="0.2">
      <c r="C884" s="1139"/>
      <c r="D884" s="1138"/>
      <c r="E884" s="51"/>
      <c r="F884" s="51"/>
      <c r="G884" s="51"/>
      <c r="H884" s="1138"/>
      <c r="I884" s="1138"/>
      <c r="J884" s="51"/>
      <c r="K884" s="51"/>
      <c r="L884" s="51"/>
      <c r="M884" s="1138"/>
      <c r="N884" s="1138"/>
      <c r="O884" s="51"/>
      <c r="P884" s="51"/>
      <c r="Q884" s="51"/>
    </row>
    <row r="885" ht="25.15" customHeight="true" x14ac:dyDescent="0.2">
      <c r="C885" s="1139"/>
      <c r="D885" s="1138"/>
      <c r="E885" s="51"/>
      <c r="F885" s="51"/>
      <c r="G885" s="51"/>
      <c r="H885" s="1138"/>
      <c r="I885" s="1138"/>
      <c r="J885" s="51"/>
      <c r="K885" s="51"/>
      <c r="L885" s="51"/>
      <c r="M885" s="1138"/>
      <c r="N885" s="1138"/>
      <c r="O885" s="51"/>
      <c r="P885" s="51"/>
      <c r="Q885" s="51"/>
    </row>
    <row r="886" ht="25.15" customHeight="true" x14ac:dyDescent="0.2">
      <c r="C886" s="1139"/>
      <c r="D886" s="1138"/>
      <c r="E886" s="51"/>
      <c r="F886" s="51"/>
      <c r="G886" s="51"/>
      <c r="H886" s="1138"/>
      <c r="I886" s="1138"/>
      <c r="J886" s="51"/>
      <c r="K886" s="51"/>
      <c r="L886" s="51"/>
      <c r="M886" s="1138"/>
      <c r="N886" s="1138"/>
      <c r="O886" s="51"/>
      <c r="P886" s="51"/>
      <c r="Q886" s="51"/>
    </row>
    <row r="887" ht="25.15" customHeight="true" x14ac:dyDescent="0.2">
      <c r="C887" s="1139"/>
      <c r="D887" s="1138"/>
      <c r="E887" s="51"/>
      <c r="F887" s="51"/>
      <c r="G887" s="51"/>
      <c r="H887" s="1138"/>
      <c r="I887" s="1138"/>
      <c r="J887" s="51"/>
      <c r="K887" s="51"/>
      <c r="L887" s="51"/>
      <c r="M887" s="1138"/>
      <c r="N887" s="1138"/>
      <c r="O887" s="51"/>
      <c r="P887" s="51"/>
      <c r="Q887" s="51"/>
    </row>
    <row r="888" ht="25.15" customHeight="true" x14ac:dyDescent="0.2">
      <c r="C888" s="1139"/>
      <c r="D888" s="1138"/>
      <c r="E888" s="51"/>
      <c r="F888" s="51"/>
      <c r="G888" s="51"/>
      <c r="H888" s="1138"/>
      <c r="I888" s="1138"/>
      <c r="J888" s="51"/>
      <c r="K888" s="51"/>
      <c r="L888" s="51"/>
      <c r="M888" s="1138"/>
      <c r="N888" s="1138"/>
      <c r="O888" s="51"/>
      <c r="P888" s="51"/>
      <c r="Q888" s="51"/>
    </row>
    <row r="889" ht="25.15" customHeight="true" x14ac:dyDescent="0.2">
      <c r="C889" s="1139"/>
      <c r="D889" s="1138"/>
      <c r="E889" s="51"/>
      <c r="F889" s="51"/>
      <c r="G889" s="51"/>
      <c r="H889" s="1138"/>
      <c r="I889" s="1138"/>
      <c r="J889" s="51"/>
      <c r="K889" s="51"/>
      <c r="L889" s="51"/>
      <c r="M889" s="1138"/>
      <c r="N889" s="1138"/>
      <c r="O889" s="51"/>
      <c r="P889" s="51"/>
      <c r="Q889" s="51"/>
    </row>
    <row r="890" ht="25.15" customHeight="true" x14ac:dyDescent="0.2">
      <c r="C890" s="1139"/>
      <c r="D890" s="1138"/>
      <c r="E890" s="51"/>
      <c r="F890" s="51"/>
      <c r="G890" s="51"/>
      <c r="H890" s="1138"/>
      <c r="I890" s="1138"/>
      <c r="J890" s="51"/>
      <c r="K890" s="51"/>
      <c r="L890" s="51"/>
      <c r="M890" s="1138"/>
      <c r="N890" s="1138"/>
      <c r="O890" s="51"/>
      <c r="P890" s="51"/>
      <c r="Q890" s="51"/>
    </row>
    <row r="891" ht="25.15" customHeight="true" x14ac:dyDescent="0.2">
      <c r="C891" s="1139"/>
      <c r="D891" s="1138"/>
      <c r="E891" s="51"/>
      <c r="F891" s="51"/>
      <c r="G891" s="51"/>
      <c r="H891" s="1138"/>
      <c r="I891" s="1138"/>
      <c r="J891" s="51"/>
      <c r="K891" s="51"/>
      <c r="L891" s="51"/>
      <c r="M891" s="1138"/>
      <c r="N891" s="1138"/>
      <c r="O891" s="51"/>
      <c r="P891" s="51"/>
      <c r="Q891" s="51"/>
    </row>
    <row r="892" ht="25.15" customHeight="true" x14ac:dyDescent="0.2">
      <c r="C892" s="1139"/>
      <c r="D892" s="1138"/>
      <c r="E892" s="51"/>
      <c r="F892" s="51"/>
      <c r="G892" s="51"/>
      <c r="H892" s="1138"/>
      <c r="I892" s="1138"/>
      <c r="J892" s="51"/>
      <c r="K892" s="51"/>
      <c r="L892" s="51"/>
      <c r="M892" s="1138"/>
      <c r="N892" s="1138"/>
      <c r="O892" s="51"/>
      <c r="P892" s="51"/>
      <c r="Q892" s="51"/>
    </row>
    <row r="893" ht="25.15" customHeight="true" x14ac:dyDescent="0.2">
      <c r="C893" s="1139"/>
      <c r="D893" s="1138"/>
      <c r="E893" s="51"/>
      <c r="F893" s="51"/>
      <c r="G893" s="51"/>
      <c r="H893" s="1138"/>
      <c r="I893" s="1138"/>
      <c r="J893" s="51"/>
      <c r="K893" s="51"/>
      <c r="L893" s="51"/>
      <c r="M893" s="1138"/>
      <c r="N893" s="1138"/>
      <c r="O893" s="51"/>
      <c r="P893" s="51"/>
      <c r="Q893" s="51"/>
    </row>
    <row r="894" ht="25.15" customHeight="true" x14ac:dyDescent="0.2">
      <c r="C894" s="1139"/>
      <c r="D894" s="1138"/>
      <c r="E894" s="51"/>
      <c r="F894" s="51"/>
      <c r="G894" s="51"/>
      <c r="H894" s="1138"/>
      <c r="I894" s="1138"/>
      <c r="J894" s="51"/>
      <c r="K894" s="51"/>
      <c r="L894" s="51"/>
      <c r="M894" s="1138"/>
      <c r="N894" s="1138"/>
      <c r="O894" s="51"/>
      <c r="P894" s="51"/>
      <c r="Q894" s="51"/>
    </row>
    <row r="895" ht="25.15" customHeight="true" x14ac:dyDescent="0.2">
      <c r="C895" s="1139"/>
      <c r="D895" s="1138"/>
      <c r="E895" s="51"/>
      <c r="F895" s="51"/>
      <c r="G895" s="51"/>
      <c r="H895" s="1138"/>
      <c r="I895" s="1138"/>
      <c r="J895" s="51"/>
      <c r="K895" s="51"/>
      <c r="L895" s="51"/>
      <c r="M895" s="1138"/>
      <c r="N895" s="1138"/>
      <c r="O895" s="51"/>
      <c r="P895" s="51"/>
      <c r="Q895" s="51"/>
    </row>
    <row r="896" ht="25.15" customHeight="true" x14ac:dyDescent="0.2">
      <c r="C896" s="1139"/>
      <c r="D896" s="1138"/>
      <c r="E896" s="51"/>
      <c r="F896" s="51"/>
      <c r="G896" s="51"/>
      <c r="H896" s="1138"/>
      <c r="I896" s="1138"/>
      <c r="J896" s="51"/>
      <c r="K896" s="51"/>
      <c r="L896" s="51"/>
      <c r="M896" s="1138"/>
      <c r="N896" s="1138"/>
      <c r="O896" s="51"/>
      <c r="P896" s="51"/>
      <c r="Q896" s="51"/>
    </row>
    <row r="897" ht="25.15" customHeight="true" x14ac:dyDescent="0.2">
      <c r="C897" s="1139"/>
      <c r="D897" s="1138"/>
      <c r="E897" s="51"/>
      <c r="F897" s="51"/>
      <c r="G897" s="51"/>
      <c r="H897" s="1138"/>
      <c r="I897" s="1138"/>
      <c r="J897" s="51"/>
      <c r="K897" s="51"/>
      <c r="L897" s="51"/>
      <c r="M897" s="1138"/>
      <c r="N897" s="1138"/>
      <c r="O897" s="51"/>
      <c r="P897" s="51"/>
      <c r="Q897" s="51"/>
    </row>
    <row r="898" ht="25.15" customHeight="true" x14ac:dyDescent="0.2">
      <c r="C898" s="1139"/>
      <c r="D898" s="1138"/>
      <c r="E898" s="51"/>
      <c r="F898" s="51"/>
      <c r="G898" s="51"/>
      <c r="H898" s="1138"/>
      <c r="I898" s="1138"/>
      <c r="J898" s="51"/>
      <c r="K898" s="51"/>
      <c r="L898" s="51"/>
      <c r="M898" s="1138"/>
      <c r="N898" s="1138"/>
      <c r="O898" s="51"/>
      <c r="P898" s="51"/>
      <c r="Q898" s="51"/>
    </row>
    <row r="899" ht="25.15" customHeight="true" x14ac:dyDescent="0.2">
      <c r="C899" s="1139"/>
      <c r="D899" s="1138"/>
      <c r="E899" s="51"/>
      <c r="F899" s="51"/>
      <c r="G899" s="51"/>
      <c r="H899" s="1138"/>
      <c r="I899" s="1138"/>
      <c r="J899" s="51"/>
      <c r="K899" s="51"/>
      <c r="L899" s="51"/>
      <c r="M899" s="1138"/>
      <c r="N899" s="1138"/>
      <c r="O899" s="51"/>
      <c r="P899" s="51"/>
      <c r="Q899" s="51"/>
    </row>
    <row r="900" ht="25.15" customHeight="true" x14ac:dyDescent="0.2">
      <c r="C900" s="1139"/>
      <c r="D900" s="1138"/>
      <c r="E900" s="51"/>
      <c r="F900" s="51"/>
      <c r="G900" s="51"/>
      <c r="H900" s="1138"/>
      <c r="I900" s="1138"/>
      <c r="J900" s="51"/>
      <c r="K900" s="51"/>
      <c r="L900" s="51"/>
      <c r="M900" s="1138"/>
      <c r="N900" s="1138"/>
      <c r="O900" s="51"/>
      <c r="P900" s="51"/>
      <c r="Q900" s="51"/>
    </row>
    <row r="901" ht="25.15" customHeight="true" x14ac:dyDescent="0.2">
      <c r="C901" s="1139"/>
      <c r="D901" s="1138"/>
      <c r="E901" s="51"/>
      <c r="F901" s="51"/>
      <c r="G901" s="51"/>
      <c r="H901" s="1138"/>
      <c r="I901" s="1138"/>
      <c r="J901" s="51"/>
      <c r="K901" s="51"/>
      <c r="L901" s="51"/>
      <c r="M901" s="1138"/>
      <c r="N901" s="1138"/>
      <c r="O901" s="51"/>
      <c r="P901" s="51"/>
      <c r="Q901" s="51"/>
    </row>
    <row r="902" ht="25.15" customHeight="true" x14ac:dyDescent="0.2">
      <c r="C902" s="1139"/>
      <c r="D902" s="1138"/>
      <c r="E902" s="51"/>
      <c r="F902" s="51"/>
      <c r="G902" s="51"/>
      <c r="H902" s="1138"/>
      <c r="I902" s="1138"/>
      <c r="J902" s="51"/>
      <c r="K902" s="51"/>
      <c r="L902" s="51"/>
      <c r="M902" s="1138"/>
      <c r="N902" s="1138"/>
      <c r="O902" s="51"/>
      <c r="P902" s="51"/>
      <c r="Q902" s="51"/>
    </row>
    <row r="903" ht="25.15" customHeight="true" x14ac:dyDescent="0.2">
      <c r="C903" s="1139"/>
      <c r="D903" s="1138"/>
      <c r="E903" s="51"/>
      <c r="F903" s="51"/>
      <c r="G903" s="51"/>
      <c r="H903" s="1138"/>
      <c r="I903" s="1138"/>
      <c r="J903" s="51"/>
      <c r="K903" s="51"/>
      <c r="L903" s="51"/>
      <c r="M903" s="1138"/>
      <c r="N903" s="1138"/>
      <c r="O903" s="51"/>
      <c r="P903" s="51"/>
      <c r="Q903" s="51"/>
    </row>
    <row r="904" ht="25.15" customHeight="true" x14ac:dyDescent="0.2">
      <c r="C904" s="1139"/>
      <c r="D904" s="1138"/>
      <c r="E904" s="51"/>
      <c r="F904" s="51"/>
      <c r="G904" s="51"/>
      <c r="H904" s="1138"/>
      <c r="I904" s="1138"/>
      <c r="J904" s="51"/>
      <c r="K904" s="51"/>
      <c r="L904" s="51"/>
      <c r="M904" s="1138"/>
      <c r="N904" s="1138"/>
      <c r="O904" s="51"/>
      <c r="P904" s="51"/>
      <c r="Q904" s="51"/>
    </row>
    <row r="905" ht="25.15" customHeight="true" x14ac:dyDescent="0.2">
      <c r="C905" s="1139"/>
      <c r="D905" s="1138"/>
      <c r="E905" s="51"/>
      <c r="F905" s="51"/>
      <c r="G905" s="51"/>
      <c r="H905" s="1138"/>
      <c r="I905" s="1138"/>
      <c r="J905" s="51"/>
      <c r="K905" s="51"/>
      <c r="L905" s="51"/>
      <c r="M905" s="1138"/>
      <c r="N905" s="1138"/>
      <c r="O905" s="51"/>
      <c r="P905" s="51"/>
      <c r="Q905" s="51"/>
    </row>
    <row r="906" ht="25.15" customHeight="true" x14ac:dyDescent="0.2">
      <c r="C906" s="1139"/>
      <c r="D906" s="1138"/>
      <c r="E906" s="51"/>
      <c r="F906" s="51"/>
      <c r="G906" s="51"/>
      <c r="H906" s="1138"/>
      <c r="I906" s="1138"/>
      <c r="J906" s="51"/>
      <c r="K906" s="51"/>
      <c r="L906" s="51"/>
      <c r="M906" s="1138"/>
      <c r="N906" s="1138"/>
      <c r="O906" s="51"/>
      <c r="P906" s="51"/>
      <c r="Q906" s="51"/>
    </row>
    <row r="907" ht="25.15" customHeight="true" x14ac:dyDescent="0.2">
      <c r="C907" s="1139"/>
      <c r="D907" s="1138"/>
      <c r="E907" s="51"/>
      <c r="F907" s="51"/>
      <c r="G907" s="51"/>
      <c r="H907" s="1138"/>
      <c r="I907" s="1138"/>
      <c r="J907" s="51"/>
      <c r="K907" s="51"/>
      <c r="L907" s="51"/>
      <c r="M907" s="1138"/>
      <c r="N907" s="1138"/>
      <c r="O907" s="51"/>
      <c r="P907" s="51"/>
      <c r="Q907" s="51"/>
    </row>
    <row r="908" ht="25.15" customHeight="true" x14ac:dyDescent="0.2">
      <c r="C908" s="1139"/>
      <c r="D908" s="1138"/>
      <c r="E908" s="51"/>
      <c r="F908" s="51"/>
      <c r="G908" s="51"/>
      <c r="H908" s="1138"/>
      <c r="I908" s="1138"/>
      <c r="J908" s="51"/>
      <c r="K908" s="51"/>
      <c r="L908" s="51"/>
      <c r="M908" s="1138"/>
      <c r="N908" s="1138"/>
      <c r="O908" s="51"/>
      <c r="P908" s="51"/>
      <c r="Q908" s="51"/>
    </row>
    <row r="909" ht="25.15" customHeight="true" x14ac:dyDescent="0.2">
      <c r="C909" s="1139"/>
      <c r="D909" s="1138"/>
      <c r="E909" s="51"/>
      <c r="F909" s="51"/>
      <c r="G909" s="51"/>
      <c r="H909" s="1138"/>
      <c r="I909" s="1138"/>
      <c r="J909" s="51"/>
      <c r="K909" s="51"/>
      <c r="L909" s="51"/>
      <c r="M909" s="1138"/>
      <c r="N909" s="1138"/>
      <c r="O909" s="51"/>
      <c r="P909" s="51"/>
      <c r="Q909" s="51"/>
    </row>
    <row r="910" ht="25.15" customHeight="true" x14ac:dyDescent="0.2">
      <c r="C910" s="1139"/>
      <c r="D910" s="1138"/>
      <c r="E910" s="51"/>
      <c r="F910" s="51"/>
      <c r="G910" s="51"/>
      <c r="H910" s="1138"/>
      <c r="I910" s="1138"/>
      <c r="J910" s="51"/>
      <c r="K910" s="51"/>
      <c r="L910" s="51"/>
      <c r="M910" s="1138"/>
      <c r="N910" s="1138"/>
      <c r="O910" s="51"/>
      <c r="P910" s="51"/>
      <c r="Q910" s="51"/>
    </row>
    <row r="911" ht="25.15" customHeight="true" x14ac:dyDescent="0.2">
      <c r="C911" s="1139"/>
      <c r="D911" s="1138"/>
      <c r="E911" s="51"/>
      <c r="F911" s="51"/>
      <c r="G911" s="51"/>
      <c r="H911" s="1138"/>
      <c r="I911" s="1138"/>
      <c r="J911" s="51"/>
      <c r="K911" s="51"/>
      <c r="L911" s="51"/>
      <c r="M911" s="1138"/>
      <c r="N911" s="1138"/>
      <c r="O911" s="51"/>
      <c r="P911" s="51"/>
      <c r="Q911" s="51"/>
    </row>
    <row r="912" ht="25.15" customHeight="true" x14ac:dyDescent="0.2">
      <c r="C912" s="1139"/>
      <c r="D912" s="1138"/>
      <c r="E912" s="51"/>
      <c r="F912" s="51"/>
      <c r="G912" s="51"/>
      <c r="H912" s="1138"/>
      <c r="I912" s="1138"/>
      <c r="J912" s="51"/>
      <c r="K912" s="51"/>
      <c r="L912" s="51"/>
      <c r="M912" s="1138"/>
      <c r="N912" s="1138"/>
      <c r="O912" s="51"/>
      <c r="P912" s="51"/>
      <c r="Q912" s="51"/>
    </row>
    <row r="913" ht="25.15" customHeight="true" x14ac:dyDescent="0.2">
      <c r="C913" s="1139"/>
      <c r="D913" s="1138"/>
      <c r="E913" s="51"/>
      <c r="F913" s="51"/>
      <c r="G913" s="51"/>
      <c r="H913" s="1138"/>
      <c r="I913" s="1138"/>
      <c r="J913" s="51"/>
      <c r="K913" s="51"/>
      <c r="L913" s="51"/>
      <c r="M913" s="1138"/>
      <c r="N913" s="1138"/>
      <c r="O913" s="51"/>
      <c r="P913" s="51"/>
      <c r="Q913" s="51"/>
    </row>
    <row r="914" ht="25.15" customHeight="true" x14ac:dyDescent="0.2">
      <c r="C914" s="1139"/>
      <c r="D914" s="1138"/>
      <c r="E914" s="51"/>
      <c r="F914" s="51"/>
      <c r="G914" s="51"/>
      <c r="H914" s="1138"/>
      <c r="I914" s="1138"/>
      <c r="J914" s="51"/>
      <c r="K914" s="51"/>
      <c r="L914" s="51"/>
      <c r="M914" s="1138"/>
      <c r="N914" s="1138"/>
      <c r="O914" s="51"/>
      <c r="P914" s="51"/>
      <c r="Q914" s="51"/>
    </row>
    <row r="915" ht="25.15" customHeight="true" x14ac:dyDescent="0.2">
      <c r="C915" s="1139"/>
      <c r="D915" s="1138"/>
      <c r="E915" s="51"/>
      <c r="F915" s="51"/>
      <c r="G915" s="51"/>
      <c r="H915" s="1138"/>
      <c r="I915" s="1138"/>
      <c r="J915" s="51"/>
      <c r="K915" s="51"/>
      <c r="L915" s="51"/>
      <c r="M915" s="1138"/>
      <c r="N915" s="1138"/>
      <c r="O915" s="51"/>
      <c r="P915" s="51"/>
      <c r="Q915" s="51"/>
    </row>
    <row r="916" ht="25.15" customHeight="true" x14ac:dyDescent="0.2">
      <c r="C916" s="1139"/>
      <c r="D916" s="1138"/>
      <c r="E916" s="51"/>
      <c r="F916" s="51"/>
      <c r="G916" s="51"/>
      <c r="H916" s="1138"/>
      <c r="I916" s="1138"/>
      <c r="J916" s="51"/>
      <c r="K916" s="51"/>
      <c r="L916" s="51"/>
      <c r="M916" s="1138"/>
      <c r="N916" s="1138"/>
      <c r="O916" s="51"/>
      <c r="P916" s="51"/>
      <c r="Q916" s="51"/>
    </row>
    <row r="917" ht="25.15" customHeight="true" x14ac:dyDescent="0.2">
      <c r="C917" s="1139"/>
      <c r="D917" s="1138"/>
      <c r="E917" s="51"/>
      <c r="F917" s="51"/>
      <c r="G917" s="51"/>
      <c r="H917" s="1138"/>
      <c r="I917" s="1138"/>
      <c r="J917" s="51"/>
      <c r="K917" s="51"/>
      <c r="L917" s="51"/>
      <c r="M917" s="1138"/>
      <c r="N917" s="1138"/>
      <c r="O917" s="51"/>
      <c r="P917" s="51"/>
      <c r="Q917" s="51"/>
    </row>
    <row r="918" ht="25.15" customHeight="true" x14ac:dyDescent="0.2">
      <c r="C918" s="1139"/>
      <c r="D918" s="1138"/>
      <c r="E918" s="51"/>
      <c r="F918" s="51"/>
      <c r="G918" s="51"/>
      <c r="H918" s="1138"/>
      <c r="I918" s="1138"/>
      <c r="J918" s="51"/>
      <c r="K918" s="51"/>
      <c r="L918" s="51"/>
      <c r="M918" s="1138"/>
      <c r="N918" s="1138"/>
      <c r="O918" s="51"/>
      <c r="P918" s="51"/>
      <c r="Q918" s="51"/>
    </row>
    <row r="919" ht="25.15" customHeight="true" x14ac:dyDescent="0.2">
      <c r="C919" s="1139"/>
      <c r="D919" s="1138"/>
      <c r="E919" s="51"/>
      <c r="F919" s="51"/>
      <c r="G919" s="51"/>
      <c r="H919" s="1138"/>
      <c r="I919" s="1138"/>
      <c r="J919" s="51"/>
      <c r="K919" s="51"/>
      <c r="L919" s="51"/>
      <c r="M919" s="1138"/>
      <c r="N919" s="1138"/>
      <c r="O919" s="51"/>
      <c r="P919" s="51"/>
      <c r="Q919" s="51"/>
    </row>
    <row r="920" ht="25.15" customHeight="true" x14ac:dyDescent="0.2">
      <c r="C920" s="1139"/>
      <c r="D920" s="1138"/>
      <c r="E920" s="51"/>
      <c r="F920" s="51"/>
      <c r="G920" s="51"/>
      <c r="H920" s="1138"/>
      <c r="I920" s="1138"/>
      <c r="J920" s="51"/>
      <c r="K920" s="51"/>
      <c r="L920" s="51"/>
      <c r="M920" s="1138"/>
      <c r="N920" s="1138"/>
      <c r="O920" s="51"/>
      <c r="P920" s="51"/>
      <c r="Q920" s="51"/>
    </row>
    <row r="921" ht="25.15" customHeight="true" x14ac:dyDescent="0.2">
      <c r="C921" s="1139"/>
      <c r="D921" s="1138"/>
      <c r="E921" s="51"/>
      <c r="F921" s="51"/>
      <c r="G921" s="51"/>
      <c r="H921" s="1138"/>
      <c r="I921" s="1138"/>
      <c r="J921" s="51"/>
      <c r="K921" s="51"/>
      <c r="L921" s="51"/>
      <c r="M921" s="1138"/>
      <c r="N921" s="1138"/>
      <c r="O921" s="51"/>
      <c r="P921" s="51"/>
      <c r="Q921" s="51"/>
    </row>
    <row r="922" ht="25.15" customHeight="true" x14ac:dyDescent="0.2">
      <c r="C922" s="1139"/>
      <c r="D922" s="1138"/>
      <c r="E922" s="51"/>
      <c r="F922" s="51"/>
      <c r="G922" s="51"/>
      <c r="H922" s="1138"/>
      <c r="I922" s="1138"/>
      <c r="J922" s="51"/>
      <c r="K922" s="51"/>
      <c r="L922" s="51"/>
      <c r="M922" s="1138"/>
      <c r="N922" s="1138"/>
      <c r="O922" s="51"/>
      <c r="P922" s="51"/>
      <c r="Q922" s="51"/>
    </row>
    <row r="923" ht="25.15" customHeight="true" x14ac:dyDescent="0.2">
      <c r="C923" s="1139"/>
      <c r="D923" s="1138"/>
      <c r="E923" s="51"/>
      <c r="F923" s="51"/>
      <c r="G923" s="51"/>
      <c r="H923" s="1138"/>
      <c r="I923" s="1138"/>
      <c r="J923" s="51"/>
      <c r="K923" s="51"/>
      <c r="L923" s="51"/>
      <c r="M923" s="1138"/>
      <c r="N923" s="1138"/>
      <c r="O923" s="51"/>
      <c r="P923" s="51"/>
      <c r="Q923" s="51"/>
    </row>
    <row r="924" ht="25.15" customHeight="true" x14ac:dyDescent="0.2">
      <c r="C924" s="1139"/>
      <c r="D924" s="1138"/>
      <c r="E924" s="51"/>
      <c r="F924" s="51"/>
      <c r="G924" s="51"/>
      <c r="H924" s="1138"/>
      <c r="I924" s="1138"/>
      <c r="J924" s="51"/>
      <c r="K924" s="51"/>
      <c r="L924" s="51"/>
      <c r="M924" s="1138"/>
      <c r="N924" s="1138"/>
      <c r="O924" s="51"/>
      <c r="P924" s="51"/>
      <c r="Q924" s="51"/>
    </row>
    <row r="925" ht="25.15" customHeight="true" x14ac:dyDescent="0.2">
      <c r="C925" s="1139"/>
      <c r="D925" s="1138"/>
      <c r="E925" s="51"/>
      <c r="F925" s="51"/>
      <c r="G925" s="51"/>
      <c r="H925" s="1138"/>
      <c r="I925" s="1138"/>
      <c r="J925" s="51"/>
      <c r="K925" s="51"/>
      <c r="L925" s="51"/>
      <c r="M925" s="1138"/>
      <c r="N925" s="1138"/>
      <c r="O925" s="51"/>
      <c r="P925" s="51"/>
      <c r="Q925" s="51"/>
    </row>
    <row r="926" ht="25.15" customHeight="true" x14ac:dyDescent="0.2">
      <c r="C926" s="1139"/>
      <c r="D926" s="1138"/>
      <c r="E926" s="51"/>
      <c r="F926" s="51"/>
      <c r="G926" s="51"/>
      <c r="H926" s="1138"/>
      <c r="I926" s="1138"/>
      <c r="J926" s="51"/>
      <c r="K926" s="51"/>
      <c r="L926" s="51"/>
      <c r="M926" s="1138"/>
      <c r="N926" s="1138"/>
      <c r="O926" s="51"/>
      <c r="P926" s="51"/>
      <c r="Q926" s="51"/>
    </row>
    <row r="927" ht="25.15" customHeight="true" x14ac:dyDescent="0.2">
      <c r="C927" s="1139"/>
      <c r="D927" s="1138"/>
      <c r="E927" s="51"/>
      <c r="F927" s="51"/>
      <c r="G927" s="51"/>
      <c r="H927" s="1138"/>
      <c r="I927" s="1138"/>
      <c r="J927" s="51"/>
      <c r="K927" s="51"/>
      <c r="L927" s="51"/>
      <c r="M927" s="1138"/>
      <c r="N927" s="1138"/>
      <c r="O927" s="51"/>
      <c r="P927" s="51"/>
      <c r="Q927" s="51"/>
    </row>
    <row r="928" ht="25.15" customHeight="true" x14ac:dyDescent="0.2">
      <c r="C928" s="1139"/>
      <c r="D928" s="1138"/>
      <c r="E928" s="51"/>
      <c r="F928" s="51"/>
      <c r="G928" s="51"/>
      <c r="H928" s="1138"/>
      <c r="I928" s="1138"/>
      <c r="J928" s="51"/>
      <c r="K928" s="51"/>
      <c r="L928" s="51"/>
      <c r="M928" s="1138"/>
      <c r="N928" s="1138"/>
      <c r="O928" s="51"/>
      <c r="P928" s="51"/>
      <c r="Q928" s="51"/>
    </row>
    <row r="929" ht="25.15" customHeight="true" x14ac:dyDescent="0.2">
      <c r="C929" s="1139"/>
      <c r="D929" s="1138"/>
      <c r="E929" s="51"/>
      <c r="F929" s="51"/>
      <c r="G929" s="51"/>
      <c r="H929" s="1138"/>
      <c r="I929" s="1138"/>
      <c r="J929" s="51"/>
      <c r="K929" s="51"/>
      <c r="L929" s="51"/>
      <c r="M929" s="1138"/>
      <c r="N929" s="1138"/>
      <c r="O929" s="51"/>
      <c r="P929" s="51"/>
      <c r="Q929" s="51"/>
    </row>
    <row r="930" ht="25.15" customHeight="true" x14ac:dyDescent="0.2">
      <c r="C930" s="1139"/>
      <c r="D930" s="1138"/>
      <c r="E930" s="51"/>
      <c r="F930" s="51"/>
      <c r="G930" s="51"/>
      <c r="H930" s="1138"/>
      <c r="I930" s="1138"/>
      <c r="J930" s="51"/>
      <c r="K930" s="51"/>
      <c r="L930" s="51"/>
      <c r="M930" s="1138"/>
      <c r="N930" s="1138"/>
      <c r="O930" s="51"/>
      <c r="P930" s="51"/>
      <c r="Q930" s="51"/>
    </row>
    <row r="931" ht="25.15" customHeight="true" x14ac:dyDescent="0.2">
      <c r="C931" s="1139"/>
      <c r="D931" s="1138"/>
      <c r="E931" s="51"/>
      <c r="F931" s="51"/>
      <c r="G931" s="51"/>
      <c r="H931" s="1138"/>
      <c r="I931" s="1138"/>
      <c r="J931" s="51"/>
      <c r="K931" s="51"/>
      <c r="L931" s="51"/>
      <c r="M931" s="1138"/>
      <c r="N931" s="1138"/>
      <c r="O931" s="51"/>
      <c r="P931" s="51"/>
      <c r="Q931" s="51"/>
    </row>
    <row r="932" ht="25.15" customHeight="true" x14ac:dyDescent="0.2">
      <c r="C932" s="1139"/>
      <c r="D932" s="1138"/>
      <c r="E932" s="51"/>
      <c r="F932" s="51"/>
      <c r="G932" s="51"/>
      <c r="H932" s="1138"/>
      <c r="I932" s="1138"/>
      <c r="J932" s="51"/>
      <c r="K932" s="51"/>
      <c r="L932" s="51"/>
      <c r="M932" s="1138"/>
      <c r="N932" s="1138"/>
      <c r="O932" s="51"/>
      <c r="P932" s="51"/>
      <c r="Q932" s="51"/>
    </row>
    <row r="933" ht="25.15" customHeight="true" x14ac:dyDescent="0.2">
      <c r="C933" s="1139"/>
      <c r="D933" s="1138"/>
      <c r="E933" s="51"/>
      <c r="F933" s="51"/>
      <c r="G933" s="51"/>
      <c r="H933" s="1138"/>
      <c r="I933" s="1138"/>
      <c r="J933" s="51"/>
      <c r="K933" s="51"/>
      <c r="L933" s="51"/>
      <c r="M933" s="1138"/>
      <c r="N933" s="1138"/>
      <c r="O933" s="51"/>
      <c r="P933" s="51"/>
      <c r="Q933" s="51"/>
    </row>
    <row r="934" ht="25.15" customHeight="true" x14ac:dyDescent="0.2">
      <c r="C934" s="1139"/>
      <c r="D934" s="1138"/>
      <c r="E934" s="51"/>
      <c r="F934" s="51"/>
      <c r="G934" s="51"/>
      <c r="H934" s="1138"/>
      <c r="I934" s="1138"/>
      <c r="J934" s="51"/>
      <c r="K934" s="51"/>
      <c r="L934" s="51"/>
      <c r="M934" s="1138"/>
      <c r="N934" s="1138"/>
      <c r="O934" s="51"/>
      <c r="P934" s="51"/>
      <c r="Q934" s="51"/>
    </row>
    <row r="935" ht="25.15" customHeight="true" x14ac:dyDescent="0.2">
      <c r="C935" s="1139"/>
      <c r="D935" s="1138"/>
      <c r="E935" s="51"/>
      <c r="F935" s="51"/>
      <c r="G935" s="51"/>
      <c r="H935" s="1138"/>
      <c r="I935" s="1138"/>
      <c r="J935" s="51"/>
      <c r="K935" s="51"/>
      <c r="L935" s="51"/>
      <c r="M935" s="1138"/>
      <c r="N935" s="1138"/>
      <c r="O935" s="51"/>
      <c r="P935" s="51"/>
      <c r="Q935" s="51"/>
    </row>
    <row r="936" ht="25.15" customHeight="true" x14ac:dyDescent="0.2">
      <c r="C936" s="1139"/>
      <c r="D936" s="1138"/>
      <c r="E936" s="51"/>
      <c r="F936" s="51"/>
      <c r="G936" s="51"/>
      <c r="H936" s="1138"/>
      <c r="I936" s="1138"/>
      <c r="J936" s="51"/>
      <c r="K936" s="51"/>
      <c r="L936" s="51"/>
      <c r="M936" s="1138"/>
      <c r="N936" s="1138"/>
      <c r="O936" s="51"/>
      <c r="P936" s="51"/>
      <c r="Q936" s="51"/>
    </row>
    <row r="937" ht="25.15" customHeight="true" x14ac:dyDescent="0.2">
      <c r="C937" s="1139"/>
      <c r="D937" s="1138"/>
      <c r="E937" s="51"/>
      <c r="F937" s="51"/>
      <c r="G937" s="51"/>
      <c r="H937" s="1138"/>
      <c r="I937" s="1138"/>
      <c r="J937" s="51"/>
      <c r="K937" s="51"/>
      <c r="L937" s="51"/>
      <c r="M937" s="1138"/>
      <c r="N937" s="1138"/>
      <c r="O937" s="51"/>
      <c r="P937" s="51"/>
      <c r="Q937" s="51"/>
    </row>
    <row r="938" ht="25.15" customHeight="true" x14ac:dyDescent="0.2">
      <c r="C938" s="1139"/>
      <c r="D938" s="1138"/>
      <c r="E938" s="51"/>
      <c r="F938" s="51"/>
      <c r="G938" s="51"/>
      <c r="H938" s="1138"/>
      <c r="I938" s="1138"/>
      <c r="J938" s="51"/>
      <c r="K938" s="51"/>
      <c r="L938" s="51"/>
      <c r="M938" s="1138"/>
      <c r="N938" s="1138"/>
      <c r="O938" s="51"/>
      <c r="P938" s="51"/>
      <c r="Q938" s="51"/>
    </row>
    <row r="939" ht="25.15" customHeight="true" x14ac:dyDescent="0.2">
      <c r="C939" s="1139"/>
      <c r="D939" s="1138"/>
      <c r="E939" s="51"/>
      <c r="F939" s="51"/>
      <c r="G939" s="51"/>
      <c r="H939" s="1138"/>
      <c r="I939" s="1138"/>
      <c r="J939" s="51"/>
      <c r="K939" s="51"/>
      <c r="L939" s="51"/>
      <c r="M939" s="1138"/>
      <c r="N939" s="1138"/>
      <c r="O939" s="51"/>
      <c r="P939" s="51"/>
      <c r="Q939" s="51"/>
    </row>
    <row r="940" ht="25.15" customHeight="true" x14ac:dyDescent="0.2">
      <c r="C940" s="1139"/>
      <c r="D940" s="1138"/>
      <c r="E940" s="51"/>
      <c r="F940" s="51"/>
      <c r="G940" s="51"/>
      <c r="H940" s="1138"/>
      <c r="I940" s="1138"/>
      <c r="J940" s="51"/>
      <c r="K940" s="51"/>
      <c r="L940" s="51"/>
      <c r="M940" s="1138"/>
      <c r="N940" s="1138"/>
      <c r="O940" s="51"/>
      <c r="P940" s="51"/>
      <c r="Q940" s="51"/>
    </row>
    <row r="941" ht="25.15" customHeight="true" x14ac:dyDescent="0.2">
      <c r="C941" s="1139"/>
      <c r="D941" s="1138"/>
      <c r="E941" s="51"/>
      <c r="F941" s="51"/>
      <c r="G941" s="51"/>
      <c r="H941" s="1138"/>
      <c r="I941" s="1138"/>
      <c r="J941" s="51"/>
      <c r="K941" s="51"/>
      <c r="L941" s="51"/>
      <c r="M941" s="1138"/>
      <c r="N941" s="1138"/>
      <c r="O941" s="51"/>
      <c r="P941" s="51"/>
      <c r="Q941" s="51"/>
    </row>
    <row r="942" ht="25.15" customHeight="true" x14ac:dyDescent="0.2">
      <c r="C942" s="1139"/>
      <c r="D942" s="1138"/>
      <c r="E942" s="51"/>
      <c r="F942" s="51"/>
      <c r="G942" s="51"/>
      <c r="H942" s="1138"/>
      <c r="I942" s="1138"/>
      <c r="J942" s="51"/>
      <c r="K942" s="51"/>
      <c r="L942" s="51"/>
      <c r="M942" s="1138"/>
      <c r="N942" s="1138"/>
      <c r="O942" s="51"/>
      <c r="P942" s="51"/>
      <c r="Q942" s="51"/>
    </row>
    <row r="943" ht="25.15" customHeight="true" x14ac:dyDescent="0.2">
      <c r="C943" s="1139"/>
      <c r="D943" s="1138"/>
      <c r="E943" s="51"/>
      <c r="F943" s="51"/>
      <c r="G943" s="51"/>
      <c r="H943" s="1138"/>
      <c r="I943" s="1138"/>
      <c r="J943" s="51"/>
      <c r="K943" s="51"/>
      <c r="L943" s="51"/>
      <c r="M943" s="1138"/>
      <c r="N943" s="1138"/>
      <c r="O943" s="51"/>
      <c r="P943" s="51"/>
      <c r="Q943" s="51"/>
    </row>
    <row r="944" ht="25.15" customHeight="true" x14ac:dyDescent="0.2">
      <c r="C944" s="1139"/>
      <c r="D944" s="1138"/>
      <c r="E944" s="51"/>
      <c r="F944" s="51"/>
      <c r="G944" s="51"/>
      <c r="H944" s="1138"/>
      <c r="I944" s="1138"/>
      <c r="J944" s="51"/>
      <c r="K944" s="51"/>
      <c r="L944" s="51"/>
      <c r="M944" s="1138"/>
      <c r="N944" s="1138"/>
      <c r="O944" s="51"/>
      <c r="P944" s="51"/>
      <c r="Q944" s="51"/>
    </row>
    <row r="945" ht="25.15" customHeight="true" x14ac:dyDescent="0.2">
      <c r="C945" s="1139"/>
      <c r="D945" s="1138"/>
      <c r="E945" s="51"/>
      <c r="F945" s="51"/>
      <c r="G945" s="51"/>
      <c r="H945" s="1138"/>
      <c r="I945" s="1138"/>
      <c r="J945" s="51"/>
      <c r="K945" s="51"/>
      <c r="L945" s="51"/>
      <c r="M945" s="1138"/>
      <c r="N945" s="1138"/>
      <c r="O945" s="51"/>
      <c r="P945" s="51"/>
      <c r="Q945" s="51"/>
    </row>
    <row r="946" ht="25.15" customHeight="true" x14ac:dyDescent="0.2">
      <c r="C946" s="1139"/>
      <c r="D946" s="1138"/>
      <c r="E946" s="51"/>
      <c r="F946" s="51"/>
      <c r="G946" s="51"/>
      <c r="H946" s="1138"/>
      <c r="I946" s="1138"/>
      <c r="J946" s="51"/>
      <c r="K946" s="51"/>
      <c r="L946" s="51"/>
      <c r="M946" s="1138"/>
      <c r="N946" s="1138"/>
      <c r="O946" s="51"/>
      <c r="P946" s="51"/>
      <c r="Q946" s="51"/>
    </row>
    <row r="947" ht="25.15" customHeight="true" x14ac:dyDescent="0.2">
      <c r="C947" s="1139"/>
      <c r="D947" s="1138"/>
      <c r="E947" s="51"/>
      <c r="F947" s="51"/>
      <c r="G947" s="51"/>
      <c r="H947" s="1138"/>
      <c r="I947" s="1138"/>
      <c r="J947" s="51"/>
      <c r="K947" s="51"/>
      <c r="L947" s="51"/>
      <c r="M947" s="1138"/>
      <c r="N947" s="1138"/>
      <c r="O947" s="51"/>
      <c r="P947" s="51"/>
      <c r="Q947" s="51"/>
    </row>
    <row r="948" ht="25.15" customHeight="true" x14ac:dyDescent="0.2">
      <c r="C948" s="1139"/>
      <c r="D948" s="1138"/>
      <c r="E948" s="51"/>
      <c r="F948" s="51"/>
      <c r="G948" s="51"/>
      <c r="H948" s="1138"/>
      <c r="I948" s="1138"/>
      <c r="J948" s="51"/>
      <c r="K948" s="51"/>
      <c r="L948" s="51"/>
      <c r="M948" s="1138"/>
      <c r="N948" s="1138"/>
      <c r="O948" s="51"/>
      <c r="P948" s="51"/>
      <c r="Q948" s="51"/>
    </row>
    <row r="949" ht="25.15" customHeight="true" x14ac:dyDescent="0.2">
      <c r="C949" s="1139"/>
      <c r="D949" s="1138"/>
      <c r="E949" s="51"/>
      <c r="F949" s="51"/>
      <c r="G949" s="51"/>
      <c r="H949" s="1138"/>
      <c r="I949" s="1138"/>
      <c r="J949" s="51"/>
      <c r="K949" s="51"/>
      <c r="L949" s="51"/>
      <c r="M949" s="1138"/>
      <c r="N949" s="1138"/>
      <c r="O949" s="51"/>
      <c r="P949" s="51"/>
      <c r="Q949" s="51"/>
    </row>
    <row r="950" ht="25.15" customHeight="true" x14ac:dyDescent="0.2">
      <c r="C950" s="1139"/>
      <c r="D950" s="1138"/>
      <c r="E950" s="51"/>
      <c r="F950" s="51"/>
      <c r="G950" s="51"/>
      <c r="H950" s="1138"/>
      <c r="I950" s="1138"/>
      <c r="J950" s="51"/>
      <c r="K950" s="51"/>
      <c r="L950" s="51"/>
      <c r="M950" s="1138"/>
      <c r="N950" s="1138"/>
      <c r="O950" s="51"/>
      <c r="P950" s="51"/>
      <c r="Q950" s="51"/>
    </row>
    <row r="951" ht="25.15" customHeight="true" x14ac:dyDescent="0.2">
      <c r="C951" s="1139"/>
      <c r="D951" s="1138"/>
      <c r="E951" s="51"/>
      <c r="F951" s="51"/>
      <c r="G951" s="51"/>
      <c r="H951" s="1138"/>
      <c r="I951" s="1138"/>
      <c r="J951" s="51"/>
      <c r="K951" s="51"/>
      <c r="L951" s="51"/>
      <c r="M951" s="1138"/>
      <c r="N951" s="1138"/>
      <c r="O951" s="51"/>
      <c r="P951" s="51"/>
      <c r="Q951" s="51"/>
    </row>
    <row r="952" ht="25.15" customHeight="true" x14ac:dyDescent="0.2">
      <c r="C952" s="1139"/>
      <c r="D952" s="1138"/>
      <c r="E952" s="51"/>
      <c r="F952" s="51"/>
      <c r="G952" s="51"/>
      <c r="H952" s="1138"/>
      <c r="I952" s="1138"/>
      <c r="J952" s="51"/>
      <c r="K952" s="51"/>
      <c r="L952" s="51"/>
      <c r="M952" s="1138"/>
      <c r="N952" s="1138"/>
      <c r="O952" s="51"/>
      <c r="P952" s="51"/>
      <c r="Q952" s="51"/>
    </row>
    <row r="953" ht="25.15" customHeight="true" x14ac:dyDescent="0.2">
      <c r="C953" s="1139"/>
      <c r="D953" s="1138"/>
      <c r="E953" s="51"/>
      <c r="F953" s="51"/>
      <c r="G953" s="51"/>
      <c r="H953" s="1138"/>
      <c r="I953" s="1138"/>
      <c r="J953" s="51"/>
      <c r="K953" s="51"/>
      <c r="L953" s="51"/>
      <c r="M953" s="1138"/>
      <c r="N953" s="1138"/>
      <c r="O953" s="51"/>
      <c r="P953" s="51"/>
      <c r="Q953" s="51"/>
    </row>
    <row r="954" ht="25.15" customHeight="true" x14ac:dyDescent="0.2">
      <c r="C954" s="1139"/>
      <c r="D954" s="1138"/>
      <c r="E954" s="51"/>
      <c r="F954" s="51"/>
      <c r="G954" s="51"/>
      <c r="H954" s="1138"/>
      <c r="I954" s="1138"/>
      <c r="J954" s="51"/>
      <c r="K954" s="51"/>
      <c r="L954" s="51"/>
      <c r="M954" s="1138"/>
      <c r="N954" s="1138"/>
      <c r="O954" s="51"/>
      <c r="P954" s="51"/>
      <c r="Q954" s="51"/>
    </row>
    <row r="955" ht="25.15" customHeight="true" x14ac:dyDescent="0.2">
      <c r="C955" s="1139"/>
      <c r="D955" s="1138"/>
      <c r="E955" s="51"/>
      <c r="F955" s="51"/>
      <c r="G955" s="51"/>
      <c r="H955" s="1138"/>
      <c r="I955" s="1138"/>
      <c r="J955" s="51"/>
      <c r="K955" s="51"/>
      <c r="L955" s="51"/>
      <c r="M955" s="1138"/>
      <c r="N955" s="1138"/>
      <c r="O955" s="51"/>
      <c r="P955" s="51"/>
      <c r="Q955" s="51"/>
    </row>
    <row r="956" ht="25.15" customHeight="true" x14ac:dyDescent="0.2">
      <c r="C956" s="1139"/>
      <c r="D956" s="1138"/>
      <c r="E956" s="51"/>
      <c r="F956" s="51"/>
      <c r="G956" s="51"/>
      <c r="H956" s="1138"/>
      <c r="I956" s="1138"/>
      <c r="J956" s="51"/>
      <c r="K956" s="51"/>
      <c r="L956" s="51"/>
      <c r="M956" s="1138"/>
      <c r="N956" s="1138"/>
      <c r="O956" s="51"/>
      <c r="P956" s="51"/>
      <c r="Q956" s="51"/>
    </row>
    <row r="957" ht="25.15" customHeight="true" x14ac:dyDescent="0.2">
      <c r="C957" s="1139"/>
      <c r="D957" s="1138"/>
      <c r="E957" s="51"/>
      <c r="F957" s="51"/>
      <c r="G957" s="51"/>
      <c r="H957" s="1138"/>
      <c r="I957" s="1138"/>
      <c r="J957" s="51"/>
      <c r="K957" s="51"/>
      <c r="L957" s="51"/>
      <c r="M957" s="1138"/>
      <c r="N957" s="1138"/>
      <c r="O957" s="51"/>
      <c r="P957" s="51"/>
      <c r="Q957" s="51"/>
    </row>
    <row r="958" ht="25.15" customHeight="true" x14ac:dyDescent="0.2">
      <c r="C958" s="1139"/>
      <c r="D958" s="1138"/>
      <c r="E958" s="51"/>
      <c r="F958" s="51"/>
      <c r="G958" s="51"/>
      <c r="H958" s="1138"/>
      <c r="I958" s="1138"/>
      <c r="J958" s="51"/>
      <c r="K958" s="51"/>
      <c r="L958" s="51"/>
      <c r="M958" s="1138"/>
      <c r="N958" s="1138"/>
      <c r="O958" s="51"/>
      <c r="P958" s="51"/>
      <c r="Q958" s="51"/>
    </row>
    <row r="959" ht="25.15" customHeight="true" x14ac:dyDescent="0.2">
      <c r="C959" s="1139"/>
      <c r="D959" s="1138"/>
      <c r="E959" s="51"/>
      <c r="F959" s="51"/>
      <c r="G959" s="51"/>
      <c r="H959" s="1138"/>
      <c r="I959" s="1138"/>
      <c r="J959" s="51"/>
      <c r="K959" s="51"/>
      <c r="L959" s="51"/>
      <c r="M959" s="1138"/>
      <c r="N959" s="1138"/>
      <c r="O959" s="51"/>
      <c r="P959" s="51"/>
      <c r="Q959" s="51"/>
    </row>
    <row r="960" ht="25.15" customHeight="true" x14ac:dyDescent="0.2">
      <c r="C960" s="1139"/>
      <c r="D960" s="1138"/>
      <c r="E960" s="51"/>
      <c r="F960" s="51"/>
      <c r="G960" s="51"/>
      <c r="H960" s="1138"/>
      <c r="I960" s="1138"/>
      <c r="J960" s="51"/>
      <c r="K960" s="51"/>
      <c r="L960" s="51"/>
      <c r="M960" s="1138"/>
      <c r="N960" s="1138"/>
      <c r="O960" s="51"/>
      <c r="P960" s="51"/>
      <c r="Q960" s="51"/>
    </row>
    <row r="961" ht="25.15" customHeight="true" x14ac:dyDescent="0.2">
      <c r="C961" s="1139"/>
      <c r="D961" s="1138"/>
      <c r="E961" s="51"/>
      <c r="F961" s="51"/>
      <c r="G961" s="51"/>
      <c r="H961" s="1138"/>
      <c r="I961" s="1138"/>
      <c r="J961" s="51"/>
      <c r="K961" s="51"/>
      <c r="L961" s="51"/>
      <c r="M961" s="1138"/>
      <c r="N961" s="1138"/>
      <c r="O961" s="51"/>
      <c r="P961" s="51"/>
      <c r="Q961" s="51"/>
    </row>
    <row r="962" ht="25.15" customHeight="true" x14ac:dyDescent="0.2">
      <c r="C962" s="1139"/>
      <c r="D962" s="1138"/>
      <c r="E962" s="51"/>
      <c r="F962" s="51"/>
      <c r="G962" s="51"/>
      <c r="H962" s="1138"/>
      <c r="I962" s="1138"/>
      <c r="J962" s="51"/>
      <c r="K962" s="51"/>
      <c r="L962" s="51"/>
      <c r="M962" s="1138"/>
      <c r="N962" s="1138"/>
      <c r="O962" s="51"/>
      <c r="P962" s="51"/>
      <c r="Q962" s="51"/>
    </row>
    <row r="963" ht="25.15" customHeight="true" x14ac:dyDescent="0.2">
      <c r="C963" s="1139"/>
      <c r="D963" s="1138"/>
      <c r="E963" s="51"/>
      <c r="F963" s="51"/>
      <c r="G963" s="51"/>
      <c r="H963" s="1138"/>
      <c r="I963" s="1138"/>
      <c r="J963" s="51"/>
      <c r="K963" s="51"/>
      <c r="L963" s="51"/>
      <c r="M963" s="1138"/>
      <c r="N963" s="1138"/>
      <c r="O963" s="51"/>
      <c r="P963" s="51"/>
      <c r="Q963" s="51"/>
    </row>
    <row r="964" ht="25.15" customHeight="true" x14ac:dyDescent="0.2">
      <c r="C964" s="1139"/>
      <c r="D964" s="1138"/>
      <c r="E964" s="51"/>
      <c r="F964" s="51"/>
      <c r="G964" s="51"/>
      <c r="H964" s="1138"/>
      <c r="I964" s="1138"/>
      <c r="J964" s="51"/>
      <c r="K964" s="51"/>
      <c r="L964" s="51"/>
      <c r="M964" s="1138"/>
      <c r="N964" s="1138"/>
      <c r="O964" s="51"/>
      <c r="P964" s="51"/>
      <c r="Q964" s="51"/>
    </row>
    <row r="965" ht="25.15" customHeight="true" x14ac:dyDescent="0.2">
      <c r="C965" s="1139"/>
      <c r="D965" s="1138"/>
      <c r="E965" s="51"/>
      <c r="F965" s="51"/>
      <c r="G965" s="51"/>
      <c r="H965" s="1138"/>
      <c r="I965" s="1138"/>
      <c r="J965" s="51"/>
      <c r="K965" s="51"/>
      <c r="L965" s="51"/>
      <c r="M965" s="1138"/>
      <c r="N965" s="1138"/>
      <c r="O965" s="51"/>
      <c r="P965" s="51"/>
      <c r="Q965" s="51"/>
    </row>
    <row r="966" ht="25.15" customHeight="true" x14ac:dyDescent="0.2">
      <c r="C966" s="1139"/>
      <c r="D966" s="1138"/>
      <c r="E966" s="51"/>
      <c r="F966" s="51"/>
      <c r="G966" s="51"/>
      <c r="H966" s="1138"/>
      <c r="I966" s="1138"/>
      <c r="J966" s="51"/>
      <c r="K966" s="51"/>
      <c r="L966" s="51"/>
      <c r="M966" s="1138"/>
      <c r="N966" s="1138"/>
      <c r="O966" s="51"/>
      <c r="P966" s="51"/>
      <c r="Q966" s="51"/>
    </row>
    <row r="967" ht="25.15" customHeight="true" x14ac:dyDescent="0.2">
      <c r="C967" s="1139"/>
      <c r="D967" s="1138"/>
      <c r="E967" s="51"/>
      <c r="F967" s="51"/>
      <c r="G967" s="51"/>
      <c r="H967" s="1138"/>
      <c r="I967" s="1138"/>
      <c r="J967" s="51"/>
      <c r="K967" s="51"/>
      <c r="L967" s="51"/>
      <c r="M967" s="1138"/>
      <c r="N967" s="1138"/>
      <c r="O967" s="51"/>
      <c r="P967" s="51"/>
      <c r="Q967" s="51"/>
    </row>
    <row r="968" ht="25.15" customHeight="true" x14ac:dyDescent="0.2">
      <c r="C968" s="1139"/>
      <c r="D968" s="1138"/>
      <c r="E968" s="51"/>
      <c r="F968" s="51"/>
      <c r="G968" s="51"/>
      <c r="H968" s="1138"/>
      <c r="I968" s="1138"/>
      <c r="J968" s="51"/>
      <c r="K968" s="51"/>
      <c r="L968" s="51"/>
      <c r="M968" s="1138"/>
      <c r="N968" s="1138"/>
      <c r="O968" s="51"/>
      <c r="P968" s="51"/>
      <c r="Q968" s="51"/>
    </row>
    <row r="969" ht="25.15" customHeight="true" x14ac:dyDescent="0.2">
      <c r="C969" s="1139"/>
      <c r="D969" s="1138"/>
      <c r="E969" s="51"/>
      <c r="F969" s="51"/>
      <c r="G969" s="51"/>
      <c r="H969" s="1138"/>
      <c r="I969" s="1138"/>
      <c r="J969" s="51"/>
      <c r="K969" s="51"/>
      <c r="L969" s="51"/>
      <c r="M969" s="1138"/>
      <c r="N969" s="1138"/>
      <c r="O969" s="51"/>
      <c r="P969" s="51"/>
      <c r="Q969" s="51"/>
    </row>
    <row r="970" ht="25.15" customHeight="true" x14ac:dyDescent="0.2">
      <c r="C970" s="1139"/>
      <c r="D970" s="1138"/>
      <c r="E970" s="51"/>
      <c r="F970" s="51"/>
      <c r="G970" s="51"/>
      <c r="H970" s="1138"/>
      <c r="I970" s="1138"/>
      <c r="J970" s="51"/>
      <c r="K970" s="51"/>
      <c r="L970" s="51"/>
      <c r="M970" s="1138"/>
      <c r="N970" s="1138"/>
      <c r="O970" s="51"/>
      <c r="P970" s="51"/>
      <c r="Q970" s="51"/>
    </row>
    <row r="971" ht="25.15" customHeight="true" x14ac:dyDescent="0.2">
      <c r="C971" s="1139"/>
      <c r="D971" s="1138"/>
      <c r="E971" s="51"/>
      <c r="F971" s="51"/>
      <c r="G971" s="51"/>
      <c r="H971" s="1138"/>
      <c r="I971" s="1138"/>
      <c r="J971" s="51"/>
      <c r="K971" s="51"/>
      <c r="L971" s="51"/>
      <c r="M971" s="1138"/>
      <c r="N971" s="1138"/>
      <c r="O971" s="51"/>
      <c r="P971" s="51"/>
      <c r="Q971" s="51"/>
    </row>
    <row r="972" ht="25.15" customHeight="true" x14ac:dyDescent="0.2">
      <c r="C972" s="1139"/>
      <c r="D972" s="1138"/>
      <c r="E972" s="51"/>
      <c r="F972" s="51"/>
      <c r="G972" s="51"/>
      <c r="H972" s="1138"/>
      <c r="I972" s="1138"/>
      <c r="J972" s="51"/>
      <c r="K972" s="51"/>
      <c r="L972" s="51"/>
      <c r="M972" s="1138"/>
      <c r="N972" s="1138"/>
      <c r="O972" s="51"/>
      <c r="P972" s="51"/>
      <c r="Q972" s="51"/>
    </row>
    <row r="973" ht="25.15" customHeight="true" x14ac:dyDescent="0.2">
      <c r="C973" s="1139"/>
      <c r="D973" s="1138"/>
      <c r="E973" s="51"/>
      <c r="F973" s="51"/>
      <c r="G973" s="51"/>
      <c r="H973" s="1138"/>
      <c r="I973" s="1138"/>
      <c r="J973" s="51"/>
      <c r="K973" s="51"/>
      <c r="L973" s="51"/>
      <c r="M973" s="1138"/>
      <c r="N973" s="1138"/>
      <c r="O973" s="51"/>
      <c r="P973" s="51"/>
      <c r="Q973" s="51"/>
    </row>
    <row r="974" ht="25.15" customHeight="true" x14ac:dyDescent="0.2">
      <c r="C974" s="1139"/>
      <c r="D974" s="1138"/>
      <c r="E974" s="51"/>
      <c r="F974" s="51"/>
      <c r="G974" s="51"/>
      <c r="H974" s="1138"/>
      <c r="I974" s="1138"/>
      <c r="J974" s="51"/>
      <c r="K974" s="51"/>
      <c r="L974" s="51"/>
      <c r="M974" s="1138"/>
      <c r="N974" s="1138"/>
      <c r="O974" s="51"/>
      <c r="P974" s="51"/>
      <c r="Q974" s="51"/>
    </row>
    <row r="975" ht="25.15" customHeight="true" x14ac:dyDescent="0.2">
      <c r="C975" s="1139"/>
      <c r="D975" s="1138"/>
      <c r="E975" s="51"/>
      <c r="F975" s="51"/>
      <c r="G975" s="51"/>
      <c r="H975" s="1138"/>
      <c r="I975" s="1138"/>
      <c r="J975" s="51"/>
      <c r="K975" s="51"/>
      <c r="L975" s="51"/>
      <c r="M975" s="1138"/>
      <c r="N975" s="1138"/>
      <c r="O975" s="51"/>
      <c r="P975" s="51"/>
      <c r="Q975" s="51"/>
    </row>
    <row r="976" ht="25.15" customHeight="true" x14ac:dyDescent="0.2">
      <c r="C976" s="1139"/>
      <c r="D976" s="1138"/>
      <c r="E976" s="51"/>
      <c r="F976" s="51"/>
      <c r="G976" s="51"/>
      <c r="H976" s="1138"/>
      <c r="I976" s="1138"/>
      <c r="J976" s="51"/>
      <c r="K976" s="51"/>
      <c r="L976" s="51"/>
      <c r="M976" s="1138"/>
      <c r="N976" s="1138"/>
      <c r="O976" s="51"/>
      <c r="P976" s="51"/>
      <c r="Q976" s="51"/>
    </row>
    <row r="977" ht="25.15" customHeight="true" x14ac:dyDescent="0.2">
      <c r="C977" s="1139"/>
      <c r="D977" s="1138"/>
      <c r="E977" s="51"/>
      <c r="F977" s="51"/>
      <c r="G977" s="51"/>
      <c r="H977" s="1138"/>
      <c r="I977" s="1138"/>
      <c r="J977" s="51"/>
      <c r="K977" s="51"/>
      <c r="L977" s="51"/>
      <c r="M977" s="1138"/>
      <c r="N977" s="1138"/>
      <c r="O977" s="51"/>
      <c r="P977" s="51"/>
      <c r="Q977" s="51"/>
    </row>
    <row r="978" ht="25.15" customHeight="true" x14ac:dyDescent="0.2">
      <c r="C978" s="1139"/>
      <c r="D978" s="1138"/>
      <c r="E978" s="51"/>
      <c r="F978" s="51"/>
      <c r="G978" s="51"/>
      <c r="H978" s="1138"/>
      <c r="I978" s="1138"/>
      <c r="J978" s="51"/>
      <c r="K978" s="51"/>
      <c r="L978" s="51"/>
      <c r="M978" s="1138"/>
      <c r="N978" s="1138"/>
      <c r="O978" s="51"/>
      <c r="P978" s="51"/>
      <c r="Q978" s="51"/>
    </row>
    <row r="979" ht="25.15" customHeight="true" x14ac:dyDescent="0.2">
      <c r="C979" s="1139"/>
      <c r="D979" s="1138"/>
      <c r="E979" s="51"/>
      <c r="F979" s="51"/>
      <c r="G979" s="51"/>
      <c r="H979" s="1138"/>
      <c r="I979" s="1138"/>
      <c r="J979" s="51"/>
      <c r="K979" s="51"/>
      <c r="L979" s="51"/>
      <c r="M979" s="1138"/>
      <c r="N979" s="1138"/>
      <c r="O979" s="51"/>
      <c r="P979" s="51"/>
      <c r="Q979" s="51"/>
    </row>
    <row r="980" ht="25.15" customHeight="true" x14ac:dyDescent="0.2">
      <c r="C980" s="1139"/>
      <c r="D980" s="1138"/>
      <c r="E980" s="51"/>
      <c r="F980" s="51"/>
      <c r="G980" s="51"/>
      <c r="H980" s="1138"/>
      <c r="I980" s="1138"/>
      <c r="J980" s="51"/>
      <c r="K980" s="51"/>
      <c r="L980" s="51"/>
      <c r="M980" s="1138"/>
      <c r="N980" s="1138"/>
      <c r="O980" s="51"/>
      <c r="P980" s="51"/>
      <c r="Q980" s="51"/>
    </row>
    <row r="981" ht="25.15" customHeight="true" x14ac:dyDescent="0.2">
      <c r="C981" s="1139"/>
      <c r="D981" s="1138"/>
      <c r="E981" s="51"/>
      <c r="F981" s="51"/>
      <c r="G981" s="51"/>
      <c r="H981" s="1138"/>
      <c r="I981" s="1138"/>
      <c r="J981" s="51"/>
      <c r="K981" s="51"/>
      <c r="L981" s="51"/>
      <c r="M981" s="1138"/>
      <c r="N981" s="1138"/>
      <c r="O981" s="51"/>
      <c r="P981" s="51"/>
      <c r="Q981" s="51"/>
    </row>
    <row r="982" ht="25.15" customHeight="true" x14ac:dyDescent="0.2">
      <c r="C982" s="1139"/>
      <c r="D982" s="1138"/>
      <c r="E982" s="51"/>
      <c r="F982" s="51"/>
      <c r="G982" s="51"/>
      <c r="H982" s="1138"/>
      <c r="I982" s="1138"/>
      <c r="J982" s="51"/>
      <c r="K982" s="51"/>
      <c r="L982" s="51"/>
      <c r="M982" s="1138"/>
      <c r="N982" s="1138"/>
      <c r="O982" s="51"/>
      <c r="P982" s="51"/>
      <c r="Q982" s="51"/>
    </row>
    <row r="983" ht="25.15" customHeight="true" x14ac:dyDescent="0.2">
      <c r="C983" s="1139"/>
      <c r="D983" s="1138"/>
      <c r="E983" s="51"/>
      <c r="F983" s="51"/>
      <c r="G983" s="51"/>
      <c r="H983" s="1138"/>
      <c r="I983" s="1138"/>
      <c r="J983" s="51"/>
      <c r="K983" s="51"/>
      <c r="L983" s="51"/>
      <c r="M983" s="1138"/>
      <c r="N983" s="1138"/>
      <c r="O983" s="51"/>
      <c r="P983" s="51"/>
      <c r="Q983" s="51"/>
    </row>
    <row r="984" ht="25.15" customHeight="true" x14ac:dyDescent="0.2">
      <c r="C984" s="1139"/>
      <c r="D984" s="1138"/>
      <c r="E984" s="51"/>
      <c r="F984" s="51"/>
      <c r="G984" s="51"/>
      <c r="H984" s="1138"/>
      <c r="I984" s="1138"/>
      <c r="J984" s="51"/>
      <c r="K984" s="51"/>
      <c r="L984" s="51"/>
      <c r="M984" s="1138"/>
      <c r="N984" s="1138"/>
      <c r="O984" s="51"/>
      <c r="P984" s="51"/>
      <c r="Q984" s="51"/>
    </row>
    <row r="985" ht="25.15" customHeight="true" x14ac:dyDescent="0.2">
      <c r="C985" s="1139"/>
      <c r="D985" s="1138"/>
      <c r="E985" s="51"/>
      <c r="F985" s="51"/>
      <c r="G985" s="51"/>
      <c r="H985" s="1138"/>
      <c r="I985" s="1138"/>
      <c r="J985" s="51"/>
      <c r="K985" s="51"/>
      <c r="L985" s="51"/>
      <c r="M985" s="1138"/>
      <c r="N985" s="1138"/>
      <c r="O985" s="51"/>
      <c r="P985" s="51"/>
      <c r="Q985" s="51"/>
    </row>
    <row r="986" ht="25.15" customHeight="true" x14ac:dyDescent="0.2">
      <c r="C986" s="1139"/>
      <c r="D986" s="1138"/>
      <c r="E986" s="51"/>
      <c r="F986" s="51"/>
      <c r="G986" s="51"/>
      <c r="H986" s="1138"/>
      <c r="I986" s="1138"/>
      <c r="J986" s="51"/>
      <c r="K986" s="51"/>
      <c r="L986" s="51"/>
      <c r="M986" s="1138"/>
      <c r="N986" s="1138"/>
      <c r="O986" s="51"/>
      <c r="P986" s="51"/>
      <c r="Q986" s="51"/>
    </row>
    <row r="987" ht="25.15" customHeight="true" x14ac:dyDescent="0.2">
      <c r="C987" s="1139"/>
      <c r="D987" s="1138"/>
      <c r="E987" s="51"/>
      <c r="F987" s="51"/>
      <c r="G987" s="51"/>
      <c r="H987" s="1138"/>
      <c r="I987" s="1138"/>
      <c r="J987" s="51"/>
      <c r="K987" s="51"/>
      <c r="L987" s="51"/>
      <c r="M987" s="1138"/>
      <c r="N987" s="1138"/>
      <c r="O987" s="51"/>
      <c r="P987" s="51"/>
      <c r="Q987" s="51"/>
    </row>
    <row r="988" ht="25.15" customHeight="true" x14ac:dyDescent="0.2">
      <c r="C988" s="1139"/>
      <c r="D988" s="1138"/>
      <c r="E988" s="51"/>
      <c r="F988" s="51"/>
      <c r="G988" s="51"/>
      <c r="H988" s="1138"/>
      <c r="I988" s="1138"/>
      <c r="J988" s="51"/>
      <c r="K988" s="51"/>
      <c r="L988" s="51"/>
      <c r="M988" s="1138"/>
      <c r="N988" s="1138"/>
      <c r="O988" s="51"/>
      <c r="P988" s="51"/>
      <c r="Q988" s="51"/>
    </row>
    <row r="989" ht="25.15" customHeight="true" x14ac:dyDescent="0.2">
      <c r="C989" s="1139"/>
      <c r="D989" s="1138"/>
      <c r="E989" s="51"/>
      <c r="F989" s="51"/>
      <c r="G989" s="51"/>
      <c r="H989" s="1138"/>
      <c r="I989" s="1138"/>
      <c r="J989" s="51"/>
      <c r="K989" s="51"/>
      <c r="L989" s="51"/>
      <c r="M989" s="1138"/>
      <c r="N989" s="1138"/>
      <c r="O989" s="51"/>
      <c r="P989" s="51"/>
      <c r="Q989" s="51"/>
    </row>
    <row r="990" ht="25.15" customHeight="true" x14ac:dyDescent="0.2">
      <c r="C990" s="1139"/>
      <c r="D990" s="1138"/>
      <c r="E990" s="51"/>
      <c r="F990" s="51"/>
      <c r="G990" s="51"/>
      <c r="H990" s="1138"/>
      <c r="I990" s="1138"/>
      <c r="J990" s="51"/>
      <c r="K990" s="51"/>
      <c r="L990" s="51"/>
      <c r="M990" s="1138"/>
      <c r="N990" s="1138"/>
      <c r="O990" s="51"/>
      <c r="P990" s="51"/>
      <c r="Q990" s="51"/>
    </row>
    <row r="991" ht="25.15" customHeight="true" x14ac:dyDescent="0.2">
      <c r="C991" s="1139"/>
      <c r="D991" s="1138"/>
      <c r="E991" s="51"/>
      <c r="F991" s="51"/>
      <c r="G991" s="51"/>
      <c r="H991" s="1138"/>
      <c r="I991" s="1138"/>
      <c r="J991" s="51"/>
      <c r="K991" s="51"/>
      <c r="L991" s="51"/>
      <c r="M991" s="1138"/>
      <c r="N991" s="1138"/>
      <c r="O991" s="51"/>
      <c r="P991" s="51"/>
      <c r="Q991" s="51"/>
    </row>
    <row r="992" ht="25.15" customHeight="true" x14ac:dyDescent="0.2">
      <c r="C992" s="1139"/>
      <c r="D992" s="1138"/>
      <c r="E992" s="51"/>
      <c r="F992" s="51"/>
      <c r="G992" s="51"/>
      <c r="H992" s="1138"/>
      <c r="I992" s="1138"/>
      <c r="J992" s="51"/>
      <c r="K992" s="51"/>
      <c r="L992" s="51"/>
      <c r="M992" s="1138"/>
      <c r="N992" s="1138"/>
      <c r="O992" s="51"/>
      <c r="P992" s="51"/>
      <c r="Q992" s="51"/>
    </row>
    <row r="993" ht="25.15" customHeight="true" x14ac:dyDescent="0.2">
      <c r="C993" s="1139"/>
      <c r="D993" s="1138"/>
      <c r="E993" s="51"/>
      <c r="F993" s="51"/>
      <c r="G993" s="51"/>
      <c r="H993" s="1138"/>
      <c r="I993" s="1138"/>
      <c r="J993" s="51"/>
      <c r="K993" s="51"/>
      <c r="L993" s="51"/>
      <c r="M993" s="1138"/>
      <c r="N993" s="1138"/>
      <c r="O993" s="51"/>
      <c r="P993" s="51"/>
      <c r="Q993" s="51"/>
    </row>
    <row r="994" ht="25.15" customHeight="true" x14ac:dyDescent="0.2">
      <c r="C994" s="1139"/>
      <c r="D994" s="1138"/>
      <c r="E994" s="51"/>
      <c r="F994" s="51"/>
      <c r="G994" s="51"/>
      <c r="H994" s="1138"/>
      <c r="I994" s="1138"/>
      <c r="J994" s="51"/>
      <c r="K994" s="51"/>
      <c r="L994" s="51"/>
      <c r="M994" s="1138"/>
      <c r="N994" s="1138"/>
      <c r="O994" s="51"/>
      <c r="P994" s="51"/>
      <c r="Q994" s="51"/>
    </row>
    <row r="995" ht="25.15" customHeight="true" x14ac:dyDescent="0.2">
      <c r="C995" s="1139"/>
      <c r="D995" s="1138"/>
      <c r="E995" s="51"/>
      <c r="F995" s="51"/>
      <c r="G995" s="51"/>
      <c r="H995" s="1138"/>
      <c r="I995" s="1138"/>
      <c r="J995" s="51"/>
      <c r="K995" s="51"/>
      <c r="L995" s="51"/>
      <c r="M995" s="1138"/>
      <c r="N995" s="1138"/>
      <c r="O995" s="51"/>
      <c r="P995" s="51"/>
      <c r="Q995" s="51"/>
    </row>
    <row r="996" ht="25.15" customHeight="true" x14ac:dyDescent="0.2">
      <c r="C996" s="1139"/>
      <c r="D996" s="1138"/>
      <c r="E996" s="51"/>
      <c r="F996" s="51"/>
      <c r="G996" s="51"/>
      <c r="H996" s="1138"/>
      <c r="I996" s="1138"/>
      <c r="J996" s="51"/>
      <c r="K996" s="51"/>
      <c r="L996" s="51"/>
      <c r="M996" s="1138"/>
      <c r="N996" s="1138"/>
      <c r="O996" s="51"/>
      <c r="P996" s="51"/>
      <c r="Q996" s="51"/>
    </row>
    <row r="997" ht="25.15" customHeight="true" x14ac:dyDescent="0.2">
      <c r="C997" s="1139"/>
      <c r="D997" s="1138"/>
      <c r="E997" s="51"/>
      <c r="F997" s="51"/>
      <c r="G997" s="51"/>
      <c r="H997" s="1138"/>
      <c r="I997" s="1138"/>
      <c r="J997" s="51"/>
      <c r="K997" s="51"/>
      <c r="L997" s="51"/>
      <c r="M997" s="1138"/>
      <c r="N997" s="1138"/>
      <c r="O997" s="51"/>
      <c r="P997" s="51"/>
      <c r="Q997" s="51"/>
    </row>
    <row r="998" ht="25.15" customHeight="true" x14ac:dyDescent="0.2">
      <c r="C998" s="1139"/>
      <c r="D998" s="1138"/>
      <c r="E998" s="51"/>
      <c r="F998" s="51"/>
      <c r="G998" s="51"/>
      <c r="H998" s="1138"/>
      <c r="I998" s="1138"/>
      <c r="J998" s="51"/>
      <c r="K998" s="51"/>
      <c r="L998" s="51"/>
      <c r="M998" s="1138"/>
      <c r="N998" s="1138"/>
      <c r="O998" s="51"/>
      <c r="P998" s="51"/>
      <c r="Q998" s="51"/>
    </row>
    <row r="999" ht="25.15" customHeight="true" x14ac:dyDescent="0.2">
      <c r="C999" s="1139"/>
      <c r="D999" s="1138"/>
      <c r="E999" s="51"/>
      <c r="F999" s="51"/>
      <c r="G999" s="51"/>
      <c r="H999" s="1138"/>
      <c r="I999" s="1138"/>
      <c r="J999" s="51"/>
      <c r="K999" s="51"/>
      <c r="L999" s="51"/>
      <c r="M999" s="1138"/>
      <c r="N999" s="1138"/>
      <c r="O999" s="51"/>
      <c r="P999" s="51"/>
      <c r="Q999" s="51"/>
    </row>
    <row r="1000" ht="25.15" customHeight="true" x14ac:dyDescent="0.2">
      <c r="C1000" s="1139"/>
      <c r="D1000" s="1138"/>
      <c r="E1000" s="51"/>
      <c r="F1000" s="51"/>
      <c r="G1000" s="51"/>
      <c r="H1000" s="1138"/>
      <c r="I1000" s="1138"/>
      <c r="J1000" s="51"/>
      <c r="K1000" s="51"/>
      <c r="L1000" s="51"/>
      <c r="M1000" s="1138"/>
      <c r="N1000" s="1138"/>
      <c r="O1000" s="51"/>
      <c r="P1000" s="51"/>
      <c r="Q1000" s="51"/>
    </row>
    <row r="1001" ht="25.15" customHeight="true" x14ac:dyDescent="0.2">
      <c r="C1001" s="1139"/>
      <c r="D1001" s="1138"/>
      <c r="E1001" s="51"/>
      <c r="F1001" s="51"/>
      <c r="G1001" s="51"/>
      <c r="H1001" s="1138"/>
      <c r="I1001" s="1138"/>
      <c r="J1001" s="51"/>
      <c r="K1001" s="51"/>
      <c r="L1001" s="51"/>
      <c r="M1001" s="1138"/>
      <c r="N1001" s="1138"/>
      <c r="O1001" s="51"/>
      <c r="P1001" s="51"/>
      <c r="Q1001" s="51"/>
    </row>
    <row r="1002" ht="25.15" customHeight="true" x14ac:dyDescent="0.2">
      <c r="C1002" s="1139"/>
      <c r="D1002" s="1138"/>
      <c r="E1002" s="51"/>
      <c r="F1002" s="51"/>
      <c r="G1002" s="51"/>
      <c r="H1002" s="1138"/>
      <c r="I1002" s="1138"/>
      <c r="J1002" s="51"/>
      <c r="K1002" s="51"/>
      <c r="L1002" s="51"/>
      <c r="M1002" s="1138"/>
      <c r="N1002" s="1138"/>
      <c r="O1002" s="51"/>
      <c r="P1002" s="51"/>
      <c r="Q1002" s="51"/>
    </row>
    <row r="1003" ht="25.15" customHeight="true" x14ac:dyDescent="0.2">
      <c r="C1003" s="1139"/>
      <c r="D1003" s="1138"/>
      <c r="E1003" s="51"/>
      <c r="F1003" s="51"/>
      <c r="G1003" s="51"/>
      <c r="H1003" s="1138"/>
      <c r="I1003" s="1138"/>
      <c r="J1003" s="51"/>
      <c r="K1003" s="51"/>
      <c r="L1003" s="51"/>
      <c r="M1003" s="1138"/>
      <c r="N1003" s="1138"/>
      <c r="O1003" s="51"/>
      <c r="P1003" s="51"/>
      <c r="Q1003" s="51"/>
    </row>
    <row r="1004" ht="25.15" customHeight="true" x14ac:dyDescent="0.2">
      <c r="C1004" s="1139"/>
      <c r="D1004" s="1138"/>
      <c r="E1004" s="51"/>
      <c r="F1004" s="51"/>
      <c r="G1004" s="51"/>
      <c r="H1004" s="1138"/>
      <c r="I1004" s="1138"/>
      <c r="J1004" s="51"/>
      <c r="K1004" s="51"/>
      <c r="L1004" s="51"/>
      <c r="M1004" s="1138"/>
      <c r="N1004" s="1138"/>
      <c r="O1004" s="51"/>
      <c r="P1004" s="51"/>
      <c r="Q1004" s="51"/>
    </row>
    <row r="1005" ht="25.15" customHeight="true" x14ac:dyDescent="0.2">
      <c r="C1005" s="1139"/>
      <c r="D1005" s="1138"/>
      <c r="E1005" s="51"/>
      <c r="F1005" s="51"/>
      <c r="G1005" s="51"/>
      <c r="H1005" s="1138"/>
      <c r="I1005" s="1138"/>
      <c r="J1005" s="51"/>
      <c r="K1005" s="51"/>
      <c r="L1005" s="51"/>
      <c r="M1005" s="1138"/>
      <c r="N1005" s="1138"/>
      <c r="O1005" s="51"/>
      <c r="P1005" s="51"/>
      <c r="Q1005" s="51"/>
    </row>
    <row r="1006" ht="25.15" customHeight="true" x14ac:dyDescent="0.2">
      <c r="C1006" s="1139"/>
      <c r="D1006" s="1138"/>
      <c r="E1006" s="51"/>
      <c r="F1006" s="51"/>
      <c r="G1006" s="51"/>
      <c r="H1006" s="1138"/>
      <c r="I1006" s="1138"/>
      <c r="J1006" s="51"/>
      <c r="K1006" s="51"/>
      <c r="L1006" s="51"/>
      <c r="M1006" s="1138"/>
      <c r="N1006" s="1138"/>
      <c r="O1006" s="51"/>
      <c r="P1006" s="51"/>
      <c r="Q1006" s="51"/>
    </row>
    <row r="1007" ht="25.15" customHeight="true" x14ac:dyDescent="0.2">
      <c r="C1007" s="1139"/>
      <c r="D1007" s="1138"/>
      <c r="E1007" s="51"/>
      <c r="F1007" s="51"/>
      <c r="G1007" s="51"/>
      <c r="H1007" s="1138"/>
      <c r="I1007" s="1138"/>
      <c r="J1007" s="51"/>
      <c r="K1007" s="51"/>
      <c r="L1007" s="51"/>
      <c r="M1007" s="1138"/>
      <c r="N1007" s="1138"/>
      <c r="O1007" s="51"/>
      <c r="P1007" s="51"/>
      <c r="Q1007" s="51"/>
    </row>
    <row r="1008" ht="25.15" customHeight="true" x14ac:dyDescent="0.2">
      <c r="C1008" s="1139"/>
      <c r="D1008" s="1138"/>
      <c r="E1008" s="51"/>
      <c r="F1008" s="51"/>
      <c r="G1008" s="51"/>
      <c r="H1008" s="1138"/>
      <c r="I1008" s="1138"/>
      <c r="J1008" s="51"/>
      <c r="K1008" s="51"/>
      <c r="L1008" s="51"/>
      <c r="M1008" s="1138"/>
      <c r="N1008" s="1138"/>
      <c r="O1008" s="51"/>
      <c r="P1008" s="51"/>
      <c r="Q1008" s="51"/>
    </row>
    <row r="1009" ht="25.15" customHeight="true" x14ac:dyDescent="0.2">
      <c r="C1009" s="1139"/>
      <c r="D1009" s="1138"/>
      <c r="E1009" s="51"/>
      <c r="F1009" s="51"/>
      <c r="G1009" s="51"/>
      <c r="H1009" s="1138"/>
      <c r="I1009" s="1138"/>
      <c r="J1009" s="51"/>
      <c r="K1009" s="51"/>
      <c r="L1009" s="51"/>
      <c r="M1009" s="1138"/>
      <c r="N1009" s="1138"/>
      <c r="O1009" s="51"/>
      <c r="P1009" s="51"/>
      <c r="Q1009" s="51"/>
    </row>
    <row r="1010" ht="25.15" customHeight="true" x14ac:dyDescent="0.2">
      <c r="C1010" s="1139"/>
      <c r="D1010" s="1138"/>
      <c r="E1010" s="51"/>
      <c r="F1010" s="51"/>
      <c r="G1010" s="51"/>
      <c r="H1010" s="1138"/>
      <c r="I1010" s="1138"/>
      <c r="J1010" s="51"/>
      <c r="K1010" s="51"/>
      <c r="L1010" s="51"/>
      <c r="M1010" s="1138"/>
      <c r="N1010" s="1138"/>
      <c r="O1010" s="51"/>
      <c r="P1010" s="51"/>
      <c r="Q1010" s="51"/>
    </row>
    <row r="1011" ht="25.15" customHeight="true" x14ac:dyDescent="0.2">
      <c r="C1011" s="1139"/>
      <c r="D1011" s="1138"/>
      <c r="E1011" s="51"/>
      <c r="F1011" s="51"/>
      <c r="G1011" s="51"/>
      <c r="H1011" s="1138"/>
      <c r="I1011" s="1138"/>
      <c r="J1011" s="51"/>
      <c r="K1011" s="51"/>
      <c r="L1011" s="51"/>
      <c r="M1011" s="1138"/>
      <c r="N1011" s="1138"/>
      <c r="O1011" s="51"/>
      <c r="P1011" s="51"/>
      <c r="Q1011" s="51"/>
    </row>
    <row r="1012" ht="25.15" customHeight="true" x14ac:dyDescent="0.2">
      <c r="C1012" s="1139"/>
      <c r="D1012" s="1138"/>
      <c r="E1012" s="51"/>
      <c r="F1012" s="51"/>
      <c r="G1012" s="51"/>
      <c r="H1012" s="1138"/>
      <c r="I1012" s="1138"/>
      <c r="J1012" s="51"/>
      <c r="K1012" s="51"/>
      <c r="L1012" s="51"/>
      <c r="M1012" s="1138"/>
      <c r="N1012" s="1138"/>
      <c r="O1012" s="51"/>
      <c r="P1012" s="51"/>
      <c r="Q1012" s="51"/>
    </row>
    <row r="1013" ht="25.15" customHeight="true" x14ac:dyDescent="0.2">
      <c r="C1013" s="1139"/>
      <c r="D1013" s="1138"/>
      <c r="E1013" s="51"/>
      <c r="F1013" s="51"/>
      <c r="G1013" s="51"/>
      <c r="H1013" s="1138"/>
      <c r="I1013" s="1138"/>
      <c r="J1013" s="51"/>
      <c r="K1013" s="51"/>
      <c r="L1013" s="51"/>
      <c r="M1013" s="1138"/>
      <c r="N1013" s="1138"/>
      <c r="O1013" s="51"/>
      <c r="P1013" s="51"/>
      <c r="Q1013" s="51"/>
    </row>
    <row r="1014" ht="25.15" customHeight="true" x14ac:dyDescent="0.2">
      <c r="C1014" s="1139"/>
      <c r="D1014" s="1138"/>
      <c r="E1014" s="51"/>
      <c r="F1014" s="51"/>
      <c r="G1014" s="51"/>
      <c r="H1014" s="1138"/>
      <c r="I1014" s="1138"/>
      <c r="J1014" s="51"/>
      <c r="K1014" s="51"/>
      <c r="L1014" s="51"/>
      <c r="M1014" s="1138"/>
      <c r="N1014" s="1138"/>
      <c r="O1014" s="51"/>
      <c r="P1014" s="51"/>
      <c r="Q1014" s="51"/>
    </row>
    <row r="1015" ht="25.15" customHeight="true" x14ac:dyDescent="0.2">
      <c r="C1015" s="1139"/>
      <c r="D1015" s="1138"/>
      <c r="E1015" s="51"/>
      <c r="F1015" s="51"/>
      <c r="G1015" s="51"/>
      <c r="H1015" s="1138"/>
      <c r="I1015" s="1138"/>
      <c r="J1015" s="51"/>
      <c r="K1015" s="51"/>
      <c r="L1015" s="51"/>
      <c r="M1015" s="1138"/>
      <c r="N1015" s="1138"/>
      <c r="O1015" s="51"/>
      <c r="P1015" s="51"/>
      <c r="Q1015" s="51"/>
    </row>
    <row r="1016" ht="25.15" customHeight="true" x14ac:dyDescent="0.2">
      <c r="C1016" s="1139"/>
      <c r="D1016" s="1138"/>
      <c r="E1016" s="51"/>
      <c r="F1016" s="51"/>
      <c r="G1016" s="51"/>
      <c r="H1016" s="1138"/>
      <c r="I1016" s="1138"/>
      <c r="J1016" s="51"/>
      <c r="K1016" s="51"/>
      <c r="L1016" s="51"/>
      <c r="M1016" s="1138"/>
      <c r="N1016" s="1138"/>
      <c r="O1016" s="51"/>
      <c r="P1016" s="51"/>
      <c r="Q1016" s="51"/>
    </row>
    <row r="1017" ht="25.15" customHeight="true" x14ac:dyDescent="0.2">
      <c r="C1017" s="1139"/>
      <c r="D1017" s="1138"/>
      <c r="E1017" s="51"/>
      <c r="F1017" s="51"/>
      <c r="G1017" s="51"/>
      <c r="H1017" s="1138"/>
      <c r="I1017" s="1138"/>
      <c r="J1017" s="51"/>
      <c r="K1017" s="51"/>
      <c r="L1017" s="51"/>
      <c r="M1017" s="1138"/>
      <c r="N1017" s="1138"/>
      <c r="O1017" s="51"/>
      <c r="P1017" s="51"/>
      <c r="Q1017" s="51"/>
    </row>
    <row r="1018" ht="25.15" customHeight="true" x14ac:dyDescent="0.2">
      <c r="C1018" s="1139"/>
      <c r="D1018" s="1138"/>
      <c r="E1018" s="51"/>
      <c r="F1018" s="51"/>
      <c r="G1018" s="51"/>
      <c r="H1018" s="1138"/>
      <c r="I1018" s="1138"/>
      <c r="J1018" s="51"/>
      <c r="K1018" s="51"/>
      <c r="L1018" s="51"/>
      <c r="M1018" s="1138"/>
      <c r="N1018" s="1138"/>
      <c r="O1018" s="51"/>
      <c r="P1018" s="51"/>
      <c r="Q1018" s="51"/>
    </row>
    <row r="1019" ht="25.15" customHeight="true" x14ac:dyDescent="0.2">
      <c r="C1019" s="1139"/>
      <c r="D1019" s="1138"/>
      <c r="E1019" s="51"/>
      <c r="F1019" s="51"/>
      <c r="G1019" s="51"/>
      <c r="H1019" s="1138"/>
      <c r="I1019" s="1138"/>
      <c r="J1019" s="51"/>
      <c r="K1019" s="51"/>
      <c r="L1019" s="51"/>
      <c r="M1019" s="1138"/>
      <c r="N1019" s="1138"/>
      <c r="O1019" s="51"/>
      <c r="P1019" s="51"/>
      <c r="Q1019" s="51"/>
    </row>
    <row r="1020" ht="25.15" customHeight="true" x14ac:dyDescent="0.2">
      <c r="C1020" s="1139"/>
      <c r="D1020" s="1138"/>
      <c r="E1020" s="51"/>
      <c r="F1020" s="51"/>
      <c r="G1020" s="51"/>
      <c r="H1020" s="1138"/>
      <c r="I1020" s="1138"/>
      <c r="J1020" s="51"/>
      <c r="K1020" s="51"/>
      <c r="L1020" s="51"/>
      <c r="M1020" s="1138"/>
      <c r="N1020" s="1138"/>
      <c r="O1020" s="51"/>
      <c r="P1020" s="51"/>
      <c r="Q1020" s="51"/>
    </row>
    <row r="1021" ht="25.15" customHeight="true" x14ac:dyDescent="0.2">
      <c r="C1021" s="1139"/>
      <c r="D1021" s="1138"/>
      <c r="E1021" s="51"/>
      <c r="F1021" s="51"/>
      <c r="G1021" s="51"/>
      <c r="H1021" s="1138"/>
      <c r="I1021" s="1138"/>
      <c r="J1021" s="51"/>
      <c r="K1021" s="51"/>
      <c r="L1021" s="51"/>
      <c r="M1021" s="1138"/>
      <c r="N1021" s="1138"/>
      <c r="O1021" s="51"/>
      <c r="P1021" s="51"/>
      <c r="Q1021" s="51"/>
    </row>
    <row r="1022" ht="25.15" customHeight="true" x14ac:dyDescent="0.2">
      <c r="C1022" s="1139"/>
      <c r="D1022" s="1138"/>
      <c r="E1022" s="51"/>
      <c r="F1022" s="51"/>
      <c r="G1022" s="51"/>
      <c r="H1022" s="1138"/>
      <c r="I1022" s="1138"/>
      <c r="J1022" s="51"/>
      <c r="K1022" s="51"/>
      <c r="L1022" s="51"/>
      <c r="M1022" s="1138"/>
      <c r="N1022" s="1138"/>
      <c r="O1022" s="51"/>
      <c r="P1022" s="51"/>
      <c r="Q1022" s="51"/>
    </row>
    <row r="1023" ht="25.15" customHeight="true" x14ac:dyDescent="0.2">
      <c r="C1023" s="1139"/>
      <c r="D1023" s="1138"/>
      <c r="E1023" s="51"/>
      <c r="F1023" s="51"/>
      <c r="G1023" s="51"/>
      <c r="H1023" s="1138"/>
      <c r="I1023" s="1138"/>
      <c r="J1023" s="51"/>
      <c r="K1023" s="51"/>
      <c r="L1023" s="51"/>
      <c r="M1023" s="1138"/>
      <c r="N1023" s="1138"/>
      <c r="O1023" s="51"/>
      <c r="P1023" s="51"/>
      <c r="Q1023" s="51"/>
    </row>
    <row r="1024" ht="25.15" customHeight="true" x14ac:dyDescent="0.2">
      <c r="C1024" s="1139"/>
      <c r="D1024" s="1138"/>
      <c r="E1024" s="51"/>
      <c r="F1024" s="51"/>
      <c r="G1024" s="51"/>
      <c r="H1024" s="1138"/>
      <c r="I1024" s="1138"/>
      <c r="J1024" s="51"/>
      <c r="K1024" s="51"/>
      <c r="L1024" s="51"/>
      <c r="M1024" s="1138"/>
      <c r="N1024" s="1138"/>
      <c r="O1024" s="51"/>
      <c r="P1024" s="51"/>
      <c r="Q1024" s="51"/>
    </row>
    <row r="1025" customFormat="true" ht="15.95" customHeight="true" x14ac:dyDescent="0.2">
      <c r="A1025" s="1106" t="s">
        <v>683</v>
      </c>
      <c r="B1025" s="1107"/>
      <c r="C1025" s="1108"/>
      <c r="D1025" s="480"/>
      <c r="E1025" s="426"/>
      <c r="F1025" s="426"/>
      <c r="G1025" s="480"/>
      <c r="Y1025" s="413"/>
      <c r="Z1025" s="415"/>
      <c r="AA1025" s="415"/>
      <c r="AB1025" s="415"/>
      <c r="AC1025" s="415"/>
      <c r="AD1025" s="415"/>
      <c r="AE1025" s="415"/>
      <c r="AF1025" s="415"/>
      <c r="AG1025" s="415"/>
      <c r="AH1025" s="415"/>
      <c r="AI1025" s="415"/>
      <c r="AJ1025" s="415"/>
      <c r="AK1025" s="415"/>
      <c r="AL1025" s="415"/>
      <c r="AM1025" s="415"/>
      <c r="AN1025" s="415"/>
      <c r="AO1025" s="415"/>
      <c r="AP1025" s="415"/>
      <c r="AQ1025" s="415"/>
      <c r="AR1025" s="415"/>
      <c r="AS1025" s="415"/>
      <c r="AT1025" s="415"/>
      <c r="AU1025" s="415"/>
      <c r="AV1025" s="415"/>
      <c r="AW1025" s="415"/>
      <c r="AX1025" s="415"/>
      <c r="AY1025" s="415"/>
      <c r="AZ1025" s="415"/>
      <c r="BA1025" s="413"/>
      <c r="BB1025" s="480"/>
      <c r="BY1025" s="413"/>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customFormat="true" ht="15.95" customHeight="true" x14ac:dyDescent="0.2">
      <c r="A1026" s="1109" t="s">
        <v>194</v>
      </c>
      <c r="B1026" s="1110"/>
      <c r="C1026" s="62" t="s">
        <v>195</v>
      </c>
      <c r="D1026" s="480"/>
      <c r="E1026" s="426"/>
      <c r="F1026" s="426"/>
      <c r="G1026" s="480"/>
      <c r="Y1026" s="413"/>
      <c r="Z1026" s="415"/>
      <c r="AA1026" s="415"/>
      <c r="AB1026" s="415"/>
      <c r="AC1026" s="415"/>
      <c r="AD1026" s="415"/>
      <c r="AE1026" s="415"/>
      <c r="AF1026" s="415"/>
      <c r="AG1026" s="415"/>
      <c r="AH1026" s="415"/>
      <c r="AI1026" s="415"/>
      <c r="AJ1026" s="415"/>
      <c r="AK1026" s="415"/>
      <c r="AL1026" s="415"/>
      <c r="AM1026" s="415"/>
      <c r="AN1026" s="415"/>
      <c r="AO1026" s="415"/>
      <c r="AP1026" s="415"/>
      <c r="AQ1026" s="415"/>
      <c r="AR1026" s="415"/>
      <c r="AS1026" s="415"/>
      <c r="AT1026" s="415"/>
      <c r="AU1026" s="415"/>
      <c r="AV1026" s="415"/>
      <c r="AW1026" s="415"/>
      <c r="AX1026" s="415"/>
      <c r="AY1026" s="415"/>
      <c r="AZ1026" s="415"/>
      <c r="BA1026" s="413"/>
      <c r="BB1026" s="480"/>
      <c r="BY1026" s="413"/>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customFormat="true" ht="15.95" hidden="true" customHeight="true" x14ac:dyDescent="0.2">
      <c r="A1027" s="61" t="s">
        <v>196</v>
      </c>
      <c r="B1027" s="60" t="s">
        <v>197</v>
      </c>
      <c r="C1027" s="59">
        <v>17870</v>
      </c>
      <c r="D1027" s="480"/>
      <c r="E1027" s="426"/>
      <c r="F1027" s="426"/>
      <c r="G1027" s="480"/>
      <c r="Y1027" s="413"/>
      <c r="Z1027" s="415"/>
      <c r="AA1027" s="415"/>
      <c r="AB1027" s="415"/>
      <c r="AC1027" s="415"/>
      <c r="AD1027" s="415"/>
      <c r="AE1027" s="415"/>
      <c r="AF1027" s="415"/>
      <c r="AG1027" s="415"/>
      <c r="AH1027" s="415"/>
      <c r="AI1027" s="415"/>
      <c r="AJ1027" s="415"/>
      <c r="AK1027" s="415"/>
      <c r="AL1027" s="415"/>
      <c r="AM1027" s="415"/>
      <c r="AN1027" s="415"/>
      <c r="AO1027" s="415"/>
      <c r="AP1027" s="415"/>
      <c r="AQ1027" s="415"/>
      <c r="AR1027" s="415"/>
      <c r="AS1027" s="415"/>
      <c r="AT1027" s="415"/>
      <c r="AU1027" s="415"/>
      <c r="AV1027" s="415"/>
      <c r="AW1027" s="415"/>
      <c r="AX1027" s="415"/>
      <c r="AY1027" s="415"/>
      <c r="AZ1027" s="415"/>
      <c r="BA1027" s="413"/>
      <c r="BB1027" s="480"/>
      <c r="BY1027" s="413"/>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customFormat="true" ht="15.95" hidden="true" customHeight="true" x14ac:dyDescent="0.2">
      <c r="A1028" s="58" t="s">
        <v>198</v>
      </c>
      <c r="B1028" s="57" t="s">
        <v>197</v>
      </c>
      <c r="C1028" s="56">
        <v>17870</v>
      </c>
      <c r="D1028" s="480"/>
      <c r="E1028" s="426"/>
      <c r="F1028" s="426"/>
      <c r="G1028" s="480"/>
      <c r="Y1028" s="413"/>
      <c r="Z1028" s="415"/>
      <c r="AA1028" s="415"/>
      <c r="AB1028" s="415"/>
      <c r="AC1028" s="415"/>
      <c r="AD1028" s="415"/>
      <c r="AE1028" s="415"/>
      <c r="AF1028" s="415"/>
      <c r="AG1028" s="415"/>
      <c r="AH1028" s="415"/>
      <c r="AI1028" s="415"/>
      <c r="AJ1028" s="415"/>
      <c r="AK1028" s="415"/>
      <c r="AL1028" s="415"/>
      <c r="AM1028" s="415"/>
      <c r="AN1028" s="415"/>
      <c r="AO1028" s="415"/>
      <c r="AP1028" s="415"/>
      <c r="AQ1028" s="415"/>
      <c r="AR1028" s="415"/>
      <c r="AS1028" s="415"/>
      <c r="AT1028" s="415"/>
      <c r="AU1028" s="415"/>
      <c r="AV1028" s="415"/>
      <c r="AW1028" s="415"/>
      <c r="AX1028" s="415"/>
      <c r="AY1028" s="415"/>
      <c r="AZ1028" s="415"/>
      <c r="BA1028" s="413"/>
      <c r="BB1028" s="480"/>
      <c r="BY1028" s="413"/>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customFormat="true" ht="15.95" hidden="true" customHeight="true" x14ac:dyDescent="0.2">
      <c r="A1029" s="58" t="s">
        <v>199</v>
      </c>
      <c r="B1029" s="57" t="s">
        <v>197</v>
      </c>
      <c r="C1029" s="56">
        <v>17870</v>
      </c>
      <c r="D1029" s="480"/>
      <c r="E1029" s="426"/>
      <c r="F1029" s="426"/>
      <c r="G1029" s="480"/>
      <c r="Y1029" s="413"/>
      <c r="Z1029" s="415"/>
      <c r="AA1029" s="415"/>
      <c r="AB1029" s="415"/>
      <c r="AC1029" s="415"/>
      <c r="AD1029" s="415"/>
      <c r="AE1029" s="415"/>
      <c r="AF1029" s="415"/>
      <c r="AG1029" s="415"/>
      <c r="AH1029" s="415"/>
      <c r="AI1029" s="415"/>
      <c r="AJ1029" s="415"/>
      <c r="AK1029" s="415"/>
      <c r="AL1029" s="415"/>
      <c r="AM1029" s="415"/>
      <c r="AN1029" s="415"/>
      <c r="AO1029" s="415"/>
      <c r="AP1029" s="415"/>
      <c r="AQ1029" s="415"/>
      <c r="AR1029" s="415"/>
      <c r="AS1029" s="415"/>
      <c r="AT1029" s="415"/>
      <c r="AU1029" s="415"/>
      <c r="AV1029" s="415"/>
      <c r="AW1029" s="415"/>
      <c r="AX1029" s="415"/>
      <c r="AY1029" s="415"/>
      <c r="AZ1029" s="415"/>
      <c r="BA1029" s="413"/>
      <c r="BB1029" s="480"/>
      <c r="BY1029" s="413"/>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customFormat="true" ht="15.95" hidden="true" customHeight="true" x14ac:dyDescent="0.2">
      <c r="A1030" s="58" t="s">
        <v>201</v>
      </c>
      <c r="B1030" s="57" t="s">
        <v>197</v>
      </c>
      <c r="C1030" s="56">
        <v>17870</v>
      </c>
      <c r="D1030" s="480"/>
      <c r="E1030" s="426"/>
      <c r="F1030" s="426"/>
      <c r="G1030" s="480"/>
      <c r="Y1030" s="413"/>
      <c r="Z1030" s="415"/>
      <c r="AA1030" s="415"/>
      <c r="AB1030" s="415"/>
      <c r="AC1030" s="415"/>
      <c r="AD1030" s="415"/>
      <c r="AE1030" s="415"/>
      <c r="AF1030" s="415"/>
      <c r="AG1030" s="415"/>
      <c r="AH1030" s="415"/>
      <c r="AI1030" s="415"/>
      <c r="AJ1030" s="415"/>
      <c r="AK1030" s="415"/>
      <c r="AL1030" s="415"/>
      <c r="AM1030" s="415"/>
      <c r="AN1030" s="415"/>
      <c r="AO1030" s="415"/>
      <c r="AP1030" s="415"/>
      <c r="AQ1030" s="415"/>
      <c r="AR1030" s="415"/>
      <c r="AS1030" s="415"/>
      <c r="AT1030" s="415"/>
      <c r="AU1030" s="415"/>
      <c r="AV1030" s="415"/>
      <c r="AW1030" s="415"/>
      <c r="AX1030" s="415"/>
      <c r="AY1030" s="415"/>
      <c r="AZ1030" s="415"/>
      <c r="BA1030" s="413"/>
      <c r="BB1030" s="480"/>
      <c r="BY1030" s="413"/>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customFormat="true" ht="15.95" customHeight="true" x14ac:dyDescent="0.2">
      <c r="A1031" s="1111" t="s">
        <v>684</v>
      </c>
      <c r="B1031" s="57" t="s">
        <v>685</v>
      </c>
      <c r="C1031" s="56">
        <v>4981</v>
      </c>
      <c r="D1031" s="480"/>
      <c r="E1031" s="426"/>
      <c r="F1031" s="426"/>
      <c r="G1031" s="480"/>
      <c r="Y1031" s="413"/>
      <c r="Z1031" s="415"/>
      <c r="AA1031" s="415"/>
      <c r="AB1031" s="415"/>
      <c r="AC1031" s="415"/>
      <c r="AD1031" s="415"/>
      <c r="AE1031" s="415"/>
      <c r="AF1031" s="415"/>
      <c r="AG1031" s="415"/>
      <c r="AH1031" s="415"/>
      <c r="AI1031" s="415"/>
      <c r="AJ1031" s="415"/>
      <c r="AK1031" s="415"/>
      <c r="AL1031" s="415"/>
      <c r="AM1031" s="415"/>
      <c r="AN1031" s="415"/>
      <c r="AO1031" s="415"/>
      <c r="AP1031" s="415"/>
      <c r="AQ1031" s="415"/>
      <c r="AR1031" s="415"/>
      <c r="AS1031" s="415"/>
      <c r="AT1031" s="415"/>
      <c r="AU1031" s="415"/>
      <c r="AV1031" s="415"/>
      <c r="AW1031" s="415"/>
      <c r="AX1031" s="415"/>
      <c r="AY1031" s="415"/>
      <c r="AZ1031" s="415"/>
      <c r="BA1031" s="413"/>
      <c r="BB1031" s="480"/>
      <c r="BY1031" s="413"/>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customFormat="true" ht="15.95" customHeight="true" x14ac:dyDescent="0.2">
      <c r="A1032" s="1111"/>
      <c r="B1032" s="57" t="s">
        <v>7</v>
      </c>
      <c r="C1032" s="56">
        <v>12889</v>
      </c>
      <c r="D1032" s="480"/>
      <c r="E1032" s="426"/>
      <c r="F1032" s="426"/>
      <c r="G1032" s="480"/>
      <c r="Y1032" s="413"/>
      <c r="Z1032" s="415"/>
      <c r="AA1032" s="415"/>
      <c r="AB1032" s="415"/>
      <c r="AC1032" s="415"/>
      <c r="AD1032" s="415"/>
      <c r="AE1032" s="415"/>
      <c r="AF1032" s="415"/>
      <c r="AG1032" s="415"/>
      <c r="AH1032" s="415"/>
      <c r="AI1032" s="415"/>
      <c r="AJ1032" s="415"/>
      <c r="AK1032" s="415"/>
      <c r="AL1032" s="415"/>
      <c r="AM1032" s="415"/>
      <c r="AN1032" s="415"/>
      <c r="AO1032" s="415"/>
      <c r="AP1032" s="415"/>
      <c r="AQ1032" s="415"/>
      <c r="AR1032" s="415"/>
      <c r="AS1032" s="415"/>
      <c r="AT1032" s="415"/>
      <c r="AU1032" s="415"/>
      <c r="AV1032" s="415"/>
      <c r="AW1032" s="415"/>
      <c r="AX1032" s="415"/>
      <c r="AY1032" s="415"/>
      <c r="AZ1032" s="415"/>
      <c r="BA1032" s="413"/>
      <c r="BB1032" s="480"/>
      <c r="BY1032" s="413"/>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923" customFormat="true" ht="15.95" customHeight="true" x14ac:dyDescent="0.2">
      <c r="A1033" s="55" t="s">
        <v>686</v>
      </c>
      <c r="B1033" s="54" t="s">
        <v>686</v>
      </c>
      <c r="C1033" s="53">
        <v>17870</v>
      </c>
      <c r="D1033" s="371"/>
      <c r="E1033" s="371"/>
      <c r="F1033" s="371"/>
      <c r="G1033" s="371"/>
      <c r="Z1033" s="398"/>
      <c r="AA1033" s="398"/>
      <c r="AB1033" s="398"/>
      <c r="AC1033" s="398"/>
      <c r="AD1033" s="398"/>
      <c r="AE1033" s="398"/>
      <c r="AF1033" s="398"/>
      <c r="AG1033" s="398"/>
      <c r="AH1033" s="398"/>
      <c r="AI1033" s="398"/>
      <c r="AJ1033" s="398"/>
      <c r="AK1033" s="398"/>
      <c r="AL1033" s="398"/>
      <c r="AM1033" s="398"/>
      <c r="AN1033" s="398"/>
      <c r="AO1033" s="398"/>
      <c r="AP1033" s="398"/>
      <c r="AQ1033" s="398"/>
      <c r="AR1033" s="398"/>
      <c r="AS1033" s="398"/>
      <c r="AT1033" s="398"/>
      <c r="AU1033" s="398"/>
      <c r="AV1033" s="398"/>
      <c r="AW1033" s="398"/>
      <c r="AX1033" s="398"/>
      <c r="AY1033" s="398"/>
      <c r="AZ1033" s="398"/>
      <c r="BB1033" s="371"/>
      <c r="BZ1033" s="398"/>
      <c r="CA1033" s="398"/>
      <c r="CB1033" s="398"/>
      <c r="CC1033" s="398"/>
      <c r="CD1033" s="398"/>
      <c r="CE1033" s="398"/>
      <c r="CF1033" s="398"/>
      <c r="CG1033" s="398"/>
      <c r="CH1033" s="398"/>
      <c r="CI1033" s="398"/>
      <c r="CJ1033" s="398"/>
      <c r="CK1033" s="398"/>
      <c r="CL1033" s="398"/>
      <c r="CM1033" s="398"/>
      <c r="CN1033" s="398"/>
      <c r="CO1033" s="398"/>
      <c r="CP1033" s="398"/>
      <c r="CQ1033" s="398"/>
      <c r="CR1033" s="398"/>
      <c r="CS1033" s="398"/>
      <c r="CT1033" s="398"/>
      <c r="CU1033" s="398"/>
      <c r="CV1033" s="398"/>
      <c r="CW1033" s="398"/>
      <c r="CX1033" s="398"/>
      <c r="CY1033" s="398"/>
      <c r="CZ1033" s="398"/>
    </row>
    <row r="1034" customFormat="true" ht="15.95" customHeight="true" x14ac:dyDescent="0.2">
      <c r="A1034" s="1112" t="s">
        <v>687</v>
      </c>
      <c r="B1034" s="1113"/>
      <c r="C1034" s="1114"/>
      <c r="D1034" s="480"/>
      <c r="E1034" s="426"/>
      <c r="F1034" s="426"/>
      <c r="G1034" s="480"/>
      <c r="Y1034" s="413"/>
      <c r="Z1034" s="415"/>
      <c r="AA1034" s="415"/>
      <c r="AB1034" s="415"/>
      <c r="AC1034" s="415"/>
      <c r="AD1034" s="415"/>
      <c r="AE1034" s="415"/>
      <c r="AF1034" s="415"/>
      <c r="AG1034" s="415"/>
      <c r="AH1034" s="415"/>
      <c r="AI1034" s="415"/>
      <c r="AJ1034" s="415"/>
      <c r="AK1034" s="415"/>
      <c r="AL1034" s="415"/>
      <c r="AM1034" s="415"/>
      <c r="AN1034" s="415"/>
      <c r="AO1034" s="415"/>
      <c r="AP1034" s="415"/>
      <c r="AQ1034" s="415"/>
      <c r="AR1034" s="415"/>
      <c r="AS1034" s="415"/>
      <c r="AT1034" s="415"/>
      <c r="AU1034" s="415"/>
      <c r="AV1034" s="415"/>
      <c r="AW1034" s="415"/>
      <c r="AX1034" s="415"/>
      <c r="AY1034" s="415"/>
      <c r="AZ1034" s="415"/>
      <c r="BA1034" s="413"/>
      <c r="BB1034" s="480"/>
      <c r="BY1034" s="413"/>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6" ht="15" customHeight="true" x14ac:dyDescent="0.25">
      <c r="A1036" s="481" t="s">
        <v>121</v>
      </c>
      <c r="B1036" s="353" t="s">
        <v>122</v>
      </c>
    </row>
    <row r="1037" ht="15" customHeight="true" x14ac:dyDescent="0.2">
      <c r="A1037" s="482" t="str">
        <f>R15</f>
        <v>ALAOTRA MANGORO</v>
      </c>
      <c r="B1037" s="482">
        <f>BR122+BR123</f>
        <v>3959.2322464123235</v>
      </c>
    </row>
    <row r="1038" ht="15" customHeight="true" x14ac:dyDescent="0.2">
      <c r="A1038" s="482" t="str">
        <f>S15</f>
        <v>AMORON'I MANIA</v>
      </c>
      <c r="B1038" s="482">
        <f>BS122+BS123</f>
        <v>2654.3918838753343</v>
      </c>
    </row>
    <row r="1039" ht="15" customHeight="true" x14ac:dyDescent="0.2">
      <c r="A1039" s="482" t="str">
        <f>T15</f>
        <v>ANALAMANGA</v>
      </c>
      <c r="B1039" s="482">
        <f>BT122+BT123</f>
        <v>11063.695926779481</v>
      </c>
    </row>
    <row r="1040" ht="15" customHeight="true" x14ac:dyDescent="0.2">
      <c r="A1040" s="482" t="str">
        <f>U15</f>
        <v>ANALANJIROFO</v>
      </c>
      <c r="B1040" s="482">
        <f>BU122+BU123</f>
        <v>3197.4869516237659</v>
      </c>
    </row>
    <row r="1041" ht="15" customHeight="true" x14ac:dyDescent="0.2">
      <c r="A1041" s="482" t="str">
        <f>V15</f>
        <v>ANDROY</v>
      </c>
      <c r="B1041" s="482">
        <f>BV122+BV123</f>
        <v>3470.2861188021261</v>
      </c>
    </row>
    <row r="1042" ht="15" customHeight="true" x14ac:dyDescent="0.2">
      <c r="A1042" s="482" t="str">
        <f>W15</f>
        <v>ANOSY</v>
      </c>
      <c r="B1042" s="482">
        <f>BW122+BW123</f>
        <v>2624.4181169304129</v>
      </c>
    </row>
    <row r="1043" ht="15" customHeight="true" x14ac:dyDescent="0.2">
      <c r="A1043" s="482" t="str">
        <f>X15</f>
        <v>ATSIMO ANDREFANA</v>
      </c>
      <c r="B1043" s="482">
        <f>BX122+XR123</f>
        <v>130.73916314102786</v>
      </c>
    </row>
    <row r="1044" ht="15" customHeight="true" x14ac:dyDescent="0.2">
      <c r="A1044" s="482" t="str">
        <f>Y15</f>
        <v>ATSIMO ATSINANANA</v>
      </c>
      <c r="B1044" s="482">
        <f>BY122+BY123</f>
        <v>3510.7827092849061</v>
      </c>
    </row>
    <row r="1045" ht="15" customHeight="true" x14ac:dyDescent="0.2">
      <c r="A1045" s="482" t="str">
        <f>Z15</f>
        <v>ATSINANANA</v>
      </c>
      <c r="B1045" s="482">
        <f>BZ122+BZ123</f>
        <v>4585.0866416100162</v>
      </c>
    </row>
    <row r="1046" ht="15" customHeight="true" x14ac:dyDescent="0.2">
      <c r="A1046" s="426" t="str">
        <f>AA15</f>
        <v>BETSIBOKA</v>
      </c>
      <c r="B1046" s="482">
        <f>CA122+CA123</f>
        <v>1235.546054583381</v>
      </c>
    </row>
    <row r="1047" ht="15" customHeight="true" x14ac:dyDescent="0.2">
      <c r="A1047" s="426" t="str">
        <f>AB15</f>
        <v>BOENY</v>
      </c>
      <c r="B1047" s="482">
        <f>CB122+CB123</f>
        <v>2483.3900212697154</v>
      </c>
    </row>
    <row r="1048" ht="15" customHeight="true" x14ac:dyDescent="0.2">
      <c r="A1048" s="426" t="str">
        <f>AC15</f>
        <v>BONGOLAVA</v>
      </c>
      <c r="B1048" s="482">
        <f>CC122+CC123</f>
        <v>2266.5208423606869</v>
      </c>
    </row>
    <row r="1049" ht="15" customHeight="true" x14ac:dyDescent="0.2">
      <c r="A1049" s="426" t="str">
        <f>AD15</f>
        <v>DIANA</v>
      </c>
      <c r="B1049" s="482">
        <f>CD122+CD123</f>
        <v>2884.9696695352491</v>
      </c>
    </row>
    <row r="1050" ht="15" customHeight="true" x14ac:dyDescent="0.2">
      <c r="A1050" s="426" t="str">
        <f>AE15</f>
        <v>HAUTE MATSIATRA</v>
      </c>
      <c r="B1050" s="482">
        <f>CE122+CE123</f>
        <v>4350.6001413148961</v>
      </c>
    </row>
    <row r="1051" ht="15" customHeight="true" x14ac:dyDescent="0.2">
      <c r="A1051" s="426" t="str">
        <f>AF15</f>
        <v>IHOROMBE</v>
      </c>
      <c r="B1051" s="482">
        <f>CF122+CF123</f>
        <v>1136.6478476640073</v>
      </c>
    </row>
    <row r="1052" ht="15" customHeight="true" x14ac:dyDescent="0.2">
      <c r="A1052" s="426" t="str">
        <f>AG15</f>
        <v>ITASY</v>
      </c>
      <c r="B1052" s="482">
        <f>CG122+CG123</f>
        <v>2827.2435080012096</v>
      </c>
    </row>
    <row r="1053" ht="15" customHeight="true" x14ac:dyDescent="0.2">
      <c r="A1053" s="426" t="str">
        <f>AH15</f>
        <v>MELAKY</v>
      </c>
      <c r="B1053" s="482">
        <f>CH122+CH123</f>
        <v>889.2095389383253</v>
      </c>
    </row>
    <row r="1054" ht="15" customHeight="true" x14ac:dyDescent="0.2">
      <c r="A1054" s="426" t="str">
        <f>AI15</f>
        <v>MENABE</v>
      </c>
      <c r="B1054" s="482">
        <f>CI122+CI123</f>
        <v>2751.9940612053592</v>
      </c>
    </row>
    <row r="1055" ht="15" customHeight="true" x14ac:dyDescent="0.2">
      <c r="A1055" s="426" t="str">
        <f>AJ15</f>
        <v>SAVA</v>
      </c>
      <c r="B1055" s="482">
        <f>CJ122+CJ123</f>
        <v>2668.3934190770929</v>
      </c>
    </row>
    <row r="1056" ht="15" customHeight="true" x14ac:dyDescent="0.2">
      <c r="A1056" s="426" t="str">
        <f>AK15</f>
        <v>SOFIA</v>
      </c>
      <c r="B1056" s="482">
        <f>CK122+CK123</f>
        <v>4638.4120813825957</v>
      </c>
    </row>
    <row r="1057" ht="15" customHeight="true" x14ac:dyDescent="0.2">
      <c r="A1057" s="426" t="str">
        <f>AL15</f>
        <v>VAKINANKARATRA</v>
      </c>
      <c r="B1057" s="482">
        <f>CL122+CL123</f>
        <v>6618.7730848166648</v>
      </c>
    </row>
    <row r="1058" ht="15" customHeight="true" x14ac:dyDescent="0.2">
      <c r="A1058" s="426" t="str">
        <f>AM15</f>
        <v>VATOVAVY FITOVINANY</v>
      </c>
      <c r="B1058" s="482">
        <f>CM122+CM123</f>
        <v>4454.2170486781188</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B1071" s="482"/>
    </row>
    <row r="1072" ht="15" customHeight="true" x14ac:dyDescent="0.2">
      <c r="A1072" s="482">
        <f>34-COUNTIF(A1037:A1071,"0")</f>
        <v>22</v>
      </c>
      <c r="B1072" s="426" t="s">
        <v>140</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79:D679"/>
    <mergeCell ref="H679:I680"/>
    <mergeCell ref="M679:N679"/>
    <mergeCell ref="C680:D680"/>
    <mergeCell ref="M680:N680"/>
    <mergeCell ref="C681:D681"/>
    <mergeCell ref="H681:I681"/>
    <mergeCell ref="M681:N681"/>
    <mergeCell ref="C676:D676"/>
    <mergeCell ref="H676:I676"/>
    <mergeCell ref="M676:Q676"/>
    <mergeCell ref="C677:D677"/>
    <mergeCell ref="H677:I677"/>
    <mergeCell ref="M677:N678"/>
    <mergeCell ref="C678:D678"/>
    <mergeCell ref="H678:L678"/>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5:D606"/>
    <mergeCell ref="H605:I605"/>
    <mergeCell ref="M605:N605"/>
    <mergeCell ref="H606:I606"/>
    <mergeCell ref="M606:N606"/>
    <mergeCell ref="C607:D607"/>
    <mergeCell ref="H607:I607"/>
    <mergeCell ref="M607:N607"/>
    <mergeCell ref="C603:D603"/>
    <mergeCell ref="H603:I603"/>
    <mergeCell ref="M603:N603"/>
    <mergeCell ref="C604:G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O539"/>
    <mergeCell ref="C540:D540"/>
    <mergeCell ref="H540:J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H504:I504"/>
    <mergeCell ref="M504:N504"/>
    <mergeCell ref="C505:D505"/>
    <mergeCell ref="H505:I505"/>
    <mergeCell ref="M505:N505"/>
    <mergeCell ref="C506:D506"/>
    <mergeCell ref="H506:I506"/>
    <mergeCell ref="M506:N50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O677:Q677"/>
    <mergeCell ref="J679:L679"/>
    <mergeCell ref="E605:G605"/>
    <mergeCell ref="C503:E503"/>
    <mergeCell ref="H503:I503"/>
    <mergeCell ref="M503:N503"/>
    <mergeCell ref="C504:D50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A1025:C1025"/>
    <mergeCell ref="A1026:B1026"/>
    <mergeCell ref="A1031:A1032"/>
    <mergeCell ref="A1034:C1034"/>
    <mergeCell ref="A58:A73"/>
    <mergeCell ref="A153:A167"/>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7"/>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9074"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9075"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9076"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9077"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9078"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9079"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9080"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9081"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9082"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9083"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9084"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9085"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9086"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9087"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9088"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9089"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9090"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9091"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9092"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9093"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9094"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9095"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9096"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9097"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9098"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9099"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9100"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9101"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9102"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9103"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9104"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9105"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9106"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9107"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9108"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9109"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9110"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9111"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9112"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9113"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9114"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9115"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9116"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9117"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9118"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9119"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9120"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9121"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9122"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9123"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9124"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9125"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9126"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9127"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9128"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9129"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9130"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9131"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9132"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9133"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9134"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9135"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9136"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9137"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9138"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9139"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9140"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9141"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9142"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9143"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9144"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9145"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9146"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CY431"/>
  <sheetViews>
    <sheetView workbookViewId="0"/>
  </sheetViews>
  <sheetFormatPr defaultRowHeight="12.75" x14ac:dyDescent="0.2"/>
  <sheetData>
    <row r="1">
      <c r="A1" t="s">
        <v>690</v>
      </c>
      <c r="B1" t="s">
        <v>692</v>
      </c>
      <c r="C1" t="s">
        <v>693</v>
      </c>
      <c r="D1" t="s">
        <v>700</v>
      </c>
      <c r="E1" t="s">
        <v>701</v>
      </c>
      <c r="F1" t="s">
        <v>702</v>
      </c>
      <c r="G1" t="s">
        <v>703</v>
      </c>
      <c r="H1" t="s">
        <v>740</v>
      </c>
      <c r="I1" t="s">
        <v>741</v>
      </c>
      <c r="J1" t="s">
        <v>742</v>
      </c>
      <c r="K1" t="s">
        <v>743</v>
      </c>
      <c r="L1" t="s">
        <v>744</v>
      </c>
      <c r="M1" t="s">
        <v>745</v>
      </c>
      <c r="N1" t="s">
        <v>746</v>
      </c>
      <c r="O1" t="s">
        <v>747</v>
      </c>
      <c r="P1" t="s">
        <v>748</v>
      </c>
      <c r="Q1" t="s">
        <v>749</v>
      </c>
      <c r="R1" t="s">
        <v>750</v>
      </c>
      <c r="S1" t="s">
        <v>751</v>
      </c>
      <c r="T1" t="s">
        <v>752</v>
      </c>
      <c r="U1" t="s">
        <v>753</v>
      </c>
      <c r="V1" t="s">
        <v>754</v>
      </c>
      <c r="W1" t="s">
        <v>755</v>
      </c>
      <c r="X1" t="s">
        <v>756</v>
      </c>
      <c r="Y1" t="s">
        <v>757</v>
      </c>
      <c r="Z1" t="s">
        <v>758</v>
      </c>
      <c r="AA1" t="s">
        <v>759</v>
      </c>
      <c r="AB1" t="s">
        <v>760</v>
      </c>
      <c r="AC1" t="s">
        <v>761</v>
      </c>
      <c r="AD1" t="s">
        <v>762</v>
      </c>
      <c r="AE1" t="s">
        <v>763</v>
      </c>
      <c r="AF1" t="s">
        <v>764</v>
      </c>
      <c r="AG1" t="s">
        <v>765</v>
      </c>
      <c r="AH1" t="s">
        <v>766</v>
      </c>
      <c r="AI1" t="s">
        <v>767</v>
      </c>
      <c r="AJ1" t="s">
        <v>768</v>
      </c>
      <c r="AK1" t="s">
        <v>769</v>
      </c>
      <c r="AL1" t="s">
        <v>770</v>
      </c>
      <c r="AM1" t="s">
        <v>771</v>
      </c>
      <c r="AN1" t="s">
        <v>772</v>
      </c>
      <c r="AO1" t="s">
        <v>773</v>
      </c>
      <c r="AP1" t="s">
        <v>774</v>
      </c>
      <c r="AQ1" t="s">
        <v>775</v>
      </c>
      <c r="AR1" t="s">
        <v>776</v>
      </c>
      <c r="AS1" t="s">
        <v>777</v>
      </c>
      <c r="AT1" t="s">
        <v>778</v>
      </c>
      <c r="AU1" t="s">
        <v>779</v>
      </c>
      <c r="AV1" t="s">
        <v>780</v>
      </c>
      <c r="AW1" t="s">
        <v>781</v>
      </c>
      <c r="AX1" t="s">
        <v>782</v>
      </c>
      <c r="AY1" t="s">
        <v>783</v>
      </c>
      <c r="AZ1" t="s">
        <v>784</v>
      </c>
      <c r="BA1" t="s">
        <v>785</v>
      </c>
      <c r="BB1" t="s">
        <v>786</v>
      </c>
      <c r="BC1" t="s">
        <v>787</v>
      </c>
      <c r="BD1" t="s">
        <v>788</v>
      </c>
      <c r="BE1" t="s">
        <v>789</v>
      </c>
      <c r="BF1" t="s">
        <v>790</v>
      </c>
      <c r="BG1" t="s">
        <v>791</v>
      </c>
      <c r="BH1" t="s">
        <v>792</v>
      </c>
      <c r="BI1" t="s">
        <v>793</v>
      </c>
      <c r="BJ1" t="s">
        <v>794</v>
      </c>
      <c r="BK1" t="s">
        <v>795</v>
      </c>
      <c r="BL1" t="s">
        <v>796</v>
      </c>
      <c r="BM1" t="s">
        <v>797</v>
      </c>
      <c r="BN1" t="s">
        <v>798</v>
      </c>
      <c r="BO1" t="s">
        <v>799</v>
      </c>
      <c r="BP1" t="s">
        <v>800</v>
      </c>
      <c r="BQ1" t="s">
        <v>801</v>
      </c>
      <c r="BR1" t="s">
        <v>802</v>
      </c>
      <c r="BS1" t="s">
        <v>803</v>
      </c>
      <c r="BT1" t="s">
        <v>804</v>
      </c>
      <c r="BU1" t="s">
        <v>805</v>
      </c>
      <c r="BV1" t="s">
        <v>806</v>
      </c>
      <c r="BW1" t="s">
        <v>807</v>
      </c>
      <c r="BX1" t="s">
        <v>808</v>
      </c>
      <c r="BY1" t="s">
        <v>809</v>
      </c>
      <c r="BZ1" t="s">
        <v>810</v>
      </c>
      <c r="CA1" t="s">
        <v>811</v>
      </c>
      <c r="CB1" t="s">
        <v>812</v>
      </c>
      <c r="CC1" t="s">
        <v>813</v>
      </c>
      <c r="CD1" t="s">
        <v>814</v>
      </c>
      <c r="CE1" t="s">
        <v>815</v>
      </c>
      <c r="CF1" t="s">
        <v>816</v>
      </c>
      <c r="CG1" t="s">
        <v>817</v>
      </c>
      <c r="CH1" t="s">
        <v>818</v>
      </c>
      <c r="CI1" t="s">
        <v>819</v>
      </c>
      <c r="CJ1" t="s">
        <v>820</v>
      </c>
      <c r="CK1" t="s">
        <v>821</v>
      </c>
      <c r="CL1" t="s">
        <v>822</v>
      </c>
      <c r="CM1" t="s">
        <v>823</v>
      </c>
      <c r="CN1" t="s">
        <v>824</v>
      </c>
      <c r="CO1" t="s">
        <v>825</v>
      </c>
      <c r="CP1" t="s">
        <v>826</v>
      </c>
      <c r="CQ1" t="s">
        <v>827</v>
      </c>
      <c r="CR1" t="s">
        <v>828</v>
      </c>
      <c r="CS1" t="s">
        <v>829</v>
      </c>
      <c r="CT1" t="s">
        <v>830</v>
      </c>
      <c r="CU1" t="s">
        <v>831</v>
      </c>
      <c r="CV1" t="s">
        <v>832</v>
      </c>
      <c r="CW1" t="s">
        <v>833</v>
      </c>
      <c r="CX1" t="s">
        <v>834</v>
      </c>
      <c r="CY1" t="s">
        <v>835</v>
      </c>
    </row>
    <row r="2">
      <c r="A2" t="s">
        <v>691</v>
      </c>
      <c r="B2">
        <v>2004</v>
      </c>
      <c r="C2" t="s">
        <v>694</v>
      </c>
      <c r="D2">
        <v>16</v>
      </c>
      <c r="E2" t="s">
        <v>13</v>
      </c>
      <c r="F2" t="s">
        <v>14</v>
      </c>
      <c r="G2" t="s">
        <v>704</v>
      </c>
      <c r="H2">
        <v>10.997138644781</v>
      </c>
      <c r="I2">
        <v>12.678326397285041</v>
      </c>
      <c r="J2">
        <v>18.081302143904271</v>
      </c>
      <c r="K2">
        <v>41.35975656412036</v>
      </c>
      <c r="L2">
        <v>88.784471987171585</v>
      </c>
      <c r="M2">
        <v>33.02033782709497</v>
      </c>
      <c r="N2">
        <v>60.006439965770312</v>
      </c>
      <c r="O2">
        <v>89.079535190195756</v>
      </c>
      <c r="P2">
        <v>94.837407789954355</v>
      </c>
      <c r="Q2">
        <v>96.975952155419122</v>
      </c>
      <c r="R2">
        <v>9.1970238474911667</v>
      </c>
      <c r="S2">
        <v>12.043722250237719</v>
      </c>
      <c r="T2">
        <v>14.52152000566133</v>
      </c>
      <c r="U2">
        <v>23.20039563091516</v>
      </c>
      <c r="V2">
        <v>60.755986512090189</v>
      </c>
      <c r="W2" t="s">
        <v>159</v>
      </c>
      <c r="X2" t="s">
        <v>160</v>
      </c>
      <c r="Y2" t="s">
        <v>161</v>
      </c>
      <c r="Z2" t="s">
        <v>162</v>
      </c>
      <c r="AA2" t="s">
        <v>163</v>
      </c>
      <c r="AB2" t="s">
        <v>164</v>
      </c>
      <c r="AC2" t="s">
        <v>197</v>
      </c>
      <c r="AD2" t="s">
        <v>197</v>
      </c>
      <c r="AE2" t="s">
        <v>197</v>
      </c>
      <c r="AF2" t="s">
        <v>197</v>
      </c>
      <c r="AG2" t="s">
        <v>197</v>
      </c>
      <c r="AH2" t="s">
        <v>197</v>
      </c>
      <c r="AI2" t="s">
        <v>197</v>
      </c>
      <c r="AJ2" t="s">
        <v>197</v>
      </c>
      <c r="AK2" t="s">
        <v>197</v>
      </c>
      <c r="AL2" t="s">
        <v>197</v>
      </c>
      <c r="AM2" t="s">
        <v>197</v>
      </c>
      <c r="AN2" t="s">
        <v>197</v>
      </c>
      <c r="AO2" t="s">
        <v>197</v>
      </c>
      <c r="AP2" t="s">
        <v>197</v>
      </c>
      <c r="AQ2" t="s">
        <v>197</v>
      </c>
      <c r="AR2" t="s">
        <v>197</v>
      </c>
      <c r="AS2">
        <v>64.144186496053266</v>
      </c>
      <c r="AT2">
        <v>31.768131247364391</v>
      </c>
      <c r="AU2">
        <v>19.532131094431978</v>
      </c>
      <c r="AV2">
        <v>28.634417051875239</v>
      </c>
      <c r="AW2">
        <v>20.623353005682901</v>
      </c>
      <c r="AX2">
        <v>29.376159209398828</v>
      </c>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row>
    <row r="3">
      <c r="A3" t="s">
        <v>691</v>
      </c>
      <c r="B3">
        <v>2004</v>
      </c>
      <c r="C3" t="s">
        <v>694</v>
      </c>
      <c r="D3">
        <v>17</v>
      </c>
      <c r="E3" t="s">
        <v>13</v>
      </c>
      <c r="F3" t="s">
        <v>51</v>
      </c>
      <c r="G3" t="s">
        <v>197</v>
      </c>
      <c r="H3">
        <v>89.002861355218997</v>
      </c>
      <c r="I3">
        <v>87.321673602714966</v>
      </c>
      <c r="J3">
        <v>81.918697856095733</v>
      </c>
      <c r="K3">
        <v>58.64024343587964</v>
      </c>
      <c r="L3">
        <v>11.215528012828409</v>
      </c>
      <c r="M3">
        <v>66.979662172905023</v>
      </c>
      <c r="N3">
        <v>39.993560034229688</v>
      </c>
      <c r="O3">
        <v>10.920464809804241</v>
      </c>
      <c r="P3">
        <v>5.1625922100456449</v>
      </c>
      <c r="Q3">
        <v>3.0240478445808781</v>
      </c>
      <c r="R3">
        <v>90.802976152508833</v>
      </c>
      <c r="S3">
        <v>87.956277749762279</v>
      </c>
      <c r="T3">
        <v>85.47847999433867</v>
      </c>
      <c r="U3">
        <v>76.799604369084847</v>
      </c>
      <c r="V3">
        <v>39.244013487909811</v>
      </c>
      <c r="W3" t="s">
        <v>159</v>
      </c>
      <c r="X3" t="s">
        <v>160</v>
      </c>
      <c r="Y3" t="s">
        <v>161</v>
      </c>
      <c r="Z3" t="s">
        <v>162</v>
      </c>
      <c r="AA3" t="s">
        <v>163</v>
      </c>
      <c r="AB3" t="s">
        <v>164</v>
      </c>
      <c r="AC3" t="s">
        <v>197</v>
      </c>
      <c r="AD3" t="s">
        <v>197</v>
      </c>
      <c r="AE3" t="s">
        <v>197</v>
      </c>
      <c r="AF3" t="s">
        <v>197</v>
      </c>
      <c r="AG3" t="s">
        <v>197</v>
      </c>
      <c r="AH3" t="s">
        <v>197</v>
      </c>
      <c r="AI3" t="s">
        <v>197</v>
      </c>
      <c r="AJ3" t="s">
        <v>197</v>
      </c>
      <c r="AK3" t="s">
        <v>197</v>
      </c>
      <c r="AL3" t="s">
        <v>197</v>
      </c>
      <c r="AM3" t="s">
        <v>197</v>
      </c>
      <c r="AN3" t="s">
        <v>197</v>
      </c>
      <c r="AO3" t="s">
        <v>197</v>
      </c>
      <c r="AP3" t="s">
        <v>197</v>
      </c>
      <c r="AQ3" t="s">
        <v>197</v>
      </c>
      <c r="AR3" t="s">
        <v>197</v>
      </c>
      <c r="AS3">
        <v>35.855813503946727</v>
      </c>
      <c r="AT3">
        <v>68.23186875263562</v>
      </c>
      <c r="AU3">
        <v>80.467868905568025</v>
      </c>
      <c r="AV3">
        <v>71.365582948124754</v>
      </c>
      <c r="AW3">
        <v>79.376646994317099</v>
      </c>
      <c r="AX3">
        <v>70.623840790601179</v>
      </c>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row>
    <row r="4">
      <c r="A4" t="s">
        <v>691</v>
      </c>
      <c r="B4">
        <v>2004</v>
      </c>
      <c r="C4" t="s">
        <v>694</v>
      </c>
      <c r="D4">
        <v>18</v>
      </c>
      <c r="E4" t="s">
        <v>60</v>
      </c>
      <c r="F4" t="s">
        <v>15</v>
      </c>
      <c r="G4" t="s">
        <v>705</v>
      </c>
      <c r="H4">
        <v>10.5352588217002</v>
      </c>
      <c r="I4">
        <v>12.285298278969201</v>
      </c>
      <c r="J4">
        <v>17.918570424609129</v>
      </c>
      <c r="K4">
        <v>40.946158998479163</v>
      </c>
      <c r="L4">
        <v>87.18635149140249</v>
      </c>
      <c r="M4">
        <v>32.492012421861453</v>
      </c>
      <c r="N4">
        <v>58.806311166454897</v>
      </c>
      <c r="O4">
        <v>86.496228669680079</v>
      </c>
      <c r="P4">
        <v>91.707773332885864</v>
      </c>
      <c r="Q4">
        <v>94.551553351533641</v>
      </c>
      <c r="R4">
        <v>8.7463696789640988</v>
      </c>
      <c r="S4">
        <v>11.634235693729631</v>
      </c>
      <c r="T4">
        <v>14.39082632561038</v>
      </c>
      <c r="U4">
        <v>22.921990883344179</v>
      </c>
      <c r="V4">
        <v>60.512962566041821</v>
      </c>
      <c r="W4" t="s">
        <v>159</v>
      </c>
      <c r="X4" t="s">
        <v>160</v>
      </c>
      <c r="Y4" t="s">
        <v>161</v>
      </c>
      <c r="Z4" t="s">
        <v>162</v>
      </c>
      <c r="AA4" t="s">
        <v>163</v>
      </c>
      <c r="AB4" t="s">
        <v>164</v>
      </c>
      <c r="AC4" t="s">
        <v>197</v>
      </c>
      <c r="AD4" t="s">
        <v>197</v>
      </c>
      <c r="AE4" t="s">
        <v>197</v>
      </c>
      <c r="AF4" t="s">
        <v>197</v>
      </c>
      <c r="AG4" t="s">
        <v>197</v>
      </c>
      <c r="AH4" t="s">
        <v>197</v>
      </c>
      <c r="AI4" t="s">
        <v>197</v>
      </c>
      <c r="AJ4" t="s">
        <v>197</v>
      </c>
      <c r="AK4" t="s">
        <v>197</v>
      </c>
      <c r="AL4" t="s">
        <v>197</v>
      </c>
      <c r="AM4" t="s">
        <v>197</v>
      </c>
      <c r="AN4" t="s">
        <v>197</v>
      </c>
      <c r="AO4" t="s">
        <v>197</v>
      </c>
      <c r="AP4" t="s">
        <v>197</v>
      </c>
      <c r="AQ4" t="s">
        <v>197</v>
      </c>
      <c r="AR4" t="s">
        <v>197</v>
      </c>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row>
    <row r="5">
      <c r="A5" t="s">
        <v>691</v>
      </c>
      <c r="B5">
        <v>2004</v>
      </c>
      <c r="C5" t="s">
        <v>694</v>
      </c>
      <c r="D5">
        <v>19</v>
      </c>
      <c r="E5" t="s">
        <v>60</v>
      </c>
      <c r="F5" t="s">
        <v>16</v>
      </c>
      <c r="G5" t="s">
        <v>706</v>
      </c>
      <c r="H5">
        <v>0.461879823080802</v>
      </c>
      <c r="I5">
        <v>0.39302811831583612</v>
      </c>
      <c r="J5">
        <v>0.16273171929513841</v>
      </c>
      <c r="K5">
        <v>0.41359756564120359</v>
      </c>
      <c r="L5">
        <v>1.5981204957690891</v>
      </c>
      <c r="M5">
        <v>0.52832540523351956</v>
      </c>
      <c r="N5">
        <v>1.2001287993154059</v>
      </c>
      <c r="O5">
        <v>2.5833065205156771</v>
      </c>
      <c r="P5">
        <v>3.129634457068494</v>
      </c>
      <c r="Q5">
        <v>2.4243988038854778</v>
      </c>
      <c r="R5">
        <v>0.45065416852706719</v>
      </c>
      <c r="S5">
        <v>0.40948655650808241</v>
      </c>
      <c r="T5">
        <v>0.130693680050952</v>
      </c>
      <c r="U5">
        <v>0.27840474757098188</v>
      </c>
      <c r="V5">
        <v>0.24302394604836081</v>
      </c>
      <c r="W5" t="s">
        <v>159</v>
      </c>
      <c r="X5" t="s">
        <v>160</v>
      </c>
      <c r="Y5" t="s">
        <v>161</v>
      </c>
      <c r="Z5" t="s">
        <v>162</v>
      </c>
      <c r="AA5" t="s">
        <v>163</v>
      </c>
      <c r="AB5" t="s">
        <v>164</v>
      </c>
      <c r="AC5" t="s">
        <v>197</v>
      </c>
      <c r="AD5" t="s">
        <v>197</v>
      </c>
      <c r="AE5" t="s">
        <v>197</v>
      </c>
      <c r="AF5" t="s">
        <v>197</v>
      </c>
      <c r="AG5" t="s">
        <v>197</v>
      </c>
      <c r="AH5" t="s">
        <v>197</v>
      </c>
      <c r="AI5" t="s">
        <v>197</v>
      </c>
      <c r="AJ5" t="s">
        <v>197</v>
      </c>
      <c r="AK5" t="s">
        <v>197</v>
      </c>
      <c r="AL5" t="s">
        <v>197</v>
      </c>
      <c r="AM5" t="s">
        <v>197</v>
      </c>
      <c r="AN5" t="s">
        <v>197</v>
      </c>
      <c r="AO5" t="s">
        <v>197</v>
      </c>
      <c r="AP5" t="s">
        <v>197</v>
      </c>
      <c r="AQ5" t="s">
        <v>197</v>
      </c>
      <c r="AR5" t="s">
        <v>197</v>
      </c>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row>
    <row r="6">
      <c r="A6" t="s">
        <v>691</v>
      </c>
      <c r="B6">
        <v>2004</v>
      </c>
      <c r="C6" t="s">
        <v>694</v>
      </c>
      <c r="D6">
        <v>20</v>
      </c>
      <c r="E6" t="s">
        <v>60</v>
      </c>
      <c r="F6" t="s">
        <v>22</v>
      </c>
      <c r="G6" t="s">
        <v>707</v>
      </c>
      <c r="H6">
        <v>28.917200141796769</v>
      </c>
      <c r="I6">
        <v>30.782361201404139</v>
      </c>
      <c r="J6">
        <v>47.292462254630223</v>
      </c>
      <c r="K6">
        <v>33.232721659759036</v>
      </c>
      <c r="L6">
        <v>10.426760759306021</v>
      </c>
      <c r="M6">
        <v>46.562299276139207</v>
      </c>
      <c r="N6">
        <v>28.76028127928441</v>
      </c>
      <c r="O6">
        <v>9.4520264638374982</v>
      </c>
      <c r="P6">
        <v>4.4283519283763439</v>
      </c>
      <c r="Q6">
        <v>2.8470289086029652</v>
      </c>
      <c r="R6">
        <v>27.19239249488788</v>
      </c>
      <c r="S6">
        <v>33.681194780812689</v>
      </c>
      <c r="T6">
        <v>43.190947763717631</v>
      </c>
      <c r="U6">
        <v>41.129783493070192</v>
      </c>
      <c r="V6">
        <v>26.091058413590119</v>
      </c>
      <c r="W6" t="s">
        <v>159</v>
      </c>
      <c r="X6" t="s">
        <v>160</v>
      </c>
      <c r="Y6" t="s">
        <v>161</v>
      </c>
      <c r="Z6" t="s">
        <v>162</v>
      </c>
      <c r="AA6" t="s">
        <v>163</v>
      </c>
      <c r="AB6" t="s">
        <v>164</v>
      </c>
      <c r="AC6" t="s">
        <v>197</v>
      </c>
      <c r="AD6" t="s">
        <v>197</v>
      </c>
      <c r="AE6" t="s">
        <v>197</v>
      </c>
      <c r="AF6" t="s">
        <v>197</v>
      </c>
      <c r="AG6" t="s">
        <v>197</v>
      </c>
      <c r="AH6" t="s">
        <v>197</v>
      </c>
      <c r="AI6" t="s">
        <v>197</v>
      </c>
      <c r="AJ6" t="s">
        <v>197</v>
      </c>
      <c r="AK6" t="s">
        <v>197</v>
      </c>
      <c r="AL6" t="s">
        <v>197</v>
      </c>
      <c r="AM6" t="s">
        <v>197</v>
      </c>
      <c r="AN6" t="s">
        <v>197</v>
      </c>
      <c r="AO6" t="s">
        <v>197</v>
      </c>
      <c r="AP6" t="s">
        <v>197</v>
      </c>
      <c r="AQ6" t="s">
        <v>197</v>
      </c>
      <c r="AR6" t="s">
        <v>197</v>
      </c>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row>
    <row r="7">
      <c r="A7" t="s">
        <v>691</v>
      </c>
      <c r="B7">
        <v>2004</v>
      </c>
      <c r="C7" t="s">
        <v>694</v>
      </c>
      <c r="D7">
        <v>21</v>
      </c>
      <c r="E7" t="s">
        <v>60</v>
      </c>
      <c r="F7" t="s">
        <v>17</v>
      </c>
      <c r="G7" t="s">
        <v>708</v>
      </c>
      <c r="H7">
        <v>60.085661213422227</v>
      </c>
      <c r="I7">
        <v>56.539312401310823</v>
      </c>
      <c r="J7">
        <v>34.62623560146551</v>
      </c>
      <c r="K7">
        <v>25.4075217761206</v>
      </c>
      <c r="L7">
        <v>0.78876725352239574</v>
      </c>
      <c r="M7">
        <v>20.417362896765809</v>
      </c>
      <c r="N7">
        <v>11.233278754945269</v>
      </c>
      <c r="O7">
        <v>1.468438345966752</v>
      </c>
      <c r="P7">
        <v>0.73424028166929522</v>
      </c>
      <c r="Q7">
        <v>0.17701893597791099</v>
      </c>
      <c r="R7">
        <v>63.61058365762095</v>
      </c>
      <c r="S7">
        <v>54.27508296894959</v>
      </c>
      <c r="T7">
        <v>42.287532230621039</v>
      </c>
      <c r="U7">
        <v>35.669820876014647</v>
      </c>
      <c r="V7">
        <v>13.152955074319699</v>
      </c>
      <c r="W7" t="s">
        <v>159</v>
      </c>
      <c r="X7" t="s">
        <v>160</v>
      </c>
      <c r="Y7" t="s">
        <v>161</v>
      </c>
      <c r="Z7" t="s">
        <v>162</v>
      </c>
      <c r="AA7" t="s">
        <v>163</v>
      </c>
      <c r="AB7" t="s">
        <v>164</v>
      </c>
      <c r="AC7" t="s">
        <v>197</v>
      </c>
      <c r="AD7" t="s">
        <v>197</v>
      </c>
      <c r="AE7" t="s">
        <v>197</v>
      </c>
      <c r="AF7" t="s">
        <v>197</v>
      </c>
      <c r="AG7" t="s">
        <v>197</v>
      </c>
      <c r="AH7" t="s">
        <v>197</v>
      </c>
      <c r="AI7" t="s">
        <v>197</v>
      </c>
      <c r="AJ7" t="s">
        <v>197</v>
      </c>
      <c r="AK7" t="s">
        <v>197</v>
      </c>
      <c r="AL7" t="s">
        <v>197</v>
      </c>
      <c r="AM7" t="s">
        <v>197</v>
      </c>
      <c r="AN7" t="s">
        <v>197</v>
      </c>
      <c r="AO7" t="s">
        <v>197</v>
      </c>
      <c r="AP7" t="s">
        <v>197</v>
      </c>
      <c r="AQ7" t="s">
        <v>197</v>
      </c>
      <c r="AR7" t="s">
        <v>197</v>
      </c>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row>
    <row r="8">
      <c r="A8" t="s">
        <v>691</v>
      </c>
      <c r="B8">
        <v>2004</v>
      </c>
      <c r="C8" t="s">
        <v>694</v>
      </c>
      <c r="D8">
        <v>29</v>
      </c>
      <c r="E8" t="s">
        <v>57</v>
      </c>
      <c r="F8" t="s">
        <v>49</v>
      </c>
      <c r="G8" t="s">
        <v>709</v>
      </c>
      <c r="H8">
        <v>2.493683071195377</v>
      </c>
      <c r="I8">
        <v>8.2191382565209796</v>
      </c>
      <c r="J8">
        <v>7.4549189043804471</v>
      </c>
      <c r="K8">
        <v>26.344866087457849</v>
      </c>
      <c r="L8">
        <v>73.894578587020092</v>
      </c>
      <c r="M8">
        <v>18.74137029245189</v>
      </c>
      <c r="N8">
        <v>47.037025498099837</v>
      </c>
      <c r="O8">
        <v>77.288631408592764</v>
      </c>
      <c r="P8">
        <v>87.004104091921263</v>
      </c>
      <c r="Q8">
        <v>90.199831031097006</v>
      </c>
      <c r="R8">
        <v>0.88067709494184987</v>
      </c>
      <c r="S8">
        <v>7.69237444732466</v>
      </c>
      <c r="T8">
        <v>5.192665167613626</v>
      </c>
      <c r="U8">
        <v>11.10519939676476</v>
      </c>
      <c r="V8">
        <v>39.020837061496742</v>
      </c>
      <c r="W8" t="s">
        <v>159</v>
      </c>
      <c r="X8" t="s">
        <v>160</v>
      </c>
      <c r="Y8" t="s">
        <v>161</v>
      </c>
      <c r="Z8" t="s">
        <v>162</v>
      </c>
      <c r="AA8" t="s">
        <v>163</v>
      </c>
      <c r="AB8" t="s">
        <v>164</v>
      </c>
      <c r="AC8" t="s">
        <v>197</v>
      </c>
      <c r="AD8" t="s">
        <v>197</v>
      </c>
      <c r="AE8" t="s">
        <v>197</v>
      </c>
      <c r="AF8" t="s">
        <v>197</v>
      </c>
      <c r="AG8" t="s">
        <v>197</v>
      </c>
      <c r="AH8" t="s">
        <v>197</v>
      </c>
      <c r="AI8" t="s">
        <v>197</v>
      </c>
      <c r="AJ8" t="s">
        <v>197</v>
      </c>
      <c r="AK8" t="s">
        <v>197</v>
      </c>
      <c r="AL8" t="s">
        <v>197</v>
      </c>
      <c r="AM8" t="s">
        <v>197</v>
      </c>
      <c r="AN8" t="s">
        <v>197</v>
      </c>
      <c r="AO8" t="s">
        <v>197</v>
      </c>
      <c r="AP8" t="s">
        <v>197</v>
      </c>
      <c r="AQ8" t="s">
        <v>197</v>
      </c>
      <c r="AR8" t="s">
        <v>197</v>
      </c>
      <c r="AS8">
        <v>39.003079737360551</v>
      </c>
      <c r="AT8">
        <v>20.871353628188931</v>
      </c>
      <c r="AU8">
        <v>12.728942230707849</v>
      </c>
      <c r="AV8">
        <v>27.561256031357772</v>
      </c>
      <c r="AW8">
        <v>14.16188276643372</v>
      </c>
      <c r="AX8">
        <v>13.02141840613006</v>
      </c>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row>
    <row r="9">
      <c r="A9" t="s">
        <v>691</v>
      </c>
      <c r="B9">
        <v>2004</v>
      </c>
      <c r="C9" t="s">
        <v>694</v>
      </c>
      <c r="D9">
        <v>30</v>
      </c>
      <c r="E9" t="s">
        <v>57</v>
      </c>
      <c r="F9" t="s">
        <v>48</v>
      </c>
      <c r="G9" t="s">
        <v>197</v>
      </c>
      <c r="H9">
        <v>97.506316928804608</v>
      </c>
      <c r="I9">
        <v>91.780861743479051</v>
      </c>
      <c r="J9">
        <v>92.545081095619608</v>
      </c>
      <c r="K9">
        <v>73.655133912542041</v>
      </c>
      <c r="L9">
        <v>26.105421412979851</v>
      </c>
      <c r="M9">
        <v>81.258629707548096</v>
      </c>
      <c r="N9">
        <v>52.962974501900021</v>
      </c>
      <c r="O9">
        <v>22.711368591407219</v>
      </c>
      <c r="P9">
        <v>12.99589590807873</v>
      </c>
      <c r="Q9">
        <v>9.800168968903014</v>
      </c>
      <c r="R9">
        <v>99.119322905058155</v>
      </c>
      <c r="S9">
        <v>92.307625552675304</v>
      </c>
      <c r="T9">
        <v>94.807334832386431</v>
      </c>
      <c r="U9">
        <v>88.89480060323524</v>
      </c>
      <c r="V9">
        <v>60.979162938503293</v>
      </c>
      <c r="W9" t="s">
        <v>159</v>
      </c>
      <c r="X9" t="s">
        <v>160</v>
      </c>
      <c r="Y9" t="s">
        <v>161</v>
      </c>
      <c r="Z9" t="s">
        <v>162</v>
      </c>
      <c r="AA9" t="s">
        <v>163</v>
      </c>
      <c r="AB9" t="s">
        <v>164</v>
      </c>
      <c r="AC9" t="s">
        <v>197</v>
      </c>
      <c r="AD9" t="s">
        <v>197</v>
      </c>
      <c r="AE9" t="s">
        <v>197</v>
      </c>
      <c r="AF9" t="s">
        <v>197</v>
      </c>
      <c r="AG9" t="s">
        <v>197</v>
      </c>
      <c r="AH9" t="s">
        <v>197</v>
      </c>
      <c r="AI9" t="s">
        <v>197</v>
      </c>
      <c r="AJ9" t="s">
        <v>197</v>
      </c>
      <c r="AK9" t="s">
        <v>197</v>
      </c>
      <c r="AL9" t="s">
        <v>197</v>
      </c>
      <c r="AM9" t="s">
        <v>197</v>
      </c>
      <c r="AN9" t="s">
        <v>197</v>
      </c>
      <c r="AO9" t="s">
        <v>197</v>
      </c>
      <c r="AP9" t="s">
        <v>197</v>
      </c>
      <c r="AQ9" t="s">
        <v>197</v>
      </c>
      <c r="AR9" t="s">
        <v>197</v>
      </c>
      <c r="AS9">
        <v>60.996920262639527</v>
      </c>
      <c r="AT9">
        <v>79.128646371810945</v>
      </c>
      <c r="AU9">
        <v>87.271057769292071</v>
      </c>
      <c r="AV9">
        <v>72.438743968642186</v>
      </c>
      <c r="AW9">
        <v>85.838117233566223</v>
      </c>
      <c r="AX9">
        <v>86.978581593870018</v>
      </c>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row>
    <row r="10">
      <c r="A10" t="s">
        <v>691</v>
      </c>
      <c r="B10">
        <v>2004</v>
      </c>
      <c r="C10" t="s">
        <v>694</v>
      </c>
      <c r="D10">
        <v>31</v>
      </c>
      <c r="E10" t="s">
        <v>104</v>
      </c>
      <c r="F10" t="s">
        <v>49</v>
      </c>
      <c r="G10" t="s">
        <v>710</v>
      </c>
      <c r="H10">
        <v>0.0091950317201109008</v>
      </c>
      <c r="I10">
        <v>0.27609968176746791</v>
      </c>
      <c r="J10">
        <v>0.056932083527606203</v>
      </c>
      <c r="K10">
        <v>1.801403817783086</v>
      </c>
      <c r="L10">
        <v>24.691776126066319</v>
      </c>
      <c r="M10">
        <v>0.1590830609067389</v>
      </c>
      <c r="N10">
        <v>3.0713063647911798</v>
      </c>
      <c r="O10">
        <v>8.4738524404483577</v>
      </c>
      <c r="P10">
        <v>21.270178539313321</v>
      </c>
      <c r="Q10">
        <v>54.371892931083217</v>
      </c>
      <c r="R10">
        <v>0</v>
      </c>
      <c r="S10">
        <v>0</v>
      </c>
      <c r="T10">
        <v>0.27911298235128279</v>
      </c>
      <c r="U10">
        <v>0.47191589808200601</v>
      </c>
      <c r="V10">
        <v>9.7440431142855513</v>
      </c>
      <c r="W10" t="s">
        <v>159</v>
      </c>
      <c r="X10" t="s">
        <v>160</v>
      </c>
      <c r="Y10" t="s">
        <v>161</v>
      </c>
      <c r="Z10" t="s">
        <v>162</v>
      </c>
      <c r="AA10" t="s">
        <v>163</v>
      </c>
      <c r="AB10" t="s">
        <v>164</v>
      </c>
      <c r="AC10" t="s">
        <v>197</v>
      </c>
      <c r="AD10" t="s">
        <v>197</v>
      </c>
      <c r="AE10" t="s">
        <v>197</v>
      </c>
      <c r="AF10" t="s">
        <v>197</v>
      </c>
      <c r="AG10" t="s">
        <v>197</v>
      </c>
      <c r="AH10" t="s">
        <v>197</v>
      </c>
      <c r="AI10" t="s">
        <v>197</v>
      </c>
      <c r="AJ10" t="s">
        <v>197</v>
      </c>
      <c r="AK10" t="s">
        <v>197</v>
      </c>
      <c r="AL10" t="s">
        <v>197</v>
      </c>
      <c r="AM10" t="s">
        <v>197</v>
      </c>
      <c r="AN10" t="s">
        <v>197</v>
      </c>
      <c r="AO10" t="s">
        <v>197</v>
      </c>
      <c r="AP10" t="s">
        <v>197</v>
      </c>
      <c r="AQ10" t="s">
        <v>197</v>
      </c>
      <c r="AR10" t="s">
        <v>197</v>
      </c>
      <c r="AS10">
        <v>10.55793497391239</v>
      </c>
      <c r="AT10">
        <v>3.675264336800617</v>
      </c>
      <c r="AU10">
        <v>2.2963164818636961</v>
      </c>
      <c r="AV10">
        <v>4.0669352808324657</v>
      </c>
      <c r="AW10">
        <v>2.539085192816934</v>
      </c>
      <c r="AX10">
        <v>3.8175796392776129</v>
      </c>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row>
    <row r="11">
      <c r="A11" t="s">
        <v>691</v>
      </c>
      <c r="B11">
        <v>2004</v>
      </c>
      <c r="C11" t="s">
        <v>694</v>
      </c>
      <c r="D11">
        <v>32</v>
      </c>
      <c r="E11" t="s">
        <v>104</v>
      </c>
      <c r="F11" t="s">
        <v>48</v>
      </c>
      <c r="G11" t="s">
        <v>197</v>
      </c>
      <c r="H11">
        <v>99.990804968279903</v>
      </c>
      <c r="I11">
        <v>99.723900318232523</v>
      </c>
      <c r="J11">
        <v>99.943067916472373</v>
      </c>
      <c r="K11">
        <v>98.198596182216932</v>
      </c>
      <c r="L11">
        <v>75.308223873933485</v>
      </c>
      <c r="M11">
        <v>99.840916939093262</v>
      </c>
      <c r="N11">
        <v>96.92869363520883</v>
      </c>
      <c r="O11">
        <v>91.526147559551731</v>
      </c>
      <c r="P11">
        <v>78.729821460686807</v>
      </c>
      <c r="Q11">
        <v>45.628107068916783</v>
      </c>
      <c r="R11">
        <v>100</v>
      </c>
      <c r="S11">
        <v>100</v>
      </c>
      <c r="T11">
        <v>99.720887017648721</v>
      </c>
      <c r="U11">
        <v>99.528084101918012</v>
      </c>
      <c r="V11">
        <v>90.255956885714511</v>
      </c>
      <c r="W11" t="s">
        <v>159</v>
      </c>
      <c r="X11" t="s">
        <v>160</v>
      </c>
      <c r="Y11" t="s">
        <v>161</v>
      </c>
      <c r="Z11" t="s">
        <v>162</v>
      </c>
      <c r="AA11" t="s">
        <v>163</v>
      </c>
      <c r="AB11" t="s">
        <v>164</v>
      </c>
      <c r="AC11" t="s">
        <v>197</v>
      </c>
      <c r="AD11" t="s">
        <v>197</v>
      </c>
      <c r="AE11" t="s">
        <v>197</v>
      </c>
      <c r="AF11" t="s">
        <v>197</v>
      </c>
      <c r="AG11" t="s">
        <v>197</v>
      </c>
      <c r="AH11" t="s">
        <v>197</v>
      </c>
      <c r="AI11" t="s">
        <v>197</v>
      </c>
      <c r="AJ11" t="s">
        <v>197</v>
      </c>
      <c r="AK11" t="s">
        <v>197</v>
      </c>
      <c r="AL11" t="s">
        <v>197</v>
      </c>
      <c r="AM11" t="s">
        <v>197</v>
      </c>
      <c r="AN11" t="s">
        <v>197</v>
      </c>
      <c r="AO11" t="s">
        <v>197</v>
      </c>
      <c r="AP11" t="s">
        <v>197</v>
      </c>
      <c r="AQ11" t="s">
        <v>197</v>
      </c>
      <c r="AR11" t="s">
        <v>197</v>
      </c>
      <c r="AS11">
        <v>89.442065026087576</v>
      </c>
      <c r="AT11">
        <v>96.324735663199306</v>
      </c>
      <c r="AU11">
        <v>97.70368351813633</v>
      </c>
      <c r="AV11">
        <v>95.933064719167447</v>
      </c>
      <c r="AW11">
        <v>97.460914807183102</v>
      </c>
      <c r="AX11">
        <v>96.182420360722389</v>
      </c>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row>
    <row r="12">
      <c r="A12" t="s">
        <v>691</v>
      </c>
      <c r="B12">
        <v>2004</v>
      </c>
      <c r="C12" t="s">
        <v>694</v>
      </c>
      <c r="D12">
        <v>35</v>
      </c>
      <c r="E12" t="s">
        <v>55</v>
      </c>
      <c r="F12" t="s">
        <v>49</v>
      </c>
      <c r="G12" t="s">
        <v>197</v>
      </c>
      <c r="H12">
        <v>0.052651322731673701</v>
      </c>
      <c r="I12">
        <v>0.39204360512163272</v>
      </c>
      <c r="J12">
        <v>0.17342239398718881</v>
      </c>
      <c r="K12">
        <v>2.0684180263203049</v>
      </c>
      <c r="L12">
        <v>24.971514189376109</v>
      </c>
      <c r="M12">
        <v>0.215805880549024</v>
      </c>
      <c r="N12">
        <v>3.5792782482277472</v>
      </c>
      <c r="O12">
        <v>8.9585760635386222</v>
      </c>
      <c r="P12">
        <v>21.796620091952171</v>
      </c>
      <c r="Q12">
        <v>54.960533904823748</v>
      </c>
      <c r="R12">
        <v>0.036277536887468001</v>
      </c>
      <c r="S12">
        <v>0.13177000652089391</v>
      </c>
      <c r="T12">
        <v>0.36918254274379331</v>
      </c>
      <c r="U12">
        <v>0.47191589808200601</v>
      </c>
      <c r="V12">
        <v>9.9552547596608481</v>
      </c>
      <c r="W12" t="s">
        <v>159</v>
      </c>
      <c r="X12" t="s">
        <v>160</v>
      </c>
      <c r="Y12" t="s">
        <v>161</v>
      </c>
      <c r="Z12" t="s">
        <v>162</v>
      </c>
      <c r="AA12" t="s">
        <v>163</v>
      </c>
      <c r="AB12" t="s">
        <v>164</v>
      </c>
      <c r="AC12" t="s">
        <v>197</v>
      </c>
      <c r="AD12" t="s">
        <v>197</v>
      </c>
      <c r="AE12" t="s">
        <v>197</v>
      </c>
      <c r="AF12" t="s">
        <v>197</v>
      </c>
      <c r="AG12" t="s">
        <v>197</v>
      </c>
      <c r="AH12" t="s">
        <v>197</v>
      </c>
      <c r="AI12" t="s">
        <v>197</v>
      </c>
      <c r="AJ12" t="s">
        <v>197</v>
      </c>
      <c r="AK12" t="s">
        <v>197</v>
      </c>
      <c r="AL12" t="s">
        <v>197</v>
      </c>
      <c r="AM12" t="s">
        <v>197</v>
      </c>
      <c r="AN12" t="s">
        <v>197</v>
      </c>
      <c r="AO12" t="s">
        <v>197</v>
      </c>
      <c r="AP12" t="s">
        <v>197</v>
      </c>
      <c r="AQ12" t="s">
        <v>197</v>
      </c>
      <c r="AR12" t="s">
        <v>197</v>
      </c>
      <c r="AS12">
        <v>10.83758308946364</v>
      </c>
      <c r="AT12">
        <v>4.1962747670232901</v>
      </c>
      <c r="AU12">
        <v>2.3455200124746081</v>
      </c>
      <c r="AV12">
        <v>4.1800806246210858</v>
      </c>
      <c r="AW12">
        <v>2.539085192816934</v>
      </c>
      <c r="AX12">
        <v>3.9152692100843338</v>
      </c>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row>
    <row r="13">
      <c r="A13" t="s">
        <v>691</v>
      </c>
      <c r="B13">
        <v>2004</v>
      </c>
      <c r="C13" t="s">
        <v>694</v>
      </c>
      <c r="D13">
        <v>36</v>
      </c>
      <c r="E13" t="s">
        <v>55</v>
      </c>
      <c r="F13" t="s">
        <v>48</v>
      </c>
      <c r="G13" t="s">
        <v>197</v>
      </c>
      <c r="H13">
        <v>99.947348677268323</v>
      </c>
      <c r="I13">
        <v>99.607956394878343</v>
      </c>
      <c r="J13">
        <v>99.826577606012805</v>
      </c>
      <c r="K13">
        <v>97.931581973679712</v>
      </c>
      <c r="L13">
        <v>75.028485810623692</v>
      </c>
      <c r="M13">
        <v>99.784194119450973</v>
      </c>
      <c r="N13">
        <v>96.420721751772263</v>
      </c>
      <c r="O13">
        <v>91.041423936461456</v>
      </c>
      <c r="P13">
        <v>78.203379908047964</v>
      </c>
      <c r="Q13">
        <v>45.039466095176259</v>
      </c>
      <c r="R13">
        <v>99.963722463112532</v>
      </c>
      <c r="S13">
        <v>99.86822999347909</v>
      </c>
      <c r="T13">
        <v>99.630817457256214</v>
      </c>
      <c r="U13">
        <v>99.528084101918012</v>
      </c>
      <c r="V13">
        <v>90.044745240339211</v>
      </c>
      <c r="W13" t="s">
        <v>159</v>
      </c>
      <c r="X13" t="s">
        <v>160</v>
      </c>
      <c r="Y13" t="s">
        <v>161</v>
      </c>
      <c r="Z13" t="s">
        <v>162</v>
      </c>
      <c r="AA13" t="s">
        <v>163</v>
      </c>
      <c r="AB13" t="s">
        <v>164</v>
      </c>
      <c r="AC13" t="s">
        <v>197</v>
      </c>
      <c r="AD13" t="s">
        <v>197</v>
      </c>
      <c r="AE13" t="s">
        <v>197</v>
      </c>
      <c r="AF13" t="s">
        <v>197</v>
      </c>
      <c r="AG13" t="s">
        <v>197</v>
      </c>
      <c r="AH13" t="s">
        <v>197</v>
      </c>
      <c r="AI13" t="s">
        <v>197</v>
      </c>
      <c r="AJ13" t="s">
        <v>197</v>
      </c>
      <c r="AK13" t="s">
        <v>197</v>
      </c>
      <c r="AL13" t="s">
        <v>197</v>
      </c>
      <c r="AM13" t="s">
        <v>197</v>
      </c>
      <c r="AN13" t="s">
        <v>197</v>
      </c>
      <c r="AO13" t="s">
        <v>197</v>
      </c>
      <c r="AP13" t="s">
        <v>197</v>
      </c>
      <c r="AQ13" t="s">
        <v>197</v>
      </c>
      <c r="AR13" t="s">
        <v>197</v>
      </c>
      <c r="AS13">
        <v>89.162416910536322</v>
      </c>
      <c r="AT13">
        <v>95.803725232976632</v>
      </c>
      <c r="AU13">
        <v>97.654479987525434</v>
      </c>
      <c r="AV13">
        <v>95.819919375378831</v>
      </c>
      <c r="AW13">
        <v>97.460914807183102</v>
      </c>
      <c r="AX13">
        <v>96.084730789915668</v>
      </c>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row>
    <row r="14">
      <c r="A14" t="s">
        <v>691</v>
      </c>
      <c r="B14">
        <v>2004</v>
      </c>
      <c r="C14" t="s">
        <v>694</v>
      </c>
      <c r="D14">
        <v>41</v>
      </c>
      <c r="E14" t="s">
        <v>56</v>
      </c>
      <c r="F14" t="s">
        <v>49</v>
      </c>
      <c r="G14" t="s">
        <v>197</v>
      </c>
      <c r="H14">
        <v>7.8620739013130274</v>
      </c>
      <c r="I14">
        <v>4.4057358524074397</v>
      </c>
      <c r="J14">
        <v>3.7248395895632909</v>
      </c>
      <c r="K14">
        <v>5.5490328357866217</v>
      </c>
      <c r="L14">
        <v>2.227864260981927</v>
      </c>
      <c r="M14">
        <v>9.3787698199889533</v>
      </c>
      <c r="N14">
        <v>4.984294601894522</v>
      </c>
      <c r="O14">
        <v>5.3254926084434846</v>
      </c>
      <c r="P14">
        <v>2.771099362942711</v>
      </c>
      <c r="Q14">
        <v>1.631366847215866</v>
      </c>
      <c r="R14">
        <v>7.3485908903222121</v>
      </c>
      <c r="S14">
        <v>5.0183700806150826</v>
      </c>
      <c r="T14">
        <v>3.9928842441822008</v>
      </c>
      <c r="U14">
        <v>4.4292243907016831</v>
      </c>
      <c r="V14">
        <v>2.3967381601739208</v>
      </c>
      <c r="W14" t="s">
        <v>159</v>
      </c>
      <c r="X14" t="s">
        <v>160</v>
      </c>
      <c r="Y14" t="s">
        <v>161</v>
      </c>
      <c r="Z14" t="s">
        <v>162</v>
      </c>
      <c r="AA14" t="s">
        <v>163</v>
      </c>
      <c r="AB14" t="s">
        <v>164</v>
      </c>
      <c r="AC14" t="s">
        <v>197</v>
      </c>
      <c r="AD14" t="s">
        <v>197</v>
      </c>
      <c r="AE14" t="s">
        <v>197</v>
      </c>
      <c r="AF14" t="s">
        <v>197</v>
      </c>
      <c r="AG14" t="s">
        <v>197</v>
      </c>
      <c r="AH14" t="s">
        <v>197</v>
      </c>
      <c r="AI14" t="s">
        <v>197</v>
      </c>
      <c r="AJ14" t="s">
        <v>197</v>
      </c>
      <c r="AK14" t="s">
        <v>197</v>
      </c>
      <c r="AL14" t="s">
        <v>197</v>
      </c>
      <c r="AM14" t="s">
        <v>197</v>
      </c>
      <c r="AN14" t="s">
        <v>197</v>
      </c>
      <c r="AO14" t="s">
        <v>197</v>
      </c>
      <c r="AP14" t="s">
        <v>197</v>
      </c>
      <c r="AQ14" t="s">
        <v>197</v>
      </c>
      <c r="AR14" t="s">
        <v>197</v>
      </c>
      <c r="AS14">
        <v>1.6678887658197019</v>
      </c>
      <c r="AT14">
        <v>2.234883474318766</v>
      </c>
      <c r="AU14">
        <v>2.63348662291552</v>
      </c>
      <c r="AV14">
        <v>1.7297888095251079</v>
      </c>
      <c r="AW14">
        <v>1.166139448984866</v>
      </c>
      <c r="AX14">
        <v>22.880059595187991</v>
      </c>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row>
    <row r="15">
      <c r="A15" t="s">
        <v>691</v>
      </c>
      <c r="B15">
        <v>2004</v>
      </c>
      <c r="C15" t="s">
        <v>694</v>
      </c>
      <c r="D15">
        <v>42</v>
      </c>
      <c r="E15" t="s">
        <v>56</v>
      </c>
      <c r="F15" t="s">
        <v>48</v>
      </c>
      <c r="G15" t="s">
        <v>711</v>
      </c>
      <c r="H15">
        <v>92.13792609868689</v>
      </c>
      <c r="I15">
        <v>95.594264147592526</v>
      </c>
      <c r="J15">
        <v>96.275160410436683</v>
      </c>
      <c r="K15">
        <v>94.450967164213324</v>
      </c>
      <c r="L15">
        <v>97.772135739018083</v>
      </c>
      <c r="M15">
        <v>90.62123018001104</v>
      </c>
      <c r="N15">
        <v>95.015705398105482</v>
      </c>
      <c r="O15">
        <v>94.674507391556546</v>
      </c>
      <c r="P15">
        <v>97.228900637057308</v>
      </c>
      <c r="Q15">
        <v>98.368633152784142</v>
      </c>
      <c r="R15">
        <v>92.651409109677871</v>
      </c>
      <c r="S15">
        <v>94.981629919384872</v>
      </c>
      <c r="T15">
        <v>96.007115755817821</v>
      </c>
      <c r="U15">
        <v>95.570775609298295</v>
      </c>
      <c r="V15">
        <v>97.603261839826132</v>
      </c>
      <c r="W15" t="s">
        <v>159</v>
      </c>
      <c r="X15" t="s">
        <v>160</v>
      </c>
      <c r="Y15" t="s">
        <v>161</v>
      </c>
      <c r="Z15" t="s">
        <v>162</v>
      </c>
      <c r="AA15" t="s">
        <v>163</v>
      </c>
      <c r="AB15" t="s">
        <v>164</v>
      </c>
      <c r="AC15" t="s">
        <v>197</v>
      </c>
      <c r="AD15" t="s">
        <v>197</v>
      </c>
      <c r="AE15" t="s">
        <v>197</v>
      </c>
      <c r="AF15" t="s">
        <v>197</v>
      </c>
      <c r="AG15" t="s">
        <v>197</v>
      </c>
      <c r="AH15" t="s">
        <v>197</v>
      </c>
      <c r="AI15" t="s">
        <v>197</v>
      </c>
      <c r="AJ15" t="s">
        <v>197</v>
      </c>
      <c r="AK15" t="s">
        <v>197</v>
      </c>
      <c r="AL15" t="s">
        <v>197</v>
      </c>
      <c r="AM15" t="s">
        <v>197</v>
      </c>
      <c r="AN15" t="s">
        <v>197</v>
      </c>
      <c r="AO15" t="s">
        <v>197</v>
      </c>
      <c r="AP15" t="s">
        <v>197</v>
      </c>
      <c r="AQ15" t="s">
        <v>197</v>
      </c>
      <c r="AR15" t="s">
        <v>197</v>
      </c>
      <c r="AS15">
        <v>98.33211123418036</v>
      </c>
      <c r="AT15">
        <v>97.765116525681222</v>
      </c>
      <c r="AU15">
        <v>97.366513377084502</v>
      </c>
      <c r="AV15">
        <v>98.270211190474839</v>
      </c>
      <c r="AW15">
        <v>98.833860551015135</v>
      </c>
      <c r="AX15">
        <v>77.119940404812198</v>
      </c>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row>
    <row r="16">
      <c r="A16" t="s">
        <v>691</v>
      </c>
      <c r="B16">
        <v>2004</v>
      </c>
      <c r="C16" t="s">
        <v>694</v>
      </c>
      <c r="D16">
        <v>58</v>
      </c>
      <c r="E16" t="s">
        <v>166</v>
      </c>
      <c r="F16" t="s">
        <v>167</v>
      </c>
      <c r="G16" t="s">
        <v>197</v>
      </c>
      <c r="H16">
        <v>0</v>
      </c>
      <c r="I16">
        <v>0</v>
      </c>
      <c r="J16">
        <v>0.0073014089845039997</v>
      </c>
      <c r="K16">
        <v>0.11371770474632251</v>
      </c>
      <c r="L16">
        <v>13.262225658021221</v>
      </c>
      <c r="M16">
        <v>0</v>
      </c>
      <c r="N16">
        <v>0.55460473635721419</v>
      </c>
      <c r="O16">
        <v>2.9013122509446512</v>
      </c>
      <c r="P16">
        <v>7.6002377390800726</v>
      </c>
      <c r="Q16">
        <v>37.433300200954783</v>
      </c>
      <c r="R16">
        <v>0</v>
      </c>
      <c r="S16">
        <v>0</v>
      </c>
      <c r="T16">
        <v>0</v>
      </c>
      <c r="U16">
        <v>0</v>
      </c>
      <c r="V16">
        <v>4.0502213888718099</v>
      </c>
      <c r="W16" t="s">
        <v>159</v>
      </c>
      <c r="X16" t="s">
        <v>160</v>
      </c>
      <c r="Y16" t="s">
        <v>161</v>
      </c>
      <c r="Z16" t="s">
        <v>162</v>
      </c>
      <c r="AA16" t="s">
        <v>163</v>
      </c>
      <c r="AB16" t="s">
        <v>164</v>
      </c>
      <c r="AC16" t="s">
        <v>197</v>
      </c>
      <c r="AD16" t="s">
        <v>197</v>
      </c>
      <c r="AE16" t="s">
        <v>197</v>
      </c>
      <c r="AF16" t="s">
        <v>197</v>
      </c>
      <c r="AG16" t="s">
        <v>197</v>
      </c>
      <c r="AH16" t="s">
        <v>197</v>
      </c>
      <c r="AI16" t="s">
        <v>197</v>
      </c>
      <c r="AJ16" t="s">
        <v>197</v>
      </c>
      <c r="AK16" t="s">
        <v>197</v>
      </c>
      <c r="AL16" t="s">
        <v>197</v>
      </c>
      <c r="AM16" t="s">
        <v>197</v>
      </c>
      <c r="AN16" t="s">
        <v>197</v>
      </c>
      <c r="AO16" t="s">
        <v>197</v>
      </c>
      <c r="AP16" t="s">
        <v>197</v>
      </c>
      <c r="AQ16" t="s">
        <v>197</v>
      </c>
      <c r="AR16" t="s">
        <v>197</v>
      </c>
      <c r="AS16">
        <v>5.808033932763105</v>
      </c>
      <c r="AT16">
        <v>1.4927366276454901</v>
      </c>
      <c r="AU16">
        <v>0.97177829014958128</v>
      </c>
      <c r="AV16">
        <v>1.3651719985579709</v>
      </c>
      <c r="AW16">
        <v>1.909734064735197</v>
      </c>
      <c r="AX16">
        <v>1.1745284379137371</v>
      </c>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row>
    <row r="17">
      <c r="A17" t="s">
        <v>691</v>
      </c>
      <c r="B17">
        <v>2004</v>
      </c>
      <c r="C17" t="s">
        <v>694</v>
      </c>
      <c r="D17">
        <v>59</v>
      </c>
      <c r="E17" t="s">
        <v>166</v>
      </c>
      <c r="F17" t="s">
        <v>168</v>
      </c>
      <c r="G17" t="s">
        <v>197</v>
      </c>
      <c r="H17">
        <v>0.0091950317201109008</v>
      </c>
      <c r="I17">
        <v>0.27609968176746791</v>
      </c>
      <c r="J17">
        <v>0.049630674543102202</v>
      </c>
      <c r="K17">
        <v>1.687971901614111</v>
      </c>
      <c r="L17">
        <v>11.429550468045139</v>
      </c>
      <c r="M17">
        <v>0.1590830609067389</v>
      </c>
      <c r="N17">
        <v>2.519029395169972</v>
      </c>
      <c r="O17">
        <v>5.5725401895037061</v>
      </c>
      <c r="P17">
        <v>13.66994080023326</v>
      </c>
      <c r="Q17">
        <v>16.93859273012842</v>
      </c>
      <c r="R17">
        <v>0</v>
      </c>
      <c r="S17">
        <v>0</v>
      </c>
      <c r="T17">
        <v>0.27911298235128279</v>
      </c>
      <c r="U17">
        <v>0.47191589808200601</v>
      </c>
      <c r="V17">
        <v>5.693821725413744</v>
      </c>
      <c r="W17" t="s">
        <v>159</v>
      </c>
      <c r="X17" t="s">
        <v>160</v>
      </c>
      <c r="Y17" t="s">
        <v>161</v>
      </c>
      <c r="Z17" t="s">
        <v>162</v>
      </c>
      <c r="AA17" t="s">
        <v>163</v>
      </c>
      <c r="AB17" t="s">
        <v>164</v>
      </c>
      <c r="AC17" t="s">
        <v>197</v>
      </c>
      <c r="AD17" t="s">
        <v>197</v>
      </c>
      <c r="AE17" t="s">
        <v>197</v>
      </c>
      <c r="AF17" t="s">
        <v>197</v>
      </c>
      <c r="AG17" t="s">
        <v>197</v>
      </c>
      <c r="AH17" t="s">
        <v>197</v>
      </c>
      <c r="AI17" t="s">
        <v>197</v>
      </c>
      <c r="AJ17" t="s">
        <v>197</v>
      </c>
      <c r="AK17" t="s">
        <v>197</v>
      </c>
      <c r="AL17" t="s">
        <v>197</v>
      </c>
      <c r="AM17" t="s">
        <v>197</v>
      </c>
      <c r="AN17" t="s">
        <v>197</v>
      </c>
      <c r="AO17" t="s">
        <v>197</v>
      </c>
      <c r="AP17" t="s">
        <v>197</v>
      </c>
      <c r="AQ17" t="s">
        <v>197</v>
      </c>
      <c r="AR17" t="s">
        <v>197</v>
      </c>
      <c r="AS17">
        <v>4.7499010411492764</v>
      </c>
      <c r="AT17">
        <v>2.1825277091551261</v>
      </c>
      <c r="AU17">
        <v>1.324538191714115</v>
      </c>
      <c r="AV17">
        <v>2.7017632822744919</v>
      </c>
      <c r="AW17">
        <v>0.62990075468996576</v>
      </c>
      <c r="AX17">
        <v>2.6430512013638769</v>
      </c>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row>
    <row r="18">
      <c r="A18" t="s">
        <v>691</v>
      </c>
      <c r="B18">
        <v>2004</v>
      </c>
      <c r="C18" t="s">
        <v>694</v>
      </c>
      <c r="D18">
        <v>60</v>
      </c>
      <c r="E18" t="s">
        <v>166</v>
      </c>
      <c r="F18" t="s">
        <v>169</v>
      </c>
      <c r="G18" t="s">
        <v>197</v>
      </c>
      <c r="H18">
        <v>2.4844880394752669</v>
      </c>
      <c r="I18">
        <v>7.943038574753511</v>
      </c>
      <c r="J18">
        <v>7.3979868208528403</v>
      </c>
      <c r="K18">
        <v>24.547356033580449</v>
      </c>
      <c r="L18">
        <v>49.202802460953542</v>
      </c>
      <c r="M18">
        <v>18.582287231545148</v>
      </c>
      <c r="N18">
        <v>43.999041090276648</v>
      </c>
      <c r="O18">
        <v>68.814778968144509</v>
      </c>
      <c r="P18">
        <v>65.733925552608085</v>
      </c>
      <c r="Q18">
        <v>35.827938100013753</v>
      </c>
      <c r="R18">
        <v>0.88067709494184987</v>
      </c>
      <c r="S18">
        <v>7.69237444732466</v>
      </c>
      <c r="T18">
        <v>4.9135521852623443</v>
      </c>
      <c r="U18">
        <v>10.633283498682751</v>
      </c>
      <c r="V18">
        <v>29.276793947211221</v>
      </c>
      <c r="W18" t="s">
        <v>159</v>
      </c>
      <c r="X18" t="s">
        <v>160</v>
      </c>
      <c r="Y18" t="s">
        <v>161</v>
      </c>
      <c r="Z18" t="s">
        <v>162</v>
      </c>
      <c r="AA18" t="s">
        <v>163</v>
      </c>
      <c r="AB18" t="s">
        <v>164</v>
      </c>
      <c r="AC18" t="s">
        <v>197</v>
      </c>
      <c r="AD18" t="s">
        <v>197</v>
      </c>
      <c r="AE18" t="s">
        <v>197</v>
      </c>
      <c r="AF18" t="s">
        <v>197</v>
      </c>
      <c r="AG18" t="s">
        <v>197</v>
      </c>
      <c r="AH18" t="s">
        <v>197</v>
      </c>
      <c r="AI18" t="s">
        <v>197</v>
      </c>
      <c r="AJ18" t="s">
        <v>197</v>
      </c>
      <c r="AK18" t="s">
        <v>197</v>
      </c>
      <c r="AL18" t="s">
        <v>197</v>
      </c>
      <c r="AM18" t="s">
        <v>197</v>
      </c>
      <c r="AN18" t="s">
        <v>197</v>
      </c>
      <c r="AO18" t="s">
        <v>197</v>
      </c>
      <c r="AP18" t="s">
        <v>197</v>
      </c>
      <c r="AQ18" t="s">
        <v>197</v>
      </c>
      <c r="AR18" t="s">
        <v>197</v>
      </c>
      <c r="AS18">
        <v>28.445144763448141</v>
      </c>
      <c r="AT18">
        <v>17.19608929138829</v>
      </c>
      <c r="AU18">
        <v>10.43262574884414</v>
      </c>
      <c r="AV18">
        <v>23.494320750525301</v>
      </c>
      <c r="AW18">
        <v>11.62531351866132</v>
      </c>
      <c r="AX18">
        <v>9.203838766852444</v>
      </c>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row>
    <row r="19">
      <c r="A19" t="s">
        <v>691</v>
      </c>
      <c r="B19">
        <v>2004</v>
      </c>
      <c r="C19" t="s">
        <v>694</v>
      </c>
      <c r="D19">
        <v>61</v>
      </c>
      <c r="E19" t="s">
        <v>166</v>
      </c>
      <c r="F19" t="s">
        <v>170</v>
      </c>
      <c r="G19" t="s">
        <v>197</v>
      </c>
      <c r="H19">
        <v>0</v>
      </c>
      <c r="I19">
        <v>0.24519007991014061</v>
      </c>
      <c r="J19">
        <v>0.48387283126242342</v>
      </c>
      <c r="K19">
        <v>1.1216038306455129</v>
      </c>
      <c r="L19">
        <v>0.94362543337461624</v>
      </c>
      <c r="M19">
        <v>0</v>
      </c>
      <c r="N19">
        <v>0.32935518846881812</v>
      </c>
      <c r="O19">
        <v>0.48842219209428073</v>
      </c>
      <c r="P19">
        <v>0.081134114960287704</v>
      </c>
      <c r="Q19">
        <v>0.32278697266394579</v>
      </c>
      <c r="R19">
        <v>0</v>
      </c>
      <c r="S19">
        <v>0.27865797097383782</v>
      </c>
      <c r="T19">
        <v>0</v>
      </c>
      <c r="U19">
        <v>0.90736134692715398</v>
      </c>
      <c r="V19">
        <v>2.121022243100636</v>
      </c>
      <c r="W19" t="s">
        <v>159</v>
      </c>
      <c r="X19" t="s">
        <v>160</v>
      </c>
      <c r="Y19" t="s">
        <v>161</v>
      </c>
      <c r="Z19" t="s">
        <v>162</v>
      </c>
      <c r="AA19" t="s">
        <v>163</v>
      </c>
      <c r="AB19" t="s">
        <v>164</v>
      </c>
      <c r="AC19" t="s">
        <v>197</v>
      </c>
      <c r="AD19" t="s">
        <v>197</v>
      </c>
      <c r="AE19" t="s">
        <v>197</v>
      </c>
      <c r="AF19" t="s">
        <v>197</v>
      </c>
      <c r="AG19" t="s">
        <v>197</v>
      </c>
      <c r="AH19" t="s">
        <v>197</v>
      </c>
      <c r="AI19" t="s">
        <v>197</v>
      </c>
      <c r="AJ19" t="s">
        <v>197</v>
      </c>
      <c r="AK19" t="s">
        <v>197</v>
      </c>
      <c r="AL19" t="s">
        <v>197</v>
      </c>
      <c r="AM19" t="s">
        <v>197</v>
      </c>
      <c r="AN19" t="s">
        <v>197</v>
      </c>
      <c r="AO19" t="s">
        <v>197</v>
      </c>
      <c r="AP19" t="s">
        <v>197</v>
      </c>
      <c r="AQ19" t="s">
        <v>197</v>
      </c>
      <c r="AR19" t="s">
        <v>197</v>
      </c>
      <c r="AS19">
        <v>1.3486925215935031</v>
      </c>
      <c r="AT19">
        <v>0.28156438425858571</v>
      </c>
      <c r="AU19">
        <v>0</v>
      </c>
      <c r="AV19">
        <v>0.051235820037687597</v>
      </c>
      <c r="AW19">
        <v>0.85790210934458522</v>
      </c>
      <c r="AX19">
        <v>0</v>
      </c>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row>
    <row r="20">
      <c r="A20" t="s">
        <v>691</v>
      </c>
      <c r="B20">
        <v>2004</v>
      </c>
      <c r="C20" t="s">
        <v>694</v>
      </c>
      <c r="D20">
        <v>62</v>
      </c>
      <c r="E20" t="s">
        <v>166</v>
      </c>
      <c r="F20" t="s">
        <v>171</v>
      </c>
      <c r="G20" t="s">
        <v>197</v>
      </c>
      <c r="H20">
        <v>0.44312396181523322</v>
      </c>
      <c r="I20">
        <v>0.3406722639337319</v>
      </c>
      <c r="J20">
        <v>0.72999330104738147</v>
      </c>
      <c r="K20">
        <v>5.6211869611241996</v>
      </c>
      <c r="L20">
        <v>4.3888749577235178</v>
      </c>
      <c r="M20">
        <v>0.98171009964753086</v>
      </c>
      <c r="N20">
        <v>2.808188262923438</v>
      </c>
      <c r="O20">
        <v>1.8468414606254511</v>
      </c>
      <c r="P20">
        <v>1.301515097519097</v>
      </c>
      <c r="Q20">
        <v>1.0912737810271551</v>
      </c>
      <c r="R20">
        <v>0.34925859817599803</v>
      </c>
      <c r="S20">
        <v>0.36359526133967168</v>
      </c>
      <c r="T20">
        <v>0.39843375944674181</v>
      </c>
      <c r="U20">
        <v>3.747171226875234</v>
      </c>
      <c r="V20">
        <v>7.8917859986433081</v>
      </c>
      <c r="W20" t="s">
        <v>159</v>
      </c>
      <c r="X20" t="s">
        <v>160</v>
      </c>
      <c r="Y20" t="s">
        <v>161</v>
      </c>
      <c r="Z20" t="s">
        <v>162</v>
      </c>
      <c r="AA20" t="s">
        <v>163</v>
      </c>
      <c r="AB20" t="s">
        <v>164</v>
      </c>
      <c r="AC20" t="s">
        <v>197</v>
      </c>
      <c r="AD20" t="s">
        <v>197</v>
      </c>
      <c r="AE20" t="s">
        <v>197</v>
      </c>
      <c r="AF20" t="s">
        <v>197</v>
      </c>
      <c r="AG20" t="s">
        <v>197</v>
      </c>
      <c r="AH20" t="s">
        <v>197</v>
      </c>
      <c r="AI20" t="s">
        <v>197</v>
      </c>
      <c r="AJ20" t="s">
        <v>197</v>
      </c>
      <c r="AK20" t="s">
        <v>197</v>
      </c>
      <c r="AL20" t="s">
        <v>197</v>
      </c>
      <c r="AM20" t="s">
        <v>197</v>
      </c>
      <c r="AN20" t="s">
        <v>197</v>
      </c>
      <c r="AO20" t="s">
        <v>197</v>
      </c>
      <c r="AP20" t="s">
        <v>197</v>
      </c>
      <c r="AQ20" t="s">
        <v>197</v>
      </c>
      <c r="AR20" t="s">
        <v>197</v>
      </c>
      <c r="AS20">
        <v>6.2755491500606944</v>
      </c>
      <c r="AT20">
        <v>1.505432552772431</v>
      </c>
      <c r="AU20">
        <v>0.47504020387346718</v>
      </c>
      <c r="AV20">
        <v>0.49270020561749672</v>
      </c>
      <c r="AW20">
        <v>1.200740073308348</v>
      </c>
      <c r="AX20">
        <v>0.061988610756582699</v>
      </c>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row>
    <row r="21">
      <c r="A21" t="s">
        <v>691</v>
      </c>
      <c r="B21">
        <v>2004</v>
      </c>
      <c r="C21" t="s">
        <v>694</v>
      </c>
      <c r="D21">
        <v>63</v>
      </c>
      <c r="E21" t="s">
        <v>166</v>
      </c>
      <c r="F21" t="s">
        <v>172</v>
      </c>
      <c r="G21" t="s">
        <v>197</v>
      </c>
      <c r="H21">
        <v>9.9443294886719649</v>
      </c>
      <c r="I21">
        <v>8.5279810833227874</v>
      </c>
      <c r="J21">
        <v>14.23157337105655</v>
      </c>
      <c r="K21">
        <v>11.94504799072562</v>
      </c>
      <c r="L21">
        <v>4.3538005479416571</v>
      </c>
      <c r="M21">
        <v>19.70200449254073</v>
      </c>
      <c r="N21">
        <v>13.579058710125929</v>
      </c>
      <c r="O21">
        <v>6.0672153140648097</v>
      </c>
      <c r="P21">
        <v>2.8405607038222191</v>
      </c>
      <c r="Q21">
        <v>0.95612788741917987</v>
      </c>
      <c r="R21">
        <v>8.5446166170002478</v>
      </c>
      <c r="S21">
        <v>8.9944673100921353</v>
      </c>
      <c r="T21">
        <v>16.505791722103261</v>
      </c>
      <c r="U21">
        <v>9.7112437052510252</v>
      </c>
      <c r="V21">
        <v>9.1331239612568815</v>
      </c>
      <c r="W21" t="s">
        <v>159</v>
      </c>
      <c r="X21" t="s">
        <v>160</v>
      </c>
      <c r="Y21" t="s">
        <v>161</v>
      </c>
      <c r="Z21" t="s">
        <v>162</v>
      </c>
      <c r="AA21" t="s">
        <v>163</v>
      </c>
      <c r="AB21" t="s">
        <v>164</v>
      </c>
      <c r="AC21" t="s">
        <v>197</v>
      </c>
      <c r="AD21" t="s">
        <v>197</v>
      </c>
      <c r="AE21" t="s">
        <v>197</v>
      </c>
      <c r="AF21" t="s">
        <v>197</v>
      </c>
      <c r="AG21" t="s">
        <v>197</v>
      </c>
      <c r="AH21" t="s">
        <v>197</v>
      </c>
      <c r="AI21" t="s">
        <v>197</v>
      </c>
      <c r="AJ21" t="s">
        <v>197</v>
      </c>
      <c r="AK21" t="s">
        <v>197</v>
      </c>
      <c r="AL21" t="s">
        <v>197</v>
      </c>
      <c r="AM21" t="s">
        <v>197</v>
      </c>
      <c r="AN21" t="s">
        <v>197</v>
      </c>
      <c r="AO21" t="s">
        <v>197</v>
      </c>
      <c r="AP21" t="s">
        <v>197</v>
      </c>
      <c r="AQ21" t="s">
        <v>197</v>
      </c>
      <c r="AR21" t="s">
        <v>197</v>
      </c>
      <c r="AS21">
        <v>4.6363685837259121</v>
      </c>
      <c r="AT21">
        <v>8.3999473038156651</v>
      </c>
      <c r="AU21">
        <v>8.9551241425083159</v>
      </c>
      <c r="AV21">
        <v>21.224247888747019</v>
      </c>
      <c r="AW21">
        <v>0.95842221797501481</v>
      </c>
      <c r="AX21">
        <v>22.438505683545259</v>
      </c>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row>
    <row r="22">
      <c r="A22" t="s">
        <v>691</v>
      </c>
      <c r="B22">
        <v>2004</v>
      </c>
      <c r="C22" t="s">
        <v>694</v>
      </c>
      <c r="D22">
        <v>64</v>
      </c>
      <c r="E22" t="s">
        <v>166</v>
      </c>
      <c r="F22" t="s">
        <v>173</v>
      </c>
      <c r="G22" t="s">
        <v>197</v>
      </c>
      <c r="H22">
        <v>0.21913572785359009</v>
      </c>
      <c r="I22">
        <v>0</v>
      </c>
      <c r="J22">
        <v>0.16598554067555579</v>
      </c>
      <c r="K22">
        <v>0.49279841670411439</v>
      </c>
      <c r="L22">
        <v>1.371864334103847</v>
      </c>
      <c r="M22">
        <v>0.58901759704153367</v>
      </c>
      <c r="N22">
        <v>0.7075466758752238</v>
      </c>
      <c r="O22">
        <v>0.78439280309338533</v>
      </c>
      <c r="P22">
        <v>0.93404867844428341</v>
      </c>
      <c r="Q22">
        <v>0.0595986163136486</v>
      </c>
      <c r="R22">
        <v>0.12530211219628329</v>
      </c>
      <c r="S22">
        <v>0</v>
      </c>
      <c r="T22">
        <v>0.1164732125365711</v>
      </c>
      <c r="U22">
        <v>0.44777762932610332</v>
      </c>
      <c r="V22">
        <v>1.3795380172052329</v>
      </c>
      <c r="W22" t="s">
        <v>159</v>
      </c>
      <c r="X22" t="s">
        <v>160</v>
      </c>
      <c r="Y22" t="s">
        <v>161</v>
      </c>
      <c r="Z22" t="s">
        <v>162</v>
      </c>
      <c r="AA22" t="s">
        <v>163</v>
      </c>
      <c r="AB22" t="s">
        <v>164</v>
      </c>
      <c r="AC22" t="s">
        <v>197</v>
      </c>
      <c r="AD22" t="s">
        <v>197</v>
      </c>
      <c r="AE22" t="s">
        <v>197</v>
      </c>
      <c r="AF22" t="s">
        <v>197</v>
      </c>
      <c r="AG22" t="s">
        <v>197</v>
      </c>
      <c r="AH22" t="s">
        <v>197</v>
      </c>
      <c r="AI22" t="s">
        <v>197</v>
      </c>
      <c r="AJ22" t="s">
        <v>197</v>
      </c>
      <c r="AK22" t="s">
        <v>197</v>
      </c>
      <c r="AL22" t="s">
        <v>197</v>
      </c>
      <c r="AM22" t="s">
        <v>197</v>
      </c>
      <c r="AN22" t="s">
        <v>197</v>
      </c>
      <c r="AO22" t="s">
        <v>197</v>
      </c>
      <c r="AP22" t="s">
        <v>197</v>
      </c>
      <c r="AQ22" t="s">
        <v>197</v>
      </c>
      <c r="AR22" t="s">
        <v>197</v>
      </c>
      <c r="AS22">
        <v>1.0961272616699971</v>
      </c>
      <c r="AT22">
        <v>0.17740901876882981</v>
      </c>
      <c r="AU22">
        <v>0.016754690903361999</v>
      </c>
      <c r="AV22">
        <v>0.068314426716916801</v>
      </c>
      <c r="AW22">
        <v>0.53678762439324457</v>
      </c>
      <c r="AX22">
        <v>0.21801140398236221</v>
      </c>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row>
    <row r="23">
      <c r="A23" t="s">
        <v>691</v>
      </c>
      <c r="B23">
        <v>2004</v>
      </c>
      <c r="C23" t="s">
        <v>694</v>
      </c>
      <c r="D23">
        <v>65</v>
      </c>
      <c r="E23" t="s">
        <v>166</v>
      </c>
      <c r="F23" t="s">
        <v>174</v>
      </c>
      <c r="G23" t="s">
        <v>197</v>
      </c>
      <c r="H23">
        <v>0.1260883956600716</v>
      </c>
      <c r="I23">
        <v>0.76529001897690774</v>
      </c>
      <c r="J23">
        <v>2.0061681966722089</v>
      </c>
      <c r="K23">
        <v>5.5519723323608536</v>
      </c>
      <c r="L23">
        <v>10.520448224162729</v>
      </c>
      <c r="M23">
        <v>0.6801700163582044</v>
      </c>
      <c r="N23">
        <v>5.2343461201913142</v>
      </c>
      <c r="O23">
        <v>6.8010180708762453</v>
      </c>
      <c r="P23">
        <v>5.4779287755223489</v>
      </c>
      <c r="Q23">
        <v>5.758572390136619</v>
      </c>
      <c r="R23">
        <v>0.061029352714613801</v>
      </c>
      <c r="S23">
        <v>0.86975037478184314</v>
      </c>
      <c r="T23">
        <v>1.2928916294382791</v>
      </c>
      <c r="U23">
        <v>3.3266684351710389</v>
      </c>
      <c r="V23">
        <v>12.586559929156021</v>
      </c>
      <c r="W23" t="s">
        <v>159</v>
      </c>
      <c r="X23" t="s">
        <v>160</v>
      </c>
      <c r="Y23" t="s">
        <v>161</v>
      </c>
      <c r="Z23" t="s">
        <v>162</v>
      </c>
      <c r="AA23" t="s">
        <v>163</v>
      </c>
      <c r="AB23" t="s">
        <v>164</v>
      </c>
      <c r="AC23" t="s">
        <v>197</v>
      </c>
      <c r="AD23" t="s">
        <v>197</v>
      </c>
      <c r="AE23" t="s">
        <v>197</v>
      </c>
      <c r="AF23" t="s">
        <v>197</v>
      </c>
      <c r="AG23" t="s">
        <v>197</v>
      </c>
      <c r="AH23" t="s">
        <v>197</v>
      </c>
      <c r="AI23" t="s">
        <v>197</v>
      </c>
      <c r="AJ23" t="s">
        <v>197</v>
      </c>
      <c r="AK23" t="s">
        <v>197</v>
      </c>
      <c r="AL23" t="s">
        <v>197</v>
      </c>
      <c r="AM23" t="s">
        <v>197</v>
      </c>
      <c r="AN23" t="s">
        <v>197</v>
      </c>
      <c r="AO23" t="s">
        <v>197</v>
      </c>
      <c r="AP23" t="s">
        <v>197</v>
      </c>
      <c r="AQ23" t="s">
        <v>197</v>
      </c>
      <c r="AR23" t="s">
        <v>197</v>
      </c>
      <c r="AS23">
        <v>9.2263277227148937</v>
      </c>
      <c r="AT23">
        <v>3.8509278055751608</v>
      </c>
      <c r="AU23">
        <v>0.4902562750176781</v>
      </c>
      <c r="AV23">
        <v>0.1531618664902866</v>
      </c>
      <c r="AW23">
        <v>4.3631782941909476</v>
      </c>
      <c r="AX23">
        <v>0</v>
      </c>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row>
    <row r="24">
      <c r="A24" t="s">
        <v>691</v>
      </c>
      <c r="B24">
        <v>2004</v>
      </c>
      <c r="C24" t="s">
        <v>694</v>
      </c>
      <c r="D24">
        <v>66</v>
      </c>
      <c r="E24" t="s">
        <v>166</v>
      </c>
      <c r="F24" t="s">
        <v>175</v>
      </c>
      <c r="G24" t="s">
        <v>197</v>
      </c>
      <c r="H24">
        <v>6.7989064032191378</v>
      </c>
      <c r="I24">
        <v>1.4622567563341129</v>
      </c>
      <c r="J24">
        <v>4.3657186615822612</v>
      </c>
      <c r="K24">
        <v>5.8975496866182064</v>
      </c>
      <c r="L24">
        <v>2.6503783602482298</v>
      </c>
      <c r="M24">
        <v>7.0813106963009282</v>
      </c>
      <c r="N24">
        <v>4.6311683804784014</v>
      </c>
      <c r="O24">
        <v>3.1157347731837191</v>
      </c>
      <c r="P24">
        <v>1.0382356327930879</v>
      </c>
      <c r="Q24">
        <v>0.83874005099874205</v>
      </c>
      <c r="R24">
        <v>6.833269968603731</v>
      </c>
      <c r="S24">
        <v>1.2883514671954439</v>
      </c>
      <c r="T24">
        <v>4.2130234481078919</v>
      </c>
      <c r="U24">
        <v>4.5411002959180529</v>
      </c>
      <c r="V24">
        <v>5.6677760118669296</v>
      </c>
      <c r="W24" t="s">
        <v>159</v>
      </c>
      <c r="X24" t="s">
        <v>160</v>
      </c>
      <c r="Y24" t="s">
        <v>161</v>
      </c>
      <c r="Z24" t="s">
        <v>162</v>
      </c>
      <c r="AA24" t="s">
        <v>163</v>
      </c>
      <c r="AB24" t="s">
        <v>164</v>
      </c>
      <c r="AC24" t="s">
        <v>197</v>
      </c>
      <c r="AD24" t="s">
        <v>197</v>
      </c>
      <c r="AE24" t="s">
        <v>197</v>
      </c>
      <c r="AF24" t="s">
        <v>197</v>
      </c>
      <c r="AG24" t="s">
        <v>197</v>
      </c>
      <c r="AH24" t="s">
        <v>197</v>
      </c>
      <c r="AI24" t="s">
        <v>197</v>
      </c>
      <c r="AJ24" t="s">
        <v>197</v>
      </c>
      <c r="AK24" t="s">
        <v>197</v>
      </c>
      <c r="AL24" t="s">
        <v>197</v>
      </c>
      <c r="AM24" t="s">
        <v>197</v>
      </c>
      <c r="AN24" t="s">
        <v>197</v>
      </c>
      <c r="AO24" t="s">
        <v>197</v>
      </c>
      <c r="AP24" t="s">
        <v>197</v>
      </c>
      <c r="AQ24" t="s">
        <v>197</v>
      </c>
      <c r="AR24" t="s">
        <v>197</v>
      </c>
      <c r="AS24">
        <v>3.505212784927676</v>
      </c>
      <c r="AT24">
        <v>6.2152199768234349</v>
      </c>
      <c r="AU24">
        <v>4.281892264619553</v>
      </c>
      <c r="AV24">
        <v>0.4516426911434529</v>
      </c>
      <c r="AW24">
        <v>0.3792695820445921</v>
      </c>
      <c r="AX24">
        <v>14.793097181657931</v>
      </c>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row>
    <row r="25">
      <c r="A25" t="s">
        <v>691</v>
      </c>
      <c r="B25">
        <v>2004</v>
      </c>
      <c r="C25" t="s">
        <v>694</v>
      </c>
      <c r="D25">
        <v>67</v>
      </c>
      <c r="E25" t="s">
        <v>166</v>
      </c>
      <c r="F25" t="s">
        <v>176</v>
      </c>
      <c r="G25" t="s">
        <v>197</v>
      </c>
      <c r="H25">
        <v>19.88907173816234</v>
      </c>
      <c r="I25">
        <v>23.900159139690569</v>
      </c>
      <c r="J25">
        <v>35.815182135606427</v>
      </c>
      <c r="K25">
        <v>17.57764591786373</v>
      </c>
      <c r="L25">
        <v>1.0602038335626689</v>
      </c>
      <c r="M25">
        <v>31.76008120303074</v>
      </c>
      <c r="N25">
        <v>14.37883081974941</v>
      </c>
      <c r="O25">
        <v>2.037356906044089</v>
      </c>
      <c r="P25">
        <v>0.56414053320597501</v>
      </c>
      <c r="Q25">
        <v>0.59605033436581178</v>
      </c>
      <c r="R25">
        <v>19.595262598746409</v>
      </c>
      <c r="S25">
        <v>26.23772019934276</v>
      </c>
      <c r="T25">
        <v>29.812989905385461</v>
      </c>
      <c r="U25">
        <v>30.543657087752099</v>
      </c>
      <c r="V25">
        <v>9.0069605543579971</v>
      </c>
      <c r="W25" t="s">
        <v>159</v>
      </c>
      <c r="X25" t="s">
        <v>160</v>
      </c>
      <c r="Y25" t="s">
        <v>161</v>
      </c>
      <c r="Z25" t="s">
        <v>162</v>
      </c>
      <c r="AA25" t="s">
        <v>163</v>
      </c>
      <c r="AB25" t="s">
        <v>164</v>
      </c>
      <c r="AC25" t="s">
        <v>197</v>
      </c>
      <c r="AD25" t="s">
        <v>197</v>
      </c>
      <c r="AE25" t="s">
        <v>197</v>
      </c>
      <c r="AF25" t="s">
        <v>197</v>
      </c>
      <c r="AG25" t="s">
        <v>197</v>
      </c>
      <c r="AH25" t="s">
        <v>197</v>
      </c>
      <c r="AI25" t="s">
        <v>197</v>
      </c>
      <c r="AJ25" t="s">
        <v>197</v>
      </c>
      <c r="AK25" t="s">
        <v>197</v>
      </c>
      <c r="AL25" t="s">
        <v>197</v>
      </c>
      <c r="AM25" t="s">
        <v>197</v>
      </c>
      <c r="AN25" t="s">
        <v>197</v>
      </c>
      <c r="AO25" t="s">
        <v>197</v>
      </c>
      <c r="AP25" t="s">
        <v>197</v>
      </c>
      <c r="AQ25" t="s">
        <v>197</v>
      </c>
      <c r="AR25" t="s">
        <v>197</v>
      </c>
      <c r="AS25">
        <v>32.271474081382159</v>
      </c>
      <c r="AT25">
        <v>2.3951429993628528</v>
      </c>
      <c r="AU25">
        <v>26.659662792135151</v>
      </c>
      <c r="AV25">
        <v>2.6359797858379612</v>
      </c>
      <c r="AW25">
        <v>21.814629588901301</v>
      </c>
      <c r="AX25">
        <v>7.6277162794106204</v>
      </c>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row>
    <row r="26">
      <c r="A26" t="s">
        <v>691</v>
      </c>
      <c r="B26">
        <v>2004</v>
      </c>
      <c r="C26" t="s">
        <v>694</v>
      </c>
      <c r="D26">
        <v>68</v>
      </c>
      <c r="E26" t="s">
        <v>166</v>
      </c>
      <c r="F26" t="s">
        <v>177</v>
      </c>
      <c r="G26" t="s">
        <v>197</v>
      </c>
      <c r="H26">
        <v>55.311676072624472</v>
      </c>
      <c r="I26">
        <v>53.04721378476949</v>
      </c>
      <c r="J26">
        <v>31.848717584011439</v>
      </c>
      <c r="K26">
        <v>24.00125832487981</v>
      </c>
      <c r="L26">
        <v>0.76461566436588935</v>
      </c>
      <c r="M26">
        <v>19.333235203588789</v>
      </c>
      <c r="N26">
        <v>10.46115333255579</v>
      </c>
      <c r="O26">
        <v>1.468438345966752</v>
      </c>
      <c r="P26">
        <v>0.64005970064292017</v>
      </c>
      <c r="Q26">
        <v>0.1640360991537328</v>
      </c>
      <c r="R26">
        <v>58.367102548600627</v>
      </c>
      <c r="S26">
        <v>50.910497410277152</v>
      </c>
      <c r="T26">
        <v>37.917353389998389</v>
      </c>
      <c r="U26">
        <v>34.384113660123191</v>
      </c>
      <c r="V26">
        <v>12.464362566682899</v>
      </c>
      <c r="W26" t="s">
        <v>159</v>
      </c>
      <c r="X26" t="s">
        <v>160</v>
      </c>
      <c r="Y26" t="s">
        <v>161</v>
      </c>
      <c r="Z26" t="s">
        <v>162</v>
      </c>
      <c r="AA26" t="s">
        <v>163</v>
      </c>
      <c r="AB26" t="s">
        <v>164</v>
      </c>
      <c r="AC26" t="s">
        <v>197</v>
      </c>
      <c r="AD26" t="s">
        <v>197</v>
      </c>
      <c r="AE26" t="s">
        <v>197</v>
      </c>
      <c r="AF26" t="s">
        <v>197</v>
      </c>
      <c r="AG26" t="s">
        <v>197</v>
      </c>
      <c r="AH26" t="s">
        <v>197</v>
      </c>
      <c r="AI26" t="s">
        <v>197</v>
      </c>
      <c r="AJ26" t="s">
        <v>197</v>
      </c>
      <c r="AK26" t="s">
        <v>197</v>
      </c>
      <c r="AL26" t="s">
        <v>197</v>
      </c>
      <c r="AM26" t="s">
        <v>197</v>
      </c>
      <c r="AN26" t="s">
        <v>197</v>
      </c>
      <c r="AO26" t="s">
        <v>197</v>
      </c>
      <c r="AP26" t="s">
        <v>197</v>
      </c>
      <c r="AQ26" t="s">
        <v>197</v>
      </c>
      <c r="AR26" t="s">
        <v>197</v>
      </c>
      <c r="AS26">
        <v>2.2922884718545631</v>
      </c>
      <c r="AT26">
        <v>56.288895245853148</v>
      </c>
      <c r="AU26">
        <v>45.386443449443917</v>
      </c>
      <c r="AV26">
        <v>43.651467392356622</v>
      </c>
      <c r="AW26">
        <v>53.758885652058538</v>
      </c>
      <c r="AX26">
        <v>31.286654897247921</v>
      </c>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row>
    <row r="27">
      <c r="A27" t="s">
        <v>691</v>
      </c>
      <c r="B27">
        <v>2004</v>
      </c>
      <c r="C27" t="s">
        <v>694</v>
      </c>
      <c r="D27">
        <v>69</v>
      </c>
      <c r="E27" t="s">
        <v>166</v>
      </c>
      <c r="F27" t="s">
        <v>178</v>
      </c>
      <c r="G27" t="s">
        <v>197</v>
      </c>
      <c r="H27">
        <v>4.7739851407977589</v>
      </c>
      <c r="I27">
        <v>3.492098616541325</v>
      </c>
      <c r="J27">
        <v>2.6069535953124259</v>
      </c>
      <c r="K27">
        <v>1.39113537075177</v>
      </c>
      <c r="L27">
        <v>0.024151589156506399</v>
      </c>
      <c r="M27">
        <v>1.0371831202300239</v>
      </c>
      <c r="N27">
        <v>0.7721254223894799</v>
      </c>
      <c r="O27">
        <v>0</v>
      </c>
      <c r="P27">
        <v>0.094180581026374999</v>
      </c>
      <c r="Q27">
        <v>0.0129828368241783</v>
      </c>
      <c r="R27">
        <v>5.2434811090203244</v>
      </c>
      <c r="S27">
        <v>3.3645855586724469</v>
      </c>
      <c r="T27">
        <v>4.1084699174164214</v>
      </c>
      <c r="U27">
        <v>1.2857072158914651</v>
      </c>
      <c r="V27">
        <v>0.66888670960833052</v>
      </c>
      <c r="W27" t="s">
        <v>159</v>
      </c>
      <c r="X27" t="s">
        <v>160</v>
      </c>
      <c r="Y27" t="s">
        <v>161</v>
      </c>
      <c r="Z27" t="s">
        <v>162</v>
      </c>
      <c r="AA27" t="s">
        <v>163</v>
      </c>
      <c r="AB27" t="s">
        <v>164</v>
      </c>
      <c r="AC27" t="s">
        <v>197</v>
      </c>
      <c r="AD27" t="s">
        <v>197</v>
      </c>
      <c r="AE27" t="s">
        <v>197</v>
      </c>
      <c r="AF27" t="s">
        <v>197</v>
      </c>
      <c r="AG27" t="s">
        <v>197</v>
      </c>
      <c r="AH27" t="s">
        <v>197</v>
      </c>
      <c r="AI27" t="s">
        <v>197</v>
      </c>
      <c r="AJ27" t="s">
        <v>197</v>
      </c>
      <c r="AK27" t="s">
        <v>197</v>
      </c>
      <c r="AL27" t="s">
        <v>197</v>
      </c>
      <c r="AM27" t="s">
        <v>197</v>
      </c>
      <c r="AN27" t="s">
        <v>197</v>
      </c>
      <c r="AO27" t="s">
        <v>197</v>
      </c>
      <c r="AP27" t="s">
        <v>197</v>
      </c>
      <c r="AQ27" t="s">
        <v>197</v>
      </c>
      <c r="AR27" t="s">
        <v>197</v>
      </c>
      <c r="AS27">
        <v>0.32645662381375717</v>
      </c>
      <c r="AT27">
        <v>0</v>
      </c>
      <c r="AU27">
        <v>1.0058839507906989</v>
      </c>
      <c r="AV27">
        <v>3.4190946257049659</v>
      </c>
      <c r="AW27">
        <v>1.9513565440869529</v>
      </c>
      <c r="AX27">
        <v>10.32522648248171</v>
      </c>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row>
    <row r="28">
      <c r="A28" t="s">
        <v>691</v>
      </c>
      <c r="B28">
        <v>2004</v>
      </c>
      <c r="C28" t="s">
        <v>694</v>
      </c>
      <c r="D28">
        <v>70</v>
      </c>
      <c r="E28" t="s">
        <v>166</v>
      </c>
      <c r="F28" t="s">
        <v>179</v>
      </c>
      <c r="G28" t="s">
        <v>197</v>
      </c>
      <c r="H28">
        <v>0</v>
      </c>
      <c r="I28">
        <v>0</v>
      </c>
      <c r="J28">
        <v>0.17056442214164219</v>
      </c>
      <c r="K28">
        <v>0.015128080489016401</v>
      </c>
      <c r="L28">
        <v>0</v>
      </c>
      <c r="M28">
        <v>0.0469445729470006</v>
      </c>
      <c r="N28">
        <v>0</v>
      </c>
      <c r="O28">
        <v>0</v>
      </c>
      <c r="P28">
        <v>0</v>
      </c>
      <c r="Q28">
        <v>0</v>
      </c>
      <c r="R28">
        <v>0</v>
      </c>
      <c r="S28">
        <v>0</v>
      </c>
      <c r="T28">
        <v>0.26170892320623179</v>
      </c>
      <c r="U28">
        <v>0</v>
      </c>
      <c r="V28">
        <v>0.019705798028467</v>
      </c>
      <c r="W28" t="s">
        <v>159</v>
      </c>
      <c r="X28" t="s">
        <v>160</v>
      </c>
      <c r="Y28" t="s">
        <v>161</v>
      </c>
      <c r="Z28" t="s">
        <v>162</v>
      </c>
      <c r="AA28" t="s">
        <v>163</v>
      </c>
      <c r="AB28" t="s">
        <v>164</v>
      </c>
      <c r="AC28" t="s">
        <v>197</v>
      </c>
      <c r="AD28" t="s">
        <v>197</v>
      </c>
      <c r="AE28" t="s">
        <v>197</v>
      </c>
      <c r="AF28" t="s">
        <v>197</v>
      </c>
      <c r="AG28" t="s">
        <v>197</v>
      </c>
      <c r="AH28" t="s">
        <v>197</v>
      </c>
      <c r="AI28" t="s">
        <v>197</v>
      </c>
      <c r="AJ28" t="s">
        <v>197</v>
      </c>
      <c r="AK28" t="s">
        <v>197</v>
      </c>
      <c r="AL28" t="s">
        <v>197</v>
      </c>
      <c r="AM28" t="s">
        <v>197</v>
      </c>
      <c r="AN28" t="s">
        <v>197</v>
      </c>
      <c r="AO28" t="s">
        <v>197</v>
      </c>
      <c r="AP28" t="s">
        <v>197</v>
      </c>
      <c r="AQ28" t="s">
        <v>197</v>
      </c>
      <c r="AR28" t="s">
        <v>197</v>
      </c>
      <c r="AS28">
        <v>0</v>
      </c>
      <c r="AT28">
        <v>0</v>
      </c>
      <c r="AU28">
        <v>0</v>
      </c>
      <c r="AV28">
        <v>0.27618317858317321</v>
      </c>
      <c r="AW28">
        <v>0.0138799756097788</v>
      </c>
      <c r="AX28">
        <v>0</v>
      </c>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row>
    <row r="29">
      <c r="A29" t="s">
        <v>691</v>
      </c>
      <c r="B29">
        <v>2004</v>
      </c>
      <c r="C29" t="s">
        <v>694</v>
      </c>
      <c r="D29">
        <v>71</v>
      </c>
      <c r="E29" t="s">
        <v>166</v>
      </c>
      <c r="F29" t="s">
        <v>180</v>
      </c>
      <c r="G29" t="s">
        <v>197</v>
      </c>
      <c r="H29">
        <v>0</v>
      </c>
      <c r="I29">
        <v>0</v>
      </c>
      <c r="J29">
        <v>0.1203514562510417</v>
      </c>
      <c r="K29">
        <v>0.030278848371709698</v>
      </c>
      <c r="L29">
        <v>0</v>
      </c>
      <c r="M29">
        <v>0.046972705862653202</v>
      </c>
      <c r="N29">
        <v>0</v>
      </c>
      <c r="O29">
        <v>0</v>
      </c>
      <c r="P29">
        <v>0</v>
      </c>
      <c r="Q29">
        <v>0</v>
      </c>
      <c r="R29">
        <v>0</v>
      </c>
      <c r="S29">
        <v>0</v>
      </c>
      <c r="T29">
        <v>0.18019892474732291</v>
      </c>
      <c r="U29">
        <v>0</v>
      </c>
      <c r="V29">
        <v>0.039441148596524998</v>
      </c>
      <c r="W29" t="s">
        <v>159</v>
      </c>
      <c r="X29" t="s">
        <v>160</v>
      </c>
      <c r="Y29" t="s">
        <v>161</v>
      </c>
      <c r="Z29" t="s">
        <v>162</v>
      </c>
      <c r="AA29" t="s">
        <v>163</v>
      </c>
      <c r="AB29" t="s">
        <v>164</v>
      </c>
      <c r="AC29" t="s">
        <v>197</v>
      </c>
      <c r="AD29" t="s">
        <v>197</v>
      </c>
      <c r="AE29" t="s">
        <v>197</v>
      </c>
      <c r="AF29" t="s">
        <v>197</v>
      </c>
      <c r="AG29" t="s">
        <v>197</v>
      </c>
      <c r="AH29" t="s">
        <v>197</v>
      </c>
      <c r="AI29" t="s">
        <v>197</v>
      </c>
      <c r="AJ29" t="s">
        <v>197</v>
      </c>
      <c r="AK29" t="s">
        <v>197</v>
      </c>
      <c r="AL29" t="s">
        <v>197</v>
      </c>
      <c r="AM29" t="s">
        <v>197</v>
      </c>
      <c r="AN29" t="s">
        <v>197</v>
      </c>
      <c r="AO29" t="s">
        <v>197</v>
      </c>
      <c r="AP29" t="s">
        <v>197</v>
      </c>
      <c r="AQ29" t="s">
        <v>197</v>
      </c>
      <c r="AR29" t="s">
        <v>197</v>
      </c>
      <c r="AS29">
        <v>0</v>
      </c>
      <c r="AT29">
        <v>0</v>
      </c>
      <c r="AU29">
        <v>0</v>
      </c>
      <c r="AV29">
        <v>0.014716087406451601</v>
      </c>
      <c r="AW29">
        <v>0</v>
      </c>
      <c r="AX29">
        <v>0.22738105478790049</v>
      </c>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row>
    <row r="30">
      <c r="A30" t="s">
        <v>691</v>
      </c>
      <c r="B30">
        <v>2004</v>
      </c>
      <c r="C30" t="s">
        <v>694</v>
      </c>
      <c r="D30">
        <v>72</v>
      </c>
      <c r="E30" t="s">
        <v>166</v>
      </c>
      <c r="F30" t="s">
        <v>181</v>
      </c>
      <c r="G30" t="s">
        <v>197</v>
      </c>
      <c r="H30">
        <v>0</v>
      </c>
      <c r="I30">
        <v>0</v>
      </c>
      <c r="J30">
        <v>0</v>
      </c>
      <c r="K30">
        <v>0</v>
      </c>
      <c r="L30">
        <v>0.0274584683402141</v>
      </c>
      <c r="M30">
        <v>0</v>
      </c>
      <c r="N30">
        <v>0</v>
      </c>
      <c r="O30">
        <v>0.1019487254584857</v>
      </c>
      <c r="P30">
        <v>0.024092090142142</v>
      </c>
      <c r="Q30">
        <v>0</v>
      </c>
      <c r="R30">
        <v>0</v>
      </c>
      <c r="S30">
        <v>0</v>
      </c>
      <c r="T30">
        <v>0</v>
      </c>
      <c r="U30">
        <v>0</v>
      </c>
      <c r="V30">
        <v>0</v>
      </c>
      <c r="W30" t="s">
        <v>159</v>
      </c>
      <c r="X30" t="s">
        <v>160</v>
      </c>
      <c r="Y30" t="s">
        <v>161</v>
      </c>
      <c r="Z30" t="s">
        <v>162</v>
      </c>
      <c r="AA30" t="s">
        <v>163</v>
      </c>
      <c r="AB30" t="s">
        <v>164</v>
      </c>
      <c r="AC30" t="s">
        <v>197</v>
      </c>
      <c r="AD30" t="s">
        <v>197</v>
      </c>
      <c r="AE30" t="s">
        <v>197</v>
      </c>
      <c r="AF30" t="s">
        <v>197</v>
      </c>
      <c r="AG30" t="s">
        <v>197</v>
      </c>
      <c r="AH30" t="s">
        <v>197</v>
      </c>
      <c r="AI30" t="s">
        <v>197</v>
      </c>
      <c r="AJ30" t="s">
        <v>197</v>
      </c>
      <c r="AK30" t="s">
        <v>197</v>
      </c>
      <c r="AL30" t="s">
        <v>197</v>
      </c>
      <c r="AM30" t="s">
        <v>197</v>
      </c>
      <c r="AN30" t="s">
        <v>197</v>
      </c>
      <c r="AO30" t="s">
        <v>197</v>
      </c>
      <c r="AP30" t="s">
        <v>197</v>
      </c>
      <c r="AQ30" t="s">
        <v>197</v>
      </c>
      <c r="AR30" t="s">
        <v>197</v>
      </c>
      <c r="AS30">
        <v>0.018423060896409101</v>
      </c>
      <c r="AT30">
        <v>0</v>
      </c>
      <c r="AU30">
        <v>0</v>
      </c>
      <c r="AV30">
        <v>0</v>
      </c>
      <c r="AW30">
        <v>0</v>
      </c>
      <c r="AX30">
        <v>0</v>
      </c>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row>
    <row r="31">
      <c r="A31" t="s">
        <v>691</v>
      </c>
      <c r="B31">
        <v>2004</v>
      </c>
      <c r="C31" t="s">
        <v>694</v>
      </c>
      <c r="D31">
        <v>73</v>
      </c>
      <c r="E31" t="s">
        <v>166</v>
      </c>
      <c r="F31" t="s">
        <v>46</v>
      </c>
      <c r="G31" t="s">
        <v>197</v>
      </c>
      <c r="H31">
        <v>0</v>
      </c>
      <c r="I31">
        <v>0</v>
      </c>
      <c r="J31">
        <v>0</v>
      </c>
      <c r="K31">
        <v>0.0053485995244981002</v>
      </c>
      <c r="L31">
        <v>0</v>
      </c>
      <c r="M31">
        <v>0</v>
      </c>
      <c r="N31">
        <v>0.025551865438246699</v>
      </c>
      <c r="O31">
        <v>0</v>
      </c>
      <c r="P31">
        <v>0</v>
      </c>
      <c r="Q31">
        <v>0</v>
      </c>
      <c r="R31">
        <v>0</v>
      </c>
      <c r="S31">
        <v>0</v>
      </c>
      <c r="T31">
        <v>0</v>
      </c>
      <c r="U31">
        <v>0</v>
      </c>
      <c r="V31">
        <v>0</v>
      </c>
      <c r="W31" t="s">
        <v>159</v>
      </c>
      <c r="X31" t="s">
        <v>160</v>
      </c>
      <c r="Y31" t="s">
        <v>161</v>
      </c>
      <c r="Z31" t="s">
        <v>162</v>
      </c>
      <c r="AA31" t="s">
        <v>163</v>
      </c>
      <c r="AB31" t="s">
        <v>164</v>
      </c>
      <c r="AC31" t="s">
        <v>197</v>
      </c>
      <c r="AD31" t="s">
        <v>197</v>
      </c>
      <c r="AE31" t="s">
        <v>197</v>
      </c>
      <c r="AF31" t="s">
        <v>197</v>
      </c>
      <c r="AG31" t="s">
        <v>197</v>
      </c>
      <c r="AH31" t="s">
        <v>197</v>
      </c>
      <c r="AI31" t="s">
        <v>197</v>
      </c>
      <c r="AJ31" t="s">
        <v>197</v>
      </c>
      <c r="AK31" t="s">
        <v>197</v>
      </c>
      <c r="AL31" t="s">
        <v>197</v>
      </c>
      <c r="AM31" t="s">
        <v>197</v>
      </c>
      <c r="AN31" t="s">
        <v>197</v>
      </c>
      <c r="AO31" t="s">
        <v>197</v>
      </c>
      <c r="AP31" t="s">
        <v>197</v>
      </c>
      <c r="AQ31" t="s">
        <v>197</v>
      </c>
      <c r="AR31" t="s">
        <v>197</v>
      </c>
      <c r="AS31">
        <v>0</v>
      </c>
      <c r="AT31">
        <v>0.014107084580870099</v>
      </c>
      <c r="AU31">
        <v>0</v>
      </c>
      <c r="AV31">
        <v>0</v>
      </c>
      <c r="AW31">
        <v>0</v>
      </c>
      <c r="AX31">
        <v>0</v>
      </c>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row>
    <row r="32">
      <c r="A32" t="s">
        <v>691</v>
      </c>
      <c r="B32">
        <v>2004</v>
      </c>
      <c r="C32" t="s">
        <v>694</v>
      </c>
      <c r="D32">
        <v>122</v>
      </c>
      <c r="E32" t="s">
        <v>18</v>
      </c>
      <c r="F32" t="s">
        <v>14</v>
      </c>
      <c r="G32" t="s">
        <v>712</v>
      </c>
      <c r="H32">
        <v>0.25701524297851391</v>
      </c>
      <c r="I32">
        <v>0.18732079095327461</v>
      </c>
      <c r="J32">
        <v>0.50907861732512827</v>
      </c>
      <c r="K32">
        <v>2.1973468373650178</v>
      </c>
      <c r="L32">
        <v>19.529088932626429</v>
      </c>
      <c r="M32">
        <v>3.4831740328528791</v>
      </c>
      <c r="N32">
        <v>7.4755397724737254</v>
      </c>
      <c r="O32">
        <v>14.966641711335001</v>
      </c>
      <c r="P32">
        <v>16.725790502694291</v>
      </c>
      <c r="Q32">
        <v>45.1337584301519</v>
      </c>
      <c r="R32">
        <v>0.14730178112435621</v>
      </c>
      <c r="S32">
        <v>0.13110898597494081</v>
      </c>
      <c r="T32">
        <v>0.23551260764117879</v>
      </c>
      <c r="U32">
        <v>1.022365044664979</v>
      </c>
      <c r="V32">
        <v>6.4779973596928873</v>
      </c>
      <c r="W32" t="s">
        <v>159</v>
      </c>
      <c r="X32" t="s">
        <v>160</v>
      </c>
      <c r="Y32" t="s">
        <v>161</v>
      </c>
      <c r="Z32" t="s">
        <v>162</v>
      </c>
      <c r="AA32" t="s">
        <v>163</v>
      </c>
      <c r="AB32" t="s">
        <v>164</v>
      </c>
      <c r="AC32" t="s">
        <v>197</v>
      </c>
      <c r="AD32" t="s">
        <v>197</v>
      </c>
      <c r="AE32" t="s">
        <v>197</v>
      </c>
      <c r="AF32" t="s">
        <v>197</v>
      </c>
      <c r="AG32" t="s">
        <v>197</v>
      </c>
      <c r="AH32" t="s">
        <v>197</v>
      </c>
      <c r="AI32" t="s">
        <v>197</v>
      </c>
      <c r="AJ32" t="s">
        <v>197</v>
      </c>
      <c r="AK32" t="s">
        <v>197</v>
      </c>
      <c r="AL32" t="s">
        <v>197</v>
      </c>
      <c r="AM32" t="s">
        <v>197</v>
      </c>
      <c r="AN32" t="s">
        <v>197</v>
      </c>
      <c r="AO32" t="s">
        <v>197</v>
      </c>
      <c r="AP32" t="s">
        <v>197</v>
      </c>
      <c r="AQ32" t="s">
        <v>197</v>
      </c>
      <c r="AR32" t="s">
        <v>197</v>
      </c>
      <c r="AS32">
        <v>5.5977720285237504</v>
      </c>
      <c r="AT32">
        <v>4.8126379164555271</v>
      </c>
      <c r="AU32">
        <v>1.2429520645153009</v>
      </c>
      <c r="AV32">
        <v>1.6835718003438609</v>
      </c>
      <c r="AW32">
        <v>4.7471869623029859</v>
      </c>
      <c r="AX32">
        <v>1.7597037648980389</v>
      </c>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row>
    <row r="33">
      <c r="A33" t="s">
        <v>691</v>
      </c>
      <c r="B33">
        <v>2004</v>
      </c>
      <c r="C33" t="s">
        <v>694</v>
      </c>
      <c r="D33">
        <v>123</v>
      </c>
      <c r="E33" t="s">
        <v>18</v>
      </c>
      <c r="F33" t="s">
        <v>51</v>
      </c>
      <c r="G33" t="s">
        <v>197</v>
      </c>
      <c r="H33">
        <v>99.742984757021489</v>
      </c>
      <c r="I33">
        <v>99.812679209046721</v>
      </c>
      <c r="J33">
        <v>99.49092138267487</v>
      </c>
      <c r="K33">
        <v>97.802653162634982</v>
      </c>
      <c r="L33">
        <v>80.470911067373578</v>
      </c>
      <c r="M33">
        <v>96.516825967147128</v>
      </c>
      <c r="N33">
        <v>92.524460227526276</v>
      </c>
      <c r="O33">
        <v>85.033358288664999</v>
      </c>
      <c r="P33">
        <v>83.274209497305719</v>
      </c>
      <c r="Q33">
        <v>54.8662415698481</v>
      </c>
      <c r="R33">
        <v>99.852698218875645</v>
      </c>
      <c r="S33">
        <v>99.868891014025053</v>
      </c>
      <c r="T33">
        <v>99.764487392358816</v>
      </c>
      <c r="U33">
        <v>98.97763495533502</v>
      </c>
      <c r="V33">
        <v>93.522002640307107</v>
      </c>
      <c r="W33" t="s">
        <v>159</v>
      </c>
      <c r="X33" t="s">
        <v>160</v>
      </c>
      <c r="Y33" t="s">
        <v>161</v>
      </c>
      <c r="Z33" t="s">
        <v>162</v>
      </c>
      <c r="AA33" t="s">
        <v>163</v>
      </c>
      <c r="AB33" t="s">
        <v>164</v>
      </c>
      <c r="AC33" t="s">
        <v>197</v>
      </c>
      <c r="AD33" t="s">
        <v>197</v>
      </c>
      <c r="AE33" t="s">
        <v>197</v>
      </c>
      <c r="AF33" t="s">
        <v>197</v>
      </c>
      <c r="AG33" t="s">
        <v>197</v>
      </c>
      <c r="AH33" t="s">
        <v>197</v>
      </c>
      <c r="AI33" t="s">
        <v>197</v>
      </c>
      <c r="AJ33" t="s">
        <v>197</v>
      </c>
      <c r="AK33" t="s">
        <v>197</v>
      </c>
      <c r="AL33" t="s">
        <v>197</v>
      </c>
      <c r="AM33" t="s">
        <v>197</v>
      </c>
      <c r="AN33" t="s">
        <v>197</v>
      </c>
      <c r="AO33" t="s">
        <v>197</v>
      </c>
      <c r="AP33" t="s">
        <v>197</v>
      </c>
      <c r="AQ33" t="s">
        <v>197</v>
      </c>
      <c r="AR33" t="s">
        <v>197</v>
      </c>
      <c r="AS33">
        <v>94.40222797147625</v>
      </c>
      <c r="AT33">
        <v>95.187362083544471</v>
      </c>
      <c r="AU33">
        <v>98.757047935484692</v>
      </c>
      <c r="AV33">
        <v>98.316428199656144</v>
      </c>
      <c r="AW33">
        <v>95.25281303769701</v>
      </c>
      <c r="AX33">
        <v>98.240296235101965</v>
      </c>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row>
    <row r="34">
      <c r="A34" t="s">
        <v>691</v>
      </c>
      <c r="B34">
        <v>2004</v>
      </c>
      <c r="C34" t="s">
        <v>694</v>
      </c>
      <c r="D34">
        <v>124</v>
      </c>
      <c r="E34" t="s">
        <v>50</v>
      </c>
      <c r="F34" t="s">
        <v>15</v>
      </c>
      <c r="G34" t="s">
        <v>713</v>
      </c>
      <c r="H34">
        <v>0.031704400199058499</v>
      </c>
      <c r="I34">
        <v>0.069595400110605402</v>
      </c>
      <c r="J34">
        <v>0.17180897132332079</v>
      </c>
      <c r="K34">
        <v>0.99544780580849546</v>
      </c>
      <c r="L34">
        <v>10.501408840419989</v>
      </c>
      <c r="M34">
        <v>1.011702081118516</v>
      </c>
      <c r="N34">
        <v>1.488462581293565</v>
      </c>
      <c r="O34">
        <v>5.1303726316781422</v>
      </c>
      <c r="P34">
        <v>6.9338513628025042</v>
      </c>
      <c r="Q34">
        <v>32.024065394838999</v>
      </c>
      <c r="R34">
        <v>0</v>
      </c>
      <c r="S34">
        <v>0.0340018322799851</v>
      </c>
      <c r="T34">
        <v>0.099712323442559203</v>
      </c>
      <c r="U34">
        <v>0.47335659085953963</v>
      </c>
      <c r="V34">
        <v>3.6899360934458052</v>
      </c>
      <c r="W34" t="s">
        <v>159</v>
      </c>
      <c r="X34" t="s">
        <v>160</v>
      </c>
      <c r="Y34" t="s">
        <v>161</v>
      </c>
      <c r="Z34" t="s">
        <v>162</v>
      </c>
      <c r="AA34" t="s">
        <v>163</v>
      </c>
      <c r="AB34" t="s">
        <v>164</v>
      </c>
      <c r="AC34" t="s">
        <v>197</v>
      </c>
      <c r="AD34" t="s">
        <v>197</v>
      </c>
      <c r="AE34" t="s">
        <v>197</v>
      </c>
      <c r="AF34" t="s">
        <v>197</v>
      </c>
      <c r="AG34" t="s">
        <v>197</v>
      </c>
      <c r="AH34" t="s">
        <v>197</v>
      </c>
      <c r="AI34" t="s">
        <v>197</v>
      </c>
      <c r="AJ34" t="s">
        <v>197</v>
      </c>
      <c r="AK34" t="s">
        <v>197</v>
      </c>
      <c r="AL34" t="s">
        <v>197</v>
      </c>
      <c r="AM34" t="s">
        <v>197</v>
      </c>
      <c r="AN34" t="s">
        <v>197</v>
      </c>
      <c r="AO34" t="s">
        <v>197</v>
      </c>
      <c r="AP34" t="s">
        <v>197</v>
      </c>
      <c r="AQ34" t="s">
        <v>197</v>
      </c>
      <c r="AR34" t="s">
        <v>197</v>
      </c>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row>
    <row r="35">
      <c r="A35" t="s">
        <v>691</v>
      </c>
      <c r="B35">
        <v>2004</v>
      </c>
      <c r="C35" t="s">
        <v>694</v>
      </c>
      <c r="D35">
        <v>125</v>
      </c>
      <c r="E35" t="s">
        <v>50</v>
      </c>
      <c r="F35" t="s">
        <v>16</v>
      </c>
      <c r="G35" t="s">
        <v>714</v>
      </c>
      <c r="H35">
        <v>0.2253108427794554</v>
      </c>
      <c r="I35">
        <v>0.1177253908426692</v>
      </c>
      <c r="J35">
        <v>0.33726964600180742</v>
      </c>
      <c r="K35">
        <v>1.2018990315565219</v>
      </c>
      <c r="L35">
        <v>9.0276800922064098</v>
      </c>
      <c r="M35">
        <v>2.4714719517343631</v>
      </c>
      <c r="N35">
        <v>5.9870771911801626</v>
      </c>
      <c r="O35">
        <v>9.8362690796568568</v>
      </c>
      <c r="P35">
        <v>9.7919391398917863</v>
      </c>
      <c r="Q35">
        <v>13.109693035312899</v>
      </c>
      <c r="R35">
        <v>0.14730178112435621</v>
      </c>
      <c r="S35">
        <v>0.097107153694955595</v>
      </c>
      <c r="T35">
        <v>0.1358002841986197</v>
      </c>
      <c r="U35">
        <v>0.54900845380543872</v>
      </c>
      <c r="V35">
        <v>2.7880612662470838</v>
      </c>
      <c r="W35" t="s">
        <v>159</v>
      </c>
      <c r="X35" t="s">
        <v>160</v>
      </c>
      <c r="Y35" t="s">
        <v>161</v>
      </c>
      <c r="Z35" t="s">
        <v>162</v>
      </c>
      <c r="AA35" t="s">
        <v>163</v>
      </c>
      <c r="AB35" t="s">
        <v>164</v>
      </c>
      <c r="AC35" t="s">
        <v>197</v>
      </c>
      <c r="AD35" t="s">
        <v>197</v>
      </c>
      <c r="AE35" t="s">
        <v>197</v>
      </c>
      <c r="AF35" t="s">
        <v>197</v>
      </c>
      <c r="AG35" t="s">
        <v>197</v>
      </c>
      <c r="AH35" t="s">
        <v>197</v>
      </c>
      <c r="AI35" t="s">
        <v>197</v>
      </c>
      <c r="AJ35" t="s">
        <v>197</v>
      </c>
      <c r="AK35" t="s">
        <v>197</v>
      </c>
      <c r="AL35" t="s">
        <v>197</v>
      </c>
      <c r="AM35" t="s">
        <v>197</v>
      </c>
      <c r="AN35" t="s">
        <v>197</v>
      </c>
      <c r="AO35" t="s">
        <v>197</v>
      </c>
      <c r="AP35" t="s">
        <v>197</v>
      </c>
      <c r="AQ35" t="s">
        <v>197</v>
      </c>
      <c r="AR35" t="s">
        <v>197</v>
      </c>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row>
    <row r="36">
      <c r="A36" t="s">
        <v>691</v>
      </c>
      <c r="B36">
        <v>2004</v>
      </c>
      <c r="C36" t="s">
        <v>694</v>
      </c>
      <c r="D36">
        <v>126</v>
      </c>
      <c r="E36" t="s">
        <v>50</v>
      </c>
      <c r="F36" t="s">
        <v>22</v>
      </c>
      <c r="G36" t="s">
        <v>715</v>
      </c>
      <c r="H36">
        <v>24.7814617604636</v>
      </c>
      <c r="I36">
        <v>28.717580033015508</v>
      </c>
      <c r="J36">
        <v>48.297335417490807</v>
      </c>
      <c r="K36">
        <v>63.768996788167883</v>
      </c>
      <c r="L36">
        <v>77.418086059650761</v>
      </c>
      <c r="M36">
        <v>43.988252831404317</v>
      </c>
      <c r="N36">
        <v>60.411562363567633</v>
      </c>
      <c r="O36">
        <v>74.95688120525287</v>
      </c>
      <c r="P36">
        <v>79.419023373091704</v>
      </c>
      <c r="Q36">
        <v>53.912952571122261</v>
      </c>
      <c r="R36">
        <v>23.42981643934155</v>
      </c>
      <c r="S36">
        <v>27.431404349867989</v>
      </c>
      <c r="T36">
        <v>38.721437688548953</v>
      </c>
      <c r="U36">
        <v>57.572776570052767</v>
      </c>
      <c r="V36">
        <v>79.354267716315675</v>
      </c>
      <c r="W36" t="s">
        <v>159</v>
      </c>
      <c r="X36" t="s">
        <v>160</v>
      </c>
      <c r="Y36" t="s">
        <v>161</v>
      </c>
      <c r="Z36" t="s">
        <v>162</v>
      </c>
      <c r="AA36" t="s">
        <v>163</v>
      </c>
      <c r="AB36" t="s">
        <v>164</v>
      </c>
      <c r="AC36" t="s">
        <v>197</v>
      </c>
      <c r="AD36" t="s">
        <v>197</v>
      </c>
      <c r="AE36" t="s">
        <v>197</v>
      </c>
      <c r="AF36" t="s">
        <v>197</v>
      </c>
      <c r="AG36" t="s">
        <v>197</v>
      </c>
      <c r="AH36" t="s">
        <v>197</v>
      </c>
      <c r="AI36" t="s">
        <v>197</v>
      </c>
      <c r="AJ36" t="s">
        <v>197</v>
      </c>
      <c r="AK36" t="s">
        <v>197</v>
      </c>
      <c r="AL36" t="s">
        <v>197</v>
      </c>
      <c r="AM36" t="s">
        <v>197</v>
      </c>
      <c r="AN36" t="s">
        <v>197</v>
      </c>
      <c r="AO36" t="s">
        <v>197</v>
      </c>
      <c r="AP36" t="s">
        <v>197</v>
      </c>
      <c r="AQ36" t="s">
        <v>197</v>
      </c>
      <c r="AR36" t="s">
        <v>197</v>
      </c>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row>
    <row r="37">
      <c r="A37" t="s">
        <v>691</v>
      </c>
      <c r="B37">
        <v>2004</v>
      </c>
      <c r="C37" t="s">
        <v>694</v>
      </c>
      <c r="D37">
        <v>127</v>
      </c>
      <c r="E37" t="s">
        <v>50</v>
      </c>
      <c r="F37" t="s">
        <v>19</v>
      </c>
      <c r="G37" t="s">
        <v>716</v>
      </c>
      <c r="H37">
        <v>74.961522996557889</v>
      </c>
      <c r="I37">
        <v>71.095099176031212</v>
      </c>
      <c r="J37">
        <v>51.193585965184063</v>
      </c>
      <c r="K37">
        <v>34.0336563744671</v>
      </c>
      <c r="L37">
        <v>3.0528250077228418</v>
      </c>
      <c r="M37">
        <v>52.528573135742803</v>
      </c>
      <c r="N37">
        <v>32.112897863958644</v>
      </c>
      <c r="O37">
        <v>10.076477083412129</v>
      </c>
      <c r="P37">
        <v>3.8551861242139949</v>
      </c>
      <c r="Q37">
        <v>0.95328899872583628</v>
      </c>
      <c r="R37">
        <v>76.422881779534094</v>
      </c>
      <c r="S37">
        <v>72.437486664157063</v>
      </c>
      <c r="T37">
        <v>61.043049703809871</v>
      </c>
      <c r="U37">
        <v>41.404858385282253</v>
      </c>
      <c r="V37">
        <v>14.16773492399143</v>
      </c>
      <c r="W37" t="s">
        <v>159</v>
      </c>
      <c r="X37" t="s">
        <v>160</v>
      </c>
      <c r="Y37" t="s">
        <v>161</v>
      </c>
      <c r="Z37" t="s">
        <v>162</v>
      </c>
      <c r="AA37" t="s">
        <v>163</v>
      </c>
      <c r="AB37" t="s">
        <v>164</v>
      </c>
      <c r="AC37" t="s">
        <v>197</v>
      </c>
      <c r="AD37" t="s">
        <v>197</v>
      </c>
      <c r="AE37" t="s">
        <v>197</v>
      </c>
      <c r="AF37" t="s">
        <v>197</v>
      </c>
      <c r="AG37" t="s">
        <v>197</v>
      </c>
      <c r="AH37" t="s">
        <v>197</v>
      </c>
      <c r="AI37" t="s">
        <v>197</v>
      </c>
      <c r="AJ37" t="s">
        <v>197</v>
      </c>
      <c r="AK37" t="s">
        <v>197</v>
      </c>
      <c r="AL37" t="s">
        <v>197</v>
      </c>
      <c r="AM37" t="s">
        <v>197</v>
      </c>
      <c r="AN37" t="s">
        <v>197</v>
      </c>
      <c r="AO37" t="s">
        <v>197</v>
      </c>
      <c r="AP37" t="s">
        <v>197</v>
      </c>
      <c r="AQ37" t="s">
        <v>197</v>
      </c>
      <c r="AR37" t="s">
        <v>197</v>
      </c>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row>
    <row r="38">
      <c r="A38" t="s">
        <v>691</v>
      </c>
      <c r="B38">
        <v>2004</v>
      </c>
      <c r="C38" t="s">
        <v>694</v>
      </c>
      <c r="D38">
        <v>138</v>
      </c>
      <c r="E38" t="s">
        <v>50</v>
      </c>
      <c r="F38" t="s">
        <v>41</v>
      </c>
      <c r="G38" t="s">
        <v>197</v>
      </c>
      <c r="H38">
        <v>25.038477003441951</v>
      </c>
      <c r="I38">
        <v>28.904900823968891</v>
      </c>
      <c r="J38">
        <v>48.806414034815717</v>
      </c>
      <c r="K38">
        <v>65.966343625532872</v>
      </c>
      <c r="L38">
        <v>96.947535002160549</v>
      </c>
      <c r="M38">
        <v>47.471426864257268</v>
      </c>
      <c r="N38">
        <v>67.887102136041293</v>
      </c>
      <c r="O38">
        <v>89.923522916587842</v>
      </c>
      <c r="P38">
        <v>96.146808339037889</v>
      </c>
      <c r="Q38">
        <v>99.046711001274176</v>
      </c>
      <c r="R38">
        <v>23.577118220465881</v>
      </c>
      <c r="S38">
        <v>27.56251333584294</v>
      </c>
      <c r="T38">
        <v>38.956950296190342</v>
      </c>
      <c r="U38">
        <v>58.595141614717903</v>
      </c>
      <c r="V38">
        <v>85.832265076008611</v>
      </c>
      <c r="W38" t="s">
        <v>159</v>
      </c>
      <c r="X38" t="s">
        <v>160</v>
      </c>
      <c r="Y38" t="s">
        <v>161</v>
      </c>
      <c r="Z38" t="s">
        <v>162</v>
      </c>
      <c r="AA38" t="s">
        <v>163</v>
      </c>
      <c r="AB38" t="s">
        <v>164</v>
      </c>
      <c r="AC38" t="s">
        <v>197</v>
      </c>
      <c r="AD38" t="s">
        <v>197</v>
      </c>
      <c r="AE38" t="s">
        <v>197</v>
      </c>
      <c r="AF38" t="s">
        <v>197</v>
      </c>
      <c r="AG38" t="s">
        <v>197</v>
      </c>
      <c r="AH38" t="s">
        <v>197</v>
      </c>
      <c r="AI38" t="s">
        <v>197</v>
      </c>
      <c r="AJ38" t="s">
        <v>197</v>
      </c>
      <c r="AK38" t="s">
        <v>197</v>
      </c>
      <c r="AL38" t="s">
        <v>197</v>
      </c>
      <c r="AM38" t="s">
        <v>197</v>
      </c>
      <c r="AN38" t="s">
        <v>197</v>
      </c>
      <c r="AO38" t="s">
        <v>197</v>
      </c>
      <c r="AP38" t="s">
        <v>197</v>
      </c>
      <c r="AQ38" t="s">
        <v>197</v>
      </c>
      <c r="AR38" t="s">
        <v>197</v>
      </c>
      <c r="AS38">
        <v>84.958180041589898</v>
      </c>
      <c r="AT38">
        <v>44.141051999411367</v>
      </c>
      <c r="AU38">
        <v>39.153964392419446</v>
      </c>
      <c r="AV38">
        <v>27.582727333107051</v>
      </c>
      <c r="AW38">
        <v>76.678526407256399</v>
      </c>
      <c r="AX38">
        <v>12.851025384600129</v>
      </c>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row>
    <row r="39">
      <c r="A39" t="s">
        <v>691</v>
      </c>
      <c r="B39">
        <v>2004</v>
      </c>
      <c r="C39" t="s">
        <v>694</v>
      </c>
      <c r="D39">
        <v>139</v>
      </c>
      <c r="E39" t="s">
        <v>50</v>
      </c>
      <c r="F39" t="s">
        <v>19</v>
      </c>
      <c r="G39" t="s">
        <v>197</v>
      </c>
      <c r="H39">
        <v>74.961522996557889</v>
      </c>
      <c r="I39">
        <v>71.095099176031212</v>
      </c>
      <c r="J39">
        <v>51.193585965184063</v>
      </c>
      <c r="K39">
        <v>34.0336563744671</v>
      </c>
      <c r="L39">
        <v>3.052464997839401</v>
      </c>
      <c r="M39">
        <v>52.528573135742803</v>
      </c>
      <c r="N39">
        <v>32.112897863958644</v>
      </c>
      <c r="O39">
        <v>10.076477083412129</v>
      </c>
      <c r="P39">
        <v>3.853191660962096</v>
      </c>
      <c r="Q39">
        <v>0.95328899872583628</v>
      </c>
      <c r="R39">
        <v>76.422881779534094</v>
      </c>
      <c r="S39">
        <v>72.437486664157063</v>
      </c>
      <c r="T39">
        <v>61.043049703809871</v>
      </c>
      <c r="U39">
        <v>41.404858385282253</v>
      </c>
      <c r="V39">
        <v>14.16773492399143</v>
      </c>
      <c r="W39" t="s">
        <v>159</v>
      </c>
      <c r="X39" t="s">
        <v>160</v>
      </c>
      <c r="Y39" t="s">
        <v>161</v>
      </c>
      <c r="Z39" t="s">
        <v>162</v>
      </c>
      <c r="AA39" t="s">
        <v>163</v>
      </c>
      <c r="AB39" t="s">
        <v>164</v>
      </c>
      <c r="AC39" t="s">
        <v>197</v>
      </c>
      <c r="AD39" t="s">
        <v>197</v>
      </c>
      <c r="AE39" t="s">
        <v>197</v>
      </c>
      <c r="AF39" t="s">
        <v>197</v>
      </c>
      <c r="AG39" t="s">
        <v>197</v>
      </c>
      <c r="AH39" t="s">
        <v>197</v>
      </c>
      <c r="AI39" t="s">
        <v>197</v>
      </c>
      <c r="AJ39" t="s">
        <v>197</v>
      </c>
      <c r="AK39" t="s">
        <v>197</v>
      </c>
      <c r="AL39" t="s">
        <v>197</v>
      </c>
      <c r="AM39" t="s">
        <v>197</v>
      </c>
      <c r="AN39" t="s">
        <v>197</v>
      </c>
      <c r="AO39" t="s">
        <v>197</v>
      </c>
      <c r="AP39" t="s">
        <v>197</v>
      </c>
      <c r="AQ39" t="s">
        <v>197</v>
      </c>
      <c r="AR39" t="s">
        <v>197</v>
      </c>
      <c r="AS39">
        <v>15.04181995841004</v>
      </c>
      <c r="AT39">
        <v>55.858948000588541</v>
      </c>
      <c r="AU39">
        <v>60.846035607580617</v>
      </c>
      <c r="AV39">
        <v>72.417272666892899</v>
      </c>
      <c r="AW39">
        <v>23.321473592743409</v>
      </c>
      <c r="AX39">
        <v>87.148974615399965</v>
      </c>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row>
    <row r="40">
      <c r="A40" t="s">
        <v>691</v>
      </c>
      <c r="B40">
        <v>2004</v>
      </c>
      <c r="C40" t="s">
        <v>694</v>
      </c>
      <c r="D40">
        <v>151</v>
      </c>
      <c r="E40" t="s">
        <v>110</v>
      </c>
      <c r="F40" t="s">
        <v>49</v>
      </c>
      <c r="G40" t="s">
        <v>197</v>
      </c>
      <c r="H40">
        <v>64.30589790017001</v>
      </c>
      <c r="I40">
        <v>60.653862205313743</v>
      </c>
      <c r="J40">
        <v>58.930201505487418</v>
      </c>
      <c r="K40">
        <v>63.318849531855562</v>
      </c>
      <c r="L40">
        <v>67.093291923898335</v>
      </c>
      <c r="M40">
        <v>64.76947602102517</v>
      </c>
      <c r="N40">
        <v>63.845093477420498</v>
      </c>
      <c r="O40">
        <v>73.977343381527689</v>
      </c>
      <c r="P40">
        <v>73.156460101053682</v>
      </c>
      <c r="Q40">
        <v>50.19630380537091</v>
      </c>
      <c r="R40">
        <v>63.091484543299117</v>
      </c>
      <c r="S40">
        <v>56.946227212831722</v>
      </c>
      <c r="T40">
        <v>60.917604482257772</v>
      </c>
      <c r="U40">
        <v>59.745905488203391</v>
      </c>
      <c r="V40">
        <v>67.278761028960432</v>
      </c>
      <c r="W40" t="s">
        <v>159</v>
      </c>
      <c r="X40" t="s">
        <v>160</v>
      </c>
      <c r="Y40" t="s">
        <v>161</v>
      </c>
      <c r="Z40" t="s">
        <v>162</v>
      </c>
      <c r="AA40" t="s">
        <v>163</v>
      </c>
      <c r="AB40" t="s">
        <v>164</v>
      </c>
      <c r="AC40" t="s">
        <v>197</v>
      </c>
      <c r="AD40" t="s">
        <v>197</v>
      </c>
      <c r="AE40" t="s">
        <v>197</v>
      </c>
      <c r="AF40" t="s">
        <v>197</v>
      </c>
      <c r="AG40" t="s">
        <v>197</v>
      </c>
      <c r="AH40" t="s">
        <v>197</v>
      </c>
      <c r="AI40" t="s">
        <v>197</v>
      </c>
      <c r="AJ40" t="s">
        <v>197</v>
      </c>
      <c r="AK40" t="s">
        <v>197</v>
      </c>
      <c r="AL40" t="s">
        <v>197</v>
      </c>
      <c r="AM40" t="s">
        <v>197</v>
      </c>
      <c r="AN40" t="s">
        <v>197</v>
      </c>
      <c r="AO40" t="s">
        <v>197</v>
      </c>
      <c r="AP40" t="s">
        <v>197</v>
      </c>
      <c r="AQ40" t="s">
        <v>197</v>
      </c>
      <c r="AR40" t="s">
        <v>197</v>
      </c>
      <c r="AS40">
        <v>69.356221811386945</v>
      </c>
      <c r="AT40">
        <v>64.28838613973754</v>
      </c>
      <c r="AU40">
        <v>56.114526071318203</v>
      </c>
      <c r="AV40">
        <v>71.636927056940294</v>
      </c>
      <c r="AW40">
        <v>53.800982330140478</v>
      </c>
      <c r="AX40">
        <v>61.645971809954197</v>
      </c>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row>
    <row r="41">
      <c r="A41" t="s">
        <v>691</v>
      </c>
      <c r="B41">
        <v>2004</v>
      </c>
      <c r="C41" t="s">
        <v>694</v>
      </c>
      <c r="D41">
        <v>152</v>
      </c>
      <c r="E41" t="s">
        <v>110</v>
      </c>
      <c r="F41" t="s">
        <v>48</v>
      </c>
      <c r="G41" t="s">
        <v>197</v>
      </c>
      <c r="H41">
        <v>34.237167629790221</v>
      </c>
      <c r="I41">
        <v>39.066798914978833</v>
      </c>
      <c r="J41">
        <v>41.069798494512639</v>
      </c>
      <c r="K41">
        <v>36.070841747086241</v>
      </c>
      <c r="L41">
        <v>32.619762896501321</v>
      </c>
      <c r="M41">
        <v>35.162008186274782</v>
      </c>
      <c r="N41">
        <v>35.293478428062421</v>
      </c>
      <c r="O41">
        <v>25.53986803618826</v>
      </c>
      <c r="P41">
        <v>26.189648596743019</v>
      </c>
      <c r="Q41">
        <v>49.473031484354387</v>
      </c>
      <c r="R41">
        <v>35.224454243880757</v>
      </c>
      <c r="S41">
        <v>43.053772787168228</v>
      </c>
      <c r="T41">
        <v>38.87287235042912</v>
      </c>
      <c r="U41">
        <v>39.941022060370557</v>
      </c>
      <c r="V41">
        <v>32.547069300771057</v>
      </c>
      <c r="W41" t="s">
        <v>159</v>
      </c>
      <c r="X41" t="s">
        <v>160</v>
      </c>
      <c r="Y41" t="s">
        <v>161</v>
      </c>
      <c r="Z41" t="s">
        <v>162</v>
      </c>
      <c r="AA41" t="s">
        <v>163</v>
      </c>
      <c r="AB41" t="s">
        <v>164</v>
      </c>
      <c r="AC41" t="s">
        <v>197</v>
      </c>
      <c r="AD41" t="s">
        <v>197</v>
      </c>
      <c r="AE41" t="s">
        <v>197</v>
      </c>
      <c r="AF41" t="s">
        <v>197</v>
      </c>
      <c r="AG41" t="s">
        <v>197</v>
      </c>
      <c r="AH41" t="s">
        <v>197</v>
      </c>
      <c r="AI41" t="s">
        <v>197</v>
      </c>
      <c r="AJ41" t="s">
        <v>197</v>
      </c>
      <c r="AK41" t="s">
        <v>197</v>
      </c>
      <c r="AL41" t="s">
        <v>197</v>
      </c>
      <c r="AM41" t="s">
        <v>197</v>
      </c>
      <c r="AN41" t="s">
        <v>197</v>
      </c>
      <c r="AO41" t="s">
        <v>197</v>
      </c>
      <c r="AP41" t="s">
        <v>197</v>
      </c>
      <c r="AQ41" t="s">
        <v>197</v>
      </c>
      <c r="AR41" t="s">
        <v>197</v>
      </c>
      <c r="AS41">
        <v>30.631352146432931</v>
      </c>
      <c r="AT41">
        <v>35.711613860262503</v>
      </c>
      <c r="AU41">
        <v>42.090997451069498</v>
      </c>
      <c r="AV41">
        <v>27.55703693555229</v>
      </c>
      <c r="AW41">
        <v>46.054376486225841</v>
      </c>
      <c r="AX41">
        <v>35.81376497463075</v>
      </c>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row>
    <row r="42">
      <c r="A42" t="s">
        <v>691</v>
      </c>
      <c r="B42">
        <v>2004</v>
      </c>
      <c r="C42" t="s">
        <v>694</v>
      </c>
      <c r="D42">
        <v>153</v>
      </c>
      <c r="E42" t="s">
        <v>62</v>
      </c>
      <c r="F42" t="s">
        <v>183</v>
      </c>
      <c r="G42" t="s">
        <v>197</v>
      </c>
      <c r="H42">
        <v>0.060731435957530097</v>
      </c>
      <c r="I42">
        <v>0</v>
      </c>
      <c r="J42">
        <v>0.0121811529060469</v>
      </c>
      <c r="K42">
        <v>0.19133533261124749</v>
      </c>
      <c r="L42">
        <v>9.0989298750684373</v>
      </c>
      <c r="M42">
        <v>0.38369591639235989</v>
      </c>
      <c r="N42">
        <v>0.89235806306856102</v>
      </c>
      <c r="O42">
        <v>1.93819129126349</v>
      </c>
      <c r="P42">
        <v>4.8354649292721934</v>
      </c>
      <c r="Q42">
        <v>27.37187272295747</v>
      </c>
      <c r="R42">
        <v>0</v>
      </c>
      <c r="S42">
        <v>0</v>
      </c>
      <c r="T42">
        <v>0</v>
      </c>
      <c r="U42">
        <v>0</v>
      </c>
      <c r="V42">
        <v>2.4577384884053859</v>
      </c>
      <c r="W42" t="s">
        <v>159</v>
      </c>
      <c r="X42" t="s">
        <v>160</v>
      </c>
      <c r="Y42" t="s">
        <v>161</v>
      </c>
      <c r="Z42" t="s">
        <v>162</v>
      </c>
      <c r="AA42" t="s">
        <v>163</v>
      </c>
      <c r="AB42" t="s">
        <v>164</v>
      </c>
      <c r="AC42" t="s">
        <v>197</v>
      </c>
      <c r="AD42" t="s">
        <v>197</v>
      </c>
      <c r="AE42" t="s">
        <v>197</v>
      </c>
      <c r="AF42" t="s">
        <v>197</v>
      </c>
      <c r="AG42" t="s">
        <v>197</v>
      </c>
      <c r="AH42" t="s">
        <v>197</v>
      </c>
      <c r="AI42" t="s">
        <v>197</v>
      </c>
      <c r="AJ42" t="s">
        <v>197</v>
      </c>
      <c r="AK42" t="s">
        <v>197</v>
      </c>
      <c r="AL42" t="s">
        <v>197</v>
      </c>
      <c r="AM42" t="s">
        <v>197</v>
      </c>
      <c r="AN42" t="s">
        <v>197</v>
      </c>
      <c r="AO42" t="s">
        <v>197</v>
      </c>
      <c r="AP42" t="s">
        <v>197</v>
      </c>
      <c r="AQ42" t="s">
        <v>197</v>
      </c>
      <c r="AR42" t="s">
        <v>197</v>
      </c>
      <c r="AS42">
        <v>4.0042625328744323</v>
      </c>
      <c r="AT42">
        <v>0.95255658647119112</v>
      </c>
      <c r="AU42">
        <v>0.82679069702899055</v>
      </c>
      <c r="AV42">
        <v>0.72285374118767221</v>
      </c>
      <c r="AW42">
        <v>1.752330438305846</v>
      </c>
      <c r="AX42">
        <v>0.59151298935675778</v>
      </c>
      <c r="AY42"/>
      <c r="AZ42"/>
      <c r="BA42"/>
      <c r="BB42"/>
      <c r="BC42"/>
      <c r="BD42"/>
      <c r="BE42"/>
      <c r="BF42"/>
      <c r="BG42"/>
      <c r="BH42"/>
      <c r="BI42"/>
      <c r="BJ42"/>
      <c r="BK42"/>
      <c r="BL42"/>
      <c r="BM42"/>
      <c r="BN42"/>
      <c r="BO42">
        <v>5.6377600000000001</v>
      </c>
      <c r="BP42">
        <v>0</v>
      </c>
      <c r="BQ42">
        <v>1.0724720000000001</v>
      </c>
      <c r="BR42">
        <v>15.444285000000001</v>
      </c>
      <c r="BS42">
        <v>719.51628000000028</v>
      </c>
      <c r="BT42">
        <v>6.7102320000000004</v>
      </c>
      <c r="BU42">
        <v>15.086531000000001</v>
      </c>
      <c r="BV42">
        <v>33.028028999999997</v>
      </c>
      <c r="BW42">
        <v>87.12581400000002</v>
      </c>
      <c r="BX42">
        <v>447.44498099999959</v>
      </c>
      <c r="BY42">
        <v>0</v>
      </c>
      <c r="BZ42">
        <v>0</v>
      </c>
      <c r="CA42">
        <v>0</v>
      </c>
      <c r="CB42">
        <v>0</v>
      </c>
      <c r="CC42">
        <v>152.27520999999999</v>
      </c>
      <c r="CD42">
        <v>471.95894900000002</v>
      </c>
      <c r="CE42">
        <v>29.147233000000011</v>
      </c>
      <c r="CF42">
        <v>64.757632999999998</v>
      </c>
      <c r="CG42">
        <v>40.350973000000003</v>
      </c>
      <c r="CH42">
        <v>103.67094400000001</v>
      </c>
      <c r="CI42">
        <v>31.785064999999999</v>
      </c>
      <c r="CJ42"/>
      <c r="CK42"/>
      <c r="CL42"/>
      <c r="CM42"/>
      <c r="CN42"/>
      <c r="CO42"/>
      <c r="CP42"/>
      <c r="CQ42"/>
      <c r="CR42"/>
      <c r="CS42"/>
      <c r="CT42"/>
      <c r="CU42"/>
      <c r="CV42"/>
      <c r="CW42"/>
      <c r="CX42"/>
      <c r="CY42"/>
    </row>
    <row r="43">
      <c r="A43" t="s">
        <v>691</v>
      </c>
      <c r="B43">
        <v>2004</v>
      </c>
      <c r="C43" t="s">
        <v>694</v>
      </c>
      <c r="D43">
        <v>154</v>
      </c>
      <c r="E43" t="s">
        <v>62</v>
      </c>
      <c r="F43" t="s">
        <v>184</v>
      </c>
      <c r="G43" t="s">
        <v>197</v>
      </c>
      <c r="H43">
        <v>0.17195526069621739</v>
      </c>
      <c r="I43">
        <v>1.393724888753451</v>
      </c>
      <c r="J43">
        <v>1.023771115232796</v>
      </c>
      <c r="K43">
        <v>2.4974340880321422</v>
      </c>
      <c r="L43">
        <v>7.9354867482849407</v>
      </c>
      <c r="M43">
        <v>0.73952989657785584</v>
      </c>
      <c r="N43">
        <v>4.8691968191676587</v>
      </c>
      <c r="O43">
        <v>8.5946959323420309</v>
      </c>
      <c r="P43">
        <v>9.3273940559324302</v>
      </c>
      <c r="Q43">
        <v>7.951399522452764</v>
      </c>
      <c r="R43">
        <v>0.15579159067691251</v>
      </c>
      <c r="S43">
        <v>1.58396518218889</v>
      </c>
      <c r="T43">
        <v>0.65193479161483137</v>
      </c>
      <c r="U43">
        <v>1.746437518400678</v>
      </c>
      <c r="V43">
        <v>3.8702736349857081</v>
      </c>
      <c r="W43" t="s">
        <v>159</v>
      </c>
      <c r="X43" t="s">
        <v>160</v>
      </c>
      <c r="Y43" t="s">
        <v>161</v>
      </c>
      <c r="Z43" t="s">
        <v>162</v>
      </c>
      <c r="AA43" t="s">
        <v>163</v>
      </c>
      <c r="AB43" t="s">
        <v>164</v>
      </c>
      <c r="AC43" t="s">
        <v>197</v>
      </c>
      <c r="AD43" t="s">
        <v>197</v>
      </c>
      <c r="AE43" t="s">
        <v>197</v>
      </c>
      <c r="AF43" t="s">
        <v>197</v>
      </c>
      <c r="AG43" t="s">
        <v>197</v>
      </c>
      <c r="AH43" t="s">
        <v>197</v>
      </c>
      <c r="AI43" t="s">
        <v>197</v>
      </c>
      <c r="AJ43" t="s">
        <v>197</v>
      </c>
      <c r="AK43" t="s">
        <v>197</v>
      </c>
      <c r="AL43" t="s">
        <v>197</v>
      </c>
      <c r="AM43" t="s">
        <v>197</v>
      </c>
      <c r="AN43" t="s">
        <v>197</v>
      </c>
      <c r="AO43" t="s">
        <v>197</v>
      </c>
      <c r="AP43" t="s">
        <v>197</v>
      </c>
      <c r="AQ43" t="s">
        <v>197</v>
      </c>
      <c r="AR43" t="s">
        <v>197</v>
      </c>
      <c r="AS43">
        <v>3.7525906445715309</v>
      </c>
      <c r="AT43">
        <v>1.756546841598793</v>
      </c>
      <c r="AU43">
        <v>0.70061127529240319</v>
      </c>
      <c r="AV43">
        <v>2.1848514639383598</v>
      </c>
      <c r="AW43">
        <v>4.7858440844331502</v>
      </c>
      <c r="AX43">
        <v>1.0348651651643099</v>
      </c>
      <c r="AY43"/>
      <c r="AZ43"/>
      <c r="BA43"/>
      <c r="BB43"/>
      <c r="BC43"/>
      <c r="BD43"/>
      <c r="BE43"/>
      <c r="BF43"/>
      <c r="BG43"/>
      <c r="BH43"/>
      <c r="BI43"/>
      <c r="BJ43"/>
      <c r="BK43"/>
      <c r="BL43"/>
      <c r="BM43"/>
      <c r="BN43"/>
      <c r="BO43">
        <v>15.962778999999999</v>
      </c>
      <c r="BP43">
        <v>76.426165999999995</v>
      </c>
      <c r="BQ43">
        <v>90.136448000000001</v>
      </c>
      <c r="BR43">
        <v>201.58892399999999</v>
      </c>
      <c r="BS43">
        <v>627.51466200000073</v>
      </c>
      <c r="BT43">
        <v>12.933203000000001</v>
      </c>
      <c r="BU43">
        <v>82.320417999999975</v>
      </c>
      <c r="BV43">
        <v>146.45915899999989</v>
      </c>
      <c r="BW43">
        <v>168.06177100000011</v>
      </c>
      <c r="BX43">
        <v>129.98065</v>
      </c>
      <c r="BY43">
        <v>13.064102</v>
      </c>
      <c r="BZ43">
        <v>76.426165999999995</v>
      </c>
      <c r="CA43">
        <v>35.363484</v>
      </c>
      <c r="CB43">
        <v>107.22774</v>
      </c>
      <c r="CC43">
        <v>239.79228599999999</v>
      </c>
      <c r="CD43">
        <v>442.29585900000001</v>
      </c>
      <c r="CE43">
        <v>53.748491999999999</v>
      </c>
      <c r="CF43">
        <v>54.874744</v>
      </c>
      <c r="CG43">
        <v>121.96226900000001</v>
      </c>
      <c r="CH43">
        <v>283.13893499999989</v>
      </c>
      <c r="CI43">
        <v>55.60868</v>
      </c>
      <c r="CJ43"/>
      <c r="CK43"/>
      <c r="CL43"/>
      <c r="CM43"/>
      <c r="CN43"/>
      <c r="CO43"/>
      <c r="CP43"/>
      <c r="CQ43"/>
      <c r="CR43"/>
      <c r="CS43"/>
      <c r="CT43"/>
      <c r="CU43"/>
      <c r="CV43"/>
      <c r="CW43"/>
      <c r="CX43"/>
      <c r="CY43"/>
    </row>
    <row r="44">
      <c r="A44" t="s">
        <v>691</v>
      </c>
      <c r="B44">
        <v>2004</v>
      </c>
      <c r="C44" t="s">
        <v>694</v>
      </c>
      <c r="D44">
        <v>155</v>
      </c>
      <c r="E44" t="s">
        <v>62</v>
      </c>
      <c r="F44" t="s">
        <v>185</v>
      </c>
      <c r="G44" t="s">
        <v>197</v>
      </c>
      <c r="H44">
        <v>0</v>
      </c>
      <c r="I44">
        <v>0</v>
      </c>
      <c r="J44">
        <v>0.062058512173754</v>
      </c>
      <c r="K44">
        <v>0.13147637809930879</v>
      </c>
      <c r="L44">
        <v>3.4377694851648841</v>
      </c>
      <c r="M44">
        <v>0.31242700702035758</v>
      </c>
      <c r="N44">
        <v>0.52768510994976781</v>
      </c>
      <c r="O44">
        <v>1.931489901583314</v>
      </c>
      <c r="P44">
        <v>2.849248819830831</v>
      </c>
      <c r="Q44">
        <v>8.9181065478268202</v>
      </c>
      <c r="R44">
        <v>0</v>
      </c>
      <c r="S44">
        <v>0</v>
      </c>
      <c r="T44">
        <v>0</v>
      </c>
      <c r="U44">
        <v>0</v>
      </c>
      <c r="V44">
        <v>0.70217158484678888</v>
      </c>
      <c r="W44" t="s">
        <v>159</v>
      </c>
      <c r="X44" t="s">
        <v>160</v>
      </c>
      <c r="Y44" t="s">
        <v>161</v>
      </c>
      <c r="Z44" t="s">
        <v>162</v>
      </c>
      <c r="AA44" t="s">
        <v>163</v>
      </c>
      <c r="AB44" t="s">
        <v>164</v>
      </c>
      <c r="AC44" t="s">
        <v>197</v>
      </c>
      <c r="AD44" t="s">
        <v>197</v>
      </c>
      <c r="AE44" t="s">
        <v>197</v>
      </c>
      <c r="AF44" t="s">
        <v>197</v>
      </c>
      <c r="AG44" t="s">
        <v>197</v>
      </c>
      <c r="AH44" t="s">
        <v>197</v>
      </c>
      <c r="AI44" t="s">
        <v>197</v>
      </c>
      <c r="AJ44" t="s">
        <v>197</v>
      </c>
      <c r="AK44" t="s">
        <v>197</v>
      </c>
      <c r="AL44" t="s">
        <v>197</v>
      </c>
      <c r="AM44" t="s">
        <v>197</v>
      </c>
      <c r="AN44" t="s">
        <v>197</v>
      </c>
      <c r="AO44" t="s">
        <v>197</v>
      </c>
      <c r="AP44" t="s">
        <v>197</v>
      </c>
      <c r="AQ44" t="s">
        <v>197</v>
      </c>
      <c r="AR44" t="s">
        <v>197</v>
      </c>
      <c r="AS44">
        <v>1.5935094956493181</v>
      </c>
      <c r="AT44">
        <v>0.75461581858399618</v>
      </c>
      <c r="AU44">
        <v>0.19259673569304059</v>
      </c>
      <c r="AV44">
        <v>0.71427076312871407</v>
      </c>
      <c r="AW44">
        <v>0.0630678045727803</v>
      </c>
      <c r="AX44">
        <v>0.34109662163755677</v>
      </c>
      <c r="AY44"/>
      <c r="AZ44"/>
      <c r="BA44"/>
      <c r="BB44"/>
      <c r="BC44"/>
      <c r="BD44"/>
      <c r="BE44"/>
      <c r="BF44"/>
      <c r="BG44"/>
      <c r="BH44"/>
      <c r="BI44"/>
      <c r="BJ44"/>
      <c r="BK44"/>
      <c r="BL44"/>
      <c r="BM44"/>
      <c r="BN44"/>
      <c r="BO44">
        <v>0</v>
      </c>
      <c r="BP44">
        <v>0</v>
      </c>
      <c r="BQ44">
        <v>5.4638520000000002</v>
      </c>
      <c r="BR44">
        <v>10.612565</v>
      </c>
      <c r="BS44">
        <v>271.84857399999999</v>
      </c>
      <c r="BT44">
        <v>5.4638520000000002</v>
      </c>
      <c r="BU44">
        <v>8.9212370000000014</v>
      </c>
      <c r="BV44">
        <v>32.913832999999997</v>
      </c>
      <c r="BW44">
        <v>51.33800500000001</v>
      </c>
      <c r="BX44">
        <v>145.78330299999999</v>
      </c>
      <c r="BY44">
        <v>0</v>
      </c>
      <c r="BZ44">
        <v>0</v>
      </c>
      <c r="CA44">
        <v>0</v>
      </c>
      <c r="CB44">
        <v>0</v>
      </c>
      <c r="CC44">
        <v>43.504761000000002</v>
      </c>
      <c r="CD44">
        <v>187.81762199999989</v>
      </c>
      <c r="CE44">
        <v>23.090453</v>
      </c>
      <c r="CF44">
        <v>15.084965</v>
      </c>
      <c r="CG44">
        <v>39.871856000000001</v>
      </c>
      <c r="CH44">
        <v>3.7312020000000001</v>
      </c>
      <c r="CI44">
        <v>18.328893000000001</v>
      </c>
      <c r="CJ44"/>
      <c r="CK44"/>
      <c r="CL44"/>
      <c r="CM44"/>
      <c r="CN44"/>
      <c r="CO44"/>
      <c r="CP44"/>
      <c r="CQ44"/>
      <c r="CR44"/>
      <c r="CS44"/>
      <c r="CT44"/>
      <c r="CU44"/>
      <c r="CV44"/>
      <c r="CW44"/>
      <c r="CX44"/>
      <c r="CY44"/>
    </row>
    <row r="45">
      <c r="A45" t="s">
        <v>691</v>
      </c>
      <c r="B45">
        <v>2004</v>
      </c>
      <c r="C45" t="s">
        <v>694</v>
      </c>
      <c r="D45">
        <v>156</v>
      </c>
      <c r="E45" t="s">
        <v>62</v>
      </c>
      <c r="F45" t="s">
        <v>186</v>
      </c>
      <c r="G45" t="s">
        <v>197</v>
      </c>
      <c r="H45">
        <v>24.805790306788211</v>
      </c>
      <c r="I45">
        <v>27.511175935215441</v>
      </c>
      <c r="J45">
        <v>47.708403254503153</v>
      </c>
      <c r="K45">
        <v>63.146097826790133</v>
      </c>
      <c r="L45">
        <v>76.474988883758698</v>
      </c>
      <c r="M45">
        <v>46.035774044266681</v>
      </c>
      <c r="N45">
        <v>61.597862143855288</v>
      </c>
      <c r="O45">
        <v>77.459145791399038</v>
      </c>
      <c r="P45">
        <v>79.132706070750615</v>
      </c>
      <c r="Q45">
        <v>54.805332208037093</v>
      </c>
      <c r="R45">
        <v>23.421326629788961</v>
      </c>
      <c r="S45">
        <v>25.978548153654049</v>
      </c>
      <c r="T45">
        <v>38.305015504575508</v>
      </c>
      <c r="U45">
        <v>56.848704096317213</v>
      </c>
      <c r="V45">
        <v>78.802081367770754</v>
      </c>
      <c r="W45" t="s">
        <v>159</v>
      </c>
      <c r="X45" t="s">
        <v>160</v>
      </c>
      <c r="Y45" t="s">
        <v>161</v>
      </c>
      <c r="Z45" t="s">
        <v>162</v>
      </c>
      <c r="AA45" t="s">
        <v>163</v>
      </c>
      <c r="AB45" t="s">
        <v>164</v>
      </c>
      <c r="AC45" t="s">
        <v>197</v>
      </c>
      <c r="AD45" t="s">
        <v>197</v>
      </c>
      <c r="AE45" t="s">
        <v>197</v>
      </c>
      <c r="AF45" t="s">
        <v>197</v>
      </c>
      <c r="AG45" t="s">
        <v>197</v>
      </c>
      <c r="AH45" t="s">
        <v>197</v>
      </c>
      <c r="AI45" t="s">
        <v>197</v>
      </c>
      <c r="AJ45" t="s">
        <v>197</v>
      </c>
      <c r="AK45" t="s">
        <v>197</v>
      </c>
      <c r="AL45" t="s">
        <v>197</v>
      </c>
      <c r="AM45" t="s">
        <v>197</v>
      </c>
      <c r="AN45" t="s">
        <v>197</v>
      </c>
      <c r="AO45" t="s">
        <v>197</v>
      </c>
      <c r="AP45" t="s">
        <v>197</v>
      </c>
      <c r="AQ45" t="s">
        <v>197</v>
      </c>
      <c r="AR45" t="s">
        <v>197</v>
      </c>
      <c r="AS45">
        <v>75.606627133425093</v>
      </c>
      <c r="AT45">
        <v>40.677332752757408</v>
      </c>
      <c r="AU45">
        <v>37.43396568440501</v>
      </c>
      <c r="AV45">
        <v>23.9607513648523</v>
      </c>
      <c r="AW45">
        <v>70.077284079944562</v>
      </c>
      <c r="AX45">
        <v>10.883550608441499</v>
      </c>
      <c r="AY45"/>
      <c r="AZ45"/>
      <c r="BA45"/>
      <c r="BB45"/>
      <c r="BC45"/>
      <c r="BD45"/>
      <c r="BE45"/>
      <c r="BF45"/>
      <c r="BG45"/>
      <c r="BH45"/>
      <c r="BI45"/>
      <c r="BJ45"/>
      <c r="BK45"/>
      <c r="BL45"/>
      <c r="BM45"/>
      <c r="BN45"/>
      <c r="BO45">
        <v>2302.7463480000001</v>
      </c>
      <c r="BP45">
        <v>1508.6002380000009</v>
      </c>
      <c r="BQ45">
        <v>4200.4174030000004</v>
      </c>
      <c r="BR45">
        <v>5097.0530019999987</v>
      </c>
      <c r="BS45">
        <v>6047.4143960000092</v>
      </c>
      <c r="BT45">
        <v>805.09255099999984</v>
      </c>
      <c r="BU45">
        <v>1041.395932000001</v>
      </c>
      <c r="BV45">
        <v>1319.953775999998</v>
      </c>
      <c r="BW45">
        <v>1425.8197569999979</v>
      </c>
      <c r="BX45">
        <v>895.89671399999963</v>
      </c>
      <c r="BY45">
        <v>1964.0251359999991</v>
      </c>
      <c r="BZ45">
        <v>1253.4624220000001</v>
      </c>
      <c r="CA45">
        <v>2077.8133339999999</v>
      </c>
      <c r="CB45">
        <v>3490.3957329999998</v>
      </c>
      <c r="CC45">
        <v>4882.3760320000047</v>
      </c>
      <c r="CD45">
        <v>8911.3098819999796</v>
      </c>
      <c r="CE45">
        <v>1244.6837410000001</v>
      </c>
      <c r="CF45">
        <v>2931.9814800000022</v>
      </c>
      <c r="CG45">
        <v>1337.531475999999</v>
      </c>
      <c r="CH45">
        <v>4145.8951089999946</v>
      </c>
      <c r="CI45">
        <v>584.82969900000001</v>
      </c>
      <c r="CJ45"/>
      <c r="CK45"/>
      <c r="CL45"/>
      <c r="CM45"/>
      <c r="CN45"/>
      <c r="CO45"/>
      <c r="CP45"/>
      <c r="CQ45"/>
      <c r="CR45"/>
      <c r="CS45"/>
      <c r="CT45"/>
      <c r="CU45"/>
      <c r="CV45"/>
      <c r="CW45"/>
      <c r="CX45"/>
      <c r="CY45"/>
    </row>
    <row r="46">
      <c r="A46" t="s">
        <v>691</v>
      </c>
      <c r="B46">
        <v>2004</v>
      </c>
      <c r="C46" t="s">
        <v>694</v>
      </c>
      <c r="D46">
        <v>157</v>
      </c>
      <c r="E46" t="s">
        <v>62</v>
      </c>
      <c r="F46" t="s">
        <v>187</v>
      </c>
      <c r="G46" t="s">
        <v>197</v>
      </c>
      <c r="H46">
        <v>74.961522996557889</v>
      </c>
      <c r="I46">
        <v>71.095099176031212</v>
      </c>
      <c r="J46">
        <v>51.193585965184063</v>
      </c>
      <c r="K46">
        <v>34.0336563744671</v>
      </c>
      <c r="L46">
        <v>3.0528250077228418</v>
      </c>
      <c r="M46">
        <v>52.528573135742803</v>
      </c>
      <c r="N46">
        <v>32.112897863958644</v>
      </c>
      <c r="O46">
        <v>10.076477083412129</v>
      </c>
      <c r="P46">
        <v>3.8551861242139949</v>
      </c>
      <c r="Q46">
        <v>0.95328899872583628</v>
      </c>
      <c r="R46">
        <v>76.422881779534094</v>
      </c>
      <c r="S46">
        <v>72.437486664157063</v>
      </c>
      <c r="T46">
        <v>61.043049703809871</v>
      </c>
      <c r="U46">
        <v>41.404858385282253</v>
      </c>
      <c r="V46">
        <v>14.16773492399143</v>
      </c>
      <c r="W46" t="s">
        <v>159</v>
      </c>
      <c r="X46" t="s">
        <v>160</v>
      </c>
      <c r="Y46" t="s">
        <v>161</v>
      </c>
      <c r="Z46" t="s">
        <v>162</v>
      </c>
      <c r="AA46" t="s">
        <v>163</v>
      </c>
      <c r="AB46" t="s">
        <v>164</v>
      </c>
      <c r="AC46" t="s">
        <v>197</v>
      </c>
      <c r="AD46" t="s">
        <v>197</v>
      </c>
      <c r="AE46" t="s">
        <v>197</v>
      </c>
      <c r="AF46" t="s">
        <v>197</v>
      </c>
      <c r="AG46" t="s">
        <v>197</v>
      </c>
      <c r="AH46" t="s">
        <v>197</v>
      </c>
      <c r="AI46" t="s">
        <v>197</v>
      </c>
      <c r="AJ46" t="s">
        <v>197</v>
      </c>
      <c r="AK46" t="s">
        <v>197</v>
      </c>
      <c r="AL46" t="s">
        <v>197</v>
      </c>
      <c r="AM46" t="s">
        <v>197</v>
      </c>
      <c r="AN46" t="s">
        <v>197</v>
      </c>
      <c r="AO46" t="s">
        <v>197</v>
      </c>
      <c r="AP46" t="s">
        <v>197</v>
      </c>
      <c r="AQ46" t="s">
        <v>197</v>
      </c>
      <c r="AR46" t="s">
        <v>197</v>
      </c>
      <c r="AS46">
        <v>15.043010193479519</v>
      </c>
      <c r="AT46">
        <v>55.858948000588541</v>
      </c>
      <c r="AU46">
        <v>60.846035607580617</v>
      </c>
      <c r="AV46">
        <v>72.417272666892899</v>
      </c>
      <c r="AW46">
        <v>23.321473592743409</v>
      </c>
      <c r="AX46">
        <v>87.148974615399965</v>
      </c>
      <c r="AY46"/>
      <c r="AZ46"/>
      <c r="BA46"/>
      <c r="BB46"/>
      <c r="BC46"/>
      <c r="BD46"/>
      <c r="BE46"/>
      <c r="BF46"/>
      <c r="BG46"/>
      <c r="BH46"/>
      <c r="BI46"/>
      <c r="BJ46"/>
      <c r="BK46"/>
      <c r="BL46"/>
      <c r="BM46"/>
      <c r="BN46"/>
      <c r="BO46">
        <v>6958.7532259999871</v>
      </c>
      <c r="BP46">
        <v>3898.5641250000031</v>
      </c>
      <c r="BQ46">
        <v>4507.2652769999977</v>
      </c>
      <c r="BR46">
        <v>2747.1428380000011</v>
      </c>
      <c r="BS46">
        <v>241.40831099999991</v>
      </c>
      <c r="BT46">
        <v>918.64129200000048</v>
      </c>
      <c r="BU46">
        <v>542.91236800000013</v>
      </c>
      <c r="BV46">
        <v>171.709665</v>
      </c>
      <c r="BW46">
        <v>69.463067999999993</v>
      </c>
      <c r="BX46">
        <v>15.583310000000001</v>
      </c>
      <c r="BY46">
        <v>6408.5379599999933</v>
      </c>
      <c r="BZ46">
        <v>3495.1016870000021</v>
      </c>
      <c r="CA46">
        <v>3311.2129300000001</v>
      </c>
      <c r="CB46">
        <v>2542.1747660000001</v>
      </c>
      <c r="CC46">
        <v>877.79673099999991</v>
      </c>
      <c r="CD46">
        <v>1773.031418999999</v>
      </c>
      <c r="CE46">
        <v>1709.225253000001</v>
      </c>
      <c r="CF46">
        <v>4765.7106660000036</v>
      </c>
      <c r="CG46">
        <v>4042.4601100000059</v>
      </c>
      <c r="CH46">
        <v>1379.7393059999979</v>
      </c>
      <c r="CI46">
        <v>4682.9670229999874</v>
      </c>
      <c r="CJ46"/>
      <c r="CK46"/>
      <c r="CL46"/>
      <c r="CM46"/>
      <c r="CN46"/>
      <c r="CO46"/>
      <c r="CP46"/>
      <c r="CQ46"/>
      <c r="CR46"/>
      <c r="CS46"/>
      <c r="CT46"/>
      <c r="CU46"/>
      <c r="CV46"/>
      <c r="CW46"/>
      <c r="CX46"/>
      <c r="CY46"/>
    </row>
    <row r="47">
      <c r="A47" t="s">
        <v>691</v>
      </c>
      <c r="B47">
        <v>2004</v>
      </c>
      <c r="C47" t="s">
        <v>694</v>
      </c>
      <c r="D47">
        <v>222</v>
      </c>
      <c r="E47" t="s">
        <v>36</v>
      </c>
      <c r="F47" t="s">
        <v>15</v>
      </c>
      <c r="G47" t="s">
        <v>717</v>
      </c>
      <c r="H47">
        <v>3.725628030516873</v>
      </c>
      <c r="I47">
        <v>5.2601897511228284</v>
      </c>
      <c r="J47">
        <v>5.7100606142133667</v>
      </c>
      <c r="K47">
        <v>8.1916090480910064</v>
      </c>
      <c r="L47">
        <v>35.289551992155367</v>
      </c>
      <c r="M47">
        <v>7.8379199601738554</v>
      </c>
      <c r="N47">
        <v>12.94930665538705</v>
      </c>
      <c r="O47">
        <v>29.885006603699729</v>
      </c>
      <c r="P47">
        <v>39.135116829077901</v>
      </c>
      <c r="Q47">
        <v>63.941852419485357</v>
      </c>
      <c r="R47">
        <v>3.199770195043631</v>
      </c>
      <c r="S47">
        <v>4.862587541691985</v>
      </c>
      <c r="T47">
        <v>7.5121398706692064</v>
      </c>
      <c r="U47">
        <v>4.1235384477590866</v>
      </c>
      <c r="V47">
        <v>13.07655280171617</v>
      </c>
      <c r="W47" t="s">
        <v>159</v>
      </c>
      <c r="X47" t="s">
        <v>160</v>
      </c>
      <c r="Y47" t="s">
        <v>161</v>
      </c>
      <c r="Z47" t="s">
        <v>162</v>
      </c>
      <c r="AA47" t="s">
        <v>163</v>
      </c>
      <c r="AB47" t="s">
        <v>164</v>
      </c>
      <c r="AC47" t="s">
        <v>197</v>
      </c>
      <c r="AD47" t="s">
        <v>197</v>
      </c>
      <c r="AE47" t="s">
        <v>197</v>
      </c>
      <c r="AF47" t="s">
        <v>197</v>
      </c>
      <c r="AG47" t="s">
        <v>197</v>
      </c>
      <c r="AH47" t="s">
        <v>197</v>
      </c>
      <c r="AI47" t="s">
        <v>197</v>
      </c>
      <c r="AJ47" t="s">
        <v>197</v>
      </c>
      <c r="AK47" t="s">
        <v>197</v>
      </c>
      <c r="AL47" t="s">
        <v>197</v>
      </c>
      <c r="AM47" t="s">
        <v>197</v>
      </c>
      <c r="AN47" t="s">
        <v>197</v>
      </c>
      <c r="AO47" t="s">
        <v>197</v>
      </c>
      <c r="AP47" t="s">
        <v>197</v>
      </c>
      <c r="AQ47" t="s">
        <v>197</v>
      </c>
      <c r="AR47" t="s">
        <v>197</v>
      </c>
      <c r="AS47">
        <v>16.983473285600631</v>
      </c>
      <c r="AT47">
        <v>6.0104485500982321</v>
      </c>
      <c r="AU47">
        <v>5.2464853201250303</v>
      </c>
      <c r="AV47">
        <v>12.34633262603718</v>
      </c>
      <c r="AW47">
        <v>17.254373483176309</v>
      </c>
      <c r="AX47">
        <v>5.2476732575153369</v>
      </c>
      <c r="AY47"/>
      <c r="AZ47"/>
      <c r="BA47"/>
      <c r="BB47"/>
      <c r="BC47"/>
      <c r="BD47"/>
      <c r="BE47"/>
      <c r="BF47"/>
      <c r="BG47"/>
      <c r="BH47"/>
      <c r="BI47"/>
      <c r="BJ47"/>
      <c r="BK47"/>
      <c r="BL47"/>
      <c r="BM47"/>
      <c r="BN47"/>
      <c r="BO47">
        <v>345.65659299999999</v>
      </c>
      <c r="BP47">
        <v>288.44726700000001</v>
      </c>
      <c r="BQ47">
        <v>502.73403300000012</v>
      </c>
      <c r="BR47">
        <v>661.21370799999966</v>
      </c>
      <c r="BS47">
        <v>2790.102235999997</v>
      </c>
      <c r="BT47">
        <v>137.07276799999991</v>
      </c>
      <c r="BU47">
        <v>218.92570300000011</v>
      </c>
      <c r="BV47">
        <v>509.25977699999981</v>
      </c>
      <c r="BW47">
        <v>705.50481800000011</v>
      </c>
      <c r="BX47">
        <v>1043.7653949999999</v>
      </c>
      <c r="BY47">
        <v>268.15144499999991</v>
      </c>
      <c r="BZ47">
        <v>234.61937599999999</v>
      </c>
      <c r="CA47">
        <v>407.48774500000002</v>
      </c>
      <c r="CB47">
        <v>253.176941</v>
      </c>
      <c r="CC47">
        <v>810.18986900000004</v>
      </c>
      <c r="CD47">
        <v>2001.9008219999989</v>
      </c>
      <c r="CE47">
        <v>183.91342499999999</v>
      </c>
      <c r="CF47">
        <v>410.92621400000007</v>
      </c>
      <c r="CG47">
        <v>688.90736600000002</v>
      </c>
      <c r="CH47">
        <v>1020.7990160000001</v>
      </c>
      <c r="CI47">
        <v>281.70699400000012</v>
      </c>
      <c r="CJ47"/>
      <c r="CK47"/>
      <c r="CL47"/>
      <c r="CM47"/>
      <c r="CN47"/>
      <c r="CO47"/>
      <c r="CP47"/>
      <c r="CQ47"/>
      <c r="CR47"/>
      <c r="CS47"/>
      <c r="CT47"/>
      <c r="CU47"/>
      <c r="CV47"/>
      <c r="CW47"/>
      <c r="CX47"/>
      <c r="CY47"/>
    </row>
    <row r="48">
      <c r="A48" t="s">
        <v>691</v>
      </c>
      <c r="B48">
        <v>2004</v>
      </c>
      <c r="C48" t="s">
        <v>694</v>
      </c>
      <c r="D48">
        <v>223</v>
      </c>
      <c r="E48" t="s">
        <v>36</v>
      </c>
      <c r="F48" t="s">
        <v>16</v>
      </c>
      <c r="G48" t="s">
        <v>718</v>
      </c>
      <c r="H48">
        <v>38.118614750976143</v>
      </c>
      <c r="I48">
        <v>55.749282150676827</v>
      </c>
      <c r="J48">
        <v>59.621953686655672</v>
      </c>
      <c r="K48">
        <v>65.388563965942964</v>
      </c>
      <c r="L48">
        <v>54.078969877733513</v>
      </c>
      <c r="M48">
        <v>51.788006952924412</v>
      </c>
      <c r="N48">
        <v>62.976307847173643</v>
      </c>
      <c r="O48">
        <v>50.944646951976637</v>
      </c>
      <c r="P48">
        <v>48.886763329412382</v>
      </c>
      <c r="Q48">
        <v>30.164299938603399</v>
      </c>
      <c r="R48">
        <v>37.216193466966217</v>
      </c>
      <c r="S48">
        <v>55.252496669539951</v>
      </c>
      <c r="T48">
        <v>51.430917275599953</v>
      </c>
      <c r="U48">
        <v>70.362498177197892</v>
      </c>
      <c r="V48">
        <v>69.23727069388022</v>
      </c>
      <c r="W48" t="s">
        <v>159</v>
      </c>
      <c r="X48" t="s">
        <v>160</v>
      </c>
      <c r="Y48" t="s">
        <v>161</v>
      </c>
      <c r="Z48" t="s">
        <v>162</v>
      </c>
      <c r="AA48" t="s">
        <v>163</v>
      </c>
      <c r="AB48" t="s">
        <v>164</v>
      </c>
      <c r="AC48" t="s">
        <v>197</v>
      </c>
      <c r="AD48" t="s">
        <v>197</v>
      </c>
      <c r="AE48" t="s">
        <v>197</v>
      </c>
      <c r="AF48" t="s">
        <v>197</v>
      </c>
      <c r="AG48" t="s">
        <v>197</v>
      </c>
      <c r="AH48" t="s">
        <v>197</v>
      </c>
      <c r="AI48" t="s">
        <v>197</v>
      </c>
      <c r="AJ48" t="s">
        <v>197</v>
      </c>
      <c r="AK48" t="s">
        <v>197</v>
      </c>
      <c r="AL48" t="s">
        <v>197</v>
      </c>
      <c r="AM48" t="s">
        <v>197</v>
      </c>
      <c r="AN48" t="s">
        <v>197</v>
      </c>
      <c r="AO48" t="s">
        <v>197</v>
      </c>
      <c r="AP48" t="s">
        <v>197</v>
      </c>
      <c r="AQ48" t="s">
        <v>197</v>
      </c>
      <c r="AR48" t="s">
        <v>197</v>
      </c>
      <c r="AS48">
        <v>68.308446528808716</v>
      </c>
      <c r="AT48">
        <v>81.320502701194997</v>
      </c>
      <c r="AU48">
        <v>40.190211924221082</v>
      </c>
      <c r="AV48">
        <v>67.05887551917364</v>
      </c>
      <c r="AW48">
        <v>29.95563903062412</v>
      </c>
      <c r="AX48">
        <v>40.883582820651228</v>
      </c>
      <c r="AY48"/>
      <c r="AZ48"/>
      <c r="BA48"/>
      <c r="BB48"/>
      <c r="BC48"/>
      <c r="BD48"/>
      <c r="BE48"/>
      <c r="BF48"/>
      <c r="BG48"/>
      <c r="BH48"/>
      <c r="BI48"/>
      <c r="BJ48"/>
      <c r="BK48"/>
      <c r="BL48"/>
      <c r="BM48"/>
      <c r="BN48"/>
      <c r="BO48">
        <v>3536.5716589999979</v>
      </c>
      <c r="BP48">
        <v>3057.0623560000008</v>
      </c>
      <c r="BQ48">
        <v>5249.328729999992</v>
      </c>
      <c r="BR48">
        <v>5278.0613169999961</v>
      </c>
      <c r="BS48">
        <v>4275.6523180000049</v>
      </c>
      <c r="BT48">
        <v>905.6899660000015</v>
      </c>
      <c r="BU48">
        <v>1064.7004380000001</v>
      </c>
      <c r="BV48">
        <v>868.12962399999901</v>
      </c>
      <c r="BW48">
        <v>881.30175300000019</v>
      </c>
      <c r="BX48">
        <v>492.39193500000027</v>
      </c>
      <c r="BY48">
        <v>3118.8414939999989</v>
      </c>
      <c r="BZ48">
        <v>2665.9275910000019</v>
      </c>
      <c r="CA48">
        <v>2789.8134039999991</v>
      </c>
      <c r="CB48">
        <v>4320.1154239999969</v>
      </c>
      <c r="CC48">
        <v>4289.7647510000033</v>
      </c>
      <c r="CD48">
        <v>8051.7531930000032</v>
      </c>
      <c r="CE48">
        <v>2488.322135999997</v>
      </c>
      <c r="CF48">
        <v>3147.8619720000002</v>
      </c>
      <c r="CG48">
        <v>3741.7875170000029</v>
      </c>
      <c r="CH48">
        <v>1772.228175999998</v>
      </c>
      <c r="CI48">
        <v>2194.7233859999992</v>
      </c>
      <c r="CJ48"/>
      <c r="CK48"/>
      <c r="CL48"/>
      <c r="CM48"/>
      <c r="CN48"/>
      <c r="CO48"/>
      <c r="CP48"/>
      <c r="CQ48"/>
      <c r="CR48"/>
      <c r="CS48"/>
      <c r="CT48"/>
      <c r="CU48"/>
      <c r="CV48"/>
      <c r="CW48"/>
      <c r="CX48"/>
      <c r="CY48"/>
    </row>
    <row r="49">
      <c r="A49" t="s">
        <v>691</v>
      </c>
      <c r="B49">
        <v>2004</v>
      </c>
      <c r="C49" t="s">
        <v>694</v>
      </c>
      <c r="D49">
        <v>224</v>
      </c>
      <c r="E49" t="s">
        <v>36</v>
      </c>
      <c r="F49" t="s">
        <v>20</v>
      </c>
      <c r="G49" t="s">
        <v>719</v>
      </c>
      <c r="H49">
        <v>58.155757218506878</v>
      </c>
      <c r="I49">
        <v>38.990528098200357</v>
      </c>
      <c r="J49">
        <v>34.667985699130732</v>
      </c>
      <c r="K49">
        <v>26.419826985965919</v>
      </c>
      <c r="L49">
        <v>10.631478130110819</v>
      </c>
      <c r="M49">
        <v>40.374073086901838</v>
      </c>
      <c r="N49">
        <v>24.074385497439181</v>
      </c>
      <c r="O49">
        <v>19.17034644432368</v>
      </c>
      <c r="P49">
        <v>11.97811984150993</v>
      </c>
      <c r="Q49">
        <v>5.8938476419112762</v>
      </c>
      <c r="R49">
        <v>59.58403633799022</v>
      </c>
      <c r="S49">
        <v>39.884915788768048</v>
      </c>
      <c r="T49">
        <v>41.05694285373103</v>
      </c>
      <c r="U49">
        <v>25.513963375043112</v>
      </c>
      <c r="V49">
        <v>17.686176504403669</v>
      </c>
      <c r="W49" t="s">
        <v>159</v>
      </c>
      <c r="X49" t="s">
        <v>160</v>
      </c>
      <c r="Y49" t="s">
        <v>161</v>
      </c>
      <c r="Z49" t="s">
        <v>162</v>
      </c>
      <c r="AA49" t="s">
        <v>163</v>
      </c>
      <c r="AB49" t="s">
        <v>164</v>
      </c>
      <c r="AC49" t="s">
        <v>197</v>
      </c>
      <c r="AD49" t="s">
        <v>197</v>
      </c>
      <c r="AE49" t="s">
        <v>197</v>
      </c>
      <c r="AF49" t="s">
        <v>197</v>
      </c>
      <c r="AG49" t="s">
        <v>197</v>
      </c>
      <c r="AH49" t="s">
        <v>197</v>
      </c>
      <c r="AI49" t="s">
        <v>197</v>
      </c>
      <c r="AJ49" t="s">
        <v>197</v>
      </c>
      <c r="AK49" t="s">
        <v>197</v>
      </c>
      <c r="AL49" t="s">
        <v>197</v>
      </c>
      <c r="AM49" t="s">
        <v>197</v>
      </c>
      <c r="AN49" t="s">
        <v>197</v>
      </c>
      <c r="AO49" t="s">
        <v>197</v>
      </c>
      <c r="AP49" t="s">
        <v>197</v>
      </c>
      <c r="AQ49" t="s">
        <v>197</v>
      </c>
      <c r="AR49" t="s">
        <v>197</v>
      </c>
      <c r="AS49">
        <v>14.708080185590751</v>
      </c>
      <c r="AT49">
        <v>12.669048748706601</v>
      </c>
      <c r="AU49">
        <v>54.563302755653893</v>
      </c>
      <c r="AV49">
        <v>20.594791854789079</v>
      </c>
      <c r="AW49">
        <v>52.789987486199323</v>
      </c>
      <c r="AX49">
        <v>53.868743921833669</v>
      </c>
      <c r="AY49"/>
      <c r="AZ49"/>
      <c r="BA49"/>
      <c r="BB49"/>
      <c r="BC49"/>
      <c r="BD49"/>
      <c r="BE49"/>
      <c r="BF49"/>
      <c r="BG49"/>
      <c r="BH49"/>
      <c r="BI49"/>
      <c r="BJ49"/>
      <c r="BK49"/>
      <c r="BL49"/>
      <c r="BM49"/>
      <c r="BN49"/>
      <c r="BO49">
        <v>5395.5791449999942</v>
      </c>
      <c r="BP49">
        <v>2138.0809059999979</v>
      </c>
      <c r="BQ49">
        <v>3052.2926890000022</v>
      </c>
      <c r="BR49">
        <v>2132.566589</v>
      </c>
      <c r="BS49">
        <v>840.55787700000087</v>
      </c>
      <c r="BT49">
        <v>706.07839599999977</v>
      </c>
      <c r="BU49">
        <v>407.01034499999992</v>
      </c>
      <c r="BV49">
        <v>326.67506100000008</v>
      </c>
      <c r="BW49">
        <v>215.93448400000011</v>
      </c>
      <c r="BX49">
        <v>96.209195999999991</v>
      </c>
      <c r="BY49">
        <v>4993.3415430000014</v>
      </c>
      <c r="BZ49">
        <v>1924.443307999999</v>
      </c>
      <c r="CA49">
        <v>2227.0885990000002</v>
      </c>
      <c r="CB49">
        <v>1566.5058739999999</v>
      </c>
      <c r="CC49">
        <v>1095.7904000000001</v>
      </c>
      <c r="CD49">
        <v>1733.692356</v>
      </c>
      <c r="CE49">
        <v>387.65961099999993</v>
      </c>
      <c r="CF49">
        <v>4273.6213020000014</v>
      </c>
      <c r="CG49">
        <v>1149.159369</v>
      </c>
      <c r="CH49">
        <v>3123.1483039999939</v>
      </c>
      <c r="CI49">
        <v>2891.796263999996</v>
      </c>
      <c r="CJ49"/>
      <c r="CK49"/>
      <c r="CL49"/>
      <c r="CM49"/>
      <c r="CN49"/>
      <c r="CO49"/>
      <c r="CP49"/>
      <c r="CQ49"/>
      <c r="CR49"/>
      <c r="CS49"/>
      <c r="CT49"/>
      <c r="CU49"/>
      <c r="CV49"/>
      <c r="CW49"/>
      <c r="CX49"/>
      <c r="CY49"/>
    </row>
    <row r="50">
      <c r="A50" t="s">
        <v>691</v>
      </c>
      <c r="B50">
        <v>2004</v>
      </c>
      <c r="C50" t="s">
        <v>694</v>
      </c>
      <c r="D50">
        <v>225</v>
      </c>
      <c r="E50" t="s">
        <v>189</v>
      </c>
      <c r="F50" t="s">
        <v>190</v>
      </c>
      <c r="G50" t="s">
        <v>197</v>
      </c>
      <c r="H50">
        <v>14.6736840432478</v>
      </c>
      <c r="I50">
        <v>12.303545577153731</v>
      </c>
      <c r="J50">
        <v>10.45440012069152</v>
      </c>
      <c r="K50">
        <v>5.7697604000583107</v>
      </c>
      <c r="L50">
        <v>1.7225699170580051</v>
      </c>
      <c r="M50">
        <v>9.9318916407232525</v>
      </c>
      <c r="N50">
        <v>5.7445518184563706</v>
      </c>
      <c r="O50">
        <v>3.693490851052093</v>
      </c>
      <c r="P50">
        <v>2.5458327402434451</v>
      </c>
      <c r="Q50">
        <v>0.66018339129198444</v>
      </c>
      <c r="R50">
        <v>14.880798723053379</v>
      </c>
      <c r="S50">
        <v>13.6114728438494</v>
      </c>
      <c r="T50">
        <v>13.6241572662157</v>
      </c>
      <c r="U50">
        <v>4.9757524776540221</v>
      </c>
      <c r="V50">
        <v>3.5456800802948472</v>
      </c>
      <c r="W50" t="s">
        <v>159</v>
      </c>
      <c r="X50" t="s">
        <v>160</v>
      </c>
      <c r="Y50" t="s">
        <v>161</v>
      </c>
      <c r="Z50" t="s">
        <v>162</v>
      </c>
      <c r="AA50" t="s">
        <v>163</v>
      </c>
      <c r="AB50" t="s">
        <v>164</v>
      </c>
      <c r="AC50" t="s">
        <v>197</v>
      </c>
      <c r="AD50" t="s">
        <v>197</v>
      </c>
      <c r="AE50" t="s">
        <v>197</v>
      </c>
      <c r="AF50" t="s">
        <v>197</v>
      </c>
      <c r="AG50" t="s">
        <v>197</v>
      </c>
      <c r="AH50" t="s">
        <v>197</v>
      </c>
      <c r="AI50" t="s">
        <v>197</v>
      </c>
      <c r="AJ50" t="s">
        <v>197</v>
      </c>
      <c r="AK50" t="s">
        <v>197</v>
      </c>
      <c r="AL50" t="s">
        <v>197</v>
      </c>
      <c r="AM50" t="s">
        <v>197</v>
      </c>
      <c r="AN50" t="s">
        <v>197</v>
      </c>
      <c r="AO50" t="s">
        <v>197</v>
      </c>
      <c r="AP50" t="s">
        <v>197</v>
      </c>
      <c r="AQ50" t="s">
        <v>197</v>
      </c>
      <c r="AR50" t="s">
        <v>197</v>
      </c>
      <c r="AS50">
        <v>4.1169655894215538</v>
      </c>
      <c r="AT50">
        <v>0.13758402701254349</v>
      </c>
      <c r="AU50">
        <v>19.877002375644949</v>
      </c>
      <c r="AV50">
        <v>7.7050072104095273</v>
      </c>
      <c r="AW50">
        <v>7.8891364415333021</v>
      </c>
      <c r="AX50">
        <v>11.464882095446701</v>
      </c>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row>
    <row r="51">
      <c r="A51" t="s">
        <v>691</v>
      </c>
      <c r="B51">
        <v>2004</v>
      </c>
      <c r="C51" t="s">
        <v>694</v>
      </c>
      <c r="D51">
        <v>226</v>
      </c>
      <c r="E51" t="s">
        <v>189</v>
      </c>
      <c r="F51" t="s">
        <v>191</v>
      </c>
      <c r="G51" t="s">
        <v>197</v>
      </c>
      <c r="H51">
        <v>41.820385482683179</v>
      </c>
      <c r="I51">
        <v>61.009471901799671</v>
      </c>
      <c r="J51">
        <v>65.332014300869076</v>
      </c>
      <c r="K51">
        <v>73.580173014034017</v>
      </c>
      <c r="L51">
        <v>89.342278109925701</v>
      </c>
      <c r="M51">
        <v>59.625926913098262</v>
      </c>
      <c r="N51">
        <v>75.925614502560748</v>
      </c>
      <c r="O51">
        <v>80.829653555676273</v>
      </c>
      <c r="P51">
        <v>88.021880158490134</v>
      </c>
      <c r="Q51">
        <v>93.972454055079027</v>
      </c>
      <c r="R51">
        <v>40.390454512547493</v>
      </c>
      <c r="S51">
        <v>60.115084211231903</v>
      </c>
      <c r="T51">
        <v>58.943057146269147</v>
      </c>
      <c r="U51">
        <v>74.486036624956952</v>
      </c>
      <c r="V51">
        <v>82.313823495596381</v>
      </c>
      <c r="W51" t="s">
        <v>159</v>
      </c>
      <c r="X51" t="s">
        <v>160</v>
      </c>
      <c r="Y51" t="s">
        <v>161</v>
      </c>
      <c r="Z51" t="s">
        <v>162</v>
      </c>
      <c r="AA51" t="s">
        <v>163</v>
      </c>
      <c r="AB51" t="s">
        <v>164</v>
      </c>
      <c r="AC51" t="s">
        <v>197</v>
      </c>
      <c r="AD51" t="s">
        <v>197</v>
      </c>
      <c r="AE51" t="s">
        <v>197</v>
      </c>
      <c r="AF51" t="s">
        <v>197</v>
      </c>
      <c r="AG51" t="s">
        <v>197</v>
      </c>
      <c r="AH51" t="s">
        <v>197</v>
      </c>
      <c r="AI51" t="s">
        <v>197</v>
      </c>
      <c r="AJ51" t="s">
        <v>197</v>
      </c>
      <c r="AK51" t="s">
        <v>197</v>
      </c>
      <c r="AL51" t="s">
        <v>197</v>
      </c>
      <c r="AM51" t="s">
        <v>197</v>
      </c>
      <c r="AN51" t="s">
        <v>197</v>
      </c>
      <c r="AO51" t="s">
        <v>197</v>
      </c>
      <c r="AP51" t="s">
        <v>197</v>
      </c>
      <c r="AQ51" t="s">
        <v>197</v>
      </c>
      <c r="AR51" t="s">
        <v>197</v>
      </c>
      <c r="AS51">
        <v>85.291919814409241</v>
      </c>
      <c r="AT51">
        <v>87.3309512512933</v>
      </c>
      <c r="AU51">
        <v>45.436697244346107</v>
      </c>
      <c r="AV51">
        <v>79.372172072223051</v>
      </c>
      <c r="AW51">
        <v>47.210012513800429</v>
      </c>
      <c r="AX51">
        <v>46.085818512804337</v>
      </c>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row>
    <row r="52">
      <c r="A52" t="s">
        <v>691</v>
      </c>
      <c r="B52">
        <v>2004</v>
      </c>
      <c r="C52" t="s">
        <v>694</v>
      </c>
      <c r="D52">
        <v>227</v>
      </c>
      <c r="E52" t="s">
        <v>189</v>
      </c>
      <c r="F52" t="s">
        <v>192</v>
      </c>
      <c r="G52" t="s">
        <v>197</v>
      </c>
      <c r="H52">
        <v>43.448915942979433</v>
      </c>
      <c r="I52">
        <v>26.686982521046659</v>
      </c>
      <c r="J52">
        <v>24.213585578439201</v>
      </c>
      <c r="K52">
        <v>20.650066585907609</v>
      </c>
      <c r="L52">
        <v>8.9057861969976599</v>
      </c>
      <c r="M52">
        <v>30.442181446178608</v>
      </c>
      <c r="N52">
        <v>18.329833678982819</v>
      </c>
      <c r="O52">
        <v>15.47685559327158</v>
      </c>
      <c r="P52">
        <v>9.4322871012664837</v>
      </c>
      <c r="Q52">
        <v>5.225290755282634</v>
      </c>
      <c r="R52">
        <v>44.665630245204731</v>
      </c>
      <c r="S52">
        <v>26.273442944918671</v>
      </c>
      <c r="T52">
        <v>27.432785587515319</v>
      </c>
      <c r="U52">
        <v>20.538210897389099</v>
      </c>
      <c r="V52">
        <v>14.140496424108809</v>
      </c>
      <c r="W52" t="s">
        <v>159</v>
      </c>
      <c r="X52" t="s">
        <v>160</v>
      </c>
      <c r="Y52" t="s">
        <v>161</v>
      </c>
      <c r="Z52" t="s">
        <v>162</v>
      </c>
      <c r="AA52" t="s">
        <v>163</v>
      </c>
      <c r="AB52" t="s">
        <v>164</v>
      </c>
      <c r="AC52" t="s">
        <v>197</v>
      </c>
      <c r="AD52" t="s">
        <v>197</v>
      </c>
      <c r="AE52" t="s">
        <v>197</v>
      </c>
      <c r="AF52" t="s">
        <v>197</v>
      </c>
      <c r="AG52" t="s">
        <v>197</v>
      </c>
      <c r="AH52" t="s">
        <v>197</v>
      </c>
      <c r="AI52" t="s">
        <v>197</v>
      </c>
      <c r="AJ52" t="s">
        <v>197</v>
      </c>
      <c r="AK52" t="s">
        <v>197</v>
      </c>
      <c r="AL52" t="s">
        <v>197</v>
      </c>
      <c r="AM52" t="s">
        <v>197</v>
      </c>
      <c r="AN52" t="s">
        <v>197</v>
      </c>
      <c r="AO52" t="s">
        <v>197</v>
      </c>
      <c r="AP52" t="s">
        <v>197</v>
      </c>
      <c r="AQ52" t="s">
        <v>197</v>
      </c>
      <c r="AR52" t="s">
        <v>197</v>
      </c>
      <c r="AS52">
        <v>10.59111459616919</v>
      </c>
      <c r="AT52">
        <v>12.531464721694061</v>
      </c>
      <c r="AU52">
        <v>34.68630038000893</v>
      </c>
      <c r="AV52">
        <v>12.881216301536879</v>
      </c>
      <c r="AW52">
        <v>44.900851044666048</v>
      </c>
      <c r="AX52">
        <v>42.350803124304868</v>
      </c>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row>
    <row r="53">
      <c r="A53" t="s">
        <v>691</v>
      </c>
      <c r="B53">
        <v>2004</v>
      </c>
      <c r="C53" t="s">
        <v>694</v>
      </c>
      <c r="D53">
        <v>228</v>
      </c>
      <c r="E53" t="s">
        <v>189</v>
      </c>
      <c r="F53" t="s">
        <v>523</v>
      </c>
      <c r="G53" t="s">
        <v>197</v>
      </c>
      <c r="H53">
        <v>0.057014531089545302</v>
      </c>
      <c r="I53">
        <v>0</v>
      </c>
      <c r="J53">
        <v>0</v>
      </c>
      <c r="K53">
        <v>0</v>
      </c>
      <c r="L53">
        <v>0.029365776018631599</v>
      </c>
      <c r="M53">
        <v>0</v>
      </c>
      <c r="N53">
        <v>0</v>
      </c>
      <c r="O53">
        <v>0</v>
      </c>
      <c r="P53">
        <v>0</v>
      </c>
      <c r="Q53">
        <v>0.14207179834636169</v>
      </c>
      <c r="R53">
        <v>0.063116519194441806</v>
      </c>
      <c r="S53">
        <v>0</v>
      </c>
      <c r="T53">
        <v>0</v>
      </c>
      <c r="U53">
        <v>0</v>
      </c>
      <c r="V53">
        <v>0</v>
      </c>
      <c r="W53" t="s">
        <v>159</v>
      </c>
      <c r="X53" t="s">
        <v>160</v>
      </c>
      <c r="Y53" t="s">
        <v>161</v>
      </c>
      <c r="Z53" t="s">
        <v>162</v>
      </c>
      <c r="AA53" t="s">
        <v>163</v>
      </c>
      <c r="AB53" t="s">
        <v>164</v>
      </c>
      <c r="AC53" t="s">
        <v>197</v>
      </c>
      <c r="AD53" t="s">
        <v>197</v>
      </c>
      <c r="AE53" t="s">
        <v>197</v>
      </c>
      <c r="AF53" t="s">
        <v>197</v>
      </c>
      <c r="AG53" t="s">
        <v>197</v>
      </c>
      <c r="AH53" t="s">
        <v>197</v>
      </c>
      <c r="AI53" t="s">
        <v>197</v>
      </c>
      <c r="AJ53" t="s">
        <v>197</v>
      </c>
      <c r="AK53" t="s">
        <v>197</v>
      </c>
      <c r="AL53" t="s">
        <v>197</v>
      </c>
      <c r="AM53" t="s">
        <v>197</v>
      </c>
      <c r="AN53" t="s">
        <v>197</v>
      </c>
      <c r="AO53" t="s">
        <v>197</v>
      </c>
      <c r="AP53" t="s">
        <v>197</v>
      </c>
      <c r="AQ53" t="s">
        <v>197</v>
      </c>
      <c r="AR53" t="s">
        <v>197</v>
      </c>
      <c r="AS53">
        <v>0</v>
      </c>
      <c r="AT53">
        <v>0</v>
      </c>
      <c r="AU53">
        <v>0</v>
      </c>
      <c r="AV53">
        <v>0.041604415830417997</v>
      </c>
      <c r="AW53">
        <v>0</v>
      </c>
      <c r="AX53">
        <v>0.098496267444359201</v>
      </c>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row>
    <row r="54">
      <c r="A54" t="s">
        <v>691</v>
      </c>
      <c r="B54">
        <v>2009</v>
      </c>
      <c r="C54" t="s">
        <v>695</v>
      </c>
      <c r="D54">
        <v>16</v>
      </c>
      <c r="E54" t="s">
        <v>13</v>
      </c>
      <c r="F54" t="s">
        <v>14</v>
      </c>
      <c r="G54" t="s">
        <v>704</v>
      </c>
      <c r="H54">
        <v>15.800000000000001</v>
      </c>
      <c r="I54">
        <v>21.100000000000001</v>
      </c>
      <c r="J54">
        <v>29.199999999999999</v>
      </c>
      <c r="K54">
        <v>48.5</v>
      </c>
      <c r="L54">
        <v>86.400000000000006</v>
      </c>
      <c r="M54">
        <v>63</v>
      </c>
      <c r="N54">
        <v>83.599999999999994</v>
      </c>
      <c r="O54">
        <v>95.599999999999994</v>
      </c>
      <c r="P54">
        <v>97.400000000000006</v>
      </c>
      <c r="Q54">
        <v>98.599999999999994</v>
      </c>
      <c r="R54">
        <v>15.1</v>
      </c>
      <c r="S54">
        <v>18.899999999999999</v>
      </c>
      <c r="T54">
        <v>27</v>
      </c>
      <c r="U54">
        <v>34.100000000000001</v>
      </c>
      <c r="V54">
        <v>66.799999999999997</v>
      </c>
      <c r="W54" t="s">
        <v>245</v>
      </c>
      <c r="X54" t="s">
        <v>246</v>
      </c>
      <c r="Y54" t="s">
        <v>247</v>
      </c>
      <c r="Z54" t="s">
        <v>248</v>
      </c>
      <c r="AA54" t="s">
        <v>249</v>
      </c>
      <c r="AB54" t="s">
        <v>250</v>
      </c>
      <c r="AC54" t="s">
        <v>251</v>
      </c>
      <c r="AD54" t="s">
        <v>252</v>
      </c>
      <c r="AE54" t="s">
        <v>253</v>
      </c>
      <c r="AF54" t="s">
        <v>254</v>
      </c>
      <c r="AG54" t="s">
        <v>255</v>
      </c>
      <c r="AH54" t="s">
        <v>256</v>
      </c>
      <c r="AI54" t="s">
        <v>257</v>
      </c>
      <c r="AJ54" t="s">
        <v>258</v>
      </c>
      <c r="AK54" t="s">
        <v>259</v>
      </c>
      <c r="AL54" t="s">
        <v>260</v>
      </c>
      <c r="AM54" t="s">
        <v>261</v>
      </c>
      <c r="AN54" t="s">
        <v>262</v>
      </c>
      <c r="AO54" t="s">
        <v>263</v>
      </c>
      <c r="AP54" t="s">
        <v>264</v>
      </c>
      <c r="AQ54" t="s">
        <v>265</v>
      </c>
      <c r="AR54" t="s">
        <v>266</v>
      </c>
      <c r="AS54">
        <v>54.200000000000003</v>
      </c>
      <c r="AT54">
        <v>76.599999999999994</v>
      </c>
      <c r="AU54">
        <v>16.5</v>
      </c>
      <c r="AV54">
        <v>30</v>
      </c>
      <c r="AW54">
        <v>19.800000000000001</v>
      </c>
      <c r="AX54">
        <v>27</v>
      </c>
      <c r="AY54">
        <v>31.600000000000001</v>
      </c>
      <c r="AZ54">
        <v>8.1999999999999993</v>
      </c>
      <c r="BA54">
        <v>36.5</v>
      </c>
      <c r="BB54">
        <v>28.399999999999999</v>
      </c>
      <c r="BC54">
        <v>38.799999999999997</v>
      </c>
      <c r="BD54">
        <v>69.400000000000006</v>
      </c>
      <c r="BE54">
        <v>38.200000000000003</v>
      </c>
      <c r="BF54">
        <v>36.200000000000003</v>
      </c>
      <c r="BG54">
        <v>46.700000000000003</v>
      </c>
      <c r="BH54">
        <v>54.299999999999997</v>
      </c>
      <c r="BI54">
        <v>8.3000000000000007</v>
      </c>
      <c r="BJ54">
        <v>41.799999999999997</v>
      </c>
      <c r="BK54">
        <v>34.799999999999997</v>
      </c>
      <c r="BL54">
        <v>28.699999999999999</v>
      </c>
      <c r="BM54">
        <v>35.700000000000003</v>
      </c>
      <c r="BN54">
        <v>18.899999999999999</v>
      </c>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row>
    <row r="55">
      <c r="A55" t="s">
        <v>691</v>
      </c>
      <c r="B55">
        <v>2009</v>
      </c>
      <c r="C55" t="s">
        <v>695</v>
      </c>
      <c r="D55">
        <v>17</v>
      </c>
      <c r="E55" t="s">
        <v>13</v>
      </c>
      <c r="F55" t="s">
        <v>51</v>
      </c>
      <c r="G55" t="s">
        <v>197</v>
      </c>
      <c r="H55">
        <v>84.200000000000003</v>
      </c>
      <c r="I55">
        <v>78.900000000000006</v>
      </c>
      <c r="J55">
        <v>70.799999999999997</v>
      </c>
      <c r="K55">
        <v>51.5</v>
      </c>
      <c r="L55">
        <v>13.6</v>
      </c>
      <c r="M55">
        <v>37</v>
      </c>
      <c r="N55">
        <v>16.399999999999999</v>
      </c>
      <c r="O55">
        <v>4.4000000000000004</v>
      </c>
      <c r="P55">
        <v>2.6000000000000001</v>
      </c>
      <c r="Q55">
        <v>1.3999999999999999</v>
      </c>
      <c r="R55">
        <v>84.900000000000006</v>
      </c>
      <c r="S55">
        <v>81.099999999999994</v>
      </c>
      <c r="T55">
        <v>73</v>
      </c>
      <c r="U55">
        <v>65.900000000000006</v>
      </c>
      <c r="V55">
        <v>33.200000000000003</v>
      </c>
      <c r="W55" t="s">
        <v>245</v>
      </c>
      <c r="X55" t="s">
        <v>246</v>
      </c>
      <c r="Y55" t="s">
        <v>247</v>
      </c>
      <c r="Z55" t="s">
        <v>248</v>
      </c>
      <c r="AA55" t="s">
        <v>249</v>
      </c>
      <c r="AB55" t="s">
        <v>250</v>
      </c>
      <c r="AC55" t="s">
        <v>251</v>
      </c>
      <c r="AD55" t="s">
        <v>252</v>
      </c>
      <c r="AE55" t="s">
        <v>253</v>
      </c>
      <c r="AF55" t="s">
        <v>254</v>
      </c>
      <c r="AG55" t="s">
        <v>255</v>
      </c>
      <c r="AH55" t="s">
        <v>256</v>
      </c>
      <c r="AI55" t="s">
        <v>257</v>
      </c>
      <c r="AJ55" t="s">
        <v>258</v>
      </c>
      <c r="AK55" t="s">
        <v>259</v>
      </c>
      <c r="AL55" t="s">
        <v>260</v>
      </c>
      <c r="AM55" t="s">
        <v>261</v>
      </c>
      <c r="AN55" t="s">
        <v>262</v>
      </c>
      <c r="AO55" t="s">
        <v>263</v>
      </c>
      <c r="AP55" t="s">
        <v>264</v>
      </c>
      <c r="AQ55" t="s">
        <v>265</v>
      </c>
      <c r="AR55" t="s">
        <v>266</v>
      </c>
      <c r="AS55">
        <v>45.799999999999997</v>
      </c>
      <c r="AT55">
        <v>23.399999999999999</v>
      </c>
      <c r="AU55">
        <v>83.5</v>
      </c>
      <c r="AV55">
        <v>70</v>
      </c>
      <c r="AW55">
        <v>80.200000000000003</v>
      </c>
      <c r="AX55">
        <v>73</v>
      </c>
      <c r="AY55">
        <v>68.400000000000006</v>
      </c>
      <c r="AZ55">
        <v>91.799999999999997</v>
      </c>
      <c r="BA55">
        <v>63.5</v>
      </c>
      <c r="BB55">
        <v>71.599999999999994</v>
      </c>
      <c r="BC55">
        <v>61.200000000000003</v>
      </c>
      <c r="BD55">
        <v>30.600000000000001</v>
      </c>
      <c r="BE55">
        <v>61.799999999999997</v>
      </c>
      <c r="BF55">
        <v>63.799999999999997</v>
      </c>
      <c r="BG55">
        <v>53.299999999999997</v>
      </c>
      <c r="BH55">
        <v>45.700000000000003</v>
      </c>
      <c r="BI55">
        <v>91.700000000000003</v>
      </c>
      <c r="BJ55">
        <v>58.200000000000003</v>
      </c>
      <c r="BK55">
        <v>65.200000000000003</v>
      </c>
      <c r="BL55">
        <v>71.299999999999997</v>
      </c>
      <c r="BM55">
        <v>64.299999999999997</v>
      </c>
      <c r="BN55">
        <v>81.099999999999994</v>
      </c>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row>
    <row r="56">
      <c r="A56" t="s">
        <v>691</v>
      </c>
      <c r="B56">
        <v>2009</v>
      </c>
      <c r="C56" t="s">
        <v>695</v>
      </c>
      <c r="D56">
        <v>18</v>
      </c>
      <c r="E56" t="s">
        <v>60</v>
      </c>
      <c r="F56" t="s">
        <v>15</v>
      </c>
      <c r="G56" t="s">
        <v>705</v>
      </c>
      <c r="H56">
        <v>15.1</v>
      </c>
      <c r="I56">
        <v>20.5</v>
      </c>
      <c r="J56">
        <v>29</v>
      </c>
      <c r="K56">
        <v>48</v>
      </c>
      <c r="L56">
        <v>84.900000000000006</v>
      </c>
      <c r="M56">
        <v>62</v>
      </c>
      <c r="N56">
        <v>82</v>
      </c>
      <c r="O56">
        <v>92.900000000000006</v>
      </c>
      <c r="P56">
        <v>94.200000000000003</v>
      </c>
      <c r="Q56">
        <v>96.099999999999994</v>
      </c>
      <c r="R56">
        <v>14.300000000000001</v>
      </c>
      <c r="S56">
        <v>18.199999999999999</v>
      </c>
      <c r="T56">
        <v>26.800000000000001</v>
      </c>
      <c r="U56">
        <v>33.700000000000003</v>
      </c>
      <c r="V56">
        <v>66.5</v>
      </c>
      <c r="W56" t="s">
        <v>245</v>
      </c>
      <c r="X56" t="s">
        <v>246</v>
      </c>
      <c r="Y56" t="s">
        <v>247</v>
      </c>
      <c r="Z56" t="s">
        <v>248</v>
      </c>
      <c r="AA56" t="s">
        <v>249</v>
      </c>
      <c r="AB56" t="s">
        <v>250</v>
      </c>
      <c r="AC56" t="s">
        <v>251</v>
      </c>
      <c r="AD56" t="s">
        <v>252</v>
      </c>
      <c r="AE56" t="s">
        <v>253</v>
      </c>
      <c r="AF56" t="s">
        <v>254</v>
      </c>
      <c r="AG56" t="s">
        <v>255</v>
      </c>
      <c r="AH56" t="s">
        <v>256</v>
      </c>
      <c r="AI56" t="s">
        <v>257</v>
      </c>
      <c r="AJ56" t="s">
        <v>258</v>
      </c>
      <c r="AK56" t="s">
        <v>259</v>
      </c>
      <c r="AL56" t="s">
        <v>260</v>
      </c>
      <c r="AM56" t="s">
        <v>261</v>
      </c>
      <c r="AN56" t="s">
        <v>262</v>
      </c>
      <c r="AO56" t="s">
        <v>263</v>
      </c>
      <c r="AP56" t="s">
        <v>264</v>
      </c>
      <c r="AQ56" t="s">
        <v>265</v>
      </c>
      <c r="AR56" t="s">
        <v>266</v>
      </c>
      <c r="AS56">
        <v>53.600000000000001</v>
      </c>
      <c r="AT56">
        <v>75</v>
      </c>
      <c r="AU56">
        <v>16.300000000000001</v>
      </c>
      <c r="AV56">
        <v>29.100000000000001</v>
      </c>
      <c r="AW56">
        <v>17.199999999999999</v>
      </c>
      <c r="AX56">
        <v>26.800000000000001</v>
      </c>
      <c r="AY56">
        <v>29.300000000000001</v>
      </c>
      <c r="AZ56">
        <v>7.7999999999999998</v>
      </c>
      <c r="BA56">
        <v>36.5</v>
      </c>
      <c r="BB56">
        <v>28.399999999999999</v>
      </c>
      <c r="BC56">
        <v>38.399999999999999</v>
      </c>
      <c r="BD56">
        <v>69.200000000000003</v>
      </c>
      <c r="BE56">
        <v>37.700000000000003</v>
      </c>
      <c r="BF56">
        <v>35.100000000000001</v>
      </c>
      <c r="BG56">
        <v>43.899999999999999</v>
      </c>
      <c r="BH56">
        <v>54.299999999999997</v>
      </c>
      <c r="BI56">
        <v>7.9000000000000004</v>
      </c>
      <c r="BJ56">
        <v>41.5</v>
      </c>
      <c r="BK56">
        <v>34.799999999999997</v>
      </c>
      <c r="BL56">
        <v>28.600000000000001</v>
      </c>
      <c r="BM56">
        <v>35.5</v>
      </c>
      <c r="BN56">
        <v>18.899999999999999</v>
      </c>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row>
    <row r="57">
      <c r="A57" t="s">
        <v>691</v>
      </c>
      <c r="B57">
        <v>2009</v>
      </c>
      <c r="C57" t="s">
        <v>695</v>
      </c>
      <c r="D57">
        <v>19</v>
      </c>
      <c r="E57" t="s">
        <v>60</v>
      </c>
      <c r="F57" t="s">
        <v>16</v>
      </c>
      <c r="G57" t="s">
        <v>706</v>
      </c>
      <c r="H57">
        <v>0.69999999999999996</v>
      </c>
      <c r="I57">
        <v>0.59999999999999998</v>
      </c>
      <c r="J57">
        <v>0.29999999999999999</v>
      </c>
      <c r="K57">
        <v>0.5</v>
      </c>
      <c r="L57">
        <v>1.5</v>
      </c>
      <c r="M57">
        <v>1</v>
      </c>
      <c r="N57">
        <v>1.6000000000000001</v>
      </c>
      <c r="O57">
        <v>2.7999999999999998</v>
      </c>
      <c r="P57">
        <v>3.2000000000000002</v>
      </c>
      <c r="Q57">
        <v>2.3999999999999999</v>
      </c>
      <c r="R57">
        <v>0.69999999999999996</v>
      </c>
      <c r="S57">
        <v>0.69999999999999996</v>
      </c>
      <c r="T57">
        <v>0.20000000000000001</v>
      </c>
      <c r="U57">
        <v>0.40000000000000002</v>
      </c>
      <c r="V57">
        <v>0.29999999999999999</v>
      </c>
      <c r="W57" t="s">
        <v>245</v>
      </c>
      <c r="X57" t="s">
        <v>246</v>
      </c>
      <c r="Y57" t="s">
        <v>247</v>
      </c>
      <c r="Z57" t="s">
        <v>248</v>
      </c>
      <c r="AA57" t="s">
        <v>249</v>
      </c>
      <c r="AB57" t="s">
        <v>250</v>
      </c>
      <c r="AC57" t="s">
        <v>251</v>
      </c>
      <c r="AD57" t="s">
        <v>252</v>
      </c>
      <c r="AE57" t="s">
        <v>253</v>
      </c>
      <c r="AF57" t="s">
        <v>254</v>
      </c>
      <c r="AG57" t="s">
        <v>255</v>
      </c>
      <c r="AH57" t="s">
        <v>256</v>
      </c>
      <c r="AI57" t="s">
        <v>257</v>
      </c>
      <c r="AJ57" t="s">
        <v>258</v>
      </c>
      <c r="AK57" t="s">
        <v>259</v>
      </c>
      <c r="AL57" t="s">
        <v>260</v>
      </c>
      <c r="AM57" t="s">
        <v>261</v>
      </c>
      <c r="AN57" t="s">
        <v>262</v>
      </c>
      <c r="AO57" t="s">
        <v>263</v>
      </c>
      <c r="AP57" t="s">
        <v>264</v>
      </c>
      <c r="AQ57" t="s">
        <v>265</v>
      </c>
      <c r="AR57" t="s">
        <v>266</v>
      </c>
      <c r="AS57">
        <v>0.59999999999999998</v>
      </c>
      <c r="AT57">
        <v>1.6000000000000001</v>
      </c>
      <c r="AU57">
        <v>0.20000000000000001</v>
      </c>
      <c r="AV57">
        <v>0.90000000000000002</v>
      </c>
      <c r="AW57">
        <v>2.6000000000000001</v>
      </c>
      <c r="AX57">
        <v>0.20000000000000001</v>
      </c>
      <c r="AY57">
        <v>2.2999999999999998</v>
      </c>
      <c r="AZ57">
        <v>0.29999999999999999</v>
      </c>
      <c r="BA57">
        <v>0</v>
      </c>
      <c r="BB57">
        <v>0</v>
      </c>
      <c r="BC57">
        <v>0.40000000000000002</v>
      </c>
      <c r="BD57">
        <v>0.10000000000000001</v>
      </c>
      <c r="BE57">
        <v>0.5</v>
      </c>
      <c r="BF57">
        <v>1.1000000000000001</v>
      </c>
      <c r="BG57">
        <v>2.7999999999999998</v>
      </c>
      <c r="BH57">
        <v>0</v>
      </c>
      <c r="BI57">
        <v>0.29999999999999999</v>
      </c>
      <c r="BJ57">
        <v>0.29999999999999999</v>
      </c>
      <c r="BK57">
        <v>0</v>
      </c>
      <c r="BL57">
        <v>0.10000000000000001</v>
      </c>
      <c r="BM57">
        <v>0.20000000000000001</v>
      </c>
      <c r="BN57">
        <v>0</v>
      </c>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row>
    <row r="58">
      <c r="A58" t="s">
        <v>691</v>
      </c>
      <c r="B58">
        <v>2009</v>
      </c>
      <c r="C58" t="s">
        <v>695</v>
      </c>
      <c r="D58">
        <v>20</v>
      </c>
      <c r="E58" t="s">
        <v>60</v>
      </c>
      <c r="F58" t="s">
        <v>22</v>
      </c>
      <c r="G58" t="s">
        <v>707</v>
      </c>
      <c r="H58">
        <v>47.200000000000003</v>
      </c>
      <c r="I58">
        <v>48.399999999999999</v>
      </c>
      <c r="J58">
        <v>47.799999999999997</v>
      </c>
      <c r="K58">
        <v>34.799999999999997</v>
      </c>
      <c r="L58">
        <v>11.699999999999999</v>
      </c>
      <c r="M58">
        <v>31.899999999999999</v>
      </c>
      <c r="N58">
        <v>16</v>
      </c>
      <c r="O58">
        <v>4.2999999999999998</v>
      </c>
      <c r="P58">
        <v>2.6000000000000001</v>
      </c>
      <c r="Q58">
        <v>1.3999999999999999</v>
      </c>
      <c r="R58">
        <v>47.200000000000003</v>
      </c>
      <c r="S58">
        <v>48.299999999999997</v>
      </c>
      <c r="T58">
        <v>49.5</v>
      </c>
      <c r="U58">
        <v>42.200000000000003</v>
      </c>
      <c r="V58">
        <v>24.800000000000001</v>
      </c>
      <c r="W58" t="s">
        <v>245</v>
      </c>
      <c r="X58" t="s">
        <v>246</v>
      </c>
      <c r="Y58" t="s">
        <v>247</v>
      </c>
      <c r="Z58" t="s">
        <v>248</v>
      </c>
      <c r="AA58" t="s">
        <v>249</v>
      </c>
      <c r="AB58" t="s">
        <v>250</v>
      </c>
      <c r="AC58" t="s">
        <v>251</v>
      </c>
      <c r="AD58" t="s">
        <v>252</v>
      </c>
      <c r="AE58" t="s">
        <v>253</v>
      </c>
      <c r="AF58" t="s">
        <v>254</v>
      </c>
      <c r="AG58" t="s">
        <v>255</v>
      </c>
      <c r="AH58" t="s">
        <v>256</v>
      </c>
      <c r="AI58" t="s">
        <v>257</v>
      </c>
      <c r="AJ58" t="s">
        <v>258</v>
      </c>
      <c r="AK58" t="s">
        <v>259</v>
      </c>
      <c r="AL58" t="s">
        <v>260</v>
      </c>
      <c r="AM58" t="s">
        <v>261</v>
      </c>
      <c r="AN58" t="s">
        <v>262</v>
      </c>
      <c r="AO58" t="s">
        <v>263</v>
      </c>
      <c r="AP58" t="s">
        <v>264</v>
      </c>
      <c r="AQ58" t="s">
        <v>265</v>
      </c>
      <c r="AR58" t="s">
        <v>266</v>
      </c>
      <c r="AS58">
        <v>24</v>
      </c>
      <c r="AT58">
        <v>19.399999999999999</v>
      </c>
      <c r="AU58">
        <v>31.800000000000001</v>
      </c>
      <c r="AV58">
        <v>60.299999999999997</v>
      </c>
      <c r="AW58">
        <v>50.700000000000003</v>
      </c>
      <c r="AX58">
        <v>22.199999999999999</v>
      </c>
      <c r="AY58">
        <v>55</v>
      </c>
      <c r="AZ58">
        <v>62.200000000000003</v>
      </c>
      <c r="BA58">
        <v>17</v>
      </c>
      <c r="BB58">
        <v>29.899999999999999</v>
      </c>
      <c r="BC58">
        <v>47.600000000000001</v>
      </c>
      <c r="BD58">
        <v>29.399999999999999</v>
      </c>
      <c r="BE58">
        <v>34.299999999999997</v>
      </c>
      <c r="BF58">
        <v>55.799999999999997</v>
      </c>
      <c r="BG58">
        <v>37.600000000000001</v>
      </c>
      <c r="BH58">
        <v>42</v>
      </c>
      <c r="BI58">
        <v>59.700000000000003</v>
      </c>
      <c r="BJ58">
        <v>37.100000000000001</v>
      </c>
      <c r="BK58">
        <v>30.600000000000001</v>
      </c>
      <c r="BL58">
        <v>27.5</v>
      </c>
      <c r="BM58">
        <v>60.399999999999999</v>
      </c>
      <c r="BN58">
        <v>41</v>
      </c>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row>
    <row r="59">
      <c r="A59" t="s">
        <v>691</v>
      </c>
      <c r="B59">
        <v>2009</v>
      </c>
      <c r="C59" t="s">
        <v>695</v>
      </c>
      <c r="D59">
        <v>21</v>
      </c>
      <c r="E59" t="s">
        <v>60</v>
      </c>
      <c r="F59" t="s">
        <v>17</v>
      </c>
      <c r="G59" t="s">
        <v>708</v>
      </c>
      <c r="H59">
        <v>37</v>
      </c>
      <c r="I59">
        <v>30.5</v>
      </c>
      <c r="J59">
        <v>23</v>
      </c>
      <c r="K59">
        <v>16.699999999999999</v>
      </c>
      <c r="L59">
        <v>1.8999999999999999</v>
      </c>
      <c r="M59">
        <v>5.0999999999999996</v>
      </c>
      <c r="N59">
        <v>0.40000000000000002</v>
      </c>
      <c r="O59">
        <v>0.10000000000000001</v>
      </c>
      <c r="P59">
        <v>0</v>
      </c>
      <c r="Q59">
        <v>0</v>
      </c>
      <c r="R59">
        <v>37.700000000000003</v>
      </c>
      <c r="S59">
        <v>32.799999999999997</v>
      </c>
      <c r="T59">
        <v>23.5</v>
      </c>
      <c r="U59">
        <v>23.699999999999999</v>
      </c>
      <c r="V59">
        <v>8.4000000000000004</v>
      </c>
      <c r="W59" t="s">
        <v>245</v>
      </c>
      <c r="X59" t="s">
        <v>246</v>
      </c>
      <c r="Y59" t="s">
        <v>247</v>
      </c>
      <c r="Z59" t="s">
        <v>248</v>
      </c>
      <c r="AA59" t="s">
        <v>249</v>
      </c>
      <c r="AB59" t="s">
        <v>250</v>
      </c>
      <c r="AC59" t="s">
        <v>251</v>
      </c>
      <c r="AD59" t="s">
        <v>252</v>
      </c>
      <c r="AE59" t="s">
        <v>253</v>
      </c>
      <c r="AF59" t="s">
        <v>254</v>
      </c>
      <c r="AG59" t="s">
        <v>255</v>
      </c>
      <c r="AH59" t="s">
        <v>256</v>
      </c>
      <c r="AI59" t="s">
        <v>257</v>
      </c>
      <c r="AJ59" t="s">
        <v>258</v>
      </c>
      <c r="AK59" t="s">
        <v>259</v>
      </c>
      <c r="AL59" t="s">
        <v>260</v>
      </c>
      <c r="AM59" t="s">
        <v>261</v>
      </c>
      <c r="AN59" t="s">
        <v>262</v>
      </c>
      <c r="AO59" t="s">
        <v>263</v>
      </c>
      <c r="AP59" t="s">
        <v>264</v>
      </c>
      <c r="AQ59" t="s">
        <v>265</v>
      </c>
      <c r="AR59" t="s">
        <v>266</v>
      </c>
      <c r="AS59">
        <v>21.800000000000001</v>
      </c>
      <c r="AT59">
        <v>4.0999999999999996</v>
      </c>
      <c r="AU59">
        <v>51.799999999999997</v>
      </c>
      <c r="AV59">
        <v>9.6999999999999993</v>
      </c>
      <c r="AW59">
        <v>29.5</v>
      </c>
      <c r="AX59">
        <v>50.899999999999999</v>
      </c>
      <c r="AY59">
        <v>13.4</v>
      </c>
      <c r="AZ59">
        <v>29.600000000000001</v>
      </c>
      <c r="BA59">
        <v>46.5</v>
      </c>
      <c r="BB59">
        <v>41.700000000000003</v>
      </c>
      <c r="BC59">
        <v>13.6</v>
      </c>
      <c r="BD59">
        <v>1.2</v>
      </c>
      <c r="BE59">
        <v>27.399999999999999</v>
      </c>
      <c r="BF59">
        <v>8</v>
      </c>
      <c r="BG59">
        <v>15.800000000000001</v>
      </c>
      <c r="BH59">
        <v>3.7000000000000002</v>
      </c>
      <c r="BI59">
        <v>32.200000000000003</v>
      </c>
      <c r="BJ59">
        <v>21.100000000000001</v>
      </c>
      <c r="BK59">
        <v>34.600000000000001</v>
      </c>
      <c r="BL59">
        <v>43.799999999999997</v>
      </c>
      <c r="BM59">
        <v>3.8999999999999999</v>
      </c>
      <c r="BN59">
        <v>40.100000000000001</v>
      </c>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row>
    <row r="60">
      <c r="A60" t="s">
        <v>691</v>
      </c>
      <c r="B60">
        <v>2009</v>
      </c>
      <c r="C60" t="s">
        <v>695</v>
      </c>
      <c r="D60">
        <v>22</v>
      </c>
      <c r="E60" t="s">
        <v>54</v>
      </c>
      <c r="F60" t="s">
        <v>49</v>
      </c>
      <c r="G60" t="s">
        <v>197</v>
      </c>
      <c r="H60">
        <v>4.2000000000000002</v>
      </c>
      <c r="I60">
        <v>3.1000000000000001</v>
      </c>
      <c r="J60">
        <v>0.90000000000000002</v>
      </c>
      <c r="K60">
        <v>1</v>
      </c>
      <c r="L60">
        <v>1.8</v>
      </c>
      <c r="M60">
        <v>1.6000000000000001</v>
      </c>
      <c r="N60">
        <v>2</v>
      </c>
      <c r="O60">
        <v>2.8999999999999999</v>
      </c>
      <c r="P60">
        <v>3.2999999999999998</v>
      </c>
      <c r="Q60">
        <v>2.5</v>
      </c>
      <c r="R60">
        <v>4.9000000000000004</v>
      </c>
      <c r="S60">
        <v>3.3999999999999999</v>
      </c>
      <c r="T60">
        <v>0.90000000000000002</v>
      </c>
      <c r="U60">
        <v>1.2</v>
      </c>
      <c r="V60">
        <v>0.40000000000000002</v>
      </c>
      <c r="W60" t="s">
        <v>245</v>
      </c>
      <c r="X60" t="s">
        <v>246</v>
      </c>
      <c r="Y60" t="s">
        <v>247</v>
      </c>
      <c r="Z60" t="s">
        <v>248</v>
      </c>
      <c r="AA60" t="s">
        <v>249</v>
      </c>
      <c r="AB60" t="s">
        <v>250</v>
      </c>
      <c r="AC60" t="s">
        <v>251</v>
      </c>
      <c r="AD60" t="s">
        <v>252</v>
      </c>
      <c r="AE60" t="s">
        <v>253</v>
      </c>
      <c r="AF60" t="s">
        <v>254</v>
      </c>
      <c r="AG60" t="s">
        <v>255</v>
      </c>
      <c r="AH60" t="s">
        <v>256</v>
      </c>
      <c r="AI60" t="s">
        <v>257</v>
      </c>
      <c r="AJ60" t="s">
        <v>258</v>
      </c>
      <c r="AK60" t="s">
        <v>259</v>
      </c>
      <c r="AL60" t="s">
        <v>260</v>
      </c>
      <c r="AM60" t="s">
        <v>261</v>
      </c>
      <c r="AN60" t="s">
        <v>262</v>
      </c>
      <c r="AO60" t="s">
        <v>263</v>
      </c>
      <c r="AP60" t="s">
        <v>264</v>
      </c>
      <c r="AQ60" t="s">
        <v>265</v>
      </c>
      <c r="AR60" t="s">
        <v>266</v>
      </c>
      <c r="AS60">
        <v>1.2</v>
      </c>
      <c r="AT60">
        <v>2.1000000000000001</v>
      </c>
      <c r="AU60">
        <v>1.1000000000000001</v>
      </c>
      <c r="AV60">
        <v>2.8999999999999999</v>
      </c>
      <c r="AW60">
        <v>13</v>
      </c>
      <c r="AX60">
        <v>0.69999999999999996</v>
      </c>
      <c r="AY60">
        <v>7.2999999999999998</v>
      </c>
      <c r="AZ60">
        <v>4</v>
      </c>
      <c r="BA60">
        <v>0</v>
      </c>
      <c r="BB60">
        <v>0.10000000000000001</v>
      </c>
      <c r="BC60">
        <v>0.90000000000000002</v>
      </c>
      <c r="BD60">
        <v>0.20000000000000001</v>
      </c>
      <c r="BE60">
        <v>1.3999999999999999</v>
      </c>
      <c r="BF60">
        <v>3.1000000000000001</v>
      </c>
      <c r="BG60">
        <v>6</v>
      </c>
      <c r="BH60">
        <v>0</v>
      </c>
      <c r="BI60">
        <v>3.3999999999999999</v>
      </c>
      <c r="BJ60">
        <v>0.69999999999999996</v>
      </c>
      <c r="BK60">
        <v>0</v>
      </c>
      <c r="BL60">
        <v>0.29999999999999999</v>
      </c>
      <c r="BM60">
        <v>0.5</v>
      </c>
      <c r="BN60">
        <v>0</v>
      </c>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row>
    <row r="61">
      <c r="A61" t="s">
        <v>691</v>
      </c>
      <c r="B61">
        <v>2009</v>
      </c>
      <c r="C61" t="s">
        <v>695</v>
      </c>
      <c r="D61">
        <v>23</v>
      </c>
      <c r="E61" t="s">
        <v>54</v>
      </c>
      <c r="F61" t="s">
        <v>48</v>
      </c>
      <c r="G61" t="s">
        <v>197</v>
      </c>
      <c r="H61">
        <v>95.799999999999997</v>
      </c>
      <c r="I61">
        <v>96.900000000000006</v>
      </c>
      <c r="J61">
        <v>99.099999999999994</v>
      </c>
      <c r="K61">
        <v>99</v>
      </c>
      <c r="L61">
        <v>98.200000000000003</v>
      </c>
      <c r="M61">
        <v>98.400000000000006</v>
      </c>
      <c r="N61">
        <v>98</v>
      </c>
      <c r="O61">
        <v>97.099999999999994</v>
      </c>
      <c r="P61">
        <v>96.700000000000003</v>
      </c>
      <c r="Q61">
        <v>97.5</v>
      </c>
      <c r="R61">
        <v>95.099999999999994</v>
      </c>
      <c r="S61">
        <v>96.599999999999994</v>
      </c>
      <c r="T61">
        <v>99.099999999999994</v>
      </c>
      <c r="U61">
        <v>98.799999999999997</v>
      </c>
      <c r="V61">
        <v>99.599999999999994</v>
      </c>
      <c r="W61" t="s">
        <v>245</v>
      </c>
      <c r="X61" t="s">
        <v>246</v>
      </c>
      <c r="Y61" t="s">
        <v>247</v>
      </c>
      <c r="Z61" t="s">
        <v>248</v>
      </c>
      <c r="AA61" t="s">
        <v>249</v>
      </c>
      <c r="AB61" t="s">
        <v>250</v>
      </c>
      <c r="AC61" t="s">
        <v>251</v>
      </c>
      <c r="AD61" t="s">
        <v>252</v>
      </c>
      <c r="AE61" t="s">
        <v>253</v>
      </c>
      <c r="AF61" t="s">
        <v>254</v>
      </c>
      <c r="AG61" t="s">
        <v>255</v>
      </c>
      <c r="AH61" t="s">
        <v>256</v>
      </c>
      <c r="AI61" t="s">
        <v>257</v>
      </c>
      <c r="AJ61" t="s">
        <v>258</v>
      </c>
      <c r="AK61" t="s">
        <v>259</v>
      </c>
      <c r="AL61" t="s">
        <v>260</v>
      </c>
      <c r="AM61" t="s">
        <v>261</v>
      </c>
      <c r="AN61" t="s">
        <v>262</v>
      </c>
      <c r="AO61" t="s">
        <v>263</v>
      </c>
      <c r="AP61" t="s">
        <v>264</v>
      </c>
      <c r="AQ61" t="s">
        <v>265</v>
      </c>
      <c r="AR61" t="s">
        <v>266</v>
      </c>
      <c r="AS61">
        <v>98.799999999999997</v>
      </c>
      <c r="AT61">
        <v>97.900000000000006</v>
      </c>
      <c r="AU61">
        <v>98.900000000000006</v>
      </c>
      <c r="AV61">
        <v>97.099999999999994</v>
      </c>
      <c r="AW61">
        <v>87</v>
      </c>
      <c r="AX61">
        <v>99.299999999999997</v>
      </c>
      <c r="AY61">
        <v>92.700000000000003</v>
      </c>
      <c r="AZ61">
        <v>96</v>
      </c>
      <c r="BA61">
        <v>100</v>
      </c>
      <c r="BB61">
        <v>99.900000000000006</v>
      </c>
      <c r="BC61">
        <v>99.099999999999994</v>
      </c>
      <c r="BD61">
        <v>99.799999999999997</v>
      </c>
      <c r="BE61">
        <v>98.599999999999994</v>
      </c>
      <c r="BF61">
        <v>96.900000000000006</v>
      </c>
      <c r="BG61">
        <v>94</v>
      </c>
      <c r="BH61">
        <v>100</v>
      </c>
      <c r="BI61">
        <v>96.599999999999994</v>
      </c>
      <c r="BJ61">
        <v>99.299999999999997</v>
      </c>
      <c r="BK61">
        <v>100</v>
      </c>
      <c r="BL61">
        <v>99.700000000000003</v>
      </c>
      <c r="BM61">
        <v>99.5</v>
      </c>
      <c r="BN61">
        <v>100</v>
      </c>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row>
    <row r="62">
      <c r="A62" t="s">
        <v>691</v>
      </c>
      <c r="B62">
        <v>2009</v>
      </c>
      <c r="C62" t="s">
        <v>695</v>
      </c>
      <c r="D62">
        <v>25</v>
      </c>
      <c r="E62" t="s">
        <v>54</v>
      </c>
      <c r="F62" t="s">
        <v>58</v>
      </c>
      <c r="G62" t="s">
        <v>197</v>
      </c>
      <c r="H62">
        <v>6.8345323741007196</v>
      </c>
      <c r="I62">
        <v>9.3373493975903603</v>
      </c>
      <c r="J62">
        <v>11.07954545454545</v>
      </c>
      <c r="K62">
        <v>17.283950617283949</v>
      </c>
      <c r="L62">
        <v>30.158730158730151</v>
      </c>
      <c r="M62">
        <v>18.518518518518519</v>
      </c>
      <c r="N62">
        <v>16.417910447761201</v>
      </c>
      <c r="O62">
        <v>48.484848484848492</v>
      </c>
      <c r="P62">
        <v>63.636363636363633</v>
      </c>
      <c r="Q62">
        <v>20</v>
      </c>
      <c r="R62">
        <v>6.6176470588235299</v>
      </c>
      <c r="S62">
        <v>8.3591331269349833</v>
      </c>
      <c r="T62">
        <v>11.82795698924731</v>
      </c>
      <c r="U62">
        <v>12.374581939799331</v>
      </c>
      <c r="V62">
        <v>22.891566265060241</v>
      </c>
      <c r="W62" t="s">
        <v>245</v>
      </c>
      <c r="X62" t="s">
        <v>246</v>
      </c>
      <c r="Y62" t="s">
        <v>247</v>
      </c>
      <c r="Z62" t="s">
        <v>248</v>
      </c>
      <c r="AA62" t="s">
        <v>249</v>
      </c>
      <c r="AB62" t="s">
        <v>250</v>
      </c>
      <c r="AC62" t="s">
        <v>251</v>
      </c>
      <c r="AD62" t="s">
        <v>252</v>
      </c>
      <c r="AE62" t="s">
        <v>253</v>
      </c>
      <c r="AF62" t="s">
        <v>254</v>
      </c>
      <c r="AG62" t="s">
        <v>255</v>
      </c>
      <c r="AH62" t="s">
        <v>256</v>
      </c>
      <c r="AI62" t="s">
        <v>257</v>
      </c>
      <c r="AJ62" t="s">
        <v>258</v>
      </c>
      <c r="AK62" t="s">
        <v>259</v>
      </c>
      <c r="AL62" t="s">
        <v>260</v>
      </c>
      <c r="AM62" t="s">
        <v>261</v>
      </c>
      <c r="AN62" t="s">
        <v>262</v>
      </c>
      <c r="AO62" t="s">
        <v>263</v>
      </c>
      <c r="AP62" t="s">
        <v>264</v>
      </c>
      <c r="AQ62" t="s">
        <v>265</v>
      </c>
      <c r="AR62" t="s">
        <v>266</v>
      </c>
      <c r="AS62">
        <v>35</v>
      </c>
      <c r="AT62">
        <v>27.27272727272727</v>
      </c>
      <c r="AU62">
        <v>7.5555555555555554</v>
      </c>
      <c r="AV62">
        <v>14.61794019933555</v>
      </c>
      <c r="AW62">
        <v>5.4054054054054053</v>
      </c>
      <c r="AX62">
        <v>14.634146341463421</v>
      </c>
      <c r="AY62">
        <v>9.9056603773584904</v>
      </c>
      <c r="AZ62">
        <v>5.6390977443609023</v>
      </c>
      <c r="BA62">
        <v>0</v>
      </c>
      <c r="BB62">
        <v>1.219512195121951</v>
      </c>
      <c r="BC62">
        <v>14.01869158878505</v>
      </c>
      <c r="BD62">
        <v>25.748502994011979</v>
      </c>
      <c r="BE62">
        <v>8.3333333333333321</v>
      </c>
      <c r="BF62">
        <v>12.724014336917559</v>
      </c>
      <c r="BG62">
        <v>3.481012658227848</v>
      </c>
      <c r="BH62">
        <v>12.96296296296296</v>
      </c>
      <c r="BI62">
        <v>0</v>
      </c>
      <c r="BJ62">
        <v>5.9210526315789469</v>
      </c>
      <c r="BK62">
        <v>4.6979865771812079</v>
      </c>
      <c r="BL62">
        <v>2.6315789473684208</v>
      </c>
      <c r="BM62">
        <v>6.4891846921797001</v>
      </c>
      <c r="BN62">
        <v>7.59493670886076</v>
      </c>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row>
    <row r="63">
      <c r="A63" t="s">
        <v>691</v>
      </c>
      <c r="B63">
        <v>2009</v>
      </c>
      <c r="C63" t="s">
        <v>695</v>
      </c>
      <c r="D63">
        <v>29</v>
      </c>
      <c r="E63" t="s">
        <v>57</v>
      </c>
      <c r="F63" t="s">
        <v>49</v>
      </c>
      <c r="G63" t="s">
        <v>709</v>
      </c>
      <c r="H63">
        <v>5.9000000000000004</v>
      </c>
      <c r="I63">
        <v>8.5</v>
      </c>
      <c r="J63">
        <v>13.5</v>
      </c>
      <c r="K63">
        <v>26</v>
      </c>
      <c r="L63">
        <v>66.599999999999994</v>
      </c>
      <c r="M63">
        <v>47</v>
      </c>
      <c r="N63">
        <v>66.900000000000006</v>
      </c>
      <c r="O63">
        <v>81.900000000000006</v>
      </c>
      <c r="P63">
        <v>86.299999999999997</v>
      </c>
      <c r="Q63">
        <v>89.200000000000003</v>
      </c>
      <c r="R63">
        <v>5.2000000000000002</v>
      </c>
      <c r="S63">
        <v>7.7999999999999998</v>
      </c>
      <c r="T63">
        <v>10.5</v>
      </c>
      <c r="U63">
        <v>16.399999999999999</v>
      </c>
      <c r="V63">
        <v>39.100000000000001</v>
      </c>
      <c r="W63" t="s">
        <v>245</v>
      </c>
      <c r="X63" t="s">
        <v>246</v>
      </c>
      <c r="Y63" t="s">
        <v>247</v>
      </c>
      <c r="Z63" t="s">
        <v>248</v>
      </c>
      <c r="AA63" t="s">
        <v>249</v>
      </c>
      <c r="AB63" t="s">
        <v>250</v>
      </c>
      <c r="AC63" t="s">
        <v>251</v>
      </c>
      <c r="AD63" t="s">
        <v>252</v>
      </c>
      <c r="AE63" t="s">
        <v>253</v>
      </c>
      <c r="AF63" t="s">
        <v>254</v>
      </c>
      <c r="AG63" t="s">
        <v>255</v>
      </c>
      <c r="AH63" t="s">
        <v>256</v>
      </c>
      <c r="AI63" t="s">
        <v>257</v>
      </c>
      <c r="AJ63" t="s">
        <v>258</v>
      </c>
      <c r="AK63" t="s">
        <v>259</v>
      </c>
      <c r="AL63" t="s">
        <v>260</v>
      </c>
      <c r="AM63" t="s">
        <v>261</v>
      </c>
      <c r="AN63" t="s">
        <v>262</v>
      </c>
      <c r="AO63" t="s">
        <v>263</v>
      </c>
      <c r="AP63" t="s">
        <v>264</v>
      </c>
      <c r="AQ63" t="s">
        <v>265</v>
      </c>
      <c r="AR63" t="s">
        <v>266</v>
      </c>
      <c r="AS63">
        <v>23.199999999999999</v>
      </c>
      <c r="AT63">
        <v>51.799999999999997</v>
      </c>
      <c r="AU63">
        <v>4.2000000000000002</v>
      </c>
      <c r="AV63">
        <v>19.199999999999999</v>
      </c>
      <c r="AW63">
        <v>5.7000000000000002</v>
      </c>
      <c r="AX63">
        <v>18</v>
      </c>
      <c r="AY63">
        <v>17.899999999999999</v>
      </c>
      <c r="AZ63">
        <v>3.7999999999999998</v>
      </c>
      <c r="BA63">
        <v>20.699999999999999</v>
      </c>
      <c r="BB63">
        <v>17.899999999999999</v>
      </c>
      <c r="BC63">
        <v>28.199999999999999</v>
      </c>
      <c r="BD63">
        <v>24.399999999999999</v>
      </c>
      <c r="BE63">
        <v>15.699999999999999</v>
      </c>
      <c r="BF63">
        <v>22.100000000000001</v>
      </c>
      <c r="BG63">
        <v>23.199999999999999</v>
      </c>
      <c r="BH63">
        <v>39.200000000000003</v>
      </c>
      <c r="BI63">
        <v>2.7000000000000002</v>
      </c>
      <c r="BJ63">
        <v>25.600000000000001</v>
      </c>
      <c r="BK63">
        <v>27.699999999999999</v>
      </c>
      <c r="BL63">
        <v>20.399999999999999</v>
      </c>
      <c r="BM63">
        <v>22.199999999999999</v>
      </c>
      <c r="BN63">
        <v>8.5999999999999996</v>
      </c>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row>
    <row r="64">
      <c r="A64" t="s">
        <v>691</v>
      </c>
      <c r="B64">
        <v>2009</v>
      </c>
      <c r="C64" t="s">
        <v>695</v>
      </c>
      <c r="D64">
        <v>30</v>
      </c>
      <c r="E64" t="s">
        <v>57</v>
      </c>
      <c r="F64" t="s">
        <v>48</v>
      </c>
      <c r="G64" t="s">
        <v>197</v>
      </c>
      <c r="H64">
        <v>94.099999999999994</v>
      </c>
      <c r="I64">
        <v>91.5</v>
      </c>
      <c r="J64">
        <v>86.5</v>
      </c>
      <c r="K64">
        <v>74</v>
      </c>
      <c r="L64">
        <v>33.399999999999999</v>
      </c>
      <c r="M64">
        <v>53</v>
      </c>
      <c r="N64">
        <v>33.100000000000001</v>
      </c>
      <c r="O64">
        <v>18.100000000000001</v>
      </c>
      <c r="P64">
        <v>13.699999999999999</v>
      </c>
      <c r="Q64">
        <v>10.800000000000001</v>
      </c>
      <c r="R64">
        <v>94.799999999999997</v>
      </c>
      <c r="S64">
        <v>92.200000000000003</v>
      </c>
      <c r="T64">
        <v>89.5</v>
      </c>
      <c r="U64">
        <v>83.599999999999994</v>
      </c>
      <c r="V64">
        <v>60.899999999999999</v>
      </c>
      <c r="W64" t="s">
        <v>245</v>
      </c>
      <c r="X64" t="s">
        <v>246</v>
      </c>
      <c r="Y64" t="s">
        <v>247</v>
      </c>
      <c r="Z64" t="s">
        <v>248</v>
      </c>
      <c r="AA64" t="s">
        <v>249</v>
      </c>
      <c r="AB64" t="s">
        <v>250</v>
      </c>
      <c r="AC64" t="s">
        <v>251</v>
      </c>
      <c r="AD64" t="s">
        <v>252</v>
      </c>
      <c r="AE64" t="s">
        <v>253</v>
      </c>
      <c r="AF64" t="s">
        <v>254</v>
      </c>
      <c r="AG64" t="s">
        <v>255</v>
      </c>
      <c r="AH64" t="s">
        <v>256</v>
      </c>
      <c r="AI64" t="s">
        <v>257</v>
      </c>
      <c r="AJ64" t="s">
        <v>258</v>
      </c>
      <c r="AK64" t="s">
        <v>259</v>
      </c>
      <c r="AL64" t="s">
        <v>260</v>
      </c>
      <c r="AM64" t="s">
        <v>261</v>
      </c>
      <c r="AN64" t="s">
        <v>262</v>
      </c>
      <c r="AO64" t="s">
        <v>263</v>
      </c>
      <c r="AP64" t="s">
        <v>264</v>
      </c>
      <c r="AQ64" t="s">
        <v>265</v>
      </c>
      <c r="AR64" t="s">
        <v>266</v>
      </c>
      <c r="AS64">
        <v>76.799999999999997</v>
      </c>
      <c r="AT64">
        <v>48.200000000000003</v>
      </c>
      <c r="AU64">
        <v>95.799999999999997</v>
      </c>
      <c r="AV64">
        <v>80.799999999999997</v>
      </c>
      <c r="AW64">
        <v>94.299999999999997</v>
      </c>
      <c r="AX64">
        <v>82</v>
      </c>
      <c r="AY64">
        <v>82.099999999999994</v>
      </c>
      <c r="AZ64">
        <v>96.200000000000003</v>
      </c>
      <c r="BA64">
        <v>79.299999999999997</v>
      </c>
      <c r="BB64">
        <v>82.099999999999994</v>
      </c>
      <c r="BC64">
        <v>71.799999999999997</v>
      </c>
      <c r="BD64">
        <v>75.599999999999994</v>
      </c>
      <c r="BE64">
        <v>84.299999999999997</v>
      </c>
      <c r="BF64">
        <v>77.900000000000006</v>
      </c>
      <c r="BG64">
        <v>76.799999999999997</v>
      </c>
      <c r="BH64">
        <v>60.799999999999997</v>
      </c>
      <c r="BI64">
        <v>97.299999999999997</v>
      </c>
      <c r="BJ64">
        <v>74.400000000000006</v>
      </c>
      <c r="BK64">
        <v>72.299999999999997</v>
      </c>
      <c r="BL64">
        <v>79.599999999999994</v>
      </c>
      <c r="BM64">
        <v>77.799999999999997</v>
      </c>
      <c r="BN64">
        <v>91.400000000000006</v>
      </c>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row>
    <row r="65">
      <c r="A65" t="s">
        <v>691</v>
      </c>
      <c r="B65">
        <v>2009</v>
      </c>
      <c r="C65" t="s">
        <v>695</v>
      </c>
      <c r="D65">
        <v>31</v>
      </c>
      <c r="E65" t="s">
        <v>104</v>
      </c>
      <c r="F65" t="s">
        <v>49</v>
      </c>
      <c r="G65" t="s">
        <v>710</v>
      </c>
      <c r="H65">
        <v>0</v>
      </c>
      <c r="I65">
        <v>0</v>
      </c>
      <c r="J65">
        <v>0.20000000000000001</v>
      </c>
      <c r="K65">
        <v>0.90000000000000002</v>
      </c>
      <c r="L65">
        <v>21.399999999999999</v>
      </c>
      <c r="M65">
        <v>3.2000000000000002</v>
      </c>
      <c r="N65">
        <v>6.4000000000000004</v>
      </c>
      <c r="O65">
        <v>14</v>
      </c>
      <c r="P65">
        <v>26.5</v>
      </c>
      <c r="Q65">
        <v>52.600000000000001</v>
      </c>
      <c r="R65">
        <v>0</v>
      </c>
      <c r="S65">
        <v>0</v>
      </c>
      <c r="T65">
        <v>0</v>
      </c>
      <c r="U65">
        <v>0.20000000000000001</v>
      </c>
      <c r="V65">
        <v>8.9000000000000004</v>
      </c>
      <c r="W65" t="s">
        <v>245</v>
      </c>
      <c r="X65" t="s">
        <v>246</v>
      </c>
      <c r="Y65" t="s">
        <v>247</v>
      </c>
      <c r="Z65" t="s">
        <v>248</v>
      </c>
      <c r="AA65" t="s">
        <v>249</v>
      </c>
      <c r="AB65" t="s">
        <v>250</v>
      </c>
      <c r="AC65" t="s">
        <v>251</v>
      </c>
      <c r="AD65" t="s">
        <v>252</v>
      </c>
      <c r="AE65" t="s">
        <v>253</v>
      </c>
      <c r="AF65" t="s">
        <v>254</v>
      </c>
      <c r="AG65" t="s">
        <v>255</v>
      </c>
      <c r="AH65" t="s">
        <v>256</v>
      </c>
      <c r="AI65" t="s">
        <v>257</v>
      </c>
      <c r="AJ65" t="s">
        <v>258</v>
      </c>
      <c r="AK65" t="s">
        <v>259</v>
      </c>
      <c r="AL65" t="s">
        <v>260</v>
      </c>
      <c r="AM65" t="s">
        <v>261</v>
      </c>
      <c r="AN65" t="s">
        <v>262</v>
      </c>
      <c r="AO65" t="s">
        <v>263</v>
      </c>
      <c r="AP65" t="s">
        <v>264</v>
      </c>
      <c r="AQ65" t="s">
        <v>265</v>
      </c>
      <c r="AR65" t="s">
        <v>266</v>
      </c>
      <c r="AS65">
        <v>2.6000000000000001</v>
      </c>
      <c r="AT65">
        <v>12</v>
      </c>
      <c r="AU65">
        <v>0.5</v>
      </c>
      <c r="AV65">
        <v>5.2000000000000002</v>
      </c>
      <c r="AW65">
        <v>0</v>
      </c>
      <c r="AX65">
        <v>3.8999999999999999</v>
      </c>
      <c r="AY65">
        <v>4.4000000000000004</v>
      </c>
      <c r="AZ65">
        <v>0.20000000000000001</v>
      </c>
      <c r="BA65">
        <v>4.9000000000000004</v>
      </c>
      <c r="BB65">
        <v>0.5</v>
      </c>
      <c r="BC65">
        <v>13.199999999999999</v>
      </c>
      <c r="BD65">
        <v>1.1000000000000001</v>
      </c>
      <c r="BE65">
        <v>4.7000000000000002</v>
      </c>
      <c r="BF65">
        <v>3.5</v>
      </c>
      <c r="BG65">
        <v>0.29999999999999999</v>
      </c>
      <c r="BH65">
        <v>0.40000000000000002</v>
      </c>
      <c r="BI65">
        <v>1.3999999999999999</v>
      </c>
      <c r="BJ65">
        <v>6.7999999999999998</v>
      </c>
      <c r="BK65">
        <v>0.20000000000000001</v>
      </c>
      <c r="BL65">
        <v>2.2000000000000002</v>
      </c>
      <c r="BM65">
        <v>5.5</v>
      </c>
      <c r="BN65">
        <v>0.80000000000000004</v>
      </c>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row>
    <row r="66">
      <c r="A66" t="s">
        <v>691</v>
      </c>
      <c r="B66">
        <v>2009</v>
      </c>
      <c r="C66" t="s">
        <v>695</v>
      </c>
      <c r="D66">
        <v>32</v>
      </c>
      <c r="E66" t="s">
        <v>104</v>
      </c>
      <c r="F66" t="s">
        <v>48</v>
      </c>
      <c r="G66" t="s">
        <v>197</v>
      </c>
      <c r="H66">
        <v>100</v>
      </c>
      <c r="I66">
        <v>100</v>
      </c>
      <c r="J66">
        <v>99.799999999999997</v>
      </c>
      <c r="K66">
        <v>99.099999999999994</v>
      </c>
      <c r="L66">
        <v>78.599999999999994</v>
      </c>
      <c r="M66">
        <v>96.799999999999997</v>
      </c>
      <c r="N66">
        <v>93.599999999999994</v>
      </c>
      <c r="O66">
        <v>86</v>
      </c>
      <c r="P66">
        <v>73.5</v>
      </c>
      <c r="Q66">
        <v>47.399999999999999</v>
      </c>
      <c r="R66">
        <v>100</v>
      </c>
      <c r="S66">
        <v>100</v>
      </c>
      <c r="T66">
        <v>100</v>
      </c>
      <c r="U66">
        <v>99.799999999999997</v>
      </c>
      <c r="V66">
        <v>91.099999999999994</v>
      </c>
      <c r="W66" t="s">
        <v>245</v>
      </c>
      <c r="X66" t="s">
        <v>246</v>
      </c>
      <c r="Y66" t="s">
        <v>247</v>
      </c>
      <c r="Z66" t="s">
        <v>248</v>
      </c>
      <c r="AA66" t="s">
        <v>249</v>
      </c>
      <c r="AB66" t="s">
        <v>250</v>
      </c>
      <c r="AC66" t="s">
        <v>251</v>
      </c>
      <c r="AD66" t="s">
        <v>252</v>
      </c>
      <c r="AE66" t="s">
        <v>253</v>
      </c>
      <c r="AF66" t="s">
        <v>254</v>
      </c>
      <c r="AG66" t="s">
        <v>255</v>
      </c>
      <c r="AH66" t="s">
        <v>256</v>
      </c>
      <c r="AI66" t="s">
        <v>257</v>
      </c>
      <c r="AJ66" t="s">
        <v>258</v>
      </c>
      <c r="AK66" t="s">
        <v>259</v>
      </c>
      <c r="AL66" t="s">
        <v>260</v>
      </c>
      <c r="AM66" t="s">
        <v>261</v>
      </c>
      <c r="AN66" t="s">
        <v>262</v>
      </c>
      <c r="AO66" t="s">
        <v>263</v>
      </c>
      <c r="AP66" t="s">
        <v>264</v>
      </c>
      <c r="AQ66" t="s">
        <v>265</v>
      </c>
      <c r="AR66" t="s">
        <v>266</v>
      </c>
      <c r="AS66">
        <v>97.400000000000006</v>
      </c>
      <c r="AT66">
        <v>88</v>
      </c>
      <c r="AU66">
        <v>99.5</v>
      </c>
      <c r="AV66">
        <v>94.799999999999997</v>
      </c>
      <c r="AW66">
        <v>100</v>
      </c>
      <c r="AX66">
        <v>96.099999999999994</v>
      </c>
      <c r="AY66">
        <v>95.599999999999994</v>
      </c>
      <c r="AZ66">
        <v>99.799999999999997</v>
      </c>
      <c r="BA66">
        <v>95.099999999999994</v>
      </c>
      <c r="BB66">
        <v>99.5</v>
      </c>
      <c r="BC66">
        <v>86.799999999999997</v>
      </c>
      <c r="BD66">
        <v>98.900000000000006</v>
      </c>
      <c r="BE66">
        <v>95.299999999999997</v>
      </c>
      <c r="BF66">
        <v>96.5</v>
      </c>
      <c r="BG66">
        <v>99.700000000000003</v>
      </c>
      <c r="BH66">
        <v>99.599999999999994</v>
      </c>
      <c r="BI66">
        <v>98.599999999999994</v>
      </c>
      <c r="BJ66">
        <v>93.200000000000003</v>
      </c>
      <c r="BK66">
        <v>99.799999999999997</v>
      </c>
      <c r="BL66">
        <v>97.799999999999997</v>
      </c>
      <c r="BM66">
        <v>94.5</v>
      </c>
      <c r="BN66">
        <v>99.200000000000003</v>
      </c>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row>
    <row r="67">
      <c r="A67" t="s">
        <v>691</v>
      </c>
      <c r="B67">
        <v>2009</v>
      </c>
      <c r="C67" t="s">
        <v>695</v>
      </c>
      <c r="D67">
        <v>35</v>
      </c>
      <c r="E67" t="s">
        <v>55</v>
      </c>
      <c r="F67" t="s">
        <v>49</v>
      </c>
      <c r="G67" t="s">
        <v>197</v>
      </c>
      <c r="H67">
        <v>4</v>
      </c>
      <c r="I67">
        <v>6.2000000000000002</v>
      </c>
      <c r="J67">
        <v>9.0999999999999996</v>
      </c>
      <c r="K67">
        <v>16.300000000000001</v>
      </c>
      <c r="L67">
        <v>38.899999999999999</v>
      </c>
      <c r="M67">
        <v>13.300000000000001</v>
      </c>
      <c r="N67">
        <v>22.300000000000001</v>
      </c>
      <c r="O67">
        <v>25.300000000000001</v>
      </c>
      <c r="P67">
        <v>37.299999999999997</v>
      </c>
      <c r="Q67">
        <v>63.799999999999997</v>
      </c>
      <c r="R67">
        <v>3.7000000000000002</v>
      </c>
      <c r="S67">
        <v>5.4000000000000004</v>
      </c>
      <c r="T67">
        <v>8.9000000000000004</v>
      </c>
      <c r="U67">
        <v>11.300000000000001</v>
      </c>
      <c r="V67">
        <v>30.699999999999999</v>
      </c>
      <c r="W67" t="s">
        <v>245</v>
      </c>
      <c r="X67" t="s">
        <v>246</v>
      </c>
      <c r="Y67" t="s">
        <v>247</v>
      </c>
      <c r="Z67" t="s">
        <v>248</v>
      </c>
      <c r="AA67" t="s">
        <v>249</v>
      </c>
      <c r="AB67" t="s">
        <v>250</v>
      </c>
      <c r="AC67" t="s">
        <v>251</v>
      </c>
      <c r="AD67" t="s">
        <v>252</v>
      </c>
      <c r="AE67" t="s">
        <v>253</v>
      </c>
      <c r="AF67" t="s">
        <v>254</v>
      </c>
      <c r="AG67" t="s">
        <v>255</v>
      </c>
      <c r="AH67" t="s">
        <v>256</v>
      </c>
      <c r="AI67" t="s">
        <v>257</v>
      </c>
      <c r="AJ67" t="s">
        <v>258</v>
      </c>
      <c r="AK67" t="s">
        <v>259</v>
      </c>
      <c r="AL67" t="s">
        <v>260</v>
      </c>
      <c r="AM67" t="s">
        <v>261</v>
      </c>
      <c r="AN67" t="s">
        <v>262</v>
      </c>
      <c r="AO67" t="s">
        <v>263</v>
      </c>
      <c r="AP67" t="s">
        <v>264</v>
      </c>
      <c r="AQ67" t="s">
        <v>265</v>
      </c>
      <c r="AR67" t="s">
        <v>266</v>
      </c>
      <c r="AS67">
        <v>28.5</v>
      </c>
      <c r="AT67">
        <v>28.899999999999999</v>
      </c>
      <c r="AU67">
        <v>8.3000000000000007</v>
      </c>
      <c r="AV67">
        <v>5.7000000000000002</v>
      </c>
      <c r="AW67">
        <v>8.5999999999999996</v>
      </c>
      <c r="AX67">
        <v>6</v>
      </c>
      <c r="AY67">
        <v>9.8000000000000007</v>
      </c>
      <c r="AZ67">
        <v>1.8</v>
      </c>
      <c r="BA67">
        <v>18</v>
      </c>
      <c r="BB67">
        <v>3.6000000000000001</v>
      </c>
      <c r="BC67">
        <v>16.899999999999999</v>
      </c>
      <c r="BD67">
        <v>28.899999999999999</v>
      </c>
      <c r="BE67">
        <v>30.300000000000001</v>
      </c>
      <c r="BF67">
        <v>5.2000000000000002</v>
      </c>
      <c r="BG67">
        <v>3.1000000000000001</v>
      </c>
      <c r="BH67">
        <v>13</v>
      </c>
      <c r="BI67">
        <v>11.4</v>
      </c>
      <c r="BJ67">
        <v>12.4</v>
      </c>
      <c r="BK67">
        <v>6.9000000000000004</v>
      </c>
      <c r="BL67">
        <v>5.5999999999999996</v>
      </c>
      <c r="BM67">
        <v>19.800000000000001</v>
      </c>
      <c r="BN67">
        <v>7.7000000000000002</v>
      </c>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row>
    <row r="68">
      <c r="A68" t="s">
        <v>691</v>
      </c>
      <c r="B68">
        <v>2009</v>
      </c>
      <c r="C68" t="s">
        <v>695</v>
      </c>
      <c r="D68">
        <v>36</v>
      </c>
      <c r="E68" t="s">
        <v>55</v>
      </c>
      <c r="F68" t="s">
        <v>48</v>
      </c>
      <c r="G68" t="s">
        <v>197</v>
      </c>
      <c r="H68">
        <v>96</v>
      </c>
      <c r="I68">
        <v>93.799999999999997</v>
      </c>
      <c r="J68">
        <v>90.900000000000006</v>
      </c>
      <c r="K68">
        <v>83.700000000000003</v>
      </c>
      <c r="L68">
        <v>61.100000000000001</v>
      </c>
      <c r="M68">
        <v>86.700000000000003</v>
      </c>
      <c r="N68">
        <v>77.700000000000003</v>
      </c>
      <c r="O68">
        <v>74.700000000000003</v>
      </c>
      <c r="P68">
        <v>62.700000000000003</v>
      </c>
      <c r="Q68">
        <v>36.200000000000003</v>
      </c>
      <c r="R68">
        <v>96.299999999999997</v>
      </c>
      <c r="S68">
        <v>94.599999999999994</v>
      </c>
      <c r="T68">
        <v>91.099999999999994</v>
      </c>
      <c r="U68">
        <v>88.700000000000003</v>
      </c>
      <c r="V68">
        <v>69.299999999999997</v>
      </c>
      <c r="W68" t="s">
        <v>245</v>
      </c>
      <c r="X68" t="s">
        <v>246</v>
      </c>
      <c r="Y68" t="s">
        <v>247</v>
      </c>
      <c r="Z68" t="s">
        <v>248</v>
      </c>
      <c r="AA68" t="s">
        <v>249</v>
      </c>
      <c r="AB68" t="s">
        <v>250</v>
      </c>
      <c r="AC68" t="s">
        <v>251</v>
      </c>
      <c r="AD68" t="s">
        <v>252</v>
      </c>
      <c r="AE68" t="s">
        <v>253</v>
      </c>
      <c r="AF68" t="s">
        <v>254</v>
      </c>
      <c r="AG68" t="s">
        <v>255</v>
      </c>
      <c r="AH68" t="s">
        <v>256</v>
      </c>
      <c r="AI68" t="s">
        <v>257</v>
      </c>
      <c r="AJ68" t="s">
        <v>258</v>
      </c>
      <c r="AK68" t="s">
        <v>259</v>
      </c>
      <c r="AL68" t="s">
        <v>260</v>
      </c>
      <c r="AM68" t="s">
        <v>261</v>
      </c>
      <c r="AN68" t="s">
        <v>262</v>
      </c>
      <c r="AO68" t="s">
        <v>263</v>
      </c>
      <c r="AP68" t="s">
        <v>264</v>
      </c>
      <c r="AQ68" t="s">
        <v>265</v>
      </c>
      <c r="AR68" t="s">
        <v>266</v>
      </c>
      <c r="AS68">
        <v>71.5</v>
      </c>
      <c r="AT68">
        <v>71.099999999999994</v>
      </c>
      <c r="AU68">
        <v>91.700000000000003</v>
      </c>
      <c r="AV68">
        <v>94.299999999999997</v>
      </c>
      <c r="AW68">
        <v>91.400000000000006</v>
      </c>
      <c r="AX68">
        <v>94</v>
      </c>
      <c r="AY68">
        <v>90.200000000000003</v>
      </c>
      <c r="AZ68">
        <v>98.200000000000003</v>
      </c>
      <c r="BA68">
        <v>82</v>
      </c>
      <c r="BB68">
        <v>96.400000000000006</v>
      </c>
      <c r="BC68">
        <v>83.099999999999994</v>
      </c>
      <c r="BD68">
        <v>71.099999999999994</v>
      </c>
      <c r="BE68">
        <v>69.700000000000003</v>
      </c>
      <c r="BF68">
        <v>94.799999999999997</v>
      </c>
      <c r="BG68">
        <v>96.900000000000006</v>
      </c>
      <c r="BH68">
        <v>87</v>
      </c>
      <c r="BI68">
        <v>88.599999999999994</v>
      </c>
      <c r="BJ68">
        <v>87.599999999999994</v>
      </c>
      <c r="BK68">
        <v>93.099999999999994</v>
      </c>
      <c r="BL68">
        <v>94.400000000000006</v>
      </c>
      <c r="BM68">
        <v>80.200000000000003</v>
      </c>
      <c r="BN68">
        <v>92.299999999999997</v>
      </c>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row>
    <row r="69">
      <c r="A69" t="s">
        <v>691</v>
      </c>
      <c r="B69">
        <v>2009</v>
      </c>
      <c r="C69" t="s">
        <v>695</v>
      </c>
      <c r="D69">
        <v>37</v>
      </c>
      <c r="E69" t="s">
        <v>165</v>
      </c>
      <c r="F69" t="s">
        <v>49</v>
      </c>
      <c r="G69" t="s">
        <v>720</v>
      </c>
      <c r="H69">
        <v>1.8999999999999999</v>
      </c>
      <c r="I69">
        <v>4</v>
      </c>
      <c r="J69">
        <v>5.9000000000000004</v>
      </c>
      <c r="K69">
        <v>13.4</v>
      </c>
      <c r="L69">
        <v>35.600000000000001</v>
      </c>
      <c r="M69">
        <v>9.5</v>
      </c>
      <c r="N69">
        <v>18.199999999999999</v>
      </c>
      <c r="O69">
        <v>23.600000000000001</v>
      </c>
      <c r="P69">
        <v>36.200000000000003</v>
      </c>
      <c r="Q69">
        <v>63</v>
      </c>
      <c r="R69">
        <v>1.8999999999999999</v>
      </c>
      <c r="S69">
        <v>3</v>
      </c>
      <c r="T69">
        <v>6.0999999999999996</v>
      </c>
      <c r="U69">
        <v>8.0999999999999996</v>
      </c>
      <c r="V69">
        <v>26.899999999999999</v>
      </c>
      <c r="W69" t="s">
        <v>245</v>
      </c>
      <c r="X69" t="s">
        <v>246</v>
      </c>
      <c r="Y69" t="s">
        <v>247</v>
      </c>
      <c r="Z69" t="s">
        <v>248</v>
      </c>
      <c r="AA69" t="s">
        <v>249</v>
      </c>
      <c r="AB69" t="s">
        <v>250</v>
      </c>
      <c r="AC69" t="s">
        <v>251</v>
      </c>
      <c r="AD69" t="s">
        <v>252</v>
      </c>
      <c r="AE69" t="s">
        <v>253</v>
      </c>
      <c r="AF69" t="s">
        <v>254</v>
      </c>
      <c r="AG69" t="s">
        <v>255</v>
      </c>
      <c r="AH69" t="s">
        <v>256</v>
      </c>
      <c r="AI69" t="s">
        <v>257</v>
      </c>
      <c r="AJ69" t="s">
        <v>258</v>
      </c>
      <c r="AK69" t="s">
        <v>259</v>
      </c>
      <c r="AL69" t="s">
        <v>260</v>
      </c>
      <c r="AM69" t="s">
        <v>261</v>
      </c>
      <c r="AN69" t="s">
        <v>262</v>
      </c>
      <c r="AO69" t="s">
        <v>263</v>
      </c>
      <c r="AP69" t="s">
        <v>264</v>
      </c>
      <c r="AQ69" t="s">
        <v>265</v>
      </c>
      <c r="AR69" t="s">
        <v>266</v>
      </c>
      <c r="AS69">
        <v>22</v>
      </c>
      <c r="AT69">
        <v>26.199999999999999</v>
      </c>
      <c r="AU69">
        <v>3.1000000000000001</v>
      </c>
      <c r="AV69">
        <v>5.5999999999999996</v>
      </c>
      <c r="AW69">
        <v>5.7999999999999998</v>
      </c>
      <c r="AX69">
        <v>5.7999999999999998</v>
      </c>
      <c r="AY69">
        <v>7.9000000000000004</v>
      </c>
      <c r="AZ69">
        <v>0.5</v>
      </c>
      <c r="BA69">
        <v>16.399999999999999</v>
      </c>
      <c r="BB69">
        <v>2.2999999999999998</v>
      </c>
      <c r="BC69">
        <v>14.9</v>
      </c>
      <c r="BD69">
        <v>27.399999999999999</v>
      </c>
      <c r="BE69">
        <v>16.300000000000001</v>
      </c>
      <c r="BF69">
        <v>5</v>
      </c>
      <c r="BG69">
        <v>2.5</v>
      </c>
      <c r="BH69">
        <v>11.9</v>
      </c>
      <c r="BI69">
        <v>1.7</v>
      </c>
      <c r="BJ69">
        <v>10.800000000000001</v>
      </c>
      <c r="BK69">
        <v>4</v>
      </c>
      <c r="BL69">
        <v>3.8999999999999999</v>
      </c>
      <c r="BM69">
        <v>16.899999999999999</v>
      </c>
      <c r="BN69">
        <v>4.5</v>
      </c>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row>
    <row r="70">
      <c r="A70" t="s">
        <v>691</v>
      </c>
      <c r="B70">
        <v>2009</v>
      </c>
      <c r="C70" t="s">
        <v>695</v>
      </c>
      <c r="D70">
        <v>38</v>
      </c>
      <c r="E70" t="s">
        <v>165</v>
      </c>
      <c r="F70" t="s">
        <v>48</v>
      </c>
      <c r="G70" t="s">
        <v>197</v>
      </c>
      <c r="H70">
        <v>98.099999999999994</v>
      </c>
      <c r="I70">
        <v>96</v>
      </c>
      <c r="J70">
        <v>94.099999999999994</v>
      </c>
      <c r="K70">
        <v>86.599999999999994</v>
      </c>
      <c r="L70">
        <v>64.400000000000006</v>
      </c>
      <c r="M70">
        <v>90.5</v>
      </c>
      <c r="N70">
        <v>81.799999999999997</v>
      </c>
      <c r="O70">
        <v>76.400000000000006</v>
      </c>
      <c r="P70">
        <v>63.799999999999997</v>
      </c>
      <c r="Q70">
        <v>37</v>
      </c>
      <c r="R70">
        <v>98.099999999999994</v>
      </c>
      <c r="S70">
        <v>97</v>
      </c>
      <c r="T70">
        <v>93.900000000000006</v>
      </c>
      <c r="U70">
        <v>91.900000000000006</v>
      </c>
      <c r="V70">
        <v>73.099999999999994</v>
      </c>
      <c r="W70" t="s">
        <v>245</v>
      </c>
      <c r="X70" t="s">
        <v>246</v>
      </c>
      <c r="Y70" t="s">
        <v>247</v>
      </c>
      <c r="Z70" t="s">
        <v>248</v>
      </c>
      <c r="AA70" t="s">
        <v>249</v>
      </c>
      <c r="AB70" t="s">
        <v>250</v>
      </c>
      <c r="AC70" t="s">
        <v>251</v>
      </c>
      <c r="AD70" t="s">
        <v>252</v>
      </c>
      <c r="AE70" t="s">
        <v>253</v>
      </c>
      <c r="AF70" t="s">
        <v>254</v>
      </c>
      <c r="AG70" t="s">
        <v>255</v>
      </c>
      <c r="AH70" t="s">
        <v>256</v>
      </c>
      <c r="AI70" t="s">
        <v>257</v>
      </c>
      <c r="AJ70" t="s">
        <v>258</v>
      </c>
      <c r="AK70" t="s">
        <v>259</v>
      </c>
      <c r="AL70" t="s">
        <v>260</v>
      </c>
      <c r="AM70" t="s">
        <v>261</v>
      </c>
      <c r="AN70" t="s">
        <v>262</v>
      </c>
      <c r="AO70" t="s">
        <v>263</v>
      </c>
      <c r="AP70" t="s">
        <v>264</v>
      </c>
      <c r="AQ70" t="s">
        <v>265</v>
      </c>
      <c r="AR70" t="s">
        <v>266</v>
      </c>
      <c r="AS70">
        <v>78</v>
      </c>
      <c r="AT70">
        <v>73.799999999999997</v>
      </c>
      <c r="AU70">
        <v>96.900000000000006</v>
      </c>
      <c r="AV70">
        <v>94.400000000000006</v>
      </c>
      <c r="AW70">
        <v>94.200000000000003</v>
      </c>
      <c r="AX70">
        <v>94.200000000000003</v>
      </c>
      <c r="AY70">
        <v>92.099999999999994</v>
      </c>
      <c r="AZ70">
        <v>99.5</v>
      </c>
      <c r="BA70">
        <v>83.599999999999994</v>
      </c>
      <c r="BB70">
        <v>97.700000000000003</v>
      </c>
      <c r="BC70">
        <v>85.099999999999994</v>
      </c>
      <c r="BD70">
        <v>72.599999999999994</v>
      </c>
      <c r="BE70">
        <v>83.700000000000003</v>
      </c>
      <c r="BF70">
        <v>95</v>
      </c>
      <c r="BG70">
        <v>97.5</v>
      </c>
      <c r="BH70">
        <v>88.099999999999994</v>
      </c>
      <c r="BI70">
        <v>98.299999999999997</v>
      </c>
      <c r="BJ70">
        <v>89.200000000000003</v>
      </c>
      <c r="BK70">
        <v>96</v>
      </c>
      <c r="BL70">
        <v>96.099999999999994</v>
      </c>
      <c r="BM70">
        <v>83.099999999999994</v>
      </c>
      <c r="BN70">
        <v>95.5</v>
      </c>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row>
    <row r="71">
      <c r="A71" t="s">
        <v>691</v>
      </c>
      <c r="B71">
        <v>2009</v>
      </c>
      <c r="C71" t="s">
        <v>695</v>
      </c>
      <c r="D71">
        <v>41</v>
      </c>
      <c r="E71" t="s">
        <v>56</v>
      </c>
      <c r="F71" t="s">
        <v>49</v>
      </c>
      <c r="G71" t="s">
        <v>197</v>
      </c>
      <c r="H71">
        <v>7.2000000000000002</v>
      </c>
      <c r="I71">
        <v>6.7999999999999998</v>
      </c>
      <c r="J71">
        <v>3.7999999999999998</v>
      </c>
      <c r="K71">
        <v>2</v>
      </c>
      <c r="L71">
        <v>1.8999999999999999</v>
      </c>
      <c r="M71">
        <v>2.3999999999999999</v>
      </c>
      <c r="N71">
        <v>1.7</v>
      </c>
      <c r="O71">
        <v>2.7999999999999998</v>
      </c>
      <c r="P71">
        <v>3.2000000000000002</v>
      </c>
      <c r="Q71">
        <v>2.3999999999999999</v>
      </c>
      <c r="R71">
        <v>7.5</v>
      </c>
      <c r="S71">
        <v>6.7999999999999998</v>
      </c>
      <c r="T71">
        <v>4.2000000000000002</v>
      </c>
      <c r="U71">
        <v>3.2999999999999998</v>
      </c>
      <c r="V71">
        <v>1.2</v>
      </c>
      <c r="W71" t="s">
        <v>245</v>
      </c>
      <c r="X71" t="s">
        <v>246</v>
      </c>
      <c r="Y71" t="s">
        <v>247</v>
      </c>
      <c r="Z71" t="s">
        <v>248</v>
      </c>
      <c r="AA71" t="s">
        <v>249</v>
      </c>
      <c r="AB71" t="s">
        <v>250</v>
      </c>
      <c r="AC71" t="s">
        <v>251</v>
      </c>
      <c r="AD71" t="s">
        <v>252</v>
      </c>
      <c r="AE71" t="s">
        <v>253</v>
      </c>
      <c r="AF71" t="s">
        <v>254</v>
      </c>
      <c r="AG71" t="s">
        <v>255</v>
      </c>
      <c r="AH71" t="s">
        <v>256</v>
      </c>
      <c r="AI71" t="s">
        <v>257</v>
      </c>
      <c r="AJ71" t="s">
        <v>258</v>
      </c>
      <c r="AK71" t="s">
        <v>259</v>
      </c>
      <c r="AL71" t="s">
        <v>260</v>
      </c>
      <c r="AM71" t="s">
        <v>261</v>
      </c>
      <c r="AN71" t="s">
        <v>262</v>
      </c>
      <c r="AO71" t="s">
        <v>263</v>
      </c>
      <c r="AP71" t="s">
        <v>264</v>
      </c>
      <c r="AQ71" t="s">
        <v>265</v>
      </c>
      <c r="AR71" t="s">
        <v>266</v>
      </c>
      <c r="AS71">
        <v>1.5</v>
      </c>
      <c r="AT71">
        <v>2.7000000000000002</v>
      </c>
      <c r="AU71">
        <v>3.8999999999999999</v>
      </c>
      <c r="AV71">
        <v>2.8999999999999999</v>
      </c>
      <c r="AW71">
        <v>44.700000000000003</v>
      </c>
      <c r="AX71">
        <v>10.4</v>
      </c>
      <c r="AY71">
        <v>9.5999999999999996</v>
      </c>
      <c r="AZ71">
        <v>2</v>
      </c>
      <c r="BA71">
        <v>1.1000000000000001</v>
      </c>
      <c r="BB71">
        <v>2.3999999999999999</v>
      </c>
      <c r="BC71">
        <v>9.0999999999999996</v>
      </c>
      <c r="BD71">
        <v>2</v>
      </c>
      <c r="BE71">
        <v>3</v>
      </c>
      <c r="BF71">
        <v>1.7</v>
      </c>
      <c r="BG71">
        <v>12.800000000000001</v>
      </c>
      <c r="BH71">
        <v>0.69999999999999996</v>
      </c>
      <c r="BI71">
        <v>1.3999999999999999</v>
      </c>
      <c r="BJ71">
        <v>3.7999999999999998</v>
      </c>
      <c r="BK71">
        <v>1.6000000000000001</v>
      </c>
      <c r="BL71">
        <v>1.1000000000000001</v>
      </c>
      <c r="BM71">
        <v>0.59999999999999998</v>
      </c>
      <c r="BN71">
        <v>1.3999999999999999</v>
      </c>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row>
    <row r="72">
      <c r="A72" t="s">
        <v>691</v>
      </c>
      <c r="B72">
        <v>2009</v>
      </c>
      <c r="C72" t="s">
        <v>695</v>
      </c>
      <c r="D72">
        <v>42</v>
      </c>
      <c r="E72" t="s">
        <v>56</v>
      </c>
      <c r="F72" t="s">
        <v>48</v>
      </c>
      <c r="G72" t="s">
        <v>711</v>
      </c>
      <c r="H72">
        <v>92.799999999999997</v>
      </c>
      <c r="I72">
        <v>93.200000000000003</v>
      </c>
      <c r="J72">
        <v>96.200000000000003</v>
      </c>
      <c r="K72">
        <v>98</v>
      </c>
      <c r="L72">
        <v>98.099999999999994</v>
      </c>
      <c r="M72">
        <v>97.599999999999994</v>
      </c>
      <c r="N72">
        <v>98.299999999999997</v>
      </c>
      <c r="O72">
        <v>97.200000000000003</v>
      </c>
      <c r="P72">
        <v>96.799999999999997</v>
      </c>
      <c r="Q72">
        <v>97.599999999999994</v>
      </c>
      <c r="R72">
        <v>92.5</v>
      </c>
      <c r="S72">
        <v>93.200000000000003</v>
      </c>
      <c r="T72">
        <v>95.799999999999997</v>
      </c>
      <c r="U72">
        <v>96.700000000000003</v>
      </c>
      <c r="V72">
        <v>98.799999999999997</v>
      </c>
      <c r="W72" t="s">
        <v>245</v>
      </c>
      <c r="X72" t="s">
        <v>246</v>
      </c>
      <c r="Y72" t="s">
        <v>247</v>
      </c>
      <c r="Z72" t="s">
        <v>248</v>
      </c>
      <c r="AA72" t="s">
        <v>249</v>
      </c>
      <c r="AB72" t="s">
        <v>250</v>
      </c>
      <c r="AC72" t="s">
        <v>251</v>
      </c>
      <c r="AD72" t="s">
        <v>252</v>
      </c>
      <c r="AE72" t="s">
        <v>253</v>
      </c>
      <c r="AF72" t="s">
        <v>254</v>
      </c>
      <c r="AG72" t="s">
        <v>255</v>
      </c>
      <c r="AH72" t="s">
        <v>256</v>
      </c>
      <c r="AI72" t="s">
        <v>257</v>
      </c>
      <c r="AJ72" t="s">
        <v>258</v>
      </c>
      <c r="AK72" t="s">
        <v>259</v>
      </c>
      <c r="AL72" t="s">
        <v>260</v>
      </c>
      <c r="AM72" t="s">
        <v>261</v>
      </c>
      <c r="AN72" t="s">
        <v>262</v>
      </c>
      <c r="AO72" t="s">
        <v>263</v>
      </c>
      <c r="AP72" t="s">
        <v>264</v>
      </c>
      <c r="AQ72" t="s">
        <v>265</v>
      </c>
      <c r="AR72" t="s">
        <v>266</v>
      </c>
      <c r="AS72">
        <v>98.5</v>
      </c>
      <c r="AT72">
        <v>97.299999999999997</v>
      </c>
      <c r="AU72">
        <v>96.099999999999994</v>
      </c>
      <c r="AV72">
        <v>97.099999999999994</v>
      </c>
      <c r="AW72">
        <v>55.299999999999997</v>
      </c>
      <c r="AX72">
        <v>89.599999999999994</v>
      </c>
      <c r="AY72">
        <v>90.400000000000006</v>
      </c>
      <c r="AZ72">
        <v>98</v>
      </c>
      <c r="BA72">
        <v>98.900000000000006</v>
      </c>
      <c r="BB72">
        <v>97.599999999999994</v>
      </c>
      <c r="BC72">
        <v>90.900000000000006</v>
      </c>
      <c r="BD72">
        <v>98</v>
      </c>
      <c r="BE72">
        <v>97</v>
      </c>
      <c r="BF72">
        <v>98.299999999999997</v>
      </c>
      <c r="BG72">
        <v>87.200000000000003</v>
      </c>
      <c r="BH72">
        <v>99.299999999999997</v>
      </c>
      <c r="BI72">
        <v>98.599999999999994</v>
      </c>
      <c r="BJ72">
        <v>96.200000000000003</v>
      </c>
      <c r="BK72">
        <v>98.400000000000006</v>
      </c>
      <c r="BL72">
        <v>98.900000000000006</v>
      </c>
      <c r="BM72">
        <v>99.400000000000006</v>
      </c>
      <c r="BN72">
        <v>98.599999999999994</v>
      </c>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row>
    <row r="73">
      <c r="A73" t="s">
        <v>691</v>
      </c>
      <c r="B73">
        <v>2009</v>
      </c>
      <c r="C73" t="s">
        <v>695</v>
      </c>
      <c r="D73">
        <v>58</v>
      </c>
      <c r="E73" t="s">
        <v>166</v>
      </c>
      <c r="F73" t="s">
        <v>167</v>
      </c>
      <c r="G73" t="s">
        <v>197</v>
      </c>
      <c r="H73">
        <v>0</v>
      </c>
      <c r="I73">
        <v>0</v>
      </c>
      <c r="J73">
        <v>0</v>
      </c>
      <c r="K73">
        <v>0</v>
      </c>
      <c r="L73">
        <v>10.5</v>
      </c>
      <c r="M73">
        <v>0.20000000000000001</v>
      </c>
      <c r="N73">
        <v>0.5</v>
      </c>
      <c r="O73">
        <v>4.5</v>
      </c>
      <c r="P73">
        <v>11.6</v>
      </c>
      <c r="Q73">
        <v>36.399999999999999</v>
      </c>
      <c r="R73">
        <v>0</v>
      </c>
      <c r="S73">
        <v>0</v>
      </c>
      <c r="T73">
        <v>0</v>
      </c>
      <c r="U73">
        <v>0</v>
      </c>
      <c r="V73">
        <v>3.5</v>
      </c>
      <c r="W73" t="s">
        <v>245</v>
      </c>
      <c r="X73" t="s">
        <v>246</v>
      </c>
      <c r="Y73" t="s">
        <v>247</v>
      </c>
      <c r="Z73" t="s">
        <v>248</v>
      </c>
      <c r="AA73" t="s">
        <v>249</v>
      </c>
      <c r="AB73" t="s">
        <v>250</v>
      </c>
      <c r="AC73" t="s">
        <v>251</v>
      </c>
      <c r="AD73" t="s">
        <v>252</v>
      </c>
      <c r="AE73" t="s">
        <v>253</v>
      </c>
      <c r="AF73" t="s">
        <v>254</v>
      </c>
      <c r="AG73" t="s">
        <v>255</v>
      </c>
      <c r="AH73" t="s">
        <v>256</v>
      </c>
      <c r="AI73" t="s">
        <v>257</v>
      </c>
      <c r="AJ73" t="s">
        <v>258</v>
      </c>
      <c r="AK73" t="s">
        <v>259</v>
      </c>
      <c r="AL73" t="s">
        <v>260</v>
      </c>
      <c r="AM73" t="s">
        <v>261</v>
      </c>
      <c r="AN73" t="s">
        <v>262</v>
      </c>
      <c r="AO73" t="s">
        <v>263</v>
      </c>
      <c r="AP73" t="s">
        <v>264</v>
      </c>
      <c r="AQ73" t="s">
        <v>265</v>
      </c>
      <c r="AR73" t="s">
        <v>266</v>
      </c>
      <c r="AS73">
        <v>1.6000000000000001</v>
      </c>
      <c r="AT73">
        <v>8.4000000000000004</v>
      </c>
      <c r="AU73">
        <v>0.20000000000000001</v>
      </c>
      <c r="AV73">
        <v>2</v>
      </c>
      <c r="AW73">
        <v>0</v>
      </c>
      <c r="AX73">
        <v>0.40000000000000002</v>
      </c>
      <c r="AY73">
        <v>1</v>
      </c>
      <c r="AZ73">
        <v>0</v>
      </c>
      <c r="BA73">
        <v>2.6000000000000001</v>
      </c>
      <c r="BB73">
        <v>0.20000000000000001</v>
      </c>
      <c r="BC73">
        <v>2.6000000000000001</v>
      </c>
      <c r="BD73">
        <v>0.59999999999999998</v>
      </c>
      <c r="BE73">
        <v>1.6000000000000001</v>
      </c>
      <c r="BF73">
        <v>1.1000000000000001</v>
      </c>
      <c r="BG73">
        <v>0</v>
      </c>
      <c r="BH73">
        <v>0.10000000000000001</v>
      </c>
      <c r="BI73">
        <v>0.59999999999999998</v>
      </c>
      <c r="BJ73">
        <v>0.90000000000000002</v>
      </c>
      <c r="BK73">
        <v>0</v>
      </c>
      <c r="BL73">
        <v>0.5</v>
      </c>
      <c r="BM73">
        <v>2.1000000000000001</v>
      </c>
      <c r="BN73">
        <v>0.40000000000000002</v>
      </c>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row>
    <row r="74">
      <c r="A74" t="s">
        <v>691</v>
      </c>
      <c r="B74">
        <v>2009</v>
      </c>
      <c r="C74" t="s">
        <v>695</v>
      </c>
      <c r="D74">
        <v>59</v>
      </c>
      <c r="E74" t="s">
        <v>166</v>
      </c>
      <c r="F74" t="s">
        <v>267</v>
      </c>
      <c r="G74" t="s">
        <v>197</v>
      </c>
      <c r="H74">
        <v>0</v>
      </c>
      <c r="I74">
        <v>0</v>
      </c>
      <c r="J74">
        <v>0.20000000000000001</v>
      </c>
      <c r="K74">
        <v>0.80000000000000004</v>
      </c>
      <c r="L74">
        <v>10.800000000000001</v>
      </c>
      <c r="M74">
        <v>3</v>
      </c>
      <c r="N74">
        <v>5.9000000000000004</v>
      </c>
      <c r="O74">
        <v>9.4000000000000004</v>
      </c>
      <c r="P74">
        <v>14.9</v>
      </c>
      <c r="Q74">
        <v>16.300000000000001</v>
      </c>
      <c r="R74">
        <v>0</v>
      </c>
      <c r="S74">
        <v>0</v>
      </c>
      <c r="T74">
        <v>0</v>
      </c>
      <c r="U74">
        <v>0.20000000000000001</v>
      </c>
      <c r="V74">
        <v>5.4000000000000004</v>
      </c>
      <c r="W74" t="s">
        <v>245</v>
      </c>
      <c r="X74" t="s">
        <v>246</v>
      </c>
      <c r="Y74" t="s">
        <v>247</v>
      </c>
      <c r="Z74" t="s">
        <v>248</v>
      </c>
      <c r="AA74" t="s">
        <v>249</v>
      </c>
      <c r="AB74" t="s">
        <v>250</v>
      </c>
      <c r="AC74" t="s">
        <v>251</v>
      </c>
      <c r="AD74" t="s">
        <v>252</v>
      </c>
      <c r="AE74" t="s">
        <v>253</v>
      </c>
      <c r="AF74" t="s">
        <v>254</v>
      </c>
      <c r="AG74" t="s">
        <v>255</v>
      </c>
      <c r="AH74" t="s">
        <v>256</v>
      </c>
      <c r="AI74" t="s">
        <v>257</v>
      </c>
      <c r="AJ74" t="s">
        <v>258</v>
      </c>
      <c r="AK74" t="s">
        <v>259</v>
      </c>
      <c r="AL74" t="s">
        <v>260</v>
      </c>
      <c r="AM74" t="s">
        <v>261</v>
      </c>
      <c r="AN74" t="s">
        <v>262</v>
      </c>
      <c r="AO74" t="s">
        <v>263</v>
      </c>
      <c r="AP74" t="s">
        <v>264</v>
      </c>
      <c r="AQ74" t="s">
        <v>265</v>
      </c>
      <c r="AR74" t="s">
        <v>266</v>
      </c>
      <c r="AS74">
        <v>1</v>
      </c>
      <c r="AT74">
        <v>3.6000000000000001</v>
      </c>
      <c r="AU74">
        <v>0.29999999999999999</v>
      </c>
      <c r="AV74">
        <v>3.2000000000000002</v>
      </c>
      <c r="AW74">
        <v>0</v>
      </c>
      <c r="AX74">
        <v>3.5</v>
      </c>
      <c r="AY74">
        <v>3.3999999999999999</v>
      </c>
      <c r="AZ74">
        <v>0.20000000000000001</v>
      </c>
      <c r="BA74">
        <v>2.2999999999999998</v>
      </c>
      <c r="BB74">
        <v>0.40000000000000002</v>
      </c>
      <c r="BC74">
        <v>10.6</v>
      </c>
      <c r="BD74">
        <v>0.5</v>
      </c>
      <c r="BE74">
        <v>3.1000000000000001</v>
      </c>
      <c r="BF74">
        <v>2.3999999999999999</v>
      </c>
      <c r="BG74">
        <v>0.29999999999999999</v>
      </c>
      <c r="BH74">
        <v>0.29999999999999999</v>
      </c>
      <c r="BI74">
        <v>0.80000000000000004</v>
      </c>
      <c r="BJ74">
        <v>6</v>
      </c>
      <c r="BK74">
        <v>0.20000000000000001</v>
      </c>
      <c r="BL74">
        <v>1.7</v>
      </c>
      <c r="BM74">
        <v>3.3999999999999999</v>
      </c>
      <c r="BN74">
        <v>0.5</v>
      </c>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row>
    <row r="75">
      <c r="A75" t="s">
        <v>691</v>
      </c>
      <c r="B75">
        <v>2009</v>
      </c>
      <c r="C75" t="s">
        <v>695</v>
      </c>
      <c r="D75">
        <v>60</v>
      </c>
      <c r="E75" t="s">
        <v>166</v>
      </c>
      <c r="F75" t="s">
        <v>268</v>
      </c>
      <c r="G75" t="s">
        <v>197</v>
      </c>
      <c r="H75">
        <v>5.9000000000000004</v>
      </c>
      <c r="I75">
        <v>8.5</v>
      </c>
      <c r="J75">
        <v>13.300000000000001</v>
      </c>
      <c r="K75">
        <v>25.199999999999999</v>
      </c>
      <c r="L75">
        <v>45.200000000000003</v>
      </c>
      <c r="M75">
        <v>43.799999999999997</v>
      </c>
      <c r="N75">
        <v>60.5</v>
      </c>
      <c r="O75">
        <v>67.900000000000006</v>
      </c>
      <c r="P75">
        <v>59.700000000000003</v>
      </c>
      <c r="Q75">
        <v>36.600000000000001</v>
      </c>
      <c r="R75">
        <v>5.2000000000000002</v>
      </c>
      <c r="S75">
        <v>7.7999999999999998</v>
      </c>
      <c r="T75">
        <v>10.5</v>
      </c>
      <c r="U75">
        <v>16.199999999999999</v>
      </c>
      <c r="V75">
        <v>30.199999999999999</v>
      </c>
      <c r="W75" t="s">
        <v>245</v>
      </c>
      <c r="X75" t="s">
        <v>246</v>
      </c>
      <c r="Y75" t="s">
        <v>247</v>
      </c>
      <c r="Z75" t="s">
        <v>248</v>
      </c>
      <c r="AA75" t="s">
        <v>249</v>
      </c>
      <c r="AB75" t="s">
        <v>250</v>
      </c>
      <c r="AC75" t="s">
        <v>251</v>
      </c>
      <c r="AD75" t="s">
        <v>252</v>
      </c>
      <c r="AE75" t="s">
        <v>253</v>
      </c>
      <c r="AF75" t="s">
        <v>254</v>
      </c>
      <c r="AG75" t="s">
        <v>255</v>
      </c>
      <c r="AH75" t="s">
        <v>256</v>
      </c>
      <c r="AI75" t="s">
        <v>257</v>
      </c>
      <c r="AJ75" t="s">
        <v>258</v>
      </c>
      <c r="AK75" t="s">
        <v>259</v>
      </c>
      <c r="AL75" t="s">
        <v>260</v>
      </c>
      <c r="AM75" t="s">
        <v>261</v>
      </c>
      <c r="AN75" t="s">
        <v>262</v>
      </c>
      <c r="AO75" t="s">
        <v>263</v>
      </c>
      <c r="AP75" t="s">
        <v>264</v>
      </c>
      <c r="AQ75" t="s">
        <v>265</v>
      </c>
      <c r="AR75" t="s">
        <v>266</v>
      </c>
      <c r="AS75">
        <v>20.600000000000001</v>
      </c>
      <c r="AT75">
        <v>39.799999999999997</v>
      </c>
      <c r="AU75">
        <v>3.7999999999999998</v>
      </c>
      <c r="AV75">
        <v>14</v>
      </c>
      <c r="AW75">
        <v>5.7000000000000002</v>
      </c>
      <c r="AX75">
        <v>14.199999999999999</v>
      </c>
      <c r="AY75">
        <v>13.5</v>
      </c>
      <c r="AZ75">
        <v>3.6000000000000001</v>
      </c>
      <c r="BA75">
        <v>15.699999999999999</v>
      </c>
      <c r="BB75">
        <v>17.300000000000001</v>
      </c>
      <c r="BC75">
        <v>14.9</v>
      </c>
      <c r="BD75">
        <v>23.300000000000001</v>
      </c>
      <c r="BE75">
        <v>11</v>
      </c>
      <c r="BF75">
        <v>18.699999999999999</v>
      </c>
      <c r="BG75">
        <v>22.899999999999999</v>
      </c>
      <c r="BH75">
        <v>38.700000000000003</v>
      </c>
      <c r="BI75">
        <v>1.3</v>
      </c>
      <c r="BJ75">
        <v>18.800000000000001</v>
      </c>
      <c r="BK75">
        <v>27.600000000000001</v>
      </c>
      <c r="BL75">
        <v>18.199999999999999</v>
      </c>
      <c r="BM75">
        <v>16.699999999999999</v>
      </c>
      <c r="BN75">
        <v>7.7999999999999998</v>
      </c>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row>
    <row r="76">
      <c r="A76" t="s">
        <v>691</v>
      </c>
      <c r="B76">
        <v>2009</v>
      </c>
      <c r="C76" t="s">
        <v>695</v>
      </c>
      <c r="D76">
        <v>61</v>
      </c>
      <c r="E76" t="s">
        <v>166</v>
      </c>
      <c r="F76" t="s">
        <v>269</v>
      </c>
      <c r="G76" t="s">
        <v>197</v>
      </c>
      <c r="H76">
        <v>1.8999999999999999</v>
      </c>
      <c r="I76">
        <v>1.5</v>
      </c>
      <c r="J76">
        <v>1.3999999999999999</v>
      </c>
      <c r="K76">
        <v>1.5</v>
      </c>
      <c r="L76">
        <v>2.8999999999999999</v>
      </c>
      <c r="M76">
        <v>5.0999999999999996</v>
      </c>
      <c r="N76">
        <v>6.5999999999999996</v>
      </c>
      <c r="O76">
        <v>5.5999999999999996</v>
      </c>
      <c r="P76">
        <v>3.8999999999999999</v>
      </c>
      <c r="Q76">
        <v>2.2999999999999998</v>
      </c>
      <c r="R76">
        <v>1.8</v>
      </c>
      <c r="S76">
        <v>1.7</v>
      </c>
      <c r="T76">
        <v>1</v>
      </c>
      <c r="U76">
        <v>1.3999999999999999</v>
      </c>
      <c r="V76">
        <v>0.90000000000000002</v>
      </c>
      <c r="W76" t="s">
        <v>245</v>
      </c>
      <c r="X76" t="s">
        <v>246</v>
      </c>
      <c r="Y76" t="s">
        <v>247</v>
      </c>
      <c r="Z76" t="s">
        <v>248</v>
      </c>
      <c r="AA76" t="s">
        <v>249</v>
      </c>
      <c r="AB76" t="s">
        <v>250</v>
      </c>
      <c r="AC76" t="s">
        <v>251</v>
      </c>
      <c r="AD76" t="s">
        <v>252</v>
      </c>
      <c r="AE76" t="s">
        <v>253</v>
      </c>
      <c r="AF76" t="s">
        <v>254</v>
      </c>
      <c r="AG76" t="s">
        <v>255</v>
      </c>
      <c r="AH76" t="s">
        <v>256</v>
      </c>
      <c r="AI76" t="s">
        <v>257</v>
      </c>
      <c r="AJ76" t="s">
        <v>258</v>
      </c>
      <c r="AK76" t="s">
        <v>259</v>
      </c>
      <c r="AL76" t="s">
        <v>260</v>
      </c>
      <c r="AM76" t="s">
        <v>261</v>
      </c>
      <c r="AN76" t="s">
        <v>262</v>
      </c>
      <c r="AO76" t="s">
        <v>263</v>
      </c>
      <c r="AP76" t="s">
        <v>264</v>
      </c>
      <c r="AQ76" t="s">
        <v>265</v>
      </c>
      <c r="AR76" t="s">
        <v>266</v>
      </c>
      <c r="AS76">
        <v>0.20000000000000001</v>
      </c>
      <c r="AT76">
        <v>0.10000000000000001</v>
      </c>
      <c r="AU76">
        <v>5.7000000000000002</v>
      </c>
      <c r="AV76">
        <v>0</v>
      </c>
      <c r="AW76">
        <v>5.2999999999999998</v>
      </c>
      <c r="AX76">
        <v>2.7999999999999998</v>
      </c>
      <c r="AY76">
        <v>1.7</v>
      </c>
      <c r="AZ76">
        <v>1.5</v>
      </c>
      <c r="BA76">
        <v>9.9000000000000004</v>
      </c>
      <c r="BB76">
        <v>0</v>
      </c>
      <c r="BC76">
        <v>0.10000000000000001</v>
      </c>
      <c r="BD76">
        <v>1.2</v>
      </c>
      <c r="BE76">
        <v>0.29999999999999999</v>
      </c>
      <c r="BF76">
        <v>0</v>
      </c>
      <c r="BG76">
        <v>0.29999999999999999</v>
      </c>
      <c r="BH76">
        <v>1.3</v>
      </c>
      <c r="BI76">
        <v>0.80000000000000004</v>
      </c>
      <c r="BJ76">
        <v>1.8</v>
      </c>
      <c r="BK76">
        <v>1.3999999999999999</v>
      </c>
      <c r="BL76">
        <v>0.29999999999999999</v>
      </c>
      <c r="BM76">
        <v>0.10000000000000001</v>
      </c>
      <c r="BN76">
        <v>5.9000000000000004</v>
      </c>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row>
    <row r="77">
      <c r="A77" t="s">
        <v>691</v>
      </c>
      <c r="B77">
        <v>2009</v>
      </c>
      <c r="C77" t="s">
        <v>695</v>
      </c>
      <c r="D77">
        <v>62</v>
      </c>
      <c r="E77" t="s">
        <v>166</v>
      </c>
      <c r="F77" t="s">
        <v>270</v>
      </c>
      <c r="G77" t="s">
        <v>197</v>
      </c>
      <c r="H77">
        <v>5.7000000000000002</v>
      </c>
      <c r="I77">
        <v>7.7999999999999998</v>
      </c>
      <c r="J77">
        <v>10</v>
      </c>
      <c r="K77">
        <v>16.600000000000001</v>
      </c>
      <c r="L77">
        <v>14.699999999999999</v>
      </c>
      <c r="M77">
        <v>7.9000000000000004</v>
      </c>
      <c r="N77">
        <v>8.9000000000000004</v>
      </c>
      <c r="O77">
        <v>6.5</v>
      </c>
      <c r="P77">
        <v>6.5</v>
      </c>
      <c r="Q77">
        <v>5.7000000000000002</v>
      </c>
      <c r="R77">
        <v>5.7000000000000002</v>
      </c>
      <c r="S77">
        <v>6.4000000000000004</v>
      </c>
      <c r="T77">
        <v>10.699999999999999</v>
      </c>
      <c r="U77">
        <v>12.4</v>
      </c>
      <c r="V77">
        <v>22.800000000000001</v>
      </c>
      <c r="W77" t="s">
        <v>245</v>
      </c>
      <c r="X77" t="s">
        <v>246</v>
      </c>
      <c r="Y77" t="s">
        <v>247</v>
      </c>
      <c r="Z77" t="s">
        <v>248</v>
      </c>
      <c r="AA77" t="s">
        <v>249</v>
      </c>
      <c r="AB77" t="s">
        <v>250</v>
      </c>
      <c r="AC77" t="s">
        <v>251</v>
      </c>
      <c r="AD77" t="s">
        <v>252</v>
      </c>
      <c r="AE77" t="s">
        <v>253</v>
      </c>
      <c r="AF77" t="s">
        <v>254</v>
      </c>
      <c r="AG77" t="s">
        <v>255</v>
      </c>
      <c r="AH77" t="s">
        <v>256</v>
      </c>
      <c r="AI77" t="s">
        <v>257</v>
      </c>
      <c r="AJ77" t="s">
        <v>258</v>
      </c>
      <c r="AK77" t="s">
        <v>259</v>
      </c>
      <c r="AL77" t="s">
        <v>260</v>
      </c>
      <c r="AM77" t="s">
        <v>261</v>
      </c>
      <c r="AN77" t="s">
        <v>262</v>
      </c>
      <c r="AO77" t="s">
        <v>263</v>
      </c>
      <c r="AP77" t="s">
        <v>264</v>
      </c>
      <c r="AQ77" t="s">
        <v>265</v>
      </c>
      <c r="AR77" t="s">
        <v>266</v>
      </c>
      <c r="AS77">
        <v>28.100000000000001</v>
      </c>
      <c r="AT77">
        <v>19.699999999999999</v>
      </c>
      <c r="AU77">
        <v>4.2999999999999998</v>
      </c>
      <c r="AV77">
        <v>2</v>
      </c>
      <c r="AW77">
        <v>3.7999999999999998</v>
      </c>
      <c r="AX77">
        <v>3.6000000000000001</v>
      </c>
      <c r="AY77">
        <v>9.5999999999999996</v>
      </c>
      <c r="AZ77">
        <v>1.3</v>
      </c>
      <c r="BA77">
        <v>5.9000000000000004</v>
      </c>
      <c r="BB77">
        <v>10.5</v>
      </c>
      <c r="BC77">
        <v>9.0999999999999996</v>
      </c>
      <c r="BD77">
        <v>35.299999999999997</v>
      </c>
      <c r="BE77">
        <v>21.5</v>
      </c>
      <c r="BF77">
        <v>7</v>
      </c>
      <c r="BG77">
        <v>22.100000000000001</v>
      </c>
      <c r="BH77">
        <v>8.1999999999999993</v>
      </c>
      <c r="BI77">
        <v>4.7999999999999998</v>
      </c>
      <c r="BJ77">
        <v>13.1</v>
      </c>
      <c r="BK77">
        <v>4.9000000000000004</v>
      </c>
      <c r="BL77">
        <v>7.2999999999999998</v>
      </c>
      <c r="BM77">
        <v>9.3000000000000007</v>
      </c>
      <c r="BN77">
        <v>1.7</v>
      </c>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row>
    <row r="78">
      <c r="A78" t="s">
        <v>691</v>
      </c>
      <c r="B78">
        <v>2009</v>
      </c>
      <c r="C78" t="s">
        <v>695</v>
      </c>
      <c r="D78">
        <v>63</v>
      </c>
      <c r="E78" t="s">
        <v>166</v>
      </c>
      <c r="F78" t="s">
        <v>271</v>
      </c>
      <c r="G78" t="s">
        <v>197</v>
      </c>
      <c r="H78">
        <v>20.899999999999999</v>
      </c>
      <c r="I78">
        <v>17.5</v>
      </c>
      <c r="J78">
        <v>16</v>
      </c>
      <c r="K78">
        <v>14.5</v>
      </c>
      <c r="L78">
        <v>7.2000000000000002</v>
      </c>
      <c r="M78">
        <v>18.699999999999999</v>
      </c>
      <c r="N78">
        <v>10.4</v>
      </c>
      <c r="O78">
        <v>2.6000000000000001</v>
      </c>
      <c r="P78">
        <v>2.2000000000000002</v>
      </c>
      <c r="Q78">
        <v>1.1000000000000001</v>
      </c>
      <c r="R78">
        <v>21.399999999999999</v>
      </c>
      <c r="S78">
        <v>18</v>
      </c>
      <c r="T78">
        <v>16.100000000000001</v>
      </c>
      <c r="U78">
        <v>15.6</v>
      </c>
      <c r="V78">
        <v>11.800000000000001</v>
      </c>
      <c r="W78" t="s">
        <v>245</v>
      </c>
      <c r="X78" t="s">
        <v>246</v>
      </c>
      <c r="Y78" t="s">
        <v>247</v>
      </c>
      <c r="Z78" t="s">
        <v>248</v>
      </c>
      <c r="AA78" t="s">
        <v>249</v>
      </c>
      <c r="AB78" t="s">
        <v>250</v>
      </c>
      <c r="AC78" t="s">
        <v>251</v>
      </c>
      <c r="AD78" t="s">
        <v>252</v>
      </c>
      <c r="AE78" t="s">
        <v>253</v>
      </c>
      <c r="AF78" t="s">
        <v>254</v>
      </c>
      <c r="AG78" t="s">
        <v>255</v>
      </c>
      <c r="AH78" t="s">
        <v>256</v>
      </c>
      <c r="AI78" t="s">
        <v>257</v>
      </c>
      <c r="AJ78" t="s">
        <v>258</v>
      </c>
      <c r="AK78" t="s">
        <v>259</v>
      </c>
      <c r="AL78" t="s">
        <v>260</v>
      </c>
      <c r="AM78" t="s">
        <v>261</v>
      </c>
      <c r="AN78" t="s">
        <v>262</v>
      </c>
      <c r="AO78" t="s">
        <v>263</v>
      </c>
      <c r="AP78" t="s">
        <v>264</v>
      </c>
      <c r="AQ78" t="s">
        <v>265</v>
      </c>
      <c r="AR78" t="s">
        <v>266</v>
      </c>
      <c r="AS78">
        <v>18.800000000000001</v>
      </c>
      <c r="AT78">
        <v>6.5999999999999996</v>
      </c>
      <c r="AU78">
        <v>10.9</v>
      </c>
      <c r="AV78">
        <v>8.9000000000000004</v>
      </c>
      <c r="AW78">
        <v>35</v>
      </c>
      <c r="AX78">
        <v>14.699999999999999</v>
      </c>
      <c r="AY78">
        <v>35.899999999999999</v>
      </c>
      <c r="AZ78">
        <v>37.100000000000001</v>
      </c>
      <c r="BA78">
        <v>6.2999999999999998</v>
      </c>
      <c r="BB78">
        <v>21.800000000000001</v>
      </c>
      <c r="BC78">
        <v>38.299999999999997</v>
      </c>
      <c r="BD78">
        <v>4.5999999999999996</v>
      </c>
      <c r="BE78">
        <v>28.800000000000001</v>
      </c>
      <c r="BF78">
        <v>7.0999999999999996</v>
      </c>
      <c r="BG78">
        <v>7.0999999999999996</v>
      </c>
      <c r="BH78">
        <v>4.4000000000000004</v>
      </c>
      <c r="BI78">
        <v>52.700000000000003</v>
      </c>
      <c r="BJ78">
        <v>22.699999999999999</v>
      </c>
      <c r="BK78">
        <v>16.399999999999999</v>
      </c>
      <c r="BL78">
        <v>20.199999999999999</v>
      </c>
      <c r="BM78">
        <v>4.2999999999999998</v>
      </c>
      <c r="BN78">
        <v>11.6</v>
      </c>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row>
    <row r="79">
      <c r="A79" t="s">
        <v>691</v>
      </c>
      <c r="B79">
        <v>2009</v>
      </c>
      <c r="C79" t="s">
        <v>695</v>
      </c>
      <c r="D79">
        <v>64</v>
      </c>
      <c r="E79" t="s">
        <v>166</v>
      </c>
      <c r="F79" t="s">
        <v>272</v>
      </c>
      <c r="G79" t="s">
        <v>197</v>
      </c>
      <c r="H79">
        <v>1.8999999999999999</v>
      </c>
      <c r="I79">
        <v>3.1000000000000001</v>
      </c>
      <c r="J79">
        <v>3.8999999999999999</v>
      </c>
      <c r="K79">
        <v>4.2000000000000002</v>
      </c>
      <c r="L79">
        <v>1.8999999999999999</v>
      </c>
      <c r="M79">
        <v>3</v>
      </c>
      <c r="N79">
        <v>1.1000000000000001</v>
      </c>
      <c r="O79">
        <v>1.6000000000000001</v>
      </c>
      <c r="P79">
        <v>0.69999999999999996</v>
      </c>
      <c r="Q79">
        <v>0.10000000000000001</v>
      </c>
      <c r="R79">
        <v>1.8</v>
      </c>
      <c r="S79">
        <v>2.7000000000000002</v>
      </c>
      <c r="T79">
        <v>4.4000000000000004</v>
      </c>
      <c r="U79">
        <v>3.7000000000000002</v>
      </c>
      <c r="V79">
        <v>3.7999999999999998</v>
      </c>
      <c r="W79" t="s">
        <v>245</v>
      </c>
      <c r="X79" t="s">
        <v>246</v>
      </c>
      <c r="Y79" t="s">
        <v>247</v>
      </c>
      <c r="Z79" t="s">
        <v>248</v>
      </c>
      <c r="AA79" t="s">
        <v>249</v>
      </c>
      <c r="AB79" t="s">
        <v>250</v>
      </c>
      <c r="AC79" t="s">
        <v>251</v>
      </c>
      <c r="AD79" t="s">
        <v>252</v>
      </c>
      <c r="AE79" t="s">
        <v>253</v>
      </c>
      <c r="AF79" t="s">
        <v>254</v>
      </c>
      <c r="AG79" t="s">
        <v>255</v>
      </c>
      <c r="AH79" t="s">
        <v>256</v>
      </c>
      <c r="AI79" t="s">
        <v>257</v>
      </c>
      <c r="AJ79" t="s">
        <v>258</v>
      </c>
      <c r="AK79" t="s">
        <v>259</v>
      </c>
      <c r="AL79" t="s">
        <v>260</v>
      </c>
      <c r="AM79" t="s">
        <v>261</v>
      </c>
      <c r="AN79" t="s">
        <v>262</v>
      </c>
      <c r="AO79" t="s">
        <v>263</v>
      </c>
      <c r="AP79" t="s">
        <v>264</v>
      </c>
      <c r="AQ79" t="s">
        <v>265</v>
      </c>
      <c r="AR79" t="s">
        <v>266</v>
      </c>
      <c r="AS79">
        <v>2.7999999999999998</v>
      </c>
      <c r="AT79">
        <v>4.7999999999999998</v>
      </c>
      <c r="AU79">
        <v>1.7</v>
      </c>
      <c r="AV79">
        <v>8.8000000000000007</v>
      </c>
      <c r="AW79">
        <v>0.20000000000000001</v>
      </c>
      <c r="AX79">
        <v>1.2</v>
      </c>
      <c r="AY79">
        <v>2.1000000000000001</v>
      </c>
      <c r="AZ79">
        <v>1.5</v>
      </c>
      <c r="BA79">
        <v>0</v>
      </c>
      <c r="BB79">
        <v>0.10000000000000001</v>
      </c>
      <c r="BC79">
        <v>1.5</v>
      </c>
      <c r="BD79">
        <v>8.5999999999999996</v>
      </c>
      <c r="BE79">
        <v>0.5</v>
      </c>
      <c r="BF79">
        <v>7.0999999999999996</v>
      </c>
      <c r="BG79">
        <v>1.1000000000000001</v>
      </c>
      <c r="BH79">
        <v>5.5999999999999996</v>
      </c>
      <c r="BI79">
        <v>0</v>
      </c>
      <c r="BJ79">
        <v>0.90000000000000002</v>
      </c>
      <c r="BK79">
        <v>0.69999999999999996</v>
      </c>
      <c r="BL79">
        <v>0.20000000000000001</v>
      </c>
      <c r="BM79">
        <v>3.8999999999999999</v>
      </c>
      <c r="BN79">
        <v>2.3999999999999999</v>
      </c>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row>
    <row r="80">
      <c r="A80" t="s">
        <v>691</v>
      </c>
      <c r="B80">
        <v>2009</v>
      </c>
      <c r="C80" t="s">
        <v>695</v>
      </c>
      <c r="D80">
        <v>65</v>
      </c>
      <c r="E80" t="s">
        <v>166</v>
      </c>
      <c r="F80" t="s">
        <v>273</v>
      </c>
      <c r="G80" t="s">
        <v>197</v>
      </c>
      <c r="H80">
        <v>25.899999999999999</v>
      </c>
      <c r="I80">
        <v>30.100000000000001</v>
      </c>
      <c r="J80">
        <v>31.300000000000001</v>
      </c>
      <c r="K80">
        <v>20.100000000000001</v>
      </c>
      <c r="L80">
        <v>4.4000000000000004</v>
      </c>
      <c r="M80">
        <v>13.199999999999999</v>
      </c>
      <c r="N80">
        <v>5.5999999999999996</v>
      </c>
      <c r="O80">
        <v>1.7</v>
      </c>
      <c r="P80">
        <v>0.40000000000000002</v>
      </c>
      <c r="Q80">
        <v>0.40000000000000002</v>
      </c>
      <c r="R80">
        <v>25.399999999999999</v>
      </c>
      <c r="S80">
        <v>29.600000000000001</v>
      </c>
      <c r="T80">
        <v>32.799999999999997</v>
      </c>
      <c r="U80">
        <v>26.199999999999999</v>
      </c>
      <c r="V80">
        <v>12.800000000000001</v>
      </c>
      <c r="W80" t="s">
        <v>245</v>
      </c>
      <c r="X80" t="s">
        <v>246</v>
      </c>
      <c r="Y80" t="s">
        <v>247</v>
      </c>
      <c r="Z80" t="s">
        <v>248</v>
      </c>
      <c r="AA80" t="s">
        <v>249</v>
      </c>
      <c r="AB80" t="s">
        <v>250</v>
      </c>
      <c r="AC80" t="s">
        <v>251</v>
      </c>
      <c r="AD80" t="s">
        <v>252</v>
      </c>
      <c r="AE80" t="s">
        <v>253</v>
      </c>
      <c r="AF80" t="s">
        <v>254</v>
      </c>
      <c r="AG80" t="s">
        <v>255</v>
      </c>
      <c r="AH80" t="s">
        <v>256</v>
      </c>
      <c r="AI80" t="s">
        <v>257</v>
      </c>
      <c r="AJ80" t="s">
        <v>258</v>
      </c>
      <c r="AK80" t="s">
        <v>259</v>
      </c>
      <c r="AL80" t="s">
        <v>260</v>
      </c>
      <c r="AM80" t="s">
        <v>261</v>
      </c>
      <c r="AN80" t="s">
        <v>262</v>
      </c>
      <c r="AO80" t="s">
        <v>263</v>
      </c>
      <c r="AP80" t="s">
        <v>264</v>
      </c>
      <c r="AQ80" t="s">
        <v>265</v>
      </c>
      <c r="AR80" t="s">
        <v>266</v>
      </c>
      <c r="AS80">
        <v>5.2000000000000002</v>
      </c>
      <c r="AT80">
        <v>12.800000000000001</v>
      </c>
      <c r="AU80">
        <v>20.800000000000001</v>
      </c>
      <c r="AV80">
        <v>51.399999999999999</v>
      </c>
      <c r="AW80">
        <v>3.5</v>
      </c>
      <c r="AX80">
        <v>7</v>
      </c>
      <c r="AY80">
        <v>19.100000000000001</v>
      </c>
      <c r="AZ80">
        <v>25.100000000000001</v>
      </c>
      <c r="BA80">
        <v>10.699999999999999</v>
      </c>
      <c r="BB80">
        <v>8.0999999999999996</v>
      </c>
      <c r="BC80">
        <v>9.1999999999999993</v>
      </c>
      <c r="BD80">
        <v>24.800000000000001</v>
      </c>
      <c r="BE80">
        <v>5.5</v>
      </c>
      <c r="BF80">
        <v>48.700000000000003</v>
      </c>
      <c r="BG80">
        <v>30.5</v>
      </c>
      <c r="BH80">
        <v>37.600000000000001</v>
      </c>
      <c r="BI80">
        <v>6.9000000000000004</v>
      </c>
      <c r="BJ80">
        <v>14.300000000000001</v>
      </c>
      <c r="BK80">
        <v>14.199999999999999</v>
      </c>
      <c r="BL80">
        <v>7.4000000000000004</v>
      </c>
      <c r="BM80">
        <v>56.200000000000003</v>
      </c>
      <c r="BN80">
        <v>29.199999999999999</v>
      </c>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row>
    <row r="81">
      <c r="A81" t="s">
        <v>691</v>
      </c>
      <c r="B81">
        <v>2009</v>
      </c>
      <c r="C81" t="s">
        <v>695</v>
      </c>
      <c r="D81">
        <v>66</v>
      </c>
      <c r="E81" t="s">
        <v>166</v>
      </c>
      <c r="F81" t="s">
        <v>274</v>
      </c>
      <c r="G81" t="s">
        <v>197</v>
      </c>
      <c r="H81">
        <v>37</v>
      </c>
      <c r="I81">
        <v>30.5</v>
      </c>
      <c r="J81">
        <v>23</v>
      </c>
      <c r="K81">
        <v>16.699999999999999</v>
      </c>
      <c r="L81">
        <v>1.8999999999999999</v>
      </c>
      <c r="M81">
        <v>5.0999999999999996</v>
      </c>
      <c r="N81">
        <v>0.40000000000000002</v>
      </c>
      <c r="O81">
        <v>0.10000000000000001</v>
      </c>
      <c r="P81">
        <v>0</v>
      </c>
      <c r="Q81">
        <v>0</v>
      </c>
      <c r="R81">
        <v>37.700000000000003</v>
      </c>
      <c r="S81">
        <v>32.799999999999997</v>
      </c>
      <c r="T81">
        <v>23.5</v>
      </c>
      <c r="U81">
        <v>23.800000000000001</v>
      </c>
      <c r="V81">
        <v>8.5</v>
      </c>
      <c r="W81" t="s">
        <v>245</v>
      </c>
      <c r="X81" t="s">
        <v>246</v>
      </c>
      <c r="Y81" t="s">
        <v>247</v>
      </c>
      <c r="Z81" t="s">
        <v>248</v>
      </c>
      <c r="AA81" t="s">
        <v>249</v>
      </c>
      <c r="AB81" t="s">
        <v>250</v>
      </c>
      <c r="AC81" t="s">
        <v>251</v>
      </c>
      <c r="AD81" t="s">
        <v>252</v>
      </c>
      <c r="AE81" t="s">
        <v>253</v>
      </c>
      <c r="AF81" t="s">
        <v>254</v>
      </c>
      <c r="AG81" t="s">
        <v>255</v>
      </c>
      <c r="AH81" t="s">
        <v>256</v>
      </c>
      <c r="AI81" t="s">
        <v>257</v>
      </c>
      <c r="AJ81" t="s">
        <v>258</v>
      </c>
      <c r="AK81" t="s">
        <v>259</v>
      </c>
      <c r="AL81" t="s">
        <v>260</v>
      </c>
      <c r="AM81" t="s">
        <v>261</v>
      </c>
      <c r="AN81" t="s">
        <v>262</v>
      </c>
      <c r="AO81" t="s">
        <v>263</v>
      </c>
      <c r="AP81" t="s">
        <v>264</v>
      </c>
      <c r="AQ81" t="s">
        <v>265</v>
      </c>
      <c r="AR81" t="s">
        <v>266</v>
      </c>
      <c r="AS81">
        <v>21.800000000000001</v>
      </c>
      <c r="AT81">
        <v>4.0999999999999996</v>
      </c>
      <c r="AU81">
        <v>51.799999999999997</v>
      </c>
      <c r="AV81">
        <v>9.6999999999999993</v>
      </c>
      <c r="AW81">
        <v>29.5</v>
      </c>
      <c r="AX81">
        <v>50.899999999999999</v>
      </c>
      <c r="AY81">
        <v>13.4</v>
      </c>
      <c r="AZ81">
        <v>29.600000000000001</v>
      </c>
      <c r="BA81">
        <v>46.5</v>
      </c>
      <c r="BB81">
        <v>41.700000000000003</v>
      </c>
      <c r="BC81">
        <v>13.6</v>
      </c>
      <c r="BD81">
        <v>1.2</v>
      </c>
      <c r="BE81">
        <v>27.399999999999999</v>
      </c>
      <c r="BF81">
        <v>8</v>
      </c>
      <c r="BG81">
        <v>15.800000000000001</v>
      </c>
      <c r="BH81">
        <v>3.7000000000000002</v>
      </c>
      <c r="BI81">
        <v>32.100000000000001</v>
      </c>
      <c r="BJ81">
        <v>21.100000000000001</v>
      </c>
      <c r="BK81">
        <v>34.600000000000001</v>
      </c>
      <c r="BL81">
        <v>43.799999999999997</v>
      </c>
      <c r="BM81">
        <v>3.8999999999999999</v>
      </c>
      <c r="BN81">
        <v>40.100000000000001</v>
      </c>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row>
    <row r="82">
      <c r="A82" t="s">
        <v>691</v>
      </c>
      <c r="B82">
        <v>2009</v>
      </c>
      <c r="C82" t="s">
        <v>695</v>
      </c>
      <c r="D82">
        <v>67</v>
      </c>
      <c r="E82" t="s">
        <v>166</v>
      </c>
      <c r="F82" t="s">
        <v>180</v>
      </c>
      <c r="G82" t="s">
        <v>197</v>
      </c>
      <c r="H82">
        <v>0.29999999999999999</v>
      </c>
      <c r="I82">
        <v>0.20000000000000001</v>
      </c>
      <c r="J82">
        <v>0.20000000000000001</v>
      </c>
      <c r="K82">
        <v>0.10000000000000001</v>
      </c>
      <c r="L82">
        <v>0.10000000000000001</v>
      </c>
      <c r="M82">
        <v>0</v>
      </c>
      <c r="N82">
        <v>0.10000000000000001</v>
      </c>
      <c r="O82">
        <v>0.10000000000000001</v>
      </c>
      <c r="P82">
        <v>0.10000000000000001</v>
      </c>
      <c r="Q82">
        <v>0</v>
      </c>
      <c r="R82">
        <v>0.29999999999999999</v>
      </c>
      <c r="S82">
        <v>0.29999999999999999</v>
      </c>
      <c r="T82">
        <v>0.20000000000000001</v>
      </c>
      <c r="U82">
        <v>0.10000000000000001</v>
      </c>
      <c r="V82">
        <v>0.20000000000000001</v>
      </c>
      <c r="W82" t="s">
        <v>245</v>
      </c>
      <c r="X82" t="s">
        <v>246</v>
      </c>
      <c r="Y82" t="s">
        <v>247</v>
      </c>
      <c r="Z82" t="s">
        <v>248</v>
      </c>
      <c r="AA82" t="s">
        <v>249</v>
      </c>
      <c r="AB82" t="s">
        <v>250</v>
      </c>
      <c r="AC82" t="s">
        <v>251</v>
      </c>
      <c r="AD82" t="s">
        <v>252</v>
      </c>
      <c r="AE82" t="s">
        <v>253</v>
      </c>
      <c r="AF82" t="s">
        <v>254</v>
      </c>
      <c r="AG82" t="s">
        <v>255</v>
      </c>
      <c r="AH82" t="s">
        <v>256</v>
      </c>
      <c r="AI82" t="s">
        <v>257</v>
      </c>
      <c r="AJ82" t="s">
        <v>258</v>
      </c>
      <c r="AK82" t="s">
        <v>259</v>
      </c>
      <c r="AL82" t="s">
        <v>260</v>
      </c>
      <c r="AM82" t="s">
        <v>261</v>
      </c>
      <c r="AN82" t="s">
        <v>262</v>
      </c>
      <c r="AO82" t="s">
        <v>263</v>
      </c>
      <c r="AP82" t="s">
        <v>264</v>
      </c>
      <c r="AQ82" t="s">
        <v>265</v>
      </c>
      <c r="AR82" t="s">
        <v>266</v>
      </c>
      <c r="AS82">
        <v>0</v>
      </c>
      <c r="AT82">
        <v>0</v>
      </c>
      <c r="AU82">
        <v>0.29999999999999999</v>
      </c>
      <c r="AV82">
        <v>0</v>
      </c>
      <c r="AW82">
        <v>4.0999999999999996</v>
      </c>
      <c r="AX82">
        <v>1</v>
      </c>
      <c r="AY82">
        <v>0</v>
      </c>
      <c r="AZ82">
        <v>0</v>
      </c>
      <c r="BA82">
        <v>0</v>
      </c>
      <c r="BB82">
        <v>0</v>
      </c>
      <c r="BC82">
        <v>0</v>
      </c>
      <c r="BD82">
        <v>0</v>
      </c>
      <c r="BE82">
        <v>0.20000000000000001</v>
      </c>
      <c r="BF82">
        <v>0</v>
      </c>
      <c r="BG82">
        <v>0</v>
      </c>
      <c r="BH82">
        <v>0</v>
      </c>
      <c r="BI82">
        <v>0</v>
      </c>
      <c r="BJ82">
        <v>0.29999999999999999</v>
      </c>
      <c r="BK82">
        <v>0</v>
      </c>
      <c r="BL82">
        <v>0</v>
      </c>
      <c r="BM82">
        <v>0</v>
      </c>
      <c r="BN82">
        <v>0</v>
      </c>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row>
    <row r="83">
      <c r="A83" t="s">
        <v>691</v>
      </c>
      <c r="B83">
        <v>2009</v>
      </c>
      <c r="C83" t="s">
        <v>695</v>
      </c>
      <c r="D83">
        <v>68</v>
      </c>
      <c r="E83" t="s">
        <v>166</v>
      </c>
      <c r="F83" t="s">
        <v>181</v>
      </c>
      <c r="G83" t="s">
        <v>197</v>
      </c>
      <c r="H83">
        <v>0.20000000000000001</v>
      </c>
      <c r="I83">
        <v>0.10000000000000001</v>
      </c>
      <c r="J83">
        <v>0.20000000000000001</v>
      </c>
      <c r="K83">
        <v>0</v>
      </c>
      <c r="L83">
        <v>0</v>
      </c>
      <c r="M83">
        <v>0</v>
      </c>
      <c r="N83">
        <v>0</v>
      </c>
      <c r="O83">
        <v>0</v>
      </c>
      <c r="P83">
        <v>0</v>
      </c>
      <c r="Q83">
        <v>0</v>
      </c>
      <c r="R83">
        <v>0.20000000000000001</v>
      </c>
      <c r="S83">
        <v>0.10000000000000001</v>
      </c>
      <c r="T83">
        <v>0.20000000000000001</v>
      </c>
      <c r="U83">
        <v>0</v>
      </c>
      <c r="V83">
        <v>0</v>
      </c>
      <c r="W83" t="s">
        <v>245</v>
      </c>
      <c r="X83" t="s">
        <v>246</v>
      </c>
      <c r="Y83" t="s">
        <v>247</v>
      </c>
      <c r="Z83" t="s">
        <v>248</v>
      </c>
      <c r="AA83" t="s">
        <v>249</v>
      </c>
      <c r="AB83" t="s">
        <v>250</v>
      </c>
      <c r="AC83" t="s">
        <v>251</v>
      </c>
      <c r="AD83" t="s">
        <v>252</v>
      </c>
      <c r="AE83" t="s">
        <v>253</v>
      </c>
      <c r="AF83" t="s">
        <v>254</v>
      </c>
      <c r="AG83" t="s">
        <v>255</v>
      </c>
      <c r="AH83" t="s">
        <v>256</v>
      </c>
      <c r="AI83" t="s">
        <v>257</v>
      </c>
      <c r="AJ83" t="s">
        <v>258</v>
      </c>
      <c r="AK83" t="s">
        <v>259</v>
      </c>
      <c r="AL83" t="s">
        <v>260</v>
      </c>
      <c r="AM83" t="s">
        <v>261</v>
      </c>
      <c r="AN83" t="s">
        <v>262</v>
      </c>
      <c r="AO83" t="s">
        <v>263</v>
      </c>
      <c r="AP83" t="s">
        <v>264</v>
      </c>
      <c r="AQ83" t="s">
        <v>265</v>
      </c>
      <c r="AR83" t="s">
        <v>266</v>
      </c>
      <c r="AS83">
        <v>0</v>
      </c>
      <c r="AT83">
        <v>0</v>
      </c>
      <c r="AU83">
        <v>0.10000000000000001</v>
      </c>
      <c r="AV83">
        <v>0</v>
      </c>
      <c r="AW83">
        <v>0.69999999999999996</v>
      </c>
      <c r="AX83">
        <v>0.40000000000000002</v>
      </c>
      <c r="AY83">
        <v>0.29999999999999999</v>
      </c>
      <c r="AZ83">
        <v>0</v>
      </c>
      <c r="BA83">
        <v>0</v>
      </c>
      <c r="BB83">
        <v>0</v>
      </c>
      <c r="BC83">
        <v>0</v>
      </c>
      <c r="BD83">
        <v>0</v>
      </c>
      <c r="BE83">
        <v>0</v>
      </c>
      <c r="BF83">
        <v>0</v>
      </c>
      <c r="BG83">
        <v>0.10000000000000001</v>
      </c>
      <c r="BH83">
        <v>0</v>
      </c>
      <c r="BI83">
        <v>0</v>
      </c>
      <c r="BJ83">
        <v>0.20000000000000001</v>
      </c>
      <c r="BK83">
        <v>0</v>
      </c>
      <c r="BL83">
        <v>0.40000000000000002</v>
      </c>
      <c r="BM83">
        <v>0</v>
      </c>
      <c r="BN83">
        <v>0.20000000000000001</v>
      </c>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row>
    <row r="84">
      <c r="A84" t="s">
        <v>691</v>
      </c>
      <c r="B84">
        <v>2009</v>
      </c>
      <c r="C84" t="s">
        <v>695</v>
      </c>
      <c r="D84">
        <v>69</v>
      </c>
      <c r="E84" t="s">
        <v>166</v>
      </c>
      <c r="F84" t="s">
        <v>275</v>
      </c>
      <c r="G84" t="s">
        <v>197</v>
      </c>
      <c r="H84">
        <v>0</v>
      </c>
      <c r="I84">
        <v>0</v>
      </c>
      <c r="J84">
        <v>0</v>
      </c>
      <c r="K84">
        <v>0</v>
      </c>
      <c r="L84">
        <v>0.20000000000000001</v>
      </c>
      <c r="M84">
        <v>0</v>
      </c>
      <c r="N84">
        <v>0</v>
      </c>
      <c r="O84">
        <v>0</v>
      </c>
      <c r="P84">
        <v>0</v>
      </c>
      <c r="Q84">
        <v>1.2</v>
      </c>
      <c r="R84">
        <v>0</v>
      </c>
      <c r="S84">
        <v>0</v>
      </c>
      <c r="T84">
        <v>0</v>
      </c>
      <c r="U84">
        <v>0</v>
      </c>
      <c r="V84">
        <v>0</v>
      </c>
      <c r="W84" t="s">
        <v>245</v>
      </c>
      <c r="X84" t="s">
        <v>246</v>
      </c>
      <c r="Y84" t="s">
        <v>247</v>
      </c>
      <c r="Z84" t="s">
        <v>248</v>
      </c>
      <c r="AA84" t="s">
        <v>249</v>
      </c>
      <c r="AB84" t="s">
        <v>250</v>
      </c>
      <c r="AC84" t="s">
        <v>251</v>
      </c>
      <c r="AD84" t="s">
        <v>252</v>
      </c>
      <c r="AE84" t="s">
        <v>253</v>
      </c>
      <c r="AF84" t="s">
        <v>254</v>
      </c>
      <c r="AG84" t="s">
        <v>255</v>
      </c>
      <c r="AH84" t="s">
        <v>256</v>
      </c>
      <c r="AI84" t="s">
        <v>257</v>
      </c>
      <c r="AJ84" t="s">
        <v>258</v>
      </c>
      <c r="AK84" t="s">
        <v>259</v>
      </c>
      <c r="AL84" t="s">
        <v>260</v>
      </c>
      <c r="AM84" t="s">
        <v>261</v>
      </c>
      <c r="AN84" t="s">
        <v>262</v>
      </c>
      <c r="AO84" t="s">
        <v>263</v>
      </c>
      <c r="AP84" t="s">
        <v>264</v>
      </c>
      <c r="AQ84" t="s">
        <v>265</v>
      </c>
      <c r="AR84" t="s">
        <v>266</v>
      </c>
      <c r="AS84">
        <v>0</v>
      </c>
      <c r="AT84">
        <v>0.10000000000000001</v>
      </c>
      <c r="AU84">
        <v>0</v>
      </c>
      <c r="AV84">
        <v>0</v>
      </c>
      <c r="AW84">
        <v>0</v>
      </c>
      <c r="AX84">
        <v>0</v>
      </c>
      <c r="AY84">
        <v>0</v>
      </c>
      <c r="AZ84">
        <v>0</v>
      </c>
      <c r="BA84">
        <v>0</v>
      </c>
      <c r="BB84">
        <v>0</v>
      </c>
      <c r="BC84">
        <v>0</v>
      </c>
      <c r="BD84">
        <v>0</v>
      </c>
      <c r="BE84">
        <v>0</v>
      </c>
      <c r="BF84">
        <v>0</v>
      </c>
      <c r="BG84">
        <v>0</v>
      </c>
      <c r="BH84">
        <v>0</v>
      </c>
      <c r="BI84">
        <v>0</v>
      </c>
      <c r="BJ84">
        <v>0</v>
      </c>
      <c r="BK84">
        <v>0</v>
      </c>
      <c r="BL84">
        <v>0</v>
      </c>
      <c r="BM84">
        <v>0.10000000000000001</v>
      </c>
      <c r="BN84">
        <v>0.10000000000000001</v>
      </c>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row>
    <row r="85">
      <c r="A85" t="s">
        <v>691</v>
      </c>
      <c r="B85">
        <v>2009</v>
      </c>
      <c r="C85" t="s">
        <v>695</v>
      </c>
      <c r="D85">
        <v>70</v>
      </c>
      <c r="E85" t="s">
        <v>166</v>
      </c>
      <c r="F85" t="s">
        <v>46</v>
      </c>
      <c r="G85" t="s">
        <v>197</v>
      </c>
      <c r="H85">
        <v>0.5</v>
      </c>
      <c r="I85">
        <v>0.69999999999999996</v>
      </c>
      <c r="J85">
        <v>0.5</v>
      </c>
      <c r="K85">
        <v>0.29999999999999999</v>
      </c>
      <c r="L85">
        <v>0</v>
      </c>
      <c r="M85">
        <v>0</v>
      </c>
      <c r="N85">
        <v>0</v>
      </c>
      <c r="O85">
        <v>0</v>
      </c>
      <c r="P85">
        <v>0</v>
      </c>
      <c r="Q85">
        <v>0</v>
      </c>
      <c r="R85">
        <v>0.5</v>
      </c>
      <c r="S85">
        <v>0.69999999999999996</v>
      </c>
      <c r="T85">
        <v>0.59999999999999998</v>
      </c>
      <c r="U85">
        <v>0.29999999999999999</v>
      </c>
      <c r="V85">
        <v>0.10000000000000001</v>
      </c>
      <c r="W85" t="s">
        <v>245</v>
      </c>
      <c r="X85" t="s">
        <v>246</v>
      </c>
      <c r="Y85" t="s">
        <v>247</v>
      </c>
      <c r="Z85" t="s">
        <v>248</v>
      </c>
      <c r="AA85" t="s">
        <v>249</v>
      </c>
      <c r="AB85" t="s">
        <v>250</v>
      </c>
      <c r="AC85" t="s">
        <v>251</v>
      </c>
      <c r="AD85" t="s">
        <v>252</v>
      </c>
      <c r="AE85" t="s">
        <v>253</v>
      </c>
      <c r="AF85" t="s">
        <v>254</v>
      </c>
      <c r="AG85" t="s">
        <v>255</v>
      </c>
      <c r="AH85" t="s">
        <v>256</v>
      </c>
      <c r="AI85" t="s">
        <v>257</v>
      </c>
      <c r="AJ85" t="s">
        <v>258</v>
      </c>
      <c r="AK85" t="s">
        <v>259</v>
      </c>
      <c r="AL85" t="s">
        <v>260</v>
      </c>
      <c r="AM85" t="s">
        <v>261</v>
      </c>
      <c r="AN85" t="s">
        <v>262</v>
      </c>
      <c r="AO85" t="s">
        <v>263</v>
      </c>
      <c r="AP85" t="s">
        <v>264</v>
      </c>
      <c r="AQ85" t="s">
        <v>265</v>
      </c>
      <c r="AR85" t="s">
        <v>266</v>
      </c>
      <c r="AS85">
        <v>0</v>
      </c>
      <c r="AT85">
        <v>0</v>
      </c>
      <c r="AU85">
        <v>0</v>
      </c>
      <c r="AV85">
        <v>0</v>
      </c>
      <c r="AW85">
        <v>12.1</v>
      </c>
      <c r="AX85">
        <v>0.5</v>
      </c>
      <c r="AY85">
        <v>0</v>
      </c>
      <c r="AZ85">
        <v>0</v>
      </c>
      <c r="BA85">
        <v>0</v>
      </c>
      <c r="BB85">
        <v>0</v>
      </c>
      <c r="BC85">
        <v>0</v>
      </c>
      <c r="BD85">
        <v>0</v>
      </c>
      <c r="BE85">
        <v>0</v>
      </c>
      <c r="BF85">
        <v>0</v>
      </c>
      <c r="BG85">
        <v>0</v>
      </c>
      <c r="BH85">
        <v>0</v>
      </c>
      <c r="BI85">
        <v>0</v>
      </c>
      <c r="BJ85">
        <v>0</v>
      </c>
      <c r="BK85">
        <v>0</v>
      </c>
      <c r="BL85">
        <v>0</v>
      </c>
      <c r="BM85">
        <v>0</v>
      </c>
      <c r="BN85">
        <v>0.20000000000000001</v>
      </c>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row>
    <row r="86">
      <c r="A86" t="s">
        <v>691</v>
      </c>
      <c r="B86">
        <v>2009</v>
      </c>
      <c r="C86" t="s">
        <v>695</v>
      </c>
      <c r="D86">
        <v>122</v>
      </c>
      <c r="E86" t="s">
        <v>18</v>
      </c>
      <c r="F86" t="s">
        <v>14</v>
      </c>
      <c r="G86" t="s">
        <v>712</v>
      </c>
      <c r="H86">
        <v>0.64206059307210828</v>
      </c>
      <c r="I86">
        <v>0.69527159095065805</v>
      </c>
      <c r="J86">
        <v>1.4352141944564489</v>
      </c>
      <c r="K86">
        <v>3.2447503024481121</v>
      </c>
      <c r="L86">
        <v>22.204416193267441</v>
      </c>
      <c r="M86">
        <v>6.6348579373478502</v>
      </c>
      <c r="N86">
        <v>13.429988530599291</v>
      </c>
      <c r="O86">
        <v>21.799971750269709</v>
      </c>
      <c r="P86">
        <v>23.40575711146565</v>
      </c>
      <c r="Q86">
        <v>54.693078145306806</v>
      </c>
      <c r="R86">
        <v>0.50804012423982237</v>
      </c>
      <c r="S86">
        <v>0.7368341907085123</v>
      </c>
      <c r="T86">
        <v>1.030054779313597</v>
      </c>
      <c r="U86">
        <v>1.8677423366214629</v>
      </c>
      <c r="V86">
        <v>8.910449705523158</v>
      </c>
      <c r="W86" t="s">
        <v>245</v>
      </c>
      <c r="X86" t="s">
        <v>246</v>
      </c>
      <c r="Y86" t="s">
        <v>247</v>
      </c>
      <c r="Z86" t="s">
        <v>248</v>
      </c>
      <c r="AA86" t="s">
        <v>249</v>
      </c>
      <c r="AB86" t="s">
        <v>250</v>
      </c>
      <c r="AC86" t="s">
        <v>251</v>
      </c>
      <c r="AD86" t="s">
        <v>252</v>
      </c>
      <c r="AE86" t="s">
        <v>253</v>
      </c>
      <c r="AF86" t="s">
        <v>254</v>
      </c>
      <c r="AG86" t="s">
        <v>255</v>
      </c>
      <c r="AH86" t="s">
        <v>256</v>
      </c>
      <c r="AI86" t="s">
        <v>257</v>
      </c>
      <c r="AJ86" t="s">
        <v>258</v>
      </c>
      <c r="AK86" t="s">
        <v>259</v>
      </c>
      <c r="AL86" t="s">
        <v>260</v>
      </c>
      <c r="AM86" t="s">
        <v>261</v>
      </c>
      <c r="AN86" t="s">
        <v>262</v>
      </c>
      <c r="AO86" t="s">
        <v>263</v>
      </c>
      <c r="AP86" t="s">
        <v>264</v>
      </c>
      <c r="AQ86" t="s">
        <v>265</v>
      </c>
      <c r="AR86" t="s">
        <v>266</v>
      </c>
      <c r="AS86">
        <v>1.314481670563636</v>
      </c>
      <c r="AT86">
        <v>18.110002510810912</v>
      </c>
      <c r="AU86">
        <v>1.886885691607415</v>
      </c>
      <c r="AV86">
        <v>7.0702897269265543</v>
      </c>
      <c r="AW86">
        <v>0.21870428504456049</v>
      </c>
      <c r="AX86">
        <v>1.2304544482801789</v>
      </c>
      <c r="AY86">
        <v>2.7756268431466489</v>
      </c>
      <c r="AZ86">
        <v>1.317668178980447</v>
      </c>
      <c r="BA86">
        <v>8.0116658999423151</v>
      </c>
      <c r="BB86">
        <v>0.27140450809508471</v>
      </c>
      <c r="BC86">
        <v>7.2741576292287977</v>
      </c>
      <c r="BD86">
        <v>0</v>
      </c>
      <c r="BE86">
        <v>8.338812621902175</v>
      </c>
      <c r="BF86">
        <v>9.4951251030221222</v>
      </c>
      <c r="BG86">
        <v>0.4304890155937478</v>
      </c>
      <c r="BH86">
        <v>5.2189438379646624</v>
      </c>
      <c r="BI86">
        <v>0.61150020726203369</v>
      </c>
      <c r="BJ86">
        <v>1.9120529346567949</v>
      </c>
      <c r="BK86">
        <v>5.0209886447208376</v>
      </c>
      <c r="BL86">
        <v>1.857043993915412</v>
      </c>
      <c r="BM86">
        <v>2.1630058645756249</v>
      </c>
      <c r="BN86">
        <v>0.54544695301805968</v>
      </c>
      <c r="BO86">
        <v>109.52235899999999</v>
      </c>
      <c r="BP86">
        <v>118.33436500000001</v>
      </c>
      <c r="BQ86">
        <v>244.64471</v>
      </c>
      <c r="BR86">
        <v>552.60525600000028</v>
      </c>
      <c r="BS86">
        <v>3783.1737550000048</v>
      </c>
      <c r="BT86">
        <v>160.29369700000001</v>
      </c>
      <c r="BU86">
        <v>324.032557</v>
      </c>
      <c r="BV86">
        <v>527.92704700000024</v>
      </c>
      <c r="BW86">
        <v>565.41139600000008</v>
      </c>
      <c r="BX86">
        <v>1321.839868</v>
      </c>
      <c r="BY86">
        <v>74.323208000000008</v>
      </c>
      <c r="BZ86">
        <v>107.670329</v>
      </c>
      <c r="CA86">
        <v>150.637168</v>
      </c>
      <c r="CB86">
        <v>273.04353200000003</v>
      </c>
      <c r="CC86">
        <v>1303.101643</v>
      </c>
      <c r="CD86">
        <v>61.147503999999998</v>
      </c>
      <c r="CE86">
        <v>2304.1034089999989</v>
      </c>
      <c r="CF86">
        <v>91.090015999999991</v>
      </c>
      <c r="CG86">
        <v>226.36664500000001</v>
      </c>
      <c r="CH86">
        <v>5.4872899999999998</v>
      </c>
      <c r="CI86">
        <v>32.036918</v>
      </c>
      <c r="CJ86">
        <v>131.846712</v>
      </c>
      <c r="CK86">
        <v>38.635576</v>
      </c>
      <c r="CL86">
        <v>371.8253039999999</v>
      </c>
      <c r="CM86">
        <v>3.2585329999999999</v>
      </c>
      <c r="CN86">
        <v>213.09772799999999</v>
      </c>
      <c r="CO86">
        <v>0</v>
      </c>
      <c r="CP86">
        <v>169.88262800000001</v>
      </c>
      <c r="CQ86">
        <v>437.45618300000018</v>
      </c>
      <c r="CR86">
        <v>6.7742079999999998</v>
      </c>
      <c r="CS86">
        <v>192.91157699999999</v>
      </c>
      <c r="CT86">
        <v>5.5798920000000001</v>
      </c>
      <c r="CU86">
        <v>40.464277000000003</v>
      </c>
      <c r="CV86">
        <v>192.9752850000001</v>
      </c>
      <c r="CW86">
        <v>90.497790999999978</v>
      </c>
      <c r="CX86">
        <v>168.70118400000001</v>
      </c>
      <c r="CY86">
        <v>24.141784999999999</v>
      </c>
    </row>
    <row r="87">
      <c r="A87" t="s">
        <v>691</v>
      </c>
      <c r="B87">
        <v>2009</v>
      </c>
      <c r="C87" t="s">
        <v>695</v>
      </c>
      <c r="D87">
        <v>123</v>
      </c>
      <c r="E87" t="s">
        <v>18</v>
      </c>
      <c r="F87" t="s">
        <v>51</v>
      </c>
      <c r="G87" t="s">
        <v>197</v>
      </c>
      <c r="H87">
        <v>99.357939406927898</v>
      </c>
      <c r="I87">
        <v>99.304728409049346</v>
      </c>
      <c r="J87">
        <v>98.564785805543494</v>
      </c>
      <c r="K87">
        <v>96.755249697552003</v>
      </c>
      <c r="L87">
        <v>77.795583806732822</v>
      </c>
      <c r="M87">
        <v>93.365142062652183</v>
      </c>
      <c r="N87">
        <v>86.570011469400839</v>
      </c>
      <c r="O87">
        <v>78.200028249730124</v>
      </c>
      <c r="P87">
        <v>76.594242888534183</v>
      </c>
      <c r="Q87">
        <v>45.30692185469303</v>
      </c>
      <c r="R87">
        <v>99.491959875760188</v>
      </c>
      <c r="S87">
        <v>99.263165809291493</v>
      </c>
      <c r="T87">
        <v>98.969945220686384</v>
      </c>
      <c r="U87">
        <v>98.132257663378567</v>
      </c>
      <c r="V87">
        <v>91.089550294476922</v>
      </c>
      <c r="W87" t="s">
        <v>245</v>
      </c>
      <c r="X87" t="s">
        <v>246</v>
      </c>
      <c r="Y87" t="s">
        <v>247</v>
      </c>
      <c r="Z87" t="s">
        <v>248</v>
      </c>
      <c r="AA87" t="s">
        <v>249</v>
      </c>
      <c r="AB87" t="s">
        <v>250</v>
      </c>
      <c r="AC87" t="s">
        <v>251</v>
      </c>
      <c r="AD87" t="s">
        <v>252</v>
      </c>
      <c r="AE87" t="s">
        <v>253</v>
      </c>
      <c r="AF87" t="s">
        <v>254</v>
      </c>
      <c r="AG87" t="s">
        <v>255</v>
      </c>
      <c r="AH87" t="s">
        <v>256</v>
      </c>
      <c r="AI87" t="s">
        <v>257</v>
      </c>
      <c r="AJ87" t="s">
        <v>258</v>
      </c>
      <c r="AK87" t="s">
        <v>259</v>
      </c>
      <c r="AL87" t="s">
        <v>260</v>
      </c>
      <c r="AM87" t="s">
        <v>261</v>
      </c>
      <c r="AN87" t="s">
        <v>262</v>
      </c>
      <c r="AO87" t="s">
        <v>263</v>
      </c>
      <c r="AP87" t="s">
        <v>264</v>
      </c>
      <c r="AQ87" t="s">
        <v>265</v>
      </c>
      <c r="AR87" t="s">
        <v>266</v>
      </c>
      <c r="AS87">
        <v>98.685518329436377</v>
      </c>
      <c r="AT87">
        <v>81.889997489189227</v>
      </c>
      <c r="AU87">
        <v>98.113114308392625</v>
      </c>
      <c r="AV87">
        <v>92.929710273073468</v>
      </c>
      <c r="AW87">
        <v>99.781295714955448</v>
      </c>
      <c r="AX87">
        <v>98.769545551719801</v>
      </c>
      <c r="AY87">
        <v>97.224373156853247</v>
      </c>
      <c r="AZ87">
        <v>98.682331821019531</v>
      </c>
      <c r="BA87">
        <v>91.988334100057742</v>
      </c>
      <c r="BB87">
        <v>99.728595491904898</v>
      </c>
      <c r="BC87">
        <v>92.725842370771318</v>
      </c>
      <c r="BD87">
        <v>100</v>
      </c>
      <c r="BE87">
        <v>91.661187378097836</v>
      </c>
      <c r="BF87">
        <v>90.50487489697781</v>
      </c>
      <c r="BG87">
        <v>99.569510984406264</v>
      </c>
      <c r="BH87">
        <v>94.781056162035327</v>
      </c>
      <c r="BI87">
        <v>99.388499792737974</v>
      </c>
      <c r="BJ87">
        <v>98.087947065343144</v>
      </c>
      <c r="BK87">
        <v>94.979011355279184</v>
      </c>
      <c r="BL87">
        <v>98.142956006084589</v>
      </c>
      <c r="BM87">
        <v>97.836994135424405</v>
      </c>
      <c r="BN87">
        <v>99.454553046981971</v>
      </c>
      <c r="BO87">
        <v>16948.425159000031</v>
      </c>
      <c r="BP87">
        <v>16901.541974000022</v>
      </c>
      <c r="BQ87">
        <v>16801.222795000042</v>
      </c>
      <c r="BR87">
        <v>16478.143013999979</v>
      </c>
      <c r="BS87">
        <v>13254.76014999996</v>
      </c>
      <c r="BT87">
        <v>2255.638919999999</v>
      </c>
      <c r="BU87">
        <v>2088.7212310000032</v>
      </c>
      <c r="BV87">
        <v>1893.7597930000011</v>
      </c>
      <c r="BW87">
        <v>1850.282287</v>
      </c>
      <c r="BX87">
        <v>1094.9922299999989</v>
      </c>
      <c r="BY87">
        <v>14555.07404900001</v>
      </c>
      <c r="BZ87">
        <v>14504.88841999999</v>
      </c>
      <c r="CA87">
        <v>14473.55282900004</v>
      </c>
      <c r="CB87">
        <v>14345.86436800002</v>
      </c>
      <c r="CC87">
        <v>13321.31896499996</v>
      </c>
      <c r="CD87">
        <v>4590.6863990000011</v>
      </c>
      <c r="CE87">
        <v>10418.718730999981</v>
      </c>
      <c r="CF87">
        <v>4736.4422719999966</v>
      </c>
      <c r="CG87">
        <v>2975.293452999992</v>
      </c>
      <c r="CH87">
        <v>2503.5124760000008</v>
      </c>
      <c r="CI87">
        <v>2571.628584999999</v>
      </c>
      <c r="CJ87">
        <v>4618.3131420000063</v>
      </c>
      <c r="CK87">
        <v>2893.4816760000049</v>
      </c>
      <c r="CL87">
        <v>4269.2232449999938</v>
      </c>
      <c r="CM87">
        <v>1197.3600649999989</v>
      </c>
      <c r="CN87">
        <v>2716.419871999999</v>
      </c>
      <c r="CO87">
        <v>2337.2026249999972</v>
      </c>
      <c r="CP87">
        <v>1867.3693849999979</v>
      </c>
      <c r="CQ87">
        <v>4169.7098969999961</v>
      </c>
      <c r="CR87">
        <v>1566.8334230000009</v>
      </c>
      <c r="CS87">
        <v>3503.4603900000061</v>
      </c>
      <c r="CT87">
        <v>906.91235800000095</v>
      </c>
      <c r="CU87">
        <v>2075.809612</v>
      </c>
      <c r="CV87">
        <v>3650.3969800000009</v>
      </c>
      <c r="CW87">
        <v>4782.7196070000027</v>
      </c>
      <c r="CX87">
        <v>7630.6851589999851</v>
      </c>
      <c r="CY87">
        <v>4401.9137400000036</v>
      </c>
    </row>
    <row r="88">
      <c r="A88" t="s">
        <v>691</v>
      </c>
      <c r="B88">
        <v>2009</v>
      </c>
      <c r="C88" t="s">
        <v>695</v>
      </c>
      <c r="D88">
        <v>124</v>
      </c>
      <c r="E88" t="s">
        <v>50</v>
      </c>
      <c r="F88" t="s">
        <v>15</v>
      </c>
      <c r="G88" t="s">
        <v>713</v>
      </c>
      <c r="H88">
        <v>0.0792020961826949</v>
      </c>
      <c r="I88">
        <v>0.25831465002631809</v>
      </c>
      <c r="J88">
        <v>0.48437051957479571</v>
      </c>
      <c r="K88">
        <v>1.469945260367592</v>
      </c>
      <c r="L88">
        <v>11.940016931295929</v>
      </c>
      <c r="M88">
        <v>1.927121504647497</v>
      </c>
      <c r="N88">
        <v>2.6740591319714051</v>
      </c>
      <c r="O88">
        <v>7.472750440350068</v>
      </c>
      <c r="P88">
        <v>9.7031013762020759</v>
      </c>
      <c r="Q88">
        <v>38.806755122796233</v>
      </c>
      <c r="R88">
        <v>0</v>
      </c>
      <c r="S88">
        <v>0.1910907355764159</v>
      </c>
      <c r="T88">
        <v>0.43610894697814417</v>
      </c>
      <c r="U88">
        <v>0.86476757952623673</v>
      </c>
      <c r="V88">
        <v>5.0754867826624421</v>
      </c>
      <c r="W88" t="s">
        <v>245</v>
      </c>
      <c r="X88" t="s">
        <v>246</v>
      </c>
      <c r="Y88" t="s">
        <v>247</v>
      </c>
      <c r="Z88" t="s">
        <v>248</v>
      </c>
      <c r="AA88" t="s">
        <v>249</v>
      </c>
      <c r="AB88" t="s">
        <v>250</v>
      </c>
      <c r="AC88" t="s">
        <v>251</v>
      </c>
      <c r="AD88" t="s">
        <v>252</v>
      </c>
      <c r="AE88" t="s">
        <v>253</v>
      </c>
      <c r="AF88" t="s">
        <v>254</v>
      </c>
      <c r="AG88" t="s">
        <v>255</v>
      </c>
      <c r="AH88" t="s">
        <v>256</v>
      </c>
      <c r="AI88" t="s">
        <v>257</v>
      </c>
      <c r="AJ88" t="s">
        <v>258</v>
      </c>
      <c r="AK88" t="s">
        <v>259</v>
      </c>
      <c r="AL88" t="s">
        <v>260</v>
      </c>
      <c r="AM88" t="s">
        <v>261</v>
      </c>
      <c r="AN88" t="s">
        <v>262</v>
      </c>
      <c r="AO88" t="s">
        <v>263</v>
      </c>
      <c r="AP88" t="s">
        <v>264</v>
      </c>
      <c r="AQ88" t="s">
        <v>265</v>
      </c>
      <c r="AR88" t="s">
        <v>266</v>
      </c>
      <c r="AS88">
        <v>1.1638060199244391</v>
      </c>
      <c r="AT88">
        <v>9.2917106282836386</v>
      </c>
      <c r="AU88">
        <v>1.8120100453277399</v>
      </c>
      <c r="AV88">
        <v>2.6764898326818019</v>
      </c>
      <c r="AW88">
        <v>0</v>
      </c>
      <c r="AX88">
        <v>0.25986321945749569</v>
      </c>
      <c r="AY88">
        <v>1.0196667373038659</v>
      </c>
      <c r="AZ88">
        <v>0.50744106463856975</v>
      </c>
      <c r="BA88">
        <v>4.1180106603534758</v>
      </c>
      <c r="BB88">
        <v>0.27140450809508471</v>
      </c>
      <c r="BC88">
        <v>3.2703783039228078</v>
      </c>
      <c r="BD88">
        <v>0</v>
      </c>
      <c r="BE88">
        <v>4.165842736119072</v>
      </c>
      <c r="BF88">
        <v>3.0008425483111751</v>
      </c>
      <c r="BG88">
        <v>0.43048901559374791</v>
      </c>
      <c r="BH88">
        <v>3.8759445012315168</v>
      </c>
      <c r="BI88">
        <v>0.59228645503564492</v>
      </c>
      <c r="BJ88">
        <v>0.74248844072942144</v>
      </c>
      <c r="BK88">
        <v>2.7564143334421449</v>
      </c>
      <c r="BL88">
        <v>0.82524775144455742</v>
      </c>
      <c r="BM88">
        <v>1.192843114939411</v>
      </c>
      <c r="BN88">
        <v>0.48584376943621799</v>
      </c>
      <c r="BO88">
        <v>13.510251999999999</v>
      </c>
      <c r="BP88">
        <v>43.964834000000003</v>
      </c>
      <c r="BQ88">
        <v>82.565156999999999</v>
      </c>
      <c r="BR88">
        <v>250.34267700000001</v>
      </c>
      <c r="BS88">
        <v>2034.332193</v>
      </c>
      <c r="BT88">
        <v>46.557956999999988</v>
      </c>
      <c r="BU88">
        <v>64.518462999999983</v>
      </c>
      <c r="BV88">
        <v>180.96661399999999</v>
      </c>
      <c r="BW88">
        <v>234.39720700000001</v>
      </c>
      <c r="BX88">
        <v>937.89411399999972</v>
      </c>
      <c r="BY88">
        <v>0</v>
      </c>
      <c r="BZ88">
        <v>27.923245999999999</v>
      </c>
      <c r="CA88">
        <v>63.777400999999998</v>
      </c>
      <c r="CB88">
        <v>126.41957600000001</v>
      </c>
      <c r="CC88">
        <v>742.26053499999989</v>
      </c>
      <c r="CD88">
        <v>54.138323000000007</v>
      </c>
      <c r="CE88">
        <v>1182.167817</v>
      </c>
      <c r="CF88">
        <v>87.475369999999998</v>
      </c>
      <c r="CG88">
        <v>85.692106999999993</v>
      </c>
      <c r="CH88">
        <v>0</v>
      </c>
      <c r="CI88">
        <v>6.7659690000000001</v>
      </c>
      <c r="CJ88">
        <v>48.435799999999993</v>
      </c>
      <c r="CK88">
        <v>14.878767</v>
      </c>
      <c r="CL88">
        <v>191.11887400000001</v>
      </c>
      <c r="CM88">
        <v>3.2585329999999999</v>
      </c>
      <c r="CN88">
        <v>95.806307999999987</v>
      </c>
      <c r="CO88">
        <v>0</v>
      </c>
      <c r="CP88">
        <v>84.86871499999998</v>
      </c>
      <c r="CQ88">
        <v>138.25380000000001</v>
      </c>
      <c r="CR88">
        <v>6.7742079999999998</v>
      </c>
      <c r="CS88">
        <v>143.26932600000001</v>
      </c>
      <c r="CT88">
        <v>5.4045680000000003</v>
      </c>
      <c r="CU88">
        <v>15.713089</v>
      </c>
      <c r="CV88">
        <v>105.93926399999999</v>
      </c>
      <c r="CW88">
        <v>40.21611699999999</v>
      </c>
      <c r="CX88">
        <v>93.03444300000001</v>
      </c>
      <c r="CY88">
        <v>21.503715</v>
      </c>
    </row>
    <row r="89">
      <c r="A89" t="s">
        <v>691</v>
      </c>
      <c r="B89">
        <v>2009</v>
      </c>
      <c r="C89" t="s">
        <v>695</v>
      </c>
      <c r="D89">
        <v>125</v>
      </c>
      <c r="E89" t="s">
        <v>50</v>
      </c>
      <c r="F89" t="s">
        <v>16</v>
      </c>
      <c r="G89" t="s">
        <v>714</v>
      </c>
      <c r="H89">
        <v>0.56285849688941336</v>
      </c>
      <c r="I89">
        <v>0.43695694092434001</v>
      </c>
      <c r="J89">
        <v>0.95084367488165267</v>
      </c>
      <c r="K89">
        <v>1.774805042080519</v>
      </c>
      <c r="L89">
        <v>10.26439926197148</v>
      </c>
      <c r="M89">
        <v>4.7077364327003552</v>
      </c>
      <c r="N89">
        <v>10.755929398627901</v>
      </c>
      <c r="O89">
        <v>14.327221309919629</v>
      </c>
      <c r="P89">
        <v>13.70265573526358</v>
      </c>
      <c r="Q89">
        <v>15.886323022510579</v>
      </c>
      <c r="R89">
        <v>0.50804012423982237</v>
      </c>
      <c r="S89">
        <v>0.54574345513209632</v>
      </c>
      <c r="T89">
        <v>0.59394583233545317</v>
      </c>
      <c r="U89">
        <v>1.0029747570952261</v>
      </c>
      <c r="V89">
        <v>3.8349629228607189</v>
      </c>
      <c r="W89" t="s">
        <v>245</v>
      </c>
      <c r="X89" t="s">
        <v>246</v>
      </c>
      <c r="Y89" t="s">
        <v>247</v>
      </c>
      <c r="Z89" t="s">
        <v>248</v>
      </c>
      <c r="AA89" t="s">
        <v>249</v>
      </c>
      <c r="AB89" t="s">
        <v>250</v>
      </c>
      <c r="AC89" t="s">
        <v>251</v>
      </c>
      <c r="AD89" t="s">
        <v>252</v>
      </c>
      <c r="AE89" t="s">
        <v>253</v>
      </c>
      <c r="AF89" t="s">
        <v>254</v>
      </c>
      <c r="AG89" t="s">
        <v>255</v>
      </c>
      <c r="AH89" t="s">
        <v>256</v>
      </c>
      <c r="AI89" t="s">
        <v>257</v>
      </c>
      <c r="AJ89" t="s">
        <v>258</v>
      </c>
      <c r="AK89" t="s">
        <v>259</v>
      </c>
      <c r="AL89" t="s">
        <v>260</v>
      </c>
      <c r="AM89" t="s">
        <v>261</v>
      </c>
      <c r="AN89" t="s">
        <v>262</v>
      </c>
      <c r="AO89" t="s">
        <v>263</v>
      </c>
      <c r="AP89" t="s">
        <v>264</v>
      </c>
      <c r="AQ89" t="s">
        <v>265</v>
      </c>
      <c r="AR89" t="s">
        <v>266</v>
      </c>
      <c r="AS89">
        <v>0.15067565063919691</v>
      </c>
      <c r="AT89">
        <v>8.8182918825272765</v>
      </c>
      <c r="AU89">
        <v>0.074875646279675495</v>
      </c>
      <c r="AV89">
        <v>4.3937998942447516</v>
      </c>
      <c r="AW89">
        <v>0.21870428504456049</v>
      </c>
      <c r="AX89">
        <v>0.97059122882268345</v>
      </c>
      <c r="AY89">
        <v>1.7559601058427829</v>
      </c>
      <c r="AZ89">
        <v>0.81022711434187755</v>
      </c>
      <c r="BA89">
        <v>3.8936552395888411</v>
      </c>
      <c r="BB89">
        <v>0</v>
      </c>
      <c r="BC89">
        <v>4.0037793253059899</v>
      </c>
      <c r="BD89">
        <v>0</v>
      </c>
      <c r="BE89">
        <v>4.172969885783103</v>
      </c>
      <c r="BF89">
        <v>6.4942825547109457</v>
      </c>
      <c r="BG89">
        <v>0</v>
      </c>
      <c r="BH89">
        <v>1.342999336733145</v>
      </c>
      <c r="BI89">
        <v>0.019213752226388801</v>
      </c>
      <c r="BJ89">
        <v>1.1695644939273731</v>
      </c>
      <c r="BK89">
        <v>2.2645743112786918</v>
      </c>
      <c r="BL89">
        <v>1.0317962424708551</v>
      </c>
      <c r="BM89">
        <v>0.97016274963621396</v>
      </c>
      <c r="BN89">
        <v>0.059603183581841697</v>
      </c>
      <c r="BO89">
        <v>96.012106999999986</v>
      </c>
      <c r="BP89">
        <v>74.369531000000009</v>
      </c>
      <c r="BQ89">
        <v>162.079553</v>
      </c>
      <c r="BR89">
        <v>302.26257900000007</v>
      </c>
      <c r="BS89">
        <v>1748.8415620000001</v>
      </c>
      <c r="BT89">
        <v>113.73574000000001</v>
      </c>
      <c r="BU89">
        <v>259.51409400000023</v>
      </c>
      <c r="BV89">
        <v>346.96043300000008</v>
      </c>
      <c r="BW89">
        <v>331.01418900000021</v>
      </c>
      <c r="BX89">
        <v>383.94575400000002</v>
      </c>
      <c r="BY89">
        <v>74.323208000000008</v>
      </c>
      <c r="BZ89">
        <v>79.747082999999989</v>
      </c>
      <c r="CA89">
        <v>86.859767000000005</v>
      </c>
      <c r="CB89">
        <v>146.62395599999999</v>
      </c>
      <c r="CC89">
        <v>560.84110800000019</v>
      </c>
      <c r="CD89">
        <v>7.0091809999999999</v>
      </c>
      <c r="CE89">
        <v>1121.935592</v>
      </c>
      <c r="CF89">
        <v>3.614646</v>
      </c>
      <c r="CG89">
        <v>140.67453800000001</v>
      </c>
      <c r="CH89">
        <v>5.4872899999999998</v>
      </c>
      <c r="CI89">
        <v>25.270949000000002</v>
      </c>
      <c r="CJ89">
        <v>83.410911999999996</v>
      </c>
      <c r="CK89">
        <v>23.756809000000001</v>
      </c>
      <c r="CL89">
        <v>180.70643000000001</v>
      </c>
      <c r="CM89">
        <v>0</v>
      </c>
      <c r="CN89">
        <v>117.29142</v>
      </c>
      <c r="CO89">
        <v>0</v>
      </c>
      <c r="CP89">
        <v>85.013912999999988</v>
      </c>
      <c r="CQ89">
        <v>299.20238300000011</v>
      </c>
      <c r="CR89">
        <v>0</v>
      </c>
      <c r="CS89">
        <v>49.642250999999987</v>
      </c>
      <c r="CT89">
        <v>0.17532400000000001</v>
      </c>
      <c r="CU89">
        <v>24.751187999999999</v>
      </c>
      <c r="CV89">
        <v>87.036021000000005</v>
      </c>
      <c r="CW89">
        <v>50.281674000000002</v>
      </c>
      <c r="CX89">
        <v>75.666741000000002</v>
      </c>
      <c r="CY89">
        <v>2.6380699999999999</v>
      </c>
    </row>
    <row r="90">
      <c r="A90" t="s">
        <v>691</v>
      </c>
      <c r="B90">
        <v>2009</v>
      </c>
      <c r="C90" t="s">
        <v>695</v>
      </c>
      <c r="D90">
        <v>126</v>
      </c>
      <c r="E90" t="s">
        <v>50</v>
      </c>
      <c r="F90" t="s">
        <v>22</v>
      </c>
      <c r="G90" t="s">
        <v>715</v>
      </c>
      <c r="H90">
        <v>24.270776449694651</v>
      </c>
      <c r="I90">
        <v>38.085895354871163</v>
      </c>
      <c r="J90">
        <v>52.320510818144001</v>
      </c>
      <c r="K90">
        <v>66.869535263232422</v>
      </c>
      <c r="L90">
        <v>72.205468741662997</v>
      </c>
      <c r="M90">
        <v>59.012353033685542</v>
      </c>
      <c r="N90">
        <v>75.075982638971183</v>
      </c>
      <c r="O90">
        <v>73.619835750521773</v>
      </c>
      <c r="P90">
        <v>74.968134567084562</v>
      </c>
      <c r="Q90">
        <v>44.908242111571042</v>
      </c>
      <c r="R90">
        <v>23.463476271092031</v>
      </c>
      <c r="S90">
        <v>34.445818493933878</v>
      </c>
      <c r="T90">
        <v>48.938168216278392</v>
      </c>
      <c r="U90">
        <v>58.973878561749572</v>
      </c>
      <c r="V90">
        <v>75.702356515538128</v>
      </c>
      <c r="W90" t="s">
        <v>245</v>
      </c>
      <c r="X90" t="s">
        <v>246</v>
      </c>
      <c r="Y90" t="s">
        <v>247</v>
      </c>
      <c r="Z90" t="s">
        <v>248</v>
      </c>
      <c r="AA90" t="s">
        <v>249</v>
      </c>
      <c r="AB90" t="s">
        <v>250</v>
      </c>
      <c r="AC90" t="s">
        <v>251</v>
      </c>
      <c r="AD90" t="s">
        <v>252</v>
      </c>
      <c r="AE90" t="s">
        <v>253</v>
      </c>
      <c r="AF90" t="s">
        <v>254</v>
      </c>
      <c r="AG90" t="s">
        <v>255</v>
      </c>
      <c r="AH90" t="s">
        <v>256</v>
      </c>
      <c r="AI90" t="s">
        <v>257</v>
      </c>
      <c r="AJ90" t="s">
        <v>258</v>
      </c>
      <c r="AK90" t="s">
        <v>259</v>
      </c>
      <c r="AL90" t="s">
        <v>260</v>
      </c>
      <c r="AM90" t="s">
        <v>261</v>
      </c>
      <c r="AN90" t="s">
        <v>262</v>
      </c>
      <c r="AO90" t="s">
        <v>263</v>
      </c>
      <c r="AP90" t="s">
        <v>264</v>
      </c>
      <c r="AQ90" t="s">
        <v>265</v>
      </c>
      <c r="AR90" t="s">
        <v>266</v>
      </c>
      <c r="AS90">
        <v>74.249934198478201</v>
      </c>
      <c r="AT90">
        <v>78.230013329416792</v>
      </c>
      <c r="AU90">
        <v>89.157194384776304</v>
      </c>
      <c r="AV90">
        <v>53.401316056880027</v>
      </c>
      <c r="AW90">
        <v>5.3659024135597377</v>
      </c>
      <c r="AX90">
        <v>14.283276656371781</v>
      </c>
      <c r="AY90">
        <v>11.262585374879521</v>
      </c>
      <c r="AZ90">
        <v>4.0363949265423864</v>
      </c>
      <c r="BA90">
        <v>83.517524457596423</v>
      </c>
      <c r="BB90">
        <v>17.766231120800871</v>
      </c>
      <c r="BC90">
        <v>24.659765075314581</v>
      </c>
      <c r="BD90">
        <v>75.276775157652381</v>
      </c>
      <c r="BE90">
        <v>13.791353902567041</v>
      </c>
      <c r="BF90">
        <v>54.338387037265207</v>
      </c>
      <c r="BG90">
        <v>10.186811492400491</v>
      </c>
      <c r="BH90">
        <v>77.425538272404097</v>
      </c>
      <c r="BI90">
        <v>7.6678194253156846</v>
      </c>
      <c r="BJ90">
        <v>18.694762528443292</v>
      </c>
      <c r="BK90">
        <v>54.035715377157217</v>
      </c>
      <c r="BL90">
        <v>15.024420156188381</v>
      </c>
      <c r="BM90">
        <v>81.822366931823595</v>
      </c>
      <c r="BN90">
        <v>13.932885308753541</v>
      </c>
      <c r="BO90">
        <v>4140.0963089999987</v>
      </c>
      <c r="BP90">
        <v>6482.1722919999947</v>
      </c>
      <c r="BQ90">
        <v>8918.4849520000043</v>
      </c>
      <c r="BR90">
        <v>11388.38221999999</v>
      </c>
      <c r="BS90">
        <v>12302.32003999997</v>
      </c>
      <c r="BT90">
        <v>1425.6986850000001</v>
      </c>
      <c r="BU90">
        <v>1811.398615000001</v>
      </c>
      <c r="BV90">
        <v>1782.841874</v>
      </c>
      <c r="BW90">
        <v>1811.000491</v>
      </c>
      <c r="BX90">
        <v>1085.3568099999991</v>
      </c>
      <c r="BY90">
        <v>3432.5651540000031</v>
      </c>
      <c r="BZ90">
        <v>5033.4154639999997</v>
      </c>
      <c r="CA90">
        <v>7156.8107009999994</v>
      </c>
      <c r="CB90">
        <v>8621.3369919999932</v>
      </c>
      <c r="CC90">
        <v>11071.031026999981</v>
      </c>
      <c r="CD90">
        <v>3453.9836120000041</v>
      </c>
      <c r="CE90">
        <v>9953.0654559999657</v>
      </c>
      <c r="CF90">
        <v>4304.0923459999922</v>
      </c>
      <c r="CG90">
        <v>1709.7286280000019</v>
      </c>
      <c r="CH90">
        <v>134.63047900000001</v>
      </c>
      <c r="CI90">
        <v>371.88874700000019</v>
      </c>
      <c r="CJ90">
        <v>534.99080899999956</v>
      </c>
      <c r="CK90">
        <v>118.351832</v>
      </c>
      <c r="CL90">
        <v>3876.0888569999938</v>
      </c>
      <c r="CM90">
        <v>213.304675</v>
      </c>
      <c r="CN90">
        <v>722.41215799999998</v>
      </c>
      <c r="CO90">
        <v>1759.3707649999999</v>
      </c>
      <c r="CP90">
        <v>280.9646350000001</v>
      </c>
      <c r="CQ90">
        <v>2503.4597360000021</v>
      </c>
      <c r="CR90">
        <v>160.30044300000009</v>
      </c>
      <c r="CS90">
        <v>2861.9358920000059</v>
      </c>
      <c r="CT90">
        <v>69.968257999999992</v>
      </c>
      <c r="CU90">
        <v>395.63237800000002</v>
      </c>
      <c r="CV90">
        <v>2076.7936979999999</v>
      </c>
      <c r="CW90">
        <v>732.17265699999973</v>
      </c>
      <c r="CX90">
        <v>6381.6425119999894</v>
      </c>
      <c r="CY90">
        <v>616.67723999999998</v>
      </c>
    </row>
    <row r="91">
      <c r="A91" t="s">
        <v>691</v>
      </c>
      <c r="B91">
        <v>2009</v>
      </c>
      <c r="C91" t="s">
        <v>695</v>
      </c>
      <c r="D91">
        <v>127</v>
      </c>
      <c r="E91" t="s">
        <v>50</v>
      </c>
      <c r="F91" t="s">
        <v>19</v>
      </c>
      <c r="G91" t="s">
        <v>716</v>
      </c>
      <c r="H91">
        <v>75.087162957233232</v>
      </c>
      <c r="I91">
        <v>61.21883305417817</v>
      </c>
      <c r="J91">
        <v>46.24427498739955</v>
      </c>
      <c r="K91">
        <v>29.885714434319471</v>
      </c>
      <c r="L91">
        <v>5.5901150650695914</v>
      </c>
      <c r="M91">
        <v>34.352789028966598</v>
      </c>
      <c r="N91">
        <v>11.49402883042951</v>
      </c>
      <c r="O91">
        <v>4.5801924992085166</v>
      </c>
      <c r="P91">
        <v>1.6261083214497909</v>
      </c>
      <c r="Q91">
        <v>0.39867974312214671</v>
      </c>
      <c r="R91">
        <v>76.028483604668139</v>
      </c>
      <c r="S91">
        <v>64.817347315357608</v>
      </c>
      <c r="T91">
        <v>50.031777004408021</v>
      </c>
      <c r="U91">
        <v>39.158379101628967</v>
      </c>
      <c r="V91">
        <v>15.387193778938711</v>
      </c>
      <c r="W91" t="s">
        <v>245</v>
      </c>
      <c r="X91" t="s">
        <v>246</v>
      </c>
      <c r="Y91" t="s">
        <v>247</v>
      </c>
      <c r="Z91" t="s">
        <v>248</v>
      </c>
      <c r="AA91" t="s">
        <v>249</v>
      </c>
      <c r="AB91" t="s">
        <v>250</v>
      </c>
      <c r="AC91" t="s">
        <v>251</v>
      </c>
      <c r="AD91" t="s">
        <v>252</v>
      </c>
      <c r="AE91" t="s">
        <v>253</v>
      </c>
      <c r="AF91" t="s">
        <v>254</v>
      </c>
      <c r="AG91" t="s">
        <v>255</v>
      </c>
      <c r="AH91" t="s">
        <v>256</v>
      </c>
      <c r="AI91" t="s">
        <v>257</v>
      </c>
      <c r="AJ91" t="s">
        <v>258</v>
      </c>
      <c r="AK91" t="s">
        <v>259</v>
      </c>
      <c r="AL91" t="s">
        <v>260</v>
      </c>
      <c r="AM91" t="s">
        <v>261</v>
      </c>
      <c r="AN91" t="s">
        <v>262</v>
      </c>
      <c r="AO91" t="s">
        <v>263</v>
      </c>
      <c r="AP91" t="s">
        <v>264</v>
      </c>
      <c r="AQ91" t="s">
        <v>265</v>
      </c>
      <c r="AR91" t="s">
        <v>266</v>
      </c>
      <c r="AS91">
        <v>24.435584130958159</v>
      </c>
      <c r="AT91">
        <v>3.659984159772288</v>
      </c>
      <c r="AU91">
        <v>8.955919923616273</v>
      </c>
      <c r="AV91">
        <v>39.528394216193419</v>
      </c>
      <c r="AW91">
        <v>94.415393301395696</v>
      </c>
      <c r="AX91">
        <v>84.486268895348033</v>
      </c>
      <c r="AY91">
        <v>85.961787781973825</v>
      </c>
      <c r="AZ91">
        <v>94.64593689447716</v>
      </c>
      <c r="BA91">
        <v>8.4708096424612673</v>
      </c>
      <c r="BB91">
        <v>81.962364371104044</v>
      </c>
      <c r="BC91">
        <v>68.066077295456623</v>
      </c>
      <c r="BD91">
        <v>24.723224842347619</v>
      </c>
      <c r="BE91">
        <v>77.869833475530783</v>
      </c>
      <c r="BF91">
        <v>36.166487859712667</v>
      </c>
      <c r="BG91">
        <v>89.382699492005756</v>
      </c>
      <c r="BH91">
        <v>17.355517889631241</v>
      </c>
      <c r="BI91">
        <v>91.720680367422275</v>
      </c>
      <c r="BJ91">
        <v>79.393184536899923</v>
      </c>
      <c r="BK91">
        <v>40.943295978121938</v>
      </c>
      <c r="BL91">
        <v>83.11853584989619</v>
      </c>
      <c r="BM91">
        <v>16.014627203600789</v>
      </c>
      <c r="BN91">
        <v>85.521667738228402</v>
      </c>
      <c r="BO91">
        <v>12808.328850000011</v>
      </c>
      <c r="BP91">
        <v>10419.36968199999</v>
      </c>
      <c r="BQ91">
        <v>7882.7378430000053</v>
      </c>
      <c r="BR91">
        <v>5089.7607939999916</v>
      </c>
      <c r="BS91">
        <v>952.44011000000012</v>
      </c>
      <c r="BT91">
        <v>829.94023500000094</v>
      </c>
      <c r="BU91">
        <v>277.32261600000021</v>
      </c>
      <c r="BV91">
        <v>110.917919</v>
      </c>
      <c r="BW91">
        <v>39.281796</v>
      </c>
      <c r="BX91">
        <v>9.6354199999999999</v>
      </c>
      <c r="BY91">
        <v>11122.508895000021</v>
      </c>
      <c r="BZ91">
        <v>9471.4729560000014</v>
      </c>
      <c r="CA91">
        <v>7316.7421280000062</v>
      </c>
      <c r="CB91">
        <v>5724.5273759999936</v>
      </c>
      <c r="CC91">
        <v>2250.287937999999</v>
      </c>
      <c r="CD91">
        <v>1136.7027869999999</v>
      </c>
      <c r="CE91">
        <v>465.65327500000012</v>
      </c>
      <c r="CF91">
        <v>432.3499260000001</v>
      </c>
      <c r="CG91">
        <v>1265.5648250000011</v>
      </c>
      <c r="CH91">
        <v>2368.881996999999</v>
      </c>
      <c r="CI91">
        <v>2199.7398379999959</v>
      </c>
      <c r="CJ91">
        <v>4083.3223330000069</v>
      </c>
      <c r="CK91">
        <v>2775.1298440000028</v>
      </c>
      <c r="CL91">
        <v>393.134388</v>
      </c>
      <c r="CM91">
        <v>984.05539000000022</v>
      </c>
      <c r="CN91">
        <v>1994.007714000003</v>
      </c>
      <c r="CO91">
        <v>577.83186000000001</v>
      </c>
      <c r="CP91">
        <v>1586.404749999997</v>
      </c>
      <c r="CQ91">
        <v>1666.2501609999999</v>
      </c>
      <c r="CR91">
        <v>1406.532980000002</v>
      </c>
      <c r="CS91">
        <v>641.52449800000022</v>
      </c>
      <c r="CT91">
        <v>836.94410000000062</v>
      </c>
      <c r="CU91">
        <v>1680.1772339999991</v>
      </c>
      <c r="CV91">
        <v>1573.6032819999989</v>
      </c>
      <c r="CW91">
        <v>4050.5469500000099</v>
      </c>
      <c r="CX91">
        <v>1249.042647</v>
      </c>
      <c r="CY91">
        <v>3785.2365000000032</v>
      </c>
    </row>
    <row r="92">
      <c r="A92" t="s">
        <v>691</v>
      </c>
      <c r="B92">
        <v>2009</v>
      </c>
      <c r="C92" t="s">
        <v>695</v>
      </c>
      <c r="D92">
        <v>128</v>
      </c>
      <c r="E92" t="s">
        <v>182</v>
      </c>
      <c r="F92" t="s">
        <v>49</v>
      </c>
      <c r="G92" t="s">
        <v>721</v>
      </c>
      <c r="H92">
        <v>87.664389149981687</v>
      </c>
      <c r="I92">
        <v>62.846943066792143</v>
      </c>
      <c r="J92">
        <v>66.250994350133283</v>
      </c>
      <c r="K92">
        <v>54.697738705547152</v>
      </c>
      <c r="L92">
        <v>46.22683691671989</v>
      </c>
      <c r="M92">
        <v>70.954592805979161</v>
      </c>
      <c r="N92">
        <v>80.08889489459547</v>
      </c>
      <c r="O92">
        <v>65.721283834885597</v>
      </c>
      <c r="P92">
        <v>58.543954250260647</v>
      </c>
      <c r="Q92">
        <v>29.046313649241519</v>
      </c>
      <c r="R92">
        <v>100</v>
      </c>
      <c r="S92">
        <v>74.065978752605076</v>
      </c>
      <c r="T92">
        <v>57.661577254293583</v>
      </c>
      <c r="U92">
        <v>53.699845927864708</v>
      </c>
      <c r="V92">
        <v>43.038937984057199</v>
      </c>
      <c r="W92" t="s">
        <v>245</v>
      </c>
      <c r="X92" t="s">
        <v>246</v>
      </c>
      <c r="Y92" t="s">
        <v>247</v>
      </c>
      <c r="Z92" t="s">
        <v>248</v>
      </c>
      <c r="AA92" t="s">
        <v>249</v>
      </c>
      <c r="AB92" t="s">
        <v>250</v>
      </c>
      <c r="AC92" t="s">
        <v>251</v>
      </c>
      <c r="AD92" t="s">
        <v>252</v>
      </c>
      <c r="AE92" t="s">
        <v>253</v>
      </c>
      <c r="AF92" t="s">
        <v>254</v>
      </c>
      <c r="AG92" t="s">
        <v>255</v>
      </c>
      <c r="AH92" t="s">
        <v>256</v>
      </c>
      <c r="AI92" t="s">
        <v>257</v>
      </c>
      <c r="AJ92" t="s">
        <v>258</v>
      </c>
      <c r="AK92" t="s">
        <v>259</v>
      </c>
      <c r="AL92" t="s">
        <v>260</v>
      </c>
      <c r="AM92" t="s">
        <v>261</v>
      </c>
      <c r="AN92" t="s">
        <v>262</v>
      </c>
      <c r="AO92" t="s">
        <v>263</v>
      </c>
      <c r="AP92" t="s">
        <v>264</v>
      </c>
      <c r="AQ92" t="s">
        <v>265</v>
      </c>
      <c r="AR92" t="s">
        <v>266</v>
      </c>
      <c r="AS92">
        <v>11.462742616607869</v>
      </c>
      <c r="AT92">
        <v>48.692935725785389</v>
      </c>
      <c r="AU92">
        <v>3.968213157411236</v>
      </c>
      <c r="AV92">
        <v>62.144552259455011</v>
      </c>
      <c r="AW92">
        <v>100</v>
      </c>
      <c r="AX92">
        <v>78.880711933651043</v>
      </c>
      <c r="AY92">
        <v>63.263551084990269</v>
      </c>
      <c r="AZ92">
        <v>61.48946504641215</v>
      </c>
      <c r="BA92">
        <v>48.599820414589132</v>
      </c>
      <c r="BB92">
        <v>0</v>
      </c>
      <c r="BC92">
        <v>55.041140560635171</v>
      </c>
      <c r="BD92">
        <v>0</v>
      </c>
      <c r="BE92">
        <v>50.042734799228562</v>
      </c>
      <c r="BF92">
        <v>68.395966185257905</v>
      </c>
      <c r="BG92">
        <v>0</v>
      </c>
      <c r="BH92">
        <v>25.73316323053022</v>
      </c>
      <c r="BI92">
        <v>3.1420679826778009</v>
      </c>
      <c r="BJ92">
        <v>61.1679976390039</v>
      </c>
      <c r="BK92">
        <v>45.102159584840088</v>
      </c>
      <c r="BL92">
        <v>55.561216958323342</v>
      </c>
      <c r="BM92">
        <v>44.852525160700708</v>
      </c>
      <c r="BN92">
        <v>10.927402426953931</v>
      </c>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row>
    <row r="93">
      <c r="A93" t="s">
        <v>691</v>
      </c>
      <c r="B93">
        <v>2009</v>
      </c>
      <c r="C93" t="s">
        <v>695</v>
      </c>
      <c r="D93">
        <v>129</v>
      </c>
      <c r="E93" t="s">
        <v>182</v>
      </c>
      <c r="F93" t="s">
        <v>48</v>
      </c>
      <c r="G93" t="s">
        <v>197</v>
      </c>
      <c r="H93">
        <v>12.335610850018311</v>
      </c>
      <c r="I93">
        <v>37.153056933207857</v>
      </c>
      <c r="J93">
        <v>33.749005649866703</v>
      </c>
      <c r="K93">
        <v>45.302261294452812</v>
      </c>
      <c r="L93">
        <v>53.773163083279996</v>
      </c>
      <c r="M93">
        <v>29.045407194020861</v>
      </c>
      <c r="N93">
        <v>19.91110510540457</v>
      </c>
      <c r="O93">
        <v>34.278716165114368</v>
      </c>
      <c r="P93">
        <v>41.45604574973936</v>
      </c>
      <c r="Q93">
        <v>70.953686350758488</v>
      </c>
      <c r="R93">
        <v>0</v>
      </c>
      <c r="S93">
        <v>25.934021247394909</v>
      </c>
      <c r="T93">
        <v>42.338422745706431</v>
      </c>
      <c r="U93">
        <v>46.300154072135271</v>
      </c>
      <c r="V93">
        <v>56.961062015942836</v>
      </c>
      <c r="W93" t="s">
        <v>245</v>
      </c>
      <c r="X93" t="s">
        <v>246</v>
      </c>
      <c r="Y93" t="s">
        <v>247</v>
      </c>
      <c r="Z93" t="s">
        <v>248</v>
      </c>
      <c r="AA93" t="s">
        <v>249</v>
      </c>
      <c r="AB93" t="s">
        <v>250</v>
      </c>
      <c r="AC93" t="s">
        <v>251</v>
      </c>
      <c r="AD93" t="s">
        <v>252</v>
      </c>
      <c r="AE93" t="s">
        <v>253</v>
      </c>
      <c r="AF93" t="s">
        <v>254</v>
      </c>
      <c r="AG93" t="s">
        <v>255</v>
      </c>
      <c r="AH93" t="s">
        <v>256</v>
      </c>
      <c r="AI93" t="s">
        <v>257</v>
      </c>
      <c r="AJ93" t="s">
        <v>258</v>
      </c>
      <c r="AK93" t="s">
        <v>259</v>
      </c>
      <c r="AL93" t="s">
        <v>260</v>
      </c>
      <c r="AM93" t="s">
        <v>261</v>
      </c>
      <c r="AN93" t="s">
        <v>262</v>
      </c>
      <c r="AO93" t="s">
        <v>263</v>
      </c>
      <c r="AP93" t="s">
        <v>264</v>
      </c>
      <c r="AQ93" t="s">
        <v>265</v>
      </c>
      <c r="AR93" t="s">
        <v>266</v>
      </c>
      <c r="AS93">
        <v>88.537257383392145</v>
      </c>
      <c r="AT93">
        <v>51.307064274214639</v>
      </c>
      <c r="AU93">
        <v>96.031786842588772</v>
      </c>
      <c r="AV93">
        <v>37.855447740544982</v>
      </c>
      <c r="AW93">
        <v>0</v>
      </c>
      <c r="AX93">
        <v>21.11928806634895</v>
      </c>
      <c r="AY93">
        <v>36.736448915009717</v>
      </c>
      <c r="AZ93">
        <v>38.510534953587857</v>
      </c>
      <c r="BA93">
        <v>51.400179585410903</v>
      </c>
      <c r="BB93">
        <v>100</v>
      </c>
      <c r="BC93">
        <v>44.958859439364829</v>
      </c>
      <c r="BD93">
        <v>0</v>
      </c>
      <c r="BE93">
        <v>49.957265200771452</v>
      </c>
      <c r="BF93">
        <v>31.604033814742071</v>
      </c>
      <c r="BG93">
        <v>100</v>
      </c>
      <c r="BH93">
        <v>74.266836769469762</v>
      </c>
      <c r="BI93">
        <v>96.857932017322199</v>
      </c>
      <c r="BJ93">
        <v>38.832002360996078</v>
      </c>
      <c r="BK93">
        <v>54.897840415159877</v>
      </c>
      <c r="BL93">
        <v>44.438783041676672</v>
      </c>
      <c r="BM93">
        <v>55.147474839299292</v>
      </c>
      <c r="BN93">
        <v>89.072597573046082</v>
      </c>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row>
    <row r="94">
      <c r="A94" t="s">
        <v>691</v>
      </c>
      <c r="B94">
        <v>2009</v>
      </c>
      <c r="C94" t="s">
        <v>695</v>
      </c>
      <c r="D94">
        <v>130</v>
      </c>
      <c r="E94" t="s">
        <v>47</v>
      </c>
      <c r="F94" t="s">
        <v>42</v>
      </c>
      <c r="G94" t="s">
        <v>197</v>
      </c>
      <c r="H94">
        <v>0.78583476034963884</v>
      </c>
      <c r="I94">
        <v>0.64805892984743274</v>
      </c>
      <c r="J94">
        <v>0.89230361228325294</v>
      </c>
      <c r="K94">
        <v>2.855628074806853</v>
      </c>
      <c r="L94">
        <v>8.2837935931955311</v>
      </c>
      <c r="M94">
        <v>5.9583816130085854</v>
      </c>
      <c r="N94">
        <v>9.1105228573814259</v>
      </c>
      <c r="O94">
        <v>12.89536910404629</v>
      </c>
      <c r="P94">
        <v>10.220513814300009</v>
      </c>
      <c r="Q94">
        <v>14.092160180277411</v>
      </c>
      <c r="R94">
        <v>0.62476584180882788</v>
      </c>
      <c r="S94">
        <v>0.47567863052765802</v>
      </c>
      <c r="T94">
        <v>0.60454580209839981</v>
      </c>
      <c r="U94">
        <v>1.744794903624197</v>
      </c>
      <c r="V94">
        <v>4.0135390921549057</v>
      </c>
      <c r="W94" t="s">
        <v>245</v>
      </c>
      <c r="X94" t="s">
        <v>246</v>
      </c>
      <c r="Y94" t="s">
        <v>247</v>
      </c>
      <c r="Z94" t="s">
        <v>248</v>
      </c>
      <c r="AA94" t="s">
        <v>249</v>
      </c>
      <c r="AB94" t="s">
        <v>250</v>
      </c>
      <c r="AC94" t="s">
        <v>251</v>
      </c>
      <c r="AD94" t="s">
        <v>252</v>
      </c>
      <c r="AE94" t="s">
        <v>253</v>
      </c>
      <c r="AF94" t="s">
        <v>254</v>
      </c>
      <c r="AG94" t="s">
        <v>255</v>
      </c>
      <c r="AH94" t="s">
        <v>256</v>
      </c>
      <c r="AI94" t="s">
        <v>257</v>
      </c>
      <c r="AJ94" t="s">
        <v>258</v>
      </c>
      <c r="AK94" t="s">
        <v>259</v>
      </c>
      <c r="AL94" t="s">
        <v>260</v>
      </c>
      <c r="AM94" t="s">
        <v>261</v>
      </c>
      <c r="AN94" t="s">
        <v>262</v>
      </c>
      <c r="AO94" t="s">
        <v>263</v>
      </c>
      <c r="AP94" t="s">
        <v>264</v>
      </c>
      <c r="AQ94" t="s">
        <v>265</v>
      </c>
      <c r="AR94" t="s">
        <v>266</v>
      </c>
      <c r="AS94">
        <v>0</v>
      </c>
      <c r="AT94">
        <v>7.3183633952087979</v>
      </c>
      <c r="AU94">
        <v>0.58625176838737258</v>
      </c>
      <c r="AV94">
        <v>0.94259557770110036</v>
      </c>
      <c r="AW94">
        <v>3.9161985229724858</v>
      </c>
      <c r="AX94">
        <v>6.939631655873117</v>
      </c>
      <c r="AY94">
        <v>3.4639559182938409</v>
      </c>
      <c r="AZ94">
        <v>19.590468509874469</v>
      </c>
      <c r="BA94">
        <v>0.70134497487442571</v>
      </c>
      <c r="BB94">
        <v>0</v>
      </c>
      <c r="BC94">
        <v>9.4855862152274444</v>
      </c>
      <c r="BD94">
        <v>0</v>
      </c>
      <c r="BE94">
        <v>12.719875048605379</v>
      </c>
      <c r="BF94">
        <v>0.034026441991515902</v>
      </c>
      <c r="BG94">
        <v>0</v>
      </c>
      <c r="BH94">
        <v>5.2339031729490886</v>
      </c>
      <c r="BI94">
        <v>3.2634629356923059</v>
      </c>
      <c r="BJ94">
        <v>4.4638999976375011</v>
      </c>
      <c r="BK94">
        <v>7.9458422765329297</v>
      </c>
      <c r="BL94">
        <v>9.8100629771835219</v>
      </c>
      <c r="BM94">
        <v>1.014426731669533</v>
      </c>
      <c r="BN94">
        <v>0</v>
      </c>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row>
    <row r="95">
      <c r="A95" t="s">
        <v>691</v>
      </c>
      <c r="B95">
        <v>2009</v>
      </c>
      <c r="C95" t="s">
        <v>695</v>
      </c>
      <c r="D95">
        <v>135</v>
      </c>
      <c r="E95" t="s">
        <v>45</v>
      </c>
      <c r="F95" t="s">
        <v>44</v>
      </c>
      <c r="G95" t="s">
        <v>722</v>
      </c>
      <c r="H95">
        <v>0.035811565216471102</v>
      </c>
      <c r="I95">
        <v>0</v>
      </c>
      <c r="J95">
        <v>0</v>
      </c>
      <c r="K95">
        <v>0</v>
      </c>
      <c r="L95">
        <v>0.37625107221003917</v>
      </c>
      <c r="M95">
        <v>0</v>
      </c>
      <c r="N95">
        <v>0.062632789450624199</v>
      </c>
      <c r="O95">
        <v>0.40360610788139639</v>
      </c>
      <c r="P95">
        <v>0.60448876870288093</v>
      </c>
      <c r="Q95">
        <v>1.211550567547947</v>
      </c>
      <c r="R95">
        <v>0.041756457171036501</v>
      </c>
      <c r="S95">
        <v>0</v>
      </c>
      <c r="T95">
        <v>0</v>
      </c>
      <c r="U95">
        <v>0</v>
      </c>
      <c r="V95">
        <v>0.0611061336345287</v>
      </c>
      <c r="W95" t="s">
        <v>245</v>
      </c>
      <c r="X95" t="s">
        <v>246</v>
      </c>
      <c r="Y95" t="s">
        <v>247</v>
      </c>
      <c r="Z95" t="s">
        <v>248</v>
      </c>
      <c r="AA95" t="s">
        <v>249</v>
      </c>
      <c r="AB95" t="s">
        <v>250</v>
      </c>
      <c r="AC95" t="s">
        <v>251</v>
      </c>
      <c r="AD95" t="s">
        <v>252</v>
      </c>
      <c r="AE95" t="s">
        <v>253</v>
      </c>
      <c r="AF95" t="s">
        <v>254</v>
      </c>
      <c r="AG95" t="s">
        <v>255</v>
      </c>
      <c r="AH95" t="s">
        <v>256</v>
      </c>
      <c r="AI95" t="s">
        <v>257</v>
      </c>
      <c r="AJ95" t="s">
        <v>258</v>
      </c>
      <c r="AK95" t="s">
        <v>259</v>
      </c>
      <c r="AL95" t="s">
        <v>260</v>
      </c>
      <c r="AM95" t="s">
        <v>261</v>
      </c>
      <c r="AN95" t="s">
        <v>262</v>
      </c>
      <c r="AO95" t="s">
        <v>263</v>
      </c>
      <c r="AP95" t="s">
        <v>264</v>
      </c>
      <c r="AQ95" t="s">
        <v>265</v>
      </c>
      <c r="AR95" t="s">
        <v>266</v>
      </c>
      <c r="AS95">
        <v>0.0349448848324454</v>
      </c>
      <c r="AT95">
        <v>0.35650837920147282</v>
      </c>
      <c r="AU95">
        <v>0</v>
      </c>
      <c r="AV95">
        <v>0.1091534358123487</v>
      </c>
      <c r="AW95">
        <v>0</v>
      </c>
      <c r="AX95">
        <v>0</v>
      </c>
      <c r="AY95">
        <v>0</v>
      </c>
      <c r="AZ95">
        <v>0.20833812139788149</v>
      </c>
      <c r="BA95">
        <v>0.1760820192618075</v>
      </c>
      <c r="BB95">
        <v>0</v>
      </c>
      <c r="BC95">
        <v>0.10622342736565241</v>
      </c>
      <c r="BD95">
        <v>0</v>
      </c>
      <c r="BE95">
        <v>0.1150223921756902</v>
      </c>
      <c r="BF95">
        <v>0</v>
      </c>
      <c r="BG95">
        <v>0</v>
      </c>
      <c r="BH95">
        <v>0</v>
      </c>
      <c r="BI95">
        <v>0</v>
      </c>
      <c r="BJ95">
        <v>0</v>
      </c>
      <c r="BK95">
        <v>0</v>
      </c>
      <c r="BL95">
        <v>0</v>
      </c>
      <c r="BM95">
        <v>0</v>
      </c>
      <c r="BN95">
        <v>0</v>
      </c>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row>
    <row r="96">
      <c r="A96" t="s">
        <v>691</v>
      </c>
      <c r="B96">
        <v>2009</v>
      </c>
      <c r="C96" t="s">
        <v>695</v>
      </c>
      <c r="D96">
        <v>136</v>
      </c>
      <c r="E96" t="s">
        <v>45</v>
      </c>
      <c r="F96" t="s">
        <v>43</v>
      </c>
      <c r="G96" t="s">
        <v>723</v>
      </c>
      <c r="H96">
        <v>0</v>
      </c>
      <c r="I96">
        <v>0</v>
      </c>
      <c r="J96">
        <v>0.0180792675943071</v>
      </c>
      <c r="K96">
        <v>0.29661048474883078</v>
      </c>
      <c r="L96">
        <v>13.414325808185559</v>
      </c>
      <c r="M96">
        <v>0.92931747524811115</v>
      </c>
      <c r="N96">
        <v>3.2311143137660259</v>
      </c>
      <c r="O96">
        <v>8.3760534454570355</v>
      </c>
      <c r="P96">
        <v>11.971385570742481</v>
      </c>
      <c r="Q96">
        <v>43.569873218391777</v>
      </c>
      <c r="R96">
        <v>0</v>
      </c>
      <c r="S96">
        <v>0</v>
      </c>
      <c r="T96">
        <v>0</v>
      </c>
      <c r="U96">
        <v>0</v>
      </c>
      <c r="V96">
        <v>4.7432014545625583</v>
      </c>
      <c r="W96" t="s">
        <v>245</v>
      </c>
      <c r="X96" t="s">
        <v>246</v>
      </c>
      <c r="Y96" t="s">
        <v>247</v>
      </c>
      <c r="Z96" t="s">
        <v>248</v>
      </c>
      <c r="AA96" t="s">
        <v>249</v>
      </c>
      <c r="AB96" t="s">
        <v>250</v>
      </c>
      <c r="AC96" t="s">
        <v>251</v>
      </c>
      <c r="AD96" t="s">
        <v>252</v>
      </c>
      <c r="AE96" t="s">
        <v>253</v>
      </c>
      <c r="AF96" t="s">
        <v>254</v>
      </c>
      <c r="AG96" t="s">
        <v>255</v>
      </c>
      <c r="AH96" t="s">
        <v>256</v>
      </c>
      <c r="AI96" t="s">
        <v>257</v>
      </c>
      <c r="AJ96" t="s">
        <v>258</v>
      </c>
      <c r="AK96" t="s">
        <v>259</v>
      </c>
      <c r="AL96" t="s">
        <v>260</v>
      </c>
      <c r="AM96" t="s">
        <v>261</v>
      </c>
      <c r="AN96" t="s">
        <v>262</v>
      </c>
      <c r="AO96" t="s">
        <v>263</v>
      </c>
      <c r="AP96" t="s">
        <v>264</v>
      </c>
      <c r="AQ96" t="s">
        <v>265</v>
      </c>
      <c r="AR96" t="s">
        <v>266</v>
      </c>
      <c r="AS96">
        <v>1.279536785731191</v>
      </c>
      <c r="AT96">
        <v>9.8117882908642446</v>
      </c>
      <c r="AU96">
        <v>1.362310204811624</v>
      </c>
      <c r="AV96">
        <v>1.8126724019284119</v>
      </c>
      <c r="AW96">
        <v>0</v>
      </c>
      <c r="AX96">
        <v>0.18064601595637461</v>
      </c>
      <c r="AY96">
        <v>1.0092770448478441</v>
      </c>
      <c r="AZ96">
        <v>0.13859036493947111</v>
      </c>
      <c r="BA96">
        <v>7.1307964893258564</v>
      </c>
      <c r="BB96">
        <v>0.27140450809508471</v>
      </c>
      <c r="BC96">
        <v>4.6161413059952343</v>
      </c>
      <c r="BD96">
        <v>0</v>
      </c>
      <c r="BE96">
        <v>6.2464217086528961</v>
      </c>
      <c r="BF96">
        <v>1.197084477579762</v>
      </c>
      <c r="BG96">
        <v>0.4304890155937478</v>
      </c>
      <c r="BH96">
        <v>0.52708526560470925</v>
      </c>
      <c r="BI96">
        <v>0.37466816841458073</v>
      </c>
      <c r="BJ96">
        <v>1.0476779076302249</v>
      </c>
      <c r="BK96">
        <v>0.36927476761088612</v>
      </c>
      <c r="BL96">
        <v>0.22461117791486621</v>
      </c>
      <c r="BM96">
        <v>1.324471586058988</v>
      </c>
      <c r="BN96">
        <v>0.42079736448855298</v>
      </c>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row>
    <row r="97">
      <c r="A97" t="s">
        <v>691</v>
      </c>
      <c r="B97">
        <v>2009</v>
      </c>
      <c r="C97" t="s">
        <v>695</v>
      </c>
      <c r="D97">
        <v>137</v>
      </c>
      <c r="E97" t="s">
        <v>45</v>
      </c>
      <c r="F97" t="s">
        <v>42</v>
      </c>
      <c r="G97" t="s">
        <v>724</v>
      </c>
      <c r="H97">
        <v>0.60624902785563717</v>
      </c>
      <c r="I97">
        <v>0.69527159095065805</v>
      </c>
      <c r="J97">
        <v>1.4171349268621409</v>
      </c>
      <c r="K97">
        <v>2.948139817699281</v>
      </c>
      <c r="L97">
        <v>8.4138393128718167</v>
      </c>
      <c r="M97">
        <v>5.7055404620997408</v>
      </c>
      <c r="N97">
        <v>10.13624142738265</v>
      </c>
      <c r="O97">
        <v>13.02031219693127</v>
      </c>
      <c r="P97">
        <v>10.8298827720203</v>
      </c>
      <c r="Q97">
        <v>9.9116543593670734</v>
      </c>
      <c r="R97">
        <v>0.46628366706878582</v>
      </c>
      <c r="S97">
        <v>0.7368341907085123</v>
      </c>
      <c r="T97">
        <v>1.030054779313597</v>
      </c>
      <c r="U97">
        <v>1.8677423366214629</v>
      </c>
      <c r="V97">
        <v>4.106142117326077</v>
      </c>
      <c r="W97" t="s">
        <v>245</v>
      </c>
      <c r="X97" t="s">
        <v>246</v>
      </c>
      <c r="Y97" t="s">
        <v>247</v>
      </c>
      <c r="Z97" t="s">
        <v>248</v>
      </c>
      <c r="AA97" t="s">
        <v>249</v>
      </c>
      <c r="AB97" t="s">
        <v>250</v>
      </c>
      <c r="AC97" t="s">
        <v>251</v>
      </c>
      <c r="AD97" t="s">
        <v>252</v>
      </c>
      <c r="AE97" t="s">
        <v>253</v>
      </c>
      <c r="AF97" t="s">
        <v>254</v>
      </c>
      <c r="AG97" t="s">
        <v>255</v>
      </c>
      <c r="AH97" t="s">
        <v>256</v>
      </c>
      <c r="AI97" t="s">
        <v>257</v>
      </c>
      <c r="AJ97" t="s">
        <v>258</v>
      </c>
      <c r="AK97" t="s">
        <v>259</v>
      </c>
      <c r="AL97" t="s">
        <v>260</v>
      </c>
      <c r="AM97" t="s">
        <v>261</v>
      </c>
      <c r="AN97" t="s">
        <v>262</v>
      </c>
      <c r="AO97" t="s">
        <v>263</v>
      </c>
      <c r="AP97" t="s">
        <v>264</v>
      </c>
      <c r="AQ97" t="s">
        <v>265</v>
      </c>
      <c r="AR97" t="s">
        <v>266</v>
      </c>
      <c r="AS97">
        <v>0</v>
      </c>
      <c r="AT97">
        <v>7.9417058407451977</v>
      </c>
      <c r="AU97">
        <v>0.5245754867957918</v>
      </c>
      <c r="AV97">
        <v>5.1484638891857921</v>
      </c>
      <c r="AW97">
        <v>0.21870428504456049</v>
      </c>
      <c r="AX97">
        <v>1.0498084323238051</v>
      </c>
      <c r="AY97">
        <v>1.766349798298805</v>
      </c>
      <c r="AZ97">
        <v>0.97073969264309445</v>
      </c>
      <c r="BA97">
        <v>0.70478739135465274</v>
      </c>
      <c r="BB97">
        <v>0</v>
      </c>
      <c r="BC97">
        <v>2.5517928958679108</v>
      </c>
      <c r="BD97">
        <v>0</v>
      </c>
      <c r="BE97">
        <v>1.9773685210735901</v>
      </c>
      <c r="BF97">
        <v>8.2980406254423578</v>
      </c>
      <c r="BG97">
        <v>0</v>
      </c>
      <c r="BH97">
        <v>4.6918585723599513</v>
      </c>
      <c r="BI97">
        <v>0.23683203884745299</v>
      </c>
      <c r="BJ97">
        <v>0.86437502702656988</v>
      </c>
      <c r="BK97">
        <v>4.6517138771099518</v>
      </c>
      <c r="BL97">
        <v>1.632432816000547</v>
      </c>
      <c r="BM97">
        <v>0.83853427851663687</v>
      </c>
      <c r="BN97">
        <v>0.12464958852950669</v>
      </c>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row>
    <row r="98">
      <c r="A98" t="s">
        <v>691</v>
      </c>
      <c r="B98">
        <v>2009</v>
      </c>
      <c r="C98" t="s">
        <v>695</v>
      </c>
      <c r="D98">
        <v>138</v>
      </c>
      <c r="E98" t="s">
        <v>45</v>
      </c>
      <c r="F98" t="s">
        <v>41</v>
      </c>
      <c r="G98" t="s">
        <v>197</v>
      </c>
      <c r="H98">
        <v>24.270776449694491</v>
      </c>
      <c r="I98">
        <v>38.085895354870992</v>
      </c>
      <c r="J98">
        <v>52.320510818143767</v>
      </c>
      <c r="K98">
        <v>66.869535263232578</v>
      </c>
      <c r="L98">
        <v>72.20546874166331</v>
      </c>
      <c r="M98">
        <v>59.01235303368567</v>
      </c>
      <c r="N98">
        <v>75.075982638971254</v>
      </c>
      <c r="O98">
        <v>73.619835750521602</v>
      </c>
      <c r="P98">
        <v>74.968134567084363</v>
      </c>
      <c r="Q98">
        <v>44.908242111570857</v>
      </c>
      <c r="R98">
        <v>23.463476271092151</v>
      </c>
      <c r="S98">
        <v>34.44581849393392</v>
      </c>
      <c r="T98">
        <v>48.938168216278108</v>
      </c>
      <c r="U98">
        <v>58.973878561749352</v>
      </c>
      <c r="V98">
        <v>75.702356515538341</v>
      </c>
      <c r="W98" t="s">
        <v>245</v>
      </c>
      <c r="X98" t="s">
        <v>246</v>
      </c>
      <c r="Y98" t="s">
        <v>247</v>
      </c>
      <c r="Z98" t="s">
        <v>248</v>
      </c>
      <c r="AA98" t="s">
        <v>249</v>
      </c>
      <c r="AB98" t="s">
        <v>250</v>
      </c>
      <c r="AC98" t="s">
        <v>251</v>
      </c>
      <c r="AD98" t="s">
        <v>252</v>
      </c>
      <c r="AE98" t="s">
        <v>253</v>
      </c>
      <c r="AF98" t="s">
        <v>254</v>
      </c>
      <c r="AG98" t="s">
        <v>255</v>
      </c>
      <c r="AH98" t="s">
        <v>256</v>
      </c>
      <c r="AI98" t="s">
        <v>257</v>
      </c>
      <c r="AJ98" t="s">
        <v>258</v>
      </c>
      <c r="AK98" t="s">
        <v>259</v>
      </c>
      <c r="AL98" t="s">
        <v>260</v>
      </c>
      <c r="AM98" t="s">
        <v>261</v>
      </c>
      <c r="AN98" t="s">
        <v>262</v>
      </c>
      <c r="AO98" t="s">
        <v>263</v>
      </c>
      <c r="AP98" t="s">
        <v>264</v>
      </c>
      <c r="AQ98" t="s">
        <v>265</v>
      </c>
      <c r="AR98" t="s">
        <v>266</v>
      </c>
      <c r="AS98">
        <v>74.249934198478257</v>
      </c>
      <c r="AT98">
        <v>78.230013329416849</v>
      </c>
      <c r="AU98">
        <v>89.157194384776261</v>
      </c>
      <c r="AV98">
        <v>53.401316056880411</v>
      </c>
      <c r="AW98">
        <v>5.3659024135596489</v>
      </c>
      <c r="AX98">
        <v>14.28327665637164</v>
      </c>
      <c r="AY98">
        <v>11.26258537487943</v>
      </c>
      <c r="AZ98">
        <v>4.03639492654231</v>
      </c>
      <c r="BA98">
        <v>83.517524457596465</v>
      </c>
      <c r="BB98">
        <v>17.76623112080096</v>
      </c>
      <c r="BC98">
        <v>24.65976507531483</v>
      </c>
      <c r="BD98">
        <v>75.276775157652494</v>
      </c>
      <c r="BE98">
        <v>13.79135390256701</v>
      </c>
      <c r="BF98">
        <v>54.338387037265271</v>
      </c>
      <c r="BG98">
        <v>10.186811492400549</v>
      </c>
      <c r="BH98">
        <v>77.425538272404097</v>
      </c>
      <c r="BI98">
        <v>7.667819425315658</v>
      </c>
      <c r="BJ98">
        <v>18.69476252844321</v>
      </c>
      <c r="BK98">
        <v>54.035715377157203</v>
      </c>
      <c r="BL98">
        <v>15.024420156188549</v>
      </c>
      <c r="BM98">
        <v>81.82236693182368</v>
      </c>
      <c r="BN98">
        <v>13.93288530875355</v>
      </c>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row>
    <row r="99">
      <c r="A99" t="s">
        <v>691</v>
      </c>
      <c r="B99">
        <v>2009</v>
      </c>
      <c r="C99" t="s">
        <v>695</v>
      </c>
      <c r="D99">
        <v>139</v>
      </c>
      <c r="E99" t="s">
        <v>45</v>
      </c>
      <c r="F99" t="s">
        <v>19</v>
      </c>
      <c r="G99" t="s">
        <v>197</v>
      </c>
      <c r="H99">
        <v>75.087162957233232</v>
      </c>
      <c r="I99">
        <v>61.21883305417817</v>
      </c>
      <c r="J99">
        <v>46.24427498739955</v>
      </c>
      <c r="K99">
        <v>29.885714434319471</v>
      </c>
      <c r="L99">
        <v>5.5901150650695914</v>
      </c>
      <c r="M99">
        <v>34.352789028966598</v>
      </c>
      <c r="N99">
        <v>11.49402883042951</v>
      </c>
      <c r="O99">
        <v>4.5801924992085166</v>
      </c>
      <c r="P99">
        <v>1.6261083214497909</v>
      </c>
      <c r="Q99">
        <v>0.39867974312214671</v>
      </c>
      <c r="R99">
        <v>76.028483604668139</v>
      </c>
      <c r="S99">
        <v>64.817347315357608</v>
      </c>
      <c r="T99">
        <v>50.031777004408021</v>
      </c>
      <c r="U99">
        <v>39.158379101628967</v>
      </c>
      <c r="V99">
        <v>15.387193778938711</v>
      </c>
      <c r="W99" t="s">
        <v>245</v>
      </c>
      <c r="X99" t="s">
        <v>246</v>
      </c>
      <c r="Y99" t="s">
        <v>247</v>
      </c>
      <c r="Z99" t="s">
        <v>248</v>
      </c>
      <c r="AA99" t="s">
        <v>249</v>
      </c>
      <c r="AB99" t="s">
        <v>250</v>
      </c>
      <c r="AC99" t="s">
        <v>251</v>
      </c>
      <c r="AD99" t="s">
        <v>252</v>
      </c>
      <c r="AE99" t="s">
        <v>253</v>
      </c>
      <c r="AF99" t="s">
        <v>254</v>
      </c>
      <c r="AG99" t="s">
        <v>255</v>
      </c>
      <c r="AH99" t="s">
        <v>256</v>
      </c>
      <c r="AI99" t="s">
        <v>257</v>
      </c>
      <c r="AJ99" t="s">
        <v>258</v>
      </c>
      <c r="AK99" t="s">
        <v>259</v>
      </c>
      <c r="AL99" t="s">
        <v>260</v>
      </c>
      <c r="AM99" t="s">
        <v>261</v>
      </c>
      <c r="AN99" t="s">
        <v>262</v>
      </c>
      <c r="AO99" t="s">
        <v>263</v>
      </c>
      <c r="AP99" t="s">
        <v>264</v>
      </c>
      <c r="AQ99" t="s">
        <v>265</v>
      </c>
      <c r="AR99" t="s">
        <v>266</v>
      </c>
      <c r="AS99">
        <v>24.435584130958159</v>
      </c>
      <c r="AT99">
        <v>3.659984159772288</v>
      </c>
      <c r="AU99">
        <v>8.955919923616273</v>
      </c>
      <c r="AV99">
        <v>39.528394216193419</v>
      </c>
      <c r="AW99">
        <v>94.415393301395696</v>
      </c>
      <c r="AX99">
        <v>84.486268895348033</v>
      </c>
      <c r="AY99">
        <v>85.961787781973825</v>
      </c>
      <c r="AZ99">
        <v>94.64593689447716</v>
      </c>
      <c r="BA99">
        <v>8.4708096424612673</v>
      </c>
      <c r="BB99">
        <v>81.962364371104044</v>
      </c>
      <c r="BC99">
        <v>68.066077295456623</v>
      </c>
      <c r="BD99">
        <v>24.723224842347619</v>
      </c>
      <c r="BE99">
        <v>77.869833475530783</v>
      </c>
      <c r="BF99">
        <v>36.166487859712667</v>
      </c>
      <c r="BG99">
        <v>89.382699492005756</v>
      </c>
      <c r="BH99">
        <v>17.355517889631241</v>
      </c>
      <c r="BI99">
        <v>91.720680367422275</v>
      </c>
      <c r="BJ99">
        <v>79.393184536899923</v>
      </c>
      <c r="BK99">
        <v>40.943295978121938</v>
      </c>
      <c r="BL99">
        <v>83.11853584989619</v>
      </c>
      <c r="BM99">
        <v>16.014627203600789</v>
      </c>
      <c r="BN99">
        <v>85.521667738228402</v>
      </c>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row>
    <row r="100">
      <c r="A100" t="s">
        <v>691</v>
      </c>
      <c r="B100">
        <v>2009</v>
      </c>
      <c r="C100" t="s">
        <v>695</v>
      </c>
      <c r="D100">
        <v>148</v>
      </c>
      <c r="E100" t="s">
        <v>109</v>
      </c>
      <c r="F100" t="s">
        <v>49</v>
      </c>
      <c r="G100" t="s">
        <v>197</v>
      </c>
      <c r="H100">
        <v>0.56285849688941336</v>
      </c>
      <c r="I100">
        <v>0.4369569409243399</v>
      </c>
      <c r="J100">
        <v>0.95084367488165278</v>
      </c>
      <c r="K100">
        <v>1.774805042080519</v>
      </c>
      <c r="L100">
        <v>10.26439926197148</v>
      </c>
      <c r="M100">
        <v>4.7077364327003544</v>
      </c>
      <c r="N100">
        <v>10.755929398627901</v>
      </c>
      <c r="O100">
        <v>14.327221309919629</v>
      </c>
      <c r="P100">
        <v>13.70265573526358</v>
      </c>
      <c r="Q100">
        <v>15.886323022510579</v>
      </c>
      <c r="R100">
        <v>0.50804012423982237</v>
      </c>
      <c r="S100">
        <v>0.54574345513209621</v>
      </c>
      <c r="T100">
        <v>0.59394583233545317</v>
      </c>
      <c r="U100">
        <v>1.0029747570952261</v>
      </c>
      <c r="V100">
        <v>3.8349629228607189</v>
      </c>
      <c r="W100" t="s">
        <v>245</v>
      </c>
      <c r="X100" t="s">
        <v>246</v>
      </c>
      <c r="Y100" t="s">
        <v>247</v>
      </c>
      <c r="Z100" t="s">
        <v>248</v>
      </c>
      <c r="AA100" t="s">
        <v>249</v>
      </c>
      <c r="AB100" t="s">
        <v>250</v>
      </c>
      <c r="AC100" t="s">
        <v>251</v>
      </c>
      <c r="AD100" t="s">
        <v>252</v>
      </c>
      <c r="AE100" t="s">
        <v>253</v>
      </c>
      <c r="AF100" t="s">
        <v>254</v>
      </c>
      <c r="AG100" t="s">
        <v>255</v>
      </c>
      <c r="AH100" t="s">
        <v>256</v>
      </c>
      <c r="AI100" t="s">
        <v>257</v>
      </c>
      <c r="AJ100" t="s">
        <v>258</v>
      </c>
      <c r="AK100" t="s">
        <v>259</v>
      </c>
      <c r="AL100" t="s">
        <v>260</v>
      </c>
      <c r="AM100" t="s">
        <v>261</v>
      </c>
      <c r="AN100" t="s">
        <v>262</v>
      </c>
      <c r="AO100" t="s">
        <v>263</v>
      </c>
      <c r="AP100" t="s">
        <v>264</v>
      </c>
      <c r="AQ100" t="s">
        <v>265</v>
      </c>
      <c r="AR100" t="s">
        <v>266</v>
      </c>
      <c r="AS100">
        <v>0.15067565063919691</v>
      </c>
      <c r="AT100">
        <v>8.81829188252728</v>
      </c>
      <c r="AU100">
        <v>0.074875646279675495</v>
      </c>
      <c r="AV100">
        <v>4.3937998942447516</v>
      </c>
      <c r="AW100">
        <v>0.21870428504456049</v>
      </c>
      <c r="AX100">
        <v>0.97059122882268356</v>
      </c>
      <c r="AY100">
        <v>1.7559601058427829</v>
      </c>
      <c r="AZ100">
        <v>0.81022711434187744</v>
      </c>
      <c r="BA100">
        <v>3.8936552395888411</v>
      </c>
      <c r="BB100">
        <v>0</v>
      </c>
      <c r="BC100">
        <v>4.003779325305989</v>
      </c>
      <c r="BD100">
        <v>0</v>
      </c>
      <c r="BE100">
        <v>4.1729698857831039</v>
      </c>
      <c r="BF100">
        <v>6.4942825547109448</v>
      </c>
      <c r="BG100">
        <v>0</v>
      </c>
      <c r="BH100">
        <v>1.342999336733145</v>
      </c>
      <c r="BI100">
        <v>0.019213752226388801</v>
      </c>
      <c r="BJ100">
        <v>1.1695644939273731</v>
      </c>
      <c r="BK100">
        <v>2.2645743112786909</v>
      </c>
      <c r="BL100">
        <v>1.0317962424708551</v>
      </c>
      <c r="BM100">
        <v>0.97016274963621418</v>
      </c>
      <c r="BN100">
        <v>0.059603183581841697</v>
      </c>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row>
    <row r="101">
      <c r="A101" t="s">
        <v>691</v>
      </c>
      <c r="B101">
        <v>2009</v>
      </c>
      <c r="C101" t="s">
        <v>695</v>
      </c>
      <c r="D101">
        <v>149</v>
      </c>
      <c r="E101" t="s">
        <v>109</v>
      </c>
      <c r="F101" t="s">
        <v>48</v>
      </c>
      <c r="G101" t="s">
        <v>197</v>
      </c>
      <c r="H101">
        <v>0.0792020961826949</v>
      </c>
      <c r="I101">
        <v>0.25831465002631798</v>
      </c>
      <c r="J101">
        <v>0.48437051957479571</v>
      </c>
      <c r="K101">
        <v>1.469945260367592</v>
      </c>
      <c r="L101">
        <v>11.940016931295929</v>
      </c>
      <c r="M101">
        <v>1.9271215046474961</v>
      </c>
      <c r="N101">
        <v>2.6740591319714051</v>
      </c>
      <c r="O101">
        <v>7.472750440350068</v>
      </c>
      <c r="P101">
        <v>9.7031013762020759</v>
      </c>
      <c r="Q101">
        <v>38.806755122796233</v>
      </c>
      <c r="R101">
        <v>0</v>
      </c>
      <c r="S101">
        <v>0.19109073557641579</v>
      </c>
      <c r="T101">
        <v>0.43610894697814417</v>
      </c>
      <c r="U101">
        <v>0.86476757952623684</v>
      </c>
      <c r="V101">
        <v>5.0754867826624439</v>
      </c>
      <c r="W101" t="s">
        <v>245</v>
      </c>
      <c r="X101" t="s">
        <v>246</v>
      </c>
      <c r="Y101" t="s">
        <v>247</v>
      </c>
      <c r="Z101" t="s">
        <v>248</v>
      </c>
      <c r="AA101" t="s">
        <v>249</v>
      </c>
      <c r="AB101" t="s">
        <v>250</v>
      </c>
      <c r="AC101" t="s">
        <v>251</v>
      </c>
      <c r="AD101" t="s">
        <v>252</v>
      </c>
      <c r="AE101" t="s">
        <v>253</v>
      </c>
      <c r="AF101" t="s">
        <v>254</v>
      </c>
      <c r="AG101" t="s">
        <v>255</v>
      </c>
      <c r="AH101" t="s">
        <v>256</v>
      </c>
      <c r="AI101" t="s">
        <v>257</v>
      </c>
      <c r="AJ101" t="s">
        <v>258</v>
      </c>
      <c r="AK101" t="s">
        <v>259</v>
      </c>
      <c r="AL101" t="s">
        <v>260</v>
      </c>
      <c r="AM101" t="s">
        <v>261</v>
      </c>
      <c r="AN101" t="s">
        <v>262</v>
      </c>
      <c r="AO101" t="s">
        <v>263</v>
      </c>
      <c r="AP101" t="s">
        <v>264</v>
      </c>
      <c r="AQ101" t="s">
        <v>265</v>
      </c>
      <c r="AR101" t="s">
        <v>266</v>
      </c>
      <c r="AS101">
        <v>1.1638060199244391</v>
      </c>
      <c r="AT101">
        <v>9.2917106282836404</v>
      </c>
      <c r="AU101">
        <v>1.8120100453277399</v>
      </c>
      <c r="AV101">
        <v>2.6764898326818019</v>
      </c>
      <c r="AW101">
        <v>0</v>
      </c>
      <c r="AX101">
        <v>0.2598632194574958</v>
      </c>
      <c r="AY101">
        <v>1.0196667373038659</v>
      </c>
      <c r="AZ101">
        <v>0.50744106463856964</v>
      </c>
      <c r="BA101">
        <v>4.1180106603534767</v>
      </c>
      <c r="BB101">
        <v>0.27140450809508471</v>
      </c>
      <c r="BC101">
        <v>3.2703783039228078</v>
      </c>
      <c r="BD101">
        <v>0</v>
      </c>
      <c r="BE101">
        <v>4.165842736119072</v>
      </c>
      <c r="BF101">
        <v>3.0008425483111738</v>
      </c>
      <c r="BG101">
        <v>0.4304890155937478</v>
      </c>
      <c r="BH101">
        <v>3.8759445012315159</v>
      </c>
      <c r="BI101">
        <v>0.59228645503564492</v>
      </c>
      <c r="BJ101">
        <v>0.74248844072942155</v>
      </c>
      <c r="BK101">
        <v>2.756414333442144</v>
      </c>
      <c r="BL101">
        <v>0.82524775144455742</v>
      </c>
      <c r="BM101">
        <v>1.192843114939411</v>
      </c>
      <c r="BN101">
        <v>0.48584376943621799</v>
      </c>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row>
    <row r="102">
      <c r="A102" t="s">
        <v>691</v>
      </c>
      <c r="B102">
        <v>2009</v>
      </c>
      <c r="C102" t="s">
        <v>695</v>
      </c>
      <c r="D102">
        <v>150</v>
      </c>
      <c r="E102" t="s">
        <v>109</v>
      </c>
      <c r="F102" t="s">
        <v>111</v>
      </c>
      <c r="G102" t="s">
        <v>197</v>
      </c>
      <c r="H102">
        <v>99.357939406927898</v>
      </c>
      <c r="I102">
        <v>99.304728409049346</v>
      </c>
      <c r="J102">
        <v>98.564785805543494</v>
      </c>
      <c r="K102">
        <v>96.755249697552003</v>
      </c>
      <c r="L102">
        <v>77.795583806732822</v>
      </c>
      <c r="M102">
        <v>93.365142062652183</v>
      </c>
      <c r="N102">
        <v>86.570011469400839</v>
      </c>
      <c r="O102">
        <v>78.200028249730124</v>
      </c>
      <c r="P102">
        <v>76.594242888534183</v>
      </c>
      <c r="Q102">
        <v>45.30692185469303</v>
      </c>
      <c r="R102">
        <v>99.491959875760188</v>
      </c>
      <c r="S102">
        <v>99.263165809291493</v>
      </c>
      <c r="T102">
        <v>98.969945220686384</v>
      </c>
      <c r="U102">
        <v>98.132257663378567</v>
      </c>
      <c r="V102">
        <v>91.089550294476922</v>
      </c>
      <c r="W102" t="s">
        <v>245</v>
      </c>
      <c r="X102" t="s">
        <v>246</v>
      </c>
      <c r="Y102" t="s">
        <v>247</v>
      </c>
      <c r="Z102" t="s">
        <v>248</v>
      </c>
      <c r="AA102" t="s">
        <v>249</v>
      </c>
      <c r="AB102" t="s">
        <v>250</v>
      </c>
      <c r="AC102" t="s">
        <v>251</v>
      </c>
      <c r="AD102" t="s">
        <v>252</v>
      </c>
      <c r="AE102" t="s">
        <v>253</v>
      </c>
      <c r="AF102" t="s">
        <v>254</v>
      </c>
      <c r="AG102" t="s">
        <v>255</v>
      </c>
      <c r="AH102" t="s">
        <v>256</v>
      </c>
      <c r="AI102" t="s">
        <v>257</v>
      </c>
      <c r="AJ102" t="s">
        <v>258</v>
      </c>
      <c r="AK102" t="s">
        <v>259</v>
      </c>
      <c r="AL102" t="s">
        <v>260</v>
      </c>
      <c r="AM102" t="s">
        <v>261</v>
      </c>
      <c r="AN102" t="s">
        <v>262</v>
      </c>
      <c r="AO102" t="s">
        <v>263</v>
      </c>
      <c r="AP102" t="s">
        <v>264</v>
      </c>
      <c r="AQ102" t="s">
        <v>265</v>
      </c>
      <c r="AR102" t="s">
        <v>266</v>
      </c>
      <c r="AS102">
        <v>98.685518329436377</v>
      </c>
      <c r="AT102">
        <v>81.889997489189227</v>
      </c>
      <c r="AU102">
        <v>98.113114308392625</v>
      </c>
      <c r="AV102">
        <v>92.929710273073468</v>
      </c>
      <c r="AW102">
        <v>99.781295714955448</v>
      </c>
      <c r="AX102">
        <v>98.769545551719801</v>
      </c>
      <c r="AY102">
        <v>97.224373156853247</v>
      </c>
      <c r="AZ102">
        <v>98.682331821019531</v>
      </c>
      <c r="BA102">
        <v>91.988334100057742</v>
      </c>
      <c r="BB102">
        <v>99.728595491904898</v>
      </c>
      <c r="BC102">
        <v>92.725842370771318</v>
      </c>
      <c r="BD102">
        <v>100</v>
      </c>
      <c r="BE102">
        <v>91.661187378097836</v>
      </c>
      <c r="BF102">
        <v>90.50487489697781</v>
      </c>
      <c r="BG102">
        <v>99.569510984406264</v>
      </c>
      <c r="BH102">
        <v>94.781056162035327</v>
      </c>
      <c r="BI102">
        <v>99.388499792737974</v>
      </c>
      <c r="BJ102">
        <v>98.087947065343144</v>
      </c>
      <c r="BK102">
        <v>94.979011355279184</v>
      </c>
      <c r="BL102">
        <v>98.142956006084589</v>
      </c>
      <c r="BM102">
        <v>97.836994135424405</v>
      </c>
      <c r="BN102">
        <v>99.454553046981971</v>
      </c>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row>
    <row r="103">
      <c r="A103" t="s">
        <v>691</v>
      </c>
      <c r="B103">
        <v>2009</v>
      </c>
      <c r="C103" t="s">
        <v>695</v>
      </c>
      <c r="D103">
        <v>151</v>
      </c>
      <c r="E103" t="s">
        <v>110</v>
      </c>
      <c r="F103" t="s">
        <v>49</v>
      </c>
      <c r="G103" t="s">
        <v>197</v>
      </c>
      <c r="H103">
        <v>56.677708993912098</v>
      </c>
      <c r="I103">
        <v>58.356510812924448</v>
      </c>
      <c r="J103">
        <v>58.449575871558721</v>
      </c>
      <c r="K103">
        <v>56.937316613596373</v>
      </c>
      <c r="L103">
        <v>62.729824602192167</v>
      </c>
      <c r="M103">
        <v>68.773928953209918</v>
      </c>
      <c r="N103">
        <v>77.350895063172672</v>
      </c>
      <c r="O103">
        <v>77.466069096400091</v>
      </c>
      <c r="P103">
        <v>71.744476718315511</v>
      </c>
      <c r="Q103">
        <v>43.764872834374948</v>
      </c>
      <c r="R103">
        <v>56.335161090594163</v>
      </c>
      <c r="S103">
        <v>58.022370158879028</v>
      </c>
      <c r="T103">
        <v>59.82198027774951</v>
      </c>
      <c r="U103">
        <v>53.718238230392963</v>
      </c>
      <c r="V103">
        <v>57.430364790165363</v>
      </c>
      <c r="W103" t="s">
        <v>245</v>
      </c>
      <c r="X103" t="s">
        <v>246</v>
      </c>
      <c r="Y103" t="s">
        <v>247</v>
      </c>
      <c r="Z103" t="s">
        <v>248</v>
      </c>
      <c r="AA103" t="s">
        <v>249</v>
      </c>
      <c r="AB103" t="s">
        <v>250</v>
      </c>
      <c r="AC103" t="s">
        <v>251</v>
      </c>
      <c r="AD103" t="s">
        <v>252</v>
      </c>
      <c r="AE103" t="s">
        <v>253</v>
      </c>
      <c r="AF103" t="s">
        <v>254</v>
      </c>
      <c r="AG103" t="s">
        <v>255</v>
      </c>
      <c r="AH103" t="s">
        <v>256</v>
      </c>
      <c r="AI103" t="s">
        <v>257</v>
      </c>
      <c r="AJ103" t="s">
        <v>258</v>
      </c>
      <c r="AK103" t="s">
        <v>259</v>
      </c>
      <c r="AL103" t="s">
        <v>260</v>
      </c>
      <c r="AM103" t="s">
        <v>261</v>
      </c>
      <c r="AN103" t="s">
        <v>262</v>
      </c>
      <c r="AO103" t="s">
        <v>263</v>
      </c>
      <c r="AP103" t="s">
        <v>264</v>
      </c>
      <c r="AQ103" t="s">
        <v>265</v>
      </c>
      <c r="AR103" t="s">
        <v>266</v>
      </c>
      <c r="AS103">
        <v>60.68362020098251</v>
      </c>
      <c r="AT103">
        <v>65.743595611302041</v>
      </c>
      <c r="AU103">
        <v>45.213939543926593</v>
      </c>
      <c r="AV103">
        <v>59.264619050593517</v>
      </c>
      <c r="AW103">
        <v>60.806589776632833</v>
      </c>
      <c r="AX103">
        <v>72.763886889930575</v>
      </c>
      <c r="AY103">
        <v>69.952428786621937</v>
      </c>
      <c r="AZ103">
        <v>51.758885018344891</v>
      </c>
      <c r="BA103">
        <v>52.310568287869913</v>
      </c>
      <c r="BB103">
        <v>61.091680448324347</v>
      </c>
      <c r="BC103">
        <v>66.992061482073922</v>
      </c>
      <c r="BD103">
        <v>72.863243183423037</v>
      </c>
      <c r="BE103">
        <v>70.485866074781967</v>
      </c>
      <c r="BF103">
        <v>69.24734008350957</v>
      </c>
      <c r="BG103">
        <v>66.07549759298908</v>
      </c>
      <c r="BH103">
        <v>51.703659119747613</v>
      </c>
      <c r="BI103">
        <v>36.682082883564988</v>
      </c>
      <c r="BJ103">
        <v>63.978355440492876</v>
      </c>
      <c r="BK103">
        <v>56.814810699173243</v>
      </c>
      <c r="BL103">
        <v>69.373152200551644</v>
      </c>
      <c r="BM103">
        <v>53.043448439533691</v>
      </c>
      <c r="BN103">
        <v>47.41708628266769</v>
      </c>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row>
    <row r="104">
      <c r="A104" t="s">
        <v>691</v>
      </c>
      <c r="B104">
        <v>2009</v>
      </c>
      <c r="C104" t="s">
        <v>695</v>
      </c>
      <c r="D104">
        <v>152</v>
      </c>
      <c r="E104" t="s">
        <v>110</v>
      </c>
      <c r="F104" t="s">
        <v>48</v>
      </c>
      <c r="G104" t="s">
        <v>197</v>
      </c>
      <c r="H104">
        <v>43.322291006088037</v>
      </c>
      <c r="I104">
        <v>41.643489187075609</v>
      </c>
      <c r="J104">
        <v>41.525949608460252</v>
      </c>
      <c r="K104">
        <v>42.897136608637368</v>
      </c>
      <c r="L104">
        <v>37.253787955597097</v>
      </c>
      <c r="M104">
        <v>31.226071046790189</v>
      </c>
      <c r="N104">
        <v>22.649104936827229</v>
      </c>
      <c r="O104">
        <v>22.419856277788291</v>
      </c>
      <c r="P104">
        <v>28.255523281684351</v>
      </c>
      <c r="Q104">
        <v>56.235127165624853</v>
      </c>
      <c r="R104">
        <v>43.66483890940578</v>
      </c>
      <c r="S104">
        <v>41.977629841121043</v>
      </c>
      <c r="T104">
        <v>40.178019722250539</v>
      </c>
      <c r="U104">
        <v>46.034295946207543</v>
      </c>
      <c r="V104">
        <v>42.569635209835013</v>
      </c>
      <c r="W104" t="s">
        <v>245</v>
      </c>
      <c r="X104" t="s">
        <v>246</v>
      </c>
      <c r="Y104" t="s">
        <v>247</v>
      </c>
      <c r="Z104" t="s">
        <v>248</v>
      </c>
      <c r="AA104" t="s">
        <v>249</v>
      </c>
      <c r="AB104" t="s">
        <v>250</v>
      </c>
      <c r="AC104" t="s">
        <v>251</v>
      </c>
      <c r="AD104" t="s">
        <v>252</v>
      </c>
      <c r="AE104" t="s">
        <v>253</v>
      </c>
      <c r="AF104" t="s">
        <v>254</v>
      </c>
      <c r="AG104" t="s">
        <v>255</v>
      </c>
      <c r="AH104" t="s">
        <v>256</v>
      </c>
      <c r="AI104" t="s">
        <v>257</v>
      </c>
      <c r="AJ104" t="s">
        <v>258</v>
      </c>
      <c r="AK104" t="s">
        <v>259</v>
      </c>
      <c r="AL104" t="s">
        <v>260</v>
      </c>
      <c r="AM104" t="s">
        <v>261</v>
      </c>
      <c r="AN104" t="s">
        <v>262</v>
      </c>
      <c r="AO104" t="s">
        <v>263</v>
      </c>
      <c r="AP104" t="s">
        <v>264</v>
      </c>
      <c r="AQ104" t="s">
        <v>265</v>
      </c>
      <c r="AR104" t="s">
        <v>266</v>
      </c>
      <c r="AS104">
        <v>39.316379799017398</v>
      </c>
      <c r="AT104">
        <v>34.234898598666</v>
      </c>
      <c r="AU104">
        <v>54.786060456073628</v>
      </c>
      <c r="AV104">
        <v>40.735380949406377</v>
      </c>
      <c r="AW104">
        <v>39.193410223367188</v>
      </c>
      <c r="AX104">
        <v>27.23611311006939</v>
      </c>
      <c r="AY104">
        <v>30.047571213378099</v>
      </c>
      <c r="AZ104">
        <v>48.24111498165508</v>
      </c>
      <c r="BA104">
        <v>47.689431712130201</v>
      </c>
      <c r="BB104">
        <v>38.90831955167566</v>
      </c>
      <c r="BC104">
        <v>33.007938517926029</v>
      </c>
      <c r="BD104">
        <v>27.136756816576991</v>
      </c>
      <c r="BE104">
        <v>29.514133925218001</v>
      </c>
      <c r="BF104">
        <v>30.75265991649044</v>
      </c>
      <c r="BG104">
        <v>33.924502407010841</v>
      </c>
      <c r="BH104">
        <v>48.29634088025216</v>
      </c>
      <c r="BI104">
        <v>63.317917116435041</v>
      </c>
      <c r="BJ104">
        <v>35.507393424056417</v>
      </c>
      <c r="BK104">
        <v>42.314267187252341</v>
      </c>
      <c r="BL104">
        <v>30.626847799448392</v>
      </c>
      <c r="BM104">
        <v>46.956551560466501</v>
      </c>
      <c r="BN104">
        <v>52.582913717332261</v>
      </c>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row>
    <row r="105">
      <c r="A105" t="s">
        <v>691</v>
      </c>
      <c r="B105">
        <v>2009</v>
      </c>
      <c r="C105" t="s">
        <v>695</v>
      </c>
      <c r="D105">
        <v>153</v>
      </c>
      <c r="E105" t="s">
        <v>62</v>
      </c>
      <c r="F105" t="s">
        <v>276</v>
      </c>
      <c r="G105" t="s">
        <v>197</v>
      </c>
      <c r="H105">
        <v>0.035837497740731201</v>
      </c>
      <c r="I105">
        <v>0</v>
      </c>
      <c r="J105">
        <v>0</v>
      </c>
      <c r="K105">
        <v>0</v>
      </c>
      <c r="L105">
        <v>0.37635152315825732</v>
      </c>
      <c r="M105">
        <v>0</v>
      </c>
      <c r="N105">
        <v>0.062674830499769199</v>
      </c>
      <c r="O105">
        <v>0.40360610788139639</v>
      </c>
      <c r="P105">
        <v>0.60448876870288093</v>
      </c>
      <c r="Q105">
        <v>1.2130207082415709</v>
      </c>
      <c r="R105">
        <v>0.041774169300496898</v>
      </c>
      <c r="S105">
        <v>0</v>
      </c>
      <c r="T105">
        <v>0</v>
      </c>
      <c r="U105">
        <v>0</v>
      </c>
      <c r="V105">
        <v>0.061111349110841602</v>
      </c>
      <c r="W105" t="s">
        <v>245</v>
      </c>
      <c r="X105" t="s">
        <v>246</v>
      </c>
      <c r="Y105" t="s">
        <v>247</v>
      </c>
      <c r="Z105" t="s">
        <v>248</v>
      </c>
      <c r="AA105" t="s">
        <v>249</v>
      </c>
      <c r="AB105" t="s">
        <v>250</v>
      </c>
      <c r="AC105" t="s">
        <v>251</v>
      </c>
      <c r="AD105" t="s">
        <v>252</v>
      </c>
      <c r="AE105" t="s">
        <v>253</v>
      </c>
      <c r="AF105" t="s">
        <v>254</v>
      </c>
      <c r="AG105" t="s">
        <v>255</v>
      </c>
      <c r="AH105" t="s">
        <v>256</v>
      </c>
      <c r="AI105" t="s">
        <v>257</v>
      </c>
      <c r="AJ105" t="s">
        <v>258</v>
      </c>
      <c r="AK105" t="s">
        <v>259</v>
      </c>
      <c r="AL105" t="s">
        <v>260</v>
      </c>
      <c r="AM105" t="s">
        <v>261</v>
      </c>
      <c r="AN105" t="s">
        <v>262</v>
      </c>
      <c r="AO105" t="s">
        <v>263</v>
      </c>
      <c r="AP105" t="s">
        <v>264</v>
      </c>
      <c r="AQ105" t="s">
        <v>265</v>
      </c>
      <c r="AR105" t="s">
        <v>266</v>
      </c>
      <c r="AS105">
        <v>0.034952920759781299</v>
      </c>
      <c r="AT105">
        <v>0.35769948083464542</v>
      </c>
      <c r="AU105">
        <v>0</v>
      </c>
      <c r="AV105">
        <v>0.1091534358123487</v>
      </c>
      <c r="AW105">
        <v>0</v>
      </c>
      <c r="AX105">
        <v>0</v>
      </c>
      <c r="AY105">
        <v>0</v>
      </c>
      <c r="AZ105">
        <v>0.20833812139788149</v>
      </c>
      <c r="BA105">
        <v>0.1760820192618075</v>
      </c>
      <c r="BB105">
        <v>0</v>
      </c>
      <c r="BC105">
        <v>0.10622342736565241</v>
      </c>
      <c r="BD105">
        <v>0</v>
      </c>
      <c r="BE105">
        <v>0.11527971922863869</v>
      </c>
      <c r="BF105">
        <v>0</v>
      </c>
      <c r="BG105">
        <v>0</v>
      </c>
      <c r="BH105">
        <v>0</v>
      </c>
      <c r="BI105">
        <v>0</v>
      </c>
      <c r="BJ105">
        <v>0</v>
      </c>
      <c r="BK105">
        <v>0</v>
      </c>
      <c r="BL105">
        <v>0</v>
      </c>
      <c r="BM105">
        <v>0</v>
      </c>
      <c r="BN105">
        <v>0</v>
      </c>
      <c r="BO105">
        <v>6.1087179999999996</v>
      </c>
      <c r="BP105">
        <v>0</v>
      </c>
      <c r="BQ105">
        <v>0</v>
      </c>
      <c r="BR105">
        <v>0</v>
      </c>
      <c r="BS105">
        <v>64.105408999999995</v>
      </c>
      <c r="BT105">
        <v>0</v>
      </c>
      <c r="BU105">
        <v>1.5111749999999999</v>
      </c>
      <c r="BV105">
        <v>9.7740759999999991</v>
      </c>
      <c r="BW105">
        <v>14.602596999999999</v>
      </c>
      <c r="BX105">
        <v>29.281143</v>
      </c>
      <c r="BY105">
        <v>6.1087179999999996</v>
      </c>
      <c r="BZ105">
        <v>0</v>
      </c>
      <c r="CA105">
        <v>0</v>
      </c>
      <c r="CB105">
        <v>0</v>
      </c>
      <c r="CC105">
        <v>8.9364179999999998</v>
      </c>
      <c r="CD105">
        <v>1.625578</v>
      </c>
      <c r="CE105">
        <v>45.357926999999989</v>
      </c>
      <c r="CF105">
        <v>0</v>
      </c>
      <c r="CG105">
        <v>3.4947219999999999</v>
      </c>
      <c r="CH105">
        <v>0</v>
      </c>
      <c r="CI105">
        <v>0</v>
      </c>
      <c r="CJ105">
        <v>0</v>
      </c>
      <c r="CK105">
        <v>6.1087179999999996</v>
      </c>
      <c r="CL105">
        <v>8.1720520000000008</v>
      </c>
      <c r="CM105">
        <v>0</v>
      </c>
      <c r="CN105">
        <v>3.111834</v>
      </c>
      <c r="CO105">
        <v>0</v>
      </c>
      <c r="CP105">
        <v>2.343296</v>
      </c>
      <c r="CQ105">
        <v>0</v>
      </c>
      <c r="CR105">
        <v>0</v>
      </c>
      <c r="CS105">
        <v>0</v>
      </c>
      <c r="CT105">
        <v>0</v>
      </c>
      <c r="CU105">
        <v>0</v>
      </c>
      <c r="CV105">
        <v>0</v>
      </c>
      <c r="CW105">
        <v>0</v>
      </c>
      <c r="CX105">
        <v>0</v>
      </c>
      <c r="CY105">
        <v>0</v>
      </c>
    </row>
    <row r="106">
      <c r="A106" t="s">
        <v>691</v>
      </c>
      <c r="B106">
        <v>2009</v>
      </c>
      <c r="C106" t="s">
        <v>695</v>
      </c>
      <c r="D106">
        <v>154</v>
      </c>
      <c r="E106" t="s">
        <v>62</v>
      </c>
      <c r="F106" t="s">
        <v>277</v>
      </c>
      <c r="G106" t="s">
        <v>197</v>
      </c>
      <c r="H106">
        <v>0</v>
      </c>
      <c r="I106">
        <v>0</v>
      </c>
      <c r="J106">
        <v>0.018106812642586699</v>
      </c>
      <c r="K106">
        <v>0.29673773057713421</v>
      </c>
      <c r="L106">
        <v>13.417907144815979</v>
      </c>
      <c r="M106">
        <v>0.92949977308927834</v>
      </c>
      <c r="N106">
        <v>3.233283136787477</v>
      </c>
      <c r="O106">
        <v>8.3760534454570355</v>
      </c>
      <c r="P106">
        <v>11.971385570742481</v>
      </c>
      <c r="Q106">
        <v>43.622742529298037</v>
      </c>
      <c r="R106">
        <v>0</v>
      </c>
      <c r="S106">
        <v>0</v>
      </c>
      <c r="T106">
        <v>0</v>
      </c>
      <c r="U106">
        <v>0</v>
      </c>
      <c r="V106">
        <v>4.7436062920700568</v>
      </c>
      <c r="W106" t="s">
        <v>245</v>
      </c>
      <c r="X106" t="s">
        <v>246</v>
      </c>
      <c r="Y106" t="s">
        <v>247</v>
      </c>
      <c r="Z106" t="s">
        <v>248</v>
      </c>
      <c r="AA106" t="s">
        <v>249</v>
      </c>
      <c r="AB106" t="s">
        <v>250</v>
      </c>
      <c r="AC106" t="s">
        <v>251</v>
      </c>
      <c r="AD106" t="s">
        <v>252</v>
      </c>
      <c r="AE106" t="s">
        <v>253</v>
      </c>
      <c r="AF106" t="s">
        <v>254</v>
      </c>
      <c r="AG106" t="s">
        <v>255</v>
      </c>
      <c r="AH106" t="s">
        <v>256</v>
      </c>
      <c r="AI106" t="s">
        <v>257</v>
      </c>
      <c r="AJ106" t="s">
        <v>258</v>
      </c>
      <c r="AK106" t="s">
        <v>259</v>
      </c>
      <c r="AL106" t="s">
        <v>260</v>
      </c>
      <c r="AM106" t="s">
        <v>261</v>
      </c>
      <c r="AN106" t="s">
        <v>262</v>
      </c>
      <c r="AO106" t="s">
        <v>263</v>
      </c>
      <c r="AP106" t="s">
        <v>264</v>
      </c>
      <c r="AQ106" t="s">
        <v>265</v>
      </c>
      <c r="AR106" t="s">
        <v>266</v>
      </c>
      <c r="AS106">
        <v>1.27983102806975</v>
      </c>
      <c r="AT106">
        <v>9.8445696720025193</v>
      </c>
      <c r="AU106">
        <v>1.362593524709053</v>
      </c>
      <c r="AV106">
        <v>1.8126724019284119</v>
      </c>
      <c r="AW106">
        <v>0</v>
      </c>
      <c r="AX106">
        <v>0.18101775314678609</v>
      </c>
      <c r="AY106">
        <v>1.0092770448478441</v>
      </c>
      <c r="AZ106">
        <v>0.13859036493947111</v>
      </c>
      <c r="BA106">
        <v>7.1307964893258564</v>
      </c>
      <c r="BB106">
        <v>0.27140450809508471</v>
      </c>
      <c r="BC106">
        <v>4.6161413059952343</v>
      </c>
      <c r="BD106">
        <v>0</v>
      </c>
      <c r="BE106">
        <v>6.2603961466675937</v>
      </c>
      <c r="BF106">
        <v>1.197084477579762</v>
      </c>
      <c r="BG106">
        <v>0.4304890155937478</v>
      </c>
      <c r="BH106">
        <v>0.52708526560470925</v>
      </c>
      <c r="BI106">
        <v>0.37636915407163613</v>
      </c>
      <c r="BJ106">
        <v>1.0532887559259241</v>
      </c>
      <c r="BK106">
        <v>0.36927476761088612</v>
      </c>
      <c r="BL106">
        <v>0.22461117791486621</v>
      </c>
      <c r="BM106">
        <v>1.324471586058988</v>
      </c>
      <c r="BN106">
        <v>0.42079736448855298</v>
      </c>
      <c r="BO106">
        <v>0</v>
      </c>
      <c r="BP106">
        <v>0</v>
      </c>
      <c r="BQ106">
        <v>3.0817679999999998</v>
      </c>
      <c r="BR106">
        <v>50.514985000000003</v>
      </c>
      <c r="BS106">
        <v>2285.523965000003</v>
      </c>
      <c r="BT106">
        <v>22.451684</v>
      </c>
      <c r="BU106">
        <v>77.958832999999998</v>
      </c>
      <c r="BV106">
        <v>202.84178399999999</v>
      </c>
      <c r="BW106">
        <v>289.19200499999999</v>
      </c>
      <c r="BX106">
        <v>1053.010681</v>
      </c>
      <c r="BY106">
        <v>0</v>
      </c>
      <c r="BZ106">
        <v>0</v>
      </c>
      <c r="CA106">
        <v>0</v>
      </c>
      <c r="CB106">
        <v>0</v>
      </c>
      <c r="CC106">
        <v>693.66573100000005</v>
      </c>
      <c r="CD106">
        <v>59.521926000000001</v>
      </c>
      <c r="CE106">
        <v>1248.3363730000001</v>
      </c>
      <c r="CF106">
        <v>65.765964999999994</v>
      </c>
      <c r="CG106">
        <v>58.035609000000001</v>
      </c>
      <c r="CH106">
        <v>0</v>
      </c>
      <c r="CI106">
        <v>4.7034180000000001</v>
      </c>
      <c r="CJ106">
        <v>47.942272999999993</v>
      </c>
      <c r="CK106">
        <v>4.0636320000000001</v>
      </c>
      <c r="CL106">
        <v>330.94372700000002</v>
      </c>
      <c r="CM106">
        <v>3.2585329999999999</v>
      </c>
      <c r="CN106">
        <v>135.230672</v>
      </c>
      <c r="CO106">
        <v>0</v>
      </c>
      <c r="CP106">
        <v>127.255352</v>
      </c>
      <c r="CQ106">
        <v>55.15167000000001</v>
      </c>
      <c r="CR106">
        <v>6.7742079999999998</v>
      </c>
      <c r="CS106">
        <v>19.483032000000001</v>
      </c>
      <c r="CT106">
        <v>3.4188179999999999</v>
      </c>
      <c r="CU106">
        <v>22.171734000000001</v>
      </c>
      <c r="CV106">
        <v>14.192603999999999</v>
      </c>
      <c r="CW106">
        <v>10.945791</v>
      </c>
      <c r="CX106">
        <v>103.300656</v>
      </c>
      <c r="CY106">
        <v>18.624725000000002</v>
      </c>
    </row>
    <row r="107">
      <c r="A107" t="s">
        <v>691</v>
      </c>
      <c r="B107">
        <v>2009</v>
      </c>
      <c r="C107" t="s">
        <v>695</v>
      </c>
      <c r="D107">
        <v>155</v>
      </c>
      <c r="E107" t="s">
        <v>62</v>
      </c>
      <c r="F107" t="s">
        <v>278</v>
      </c>
      <c r="G107" t="s">
        <v>197</v>
      </c>
      <c r="H107">
        <v>0.41547405068026472</v>
      </c>
      <c r="I107">
        <v>0.44837691366976418</v>
      </c>
      <c r="J107">
        <v>0.88179187201420683</v>
      </c>
      <c r="K107">
        <v>0.99875238438926572</v>
      </c>
      <c r="L107">
        <v>1.305271126599157</v>
      </c>
      <c r="M107">
        <v>1.9006480314648879</v>
      </c>
      <c r="N107">
        <v>2.5611199198704462</v>
      </c>
      <c r="O107">
        <v>1.671584877588876</v>
      </c>
      <c r="P107">
        <v>0.89424698801929881</v>
      </c>
      <c r="Q107">
        <v>1.272870503911361</v>
      </c>
      <c r="R107">
        <v>0.31947946948839689</v>
      </c>
      <c r="S107">
        <v>0.57328914333945413</v>
      </c>
      <c r="T107">
        <v>0.68737496866096093</v>
      </c>
      <c r="U107">
        <v>0.8229514718511558</v>
      </c>
      <c r="V107">
        <v>0.94428910663694154</v>
      </c>
      <c r="W107" t="s">
        <v>245</v>
      </c>
      <c r="X107" t="s">
        <v>246</v>
      </c>
      <c r="Y107" t="s">
        <v>247</v>
      </c>
      <c r="Z107" t="s">
        <v>248</v>
      </c>
      <c r="AA107" t="s">
        <v>249</v>
      </c>
      <c r="AB107" t="s">
        <v>250</v>
      </c>
      <c r="AC107" t="s">
        <v>251</v>
      </c>
      <c r="AD107" t="s">
        <v>252</v>
      </c>
      <c r="AE107" t="s">
        <v>253</v>
      </c>
      <c r="AF107" t="s">
        <v>254</v>
      </c>
      <c r="AG107" t="s">
        <v>255</v>
      </c>
      <c r="AH107" t="s">
        <v>256</v>
      </c>
      <c r="AI107" t="s">
        <v>257</v>
      </c>
      <c r="AJ107" t="s">
        <v>258</v>
      </c>
      <c r="AK107" t="s">
        <v>259</v>
      </c>
      <c r="AL107" t="s">
        <v>260</v>
      </c>
      <c r="AM107" t="s">
        <v>261</v>
      </c>
      <c r="AN107" t="s">
        <v>262</v>
      </c>
      <c r="AO107" t="s">
        <v>263</v>
      </c>
      <c r="AP107" t="s">
        <v>264</v>
      </c>
      <c r="AQ107" t="s">
        <v>265</v>
      </c>
      <c r="AR107" t="s">
        <v>266</v>
      </c>
      <c r="AS107">
        <v>0</v>
      </c>
      <c r="AT107">
        <v>1.0087249397658371</v>
      </c>
      <c r="AU107">
        <v>0</v>
      </c>
      <c r="AV107">
        <v>4.640315662890222</v>
      </c>
      <c r="AW107">
        <v>0</v>
      </c>
      <c r="AX107">
        <v>0</v>
      </c>
      <c r="AY107">
        <v>0</v>
      </c>
      <c r="AZ107">
        <v>0</v>
      </c>
      <c r="BA107">
        <v>0.21042380610528749</v>
      </c>
      <c r="BB107">
        <v>0</v>
      </c>
      <c r="BC107">
        <v>0</v>
      </c>
      <c r="BD107">
        <v>0</v>
      </c>
      <c r="BE107">
        <v>0</v>
      </c>
      <c r="BF107">
        <v>8.2795853758326015</v>
      </c>
      <c r="BG107">
        <v>0</v>
      </c>
      <c r="BH107">
        <v>0.41566925994382681</v>
      </c>
      <c r="BI107">
        <v>0</v>
      </c>
      <c r="BJ107">
        <v>0.042479133995851598</v>
      </c>
      <c r="BK107">
        <v>0</v>
      </c>
      <c r="BL107">
        <v>0</v>
      </c>
      <c r="BM107">
        <v>0</v>
      </c>
      <c r="BN107">
        <v>0.12464958852950669</v>
      </c>
      <c r="BO107">
        <v>70.820061999999993</v>
      </c>
      <c r="BP107">
        <v>76.219693000000021</v>
      </c>
      <c r="BQ107">
        <v>150.08041600000001</v>
      </c>
      <c r="BR107">
        <v>170.022065</v>
      </c>
      <c r="BS107">
        <v>222.33187399999991</v>
      </c>
      <c r="BT107">
        <v>45.909370000000003</v>
      </c>
      <c r="BU107">
        <v>61.752067999999987</v>
      </c>
      <c r="BV107">
        <v>40.480550999999991</v>
      </c>
      <c r="BW107">
        <v>21.602267999999999</v>
      </c>
      <c r="BX107">
        <v>30.725859</v>
      </c>
      <c r="BY107">
        <v>46.718103999999997</v>
      </c>
      <c r="BZ107">
        <v>83.712520000000012</v>
      </c>
      <c r="CA107">
        <v>100.246213</v>
      </c>
      <c r="CB107">
        <v>120.242132</v>
      </c>
      <c r="CC107">
        <v>138.085025</v>
      </c>
      <c r="CD107">
        <v>0</v>
      </c>
      <c r="CE107">
        <v>127.910927</v>
      </c>
      <c r="CF107">
        <v>0</v>
      </c>
      <c r="CG107">
        <v>148.56713500000001</v>
      </c>
      <c r="CH107">
        <v>0</v>
      </c>
      <c r="CI107">
        <v>0</v>
      </c>
      <c r="CJ107">
        <v>0</v>
      </c>
      <c r="CK107">
        <v>0</v>
      </c>
      <c r="CL107">
        <v>9.7658710000000006</v>
      </c>
      <c r="CM107">
        <v>0</v>
      </c>
      <c r="CN107">
        <v>0</v>
      </c>
      <c r="CO107">
        <v>0</v>
      </c>
      <c r="CP107">
        <v>0</v>
      </c>
      <c r="CQ107">
        <v>381.45424900000012</v>
      </c>
      <c r="CR107">
        <v>0</v>
      </c>
      <c r="CS107">
        <v>15.364682</v>
      </c>
      <c r="CT107">
        <v>0</v>
      </c>
      <c r="CU107">
        <v>0.89418600000000004</v>
      </c>
      <c r="CV107">
        <v>0</v>
      </c>
      <c r="CW107">
        <v>0</v>
      </c>
      <c r="CX107">
        <v>0</v>
      </c>
      <c r="CY107">
        <v>5.5170599999999999</v>
      </c>
    </row>
    <row r="108">
      <c r="A108" t="s">
        <v>691</v>
      </c>
      <c r="B108">
        <v>2009</v>
      </c>
      <c r="C108" t="s">
        <v>695</v>
      </c>
      <c r="D108">
        <v>156</v>
      </c>
      <c r="E108" t="s">
        <v>62</v>
      </c>
      <c r="F108" t="s">
        <v>279</v>
      </c>
      <c r="G108" t="s">
        <v>197</v>
      </c>
      <c r="H108">
        <v>0</v>
      </c>
      <c r="I108">
        <v>0</v>
      </c>
      <c r="J108">
        <v>0</v>
      </c>
      <c r="K108">
        <v>0.051447312156110703</v>
      </c>
      <c r="L108">
        <v>0.026160429327482401</v>
      </c>
      <c r="M108">
        <v>0</v>
      </c>
      <c r="N108">
        <v>0</v>
      </c>
      <c r="O108">
        <v>0.15087702256332999</v>
      </c>
      <c r="P108">
        <v>0.033209425749862298</v>
      </c>
      <c r="Q108">
        <v>0</v>
      </c>
      <c r="R108">
        <v>0</v>
      </c>
      <c r="S108">
        <v>0</v>
      </c>
      <c r="T108">
        <v>0</v>
      </c>
      <c r="U108">
        <v>0.0599415136815519</v>
      </c>
      <c r="V108">
        <v>0</v>
      </c>
      <c r="W108" t="s">
        <v>245</v>
      </c>
      <c r="X108" t="s">
        <v>246</v>
      </c>
      <c r="Y108" t="s">
        <v>247</v>
      </c>
      <c r="Z108" t="s">
        <v>248</v>
      </c>
      <c r="AA108" t="s">
        <v>249</v>
      </c>
      <c r="AB108" t="s">
        <v>250</v>
      </c>
      <c r="AC108" t="s">
        <v>251</v>
      </c>
      <c r="AD108" t="s">
        <v>252</v>
      </c>
      <c r="AE108" t="s">
        <v>253</v>
      </c>
      <c r="AF108" t="s">
        <v>254</v>
      </c>
      <c r="AG108" t="s">
        <v>255</v>
      </c>
      <c r="AH108" t="s">
        <v>256</v>
      </c>
      <c r="AI108" t="s">
        <v>257</v>
      </c>
      <c r="AJ108" t="s">
        <v>258</v>
      </c>
      <c r="AK108" t="s">
        <v>259</v>
      </c>
      <c r="AL108" t="s">
        <v>260</v>
      </c>
      <c r="AM108" t="s">
        <v>261</v>
      </c>
      <c r="AN108" t="s">
        <v>262</v>
      </c>
      <c r="AO108" t="s">
        <v>263</v>
      </c>
      <c r="AP108" t="s">
        <v>264</v>
      </c>
      <c r="AQ108" t="s">
        <v>265</v>
      </c>
      <c r="AR108" t="s">
        <v>266</v>
      </c>
      <c r="AS108">
        <v>0</v>
      </c>
      <c r="AT108">
        <v>0</v>
      </c>
      <c r="AU108">
        <v>0.1814576454815493</v>
      </c>
      <c r="AV108">
        <v>0</v>
      </c>
      <c r="AW108">
        <v>0</v>
      </c>
      <c r="AX108">
        <v>0</v>
      </c>
      <c r="AY108">
        <v>0</v>
      </c>
      <c r="AZ108">
        <v>0</v>
      </c>
      <c r="BA108">
        <v>0.078727230741580598</v>
      </c>
      <c r="BB108">
        <v>0</v>
      </c>
      <c r="BC108">
        <v>0</v>
      </c>
      <c r="BD108">
        <v>0</v>
      </c>
      <c r="BE108">
        <v>0</v>
      </c>
      <c r="BF108">
        <v>0</v>
      </c>
      <c r="BG108">
        <v>0</v>
      </c>
      <c r="BH108">
        <v>0</v>
      </c>
      <c r="BI108">
        <v>0</v>
      </c>
      <c r="BJ108">
        <v>0</v>
      </c>
      <c r="BK108">
        <v>0</v>
      </c>
      <c r="BL108">
        <v>0.0164621836967348</v>
      </c>
      <c r="BM108">
        <v>0</v>
      </c>
      <c r="BN108">
        <v>0</v>
      </c>
      <c r="BO108">
        <v>0</v>
      </c>
      <c r="BP108">
        <v>0</v>
      </c>
      <c r="BQ108">
        <v>0</v>
      </c>
      <c r="BR108">
        <v>8.7581050000000005</v>
      </c>
      <c r="BS108">
        <v>4.4560069999999996</v>
      </c>
      <c r="BT108">
        <v>0</v>
      </c>
      <c r="BU108">
        <v>0</v>
      </c>
      <c r="BV108">
        <v>3.653769</v>
      </c>
      <c r="BW108">
        <v>0.80223800000000001</v>
      </c>
      <c r="BX108">
        <v>0</v>
      </c>
      <c r="BY108">
        <v>0</v>
      </c>
      <c r="BZ108">
        <v>0</v>
      </c>
      <c r="CA108">
        <v>0</v>
      </c>
      <c r="CB108">
        <v>8.7581050000000005</v>
      </c>
      <c r="CC108">
        <v>0</v>
      </c>
      <c r="CD108">
        <v>0</v>
      </c>
      <c r="CE108">
        <v>0</v>
      </c>
      <c r="CF108">
        <v>8.7581050000000005</v>
      </c>
      <c r="CG108">
        <v>0</v>
      </c>
      <c r="CH108">
        <v>0</v>
      </c>
      <c r="CI108">
        <v>0</v>
      </c>
      <c r="CJ108">
        <v>0</v>
      </c>
      <c r="CK108">
        <v>0</v>
      </c>
      <c r="CL108">
        <v>3.653769</v>
      </c>
      <c r="CM108">
        <v>0</v>
      </c>
      <c r="CN108">
        <v>0</v>
      </c>
      <c r="CO108">
        <v>0</v>
      </c>
      <c r="CP108">
        <v>0</v>
      </c>
      <c r="CQ108">
        <v>0</v>
      </c>
      <c r="CR108">
        <v>0</v>
      </c>
      <c r="CS108">
        <v>0</v>
      </c>
      <c r="CT108">
        <v>0</v>
      </c>
      <c r="CU108">
        <v>0</v>
      </c>
      <c r="CV108">
        <v>0</v>
      </c>
      <c r="CW108">
        <v>0.80223800000000001</v>
      </c>
      <c r="CX108">
        <v>0</v>
      </c>
      <c r="CY108">
        <v>0</v>
      </c>
    </row>
    <row r="109">
      <c r="A109" t="s">
        <v>691</v>
      </c>
      <c r="B109">
        <v>2009</v>
      </c>
      <c r="C109" t="s">
        <v>695</v>
      </c>
      <c r="D109">
        <v>157</v>
      </c>
      <c r="E109" t="s">
        <v>62</v>
      </c>
      <c r="F109" t="s">
        <v>280</v>
      </c>
      <c r="G109" t="s">
        <v>197</v>
      </c>
      <c r="H109">
        <v>0</v>
      </c>
      <c r="I109">
        <v>0</v>
      </c>
      <c r="J109">
        <v>0.0255074102047366</v>
      </c>
      <c r="K109">
        <v>0</v>
      </c>
      <c r="L109">
        <v>0.90220031283941782</v>
      </c>
      <c r="M109">
        <v>0.1797316937296228</v>
      </c>
      <c r="N109">
        <v>0.94401095755984421</v>
      </c>
      <c r="O109">
        <v>1.553325614966794</v>
      </c>
      <c r="P109">
        <v>2.1548056513256162</v>
      </c>
      <c r="Q109">
        <v>1.7085896730684571</v>
      </c>
      <c r="R109">
        <v>0</v>
      </c>
      <c r="S109">
        <v>0</v>
      </c>
      <c r="T109">
        <v>0</v>
      </c>
      <c r="U109">
        <v>0</v>
      </c>
      <c r="V109">
        <v>0</v>
      </c>
      <c r="W109" t="s">
        <v>245</v>
      </c>
      <c r="X109" t="s">
        <v>246</v>
      </c>
      <c r="Y109" t="s">
        <v>247</v>
      </c>
      <c r="Z109" t="s">
        <v>248</v>
      </c>
      <c r="AA109" t="s">
        <v>249</v>
      </c>
      <c r="AB109" t="s">
        <v>250</v>
      </c>
      <c r="AC109" t="s">
        <v>251</v>
      </c>
      <c r="AD109" t="s">
        <v>252</v>
      </c>
      <c r="AE109" t="s">
        <v>253</v>
      </c>
      <c r="AF109" t="s">
        <v>254</v>
      </c>
      <c r="AG109" t="s">
        <v>255</v>
      </c>
      <c r="AH109" t="s">
        <v>256</v>
      </c>
      <c r="AI109" t="s">
        <v>257</v>
      </c>
      <c r="AJ109" t="s">
        <v>258</v>
      </c>
      <c r="AK109" t="s">
        <v>259</v>
      </c>
      <c r="AL109" t="s">
        <v>260</v>
      </c>
      <c r="AM109" t="s">
        <v>261</v>
      </c>
      <c r="AN109" t="s">
        <v>262</v>
      </c>
      <c r="AO109" t="s">
        <v>263</v>
      </c>
      <c r="AP109" t="s">
        <v>264</v>
      </c>
      <c r="AQ109" t="s">
        <v>265</v>
      </c>
      <c r="AR109" t="s">
        <v>266</v>
      </c>
      <c r="AS109">
        <v>0</v>
      </c>
      <c r="AT109">
        <v>0.73584879329708375</v>
      </c>
      <c r="AU109">
        <v>0</v>
      </c>
      <c r="AV109">
        <v>0</v>
      </c>
      <c r="AW109">
        <v>0</v>
      </c>
      <c r="AX109">
        <v>0</v>
      </c>
      <c r="AY109">
        <v>1.3622199249886511</v>
      </c>
      <c r="AZ109">
        <v>0</v>
      </c>
      <c r="BA109">
        <v>0</v>
      </c>
      <c r="BB109">
        <v>0</v>
      </c>
      <c r="BC109">
        <v>0</v>
      </c>
      <c r="BD109">
        <v>0</v>
      </c>
      <c r="BE109">
        <v>0</v>
      </c>
      <c r="BF109">
        <v>0</v>
      </c>
      <c r="BG109">
        <v>0</v>
      </c>
      <c r="BH109">
        <v>0</v>
      </c>
      <c r="BI109">
        <v>0</v>
      </c>
      <c r="BJ109">
        <v>0</v>
      </c>
      <c r="BK109">
        <v>0</v>
      </c>
      <c r="BL109">
        <v>0</v>
      </c>
      <c r="BM109">
        <v>0</v>
      </c>
      <c r="BN109">
        <v>0</v>
      </c>
      <c r="BO109">
        <v>0</v>
      </c>
      <c r="BP109">
        <v>0</v>
      </c>
      <c r="BQ109">
        <v>4.3413449999999996</v>
      </c>
      <c r="BR109">
        <v>0</v>
      </c>
      <c r="BS109">
        <v>153.675265</v>
      </c>
      <c r="BT109">
        <v>4.3413449999999996</v>
      </c>
      <c r="BU109">
        <v>22.761382000000001</v>
      </c>
      <c r="BV109">
        <v>37.616681999999997</v>
      </c>
      <c r="BW109">
        <v>52.053503999999997</v>
      </c>
      <c r="BX109">
        <v>41.243696999999997</v>
      </c>
      <c r="BY109">
        <v>0</v>
      </c>
      <c r="BZ109">
        <v>0</v>
      </c>
      <c r="CA109">
        <v>0</v>
      </c>
      <c r="CB109">
        <v>0</v>
      </c>
      <c r="CC109">
        <v>0</v>
      </c>
      <c r="CD109">
        <v>0</v>
      </c>
      <c r="CE109">
        <v>93.308986000000033</v>
      </c>
      <c r="CF109">
        <v>0</v>
      </c>
      <c r="CG109">
        <v>0</v>
      </c>
      <c r="CH109">
        <v>0</v>
      </c>
      <c r="CI109">
        <v>0</v>
      </c>
      <c r="CJ109">
        <v>64.707623999999981</v>
      </c>
      <c r="CK109">
        <v>0</v>
      </c>
      <c r="CL109">
        <v>0</v>
      </c>
      <c r="CM109">
        <v>0</v>
      </c>
      <c r="CN109">
        <v>0</v>
      </c>
      <c r="CO109">
        <v>0</v>
      </c>
      <c r="CP109">
        <v>0</v>
      </c>
      <c r="CQ109">
        <v>0</v>
      </c>
      <c r="CR109">
        <v>0</v>
      </c>
      <c r="CS109">
        <v>0</v>
      </c>
      <c r="CT109">
        <v>0</v>
      </c>
      <c r="CU109">
        <v>0</v>
      </c>
      <c r="CV109">
        <v>0</v>
      </c>
      <c r="CW109">
        <v>0</v>
      </c>
      <c r="CX109">
        <v>0</v>
      </c>
      <c r="CY109">
        <v>0</v>
      </c>
    </row>
    <row r="110">
      <c r="A110" t="s">
        <v>691</v>
      </c>
      <c r="B110">
        <v>2009</v>
      </c>
      <c r="C110" t="s">
        <v>695</v>
      </c>
      <c r="D110">
        <v>158</v>
      </c>
      <c r="E110" t="s">
        <v>62</v>
      </c>
      <c r="F110" t="s">
        <v>281</v>
      </c>
      <c r="G110" t="s">
        <v>197</v>
      </c>
      <c r="H110">
        <v>0</v>
      </c>
      <c r="I110">
        <v>0.0108677895238697</v>
      </c>
      <c r="J110">
        <v>0.0069598379838789002</v>
      </c>
      <c r="K110">
        <v>0.10766213165108381</v>
      </c>
      <c r="L110">
        <v>1.924828417135408</v>
      </c>
      <c r="M110">
        <v>0.39817077516999932</v>
      </c>
      <c r="N110">
        <v>1.1760021635616511</v>
      </c>
      <c r="O110">
        <v>2.8300913589636498</v>
      </c>
      <c r="P110">
        <v>3.2655461060788751</v>
      </c>
      <c r="Q110">
        <v>3.0438611522355838</v>
      </c>
      <c r="R110">
        <v>0</v>
      </c>
      <c r="S110">
        <v>0</v>
      </c>
      <c r="T110">
        <v>0</v>
      </c>
      <c r="U110">
        <v>0.070713411130802803</v>
      </c>
      <c r="V110">
        <v>0.54722185611987695</v>
      </c>
      <c r="W110" t="s">
        <v>245</v>
      </c>
      <c r="X110" t="s">
        <v>246</v>
      </c>
      <c r="Y110" t="s">
        <v>247</v>
      </c>
      <c r="Z110" t="s">
        <v>248</v>
      </c>
      <c r="AA110" t="s">
        <v>249</v>
      </c>
      <c r="AB110" t="s">
        <v>250</v>
      </c>
      <c r="AC110" t="s">
        <v>251</v>
      </c>
      <c r="AD110" t="s">
        <v>252</v>
      </c>
      <c r="AE110" t="s">
        <v>253</v>
      </c>
      <c r="AF110" t="s">
        <v>254</v>
      </c>
      <c r="AG110" t="s">
        <v>255</v>
      </c>
      <c r="AH110" t="s">
        <v>256</v>
      </c>
      <c r="AI110" t="s">
        <v>257</v>
      </c>
      <c r="AJ110" t="s">
        <v>258</v>
      </c>
      <c r="AK110" t="s">
        <v>259</v>
      </c>
      <c r="AL110" t="s">
        <v>260</v>
      </c>
      <c r="AM110" t="s">
        <v>261</v>
      </c>
      <c r="AN110" t="s">
        <v>262</v>
      </c>
      <c r="AO110" t="s">
        <v>263</v>
      </c>
      <c r="AP110" t="s">
        <v>264</v>
      </c>
      <c r="AQ110" t="s">
        <v>265</v>
      </c>
      <c r="AR110" t="s">
        <v>266</v>
      </c>
      <c r="AS110">
        <v>0</v>
      </c>
      <c r="AT110">
        <v>1.71859891106077</v>
      </c>
      <c r="AU110">
        <v>0.070269034776492906</v>
      </c>
      <c r="AV110">
        <v>0.48830214705696229</v>
      </c>
      <c r="AW110">
        <v>0</v>
      </c>
      <c r="AX110">
        <v>0.37779034850532589</v>
      </c>
      <c r="AY110">
        <v>0.24312017605628919</v>
      </c>
      <c r="AZ110">
        <v>0</v>
      </c>
      <c r="BA110">
        <v>0.2032987567439476</v>
      </c>
      <c r="BB110">
        <v>0</v>
      </c>
      <c r="BC110">
        <v>0.66947650357178379</v>
      </c>
      <c r="BD110">
        <v>0</v>
      </c>
      <c r="BE110">
        <v>0.26206209961761479</v>
      </c>
      <c r="BF110">
        <v>0</v>
      </c>
      <c r="BG110">
        <v>0</v>
      </c>
      <c r="BH110">
        <v>0</v>
      </c>
      <c r="BI110">
        <v>0.14625015355968871</v>
      </c>
      <c r="BJ110">
        <v>0.73321705656189495</v>
      </c>
      <c r="BK110">
        <v>0</v>
      </c>
      <c r="BL110">
        <v>0.40469370416542189</v>
      </c>
      <c r="BM110">
        <v>0.25704638952772602</v>
      </c>
      <c r="BN110">
        <v>0</v>
      </c>
      <c r="BO110">
        <v>0</v>
      </c>
      <c r="BP110">
        <v>1.847418</v>
      </c>
      <c r="BQ110">
        <v>1.1845600000000001</v>
      </c>
      <c r="BR110">
        <v>18.327804</v>
      </c>
      <c r="BS110">
        <v>327.86346099999997</v>
      </c>
      <c r="BT110">
        <v>9.6176509999999986</v>
      </c>
      <c r="BU110">
        <v>28.355004000000001</v>
      </c>
      <c r="BV110">
        <v>68.53595</v>
      </c>
      <c r="BW110">
        <v>78.885591000000005</v>
      </c>
      <c r="BX110">
        <v>73.475854999999981</v>
      </c>
      <c r="BY110">
        <v>0</v>
      </c>
      <c r="BZ110">
        <v>0</v>
      </c>
      <c r="CA110">
        <v>0</v>
      </c>
      <c r="CB110">
        <v>10.331996</v>
      </c>
      <c r="CC110">
        <v>80.021195999999989</v>
      </c>
      <c r="CD110">
        <v>0</v>
      </c>
      <c r="CE110">
        <v>217.926187</v>
      </c>
      <c r="CF110">
        <v>3.3915549999999999</v>
      </c>
      <c r="CG110">
        <v>15.633775</v>
      </c>
      <c r="CH110">
        <v>0</v>
      </c>
      <c r="CI110">
        <v>9.8161970000000007</v>
      </c>
      <c r="CJ110">
        <v>11.548596999999999</v>
      </c>
      <c r="CK110">
        <v>0</v>
      </c>
      <c r="CL110">
        <v>9.4351939999999992</v>
      </c>
      <c r="CM110">
        <v>0</v>
      </c>
      <c r="CN110">
        <v>19.612431999999998</v>
      </c>
      <c r="CO110">
        <v>0</v>
      </c>
      <c r="CP110">
        <v>5.3269479999999998</v>
      </c>
      <c r="CQ110">
        <v>0</v>
      </c>
      <c r="CR110">
        <v>0</v>
      </c>
      <c r="CS110">
        <v>0</v>
      </c>
      <c r="CT110">
        <v>1.3284899999999999</v>
      </c>
      <c r="CU110">
        <v>15.434222999999999</v>
      </c>
      <c r="CV110">
        <v>0</v>
      </c>
      <c r="CW110">
        <v>19.721603999999999</v>
      </c>
      <c r="CX110">
        <v>20.048041000000001</v>
      </c>
      <c r="CY110">
        <v>0</v>
      </c>
    </row>
    <row r="111">
      <c r="A111" t="s">
        <v>691</v>
      </c>
      <c r="B111">
        <v>2009</v>
      </c>
      <c r="C111" t="s">
        <v>695</v>
      </c>
      <c r="D111">
        <v>159</v>
      </c>
      <c r="E111" t="s">
        <v>62</v>
      </c>
      <c r="F111" t="s">
        <v>282</v>
      </c>
      <c r="G111" t="s">
        <v>197</v>
      </c>
      <c r="H111">
        <v>0.19121398528706751</v>
      </c>
      <c r="I111">
        <v>0.23687981884782011</v>
      </c>
      <c r="J111">
        <v>0.46328073172732409</v>
      </c>
      <c r="K111">
        <v>1.842990052948402</v>
      </c>
      <c r="L111">
        <v>4.2837857705267091</v>
      </c>
      <c r="M111">
        <v>3.2281091785116658</v>
      </c>
      <c r="N111">
        <v>5.4619121425020296</v>
      </c>
      <c r="O111">
        <v>6.9653103454119476</v>
      </c>
      <c r="P111">
        <v>4.515284026596504</v>
      </c>
      <c r="Q111">
        <v>3.8983602016170118</v>
      </c>
      <c r="R111">
        <v>0.14700198439555259</v>
      </c>
      <c r="S111">
        <v>0.1640704615976232</v>
      </c>
      <c r="T111">
        <v>0.29679551925824732</v>
      </c>
      <c r="U111">
        <v>0.97507756861427686</v>
      </c>
      <c r="V111">
        <v>2.6149816183554022</v>
      </c>
      <c r="W111" t="s">
        <v>245</v>
      </c>
      <c r="X111" t="s">
        <v>246</v>
      </c>
      <c r="Y111" t="s">
        <v>247</v>
      </c>
      <c r="Z111" t="s">
        <v>248</v>
      </c>
      <c r="AA111" t="s">
        <v>249</v>
      </c>
      <c r="AB111" t="s">
        <v>250</v>
      </c>
      <c r="AC111" t="s">
        <v>251</v>
      </c>
      <c r="AD111" t="s">
        <v>252</v>
      </c>
      <c r="AE111" t="s">
        <v>253</v>
      </c>
      <c r="AF111" t="s">
        <v>254</v>
      </c>
      <c r="AG111" t="s">
        <v>255</v>
      </c>
      <c r="AH111" t="s">
        <v>256</v>
      </c>
      <c r="AI111" t="s">
        <v>257</v>
      </c>
      <c r="AJ111" t="s">
        <v>258</v>
      </c>
      <c r="AK111" t="s">
        <v>259</v>
      </c>
      <c r="AL111" t="s">
        <v>260</v>
      </c>
      <c r="AM111" t="s">
        <v>261</v>
      </c>
      <c r="AN111" t="s">
        <v>262</v>
      </c>
      <c r="AO111" t="s">
        <v>263</v>
      </c>
      <c r="AP111" t="s">
        <v>264</v>
      </c>
      <c r="AQ111" t="s">
        <v>265</v>
      </c>
      <c r="AR111" t="s">
        <v>266</v>
      </c>
      <c r="AS111">
        <v>0</v>
      </c>
      <c r="AT111">
        <v>4.4490233837032287</v>
      </c>
      <c r="AU111">
        <v>0.45441554807729501</v>
      </c>
      <c r="AV111">
        <v>0.019846079238608798</v>
      </c>
      <c r="AW111">
        <v>0.21870428504456049</v>
      </c>
      <c r="AX111">
        <v>0.67417840180299882</v>
      </c>
      <c r="AY111">
        <v>0.16100969725386391</v>
      </c>
      <c r="AZ111">
        <v>0.97073969264309445</v>
      </c>
      <c r="BA111">
        <v>0.29106482850541771</v>
      </c>
      <c r="BB111">
        <v>0</v>
      </c>
      <c r="BC111">
        <v>1.882316392296127</v>
      </c>
      <c r="BD111">
        <v>0</v>
      </c>
      <c r="BE111">
        <v>1.7197301723839149</v>
      </c>
      <c r="BF111">
        <v>0.018455249609755801</v>
      </c>
      <c r="BG111">
        <v>0</v>
      </c>
      <c r="BH111">
        <v>4.2761893124161263</v>
      </c>
      <c r="BI111">
        <v>0.091657097796249795</v>
      </c>
      <c r="BJ111">
        <v>0.093308004567067698</v>
      </c>
      <c r="BK111">
        <v>4.6517138771099518</v>
      </c>
      <c r="BL111">
        <v>1.2277391118351251</v>
      </c>
      <c r="BM111">
        <v>0.58148788898891057</v>
      </c>
      <c r="BN111">
        <v>0</v>
      </c>
      <c r="BO111">
        <v>32.593578999999998</v>
      </c>
      <c r="BP111">
        <v>40.267254000000008</v>
      </c>
      <c r="BQ111">
        <v>78.85008599999999</v>
      </c>
      <c r="BR111">
        <v>313.74040200000002</v>
      </c>
      <c r="BS111">
        <v>729.67378100000042</v>
      </c>
      <c r="BT111">
        <v>77.973647000000014</v>
      </c>
      <c r="BU111">
        <v>131.694095</v>
      </c>
      <c r="BV111">
        <v>168.67800399999999</v>
      </c>
      <c r="BW111">
        <v>109.07543099999999</v>
      </c>
      <c r="BX111">
        <v>94.102632999999983</v>
      </c>
      <c r="BY111">
        <v>21.496386000000001</v>
      </c>
      <c r="BZ111">
        <v>23.957809000000001</v>
      </c>
      <c r="CA111">
        <v>43.284419999999997</v>
      </c>
      <c r="CB111">
        <v>142.469404</v>
      </c>
      <c r="CC111">
        <v>382.39327300000002</v>
      </c>
      <c r="CD111">
        <v>0</v>
      </c>
      <c r="CE111">
        <v>564.15647399999966</v>
      </c>
      <c r="CF111">
        <v>21.932496</v>
      </c>
      <c r="CG111">
        <v>0.63540399999999997</v>
      </c>
      <c r="CH111">
        <v>5.4872899999999998</v>
      </c>
      <c r="CI111">
        <v>17.517302999999998</v>
      </c>
      <c r="CJ111">
        <v>7.648218</v>
      </c>
      <c r="CK111">
        <v>28.463225999999999</v>
      </c>
      <c r="CL111">
        <v>13.508459999999999</v>
      </c>
      <c r="CM111">
        <v>0</v>
      </c>
      <c r="CN111">
        <v>55.142789999999998</v>
      </c>
      <c r="CO111">
        <v>0</v>
      </c>
      <c r="CP111">
        <v>34.957032000000012</v>
      </c>
      <c r="CQ111">
        <v>0.85026400000000002</v>
      </c>
      <c r="CR111">
        <v>0</v>
      </c>
      <c r="CS111">
        <v>158.063863</v>
      </c>
      <c r="CT111">
        <v>0.83258399999999999</v>
      </c>
      <c r="CU111">
        <v>1.964134</v>
      </c>
      <c r="CV111">
        <v>178.78268100000011</v>
      </c>
      <c r="CW111">
        <v>59.830396000000007</v>
      </c>
      <c r="CX111">
        <v>45.352487000000004</v>
      </c>
      <c r="CY111">
        <v>0</v>
      </c>
    </row>
    <row r="112">
      <c r="A112" t="s">
        <v>691</v>
      </c>
      <c r="B112">
        <v>2009</v>
      </c>
      <c r="C112" t="s">
        <v>695</v>
      </c>
      <c r="D112">
        <v>160</v>
      </c>
      <c r="E112" t="s">
        <v>62</v>
      </c>
      <c r="F112" t="s">
        <v>283</v>
      </c>
      <c r="G112" t="s">
        <v>197</v>
      </c>
      <c r="H112">
        <v>24.141380465229648</v>
      </c>
      <c r="I112">
        <v>37.981431400089022</v>
      </c>
      <c r="J112">
        <v>52.229374587952179</v>
      </c>
      <c r="K112">
        <v>66.358389942023493</v>
      </c>
      <c r="L112">
        <v>68.740310092174994</v>
      </c>
      <c r="M112">
        <v>57.233869482947583</v>
      </c>
      <c r="N112">
        <v>66.221946867387899</v>
      </c>
      <c r="O112">
        <v>66.165213500520039</v>
      </c>
      <c r="P112">
        <v>68.348709673717195</v>
      </c>
      <c r="Q112">
        <v>42.32078208240226</v>
      </c>
      <c r="R112">
        <v>23.382130781562179</v>
      </c>
      <c r="S112">
        <v>34.327800954956039</v>
      </c>
      <c r="T112">
        <v>48.79717192341684</v>
      </c>
      <c r="U112">
        <v>58.891968900961658</v>
      </c>
      <c r="V112">
        <v>75.626202515049116</v>
      </c>
      <c r="W112" t="s">
        <v>245</v>
      </c>
      <c r="X112" t="s">
        <v>246</v>
      </c>
      <c r="Y112" t="s">
        <v>247</v>
      </c>
      <c r="Z112" t="s">
        <v>248</v>
      </c>
      <c r="AA112" t="s">
        <v>249</v>
      </c>
      <c r="AB112" t="s">
        <v>250</v>
      </c>
      <c r="AC112" t="s">
        <v>251</v>
      </c>
      <c r="AD112" t="s">
        <v>252</v>
      </c>
      <c r="AE112" t="s">
        <v>253</v>
      </c>
      <c r="AF112" t="s">
        <v>254</v>
      </c>
      <c r="AG112" t="s">
        <v>255</v>
      </c>
      <c r="AH112" t="s">
        <v>256</v>
      </c>
      <c r="AI112" t="s">
        <v>257</v>
      </c>
      <c r="AJ112" t="s">
        <v>258</v>
      </c>
      <c r="AK112" t="s">
        <v>259</v>
      </c>
      <c r="AL112" t="s">
        <v>260</v>
      </c>
      <c r="AM112" t="s">
        <v>261</v>
      </c>
      <c r="AN112" t="s">
        <v>262</v>
      </c>
      <c r="AO112" t="s">
        <v>263</v>
      </c>
      <c r="AP112" t="s">
        <v>264</v>
      </c>
      <c r="AQ112" t="s">
        <v>265</v>
      </c>
      <c r="AR112" t="s">
        <v>266</v>
      </c>
      <c r="AS112">
        <v>74.244012712152895</v>
      </c>
      <c r="AT112">
        <v>78.108355293364923</v>
      </c>
      <c r="AU112">
        <v>88.973481759067823</v>
      </c>
      <c r="AV112">
        <v>53.401316056880411</v>
      </c>
      <c r="AW112">
        <v>5.3659024135596489</v>
      </c>
      <c r="AX112">
        <v>14.106886971061661</v>
      </c>
      <c r="AY112">
        <v>11.26258537487943</v>
      </c>
      <c r="AZ112">
        <v>3.9844235396900078</v>
      </c>
      <c r="BA112">
        <v>69.9935707352154</v>
      </c>
      <c r="BB112">
        <v>17.76623112080096</v>
      </c>
      <c r="BC112">
        <v>24.350001447337309</v>
      </c>
      <c r="BD112">
        <v>75.152736075036032</v>
      </c>
      <c r="BE112">
        <v>13.59848870111083</v>
      </c>
      <c r="BF112">
        <v>54.219509490745367</v>
      </c>
      <c r="BG112">
        <v>10.186811492400549</v>
      </c>
      <c r="BH112">
        <v>77.425538272404097</v>
      </c>
      <c r="BI112">
        <v>7.0521173649484359</v>
      </c>
      <c r="BJ112">
        <v>17.68923607972091</v>
      </c>
      <c r="BK112">
        <v>53.891027285123002</v>
      </c>
      <c r="BL112">
        <v>15.00795797249182</v>
      </c>
      <c r="BM112">
        <v>81.82236693182368</v>
      </c>
      <c r="BN112">
        <v>13.642796019826241</v>
      </c>
      <c r="BO112">
        <v>4115.0441489999994</v>
      </c>
      <c r="BP112">
        <v>6456.4721169999948</v>
      </c>
      <c r="BQ112">
        <v>8889.4063490000062</v>
      </c>
      <c r="BR112">
        <v>11296.484157999999</v>
      </c>
      <c r="BS112">
        <v>11708.80260099997</v>
      </c>
      <c r="BT112">
        <v>1382.460532999999</v>
      </c>
      <c r="BU112">
        <v>1596.7007770000021</v>
      </c>
      <c r="BV112">
        <v>1602.3142680000001</v>
      </c>
      <c r="BW112">
        <v>1651.0954619999991</v>
      </c>
      <c r="BX112">
        <v>1021.582619</v>
      </c>
      <c r="BY112">
        <v>3419.214447000003</v>
      </c>
      <c r="BZ112">
        <v>5012.5957509999989</v>
      </c>
      <c r="CA112">
        <v>7116.540336</v>
      </c>
      <c r="CB112">
        <v>8604.7551289999938</v>
      </c>
      <c r="CC112">
        <v>11058.95005199998</v>
      </c>
      <c r="CD112">
        <v>3452.9141220000042</v>
      </c>
      <c r="CE112">
        <v>9904.4960009999668</v>
      </c>
      <c r="CF112">
        <v>4294.3304669999934</v>
      </c>
      <c r="CG112">
        <v>1709.7286280000019</v>
      </c>
      <c r="CH112">
        <v>134.63047900000001</v>
      </c>
      <c r="CI112">
        <v>366.54187200000013</v>
      </c>
      <c r="CJ112">
        <v>534.99080899999956</v>
      </c>
      <c r="CK112">
        <v>116.82796999999999</v>
      </c>
      <c r="CL112">
        <v>3248.4355989999958</v>
      </c>
      <c r="CM112">
        <v>213.304675</v>
      </c>
      <c r="CN112">
        <v>713.33757800000001</v>
      </c>
      <c r="CO112">
        <v>1755.5337360000001</v>
      </c>
      <c r="CP112">
        <v>276.41708699999998</v>
      </c>
      <c r="CQ112">
        <v>2497.9828500000008</v>
      </c>
      <c r="CR112">
        <v>160.30044300000009</v>
      </c>
      <c r="CS112">
        <v>2861.9358920000059</v>
      </c>
      <c r="CT112">
        <v>64.059196999999983</v>
      </c>
      <c r="CU112">
        <v>372.35851500000001</v>
      </c>
      <c r="CV112">
        <v>2071.2327959999998</v>
      </c>
      <c r="CW112">
        <v>731.37041899999974</v>
      </c>
      <c r="CX112">
        <v>6381.6425119999894</v>
      </c>
      <c r="CY112">
        <v>603.83772699999997</v>
      </c>
    </row>
    <row r="113">
      <c r="A113" t="s">
        <v>691</v>
      </c>
      <c r="B113">
        <v>2009</v>
      </c>
      <c r="C113" t="s">
        <v>695</v>
      </c>
      <c r="D113">
        <v>161</v>
      </c>
      <c r="E113" t="s">
        <v>62</v>
      </c>
      <c r="F113" t="s">
        <v>284</v>
      </c>
      <c r="G113" t="s">
        <v>197</v>
      </c>
      <c r="H113">
        <v>75.141536444212647</v>
      </c>
      <c r="I113">
        <v>61.293933844622913</v>
      </c>
      <c r="J113">
        <v>46.314731424892948</v>
      </c>
      <c r="K113">
        <v>29.898535398793651</v>
      </c>
      <c r="L113">
        <v>5.5916075056243413</v>
      </c>
      <c r="M113">
        <v>34.359527780195172</v>
      </c>
      <c r="N113">
        <v>11.501743975087329</v>
      </c>
      <c r="O113">
        <v>4.5801924992085166</v>
      </c>
      <c r="P113">
        <v>1.6261083214497909</v>
      </c>
      <c r="Q113">
        <v>0.39916351600772532</v>
      </c>
      <c r="R113">
        <v>76.060733140081666</v>
      </c>
      <c r="S113">
        <v>64.863566609965233</v>
      </c>
      <c r="T113">
        <v>50.169929022000417</v>
      </c>
      <c r="U113">
        <v>39.179347133760317</v>
      </c>
      <c r="V113">
        <v>15.388507093002341</v>
      </c>
      <c r="W113" t="s">
        <v>245</v>
      </c>
      <c r="X113" t="s">
        <v>246</v>
      </c>
      <c r="Y113" t="s">
        <v>247</v>
      </c>
      <c r="Z113" t="s">
        <v>248</v>
      </c>
      <c r="AA113" t="s">
        <v>249</v>
      </c>
      <c r="AB113" t="s">
        <v>250</v>
      </c>
      <c r="AC113" t="s">
        <v>251</v>
      </c>
      <c r="AD113" t="s">
        <v>252</v>
      </c>
      <c r="AE113" t="s">
        <v>253</v>
      </c>
      <c r="AF113" t="s">
        <v>254</v>
      </c>
      <c r="AG113" t="s">
        <v>255</v>
      </c>
      <c r="AH113" t="s">
        <v>256</v>
      </c>
      <c r="AI113" t="s">
        <v>257</v>
      </c>
      <c r="AJ113" t="s">
        <v>258</v>
      </c>
      <c r="AK113" t="s">
        <v>259</v>
      </c>
      <c r="AL113" t="s">
        <v>260</v>
      </c>
      <c r="AM113" t="s">
        <v>261</v>
      </c>
      <c r="AN113" t="s">
        <v>262</v>
      </c>
      <c r="AO113" t="s">
        <v>263</v>
      </c>
      <c r="AP113" t="s">
        <v>264</v>
      </c>
      <c r="AQ113" t="s">
        <v>265</v>
      </c>
      <c r="AR113" t="s">
        <v>266</v>
      </c>
      <c r="AS113">
        <v>24.44120333901763</v>
      </c>
      <c r="AT113">
        <v>3.6722122401328532</v>
      </c>
      <c r="AU113">
        <v>8.9577824878877426</v>
      </c>
      <c r="AV113">
        <v>39.528394216193419</v>
      </c>
      <c r="AW113">
        <v>94.415393301395696</v>
      </c>
      <c r="AX113">
        <v>84.660126525483093</v>
      </c>
      <c r="AY113">
        <v>85.961787781973825</v>
      </c>
      <c r="AZ113">
        <v>94.64593689447716</v>
      </c>
      <c r="BA113">
        <v>8.4708096424612673</v>
      </c>
      <c r="BB113">
        <v>81.962364371104044</v>
      </c>
      <c r="BC113">
        <v>68.066077295456623</v>
      </c>
      <c r="BD113">
        <v>24.736434498418081</v>
      </c>
      <c r="BE113">
        <v>78.044043160991379</v>
      </c>
      <c r="BF113">
        <v>36.166487859712667</v>
      </c>
      <c r="BG113">
        <v>89.382699492005756</v>
      </c>
      <c r="BH113">
        <v>17.355517889631241</v>
      </c>
      <c r="BI113">
        <v>92.137090340066962</v>
      </c>
      <c r="BJ113">
        <v>79.818375438516441</v>
      </c>
      <c r="BK113">
        <v>40.943295978121938</v>
      </c>
      <c r="BL113">
        <v>83.11853584989619</v>
      </c>
      <c r="BM113">
        <v>16.014627203600789</v>
      </c>
      <c r="BN113">
        <v>85.521667738228402</v>
      </c>
      <c r="BO113">
        <v>12808.328850000011</v>
      </c>
      <c r="BP113">
        <v>10419.36968199999</v>
      </c>
      <c r="BQ113">
        <v>7882.7378430000053</v>
      </c>
      <c r="BR113">
        <v>5089.7607939999916</v>
      </c>
      <c r="BS113">
        <v>952.44011000000012</v>
      </c>
      <c r="BT113">
        <v>829.94023500000094</v>
      </c>
      <c r="BU113">
        <v>277.32261600000021</v>
      </c>
      <c r="BV113">
        <v>110.917919</v>
      </c>
      <c r="BW113">
        <v>39.281796</v>
      </c>
      <c r="BX113">
        <v>9.6354199999999999</v>
      </c>
      <c r="BY113">
        <v>11122.508895000021</v>
      </c>
      <c r="BZ113">
        <v>9471.4729560000014</v>
      </c>
      <c r="CA113">
        <v>7316.7421280000062</v>
      </c>
      <c r="CB113">
        <v>5724.5273759999936</v>
      </c>
      <c r="CC113">
        <v>2250.287937999999</v>
      </c>
      <c r="CD113">
        <v>1136.7027869999999</v>
      </c>
      <c r="CE113">
        <v>465.65327500000012</v>
      </c>
      <c r="CF113">
        <v>432.3499260000001</v>
      </c>
      <c r="CG113">
        <v>1265.5648250000011</v>
      </c>
      <c r="CH113">
        <v>2368.881996999999</v>
      </c>
      <c r="CI113">
        <v>2199.7398379999959</v>
      </c>
      <c r="CJ113">
        <v>4083.3223330000069</v>
      </c>
      <c r="CK113">
        <v>2775.1298440000028</v>
      </c>
      <c r="CL113">
        <v>393.134388</v>
      </c>
      <c r="CM113">
        <v>984.05539000000022</v>
      </c>
      <c r="CN113">
        <v>1994.007714000003</v>
      </c>
      <c r="CO113">
        <v>577.83186000000001</v>
      </c>
      <c r="CP113">
        <v>1586.404749999997</v>
      </c>
      <c r="CQ113">
        <v>1666.2501609999999</v>
      </c>
      <c r="CR113">
        <v>1406.532980000002</v>
      </c>
      <c r="CS113">
        <v>641.52449800000022</v>
      </c>
      <c r="CT113">
        <v>836.94410000000062</v>
      </c>
      <c r="CU113">
        <v>1680.1772339999991</v>
      </c>
      <c r="CV113">
        <v>1573.6032819999989</v>
      </c>
      <c r="CW113">
        <v>4050.5469500000099</v>
      </c>
      <c r="CX113">
        <v>1249.042647</v>
      </c>
      <c r="CY113">
        <v>3785.2365000000032</v>
      </c>
    </row>
    <row r="114">
      <c r="A114" t="s">
        <v>691</v>
      </c>
      <c r="B114">
        <v>2009</v>
      </c>
      <c r="C114" t="s">
        <v>695</v>
      </c>
      <c r="D114">
        <v>162</v>
      </c>
      <c r="E114" t="s">
        <v>62</v>
      </c>
      <c r="F114" t="s">
        <v>285</v>
      </c>
      <c r="G114" t="s">
        <v>197</v>
      </c>
      <c r="H114">
        <v>0</v>
      </c>
      <c r="I114">
        <v>0</v>
      </c>
      <c r="J114">
        <v>0.041754180646623999</v>
      </c>
      <c r="K114">
        <v>0</v>
      </c>
      <c r="L114">
        <v>0</v>
      </c>
      <c r="M114">
        <v>0</v>
      </c>
      <c r="N114">
        <v>0</v>
      </c>
      <c r="O114">
        <v>0</v>
      </c>
      <c r="P114">
        <v>0</v>
      </c>
      <c r="Q114">
        <v>0</v>
      </c>
      <c r="R114">
        <v>0</v>
      </c>
      <c r="S114">
        <v>0</v>
      </c>
      <c r="T114">
        <v>0.048728566663291499</v>
      </c>
      <c r="U114">
        <v>0</v>
      </c>
      <c r="V114">
        <v>0</v>
      </c>
      <c r="W114" t="s">
        <v>245</v>
      </c>
      <c r="X114" t="s">
        <v>246</v>
      </c>
      <c r="Y114" t="s">
        <v>247</v>
      </c>
      <c r="Z114" t="s">
        <v>248</v>
      </c>
      <c r="AA114" t="s">
        <v>249</v>
      </c>
      <c r="AB114" t="s">
        <v>250</v>
      </c>
      <c r="AC114" t="s">
        <v>251</v>
      </c>
      <c r="AD114" t="s">
        <v>252</v>
      </c>
      <c r="AE114" t="s">
        <v>253</v>
      </c>
      <c r="AF114" t="s">
        <v>254</v>
      </c>
      <c r="AG114" t="s">
        <v>255</v>
      </c>
      <c r="AH114" t="s">
        <v>256</v>
      </c>
      <c r="AI114" t="s">
        <v>257</v>
      </c>
      <c r="AJ114" t="s">
        <v>258</v>
      </c>
      <c r="AK114" t="s">
        <v>259</v>
      </c>
      <c r="AL114" t="s">
        <v>260</v>
      </c>
      <c r="AM114" t="s">
        <v>261</v>
      </c>
      <c r="AN114" t="s">
        <v>262</v>
      </c>
      <c r="AO114" t="s">
        <v>263</v>
      </c>
      <c r="AP114" t="s">
        <v>264</v>
      </c>
      <c r="AQ114" t="s">
        <v>265</v>
      </c>
      <c r="AR114" t="s">
        <v>266</v>
      </c>
      <c r="AS114">
        <v>0</v>
      </c>
      <c r="AT114">
        <v>0.056043211146603697</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7.106535</v>
      </c>
      <c r="BR114">
        <v>0</v>
      </c>
      <c r="BS114">
        <v>0</v>
      </c>
      <c r="BT114">
        <v>0</v>
      </c>
      <c r="BU114">
        <v>0</v>
      </c>
      <c r="BV114">
        <v>0</v>
      </c>
      <c r="BW114">
        <v>0</v>
      </c>
      <c r="BX114">
        <v>0</v>
      </c>
      <c r="BY114">
        <v>0</v>
      </c>
      <c r="BZ114">
        <v>0</v>
      </c>
      <c r="CA114">
        <v>7.106535</v>
      </c>
      <c r="CB114">
        <v>0</v>
      </c>
      <c r="CC114">
        <v>0</v>
      </c>
      <c r="CD114">
        <v>0</v>
      </c>
      <c r="CE114">
        <v>7.106535</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row>
    <row r="115">
      <c r="A115" t="s">
        <v>691</v>
      </c>
      <c r="B115">
        <v>2009</v>
      </c>
      <c r="C115" t="s">
        <v>695</v>
      </c>
      <c r="D115">
        <v>163</v>
      </c>
      <c r="E115" t="s">
        <v>62</v>
      </c>
      <c r="F115" t="s">
        <v>286</v>
      </c>
      <c r="G115" t="s">
        <v>197</v>
      </c>
      <c r="H115">
        <v>0</v>
      </c>
      <c r="I115">
        <v>0</v>
      </c>
      <c r="J115">
        <v>0.0147891034222578</v>
      </c>
      <c r="K115">
        <v>0.37088637581221412</v>
      </c>
      <c r="L115">
        <v>3.3713460551196182</v>
      </c>
      <c r="M115">
        <v>1.6670750135210459</v>
      </c>
      <c r="N115">
        <v>8.8373060067436455</v>
      </c>
      <c r="O115">
        <v>6.9380996429744668</v>
      </c>
      <c r="P115">
        <v>6.5862154676172873</v>
      </c>
      <c r="Q115">
        <v>2.4624178163634509</v>
      </c>
      <c r="R115">
        <v>0</v>
      </c>
      <c r="S115">
        <v>0</v>
      </c>
      <c r="T115">
        <v>0</v>
      </c>
      <c r="U115">
        <v>0</v>
      </c>
      <c r="V115">
        <v>0</v>
      </c>
      <c r="W115" t="s">
        <v>245</v>
      </c>
      <c r="X115" t="s">
        <v>246</v>
      </c>
      <c r="Y115" t="s">
        <v>247</v>
      </c>
      <c r="Z115" t="s">
        <v>248</v>
      </c>
      <c r="AA115" t="s">
        <v>249</v>
      </c>
      <c r="AB115" t="s">
        <v>250</v>
      </c>
      <c r="AC115" t="s">
        <v>251</v>
      </c>
      <c r="AD115" t="s">
        <v>252</v>
      </c>
      <c r="AE115" t="s">
        <v>253</v>
      </c>
      <c r="AF115" t="s">
        <v>254</v>
      </c>
      <c r="AG115" t="s">
        <v>255</v>
      </c>
      <c r="AH115" t="s">
        <v>256</v>
      </c>
      <c r="AI115" t="s">
        <v>257</v>
      </c>
      <c r="AJ115" t="s">
        <v>258</v>
      </c>
      <c r="AK115" t="s">
        <v>259</v>
      </c>
      <c r="AL115" t="s">
        <v>260</v>
      </c>
      <c r="AM115" t="s">
        <v>261</v>
      </c>
      <c r="AN115" t="s">
        <v>262</v>
      </c>
      <c r="AO115" t="s">
        <v>263</v>
      </c>
      <c r="AP115" t="s">
        <v>264</v>
      </c>
      <c r="AQ115" t="s">
        <v>265</v>
      </c>
      <c r="AR115" t="s">
        <v>266</v>
      </c>
      <c r="AS115">
        <v>0</v>
      </c>
      <c r="AT115">
        <v>0.048924074691597999</v>
      </c>
      <c r="AU115">
        <v>0</v>
      </c>
      <c r="AV115">
        <v>0</v>
      </c>
      <c r="AW115">
        <v>0</v>
      </c>
      <c r="AX115">
        <v>0</v>
      </c>
      <c r="AY115">
        <v>0</v>
      </c>
      <c r="AZ115">
        <v>0.051971386852301703</v>
      </c>
      <c r="BA115">
        <v>13.44522649163955</v>
      </c>
      <c r="BB115">
        <v>0</v>
      </c>
      <c r="BC115">
        <v>0</v>
      </c>
      <c r="BD115">
        <v>0</v>
      </c>
      <c r="BE115">
        <v>0</v>
      </c>
      <c r="BF115">
        <v>0</v>
      </c>
      <c r="BG115">
        <v>0</v>
      </c>
      <c r="BH115">
        <v>0</v>
      </c>
      <c r="BI115">
        <v>0</v>
      </c>
      <c r="BJ115">
        <v>0.1129801610407187</v>
      </c>
      <c r="BK115">
        <v>0</v>
      </c>
      <c r="BL115">
        <v>0</v>
      </c>
      <c r="BM115">
        <v>0</v>
      </c>
      <c r="BN115">
        <v>0.1311270038800518</v>
      </c>
      <c r="BO115">
        <v>0</v>
      </c>
      <c r="BP115">
        <v>0</v>
      </c>
      <c r="BQ115">
        <v>2.517096</v>
      </c>
      <c r="BR115">
        <v>63.137638999999993</v>
      </c>
      <c r="BS115">
        <v>574.25439900000003</v>
      </c>
      <c r="BT115">
        <v>40.267510000000001</v>
      </c>
      <c r="BU115">
        <v>213.07941</v>
      </c>
      <c r="BV115">
        <v>168.019046</v>
      </c>
      <c r="BW115">
        <v>159.102791</v>
      </c>
      <c r="BX115">
        <v>59.440376999999998</v>
      </c>
      <c r="BY115">
        <v>0</v>
      </c>
      <c r="BZ115">
        <v>0</v>
      </c>
      <c r="CA115">
        <v>0</v>
      </c>
      <c r="CB115">
        <v>0</v>
      </c>
      <c r="CC115">
        <v>0</v>
      </c>
      <c r="CD115">
        <v>0</v>
      </c>
      <c r="CE115">
        <v>6.2037960000000014</v>
      </c>
      <c r="CF115">
        <v>0</v>
      </c>
      <c r="CG115">
        <v>0</v>
      </c>
      <c r="CH115">
        <v>0</v>
      </c>
      <c r="CI115">
        <v>0</v>
      </c>
      <c r="CJ115">
        <v>0</v>
      </c>
      <c r="CK115">
        <v>1.523862</v>
      </c>
      <c r="CL115">
        <v>623.99948899999981</v>
      </c>
      <c r="CM115">
        <v>0</v>
      </c>
      <c r="CN115">
        <v>0</v>
      </c>
      <c r="CO115">
        <v>0</v>
      </c>
      <c r="CP115">
        <v>0</v>
      </c>
      <c r="CQ115">
        <v>0</v>
      </c>
      <c r="CR115">
        <v>0</v>
      </c>
      <c r="CS115">
        <v>0</v>
      </c>
      <c r="CT115">
        <v>0</v>
      </c>
      <c r="CU115">
        <v>2.3782329999999998</v>
      </c>
      <c r="CV115">
        <v>0</v>
      </c>
      <c r="CW115">
        <v>0</v>
      </c>
      <c r="CX115">
        <v>0</v>
      </c>
      <c r="CY115">
        <v>5.8037539999999996</v>
      </c>
    </row>
    <row r="116">
      <c r="A116" t="s">
        <v>691</v>
      </c>
      <c r="B116">
        <v>2009</v>
      </c>
      <c r="C116" t="s">
        <v>695</v>
      </c>
      <c r="D116">
        <v>164</v>
      </c>
      <c r="E116" t="s">
        <v>62</v>
      </c>
      <c r="F116" t="s">
        <v>287</v>
      </c>
      <c r="G116" t="s">
        <v>197</v>
      </c>
      <c r="H116">
        <v>0.074557556849479206</v>
      </c>
      <c r="I116">
        <v>0.028510233246424599</v>
      </c>
      <c r="J116">
        <v>0.0037040385130232998</v>
      </c>
      <c r="K116">
        <v>0.0745986716488167</v>
      </c>
      <c r="L116">
        <v>0.060231622678973903</v>
      </c>
      <c r="M116">
        <v>0.1033682713708792</v>
      </c>
      <c r="N116">
        <v>0</v>
      </c>
      <c r="O116">
        <v>0.36564558446376089</v>
      </c>
      <c r="P116">
        <v>0</v>
      </c>
      <c r="Q116">
        <v>0.058191816854372302</v>
      </c>
      <c r="R116">
        <v>0.048880455171823801</v>
      </c>
      <c r="S116">
        <v>0.071272830141688906</v>
      </c>
      <c r="T116">
        <v>0</v>
      </c>
      <c r="U116">
        <v>0</v>
      </c>
      <c r="V116">
        <v>0.074080169655639599</v>
      </c>
      <c r="W116" t="s">
        <v>245</v>
      </c>
      <c r="X116" t="s">
        <v>246</v>
      </c>
      <c r="Y116" t="s">
        <v>247</v>
      </c>
      <c r="Z116" t="s">
        <v>248</v>
      </c>
      <c r="AA116" t="s">
        <v>249</v>
      </c>
      <c r="AB116" t="s">
        <v>250</v>
      </c>
      <c r="AC116" t="s">
        <v>251</v>
      </c>
      <c r="AD116" t="s">
        <v>252</v>
      </c>
      <c r="AE116" t="s">
        <v>253</v>
      </c>
      <c r="AF116" t="s">
        <v>254</v>
      </c>
      <c r="AG116" t="s">
        <v>255</v>
      </c>
      <c r="AH116" t="s">
        <v>256</v>
      </c>
      <c r="AI116" t="s">
        <v>257</v>
      </c>
      <c r="AJ116" t="s">
        <v>258</v>
      </c>
      <c r="AK116" t="s">
        <v>259</v>
      </c>
      <c r="AL116" t="s">
        <v>260</v>
      </c>
      <c r="AM116" t="s">
        <v>261</v>
      </c>
      <c r="AN116" t="s">
        <v>262</v>
      </c>
      <c r="AO116" t="s">
        <v>263</v>
      </c>
      <c r="AP116" t="s">
        <v>264</v>
      </c>
      <c r="AQ116" t="s">
        <v>265</v>
      </c>
      <c r="AR116" t="s">
        <v>266</v>
      </c>
      <c r="AS116">
        <v>0</v>
      </c>
      <c r="AT116">
        <v>0</v>
      </c>
      <c r="AU116">
        <v>0</v>
      </c>
      <c r="AV116">
        <v>0</v>
      </c>
      <c r="AW116">
        <v>0</v>
      </c>
      <c r="AX116">
        <v>0</v>
      </c>
      <c r="AY116">
        <v>0</v>
      </c>
      <c r="AZ116">
        <v>0</v>
      </c>
      <c r="BA116">
        <v>0</v>
      </c>
      <c r="BB116">
        <v>0</v>
      </c>
      <c r="BC116">
        <v>0.30976362797752149</v>
      </c>
      <c r="BD116">
        <v>0.1108294265460147</v>
      </c>
      <c r="BE116">
        <v>0</v>
      </c>
      <c r="BF116">
        <v>0.1188775465198771</v>
      </c>
      <c r="BG116">
        <v>0</v>
      </c>
      <c r="BH116">
        <v>0</v>
      </c>
      <c r="BI116">
        <v>0.19651588955698401</v>
      </c>
      <c r="BJ116">
        <v>0.45711536967111638</v>
      </c>
      <c r="BK116">
        <v>0.14468809203419691</v>
      </c>
      <c r="BL116">
        <v>0</v>
      </c>
      <c r="BM116">
        <v>0</v>
      </c>
      <c r="BN116">
        <v>0.1589622850472486</v>
      </c>
      <c r="BO116">
        <v>12.708786</v>
      </c>
      <c r="BP116">
        <v>4.8464609999999997</v>
      </c>
      <c r="BQ116">
        <v>0.63042500000000001</v>
      </c>
      <c r="BR116">
        <v>12.699263999999999</v>
      </c>
      <c r="BS116">
        <v>10.259485</v>
      </c>
      <c r="BT116">
        <v>2.4968180000000002</v>
      </c>
      <c r="BU116">
        <v>0</v>
      </c>
      <c r="BV116">
        <v>8.8547910000000005</v>
      </c>
      <c r="BW116">
        <v>0</v>
      </c>
      <c r="BX116">
        <v>1.4046940000000001</v>
      </c>
      <c r="BY116">
        <v>7.1478840000000003</v>
      </c>
      <c r="BZ116">
        <v>10.407363</v>
      </c>
      <c r="CA116">
        <v>0</v>
      </c>
      <c r="CB116">
        <v>0</v>
      </c>
      <c r="CC116">
        <v>10.832871000000001</v>
      </c>
      <c r="CD116">
        <v>0</v>
      </c>
      <c r="CE116">
        <v>0</v>
      </c>
      <c r="CF116">
        <v>0</v>
      </c>
      <c r="CG116">
        <v>0</v>
      </c>
      <c r="CH116">
        <v>0</v>
      </c>
      <c r="CI116">
        <v>0</v>
      </c>
      <c r="CJ116">
        <v>0</v>
      </c>
      <c r="CK116">
        <v>0</v>
      </c>
      <c r="CL116">
        <v>0</v>
      </c>
      <c r="CM116">
        <v>0</v>
      </c>
      <c r="CN116">
        <v>9.074580000000001</v>
      </c>
      <c r="CO116">
        <v>2.5889250000000001</v>
      </c>
      <c r="CP116">
        <v>0</v>
      </c>
      <c r="CQ116">
        <v>5.4768859999999986</v>
      </c>
      <c r="CR116">
        <v>0</v>
      </c>
      <c r="CS116">
        <v>0</v>
      </c>
      <c r="CT116">
        <v>1.785088</v>
      </c>
      <c r="CU116">
        <v>9.622281000000001</v>
      </c>
      <c r="CV116">
        <v>5.5609019999999996</v>
      </c>
      <c r="CW116">
        <v>0</v>
      </c>
      <c r="CX116">
        <v>0</v>
      </c>
      <c r="CY116">
        <v>7.0357590000000014</v>
      </c>
    </row>
    <row r="117">
      <c r="A117" t="s">
        <v>691</v>
      </c>
      <c r="B117">
        <v>2009</v>
      </c>
      <c r="C117" t="s">
        <v>695</v>
      </c>
      <c r="D117">
        <v>222</v>
      </c>
      <c r="E117" t="s">
        <v>36</v>
      </c>
      <c r="F117" t="s">
        <v>15</v>
      </c>
      <c r="G117" t="s">
        <v>717</v>
      </c>
      <c r="H117">
        <v>11.684154983457701</v>
      </c>
      <c r="I117">
        <v>20.13765621872535</v>
      </c>
      <c r="J117">
        <v>28.663261713922051</v>
      </c>
      <c r="K117">
        <v>43.066829338401092</v>
      </c>
      <c r="L117">
        <v>69.407494186792746</v>
      </c>
      <c r="M117">
        <v>27.398818370568879</v>
      </c>
      <c r="N117">
        <v>50.287173686534459</v>
      </c>
      <c r="O117">
        <v>61.605720787581163</v>
      </c>
      <c r="P117">
        <v>71.27972114666477</v>
      </c>
      <c r="Q117">
        <v>81.463020428121851</v>
      </c>
      <c r="R117">
        <v>11.2268074832278</v>
      </c>
      <c r="S117">
        <v>17.870384652371069</v>
      </c>
      <c r="T117">
        <v>26.052229763026581</v>
      </c>
      <c r="U117">
        <v>35.245425475252091</v>
      </c>
      <c r="V117">
        <v>62.864036389501408</v>
      </c>
      <c r="W117" t="s">
        <v>245</v>
      </c>
      <c r="X117" t="s">
        <v>246</v>
      </c>
      <c r="Y117" t="s">
        <v>247</v>
      </c>
      <c r="Z117" t="s">
        <v>248</v>
      </c>
      <c r="AA117" t="s">
        <v>249</v>
      </c>
      <c r="AB117" t="s">
        <v>250</v>
      </c>
      <c r="AC117" t="s">
        <v>251</v>
      </c>
      <c r="AD117" t="s">
        <v>252</v>
      </c>
      <c r="AE117" t="s">
        <v>253</v>
      </c>
      <c r="AF117" t="s">
        <v>254</v>
      </c>
      <c r="AG117" t="s">
        <v>255</v>
      </c>
      <c r="AH117" t="s">
        <v>256</v>
      </c>
      <c r="AI117" t="s">
        <v>257</v>
      </c>
      <c r="AJ117" t="s">
        <v>258</v>
      </c>
      <c r="AK117" t="s">
        <v>259</v>
      </c>
      <c r="AL117" t="s">
        <v>260</v>
      </c>
      <c r="AM117" t="s">
        <v>261</v>
      </c>
      <c r="AN117" t="s">
        <v>262</v>
      </c>
      <c r="AO117" t="s">
        <v>263</v>
      </c>
      <c r="AP117" t="s">
        <v>264</v>
      </c>
      <c r="AQ117" t="s">
        <v>265</v>
      </c>
      <c r="AR117" t="s">
        <v>266</v>
      </c>
      <c r="AS117">
        <v>41.712039927922582</v>
      </c>
      <c r="AT117">
        <v>68.831130743910123</v>
      </c>
      <c r="AU117">
        <v>30.510899443620701</v>
      </c>
      <c r="AV117">
        <v>23.129390170511549</v>
      </c>
      <c r="AW117">
        <v>9.2088174790208388</v>
      </c>
      <c r="AX117">
        <v>27.095410821525469</v>
      </c>
      <c r="AY117">
        <v>10.1902718727058</v>
      </c>
      <c r="AZ117">
        <v>2.2845095282021779</v>
      </c>
      <c r="BA117">
        <v>47.343650767743867</v>
      </c>
      <c r="BB117">
        <v>35.466567831472709</v>
      </c>
      <c r="BC117">
        <v>49.256642731895667</v>
      </c>
      <c r="BD117">
        <v>27.588621803811321</v>
      </c>
      <c r="BE117">
        <v>25.390693576406392</v>
      </c>
      <c r="BF117">
        <v>21.265650445143049</v>
      </c>
      <c r="BG117">
        <v>9.8955932808386393</v>
      </c>
      <c r="BH117">
        <v>40.38130091684031</v>
      </c>
      <c r="BI117">
        <v>15.11031101907987</v>
      </c>
      <c r="BJ117">
        <v>4.9637903046383647</v>
      </c>
      <c r="BK117">
        <v>20.23732681538722</v>
      </c>
      <c r="BL117">
        <v>43.12444490702358</v>
      </c>
      <c r="BM117">
        <v>50.02162145104564</v>
      </c>
      <c r="BN117">
        <v>4.2109062334910474</v>
      </c>
      <c r="BO117">
        <v>1993.077025000001</v>
      </c>
      <c r="BP117">
        <v>3427.404186000002</v>
      </c>
      <c r="BQ117">
        <v>4884.9883609999924</v>
      </c>
      <c r="BR117">
        <v>7332.2402750000047</v>
      </c>
      <c r="BS117">
        <v>11820.965667999981</v>
      </c>
      <c r="BT117">
        <v>661.67847800000004</v>
      </c>
      <c r="BU117">
        <v>1213.305687999999</v>
      </c>
      <c r="BV117">
        <v>1491.897633</v>
      </c>
      <c r="BW117">
        <v>1721.8997209999991</v>
      </c>
      <c r="BX117">
        <v>1968.166132000001</v>
      </c>
      <c r="BY117">
        <v>1642.414266</v>
      </c>
      <c r="BZ117">
        <v>2611.3204560000008</v>
      </c>
      <c r="CA117">
        <v>3809.927579000002</v>
      </c>
      <c r="CB117">
        <v>5151.7058640000032</v>
      </c>
      <c r="CC117">
        <v>9186.3596980000002</v>
      </c>
      <c r="CD117">
        <v>1940.374814999999</v>
      </c>
      <c r="CE117">
        <v>8752.0141019999974</v>
      </c>
      <c r="CF117">
        <v>1472.923522</v>
      </c>
      <c r="CG117">
        <v>740.52445600000044</v>
      </c>
      <c r="CH117">
        <v>231.04920899999999</v>
      </c>
      <c r="CI117">
        <v>705.13174100000003</v>
      </c>
      <c r="CJ117">
        <v>483.91903200000002</v>
      </c>
      <c r="CK117">
        <v>66.984497999999988</v>
      </c>
      <c r="CL117">
        <v>2197.2418170000001</v>
      </c>
      <c r="CM117">
        <v>425.53912800000001</v>
      </c>
      <c r="CN117">
        <v>1442.982018000002</v>
      </c>
      <c r="CO117">
        <v>644.80199299999981</v>
      </c>
      <c r="CP117">
        <v>517.27241600000025</v>
      </c>
      <c r="CQ117">
        <v>979.74383399999942</v>
      </c>
      <c r="CR117">
        <v>155.71781100000021</v>
      </c>
      <c r="CS117">
        <v>1492.643087000002</v>
      </c>
      <c r="CT117">
        <v>137.88041699999999</v>
      </c>
      <c r="CU117">
        <v>104.831301</v>
      </c>
      <c r="CV117">
        <v>777.79580600000008</v>
      </c>
      <c r="CW117">
        <v>2101.547951999999</v>
      </c>
      <c r="CX117">
        <v>3901.3795120000041</v>
      </c>
      <c r="CY117">
        <v>186.377048</v>
      </c>
    </row>
    <row r="118">
      <c r="A118" t="s">
        <v>691</v>
      </c>
      <c r="B118">
        <v>2009</v>
      </c>
      <c r="C118" t="s">
        <v>695</v>
      </c>
      <c r="D118">
        <v>223</v>
      </c>
      <c r="E118" t="s">
        <v>36</v>
      </c>
      <c r="F118" t="s">
        <v>16</v>
      </c>
      <c r="G118" t="s">
        <v>718</v>
      </c>
      <c r="H118">
        <v>35.54299067107722</v>
      </c>
      <c r="I118">
        <v>39.448210264696193</v>
      </c>
      <c r="J118">
        <v>40.565099835942917</v>
      </c>
      <c r="K118">
        <v>33.311080065620189</v>
      </c>
      <c r="L118">
        <v>19.70493988939679</v>
      </c>
      <c r="M118">
        <v>36.861993617037093</v>
      </c>
      <c r="N118">
        <v>30.833226112833689</v>
      </c>
      <c r="O118">
        <v>25.273955033756511</v>
      </c>
      <c r="P118">
        <v>17.63172607509772</v>
      </c>
      <c r="Q118">
        <v>14.34740771237094</v>
      </c>
      <c r="R118">
        <v>36.003779803571447</v>
      </c>
      <c r="S118">
        <v>37.677637083079532</v>
      </c>
      <c r="T118">
        <v>43.804619177637328</v>
      </c>
      <c r="U118">
        <v>35.239070988897161</v>
      </c>
      <c r="V118">
        <v>23.056112173458281</v>
      </c>
      <c r="W118" t="s">
        <v>245</v>
      </c>
      <c r="X118" t="s">
        <v>246</v>
      </c>
      <c r="Y118" t="s">
        <v>247</v>
      </c>
      <c r="Z118" t="s">
        <v>248</v>
      </c>
      <c r="AA118" t="s">
        <v>249</v>
      </c>
      <c r="AB118" t="s">
        <v>250</v>
      </c>
      <c r="AC118" t="s">
        <v>251</v>
      </c>
      <c r="AD118" t="s">
        <v>252</v>
      </c>
      <c r="AE118" t="s">
        <v>253</v>
      </c>
      <c r="AF118" t="s">
        <v>254</v>
      </c>
      <c r="AG118" t="s">
        <v>255</v>
      </c>
      <c r="AH118" t="s">
        <v>256</v>
      </c>
      <c r="AI118" t="s">
        <v>257</v>
      </c>
      <c r="AJ118" t="s">
        <v>258</v>
      </c>
      <c r="AK118" t="s">
        <v>259</v>
      </c>
      <c r="AL118" t="s">
        <v>260</v>
      </c>
      <c r="AM118" t="s">
        <v>261</v>
      </c>
      <c r="AN118" t="s">
        <v>262</v>
      </c>
      <c r="AO118" t="s">
        <v>263</v>
      </c>
      <c r="AP118" t="s">
        <v>264</v>
      </c>
      <c r="AQ118" t="s">
        <v>265</v>
      </c>
      <c r="AR118" t="s">
        <v>266</v>
      </c>
      <c r="AS118">
        <v>53.859298810824328</v>
      </c>
      <c r="AT118">
        <v>22.328046134094929</v>
      </c>
      <c r="AU118">
        <v>18.103502739327531</v>
      </c>
      <c r="AV118">
        <v>38.226703039605518</v>
      </c>
      <c r="AW118">
        <v>86.131772481002258</v>
      </c>
      <c r="AX118">
        <v>54.289380019932082</v>
      </c>
      <c r="AY118">
        <v>9.8960798704190527</v>
      </c>
      <c r="AZ118">
        <v>15.146748776743641</v>
      </c>
      <c r="BA118">
        <v>18.482029285921222</v>
      </c>
      <c r="BB118">
        <v>59.633643938892611</v>
      </c>
      <c r="BC118">
        <v>40.15771565939734</v>
      </c>
      <c r="BD118">
        <v>41.417070289316513</v>
      </c>
      <c r="BE118">
        <v>40.152846765158742</v>
      </c>
      <c r="BF118">
        <v>54.173721582009883</v>
      </c>
      <c r="BG118">
        <v>45.759973313195033</v>
      </c>
      <c r="BH118">
        <v>48.612717362922098</v>
      </c>
      <c r="BI118">
        <v>40.160152593076738</v>
      </c>
      <c r="BJ118">
        <v>34.125729621064806</v>
      </c>
      <c r="BK118">
        <v>21.393260717616169</v>
      </c>
      <c r="BL118">
        <v>49.332105171147212</v>
      </c>
      <c r="BM118">
        <v>32.69964593161847</v>
      </c>
      <c r="BN118">
        <v>8.4712720362901432</v>
      </c>
      <c r="BO118">
        <v>6062.9046950000011</v>
      </c>
      <c r="BP118">
        <v>6714.0366050000021</v>
      </c>
      <c r="BQ118">
        <v>6913.3807080000033</v>
      </c>
      <c r="BR118">
        <v>5671.2984590000005</v>
      </c>
      <c r="BS118">
        <v>3355.9980900000041</v>
      </c>
      <c r="BT118">
        <v>890.21312900000044</v>
      </c>
      <c r="BU118">
        <v>743.92983099999992</v>
      </c>
      <c r="BV118">
        <v>612.05604300000016</v>
      </c>
      <c r="BW118">
        <v>425.92849300000029</v>
      </c>
      <c r="BX118">
        <v>346.63681500000013</v>
      </c>
      <c r="BY118">
        <v>5267.1359750000038</v>
      </c>
      <c r="BZ118">
        <v>5505.6668540000037</v>
      </c>
      <c r="CA118">
        <v>6406.0707360000006</v>
      </c>
      <c r="CB118">
        <v>5150.7770500000033</v>
      </c>
      <c r="CC118">
        <v>3369.2036309999999</v>
      </c>
      <c r="CD118">
        <v>2505.4451220000019</v>
      </c>
      <c r="CE118">
        <v>2839.0551269999992</v>
      </c>
      <c r="CF118">
        <v>873.95244000000002</v>
      </c>
      <c r="CG118">
        <v>1223.8890980000001</v>
      </c>
      <c r="CH118">
        <v>2161.0459700000001</v>
      </c>
      <c r="CI118">
        <v>1412.828367999999</v>
      </c>
      <c r="CJ118">
        <v>469.94834400000019</v>
      </c>
      <c r="CK118">
        <v>444.12043399999988</v>
      </c>
      <c r="CL118">
        <v>857.759952</v>
      </c>
      <c r="CM118">
        <v>715.50337099999899</v>
      </c>
      <c r="CN118">
        <v>1176.427347999999</v>
      </c>
      <c r="CO118">
        <v>968.00085399999921</v>
      </c>
      <c r="CP118">
        <v>818.01467900000102</v>
      </c>
      <c r="CQ118">
        <v>2495.8733249999982</v>
      </c>
      <c r="CR118">
        <v>720.08243200000106</v>
      </c>
      <c r="CS118">
        <v>1796.906856999997</v>
      </c>
      <c r="CT118">
        <v>366.4582799999996</v>
      </c>
      <c r="CU118">
        <v>720.70825199999945</v>
      </c>
      <c r="CV118">
        <v>822.22264899999993</v>
      </c>
      <c r="CW118">
        <v>2404.060732000004</v>
      </c>
      <c r="CX118">
        <v>2550.3717190000011</v>
      </c>
      <c r="CY118">
        <v>374.94320400000009</v>
      </c>
    </row>
    <row r="119">
      <c r="A119" t="s">
        <v>691</v>
      </c>
      <c r="B119">
        <v>2009</v>
      </c>
      <c r="C119" t="s">
        <v>695</v>
      </c>
      <c r="D119">
        <v>224</v>
      </c>
      <c r="E119" t="s">
        <v>36</v>
      </c>
      <c r="F119" t="s">
        <v>20</v>
      </c>
      <c r="G119" t="s">
        <v>719</v>
      </c>
      <c r="H119">
        <v>52.772854345464978</v>
      </c>
      <c r="I119">
        <v>40.414133516578438</v>
      </c>
      <c r="J119">
        <v>30.771638450134709</v>
      </c>
      <c r="K119">
        <v>23.622090595979031</v>
      </c>
      <c r="L119">
        <v>10.887565923810859</v>
      </c>
      <c r="M119">
        <v>35.739188012394173</v>
      </c>
      <c r="N119">
        <v>18.879600200631831</v>
      </c>
      <c r="O119">
        <v>13.12032417866215</v>
      </c>
      <c r="P119">
        <v>11.0885527782373</v>
      </c>
      <c r="Q119">
        <v>4.1895718595071223</v>
      </c>
      <c r="R119">
        <v>52.769412713200872</v>
      </c>
      <c r="S119">
        <v>44.45197826454951</v>
      </c>
      <c r="T119">
        <v>30.1431510593358</v>
      </c>
      <c r="U119">
        <v>29.51550353585068</v>
      </c>
      <c r="V119">
        <v>14.079851437040681</v>
      </c>
      <c r="W119" t="s">
        <v>245</v>
      </c>
      <c r="X119" t="s">
        <v>246</v>
      </c>
      <c r="Y119" t="s">
        <v>247</v>
      </c>
      <c r="Z119" t="s">
        <v>248</v>
      </c>
      <c r="AA119" t="s">
        <v>249</v>
      </c>
      <c r="AB119" t="s">
        <v>250</v>
      </c>
      <c r="AC119" t="s">
        <v>251</v>
      </c>
      <c r="AD119" t="s">
        <v>252</v>
      </c>
      <c r="AE119" t="s">
        <v>253</v>
      </c>
      <c r="AF119" t="s">
        <v>254</v>
      </c>
      <c r="AG119" t="s">
        <v>255</v>
      </c>
      <c r="AH119" t="s">
        <v>256</v>
      </c>
      <c r="AI119" t="s">
        <v>257</v>
      </c>
      <c r="AJ119" t="s">
        <v>258</v>
      </c>
      <c r="AK119" t="s">
        <v>259</v>
      </c>
      <c r="AL119" t="s">
        <v>260</v>
      </c>
      <c r="AM119" t="s">
        <v>261</v>
      </c>
      <c r="AN119" t="s">
        <v>262</v>
      </c>
      <c r="AO119" t="s">
        <v>263</v>
      </c>
      <c r="AP119" t="s">
        <v>264</v>
      </c>
      <c r="AQ119" t="s">
        <v>265</v>
      </c>
      <c r="AR119" t="s">
        <v>266</v>
      </c>
      <c r="AS119">
        <v>4.4286612612531178</v>
      </c>
      <c r="AT119">
        <v>8.8408231219952551</v>
      </c>
      <c r="AU119">
        <v>51.38559781705181</v>
      </c>
      <c r="AV119">
        <v>38.643906789883218</v>
      </c>
      <c r="AW119">
        <v>4.6594100399768603</v>
      </c>
      <c r="AX119">
        <v>18.61520915854241</v>
      </c>
      <c r="AY119">
        <v>79.913648256875035</v>
      </c>
      <c r="AZ119">
        <v>82.568741695053944</v>
      </c>
      <c r="BA119">
        <v>34.174319946335139</v>
      </c>
      <c r="BB119">
        <v>4.8997882296346589</v>
      </c>
      <c r="BC119">
        <v>10.585641608707199</v>
      </c>
      <c r="BD119">
        <v>30.994307906872251</v>
      </c>
      <c r="BE119">
        <v>34.456459658435087</v>
      </c>
      <c r="BF119">
        <v>24.560627972847019</v>
      </c>
      <c r="BG119">
        <v>44.344433405966363</v>
      </c>
      <c r="BH119">
        <v>11.00598172023739</v>
      </c>
      <c r="BI119">
        <v>44.729536387843261</v>
      </c>
      <c r="BJ119">
        <v>60.910480074296743</v>
      </c>
      <c r="BK119">
        <v>58.369412466996607</v>
      </c>
      <c r="BL119">
        <v>7.5434499218292377</v>
      </c>
      <c r="BM119">
        <v>17.278732617336161</v>
      </c>
      <c r="BN119">
        <v>87.317821730218824</v>
      </c>
      <c r="BO119">
        <v>9001.9657980000175</v>
      </c>
      <c r="BP119">
        <v>6878.4355480000086</v>
      </c>
      <c r="BQ119">
        <v>5244.3122899999998</v>
      </c>
      <c r="BR119">
        <v>4021.722674000006</v>
      </c>
      <c r="BS119">
        <v>1854.2888560000019</v>
      </c>
      <c r="BT119">
        <v>863.09749600000077</v>
      </c>
      <c r="BU119">
        <v>455.5182690000002</v>
      </c>
      <c r="BV119">
        <v>317.7331640000001</v>
      </c>
      <c r="BW119">
        <v>267.86546900000002</v>
      </c>
      <c r="BX119">
        <v>101.221062</v>
      </c>
      <c r="BY119">
        <v>7719.8470160000224</v>
      </c>
      <c r="BZ119">
        <v>6495.5714390000048</v>
      </c>
      <c r="CA119">
        <v>4408.1916819999997</v>
      </c>
      <c r="CB119">
        <v>4314.1823540000041</v>
      </c>
      <c r="CC119">
        <v>2057.4972150000008</v>
      </c>
      <c r="CD119">
        <v>206.01396600000001</v>
      </c>
      <c r="CE119">
        <v>1124.128106000001</v>
      </c>
      <c r="CF119">
        <v>2480.6563259999971</v>
      </c>
      <c r="CG119">
        <v>1237.246544000001</v>
      </c>
      <c r="CH119">
        <v>116.90458700000001</v>
      </c>
      <c r="CI119">
        <v>484.44273199999992</v>
      </c>
      <c r="CJ119">
        <v>3794.966002000006</v>
      </c>
      <c r="CK119">
        <v>2421.012319999998</v>
      </c>
      <c r="CL119">
        <v>1586.046780000001</v>
      </c>
      <c r="CM119">
        <v>58.789212999999982</v>
      </c>
      <c r="CN119">
        <v>310.10823399999998</v>
      </c>
      <c r="CO119">
        <v>724.39977799999997</v>
      </c>
      <c r="CP119">
        <v>701.96491800000092</v>
      </c>
      <c r="CQ119">
        <v>1131.5489209999989</v>
      </c>
      <c r="CR119">
        <v>697.8073880000004</v>
      </c>
      <c r="CS119">
        <v>406.82202299999977</v>
      </c>
      <c r="CT119">
        <v>408.1535530000001</v>
      </c>
      <c r="CU119">
        <v>1286.380866</v>
      </c>
      <c r="CV119">
        <v>2243.3538100000001</v>
      </c>
      <c r="CW119">
        <v>367.60871400000002</v>
      </c>
      <c r="CX119">
        <v>1347.6351119999999</v>
      </c>
      <c r="CY119">
        <v>3864.735273000003</v>
      </c>
    </row>
    <row r="120">
      <c r="A120" t="s">
        <v>691</v>
      </c>
      <c r="B120">
        <v>2009</v>
      </c>
      <c r="C120" t="s">
        <v>695</v>
      </c>
      <c r="D120">
        <v>225</v>
      </c>
      <c r="E120" t="s">
        <v>288</v>
      </c>
      <c r="F120" t="s">
        <v>191</v>
      </c>
      <c r="G120" t="s">
        <v>197</v>
      </c>
      <c r="H120">
        <v>47.22714565453493</v>
      </c>
      <c r="I120">
        <v>59.58586648342137</v>
      </c>
      <c r="J120">
        <v>69.215421658881411</v>
      </c>
      <c r="K120">
        <v>76.353302437720828</v>
      </c>
      <c r="L120">
        <v>89.07748934010209</v>
      </c>
      <c r="M120">
        <v>64.235715685111799</v>
      </c>
      <c r="N120">
        <v>81.120399799368187</v>
      </c>
      <c r="O120">
        <v>86.879675821337628</v>
      </c>
      <c r="P120">
        <v>88.911447221762444</v>
      </c>
      <c r="Q120">
        <v>95.778393083887266</v>
      </c>
      <c r="R120">
        <v>47.230587286799221</v>
      </c>
      <c r="S120">
        <v>55.54802173545059</v>
      </c>
      <c r="T120">
        <v>69.856848940663923</v>
      </c>
      <c r="U120">
        <v>70.473683701092398</v>
      </c>
      <c r="V120">
        <v>85.853406883905819</v>
      </c>
      <c r="W120" t="s">
        <v>245</v>
      </c>
      <c r="X120" t="s">
        <v>246</v>
      </c>
      <c r="Y120" t="s">
        <v>247</v>
      </c>
      <c r="Z120" t="s">
        <v>248</v>
      </c>
      <c r="AA120" t="s">
        <v>249</v>
      </c>
      <c r="AB120" t="s">
        <v>250</v>
      </c>
      <c r="AC120" t="s">
        <v>251</v>
      </c>
      <c r="AD120" t="s">
        <v>252</v>
      </c>
      <c r="AE120" t="s">
        <v>253</v>
      </c>
      <c r="AF120" t="s">
        <v>254</v>
      </c>
      <c r="AG120" t="s">
        <v>255</v>
      </c>
      <c r="AH120" t="s">
        <v>256</v>
      </c>
      <c r="AI120" t="s">
        <v>257</v>
      </c>
      <c r="AJ120" t="s">
        <v>258</v>
      </c>
      <c r="AK120" t="s">
        <v>259</v>
      </c>
      <c r="AL120" t="s">
        <v>260</v>
      </c>
      <c r="AM120" t="s">
        <v>261</v>
      </c>
      <c r="AN120" t="s">
        <v>262</v>
      </c>
      <c r="AO120" t="s">
        <v>263</v>
      </c>
      <c r="AP120" t="s">
        <v>264</v>
      </c>
      <c r="AQ120" t="s">
        <v>265</v>
      </c>
      <c r="AR120" t="s">
        <v>266</v>
      </c>
      <c r="AS120">
        <v>95.571338738746874</v>
      </c>
      <c r="AT120">
        <v>91.104545056542037</v>
      </c>
      <c r="AU120">
        <v>48.614402182948282</v>
      </c>
      <c r="AV120">
        <v>61.356093210117123</v>
      </c>
      <c r="AW120">
        <v>95.340589960023109</v>
      </c>
      <c r="AX120">
        <v>81.345322836579342</v>
      </c>
      <c r="AY120">
        <v>20.080742655360691</v>
      </c>
      <c r="AZ120">
        <v>17.431258304945811</v>
      </c>
      <c r="BA120">
        <v>65.825680053665081</v>
      </c>
      <c r="BB120">
        <v>95.037883046352718</v>
      </c>
      <c r="BC120">
        <v>89.414358391292879</v>
      </c>
      <c r="BD120">
        <v>69.005692093127863</v>
      </c>
      <c r="BE120">
        <v>65.543540341565091</v>
      </c>
      <c r="BF120">
        <v>75.439372027152942</v>
      </c>
      <c r="BG120">
        <v>55.655566594033658</v>
      </c>
      <c r="BH120">
        <v>88.994018279762571</v>
      </c>
      <c r="BI120">
        <v>55.270463612156661</v>
      </c>
      <c r="BJ120">
        <v>39.009107341493007</v>
      </c>
      <c r="BK120">
        <v>41.6305875330034</v>
      </c>
      <c r="BL120">
        <v>92.456550078170764</v>
      </c>
      <c r="BM120">
        <v>82.721267382663882</v>
      </c>
      <c r="BN120">
        <v>12.68217826978119</v>
      </c>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row>
    <row r="121">
      <c r="A121" t="s">
        <v>691</v>
      </c>
      <c r="B121">
        <v>2009</v>
      </c>
      <c r="C121" t="s">
        <v>695</v>
      </c>
      <c r="D121">
        <v>226</v>
      </c>
      <c r="E121" t="s">
        <v>288</v>
      </c>
      <c r="F121" t="s">
        <v>192</v>
      </c>
      <c r="G121" t="s">
        <v>197</v>
      </c>
      <c r="H121">
        <v>7.8303967261625456</v>
      </c>
      <c r="I121">
        <v>7.2858034353547794</v>
      </c>
      <c r="J121">
        <v>7.8280521282275206</v>
      </c>
      <c r="K121">
        <v>6.5925624182806537</v>
      </c>
      <c r="L121">
        <v>3.8438076626639188</v>
      </c>
      <c r="M121">
        <v>6.0068087155594769</v>
      </c>
      <c r="N121">
        <v>5.5165419555855664</v>
      </c>
      <c r="O121">
        <v>5.5354093182419772</v>
      </c>
      <c r="P121">
        <v>4.4318763075558287</v>
      </c>
      <c r="Q121">
        <v>1.8143322010778731</v>
      </c>
      <c r="R121">
        <v>7.5979150847663641</v>
      </c>
      <c r="S121">
        <v>7.5022621898784312</v>
      </c>
      <c r="T121">
        <v>7.3798916536327352</v>
      </c>
      <c r="U121">
        <v>7.6337469982966324</v>
      </c>
      <c r="V121">
        <v>4.9339699420658389</v>
      </c>
      <c r="W121" t="s">
        <v>245</v>
      </c>
      <c r="X121" t="s">
        <v>246</v>
      </c>
      <c r="Y121" t="s">
        <v>247</v>
      </c>
      <c r="Z121" t="s">
        <v>248</v>
      </c>
      <c r="AA121" t="s">
        <v>249</v>
      </c>
      <c r="AB121" t="s">
        <v>250</v>
      </c>
      <c r="AC121" t="s">
        <v>251</v>
      </c>
      <c r="AD121" t="s">
        <v>252</v>
      </c>
      <c r="AE121" t="s">
        <v>253</v>
      </c>
      <c r="AF121" t="s">
        <v>254</v>
      </c>
      <c r="AG121" t="s">
        <v>255</v>
      </c>
      <c r="AH121" t="s">
        <v>256</v>
      </c>
      <c r="AI121" t="s">
        <v>257</v>
      </c>
      <c r="AJ121" t="s">
        <v>258</v>
      </c>
      <c r="AK121" t="s">
        <v>259</v>
      </c>
      <c r="AL121" t="s">
        <v>260</v>
      </c>
      <c r="AM121" t="s">
        <v>261</v>
      </c>
      <c r="AN121" t="s">
        <v>262</v>
      </c>
      <c r="AO121" t="s">
        <v>263</v>
      </c>
      <c r="AP121" t="s">
        <v>264</v>
      </c>
      <c r="AQ121" t="s">
        <v>265</v>
      </c>
      <c r="AR121" t="s">
        <v>266</v>
      </c>
      <c r="AS121">
        <v>3.2542340323538408</v>
      </c>
      <c r="AT121">
        <v>4.2655632141062183</v>
      </c>
      <c r="AU121">
        <v>14.10766665803397</v>
      </c>
      <c r="AV121">
        <v>5.9147927388761943</v>
      </c>
      <c r="AW121">
        <v>1.450953024919492</v>
      </c>
      <c r="AX121">
        <v>11.42713039202563</v>
      </c>
      <c r="AY121">
        <v>6.7140792479107008</v>
      </c>
      <c r="AZ121">
        <v>2.026833202507957</v>
      </c>
      <c r="BA121">
        <v>8.5140922321345176</v>
      </c>
      <c r="BB121">
        <v>3.6282380659907152</v>
      </c>
      <c r="BC121">
        <v>2.4743969450806551</v>
      </c>
      <c r="BD121">
        <v>26.033277495570179</v>
      </c>
      <c r="BE121">
        <v>9.7427319120778915</v>
      </c>
      <c r="BF121">
        <v>6.651268625419295</v>
      </c>
      <c r="BG121">
        <v>13.1928354254403</v>
      </c>
      <c r="BH121">
        <v>4.3367772624383099</v>
      </c>
      <c r="BI121">
        <v>14.23065149320445</v>
      </c>
      <c r="BJ121">
        <v>4.6456195727319658</v>
      </c>
      <c r="BK121">
        <v>13.884315158838771</v>
      </c>
      <c r="BL121">
        <v>1.0241651443763471</v>
      </c>
      <c r="BM121">
        <v>4.596382397722194</v>
      </c>
      <c r="BN121">
        <v>5.6102548103483141</v>
      </c>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row>
    <row r="122">
      <c r="A122" t="s">
        <v>691</v>
      </c>
      <c r="B122">
        <v>2009</v>
      </c>
      <c r="C122" t="s">
        <v>695</v>
      </c>
      <c r="D122">
        <v>227</v>
      </c>
      <c r="E122" t="s">
        <v>288</v>
      </c>
      <c r="F122" t="s">
        <v>190</v>
      </c>
      <c r="G122" t="s">
        <v>197</v>
      </c>
      <c r="H122">
        <v>44.942457619302417</v>
      </c>
      <c r="I122">
        <v>33.128330081223602</v>
      </c>
      <c r="J122">
        <v>22.937834609198369</v>
      </c>
      <c r="K122">
        <v>17.021917757463338</v>
      </c>
      <c r="L122">
        <v>7.0394887882974517</v>
      </c>
      <c r="M122">
        <v>29.71842177831741</v>
      </c>
      <c r="N122">
        <v>13.363058245046259</v>
      </c>
      <c r="O122">
        <v>7.5849148604201666</v>
      </c>
      <c r="P122">
        <v>6.6566764706814716</v>
      </c>
      <c r="Q122">
        <v>2.3738388383486262</v>
      </c>
      <c r="R122">
        <v>45.171497628434452</v>
      </c>
      <c r="S122">
        <v>36.949716074671088</v>
      </c>
      <c r="T122">
        <v>22.76325940570306</v>
      </c>
      <c r="U122">
        <v>21.877228674516779</v>
      </c>
      <c r="V122">
        <v>9.134944445383427</v>
      </c>
      <c r="W122" t="s">
        <v>245</v>
      </c>
      <c r="X122" t="s">
        <v>246</v>
      </c>
      <c r="Y122" t="s">
        <v>247</v>
      </c>
      <c r="Z122" t="s">
        <v>248</v>
      </c>
      <c r="AA122" t="s">
        <v>249</v>
      </c>
      <c r="AB122" t="s">
        <v>250</v>
      </c>
      <c r="AC122" t="s">
        <v>251</v>
      </c>
      <c r="AD122" t="s">
        <v>252</v>
      </c>
      <c r="AE122" t="s">
        <v>253</v>
      </c>
      <c r="AF122" t="s">
        <v>254</v>
      </c>
      <c r="AG122" t="s">
        <v>255</v>
      </c>
      <c r="AH122" t="s">
        <v>256</v>
      </c>
      <c r="AI122" t="s">
        <v>257</v>
      </c>
      <c r="AJ122" t="s">
        <v>258</v>
      </c>
      <c r="AK122" t="s">
        <v>259</v>
      </c>
      <c r="AL122" t="s">
        <v>260</v>
      </c>
      <c r="AM122" t="s">
        <v>261</v>
      </c>
      <c r="AN122" t="s">
        <v>262</v>
      </c>
      <c r="AO122" t="s">
        <v>263</v>
      </c>
      <c r="AP122" t="s">
        <v>264</v>
      </c>
      <c r="AQ122" t="s">
        <v>265</v>
      </c>
      <c r="AR122" t="s">
        <v>266</v>
      </c>
      <c r="AS122">
        <v>1.174427228899277</v>
      </c>
      <c r="AT122">
        <v>4.5699615902985657</v>
      </c>
      <c r="AU122">
        <v>37.277931159017903</v>
      </c>
      <c r="AV122">
        <v>32.729114051007024</v>
      </c>
      <c r="AW122">
        <v>3.2084570150573679</v>
      </c>
      <c r="AX122">
        <v>7.1790512177784924</v>
      </c>
      <c r="AY122">
        <v>73.177253225971072</v>
      </c>
      <c r="AZ122">
        <v>80.541908492545971</v>
      </c>
      <c r="BA122">
        <v>25.660227714200602</v>
      </c>
      <c r="BB122">
        <v>1.2683388401084901</v>
      </c>
      <c r="BC122">
        <v>8.1112446636265467</v>
      </c>
      <c r="BD122">
        <v>4.9610304113020636</v>
      </c>
      <c r="BE122">
        <v>24.713727746357169</v>
      </c>
      <c r="BF122">
        <v>17.909359347427731</v>
      </c>
      <c r="BG122">
        <v>31.151597980526031</v>
      </c>
      <c r="BH122">
        <v>6.6692044577990828</v>
      </c>
      <c r="BI122">
        <v>30.498884894638799</v>
      </c>
      <c r="BJ122">
        <v>56.139559164593443</v>
      </c>
      <c r="BK122">
        <v>44.485097308157847</v>
      </c>
      <c r="BL122">
        <v>6.5192847774528886</v>
      </c>
      <c r="BM122">
        <v>12.682350219613969</v>
      </c>
      <c r="BN122">
        <v>81.707566919870473</v>
      </c>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row>
    <row r="123">
      <c r="A123" t="s">
        <v>691</v>
      </c>
      <c r="B123">
        <v>2009</v>
      </c>
      <c r="C123" t="s">
        <v>695</v>
      </c>
      <c r="D123">
        <v>228</v>
      </c>
      <c r="E123" t="s">
        <v>288</v>
      </c>
      <c r="F123" t="s">
        <v>523</v>
      </c>
      <c r="G123" t="s">
        <v>197</v>
      </c>
      <c r="H123">
        <v>0</v>
      </c>
      <c r="I123">
        <v>0</v>
      </c>
      <c r="J123">
        <v>0.018691603692598299</v>
      </c>
      <c r="K123">
        <v>0.0322173865353012</v>
      </c>
      <c r="L123">
        <v>0.039214208936679401</v>
      </c>
      <c r="M123">
        <v>0.039053821011432698</v>
      </c>
      <c r="N123">
        <v>0</v>
      </c>
      <c r="O123">
        <v>0</v>
      </c>
      <c r="P123">
        <v>0</v>
      </c>
      <c r="Q123">
        <v>0.033435876686209003</v>
      </c>
      <c r="R123">
        <v>0</v>
      </c>
      <c r="S123">
        <v>0</v>
      </c>
      <c r="T123">
        <v>0</v>
      </c>
      <c r="U123">
        <v>0.015340626094237799</v>
      </c>
      <c r="V123">
        <v>0.077678728645056497</v>
      </c>
      <c r="W123" t="s">
        <v>245</v>
      </c>
      <c r="X123" t="s">
        <v>246</v>
      </c>
      <c r="Y123" t="s">
        <v>247</v>
      </c>
      <c r="Z123" t="s">
        <v>248</v>
      </c>
      <c r="AA123" t="s">
        <v>249</v>
      </c>
      <c r="AB123" t="s">
        <v>250</v>
      </c>
      <c r="AC123" t="s">
        <v>251</v>
      </c>
      <c r="AD123" t="s">
        <v>252</v>
      </c>
      <c r="AE123" t="s">
        <v>253</v>
      </c>
      <c r="AF123" t="s">
        <v>254</v>
      </c>
      <c r="AG123" t="s">
        <v>255</v>
      </c>
      <c r="AH123" t="s">
        <v>256</v>
      </c>
      <c r="AI123" t="s">
        <v>257</v>
      </c>
      <c r="AJ123" t="s">
        <v>258</v>
      </c>
      <c r="AK123" t="s">
        <v>259</v>
      </c>
      <c r="AL123" t="s">
        <v>260</v>
      </c>
      <c r="AM123" t="s">
        <v>261</v>
      </c>
      <c r="AN123" t="s">
        <v>262</v>
      </c>
      <c r="AO123" t="s">
        <v>263</v>
      </c>
      <c r="AP123" t="s">
        <v>264</v>
      </c>
      <c r="AQ123" t="s">
        <v>265</v>
      </c>
      <c r="AR123" t="s">
        <v>266</v>
      </c>
      <c r="AS123">
        <v>0</v>
      </c>
      <c r="AT123">
        <v>0.059930139053252701</v>
      </c>
      <c r="AU123">
        <v>0</v>
      </c>
      <c r="AV123">
        <v>0</v>
      </c>
      <c r="AW123">
        <v>0</v>
      </c>
      <c r="AX123">
        <v>0.048495553616435497</v>
      </c>
      <c r="AY123">
        <v>0.027924870757412599</v>
      </c>
      <c r="AZ123">
        <v>0</v>
      </c>
      <c r="BA123">
        <v>0</v>
      </c>
      <c r="BB123">
        <v>0.065540047548055799</v>
      </c>
      <c r="BC123">
        <v>0</v>
      </c>
      <c r="BD123">
        <v>0</v>
      </c>
      <c r="BE123">
        <v>0</v>
      </c>
      <c r="BF123">
        <v>0</v>
      </c>
      <c r="BG123">
        <v>0</v>
      </c>
      <c r="BH123">
        <v>0</v>
      </c>
      <c r="BI123">
        <v>0</v>
      </c>
      <c r="BJ123">
        <v>0.2057139211813995</v>
      </c>
      <c r="BK123">
        <v>0</v>
      </c>
      <c r="BL123">
        <v>0</v>
      </c>
      <c r="BM123">
        <v>0</v>
      </c>
      <c r="BN123">
        <v>0</v>
      </c>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row>
    <row r="124">
      <c r="A124" t="s">
        <v>691</v>
      </c>
      <c r="B124">
        <v>2011</v>
      </c>
      <c r="C124" t="s">
        <v>696</v>
      </c>
      <c r="D124">
        <v>16</v>
      </c>
      <c r="E124" t="s">
        <v>13</v>
      </c>
      <c r="F124" t="s">
        <v>14</v>
      </c>
      <c r="G124" t="s">
        <v>704</v>
      </c>
      <c r="H124">
        <v>23.585722680659199</v>
      </c>
      <c r="I124">
        <v>19.595424684006328</v>
      </c>
      <c r="J124">
        <v>27.582370359314009</v>
      </c>
      <c r="K124">
        <v>33.48213158535232</v>
      </c>
      <c r="L124">
        <v>75.988111669698384</v>
      </c>
      <c r="M124">
        <v>68.17338280679526</v>
      </c>
      <c r="N124">
        <v>88.462850760495158</v>
      </c>
      <c r="O124">
        <v>89.550226591276655</v>
      </c>
      <c r="P124">
        <v>94.385362945004758</v>
      </c>
      <c r="Q124">
        <v>96.220290354465519</v>
      </c>
      <c r="R124">
        <v>23.310469020332139</v>
      </c>
      <c r="S124">
        <v>19.035041473641019</v>
      </c>
      <c r="T124">
        <v>24.23798119178489</v>
      </c>
      <c r="U124">
        <v>30.93063474185184</v>
      </c>
      <c r="V124">
        <v>58.608019954068837</v>
      </c>
      <c r="W124" t="s">
        <v>344</v>
      </c>
      <c r="X124" t="s">
        <v>345</v>
      </c>
      <c r="Y124" t="s">
        <v>346</v>
      </c>
      <c r="Z124" t="s">
        <v>347</v>
      </c>
      <c r="AA124" t="s">
        <v>348</v>
      </c>
      <c r="AB124" t="s">
        <v>349</v>
      </c>
      <c r="AC124" t="s">
        <v>350</v>
      </c>
      <c r="AD124" t="s">
        <v>351</v>
      </c>
      <c r="AE124" t="s">
        <v>352</v>
      </c>
      <c r="AF124" t="s">
        <v>353</v>
      </c>
      <c r="AG124" t="s">
        <v>354</v>
      </c>
      <c r="AH124" t="s">
        <v>355</v>
      </c>
      <c r="AI124" t="s">
        <v>356</v>
      </c>
      <c r="AJ124" t="s">
        <v>357</v>
      </c>
      <c r="AK124" t="s">
        <v>358</v>
      </c>
      <c r="AL124" t="s">
        <v>359</v>
      </c>
      <c r="AM124" t="s">
        <v>360</v>
      </c>
      <c r="AN124" t="s">
        <v>361</v>
      </c>
      <c r="AO124" t="s">
        <v>362</v>
      </c>
      <c r="AP124" t="s">
        <v>363</v>
      </c>
      <c r="AQ124" t="s">
        <v>364</v>
      </c>
      <c r="AR124" t="s">
        <v>365</v>
      </c>
      <c r="AS124">
        <v>32.185617008783609</v>
      </c>
      <c r="AT124">
        <v>18.781398098187239</v>
      </c>
      <c r="AU124">
        <v>65.098288086486164</v>
      </c>
      <c r="AV124">
        <v>32.186791801180398</v>
      </c>
      <c r="AW124">
        <v>38.249647542319579</v>
      </c>
      <c r="AX124">
        <v>48.473183176188741</v>
      </c>
      <c r="AY124">
        <v>35.308552112338532</v>
      </c>
      <c r="AZ124">
        <v>5.3575167778971213</v>
      </c>
      <c r="BA124">
        <v>27.052834068433661</v>
      </c>
      <c r="BB124">
        <v>15.165206730823829</v>
      </c>
      <c r="BC124">
        <v>35.343926007323702</v>
      </c>
      <c r="BD124">
        <v>75.921797586472778</v>
      </c>
      <c r="BE124">
        <v>42.701264242399937</v>
      </c>
      <c r="BF124">
        <v>37.892521670214393</v>
      </c>
      <c r="BG124">
        <v>57.336253171936178</v>
      </c>
      <c r="BH124">
        <v>51.862106378887077</v>
      </c>
      <c r="BI124">
        <v>35.309618145463482</v>
      </c>
      <c r="BJ124">
        <v>15.68274144546672</v>
      </c>
      <c r="BK124">
        <v>32.522330573759447</v>
      </c>
      <c r="BL124">
        <v>25.409504148020769</v>
      </c>
      <c r="BM124">
        <v>26.96819304154381</v>
      </c>
      <c r="BN124">
        <v>22.02124166992094</v>
      </c>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row>
    <row r="125">
      <c r="A125" t="s">
        <v>691</v>
      </c>
      <c r="B125">
        <v>2011</v>
      </c>
      <c r="C125" t="s">
        <v>696</v>
      </c>
      <c r="D125">
        <v>17</v>
      </c>
      <c r="E125" t="s">
        <v>13</v>
      </c>
      <c r="F125" t="s">
        <v>51</v>
      </c>
      <c r="G125" t="s">
        <v>197</v>
      </c>
      <c r="H125">
        <v>76.414277319340783</v>
      </c>
      <c r="I125">
        <v>80.404575315993725</v>
      </c>
      <c r="J125">
        <v>72.417629640686116</v>
      </c>
      <c r="K125">
        <v>66.517868414647737</v>
      </c>
      <c r="L125">
        <v>24.01188833030162</v>
      </c>
      <c r="M125">
        <v>31.826617193204751</v>
      </c>
      <c r="N125">
        <v>11.53714923950489</v>
      </c>
      <c r="O125">
        <v>10.4497734087234</v>
      </c>
      <c r="P125">
        <v>5.6146370549951961</v>
      </c>
      <c r="Q125">
        <v>3.779709645534481</v>
      </c>
      <c r="R125">
        <v>76.689530979667779</v>
      </c>
      <c r="S125">
        <v>80.96495852635887</v>
      </c>
      <c r="T125">
        <v>75.762018808215259</v>
      </c>
      <c r="U125">
        <v>69.069365258148125</v>
      </c>
      <c r="V125">
        <v>41.391980045931348</v>
      </c>
      <c r="W125" t="s">
        <v>344</v>
      </c>
      <c r="X125" t="s">
        <v>345</v>
      </c>
      <c r="Y125" t="s">
        <v>346</v>
      </c>
      <c r="Z125" t="s">
        <v>347</v>
      </c>
      <c r="AA125" t="s">
        <v>348</v>
      </c>
      <c r="AB125" t="s">
        <v>349</v>
      </c>
      <c r="AC125" t="s">
        <v>350</v>
      </c>
      <c r="AD125" t="s">
        <v>351</v>
      </c>
      <c r="AE125" t="s">
        <v>352</v>
      </c>
      <c r="AF125" t="s">
        <v>353</v>
      </c>
      <c r="AG125" t="s">
        <v>354</v>
      </c>
      <c r="AH125" t="s">
        <v>355</v>
      </c>
      <c r="AI125" t="s">
        <v>356</v>
      </c>
      <c r="AJ125" t="s">
        <v>357</v>
      </c>
      <c r="AK125" t="s">
        <v>358</v>
      </c>
      <c r="AL125" t="s">
        <v>359</v>
      </c>
      <c r="AM125" t="s">
        <v>360</v>
      </c>
      <c r="AN125" t="s">
        <v>361</v>
      </c>
      <c r="AO125" t="s">
        <v>362</v>
      </c>
      <c r="AP125" t="s">
        <v>363</v>
      </c>
      <c r="AQ125" t="s">
        <v>364</v>
      </c>
      <c r="AR125" t="s">
        <v>365</v>
      </c>
      <c r="AS125">
        <v>67.814382991216277</v>
      </c>
      <c r="AT125">
        <v>81.218601901812733</v>
      </c>
      <c r="AU125">
        <v>34.901711913513942</v>
      </c>
      <c r="AV125">
        <v>67.813208198819609</v>
      </c>
      <c r="AW125">
        <v>61.750352457680371</v>
      </c>
      <c r="AX125">
        <v>51.526816823811153</v>
      </c>
      <c r="AY125">
        <v>64.691447887661298</v>
      </c>
      <c r="AZ125">
        <v>94.642483222102911</v>
      </c>
      <c r="BA125">
        <v>72.947165931566261</v>
      </c>
      <c r="BB125">
        <v>84.834793269176188</v>
      </c>
      <c r="BC125">
        <v>64.656073992676298</v>
      </c>
      <c r="BD125">
        <v>24.07820241352724</v>
      </c>
      <c r="BE125">
        <v>57.298735757600063</v>
      </c>
      <c r="BF125">
        <v>62.107478329785494</v>
      </c>
      <c r="BG125">
        <v>42.66374682806385</v>
      </c>
      <c r="BH125">
        <v>48.137893621112838</v>
      </c>
      <c r="BI125">
        <v>64.690381854536511</v>
      </c>
      <c r="BJ125">
        <v>84.317258554533311</v>
      </c>
      <c r="BK125">
        <v>67.477669426240652</v>
      </c>
      <c r="BL125">
        <v>74.590495851979355</v>
      </c>
      <c r="BM125">
        <v>73.031806958456158</v>
      </c>
      <c r="BN125">
        <v>77.978758330079202</v>
      </c>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row>
    <row r="126">
      <c r="A126" t="s">
        <v>691</v>
      </c>
      <c r="B126">
        <v>2011</v>
      </c>
      <c r="C126" t="s">
        <v>696</v>
      </c>
      <c r="D126">
        <v>18</v>
      </c>
      <c r="E126" t="s">
        <v>60</v>
      </c>
      <c r="F126" t="s">
        <v>15</v>
      </c>
      <c r="G126" t="s">
        <v>705</v>
      </c>
      <c r="H126">
        <v>22.595122328071511</v>
      </c>
      <c r="I126">
        <v>18.987966518802139</v>
      </c>
      <c r="J126">
        <v>27.334129026080181</v>
      </c>
      <c r="K126">
        <v>33.147310269498803</v>
      </c>
      <c r="L126">
        <v>74.620325659643811</v>
      </c>
      <c r="M126">
        <v>67.082608681886541</v>
      </c>
      <c r="N126">
        <v>86.693593745285256</v>
      </c>
      <c r="O126">
        <v>86.953270020129622</v>
      </c>
      <c r="P126">
        <v>91.270645967819604</v>
      </c>
      <c r="Q126">
        <v>93.814783095603886</v>
      </c>
      <c r="R126">
        <v>22.168256038335858</v>
      </c>
      <c r="S126">
        <v>18.387850063537218</v>
      </c>
      <c r="T126">
        <v>24.019839361058821</v>
      </c>
      <c r="U126">
        <v>30.55946712494962</v>
      </c>
      <c r="V126">
        <v>58.373587874252557</v>
      </c>
      <c r="W126" t="s">
        <v>344</v>
      </c>
      <c r="X126" t="s">
        <v>345</v>
      </c>
      <c r="Y126" t="s">
        <v>346</v>
      </c>
      <c r="Z126" t="s">
        <v>347</v>
      </c>
      <c r="AA126" t="s">
        <v>348</v>
      </c>
      <c r="AB126" t="s">
        <v>349</v>
      </c>
      <c r="AC126" t="s">
        <v>350</v>
      </c>
      <c r="AD126" t="s">
        <v>351</v>
      </c>
      <c r="AE126" t="s">
        <v>352</v>
      </c>
      <c r="AF126" t="s">
        <v>353</v>
      </c>
      <c r="AG126" t="s">
        <v>354</v>
      </c>
      <c r="AH126" t="s">
        <v>355</v>
      </c>
      <c r="AI126" t="s">
        <v>356</v>
      </c>
      <c r="AJ126" t="s">
        <v>357</v>
      </c>
      <c r="AK126" t="s">
        <v>358</v>
      </c>
      <c r="AL126" t="s">
        <v>359</v>
      </c>
      <c r="AM126" t="s">
        <v>360</v>
      </c>
      <c r="AN126" t="s">
        <v>361</v>
      </c>
      <c r="AO126" t="s">
        <v>362</v>
      </c>
      <c r="AP126" t="s">
        <v>363</v>
      </c>
      <c r="AQ126" t="s">
        <v>364</v>
      </c>
      <c r="AR126" t="s">
        <v>365</v>
      </c>
      <c r="AS126">
        <v>31.799389604678201</v>
      </c>
      <c r="AT126">
        <v>18.386988738125311</v>
      </c>
      <c r="AU126">
        <v>64.382206917534816</v>
      </c>
      <c r="AV126">
        <v>31.253374838946161</v>
      </c>
      <c r="AW126">
        <v>33.277193361818043</v>
      </c>
      <c r="AX126">
        <v>48.133870893955418</v>
      </c>
      <c r="AY126">
        <v>32.731027808137817</v>
      </c>
      <c r="AZ126">
        <v>5.1432161067812361</v>
      </c>
      <c r="BA126">
        <v>27.052834068433661</v>
      </c>
      <c r="BB126">
        <v>15.150041524093011</v>
      </c>
      <c r="BC126">
        <v>35.025830673257794</v>
      </c>
      <c r="BD126">
        <v>75.769953991299829</v>
      </c>
      <c r="BE126">
        <v>42.103446543006342</v>
      </c>
      <c r="BF126">
        <v>36.717853498437741</v>
      </c>
      <c r="BG126">
        <v>53.89607798162001</v>
      </c>
      <c r="BH126">
        <v>51.862106378887077</v>
      </c>
      <c r="BI126">
        <v>34.109091128517719</v>
      </c>
      <c r="BJ126">
        <v>15.57296225534845</v>
      </c>
      <c r="BK126">
        <v>32.522330573759447</v>
      </c>
      <c r="BL126">
        <v>25.333275635576701</v>
      </c>
      <c r="BM126">
        <v>26.833352076336091</v>
      </c>
      <c r="BN126">
        <v>22.02124166992094</v>
      </c>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row>
    <row r="127">
      <c r="A127" t="s">
        <v>691</v>
      </c>
      <c r="B127">
        <v>2011</v>
      </c>
      <c r="C127" t="s">
        <v>696</v>
      </c>
      <c r="D127">
        <v>19</v>
      </c>
      <c r="E127" t="s">
        <v>60</v>
      </c>
      <c r="F127" t="s">
        <v>16</v>
      </c>
      <c r="G127" t="s">
        <v>706</v>
      </c>
      <c r="H127">
        <v>0.99060035258768631</v>
      </c>
      <c r="I127">
        <v>0.60745816520419627</v>
      </c>
      <c r="J127">
        <v>0.24824133323382611</v>
      </c>
      <c r="K127">
        <v>0.3348213158535232</v>
      </c>
      <c r="L127">
        <v>1.3677860100545709</v>
      </c>
      <c r="M127">
        <v>1.0907741249087239</v>
      </c>
      <c r="N127">
        <v>1.769257015209903</v>
      </c>
      <c r="O127">
        <v>2.5969565711470231</v>
      </c>
      <c r="P127">
        <v>3.1147169771851559</v>
      </c>
      <c r="Q127">
        <v>2.405507258861638</v>
      </c>
      <c r="R127">
        <v>1.142212981996275</v>
      </c>
      <c r="S127">
        <v>0.64719141010379455</v>
      </c>
      <c r="T127">
        <v>0.218141830726064</v>
      </c>
      <c r="U127">
        <v>0.37116761690222211</v>
      </c>
      <c r="V127">
        <v>0.2344320798162754</v>
      </c>
      <c r="W127" t="s">
        <v>344</v>
      </c>
      <c r="X127" t="s">
        <v>345</v>
      </c>
      <c r="Y127" t="s">
        <v>346</v>
      </c>
      <c r="Z127" t="s">
        <v>347</v>
      </c>
      <c r="AA127" t="s">
        <v>348</v>
      </c>
      <c r="AB127" t="s">
        <v>349</v>
      </c>
      <c r="AC127" t="s">
        <v>350</v>
      </c>
      <c r="AD127" t="s">
        <v>351</v>
      </c>
      <c r="AE127" t="s">
        <v>352</v>
      </c>
      <c r="AF127" t="s">
        <v>353</v>
      </c>
      <c r="AG127" t="s">
        <v>354</v>
      </c>
      <c r="AH127" t="s">
        <v>355</v>
      </c>
      <c r="AI127" t="s">
        <v>356</v>
      </c>
      <c r="AJ127" t="s">
        <v>357</v>
      </c>
      <c r="AK127" t="s">
        <v>358</v>
      </c>
      <c r="AL127" t="s">
        <v>359</v>
      </c>
      <c r="AM127" t="s">
        <v>360</v>
      </c>
      <c r="AN127" t="s">
        <v>361</v>
      </c>
      <c r="AO127" t="s">
        <v>362</v>
      </c>
      <c r="AP127" t="s">
        <v>363</v>
      </c>
      <c r="AQ127" t="s">
        <v>364</v>
      </c>
      <c r="AR127" t="s">
        <v>365</v>
      </c>
      <c r="AS127">
        <v>0.38622740410540329</v>
      </c>
      <c r="AT127">
        <v>0.394409360061932</v>
      </c>
      <c r="AU127">
        <v>0.71608116895134788</v>
      </c>
      <c r="AV127">
        <v>0.93341696223423154</v>
      </c>
      <c r="AW127">
        <v>4.9724541805015452</v>
      </c>
      <c r="AX127">
        <v>0.33931228223332111</v>
      </c>
      <c r="AY127">
        <v>2.577524304200713</v>
      </c>
      <c r="AZ127">
        <v>0.21430067111588491</v>
      </c>
      <c r="BA127">
        <v>0</v>
      </c>
      <c r="BB127">
        <v>0.0151652067308238</v>
      </c>
      <c r="BC127">
        <v>0.31809533406591328</v>
      </c>
      <c r="BD127">
        <v>0.1518435951729456</v>
      </c>
      <c r="BE127">
        <v>0.59781769939359919</v>
      </c>
      <c r="BF127">
        <v>1.1746681717766461</v>
      </c>
      <c r="BG127">
        <v>3.4401751903161708</v>
      </c>
      <c r="BH127">
        <v>0</v>
      </c>
      <c r="BI127">
        <v>1.200527016945758</v>
      </c>
      <c r="BJ127">
        <v>0.10977919011826701</v>
      </c>
      <c r="BK127">
        <v>0</v>
      </c>
      <c r="BL127">
        <v>0.076228512444062299</v>
      </c>
      <c r="BM127">
        <v>0.13484096520771899</v>
      </c>
      <c r="BN127">
        <v>0</v>
      </c>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row>
    <row r="128">
      <c r="A128" t="s">
        <v>691</v>
      </c>
      <c r="B128">
        <v>2011</v>
      </c>
      <c r="C128" t="s">
        <v>696</v>
      </c>
      <c r="D128">
        <v>20</v>
      </c>
      <c r="E128" t="s">
        <v>60</v>
      </c>
      <c r="F128" t="s">
        <v>22</v>
      </c>
      <c r="G128" t="s">
        <v>707</v>
      </c>
      <c r="H128">
        <v>34.724091705282078</v>
      </c>
      <c r="I128">
        <v>38.038362295155501</v>
      </c>
      <c r="J128">
        <v>38.107227210187673</v>
      </c>
      <c r="K128">
        <v>35.067941417446818</v>
      </c>
      <c r="L128">
        <v>16.822665965671689</v>
      </c>
      <c r="M128">
        <v>25.782984971674061</v>
      </c>
      <c r="N128">
        <v>9.4745655574061338</v>
      </c>
      <c r="O128">
        <v>9.6578880441540988</v>
      </c>
      <c r="P128">
        <v>5.6146370549952396</v>
      </c>
      <c r="Q128">
        <v>3.5173377727889799</v>
      </c>
      <c r="R128">
        <v>34.094495116420397</v>
      </c>
      <c r="S128">
        <v>38.832065822120732</v>
      </c>
      <c r="T128">
        <v>38.976438352345568</v>
      </c>
      <c r="U128">
        <v>36.795091432745643</v>
      </c>
      <c r="V128">
        <v>24.26364888263906</v>
      </c>
      <c r="W128" t="s">
        <v>344</v>
      </c>
      <c r="X128" t="s">
        <v>345</v>
      </c>
      <c r="Y128" t="s">
        <v>346</v>
      </c>
      <c r="Z128" t="s">
        <v>347</v>
      </c>
      <c r="AA128" t="s">
        <v>348</v>
      </c>
      <c r="AB128" t="s">
        <v>349</v>
      </c>
      <c r="AC128" t="s">
        <v>350</v>
      </c>
      <c r="AD128" t="s">
        <v>351</v>
      </c>
      <c r="AE128" t="s">
        <v>352</v>
      </c>
      <c r="AF128" t="s">
        <v>353</v>
      </c>
      <c r="AG128" t="s">
        <v>354</v>
      </c>
      <c r="AH128" t="s">
        <v>355</v>
      </c>
      <c r="AI128" t="s">
        <v>356</v>
      </c>
      <c r="AJ128" t="s">
        <v>357</v>
      </c>
      <c r="AK128" t="s">
        <v>358</v>
      </c>
      <c r="AL128" t="s">
        <v>359</v>
      </c>
      <c r="AM128" t="s">
        <v>360</v>
      </c>
      <c r="AN128" t="s">
        <v>361</v>
      </c>
      <c r="AO128" t="s">
        <v>362</v>
      </c>
      <c r="AP128" t="s">
        <v>363</v>
      </c>
      <c r="AQ128" t="s">
        <v>364</v>
      </c>
      <c r="AR128" t="s">
        <v>365</v>
      </c>
      <c r="AS128">
        <v>43.610481592311189</v>
      </c>
      <c r="AT128">
        <v>65.189079566492836</v>
      </c>
      <c r="AU128">
        <v>21.746258270668861</v>
      </c>
      <c r="AV128">
        <v>24.612816212148019</v>
      </c>
      <c r="AW128">
        <v>19.54522037735153</v>
      </c>
      <c r="AX128">
        <v>15.01595397002276</v>
      </c>
      <c r="AY128">
        <v>31.384832005642028</v>
      </c>
      <c r="AZ128">
        <v>68.740591682498447</v>
      </c>
      <c r="BA128">
        <v>28.27999551794403</v>
      </c>
      <c r="BB128">
        <v>14.17413013983456</v>
      </c>
      <c r="BC128">
        <v>34.393624116146427</v>
      </c>
      <c r="BD128">
        <v>21.25846359170481</v>
      </c>
      <c r="BE128">
        <v>26.034789992138609</v>
      </c>
      <c r="BF128">
        <v>53.885763475451022</v>
      </c>
      <c r="BG128">
        <v>26.075549168758659</v>
      </c>
      <c r="BH128">
        <v>48.137893621112923</v>
      </c>
      <c r="BI128">
        <v>64.690381854536525</v>
      </c>
      <c r="BJ128">
        <v>20.72796293684965</v>
      </c>
      <c r="BK128">
        <v>22.7043419634666</v>
      </c>
      <c r="BL128">
        <v>10.90134236685342</v>
      </c>
      <c r="BM128">
        <v>37.790711435334551</v>
      </c>
      <c r="BN128">
        <v>36.395945857594192</v>
      </c>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row>
    <row r="129">
      <c r="A129" t="s">
        <v>691</v>
      </c>
      <c r="B129">
        <v>2011</v>
      </c>
      <c r="C129" t="s">
        <v>696</v>
      </c>
      <c r="D129">
        <v>21</v>
      </c>
      <c r="E129" t="s">
        <v>60</v>
      </c>
      <c r="F129" t="s">
        <v>17</v>
      </c>
      <c r="G129" t="s">
        <v>708</v>
      </c>
      <c r="H129">
        <v>41.69018561405872</v>
      </c>
      <c r="I129">
        <v>42.366213020838167</v>
      </c>
      <c r="J129">
        <v>34.310402430498328</v>
      </c>
      <c r="K129">
        <v>31.449926997200851</v>
      </c>
      <c r="L129">
        <v>7.1892223646299307</v>
      </c>
      <c r="M129">
        <v>6.043632221530677</v>
      </c>
      <c r="N129">
        <v>2.0625836820987078</v>
      </c>
      <c r="O129">
        <v>0.79188536456925651</v>
      </c>
      <c r="P129">
        <v>0</v>
      </c>
      <c r="Q129">
        <v>0.26237187274549573</v>
      </c>
      <c r="R129">
        <v>42.595035863247453</v>
      </c>
      <c r="S129">
        <v>42.132892704238238</v>
      </c>
      <c r="T129">
        <v>36.785580455869543</v>
      </c>
      <c r="U129">
        <v>32.27427382540251</v>
      </c>
      <c r="V129">
        <v>17.12833116329211</v>
      </c>
      <c r="W129" t="s">
        <v>344</v>
      </c>
      <c r="X129" t="s">
        <v>345</v>
      </c>
      <c r="Y129" t="s">
        <v>346</v>
      </c>
      <c r="Z129" t="s">
        <v>347</v>
      </c>
      <c r="AA129" t="s">
        <v>348</v>
      </c>
      <c r="AB129" t="s">
        <v>349</v>
      </c>
      <c r="AC129" t="s">
        <v>350</v>
      </c>
      <c r="AD129" t="s">
        <v>351</v>
      </c>
      <c r="AE129" t="s">
        <v>352</v>
      </c>
      <c r="AF129" t="s">
        <v>353</v>
      </c>
      <c r="AG129" t="s">
        <v>354</v>
      </c>
      <c r="AH129" t="s">
        <v>355</v>
      </c>
      <c r="AI129" t="s">
        <v>356</v>
      </c>
      <c r="AJ129" t="s">
        <v>357</v>
      </c>
      <c r="AK129" t="s">
        <v>358</v>
      </c>
      <c r="AL129" t="s">
        <v>359</v>
      </c>
      <c r="AM129" t="s">
        <v>360</v>
      </c>
      <c r="AN129" t="s">
        <v>361</v>
      </c>
      <c r="AO129" t="s">
        <v>362</v>
      </c>
      <c r="AP129" t="s">
        <v>363</v>
      </c>
      <c r="AQ129" t="s">
        <v>364</v>
      </c>
      <c r="AR129" t="s">
        <v>365</v>
      </c>
      <c r="AS129">
        <v>24.203901398905209</v>
      </c>
      <c r="AT129">
        <v>16.029522335319928</v>
      </c>
      <c r="AU129">
        <v>13.15545364284498</v>
      </c>
      <c r="AV129">
        <v>43.200391986671583</v>
      </c>
      <c r="AW129">
        <v>42.205132080328887</v>
      </c>
      <c r="AX129">
        <v>36.510862853788502</v>
      </c>
      <c r="AY129">
        <v>33.30661588201945</v>
      </c>
      <c r="AZ129">
        <v>25.901891539604431</v>
      </c>
      <c r="BA129">
        <v>44.667170413622301</v>
      </c>
      <c r="BB129">
        <v>70.6606631293416</v>
      </c>
      <c r="BC129">
        <v>30.262449876529871</v>
      </c>
      <c r="BD129">
        <v>2.8197388218224182</v>
      </c>
      <c r="BE129">
        <v>31.26394576546144</v>
      </c>
      <c r="BF129">
        <v>8.221714854334591</v>
      </c>
      <c r="BG129">
        <v>16.58819765930517</v>
      </c>
      <c r="BH129">
        <v>0</v>
      </c>
      <c r="BI129">
        <v>0</v>
      </c>
      <c r="BJ129">
        <v>63.589295617683653</v>
      </c>
      <c r="BK129">
        <v>44.773327462773949</v>
      </c>
      <c r="BL129">
        <v>63.689153485125807</v>
      </c>
      <c r="BM129">
        <v>35.241095523121643</v>
      </c>
      <c r="BN129">
        <v>41.582812472484868</v>
      </c>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row>
    <row r="130">
      <c r="A130" t="s">
        <v>691</v>
      </c>
      <c r="B130">
        <v>2011</v>
      </c>
      <c r="C130" t="s">
        <v>696</v>
      </c>
      <c r="D130">
        <v>29</v>
      </c>
      <c r="E130" t="s">
        <v>57</v>
      </c>
      <c r="F130" t="s">
        <v>49</v>
      </c>
      <c r="G130" t="s">
        <v>709</v>
      </c>
      <c r="H130">
        <v>7.9545420221992149</v>
      </c>
      <c r="I130">
        <v>6.8061940694683258</v>
      </c>
      <c r="J130">
        <v>10.20138069114207</v>
      </c>
      <c r="K130">
        <v>15.468959311881321</v>
      </c>
      <c r="L130">
        <v>52.096938613304943</v>
      </c>
      <c r="M130">
        <v>45.396520008944947</v>
      </c>
      <c r="N130">
        <v>68.137190025271394</v>
      </c>
      <c r="O130">
        <v>70.80580905379027</v>
      </c>
      <c r="P130">
        <v>80.377208709384163</v>
      </c>
      <c r="Q130">
        <v>81.21828682379423</v>
      </c>
      <c r="R130">
        <v>7.3019185157405326</v>
      </c>
      <c r="S130">
        <v>6.5844038968969256</v>
      </c>
      <c r="T130">
        <v>9.2365417826365075</v>
      </c>
      <c r="U130">
        <v>12.033682917544111</v>
      </c>
      <c r="V130">
        <v>33.537193045708001</v>
      </c>
      <c r="W130" t="s">
        <v>344</v>
      </c>
      <c r="X130" t="s">
        <v>345</v>
      </c>
      <c r="Y130" t="s">
        <v>346</v>
      </c>
      <c r="Z130" t="s">
        <v>347</v>
      </c>
      <c r="AA130" t="s">
        <v>348</v>
      </c>
      <c r="AB130" t="s">
        <v>349</v>
      </c>
      <c r="AC130" t="s">
        <v>350</v>
      </c>
      <c r="AD130" t="s">
        <v>351</v>
      </c>
      <c r="AE130" t="s">
        <v>352</v>
      </c>
      <c r="AF130" t="s">
        <v>353</v>
      </c>
      <c r="AG130" t="s">
        <v>354</v>
      </c>
      <c r="AH130" t="s">
        <v>355</v>
      </c>
      <c r="AI130" t="s">
        <v>356</v>
      </c>
      <c r="AJ130" t="s">
        <v>357</v>
      </c>
      <c r="AK130" t="s">
        <v>358</v>
      </c>
      <c r="AL130" t="s">
        <v>359</v>
      </c>
      <c r="AM130" t="s">
        <v>360</v>
      </c>
      <c r="AN130" t="s">
        <v>361</v>
      </c>
      <c r="AO130" t="s">
        <v>362</v>
      </c>
      <c r="AP130" t="s">
        <v>363</v>
      </c>
      <c r="AQ130" t="s">
        <v>364</v>
      </c>
      <c r="AR130" t="s">
        <v>365</v>
      </c>
      <c r="AS130">
        <v>18.02169292086402</v>
      </c>
      <c r="AT130">
        <v>4.6617413740403668</v>
      </c>
      <c r="AU130">
        <v>34.43079067954492</v>
      </c>
      <c r="AV130">
        <v>22.51602511973477</v>
      </c>
      <c r="AW130">
        <v>12.042028291692571</v>
      </c>
      <c r="AX130">
        <v>12.849100435822191</v>
      </c>
      <c r="AY130">
        <v>22.623805307330109</v>
      </c>
      <c r="AZ130">
        <v>3.2231694521955929</v>
      </c>
      <c r="BA130">
        <v>17.29074401165791</v>
      </c>
      <c r="BB130">
        <v>2.673595124033235</v>
      </c>
      <c r="BC130">
        <v>13.866730111223299</v>
      </c>
      <c r="BD130">
        <v>57.334799445970383</v>
      </c>
      <c r="BE130">
        <v>14.799186823760211</v>
      </c>
      <c r="BF130">
        <v>8.0802402229549184</v>
      </c>
      <c r="BG130">
        <v>43.731815016578842</v>
      </c>
      <c r="BH130">
        <v>19.450586872682539</v>
      </c>
      <c r="BI130">
        <v>16.776043054386811</v>
      </c>
      <c r="BJ130">
        <v>10.113764545495201</v>
      </c>
      <c r="BK130">
        <v>16.144193854656411</v>
      </c>
      <c r="BL130">
        <v>18.991141041456579</v>
      </c>
      <c r="BM130">
        <v>15.255055780803159</v>
      </c>
      <c r="BN130">
        <v>15.141902431440579</v>
      </c>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row>
    <row r="131">
      <c r="A131" t="s">
        <v>691</v>
      </c>
      <c r="B131">
        <v>2011</v>
      </c>
      <c r="C131" t="s">
        <v>696</v>
      </c>
      <c r="D131">
        <v>30</v>
      </c>
      <c r="E131" t="s">
        <v>57</v>
      </c>
      <c r="F131" t="s">
        <v>48</v>
      </c>
      <c r="G131" t="s">
        <v>197</v>
      </c>
      <c r="H131">
        <v>92.045457977800766</v>
      </c>
      <c r="I131">
        <v>93.193805930531767</v>
      </c>
      <c r="J131">
        <v>89.798619308857994</v>
      </c>
      <c r="K131">
        <v>84.531040688118779</v>
      </c>
      <c r="L131">
        <v>47.90306138669493</v>
      </c>
      <c r="M131">
        <v>54.603479991055053</v>
      </c>
      <c r="N131">
        <v>31.86280997472868</v>
      </c>
      <c r="O131">
        <v>29.194190946209648</v>
      </c>
      <c r="P131">
        <v>19.62279129061579</v>
      </c>
      <c r="Q131">
        <v>18.781713176205759</v>
      </c>
      <c r="R131">
        <v>92.698081484259447</v>
      </c>
      <c r="S131">
        <v>93.415596103103098</v>
      </c>
      <c r="T131">
        <v>90.763458217363592</v>
      </c>
      <c r="U131">
        <v>87.96631708245593</v>
      </c>
      <c r="V131">
        <v>66.462806954292105</v>
      </c>
      <c r="W131" t="s">
        <v>344</v>
      </c>
      <c r="X131" t="s">
        <v>345</v>
      </c>
      <c r="Y131" t="s">
        <v>346</v>
      </c>
      <c r="Z131" t="s">
        <v>347</v>
      </c>
      <c r="AA131" t="s">
        <v>348</v>
      </c>
      <c r="AB131" t="s">
        <v>349</v>
      </c>
      <c r="AC131" t="s">
        <v>350</v>
      </c>
      <c r="AD131" t="s">
        <v>351</v>
      </c>
      <c r="AE131" t="s">
        <v>352</v>
      </c>
      <c r="AF131" t="s">
        <v>353</v>
      </c>
      <c r="AG131" t="s">
        <v>354</v>
      </c>
      <c r="AH131" t="s">
        <v>355</v>
      </c>
      <c r="AI131" t="s">
        <v>356</v>
      </c>
      <c r="AJ131" t="s">
        <v>357</v>
      </c>
      <c r="AK131" t="s">
        <v>358</v>
      </c>
      <c r="AL131" t="s">
        <v>359</v>
      </c>
      <c r="AM131" t="s">
        <v>360</v>
      </c>
      <c r="AN131" t="s">
        <v>361</v>
      </c>
      <c r="AO131" t="s">
        <v>362</v>
      </c>
      <c r="AP131" t="s">
        <v>363</v>
      </c>
      <c r="AQ131" t="s">
        <v>364</v>
      </c>
      <c r="AR131" t="s">
        <v>365</v>
      </c>
      <c r="AS131">
        <v>81.978307079135931</v>
      </c>
      <c r="AT131">
        <v>95.338258625959654</v>
      </c>
      <c r="AU131">
        <v>65.569209320455073</v>
      </c>
      <c r="AV131">
        <v>77.483974880265222</v>
      </c>
      <c r="AW131">
        <v>87.957971708307326</v>
      </c>
      <c r="AX131">
        <v>87.15089956417782</v>
      </c>
      <c r="AY131">
        <v>77.376194692669714</v>
      </c>
      <c r="AZ131">
        <v>96.776830547804423</v>
      </c>
      <c r="BA131">
        <v>82.709255988341994</v>
      </c>
      <c r="BB131">
        <v>97.326404875966759</v>
      </c>
      <c r="BC131">
        <v>86.133269888776681</v>
      </c>
      <c r="BD131">
        <v>42.665200554029617</v>
      </c>
      <c r="BE131">
        <v>85.200813176239748</v>
      </c>
      <c r="BF131">
        <v>91.919759777045059</v>
      </c>
      <c r="BG131">
        <v>56.268184983421158</v>
      </c>
      <c r="BH131">
        <v>80.549413127317436</v>
      </c>
      <c r="BI131">
        <v>83.223956945613182</v>
      </c>
      <c r="BJ131">
        <v>89.886235454504828</v>
      </c>
      <c r="BK131">
        <v>83.855806145343607</v>
      </c>
      <c r="BL131">
        <v>81.008858958543556</v>
      </c>
      <c r="BM131">
        <v>84.744944219196825</v>
      </c>
      <c r="BN131">
        <v>84.858097568559543</v>
      </c>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row>
    <row r="132">
      <c r="A132" t="s">
        <v>691</v>
      </c>
      <c r="B132">
        <v>2011</v>
      </c>
      <c r="C132" t="s">
        <v>696</v>
      </c>
      <c r="D132">
        <v>31</v>
      </c>
      <c r="E132" t="s">
        <v>104</v>
      </c>
      <c r="F132" t="s">
        <v>49</v>
      </c>
      <c r="G132" t="s">
        <v>710</v>
      </c>
      <c r="H132">
        <v>0.0094995851210010005</v>
      </c>
      <c r="I132">
        <v>0.091018518073167201</v>
      </c>
      <c r="J132">
        <v>0.075592064617527099</v>
      </c>
      <c r="K132">
        <v>0.84973745365644959</v>
      </c>
      <c r="L132">
        <v>14.855953215321771</v>
      </c>
      <c r="M132">
        <v>3.015050605245555</v>
      </c>
      <c r="N132">
        <v>7.6356336670932086</v>
      </c>
      <c r="O132">
        <v>17.800491291190351</v>
      </c>
      <c r="P132">
        <v>26.868676499553949</v>
      </c>
      <c r="Q132">
        <v>54.588387627665597</v>
      </c>
      <c r="R132">
        <v>0</v>
      </c>
      <c r="S132">
        <v>0.076766532499322498</v>
      </c>
      <c r="T132">
        <v>0.041558710618953998</v>
      </c>
      <c r="U132">
        <v>0.33203926927857769</v>
      </c>
      <c r="V132">
        <v>6.5821972527624242</v>
      </c>
      <c r="W132" t="s">
        <v>344</v>
      </c>
      <c r="X132" t="s">
        <v>345</v>
      </c>
      <c r="Y132" t="s">
        <v>346</v>
      </c>
      <c r="Z132" t="s">
        <v>347</v>
      </c>
      <c r="AA132" t="s">
        <v>348</v>
      </c>
      <c r="AB132" t="s">
        <v>349</v>
      </c>
      <c r="AC132" t="s">
        <v>350</v>
      </c>
      <c r="AD132" t="s">
        <v>351</v>
      </c>
      <c r="AE132" t="s">
        <v>352</v>
      </c>
      <c r="AF132" t="s">
        <v>353</v>
      </c>
      <c r="AG132" t="s">
        <v>354</v>
      </c>
      <c r="AH132" t="s">
        <v>355</v>
      </c>
      <c r="AI132" t="s">
        <v>356</v>
      </c>
      <c r="AJ132" t="s">
        <v>357</v>
      </c>
      <c r="AK132" t="s">
        <v>358</v>
      </c>
      <c r="AL132" t="s">
        <v>359</v>
      </c>
      <c r="AM132" t="s">
        <v>360</v>
      </c>
      <c r="AN132" t="s">
        <v>361</v>
      </c>
      <c r="AO132" t="s">
        <v>362</v>
      </c>
      <c r="AP132" t="s">
        <v>363</v>
      </c>
      <c r="AQ132" t="s">
        <v>364</v>
      </c>
      <c r="AR132" t="s">
        <v>365</v>
      </c>
      <c r="AS132">
        <v>6.752590892551158</v>
      </c>
      <c r="AT132">
        <v>1.5860654883897409</v>
      </c>
      <c r="AU132">
        <v>5.8511805114710924</v>
      </c>
      <c r="AV132">
        <v>0.55743149999039687</v>
      </c>
      <c r="AW132">
        <v>0.31941500237909592</v>
      </c>
      <c r="AX132">
        <v>3.669524135503333</v>
      </c>
      <c r="AY132">
        <v>1.687058572518185</v>
      </c>
      <c r="AZ132">
        <v>0</v>
      </c>
      <c r="BA132">
        <v>9.4514845926312709</v>
      </c>
      <c r="BB132">
        <v>1.296288544985811</v>
      </c>
      <c r="BC132">
        <v>2.3979542659541022</v>
      </c>
      <c r="BD132">
        <v>8.3847357484927727</v>
      </c>
      <c r="BE132">
        <v>7.4279830847358754</v>
      </c>
      <c r="BF132">
        <v>1.7165619788730999</v>
      </c>
      <c r="BG132">
        <v>1.805753685955412</v>
      </c>
      <c r="BH132">
        <v>1.4177195742325679</v>
      </c>
      <c r="BI132">
        <v>3.85536393175349</v>
      </c>
      <c r="BJ132">
        <v>4.5494678378552988</v>
      </c>
      <c r="BK132">
        <v>1.837415830466963</v>
      </c>
      <c r="BL132">
        <v>1.624378093682088</v>
      </c>
      <c r="BM132">
        <v>0</v>
      </c>
      <c r="BN132">
        <v>0.29243007404731308</v>
      </c>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row>
    <row r="133">
      <c r="A133" t="s">
        <v>691</v>
      </c>
      <c r="B133">
        <v>2011</v>
      </c>
      <c r="C133" t="s">
        <v>696</v>
      </c>
      <c r="D133">
        <v>32</v>
      </c>
      <c r="E133" t="s">
        <v>104</v>
      </c>
      <c r="F133" t="s">
        <v>48</v>
      </c>
      <c r="G133" t="s">
        <v>197</v>
      </c>
      <c r="H133">
        <v>99.990500414878994</v>
      </c>
      <c r="I133">
        <v>99.908981481926844</v>
      </c>
      <c r="J133">
        <v>99.924407935382476</v>
      </c>
      <c r="K133">
        <v>99.150262546343541</v>
      </c>
      <c r="L133">
        <v>85.144046784678125</v>
      </c>
      <c r="M133">
        <v>96.984949394754466</v>
      </c>
      <c r="N133">
        <v>92.364366332906883</v>
      </c>
      <c r="O133">
        <v>82.199508708809645</v>
      </c>
      <c r="P133">
        <v>73.131323500445973</v>
      </c>
      <c r="Q133">
        <v>45.411612372334389</v>
      </c>
      <c r="R133">
        <v>100</v>
      </c>
      <c r="S133">
        <v>99.923233467500694</v>
      </c>
      <c r="T133">
        <v>99.958441289381057</v>
      </c>
      <c r="U133">
        <v>99.667960730721404</v>
      </c>
      <c r="V133">
        <v>93.417802747237658</v>
      </c>
      <c r="W133" t="s">
        <v>344</v>
      </c>
      <c r="X133" t="s">
        <v>345</v>
      </c>
      <c r="Y133" t="s">
        <v>346</v>
      </c>
      <c r="Z133" t="s">
        <v>347</v>
      </c>
      <c r="AA133" t="s">
        <v>348</v>
      </c>
      <c r="AB133" t="s">
        <v>349</v>
      </c>
      <c r="AC133" t="s">
        <v>350</v>
      </c>
      <c r="AD133" t="s">
        <v>351</v>
      </c>
      <c r="AE133" t="s">
        <v>352</v>
      </c>
      <c r="AF133" t="s">
        <v>353</v>
      </c>
      <c r="AG133" t="s">
        <v>354</v>
      </c>
      <c r="AH133" t="s">
        <v>355</v>
      </c>
      <c r="AI133" t="s">
        <v>356</v>
      </c>
      <c r="AJ133" t="s">
        <v>357</v>
      </c>
      <c r="AK133" t="s">
        <v>358</v>
      </c>
      <c r="AL133" t="s">
        <v>359</v>
      </c>
      <c r="AM133" t="s">
        <v>360</v>
      </c>
      <c r="AN133" t="s">
        <v>361</v>
      </c>
      <c r="AO133" t="s">
        <v>362</v>
      </c>
      <c r="AP133" t="s">
        <v>363</v>
      </c>
      <c r="AQ133" t="s">
        <v>364</v>
      </c>
      <c r="AR133" t="s">
        <v>365</v>
      </c>
      <c r="AS133">
        <v>93.247409107448803</v>
      </c>
      <c r="AT133">
        <v>98.41393451161025</v>
      </c>
      <c r="AU133">
        <v>94.1488194885289</v>
      </c>
      <c r="AV133">
        <v>99.442568500009614</v>
      </c>
      <c r="AW133">
        <v>99.680584997620898</v>
      </c>
      <c r="AX133">
        <v>96.330475864496691</v>
      </c>
      <c r="AY133">
        <v>98.312941427481732</v>
      </c>
      <c r="AZ133">
        <v>100</v>
      </c>
      <c r="BA133">
        <v>90.548515407368626</v>
      </c>
      <c r="BB133">
        <v>98.703711455014172</v>
      </c>
      <c r="BC133">
        <v>97.602045734045888</v>
      </c>
      <c r="BD133">
        <v>91.615264251507227</v>
      </c>
      <c r="BE133">
        <v>92.572016915264115</v>
      </c>
      <c r="BF133">
        <v>98.283438021126884</v>
      </c>
      <c r="BG133">
        <v>98.194246314044591</v>
      </c>
      <c r="BH133">
        <v>98.582280425767422</v>
      </c>
      <c r="BI133">
        <v>96.144636068246498</v>
      </c>
      <c r="BJ133">
        <v>95.450532162144725</v>
      </c>
      <c r="BK133">
        <v>98.162584169533034</v>
      </c>
      <c r="BL133">
        <v>98.375621906317932</v>
      </c>
      <c r="BM133">
        <v>100</v>
      </c>
      <c r="BN133">
        <v>99.707569925952683</v>
      </c>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row>
    <row r="134">
      <c r="A134" t="s">
        <v>691</v>
      </c>
      <c r="B134">
        <v>2011</v>
      </c>
      <c r="C134" t="s">
        <v>696</v>
      </c>
      <c r="D134">
        <v>58</v>
      </c>
      <c r="E134" t="s">
        <v>166</v>
      </c>
      <c r="F134" t="s">
        <v>167</v>
      </c>
      <c r="G134" t="s">
        <v>197</v>
      </c>
      <c r="H134">
        <v>0</v>
      </c>
      <c r="I134">
        <v>0</v>
      </c>
      <c r="J134">
        <v>0.043755186181922499</v>
      </c>
      <c r="K134">
        <v>0.094771413430660506</v>
      </c>
      <c r="L134">
        <v>4.6693408217858474</v>
      </c>
      <c r="M134">
        <v>0</v>
      </c>
      <c r="N134">
        <v>0.49381601117664908</v>
      </c>
      <c r="O134">
        <v>3.034534836593584</v>
      </c>
      <c r="P134">
        <v>5.9169511689247916</v>
      </c>
      <c r="Q134">
        <v>25.95728092995196</v>
      </c>
      <c r="R134">
        <v>0</v>
      </c>
      <c r="S134">
        <v>0</v>
      </c>
      <c r="T134">
        <v>0.041558710618953998</v>
      </c>
      <c r="U134">
        <v>0.022998340239342899</v>
      </c>
      <c r="V134">
        <v>1.8626993083974981</v>
      </c>
      <c r="W134" t="s">
        <v>344</v>
      </c>
      <c r="X134" t="s">
        <v>345</v>
      </c>
      <c r="Y134" t="s">
        <v>346</v>
      </c>
      <c r="Z134" t="s">
        <v>347</v>
      </c>
      <c r="AA134" t="s">
        <v>348</v>
      </c>
      <c r="AB134" t="s">
        <v>349</v>
      </c>
      <c r="AC134" t="s">
        <v>350</v>
      </c>
      <c r="AD134" t="s">
        <v>351</v>
      </c>
      <c r="AE134" t="s">
        <v>352</v>
      </c>
      <c r="AF134" t="s">
        <v>353</v>
      </c>
      <c r="AG134" t="s">
        <v>354</v>
      </c>
      <c r="AH134" t="s">
        <v>355</v>
      </c>
      <c r="AI134" t="s">
        <v>356</v>
      </c>
      <c r="AJ134" t="s">
        <v>357</v>
      </c>
      <c r="AK134" t="s">
        <v>358</v>
      </c>
      <c r="AL134" t="s">
        <v>359</v>
      </c>
      <c r="AM134" t="s">
        <v>360</v>
      </c>
      <c r="AN134" t="s">
        <v>361</v>
      </c>
      <c r="AO134" t="s">
        <v>362</v>
      </c>
      <c r="AP134" t="s">
        <v>363</v>
      </c>
      <c r="AQ134" t="s">
        <v>364</v>
      </c>
      <c r="AR134" t="s">
        <v>365</v>
      </c>
      <c r="AS134">
        <v>0.39336280289752379</v>
      </c>
      <c r="AT134">
        <v>0.97517786421694352</v>
      </c>
      <c r="AU134">
        <v>2.7028407534593848</v>
      </c>
      <c r="AV134">
        <v>0</v>
      </c>
      <c r="AW134">
        <v>0.31941500237909592</v>
      </c>
      <c r="AX134">
        <v>0.76387176144314017</v>
      </c>
      <c r="AY134">
        <v>0.45225717663295217</v>
      </c>
      <c r="AZ134">
        <v>0</v>
      </c>
      <c r="BA134">
        <v>4.2517354992760836</v>
      </c>
      <c r="BB134">
        <v>0.5063627128850825</v>
      </c>
      <c r="BC134">
        <v>1.0532368471641831</v>
      </c>
      <c r="BD134">
        <v>0</v>
      </c>
      <c r="BE134">
        <v>2.3646115605897511</v>
      </c>
      <c r="BF134">
        <v>0.59344954170701869</v>
      </c>
      <c r="BG134">
        <v>1.031859249117379</v>
      </c>
      <c r="BH134">
        <v>0.13521528824574561</v>
      </c>
      <c r="BI134">
        <v>0</v>
      </c>
      <c r="BJ134">
        <v>0</v>
      </c>
      <c r="BK134">
        <v>0.25157447697573382</v>
      </c>
      <c r="BL134">
        <v>0.56397995479249463</v>
      </c>
      <c r="BM134">
        <v>0</v>
      </c>
      <c r="BN134">
        <v>0</v>
      </c>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row>
    <row r="135">
      <c r="A135" t="s">
        <v>691</v>
      </c>
      <c r="B135">
        <v>2011</v>
      </c>
      <c r="C135" t="s">
        <v>696</v>
      </c>
      <c r="D135">
        <v>59</v>
      </c>
      <c r="E135" t="s">
        <v>166</v>
      </c>
      <c r="F135" t="s">
        <v>267</v>
      </c>
      <c r="G135" t="s">
        <v>197</v>
      </c>
      <c r="H135">
        <v>0.0094995851210010005</v>
      </c>
      <c r="I135">
        <v>0.091018518073167201</v>
      </c>
      <c r="J135">
        <v>0.031836878435604697</v>
      </c>
      <c r="K135">
        <v>0.75496604022578906</v>
      </c>
      <c r="L135">
        <v>10.18661239353591</v>
      </c>
      <c r="M135">
        <v>3.015050605245555</v>
      </c>
      <c r="N135">
        <v>7.1418176559165598</v>
      </c>
      <c r="O135">
        <v>14.76595645459677</v>
      </c>
      <c r="P135">
        <v>20.951725330629149</v>
      </c>
      <c r="Q135">
        <v>28.631106697713641</v>
      </c>
      <c r="R135">
        <v>0</v>
      </c>
      <c r="S135">
        <v>0.076766532499322498</v>
      </c>
      <c r="T135">
        <v>0</v>
      </c>
      <c r="U135">
        <v>0.3090409290392348</v>
      </c>
      <c r="V135">
        <v>4.7194979443649272</v>
      </c>
      <c r="W135" t="s">
        <v>344</v>
      </c>
      <c r="X135" t="s">
        <v>345</v>
      </c>
      <c r="Y135" t="s">
        <v>346</v>
      </c>
      <c r="Z135" t="s">
        <v>347</v>
      </c>
      <c r="AA135" t="s">
        <v>348</v>
      </c>
      <c r="AB135" t="s">
        <v>349</v>
      </c>
      <c r="AC135" t="s">
        <v>350</v>
      </c>
      <c r="AD135" t="s">
        <v>351</v>
      </c>
      <c r="AE135" t="s">
        <v>352</v>
      </c>
      <c r="AF135" t="s">
        <v>353</v>
      </c>
      <c r="AG135" t="s">
        <v>354</v>
      </c>
      <c r="AH135" t="s">
        <v>355</v>
      </c>
      <c r="AI135" t="s">
        <v>356</v>
      </c>
      <c r="AJ135" t="s">
        <v>357</v>
      </c>
      <c r="AK135" t="s">
        <v>358</v>
      </c>
      <c r="AL135" t="s">
        <v>359</v>
      </c>
      <c r="AM135" t="s">
        <v>360</v>
      </c>
      <c r="AN135" t="s">
        <v>361</v>
      </c>
      <c r="AO135" t="s">
        <v>362</v>
      </c>
      <c r="AP135" t="s">
        <v>363</v>
      </c>
      <c r="AQ135" t="s">
        <v>364</v>
      </c>
      <c r="AR135" t="s">
        <v>365</v>
      </c>
      <c r="AS135">
        <v>6.3592280896536364</v>
      </c>
      <c r="AT135">
        <v>0.61088762417279763</v>
      </c>
      <c r="AU135">
        <v>3.1483397580117081</v>
      </c>
      <c r="AV135">
        <v>0.55743149999039687</v>
      </c>
      <c r="AW135">
        <v>0</v>
      </c>
      <c r="AX135">
        <v>2.9056523740601929</v>
      </c>
      <c r="AY135">
        <v>1.2348013958852331</v>
      </c>
      <c r="AZ135">
        <v>0</v>
      </c>
      <c r="BA135">
        <v>5.1997490933551864</v>
      </c>
      <c r="BB135">
        <v>0.78992583210072875</v>
      </c>
      <c r="BC135">
        <v>1.34471741878992</v>
      </c>
      <c r="BD135">
        <v>8.3847357484927727</v>
      </c>
      <c r="BE135">
        <v>5.0633715241461257</v>
      </c>
      <c r="BF135">
        <v>1.123112437166081</v>
      </c>
      <c r="BG135">
        <v>0.77389443683803405</v>
      </c>
      <c r="BH135">
        <v>1.2825042859868221</v>
      </c>
      <c r="BI135">
        <v>3.85536393175349</v>
      </c>
      <c r="BJ135">
        <v>4.5494678378552988</v>
      </c>
      <c r="BK135">
        <v>1.5858413534912299</v>
      </c>
      <c r="BL135">
        <v>1.060398138889594</v>
      </c>
      <c r="BM135">
        <v>0</v>
      </c>
      <c r="BN135">
        <v>0.29243007404731308</v>
      </c>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row>
    <row r="136">
      <c r="A136" t="s">
        <v>691</v>
      </c>
      <c r="B136">
        <v>2011</v>
      </c>
      <c r="C136" t="s">
        <v>696</v>
      </c>
      <c r="D136">
        <v>60</v>
      </c>
      <c r="E136" t="s">
        <v>166</v>
      </c>
      <c r="F136" t="s">
        <v>268</v>
      </c>
      <c r="G136" t="s">
        <v>197</v>
      </c>
      <c r="H136">
        <v>7.9450424370782136</v>
      </c>
      <c r="I136">
        <v>6.7151755513951574</v>
      </c>
      <c r="J136">
        <v>10.125788626524541</v>
      </c>
      <c r="K136">
        <v>14.619221858224879</v>
      </c>
      <c r="L136">
        <v>37.240985397983117</v>
      </c>
      <c r="M136">
        <v>42.381469403699413</v>
      </c>
      <c r="N136">
        <v>60.50155635817822</v>
      </c>
      <c r="O136">
        <v>53.005317762599923</v>
      </c>
      <c r="P136">
        <v>53.508532209830193</v>
      </c>
      <c r="Q136">
        <v>26.629899196128619</v>
      </c>
      <c r="R136">
        <v>7.3019185157405326</v>
      </c>
      <c r="S136">
        <v>6.5076373643976044</v>
      </c>
      <c r="T136">
        <v>9.1949830720175534</v>
      </c>
      <c r="U136">
        <v>11.701643648265531</v>
      </c>
      <c r="V136">
        <v>26.95499579294561</v>
      </c>
      <c r="W136" t="s">
        <v>344</v>
      </c>
      <c r="X136" t="s">
        <v>345</v>
      </c>
      <c r="Y136" t="s">
        <v>346</v>
      </c>
      <c r="Z136" t="s">
        <v>347</v>
      </c>
      <c r="AA136" t="s">
        <v>348</v>
      </c>
      <c r="AB136" t="s">
        <v>349</v>
      </c>
      <c r="AC136" t="s">
        <v>350</v>
      </c>
      <c r="AD136" t="s">
        <v>351</v>
      </c>
      <c r="AE136" t="s">
        <v>352</v>
      </c>
      <c r="AF136" t="s">
        <v>353</v>
      </c>
      <c r="AG136" t="s">
        <v>354</v>
      </c>
      <c r="AH136" t="s">
        <v>355</v>
      </c>
      <c r="AI136" t="s">
        <v>356</v>
      </c>
      <c r="AJ136" t="s">
        <v>357</v>
      </c>
      <c r="AK136" t="s">
        <v>358</v>
      </c>
      <c r="AL136" t="s">
        <v>359</v>
      </c>
      <c r="AM136" t="s">
        <v>360</v>
      </c>
      <c r="AN136" t="s">
        <v>361</v>
      </c>
      <c r="AO136" t="s">
        <v>362</v>
      </c>
      <c r="AP136" t="s">
        <v>363</v>
      </c>
      <c r="AQ136" t="s">
        <v>364</v>
      </c>
      <c r="AR136" t="s">
        <v>365</v>
      </c>
      <c r="AS136">
        <v>11.26910202831286</v>
      </c>
      <c r="AT136">
        <v>3.0756758856506279</v>
      </c>
      <c r="AU136">
        <v>28.579610168073842</v>
      </c>
      <c r="AV136">
        <v>21.95859361974437</v>
      </c>
      <c r="AW136">
        <v>11.72261328931347</v>
      </c>
      <c r="AX136">
        <v>9.1795763003188604</v>
      </c>
      <c r="AY136">
        <v>20.93674673481193</v>
      </c>
      <c r="AZ136">
        <v>3.2231694521955929</v>
      </c>
      <c r="BA136">
        <v>7.8392594190266323</v>
      </c>
      <c r="BB136">
        <v>1.3773065790474239</v>
      </c>
      <c r="BC136">
        <v>11.46877584526921</v>
      </c>
      <c r="BD136">
        <v>48.950063697477617</v>
      </c>
      <c r="BE136">
        <v>7.3712037390243372</v>
      </c>
      <c r="BF136">
        <v>6.3636782440818207</v>
      </c>
      <c r="BG136">
        <v>41.926061330623433</v>
      </c>
      <c r="BH136">
        <v>18.032867298449968</v>
      </c>
      <c r="BI136">
        <v>12.92067912263332</v>
      </c>
      <c r="BJ136">
        <v>5.5642967076398984</v>
      </c>
      <c r="BK136">
        <v>14.30677802418945</v>
      </c>
      <c r="BL136">
        <v>17.3667629477745</v>
      </c>
      <c r="BM136">
        <v>15.255055780803159</v>
      </c>
      <c r="BN136">
        <v>14.84947235739326</v>
      </c>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row>
    <row r="137">
      <c r="A137" t="s">
        <v>691</v>
      </c>
      <c r="B137">
        <v>2011</v>
      </c>
      <c r="C137" t="s">
        <v>696</v>
      </c>
      <c r="D137">
        <v>61</v>
      </c>
      <c r="E137" t="s">
        <v>166</v>
      </c>
      <c r="F137" t="s">
        <v>269</v>
      </c>
      <c r="G137" t="s">
        <v>197</v>
      </c>
      <c r="H137">
        <v>3.2344635045140762</v>
      </c>
      <c r="I137">
        <v>2.4466813671925309</v>
      </c>
      <c r="J137">
        <v>1.645627607278807</v>
      </c>
      <c r="K137">
        <v>2.1989027680482378</v>
      </c>
      <c r="L137">
        <v>2.5183485991332808</v>
      </c>
      <c r="M137">
        <v>7.6274441258863872</v>
      </c>
      <c r="N137">
        <v>9.4699892079522421</v>
      </c>
      <c r="O137">
        <v>3.9469636842821201</v>
      </c>
      <c r="P137">
        <v>5.2028806922922479</v>
      </c>
      <c r="Q137">
        <v>5.4680837669080002</v>
      </c>
      <c r="R137">
        <v>3.1184734031202961</v>
      </c>
      <c r="S137">
        <v>2.424803724573104</v>
      </c>
      <c r="T137">
        <v>1.4924949506291649</v>
      </c>
      <c r="U137">
        <v>2.13041606042531</v>
      </c>
      <c r="V137">
        <v>1.0300620360324251</v>
      </c>
      <c r="W137" t="s">
        <v>344</v>
      </c>
      <c r="X137" t="s">
        <v>345</v>
      </c>
      <c r="Y137" t="s">
        <v>346</v>
      </c>
      <c r="Z137" t="s">
        <v>347</v>
      </c>
      <c r="AA137" t="s">
        <v>348</v>
      </c>
      <c r="AB137" t="s">
        <v>349</v>
      </c>
      <c r="AC137" t="s">
        <v>350</v>
      </c>
      <c r="AD137" t="s">
        <v>351</v>
      </c>
      <c r="AE137" t="s">
        <v>352</v>
      </c>
      <c r="AF137" t="s">
        <v>353</v>
      </c>
      <c r="AG137" t="s">
        <v>354</v>
      </c>
      <c r="AH137" t="s">
        <v>355</v>
      </c>
      <c r="AI137" t="s">
        <v>356</v>
      </c>
      <c r="AJ137" t="s">
        <v>357</v>
      </c>
      <c r="AK137" t="s">
        <v>358</v>
      </c>
      <c r="AL137" t="s">
        <v>359</v>
      </c>
      <c r="AM137" t="s">
        <v>360</v>
      </c>
      <c r="AN137" t="s">
        <v>361</v>
      </c>
      <c r="AO137" t="s">
        <v>362</v>
      </c>
      <c r="AP137" t="s">
        <v>363</v>
      </c>
      <c r="AQ137" t="s">
        <v>364</v>
      </c>
      <c r="AR137" t="s">
        <v>365</v>
      </c>
      <c r="AS137">
        <v>0</v>
      </c>
      <c r="AT137">
        <v>0</v>
      </c>
      <c r="AU137">
        <v>0.36484710254394692</v>
      </c>
      <c r="AV137">
        <v>6.6958554911186452</v>
      </c>
      <c r="AW137">
        <v>4.3279166661193109</v>
      </c>
      <c r="AX137">
        <v>4.4580944959966864</v>
      </c>
      <c r="AY137">
        <v>3.4446964443638461</v>
      </c>
      <c r="AZ137">
        <v>0</v>
      </c>
      <c r="BA137">
        <v>7.2847194500054364</v>
      </c>
      <c r="BB137">
        <v>9.5021572395535223</v>
      </c>
      <c r="BC137">
        <v>0</v>
      </c>
      <c r="BD137">
        <v>0.20724292419363821</v>
      </c>
      <c r="BE137">
        <v>2.8673430006562599</v>
      </c>
      <c r="BF137">
        <v>0</v>
      </c>
      <c r="BG137">
        <v>6.8710273878650652</v>
      </c>
      <c r="BH137">
        <v>0.84581046806175875</v>
      </c>
      <c r="BI137">
        <v>0</v>
      </c>
      <c r="BJ137">
        <v>0</v>
      </c>
      <c r="BK137">
        <v>8.8373198577469356</v>
      </c>
      <c r="BL137">
        <v>0.39598592399335703</v>
      </c>
      <c r="BM137">
        <v>0</v>
      </c>
      <c r="BN137">
        <v>0.33506844267311059</v>
      </c>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row>
    <row r="138">
      <c r="A138" t="s">
        <v>691</v>
      </c>
      <c r="B138">
        <v>2011</v>
      </c>
      <c r="C138" t="s">
        <v>696</v>
      </c>
      <c r="D138">
        <v>62</v>
      </c>
      <c r="E138" t="s">
        <v>166</v>
      </c>
      <c r="F138" t="s">
        <v>270</v>
      </c>
      <c r="G138" t="s">
        <v>197</v>
      </c>
      <c r="H138">
        <v>9.6663919467429871</v>
      </c>
      <c r="I138">
        <v>7.3199541786674081</v>
      </c>
      <c r="J138">
        <v>10.84412055398518</v>
      </c>
      <c r="K138">
        <v>11.342769371673469</v>
      </c>
      <c r="L138">
        <v>18.11250820441165</v>
      </c>
      <c r="M138">
        <v>13.803092648136611</v>
      </c>
      <c r="N138">
        <v>9.5347858778849801</v>
      </c>
      <c r="O138">
        <v>13.88466308587685</v>
      </c>
      <c r="P138">
        <v>7.5731192066090438</v>
      </c>
      <c r="Q138">
        <v>8.8264247487382406</v>
      </c>
      <c r="R138">
        <v>10.251428649777621</v>
      </c>
      <c r="S138">
        <v>6.8488227831971296</v>
      </c>
      <c r="T138">
        <v>8.4690502804940202</v>
      </c>
      <c r="U138">
        <v>12.53123665888665</v>
      </c>
      <c r="V138">
        <v>19.548039690492711</v>
      </c>
      <c r="W138" t="s">
        <v>344</v>
      </c>
      <c r="X138" t="s">
        <v>345</v>
      </c>
      <c r="Y138" t="s">
        <v>346</v>
      </c>
      <c r="Z138" t="s">
        <v>347</v>
      </c>
      <c r="AA138" t="s">
        <v>348</v>
      </c>
      <c r="AB138" t="s">
        <v>349</v>
      </c>
      <c r="AC138" t="s">
        <v>350</v>
      </c>
      <c r="AD138" t="s">
        <v>351</v>
      </c>
      <c r="AE138" t="s">
        <v>352</v>
      </c>
      <c r="AF138" t="s">
        <v>353</v>
      </c>
      <c r="AG138" t="s">
        <v>354</v>
      </c>
      <c r="AH138" t="s">
        <v>355</v>
      </c>
      <c r="AI138" t="s">
        <v>356</v>
      </c>
      <c r="AJ138" t="s">
        <v>357</v>
      </c>
      <c r="AK138" t="s">
        <v>358</v>
      </c>
      <c r="AL138" t="s">
        <v>359</v>
      </c>
      <c r="AM138" t="s">
        <v>360</v>
      </c>
      <c r="AN138" t="s">
        <v>361</v>
      </c>
      <c r="AO138" t="s">
        <v>362</v>
      </c>
      <c r="AP138" t="s">
        <v>363</v>
      </c>
      <c r="AQ138" t="s">
        <v>364</v>
      </c>
      <c r="AR138" t="s">
        <v>365</v>
      </c>
      <c r="AS138">
        <v>10.82939295770916</v>
      </c>
      <c r="AT138">
        <v>4.7701076040681114</v>
      </c>
      <c r="AU138">
        <v>25.228098175387121</v>
      </c>
      <c r="AV138">
        <v>2.768378437043304</v>
      </c>
      <c r="AW138">
        <v>7.3888838118546696</v>
      </c>
      <c r="AX138">
        <v>28.150106031002011</v>
      </c>
      <c r="AY138">
        <v>8.1418804776373719</v>
      </c>
      <c r="AZ138">
        <v>0.85384876052520675</v>
      </c>
      <c r="BA138">
        <v>0</v>
      </c>
      <c r="BB138">
        <v>0</v>
      </c>
      <c r="BC138">
        <v>21.477195896100401</v>
      </c>
      <c r="BD138">
        <v>17.96746703304391</v>
      </c>
      <c r="BE138">
        <v>24.60273134458264</v>
      </c>
      <c r="BF138">
        <v>14.632275113038959</v>
      </c>
      <c r="BG138">
        <v>0.5896338566385021</v>
      </c>
      <c r="BH138">
        <v>23.753999705677149</v>
      </c>
      <c r="BI138">
        <v>18.533575091076671</v>
      </c>
      <c r="BJ138">
        <v>5.5689768999715188</v>
      </c>
      <c r="BK138">
        <v>6.7558228234809992</v>
      </c>
      <c r="BL138">
        <v>6.0223771825708239</v>
      </c>
      <c r="BM138">
        <v>7.8291368543498034</v>
      </c>
      <c r="BN138">
        <v>4.498809754118156</v>
      </c>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row>
    <row r="139">
      <c r="A139" t="s">
        <v>691</v>
      </c>
      <c r="B139">
        <v>2011</v>
      </c>
      <c r="C139" t="s">
        <v>696</v>
      </c>
      <c r="D139">
        <v>63</v>
      </c>
      <c r="E139" t="s">
        <v>166</v>
      </c>
      <c r="F139" t="s">
        <v>271</v>
      </c>
      <c r="G139" t="s">
        <v>197</v>
      </c>
      <c r="H139">
        <v>11.84543905891679</v>
      </c>
      <c r="I139">
        <v>14.07209869074909</v>
      </c>
      <c r="J139">
        <v>14.759352852877891</v>
      </c>
      <c r="K139">
        <v>14.564930438771659</v>
      </c>
      <c r="L139">
        <v>10.09661582008478</v>
      </c>
      <c r="M139">
        <v>17.148992087832038</v>
      </c>
      <c r="N139">
        <v>6.8012170300477042</v>
      </c>
      <c r="O139">
        <v>9.1924238894472019</v>
      </c>
      <c r="P139">
        <v>5.2668191644990427</v>
      </c>
      <c r="Q139">
        <v>3.4324217409520461</v>
      </c>
      <c r="R139">
        <v>11.478453513028541</v>
      </c>
      <c r="S139">
        <v>15.054673606941639</v>
      </c>
      <c r="T139">
        <v>13.275673254480241</v>
      </c>
      <c r="U139">
        <v>16.184338248606771</v>
      </c>
      <c r="V139">
        <v>11.53447913755708</v>
      </c>
      <c r="W139" t="s">
        <v>344</v>
      </c>
      <c r="X139" t="s">
        <v>345</v>
      </c>
      <c r="Y139" t="s">
        <v>346</v>
      </c>
      <c r="Z139" t="s">
        <v>347</v>
      </c>
      <c r="AA139" t="s">
        <v>348</v>
      </c>
      <c r="AB139" t="s">
        <v>349</v>
      </c>
      <c r="AC139" t="s">
        <v>350</v>
      </c>
      <c r="AD139" t="s">
        <v>351</v>
      </c>
      <c r="AE139" t="s">
        <v>352</v>
      </c>
      <c r="AF139" t="s">
        <v>353</v>
      </c>
      <c r="AG139" t="s">
        <v>354</v>
      </c>
      <c r="AH139" t="s">
        <v>355</v>
      </c>
      <c r="AI139" t="s">
        <v>356</v>
      </c>
      <c r="AJ139" t="s">
        <v>357</v>
      </c>
      <c r="AK139" t="s">
        <v>358</v>
      </c>
      <c r="AL139" t="s">
        <v>359</v>
      </c>
      <c r="AM139" t="s">
        <v>360</v>
      </c>
      <c r="AN139" t="s">
        <v>361</v>
      </c>
      <c r="AO139" t="s">
        <v>362</v>
      </c>
      <c r="AP139" t="s">
        <v>363</v>
      </c>
      <c r="AQ139" t="s">
        <v>364</v>
      </c>
      <c r="AR139" t="s">
        <v>365</v>
      </c>
      <c r="AS139">
        <v>15.299180573495869</v>
      </c>
      <c r="AT139">
        <v>2.0505349164006281</v>
      </c>
      <c r="AU139">
        <v>4.7849061849146297</v>
      </c>
      <c r="AV139">
        <v>8.085188666163285</v>
      </c>
      <c r="AW139">
        <v>12.23866726884024</v>
      </c>
      <c r="AX139">
        <v>9.8556792109082227</v>
      </c>
      <c r="AY139">
        <v>19.093431555458078</v>
      </c>
      <c r="AZ139">
        <v>22.38909687042041</v>
      </c>
      <c r="BA139">
        <v>1.315837625798985</v>
      </c>
      <c r="BB139">
        <v>8.1915148616840696</v>
      </c>
      <c r="BC139">
        <v>33.937295529499927</v>
      </c>
      <c r="BD139">
        <v>1.805587978918185</v>
      </c>
      <c r="BE139">
        <v>22.58434236133618</v>
      </c>
      <c r="BF139">
        <v>3.718869227294177</v>
      </c>
      <c r="BG139">
        <v>11.77693148492159</v>
      </c>
      <c r="BH139">
        <v>6.9567386933467787</v>
      </c>
      <c r="BI139">
        <v>53.304874648138068</v>
      </c>
      <c r="BJ139">
        <v>18.006773485166661</v>
      </c>
      <c r="BK139">
        <v>22.70434196346671</v>
      </c>
      <c r="BL139">
        <v>10.460314524804961</v>
      </c>
      <c r="BM139">
        <v>0.91222874725250747</v>
      </c>
      <c r="BN139">
        <v>14.22810198428845</v>
      </c>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row>
    <row r="140">
      <c r="A140" t="s">
        <v>691</v>
      </c>
      <c r="B140">
        <v>2011</v>
      </c>
      <c r="C140" t="s">
        <v>696</v>
      </c>
      <c r="D140">
        <v>64</v>
      </c>
      <c r="E140" t="s">
        <v>166</v>
      </c>
      <c r="F140" t="s">
        <v>272</v>
      </c>
      <c r="G140" t="s">
        <v>197</v>
      </c>
      <c r="H140">
        <v>2.0026369042089969</v>
      </c>
      <c r="I140">
        <v>2.1658141053359259</v>
      </c>
      <c r="J140">
        <v>4.2005824566180348</v>
      </c>
      <c r="K140">
        <v>3.848512687468038</v>
      </c>
      <c r="L140">
        <v>3.1132744731724071</v>
      </c>
      <c r="M140">
        <v>1.299305044168819</v>
      </c>
      <c r="N140">
        <v>0.78750038427073499</v>
      </c>
      <c r="O140">
        <v>0.74617035412511878</v>
      </c>
      <c r="P140">
        <v>1.232154336719294</v>
      </c>
      <c r="Q140">
        <v>0.1038629057060417</v>
      </c>
      <c r="R140">
        <v>1.9790720654370151</v>
      </c>
      <c r="S140">
        <v>2.3006959792098272</v>
      </c>
      <c r="T140">
        <v>4.2818330032616707</v>
      </c>
      <c r="U140">
        <v>3.4907882522782741</v>
      </c>
      <c r="V140">
        <v>4.3279800734839933</v>
      </c>
      <c r="W140" t="s">
        <v>344</v>
      </c>
      <c r="X140" t="s">
        <v>345</v>
      </c>
      <c r="Y140" t="s">
        <v>346</v>
      </c>
      <c r="Z140" t="s">
        <v>347</v>
      </c>
      <c r="AA140" t="s">
        <v>348</v>
      </c>
      <c r="AB140" t="s">
        <v>349</v>
      </c>
      <c r="AC140" t="s">
        <v>350</v>
      </c>
      <c r="AD140" t="s">
        <v>351</v>
      </c>
      <c r="AE140" t="s">
        <v>352</v>
      </c>
      <c r="AF140" t="s">
        <v>353</v>
      </c>
      <c r="AG140" t="s">
        <v>354</v>
      </c>
      <c r="AH140" t="s">
        <v>355</v>
      </c>
      <c r="AI140" t="s">
        <v>356</v>
      </c>
      <c r="AJ140" t="s">
        <v>357</v>
      </c>
      <c r="AK140" t="s">
        <v>358</v>
      </c>
      <c r="AL140" t="s">
        <v>359</v>
      </c>
      <c r="AM140" t="s">
        <v>360</v>
      </c>
      <c r="AN140" t="s">
        <v>361</v>
      </c>
      <c r="AO140" t="s">
        <v>362</v>
      </c>
      <c r="AP140" t="s">
        <v>363</v>
      </c>
      <c r="AQ140" t="s">
        <v>364</v>
      </c>
      <c r="AR140" t="s">
        <v>365</v>
      </c>
      <c r="AS140">
        <v>3.3345311302104181</v>
      </c>
      <c r="AT140">
        <v>9.2794852248150921</v>
      </c>
      <c r="AU140">
        <v>5.0745521290101898</v>
      </c>
      <c r="AV140">
        <v>0</v>
      </c>
      <c r="AW140">
        <v>1.909119591590497</v>
      </c>
      <c r="AX140">
        <v>0</v>
      </c>
      <c r="AY140">
        <v>1.047274676855585</v>
      </c>
      <c r="AZ140">
        <v>1.280498565176323</v>
      </c>
      <c r="BA140">
        <v>2.3514224630383489</v>
      </c>
      <c r="BB140">
        <v>2.948945350206265</v>
      </c>
      <c r="BC140">
        <v>0</v>
      </c>
      <c r="BD140">
        <v>0.41228818326483818</v>
      </c>
      <c r="BE140">
        <v>0.40083288461990452</v>
      </c>
      <c r="BF140">
        <v>15.18000633422052</v>
      </c>
      <c r="BG140">
        <v>6.1437769108537656</v>
      </c>
      <c r="BH140">
        <v>7.8117093324655329</v>
      </c>
      <c r="BI140">
        <v>0</v>
      </c>
      <c r="BJ140">
        <v>0</v>
      </c>
      <c r="BK140">
        <v>0.52858944389356</v>
      </c>
      <c r="BL140">
        <v>0</v>
      </c>
      <c r="BM140">
        <v>3.8840004063908382</v>
      </c>
      <c r="BN140">
        <v>2.045461041689101</v>
      </c>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row>
    <row r="141">
      <c r="A141" t="s">
        <v>691</v>
      </c>
      <c r="B141">
        <v>2011</v>
      </c>
      <c r="C141" t="s">
        <v>696</v>
      </c>
      <c r="D141">
        <v>65</v>
      </c>
      <c r="E141" t="s">
        <v>166</v>
      </c>
      <c r="F141" t="s">
        <v>273</v>
      </c>
      <c r="G141" t="s">
        <v>197</v>
      </c>
      <c r="H141">
        <v>22.878652646365211</v>
      </c>
      <c r="I141">
        <v>23.966263604406251</v>
      </c>
      <c r="J141">
        <v>23.347874357310001</v>
      </c>
      <c r="K141">
        <v>20.503010978675182</v>
      </c>
      <c r="L141">
        <v>6.72605014558689</v>
      </c>
      <c r="M141">
        <v>8.6339928838420406</v>
      </c>
      <c r="N141">
        <v>2.6733485273584789</v>
      </c>
      <c r="O141">
        <v>0.46546415470694202</v>
      </c>
      <c r="P141">
        <v>0.34781789049615308</v>
      </c>
      <c r="Q141">
        <v>0.084916031836939798</v>
      </c>
      <c r="R141">
        <v>22.616041603391739</v>
      </c>
      <c r="S141">
        <v>23.777392215178939</v>
      </c>
      <c r="T141">
        <v>25.70076509786556</v>
      </c>
      <c r="U141">
        <v>20.610753184138868</v>
      </c>
      <c r="V141">
        <v>12.729169745082141</v>
      </c>
      <c r="W141" t="s">
        <v>344</v>
      </c>
      <c r="X141" t="s">
        <v>345</v>
      </c>
      <c r="Y141" t="s">
        <v>346</v>
      </c>
      <c r="Z141" t="s">
        <v>347</v>
      </c>
      <c r="AA141" t="s">
        <v>348</v>
      </c>
      <c r="AB141" t="s">
        <v>349</v>
      </c>
      <c r="AC141" t="s">
        <v>350</v>
      </c>
      <c r="AD141" t="s">
        <v>351</v>
      </c>
      <c r="AE141" t="s">
        <v>352</v>
      </c>
      <c r="AF141" t="s">
        <v>353</v>
      </c>
      <c r="AG141" t="s">
        <v>354</v>
      </c>
      <c r="AH141" t="s">
        <v>355</v>
      </c>
      <c r="AI141" t="s">
        <v>356</v>
      </c>
      <c r="AJ141" t="s">
        <v>357</v>
      </c>
      <c r="AK141" t="s">
        <v>358</v>
      </c>
      <c r="AL141" t="s">
        <v>359</v>
      </c>
      <c r="AM141" t="s">
        <v>360</v>
      </c>
      <c r="AN141" t="s">
        <v>361</v>
      </c>
      <c r="AO141" t="s">
        <v>362</v>
      </c>
      <c r="AP141" t="s">
        <v>363</v>
      </c>
      <c r="AQ141" t="s">
        <v>364</v>
      </c>
      <c r="AR141" t="s">
        <v>365</v>
      </c>
      <c r="AS141">
        <v>28.311301018815161</v>
      </c>
      <c r="AT141">
        <v>63.138544650092129</v>
      </c>
      <c r="AU141">
        <v>16.961352085754321</v>
      </c>
      <c r="AV141">
        <v>16.527627545984728</v>
      </c>
      <c r="AW141">
        <v>7.3065531085113431</v>
      </c>
      <c r="AX141">
        <v>5.1602747591144613</v>
      </c>
      <c r="AY141">
        <v>12.29140045018393</v>
      </c>
      <c r="AZ141">
        <v>46.351494812078023</v>
      </c>
      <c r="BA141">
        <v>26.96415789214501</v>
      </c>
      <c r="BB141">
        <v>5.9826152781505089</v>
      </c>
      <c r="BC141">
        <v>0.45632858664656878</v>
      </c>
      <c r="BD141">
        <v>19.452875612786631</v>
      </c>
      <c r="BE141">
        <v>3.450447630802453</v>
      </c>
      <c r="BF141">
        <v>50.166894248156702</v>
      </c>
      <c r="BG141">
        <v>14.29861768383709</v>
      </c>
      <c r="BH141">
        <v>41.181154927766073</v>
      </c>
      <c r="BI141">
        <v>11.385507206398421</v>
      </c>
      <c r="BJ141">
        <v>2.7211894516830202</v>
      </c>
      <c r="BK141">
        <v>0</v>
      </c>
      <c r="BL141">
        <v>0.44102784204858492</v>
      </c>
      <c r="BM141">
        <v>36.878482688081967</v>
      </c>
      <c r="BN141">
        <v>22.167843873305848</v>
      </c>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row>
    <row r="142">
      <c r="A142" t="s">
        <v>691</v>
      </c>
      <c r="B142">
        <v>2011</v>
      </c>
      <c r="C142" t="s">
        <v>696</v>
      </c>
      <c r="D142">
        <v>66</v>
      </c>
      <c r="E142" t="s">
        <v>166</v>
      </c>
      <c r="F142" t="s">
        <v>366</v>
      </c>
      <c r="G142" t="s">
        <v>197</v>
      </c>
      <c r="H142">
        <v>41.69018561405872</v>
      </c>
      <c r="I142">
        <v>42.366213020838167</v>
      </c>
      <c r="J142">
        <v>34.310402430498328</v>
      </c>
      <c r="K142">
        <v>31.449926997200851</v>
      </c>
      <c r="L142">
        <v>7.1892223646299307</v>
      </c>
      <c r="M142">
        <v>6.043632221530677</v>
      </c>
      <c r="N142">
        <v>2.0625836820987078</v>
      </c>
      <c r="O142">
        <v>0.79188536456925651</v>
      </c>
      <c r="P142">
        <v>0</v>
      </c>
      <c r="Q142">
        <v>0.26237187274549573</v>
      </c>
      <c r="R142">
        <v>42.595035863247453</v>
      </c>
      <c r="S142">
        <v>42.132892704238238</v>
      </c>
      <c r="T142">
        <v>36.785580455869543</v>
      </c>
      <c r="U142">
        <v>32.27427382540251</v>
      </c>
      <c r="V142">
        <v>17.12833116329211</v>
      </c>
      <c r="W142" t="s">
        <v>344</v>
      </c>
      <c r="X142" t="s">
        <v>345</v>
      </c>
      <c r="Y142" t="s">
        <v>346</v>
      </c>
      <c r="Z142" t="s">
        <v>347</v>
      </c>
      <c r="AA142" t="s">
        <v>348</v>
      </c>
      <c r="AB142" t="s">
        <v>349</v>
      </c>
      <c r="AC142" t="s">
        <v>350</v>
      </c>
      <c r="AD142" t="s">
        <v>351</v>
      </c>
      <c r="AE142" t="s">
        <v>352</v>
      </c>
      <c r="AF142" t="s">
        <v>353</v>
      </c>
      <c r="AG142" t="s">
        <v>354</v>
      </c>
      <c r="AH142" t="s">
        <v>355</v>
      </c>
      <c r="AI142" t="s">
        <v>356</v>
      </c>
      <c r="AJ142" t="s">
        <v>357</v>
      </c>
      <c r="AK142" t="s">
        <v>358</v>
      </c>
      <c r="AL142" t="s">
        <v>359</v>
      </c>
      <c r="AM142" t="s">
        <v>360</v>
      </c>
      <c r="AN142" t="s">
        <v>361</v>
      </c>
      <c r="AO142" t="s">
        <v>362</v>
      </c>
      <c r="AP142" t="s">
        <v>363</v>
      </c>
      <c r="AQ142" t="s">
        <v>364</v>
      </c>
      <c r="AR142" t="s">
        <v>365</v>
      </c>
      <c r="AS142">
        <v>24.203901398905209</v>
      </c>
      <c r="AT142">
        <v>16.029522335319928</v>
      </c>
      <c r="AU142">
        <v>13.15545364284498</v>
      </c>
      <c r="AV142">
        <v>43.200391986671583</v>
      </c>
      <c r="AW142">
        <v>42.205132080328887</v>
      </c>
      <c r="AX142">
        <v>36.510862853788502</v>
      </c>
      <c r="AY142">
        <v>33.30661588201945</v>
      </c>
      <c r="AZ142">
        <v>25.901891539604431</v>
      </c>
      <c r="BA142">
        <v>44.667170413622301</v>
      </c>
      <c r="BB142">
        <v>70.6606631293416</v>
      </c>
      <c r="BC142">
        <v>30.262449876529871</v>
      </c>
      <c r="BD142">
        <v>2.8197388218224182</v>
      </c>
      <c r="BE142">
        <v>31.26394576546144</v>
      </c>
      <c r="BF142">
        <v>8.221714854334591</v>
      </c>
      <c r="BG142">
        <v>16.58819765930517</v>
      </c>
      <c r="BH142">
        <v>0</v>
      </c>
      <c r="BI142">
        <v>0</v>
      </c>
      <c r="BJ142">
        <v>63.589295617683653</v>
      </c>
      <c r="BK142">
        <v>44.773327462773949</v>
      </c>
      <c r="BL142">
        <v>63.689153485125807</v>
      </c>
      <c r="BM142">
        <v>35.241095523121643</v>
      </c>
      <c r="BN142">
        <v>41.582812472484868</v>
      </c>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row>
    <row r="143">
      <c r="A143" t="s">
        <v>691</v>
      </c>
      <c r="B143">
        <v>2011</v>
      </c>
      <c r="C143" t="s">
        <v>696</v>
      </c>
      <c r="D143">
        <v>67</v>
      </c>
      <c r="E143" t="s">
        <v>166</v>
      </c>
      <c r="F143" t="s">
        <v>180</v>
      </c>
      <c r="G143" t="s">
        <v>197</v>
      </c>
      <c r="H143">
        <v>0.61757655730584571</v>
      </c>
      <c r="I143">
        <v>0.82346190460781432</v>
      </c>
      <c r="J143">
        <v>0.58039936542876258</v>
      </c>
      <c r="K143">
        <v>0.50445279407979904</v>
      </c>
      <c r="L143">
        <v>0.1358581611312899</v>
      </c>
      <c r="M143">
        <v>0.047020979658474099</v>
      </c>
      <c r="N143">
        <v>0.46268002563118388</v>
      </c>
      <c r="O143">
        <v>0.16662041320215071</v>
      </c>
      <c r="P143">
        <v>0</v>
      </c>
      <c r="Q143">
        <v>0.54439351162480953</v>
      </c>
      <c r="R143">
        <v>0.56136151216271823</v>
      </c>
      <c r="S143">
        <v>0.83298281739725122</v>
      </c>
      <c r="T143">
        <v>0.62175571238112259</v>
      </c>
      <c r="U143">
        <v>0.61866755715422672</v>
      </c>
      <c r="V143">
        <v>0.1608406833276832</v>
      </c>
      <c r="W143" t="s">
        <v>344</v>
      </c>
      <c r="X143" t="s">
        <v>345</v>
      </c>
      <c r="Y143" t="s">
        <v>346</v>
      </c>
      <c r="Z143" t="s">
        <v>347</v>
      </c>
      <c r="AA143" t="s">
        <v>348</v>
      </c>
      <c r="AB143" t="s">
        <v>349</v>
      </c>
      <c r="AC143" t="s">
        <v>350</v>
      </c>
      <c r="AD143" t="s">
        <v>351</v>
      </c>
      <c r="AE143" t="s">
        <v>352</v>
      </c>
      <c r="AF143" t="s">
        <v>353</v>
      </c>
      <c r="AG143" t="s">
        <v>354</v>
      </c>
      <c r="AH143" t="s">
        <v>355</v>
      </c>
      <c r="AI143" t="s">
        <v>356</v>
      </c>
      <c r="AJ143" t="s">
        <v>357</v>
      </c>
      <c r="AK143" t="s">
        <v>358</v>
      </c>
      <c r="AL143" t="s">
        <v>359</v>
      </c>
      <c r="AM143" t="s">
        <v>360</v>
      </c>
      <c r="AN143" t="s">
        <v>361</v>
      </c>
      <c r="AO143" t="s">
        <v>362</v>
      </c>
      <c r="AP143" t="s">
        <v>363</v>
      </c>
      <c r="AQ143" t="s">
        <v>364</v>
      </c>
      <c r="AR143" t="s">
        <v>365</v>
      </c>
      <c r="AS143">
        <v>0</v>
      </c>
      <c r="AT143">
        <v>0.070063895263687906</v>
      </c>
      <c r="AU143">
        <v>0</v>
      </c>
      <c r="AV143">
        <v>0.20653275328369269</v>
      </c>
      <c r="AW143">
        <v>10.566082775454101</v>
      </c>
      <c r="AX143">
        <v>3.0158822133678411</v>
      </c>
      <c r="AY143">
        <v>0.050895206151612402</v>
      </c>
      <c r="AZ143">
        <v>0</v>
      </c>
      <c r="BA143">
        <v>0.1096225684419148</v>
      </c>
      <c r="BB143">
        <v>0.040509017030806602</v>
      </c>
      <c r="BC143">
        <v>0</v>
      </c>
      <c r="BD143">
        <v>0</v>
      </c>
      <c r="BE143">
        <v>0</v>
      </c>
      <c r="BF143">
        <v>0</v>
      </c>
      <c r="BG143">
        <v>0</v>
      </c>
      <c r="BH143">
        <v>0</v>
      </c>
      <c r="BI143">
        <v>0</v>
      </c>
      <c r="BJ143">
        <v>0</v>
      </c>
      <c r="BK143">
        <v>0.25640459398150173</v>
      </c>
      <c r="BL143">
        <v>0</v>
      </c>
      <c r="BM143">
        <v>0</v>
      </c>
      <c r="BN143">
        <v>0</v>
      </c>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row>
    <row r="144">
      <c r="A144" t="s">
        <v>691</v>
      </c>
      <c r="B144">
        <v>2011</v>
      </c>
      <c r="C144" t="s">
        <v>696</v>
      </c>
      <c r="D144">
        <v>68</v>
      </c>
      <c r="E144" t="s">
        <v>166</v>
      </c>
      <c r="F144" t="s">
        <v>181</v>
      </c>
      <c r="G144" t="s">
        <v>197</v>
      </c>
      <c r="H144">
        <v>0.1101117456880609</v>
      </c>
      <c r="I144">
        <v>0.033319058734339199</v>
      </c>
      <c r="J144">
        <v>0.1102596848611451</v>
      </c>
      <c r="K144">
        <v>0.090819809698465606</v>
      </c>
      <c r="L144">
        <v>0</v>
      </c>
      <c r="M144">
        <v>0</v>
      </c>
      <c r="N144">
        <v>0</v>
      </c>
      <c r="O144">
        <v>0</v>
      </c>
      <c r="P144">
        <v>0</v>
      </c>
      <c r="Q144">
        <v>0</v>
      </c>
      <c r="R144">
        <v>0.098214874094000107</v>
      </c>
      <c r="S144">
        <v>0.0433322723667902</v>
      </c>
      <c r="T144">
        <v>0.13630546238239361</v>
      </c>
      <c r="U144">
        <v>0.095507027303714395</v>
      </c>
      <c r="V144">
        <v>0.0039044250239450001</v>
      </c>
      <c r="W144" t="s">
        <v>344</v>
      </c>
      <c r="X144" t="s">
        <v>345</v>
      </c>
      <c r="Y144" t="s">
        <v>346</v>
      </c>
      <c r="Z144" t="s">
        <v>347</v>
      </c>
      <c r="AA144" t="s">
        <v>348</v>
      </c>
      <c r="AB144" t="s">
        <v>349</v>
      </c>
      <c r="AC144" t="s">
        <v>350</v>
      </c>
      <c r="AD144" t="s">
        <v>351</v>
      </c>
      <c r="AE144" t="s">
        <v>352</v>
      </c>
      <c r="AF144" t="s">
        <v>353</v>
      </c>
      <c r="AG144" t="s">
        <v>354</v>
      </c>
      <c r="AH144" t="s">
        <v>355</v>
      </c>
      <c r="AI144" t="s">
        <v>356</v>
      </c>
      <c r="AJ144" t="s">
        <v>357</v>
      </c>
      <c r="AK144" t="s">
        <v>358</v>
      </c>
      <c r="AL144" t="s">
        <v>359</v>
      </c>
      <c r="AM144" t="s">
        <v>360</v>
      </c>
      <c r="AN144" t="s">
        <v>361</v>
      </c>
      <c r="AO144" t="s">
        <v>362</v>
      </c>
      <c r="AP144" t="s">
        <v>363</v>
      </c>
      <c r="AQ144" t="s">
        <v>364</v>
      </c>
      <c r="AR144" t="s">
        <v>365</v>
      </c>
      <c r="AS144">
        <v>0</v>
      </c>
      <c r="AT144">
        <v>0</v>
      </c>
      <c r="AU144">
        <v>0</v>
      </c>
      <c r="AV144">
        <v>0</v>
      </c>
      <c r="AW144">
        <v>1.8653883186473179</v>
      </c>
      <c r="AX144">
        <v>0</v>
      </c>
      <c r="AY144">
        <v>0</v>
      </c>
      <c r="AZ144">
        <v>0</v>
      </c>
      <c r="BA144">
        <v>0</v>
      </c>
      <c r="BB144">
        <v>0</v>
      </c>
      <c r="BC144">
        <v>0</v>
      </c>
      <c r="BD144">
        <v>0</v>
      </c>
      <c r="BE144">
        <v>0</v>
      </c>
      <c r="BF144">
        <v>0</v>
      </c>
      <c r="BG144">
        <v>0</v>
      </c>
      <c r="BH144">
        <v>0</v>
      </c>
      <c r="BI144">
        <v>0</v>
      </c>
      <c r="BJ144">
        <v>0</v>
      </c>
      <c r="BK144">
        <v>0</v>
      </c>
      <c r="BL144">
        <v>0</v>
      </c>
      <c r="BM144">
        <v>0</v>
      </c>
      <c r="BN144">
        <v>0</v>
      </c>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row>
    <row r="145">
      <c r="A145" t="s">
        <v>691</v>
      </c>
      <c r="B145">
        <v>2011</v>
      </c>
      <c r="C145" t="s">
        <v>696</v>
      </c>
      <c r="D145">
        <v>69</v>
      </c>
      <c r="E145" t="s">
        <v>166</v>
      </c>
      <c r="F145" t="s">
        <v>275</v>
      </c>
      <c r="G145" t="s">
        <v>197</v>
      </c>
      <c r="H145">
        <v>0</v>
      </c>
      <c r="I145">
        <v>0</v>
      </c>
      <c r="J145">
        <v>0</v>
      </c>
      <c r="K145">
        <v>0.027714842502994799</v>
      </c>
      <c r="L145">
        <v>0.0111836185447846</v>
      </c>
      <c r="M145">
        <v>0</v>
      </c>
      <c r="N145">
        <v>0.070705239484638402</v>
      </c>
      <c r="O145">
        <v>0</v>
      </c>
      <c r="P145">
        <v>0</v>
      </c>
      <c r="Q145">
        <v>0.059238597694197502</v>
      </c>
      <c r="R145">
        <v>0</v>
      </c>
      <c r="S145">
        <v>0</v>
      </c>
      <c r="T145">
        <v>0</v>
      </c>
      <c r="U145">
        <v>0.030336268259535299</v>
      </c>
      <c r="V145">
        <v>0</v>
      </c>
      <c r="W145" t="s">
        <v>344</v>
      </c>
      <c r="X145" t="s">
        <v>345</v>
      </c>
      <c r="Y145" t="s">
        <v>346</v>
      </c>
      <c r="Z145" t="s">
        <v>347</v>
      </c>
      <c r="AA145" t="s">
        <v>348</v>
      </c>
      <c r="AB145" t="s">
        <v>349</v>
      </c>
      <c r="AC145" t="s">
        <v>350</v>
      </c>
      <c r="AD145" t="s">
        <v>351</v>
      </c>
      <c r="AE145" t="s">
        <v>352</v>
      </c>
      <c r="AF145" t="s">
        <v>353</v>
      </c>
      <c r="AG145" t="s">
        <v>354</v>
      </c>
      <c r="AH145" t="s">
        <v>355</v>
      </c>
      <c r="AI145" t="s">
        <v>356</v>
      </c>
      <c r="AJ145" t="s">
        <v>357</v>
      </c>
      <c r="AK145" t="s">
        <v>358</v>
      </c>
      <c r="AL145" t="s">
        <v>359</v>
      </c>
      <c r="AM145" t="s">
        <v>360</v>
      </c>
      <c r="AN145" t="s">
        <v>361</v>
      </c>
      <c r="AO145" t="s">
        <v>362</v>
      </c>
      <c r="AP145" t="s">
        <v>363</v>
      </c>
      <c r="AQ145" t="s">
        <v>364</v>
      </c>
      <c r="AR145" t="s">
        <v>365</v>
      </c>
      <c r="AS145">
        <v>0</v>
      </c>
      <c r="AT145">
        <v>0</v>
      </c>
      <c r="AU145">
        <v>0</v>
      </c>
      <c r="AV145">
        <v>0</v>
      </c>
      <c r="AW145">
        <v>0.15022808696109269</v>
      </c>
      <c r="AX145">
        <v>0</v>
      </c>
      <c r="AY145">
        <v>0</v>
      </c>
      <c r="AZ145">
        <v>0</v>
      </c>
      <c r="BA145">
        <v>0.016325575290054101</v>
      </c>
      <c r="BB145">
        <v>0</v>
      </c>
      <c r="BC145">
        <v>0</v>
      </c>
      <c r="BD145">
        <v>0</v>
      </c>
      <c r="BE145">
        <v>0.0311701887809228</v>
      </c>
      <c r="BF145">
        <v>0</v>
      </c>
      <c r="BG145">
        <v>0</v>
      </c>
      <c r="BH145">
        <v>0</v>
      </c>
      <c r="BI145">
        <v>0</v>
      </c>
      <c r="BJ145">
        <v>0</v>
      </c>
      <c r="BK145">
        <v>0</v>
      </c>
      <c r="BL145">
        <v>0</v>
      </c>
      <c r="BM145">
        <v>0</v>
      </c>
      <c r="BN145">
        <v>0</v>
      </c>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row>
    <row r="146">
      <c r="A146" t="s">
        <v>691</v>
      </c>
      <c r="B146">
        <v>2011</v>
      </c>
      <c r="C146" t="s">
        <v>696</v>
      </c>
      <c r="D146">
        <v>122</v>
      </c>
      <c r="E146" t="s">
        <v>18</v>
      </c>
      <c r="F146" t="s">
        <v>14</v>
      </c>
      <c r="G146" t="s">
        <v>712</v>
      </c>
      <c r="H146">
        <v>2.4333243071414872</v>
      </c>
      <c r="I146">
        <v>3.7818995353412901</v>
      </c>
      <c r="J146">
        <v>4.6271801248339202</v>
      </c>
      <c r="K146">
        <v>10.929744439571071</v>
      </c>
      <c r="L146">
        <v>30.107161513316601</v>
      </c>
      <c r="M146">
        <v>9.8237953498701369</v>
      </c>
      <c r="N146">
        <v>23.73362538767848</v>
      </c>
      <c r="O146">
        <v>30.202600506894701</v>
      </c>
      <c r="P146">
        <v>41.263297874888053</v>
      </c>
      <c r="Q146">
        <v>64.504783066774664</v>
      </c>
      <c r="R146">
        <v>2.1499970583957482</v>
      </c>
      <c r="S146">
        <v>3.3452177115863728</v>
      </c>
      <c r="T146">
        <v>4.999040129038308</v>
      </c>
      <c r="U146">
        <v>8.2494641271203921</v>
      </c>
      <c r="V146">
        <v>22.061703408620879</v>
      </c>
      <c r="W146" t="s">
        <v>344</v>
      </c>
      <c r="X146" t="s">
        <v>345</v>
      </c>
      <c r="Y146" t="s">
        <v>346</v>
      </c>
      <c r="Z146" t="s">
        <v>347</v>
      </c>
      <c r="AA146" t="s">
        <v>348</v>
      </c>
      <c r="AB146" t="s">
        <v>349</v>
      </c>
      <c r="AC146" t="s">
        <v>350</v>
      </c>
      <c r="AD146" t="s">
        <v>351</v>
      </c>
      <c r="AE146" t="s">
        <v>352</v>
      </c>
      <c r="AF146" t="s">
        <v>353</v>
      </c>
      <c r="AG146" t="s">
        <v>354</v>
      </c>
      <c r="AH146" t="s">
        <v>355</v>
      </c>
      <c r="AI146" t="s">
        <v>356</v>
      </c>
      <c r="AJ146" t="s">
        <v>357</v>
      </c>
      <c r="AK146" t="s">
        <v>358</v>
      </c>
      <c r="AL146" t="s">
        <v>359</v>
      </c>
      <c r="AM146" t="s">
        <v>360</v>
      </c>
      <c r="AN146" t="s">
        <v>361</v>
      </c>
      <c r="AO146" t="s">
        <v>362</v>
      </c>
      <c r="AP146" t="s">
        <v>363</v>
      </c>
      <c r="AQ146" t="s">
        <v>364</v>
      </c>
      <c r="AR146" t="s">
        <v>365</v>
      </c>
      <c r="AS146">
        <v>21.304318752535721</v>
      </c>
      <c r="AT146">
        <v>12.11985027863698</v>
      </c>
      <c r="AU146">
        <v>26.007994829772478</v>
      </c>
      <c r="AV146">
        <v>12.903709356466299</v>
      </c>
      <c r="AW146">
        <v>1.959207377990525</v>
      </c>
      <c r="AX146">
        <v>5.8540335834649042</v>
      </c>
      <c r="AY146">
        <v>9.9584444110499071</v>
      </c>
      <c r="AZ146">
        <v>0.86339929984160613</v>
      </c>
      <c r="BA146">
        <v>18.47159920841116</v>
      </c>
      <c r="BB146">
        <v>1.388071953710154</v>
      </c>
      <c r="BC146">
        <v>9.4887933773176094</v>
      </c>
      <c r="BD146">
        <v>1.1222243273675701</v>
      </c>
      <c r="BE146">
        <v>13.38643945758546</v>
      </c>
      <c r="BF146">
        <v>3.2451634829564062</v>
      </c>
      <c r="BG146">
        <v>4.1642891125094206</v>
      </c>
      <c r="BH146">
        <v>4.9377031568658722</v>
      </c>
      <c r="BI146">
        <v>0</v>
      </c>
      <c r="BJ146">
        <v>4.1307987841971618</v>
      </c>
      <c r="BK146">
        <v>12.04757572947584</v>
      </c>
      <c r="BL146">
        <v>4.7551397496369834</v>
      </c>
      <c r="BM146">
        <v>21.889444302603341</v>
      </c>
      <c r="BN146">
        <v>3.2996851845356869</v>
      </c>
      <c r="BO146">
        <v>196.33583899999999</v>
      </c>
      <c r="BP146">
        <v>305.61574000000002</v>
      </c>
      <c r="BQ146">
        <v>373.47577399999977</v>
      </c>
      <c r="BR146">
        <v>883.48960699999952</v>
      </c>
      <c r="BS146">
        <v>2431.168913</v>
      </c>
      <c r="BT146">
        <v>68.230707999999993</v>
      </c>
      <c r="BU146">
        <v>164.91431900000001</v>
      </c>
      <c r="BV146">
        <v>209.29541800000001</v>
      </c>
      <c r="BW146">
        <v>286.45505800000001</v>
      </c>
      <c r="BX146">
        <v>448.3907220000001</v>
      </c>
      <c r="BY146">
        <v>157.70727500000001</v>
      </c>
      <c r="BZ146">
        <v>248.5661319999999</v>
      </c>
      <c r="CA146">
        <v>368.67356699999982</v>
      </c>
      <c r="CB146">
        <v>609.21057699999994</v>
      </c>
      <c r="CC146">
        <v>1628.6420970000011</v>
      </c>
      <c r="CD146">
        <v>407.27852300000001</v>
      </c>
      <c r="CE146">
        <v>199.73150100000001</v>
      </c>
      <c r="CF146">
        <v>1095.7224229999999</v>
      </c>
      <c r="CG146">
        <v>200.863336</v>
      </c>
      <c r="CH146">
        <v>29.216832</v>
      </c>
      <c r="CI146">
        <v>82.276828000000023</v>
      </c>
      <c r="CJ146">
        <v>340.44828000000001</v>
      </c>
      <c r="CK146">
        <v>16.230267000000001</v>
      </c>
      <c r="CL146">
        <v>465.91368900000032</v>
      </c>
      <c r="CM146">
        <v>11.190578</v>
      </c>
      <c r="CN146">
        <v>225.85614799999999</v>
      </c>
      <c r="CO146">
        <v>11.283188000000001</v>
      </c>
      <c r="CP146">
        <v>210.99468999999999</v>
      </c>
      <c r="CQ146">
        <v>75.835200999999984</v>
      </c>
      <c r="CR146">
        <v>42.395453000000003</v>
      </c>
      <c r="CS146">
        <v>75.351932000000005</v>
      </c>
      <c r="CT146">
        <v>0</v>
      </c>
      <c r="CU146">
        <v>55.147428000000012</v>
      </c>
      <c r="CV146">
        <v>273.05181400000009</v>
      </c>
      <c r="CW146">
        <v>118.192179</v>
      </c>
      <c r="CX146">
        <v>179.88745700000001</v>
      </c>
      <c r="CY146">
        <v>73.218125999999998</v>
      </c>
    </row>
    <row r="147">
      <c r="A147" t="s">
        <v>691</v>
      </c>
      <c r="B147">
        <v>2011</v>
      </c>
      <c r="C147" t="s">
        <v>696</v>
      </c>
      <c r="D147">
        <v>123</v>
      </c>
      <c r="E147" t="s">
        <v>18</v>
      </c>
      <c r="F147" t="s">
        <v>51</v>
      </c>
      <c r="G147" t="s">
        <v>197</v>
      </c>
      <c r="H147">
        <v>97.566675692858524</v>
      </c>
      <c r="I147">
        <v>96.218100464658789</v>
      </c>
      <c r="J147">
        <v>95.372819875166087</v>
      </c>
      <c r="K147">
        <v>89.070255560429047</v>
      </c>
      <c r="L147">
        <v>69.892838486683374</v>
      </c>
      <c r="M147">
        <v>90.176204650129904</v>
      </c>
      <c r="N147">
        <v>76.26637461232157</v>
      </c>
      <c r="O147">
        <v>69.797399493105218</v>
      </c>
      <c r="P147">
        <v>58.736702125111883</v>
      </c>
      <c r="Q147">
        <v>35.495216933225343</v>
      </c>
      <c r="R147">
        <v>97.850002941604259</v>
      </c>
      <c r="S147">
        <v>96.654782288413628</v>
      </c>
      <c r="T147">
        <v>95.000959870961765</v>
      </c>
      <c r="U147">
        <v>91.750535872879638</v>
      </c>
      <c r="V147">
        <v>77.938296591379341</v>
      </c>
      <c r="W147" t="s">
        <v>344</v>
      </c>
      <c r="X147" t="s">
        <v>345</v>
      </c>
      <c r="Y147" t="s">
        <v>346</v>
      </c>
      <c r="Z147" t="s">
        <v>347</v>
      </c>
      <c r="AA147" t="s">
        <v>348</v>
      </c>
      <c r="AB147" t="s">
        <v>349</v>
      </c>
      <c r="AC147" t="s">
        <v>350</v>
      </c>
      <c r="AD147" t="s">
        <v>351</v>
      </c>
      <c r="AE147" t="s">
        <v>352</v>
      </c>
      <c r="AF147" t="s">
        <v>353</v>
      </c>
      <c r="AG147" t="s">
        <v>354</v>
      </c>
      <c r="AH147" t="s">
        <v>355</v>
      </c>
      <c r="AI147" t="s">
        <v>356</v>
      </c>
      <c r="AJ147" t="s">
        <v>357</v>
      </c>
      <c r="AK147" t="s">
        <v>358</v>
      </c>
      <c r="AL147" t="s">
        <v>359</v>
      </c>
      <c r="AM147" t="s">
        <v>360</v>
      </c>
      <c r="AN147" t="s">
        <v>361</v>
      </c>
      <c r="AO147" t="s">
        <v>362</v>
      </c>
      <c r="AP147" t="s">
        <v>363</v>
      </c>
      <c r="AQ147" t="s">
        <v>364</v>
      </c>
      <c r="AR147" t="s">
        <v>365</v>
      </c>
      <c r="AS147">
        <v>78.695681247464194</v>
      </c>
      <c r="AT147">
        <v>87.880149721362997</v>
      </c>
      <c r="AU147">
        <v>73.992005170227515</v>
      </c>
      <c r="AV147">
        <v>87.09629064353372</v>
      </c>
      <c r="AW147">
        <v>98.040792622009505</v>
      </c>
      <c r="AX147">
        <v>94.145966416535174</v>
      </c>
      <c r="AY147">
        <v>90.041555588949848</v>
      </c>
      <c r="AZ147">
        <v>99.136600700158397</v>
      </c>
      <c r="BA147">
        <v>81.52840079158878</v>
      </c>
      <c r="BB147">
        <v>98.611928046289833</v>
      </c>
      <c r="BC147">
        <v>90.511206622682337</v>
      </c>
      <c r="BD147">
        <v>98.877775672632438</v>
      </c>
      <c r="BE147">
        <v>86.613560542414518</v>
      </c>
      <c r="BF147">
        <v>96.754836517043572</v>
      </c>
      <c r="BG147">
        <v>95.835710887490578</v>
      </c>
      <c r="BH147">
        <v>95.062296843134149</v>
      </c>
      <c r="BI147">
        <v>100</v>
      </c>
      <c r="BJ147">
        <v>95.86920121580286</v>
      </c>
      <c r="BK147">
        <v>87.952424270524148</v>
      </c>
      <c r="BL147">
        <v>95.244860250363075</v>
      </c>
      <c r="BM147">
        <v>78.110555697396634</v>
      </c>
      <c r="BN147">
        <v>96.700314815464338</v>
      </c>
      <c r="BO147">
        <v>7872.2902140000124</v>
      </c>
      <c r="BP147">
        <v>7775.3958560000137</v>
      </c>
      <c r="BQ147">
        <v>7697.871437999981</v>
      </c>
      <c r="BR147">
        <v>7199.8613980000064</v>
      </c>
      <c r="BS147">
        <v>5643.8829710000136</v>
      </c>
      <c r="BT147">
        <v>626.3145830000002</v>
      </c>
      <c r="BU147">
        <v>529.94083399999988</v>
      </c>
      <c r="BV147">
        <v>483.67609599999992</v>
      </c>
      <c r="BW147">
        <v>407.75765100000001</v>
      </c>
      <c r="BX147">
        <v>246.737144</v>
      </c>
      <c r="BY147">
        <v>7177.5248540000102</v>
      </c>
      <c r="BZ147">
        <v>7181.9257950000101</v>
      </c>
      <c r="CA147">
        <v>7006.2135609999877</v>
      </c>
      <c r="CB147">
        <v>6775.6397310000038</v>
      </c>
      <c r="CC147">
        <v>5753.5716280000051</v>
      </c>
      <c r="CD147">
        <v>1504.439602000002</v>
      </c>
      <c r="CE147">
        <v>1448.238535</v>
      </c>
      <c r="CF147">
        <v>3117.2991119999951</v>
      </c>
      <c r="CG147">
        <v>1355.7691830000001</v>
      </c>
      <c r="CH147">
        <v>1462.040925</v>
      </c>
      <c r="CI147">
        <v>1323.1956010000031</v>
      </c>
      <c r="CJ147">
        <v>3078.241084999991</v>
      </c>
      <c r="CK147">
        <v>1863.579805000001</v>
      </c>
      <c r="CL147">
        <v>2056.4109010000002</v>
      </c>
      <c r="CM147">
        <v>795.00523699999974</v>
      </c>
      <c r="CN147">
        <v>2154.3848269999971</v>
      </c>
      <c r="CO147">
        <v>994.14752000000021</v>
      </c>
      <c r="CP147">
        <v>1365.1876149999989</v>
      </c>
      <c r="CQ147">
        <v>2261.0332309999999</v>
      </c>
      <c r="CR147">
        <v>975.67634399999963</v>
      </c>
      <c r="CS147">
        <v>1450.700356000003</v>
      </c>
      <c r="CT147">
        <v>555.66258800000014</v>
      </c>
      <c r="CU147">
        <v>1279.8831769999999</v>
      </c>
      <c r="CV147">
        <v>1993.394316999998</v>
      </c>
      <c r="CW147">
        <v>2367.374706999999</v>
      </c>
      <c r="CX147">
        <v>641.91256000000055</v>
      </c>
      <c r="CY147">
        <v>2145.7246489999989</v>
      </c>
    </row>
    <row r="148">
      <c r="A148" t="s">
        <v>691</v>
      </c>
      <c r="B148">
        <v>2011</v>
      </c>
      <c r="C148" t="s">
        <v>696</v>
      </c>
      <c r="D148">
        <v>124</v>
      </c>
      <c r="E148" t="s">
        <v>50</v>
      </c>
      <c r="F148" t="s">
        <v>15</v>
      </c>
      <c r="G148" t="s">
        <v>713</v>
      </c>
      <c r="H148">
        <v>0.88345632244905192</v>
      </c>
      <c r="I148">
        <v>0.79941100482984562</v>
      </c>
      <c r="J148">
        <v>1.3444321146123961</v>
      </c>
      <c r="K148">
        <v>3.581808371564092</v>
      </c>
      <c r="L148">
        <v>12.659526040018671</v>
      </c>
      <c r="M148">
        <v>1.343840080833548</v>
      </c>
      <c r="N148">
        <v>2.5715156493917539</v>
      </c>
      <c r="O148">
        <v>6.7320136625413962</v>
      </c>
      <c r="P148">
        <v>16.336795124849829</v>
      </c>
      <c r="Q148">
        <v>33.676818819978081</v>
      </c>
      <c r="R148">
        <v>0.71329749461020697</v>
      </c>
      <c r="S148">
        <v>1.034076353959813</v>
      </c>
      <c r="T148">
        <v>1.255710472481691</v>
      </c>
      <c r="U148">
        <v>2.51844033722017</v>
      </c>
      <c r="V148">
        <v>9.8490694402105117</v>
      </c>
      <c r="W148" t="s">
        <v>344</v>
      </c>
      <c r="X148" t="s">
        <v>345</v>
      </c>
      <c r="Y148" t="s">
        <v>346</v>
      </c>
      <c r="Z148" t="s">
        <v>347</v>
      </c>
      <c r="AA148" t="s">
        <v>348</v>
      </c>
      <c r="AB148" t="s">
        <v>349</v>
      </c>
      <c r="AC148" t="s">
        <v>350</v>
      </c>
      <c r="AD148" t="s">
        <v>351</v>
      </c>
      <c r="AE148" t="s">
        <v>352</v>
      </c>
      <c r="AF148" t="s">
        <v>353</v>
      </c>
      <c r="AG148" t="s">
        <v>354</v>
      </c>
      <c r="AH148" t="s">
        <v>355</v>
      </c>
      <c r="AI148" t="s">
        <v>356</v>
      </c>
      <c r="AJ148" t="s">
        <v>357</v>
      </c>
      <c r="AK148" t="s">
        <v>358</v>
      </c>
      <c r="AL148" t="s">
        <v>359</v>
      </c>
      <c r="AM148" t="s">
        <v>360</v>
      </c>
      <c r="AN148" t="s">
        <v>361</v>
      </c>
      <c r="AO148" t="s">
        <v>362</v>
      </c>
      <c r="AP148" t="s">
        <v>363</v>
      </c>
      <c r="AQ148" t="s">
        <v>364</v>
      </c>
      <c r="AR148" t="s">
        <v>365</v>
      </c>
      <c r="AS148">
        <v>3.505128665346513</v>
      </c>
      <c r="AT148">
        <v>3.440877974798322</v>
      </c>
      <c r="AU148">
        <v>10.98553750924515</v>
      </c>
      <c r="AV148">
        <v>5.7724049127358619</v>
      </c>
      <c r="AW148">
        <v>0.63575018842299325</v>
      </c>
      <c r="AX148">
        <v>2.189468421084193</v>
      </c>
      <c r="AY148">
        <v>4.3669407793650201</v>
      </c>
      <c r="AZ148">
        <v>0.66899210656000763</v>
      </c>
      <c r="BA148">
        <v>6.2759699773612354</v>
      </c>
      <c r="BB148">
        <v>1.063999817463702</v>
      </c>
      <c r="BC148">
        <v>2.248067761290431</v>
      </c>
      <c r="BD148">
        <v>0</v>
      </c>
      <c r="BE148">
        <v>4.9485709078557383</v>
      </c>
      <c r="BF148">
        <v>1.735754287428364</v>
      </c>
      <c r="BG148">
        <v>1.5477888736760681</v>
      </c>
      <c r="BH148">
        <v>2.4187851419151332</v>
      </c>
      <c r="BI148">
        <v>0</v>
      </c>
      <c r="BJ148">
        <v>1.7660925458708869</v>
      </c>
      <c r="BK148">
        <v>5.6363590227329361</v>
      </c>
      <c r="BL148">
        <v>0.75919691022147051</v>
      </c>
      <c r="BM148">
        <v>9.9313361294320721</v>
      </c>
      <c r="BN148">
        <v>1.5435969050621421</v>
      </c>
      <c r="BO148">
        <v>71.282786999999999</v>
      </c>
      <c r="BP148">
        <v>64.600496000000007</v>
      </c>
      <c r="BQ148">
        <v>108.513784</v>
      </c>
      <c r="BR148">
        <v>289.53014300000012</v>
      </c>
      <c r="BS148">
        <v>1022.263296</v>
      </c>
      <c r="BT148">
        <v>9.333578000000001</v>
      </c>
      <c r="BU148">
        <v>17.868309</v>
      </c>
      <c r="BV148">
        <v>46.650936999999999</v>
      </c>
      <c r="BW148">
        <v>113.412108</v>
      </c>
      <c r="BX148">
        <v>234.09695199999999</v>
      </c>
      <c r="BY148">
        <v>52.322027000000013</v>
      </c>
      <c r="BZ148">
        <v>76.836959999999991</v>
      </c>
      <c r="CA148">
        <v>92.607230000000001</v>
      </c>
      <c r="CB148">
        <v>185.98304899999999</v>
      </c>
      <c r="CC148">
        <v>727.07935600000019</v>
      </c>
      <c r="CD148">
        <v>67.008179999999982</v>
      </c>
      <c r="CE148">
        <v>56.704638000000003</v>
      </c>
      <c r="CF148">
        <v>462.82306100000028</v>
      </c>
      <c r="CG148">
        <v>89.855131999999998</v>
      </c>
      <c r="CH148">
        <v>9.4806740000000023</v>
      </c>
      <c r="CI148">
        <v>30.772375</v>
      </c>
      <c r="CJ148">
        <v>149.29213999999999</v>
      </c>
      <c r="CK148">
        <v>12.575780999999999</v>
      </c>
      <c r="CL148">
        <v>158.30033399999999</v>
      </c>
      <c r="CM148">
        <v>8.5779219999999992</v>
      </c>
      <c r="CN148">
        <v>53.509429999999988</v>
      </c>
      <c r="CO148">
        <v>0</v>
      </c>
      <c r="CP148">
        <v>77.99849900000001</v>
      </c>
      <c r="CQ148">
        <v>40.562294000000001</v>
      </c>
      <c r="CR148">
        <v>15.757602</v>
      </c>
      <c r="CS148">
        <v>36.911926000000001</v>
      </c>
      <c r="CT148">
        <v>0</v>
      </c>
      <c r="CU148">
        <v>23.577876</v>
      </c>
      <c r="CV148">
        <v>127.745041</v>
      </c>
      <c r="CW148">
        <v>18.870346999999999</v>
      </c>
      <c r="CX148">
        <v>81.615721999999991</v>
      </c>
      <c r="CY148">
        <v>34.251531999999997</v>
      </c>
    </row>
    <row r="149">
      <c r="A149" t="s">
        <v>691</v>
      </c>
      <c r="B149">
        <v>2011</v>
      </c>
      <c r="C149" t="s">
        <v>696</v>
      </c>
      <c r="D149">
        <v>125</v>
      </c>
      <c r="E149" t="s">
        <v>50</v>
      </c>
      <c r="F149" t="s">
        <v>16</v>
      </c>
      <c r="G149" t="s">
        <v>714</v>
      </c>
      <c r="H149">
        <v>1.549867984692435</v>
      </c>
      <c r="I149">
        <v>2.9824885305114428</v>
      </c>
      <c r="J149">
        <v>3.2827480102215252</v>
      </c>
      <c r="K149">
        <v>7.3479360680069874</v>
      </c>
      <c r="L149">
        <v>17.44763547329794</v>
      </c>
      <c r="M149">
        <v>8.4799552690365889</v>
      </c>
      <c r="N149">
        <v>21.16210973828673</v>
      </c>
      <c r="O149">
        <v>23.470586844353321</v>
      </c>
      <c r="P149">
        <v>24.926502750038239</v>
      </c>
      <c r="Q149">
        <v>30.827964246796569</v>
      </c>
      <c r="R149">
        <v>1.4366995637855411</v>
      </c>
      <c r="S149">
        <v>2.31114135762656</v>
      </c>
      <c r="T149">
        <v>3.7433296565566181</v>
      </c>
      <c r="U149">
        <v>5.7310237899002239</v>
      </c>
      <c r="V149">
        <v>12.21263396841036</v>
      </c>
      <c r="W149" t="s">
        <v>344</v>
      </c>
      <c r="X149" t="s">
        <v>345</v>
      </c>
      <c r="Y149" t="s">
        <v>346</v>
      </c>
      <c r="Z149" t="s">
        <v>347</v>
      </c>
      <c r="AA149" t="s">
        <v>348</v>
      </c>
      <c r="AB149" t="s">
        <v>349</v>
      </c>
      <c r="AC149" t="s">
        <v>350</v>
      </c>
      <c r="AD149" t="s">
        <v>351</v>
      </c>
      <c r="AE149" t="s">
        <v>352</v>
      </c>
      <c r="AF149" t="s">
        <v>353</v>
      </c>
      <c r="AG149" t="s">
        <v>354</v>
      </c>
      <c r="AH149" t="s">
        <v>355</v>
      </c>
      <c r="AI149" t="s">
        <v>356</v>
      </c>
      <c r="AJ149" t="s">
        <v>357</v>
      </c>
      <c r="AK149" t="s">
        <v>358</v>
      </c>
      <c r="AL149" t="s">
        <v>359</v>
      </c>
      <c r="AM149" t="s">
        <v>360</v>
      </c>
      <c r="AN149" t="s">
        <v>361</v>
      </c>
      <c r="AO149" t="s">
        <v>362</v>
      </c>
      <c r="AP149" t="s">
        <v>363</v>
      </c>
      <c r="AQ149" t="s">
        <v>364</v>
      </c>
      <c r="AR149" t="s">
        <v>365</v>
      </c>
      <c r="AS149">
        <v>17.79919008718921</v>
      </c>
      <c r="AT149">
        <v>8.678972303838659</v>
      </c>
      <c r="AU149">
        <v>15.022457320527341</v>
      </c>
      <c r="AV149">
        <v>7.1313044437304338</v>
      </c>
      <c r="AW149">
        <v>1.3234571895675309</v>
      </c>
      <c r="AX149">
        <v>3.664565162380709</v>
      </c>
      <c r="AY149">
        <v>5.5915036316848878</v>
      </c>
      <c r="AZ149">
        <v>0.19440719328159861</v>
      </c>
      <c r="BA149">
        <v>12.19562923104991</v>
      </c>
      <c r="BB149">
        <v>0.32407213624645292</v>
      </c>
      <c r="BC149">
        <v>7.2407256160271798</v>
      </c>
      <c r="BD149">
        <v>1.1222243273675701</v>
      </c>
      <c r="BE149">
        <v>8.437868549729723</v>
      </c>
      <c r="BF149">
        <v>1.509409195528042</v>
      </c>
      <c r="BG149">
        <v>2.6165002388333529</v>
      </c>
      <c r="BH149">
        <v>2.5189180149507391</v>
      </c>
      <c r="BI149">
        <v>0</v>
      </c>
      <c r="BJ149">
        <v>2.3647062383262751</v>
      </c>
      <c r="BK149">
        <v>6.4112167067429047</v>
      </c>
      <c r="BL149">
        <v>3.9959428394155121</v>
      </c>
      <c r="BM149">
        <v>11.95810817317127</v>
      </c>
      <c r="BN149">
        <v>1.7560882794735451</v>
      </c>
      <c r="BO149">
        <v>125.05305199999999</v>
      </c>
      <c r="BP149">
        <v>241.01524399999991</v>
      </c>
      <c r="BQ149">
        <v>264.9619899999999</v>
      </c>
      <c r="BR149">
        <v>593.95946399999991</v>
      </c>
      <c r="BS149">
        <v>1408.905617000001</v>
      </c>
      <c r="BT149">
        <v>58.89712999999999</v>
      </c>
      <c r="BU149">
        <v>147.04601000000011</v>
      </c>
      <c r="BV149">
        <v>162.6444810000001</v>
      </c>
      <c r="BW149">
        <v>173.04294999999999</v>
      </c>
      <c r="BX149">
        <v>214.29376999999999</v>
      </c>
      <c r="BY149">
        <v>105.385248</v>
      </c>
      <c r="BZ149">
        <v>171.72917200000001</v>
      </c>
      <c r="CA149">
        <v>276.06633699999992</v>
      </c>
      <c r="CB149">
        <v>423.22752800000012</v>
      </c>
      <c r="CC149">
        <v>901.56274100000053</v>
      </c>
      <c r="CD149">
        <v>340.27034300000003</v>
      </c>
      <c r="CE149">
        <v>143.02686299999999</v>
      </c>
      <c r="CF149">
        <v>632.89936200000022</v>
      </c>
      <c r="CG149">
        <v>111.00820400000001</v>
      </c>
      <c r="CH149">
        <v>19.736158</v>
      </c>
      <c r="CI149">
        <v>51.504452999999991</v>
      </c>
      <c r="CJ149">
        <v>191.15613999999999</v>
      </c>
      <c r="CK149">
        <v>3.6544859999999999</v>
      </c>
      <c r="CL149">
        <v>307.61335500000013</v>
      </c>
      <c r="CM149">
        <v>2.6126559999999999</v>
      </c>
      <c r="CN149">
        <v>172.34671800000001</v>
      </c>
      <c r="CO149">
        <v>11.283188000000001</v>
      </c>
      <c r="CP149">
        <v>132.99619100000001</v>
      </c>
      <c r="CQ149">
        <v>35.272906999999996</v>
      </c>
      <c r="CR149">
        <v>26.637851000000001</v>
      </c>
      <c r="CS149">
        <v>38.440005999999997</v>
      </c>
      <c r="CT149">
        <v>0</v>
      </c>
      <c r="CU149">
        <v>31.569552000000002</v>
      </c>
      <c r="CV149">
        <v>145.30677300000011</v>
      </c>
      <c r="CW149">
        <v>99.321832000000015</v>
      </c>
      <c r="CX149">
        <v>98.271734999999978</v>
      </c>
      <c r="CY149">
        <v>38.966594000000001</v>
      </c>
    </row>
    <row r="150">
      <c r="A150" t="s">
        <v>691</v>
      </c>
      <c r="B150">
        <v>2011</v>
      </c>
      <c r="C150" t="s">
        <v>696</v>
      </c>
      <c r="D150">
        <v>126</v>
      </c>
      <c r="E150" t="s">
        <v>50</v>
      </c>
      <c r="F150" t="s">
        <v>22</v>
      </c>
      <c r="G150" t="s">
        <v>715</v>
      </c>
      <c r="H150">
        <v>12.566834084757179</v>
      </c>
      <c r="I150">
        <v>20.19457611974946</v>
      </c>
      <c r="J150">
        <v>29.430245838865151</v>
      </c>
      <c r="K150">
        <v>43.08501528445013</v>
      </c>
      <c r="L150">
        <v>54.147631542326408</v>
      </c>
      <c r="M150">
        <v>37.77325156467009</v>
      </c>
      <c r="N150">
        <v>51.504313590374949</v>
      </c>
      <c r="O150">
        <v>52.498337759955902</v>
      </c>
      <c r="P150">
        <v>50.441127547839258</v>
      </c>
      <c r="Q150">
        <v>34.799747331665742</v>
      </c>
      <c r="R150">
        <v>12.44086128361441</v>
      </c>
      <c r="S150">
        <v>17.695244472607381</v>
      </c>
      <c r="T150">
        <v>27.378143176376351</v>
      </c>
      <c r="U150">
        <v>40.35936033491776</v>
      </c>
      <c r="V150">
        <v>55.178280550255877</v>
      </c>
      <c r="W150" t="s">
        <v>344</v>
      </c>
      <c r="X150" t="s">
        <v>345</v>
      </c>
      <c r="Y150" t="s">
        <v>346</v>
      </c>
      <c r="Z150" t="s">
        <v>347</v>
      </c>
      <c r="AA150" t="s">
        <v>348</v>
      </c>
      <c r="AB150" t="s">
        <v>349</v>
      </c>
      <c r="AC150" t="s">
        <v>350</v>
      </c>
      <c r="AD150" t="s">
        <v>351</v>
      </c>
      <c r="AE150" t="s">
        <v>352</v>
      </c>
      <c r="AF150" t="s">
        <v>353</v>
      </c>
      <c r="AG150" t="s">
        <v>354</v>
      </c>
      <c r="AH150" t="s">
        <v>355</v>
      </c>
      <c r="AI150" t="s">
        <v>356</v>
      </c>
      <c r="AJ150" t="s">
        <v>357</v>
      </c>
      <c r="AK150" t="s">
        <v>358</v>
      </c>
      <c r="AL150" t="s">
        <v>359</v>
      </c>
      <c r="AM150" t="s">
        <v>360</v>
      </c>
      <c r="AN150" t="s">
        <v>361</v>
      </c>
      <c r="AO150" t="s">
        <v>362</v>
      </c>
      <c r="AP150" t="s">
        <v>363</v>
      </c>
      <c r="AQ150" t="s">
        <v>364</v>
      </c>
      <c r="AR150" t="s">
        <v>365</v>
      </c>
      <c r="AS150">
        <v>48.439511656562942</v>
      </c>
      <c r="AT150">
        <v>51.763718718487681</v>
      </c>
      <c r="AU150">
        <v>66.725071036220044</v>
      </c>
      <c r="AV150">
        <v>75.959326274360066</v>
      </c>
      <c r="AW150">
        <v>3.2133525391613769</v>
      </c>
      <c r="AX150">
        <v>9.2601658570138028</v>
      </c>
      <c r="AY150">
        <v>15.07166925650181</v>
      </c>
      <c r="AZ150">
        <v>1.4980668749177679</v>
      </c>
      <c r="BA150">
        <v>58.033165192272143</v>
      </c>
      <c r="BB150">
        <v>2.1267233941173491</v>
      </c>
      <c r="BC150">
        <v>1.026059010684889</v>
      </c>
      <c r="BD150">
        <v>66.586001170753974</v>
      </c>
      <c r="BE150">
        <v>11.97475300929737</v>
      </c>
      <c r="BF150">
        <v>26.694844838402119</v>
      </c>
      <c r="BG150">
        <v>6.5854750320718134</v>
      </c>
      <c r="BH150">
        <v>80.662436122241203</v>
      </c>
      <c r="BI150">
        <v>13.754271324093549</v>
      </c>
      <c r="BJ150">
        <v>2.9412727957648168</v>
      </c>
      <c r="BK150">
        <v>41.562057580621989</v>
      </c>
      <c r="BL150">
        <v>10.703597617851271</v>
      </c>
      <c r="BM150">
        <v>46.238021311698333</v>
      </c>
      <c r="BN150">
        <v>17.723294554092291</v>
      </c>
      <c r="BO150">
        <v>1013.970849</v>
      </c>
      <c r="BP150">
        <v>1631.926038000001</v>
      </c>
      <c r="BQ150">
        <v>2375.417327000001</v>
      </c>
      <c r="BR150">
        <v>3482.713016000002</v>
      </c>
      <c r="BS150">
        <v>4372.4493409999968</v>
      </c>
      <c r="BT150">
        <v>262.35234000000003</v>
      </c>
      <c r="BU150">
        <v>357.88037700000001</v>
      </c>
      <c r="BV150">
        <v>363.79852599999992</v>
      </c>
      <c r="BW150">
        <v>350.16871799999979</v>
      </c>
      <c r="BX150">
        <v>241.90274099999999</v>
      </c>
      <c r="BY150">
        <v>912.56605399999955</v>
      </c>
      <c r="BZ150">
        <v>1314.8437120000001</v>
      </c>
      <c r="CA150">
        <v>2019.1071570000011</v>
      </c>
      <c r="CB150">
        <v>2980.4783460000021</v>
      </c>
      <c r="CC150">
        <v>4073.3785999999982</v>
      </c>
      <c r="CD150">
        <v>926.02692400000069</v>
      </c>
      <c r="CE150">
        <v>853.05057399999998</v>
      </c>
      <c r="CF150">
        <v>2811.1416119999958</v>
      </c>
      <c r="CG150">
        <v>1182.4075739999989</v>
      </c>
      <c r="CH150">
        <v>47.919369000000003</v>
      </c>
      <c r="CI150">
        <v>130.149078</v>
      </c>
      <c r="CJ150">
        <v>515.25355400000001</v>
      </c>
      <c r="CK150">
        <v>28.160812</v>
      </c>
      <c r="CL150">
        <v>1463.7847959999999</v>
      </c>
      <c r="CM150">
        <v>17.145555000000002</v>
      </c>
      <c r="CN150">
        <v>24.422677</v>
      </c>
      <c r="CO150">
        <v>669.47610300000008</v>
      </c>
      <c r="CP150">
        <v>188.7439380000001</v>
      </c>
      <c r="CQ150">
        <v>623.82340199999999</v>
      </c>
      <c r="CR150">
        <v>67.044864000000004</v>
      </c>
      <c r="CS150">
        <v>1230.950952000002</v>
      </c>
      <c r="CT150">
        <v>76.427340000000015</v>
      </c>
      <c r="CU150">
        <v>39.266891999999999</v>
      </c>
      <c r="CV150">
        <v>941.98164600000109</v>
      </c>
      <c r="CW150">
        <v>266.04507799999988</v>
      </c>
      <c r="CX150">
        <v>379.98406700000021</v>
      </c>
      <c r="CY150">
        <v>393.2697639999999</v>
      </c>
    </row>
    <row r="151">
      <c r="A151" t="s">
        <v>691</v>
      </c>
      <c r="B151">
        <v>2011</v>
      </c>
      <c r="C151" t="s">
        <v>696</v>
      </c>
      <c r="D151">
        <v>127</v>
      </c>
      <c r="E151" t="s">
        <v>50</v>
      </c>
      <c r="F151" t="s">
        <v>19</v>
      </c>
      <c r="G151" t="s">
        <v>716</v>
      </c>
      <c r="H151">
        <v>84.999841608101335</v>
      </c>
      <c r="I151">
        <v>76.023524344909248</v>
      </c>
      <c r="J151">
        <v>65.942574036300925</v>
      </c>
      <c r="K151">
        <v>45.985240275978789</v>
      </c>
      <c r="L151">
        <v>15.74520694435698</v>
      </c>
      <c r="M151">
        <v>52.402953085459771</v>
      </c>
      <c r="N151">
        <v>24.762061021946572</v>
      </c>
      <c r="O151">
        <v>17.299061733149379</v>
      </c>
      <c r="P151">
        <v>8.2955745772726761</v>
      </c>
      <c r="Q151">
        <v>0.69546960155960713</v>
      </c>
      <c r="R151">
        <v>85.409141657989849</v>
      </c>
      <c r="S151">
        <v>78.959537815806243</v>
      </c>
      <c r="T151">
        <v>67.622816694585339</v>
      </c>
      <c r="U151">
        <v>51.39117553796185</v>
      </c>
      <c r="V151">
        <v>22.760016041123251</v>
      </c>
      <c r="W151" t="s">
        <v>344</v>
      </c>
      <c r="X151" t="s">
        <v>345</v>
      </c>
      <c r="Y151" t="s">
        <v>346</v>
      </c>
      <c r="Z151" t="s">
        <v>347</v>
      </c>
      <c r="AA151" t="s">
        <v>348</v>
      </c>
      <c r="AB151" t="s">
        <v>349</v>
      </c>
      <c r="AC151" t="s">
        <v>350</v>
      </c>
      <c r="AD151" t="s">
        <v>351</v>
      </c>
      <c r="AE151" t="s">
        <v>352</v>
      </c>
      <c r="AF151" t="s">
        <v>353</v>
      </c>
      <c r="AG151" t="s">
        <v>354</v>
      </c>
      <c r="AH151" t="s">
        <v>355</v>
      </c>
      <c r="AI151" t="s">
        <v>356</v>
      </c>
      <c r="AJ151" t="s">
        <v>357</v>
      </c>
      <c r="AK151" t="s">
        <v>358</v>
      </c>
      <c r="AL151" t="s">
        <v>359</v>
      </c>
      <c r="AM151" t="s">
        <v>360</v>
      </c>
      <c r="AN151" t="s">
        <v>361</v>
      </c>
      <c r="AO151" t="s">
        <v>362</v>
      </c>
      <c r="AP151" t="s">
        <v>363</v>
      </c>
      <c r="AQ151" t="s">
        <v>364</v>
      </c>
      <c r="AR151" t="s">
        <v>365</v>
      </c>
      <c r="AS151">
        <v>30.25616959090133</v>
      </c>
      <c r="AT151">
        <v>36.116431002875331</v>
      </c>
      <c r="AU151">
        <v>7.2669341340074673</v>
      </c>
      <c r="AV151">
        <v>11.13696436917364</v>
      </c>
      <c r="AW151">
        <v>94.827440082848099</v>
      </c>
      <c r="AX151">
        <v>84.885800559521286</v>
      </c>
      <c r="AY151">
        <v>74.969886332448283</v>
      </c>
      <c r="AZ151">
        <v>97.638533825240629</v>
      </c>
      <c r="BA151">
        <v>23.495235599316729</v>
      </c>
      <c r="BB151">
        <v>96.485204652172499</v>
      </c>
      <c r="BC151">
        <v>89.485147611997505</v>
      </c>
      <c r="BD151">
        <v>32.291774501878443</v>
      </c>
      <c r="BE151">
        <v>74.638807533117159</v>
      </c>
      <c r="BF151">
        <v>70.059991678641481</v>
      </c>
      <c r="BG151">
        <v>89.250235855418765</v>
      </c>
      <c r="BH151">
        <v>14.39986072089291</v>
      </c>
      <c r="BI151">
        <v>86.245728675906449</v>
      </c>
      <c r="BJ151">
        <v>92.927928420038015</v>
      </c>
      <c r="BK151">
        <v>46.390366689902173</v>
      </c>
      <c r="BL151">
        <v>84.541262632511746</v>
      </c>
      <c r="BM151">
        <v>31.872534385698341</v>
      </c>
      <c r="BN151">
        <v>78.977020261372019</v>
      </c>
      <c r="BO151">
        <v>6858.3193650000076</v>
      </c>
      <c r="BP151">
        <v>6143.4698180000059</v>
      </c>
      <c r="BQ151">
        <v>5322.4541109999982</v>
      </c>
      <c r="BR151">
        <v>3717.1483819999949</v>
      </c>
      <c r="BS151">
        <v>1271.43363</v>
      </c>
      <c r="BT151">
        <v>363.962243</v>
      </c>
      <c r="BU151">
        <v>172.0604570000001</v>
      </c>
      <c r="BV151">
        <v>119.87757000000001</v>
      </c>
      <c r="BW151">
        <v>57.588932999999997</v>
      </c>
      <c r="BX151">
        <v>4.834403</v>
      </c>
      <c r="BY151">
        <v>6264.9588000000031</v>
      </c>
      <c r="BZ151">
        <v>5867.082083000003</v>
      </c>
      <c r="CA151">
        <v>4987.1064039999974</v>
      </c>
      <c r="CB151">
        <v>3795.1613849999972</v>
      </c>
      <c r="CC151">
        <v>1680.1930279999999</v>
      </c>
      <c r="CD151">
        <v>578.41267800000003</v>
      </c>
      <c r="CE151">
        <v>595.18796099999997</v>
      </c>
      <c r="CF151">
        <v>306.15750000000003</v>
      </c>
      <c r="CG151">
        <v>173.36160899999999</v>
      </c>
      <c r="CH151">
        <v>1414.1215559999989</v>
      </c>
      <c r="CI151">
        <v>1193.0465230000009</v>
      </c>
      <c r="CJ151">
        <v>2562.9875309999979</v>
      </c>
      <c r="CK151">
        <v>1835.4189930000009</v>
      </c>
      <c r="CL151">
        <v>592.62610500000028</v>
      </c>
      <c r="CM151">
        <v>777.85968199999979</v>
      </c>
      <c r="CN151">
        <v>2129.9621499999971</v>
      </c>
      <c r="CO151">
        <v>324.67141699999991</v>
      </c>
      <c r="CP151">
        <v>1176.443677</v>
      </c>
      <c r="CQ151">
        <v>1637.2098289999999</v>
      </c>
      <c r="CR151">
        <v>908.63147999999967</v>
      </c>
      <c r="CS151">
        <v>219.74940399999991</v>
      </c>
      <c r="CT151">
        <v>479.23524800000013</v>
      </c>
      <c r="CU151">
        <v>1240.6162850000001</v>
      </c>
      <c r="CV151">
        <v>1051.412671</v>
      </c>
      <c r="CW151">
        <v>2101.3296290000021</v>
      </c>
      <c r="CX151">
        <v>261.928493</v>
      </c>
      <c r="CY151">
        <v>1752.454884999999</v>
      </c>
    </row>
    <row r="152">
      <c r="A152" t="s">
        <v>691</v>
      </c>
      <c r="B152">
        <v>2011</v>
      </c>
      <c r="C152" t="s">
        <v>696</v>
      </c>
      <c r="D152">
        <v>128</v>
      </c>
      <c r="E152" t="s">
        <v>182</v>
      </c>
      <c r="F152" t="s">
        <v>49</v>
      </c>
      <c r="G152" t="s">
        <v>721</v>
      </c>
      <c r="H152">
        <v>63.693441114436581</v>
      </c>
      <c r="I152">
        <v>78.862182949084996</v>
      </c>
      <c r="J152">
        <v>70.944893469850612</v>
      </c>
      <c r="K152">
        <v>67.228800349657121</v>
      </c>
      <c r="L152">
        <v>57.951778235821848</v>
      </c>
      <c r="M152">
        <v>86.320561117437038</v>
      </c>
      <c r="N152">
        <v>89.165095482097016</v>
      </c>
      <c r="O152">
        <v>77.710483370448216</v>
      </c>
      <c r="P152">
        <v>60.408411430459033</v>
      </c>
      <c r="Q152">
        <v>47.791749357382983</v>
      </c>
      <c r="R152">
        <v>66.823326951784566</v>
      </c>
      <c r="S152">
        <v>69.08792063433647</v>
      </c>
      <c r="T152">
        <v>74.880968344551817</v>
      </c>
      <c r="U152">
        <v>69.471467498831714</v>
      </c>
      <c r="V152">
        <v>55.356713587392917</v>
      </c>
      <c r="W152" t="s">
        <v>344</v>
      </c>
      <c r="X152" t="s">
        <v>345</v>
      </c>
      <c r="Y152" t="s">
        <v>346</v>
      </c>
      <c r="Z152" t="s">
        <v>347</v>
      </c>
      <c r="AA152" t="s">
        <v>348</v>
      </c>
      <c r="AB152" t="s">
        <v>349</v>
      </c>
      <c r="AC152" t="s">
        <v>350</v>
      </c>
      <c r="AD152" t="s">
        <v>351</v>
      </c>
      <c r="AE152" t="s">
        <v>352</v>
      </c>
      <c r="AF152" t="s">
        <v>353</v>
      </c>
      <c r="AG152" t="s">
        <v>354</v>
      </c>
      <c r="AH152" t="s">
        <v>355</v>
      </c>
      <c r="AI152" t="s">
        <v>356</v>
      </c>
      <c r="AJ152" t="s">
        <v>357</v>
      </c>
      <c r="AK152" t="s">
        <v>358</v>
      </c>
      <c r="AL152" t="s">
        <v>359</v>
      </c>
      <c r="AM152" t="s">
        <v>360</v>
      </c>
      <c r="AN152" t="s">
        <v>361</v>
      </c>
      <c r="AO152" t="s">
        <v>362</v>
      </c>
      <c r="AP152" t="s">
        <v>363</v>
      </c>
      <c r="AQ152" t="s">
        <v>364</v>
      </c>
      <c r="AR152" t="s">
        <v>365</v>
      </c>
      <c r="AS152">
        <v>83.547332791717082</v>
      </c>
      <c r="AT152">
        <v>71.609566985630394</v>
      </c>
      <c r="AU152">
        <v>57.760920897025407</v>
      </c>
      <c r="AV152">
        <v>55.265538355889888</v>
      </c>
      <c r="AW152">
        <v>67.550643409935745</v>
      </c>
      <c r="AX152">
        <v>62.598977442348627</v>
      </c>
      <c r="AY152">
        <v>56.148364150936523</v>
      </c>
      <c r="AZ152">
        <v>22.516487251873311</v>
      </c>
      <c r="BA152">
        <v>66.023678261146756</v>
      </c>
      <c r="BB152">
        <v>23.3469263160491</v>
      </c>
      <c r="BC152">
        <v>76.308180904599524</v>
      </c>
      <c r="BD152">
        <v>100</v>
      </c>
      <c r="BE152">
        <v>63.032956421794303</v>
      </c>
      <c r="BF152">
        <v>46.512577978134459</v>
      </c>
      <c r="BG152">
        <v>62.831858407079643</v>
      </c>
      <c r="BH152">
        <v>51.01396205740285</v>
      </c>
      <c r="BI152">
        <v>0</v>
      </c>
      <c r="BJ152">
        <v>57.245737734133307</v>
      </c>
      <c r="BK152">
        <v>53.215824085314459</v>
      </c>
      <c r="BL152">
        <v>84.034183006305341</v>
      </c>
      <c r="BM152">
        <v>54.629564861767967</v>
      </c>
      <c r="BN152">
        <v>53.219873450462252</v>
      </c>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row>
    <row r="153">
      <c r="A153" t="s">
        <v>691</v>
      </c>
      <c r="B153">
        <v>2011</v>
      </c>
      <c r="C153" t="s">
        <v>696</v>
      </c>
      <c r="D153">
        <v>129</v>
      </c>
      <c r="E153" t="s">
        <v>182</v>
      </c>
      <c r="F153" t="s">
        <v>48</v>
      </c>
      <c r="G153" t="s">
        <v>197</v>
      </c>
      <c r="H153">
        <v>36.306558885563419</v>
      </c>
      <c r="I153">
        <v>21.137817050914979</v>
      </c>
      <c r="J153">
        <v>29.055106530149409</v>
      </c>
      <c r="K153">
        <v>32.771199650342943</v>
      </c>
      <c r="L153">
        <v>42.048221764178173</v>
      </c>
      <c r="M153">
        <v>13.67943888256297</v>
      </c>
      <c r="N153">
        <v>10.83490451790302</v>
      </c>
      <c r="O153">
        <v>22.289516629551819</v>
      </c>
      <c r="P153">
        <v>39.591588569540988</v>
      </c>
      <c r="Q153">
        <v>52.208250642617003</v>
      </c>
      <c r="R153">
        <v>33.176673048215441</v>
      </c>
      <c r="S153">
        <v>30.912079365663551</v>
      </c>
      <c r="T153">
        <v>25.1190316554482</v>
      </c>
      <c r="U153">
        <v>30.528532501168311</v>
      </c>
      <c r="V153">
        <v>44.643286412607061</v>
      </c>
      <c r="W153" t="s">
        <v>344</v>
      </c>
      <c r="X153" t="s">
        <v>345</v>
      </c>
      <c r="Y153" t="s">
        <v>346</v>
      </c>
      <c r="Z153" t="s">
        <v>347</v>
      </c>
      <c r="AA153" t="s">
        <v>348</v>
      </c>
      <c r="AB153" t="s">
        <v>349</v>
      </c>
      <c r="AC153" t="s">
        <v>350</v>
      </c>
      <c r="AD153" t="s">
        <v>351</v>
      </c>
      <c r="AE153" t="s">
        <v>352</v>
      </c>
      <c r="AF153" t="s">
        <v>353</v>
      </c>
      <c r="AG153" t="s">
        <v>354</v>
      </c>
      <c r="AH153" t="s">
        <v>355</v>
      </c>
      <c r="AI153" t="s">
        <v>356</v>
      </c>
      <c r="AJ153" t="s">
        <v>357</v>
      </c>
      <c r="AK153" t="s">
        <v>358</v>
      </c>
      <c r="AL153" t="s">
        <v>359</v>
      </c>
      <c r="AM153" t="s">
        <v>360</v>
      </c>
      <c r="AN153" t="s">
        <v>361</v>
      </c>
      <c r="AO153" t="s">
        <v>362</v>
      </c>
      <c r="AP153" t="s">
        <v>363</v>
      </c>
      <c r="AQ153" t="s">
        <v>364</v>
      </c>
      <c r="AR153" t="s">
        <v>365</v>
      </c>
      <c r="AS153">
        <v>16.452667208282911</v>
      </c>
      <c r="AT153">
        <v>28.390433014369631</v>
      </c>
      <c r="AU153">
        <v>42.239079102974628</v>
      </c>
      <c r="AV153">
        <v>44.734461644110098</v>
      </c>
      <c r="AW153">
        <v>32.449356590064248</v>
      </c>
      <c r="AX153">
        <v>37.401022557651331</v>
      </c>
      <c r="AY153">
        <v>43.851635849063477</v>
      </c>
      <c r="AZ153">
        <v>77.483512748126699</v>
      </c>
      <c r="BA153">
        <v>33.976321738853201</v>
      </c>
      <c r="BB153">
        <v>76.653073683950907</v>
      </c>
      <c r="BC153">
        <v>23.69181909540049</v>
      </c>
      <c r="BD153">
        <v>0</v>
      </c>
      <c r="BE153">
        <v>36.967043578205683</v>
      </c>
      <c r="BF153">
        <v>53.487422021865562</v>
      </c>
      <c r="BG153">
        <v>37.168141592920357</v>
      </c>
      <c r="BH153">
        <v>48.986037942597143</v>
      </c>
      <c r="BI153">
        <v>0</v>
      </c>
      <c r="BJ153">
        <v>42.754262265866693</v>
      </c>
      <c r="BK153">
        <v>46.78417591468552</v>
      </c>
      <c r="BL153">
        <v>15.96581699369465</v>
      </c>
      <c r="BM153">
        <v>45.370435138232011</v>
      </c>
      <c r="BN153">
        <v>46.780126549537741</v>
      </c>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row>
    <row r="154">
      <c r="A154" t="s">
        <v>691</v>
      </c>
      <c r="B154">
        <v>2011</v>
      </c>
      <c r="C154" t="s">
        <v>696</v>
      </c>
      <c r="D154">
        <v>135</v>
      </c>
      <c r="E154" t="s">
        <v>45</v>
      </c>
      <c r="F154" t="s">
        <v>44</v>
      </c>
      <c r="G154" t="s">
        <v>722</v>
      </c>
      <c r="H154">
        <v>0</v>
      </c>
      <c r="I154">
        <v>0</v>
      </c>
      <c r="J154">
        <v>0</v>
      </c>
      <c r="K154">
        <v>0</v>
      </c>
      <c r="L154">
        <v>0.2148432511545206</v>
      </c>
      <c r="M154">
        <v>0</v>
      </c>
      <c r="N154">
        <v>0</v>
      </c>
      <c r="O154">
        <v>0</v>
      </c>
      <c r="P154">
        <v>0</v>
      </c>
      <c r="Q154">
        <v>0.85372451462045107</v>
      </c>
      <c r="R154">
        <v>0</v>
      </c>
      <c r="S154">
        <v>0</v>
      </c>
      <c r="T154">
        <v>0</v>
      </c>
      <c r="U154">
        <v>0</v>
      </c>
      <c r="V154">
        <v>0.1546179428718723</v>
      </c>
      <c r="W154" t="s">
        <v>344</v>
      </c>
      <c r="X154" t="s">
        <v>345</v>
      </c>
      <c r="Y154" t="s">
        <v>346</v>
      </c>
      <c r="Z154" t="s">
        <v>347</v>
      </c>
      <c r="AA154" t="s">
        <v>348</v>
      </c>
      <c r="AB154" t="s">
        <v>349</v>
      </c>
      <c r="AC154" t="s">
        <v>350</v>
      </c>
      <c r="AD154" t="s">
        <v>351</v>
      </c>
      <c r="AE154" t="s">
        <v>352</v>
      </c>
      <c r="AF154" t="s">
        <v>353</v>
      </c>
      <c r="AG154" t="s">
        <v>354</v>
      </c>
      <c r="AH154" t="s">
        <v>355</v>
      </c>
      <c r="AI154" t="s">
        <v>356</v>
      </c>
      <c r="AJ154" t="s">
        <v>357</v>
      </c>
      <c r="AK154" t="s">
        <v>358</v>
      </c>
      <c r="AL154" t="s">
        <v>359</v>
      </c>
      <c r="AM154" t="s">
        <v>360</v>
      </c>
      <c r="AN154" t="s">
        <v>361</v>
      </c>
      <c r="AO154" t="s">
        <v>362</v>
      </c>
      <c r="AP154" t="s">
        <v>363</v>
      </c>
      <c r="AQ154" t="s">
        <v>364</v>
      </c>
      <c r="AR154" t="s">
        <v>365</v>
      </c>
      <c r="AS154">
        <v>0.073368975355610905</v>
      </c>
      <c r="AT154">
        <v>0</v>
      </c>
      <c r="AU154">
        <v>0.27092733576544642</v>
      </c>
      <c r="AV154">
        <v>0</v>
      </c>
      <c r="AW154">
        <v>0</v>
      </c>
      <c r="AX154">
        <v>0</v>
      </c>
      <c r="AY154">
        <v>0</v>
      </c>
      <c r="AZ154">
        <v>0</v>
      </c>
      <c r="BA154">
        <v>0.17967033338877281</v>
      </c>
      <c r="BB154">
        <v>0</v>
      </c>
      <c r="BC154">
        <v>0</v>
      </c>
      <c r="BD154">
        <v>0</v>
      </c>
      <c r="BE154">
        <v>0</v>
      </c>
      <c r="BF154">
        <v>0</v>
      </c>
      <c r="BG154">
        <v>0</v>
      </c>
      <c r="BH154">
        <v>0</v>
      </c>
      <c r="BI154">
        <v>0</v>
      </c>
      <c r="BJ154">
        <v>0</v>
      </c>
      <c r="BK154">
        <v>0</v>
      </c>
      <c r="BL154">
        <v>0</v>
      </c>
      <c r="BM154">
        <v>0</v>
      </c>
      <c r="BN154">
        <v>0</v>
      </c>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row>
    <row r="155">
      <c r="A155" t="s">
        <v>691</v>
      </c>
      <c r="B155">
        <v>2011</v>
      </c>
      <c r="C155" t="s">
        <v>696</v>
      </c>
      <c r="D155">
        <v>136</v>
      </c>
      <c r="E155" t="s">
        <v>45</v>
      </c>
      <c r="F155" t="s">
        <v>43</v>
      </c>
      <c r="G155" t="s">
        <v>723</v>
      </c>
      <c r="H155">
        <v>0.0176586941895794</v>
      </c>
      <c r="I155">
        <v>0.019138569245037901</v>
      </c>
      <c r="J155">
        <v>0</v>
      </c>
      <c r="K155">
        <v>0.068208197275976198</v>
      </c>
      <c r="L155">
        <v>9.4165740595010998</v>
      </c>
      <c r="M155">
        <v>1.2216499211712319</v>
      </c>
      <c r="N155">
        <v>2.43083050144697</v>
      </c>
      <c r="O155">
        <v>8.6719661322182375</v>
      </c>
      <c r="P155">
        <v>13.50099656559297</v>
      </c>
      <c r="Q155">
        <v>44.880330117567148</v>
      </c>
      <c r="R155">
        <v>0</v>
      </c>
      <c r="S155">
        <v>0</v>
      </c>
      <c r="T155">
        <v>0</v>
      </c>
      <c r="U155">
        <v>0</v>
      </c>
      <c r="V155">
        <v>3.7618379844455152</v>
      </c>
      <c r="W155" t="s">
        <v>344</v>
      </c>
      <c r="X155" t="s">
        <v>345</v>
      </c>
      <c r="Y155" t="s">
        <v>346</v>
      </c>
      <c r="Z155" t="s">
        <v>347</v>
      </c>
      <c r="AA155" t="s">
        <v>348</v>
      </c>
      <c r="AB155" t="s">
        <v>349</v>
      </c>
      <c r="AC155" t="s">
        <v>350</v>
      </c>
      <c r="AD155" t="s">
        <v>351</v>
      </c>
      <c r="AE155" t="s">
        <v>352</v>
      </c>
      <c r="AF155" t="s">
        <v>353</v>
      </c>
      <c r="AG155" t="s">
        <v>354</v>
      </c>
      <c r="AH155" t="s">
        <v>355</v>
      </c>
      <c r="AI155" t="s">
        <v>356</v>
      </c>
      <c r="AJ155" t="s">
        <v>357</v>
      </c>
      <c r="AK155" t="s">
        <v>358</v>
      </c>
      <c r="AL155" t="s">
        <v>359</v>
      </c>
      <c r="AM155" t="s">
        <v>360</v>
      </c>
      <c r="AN155" t="s">
        <v>361</v>
      </c>
      <c r="AO155" t="s">
        <v>362</v>
      </c>
      <c r="AP155" t="s">
        <v>363</v>
      </c>
      <c r="AQ155" t="s">
        <v>364</v>
      </c>
      <c r="AR155" t="s">
        <v>365</v>
      </c>
      <c r="AS155">
        <v>0.24195303374026411</v>
      </c>
      <c r="AT155">
        <v>0.28126470134436338</v>
      </c>
      <c r="AU155">
        <v>5.2999140437576751</v>
      </c>
      <c r="AV155">
        <v>0.93252735137033316</v>
      </c>
      <c r="AW155">
        <v>0</v>
      </c>
      <c r="AX155">
        <v>1.8882208183110489</v>
      </c>
      <c r="AY155">
        <v>0.26695777315819391</v>
      </c>
      <c r="AZ155">
        <v>0</v>
      </c>
      <c r="BA155">
        <v>8.5249761213325819</v>
      </c>
      <c r="BB155">
        <v>0.40509017030806599</v>
      </c>
      <c r="BC155">
        <v>3.0301041263269588</v>
      </c>
      <c r="BD155">
        <v>0</v>
      </c>
      <c r="BE155">
        <v>6.2416894091448389</v>
      </c>
      <c r="BF155">
        <v>1.51975077046186</v>
      </c>
      <c r="BG155">
        <v>0.2211126962394383</v>
      </c>
      <c r="BH155">
        <v>0.73708444254827399</v>
      </c>
      <c r="BI155">
        <v>0</v>
      </c>
      <c r="BJ155">
        <v>0.27800531209544821</v>
      </c>
      <c r="BK155">
        <v>1.140158446589614</v>
      </c>
      <c r="BL155">
        <v>0.1150183089460423</v>
      </c>
      <c r="BM155">
        <v>0</v>
      </c>
      <c r="BN155">
        <v>0.71778290902522324</v>
      </c>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row>
    <row r="156">
      <c r="A156" t="s">
        <v>691</v>
      </c>
      <c r="B156">
        <v>2011</v>
      </c>
      <c r="C156" t="s">
        <v>696</v>
      </c>
      <c r="D156">
        <v>137</v>
      </c>
      <c r="E156" t="s">
        <v>45</v>
      </c>
      <c r="F156" t="s">
        <v>42</v>
      </c>
      <c r="G156" t="s">
        <v>724</v>
      </c>
      <c r="H156">
        <v>2.4156656129519081</v>
      </c>
      <c r="I156">
        <v>3.7627609660962511</v>
      </c>
      <c r="J156">
        <v>4.6271801248339202</v>
      </c>
      <c r="K156">
        <v>10.861536242295101</v>
      </c>
      <c r="L156">
        <v>20.475744202660991</v>
      </c>
      <c r="M156">
        <v>8.6021454286989023</v>
      </c>
      <c r="N156">
        <v>21.30279488623151</v>
      </c>
      <c r="O156">
        <v>21.53063437467646</v>
      </c>
      <c r="P156">
        <v>27.762301309295079</v>
      </c>
      <c r="Q156">
        <v>18.770728434587031</v>
      </c>
      <c r="R156">
        <v>2.1499970583957482</v>
      </c>
      <c r="S156">
        <v>3.3452177115863728</v>
      </c>
      <c r="T156">
        <v>4.999040129038308</v>
      </c>
      <c r="U156">
        <v>8.2494641271203921</v>
      </c>
      <c r="V156">
        <v>18.145247481303478</v>
      </c>
      <c r="W156" t="s">
        <v>344</v>
      </c>
      <c r="X156" t="s">
        <v>345</v>
      </c>
      <c r="Y156" t="s">
        <v>346</v>
      </c>
      <c r="Z156" t="s">
        <v>347</v>
      </c>
      <c r="AA156" t="s">
        <v>348</v>
      </c>
      <c r="AB156" t="s">
        <v>349</v>
      </c>
      <c r="AC156" t="s">
        <v>350</v>
      </c>
      <c r="AD156" t="s">
        <v>351</v>
      </c>
      <c r="AE156" t="s">
        <v>352</v>
      </c>
      <c r="AF156" t="s">
        <v>353</v>
      </c>
      <c r="AG156" t="s">
        <v>354</v>
      </c>
      <c r="AH156" t="s">
        <v>355</v>
      </c>
      <c r="AI156" t="s">
        <v>356</v>
      </c>
      <c r="AJ156" t="s">
        <v>357</v>
      </c>
      <c r="AK156" t="s">
        <v>358</v>
      </c>
      <c r="AL156" t="s">
        <v>359</v>
      </c>
      <c r="AM156" t="s">
        <v>360</v>
      </c>
      <c r="AN156" t="s">
        <v>361</v>
      </c>
      <c r="AO156" t="s">
        <v>362</v>
      </c>
      <c r="AP156" t="s">
        <v>363</v>
      </c>
      <c r="AQ156" t="s">
        <v>364</v>
      </c>
      <c r="AR156" t="s">
        <v>365</v>
      </c>
      <c r="AS156">
        <v>20.988996743439849</v>
      </c>
      <c r="AT156">
        <v>11.83858557729261</v>
      </c>
      <c r="AU156">
        <v>20.437153450249362</v>
      </c>
      <c r="AV156">
        <v>11.97118200509596</v>
      </c>
      <c r="AW156">
        <v>1.959207377990525</v>
      </c>
      <c r="AX156">
        <v>3.9658127651538542</v>
      </c>
      <c r="AY156">
        <v>9.6914866378917122</v>
      </c>
      <c r="AZ156">
        <v>0.86339929984160613</v>
      </c>
      <c r="BA156">
        <v>9.7669527536897931</v>
      </c>
      <c r="BB156">
        <v>0.98298178340208842</v>
      </c>
      <c r="BC156">
        <v>6.4586892509906528</v>
      </c>
      <c r="BD156">
        <v>1.1222243273675701</v>
      </c>
      <c r="BE156">
        <v>7.1447500484406197</v>
      </c>
      <c r="BF156">
        <v>1.7254127124945471</v>
      </c>
      <c r="BG156">
        <v>3.9431764162699832</v>
      </c>
      <c r="BH156">
        <v>4.2006187143175984</v>
      </c>
      <c r="BI156">
        <v>0</v>
      </c>
      <c r="BJ156">
        <v>3.8527934721017139</v>
      </c>
      <c r="BK156">
        <v>10.907417282886231</v>
      </c>
      <c r="BL156">
        <v>4.6401214406909403</v>
      </c>
      <c r="BM156">
        <v>21.889444302603341</v>
      </c>
      <c r="BN156">
        <v>2.5819022755104641</v>
      </c>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row>
    <row r="157">
      <c r="A157" t="s">
        <v>691</v>
      </c>
      <c r="B157">
        <v>2011</v>
      </c>
      <c r="C157" t="s">
        <v>696</v>
      </c>
      <c r="D157">
        <v>138</v>
      </c>
      <c r="E157" t="s">
        <v>45</v>
      </c>
      <c r="F157" t="s">
        <v>41</v>
      </c>
      <c r="G157" t="s">
        <v>197</v>
      </c>
      <c r="H157">
        <v>12.56683408475714</v>
      </c>
      <c r="I157">
        <v>20.194576119749438</v>
      </c>
      <c r="J157">
        <v>29.430245838865371</v>
      </c>
      <c r="K157">
        <v>43.085015284450137</v>
      </c>
      <c r="L157">
        <v>54.147631542326181</v>
      </c>
      <c r="M157">
        <v>37.773251564670097</v>
      </c>
      <c r="N157">
        <v>51.504313590375041</v>
      </c>
      <c r="O157">
        <v>52.498337759955838</v>
      </c>
      <c r="P157">
        <v>50.441127547839173</v>
      </c>
      <c r="Q157">
        <v>34.799747331665728</v>
      </c>
      <c r="R157">
        <v>12.440861283614311</v>
      </c>
      <c r="S157">
        <v>17.695244472607289</v>
      </c>
      <c r="T157">
        <v>27.378143176376572</v>
      </c>
      <c r="U157">
        <v>40.359360334917717</v>
      </c>
      <c r="V157">
        <v>55.178280550255998</v>
      </c>
      <c r="W157" t="s">
        <v>344</v>
      </c>
      <c r="X157" t="s">
        <v>345</v>
      </c>
      <c r="Y157" t="s">
        <v>346</v>
      </c>
      <c r="Z157" t="s">
        <v>347</v>
      </c>
      <c r="AA157" t="s">
        <v>348</v>
      </c>
      <c r="AB157" t="s">
        <v>349</v>
      </c>
      <c r="AC157" t="s">
        <v>350</v>
      </c>
      <c r="AD157" t="s">
        <v>351</v>
      </c>
      <c r="AE157" t="s">
        <v>352</v>
      </c>
      <c r="AF157" t="s">
        <v>353</v>
      </c>
      <c r="AG157" t="s">
        <v>354</v>
      </c>
      <c r="AH157" t="s">
        <v>355</v>
      </c>
      <c r="AI157" t="s">
        <v>356</v>
      </c>
      <c r="AJ157" t="s">
        <v>357</v>
      </c>
      <c r="AK157" t="s">
        <v>358</v>
      </c>
      <c r="AL157" t="s">
        <v>359</v>
      </c>
      <c r="AM157" t="s">
        <v>360</v>
      </c>
      <c r="AN157" t="s">
        <v>361</v>
      </c>
      <c r="AO157" t="s">
        <v>362</v>
      </c>
      <c r="AP157" t="s">
        <v>363</v>
      </c>
      <c r="AQ157" t="s">
        <v>364</v>
      </c>
      <c r="AR157" t="s">
        <v>365</v>
      </c>
      <c r="AS157">
        <v>48.439511656562829</v>
      </c>
      <c r="AT157">
        <v>51.763718718487652</v>
      </c>
      <c r="AU157">
        <v>66.725071036220072</v>
      </c>
      <c r="AV157">
        <v>75.959326274360023</v>
      </c>
      <c r="AW157">
        <v>3.213352539161344</v>
      </c>
      <c r="AX157">
        <v>9.2601658570137513</v>
      </c>
      <c r="AY157">
        <v>15.07166925650175</v>
      </c>
      <c r="AZ157">
        <v>1.4980668749177759</v>
      </c>
      <c r="BA157">
        <v>58.033165192272037</v>
      </c>
      <c r="BB157">
        <v>2.1267233941173469</v>
      </c>
      <c r="BC157">
        <v>1.0260590106848331</v>
      </c>
      <c r="BD157">
        <v>66.586001170753988</v>
      </c>
      <c r="BE157">
        <v>11.97475300929737</v>
      </c>
      <c r="BF157">
        <v>26.694844838402091</v>
      </c>
      <c r="BG157">
        <v>6.5854750320718329</v>
      </c>
      <c r="BH157">
        <v>80.662436122241203</v>
      </c>
      <c r="BI157">
        <v>13.75427132409353</v>
      </c>
      <c r="BJ157">
        <v>2.941272795764859</v>
      </c>
      <c r="BK157">
        <v>41.562057580622088</v>
      </c>
      <c r="BL157">
        <v>10.70359761785144</v>
      </c>
      <c r="BM157">
        <v>46.238021311698247</v>
      </c>
      <c r="BN157">
        <v>17.72329455409233</v>
      </c>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row>
    <row r="158">
      <c r="A158" t="s">
        <v>691</v>
      </c>
      <c r="B158">
        <v>2011</v>
      </c>
      <c r="C158" t="s">
        <v>696</v>
      </c>
      <c r="D158">
        <v>139</v>
      </c>
      <c r="E158" t="s">
        <v>45</v>
      </c>
      <c r="F158" t="s">
        <v>19</v>
      </c>
      <c r="G158" t="s">
        <v>197</v>
      </c>
      <c r="H158">
        <v>84.999841608101335</v>
      </c>
      <c r="I158">
        <v>76.023524344909248</v>
      </c>
      <c r="J158">
        <v>65.942574036300925</v>
      </c>
      <c r="K158">
        <v>45.985240275978789</v>
      </c>
      <c r="L158">
        <v>15.74520694435698</v>
      </c>
      <c r="M158">
        <v>52.402953085459771</v>
      </c>
      <c r="N158">
        <v>24.762061021946572</v>
      </c>
      <c r="O158">
        <v>17.299061733149379</v>
      </c>
      <c r="P158">
        <v>8.2955745772726761</v>
      </c>
      <c r="Q158">
        <v>0.69546960155960713</v>
      </c>
      <c r="R158">
        <v>85.409141657989849</v>
      </c>
      <c r="S158">
        <v>78.959537815806243</v>
      </c>
      <c r="T158">
        <v>67.622816694585339</v>
      </c>
      <c r="U158">
        <v>51.39117553796185</v>
      </c>
      <c r="V158">
        <v>22.760016041123251</v>
      </c>
      <c r="W158" t="s">
        <v>344</v>
      </c>
      <c r="X158" t="s">
        <v>345</v>
      </c>
      <c r="Y158" t="s">
        <v>346</v>
      </c>
      <c r="Z158" t="s">
        <v>347</v>
      </c>
      <c r="AA158" t="s">
        <v>348</v>
      </c>
      <c r="AB158" t="s">
        <v>349</v>
      </c>
      <c r="AC158" t="s">
        <v>350</v>
      </c>
      <c r="AD158" t="s">
        <v>351</v>
      </c>
      <c r="AE158" t="s">
        <v>352</v>
      </c>
      <c r="AF158" t="s">
        <v>353</v>
      </c>
      <c r="AG158" t="s">
        <v>354</v>
      </c>
      <c r="AH158" t="s">
        <v>355</v>
      </c>
      <c r="AI158" t="s">
        <v>356</v>
      </c>
      <c r="AJ158" t="s">
        <v>357</v>
      </c>
      <c r="AK158" t="s">
        <v>358</v>
      </c>
      <c r="AL158" t="s">
        <v>359</v>
      </c>
      <c r="AM158" t="s">
        <v>360</v>
      </c>
      <c r="AN158" t="s">
        <v>361</v>
      </c>
      <c r="AO158" t="s">
        <v>362</v>
      </c>
      <c r="AP158" t="s">
        <v>363</v>
      </c>
      <c r="AQ158" t="s">
        <v>364</v>
      </c>
      <c r="AR158" t="s">
        <v>365</v>
      </c>
      <c r="AS158">
        <v>30.25616959090133</v>
      </c>
      <c r="AT158">
        <v>36.116431002875331</v>
      </c>
      <c r="AU158">
        <v>7.2669341340074673</v>
      </c>
      <c r="AV158">
        <v>11.13696436917364</v>
      </c>
      <c r="AW158">
        <v>94.827440082848099</v>
      </c>
      <c r="AX158">
        <v>84.885800559521286</v>
      </c>
      <c r="AY158">
        <v>74.969886332448283</v>
      </c>
      <c r="AZ158">
        <v>97.638533825240629</v>
      </c>
      <c r="BA158">
        <v>23.495235599316729</v>
      </c>
      <c r="BB158">
        <v>96.485204652172499</v>
      </c>
      <c r="BC158">
        <v>89.485147611997505</v>
      </c>
      <c r="BD158">
        <v>32.291774501878443</v>
      </c>
      <c r="BE158">
        <v>74.638807533117159</v>
      </c>
      <c r="BF158">
        <v>70.059991678641481</v>
      </c>
      <c r="BG158">
        <v>89.250235855418765</v>
      </c>
      <c r="BH158">
        <v>14.39986072089291</v>
      </c>
      <c r="BI158">
        <v>86.245728675906449</v>
      </c>
      <c r="BJ158">
        <v>92.927928420038015</v>
      </c>
      <c r="BK158">
        <v>46.390366689902173</v>
      </c>
      <c r="BL158">
        <v>84.541262632511746</v>
      </c>
      <c r="BM158">
        <v>31.872534385698341</v>
      </c>
      <c r="BN158">
        <v>78.977020261372019</v>
      </c>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row>
    <row r="159">
      <c r="A159" t="s">
        <v>691</v>
      </c>
      <c r="B159">
        <v>2011</v>
      </c>
      <c r="C159" t="s">
        <v>696</v>
      </c>
      <c r="D159">
        <v>148</v>
      </c>
      <c r="E159" t="s">
        <v>109</v>
      </c>
      <c r="F159" t="s">
        <v>49</v>
      </c>
      <c r="G159" t="s">
        <v>197</v>
      </c>
      <c r="H159">
        <v>1.549867984692435</v>
      </c>
      <c r="I159">
        <v>2.9824885305114428</v>
      </c>
      <c r="J159">
        <v>3.2827480102215252</v>
      </c>
      <c r="K159">
        <v>7.3479360680069856</v>
      </c>
      <c r="L159">
        <v>17.44763547329794</v>
      </c>
      <c r="M159">
        <v>8.4799552690365871</v>
      </c>
      <c r="N159">
        <v>21.16210973828673</v>
      </c>
      <c r="O159">
        <v>23.470586844353321</v>
      </c>
      <c r="P159">
        <v>24.926502750038232</v>
      </c>
      <c r="Q159">
        <v>30.827964246796569</v>
      </c>
      <c r="R159">
        <v>1.4366995637855411</v>
      </c>
      <c r="S159">
        <v>2.31114135762656</v>
      </c>
      <c r="T159">
        <v>3.7433296565566181</v>
      </c>
      <c r="U159">
        <v>5.7310237899002239</v>
      </c>
      <c r="V159">
        <v>12.21263396841036</v>
      </c>
      <c r="W159" t="s">
        <v>344</v>
      </c>
      <c r="X159" t="s">
        <v>345</v>
      </c>
      <c r="Y159" t="s">
        <v>346</v>
      </c>
      <c r="Z159" t="s">
        <v>347</v>
      </c>
      <c r="AA159" t="s">
        <v>348</v>
      </c>
      <c r="AB159" t="s">
        <v>349</v>
      </c>
      <c r="AC159" t="s">
        <v>350</v>
      </c>
      <c r="AD159" t="s">
        <v>351</v>
      </c>
      <c r="AE159" t="s">
        <v>352</v>
      </c>
      <c r="AF159" t="s">
        <v>353</v>
      </c>
      <c r="AG159" t="s">
        <v>354</v>
      </c>
      <c r="AH159" t="s">
        <v>355</v>
      </c>
      <c r="AI159" t="s">
        <v>356</v>
      </c>
      <c r="AJ159" t="s">
        <v>357</v>
      </c>
      <c r="AK159" t="s">
        <v>358</v>
      </c>
      <c r="AL159" t="s">
        <v>359</v>
      </c>
      <c r="AM159" t="s">
        <v>360</v>
      </c>
      <c r="AN159" t="s">
        <v>361</v>
      </c>
      <c r="AO159" t="s">
        <v>362</v>
      </c>
      <c r="AP159" t="s">
        <v>363</v>
      </c>
      <c r="AQ159" t="s">
        <v>364</v>
      </c>
      <c r="AR159" t="s">
        <v>365</v>
      </c>
      <c r="AS159">
        <v>17.79919008718921</v>
      </c>
      <c r="AT159">
        <v>8.678972303838659</v>
      </c>
      <c r="AU159">
        <v>15.022457320527341</v>
      </c>
      <c r="AV159">
        <v>7.1313044437304356</v>
      </c>
      <c r="AW159">
        <v>1.323457189567532</v>
      </c>
      <c r="AX159">
        <v>3.664565162380709</v>
      </c>
      <c r="AY159">
        <v>5.5915036316848878</v>
      </c>
      <c r="AZ159">
        <v>0.19440719328159869</v>
      </c>
      <c r="BA159">
        <v>12.19562923104991</v>
      </c>
      <c r="BB159">
        <v>0.32407213624645281</v>
      </c>
      <c r="BC159">
        <v>7.2407256160271816</v>
      </c>
      <c r="BD159">
        <v>1.1222243273675701</v>
      </c>
      <c r="BE159">
        <v>8.4378685497297248</v>
      </c>
      <c r="BF159">
        <v>1.5094091955280431</v>
      </c>
      <c r="BG159">
        <v>2.6165002388333529</v>
      </c>
      <c r="BH159">
        <v>2.5189180149507391</v>
      </c>
      <c r="BI159">
        <v>0</v>
      </c>
      <c r="BJ159">
        <v>2.3647062383262751</v>
      </c>
      <c r="BK159">
        <v>6.4112167067429047</v>
      </c>
      <c r="BL159">
        <v>3.9959428394155121</v>
      </c>
      <c r="BM159">
        <v>11.95810817317127</v>
      </c>
      <c r="BN159">
        <v>1.7560882794735451</v>
      </c>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row>
    <row r="160">
      <c r="A160" t="s">
        <v>691</v>
      </c>
      <c r="B160">
        <v>2011</v>
      </c>
      <c r="C160" t="s">
        <v>696</v>
      </c>
      <c r="D160">
        <v>149</v>
      </c>
      <c r="E160" t="s">
        <v>109</v>
      </c>
      <c r="F160" t="s">
        <v>48</v>
      </c>
      <c r="G160" t="s">
        <v>197</v>
      </c>
      <c r="H160">
        <v>0.88345632244905203</v>
      </c>
      <c r="I160">
        <v>0.79941100482984562</v>
      </c>
      <c r="J160">
        <v>1.3444321146123961</v>
      </c>
      <c r="K160">
        <v>3.581808371564092</v>
      </c>
      <c r="L160">
        <v>12.659526040018671</v>
      </c>
      <c r="M160">
        <v>1.343840080833548</v>
      </c>
      <c r="N160">
        <v>2.5715156493917539</v>
      </c>
      <c r="O160">
        <v>6.7320136625413971</v>
      </c>
      <c r="P160">
        <v>16.336795124849829</v>
      </c>
      <c r="Q160">
        <v>33.676818819978067</v>
      </c>
      <c r="R160">
        <v>0.71329749461020686</v>
      </c>
      <c r="S160">
        <v>1.034076353959813</v>
      </c>
      <c r="T160">
        <v>1.255710472481691</v>
      </c>
      <c r="U160">
        <v>2.51844033722017</v>
      </c>
      <c r="V160">
        <v>9.8490694402105134</v>
      </c>
      <c r="W160" t="s">
        <v>344</v>
      </c>
      <c r="X160" t="s">
        <v>345</v>
      </c>
      <c r="Y160" t="s">
        <v>346</v>
      </c>
      <c r="Z160" t="s">
        <v>347</v>
      </c>
      <c r="AA160" t="s">
        <v>348</v>
      </c>
      <c r="AB160" t="s">
        <v>349</v>
      </c>
      <c r="AC160" t="s">
        <v>350</v>
      </c>
      <c r="AD160" t="s">
        <v>351</v>
      </c>
      <c r="AE160" t="s">
        <v>352</v>
      </c>
      <c r="AF160" t="s">
        <v>353</v>
      </c>
      <c r="AG160" t="s">
        <v>354</v>
      </c>
      <c r="AH160" t="s">
        <v>355</v>
      </c>
      <c r="AI160" t="s">
        <v>356</v>
      </c>
      <c r="AJ160" t="s">
        <v>357</v>
      </c>
      <c r="AK160" t="s">
        <v>358</v>
      </c>
      <c r="AL160" t="s">
        <v>359</v>
      </c>
      <c r="AM160" t="s">
        <v>360</v>
      </c>
      <c r="AN160" t="s">
        <v>361</v>
      </c>
      <c r="AO160" t="s">
        <v>362</v>
      </c>
      <c r="AP160" t="s">
        <v>363</v>
      </c>
      <c r="AQ160" t="s">
        <v>364</v>
      </c>
      <c r="AR160" t="s">
        <v>365</v>
      </c>
      <c r="AS160">
        <v>3.505128665346513</v>
      </c>
      <c r="AT160">
        <v>3.440877974798322</v>
      </c>
      <c r="AU160">
        <v>10.98553750924515</v>
      </c>
      <c r="AV160">
        <v>5.7724049127358619</v>
      </c>
      <c r="AW160">
        <v>0.63575018842299336</v>
      </c>
      <c r="AX160">
        <v>2.189468421084193</v>
      </c>
      <c r="AY160">
        <v>4.3669407793650201</v>
      </c>
      <c r="AZ160">
        <v>0.66899210656000763</v>
      </c>
      <c r="BA160">
        <v>6.2759699773612354</v>
      </c>
      <c r="BB160">
        <v>1.063999817463702</v>
      </c>
      <c r="BC160">
        <v>2.248067761290431</v>
      </c>
      <c r="BD160">
        <v>0</v>
      </c>
      <c r="BE160">
        <v>4.9485709078557392</v>
      </c>
      <c r="BF160">
        <v>1.735754287428364</v>
      </c>
      <c r="BG160">
        <v>1.5477888736760681</v>
      </c>
      <c r="BH160">
        <v>2.4187851419151332</v>
      </c>
      <c r="BI160">
        <v>0</v>
      </c>
      <c r="BJ160">
        <v>1.7660925458708869</v>
      </c>
      <c r="BK160">
        <v>5.636359022732937</v>
      </c>
      <c r="BL160">
        <v>0.7591969102214704</v>
      </c>
      <c r="BM160">
        <v>9.9313361294320739</v>
      </c>
      <c r="BN160">
        <v>1.543596905062143</v>
      </c>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row>
    <row r="161">
      <c r="A161" t="s">
        <v>691</v>
      </c>
      <c r="B161">
        <v>2011</v>
      </c>
      <c r="C161" t="s">
        <v>696</v>
      </c>
      <c r="D161">
        <v>150</v>
      </c>
      <c r="E161" t="s">
        <v>109</v>
      </c>
      <c r="F161" t="s">
        <v>111</v>
      </c>
      <c r="G161" t="s">
        <v>197</v>
      </c>
      <c r="H161">
        <v>97.566675692858524</v>
      </c>
      <c r="I161">
        <v>96.218100464658789</v>
      </c>
      <c r="J161">
        <v>95.372819875166087</v>
      </c>
      <c r="K161">
        <v>89.070255560429047</v>
      </c>
      <c r="L161">
        <v>69.892838486683374</v>
      </c>
      <c r="M161">
        <v>90.176204650129904</v>
      </c>
      <c r="N161">
        <v>76.26637461232157</v>
      </c>
      <c r="O161">
        <v>69.797399493105218</v>
      </c>
      <c r="P161">
        <v>58.736702125111883</v>
      </c>
      <c r="Q161">
        <v>35.495216933225343</v>
      </c>
      <c r="R161">
        <v>97.850002941604259</v>
      </c>
      <c r="S161">
        <v>96.654782288413628</v>
      </c>
      <c r="T161">
        <v>95.000959870961765</v>
      </c>
      <c r="U161">
        <v>91.750535872879638</v>
      </c>
      <c r="V161">
        <v>77.938296591379341</v>
      </c>
      <c r="W161" t="s">
        <v>344</v>
      </c>
      <c r="X161" t="s">
        <v>345</v>
      </c>
      <c r="Y161" t="s">
        <v>346</v>
      </c>
      <c r="Z161" t="s">
        <v>347</v>
      </c>
      <c r="AA161" t="s">
        <v>348</v>
      </c>
      <c r="AB161" t="s">
        <v>349</v>
      </c>
      <c r="AC161" t="s">
        <v>350</v>
      </c>
      <c r="AD161" t="s">
        <v>351</v>
      </c>
      <c r="AE161" t="s">
        <v>352</v>
      </c>
      <c r="AF161" t="s">
        <v>353</v>
      </c>
      <c r="AG161" t="s">
        <v>354</v>
      </c>
      <c r="AH161" t="s">
        <v>355</v>
      </c>
      <c r="AI161" t="s">
        <v>356</v>
      </c>
      <c r="AJ161" t="s">
        <v>357</v>
      </c>
      <c r="AK161" t="s">
        <v>358</v>
      </c>
      <c r="AL161" t="s">
        <v>359</v>
      </c>
      <c r="AM161" t="s">
        <v>360</v>
      </c>
      <c r="AN161" t="s">
        <v>361</v>
      </c>
      <c r="AO161" t="s">
        <v>362</v>
      </c>
      <c r="AP161" t="s">
        <v>363</v>
      </c>
      <c r="AQ161" t="s">
        <v>364</v>
      </c>
      <c r="AR161" t="s">
        <v>365</v>
      </c>
      <c r="AS161">
        <v>78.695681247464194</v>
      </c>
      <c r="AT161">
        <v>87.880149721362997</v>
      </c>
      <c r="AU161">
        <v>73.992005170227515</v>
      </c>
      <c r="AV161">
        <v>87.09629064353372</v>
      </c>
      <c r="AW161">
        <v>98.040792622009505</v>
      </c>
      <c r="AX161">
        <v>94.145966416535174</v>
      </c>
      <c r="AY161">
        <v>90.041555588949848</v>
      </c>
      <c r="AZ161">
        <v>99.136600700158397</v>
      </c>
      <c r="BA161">
        <v>81.52840079158878</v>
      </c>
      <c r="BB161">
        <v>98.611928046289833</v>
      </c>
      <c r="BC161">
        <v>90.511206622682337</v>
      </c>
      <c r="BD161">
        <v>98.877775672632438</v>
      </c>
      <c r="BE161">
        <v>86.613560542414518</v>
      </c>
      <c r="BF161">
        <v>96.754836517043572</v>
      </c>
      <c r="BG161">
        <v>95.835710887490578</v>
      </c>
      <c r="BH161">
        <v>95.062296843134149</v>
      </c>
      <c r="BI161">
        <v>100</v>
      </c>
      <c r="BJ161">
        <v>95.86920121580286</v>
      </c>
      <c r="BK161">
        <v>87.952424270524148</v>
      </c>
      <c r="BL161">
        <v>95.244860250363075</v>
      </c>
      <c r="BM161">
        <v>78.110555697396634</v>
      </c>
      <c r="BN161">
        <v>96.700314815464338</v>
      </c>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row>
    <row r="162">
      <c r="A162" t="s">
        <v>691</v>
      </c>
      <c r="B162">
        <v>2011</v>
      </c>
      <c r="C162" t="s">
        <v>696</v>
      </c>
      <c r="D162">
        <v>151</v>
      </c>
      <c r="E162" t="s">
        <v>110</v>
      </c>
      <c r="F162" t="s">
        <v>49</v>
      </c>
      <c r="G162" t="s">
        <v>197</v>
      </c>
      <c r="H162">
        <v>65.003487694517318</v>
      </c>
      <c r="I162">
        <v>76.98584257314532</v>
      </c>
      <c r="J162">
        <v>64.434925328876886</v>
      </c>
      <c r="K162">
        <v>64.875231215305845</v>
      </c>
      <c r="L162">
        <v>61.80374965229479</v>
      </c>
      <c r="M162">
        <v>79.794897105552764</v>
      </c>
      <c r="N162">
        <v>79.156009647045096</v>
      </c>
      <c r="O162">
        <v>74.428216432173627</v>
      </c>
      <c r="P162">
        <v>65.463876108830704</v>
      </c>
      <c r="Q162">
        <v>51.443670559574741</v>
      </c>
      <c r="R162">
        <v>65.785462453582269</v>
      </c>
      <c r="S162">
        <v>74.937161007155538</v>
      </c>
      <c r="T162">
        <v>67.980854049310068</v>
      </c>
      <c r="U162">
        <v>63.222458399078299</v>
      </c>
      <c r="V162">
        <v>60.376631670440993</v>
      </c>
      <c r="W162" t="s">
        <v>344</v>
      </c>
      <c r="X162" t="s">
        <v>345</v>
      </c>
      <c r="Y162" t="s">
        <v>346</v>
      </c>
      <c r="Z162" t="s">
        <v>347</v>
      </c>
      <c r="AA162" t="s">
        <v>348</v>
      </c>
      <c r="AB162" t="s">
        <v>349</v>
      </c>
      <c r="AC162" t="s">
        <v>350</v>
      </c>
      <c r="AD162" t="s">
        <v>351</v>
      </c>
      <c r="AE162" t="s">
        <v>352</v>
      </c>
      <c r="AF162" t="s">
        <v>353</v>
      </c>
      <c r="AG162" t="s">
        <v>354</v>
      </c>
      <c r="AH162" t="s">
        <v>355</v>
      </c>
      <c r="AI162" t="s">
        <v>356</v>
      </c>
      <c r="AJ162" t="s">
        <v>357</v>
      </c>
      <c r="AK162" t="s">
        <v>358</v>
      </c>
      <c r="AL162" t="s">
        <v>359</v>
      </c>
      <c r="AM162" t="s">
        <v>360</v>
      </c>
      <c r="AN162" t="s">
        <v>361</v>
      </c>
      <c r="AO162" t="s">
        <v>362</v>
      </c>
      <c r="AP162" t="s">
        <v>363</v>
      </c>
      <c r="AQ162" t="s">
        <v>364</v>
      </c>
      <c r="AR162" t="s">
        <v>365</v>
      </c>
      <c r="AS162">
        <v>75.158542947136027</v>
      </c>
      <c r="AT162">
        <v>61.44568114915905</v>
      </c>
      <c r="AU162">
        <v>60.727433556566091</v>
      </c>
      <c r="AV162">
        <v>57.479108701852233</v>
      </c>
      <c r="AW162">
        <v>69.929840075997504</v>
      </c>
      <c r="AX162">
        <v>68.877750249538792</v>
      </c>
      <c r="AY162">
        <v>66.099947963883892</v>
      </c>
      <c r="AZ162">
        <v>65.26743808142173</v>
      </c>
      <c r="BA162">
        <v>69.908727632130578</v>
      </c>
      <c r="BB162">
        <v>41.491024904492093</v>
      </c>
      <c r="BC162">
        <v>76.854715136208583</v>
      </c>
      <c r="BD162">
        <v>57.763604874545891</v>
      </c>
      <c r="BE162">
        <v>69.708588432939806</v>
      </c>
      <c r="BF162">
        <v>72.798552153299283</v>
      </c>
      <c r="BG162">
        <v>77.031200485283676</v>
      </c>
      <c r="BH162">
        <v>67.887242374028091</v>
      </c>
      <c r="BI162">
        <v>47.727272727272727</v>
      </c>
      <c r="BJ162">
        <v>68.288314738696442</v>
      </c>
      <c r="BK162">
        <v>63.448458530516497</v>
      </c>
      <c r="BL162">
        <v>69.941514807347275</v>
      </c>
      <c r="BM162">
        <v>60.845081129720043</v>
      </c>
      <c r="BN162">
        <v>61.929842808995538</v>
      </c>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row>
    <row r="163">
      <c r="A163" t="s">
        <v>691</v>
      </c>
      <c r="B163">
        <v>2011</v>
      </c>
      <c r="C163" t="s">
        <v>696</v>
      </c>
      <c r="D163">
        <v>152</v>
      </c>
      <c r="E163" t="s">
        <v>110</v>
      </c>
      <c r="F163" t="s">
        <v>48</v>
      </c>
      <c r="G163" t="s">
        <v>197</v>
      </c>
      <c r="H163">
        <v>34.996512305482703</v>
      </c>
      <c r="I163">
        <v>23.01415742685472</v>
      </c>
      <c r="J163">
        <v>35.565074671123028</v>
      </c>
      <c r="K163">
        <v>35.124768784694112</v>
      </c>
      <c r="L163">
        <v>38.196250347705011</v>
      </c>
      <c r="M163">
        <v>20.205102894447268</v>
      </c>
      <c r="N163">
        <v>20.843990352954929</v>
      </c>
      <c r="O163">
        <v>25.571783567826358</v>
      </c>
      <c r="P163">
        <v>34.536123891169261</v>
      </c>
      <c r="Q163">
        <v>48.556329440425237</v>
      </c>
      <c r="R163">
        <v>34.214537546417738</v>
      </c>
      <c r="S163">
        <v>25.062838992844391</v>
      </c>
      <c r="T163">
        <v>32.019145950689882</v>
      </c>
      <c r="U163">
        <v>36.777541600921573</v>
      </c>
      <c r="V163">
        <v>39.623368329559078</v>
      </c>
      <c r="W163" t="s">
        <v>344</v>
      </c>
      <c r="X163" t="s">
        <v>345</v>
      </c>
      <c r="Y163" t="s">
        <v>346</v>
      </c>
      <c r="Z163" t="s">
        <v>347</v>
      </c>
      <c r="AA163" t="s">
        <v>348</v>
      </c>
      <c r="AB163" t="s">
        <v>349</v>
      </c>
      <c r="AC163" t="s">
        <v>350</v>
      </c>
      <c r="AD163" t="s">
        <v>351</v>
      </c>
      <c r="AE163" t="s">
        <v>352</v>
      </c>
      <c r="AF163" t="s">
        <v>353</v>
      </c>
      <c r="AG163" t="s">
        <v>354</v>
      </c>
      <c r="AH163" t="s">
        <v>355</v>
      </c>
      <c r="AI163" t="s">
        <v>356</v>
      </c>
      <c r="AJ163" t="s">
        <v>357</v>
      </c>
      <c r="AK163" t="s">
        <v>358</v>
      </c>
      <c r="AL163" t="s">
        <v>359</v>
      </c>
      <c r="AM163" t="s">
        <v>360</v>
      </c>
      <c r="AN163" t="s">
        <v>361</v>
      </c>
      <c r="AO163" t="s">
        <v>362</v>
      </c>
      <c r="AP163" t="s">
        <v>363</v>
      </c>
      <c r="AQ163" t="s">
        <v>364</v>
      </c>
      <c r="AR163" t="s">
        <v>365</v>
      </c>
      <c r="AS163">
        <v>24.84145705286387</v>
      </c>
      <c r="AT163">
        <v>38.554318850841</v>
      </c>
      <c r="AU163">
        <v>39.272566443434023</v>
      </c>
      <c r="AV163">
        <v>42.520891298147824</v>
      </c>
      <c r="AW163">
        <v>30.070159924002471</v>
      </c>
      <c r="AX163">
        <v>31.122249750461261</v>
      </c>
      <c r="AY163">
        <v>33.900052036116143</v>
      </c>
      <c r="AZ163">
        <v>34.732561918578277</v>
      </c>
      <c r="BA163">
        <v>30.091272367869461</v>
      </c>
      <c r="BB163">
        <v>58.508975095507921</v>
      </c>
      <c r="BC163">
        <v>23.145284863791399</v>
      </c>
      <c r="BD163">
        <v>42.236395125454123</v>
      </c>
      <c r="BE163">
        <v>30.29141156706028</v>
      </c>
      <c r="BF163">
        <v>27.201447846700741</v>
      </c>
      <c r="BG163">
        <v>22.96879951471632</v>
      </c>
      <c r="BH163">
        <v>32.112757625971767</v>
      </c>
      <c r="BI163">
        <v>52.272727272727273</v>
      </c>
      <c r="BJ163">
        <v>31.71168526130359</v>
      </c>
      <c r="BK163">
        <v>36.55154146948346</v>
      </c>
      <c r="BL163">
        <v>30.058485192652761</v>
      </c>
      <c r="BM163">
        <v>39.154918870279928</v>
      </c>
      <c r="BN163">
        <v>38.070157191004448</v>
      </c>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row>
    <row r="164">
      <c r="A164" t="s">
        <v>691</v>
      </c>
      <c r="B164">
        <v>2011</v>
      </c>
      <c r="C164" t="s">
        <v>696</v>
      </c>
      <c r="D164">
        <v>153</v>
      </c>
      <c r="E164" t="s">
        <v>62</v>
      </c>
      <c r="F164" t="s">
        <v>276</v>
      </c>
      <c r="G164" t="s">
        <v>197</v>
      </c>
      <c r="H164">
        <v>0</v>
      </c>
      <c r="I164">
        <v>0</v>
      </c>
      <c r="J164">
        <v>0</v>
      </c>
      <c r="K164">
        <v>0</v>
      </c>
      <c r="L164">
        <v>0.2148432511545206</v>
      </c>
      <c r="M164">
        <v>0</v>
      </c>
      <c r="N164">
        <v>0</v>
      </c>
      <c r="O164">
        <v>0</v>
      </c>
      <c r="P164">
        <v>0</v>
      </c>
      <c r="Q164">
        <v>0.85372451462045107</v>
      </c>
      <c r="R164">
        <v>0</v>
      </c>
      <c r="S164">
        <v>0</v>
      </c>
      <c r="T164">
        <v>0</v>
      </c>
      <c r="U164">
        <v>0</v>
      </c>
      <c r="V164">
        <v>0.1546179428718723</v>
      </c>
      <c r="W164" t="s">
        <v>344</v>
      </c>
      <c r="X164" t="s">
        <v>345</v>
      </c>
      <c r="Y164" t="s">
        <v>346</v>
      </c>
      <c r="Z164" t="s">
        <v>347</v>
      </c>
      <c r="AA164" t="s">
        <v>348</v>
      </c>
      <c r="AB164" t="s">
        <v>349</v>
      </c>
      <c r="AC164" t="s">
        <v>350</v>
      </c>
      <c r="AD164" t="s">
        <v>351</v>
      </c>
      <c r="AE164" t="s">
        <v>352</v>
      </c>
      <c r="AF164" t="s">
        <v>353</v>
      </c>
      <c r="AG164" t="s">
        <v>354</v>
      </c>
      <c r="AH164" t="s">
        <v>355</v>
      </c>
      <c r="AI164" t="s">
        <v>356</v>
      </c>
      <c r="AJ164" t="s">
        <v>357</v>
      </c>
      <c r="AK164" t="s">
        <v>358</v>
      </c>
      <c r="AL164" t="s">
        <v>359</v>
      </c>
      <c r="AM164" t="s">
        <v>360</v>
      </c>
      <c r="AN164" t="s">
        <v>361</v>
      </c>
      <c r="AO164" t="s">
        <v>362</v>
      </c>
      <c r="AP164" t="s">
        <v>363</v>
      </c>
      <c r="AQ164" t="s">
        <v>364</v>
      </c>
      <c r="AR164" t="s">
        <v>365</v>
      </c>
      <c r="AS164">
        <v>0.073368975355610905</v>
      </c>
      <c r="AT164">
        <v>0</v>
      </c>
      <c r="AU164">
        <v>0.27092733576544642</v>
      </c>
      <c r="AV164">
        <v>0</v>
      </c>
      <c r="AW164">
        <v>0</v>
      </c>
      <c r="AX164">
        <v>0</v>
      </c>
      <c r="AY164">
        <v>0</v>
      </c>
      <c r="AZ164">
        <v>0</v>
      </c>
      <c r="BA164">
        <v>0.17967033338877281</v>
      </c>
      <c r="BB164">
        <v>0</v>
      </c>
      <c r="BC164">
        <v>0</v>
      </c>
      <c r="BD164">
        <v>0</v>
      </c>
      <c r="BE164">
        <v>0</v>
      </c>
      <c r="BF164">
        <v>0</v>
      </c>
      <c r="BG164">
        <v>0</v>
      </c>
      <c r="BH164">
        <v>0</v>
      </c>
      <c r="BI164">
        <v>0</v>
      </c>
      <c r="BJ164">
        <v>0</v>
      </c>
      <c r="BK164">
        <v>0</v>
      </c>
      <c r="BL164">
        <v>0</v>
      </c>
      <c r="BM164">
        <v>0</v>
      </c>
      <c r="BN164">
        <v>0</v>
      </c>
      <c r="BO164">
        <v>0</v>
      </c>
      <c r="BP164">
        <v>0</v>
      </c>
      <c r="BQ164">
        <v>0</v>
      </c>
      <c r="BR164">
        <v>0</v>
      </c>
      <c r="BS164">
        <v>17.348704000000001</v>
      </c>
      <c r="BT164">
        <v>0</v>
      </c>
      <c r="BU164">
        <v>0</v>
      </c>
      <c r="BV164">
        <v>0</v>
      </c>
      <c r="BW164">
        <v>0</v>
      </c>
      <c r="BX164">
        <v>5.9344770000000002</v>
      </c>
      <c r="BY164">
        <v>0</v>
      </c>
      <c r="BZ164">
        <v>0</v>
      </c>
      <c r="CA164">
        <v>0</v>
      </c>
      <c r="CB164">
        <v>0</v>
      </c>
      <c r="CC164">
        <v>11.414227</v>
      </c>
      <c r="CD164">
        <v>1.4026080000000001</v>
      </c>
      <c r="CE164">
        <v>0</v>
      </c>
      <c r="CF164">
        <v>11.414227</v>
      </c>
      <c r="CG164">
        <v>0</v>
      </c>
      <c r="CH164">
        <v>0</v>
      </c>
      <c r="CI164">
        <v>0</v>
      </c>
      <c r="CJ164">
        <v>0</v>
      </c>
      <c r="CK164">
        <v>0</v>
      </c>
      <c r="CL164">
        <v>4.5318690000000004</v>
      </c>
      <c r="CM164">
        <v>0</v>
      </c>
      <c r="CN164">
        <v>0</v>
      </c>
      <c r="CO164">
        <v>0</v>
      </c>
      <c r="CP164">
        <v>0</v>
      </c>
      <c r="CQ164">
        <v>0</v>
      </c>
      <c r="CR164">
        <v>0</v>
      </c>
      <c r="CS164">
        <v>0</v>
      </c>
      <c r="CT164">
        <v>0</v>
      </c>
      <c r="CU164">
        <v>0</v>
      </c>
      <c r="CV164">
        <v>0</v>
      </c>
      <c r="CW164">
        <v>0</v>
      </c>
      <c r="CX164">
        <v>0</v>
      </c>
      <c r="CY164">
        <v>0</v>
      </c>
    </row>
    <row r="165">
      <c r="A165" t="s">
        <v>691</v>
      </c>
      <c r="B165">
        <v>2011</v>
      </c>
      <c r="C165" t="s">
        <v>696</v>
      </c>
      <c r="D165">
        <v>154</v>
      </c>
      <c r="E165" t="s">
        <v>62</v>
      </c>
      <c r="F165" t="s">
        <v>277</v>
      </c>
      <c r="G165" t="s">
        <v>197</v>
      </c>
      <c r="H165">
        <v>0.0176586941895794</v>
      </c>
      <c r="I165">
        <v>0.019138569245037901</v>
      </c>
      <c r="J165">
        <v>0</v>
      </c>
      <c r="K165">
        <v>0.068208197275976198</v>
      </c>
      <c r="L165">
        <v>9.4165740595010998</v>
      </c>
      <c r="M165">
        <v>1.2216499211712319</v>
      </c>
      <c r="N165">
        <v>2.43083050144697</v>
      </c>
      <c r="O165">
        <v>8.6719661322182375</v>
      </c>
      <c r="P165">
        <v>13.50099656559297</v>
      </c>
      <c r="Q165">
        <v>44.880330117567148</v>
      </c>
      <c r="R165">
        <v>0</v>
      </c>
      <c r="S165">
        <v>0</v>
      </c>
      <c r="T165">
        <v>0</v>
      </c>
      <c r="U165">
        <v>0</v>
      </c>
      <c r="V165">
        <v>3.7618379844455152</v>
      </c>
      <c r="W165" t="s">
        <v>344</v>
      </c>
      <c r="X165" t="s">
        <v>345</v>
      </c>
      <c r="Y165" t="s">
        <v>346</v>
      </c>
      <c r="Z165" t="s">
        <v>347</v>
      </c>
      <c r="AA165" t="s">
        <v>348</v>
      </c>
      <c r="AB165" t="s">
        <v>349</v>
      </c>
      <c r="AC165" t="s">
        <v>350</v>
      </c>
      <c r="AD165" t="s">
        <v>351</v>
      </c>
      <c r="AE165" t="s">
        <v>352</v>
      </c>
      <c r="AF165" t="s">
        <v>353</v>
      </c>
      <c r="AG165" t="s">
        <v>354</v>
      </c>
      <c r="AH165" t="s">
        <v>355</v>
      </c>
      <c r="AI165" t="s">
        <v>356</v>
      </c>
      <c r="AJ165" t="s">
        <v>357</v>
      </c>
      <c r="AK165" t="s">
        <v>358</v>
      </c>
      <c r="AL165" t="s">
        <v>359</v>
      </c>
      <c r="AM165" t="s">
        <v>360</v>
      </c>
      <c r="AN165" t="s">
        <v>361</v>
      </c>
      <c r="AO165" t="s">
        <v>362</v>
      </c>
      <c r="AP165" t="s">
        <v>363</v>
      </c>
      <c r="AQ165" t="s">
        <v>364</v>
      </c>
      <c r="AR165" t="s">
        <v>365</v>
      </c>
      <c r="AS165">
        <v>0.24195303374026411</v>
      </c>
      <c r="AT165">
        <v>0.28126470134436338</v>
      </c>
      <c r="AU165">
        <v>5.2999140437576751</v>
      </c>
      <c r="AV165">
        <v>0.93252735137033316</v>
      </c>
      <c r="AW165">
        <v>0</v>
      </c>
      <c r="AX165">
        <v>1.8882208183110489</v>
      </c>
      <c r="AY165">
        <v>0.26695777315819391</v>
      </c>
      <c r="AZ165">
        <v>0</v>
      </c>
      <c r="BA165">
        <v>8.5249761213325819</v>
      </c>
      <c r="BB165">
        <v>0.40509017030806599</v>
      </c>
      <c r="BC165">
        <v>3.0301041263269588</v>
      </c>
      <c r="BD165">
        <v>0</v>
      </c>
      <c r="BE165">
        <v>6.2416894091448389</v>
      </c>
      <c r="BF165">
        <v>1.51975077046186</v>
      </c>
      <c r="BG165">
        <v>0.2211126962394383</v>
      </c>
      <c r="BH165">
        <v>0.73708444254827399</v>
      </c>
      <c r="BI165">
        <v>0</v>
      </c>
      <c r="BJ165">
        <v>0.27800531209544821</v>
      </c>
      <c r="BK165">
        <v>1.140158446589614</v>
      </c>
      <c r="BL165">
        <v>0.1150183089460423</v>
      </c>
      <c r="BM165">
        <v>0</v>
      </c>
      <c r="BN165">
        <v>0.71778290902522324</v>
      </c>
      <c r="BO165">
        <v>1.424814</v>
      </c>
      <c r="BP165">
        <v>1.5465899999999999</v>
      </c>
      <c r="BQ165">
        <v>0</v>
      </c>
      <c r="BR165">
        <v>5.5135079999999999</v>
      </c>
      <c r="BS165">
        <v>760.39324100000033</v>
      </c>
      <c r="BT165">
        <v>8.4849120000000013</v>
      </c>
      <c r="BU165">
        <v>16.890751000000002</v>
      </c>
      <c r="BV165">
        <v>60.094254999999997</v>
      </c>
      <c r="BW165">
        <v>93.725633999999985</v>
      </c>
      <c r="BX165">
        <v>311.97568099999989</v>
      </c>
      <c r="BY165">
        <v>0</v>
      </c>
      <c r="BZ165">
        <v>0</v>
      </c>
      <c r="CA165">
        <v>0</v>
      </c>
      <c r="CB165">
        <v>0</v>
      </c>
      <c r="CC165">
        <v>277.70691999999991</v>
      </c>
      <c r="CD165">
        <v>4.6254600000000003</v>
      </c>
      <c r="CE165">
        <v>4.6351579999999997</v>
      </c>
      <c r="CF165">
        <v>223.28651999999991</v>
      </c>
      <c r="CG165">
        <v>14.516024</v>
      </c>
      <c r="CH165">
        <v>0</v>
      </c>
      <c r="CI165">
        <v>26.538423000000002</v>
      </c>
      <c r="CJ165">
        <v>9.1264570000000003</v>
      </c>
      <c r="CK165">
        <v>0</v>
      </c>
      <c r="CL165">
        <v>215.02756900000011</v>
      </c>
      <c r="CM165">
        <v>3.2658200000000002</v>
      </c>
      <c r="CN165">
        <v>72.123779999999982</v>
      </c>
      <c r="CO165">
        <v>0</v>
      </c>
      <c r="CP165">
        <v>98.380403999999999</v>
      </c>
      <c r="CQ165">
        <v>35.514575999999998</v>
      </c>
      <c r="CR165">
        <v>2.2510859999999999</v>
      </c>
      <c r="CS165">
        <v>11.248294</v>
      </c>
      <c r="CT165">
        <v>0</v>
      </c>
      <c r="CU165">
        <v>3.7114560000000001</v>
      </c>
      <c r="CV165">
        <v>25.841076999999999</v>
      </c>
      <c r="CW165">
        <v>2.858857</v>
      </c>
      <c r="CX165">
        <v>0</v>
      </c>
      <c r="CY165">
        <v>15.927192</v>
      </c>
    </row>
    <row r="166">
      <c r="A166" t="s">
        <v>691</v>
      </c>
      <c r="B166">
        <v>2011</v>
      </c>
      <c r="C166" t="s">
        <v>696</v>
      </c>
      <c r="D166">
        <v>155</v>
      </c>
      <c r="E166" t="s">
        <v>62</v>
      </c>
      <c r="F166" t="s">
        <v>278</v>
      </c>
      <c r="G166" t="s">
        <v>197</v>
      </c>
      <c r="H166">
        <v>0.13782679884966509</v>
      </c>
      <c r="I166">
        <v>1.1423594175473559</v>
      </c>
      <c r="J166">
        <v>0.76369052626502409</v>
      </c>
      <c r="K166">
        <v>2.042523019201739</v>
      </c>
      <c r="L166">
        <v>3.1094562809870299</v>
      </c>
      <c r="M166">
        <v>0.90597749081852197</v>
      </c>
      <c r="N166">
        <v>0.88014256979972394</v>
      </c>
      <c r="O166">
        <v>3.124300142588543</v>
      </c>
      <c r="P166">
        <v>5.104010995569368</v>
      </c>
      <c r="Q166">
        <v>2.345115308612876</v>
      </c>
      <c r="R166">
        <v>0.15160704943520381</v>
      </c>
      <c r="S166">
        <v>0.42490326764606362</v>
      </c>
      <c r="T166">
        <v>1.2779064732012839</v>
      </c>
      <c r="U166">
        <v>2.0439813361752428</v>
      </c>
      <c r="V166">
        <v>2.8120888087671858</v>
      </c>
      <c r="W166" t="s">
        <v>344</v>
      </c>
      <c r="X166" t="s">
        <v>345</v>
      </c>
      <c r="Y166" t="s">
        <v>346</v>
      </c>
      <c r="Z166" t="s">
        <v>347</v>
      </c>
      <c r="AA166" t="s">
        <v>348</v>
      </c>
      <c r="AB166" t="s">
        <v>349</v>
      </c>
      <c r="AC166" t="s">
        <v>350</v>
      </c>
      <c r="AD166" t="s">
        <v>351</v>
      </c>
      <c r="AE166" t="s">
        <v>352</v>
      </c>
      <c r="AF166" t="s">
        <v>353</v>
      </c>
      <c r="AG166" t="s">
        <v>354</v>
      </c>
      <c r="AH166" t="s">
        <v>355</v>
      </c>
      <c r="AI166" t="s">
        <v>356</v>
      </c>
      <c r="AJ166" t="s">
        <v>357</v>
      </c>
      <c r="AK166" t="s">
        <v>358</v>
      </c>
      <c r="AL166" t="s">
        <v>359</v>
      </c>
      <c r="AM166" t="s">
        <v>360</v>
      </c>
      <c r="AN166" t="s">
        <v>361</v>
      </c>
      <c r="AO166" t="s">
        <v>362</v>
      </c>
      <c r="AP166" t="s">
        <v>363</v>
      </c>
      <c r="AQ166" t="s">
        <v>364</v>
      </c>
      <c r="AR166" t="s">
        <v>365</v>
      </c>
      <c r="AS166">
        <v>5.6109944555764386</v>
      </c>
      <c r="AT166">
        <v>11.78368336546623</v>
      </c>
      <c r="AU166">
        <v>4.9245604437671187</v>
      </c>
      <c r="AV166">
        <v>0</v>
      </c>
      <c r="AW166">
        <v>0</v>
      </c>
      <c r="AX166">
        <v>0</v>
      </c>
      <c r="AY166">
        <v>0.51572758205248637</v>
      </c>
      <c r="AZ166">
        <v>0</v>
      </c>
      <c r="BA166">
        <v>0.081627876450270795</v>
      </c>
      <c r="BB166">
        <v>0</v>
      </c>
      <c r="BC166">
        <v>2.0390849292055409</v>
      </c>
      <c r="BD166">
        <v>0</v>
      </c>
      <c r="BE166">
        <v>0.26098586356100478</v>
      </c>
      <c r="BF166">
        <v>0</v>
      </c>
      <c r="BG166">
        <v>0</v>
      </c>
      <c r="BH166">
        <v>0</v>
      </c>
      <c r="BI166">
        <v>0</v>
      </c>
      <c r="BJ166">
        <v>0</v>
      </c>
      <c r="BK166">
        <v>0</v>
      </c>
      <c r="BL166">
        <v>0</v>
      </c>
      <c r="BM166">
        <v>0</v>
      </c>
      <c r="BN166">
        <v>0</v>
      </c>
      <c r="BO166">
        <v>11.120729000000001</v>
      </c>
      <c r="BP166">
        <v>92.314197000000007</v>
      </c>
      <c r="BQ166">
        <v>61.640113999999997</v>
      </c>
      <c r="BR166">
        <v>165.10430500000001</v>
      </c>
      <c r="BS166">
        <v>251.09020799999999</v>
      </c>
      <c r="BT166">
        <v>6.2924239999999996</v>
      </c>
      <c r="BU166">
        <v>6.1157159999999999</v>
      </c>
      <c r="BV166">
        <v>21.650510000000001</v>
      </c>
      <c r="BW166">
        <v>35.432693000000008</v>
      </c>
      <c r="BX166">
        <v>16.301549999999999</v>
      </c>
      <c r="BY166">
        <v>11.120729000000001</v>
      </c>
      <c r="BZ166">
        <v>31.572403000000001</v>
      </c>
      <c r="CA166">
        <v>94.244160000000008</v>
      </c>
      <c r="CB166">
        <v>150.944962</v>
      </c>
      <c r="CC166">
        <v>207.59440599999999</v>
      </c>
      <c r="CD166">
        <v>107.266398</v>
      </c>
      <c r="CE166">
        <v>194.19157100000001</v>
      </c>
      <c r="CF166">
        <v>207.472792</v>
      </c>
      <c r="CG166">
        <v>0</v>
      </c>
      <c r="CH166">
        <v>0</v>
      </c>
      <c r="CI166">
        <v>0</v>
      </c>
      <c r="CJ166">
        <v>17.631124</v>
      </c>
      <c r="CK166">
        <v>0</v>
      </c>
      <c r="CL166">
        <v>2.0589200000000001</v>
      </c>
      <c r="CM166">
        <v>0</v>
      </c>
      <c r="CN166">
        <v>48.535134999999997</v>
      </c>
      <c r="CO166">
        <v>0</v>
      </c>
      <c r="CP166">
        <v>4.113613</v>
      </c>
      <c r="CQ166">
        <v>0</v>
      </c>
      <c r="CR166">
        <v>0</v>
      </c>
      <c r="CS166">
        <v>0</v>
      </c>
      <c r="CT166">
        <v>0</v>
      </c>
      <c r="CU166">
        <v>0</v>
      </c>
      <c r="CV166">
        <v>0</v>
      </c>
      <c r="CW166">
        <v>0</v>
      </c>
      <c r="CX166">
        <v>0</v>
      </c>
      <c r="CY166">
        <v>0</v>
      </c>
    </row>
    <row r="167">
      <c r="A167" t="s">
        <v>691</v>
      </c>
      <c r="B167">
        <v>2011</v>
      </c>
      <c r="C167" t="s">
        <v>696</v>
      </c>
      <c r="D167">
        <v>156</v>
      </c>
      <c r="E167" t="s">
        <v>62</v>
      </c>
      <c r="F167" t="s">
        <v>279</v>
      </c>
      <c r="G167" t="s">
        <v>197</v>
      </c>
      <c r="H167">
        <v>0</v>
      </c>
      <c r="I167">
        <v>0.067657618542538697</v>
      </c>
      <c r="J167">
        <v>0</v>
      </c>
      <c r="K167">
        <v>0</v>
      </c>
      <c r="L167">
        <v>0.2259095825272095</v>
      </c>
      <c r="M167">
        <v>0</v>
      </c>
      <c r="N167">
        <v>0</v>
      </c>
      <c r="O167">
        <v>0</v>
      </c>
      <c r="P167">
        <v>0</v>
      </c>
      <c r="Q167">
        <v>0</v>
      </c>
      <c r="R167">
        <v>0</v>
      </c>
      <c r="S167">
        <v>0.073580861855635199</v>
      </c>
      <c r="T167">
        <v>0</v>
      </c>
      <c r="U167">
        <v>0</v>
      </c>
      <c r="V167">
        <v>0.24711172934782549</v>
      </c>
      <c r="W167" t="s">
        <v>344</v>
      </c>
      <c r="X167" t="s">
        <v>345</v>
      </c>
      <c r="Y167" t="s">
        <v>346</v>
      </c>
      <c r="Z167" t="s">
        <v>347</v>
      </c>
      <c r="AA167" t="s">
        <v>348</v>
      </c>
      <c r="AB167" t="s">
        <v>349</v>
      </c>
      <c r="AC167" t="s">
        <v>350</v>
      </c>
      <c r="AD167" t="s">
        <v>351</v>
      </c>
      <c r="AE167" t="s">
        <v>352</v>
      </c>
      <c r="AF167" t="s">
        <v>353</v>
      </c>
      <c r="AG167" t="s">
        <v>354</v>
      </c>
      <c r="AH167" t="s">
        <v>355</v>
      </c>
      <c r="AI167" t="s">
        <v>356</v>
      </c>
      <c r="AJ167" t="s">
        <v>357</v>
      </c>
      <c r="AK167" t="s">
        <v>358</v>
      </c>
      <c r="AL167" t="s">
        <v>359</v>
      </c>
      <c r="AM167" t="s">
        <v>360</v>
      </c>
      <c r="AN167" t="s">
        <v>361</v>
      </c>
      <c r="AO167" t="s">
        <v>362</v>
      </c>
      <c r="AP167" t="s">
        <v>363</v>
      </c>
      <c r="AQ167" t="s">
        <v>364</v>
      </c>
      <c r="AR167" t="s">
        <v>365</v>
      </c>
      <c r="AS167">
        <v>0</v>
      </c>
      <c r="AT167">
        <v>0.33176695452974841</v>
      </c>
      <c r="AU167">
        <v>0.43299840384034549</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v>5.4674199999999997</v>
      </c>
      <c r="BQ167">
        <v>0</v>
      </c>
      <c r="BR167">
        <v>0</v>
      </c>
      <c r="BS167">
        <v>18.242315999999999</v>
      </c>
      <c r="BT167">
        <v>0</v>
      </c>
      <c r="BU167">
        <v>0</v>
      </c>
      <c r="BV167">
        <v>0</v>
      </c>
      <c r="BW167">
        <v>0</v>
      </c>
      <c r="BX167">
        <v>0</v>
      </c>
      <c r="BY167">
        <v>0</v>
      </c>
      <c r="BZ167">
        <v>5.4674199999999997</v>
      </c>
      <c r="CA167">
        <v>0</v>
      </c>
      <c r="CB167">
        <v>0</v>
      </c>
      <c r="CC167">
        <v>18.242315999999999</v>
      </c>
      <c r="CD167">
        <v>0</v>
      </c>
      <c r="CE167">
        <v>5.4674199999999997</v>
      </c>
      <c r="CF167">
        <v>18.242315999999999</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row>
    <row r="168">
      <c r="A168" t="s">
        <v>691</v>
      </c>
      <c r="B168">
        <v>2011</v>
      </c>
      <c r="C168" t="s">
        <v>696</v>
      </c>
      <c r="D168">
        <v>157</v>
      </c>
      <c r="E168" t="s">
        <v>62</v>
      </c>
      <c r="F168" t="s">
        <v>367</v>
      </c>
      <c r="G168" t="s">
        <v>197</v>
      </c>
      <c r="H168">
        <v>0</v>
      </c>
      <c r="I168">
        <v>0</v>
      </c>
      <c r="J168">
        <v>0</v>
      </c>
      <c r="K168">
        <v>0</v>
      </c>
      <c r="L168">
        <v>0.0053566466966864</v>
      </c>
      <c r="M168">
        <v>0</v>
      </c>
      <c r="N168">
        <v>0</v>
      </c>
      <c r="O168">
        <v>0</v>
      </c>
      <c r="P168">
        <v>0.062308280213291198</v>
      </c>
      <c r="Q168">
        <v>0</v>
      </c>
      <c r="R168">
        <v>0</v>
      </c>
      <c r="S168">
        <v>0</v>
      </c>
      <c r="T168">
        <v>0</v>
      </c>
      <c r="U168">
        <v>0</v>
      </c>
      <c r="V168">
        <v>0</v>
      </c>
      <c r="W168" t="s">
        <v>344</v>
      </c>
      <c r="X168" t="s">
        <v>345</v>
      </c>
      <c r="Y168" t="s">
        <v>346</v>
      </c>
      <c r="Z168" t="s">
        <v>347</v>
      </c>
      <c r="AA168" t="s">
        <v>348</v>
      </c>
      <c r="AB168" t="s">
        <v>349</v>
      </c>
      <c r="AC168" t="s">
        <v>350</v>
      </c>
      <c r="AD168" t="s">
        <v>351</v>
      </c>
      <c r="AE168" t="s">
        <v>352</v>
      </c>
      <c r="AF168" t="s">
        <v>353</v>
      </c>
      <c r="AG168" t="s">
        <v>354</v>
      </c>
      <c r="AH168" t="s">
        <v>355</v>
      </c>
      <c r="AI168" t="s">
        <v>356</v>
      </c>
      <c r="AJ168" t="s">
        <v>357</v>
      </c>
      <c r="AK168" t="s">
        <v>358</v>
      </c>
      <c r="AL168" t="s">
        <v>359</v>
      </c>
      <c r="AM168" t="s">
        <v>360</v>
      </c>
      <c r="AN168" t="s">
        <v>361</v>
      </c>
      <c r="AO168" t="s">
        <v>362</v>
      </c>
      <c r="AP168" t="s">
        <v>363</v>
      </c>
      <c r="AQ168" t="s">
        <v>364</v>
      </c>
      <c r="AR168" t="s">
        <v>365</v>
      </c>
      <c r="AS168">
        <v>0</v>
      </c>
      <c r="AT168">
        <v>0.026247564612879901</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0.43255199999999999</v>
      </c>
      <c r="BT168">
        <v>0</v>
      </c>
      <c r="BU168">
        <v>0</v>
      </c>
      <c r="BV168">
        <v>0</v>
      </c>
      <c r="BW168">
        <v>0.43255199999999999</v>
      </c>
      <c r="BX168">
        <v>0</v>
      </c>
      <c r="BY168">
        <v>0</v>
      </c>
      <c r="BZ168">
        <v>0</v>
      </c>
      <c r="CA168">
        <v>0</v>
      </c>
      <c r="CB168">
        <v>0</v>
      </c>
      <c r="CC168">
        <v>0</v>
      </c>
      <c r="CD168">
        <v>0</v>
      </c>
      <c r="CE168">
        <v>0.43255199999999999</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row>
    <row r="169">
      <c r="A169" t="s">
        <v>691</v>
      </c>
      <c r="B169">
        <v>2011</v>
      </c>
      <c r="C169" t="s">
        <v>696</v>
      </c>
      <c r="D169">
        <v>158</v>
      </c>
      <c r="E169" t="s">
        <v>62</v>
      </c>
      <c r="F169" t="s">
        <v>368</v>
      </c>
      <c r="G169" t="s">
        <v>197</v>
      </c>
      <c r="H169">
        <v>0</v>
      </c>
      <c r="I169">
        <v>0</v>
      </c>
      <c r="J169">
        <v>0</v>
      </c>
      <c r="K169">
        <v>0</v>
      </c>
      <c r="L169">
        <v>0.42464356257503311</v>
      </c>
      <c r="M169">
        <v>0</v>
      </c>
      <c r="N169">
        <v>0.13611297202253039</v>
      </c>
      <c r="O169">
        <v>0.41396463520432653</v>
      </c>
      <c r="P169">
        <v>0</v>
      </c>
      <c r="Q169">
        <v>1.260500035830818</v>
      </c>
      <c r="R169">
        <v>0</v>
      </c>
      <c r="S169">
        <v>0</v>
      </c>
      <c r="T169">
        <v>0</v>
      </c>
      <c r="U169">
        <v>0</v>
      </c>
      <c r="V169">
        <v>0.29413475156464708</v>
      </c>
      <c r="W169" t="s">
        <v>344</v>
      </c>
      <c r="X169" t="s">
        <v>345</v>
      </c>
      <c r="Y169" t="s">
        <v>346</v>
      </c>
      <c r="Z169" t="s">
        <v>347</v>
      </c>
      <c r="AA169" t="s">
        <v>348</v>
      </c>
      <c r="AB169" t="s">
        <v>349</v>
      </c>
      <c r="AC169" t="s">
        <v>350</v>
      </c>
      <c r="AD169" t="s">
        <v>351</v>
      </c>
      <c r="AE169" t="s">
        <v>352</v>
      </c>
      <c r="AF169" t="s">
        <v>353</v>
      </c>
      <c r="AG169" t="s">
        <v>354</v>
      </c>
      <c r="AH169" t="s">
        <v>355</v>
      </c>
      <c r="AI169" t="s">
        <v>356</v>
      </c>
      <c r="AJ169" t="s">
        <v>357</v>
      </c>
      <c r="AK169" t="s">
        <v>358</v>
      </c>
      <c r="AL169" t="s">
        <v>359</v>
      </c>
      <c r="AM169" t="s">
        <v>360</v>
      </c>
      <c r="AN169" t="s">
        <v>361</v>
      </c>
      <c r="AO169" t="s">
        <v>362</v>
      </c>
      <c r="AP169" t="s">
        <v>363</v>
      </c>
      <c r="AQ169" t="s">
        <v>364</v>
      </c>
      <c r="AR169" t="s">
        <v>365</v>
      </c>
      <c r="AS169">
        <v>0</v>
      </c>
      <c r="AT169">
        <v>0</v>
      </c>
      <c r="AU169">
        <v>0.15455285347835299</v>
      </c>
      <c r="AV169">
        <v>0</v>
      </c>
      <c r="AW169">
        <v>0.019068869795659301</v>
      </c>
      <c r="AX169">
        <v>0</v>
      </c>
      <c r="AY169">
        <v>0.67684959145154744</v>
      </c>
      <c r="AZ169">
        <v>0</v>
      </c>
      <c r="BA169">
        <v>0.10704264671978631</v>
      </c>
      <c r="BB169">
        <v>0</v>
      </c>
      <c r="BC169">
        <v>0</v>
      </c>
      <c r="BD169">
        <v>0</v>
      </c>
      <c r="BE169">
        <v>0</v>
      </c>
      <c r="BF169">
        <v>0</v>
      </c>
      <c r="BG169">
        <v>0</v>
      </c>
      <c r="BH169">
        <v>0</v>
      </c>
      <c r="BI169">
        <v>0</v>
      </c>
      <c r="BJ169">
        <v>0</v>
      </c>
      <c r="BK169">
        <v>0</v>
      </c>
      <c r="BL169">
        <v>0.066589598104261294</v>
      </c>
      <c r="BM169">
        <v>0</v>
      </c>
      <c r="BN169">
        <v>0</v>
      </c>
      <c r="BO169">
        <v>0</v>
      </c>
      <c r="BP169">
        <v>0</v>
      </c>
      <c r="BQ169">
        <v>0</v>
      </c>
      <c r="BR169">
        <v>0</v>
      </c>
      <c r="BS169">
        <v>34.290187999999993</v>
      </c>
      <c r="BT169">
        <v>0</v>
      </c>
      <c r="BU169">
        <v>0.94578799999999996</v>
      </c>
      <c r="BV169">
        <v>2.8686569999999998</v>
      </c>
      <c r="BW169">
        <v>0</v>
      </c>
      <c r="BX169">
        <v>8.7620870000000011</v>
      </c>
      <c r="BY169">
        <v>0</v>
      </c>
      <c r="BZ169">
        <v>0</v>
      </c>
      <c r="CA169">
        <v>0</v>
      </c>
      <c r="CB169">
        <v>0</v>
      </c>
      <c r="CC169">
        <v>21.713656</v>
      </c>
      <c r="CD169">
        <v>0</v>
      </c>
      <c r="CE169">
        <v>0</v>
      </c>
      <c r="CF169">
        <v>6.5113450000000004</v>
      </c>
      <c r="CG169">
        <v>0</v>
      </c>
      <c r="CH169">
        <v>0.28436600000000001</v>
      </c>
      <c r="CI169">
        <v>0</v>
      </c>
      <c r="CJ169">
        <v>23.139385000000001</v>
      </c>
      <c r="CK169">
        <v>0</v>
      </c>
      <c r="CL169">
        <v>2.6999629999999999</v>
      </c>
      <c r="CM169">
        <v>0</v>
      </c>
      <c r="CN169">
        <v>0</v>
      </c>
      <c r="CO169">
        <v>0</v>
      </c>
      <c r="CP169">
        <v>0</v>
      </c>
      <c r="CQ169">
        <v>0</v>
      </c>
      <c r="CR169">
        <v>0</v>
      </c>
      <c r="CS169">
        <v>0</v>
      </c>
      <c r="CT169">
        <v>0</v>
      </c>
      <c r="CU169">
        <v>0</v>
      </c>
      <c r="CV169">
        <v>0</v>
      </c>
      <c r="CW169">
        <v>1.6551290000000001</v>
      </c>
      <c r="CX169">
        <v>0</v>
      </c>
      <c r="CY169">
        <v>0</v>
      </c>
    </row>
    <row r="170">
      <c r="A170" t="s">
        <v>691</v>
      </c>
      <c r="B170">
        <v>2011</v>
      </c>
      <c r="C170" t="s">
        <v>696</v>
      </c>
      <c r="D170">
        <v>159</v>
      </c>
      <c r="E170" t="s">
        <v>62</v>
      </c>
      <c r="F170" t="s">
        <v>369</v>
      </c>
      <c r="G170" t="s">
        <v>197</v>
      </c>
      <c r="H170">
        <v>0.081963334978711694</v>
      </c>
      <c r="I170">
        <v>0</v>
      </c>
      <c r="J170">
        <v>0.27398801487713831</v>
      </c>
      <c r="K170">
        <v>0.32062252380193418</v>
      </c>
      <c r="L170">
        <v>3.3240333419014312</v>
      </c>
      <c r="M170">
        <v>0.79938948142692123</v>
      </c>
      <c r="N170">
        <v>4.8526005534278616</v>
      </c>
      <c r="O170">
        <v>3.7433418944259791</v>
      </c>
      <c r="P170">
        <v>8.2815422787081197</v>
      </c>
      <c r="Q170">
        <v>2.4826571979204761</v>
      </c>
      <c r="R170">
        <v>0.090158223812087795</v>
      </c>
      <c r="S170">
        <v>0</v>
      </c>
      <c r="T170">
        <v>0.26913108845616551</v>
      </c>
      <c r="U170">
        <v>0</v>
      </c>
      <c r="V170">
        <v>2.1218669065287759</v>
      </c>
      <c r="W170" t="s">
        <v>344</v>
      </c>
      <c r="X170" t="s">
        <v>345</v>
      </c>
      <c r="Y170" t="s">
        <v>346</v>
      </c>
      <c r="Z170" t="s">
        <v>347</v>
      </c>
      <c r="AA170" t="s">
        <v>348</v>
      </c>
      <c r="AB170" t="s">
        <v>349</v>
      </c>
      <c r="AC170" t="s">
        <v>350</v>
      </c>
      <c r="AD170" t="s">
        <v>351</v>
      </c>
      <c r="AE170" t="s">
        <v>352</v>
      </c>
      <c r="AF170" t="s">
        <v>353</v>
      </c>
      <c r="AG170" t="s">
        <v>354</v>
      </c>
      <c r="AH170" t="s">
        <v>355</v>
      </c>
      <c r="AI170" t="s">
        <v>356</v>
      </c>
      <c r="AJ170" t="s">
        <v>357</v>
      </c>
      <c r="AK170" t="s">
        <v>358</v>
      </c>
      <c r="AL170" t="s">
        <v>359</v>
      </c>
      <c r="AM170" t="s">
        <v>360</v>
      </c>
      <c r="AN170" t="s">
        <v>361</v>
      </c>
      <c r="AO170" t="s">
        <v>362</v>
      </c>
      <c r="AP170" t="s">
        <v>363</v>
      </c>
      <c r="AQ170" t="s">
        <v>364</v>
      </c>
      <c r="AR170" t="s">
        <v>365</v>
      </c>
      <c r="AS170">
        <v>0.24428894296328299</v>
      </c>
      <c r="AT170">
        <v>0.028654647213500702</v>
      </c>
      <c r="AU170">
        <v>3.0820568070037209</v>
      </c>
      <c r="AV170">
        <v>1.0029190454038051</v>
      </c>
      <c r="AW170">
        <v>0</v>
      </c>
      <c r="AX170">
        <v>0.64767211452712103</v>
      </c>
      <c r="AY170">
        <v>0.33780395838918231</v>
      </c>
      <c r="AZ170">
        <v>0.1080039962675548</v>
      </c>
      <c r="BA170">
        <v>0.99100845700433737</v>
      </c>
      <c r="BB170">
        <v>0</v>
      </c>
      <c r="BC170">
        <v>2.1331335580423758</v>
      </c>
      <c r="BD170">
        <v>0.86317067212552256</v>
      </c>
      <c r="BE170">
        <v>1.108661856218466</v>
      </c>
      <c r="BF170">
        <v>0</v>
      </c>
      <c r="BG170">
        <v>1.8057536859554131</v>
      </c>
      <c r="BH170">
        <v>0.012442692920362101</v>
      </c>
      <c r="BI170">
        <v>0</v>
      </c>
      <c r="BJ170">
        <v>0</v>
      </c>
      <c r="BK170">
        <v>0.020964539747977799</v>
      </c>
      <c r="BL170">
        <v>0</v>
      </c>
      <c r="BM170">
        <v>2.4151999987120929</v>
      </c>
      <c r="BN170">
        <v>0.40373249373229142</v>
      </c>
      <c r="BO170">
        <v>6.6133150000000001</v>
      </c>
      <c r="BP170">
        <v>0</v>
      </c>
      <c r="BQ170">
        <v>22.114523999999999</v>
      </c>
      <c r="BR170">
        <v>25.917044000000001</v>
      </c>
      <c r="BS170">
        <v>268.41741700000023</v>
      </c>
      <c r="BT170">
        <v>5.5521219999999998</v>
      </c>
      <c r="BU170">
        <v>33.718544999999999</v>
      </c>
      <c r="BV170">
        <v>25.940293</v>
      </c>
      <c r="BW170">
        <v>57.491519000000011</v>
      </c>
      <c r="BX170">
        <v>17.257642000000001</v>
      </c>
      <c r="BY170">
        <v>6.6133150000000001</v>
      </c>
      <c r="BZ170">
        <v>0</v>
      </c>
      <c r="CA170">
        <v>19.848113999999999</v>
      </c>
      <c r="CB170">
        <v>0</v>
      </c>
      <c r="CC170">
        <v>156.64075</v>
      </c>
      <c r="CD170">
        <v>4.6701160000000002</v>
      </c>
      <c r="CE170">
        <v>0.47221999999999997</v>
      </c>
      <c r="CF170">
        <v>129.84771699999999</v>
      </c>
      <c r="CG170">
        <v>15.611764000000001</v>
      </c>
      <c r="CH170">
        <v>0</v>
      </c>
      <c r="CI170">
        <v>9.1028529999999996</v>
      </c>
      <c r="CJ170">
        <v>11.548468</v>
      </c>
      <c r="CK170">
        <v>2.0302699999999998</v>
      </c>
      <c r="CL170">
        <v>24.996449999999999</v>
      </c>
      <c r="CM170">
        <v>0</v>
      </c>
      <c r="CN170">
        <v>50.773719</v>
      </c>
      <c r="CO170">
        <v>8.6785829999999997</v>
      </c>
      <c r="CP170">
        <v>17.474532</v>
      </c>
      <c r="CQ170">
        <v>0</v>
      </c>
      <c r="CR170">
        <v>18.383869000000001</v>
      </c>
      <c r="CS170">
        <v>0.189882</v>
      </c>
      <c r="CT170">
        <v>0</v>
      </c>
      <c r="CU170">
        <v>0</v>
      </c>
      <c r="CV170">
        <v>0.47515000000000002</v>
      </c>
      <c r="CW170">
        <v>0</v>
      </c>
      <c r="CX170">
        <v>19.848113999999999</v>
      </c>
      <c r="CY170">
        <v>8.9585930000000005</v>
      </c>
    </row>
    <row r="171">
      <c r="A171" t="s">
        <v>691</v>
      </c>
      <c r="B171">
        <v>2011</v>
      </c>
      <c r="C171" t="s">
        <v>696</v>
      </c>
      <c r="D171">
        <v>160</v>
      </c>
      <c r="E171" t="s">
        <v>62</v>
      </c>
      <c r="F171" t="s">
        <v>370</v>
      </c>
      <c r="G171" t="s">
        <v>197</v>
      </c>
      <c r="H171">
        <v>2.1958754791235311</v>
      </c>
      <c r="I171">
        <v>2.5319337878598902</v>
      </c>
      <c r="J171">
        <v>3.5340613345924852</v>
      </c>
      <c r="K171">
        <v>8.4586066543079692</v>
      </c>
      <c r="L171">
        <v>13.383394045322991</v>
      </c>
      <c r="M171">
        <v>6.8967784564534602</v>
      </c>
      <c r="N171">
        <v>15.43393879098139</v>
      </c>
      <c r="O171">
        <v>14.24902770245761</v>
      </c>
      <c r="P171">
        <v>14.314439754804299</v>
      </c>
      <c r="Q171">
        <v>12.48154436668778</v>
      </c>
      <c r="R171">
        <v>1.908231785148456</v>
      </c>
      <c r="S171">
        <v>2.8241015677238299</v>
      </c>
      <c r="T171">
        <v>3.3913267235023721</v>
      </c>
      <c r="U171">
        <v>6.16193574712063</v>
      </c>
      <c r="V171">
        <v>12.68573594433561</v>
      </c>
      <c r="W171" t="s">
        <v>344</v>
      </c>
      <c r="X171" t="s">
        <v>345</v>
      </c>
      <c r="Y171" t="s">
        <v>346</v>
      </c>
      <c r="Z171" t="s">
        <v>347</v>
      </c>
      <c r="AA171" t="s">
        <v>348</v>
      </c>
      <c r="AB171" t="s">
        <v>349</v>
      </c>
      <c r="AC171" t="s">
        <v>350</v>
      </c>
      <c r="AD171" t="s">
        <v>351</v>
      </c>
      <c r="AE171" t="s">
        <v>352</v>
      </c>
      <c r="AF171" t="s">
        <v>353</v>
      </c>
      <c r="AG171" t="s">
        <v>354</v>
      </c>
      <c r="AH171" t="s">
        <v>355</v>
      </c>
      <c r="AI171" t="s">
        <v>356</v>
      </c>
      <c r="AJ171" t="s">
        <v>357</v>
      </c>
      <c r="AK171" t="s">
        <v>358</v>
      </c>
      <c r="AL171" t="s">
        <v>359</v>
      </c>
      <c r="AM171" t="s">
        <v>360</v>
      </c>
      <c r="AN171" t="s">
        <v>361</v>
      </c>
      <c r="AO171" t="s">
        <v>362</v>
      </c>
      <c r="AP171" t="s">
        <v>363</v>
      </c>
      <c r="AQ171" t="s">
        <v>364</v>
      </c>
      <c r="AR171" t="s">
        <v>365</v>
      </c>
      <c r="AS171">
        <v>15.13371334490013</v>
      </c>
      <c r="AT171">
        <v>0</v>
      </c>
      <c r="AU171">
        <v>11.68793372901667</v>
      </c>
      <c r="AV171">
        <v>10.66554565535194</v>
      </c>
      <c r="AW171">
        <v>1.9401385081948661</v>
      </c>
      <c r="AX171">
        <v>3.3181406506267339</v>
      </c>
      <c r="AY171">
        <v>8.1611055059984938</v>
      </c>
      <c r="AZ171">
        <v>0.75539530357405149</v>
      </c>
      <c r="BA171">
        <v>8.587273773515399</v>
      </c>
      <c r="BB171">
        <v>0.98298178340208842</v>
      </c>
      <c r="BC171">
        <v>2.2277963683908109</v>
      </c>
      <c r="BD171">
        <v>0.25905365524204782</v>
      </c>
      <c r="BE171">
        <v>5.7751023286611529</v>
      </c>
      <c r="BF171">
        <v>1.7254127124945471</v>
      </c>
      <c r="BG171">
        <v>2.1374227303145701</v>
      </c>
      <c r="BH171">
        <v>4.1881760213972363</v>
      </c>
      <c r="BI171">
        <v>0</v>
      </c>
      <c r="BJ171">
        <v>3.8527934721017139</v>
      </c>
      <c r="BK171">
        <v>10.77893225250453</v>
      </c>
      <c r="BL171">
        <v>4.5735318425866804</v>
      </c>
      <c r="BM171">
        <v>19.47424430389125</v>
      </c>
      <c r="BN171">
        <v>2.1781697817781729</v>
      </c>
      <c r="BO171">
        <v>177.17698100000001</v>
      </c>
      <c r="BP171">
        <v>204.60586299999991</v>
      </c>
      <c r="BQ171">
        <v>285.24636099999992</v>
      </c>
      <c r="BR171">
        <v>683.7388659999998</v>
      </c>
      <c r="BS171">
        <v>1080.716013</v>
      </c>
      <c r="BT171">
        <v>47.90124999999999</v>
      </c>
      <c r="BU171">
        <v>107.24351900000001</v>
      </c>
      <c r="BV171">
        <v>98.741702999999973</v>
      </c>
      <c r="BW171">
        <v>99.372659999999954</v>
      </c>
      <c r="BX171">
        <v>86.762692999999999</v>
      </c>
      <c r="BY171">
        <v>139.973231</v>
      </c>
      <c r="BZ171">
        <v>209.84463899999989</v>
      </c>
      <c r="CA171">
        <v>250.10651799999999</v>
      </c>
      <c r="CB171">
        <v>455.04973100000012</v>
      </c>
      <c r="CC171">
        <v>936.48814000000039</v>
      </c>
      <c r="CD171">
        <v>289.31394099999989</v>
      </c>
      <c r="CE171">
        <v>0</v>
      </c>
      <c r="CF171">
        <v>492.41516500000029</v>
      </c>
      <c r="CG171">
        <v>166.02335199999999</v>
      </c>
      <c r="CH171">
        <v>28.932466000000009</v>
      </c>
      <c r="CI171">
        <v>46.635551999999997</v>
      </c>
      <c r="CJ171">
        <v>279.00284599999992</v>
      </c>
      <c r="CK171">
        <v>14.199997</v>
      </c>
      <c r="CL171">
        <v>216.598918</v>
      </c>
      <c r="CM171">
        <v>7.9247579999999997</v>
      </c>
      <c r="CN171">
        <v>53.026921999999992</v>
      </c>
      <c r="CO171">
        <v>2.6046049999999998</v>
      </c>
      <c r="CP171">
        <v>91.026141000000024</v>
      </c>
      <c r="CQ171">
        <v>40.320625</v>
      </c>
      <c r="CR171">
        <v>21.760497999999998</v>
      </c>
      <c r="CS171">
        <v>63.913756000000006</v>
      </c>
      <c r="CT171">
        <v>0</v>
      </c>
      <c r="CU171">
        <v>51.435972000000007</v>
      </c>
      <c r="CV171">
        <v>244.29869299999999</v>
      </c>
      <c r="CW171">
        <v>113.67819299999999</v>
      </c>
      <c r="CX171">
        <v>160.039343</v>
      </c>
      <c r="CY171">
        <v>48.332340999999992</v>
      </c>
    </row>
    <row r="172">
      <c r="A172" t="s">
        <v>691</v>
      </c>
      <c r="B172">
        <v>2011</v>
      </c>
      <c r="C172" t="s">
        <v>696</v>
      </c>
      <c r="D172">
        <v>161</v>
      </c>
      <c r="E172" t="s">
        <v>62</v>
      </c>
      <c r="F172" t="s">
        <v>371</v>
      </c>
      <c r="G172" t="s">
        <v>197</v>
      </c>
      <c r="H172">
        <v>12.43321532576171</v>
      </c>
      <c r="I172">
        <v>19.486102368414411</v>
      </c>
      <c r="J172">
        <v>29.405248388662759</v>
      </c>
      <c r="K172">
        <v>42.436332640735102</v>
      </c>
      <c r="L172">
        <v>50.8855086261634</v>
      </c>
      <c r="M172">
        <v>33.561284486485697</v>
      </c>
      <c r="N172">
        <v>46.781074673846483</v>
      </c>
      <c r="O172">
        <v>46.397070082162102</v>
      </c>
      <c r="P172">
        <v>42.300734082354523</v>
      </c>
      <c r="Q172">
        <v>30.293927247048391</v>
      </c>
      <c r="R172">
        <v>12.304332380044819</v>
      </c>
      <c r="S172">
        <v>17.249553496486811</v>
      </c>
      <c r="T172">
        <v>27.198946847393781</v>
      </c>
      <c r="U172">
        <v>39.900971598678503</v>
      </c>
      <c r="V172">
        <v>53.776006017761347</v>
      </c>
      <c r="W172" t="s">
        <v>344</v>
      </c>
      <c r="X172" t="s">
        <v>345</v>
      </c>
      <c r="Y172" t="s">
        <v>346</v>
      </c>
      <c r="Z172" t="s">
        <v>347</v>
      </c>
      <c r="AA172" t="s">
        <v>348</v>
      </c>
      <c r="AB172" t="s">
        <v>349</v>
      </c>
      <c r="AC172" t="s">
        <v>350</v>
      </c>
      <c r="AD172" t="s">
        <v>351</v>
      </c>
      <c r="AE172" t="s">
        <v>352</v>
      </c>
      <c r="AF172" t="s">
        <v>353</v>
      </c>
      <c r="AG172" t="s">
        <v>354</v>
      </c>
      <c r="AH172" t="s">
        <v>355</v>
      </c>
      <c r="AI172" t="s">
        <v>356</v>
      </c>
      <c r="AJ172" t="s">
        <v>357</v>
      </c>
      <c r="AK172" t="s">
        <v>358</v>
      </c>
      <c r="AL172" t="s">
        <v>359</v>
      </c>
      <c r="AM172" t="s">
        <v>360</v>
      </c>
      <c r="AN172" t="s">
        <v>361</v>
      </c>
      <c r="AO172" t="s">
        <v>362</v>
      </c>
      <c r="AP172" t="s">
        <v>363</v>
      </c>
      <c r="AQ172" t="s">
        <v>364</v>
      </c>
      <c r="AR172" t="s">
        <v>365</v>
      </c>
      <c r="AS172">
        <v>48.065143076466853</v>
      </c>
      <c r="AT172">
        <v>51.431951763957898</v>
      </c>
      <c r="AU172">
        <v>65.679652430259893</v>
      </c>
      <c r="AV172">
        <v>75.649527144434515</v>
      </c>
      <c r="AW172">
        <v>3.0780552714335361</v>
      </c>
      <c r="AX172">
        <v>9.1504661597313959</v>
      </c>
      <c r="AY172">
        <v>11.91820351305887</v>
      </c>
      <c r="AZ172">
        <v>1.4332644771572429</v>
      </c>
      <c r="BA172">
        <v>51.128577032189128</v>
      </c>
      <c r="BB172">
        <v>2.1267233941173469</v>
      </c>
      <c r="BC172">
        <v>0.94311614814546296</v>
      </c>
      <c r="BD172">
        <v>66.586001170753988</v>
      </c>
      <c r="BE172">
        <v>11.97475300929737</v>
      </c>
      <c r="BF172">
        <v>26.694844838402091</v>
      </c>
      <c r="BG172">
        <v>6.5854750320718329</v>
      </c>
      <c r="BH172">
        <v>80.612209402879927</v>
      </c>
      <c r="BI172">
        <v>13.75427132409353</v>
      </c>
      <c r="BJ172">
        <v>2.941272795764859</v>
      </c>
      <c r="BK172">
        <v>40.512622931605939</v>
      </c>
      <c r="BL172">
        <v>10.70359761785144</v>
      </c>
      <c r="BM172">
        <v>46.238021311698247</v>
      </c>
      <c r="BN172">
        <v>17.22093193683196</v>
      </c>
      <c r="BO172">
        <v>1003.189651</v>
      </c>
      <c r="BP172">
        <v>1574.6741919999999</v>
      </c>
      <c r="BQ172">
        <v>2373.3996960000009</v>
      </c>
      <c r="BR172">
        <v>3430.2777210000022</v>
      </c>
      <c r="BS172">
        <v>4109.0312229999981</v>
      </c>
      <c r="BT172">
        <v>233.098321</v>
      </c>
      <c r="BU172">
        <v>325.06070799999998</v>
      </c>
      <c r="BV172">
        <v>321.5184789999999</v>
      </c>
      <c r="BW172">
        <v>293.65707199999991</v>
      </c>
      <c r="BX172">
        <v>210.58152999999999</v>
      </c>
      <c r="BY172">
        <v>902.55134199999952</v>
      </c>
      <c r="BZ172">
        <v>1281.72668</v>
      </c>
      <c r="CA172">
        <v>2005.891630000001</v>
      </c>
      <c r="CB172">
        <v>2946.6270240000022</v>
      </c>
      <c r="CC172">
        <v>3969.859696999999</v>
      </c>
      <c r="CD172">
        <v>918.87005200000067</v>
      </c>
      <c r="CE172">
        <v>847.58315400000004</v>
      </c>
      <c r="CF172">
        <v>2767.0979009999969</v>
      </c>
      <c r="CG172">
        <v>1177.5851399999999</v>
      </c>
      <c r="CH172">
        <v>45.901737999999987</v>
      </c>
      <c r="CI172">
        <v>128.60727900000001</v>
      </c>
      <c r="CJ172">
        <v>407.44635599999998</v>
      </c>
      <c r="CK172">
        <v>26.94265</v>
      </c>
      <c r="CL172">
        <v>1289.6286709999999</v>
      </c>
      <c r="CM172">
        <v>17.145555000000002</v>
      </c>
      <c r="CN172">
        <v>22.448436999999998</v>
      </c>
      <c r="CO172">
        <v>669.47610300000008</v>
      </c>
      <c r="CP172">
        <v>188.7439380000001</v>
      </c>
      <c r="CQ172">
        <v>623.82340199999999</v>
      </c>
      <c r="CR172">
        <v>67.044864000000004</v>
      </c>
      <c r="CS172">
        <v>1230.184466000002</v>
      </c>
      <c r="CT172">
        <v>76.427340000000015</v>
      </c>
      <c r="CU172">
        <v>39.266891999999999</v>
      </c>
      <c r="CV172">
        <v>918.19677500000114</v>
      </c>
      <c r="CW172">
        <v>266.04507799999988</v>
      </c>
      <c r="CX172">
        <v>379.98406700000021</v>
      </c>
      <c r="CY172">
        <v>382.12262500000003</v>
      </c>
    </row>
    <row r="173">
      <c r="A173" t="s">
        <v>691</v>
      </c>
      <c r="B173">
        <v>2011</v>
      </c>
      <c r="C173" t="s">
        <v>696</v>
      </c>
      <c r="D173">
        <v>162</v>
      </c>
      <c r="E173" t="s">
        <v>62</v>
      </c>
      <c r="F173" t="s">
        <v>284</v>
      </c>
      <c r="G173" t="s">
        <v>197</v>
      </c>
      <c r="H173">
        <v>84.999841608101335</v>
      </c>
      <c r="I173">
        <v>76.023524344909248</v>
      </c>
      <c r="J173">
        <v>65.942574036300925</v>
      </c>
      <c r="K173">
        <v>45.985240275978789</v>
      </c>
      <c r="L173">
        <v>15.74520694435698</v>
      </c>
      <c r="M173">
        <v>52.402953085459771</v>
      </c>
      <c r="N173">
        <v>24.762061021946572</v>
      </c>
      <c r="O173">
        <v>17.299061733149379</v>
      </c>
      <c r="P173">
        <v>8.2955745772726761</v>
      </c>
      <c r="Q173">
        <v>0.69546960155960713</v>
      </c>
      <c r="R173">
        <v>85.409141657989849</v>
      </c>
      <c r="S173">
        <v>78.959537815806243</v>
      </c>
      <c r="T173">
        <v>67.622816694585339</v>
      </c>
      <c r="U173">
        <v>51.39117553796185</v>
      </c>
      <c r="V173">
        <v>22.760016041123251</v>
      </c>
      <c r="W173" t="s">
        <v>344</v>
      </c>
      <c r="X173" t="s">
        <v>345</v>
      </c>
      <c r="Y173" t="s">
        <v>346</v>
      </c>
      <c r="Z173" t="s">
        <v>347</v>
      </c>
      <c r="AA173" t="s">
        <v>348</v>
      </c>
      <c r="AB173" t="s">
        <v>349</v>
      </c>
      <c r="AC173" t="s">
        <v>350</v>
      </c>
      <c r="AD173" t="s">
        <v>351</v>
      </c>
      <c r="AE173" t="s">
        <v>352</v>
      </c>
      <c r="AF173" t="s">
        <v>353</v>
      </c>
      <c r="AG173" t="s">
        <v>354</v>
      </c>
      <c r="AH173" t="s">
        <v>355</v>
      </c>
      <c r="AI173" t="s">
        <v>356</v>
      </c>
      <c r="AJ173" t="s">
        <v>357</v>
      </c>
      <c r="AK173" t="s">
        <v>358</v>
      </c>
      <c r="AL173" t="s">
        <v>359</v>
      </c>
      <c r="AM173" t="s">
        <v>360</v>
      </c>
      <c r="AN173" t="s">
        <v>361</v>
      </c>
      <c r="AO173" t="s">
        <v>362</v>
      </c>
      <c r="AP173" t="s">
        <v>363</v>
      </c>
      <c r="AQ173" t="s">
        <v>364</v>
      </c>
      <c r="AR173" t="s">
        <v>365</v>
      </c>
      <c r="AS173">
        <v>30.25616959090133</v>
      </c>
      <c r="AT173">
        <v>36.116431002875331</v>
      </c>
      <c r="AU173">
        <v>7.2669341340074673</v>
      </c>
      <c r="AV173">
        <v>11.13696436917364</v>
      </c>
      <c r="AW173">
        <v>94.827440082848099</v>
      </c>
      <c r="AX173">
        <v>84.885800559521286</v>
      </c>
      <c r="AY173">
        <v>74.969886332448283</v>
      </c>
      <c r="AZ173">
        <v>97.638533825240629</v>
      </c>
      <c r="BA173">
        <v>23.495235599316729</v>
      </c>
      <c r="BB173">
        <v>96.485204652172499</v>
      </c>
      <c r="BC173">
        <v>89.485147611997505</v>
      </c>
      <c r="BD173">
        <v>32.291774501878443</v>
      </c>
      <c r="BE173">
        <v>74.638807533117159</v>
      </c>
      <c r="BF173">
        <v>70.059991678641481</v>
      </c>
      <c r="BG173">
        <v>89.250235855418765</v>
      </c>
      <c r="BH173">
        <v>14.39986072089291</v>
      </c>
      <c r="BI173">
        <v>86.245728675906449</v>
      </c>
      <c r="BJ173">
        <v>92.927928420038015</v>
      </c>
      <c r="BK173">
        <v>46.390366689902173</v>
      </c>
      <c r="BL173">
        <v>84.541262632511746</v>
      </c>
      <c r="BM173">
        <v>31.872534385698341</v>
      </c>
      <c r="BN173">
        <v>78.977020261372019</v>
      </c>
      <c r="BO173">
        <v>6858.3193650000076</v>
      </c>
      <c r="BP173">
        <v>6143.4698180000059</v>
      </c>
      <c r="BQ173">
        <v>5322.4541109999982</v>
      </c>
      <c r="BR173">
        <v>3717.1483819999949</v>
      </c>
      <c r="BS173">
        <v>1271.43363</v>
      </c>
      <c r="BT173">
        <v>363.962243</v>
      </c>
      <c r="BU173">
        <v>172.0604570000001</v>
      </c>
      <c r="BV173">
        <v>119.87757000000001</v>
      </c>
      <c r="BW173">
        <v>57.588932999999997</v>
      </c>
      <c r="BX173">
        <v>4.834403</v>
      </c>
      <c r="BY173">
        <v>6264.9588000000031</v>
      </c>
      <c r="BZ173">
        <v>5867.082083000003</v>
      </c>
      <c r="CA173">
        <v>4987.1064039999974</v>
      </c>
      <c r="CB173">
        <v>3795.1613849999972</v>
      </c>
      <c r="CC173">
        <v>1680.1930279999999</v>
      </c>
      <c r="CD173">
        <v>578.41267800000003</v>
      </c>
      <c r="CE173">
        <v>595.18796099999997</v>
      </c>
      <c r="CF173">
        <v>306.15750000000003</v>
      </c>
      <c r="CG173">
        <v>173.36160899999999</v>
      </c>
      <c r="CH173">
        <v>1414.1215559999989</v>
      </c>
      <c r="CI173">
        <v>1193.0465230000009</v>
      </c>
      <c r="CJ173">
        <v>2562.9875309999979</v>
      </c>
      <c r="CK173">
        <v>1835.4189930000009</v>
      </c>
      <c r="CL173">
        <v>592.62610500000028</v>
      </c>
      <c r="CM173">
        <v>777.85968199999979</v>
      </c>
      <c r="CN173">
        <v>2129.9621499999971</v>
      </c>
      <c r="CO173">
        <v>324.67141699999991</v>
      </c>
      <c r="CP173">
        <v>1176.443677</v>
      </c>
      <c r="CQ173">
        <v>1637.2098289999999</v>
      </c>
      <c r="CR173">
        <v>908.63147999999967</v>
      </c>
      <c r="CS173">
        <v>219.74940399999991</v>
      </c>
      <c r="CT173">
        <v>479.23524800000013</v>
      </c>
      <c r="CU173">
        <v>1240.6162850000001</v>
      </c>
      <c r="CV173">
        <v>1051.412671</v>
      </c>
      <c r="CW173">
        <v>2101.3296290000021</v>
      </c>
      <c r="CX173">
        <v>261.928493</v>
      </c>
      <c r="CY173">
        <v>1752.454884999999</v>
      </c>
    </row>
    <row r="174">
      <c r="A174" t="s">
        <v>691</v>
      </c>
      <c r="B174">
        <v>2011</v>
      </c>
      <c r="C174" t="s">
        <v>696</v>
      </c>
      <c r="D174">
        <v>163</v>
      </c>
      <c r="E174" t="s">
        <v>62</v>
      </c>
      <c r="F174" t="s">
        <v>285</v>
      </c>
      <c r="G174" t="s">
        <v>197</v>
      </c>
      <c r="H174">
        <v>0</v>
      </c>
      <c r="I174">
        <v>0.088467760689004596</v>
      </c>
      <c r="J174">
        <v>0.055440249099272802</v>
      </c>
      <c r="K174">
        <v>0.039784044983458</v>
      </c>
      <c r="L174">
        <v>0.22886032517781851</v>
      </c>
      <c r="M174">
        <v>0</v>
      </c>
      <c r="N174">
        <v>0</v>
      </c>
      <c r="O174">
        <v>0</v>
      </c>
      <c r="P174">
        <v>0</v>
      </c>
      <c r="Q174">
        <v>0.2009115255350733</v>
      </c>
      <c r="R174">
        <v>0</v>
      </c>
      <c r="S174">
        <v>0.096212876216479198</v>
      </c>
      <c r="T174">
        <v>0.060675843878488303</v>
      </c>
      <c r="U174">
        <v>0.043547043824520501</v>
      </c>
      <c r="V174">
        <v>0.23142107010726001</v>
      </c>
      <c r="W174" t="s">
        <v>344</v>
      </c>
      <c r="X174" t="s">
        <v>345</v>
      </c>
      <c r="Y174" t="s">
        <v>346</v>
      </c>
      <c r="Z174" t="s">
        <v>347</v>
      </c>
      <c r="AA174" t="s">
        <v>348</v>
      </c>
      <c r="AB174" t="s">
        <v>349</v>
      </c>
      <c r="AC174" t="s">
        <v>350</v>
      </c>
      <c r="AD174" t="s">
        <v>351</v>
      </c>
      <c r="AE174" t="s">
        <v>352</v>
      </c>
      <c r="AF174" t="s">
        <v>353</v>
      </c>
      <c r="AG174" t="s">
        <v>354</v>
      </c>
      <c r="AH174" t="s">
        <v>355</v>
      </c>
      <c r="AI174" t="s">
        <v>356</v>
      </c>
      <c r="AJ174" t="s">
        <v>357</v>
      </c>
      <c r="AK174" t="s">
        <v>358</v>
      </c>
      <c r="AL174" t="s">
        <v>359</v>
      </c>
      <c r="AM174" t="s">
        <v>360</v>
      </c>
      <c r="AN174" t="s">
        <v>361</v>
      </c>
      <c r="AO174" t="s">
        <v>362</v>
      </c>
      <c r="AP174" t="s">
        <v>363</v>
      </c>
      <c r="AQ174" t="s">
        <v>364</v>
      </c>
      <c r="AR174" t="s">
        <v>365</v>
      </c>
      <c r="AS174">
        <v>0</v>
      </c>
      <c r="AT174">
        <v>0</v>
      </c>
      <c r="AU174">
        <v>0.58804961698350378</v>
      </c>
      <c r="AV174">
        <v>0.30271730434021588</v>
      </c>
      <c r="AW174">
        <v>0</v>
      </c>
      <c r="AX174">
        <v>0</v>
      </c>
      <c r="AY174">
        <v>0</v>
      </c>
      <c r="AZ174">
        <v>0</v>
      </c>
      <c r="BA174">
        <v>0</v>
      </c>
      <c r="BB174">
        <v>0</v>
      </c>
      <c r="BC174">
        <v>0.058674395351924397</v>
      </c>
      <c r="BD174">
        <v>0</v>
      </c>
      <c r="BE174">
        <v>0</v>
      </c>
      <c r="BF174">
        <v>0</v>
      </c>
      <c r="BG174">
        <v>0</v>
      </c>
      <c r="BH174">
        <v>0</v>
      </c>
      <c r="BI174">
        <v>0</v>
      </c>
      <c r="BJ174">
        <v>0</v>
      </c>
      <c r="BK174">
        <v>0.1075204906337128</v>
      </c>
      <c r="BL174">
        <v>0</v>
      </c>
      <c r="BM174">
        <v>0</v>
      </c>
      <c r="BN174">
        <v>0</v>
      </c>
      <c r="BO174">
        <v>0</v>
      </c>
      <c r="BP174">
        <v>7.1490899999999993</v>
      </c>
      <c r="BQ174">
        <v>4.4747750000000002</v>
      </c>
      <c r="BR174">
        <v>3.215884</v>
      </c>
      <c r="BS174">
        <v>18.480589999999999</v>
      </c>
      <c r="BT174">
        <v>0</v>
      </c>
      <c r="BU174">
        <v>0</v>
      </c>
      <c r="BV174">
        <v>0</v>
      </c>
      <c r="BW174">
        <v>0</v>
      </c>
      <c r="BX174">
        <v>1.3965920000000001</v>
      </c>
      <c r="BY174">
        <v>0</v>
      </c>
      <c r="BZ174">
        <v>7.1490899999999993</v>
      </c>
      <c r="CA174">
        <v>4.4747750000000002</v>
      </c>
      <c r="CB174">
        <v>3.215884</v>
      </c>
      <c r="CC174">
        <v>17.083998000000001</v>
      </c>
      <c r="CD174">
        <v>0</v>
      </c>
      <c r="CE174">
        <v>0</v>
      </c>
      <c r="CF174">
        <v>24.774657000000001</v>
      </c>
      <c r="CG174">
        <v>4.7121959999999996</v>
      </c>
      <c r="CH174">
        <v>0</v>
      </c>
      <c r="CI174">
        <v>0</v>
      </c>
      <c r="CJ174">
        <v>0</v>
      </c>
      <c r="CK174">
        <v>0</v>
      </c>
      <c r="CL174">
        <v>0</v>
      </c>
      <c r="CM174">
        <v>0</v>
      </c>
      <c r="CN174">
        <v>1.3965920000000001</v>
      </c>
      <c r="CO174">
        <v>0</v>
      </c>
      <c r="CP174">
        <v>0</v>
      </c>
      <c r="CQ174">
        <v>0</v>
      </c>
      <c r="CR174">
        <v>0</v>
      </c>
      <c r="CS174">
        <v>0</v>
      </c>
      <c r="CT174">
        <v>0</v>
      </c>
      <c r="CU174">
        <v>0</v>
      </c>
      <c r="CV174">
        <v>2.4368940000000001</v>
      </c>
      <c r="CW174">
        <v>0</v>
      </c>
      <c r="CX174">
        <v>0</v>
      </c>
      <c r="CY174">
        <v>0</v>
      </c>
    </row>
    <row r="175">
      <c r="A175" t="s">
        <v>691</v>
      </c>
      <c r="B175">
        <v>2011</v>
      </c>
      <c r="C175" t="s">
        <v>696</v>
      </c>
      <c r="D175">
        <v>164</v>
      </c>
      <c r="E175" t="s">
        <v>62</v>
      </c>
      <c r="F175" t="s">
        <v>286</v>
      </c>
      <c r="G175" t="s">
        <v>197</v>
      </c>
      <c r="H175">
        <v>0.092522121498297999</v>
      </c>
      <c r="I175">
        <v>0.39104111687751592</v>
      </c>
      <c r="J175">
        <v>0</v>
      </c>
      <c r="K175">
        <v>0.26986805331732611</v>
      </c>
      <c r="L175">
        <v>2.9720492629344881</v>
      </c>
      <c r="M175">
        <v>4.1016091202610996</v>
      </c>
      <c r="N175">
        <v>4.2638047472319771</v>
      </c>
      <c r="O175">
        <v>5.814260209258757</v>
      </c>
      <c r="P175">
        <v>8.1403934654846477</v>
      </c>
      <c r="Q175">
        <v>4.5058200846173531</v>
      </c>
      <c r="R175">
        <v>0.10177270287719881</v>
      </c>
      <c r="S175">
        <v>0.10046796461582359</v>
      </c>
      <c r="T175">
        <v>0.15183820180088359</v>
      </c>
      <c r="U175">
        <v>0.043743730275757897</v>
      </c>
      <c r="V175">
        <v>1.1551628031468311</v>
      </c>
      <c r="W175" t="s">
        <v>344</v>
      </c>
      <c r="X175" t="s">
        <v>345</v>
      </c>
      <c r="Y175" t="s">
        <v>346</v>
      </c>
      <c r="Z175" t="s">
        <v>347</v>
      </c>
      <c r="AA175" t="s">
        <v>348</v>
      </c>
      <c r="AB175" t="s">
        <v>349</v>
      </c>
      <c r="AC175" t="s">
        <v>350</v>
      </c>
      <c r="AD175" t="s">
        <v>351</v>
      </c>
      <c r="AE175" t="s">
        <v>352</v>
      </c>
      <c r="AF175" t="s">
        <v>353</v>
      </c>
      <c r="AG175" t="s">
        <v>354</v>
      </c>
      <c r="AH175" t="s">
        <v>355</v>
      </c>
      <c r="AI175" t="s">
        <v>356</v>
      </c>
      <c r="AJ175" t="s">
        <v>357</v>
      </c>
      <c r="AK175" t="s">
        <v>358</v>
      </c>
      <c r="AL175" t="s">
        <v>359</v>
      </c>
      <c r="AM175" t="s">
        <v>360</v>
      </c>
      <c r="AN175" t="s">
        <v>361</v>
      </c>
      <c r="AO175" t="s">
        <v>362</v>
      </c>
      <c r="AP175" t="s">
        <v>363</v>
      </c>
      <c r="AQ175" t="s">
        <v>364</v>
      </c>
      <c r="AR175" t="s">
        <v>365</v>
      </c>
      <c r="AS175">
        <v>0</v>
      </c>
      <c r="AT175">
        <v>0</v>
      </c>
      <c r="AU175">
        <v>0.18870288067492649</v>
      </c>
      <c r="AV175">
        <v>0.30979912992553887</v>
      </c>
      <c r="AW175">
        <v>0</v>
      </c>
      <c r="AX175">
        <v>0</v>
      </c>
      <c r="AY175">
        <v>3.07889190160452</v>
      </c>
      <c r="AZ175">
        <v>0</v>
      </c>
      <c r="BA175">
        <v>6.9045881600829109</v>
      </c>
      <c r="BB175">
        <v>0</v>
      </c>
      <c r="BC175">
        <v>0</v>
      </c>
      <c r="BD175">
        <v>0</v>
      </c>
      <c r="BE175">
        <v>0</v>
      </c>
      <c r="BF175">
        <v>0</v>
      </c>
      <c r="BG175">
        <v>0</v>
      </c>
      <c r="BH175">
        <v>0</v>
      </c>
      <c r="BI175">
        <v>0</v>
      </c>
      <c r="BJ175">
        <v>0</v>
      </c>
      <c r="BK175">
        <v>0.044968816424077698</v>
      </c>
      <c r="BL175">
        <v>0</v>
      </c>
      <c r="BM175">
        <v>0</v>
      </c>
      <c r="BN175">
        <v>0.34559917841955179</v>
      </c>
      <c r="BO175">
        <v>7.4652640000000003</v>
      </c>
      <c r="BP175">
        <v>31.600078</v>
      </c>
      <c r="BQ175">
        <v>0</v>
      </c>
      <c r="BR175">
        <v>21.814381999999998</v>
      </c>
      <c r="BS175">
        <v>239.99451999999999</v>
      </c>
      <c r="BT175">
        <v>28.487532999999999</v>
      </c>
      <c r="BU175">
        <v>29.627267</v>
      </c>
      <c r="BV175">
        <v>40.291167000000002</v>
      </c>
      <c r="BW175">
        <v>56.511645999999999</v>
      </c>
      <c r="BX175">
        <v>31.321211000000009</v>
      </c>
      <c r="BY175">
        <v>7.4652640000000003</v>
      </c>
      <c r="BZ175">
        <v>7.4652640000000003</v>
      </c>
      <c r="CA175">
        <v>11.197896</v>
      </c>
      <c r="CB175">
        <v>3.2304089999999999</v>
      </c>
      <c r="CC175">
        <v>85.276587000000006</v>
      </c>
      <c r="CD175">
        <v>0</v>
      </c>
      <c r="CE175">
        <v>0</v>
      </c>
      <c r="CF175">
        <v>7.9500929999999999</v>
      </c>
      <c r="CG175">
        <v>4.8224339999999994</v>
      </c>
      <c r="CH175">
        <v>0</v>
      </c>
      <c r="CI175">
        <v>0</v>
      </c>
      <c r="CJ175">
        <v>105.25775</v>
      </c>
      <c r="CK175">
        <v>0</v>
      </c>
      <c r="CL175">
        <v>174.156125</v>
      </c>
      <c r="CM175">
        <v>0</v>
      </c>
      <c r="CN175">
        <v>0</v>
      </c>
      <c r="CO175">
        <v>0</v>
      </c>
      <c r="CP175">
        <v>0</v>
      </c>
      <c r="CQ175">
        <v>0</v>
      </c>
      <c r="CR175">
        <v>0</v>
      </c>
      <c r="CS175">
        <v>0</v>
      </c>
      <c r="CT175">
        <v>0</v>
      </c>
      <c r="CU175">
        <v>0</v>
      </c>
      <c r="CV175">
        <v>1.0191939999999999</v>
      </c>
      <c r="CW175">
        <v>0</v>
      </c>
      <c r="CX175">
        <v>0</v>
      </c>
      <c r="CY175">
        <v>7.6686479999999992</v>
      </c>
    </row>
    <row r="176">
      <c r="A176" t="s">
        <v>691</v>
      </c>
      <c r="B176">
        <v>2011</v>
      </c>
      <c r="C176" t="s">
        <v>696</v>
      </c>
      <c r="D176">
        <v>165</v>
      </c>
      <c r="E176" t="s">
        <v>62</v>
      </c>
      <c r="F176" t="s">
        <v>287</v>
      </c>
      <c r="G176" t="s">
        <v>197</v>
      </c>
      <c r="H176">
        <v>0.041096637497124999</v>
      </c>
      <c r="I176">
        <v>0.24977501591497511</v>
      </c>
      <c r="J176">
        <v>0.0249974502026169</v>
      </c>
      <c r="K176">
        <v>0.37881459039771109</v>
      </c>
      <c r="L176">
        <v>0.064164070701096601</v>
      </c>
      <c r="M176">
        <v>0.110357957923294</v>
      </c>
      <c r="N176">
        <v>0.45943416929657599</v>
      </c>
      <c r="O176">
        <v>0.28700746853499071</v>
      </c>
      <c r="P176">
        <v>0</v>
      </c>
      <c r="Q176">
        <v>0</v>
      </c>
      <c r="R176">
        <v>0.034756200692282101</v>
      </c>
      <c r="S176">
        <v>0.27164214964902378</v>
      </c>
      <c r="T176">
        <v>0.0273581271819026</v>
      </c>
      <c r="U176">
        <v>0.41464500596347081</v>
      </c>
      <c r="V176">
        <v>0</v>
      </c>
      <c r="W176" t="s">
        <v>344</v>
      </c>
      <c r="X176" t="s">
        <v>345</v>
      </c>
      <c r="Y176" t="s">
        <v>346</v>
      </c>
      <c r="Z176" t="s">
        <v>347</v>
      </c>
      <c r="AA176" t="s">
        <v>348</v>
      </c>
      <c r="AB176" t="s">
        <v>349</v>
      </c>
      <c r="AC176" t="s">
        <v>350</v>
      </c>
      <c r="AD176" t="s">
        <v>351</v>
      </c>
      <c r="AE176" t="s">
        <v>352</v>
      </c>
      <c r="AF176" t="s">
        <v>353</v>
      </c>
      <c r="AG176" t="s">
        <v>354</v>
      </c>
      <c r="AH176" t="s">
        <v>355</v>
      </c>
      <c r="AI176" t="s">
        <v>356</v>
      </c>
      <c r="AJ176" t="s">
        <v>357</v>
      </c>
      <c r="AK176" t="s">
        <v>358</v>
      </c>
      <c r="AL176" t="s">
        <v>359</v>
      </c>
      <c r="AM176" t="s">
        <v>360</v>
      </c>
      <c r="AN176" t="s">
        <v>361</v>
      </c>
      <c r="AO176" t="s">
        <v>362</v>
      </c>
      <c r="AP176" t="s">
        <v>363</v>
      </c>
      <c r="AQ176" t="s">
        <v>364</v>
      </c>
      <c r="AR176" t="s">
        <v>365</v>
      </c>
      <c r="AS176">
        <v>0.37436858009597979</v>
      </c>
      <c r="AT176">
        <v>0</v>
      </c>
      <c r="AU176">
        <v>0.42371732144492869</v>
      </c>
      <c r="AV176">
        <v>0</v>
      </c>
      <c r="AW176">
        <v>0.1352972677278084</v>
      </c>
      <c r="AX176">
        <v>0.10969969728235759</v>
      </c>
      <c r="AY176">
        <v>0.074573841838361896</v>
      </c>
      <c r="AZ176">
        <v>0.064802397760532898</v>
      </c>
      <c r="BA176">
        <v>0</v>
      </c>
      <c r="BB176">
        <v>0</v>
      </c>
      <c r="BC176">
        <v>0.082942862539369597</v>
      </c>
      <c r="BD176">
        <v>0</v>
      </c>
      <c r="BE176">
        <v>0</v>
      </c>
      <c r="BF176">
        <v>0</v>
      </c>
      <c r="BG176">
        <v>0</v>
      </c>
      <c r="BH176">
        <v>0.050226719361269899</v>
      </c>
      <c r="BI176">
        <v>0</v>
      </c>
      <c r="BJ176">
        <v>0</v>
      </c>
      <c r="BK176">
        <v>1.004465832592075</v>
      </c>
      <c r="BL176">
        <v>0</v>
      </c>
      <c r="BM176">
        <v>0</v>
      </c>
      <c r="BN176">
        <v>0.1567634388408238</v>
      </c>
      <c r="BO176">
        <v>3.3159339999999999</v>
      </c>
      <c r="BP176">
        <v>20.184348</v>
      </c>
      <c r="BQ176">
        <v>2.0176310000000002</v>
      </c>
      <c r="BR176">
        <v>30.620913000000002</v>
      </c>
      <c r="BS176">
        <v>5.1812819999999986</v>
      </c>
      <c r="BT176">
        <v>0.766486</v>
      </c>
      <c r="BU176">
        <v>3.192402</v>
      </c>
      <c r="BV176">
        <v>1.98888</v>
      </c>
      <c r="BW176">
        <v>0</v>
      </c>
      <c r="BX176">
        <v>0</v>
      </c>
      <c r="BY176">
        <v>2.5494479999999999</v>
      </c>
      <c r="BZ176">
        <v>20.184348</v>
      </c>
      <c r="CA176">
        <v>2.0176310000000002</v>
      </c>
      <c r="CB176">
        <v>30.620913000000002</v>
      </c>
      <c r="CC176">
        <v>0</v>
      </c>
      <c r="CD176">
        <v>7.1568719999999999</v>
      </c>
      <c r="CE176">
        <v>0</v>
      </c>
      <c r="CF176">
        <v>17.851302</v>
      </c>
      <c r="CG176">
        <v>0</v>
      </c>
      <c r="CH176">
        <v>2.0176310000000002</v>
      </c>
      <c r="CI176">
        <v>1.5417989999999999</v>
      </c>
      <c r="CJ176">
        <v>2.5494479999999999</v>
      </c>
      <c r="CK176">
        <v>1.218162</v>
      </c>
      <c r="CL176">
        <v>0</v>
      </c>
      <c r="CM176">
        <v>0</v>
      </c>
      <c r="CN176">
        <v>1.97424</v>
      </c>
      <c r="CO176">
        <v>0</v>
      </c>
      <c r="CP176">
        <v>0</v>
      </c>
      <c r="CQ176">
        <v>0</v>
      </c>
      <c r="CR176">
        <v>0</v>
      </c>
      <c r="CS176">
        <v>0.766486</v>
      </c>
      <c r="CT176">
        <v>0</v>
      </c>
      <c r="CU176">
        <v>0</v>
      </c>
      <c r="CV176">
        <v>22.765677</v>
      </c>
      <c r="CW176">
        <v>0</v>
      </c>
      <c r="CX176">
        <v>0</v>
      </c>
      <c r="CY176">
        <v>3.478491</v>
      </c>
    </row>
    <row r="177">
      <c r="A177" t="s">
        <v>691</v>
      </c>
      <c r="B177">
        <v>2013</v>
      </c>
      <c r="C177" t="s">
        <v>697</v>
      </c>
      <c r="D177">
        <v>16</v>
      </c>
      <c r="E177" t="s">
        <v>13</v>
      </c>
      <c r="F177" t="s">
        <v>14</v>
      </c>
      <c r="G177" t="s">
        <v>704</v>
      </c>
      <c r="H177">
        <v>20.512782624794191</v>
      </c>
      <c r="I177">
        <v>22.57895214860676</v>
      </c>
      <c r="J177">
        <v>27.91759320211662</v>
      </c>
      <c r="K177">
        <v>31.45735309714382</v>
      </c>
      <c r="L177">
        <v>72.341966092242586</v>
      </c>
      <c r="M177">
        <v>51.657839831860819</v>
      </c>
      <c r="N177">
        <v>73.718932408357546</v>
      </c>
      <c r="O177">
        <v>89.423917350488793</v>
      </c>
      <c r="P177">
        <v>92.6811570472629</v>
      </c>
      <c r="Q177">
        <v>97.175864587785227</v>
      </c>
      <c r="R177">
        <v>19.524851532590489</v>
      </c>
      <c r="S177">
        <v>22.12455798531256</v>
      </c>
      <c r="T177">
        <v>24.41281921844007</v>
      </c>
      <c r="U177">
        <v>30.694544977490771</v>
      </c>
      <c r="V177">
        <v>57.248368230706873</v>
      </c>
      <c r="W177" t="s">
        <v>435</v>
      </c>
      <c r="X177" t="s">
        <v>436</v>
      </c>
      <c r="Y177" t="s">
        <v>437</v>
      </c>
      <c r="Z177" t="s">
        <v>438</v>
      </c>
      <c r="AA177" t="s">
        <v>197</v>
      </c>
      <c r="AB177" t="s">
        <v>197</v>
      </c>
      <c r="AC177" t="s">
        <v>197</v>
      </c>
      <c r="AD177" t="s">
        <v>197</v>
      </c>
      <c r="AE177" t="s">
        <v>197</v>
      </c>
      <c r="AF177" t="s">
        <v>197</v>
      </c>
      <c r="AG177" t="s">
        <v>197</v>
      </c>
      <c r="AH177" t="s">
        <v>197</v>
      </c>
      <c r="AI177" t="s">
        <v>197</v>
      </c>
      <c r="AJ177" t="s">
        <v>197</v>
      </c>
      <c r="AK177" t="s">
        <v>197</v>
      </c>
      <c r="AL177" t="s">
        <v>197</v>
      </c>
      <c r="AM177" t="s">
        <v>197</v>
      </c>
      <c r="AN177" t="s">
        <v>197</v>
      </c>
      <c r="AO177" t="s">
        <v>197</v>
      </c>
      <c r="AP177" t="s">
        <v>197</v>
      </c>
      <c r="AQ177" t="s">
        <v>197</v>
      </c>
      <c r="AR177" t="s">
        <v>197</v>
      </c>
      <c r="AS177">
        <v>28.541229338908341</v>
      </c>
      <c r="AT177">
        <v>44.580116998587378</v>
      </c>
      <c r="AU177">
        <v>30.144855227407579</v>
      </c>
      <c r="AV177">
        <v>35.892982458692451</v>
      </c>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row>
    <row r="178">
      <c r="A178" t="s">
        <v>691</v>
      </c>
      <c r="B178">
        <v>2013</v>
      </c>
      <c r="C178" t="s">
        <v>697</v>
      </c>
      <c r="D178">
        <v>17</v>
      </c>
      <c r="E178" t="s">
        <v>13</v>
      </c>
      <c r="F178" t="s">
        <v>51</v>
      </c>
      <c r="G178" t="s">
        <v>197</v>
      </c>
      <c r="H178">
        <v>79.487217375205759</v>
      </c>
      <c r="I178">
        <v>77.421047851393155</v>
      </c>
      <c r="J178">
        <v>72.082406797883408</v>
      </c>
      <c r="K178">
        <v>68.542646902856163</v>
      </c>
      <c r="L178">
        <v>27.658033907757272</v>
      </c>
      <c r="M178">
        <v>48.34216016813911</v>
      </c>
      <c r="N178">
        <v>26.281067591642529</v>
      </c>
      <c r="O178">
        <v>10.576082649511241</v>
      </c>
      <c r="P178">
        <v>7.3188429527371586</v>
      </c>
      <c r="Q178">
        <v>2.8241354122147762</v>
      </c>
      <c r="R178">
        <v>80.475148467409426</v>
      </c>
      <c r="S178">
        <v>77.875442014687351</v>
      </c>
      <c r="T178">
        <v>75.587180781559937</v>
      </c>
      <c r="U178">
        <v>69.305455022509292</v>
      </c>
      <c r="V178">
        <v>42.75163176929312</v>
      </c>
      <c r="W178" t="s">
        <v>435</v>
      </c>
      <c r="X178" t="s">
        <v>436</v>
      </c>
      <c r="Y178" t="s">
        <v>437</v>
      </c>
      <c r="Z178" t="s">
        <v>438</v>
      </c>
      <c r="AA178" t="s">
        <v>197</v>
      </c>
      <c r="AB178" t="s">
        <v>197</v>
      </c>
      <c r="AC178" t="s">
        <v>197</v>
      </c>
      <c r="AD178" t="s">
        <v>197</v>
      </c>
      <c r="AE178" t="s">
        <v>197</v>
      </c>
      <c r="AF178" t="s">
        <v>197</v>
      </c>
      <c r="AG178" t="s">
        <v>197</v>
      </c>
      <c r="AH178" t="s">
        <v>197</v>
      </c>
      <c r="AI178" t="s">
        <v>197</v>
      </c>
      <c r="AJ178" t="s">
        <v>197</v>
      </c>
      <c r="AK178" t="s">
        <v>197</v>
      </c>
      <c r="AL178" t="s">
        <v>197</v>
      </c>
      <c r="AM178" t="s">
        <v>197</v>
      </c>
      <c r="AN178" t="s">
        <v>197</v>
      </c>
      <c r="AO178" t="s">
        <v>197</v>
      </c>
      <c r="AP178" t="s">
        <v>197</v>
      </c>
      <c r="AQ178" t="s">
        <v>197</v>
      </c>
      <c r="AR178" t="s">
        <v>197</v>
      </c>
      <c r="AS178">
        <v>71.458770661091577</v>
      </c>
      <c r="AT178">
        <v>55.419883001412508</v>
      </c>
      <c r="AU178">
        <v>69.855144772592112</v>
      </c>
      <c r="AV178">
        <v>64.107017541307428</v>
      </c>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row>
    <row r="179">
      <c r="A179" t="s">
        <v>691</v>
      </c>
      <c r="B179">
        <v>2013</v>
      </c>
      <c r="C179" t="s">
        <v>697</v>
      </c>
      <c r="D179">
        <v>18</v>
      </c>
      <c r="E179" t="s">
        <v>60</v>
      </c>
      <c r="F179" t="s">
        <v>15</v>
      </c>
      <c r="G179" t="s">
        <v>705</v>
      </c>
      <c r="H179">
        <v>18.152914610270969</v>
      </c>
      <c r="I179">
        <v>21.533660767054979</v>
      </c>
      <c r="J179">
        <v>26.76052224048021</v>
      </c>
      <c r="K179">
        <v>30.317605293095919</v>
      </c>
      <c r="L179">
        <v>71.028639448417493</v>
      </c>
      <c r="M179">
        <v>44.341654008184399</v>
      </c>
      <c r="N179">
        <v>70.90440828160888</v>
      </c>
      <c r="O179">
        <v>87.009596263349778</v>
      </c>
      <c r="P179">
        <v>92.027860432862838</v>
      </c>
      <c r="Q179">
        <v>97.175864587785242</v>
      </c>
      <c r="R179">
        <v>17.44489200262074</v>
      </c>
      <c r="S179">
        <v>21.159766649668789</v>
      </c>
      <c r="T179">
        <v>23.49667577156201</v>
      </c>
      <c r="U179">
        <v>29.574843583534712</v>
      </c>
      <c r="V179">
        <v>55.991134095463558</v>
      </c>
      <c r="W179" t="s">
        <v>435</v>
      </c>
      <c r="X179" t="s">
        <v>436</v>
      </c>
      <c r="Y179" t="s">
        <v>437</v>
      </c>
      <c r="Z179" t="s">
        <v>438</v>
      </c>
      <c r="AA179" t="s">
        <v>197</v>
      </c>
      <c r="AB179" t="s">
        <v>197</v>
      </c>
      <c r="AC179" t="s">
        <v>197</v>
      </c>
      <c r="AD179" t="s">
        <v>197</v>
      </c>
      <c r="AE179" t="s">
        <v>197</v>
      </c>
      <c r="AF179" t="s">
        <v>197</v>
      </c>
      <c r="AG179" t="s">
        <v>197</v>
      </c>
      <c r="AH179" t="s">
        <v>197</v>
      </c>
      <c r="AI179" t="s">
        <v>197</v>
      </c>
      <c r="AJ179" t="s">
        <v>197</v>
      </c>
      <c r="AK179" t="s">
        <v>197</v>
      </c>
      <c r="AL179" t="s">
        <v>197</v>
      </c>
      <c r="AM179" t="s">
        <v>197</v>
      </c>
      <c r="AN179" t="s">
        <v>197</v>
      </c>
      <c r="AO179" t="s">
        <v>197</v>
      </c>
      <c r="AP179" t="s">
        <v>197</v>
      </c>
      <c r="AQ179" t="s">
        <v>197</v>
      </c>
      <c r="AR179" t="s">
        <v>197</v>
      </c>
      <c r="AS179">
        <v>28.292934123323391</v>
      </c>
      <c r="AT179">
        <v>43.202587869775073</v>
      </c>
      <c r="AU179">
        <v>29.92625512165888</v>
      </c>
      <c r="AV179">
        <v>35.811067823364631</v>
      </c>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row>
    <row r="180">
      <c r="A180" t="s">
        <v>691</v>
      </c>
      <c r="B180">
        <v>2013</v>
      </c>
      <c r="C180" t="s">
        <v>697</v>
      </c>
      <c r="D180">
        <v>19</v>
      </c>
      <c r="E180" t="s">
        <v>60</v>
      </c>
      <c r="F180" t="s">
        <v>16</v>
      </c>
      <c r="G180" t="s">
        <v>706</v>
      </c>
      <c r="H180">
        <v>2.359868014523228</v>
      </c>
      <c r="I180">
        <v>1.045291381551787</v>
      </c>
      <c r="J180">
        <v>1.157070961636423</v>
      </c>
      <c r="K180">
        <v>1.139747804047929</v>
      </c>
      <c r="L180">
        <v>1.313326643825077</v>
      </c>
      <c r="M180">
        <v>7.3161858236763972</v>
      </c>
      <c r="N180">
        <v>2.8145241267486552</v>
      </c>
      <c r="O180">
        <v>2.4143210871390219</v>
      </c>
      <c r="P180">
        <v>0.65329661440006082</v>
      </c>
      <c r="Q180">
        <v>0</v>
      </c>
      <c r="R180">
        <v>2.0799595299697509</v>
      </c>
      <c r="S180">
        <v>0.96479133564377773</v>
      </c>
      <c r="T180">
        <v>0.91614344687806648</v>
      </c>
      <c r="U180">
        <v>1.1197013939560709</v>
      </c>
      <c r="V180">
        <v>1.257234135243317</v>
      </c>
      <c r="W180" t="s">
        <v>435</v>
      </c>
      <c r="X180" t="s">
        <v>436</v>
      </c>
      <c r="Y180" t="s">
        <v>437</v>
      </c>
      <c r="Z180" t="s">
        <v>438</v>
      </c>
      <c r="AA180" t="s">
        <v>197</v>
      </c>
      <c r="AB180" t="s">
        <v>197</v>
      </c>
      <c r="AC180" t="s">
        <v>197</v>
      </c>
      <c r="AD180" t="s">
        <v>197</v>
      </c>
      <c r="AE180" t="s">
        <v>197</v>
      </c>
      <c r="AF180" t="s">
        <v>197</v>
      </c>
      <c r="AG180" t="s">
        <v>197</v>
      </c>
      <c r="AH180" t="s">
        <v>197</v>
      </c>
      <c r="AI180" t="s">
        <v>197</v>
      </c>
      <c r="AJ180" t="s">
        <v>197</v>
      </c>
      <c r="AK180" t="s">
        <v>197</v>
      </c>
      <c r="AL180" t="s">
        <v>197</v>
      </c>
      <c r="AM180" t="s">
        <v>197</v>
      </c>
      <c r="AN180" t="s">
        <v>197</v>
      </c>
      <c r="AO180" t="s">
        <v>197</v>
      </c>
      <c r="AP180" t="s">
        <v>197</v>
      </c>
      <c r="AQ180" t="s">
        <v>197</v>
      </c>
      <c r="AR180" t="s">
        <v>197</v>
      </c>
      <c r="AS180">
        <v>0.24829521558495141</v>
      </c>
      <c r="AT180">
        <v>1.3775291288123139</v>
      </c>
      <c r="AU180">
        <v>0.2186001057487007</v>
      </c>
      <c r="AV180">
        <v>0.081914635327820007</v>
      </c>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row>
    <row r="181">
      <c r="A181" t="s">
        <v>691</v>
      </c>
      <c r="B181">
        <v>2013</v>
      </c>
      <c r="C181" t="s">
        <v>697</v>
      </c>
      <c r="D181">
        <v>20</v>
      </c>
      <c r="E181" t="s">
        <v>60</v>
      </c>
      <c r="F181" t="s">
        <v>22</v>
      </c>
      <c r="G181" t="s">
        <v>707</v>
      </c>
      <c r="H181">
        <v>40.220557170840827</v>
      </c>
      <c r="I181">
        <v>47.180562926475389</v>
      </c>
      <c r="J181">
        <v>40.53639707300178</v>
      </c>
      <c r="K181">
        <v>40.740638581058647</v>
      </c>
      <c r="L181">
        <v>21.300772317086711</v>
      </c>
      <c r="M181">
        <v>40.661256957430467</v>
      </c>
      <c r="N181">
        <v>22.510733229086441</v>
      </c>
      <c r="O181">
        <v>10.363982867105079</v>
      </c>
      <c r="P181">
        <v>7.3188429527371017</v>
      </c>
      <c r="Q181">
        <v>2.7506001685828299</v>
      </c>
      <c r="R181">
        <v>40.267991559345298</v>
      </c>
      <c r="S181">
        <v>46.252465071860463</v>
      </c>
      <c r="T181">
        <v>42.986549645340503</v>
      </c>
      <c r="U181">
        <v>40.096736166690732</v>
      </c>
      <c r="V181">
        <v>29.927451551777221</v>
      </c>
      <c r="W181" t="s">
        <v>435</v>
      </c>
      <c r="X181" t="s">
        <v>436</v>
      </c>
      <c r="Y181" t="s">
        <v>437</v>
      </c>
      <c r="Z181" t="s">
        <v>438</v>
      </c>
      <c r="AA181" t="s">
        <v>197</v>
      </c>
      <c r="AB181" t="s">
        <v>197</v>
      </c>
      <c r="AC181" t="s">
        <v>197</v>
      </c>
      <c r="AD181" t="s">
        <v>197</v>
      </c>
      <c r="AE181" t="s">
        <v>197</v>
      </c>
      <c r="AF181" t="s">
        <v>197</v>
      </c>
      <c r="AG181" t="s">
        <v>197</v>
      </c>
      <c r="AH181" t="s">
        <v>197</v>
      </c>
      <c r="AI181" t="s">
        <v>197</v>
      </c>
      <c r="AJ181" t="s">
        <v>197</v>
      </c>
      <c r="AK181" t="s">
        <v>197</v>
      </c>
      <c r="AL181" t="s">
        <v>197</v>
      </c>
      <c r="AM181" t="s">
        <v>197</v>
      </c>
      <c r="AN181" t="s">
        <v>197</v>
      </c>
      <c r="AO181" t="s">
        <v>197</v>
      </c>
      <c r="AP181" t="s">
        <v>197</v>
      </c>
      <c r="AQ181" t="s">
        <v>197</v>
      </c>
      <c r="AR181" t="s">
        <v>197</v>
      </c>
      <c r="AS181">
        <v>29.850120655717259</v>
      </c>
      <c r="AT181">
        <v>47.410803077349328</v>
      </c>
      <c r="AU181">
        <v>40.099824657186367</v>
      </c>
      <c r="AV181">
        <v>39.703286484967528</v>
      </c>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row>
    <row r="182">
      <c r="A182" t="s">
        <v>691</v>
      </c>
      <c r="B182">
        <v>2013</v>
      </c>
      <c r="C182" t="s">
        <v>697</v>
      </c>
      <c r="D182">
        <v>21</v>
      </c>
      <c r="E182" t="s">
        <v>60</v>
      </c>
      <c r="F182" t="s">
        <v>17</v>
      </c>
      <c r="G182" t="s">
        <v>708</v>
      </c>
      <c r="H182">
        <v>39.266660204364968</v>
      </c>
      <c r="I182">
        <v>30.24048492491783</v>
      </c>
      <c r="J182">
        <v>31.546009724881589</v>
      </c>
      <c r="K182">
        <v>27.802008321797519</v>
      </c>
      <c r="L182">
        <v>6.3572615906707171</v>
      </c>
      <c r="M182">
        <v>7.6809032107087356</v>
      </c>
      <c r="N182">
        <v>3.7703343625560279</v>
      </c>
      <c r="O182">
        <v>0.2120997824061214</v>
      </c>
      <c r="P182">
        <v>0</v>
      </c>
      <c r="Q182">
        <v>0.073535243631928093</v>
      </c>
      <c r="R182">
        <v>40.207156908064213</v>
      </c>
      <c r="S182">
        <v>31.622976942826959</v>
      </c>
      <c r="T182">
        <v>32.600631136219427</v>
      </c>
      <c r="U182">
        <v>29.208718855818478</v>
      </c>
      <c r="V182">
        <v>12.824180217515909</v>
      </c>
      <c r="W182" t="s">
        <v>435</v>
      </c>
      <c r="X182" t="s">
        <v>436</v>
      </c>
      <c r="Y182" t="s">
        <v>437</v>
      </c>
      <c r="Z182" t="s">
        <v>438</v>
      </c>
      <c r="AA182" t="s">
        <v>197</v>
      </c>
      <c r="AB182" t="s">
        <v>197</v>
      </c>
      <c r="AC182" t="s">
        <v>197</v>
      </c>
      <c r="AD182" t="s">
        <v>197</v>
      </c>
      <c r="AE182" t="s">
        <v>197</v>
      </c>
      <c r="AF182" t="s">
        <v>197</v>
      </c>
      <c r="AG182" t="s">
        <v>197</v>
      </c>
      <c r="AH182" t="s">
        <v>197</v>
      </c>
      <c r="AI182" t="s">
        <v>197</v>
      </c>
      <c r="AJ182" t="s">
        <v>197</v>
      </c>
      <c r="AK182" t="s">
        <v>197</v>
      </c>
      <c r="AL182" t="s">
        <v>197</v>
      </c>
      <c r="AM182" t="s">
        <v>197</v>
      </c>
      <c r="AN182" t="s">
        <v>197</v>
      </c>
      <c r="AO182" t="s">
        <v>197</v>
      </c>
      <c r="AP182" t="s">
        <v>197</v>
      </c>
      <c r="AQ182" t="s">
        <v>197</v>
      </c>
      <c r="AR182" t="s">
        <v>197</v>
      </c>
      <c r="AS182">
        <v>41.6086500053744</v>
      </c>
      <c r="AT182">
        <v>8.0090799240632879</v>
      </c>
      <c r="AU182">
        <v>29.75532011540604</v>
      </c>
      <c r="AV182">
        <v>24.403731056340021</v>
      </c>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row>
    <row r="183">
      <c r="A183" t="s">
        <v>691</v>
      </c>
      <c r="B183">
        <v>2013</v>
      </c>
      <c r="C183" t="s">
        <v>697</v>
      </c>
      <c r="D183">
        <v>29</v>
      </c>
      <c r="E183" t="s">
        <v>57</v>
      </c>
      <c r="F183" t="s">
        <v>49</v>
      </c>
      <c r="G183" t="s">
        <v>709</v>
      </c>
      <c r="H183">
        <v>8.9093690240140226</v>
      </c>
      <c r="I183">
        <v>7.381771886202519</v>
      </c>
      <c r="J183">
        <v>9.9827244676578992</v>
      </c>
      <c r="K183">
        <v>12.18793378607179</v>
      </c>
      <c r="L183">
        <v>40.900628906670413</v>
      </c>
      <c r="M183">
        <v>22.47769934308106</v>
      </c>
      <c r="N183">
        <v>41.259601378649577</v>
      </c>
      <c r="O183">
        <v>63.218001906073631</v>
      </c>
      <c r="P183">
        <v>70.318152625139589</v>
      </c>
      <c r="Q183">
        <v>77.512850632848242</v>
      </c>
      <c r="R183">
        <v>8.1706678763718141</v>
      </c>
      <c r="S183">
        <v>7.6112496102682323</v>
      </c>
      <c r="T183">
        <v>8.7470486002676964</v>
      </c>
      <c r="U183">
        <v>10.701914981797181</v>
      </c>
      <c r="V183">
        <v>26.468695530001551</v>
      </c>
      <c r="W183" t="s">
        <v>435</v>
      </c>
      <c r="X183" t="s">
        <v>436</v>
      </c>
      <c r="Y183" t="s">
        <v>437</v>
      </c>
      <c r="Z183" t="s">
        <v>438</v>
      </c>
      <c r="AA183" t="s">
        <v>197</v>
      </c>
      <c r="AB183" t="s">
        <v>197</v>
      </c>
      <c r="AC183" t="s">
        <v>197</v>
      </c>
      <c r="AD183" t="s">
        <v>197</v>
      </c>
      <c r="AE183" t="s">
        <v>197</v>
      </c>
      <c r="AF183" t="s">
        <v>197</v>
      </c>
      <c r="AG183" t="s">
        <v>197</v>
      </c>
      <c r="AH183" t="s">
        <v>197</v>
      </c>
      <c r="AI183" t="s">
        <v>197</v>
      </c>
      <c r="AJ183" t="s">
        <v>197</v>
      </c>
      <c r="AK183" t="s">
        <v>197</v>
      </c>
      <c r="AL183" t="s">
        <v>197</v>
      </c>
      <c r="AM183" t="s">
        <v>197</v>
      </c>
      <c r="AN183" t="s">
        <v>197</v>
      </c>
      <c r="AO183" t="s">
        <v>197</v>
      </c>
      <c r="AP183" t="s">
        <v>197</v>
      </c>
      <c r="AQ183" t="s">
        <v>197</v>
      </c>
      <c r="AR183" t="s">
        <v>197</v>
      </c>
      <c r="AS183">
        <v>15.151714203330339</v>
      </c>
      <c r="AT183">
        <v>17.53954867989242</v>
      </c>
      <c r="AU183">
        <v>3.6140255282899951</v>
      </c>
      <c r="AV183">
        <v>17.54571769476523</v>
      </c>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row>
    <row r="184">
      <c r="A184" t="s">
        <v>691</v>
      </c>
      <c r="B184">
        <v>2013</v>
      </c>
      <c r="C184" t="s">
        <v>697</v>
      </c>
      <c r="D184">
        <v>30</v>
      </c>
      <c r="E184" t="s">
        <v>57</v>
      </c>
      <c r="F184" t="s">
        <v>48</v>
      </c>
      <c r="G184" t="s">
        <v>197</v>
      </c>
      <c r="H184">
        <v>91.090630975985974</v>
      </c>
      <c r="I184">
        <v>92.6182281137974</v>
      </c>
      <c r="J184">
        <v>90.017275532342111</v>
      </c>
      <c r="K184">
        <v>87.812066213928148</v>
      </c>
      <c r="L184">
        <v>59.09937109332968</v>
      </c>
      <c r="M184">
        <v>77.522300656918873</v>
      </c>
      <c r="N184">
        <v>58.74039862135055</v>
      </c>
      <c r="O184">
        <v>36.781998093926347</v>
      </c>
      <c r="P184">
        <v>29.681847374860389</v>
      </c>
      <c r="Q184">
        <v>22.487149367151851</v>
      </c>
      <c r="R184">
        <v>91.829332123628163</v>
      </c>
      <c r="S184">
        <v>92.388750389731726</v>
      </c>
      <c r="T184">
        <v>91.25295139973224</v>
      </c>
      <c r="U184">
        <v>89.298085018202784</v>
      </c>
      <c r="V184">
        <v>73.531304469998346</v>
      </c>
      <c r="W184" t="s">
        <v>435</v>
      </c>
      <c r="X184" t="s">
        <v>436</v>
      </c>
      <c r="Y184" t="s">
        <v>437</v>
      </c>
      <c r="Z184" t="s">
        <v>438</v>
      </c>
      <c r="AA184" t="s">
        <v>197</v>
      </c>
      <c r="AB184" t="s">
        <v>197</v>
      </c>
      <c r="AC184" t="s">
        <v>197</v>
      </c>
      <c r="AD184" t="s">
        <v>197</v>
      </c>
      <c r="AE184" t="s">
        <v>197</v>
      </c>
      <c r="AF184" t="s">
        <v>197</v>
      </c>
      <c r="AG184" t="s">
        <v>197</v>
      </c>
      <c r="AH184" t="s">
        <v>197</v>
      </c>
      <c r="AI184" t="s">
        <v>197</v>
      </c>
      <c r="AJ184" t="s">
        <v>197</v>
      </c>
      <c r="AK184" t="s">
        <v>197</v>
      </c>
      <c r="AL184" t="s">
        <v>197</v>
      </c>
      <c r="AM184" t="s">
        <v>197</v>
      </c>
      <c r="AN184" t="s">
        <v>197</v>
      </c>
      <c r="AO184" t="s">
        <v>197</v>
      </c>
      <c r="AP184" t="s">
        <v>197</v>
      </c>
      <c r="AQ184" t="s">
        <v>197</v>
      </c>
      <c r="AR184" t="s">
        <v>197</v>
      </c>
      <c r="AS184">
        <v>84.8482857966697</v>
      </c>
      <c r="AT184">
        <v>82.460451320107452</v>
      </c>
      <c r="AU184">
        <v>96.385974471709858</v>
      </c>
      <c r="AV184">
        <v>82.454282305234628</v>
      </c>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row>
    <row r="185">
      <c r="A185" t="s">
        <v>691</v>
      </c>
      <c r="B185">
        <v>2013</v>
      </c>
      <c r="C185" t="s">
        <v>697</v>
      </c>
      <c r="D185">
        <v>31</v>
      </c>
      <c r="E185" t="s">
        <v>104</v>
      </c>
      <c r="F185" t="s">
        <v>49</v>
      </c>
      <c r="G185" t="s">
        <v>710</v>
      </c>
      <c r="H185">
        <v>0.35110689814138879</v>
      </c>
      <c r="I185">
        <v>0.40876951847345327</v>
      </c>
      <c r="J185">
        <v>0.56424225914152082</v>
      </c>
      <c r="K185">
        <v>0.59323418519587279</v>
      </c>
      <c r="L185">
        <v>11.17841655046656</v>
      </c>
      <c r="M185">
        <v>1.9123582369409</v>
      </c>
      <c r="N185">
        <v>2.736520063927498</v>
      </c>
      <c r="O185">
        <v>11.283332039245559</v>
      </c>
      <c r="P185">
        <v>24.208709642382338</v>
      </c>
      <c r="Q185">
        <v>47.453381821542813</v>
      </c>
      <c r="R185">
        <v>0.36007204197862058</v>
      </c>
      <c r="S185">
        <v>0.44100693296640708</v>
      </c>
      <c r="T185">
        <v>0.57795059634282775</v>
      </c>
      <c r="U185">
        <v>0.37430183483871671</v>
      </c>
      <c r="V185">
        <v>4.6102098302452088</v>
      </c>
      <c r="W185" t="s">
        <v>435</v>
      </c>
      <c r="X185" t="s">
        <v>436</v>
      </c>
      <c r="Y185" t="s">
        <v>437</v>
      </c>
      <c r="Z185" t="s">
        <v>438</v>
      </c>
      <c r="AA185" t="s">
        <v>197</v>
      </c>
      <c r="AB185" t="s">
        <v>197</v>
      </c>
      <c r="AC185" t="s">
        <v>197</v>
      </c>
      <c r="AD185" t="s">
        <v>197</v>
      </c>
      <c r="AE185" t="s">
        <v>197</v>
      </c>
      <c r="AF185" t="s">
        <v>197</v>
      </c>
      <c r="AG185" t="s">
        <v>197</v>
      </c>
      <c r="AH185" t="s">
        <v>197</v>
      </c>
      <c r="AI185" t="s">
        <v>197</v>
      </c>
      <c r="AJ185" t="s">
        <v>197</v>
      </c>
      <c r="AK185" t="s">
        <v>197</v>
      </c>
      <c r="AL185" t="s">
        <v>197</v>
      </c>
      <c r="AM185" t="s">
        <v>197</v>
      </c>
      <c r="AN185" t="s">
        <v>197</v>
      </c>
      <c r="AO185" t="s">
        <v>197</v>
      </c>
      <c r="AP185" t="s">
        <v>197</v>
      </c>
      <c r="AQ185" t="s">
        <v>197</v>
      </c>
      <c r="AR185" t="s">
        <v>197</v>
      </c>
      <c r="AS185">
        <v>1.1519213101713801</v>
      </c>
      <c r="AT185">
        <v>3.3335907869653418</v>
      </c>
      <c r="AU185">
        <v>0.68687867207547071</v>
      </c>
      <c r="AV185">
        <v>3.9945913590756161</v>
      </c>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row>
    <row r="186">
      <c r="A186" t="s">
        <v>691</v>
      </c>
      <c r="B186">
        <v>2013</v>
      </c>
      <c r="C186" t="s">
        <v>697</v>
      </c>
      <c r="D186">
        <v>32</v>
      </c>
      <c r="E186" t="s">
        <v>104</v>
      </c>
      <c r="F186" t="s">
        <v>48</v>
      </c>
      <c r="G186" t="s">
        <v>197</v>
      </c>
      <c r="H186">
        <v>99.648893101858619</v>
      </c>
      <c r="I186">
        <v>99.591230481526551</v>
      </c>
      <c r="J186">
        <v>99.435757740858492</v>
      </c>
      <c r="K186">
        <v>99.406765814804118</v>
      </c>
      <c r="L186">
        <v>88.821583449533463</v>
      </c>
      <c r="M186">
        <v>98.087641763059082</v>
      </c>
      <c r="N186">
        <v>97.263479936072542</v>
      </c>
      <c r="O186">
        <v>88.716667960754492</v>
      </c>
      <c r="P186">
        <v>75.791290357617697</v>
      </c>
      <c r="Q186">
        <v>52.546618178457287</v>
      </c>
      <c r="R186">
        <v>99.639927958021374</v>
      </c>
      <c r="S186">
        <v>99.558993067033597</v>
      </c>
      <c r="T186">
        <v>99.422049403657169</v>
      </c>
      <c r="U186">
        <v>99.62569816516131</v>
      </c>
      <c r="V186">
        <v>95.389790169754804</v>
      </c>
      <c r="W186" t="s">
        <v>435</v>
      </c>
      <c r="X186" t="s">
        <v>436</v>
      </c>
      <c r="Y186" t="s">
        <v>437</v>
      </c>
      <c r="Z186" t="s">
        <v>438</v>
      </c>
      <c r="AA186" t="s">
        <v>197</v>
      </c>
      <c r="AB186" t="s">
        <v>197</v>
      </c>
      <c r="AC186" t="s">
        <v>197</v>
      </c>
      <c r="AD186" t="s">
        <v>197</v>
      </c>
      <c r="AE186" t="s">
        <v>197</v>
      </c>
      <c r="AF186" t="s">
        <v>197</v>
      </c>
      <c r="AG186" t="s">
        <v>197</v>
      </c>
      <c r="AH186" t="s">
        <v>197</v>
      </c>
      <c r="AI186" t="s">
        <v>197</v>
      </c>
      <c r="AJ186" t="s">
        <v>197</v>
      </c>
      <c r="AK186" t="s">
        <v>197</v>
      </c>
      <c r="AL186" t="s">
        <v>197</v>
      </c>
      <c r="AM186" t="s">
        <v>197</v>
      </c>
      <c r="AN186" t="s">
        <v>197</v>
      </c>
      <c r="AO186" t="s">
        <v>197</v>
      </c>
      <c r="AP186" t="s">
        <v>197</v>
      </c>
      <c r="AQ186" t="s">
        <v>197</v>
      </c>
      <c r="AR186" t="s">
        <v>197</v>
      </c>
      <c r="AS186">
        <v>98.848078689828569</v>
      </c>
      <c r="AT186">
        <v>96.666409213034427</v>
      </c>
      <c r="AU186">
        <v>99.313121327924478</v>
      </c>
      <c r="AV186">
        <v>96.005408640924401</v>
      </c>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row>
    <row r="187">
      <c r="A187" t="s">
        <v>691</v>
      </c>
      <c r="B187">
        <v>2013</v>
      </c>
      <c r="C187" t="s">
        <v>697</v>
      </c>
      <c r="D187">
        <v>58</v>
      </c>
      <c r="E187" t="s">
        <v>166</v>
      </c>
      <c r="F187" t="s">
        <v>167</v>
      </c>
      <c r="G187" t="s">
        <v>197</v>
      </c>
      <c r="H187">
        <v>0.045072286361902997</v>
      </c>
      <c r="I187">
        <v>0</v>
      </c>
      <c r="J187">
        <v>0.0136144069726956</v>
      </c>
      <c r="K187">
        <v>0.019855433956067599</v>
      </c>
      <c r="L187">
        <v>4.3718865271943912</v>
      </c>
      <c r="M187">
        <v>0.16378963914116759</v>
      </c>
      <c r="N187">
        <v>0.27790079172970661</v>
      </c>
      <c r="O187">
        <v>1.3562550561265669</v>
      </c>
      <c r="P187">
        <v>4.6960750167963941</v>
      </c>
      <c r="Q187">
        <v>19.663229853618969</v>
      </c>
      <c r="R187">
        <v>0.0496729951788819</v>
      </c>
      <c r="S187">
        <v>0</v>
      </c>
      <c r="T187">
        <v>0</v>
      </c>
      <c r="U187">
        <v>0.021629753672349501</v>
      </c>
      <c r="V187">
        <v>2.4185155567016929</v>
      </c>
      <c r="W187" t="s">
        <v>435</v>
      </c>
      <c r="X187" t="s">
        <v>436</v>
      </c>
      <c r="Y187" t="s">
        <v>437</v>
      </c>
      <c r="Z187" t="s">
        <v>438</v>
      </c>
      <c r="AA187" t="s">
        <v>197</v>
      </c>
      <c r="AB187" t="s">
        <v>197</v>
      </c>
      <c r="AC187" t="s">
        <v>197</v>
      </c>
      <c r="AD187" t="s">
        <v>197</v>
      </c>
      <c r="AE187" t="s">
        <v>197</v>
      </c>
      <c r="AF187" t="s">
        <v>197</v>
      </c>
      <c r="AG187" t="s">
        <v>197</v>
      </c>
      <c r="AH187" t="s">
        <v>197</v>
      </c>
      <c r="AI187" t="s">
        <v>197</v>
      </c>
      <c r="AJ187" t="s">
        <v>197</v>
      </c>
      <c r="AK187" t="s">
        <v>197</v>
      </c>
      <c r="AL187" t="s">
        <v>197</v>
      </c>
      <c r="AM187" t="s">
        <v>197</v>
      </c>
      <c r="AN187" t="s">
        <v>197</v>
      </c>
      <c r="AO187" t="s">
        <v>197</v>
      </c>
      <c r="AP187" t="s">
        <v>197</v>
      </c>
      <c r="AQ187" t="s">
        <v>197</v>
      </c>
      <c r="AR187" t="s">
        <v>197</v>
      </c>
      <c r="AS187">
        <v>0.31415539622781008</v>
      </c>
      <c r="AT187">
        <v>1.947171327139597</v>
      </c>
      <c r="AU187">
        <v>0.33956778101357837</v>
      </c>
      <c r="AV187">
        <v>0.8590484799108955</v>
      </c>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row>
    <row r="188">
      <c r="A188" t="s">
        <v>691</v>
      </c>
      <c r="B188">
        <v>2013</v>
      </c>
      <c r="C188" t="s">
        <v>697</v>
      </c>
      <c r="D188">
        <v>59</v>
      </c>
      <c r="E188" t="s">
        <v>166</v>
      </c>
      <c r="F188" t="s">
        <v>267</v>
      </c>
      <c r="G188" t="s">
        <v>197</v>
      </c>
      <c r="H188">
        <v>0.30603461177948582</v>
      </c>
      <c r="I188">
        <v>0.40876951847345327</v>
      </c>
      <c r="J188">
        <v>0.55062785216882537</v>
      </c>
      <c r="K188">
        <v>0.5733787512398052</v>
      </c>
      <c r="L188">
        <v>6.8065300232721793</v>
      </c>
      <c r="M188">
        <v>1.7485685977997329</v>
      </c>
      <c r="N188">
        <v>2.4586192721977911</v>
      </c>
      <c r="O188">
        <v>9.9270769831189849</v>
      </c>
      <c r="P188">
        <v>19.51263462558595</v>
      </c>
      <c r="Q188">
        <v>27.79015196792384</v>
      </c>
      <c r="R188">
        <v>0.31039904679973879</v>
      </c>
      <c r="S188">
        <v>0.44100693296640708</v>
      </c>
      <c r="T188">
        <v>0.57795059634282775</v>
      </c>
      <c r="U188">
        <v>0.35267208116636711</v>
      </c>
      <c r="V188">
        <v>2.1916942735435159</v>
      </c>
      <c r="W188" t="s">
        <v>435</v>
      </c>
      <c r="X188" t="s">
        <v>436</v>
      </c>
      <c r="Y188" t="s">
        <v>437</v>
      </c>
      <c r="Z188" t="s">
        <v>438</v>
      </c>
      <c r="AA188" t="s">
        <v>197</v>
      </c>
      <c r="AB188" t="s">
        <v>197</v>
      </c>
      <c r="AC188" t="s">
        <v>197</v>
      </c>
      <c r="AD188" t="s">
        <v>197</v>
      </c>
      <c r="AE188" t="s">
        <v>197</v>
      </c>
      <c r="AF188" t="s">
        <v>197</v>
      </c>
      <c r="AG188" t="s">
        <v>197</v>
      </c>
      <c r="AH188" t="s">
        <v>197</v>
      </c>
      <c r="AI188" t="s">
        <v>197</v>
      </c>
      <c r="AJ188" t="s">
        <v>197</v>
      </c>
      <c r="AK188" t="s">
        <v>197</v>
      </c>
      <c r="AL188" t="s">
        <v>197</v>
      </c>
      <c r="AM188" t="s">
        <v>197</v>
      </c>
      <c r="AN188" t="s">
        <v>197</v>
      </c>
      <c r="AO188" t="s">
        <v>197</v>
      </c>
      <c r="AP188" t="s">
        <v>197</v>
      </c>
      <c r="AQ188" t="s">
        <v>197</v>
      </c>
      <c r="AR188" t="s">
        <v>197</v>
      </c>
      <c r="AS188">
        <v>0.83776591394357069</v>
      </c>
      <c r="AT188">
        <v>1.386419459825746</v>
      </c>
      <c r="AU188">
        <v>0.34731089106189228</v>
      </c>
      <c r="AV188">
        <v>3.1355428791647251</v>
      </c>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row>
    <row r="189">
      <c r="A189" t="s">
        <v>691</v>
      </c>
      <c r="B189">
        <v>2013</v>
      </c>
      <c r="C189" t="s">
        <v>697</v>
      </c>
      <c r="D189">
        <v>60</v>
      </c>
      <c r="E189" t="s">
        <v>166</v>
      </c>
      <c r="F189" t="s">
        <v>268</v>
      </c>
      <c r="G189" t="s">
        <v>197</v>
      </c>
      <c r="H189">
        <v>8.5582621258726341</v>
      </c>
      <c r="I189">
        <v>6.9730023677290669</v>
      </c>
      <c r="J189">
        <v>9.4184822085163784</v>
      </c>
      <c r="K189">
        <v>11.594699600875909</v>
      </c>
      <c r="L189">
        <v>29.722212356203961</v>
      </c>
      <c r="M189">
        <v>20.565341106140171</v>
      </c>
      <c r="N189">
        <v>38.523081314722077</v>
      </c>
      <c r="O189">
        <v>51.934669866828052</v>
      </c>
      <c r="P189">
        <v>46.109442982757322</v>
      </c>
      <c r="Q189">
        <v>30.05946881130544</v>
      </c>
      <c r="R189">
        <v>7.8105958343931956</v>
      </c>
      <c r="S189">
        <v>7.1702426773018244</v>
      </c>
      <c r="T189">
        <v>8.1690980039248693</v>
      </c>
      <c r="U189">
        <v>10.32761314695847</v>
      </c>
      <c r="V189">
        <v>21.858485699756361</v>
      </c>
      <c r="W189" t="s">
        <v>435</v>
      </c>
      <c r="X189" t="s">
        <v>436</v>
      </c>
      <c r="Y189" t="s">
        <v>437</v>
      </c>
      <c r="Z189" t="s">
        <v>438</v>
      </c>
      <c r="AA189" t="s">
        <v>197</v>
      </c>
      <c r="AB189" t="s">
        <v>197</v>
      </c>
      <c r="AC189" t="s">
        <v>197</v>
      </c>
      <c r="AD189" t="s">
        <v>197</v>
      </c>
      <c r="AE189" t="s">
        <v>197</v>
      </c>
      <c r="AF189" t="s">
        <v>197</v>
      </c>
      <c r="AG189" t="s">
        <v>197</v>
      </c>
      <c r="AH189" t="s">
        <v>197</v>
      </c>
      <c r="AI189" t="s">
        <v>197</v>
      </c>
      <c r="AJ189" t="s">
        <v>197</v>
      </c>
      <c r="AK189" t="s">
        <v>197</v>
      </c>
      <c r="AL189" t="s">
        <v>197</v>
      </c>
      <c r="AM189" t="s">
        <v>197</v>
      </c>
      <c r="AN189" t="s">
        <v>197</v>
      </c>
      <c r="AO189" t="s">
        <v>197</v>
      </c>
      <c r="AP189" t="s">
        <v>197</v>
      </c>
      <c r="AQ189" t="s">
        <v>197</v>
      </c>
      <c r="AR189" t="s">
        <v>197</v>
      </c>
      <c r="AS189">
        <v>13.999792893158959</v>
      </c>
      <c r="AT189">
        <v>14.20595789292709</v>
      </c>
      <c r="AU189">
        <v>2.9271468562145251</v>
      </c>
      <c r="AV189">
        <v>13.55112633568959</v>
      </c>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row>
    <row r="190">
      <c r="A190" t="s">
        <v>691</v>
      </c>
      <c r="B190">
        <v>2013</v>
      </c>
      <c r="C190" t="s">
        <v>697</v>
      </c>
      <c r="D190">
        <v>61</v>
      </c>
      <c r="E190" t="s">
        <v>166</v>
      </c>
      <c r="F190" t="s">
        <v>269</v>
      </c>
      <c r="G190" t="s">
        <v>197</v>
      </c>
      <c r="H190">
        <v>3.0832562848898801</v>
      </c>
      <c r="I190">
        <v>3.7322696679700669</v>
      </c>
      <c r="J190">
        <v>2.7500741588855928</v>
      </c>
      <c r="K190">
        <v>3.4747298025252982</v>
      </c>
      <c r="L190">
        <v>5.0534589421278833</v>
      </c>
      <c r="M190">
        <v>8.1618548312090589</v>
      </c>
      <c r="N190">
        <v>16.15100503170024</v>
      </c>
      <c r="O190">
        <v>11.26915563756662</v>
      </c>
      <c r="P190">
        <v>11.371577195317659</v>
      </c>
      <c r="Q190">
        <v>6.8120295657361476</v>
      </c>
      <c r="R190">
        <v>3.2608558068637952</v>
      </c>
      <c r="S190">
        <v>3.256731036359267</v>
      </c>
      <c r="T190">
        <v>2.8227653649610209</v>
      </c>
      <c r="U190">
        <v>3.3951600850234089</v>
      </c>
      <c r="V190">
        <v>2.134604488604436</v>
      </c>
      <c r="W190" t="s">
        <v>435</v>
      </c>
      <c r="X190" t="s">
        <v>436</v>
      </c>
      <c r="Y190" t="s">
        <v>437</v>
      </c>
      <c r="Z190" t="s">
        <v>438</v>
      </c>
      <c r="AA190" t="s">
        <v>197</v>
      </c>
      <c r="AB190" t="s">
        <v>197</v>
      </c>
      <c r="AC190" t="s">
        <v>197</v>
      </c>
      <c r="AD190" t="s">
        <v>197</v>
      </c>
      <c r="AE190" t="s">
        <v>197</v>
      </c>
      <c r="AF190" t="s">
        <v>197</v>
      </c>
      <c r="AG190" t="s">
        <v>197</v>
      </c>
      <c r="AH190" t="s">
        <v>197</v>
      </c>
      <c r="AI190" t="s">
        <v>197</v>
      </c>
      <c r="AJ190" t="s">
        <v>197</v>
      </c>
      <c r="AK190" t="s">
        <v>197</v>
      </c>
      <c r="AL190" t="s">
        <v>197</v>
      </c>
      <c r="AM190" t="s">
        <v>197</v>
      </c>
      <c r="AN190" t="s">
        <v>197</v>
      </c>
      <c r="AO190" t="s">
        <v>197</v>
      </c>
      <c r="AP190" t="s">
        <v>197</v>
      </c>
      <c r="AQ190" t="s">
        <v>197</v>
      </c>
      <c r="AR190" t="s">
        <v>197</v>
      </c>
      <c r="AS190">
        <v>4.9422171314969194</v>
      </c>
      <c r="AT190">
        <v>0.516299292986517</v>
      </c>
      <c r="AU190">
        <v>8.416415005875173</v>
      </c>
      <c r="AV190">
        <v>3.5642634132540589</v>
      </c>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row>
    <row r="191">
      <c r="A191" t="s">
        <v>691</v>
      </c>
      <c r="B191">
        <v>2013</v>
      </c>
      <c r="C191" t="s">
        <v>697</v>
      </c>
      <c r="D191">
        <v>62</v>
      </c>
      <c r="E191" t="s">
        <v>166</v>
      </c>
      <c r="F191" t="s">
        <v>270</v>
      </c>
      <c r="G191" t="s">
        <v>197</v>
      </c>
      <c r="H191">
        <v>4.2664292308908047</v>
      </c>
      <c r="I191">
        <v>6.1353021836754182</v>
      </c>
      <c r="J191">
        <v>8.6969296006744141</v>
      </c>
      <c r="K191">
        <v>10.083785204911811</v>
      </c>
      <c r="L191">
        <v>22.02229806371167</v>
      </c>
      <c r="M191">
        <v>13.72156321438653</v>
      </c>
      <c r="N191">
        <v>12.8002795186732</v>
      </c>
      <c r="O191">
        <v>13.335492666642221</v>
      </c>
      <c r="P191">
        <v>10.10440448754532</v>
      </c>
      <c r="Q191">
        <v>12.406801764842189</v>
      </c>
      <c r="R191">
        <v>4.171751946363754</v>
      </c>
      <c r="S191">
        <v>5.8690778604735288</v>
      </c>
      <c r="T191">
        <v>7.3212258173160629</v>
      </c>
      <c r="U191">
        <v>9.3909345823820143</v>
      </c>
      <c r="V191">
        <v>23.429459452244821</v>
      </c>
      <c r="W191" t="s">
        <v>435</v>
      </c>
      <c r="X191" t="s">
        <v>436</v>
      </c>
      <c r="Y191" t="s">
        <v>437</v>
      </c>
      <c r="Z191" t="s">
        <v>438</v>
      </c>
      <c r="AA191" t="s">
        <v>197</v>
      </c>
      <c r="AB191" t="s">
        <v>197</v>
      </c>
      <c r="AC191" t="s">
        <v>197</v>
      </c>
      <c r="AD191" t="s">
        <v>197</v>
      </c>
      <c r="AE191" t="s">
        <v>197</v>
      </c>
      <c r="AF191" t="s">
        <v>197</v>
      </c>
      <c r="AG191" t="s">
        <v>197</v>
      </c>
      <c r="AH191" t="s">
        <v>197</v>
      </c>
      <c r="AI191" t="s">
        <v>197</v>
      </c>
      <c r="AJ191" t="s">
        <v>197</v>
      </c>
      <c r="AK191" t="s">
        <v>197</v>
      </c>
      <c r="AL191" t="s">
        <v>197</v>
      </c>
      <c r="AM191" t="s">
        <v>197</v>
      </c>
      <c r="AN191" t="s">
        <v>197</v>
      </c>
      <c r="AO191" t="s">
        <v>197</v>
      </c>
      <c r="AP191" t="s">
        <v>197</v>
      </c>
      <c r="AQ191" t="s">
        <v>197</v>
      </c>
      <c r="AR191" t="s">
        <v>197</v>
      </c>
      <c r="AS191">
        <v>6.7397092719746503</v>
      </c>
      <c r="AT191">
        <v>15.975211976405181</v>
      </c>
      <c r="AU191">
        <v>13.412003879548971</v>
      </c>
      <c r="AV191">
        <v>9.4350434593567858</v>
      </c>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row>
    <row r="192">
      <c r="A192" t="s">
        <v>691</v>
      </c>
      <c r="B192">
        <v>2013</v>
      </c>
      <c r="C192" t="s">
        <v>697</v>
      </c>
      <c r="D192">
        <v>63</v>
      </c>
      <c r="E192" t="s">
        <v>166</v>
      </c>
      <c r="F192" t="s">
        <v>271</v>
      </c>
      <c r="G192" t="s">
        <v>197</v>
      </c>
      <c r="H192">
        <v>17.212377055449949</v>
      </c>
      <c r="I192">
        <v>20.47784195389772</v>
      </c>
      <c r="J192">
        <v>15.028551284874309</v>
      </c>
      <c r="K192">
        <v>16.32098746676721</v>
      </c>
      <c r="L192">
        <v>12.31236968424375</v>
      </c>
      <c r="M192">
        <v>31.632199466420222</v>
      </c>
      <c r="N192">
        <v>18.880816664633841</v>
      </c>
      <c r="O192">
        <v>9.1060727243026971</v>
      </c>
      <c r="P192">
        <v>6.9615111737765343</v>
      </c>
      <c r="Q192">
        <v>2.5058783260515578</v>
      </c>
      <c r="R192">
        <v>17.314115214736692</v>
      </c>
      <c r="S192">
        <v>18.63655039264604</v>
      </c>
      <c r="T192">
        <v>16.683581373669561</v>
      </c>
      <c r="U192">
        <v>15.46336529292495</v>
      </c>
      <c r="V192">
        <v>14.3497675894581</v>
      </c>
      <c r="W192" t="s">
        <v>435</v>
      </c>
      <c r="X192" t="s">
        <v>436</v>
      </c>
      <c r="Y192" t="s">
        <v>437</v>
      </c>
      <c r="Z192" t="s">
        <v>438</v>
      </c>
      <c r="AA192" t="s">
        <v>197</v>
      </c>
      <c r="AB192" t="s">
        <v>197</v>
      </c>
      <c r="AC192" t="s">
        <v>197</v>
      </c>
      <c r="AD192" t="s">
        <v>197</v>
      </c>
      <c r="AE192" t="s">
        <v>197</v>
      </c>
      <c r="AF192" t="s">
        <v>197</v>
      </c>
      <c r="AG192" t="s">
        <v>197</v>
      </c>
      <c r="AH192" t="s">
        <v>197</v>
      </c>
      <c r="AI192" t="s">
        <v>197</v>
      </c>
      <c r="AJ192" t="s">
        <v>197</v>
      </c>
      <c r="AK192" t="s">
        <v>197</v>
      </c>
      <c r="AL192" t="s">
        <v>197</v>
      </c>
      <c r="AM192" t="s">
        <v>197</v>
      </c>
      <c r="AN192" t="s">
        <v>197</v>
      </c>
      <c r="AO192" t="s">
        <v>197</v>
      </c>
      <c r="AP192" t="s">
        <v>197</v>
      </c>
      <c r="AQ192" t="s">
        <v>197</v>
      </c>
      <c r="AR192" t="s">
        <v>197</v>
      </c>
      <c r="AS192">
        <v>12.900860532833709</v>
      </c>
      <c r="AT192">
        <v>5.7269972156846496</v>
      </c>
      <c r="AU192">
        <v>31.995314777675631</v>
      </c>
      <c r="AV192">
        <v>24.442105987952399</v>
      </c>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row>
    <row r="193">
      <c r="A193" t="s">
        <v>691</v>
      </c>
      <c r="B193">
        <v>2013</v>
      </c>
      <c r="C193" t="s">
        <v>697</v>
      </c>
      <c r="D193">
        <v>64</v>
      </c>
      <c r="E193" t="s">
        <v>166</v>
      </c>
      <c r="F193" t="s">
        <v>272</v>
      </c>
      <c r="G193" t="s">
        <v>197</v>
      </c>
      <c r="H193">
        <v>4.0016165767063221</v>
      </c>
      <c r="I193">
        <v>5.0774157733142493</v>
      </c>
      <c r="J193">
        <v>6.0484631983072061</v>
      </c>
      <c r="K193">
        <v>5.3459980078746447</v>
      </c>
      <c r="L193">
        <v>4.2936730794204152</v>
      </c>
      <c r="M193">
        <v>7.2967224431842048</v>
      </c>
      <c r="N193">
        <v>3.488471155717364</v>
      </c>
      <c r="O193">
        <v>1.601267140206273</v>
      </c>
      <c r="P193">
        <v>0.887022739260244</v>
      </c>
      <c r="Q193">
        <v>0.44418262435873201</v>
      </c>
      <c r="R193">
        <v>3.6679533154043731</v>
      </c>
      <c r="S193">
        <v>5.1413379375257824</v>
      </c>
      <c r="T193">
        <v>5.179699114662677</v>
      </c>
      <c r="U193">
        <v>6.6361614805753453</v>
      </c>
      <c r="V193">
        <v>5.1242142938291249</v>
      </c>
      <c r="W193" t="s">
        <v>435</v>
      </c>
      <c r="X193" t="s">
        <v>436</v>
      </c>
      <c r="Y193" t="s">
        <v>437</v>
      </c>
      <c r="Z193" t="s">
        <v>438</v>
      </c>
      <c r="AA193" t="s">
        <v>197</v>
      </c>
      <c r="AB193" t="s">
        <v>197</v>
      </c>
      <c r="AC193" t="s">
        <v>197</v>
      </c>
      <c r="AD193" t="s">
        <v>197</v>
      </c>
      <c r="AE193" t="s">
        <v>197</v>
      </c>
      <c r="AF193" t="s">
        <v>197</v>
      </c>
      <c r="AG193" t="s">
        <v>197</v>
      </c>
      <c r="AH193" t="s">
        <v>197</v>
      </c>
      <c r="AI193" t="s">
        <v>197</v>
      </c>
      <c r="AJ193" t="s">
        <v>197</v>
      </c>
      <c r="AK193" t="s">
        <v>197</v>
      </c>
      <c r="AL193" t="s">
        <v>197</v>
      </c>
      <c r="AM193" t="s">
        <v>197</v>
      </c>
      <c r="AN193" t="s">
        <v>197</v>
      </c>
      <c r="AO193" t="s">
        <v>197</v>
      </c>
      <c r="AP193" t="s">
        <v>197</v>
      </c>
      <c r="AQ193" t="s">
        <v>197</v>
      </c>
      <c r="AR193" t="s">
        <v>197</v>
      </c>
      <c r="AS193">
        <v>1.679983211233578</v>
      </c>
      <c r="AT193">
        <v>10.48602906290431</v>
      </c>
      <c r="AU193">
        <v>0.43655931085952332</v>
      </c>
      <c r="AV193">
        <v>5.3346548249399204</v>
      </c>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row>
    <row r="194">
      <c r="A194" t="s">
        <v>691</v>
      </c>
      <c r="B194">
        <v>2013</v>
      </c>
      <c r="C194" t="s">
        <v>697</v>
      </c>
      <c r="D194">
        <v>65</v>
      </c>
      <c r="E194" t="s">
        <v>166</v>
      </c>
      <c r="F194" t="s">
        <v>273</v>
      </c>
      <c r="G194" t="s">
        <v>197</v>
      </c>
      <c r="H194">
        <v>22.99522270361992</v>
      </c>
      <c r="I194">
        <v>26.692733962662441</v>
      </c>
      <c r="J194">
        <v>25.495390980805919</v>
      </c>
      <c r="K194">
        <v>24.405849772362942</v>
      </c>
      <c r="L194">
        <v>8.9832132900367938</v>
      </c>
      <c r="M194">
        <v>9.0290574910101764</v>
      </c>
      <c r="N194">
        <v>3.4002581536888861</v>
      </c>
      <c r="O194">
        <v>1.257910142802424</v>
      </c>
      <c r="P194">
        <v>0.35733177896062551</v>
      </c>
      <c r="Q194">
        <v>0.2447218425312892</v>
      </c>
      <c r="R194">
        <v>22.93959631791412</v>
      </c>
      <c r="S194">
        <v>27.60514004849178</v>
      </c>
      <c r="T194">
        <v>26.289374326773579</v>
      </c>
      <c r="U194">
        <v>24.633370873765799</v>
      </c>
      <c r="V194">
        <v>15.57768396231911</v>
      </c>
      <c r="W194" t="s">
        <v>435</v>
      </c>
      <c r="X194" t="s">
        <v>436</v>
      </c>
      <c r="Y194" t="s">
        <v>437</v>
      </c>
      <c r="Z194" t="s">
        <v>438</v>
      </c>
      <c r="AA194" t="s">
        <v>197</v>
      </c>
      <c r="AB194" t="s">
        <v>197</v>
      </c>
      <c r="AC194" t="s">
        <v>197</v>
      </c>
      <c r="AD194" t="s">
        <v>197</v>
      </c>
      <c r="AE194" t="s">
        <v>197</v>
      </c>
      <c r="AF194" t="s">
        <v>197</v>
      </c>
      <c r="AG194" t="s">
        <v>197</v>
      </c>
      <c r="AH194" t="s">
        <v>197</v>
      </c>
      <c r="AI194" t="s">
        <v>197</v>
      </c>
      <c r="AJ194" t="s">
        <v>197</v>
      </c>
      <c r="AK194" t="s">
        <v>197</v>
      </c>
      <c r="AL194" t="s">
        <v>197</v>
      </c>
      <c r="AM194" t="s">
        <v>197</v>
      </c>
      <c r="AN194" t="s">
        <v>197</v>
      </c>
      <c r="AO194" t="s">
        <v>197</v>
      </c>
      <c r="AP194" t="s">
        <v>197</v>
      </c>
      <c r="AQ194" t="s">
        <v>197</v>
      </c>
      <c r="AR194" t="s">
        <v>197</v>
      </c>
      <c r="AS194">
        <v>16.94926012288369</v>
      </c>
      <c r="AT194">
        <v>41.683805861664567</v>
      </c>
      <c r="AU194">
        <v>7.9820651258770372</v>
      </c>
      <c r="AV194">
        <v>15.25013769520085</v>
      </c>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row>
    <row r="195">
      <c r="A195" t="s">
        <v>691</v>
      </c>
      <c r="B195">
        <v>2013</v>
      </c>
      <c r="C195" t="s">
        <v>697</v>
      </c>
      <c r="D195">
        <v>66</v>
      </c>
      <c r="E195" t="s">
        <v>166</v>
      </c>
      <c r="F195" t="s">
        <v>366</v>
      </c>
      <c r="G195" t="s">
        <v>197</v>
      </c>
      <c r="H195">
        <v>39.266660204364968</v>
      </c>
      <c r="I195">
        <v>30.24048492491783</v>
      </c>
      <c r="J195">
        <v>31.546009724881589</v>
      </c>
      <c r="K195">
        <v>27.802008321797519</v>
      </c>
      <c r="L195">
        <v>6.3572615906707171</v>
      </c>
      <c r="M195">
        <v>7.6809032107087356</v>
      </c>
      <c r="N195">
        <v>3.7703343625560279</v>
      </c>
      <c r="O195">
        <v>0.2120997824061214</v>
      </c>
      <c r="P195">
        <v>0</v>
      </c>
      <c r="Q195">
        <v>0.073535243631928093</v>
      </c>
      <c r="R195">
        <v>40.207156908064213</v>
      </c>
      <c r="S195">
        <v>31.622976942826959</v>
      </c>
      <c r="T195">
        <v>32.600631136219427</v>
      </c>
      <c r="U195">
        <v>29.208718855818478</v>
      </c>
      <c r="V195">
        <v>12.824180217515909</v>
      </c>
      <c r="W195" t="s">
        <v>435</v>
      </c>
      <c r="X195" t="s">
        <v>436</v>
      </c>
      <c r="Y195" t="s">
        <v>437</v>
      </c>
      <c r="Z195" t="s">
        <v>438</v>
      </c>
      <c r="AA195" t="s">
        <v>197</v>
      </c>
      <c r="AB195" t="s">
        <v>197</v>
      </c>
      <c r="AC195" t="s">
        <v>197</v>
      </c>
      <c r="AD195" t="s">
        <v>197</v>
      </c>
      <c r="AE195" t="s">
        <v>197</v>
      </c>
      <c r="AF195" t="s">
        <v>197</v>
      </c>
      <c r="AG195" t="s">
        <v>197</v>
      </c>
      <c r="AH195" t="s">
        <v>197</v>
      </c>
      <c r="AI195" t="s">
        <v>197</v>
      </c>
      <c r="AJ195" t="s">
        <v>197</v>
      </c>
      <c r="AK195" t="s">
        <v>197</v>
      </c>
      <c r="AL195" t="s">
        <v>197</v>
      </c>
      <c r="AM195" t="s">
        <v>197</v>
      </c>
      <c r="AN195" t="s">
        <v>197</v>
      </c>
      <c r="AO195" t="s">
        <v>197</v>
      </c>
      <c r="AP195" t="s">
        <v>197</v>
      </c>
      <c r="AQ195" t="s">
        <v>197</v>
      </c>
      <c r="AR195" t="s">
        <v>197</v>
      </c>
      <c r="AS195">
        <v>41.6086500053744</v>
      </c>
      <c r="AT195">
        <v>8.0090799240632879</v>
      </c>
      <c r="AU195">
        <v>29.75532011540604</v>
      </c>
      <c r="AV195">
        <v>24.403731056340021</v>
      </c>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row>
    <row r="196">
      <c r="A196" t="s">
        <v>691</v>
      </c>
      <c r="B196">
        <v>2013</v>
      </c>
      <c r="C196" t="s">
        <v>697</v>
      </c>
      <c r="D196">
        <v>67</v>
      </c>
      <c r="E196" t="s">
        <v>166</v>
      </c>
      <c r="F196" t="s">
        <v>180</v>
      </c>
      <c r="G196" t="s">
        <v>197</v>
      </c>
      <c r="H196">
        <v>0.2521115082931521</v>
      </c>
      <c r="I196">
        <v>0.25219263744448589</v>
      </c>
      <c r="J196">
        <v>0.38960530614613531</v>
      </c>
      <c r="K196">
        <v>0.30061743885458991</v>
      </c>
      <c r="L196">
        <v>0.047427625390382797</v>
      </c>
      <c r="M196">
        <v>0</v>
      </c>
      <c r="N196">
        <v>0</v>
      </c>
      <c r="O196">
        <v>0</v>
      </c>
      <c r="P196">
        <v>0</v>
      </c>
      <c r="Q196">
        <v>0</v>
      </c>
      <c r="R196">
        <v>0.25362258758676021</v>
      </c>
      <c r="S196">
        <v>0.24616154068574181</v>
      </c>
      <c r="T196">
        <v>0.2877293820462089</v>
      </c>
      <c r="U196">
        <v>0.50034001506914705</v>
      </c>
      <c r="V196">
        <v>0.066451278886458395</v>
      </c>
      <c r="W196" t="s">
        <v>435</v>
      </c>
      <c r="X196" t="s">
        <v>436</v>
      </c>
      <c r="Y196" t="s">
        <v>437</v>
      </c>
      <c r="Z196" t="s">
        <v>438</v>
      </c>
      <c r="AA196" t="s">
        <v>197</v>
      </c>
      <c r="AB196" t="s">
        <v>197</v>
      </c>
      <c r="AC196" t="s">
        <v>197</v>
      </c>
      <c r="AD196" t="s">
        <v>197</v>
      </c>
      <c r="AE196" t="s">
        <v>197</v>
      </c>
      <c r="AF196" t="s">
        <v>197</v>
      </c>
      <c r="AG196" t="s">
        <v>197</v>
      </c>
      <c r="AH196" t="s">
        <v>197</v>
      </c>
      <c r="AI196" t="s">
        <v>197</v>
      </c>
      <c r="AJ196" t="s">
        <v>197</v>
      </c>
      <c r="AK196" t="s">
        <v>197</v>
      </c>
      <c r="AL196" t="s">
        <v>197</v>
      </c>
      <c r="AM196" t="s">
        <v>197</v>
      </c>
      <c r="AN196" t="s">
        <v>197</v>
      </c>
      <c r="AO196" t="s">
        <v>197</v>
      </c>
      <c r="AP196" t="s">
        <v>197</v>
      </c>
      <c r="AQ196" t="s">
        <v>197</v>
      </c>
      <c r="AR196" t="s">
        <v>197</v>
      </c>
      <c r="AS196">
        <v>0</v>
      </c>
      <c r="AT196">
        <v>0.061663846432448197</v>
      </c>
      <c r="AU196">
        <v>4.0435527281860466</v>
      </c>
      <c r="AV196">
        <v>0</v>
      </c>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row>
    <row r="197">
      <c r="A197" t="s">
        <v>691</v>
      </c>
      <c r="B197">
        <v>2013</v>
      </c>
      <c r="C197" t="s">
        <v>697</v>
      </c>
      <c r="D197">
        <v>68</v>
      </c>
      <c r="E197" t="s">
        <v>166</v>
      </c>
      <c r="F197" t="s">
        <v>181</v>
      </c>
      <c r="G197" t="s">
        <v>197</v>
      </c>
      <c r="H197">
        <v>0</v>
      </c>
      <c r="I197">
        <v>0</v>
      </c>
      <c r="J197">
        <v>0</v>
      </c>
      <c r="K197">
        <v>0.0359921717361718</v>
      </c>
      <c r="L197">
        <v>0</v>
      </c>
      <c r="M197">
        <v>0</v>
      </c>
      <c r="N197">
        <v>0</v>
      </c>
      <c r="O197">
        <v>0</v>
      </c>
      <c r="P197">
        <v>0</v>
      </c>
      <c r="Q197">
        <v>0</v>
      </c>
      <c r="R197">
        <v>0</v>
      </c>
      <c r="S197">
        <v>0</v>
      </c>
      <c r="T197">
        <v>0</v>
      </c>
      <c r="U197">
        <v>0.039208501335645497</v>
      </c>
      <c r="V197">
        <v>0</v>
      </c>
      <c r="W197" t="s">
        <v>435</v>
      </c>
      <c r="X197" t="s">
        <v>436</v>
      </c>
      <c r="Y197" t="s">
        <v>437</v>
      </c>
      <c r="Z197" t="s">
        <v>438</v>
      </c>
      <c r="AA197" t="s">
        <v>197</v>
      </c>
      <c r="AB197" t="s">
        <v>197</v>
      </c>
      <c r="AC197" t="s">
        <v>197</v>
      </c>
      <c r="AD197" t="s">
        <v>197</v>
      </c>
      <c r="AE197" t="s">
        <v>197</v>
      </c>
      <c r="AF197" t="s">
        <v>197</v>
      </c>
      <c r="AG197" t="s">
        <v>197</v>
      </c>
      <c r="AH197" t="s">
        <v>197</v>
      </c>
      <c r="AI197" t="s">
        <v>197</v>
      </c>
      <c r="AJ197" t="s">
        <v>197</v>
      </c>
      <c r="AK197" t="s">
        <v>197</v>
      </c>
      <c r="AL197" t="s">
        <v>197</v>
      </c>
      <c r="AM197" t="s">
        <v>197</v>
      </c>
      <c r="AN197" t="s">
        <v>197</v>
      </c>
      <c r="AO197" t="s">
        <v>197</v>
      </c>
      <c r="AP197" t="s">
        <v>197</v>
      </c>
      <c r="AQ197" t="s">
        <v>197</v>
      </c>
      <c r="AR197" t="s">
        <v>197</v>
      </c>
      <c r="AS197">
        <v>0</v>
      </c>
      <c r="AT197">
        <v>0</v>
      </c>
      <c r="AU197">
        <v>0.12445415984930951</v>
      </c>
      <c r="AV197">
        <v>0</v>
      </c>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row>
    <row r="198">
      <c r="A198" t="s">
        <v>691</v>
      </c>
      <c r="B198">
        <v>2013</v>
      </c>
      <c r="C198" t="s">
        <v>697</v>
      </c>
      <c r="D198">
        <v>69</v>
      </c>
      <c r="E198" t="s">
        <v>166</v>
      </c>
      <c r="F198" t="s">
        <v>275</v>
      </c>
      <c r="G198" t="s">
        <v>197</v>
      </c>
      <c r="H198">
        <v>0</v>
      </c>
      <c r="I198">
        <v>0</v>
      </c>
      <c r="J198">
        <v>0.049796470445337797</v>
      </c>
      <c r="K198">
        <v>0.028296685169494101</v>
      </c>
      <c r="L198">
        <v>0.0244794749219444</v>
      </c>
      <c r="M198">
        <v>0</v>
      </c>
      <c r="N198">
        <v>0.0195753236172059</v>
      </c>
      <c r="O198">
        <v>0</v>
      </c>
      <c r="P198">
        <v>0</v>
      </c>
      <c r="Q198">
        <v>0</v>
      </c>
      <c r="R198">
        <v>0</v>
      </c>
      <c r="S198">
        <v>0</v>
      </c>
      <c r="T198">
        <v>0.054350939186363301</v>
      </c>
      <c r="U198">
        <v>0.0308253313080144</v>
      </c>
      <c r="V198">
        <v>0.0249431871404622</v>
      </c>
      <c r="W198" t="s">
        <v>435</v>
      </c>
      <c r="X198" t="s">
        <v>436</v>
      </c>
      <c r="Y198" t="s">
        <v>437</v>
      </c>
      <c r="Z198" t="s">
        <v>438</v>
      </c>
      <c r="AA198" t="s">
        <v>197</v>
      </c>
      <c r="AB198" t="s">
        <v>197</v>
      </c>
      <c r="AC198" t="s">
        <v>197</v>
      </c>
      <c r="AD198" t="s">
        <v>197</v>
      </c>
      <c r="AE198" t="s">
        <v>197</v>
      </c>
      <c r="AF198" t="s">
        <v>197</v>
      </c>
      <c r="AG198" t="s">
        <v>197</v>
      </c>
      <c r="AH198" t="s">
        <v>197</v>
      </c>
      <c r="AI198" t="s">
        <v>197</v>
      </c>
      <c r="AJ198" t="s">
        <v>197</v>
      </c>
      <c r="AK198" t="s">
        <v>197</v>
      </c>
      <c r="AL198" t="s">
        <v>197</v>
      </c>
      <c r="AM198" t="s">
        <v>197</v>
      </c>
      <c r="AN198" t="s">
        <v>197</v>
      </c>
      <c r="AO198" t="s">
        <v>197</v>
      </c>
      <c r="AP198" t="s">
        <v>197</v>
      </c>
      <c r="AQ198" t="s">
        <v>197</v>
      </c>
      <c r="AR198" t="s">
        <v>197</v>
      </c>
      <c r="AS198">
        <v>0.027605520872806599</v>
      </c>
      <c r="AT198">
        <v>0.0013641399664513999</v>
      </c>
      <c r="AU198">
        <v>0.097844614798572496</v>
      </c>
      <c r="AV198">
        <v>0.0133030663764508</v>
      </c>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row>
    <row r="199">
      <c r="A199" t="s">
        <v>691</v>
      </c>
      <c r="B199">
        <v>2013</v>
      </c>
      <c r="C199" t="s">
        <v>697</v>
      </c>
      <c r="D199">
        <v>70</v>
      </c>
      <c r="E199" t="s">
        <v>166</v>
      </c>
      <c r="F199" t="s">
        <v>46</v>
      </c>
      <c r="G199" t="s">
        <v>197</v>
      </c>
      <c r="H199">
        <v>0.012957411770931499</v>
      </c>
      <c r="I199">
        <v>0.0099870099151814998</v>
      </c>
      <c r="J199">
        <v>0.012454807321556899</v>
      </c>
      <c r="K199">
        <v>0.013801341928441501</v>
      </c>
      <c r="L199">
        <v>0.0051893428060365999</v>
      </c>
      <c r="M199">
        <v>0</v>
      </c>
      <c r="N199">
        <v>0.22965841076377941</v>
      </c>
      <c r="O199">
        <v>0</v>
      </c>
      <c r="P199">
        <v>0</v>
      </c>
      <c r="Q199">
        <v>0</v>
      </c>
      <c r="R199">
        <v>0.014280026694458801</v>
      </c>
      <c r="S199">
        <v>0.0107746307225824</v>
      </c>
      <c r="T199">
        <v>0.013593944897257</v>
      </c>
      <c r="U199">
        <v>0</v>
      </c>
      <c r="V199">
        <v>0</v>
      </c>
      <c r="W199" t="s">
        <v>435</v>
      </c>
      <c r="X199" t="s">
        <v>436</v>
      </c>
      <c r="Y199" t="s">
        <v>437</v>
      </c>
      <c r="Z199" t="s">
        <v>438</v>
      </c>
      <c r="AA199" t="s">
        <v>197</v>
      </c>
      <c r="AB199" t="s">
        <v>197</v>
      </c>
      <c r="AC199" t="s">
        <v>197</v>
      </c>
      <c r="AD199" t="s">
        <v>197</v>
      </c>
      <c r="AE199" t="s">
        <v>197</v>
      </c>
      <c r="AF199" t="s">
        <v>197</v>
      </c>
      <c r="AG199" t="s">
        <v>197</v>
      </c>
      <c r="AH199" t="s">
        <v>197</v>
      </c>
      <c r="AI199" t="s">
        <v>197</v>
      </c>
      <c r="AJ199" t="s">
        <v>197</v>
      </c>
      <c r="AK199" t="s">
        <v>197</v>
      </c>
      <c r="AL199" t="s">
        <v>197</v>
      </c>
      <c r="AM199" t="s">
        <v>197</v>
      </c>
      <c r="AN199" t="s">
        <v>197</v>
      </c>
      <c r="AO199" t="s">
        <v>197</v>
      </c>
      <c r="AP199" t="s">
        <v>197</v>
      </c>
      <c r="AQ199" t="s">
        <v>197</v>
      </c>
      <c r="AR199" t="s">
        <v>197</v>
      </c>
      <c r="AS199">
        <v>0</v>
      </c>
      <c r="AT199">
        <v>0</v>
      </c>
      <c r="AU199">
        <v>0.12244475363338241</v>
      </c>
      <c r="AV199">
        <v>0.011042801814257701</v>
      </c>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row>
    <row r="200">
      <c r="A200" t="s">
        <v>691</v>
      </c>
      <c r="B200">
        <v>2013</v>
      </c>
      <c r="C200" t="s">
        <v>697</v>
      </c>
      <c r="D200">
        <v>122</v>
      </c>
      <c r="E200" t="s">
        <v>18</v>
      </c>
      <c r="F200" t="s">
        <v>14</v>
      </c>
      <c r="G200" t="s">
        <v>712</v>
      </c>
      <c r="H200">
        <v>3.553222088350573</v>
      </c>
      <c r="I200">
        <v>5.8512482487893474</v>
      </c>
      <c r="J200">
        <v>8.9689290395482324</v>
      </c>
      <c r="K200">
        <v>13.30371642120023</v>
      </c>
      <c r="L200">
        <v>31.627258851610339</v>
      </c>
      <c r="M200">
        <v>8.2104024378692024</v>
      </c>
      <c r="N200">
        <v>25.529888203870328</v>
      </c>
      <c r="O200">
        <v>36.723940593156833</v>
      </c>
      <c r="P200">
        <v>42.156554337647357</v>
      </c>
      <c r="Q200">
        <v>63.419910067808452</v>
      </c>
      <c r="R200">
        <v>3.3340266075199012</v>
      </c>
      <c r="S200">
        <v>5.3847034973683163</v>
      </c>
      <c r="T200">
        <v>8.813519265860128</v>
      </c>
      <c r="U200">
        <v>11.742139292951601</v>
      </c>
      <c r="V200">
        <v>23.820765257284862</v>
      </c>
      <c r="W200" t="s">
        <v>435</v>
      </c>
      <c r="X200" t="s">
        <v>436</v>
      </c>
      <c r="Y200" t="s">
        <v>437</v>
      </c>
      <c r="Z200" t="s">
        <v>438</v>
      </c>
      <c r="AA200" t="s">
        <v>197</v>
      </c>
      <c r="AB200" t="s">
        <v>197</v>
      </c>
      <c r="AC200" t="s">
        <v>197</v>
      </c>
      <c r="AD200" t="s">
        <v>197</v>
      </c>
      <c r="AE200" t="s">
        <v>197</v>
      </c>
      <c r="AF200" t="s">
        <v>197</v>
      </c>
      <c r="AG200" t="s">
        <v>197</v>
      </c>
      <c r="AH200" t="s">
        <v>197</v>
      </c>
      <c r="AI200" t="s">
        <v>197</v>
      </c>
      <c r="AJ200" t="s">
        <v>197</v>
      </c>
      <c r="AK200" t="s">
        <v>197</v>
      </c>
      <c r="AL200" t="s">
        <v>197</v>
      </c>
      <c r="AM200" t="s">
        <v>197</v>
      </c>
      <c r="AN200" t="s">
        <v>197</v>
      </c>
      <c r="AO200" t="s">
        <v>197</v>
      </c>
      <c r="AP200" t="s">
        <v>197</v>
      </c>
      <c r="AQ200" t="s">
        <v>197</v>
      </c>
      <c r="AR200" t="s">
        <v>197</v>
      </c>
      <c r="AS200">
        <v>12.38346003177732</v>
      </c>
      <c r="AT200">
        <v>19.058538731140711</v>
      </c>
      <c r="AU200">
        <v>2.7987962478269011</v>
      </c>
      <c r="AV200">
        <v>10.20576935260525</v>
      </c>
      <c r="AW200"/>
      <c r="AX200"/>
      <c r="AY200"/>
      <c r="AZ200"/>
      <c r="BA200"/>
      <c r="BB200"/>
      <c r="BC200"/>
      <c r="BD200"/>
      <c r="BE200"/>
      <c r="BF200"/>
      <c r="BG200"/>
      <c r="BH200"/>
      <c r="BI200"/>
      <c r="BJ200"/>
      <c r="BK200"/>
      <c r="BL200"/>
      <c r="BM200"/>
      <c r="BN200"/>
      <c r="BO200">
        <v>279.63684899999993</v>
      </c>
      <c r="BP200">
        <v>462.93481100000002</v>
      </c>
      <c r="BQ200">
        <v>708.56571700000006</v>
      </c>
      <c r="BR200">
        <v>1049.6305689999999</v>
      </c>
      <c r="BS200">
        <v>2497.693604999994</v>
      </c>
      <c r="BT200">
        <v>53.91583</v>
      </c>
      <c r="BU200">
        <v>166.60340500000001</v>
      </c>
      <c r="BV200">
        <v>242.36440499999989</v>
      </c>
      <c r="BW200">
        <v>274.36450400000018</v>
      </c>
      <c r="BX200">
        <v>415.65410200000008</v>
      </c>
      <c r="BY200">
        <v>238.08407600000001</v>
      </c>
      <c r="BZ200">
        <v>394.88096200000018</v>
      </c>
      <c r="CA200">
        <v>637.94085199999984</v>
      </c>
      <c r="CB200">
        <v>850.42991599999971</v>
      </c>
      <c r="CC200">
        <v>1724.2234990000011</v>
      </c>
      <c r="CD200">
        <v>1764.7539790000001</v>
      </c>
      <c r="CE200">
        <v>1784.7384360000001</v>
      </c>
      <c r="CF200">
        <v>63.860660999999993</v>
      </c>
      <c r="CG200">
        <v>1385.1084749999991</v>
      </c>
      <c r="CH200"/>
      <c r="CI200"/>
      <c r="CJ200"/>
      <c r="CK200"/>
      <c r="CL200"/>
      <c r="CM200"/>
      <c r="CN200"/>
      <c r="CO200"/>
      <c r="CP200"/>
      <c r="CQ200"/>
      <c r="CR200"/>
      <c r="CS200"/>
      <c r="CT200"/>
      <c r="CU200"/>
      <c r="CV200"/>
      <c r="CW200"/>
      <c r="CX200"/>
      <c r="CY200"/>
    </row>
    <row r="201">
      <c r="A201" t="s">
        <v>691</v>
      </c>
      <c r="B201">
        <v>2013</v>
      </c>
      <c r="C201" t="s">
        <v>697</v>
      </c>
      <c r="D201">
        <v>123</v>
      </c>
      <c r="E201" t="s">
        <v>18</v>
      </c>
      <c r="F201" t="s">
        <v>51</v>
      </c>
      <c r="G201" t="s">
        <v>197</v>
      </c>
      <c r="H201">
        <v>96.446777911649434</v>
      </c>
      <c r="I201">
        <v>94.148751751210668</v>
      </c>
      <c r="J201">
        <v>91.031070960451757</v>
      </c>
      <c r="K201">
        <v>86.696283578799722</v>
      </c>
      <c r="L201">
        <v>68.372741148389693</v>
      </c>
      <c r="M201">
        <v>91.789597562130794</v>
      </c>
      <c r="N201">
        <v>74.470111796129757</v>
      </c>
      <c r="O201">
        <v>63.276059406843132</v>
      </c>
      <c r="P201">
        <v>57.843445662352657</v>
      </c>
      <c r="Q201">
        <v>36.580089932191633</v>
      </c>
      <c r="R201">
        <v>96.665973392480112</v>
      </c>
      <c r="S201">
        <v>94.615296502631679</v>
      </c>
      <c r="T201">
        <v>91.186480734139806</v>
      </c>
      <c r="U201">
        <v>88.257860707048422</v>
      </c>
      <c r="V201">
        <v>76.179234742715195</v>
      </c>
      <c r="W201" t="s">
        <v>435</v>
      </c>
      <c r="X201" t="s">
        <v>436</v>
      </c>
      <c r="Y201" t="s">
        <v>437</v>
      </c>
      <c r="Z201" t="s">
        <v>438</v>
      </c>
      <c r="AA201" t="s">
        <v>197</v>
      </c>
      <c r="AB201" t="s">
        <v>197</v>
      </c>
      <c r="AC201" t="s">
        <v>197</v>
      </c>
      <c r="AD201" t="s">
        <v>197</v>
      </c>
      <c r="AE201" t="s">
        <v>197</v>
      </c>
      <c r="AF201" t="s">
        <v>197</v>
      </c>
      <c r="AG201" t="s">
        <v>197</v>
      </c>
      <c r="AH201" t="s">
        <v>197</v>
      </c>
      <c r="AI201" t="s">
        <v>197</v>
      </c>
      <c r="AJ201" t="s">
        <v>197</v>
      </c>
      <c r="AK201" t="s">
        <v>197</v>
      </c>
      <c r="AL201" t="s">
        <v>197</v>
      </c>
      <c r="AM201" t="s">
        <v>197</v>
      </c>
      <c r="AN201" t="s">
        <v>197</v>
      </c>
      <c r="AO201" t="s">
        <v>197</v>
      </c>
      <c r="AP201" t="s">
        <v>197</v>
      </c>
      <c r="AQ201" t="s">
        <v>197</v>
      </c>
      <c r="AR201" t="s">
        <v>197</v>
      </c>
      <c r="AS201">
        <v>87.616539968222739</v>
      </c>
      <c r="AT201">
        <v>80.9414612688593</v>
      </c>
      <c r="AU201">
        <v>97.201203752173043</v>
      </c>
      <c r="AV201">
        <v>89.794230647394613</v>
      </c>
      <c r="AW201"/>
      <c r="AX201"/>
      <c r="AY201"/>
      <c r="AZ201"/>
      <c r="BA201"/>
      <c r="BB201"/>
      <c r="BC201"/>
      <c r="BD201"/>
      <c r="BE201"/>
      <c r="BF201"/>
      <c r="BG201"/>
      <c r="BH201"/>
      <c r="BI201"/>
      <c r="BJ201"/>
      <c r="BK201"/>
      <c r="BL201"/>
      <c r="BM201"/>
      <c r="BN201"/>
      <c r="BO201">
        <v>7590.3144810000094</v>
      </c>
      <c r="BP201">
        <v>7448.7925900000109</v>
      </c>
      <c r="BQ201">
        <v>7191.6608750000023</v>
      </c>
      <c r="BR201">
        <v>6840.1239610000021</v>
      </c>
      <c r="BS201">
        <v>5399.5877139999993</v>
      </c>
      <c r="BT201">
        <v>602.76123800000005</v>
      </c>
      <c r="BU201">
        <v>485.9783989999998</v>
      </c>
      <c r="BV201">
        <v>417.59855399999992</v>
      </c>
      <c r="BW201">
        <v>376.45838299999969</v>
      </c>
      <c r="BX201">
        <v>239.74591599999999</v>
      </c>
      <c r="BY201">
        <v>6902.9529950000051</v>
      </c>
      <c r="BZ201">
        <v>6938.5026160000079</v>
      </c>
      <c r="CA201">
        <v>6600.2670960000041</v>
      </c>
      <c r="CB201">
        <v>6392.1167340000002</v>
      </c>
      <c r="CC201">
        <v>5514.0976900000041</v>
      </c>
      <c r="CD201">
        <v>12486.14176800001</v>
      </c>
      <c r="CE201">
        <v>7579.7698360000222</v>
      </c>
      <c r="CF201">
        <v>2217.8581690000042</v>
      </c>
      <c r="CG201">
        <v>12186.709848</v>
      </c>
      <c r="CH201"/>
      <c r="CI201"/>
      <c r="CJ201"/>
      <c r="CK201"/>
      <c r="CL201"/>
      <c r="CM201"/>
      <c r="CN201"/>
      <c r="CO201"/>
      <c r="CP201"/>
      <c r="CQ201"/>
      <c r="CR201"/>
      <c r="CS201"/>
      <c r="CT201"/>
      <c r="CU201"/>
      <c r="CV201"/>
      <c r="CW201"/>
      <c r="CX201"/>
      <c r="CY201"/>
    </row>
    <row r="202">
      <c r="A202" t="s">
        <v>691</v>
      </c>
      <c r="B202">
        <v>2013</v>
      </c>
      <c r="C202" t="s">
        <v>697</v>
      </c>
      <c r="D202">
        <v>124</v>
      </c>
      <c r="E202" t="s">
        <v>50</v>
      </c>
      <c r="F202" t="s">
        <v>15</v>
      </c>
      <c r="G202" t="s">
        <v>713</v>
      </c>
      <c r="H202">
        <v>1.0766492122639331</v>
      </c>
      <c r="I202">
        <v>1.574761119603947</v>
      </c>
      <c r="J202">
        <v>2.452351305925681</v>
      </c>
      <c r="K202">
        <v>5.9331930824975796</v>
      </c>
      <c r="L202">
        <v>14.26521245089257</v>
      </c>
      <c r="M202">
        <v>1.0570763527865421</v>
      </c>
      <c r="N202">
        <v>7.0522920985397342</v>
      </c>
      <c r="O202">
        <v>7.7879839010783023</v>
      </c>
      <c r="P202">
        <v>15.460702290883029</v>
      </c>
      <c r="Q202">
        <v>42.726342280936613</v>
      </c>
      <c r="R202">
        <v>1.110013996733108</v>
      </c>
      <c r="S202">
        <v>1.2968812007231389</v>
      </c>
      <c r="T202">
        <v>2.4975391049652091</v>
      </c>
      <c r="U202">
        <v>5.0536261578653434</v>
      </c>
      <c r="V202">
        <v>10.935830247529511</v>
      </c>
      <c r="W202" t="s">
        <v>435</v>
      </c>
      <c r="X202" t="s">
        <v>436</v>
      </c>
      <c r="Y202" t="s">
        <v>437</v>
      </c>
      <c r="Z202" t="s">
        <v>438</v>
      </c>
      <c r="AA202" t="s">
        <v>197</v>
      </c>
      <c r="AB202" t="s">
        <v>197</v>
      </c>
      <c r="AC202" t="s">
        <v>197</v>
      </c>
      <c r="AD202" t="s">
        <v>197</v>
      </c>
      <c r="AE202" t="s">
        <v>197</v>
      </c>
      <c r="AF202" t="s">
        <v>197</v>
      </c>
      <c r="AG202" t="s">
        <v>197</v>
      </c>
      <c r="AH202" t="s">
        <v>197</v>
      </c>
      <c r="AI202" t="s">
        <v>197</v>
      </c>
      <c r="AJ202" t="s">
        <v>197</v>
      </c>
      <c r="AK202" t="s">
        <v>197</v>
      </c>
      <c r="AL202" t="s">
        <v>197</v>
      </c>
      <c r="AM202" t="s">
        <v>197</v>
      </c>
      <c r="AN202" t="s">
        <v>197</v>
      </c>
      <c r="AO202" t="s">
        <v>197</v>
      </c>
      <c r="AP202" t="s">
        <v>197</v>
      </c>
      <c r="AQ202" t="s">
        <v>197</v>
      </c>
      <c r="AR202" t="s">
        <v>197</v>
      </c>
      <c r="AS202">
        <v>4.6441415174854788</v>
      </c>
      <c r="AT202">
        <v>8.4236528612892627</v>
      </c>
      <c r="AU202">
        <v>1.0326000596664211</v>
      </c>
      <c r="AV202">
        <v>3.8573736881874061</v>
      </c>
      <c r="AW202"/>
      <c r="AX202"/>
      <c r="AY202"/>
      <c r="AZ202"/>
      <c r="BA202"/>
      <c r="BB202"/>
      <c r="BC202"/>
      <c r="BD202"/>
      <c r="BE202"/>
      <c r="BF202"/>
      <c r="BG202"/>
      <c r="BH202"/>
      <c r="BI202"/>
      <c r="BJ202"/>
      <c r="BK202"/>
      <c r="BL202"/>
      <c r="BM202"/>
      <c r="BN202"/>
      <c r="BO202">
        <v>84.731768999999986</v>
      </c>
      <c r="BP202">
        <v>124.590807</v>
      </c>
      <c r="BQ202">
        <v>193.74131</v>
      </c>
      <c r="BR202">
        <v>468.11437000000001</v>
      </c>
      <c r="BS202">
        <v>1126.563957999999</v>
      </c>
      <c r="BT202">
        <v>6.9415779999999998</v>
      </c>
      <c r="BU202">
        <v>46.021974999999998</v>
      </c>
      <c r="BV202">
        <v>51.397809000000002</v>
      </c>
      <c r="BW202">
        <v>100.62178900000001</v>
      </c>
      <c r="BX202">
        <v>280.02845500000001</v>
      </c>
      <c r="BY202">
        <v>79.266510999999994</v>
      </c>
      <c r="BZ202">
        <v>95.105272999999983</v>
      </c>
      <c r="CA202">
        <v>180.777074</v>
      </c>
      <c r="CB202">
        <v>366.01123200000001</v>
      </c>
      <c r="CC202">
        <v>791.57051799999965</v>
      </c>
      <c r="CD202">
        <v>661.83176599999956</v>
      </c>
      <c r="CE202">
        <v>788.83366899999942</v>
      </c>
      <c r="CF202">
        <v>23.561029999999999</v>
      </c>
      <c r="CG202">
        <v>523.5157489999998</v>
      </c>
      <c r="CH202"/>
      <c r="CI202"/>
      <c r="CJ202"/>
      <c r="CK202"/>
      <c r="CL202"/>
      <c r="CM202"/>
      <c r="CN202"/>
      <c r="CO202"/>
      <c r="CP202"/>
      <c r="CQ202"/>
      <c r="CR202"/>
      <c r="CS202"/>
      <c r="CT202"/>
      <c r="CU202"/>
      <c r="CV202"/>
      <c r="CW202"/>
      <c r="CX202"/>
      <c r="CY202"/>
    </row>
    <row r="203">
      <c r="A203" t="s">
        <v>691</v>
      </c>
      <c r="B203">
        <v>2013</v>
      </c>
      <c r="C203" t="s">
        <v>697</v>
      </c>
      <c r="D203">
        <v>125</v>
      </c>
      <c r="E203" t="s">
        <v>50</v>
      </c>
      <c r="F203" t="s">
        <v>16</v>
      </c>
      <c r="G203" t="s">
        <v>714</v>
      </c>
      <c r="H203">
        <v>2.476572876086641</v>
      </c>
      <c r="I203">
        <v>4.2764871291854014</v>
      </c>
      <c r="J203">
        <v>6.5165777336225528</v>
      </c>
      <c r="K203">
        <v>7.3705233387026494</v>
      </c>
      <c r="L203">
        <v>17.362046400717819</v>
      </c>
      <c r="M203">
        <v>7.1533260850826617</v>
      </c>
      <c r="N203">
        <v>18.477596105330591</v>
      </c>
      <c r="O203">
        <v>28.93595669207853</v>
      </c>
      <c r="P203">
        <v>26.695852046764319</v>
      </c>
      <c r="Q203">
        <v>20.69356778687181</v>
      </c>
      <c r="R203">
        <v>2.2240126107867941</v>
      </c>
      <c r="S203">
        <v>4.0878222966451752</v>
      </c>
      <c r="T203">
        <v>6.3159801608949211</v>
      </c>
      <c r="U203">
        <v>6.6885131350862617</v>
      </c>
      <c r="V203">
        <v>12.88493500975534</v>
      </c>
      <c r="W203" t="s">
        <v>435</v>
      </c>
      <c r="X203" t="s">
        <v>436</v>
      </c>
      <c r="Y203" t="s">
        <v>437</v>
      </c>
      <c r="Z203" t="s">
        <v>438</v>
      </c>
      <c r="AA203" t="s">
        <v>197</v>
      </c>
      <c r="AB203" t="s">
        <v>197</v>
      </c>
      <c r="AC203" t="s">
        <v>197</v>
      </c>
      <c r="AD203" t="s">
        <v>197</v>
      </c>
      <c r="AE203" t="s">
        <v>197</v>
      </c>
      <c r="AF203" t="s">
        <v>197</v>
      </c>
      <c r="AG203" t="s">
        <v>197</v>
      </c>
      <c r="AH203" t="s">
        <v>197</v>
      </c>
      <c r="AI203" t="s">
        <v>197</v>
      </c>
      <c r="AJ203" t="s">
        <v>197</v>
      </c>
      <c r="AK203" t="s">
        <v>197</v>
      </c>
      <c r="AL203" t="s">
        <v>197</v>
      </c>
      <c r="AM203" t="s">
        <v>197</v>
      </c>
      <c r="AN203" t="s">
        <v>197</v>
      </c>
      <c r="AO203" t="s">
        <v>197</v>
      </c>
      <c r="AP203" t="s">
        <v>197</v>
      </c>
      <c r="AQ203" t="s">
        <v>197</v>
      </c>
      <c r="AR203" t="s">
        <v>197</v>
      </c>
      <c r="AS203">
        <v>7.7393185142918437</v>
      </c>
      <c r="AT203">
        <v>10.634885869851439</v>
      </c>
      <c r="AU203">
        <v>1.7661961881604811</v>
      </c>
      <c r="AV203">
        <v>6.3483956644178452</v>
      </c>
      <c r="AW203"/>
      <c r="AX203"/>
      <c r="AY203"/>
      <c r="AZ203"/>
      <c r="BA203"/>
      <c r="BB203"/>
      <c r="BC203"/>
      <c r="BD203"/>
      <c r="BE203"/>
      <c r="BF203"/>
      <c r="BG203"/>
      <c r="BH203"/>
      <c r="BI203"/>
      <c r="BJ203"/>
      <c r="BK203"/>
      <c r="BL203"/>
      <c r="BM203"/>
      <c r="BN203"/>
      <c r="BO203">
        <v>194.90508</v>
      </c>
      <c r="BP203">
        <v>338.3440040000001</v>
      </c>
      <c r="BQ203">
        <v>514.82440700000018</v>
      </c>
      <c r="BR203">
        <v>581.51619900000014</v>
      </c>
      <c r="BS203">
        <v>1371.1296469999991</v>
      </c>
      <c r="BT203">
        <v>46.974252000000007</v>
      </c>
      <c r="BU203">
        <v>120.58143</v>
      </c>
      <c r="BV203">
        <v>190.96659600000001</v>
      </c>
      <c r="BW203">
        <v>173.742715</v>
      </c>
      <c r="BX203">
        <v>135.6256469999999</v>
      </c>
      <c r="BY203">
        <v>158.817565</v>
      </c>
      <c r="BZ203">
        <v>299.77568900000011</v>
      </c>
      <c r="CA203">
        <v>457.16377799999998</v>
      </c>
      <c r="CB203">
        <v>484.41868399999993</v>
      </c>
      <c r="CC203">
        <v>932.65298100000041</v>
      </c>
      <c r="CD203">
        <v>1102.9222130000001</v>
      </c>
      <c r="CE203">
        <v>995.90476699999988</v>
      </c>
      <c r="CF203">
        <v>40.299631000000012</v>
      </c>
      <c r="CG203">
        <v>861.59272599999963</v>
      </c>
      <c r="CH203"/>
      <c r="CI203"/>
      <c r="CJ203"/>
      <c r="CK203"/>
      <c r="CL203"/>
      <c r="CM203"/>
      <c r="CN203"/>
      <c r="CO203"/>
      <c r="CP203"/>
      <c r="CQ203"/>
      <c r="CR203"/>
      <c r="CS203"/>
      <c r="CT203"/>
      <c r="CU203"/>
      <c r="CV203"/>
      <c r="CW203"/>
      <c r="CX203"/>
      <c r="CY203"/>
    </row>
    <row r="204">
      <c r="A204" t="s">
        <v>691</v>
      </c>
      <c r="B204">
        <v>2013</v>
      </c>
      <c r="C204" t="s">
        <v>697</v>
      </c>
      <c r="D204">
        <v>126</v>
      </c>
      <c r="E204" t="s">
        <v>50</v>
      </c>
      <c r="F204" t="s">
        <v>22</v>
      </c>
      <c r="G204" t="s">
        <v>715</v>
      </c>
      <c r="H204">
        <v>16.420384482860641</v>
      </c>
      <c r="I204">
        <v>19.737201585113301</v>
      </c>
      <c r="J204">
        <v>24.163362756367899</v>
      </c>
      <c r="K204">
        <v>35.158563152407737</v>
      </c>
      <c r="L204">
        <v>53.406281828314839</v>
      </c>
      <c r="M204">
        <v>20.330697005548611</v>
      </c>
      <c r="N204">
        <v>46.098588583999117</v>
      </c>
      <c r="O204">
        <v>49.21096306558016</v>
      </c>
      <c r="P204">
        <v>48.966409504894948</v>
      </c>
      <c r="Q204">
        <v>34.651065114862391</v>
      </c>
      <c r="R204">
        <v>15.75480587503033</v>
      </c>
      <c r="S204">
        <v>20.976099322211301</v>
      </c>
      <c r="T204">
        <v>22.718352702955471</v>
      </c>
      <c r="U204">
        <v>31.166717303781461</v>
      </c>
      <c r="V204">
        <v>53.665469734932501</v>
      </c>
      <c r="W204" t="s">
        <v>435</v>
      </c>
      <c r="X204" t="s">
        <v>436</v>
      </c>
      <c r="Y204" t="s">
        <v>437</v>
      </c>
      <c r="Z204" t="s">
        <v>438</v>
      </c>
      <c r="AA204" t="s">
        <v>197</v>
      </c>
      <c r="AB204" t="s">
        <v>197</v>
      </c>
      <c r="AC204" t="s">
        <v>197</v>
      </c>
      <c r="AD204" t="s">
        <v>197</v>
      </c>
      <c r="AE204" t="s">
        <v>197</v>
      </c>
      <c r="AF204" t="s">
        <v>197</v>
      </c>
      <c r="AG204" t="s">
        <v>197</v>
      </c>
      <c r="AH204" t="s">
        <v>197</v>
      </c>
      <c r="AI204" t="s">
        <v>197</v>
      </c>
      <c r="AJ204" t="s">
        <v>197</v>
      </c>
      <c r="AK204" t="s">
        <v>197</v>
      </c>
      <c r="AL204" t="s">
        <v>197</v>
      </c>
      <c r="AM204" t="s">
        <v>197</v>
      </c>
      <c r="AN204" t="s">
        <v>197</v>
      </c>
      <c r="AO204" t="s">
        <v>197</v>
      </c>
      <c r="AP204" t="s">
        <v>197</v>
      </c>
      <c r="AQ204" t="s">
        <v>197</v>
      </c>
      <c r="AR204" t="s">
        <v>197</v>
      </c>
      <c r="AS204">
        <v>31.009510338536259</v>
      </c>
      <c r="AT204">
        <v>50.708076367429427</v>
      </c>
      <c r="AU204">
        <v>4.3342906102066223</v>
      </c>
      <c r="AV204">
        <v>18.33039265478541</v>
      </c>
      <c r="AW204"/>
      <c r="AX204"/>
      <c r="AY204"/>
      <c r="AZ204"/>
      <c r="BA204"/>
      <c r="BB204"/>
      <c r="BC204"/>
      <c r="BD204"/>
      <c r="BE204"/>
      <c r="BF204"/>
      <c r="BG204"/>
      <c r="BH204"/>
      <c r="BI204"/>
      <c r="BJ204"/>
      <c r="BK204"/>
      <c r="BL204"/>
      <c r="BM204"/>
      <c r="BN204"/>
      <c r="BO204">
        <v>1292.276267</v>
      </c>
      <c r="BP204">
        <v>1561.5535859999979</v>
      </c>
      <c r="BQ204">
        <v>1908.9604099999999</v>
      </c>
      <c r="BR204">
        <v>2773.9243289999999</v>
      </c>
      <c r="BS204">
        <v>4217.6443179999969</v>
      </c>
      <c r="BT204">
        <v>133.50702499999991</v>
      </c>
      <c r="BU204">
        <v>300.8310009999999</v>
      </c>
      <c r="BV204">
        <v>324.77412799999979</v>
      </c>
      <c r="BW204">
        <v>318.68459999999982</v>
      </c>
      <c r="BX204">
        <v>227.10308699999999</v>
      </c>
      <c r="BY204">
        <v>1125.0565280000001</v>
      </c>
      <c r="BZ204">
        <v>1538.257822999999</v>
      </c>
      <c r="CA204">
        <v>1644.4016109999991</v>
      </c>
      <c r="CB204">
        <v>2257.26404</v>
      </c>
      <c r="CC204">
        <v>3884.4790669999979</v>
      </c>
      <c r="CD204">
        <v>4419.1329900000046</v>
      </c>
      <c r="CE204">
        <v>4748.5620060000047</v>
      </c>
      <c r="CF204">
        <v>98.896325000000004</v>
      </c>
      <c r="CG204">
        <v>2487.767588999996</v>
      </c>
      <c r="CH204"/>
      <c r="CI204"/>
      <c r="CJ204"/>
      <c r="CK204"/>
      <c r="CL204"/>
      <c r="CM204"/>
      <c r="CN204"/>
      <c r="CO204"/>
      <c r="CP204"/>
      <c r="CQ204"/>
      <c r="CR204"/>
      <c r="CS204"/>
      <c r="CT204"/>
      <c r="CU204"/>
      <c r="CV204"/>
      <c r="CW204"/>
      <c r="CX204"/>
      <c r="CY204"/>
    </row>
    <row r="205">
      <c r="A205" t="s">
        <v>691</v>
      </c>
      <c r="B205">
        <v>2013</v>
      </c>
      <c r="C205" t="s">
        <v>697</v>
      </c>
      <c r="D205">
        <v>127</v>
      </c>
      <c r="E205" t="s">
        <v>50</v>
      </c>
      <c r="F205" t="s">
        <v>19</v>
      </c>
      <c r="G205" t="s">
        <v>716</v>
      </c>
      <c r="H205">
        <v>80.026393428788793</v>
      </c>
      <c r="I205">
        <v>74.411550166097356</v>
      </c>
      <c r="J205">
        <v>66.867708204083868</v>
      </c>
      <c r="K205">
        <v>51.537720426392028</v>
      </c>
      <c r="L205">
        <v>14.96645932007478</v>
      </c>
      <c r="M205">
        <v>71.458900556582179</v>
      </c>
      <c r="N205">
        <v>28.371523212130551</v>
      </c>
      <c r="O205">
        <v>14.065096341263001</v>
      </c>
      <c r="P205">
        <v>8.8770361574576935</v>
      </c>
      <c r="Q205">
        <v>1.9290248173291951</v>
      </c>
      <c r="R205">
        <v>80.911167517449769</v>
      </c>
      <c r="S205">
        <v>73.639197180420396</v>
      </c>
      <c r="T205">
        <v>68.468128031184392</v>
      </c>
      <c r="U205">
        <v>57.091143403266933</v>
      </c>
      <c r="V205">
        <v>22.513765007782649</v>
      </c>
      <c r="W205" t="s">
        <v>435</v>
      </c>
      <c r="X205" t="s">
        <v>436</v>
      </c>
      <c r="Y205" t="s">
        <v>437</v>
      </c>
      <c r="Z205" t="s">
        <v>438</v>
      </c>
      <c r="AA205" t="s">
        <v>197</v>
      </c>
      <c r="AB205" t="s">
        <v>197</v>
      </c>
      <c r="AC205" t="s">
        <v>197</v>
      </c>
      <c r="AD205" t="s">
        <v>197</v>
      </c>
      <c r="AE205" t="s">
        <v>197</v>
      </c>
      <c r="AF205" t="s">
        <v>197</v>
      </c>
      <c r="AG205" t="s">
        <v>197</v>
      </c>
      <c r="AH205" t="s">
        <v>197</v>
      </c>
      <c r="AI205" t="s">
        <v>197</v>
      </c>
      <c r="AJ205" t="s">
        <v>197</v>
      </c>
      <c r="AK205" t="s">
        <v>197</v>
      </c>
      <c r="AL205" t="s">
        <v>197</v>
      </c>
      <c r="AM205" t="s">
        <v>197</v>
      </c>
      <c r="AN205" t="s">
        <v>197</v>
      </c>
      <c r="AO205" t="s">
        <v>197</v>
      </c>
      <c r="AP205" t="s">
        <v>197</v>
      </c>
      <c r="AQ205" t="s">
        <v>197</v>
      </c>
      <c r="AR205" t="s">
        <v>197</v>
      </c>
      <c r="AS205">
        <v>56.607029629686423</v>
      </c>
      <c r="AT205">
        <v>30.233384901429861</v>
      </c>
      <c r="AU205">
        <v>92.866913141966478</v>
      </c>
      <c r="AV205">
        <v>71.463837992609328</v>
      </c>
      <c r="AW205"/>
      <c r="AX205"/>
      <c r="AY205"/>
      <c r="AZ205"/>
      <c r="BA205"/>
      <c r="BB205"/>
      <c r="BC205"/>
      <c r="BD205"/>
      <c r="BE205"/>
      <c r="BF205"/>
      <c r="BG205"/>
      <c r="BH205"/>
      <c r="BI205"/>
      <c r="BJ205"/>
      <c r="BK205"/>
      <c r="BL205"/>
      <c r="BM205"/>
      <c r="BN205"/>
      <c r="BO205">
        <v>6298.0382140000029</v>
      </c>
      <c r="BP205">
        <v>5887.2390039999937</v>
      </c>
      <c r="BQ205">
        <v>5282.7004650000026</v>
      </c>
      <c r="BR205">
        <v>4066.1996320000039</v>
      </c>
      <c r="BS205">
        <v>1181.943395999999</v>
      </c>
      <c r="BT205">
        <v>469.2542129999996</v>
      </c>
      <c r="BU205">
        <v>185.14739800000009</v>
      </c>
      <c r="BV205">
        <v>92.824426000000031</v>
      </c>
      <c r="BW205">
        <v>57.773782999999987</v>
      </c>
      <c r="BX205">
        <v>12.642829000000001</v>
      </c>
      <c r="BY205">
        <v>5777.8964670000014</v>
      </c>
      <c r="BZ205">
        <v>5400.2447929999944</v>
      </c>
      <c r="CA205">
        <v>4955.8654850000103</v>
      </c>
      <c r="CB205">
        <v>4134.8526940000038</v>
      </c>
      <c r="CC205">
        <v>1629.6186229999989</v>
      </c>
      <c r="CD205">
        <v>8067.0087780000149</v>
      </c>
      <c r="CE205">
        <v>2831.2078300000048</v>
      </c>
      <c r="CF205">
        <v>2118.9618439999981</v>
      </c>
      <c r="CG205">
        <v>9698.9422589999976</v>
      </c>
      <c r="CH205"/>
      <c r="CI205"/>
      <c r="CJ205"/>
      <c r="CK205"/>
      <c r="CL205"/>
      <c r="CM205"/>
      <c r="CN205"/>
      <c r="CO205"/>
      <c r="CP205"/>
      <c r="CQ205"/>
      <c r="CR205"/>
      <c r="CS205"/>
      <c r="CT205"/>
      <c r="CU205"/>
      <c r="CV205"/>
      <c r="CW205"/>
      <c r="CX205"/>
      <c r="CY205"/>
    </row>
    <row r="206">
      <c r="A206" t="s">
        <v>691</v>
      </c>
      <c r="B206">
        <v>2013</v>
      </c>
      <c r="C206" t="s">
        <v>697</v>
      </c>
      <c r="D206">
        <v>128</v>
      </c>
      <c r="E206" t="s">
        <v>182</v>
      </c>
      <c r="F206" t="s">
        <v>49</v>
      </c>
      <c r="G206" t="s">
        <v>721</v>
      </c>
      <c r="H206">
        <v>69.699354965911539</v>
      </c>
      <c r="I206">
        <v>73.086749140582569</v>
      </c>
      <c r="J206">
        <v>72.657256010030764</v>
      </c>
      <c r="K206">
        <v>55.401987725454681</v>
      </c>
      <c r="L206">
        <v>54.895830467564558</v>
      </c>
      <c r="M206">
        <v>87.125157861800531</v>
      </c>
      <c r="N206">
        <v>72.376329883533884</v>
      </c>
      <c r="O206">
        <v>78.793169318737228</v>
      </c>
      <c r="P206">
        <v>63.325507661151363</v>
      </c>
      <c r="Q206">
        <v>32.629449907365498</v>
      </c>
      <c r="R206">
        <v>66.706504554298718</v>
      </c>
      <c r="S206">
        <v>75.915457529704838</v>
      </c>
      <c r="T206">
        <v>71.662408288597902</v>
      </c>
      <c r="U206">
        <v>56.961623160961338</v>
      </c>
      <c r="V206">
        <v>54.0911883836934</v>
      </c>
      <c r="W206" t="s">
        <v>435</v>
      </c>
      <c r="X206" t="s">
        <v>436</v>
      </c>
      <c r="Y206" t="s">
        <v>437</v>
      </c>
      <c r="Z206" t="s">
        <v>438</v>
      </c>
      <c r="AA206" t="s">
        <v>197</v>
      </c>
      <c r="AB206" t="s">
        <v>197</v>
      </c>
      <c r="AC206" t="s">
        <v>197</v>
      </c>
      <c r="AD206" t="s">
        <v>197</v>
      </c>
      <c r="AE206" t="s">
        <v>197</v>
      </c>
      <c r="AF206" t="s">
        <v>197</v>
      </c>
      <c r="AG206" t="s">
        <v>197</v>
      </c>
      <c r="AH206" t="s">
        <v>197</v>
      </c>
      <c r="AI206" t="s">
        <v>197</v>
      </c>
      <c r="AJ206" t="s">
        <v>197</v>
      </c>
      <c r="AK206" t="s">
        <v>197</v>
      </c>
      <c r="AL206" t="s">
        <v>197</v>
      </c>
      <c r="AM206" t="s">
        <v>197</v>
      </c>
      <c r="AN206" t="s">
        <v>197</v>
      </c>
      <c r="AO206" t="s">
        <v>197</v>
      </c>
      <c r="AP206" t="s">
        <v>197</v>
      </c>
      <c r="AQ206" t="s">
        <v>197</v>
      </c>
      <c r="AR206" t="s">
        <v>197</v>
      </c>
      <c r="AS206">
        <v>62.497222056128891</v>
      </c>
      <c r="AT206">
        <v>55.801160938296732</v>
      </c>
      <c r="AU206">
        <v>63.105565098989523</v>
      </c>
      <c r="AV206">
        <v>62.203989185756747</v>
      </c>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row>
    <row r="207">
      <c r="A207" t="s">
        <v>691</v>
      </c>
      <c r="B207">
        <v>2013</v>
      </c>
      <c r="C207" t="s">
        <v>697</v>
      </c>
      <c r="D207">
        <v>129</v>
      </c>
      <c r="E207" t="s">
        <v>182</v>
      </c>
      <c r="F207" t="s">
        <v>48</v>
      </c>
      <c r="G207" t="s">
        <v>197</v>
      </c>
      <c r="H207">
        <v>30.300645034088479</v>
      </c>
      <c r="I207">
        <v>26.913250859417442</v>
      </c>
      <c r="J207">
        <v>27.342743989969239</v>
      </c>
      <c r="K207">
        <v>44.598012274545333</v>
      </c>
      <c r="L207">
        <v>45.104169532435577</v>
      </c>
      <c r="M207">
        <v>12.87484213819948</v>
      </c>
      <c r="N207">
        <v>27.623670116466108</v>
      </c>
      <c r="O207">
        <v>21.20683068126279</v>
      </c>
      <c r="P207">
        <v>36.674492338848587</v>
      </c>
      <c r="Q207">
        <v>67.370550092634446</v>
      </c>
      <c r="R207">
        <v>33.293495445701303</v>
      </c>
      <c r="S207">
        <v>24.084542470295119</v>
      </c>
      <c r="T207">
        <v>28.337591711402119</v>
      </c>
      <c r="U207">
        <v>43.038376839038683</v>
      </c>
      <c r="V207">
        <v>45.908811616306551</v>
      </c>
      <c r="W207" t="s">
        <v>435</v>
      </c>
      <c r="X207" t="s">
        <v>436</v>
      </c>
      <c r="Y207" t="s">
        <v>437</v>
      </c>
      <c r="Z207" t="s">
        <v>438</v>
      </c>
      <c r="AA207" t="s">
        <v>197</v>
      </c>
      <c r="AB207" t="s">
        <v>197</v>
      </c>
      <c r="AC207" t="s">
        <v>197</v>
      </c>
      <c r="AD207" t="s">
        <v>197</v>
      </c>
      <c r="AE207" t="s">
        <v>197</v>
      </c>
      <c r="AF207" t="s">
        <v>197</v>
      </c>
      <c r="AG207" t="s">
        <v>197</v>
      </c>
      <c r="AH207" t="s">
        <v>197</v>
      </c>
      <c r="AI207" t="s">
        <v>197</v>
      </c>
      <c r="AJ207" t="s">
        <v>197</v>
      </c>
      <c r="AK207" t="s">
        <v>197</v>
      </c>
      <c r="AL207" t="s">
        <v>197</v>
      </c>
      <c r="AM207" t="s">
        <v>197</v>
      </c>
      <c r="AN207" t="s">
        <v>197</v>
      </c>
      <c r="AO207" t="s">
        <v>197</v>
      </c>
      <c r="AP207" t="s">
        <v>197</v>
      </c>
      <c r="AQ207" t="s">
        <v>197</v>
      </c>
      <c r="AR207" t="s">
        <v>197</v>
      </c>
      <c r="AS207">
        <v>37.502777943871102</v>
      </c>
      <c r="AT207">
        <v>44.198839061703239</v>
      </c>
      <c r="AU207">
        <v>36.894434901010513</v>
      </c>
      <c r="AV207">
        <v>37.796010814243267</v>
      </c>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row>
    <row r="208">
      <c r="A208" t="s">
        <v>691</v>
      </c>
      <c r="B208">
        <v>2013</v>
      </c>
      <c r="C208" t="s">
        <v>697</v>
      </c>
      <c r="D208">
        <v>135</v>
      </c>
      <c r="E208" t="s">
        <v>45</v>
      </c>
      <c r="F208" t="s">
        <v>44</v>
      </c>
      <c r="G208" t="s">
        <v>722</v>
      </c>
      <c r="H208">
        <v>0</v>
      </c>
      <c r="I208">
        <v>0.0095451215862738994</v>
      </c>
      <c r="J208">
        <v>0.0127359638142389</v>
      </c>
      <c r="K208">
        <v>0</v>
      </c>
      <c r="L208">
        <v>0.72272347526334957</v>
      </c>
      <c r="M208">
        <v>0.26822224893042862</v>
      </c>
      <c r="N208">
        <v>0.35986292992012431</v>
      </c>
      <c r="O208">
        <v>0</v>
      </c>
      <c r="P208">
        <v>0.48997370309136062</v>
      </c>
      <c r="Q208">
        <v>5.4300909402782507</v>
      </c>
      <c r="R208">
        <v>0</v>
      </c>
      <c r="S208">
        <v>0</v>
      </c>
      <c r="T208">
        <v>0</v>
      </c>
      <c r="U208">
        <v>0</v>
      </c>
      <c r="V208">
        <v>0.22034706092122819</v>
      </c>
      <c r="W208" t="s">
        <v>435</v>
      </c>
      <c r="X208" t="s">
        <v>436</v>
      </c>
      <c r="Y208" t="s">
        <v>437</v>
      </c>
      <c r="Z208" t="s">
        <v>438</v>
      </c>
      <c r="AA208" t="s">
        <v>197</v>
      </c>
      <c r="AB208" t="s">
        <v>197</v>
      </c>
      <c r="AC208" t="s">
        <v>197</v>
      </c>
      <c r="AD208" t="s">
        <v>197</v>
      </c>
      <c r="AE208" t="s">
        <v>197</v>
      </c>
      <c r="AF208" t="s">
        <v>197</v>
      </c>
      <c r="AG208" t="s">
        <v>197</v>
      </c>
      <c r="AH208" t="s">
        <v>197</v>
      </c>
      <c r="AI208" t="s">
        <v>197</v>
      </c>
      <c r="AJ208" t="s">
        <v>197</v>
      </c>
      <c r="AK208" t="s">
        <v>197</v>
      </c>
      <c r="AL208" t="s">
        <v>197</v>
      </c>
      <c r="AM208" t="s">
        <v>197</v>
      </c>
      <c r="AN208" t="s">
        <v>197</v>
      </c>
      <c r="AO208" t="s">
        <v>197</v>
      </c>
      <c r="AP208" t="s">
        <v>197</v>
      </c>
      <c r="AQ208" t="s">
        <v>197</v>
      </c>
      <c r="AR208" t="s">
        <v>197</v>
      </c>
      <c r="AS208">
        <v>0.11338243073879389</v>
      </c>
      <c r="AT208">
        <v>0.178382158622754</v>
      </c>
      <c r="AU208">
        <v>0</v>
      </c>
      <c r="AV208">
        <v>0.19138361111113419</v>
      </c>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row>
    <row r="209">
      <c r="A209" t="s">
        <v>691</v>
      </c>
      <c r="B209">
        <v>2013</v>
      </c>
      <c r="C209" t="s">
        <v>697</v>
      </c>
      <c r="D209">
        <v>136</v>
      </c>
      <c r="E209" t="s">
        <v>45</v>
      </c>
      <c r="F209" t="s">
        <v>43</v>
      </c>
      <c r="G209" t="s">
        <v>723</v>
      </c>
      <c r="H209">
        <v>0</v>
      </c>
      <c r="I209">
        <v>0</v>
      </c>
      <c r="J209">
        <v>0.0072882086772430004</v>
      </c>
      <c r="K209">
        <v>0</v>
      </c>
      <c r="L209">
        <v>7.4737977306187444</v>
      </c>
      <c r="M209">
        <v>0.087681606082824201</v>
      </c>
      <c r="N209">
        <v>2.9972827743753681</v>
      </c>
      <c r="O209">
        <v>5.2188322890406331</v>
      </c>
      <c r="P209">
        <v>8.6421101844256505</v>
      </c>
      <c r="Q209">
        <v>28.162348021174481</v>
      </c>
      <c r="R209">
        <v>0</v>
      </c>
      <c r="S209">
        <v>0</v>
      </c>
      <c r="T209">
        <v>0</v>
      </c>
      <c r="U209">
        <v>0</v>
      </c>
      <c r="V209">
        <v>4.0811104852451443</v>
      </c>
      <c r="W209" t="s">
        <v>435</v>
      </c>
      <c r="X209" t="s">
        <v>436</v>
      </c>
      <c r="Y209" t="s">
        <v>437</v>
      </c>
      <c r="Z209" t="s">
        <v>438</v>
      </c>
      <c r="AA209" t="s">
        <v>197</v>
      </c>
      <c r="AB209" t="s">
        <v>197</v>
      </c>
      <c r="AC209" t="s">
        <v>197</v>
      </c>
      <c r="AD209" t="s">
        <v>197</v>
      </c>
      <c r="AE209" t="s">
        <v>197</v>
      </c>
      <c r="AF209" t="s">
        <v>197</v>
      </c>
      <c r="AG209" t="s">
        <v>197</v>
      </c>
      <c r="AH209" t="s">
        <v>197</v>
      </c>
      <c r="AI209" t="s">
        <v>197</v>
      </c>
      <c r="AJ209" t="s">
        <v>197</v>
      </c>
      <c r="AK209" t="s">
        <v>197</v>
      </c>
      <c r="AL209" t="s">
        <v>197</v>
      </c>
      <c r="AM209" t="s">
        <v>197</v>
      </c>
      <c r="AN209" t="s">
        <v>197</v>
      </c>
      <c r="AO209" t="s">
        <v>197</v>
      </c>
      <c r="AP209" t="s">
        <v>197</v>
      </c>
      <c r="AQ209" t="s">
        <v>197</v>
      </c>
      <c r="AR209" t="s">
        <v>197</v>
      </c>
      <c r="AS209">
        <v>1.224159141271697</v>
      </c>
      <c r="AT209">
        <v>2.757733759199775</v>
      </c>
      <c r="AU209">
        <v>0.069270673459796803</v>
      </c>
      <c r="AV209">
        <v>1.153273660720517</v>
      </c>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row>
    <row r="210">
      <c r="A210" t="s">
        <v>691</v>
      </c>
      <c r="B210">
        <v>2013</v>
      </c>
      <c r="C210" t="s">
        <v>697</v>
      </c>
      <c r="D210">
        <v>137</v>
      </c>
      <c r="E210" t="s">
        <v>45</v>
      </c>
      <c r="F210" t="s">
        <v>42</v>
      </c>
      <c r="G210" t="s">
        <v>724</v>
      </c>
      <c r="H210">
        <v>3.553222088350573</v>
      </c>
      <c r="I210">
        <v>5.8417031272030728</v>
      </c>
      <c r="J210">
        <v>8.9489048670567524</v>
      </c>
      <c r="K210">
        <v>13.30371642120023</v>
      </c>
      <c r="L210">
        <v>23.430737645728289</v>
      </c>
      <c r="M210">
        <v>7.8544985828559497</v>
      </c>
      <c r="N210">
        <v>22.172742499574841</v>
      </c>
      <c r="O210">
        <v>31.505108304116192</v>
      </c>
      <c r="P210">
        <v>33.02447045013033</v>
      </c>
      <c r="Q210">
        <v>29.82747110635572</v>
      </c>
      <c r="R210">
        <v>3.3340266075199012</v>
      </c>
      <c r="S210">
        <v>5.3847034973683163</v>
      </c>
      <c r="T210">
        <v>8.813519265860128</v>
      </c>
      <c r="U210">
        <v>11.742139292951601</v>
      </c>
      <c r="V210">
        <v>19.51930771111849</v>
      </c>
      <c r="W210" t="s">
        <v>435</v>
      </c>
      <c r="X210" t="s">
        <v>436</v>
      </c>
      <c r="Y210" t="s">
        <v>437</v>
      </c>
      <c r="Z210" t="s">
        <v>438</v>
      </c>
      <c r="AA210" t="s">
        <v>197</v>
      </c>
      <c r="AB210" t="s">
        <v>197</v>
      </c>
      <c r="AC210" t="s">
        <v>197</v>
      </c>
      <c r="AD210" t="s">
        <v>197</v>
      </c>
      <c r="AE210" t="s">
        <v>197</v>
      </c>
      <c r="AF210" t="s">
        <v>197</v>
      </c>
      <c r="AG210" t="s">
        <v>197</v>
      </c>
      <c r="AH210" t="s">
        <v>197</v>
      </c>
      <c r="AI210" t="s">
        <v>197</v>
      </c>
      <c r="AJ210" t="s">
        <v>197</v>
      </c>
      <c r="AK210" t="s">
        <v>197</v>
      </c>
      <c r="AL210" t="s">
        <v>197</v>
      </c>
      <c r="AM210" t="s">
        <v>197</v>
      </c>
      <c r="AN210" t="s">
        <v>197</v>
      </c>
      <c r="AO210" t="s">
        <v>197</v>
      </c>
      <c r="AP210" t="s">
        <v>197</v>
      </c>
      <c r="AQ210" t="s">
        <v>197</v>
      </c>
      <c r="AR210" t="s">
        <v>197</v>
      </c>
      <c r="AS210">
        <v>11.04591845976684</v>
      </c>
      <c r="AT210">
        <v>16.122422813318192</v>
      </c>
      <c r="AU210">
        <v>2.7295255743671039</v>
      </c>
      <c r="AV210">
        <v>8.8611120807735997</v>
      </c>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row>
    <row r="211">
      <c r="A211" t="s">
        <v>691</v>
      </c>
      <c r="B211">
        <v>2013</v>
      </c>
      <c r="C211" t="s">
        <v>697</v>
      </c>
      <c r="D211">
        <v>138</v>
      </c>
      <c r="E211" t="s">
        <v>45</v>
      </c>
      <c r="F211" t="s">
        <v>41</v>
      </c>
      <c r="G211" t="s">
        <v>197</v>
      </c>
      <c r="H211">
        <v>16.42038448286057</v>
      </c>
      <c r="I211">
        <v>19.737201585113059</v>
      </c>
      <c r="J211">
        <v>24.163362756367871</v>
      </c>
      <c r="K211">
        <v>35.158563152407709</v>
      </c>
      <c r="L211">
        <v>53.40628182831486</v>
      </c>
      <c r="M211">
        <v>20.33069700554854</v>
      </c>
      <c r="N211">
        <v>46.098588583999231</v>
      </c>
      <c r="O211">
        <v>49.210963065580131</v>
      </c>
      <c r="P211">
        <v>48.966409504894983</v>
      </c>
      <c r="Q211">
        <v>34.65106511486244</v>
      </c>
      <c r="R211">
        <v>15.754805875030289</v>
      </c>
      <c r="S211">
        <v>20.976099322211081</v>
      </c>
      <c r="T211">
        <v>22.718352702955489</v>
      </c>
      <c r="U211">
        <v>31.166717303781539</v>
      </c>
      <c r="V211">
        <v>53.665469734932437</v>
      </c>
      <c r="W211" t="s">
        <v>435</v>
      </c>
      <c r="X211" t="s">
        <v>436</v>
      </c>
      <c r="Y211" t="s">
        <v>437</v>
      </c>
      <c r="Z211" t="s">
        <v>438</v>
      </c>
      <c r="AA211" t="s">
        <v>197</v>
      </c>
      <c r="AB211" t="s">
        <v>197</v>
      </c>
      <c r="AC211" t="s">
        <v>197</v>
      </c>
      <c r="AD211" t="s">
        <v>197</v>
      </c>
      <c r="AE211" t="s">
        <v>197</v>
      </c>
      <c r="AF211" t="s">
        <v>197</v>
      </c>
      <c r="AG211" t="s">
        <v>197</v>
      </c>
      <c r="AH211" t="s">
        <v>197</v>
      </c>
      <c r="AI211" t="s">
        <v>197</v>
      </c>
      <c r="AJ211" t="s">
        <v>197</v>
      </c>
      <c r="AK211" t="s">
        <v>197</v>
      </c>
      <c r="AL211" t="s">
        <v>197</v>
      </c>
      <c r="AM211" t="s">
        <v>197</v>
      </c>
      <c r="AN211" t="s">
        <v>197</v>
      </c>
      <c r="AO211" t="s">
        <v>197</v>
      </c>
      <c r="AP211" t="s">
        <v>197</v>
      </c>
      <c r="AQ211" t="s">
        <v>197</v>
      </c>
      <c r="AR211" t="s">
        <v>197</v>
      </c>
      <c r="AS211">
        <v>31.009510338536359</v>
      </c>
      <c r="AT211">
        <v>50.7080763674293</v>
      </c>
      <c r="AU211">
        <v>4.3342906102063328</v>
      </c>
      <c r="AV211">
        <v>18.330392654785271</v>
      </c>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row>
    <row r="212">
      <c r="A212" t="s">
        <v>691</v>
      </c>
      <c r="B212">
        <v>2013</v>
      </c>
      <c r="C212" t="s">
        <v>697</v>
      </c>
      <c r="D212">
        <v>139</v>
      </c>
      <c r="E212" t="s">
        <v>45</v>
      </c>
      <c r="F212" t="s">
        <v>19</v>
      </c>
      <c r="G212" t="s">
        <v>197</v>
      </c>
      <c r="H212">
        <v>80.026393428788793</v>
      </c>
      <c r="I212">
        <v>74.411550166097356</v>
      </c>
      <c r="J212">
        <v>66.867708204083868</v>
      </c>
      <c r="K212">
        <v>51.537720426392028</v>
      </c>
      <c r="L212">
        <v>14.96645932007478</v>
      </c>
      <c r="M212">
        <v>71.458900556582179</v>
      </c>
      <c r="N212">
        <v>28.371523212130551</v>
      </c>
      <c r="O212">
        <v>14.065096341263001</v>
      </c>
      <c r="P212">
        <v>8.8770361574576935</v>
      </c>
      <c r="Q212">
        <v>1.9290248173291951</v>
      </c>
      <c r="R212">
        <v>80.911167517449769</v>
      </c>
      <c r="S212">
        <v>73.639197180420396</v>
      </c>
      <c r="T212">
        <v>68.468128031184392</v>
      </c>
      <c r="U212">
        <v>57.091143403266933</v>
      </c>
      <c r="V212">
        <v>22.513765007782649</v>
      </c>
      <c r="W212" t="s">
        <v>435</v>
      </c>
      <c r="X212" t="s">
        <v>436</v>
      </c>
      <c r="Y212" t="s">
        <v>437</v>
      </c>
      <c r="Z212" t="s">
        <v>438</v>
      </c>
      <c r="AA212" t="s">
        <v>197</v>
      </c>
      <c r="AB212" t="s">
        <v>197</v>
      </c>
      <c r="AC212" t="s">
        <v>197</v>
      </c>
      <c r="AD212" t="s">
        <v>197</v>
      </c>
      <c r="AE212" t="s">
        <v>197</v>
      </c>
      <c r="AF212" t="s">
        <v>197</v>
      </c>
      <c r="AG212" t="s">
        <v>197</v>
      </c>
      <c r="AH212" t="s">
        <v>197</v>
      </c>
      <c r="AI212" t="s">
        <v>197</v>
      </c>
      <c r="AJ212" t="s">
        <v>197</v>
      </c>
      <c r="AK212" t="s">
        <v>197</v>
      </c>
      <c r="AL212" t="s">
        <v>197</v>
      </c>
      <c r="AM212" t="s">
        <v>197</v>
      </c>
      <c r="AN212" t="s">
        <v>197</v>
      </c>
      <c r="AO212" t="s">
        <v>197</v>
      </c>
      <c r="AP212" t="s">
        <v>197</v>
      </c>
      <c r="AQ212" t="s">
        <v>197</v>
      </c>
      <c r="AR212" t="s">
        <v>197</v>
      </c>
      <c r="AS212">
        <v>56.607029629686423</v>
      </c>
      <c r="AT212">
        <v>30.233384901429861</v>
      </c>
      <c r="AU212">
        <v>92.866913141966478</v>
      </c>
      <c r="AV212">
        <v>71.463837992609328</v>
      </c>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row>
    <row r="213">
      <c r="A213" t="s">
        <v>691</v>
      </c>
      <c r="B213">
        <v>2013</v>
      </c>
      <c r="C213" t="s">
        <v>697</v>
      </c>
      <c r="D213">
        <v>148</v>
      </c>
      <c r="E213" t="s">
        <v>109</v>
      </c>
      <c r="F213" t="s">
        <v>49</v>
      </c>
      <c r="G213" t="s">
        <v>197</v>
      </c>
      <c r="H213">
        <v>2.476572876086641</v>
      </c>
      <c r="I213">
        <v>4.2764871291854014</v>
      </c>
      <c r="J213">
        <v>6.5165777336225554</v>
      </c>
      <c r="K213">
        <v>7.3705233387026521</v>
      </c>
      <c r="L213">
        <v>17.362046400717819</v>
      </c>
      <c r="M213">
        <v>7.1533260850826608</v>
      </c>
      <c r="N213">
        <v>18.477596105330591</v>
      </c>
      <c r="O213">
        <v>28.93595669207852</v>
      </c>
      <c r="P213">
        <v>26.695852046764319</v>
      </c>
      <c r="Q213">
        <v>20.69356778687181</v>
      </c>
      <c r="R213">
        <v>2.2240126107867941</v>
      </c>
      <c r="S213">
        <v>4.0878222966451752</v>
      </c>
      <c r="T213">
        <v>6.3159801608949229</v>
      </c>
      <c r="U213">
        <v>6.6885131350862617</v>
      </c>
      <c r="V213">
        <v>12.88493500975534</v>
      </c>
      <c r="W213" t="s">
        <v>435</v>
      </c>
      <c r="X213" t="s">
        <v>436</v>
      </c>
      <c r="Y213" t="s">
        <v>437</v>
      </c>
      <c r="Z213" t="s">
        <v>438</v>
      </c>
      <c r="AA213" t="s">
        <v>197</v>
      </c>
      <c r="AB213" t="s">
        <v>197</v>
      </c>
      <c r="AC213" t="s">
        <v>197</v>
      </c>
      <c r="AD213" t="s">
        <v>197</v>
      </c>
      <c r="AE213" t="s">
        <v>197</v>
      </c>
      <c r="AF213" t="s">
        <v>197</v>
      </c>
      <c r="AG213" t="s">
        <v>197</v>
      </c>
      <c r="AH213" t="s">
        <v>197</v>
      </c>
      <c r="AI213" t="s">
        <v>197</v>
      </c>
      <c r="AJ213" t="s">
        <v>197</v>
      </c>
      <c r="AK213" t="s">
        <v>197</v>
      </c>
      <c r="AL213" t="s">
        <v>197</v>
      </c>
      <c r="AM213" t="s">
        <v>197</v>
      </c>
      <c r="AN213" t="s">
        <v>197</v>
      </c>
      <c r="AO213" t="s">
        <v>197</v>
      </c>
      <c r="AP213" t="s">
        <v>197</v>
      </c>
      <c r="AQ213" t="s">
        <v>197</v>
      </c>
      <c r="AR213" t="s">
        <v>197</v>
      </c>
      <c r="AS213">
        <v>7.7393185142918428</v>
      </c>
      <c r="AT213">
        <v>10.634885869851439</v>
      </c>
      <c r="AU213">
        <v>1.7661961881604811</v>
      </c>
      <c r="AV213">
        <v>6.3483956644178452</v>
      </c>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row>
    <row r="214">
      <c r="A214" t="s">
        <v>691</v>
      </c>
      <c r="B214">
        <v>2013</v>
      </c>
      <c r="C214" t="s">
        <v>697</v>
      </c>
      <c r="D214">
        <v>149</v>
      </c>
      <c r="E214" t="s">
        <v>109</v>
      </c>
      <c r="F214" t="s">
        <v>48</v>
      </c>
      <c r="G214" t="s">
        <v>197</v>
      </c>
      <c r="H214">
        <v>1.0766492122639331</v>
      </c>
      <c r="I214">
        <v>1.574761119603947</v>
      </c>
      <c r="J214">
        <v>2.452351305925681</v>
      </c>
      <c r="K214">
        <v>5.9331930824975814</v>
      </c>
      <c r="L214">
        <v>14.265212450892561</v>
      </c>
      <c r="M214">
        <v>1.0570763527865421</v>
      </c>
      <c r="N214">
        <v>7.0522920985397333</v>
      </c>
      <c r="O214">
        <v>7.7879839010783014</v>
      </c>
      <c r="P214">
        <v>15.460702290883029</v>
      </c>
      <c r="Q214">
        <v>42.726342280936613</v>
      </c>
      <c r="R214">
        <v>1.110013996733108</v>
      </c>
      <c r="S214">
        <v>1.2968812007231389</v>
      </c>
      <c r="T214">
        <v>2.4975391049652091</v>
      </c>
      <c r="U214">
        <v>5.0536261578653434</v>
      </c>
      <c r="V214">
        <v>10.935830247529511</v>
      </c>
      <c r="W214" t="s">
        <v>435</v>
      </c>
      <c r="X214" t="s">
        <v>436</v>
      </c>
      <c r="Y214" t="s">
        <v>437</v>
      </c>
      <c r="Z214" t="s">
        <v>438</v>
      </c>
      <c r="AA214" t="s">
        <v>197</v>
      </c>
      <c r="AB214" t="s">
        <v>197</v>
      </c>
      <c r="AC214" t="s">
        <v>197</v>
      </c>
      <c r="AD214" t="s">
        <v>197</v>
      </c>
      <c r="AE214" t="s">
        <v>197</v>
      </c>
      <c r="AF214" t="s">
        <v>197</v>
      </c>
      <c r="AG214" t="s">
        <v>197</v>
      </c>
      <c r="AH214" t="s">
        <v>197</v>
      </c>
      <c r="AI214" t="s">
        <v>197</v>
      </c>
      <c r="AJ214" t="s">
        <v>197</v>
      </c>
      <c r="AK214" t="s">
        <v>197</v>
      </c>
      <c r="AL214" t="s">
        <v>197</v>
      </c>
      <c r="AM214" t="s">
        <v>197</v>
      </c>
      <c r="AN214" t="s">
        <v>197</v>
      </c>
      <c r="AO214" t="s">
        <v>197</v>
      </c>
      <c r="AP214" t="s">
        <v>197</v>
      </c>
      <c r="AQ214" t="s">
        <v>197</v>
      </c>
      <c r="AR214" t="s">
        <v>197</v>
      </c>
      <c r="AS214">
        <v>4.6441415174854779</v>
      </c>
      <c r="AT214">
        <v>8.4236528612892609</v>
      </c>
      <c r="AU214">
        <v>1.03260005966642</v>
      </c>
      <c r="AV214">
        <v>3.8573736881874061</v>
      </c>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row>
    <row r="215">
      <c r="A215" t="s">
        <v>691</v>
      </c>
      <c r="B215">
        <v>2013</v>
      </c>
      <c r="C215" t="s">
        <v>697</v>
      </c>
      <c r="D215">
        <v>150</v>
      </c>
      <c r="E215" t="s">
        <v>109</v>
      </c>
      <c r="F215" t="s">
        <v>111</v>
      </c>
      <c r="G215" t="s">
        <v>197</v>
      </c>
      <c r="H215">
        <v>96.446777911649434</v>
      </c>
      <c r="I215">
        <v>94.148751751210668</v>
      </c>
      <c r="J215">
        <v>91.031070960451757</v>
      </c>
      <c r="K215">
        <v>86.696283578799722</v>
      </c>
      <c r="L215">
        <v>68.372741148389693</v>
      </c>
      <c r="M215">
        <v>91.789597562130794</v>
      </c>
      <c r="N215">
        <v>74.470111796129757</v>
      </c>
      <c r="O215">
        <v>63.276059406843132</v>
      </c>
      <c r="P215">
        <v>57.843445662352657</v>
      </c>
      <c r="Q215">
        <v>36.580089932191633</v>
      </c>
      <c r="R215">
        <v>96.665973392480112</v>
      </c>
      <c r="S215">
        <v>94.615296502631679</v>
      </c>
      <c r="T215">
        <v>91.186480734139806</v>
      </c>
      <c r="U215">
        <v>88.257860707048422</v>
      </c>
      <c r="V215">
        <v>76.179234742715195</v>
      </c>
      <c r="W215" t="s">
        <v>435</v>
      </c>
      <c r="X215" t="s">
        <v>436</v>
      </c>
      <c r="Y215" t="s">
        <v>437</v>
      </c>
      <c r="Z215" t="s">
        <v>438</v>
      </c>
      <c r="AA215" t="s">
        <v>197</v>
      </c>
      <c r="AB215" t="s">
        <v>197</v>
      </c>
      <c r="AC215" t="s">
        <v>197</v>
      </c>
      <c r="AD215" t="s">
        <v>197</v>
      </c>
      <c r="AE215" t="s">
        <v>197</v>
      </c>
      <c r="AF215" t="s">
        <v>197</v>
      </c>
      <c r="AG215" t="s">
        <v>197</v>
      </c>
      <c r="AH215" t="s">
        <v>197</v>
      </c>
      <c r="AI215" t="s">
        <v>197</v>
      </c>
      <c r="AJ215" t="s">
        <v>197</v>
      </c>
      <c r="AK215" t="s">
        <v>197</v>
      </c>
      <c r="AL215" t="s">
        <v>197</v>
      </c>
      <c r="AM215" t="s">
        <v>197</v>
      </c>
      <c r="AN215" t="s">
        <v>197</v>
      </c>
      <c r="AO215" t="s">
        <v>197</v>
      </c>
      <c r="AP215" t="s">
        <v>197</v>
      </c>
      <c r="AQ215" t="s">
        <v>197</v>
      </c>
      <c r="AR215" t="s">
        <v>197</v>
      </c>
      <c r="AS215">
        <v>87.616539968222739</v>
      </c>
      <c r="AT215">
        <v>80.9414612688593</v>
      </c>
      <c r="AU215">
        <v>97.201203752173043</v>
      </c>
      <c r="AV215">
        <v>89.794230647394613</v>
      </c>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row>
    <row r="216">
      <c r="A216" t="s">
        <v>691</v>
      </c>
      <c r="B216">
        <v>2013</v>
      </c>
      <c r="C216" t="s">
        <v>697</v>
      </c>
      <c r="D216">
        <v>151</v>
      </c>
      <c r="E216" t="s">
        <v>110</v>
      </c>
      <c r="F216" t="s">
        <v>49</v>
      </c>
      <c r="G216" t="s">
        <v>197</v>
      </c>
      <c r="H216">
        <v>78.839782834409561</v>
      </c>
      <c r="I216">
        <v>75.191347367351753</v>
      </c>
      <c r="J216">
        <v>70.050802896914135</v>
      </c>
      <c r="K216">
        <v>61.725768949584428</v>
      </c>
      <c r="L216">
        <v>58.785776862833252</v>
      </c>
      <c r="M216">
        <v>81.373973841130521</v>
      </c>
      <c r="N216">
        <v>69.877228292861304</v>
      </c>
      <c r="O216">
        <v>75.089726093430485</v>
      </c>
      <c r="P216">
        <v>69.084550543389739</v>
      </c>
      <c r="Q216">
        <v>43.74721882729505</v>
      </c>
      <c r="R216">
        <v>77.78966901054909</v>
      </c>
      <c r="S216">
        <v>77.414850532834407</v>
      </c>
      <c r="T216">
        <v>70.150281649472177</v>
      </c>
      <c r="U216">
        <v>61.615900282041807</v>
      </c>
      <c r="V216">
        <v>57.663796643553248</v>
      </c>
      <c r="W216" t="s">
        <v>435</v>
      </c>
      <c r="X216" t="s">
        <v>436</v>
      </c>
      <c r="Y216" t="s">
        <v>437</v>
      </c>
      <c r="Z216" t="s">
        <v>438</v>
      </c>
      <c r="AA216" t="s">
        <v>197</v>
      </c>
      <c r="AB216" t="s">
        <v>197</v>
      </c>
      <c r="AC216" t="s">
        <v>197</v>
      </c>
      <c r="AD216" t="s">
        <v>197</v>
      </c>
      <c r="AE216" t="s">
        <v>197</v>
      </c>
      <c r="AF216" t="s">
        <v>197</v>
      </c>
      <c r="AG216" t="s">
        <v>197</v>
      </c>
      <c r="AH216" t="s">
        <v>197</v>
      </c>
      <c r="AI216" t="s">
        <v>197</v>
      </c>
      <c r="AJ216" t="s">
        <v>197</v>
      </c>
      <c r="AK216" t="s">
        <v>197</v>
      </c>
      <c r="AL216" t="s">
        <v>197</v>
      </c>
      <c r="AM216" t="s">
        <v>197</v>
      </c>
      <c r="AN216" t="s">
        <v>197</v>
      </c>
      <c r="AO216" t="s">
        <v>197</v>
      </c>
      <c r="AP216" t="s">
        <v>197</v>
      </c>
      <c r="AQ216" t="s">
        <v>197</v>
      </c>
      <c r="AR216" t="s">
        <v>197</v>
      </c>
      <c r="AS216">
        <v>68.125579706080302</v>
      </c>
      <c r="AT216">
        <v>58.419301636029118</v>
      </c>
      <c r="AU216">
        <v>66.551096614679295</v>
      </c>
      <c r="AV216">
        <v>71.396020536328678</v>
      </c>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row>
    <row r="217">
      <c r="A217" t="s">
        <v>691</v>
      </c>
      <c r="B217">
        <v>2013</v>
      </c>
      <c r="C217" t="s">
        <v>697</v>
      </c>
      <c r="D217">
        <v>152</v>
      </c>
      <c r="E217" t="s">
        <v>110</v>
      </c>
      <c r="F217" t="s">
        <v>48</v>
      </c>
      <c r="G217" t="s">
        <v>197</v>
      </c>
      <c r="H217">
        <v>21.160217165590471</v>
      </c>
      <c r="I217">
        <v>24.808652632648329</v>
      </c>
      <c r="J217">
        <v>29.949197103085879</v>
      </c>
      <c r="K217">
        <v>38.274231050415523</v>
      </c>
      <c r="L217">
        <v>41.214223137166748</v>
      </c>
      <c r="M217">
        <v>18.626026158869479</v>
      </c>
      <c r="N217">
        <v>30.12277170713875</v>
      </c>
      <c r="O217">
        <v>24.9102739065695</v>
      </c>
      <c r="P217">
        <v>30.915449456610268</v>
      </c>
      <c r="Q217">
        <v>56.252781172705063</v>
      </c>
      <c r="R217">
        <v>22.210330989450881</v>
      </c>
      <c r="S217">
        <v>22.585149467165671</v>
      </c>
      <c r="T217">
        <v>29.849718350527841</v>
      </c>
      <c r="U217">
        <v>38.384099717958193</v>
      </c>
      <c r="V217">
        <v>42.336203356446568</v>
      </c>
      <c r="W217" t="s">
        <v>435</v>
      </c>
      <c r="X217" t="s">
        <v>436</v>
      </c>
      <c r="Y217" t="s">
        <v>437</v>
      </c>
      <c r="Z217" t="s">
        <v>438</v>
      </c>
      <c r="AA217" t="s">
        <v>197</v>
      </c>
      <c r="AB217" t="s">
        <v>197</v>
      </c>
      <c r="AC217" t="s">
        <v>197</v>
      </c>
      <c r="AD217" t="s">
        <v>197</v>
      </c>
      <c r="AE217" t="s">
        <v>197</v>
      </c>
      <c r="AF217" t="s">
        <v>197</v>
      </c>
      <c r="AG217" t="s">
        <v>197</v>
      </c>
      <c r="AH217" t="s">
        <v>197</v>
      </c>
      <c r="AI217" t="s">
        <v>197</v>
      </c>
      <c r="AJ217" t="s">
        <v>197</v>
      </c>
      <c r="AK217" t="s">
        <v>197</v>
      </c>
      <c r="AL217" t="s">
        <v>197</v>
      </c>
      <c r="AM217" t="s">
        <v>197</v>
      </c>
      <c r="AN217" t="s">
        <v>197</v>
      </c>
      <c r="AO217" t="s">
        <v>197</v>
      </c>
      <c r="AP217" t="s">
        <v>197</v>
      </c>
      <c r="AQ217" t="s">
        <v>197</v>
      </c>
      <c r="AR217" t="s">
        <v>197</v>
      </c>
      <c r="AS217">
        <v>31.874420293919819</v>
      </c>
      <c r="AT217">
        <v>41.580698363970939</v>
      </c>
      <c r="AU217">
        <v>33.448903385320747</v>
      </c>
      <c r="AV217">
        <v>28.603979463671251</v>
      </c>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row>
    <row r="218">
      <c r="A218" t="s">
        <v>691</v>
      </c>
      <c r="B218">
        <v>2013</v>
      </c>
      <c r="C218" t="s">
        <v>697</v>
      </c>
      <c r="D218">
        <v>153</v>
      </c>
      <c r="E218" t="s">
        <v>62</v>
      </c>
      <c r="F218" t="s">
        <v>276</v>
      </c>
      <c r="G218" t="s">
        <v>197</v>
      </c>
      <c r="H218">
        <v>0</v>
      </c>
      <c r="I218">
        <v>0.0095451215862738994</v>
      </c>
      <c r="J218">
        <v>0.0127359638142389</v>
      </c>
      <c r="K218">
        <v>0</v>
      </c>
      <c r="L218">
        <v>0.72272347526334957</v>
      </c>
      <c r="M218">
        <v>0.26822224893042862</v>
      </c>
      <c r="N218">
        <v>0.35986292992012431</v>
      </c>
      <c r="O218">
        <v>0</v>
      </c>
      <c r="P218">
        <v>0.48997370309136062</v>
      </c>
      <c r="Q218">
        <v>5.4300909402782507</v>
      </c>
      <c r="R218">
        <v>0</v>
      </c>
      <c r="S218">
        <v>0</v>
      </c>
      <c r="T218">
        <v>0</v>
      </c>
      <c r="U218">
        <v>0</v>
      </c>
      <c r="V218">
        <v>0.22034706092122819</v>
      </c>
      <c r="W218" t="s">
        <v>435</v>
      </c>
      <c r="X218" t="s">
        <v>436</v>
      </c>
      <c r="Y218" t="s">
        <v>437</v>
      </c>
      <c r="Z218" t="s">
        <v>438</v>
      </c>
      <c r="AA218" t="s">
        <v>197</v>
      </c>
      <c r="AB218" t="s">
        <v>197</v>
      </c>
      <c r="AC218" t="s">
        <v>197</v>
      </c>
      <c r="AD218" t="s">
        <v>197</v>
      </c>
      <c r="AE218" t="s">
        <v>197</v>
      </c>
      <c r="AF218" t="s">
        <v>197</v>
      </c>
      <c r="AG218" t="s">
        <v>197</v>
      </c>
      <c r="AH218" t="s">
        <v>197</v>
      </c>
      <c r="AI218" t="s">
        <v>197</v>
      </c>
      <c r="AJ218" t="s">
        <v>197</v>
      </c>
      <c r="AK218" t="s">
        <v>197</v>
      </c>
      <c r="AL218" t="s">
        <v>197</v>
      </c>
      <c r="AM218" t="s">
        <v>197</v>
      </c>
      <c r="AN218" t="s">
        <v>197</v>
      </c>
      <c r="AO218" t="s">
        <v>197</v>
      </c>
      <c r="AP218" t="s">
        <v>197</v>
      </c>
      <c r="AQ218" t="s">
        <v>197</v>
      </c>
      <c r="AR218" t="s">
        <v>197</v>
      </c>
      <c r="AS218">
        <v>0.11338243073879389</v>
      </c>
      <c r="AT218">
        <v>0.178382158622754</v>
      </c>
      <c r="AU218">
        <v>0</v>
      </c>
      <c r="AV218">
        <v>0.19138361111113419</v>
      </c>
      <c r="AW218"/>
      <c r="AX218"/>
      <c r="AY218"/>
      <c r="AZ218"/>
      <c r="BA218"/>
      <c r="BB218"/>
      <c r="BC218"/>
      <c r="BD218"/>
      <c r="BE218"/>
      <c r="BF218"/>
      <c r="BG218"/>
      <c r="BH218"/>
      <c r="BI218"/>
      <c r="BJ218"/>
      <c r="BK218"/>
      <c r="BL218"/>
      <c r="BM218"/>
      <c r="BN218"/>
      <c r="BO218">
        <v>0</v>
      </c>
      <c r="BP218">
        <v>0.75518399999999997</v>
      </c>
      <c r="BQ218">
        <v>1.00617</v>
      </c>
      <c r="BR218">
        <v>0</v>
      </c>
      <c r="BS218">
        <v>57.075506000000033</v>
      </c>
      <c r="BT218">
        <v>1.7613540000000001</v>
      </c>
      <c r="BU218">
        <v>2.3483999999999998</v>
      </c>
      <c r="BV218">
        <v>0</v>
      </c>
      <c r="BW218">
        <v>3.1888610000000002</v>
      </c>
      <c r="BX218">
        <v>35.588817000000013</v>
      </c>
      <c r="BY218">
        <v>0</v>
      </c>
      <c r="BZ218">
        <v>0</v>
      </c>
      <c r="CA218">
        <v>0</v>
      </c>
      <c r="CB218">
        <v>0</v>
      </c>
      <c r="CC218">
        <v>15.949427999999999</v>
      </c>
      <c r="CD218">
        <v>16.158011999999999</v>
      </c>
      <c r="CE218">
        <v>16.704612000000001</v>
      </c>
      <c r="CF218">
        <v>0</v>
      </c>
      <c r="CG218">
        <v>25.974236000000001</v>
      </c>
      <c r="CH218"/>
      <c r="CI218"/>
      <c r="CJ218"/>
      <c r="CK218"/>
      <c r="CL218"/>
      <c r="CM218"/>
      <c r="CN218"/>
      <c r="CO218"/>
      <c r="CP218"/>
      <c r="CQ218"/>
      <c r="CR218"/>
      <c r="CS218"/>
      <c r="CT218"/>
      <c r="CU218"/>
      <c r="CV218"/>
      <c r="CW218"/>
      <c r="CX218"/>
      <c r="CY218"/>
    </row>
    <row r="219">
      <c r="A219" t="s">
        <v>691</v>
      </c>
      <c r="B219">
        <v>2013</v>
      </c>
      <c r="C219" t="s">
        <v>697</v>
      </c>
      <c r="D219">
        <v>154</v>
      </c>
      <c r="E219" t="s">
        <v>62</v>
      </c>
      <c r="F219" t="s">
        <v>277</v>
      </c>
      <c r="G219" t="s">
        <v>197</v>
      </c>
      <c r="H219">
        <v>0</v>
      </c>
      <c r="I219">
        <v>0</v>
      </c>
      <c r="J219">
        <v>0.0072882086772430004</v>
      </c>
      <c r="K219">
        <v>0</v>
      </c>
      <c r="L219">
        <v>7.4737977306187444</v>
      </c>
      <c r="M219">
        <v>0.087681606082824201</v>
      </c>
      <c r="N219">
        <v>2.9972827743753681</v>
      </c>
      <c r="O219">
        <v>5.2188322890406331</v>
      </c>
      <c r="P219">
        <v>8.6421101844256505</v>
      </c>
      <c r="Q219">
        <v>28.162348021174481</v>
      </c>
      <c r="R219">
        <v>0</v>
      </c>
      <c r="S219">
        <v>0</v>
      </c>
      <c r="T219">
        <v>0</v>
      </c>
      <c r="U219">
        <v>0</v>
      </c>
      <c r="V219">
        <v>4.0811104852451443</v>
      </c>
      <c r="W219" t="s">
        <v>435</v>
      </c>
      <c r="X219" t="s">
        <v>436</v>
      </c>
      <c r="Y219" t="s">
        <v>437</v>
      </c>
      <c r="Z219" t="s">
        <v>438</v>
      </c>
      <c r="AA219" t="s">
        <v>197</v>
      </c>
      <c r="AB219" t="s">
        <v>197</v>
      </c>
      <c r="AC219" t="s">
        <v>197</v>
      </c>
      <c r="AD219" t="s">
        <v>197</v>
      </c>
      <c r="AE219" t="s">
        <v>197</v>
      </c>
      <c r="AF219" t="s">
        <v>197</v>
      </c>
      <c r="AG219" t="s">
        <v>197</v>
      </c>
      <c r="AH219" t="s">
        <v>197</v>
      </c>
      <c r="AI219" t="s">
        <v>197</v>
      </c>
      <c r="AJ219" t="s">
        <v>197</v>
      </c>
      <c r="AK219" t="s">
        <v>197</v>
      </c>
      <c r="AL219" t="s">
        <v>197</v>
      </c>
      <c r="AM219" t="s">
        <v>197</v>
      </c>
      <c r="AN219" t="s">
        <v>197</v>
      </c>
      <c r="AO219" t="s">
        <v>197</v>
      </c>
      <c r="AP219" t="s">
        <v>197</v>
      </c>
      <c r="AQ219" t="s">
        <v>197</v>
      </c>
      <c r="AR219" t="s">
        <v>197</v>
      </c>
      <c r="AS219">
        <v>1.224159141271697</v>
      </c>
      <c r="AT219">
        <v>2.757733759199775</v>
      </c>
      <c r="AU219">
        <v>0.069270673459796803</v>
      </c>
      <c r="AV219">
        <v>1.153273660720517</v>
      </c>
      <c r="AW219"/>
      <c r="AX219"/>
      <c r="AY219"/>
      <c r="AZ219"/>
      <c r="BA219"/>
      <c r="BB219"/>
      <c r="BC219"/>
      <c r="BD219"/>
      <c r="BE219"/>
      <c r="BF219"/>
      <c r="BG219"/>
      <c r="BH219"/>
      <c r="BI219"/>
      <c r="BJ219"/>
      <c r="BK219"/>
      <c r="BL219"/>
      <c r="BM219"/>
      <c r="BN219"/>
      <c r="BO219">
        <v>0</v>
      </c>
      <c r="BP219">
        <v>0</v>
      </c>
      <c r="BQ219">
        <v>0.57578499999999999</v>
      </c>
      <c r="BR219">
        <v>0</v>
      </c>
      <c r="BS219">
        <v>590.22683199999949</v>
      </c>
      <c r="BT219">
        <v>0.57578499999999999</v>
      </c>
      <c r="BU219">
        <v>19.559722000000001</v>
      </c>
      <c r="BV219">
        <v>34.442360000000001</v>
      </c>
      <c r="BW219">
        <v>56.244831000000012</v>
      </c>
      <c r="BX219">
        <v>184.57603399999999</v>
      </c>
      <c r="BY219">
        <v>0</v>
      </c>
      <c r="BZ219">
        <v>0</v>
      </c>
      <c r="CA219">
        <v>0</v>
      </c>
      <c r="CB219">
        <v>0</v>
      </c>
      <c r="CC219">
        <v>295.40388500000012</v>
      </c>
      <c r="CD219">
        <v>174.453643</v>
      </c>
      <c r="CE219">
        <v>258.2482060000001</v>
      </c>
      <c r="CF219">
        <v>1.580562</v>
      </c>
      <c r="CG219">
        <v>156.52020600000009</v>
      </c>
      <c r="CH219"/>
      <c r="CI219"/>
      <c r="CJ219"/>
      <c r="CK219"/>
      <c r="CL219"/>
      <c r="CM219"/>
      <c r="CN219"/>
      <c r="CO219"/>
      <c r="CP219"/>
      <c r="CQ219"/>
      <c r="CR219"/>
      <c r="CS219"/>
      <c r="CT219"/>
      <c r="CU219"/>
      <c r="CV219"/>
      <c r="CW219"/>
      <c r="CX219"/>
      <c r="CY219"/>
    </row>
    <row r="220">
      <c r="A220" t="s">
        <v>691</v>
      </c>
      <c r="B220">
        <v>2013</v>
      </c>
      <c r="C220" t="s">
        <v>697</v>
      </c>
      <c r="D220">
        <v>155</v>
      </c>
      <c r="E220" t="s">
        <v>62</v>
      </c>
      <c r="F220" t="s">
        <v>278</v>
      </c>
      <c r="G220" t="s">
        <v>197</v>
      </c>
      <c r="H220">
        <v>0</v>
      </c>
      <c r="I220">
        <v>0</v>
      </c>
      <c r="J220">
        <v>0</v>
      </c>
      <c r="K220">
        <v>0</v>
      </c>
      <c r="L220">
        <v>0.61689755033532268</v>
      </c>
      <c r="M220">
        <v>0</v>
      </c>
      <c r="N220">
        <v>0.14394517196804971</v>
      </c>
      <c r="O220">
        <v>0.45619848189086021</v>
      </c>
      <c r="P220">
        <v>1.220221992592587</v>
      </c>
      <c r="Q220">
        <v>0.79615515054807395</v>
      </c>
      <c r="R220">
        <v>0</v>
      </c>
      <c r="S220">
        <v>0</v>
      </c>
      <c r="T220">
        <v>0</v>
      </c>
      <c r="U220">
        <v>0</v>
      </c>
      <c r="V220">
        <v>0.43668342664919552</v>
      </c>
      <c r="W220" t="s">
        <v>435</v>
      </c>
      <c r="X220" t="s">
        <v>436</v>
      </c>
      <c r="Y220" t="s">
        <v>437</v>
      </c>
      <c r="Z220" t="s">
        <v>438</v>
      </c>
      <c r="AA220" t="s">
        <v>197</v>
      </c>
      <c r="AB220" t="s">
        <v>197</v>
      </c>
      <c r="AC220" t="s">
        <v>197</v>
      </c>
      <c r="AD220" t="s">
        <v>197</v>
      </c>
      <c r="AE220" t="s">
        <v>197</v>
      </c>
      <c r="AF220" t="s">
        <v>197</v>
      </c>
      <c r="AG220" t="s">
        <v>197</v>
      </c>
      <c r="AH220" t="s">
        <v>197</v>
      </c>
      <c r="AI220" t="s">
        <v>197</v>
      </c>
      <c r="AJ220" t="s">
        <v>197</v>
      </c>
      <c r="AK220" t="s">
        <v>197</v>
      </c>
      <c r="AL220" t="s">
        <v>197</v>
      </c>
      <c r="AM220" t="s">
        <v>197</v>
      </c>
      <c r="AN220" t="s">
        <v>197</v>
      </c>
      <c r="AO220" t="s">
        <v>197</v>
      </c>
      <c r="AP220" t="s">
        <v>197</v>
      </c>
      <c r="AQ220" t="s">
        <v>197</v>
      </c>
      <c r="AR220" t="s">
        <v>197</v>
      </c>
      <c r="AS220">
        <v>0.020405320841759399</v>
      </c>
      <c r="AT220">
        <v>0.20092354508627591</v>
      </c>
      <c r="AU220">
        <v>0</v>
      </c>
      <c r="AV220">
        <v>0.19890254465204851</v>
      </c>
      <c r="AW220"/>
      <c r="AX220"/>
      <c r="AY220"/>
      <c r="AZ220"/>
      <c r="BA220"/>
      <c r="BB220"/>
      <c r="BC220"/>
      <c r="BD220"/>
      <c r="BE220"/>
      <c r="BF220"/>
      <c r="BG220"/>
      <c r="BH220"/>
      <c r="BI220"/>
      <c r="BJ220"/>
      <c r="BK220"/>
      <c r="BL220"/>
      <c r="BM220"/>
      <c r="BN220"/>
      <c r="BO220">
        <v>0</v>
      </c>
      <c r="BP220">
        <v>0</v>
      </c>
      <c r="BQ220">
        <v>0</v>
      </c>
      <c r="BR220">
        <v>0</v>
      </c>
      <c r="BS220">
        <v>48.718134999999997</v>
      </c>
      <c r="BT220">
        <v>0</v>
      </c>
      <c r="BU220">
        <v>0.93935999999999997</v>
      </c>
      <c r="BV220">
        <v>3.0107409999999999</v>
      </c>
      <c r="BW220">
        <v>7.9414839999999991</v>
      </c>
      <c r="BX220">
        <v>5.2180010000000001</v>
      </c>
      <c r="BY220">
        <v>0</v>
      </c>
      <c r="BZ220">
        <v>0</v>
      </c>
      <c r="CA220">
        <v>0</v>
      </c>
      <c r="CB220">
        <v>0</v>
      </c>
      <c r="CC220">
        <v>31.608549</v>
      </c>
      <c r="CD220">
        <v>2.9079410000000001</v>
      </c>
      <c r="CE220">
        <v>18.815501999999999</v>
      </c>
      <c r="CF220">
        <v>0</v>
      </c>
      <c r="CG220">
        <v>26.994692000000001</v>
      </c>
      <c r="CH220"/>
      <c r="CI220"/>
      <c r="CJ220"/>
      <c r="CK220"/>
      <c r="CL220"/>
      <c r="CM220"/>
      <c r="CN220"/>
      <c r="CO220"/>
      <c r="CP220"/>
      <c r="CQ220"/>
      <c r="CR220"/>
      <c r="CS220"/>
      <c r="CT220"/>
      <c r="CU220"/>
      <c r="CV220"/>
      <c r="CW220"/>
      <c r="CX220"/>
      <c r="CY220"/>
    </row>
    <row r="221">
      <c r="A221" t="s">
        <v>691</v>
      </c>
      <c r="B221">
        <v>2013</v>
      </c>
      <c r="C221" t="s">
        <v>697</v>
      </c>
      <c r="D221">
        <v>156</v>
      </c>
      <c r="E221" t="s">
        <v>62</v>
      </c>
      <c r="F221" t="s">
        <v>279</v>
      </c>
      <c r="G221" t="s">
        <v>197</v>
      </c>
      <c r="H221">
        <v>0</v>
      </c>
      <c r="I221">
        <v>0</v>
      </c>
      <c r="J221">
        <v>0</v>
      </c>
      <c r="K221">
        <v>0.0072978823081331001</v>
      </c>
      <c r="L221">
        <v>0.26269017351691498</v>
      </c>
      <c r="M221">
        <v>0.087681606082824201</v>
      </c>
      <c r="N221">
        <v>0.61099497037156203</v>
      </c>
      <c r="O221">
        <v>0.1596950231262903</v>
      </c>
      <c r="P221">
        <v>0.52824263999800014</v>
      </c>
      <c r="Q221">
        <v>0.56397191005264857</v>
      </c>
      <c r="R221">
        <v>0</v>
      </c>
      <c r="S221">
        <v>0</v>
      </c>
      <c r="T221">
        <v>0</v>
      </c>
      <c r="U221">
        <v>0</v>
      </c>
      <c r="V221">
        <v>0.1183978408283921</v>
      </c>
      <c r="W221" t="s">
        <v>435</v>
      </c>
      <c r="X221" t="s">
        <v>436</v>
      </c>
      <c r="Y221" t="s">
        <v>437</v>
      </c>
      <c r="Z221" t="s">
        <v>438</v>
      </c>
      <c r="AA221" t="s">
        <v>197</v>
      </c>
      <c r="AB221" t="s">
        <v>197</v>
      </c>
      <c r="AC221" t="s">
        <v>197</v>
      </c>
      <c r="AD221" t="s">
        <v>197</v>
      </c>
      <c r="AE221" t="s">
        <v>197</v>
      </c>
      <c r="AF221" t="s">
        <v>197</v>
      </c>
      <c r="AG221" t="s">
        <v>197</v>
      </c>
      <c r="AH221" t="s">
        <v>197</v>
      </c>
      <c r="AI221" t="s">
        <v>197</v>
      </c>
      <c r="AJ221" t="s">
        <v>197</v>
      </c>
      <c r="AK221" t="s">
        <v>197</v>
      </c>
      <c r="AL221" t="s">
        <v>197</v>
      </c>
      <c r="AM221" t="s">
        <v>197</v>
      </c>
      <c r="AN221" t="s">
        <v>197</v>
      </c>
      <c r="AO221" t="s">
        <v>197</v>
      </c>
      <c r="AP221" t="s">
        <v>197</v>
      </c>
      <c r="AQ221" t="s">
        <v>197</v>
      </c>
      <c r="AR221" t="s">
        <v>197</v>
      </c>
      <c r="AS221">
        <v>0.077413751358909599</v>
      </c>
      <c r="AT221">
        <v>0.098537603171225896</v>
      </c>
      <c r="AU221">
        <v>0</v>
      </c>
      <c r="AV221">
        <v>0.0078210006554623995</v>
      </c>
      <c r="AW221"/>
      <c r="AX221"/>
      <c r="AY221"/>
      <c r="AZ221"/>
      <c r="BA221"/>
      <c r="BB221"/>
      <c r="BC221"/>
      <c r="BD221"/>
      <c r="BE221"/>
      <c r="BF221"/>
      <c r="BG221"/>
      <c r="BH221"/>
      <c r="BI221"/>
      <c r="BJ221"/>
      <c r="BK221"/>
      <c r="BL221"/>
      <c r="BM221"/>
      <c r="BN221"/>
      <c r="BO221">
        <v>0</v>
      </c>
      <c r="BP221">
        <v>0</v>
      </c>
      <c r="BQ221">
        <v>0</v>
      </c>
      <c r="BR221">
        <v>0.57578499999999999</v>
      </c>
      <c r="BS221">
        <v>20.745381999999999</v>
      </c>
      <c r="BT221">
        <v>0.57578499999999999</v>
      </c>
      <c r="BU221">
        <v>3.9872420000000002</v>
      </c>
      <c r="BV221">
        <v>1.053928</v>
      </c>
      <c r="BW221">
        <v>3.4379240000000002</v>
      </c>
      <c r="BX221">
        <v>3.696272</v>
      </c>
      <c r="BY221">
        <v>0</v>
      </c>
      <c r="BZ221">
        <v>0</v>
      </c>
      <c r="CA221">
        <v>0</v>
      </c>
      <c r="CB221">
        <v>0</v>
      </c>
      <c r="CC221">
        <v>8.570015999999999</v>
      </c>
      <c r="CD221">
        <v>11.032152999999999</v>
      </c>
      <c r="CE221">
        <v>9.2275619999999989</v>
      </c>
      <c r="CF221">
        <v>0</v>
      </c>
      <c r="CG221">
        <v>1.0614520000000001</v>
      </c>
      <c r="CH221"/>
      <c r="CI221"/>
      <c r="CJ221"/>
      <c r="CK221"/>
      <c r="CL221"/>
      <c r="CM221"/>
      <c r="CN221"/>
      <c r="CO221"/>
      <c r="CP221"/>
      <c r="CQ221"/>
      <c r="CR221"/>
      <c r="CS221"/>
      <c r="CT221"/>
      <c r="CU221"/>
      <c r="CV221"/>
      <c r="CW221"/>
      <c r="CX221"/>
      <c r="CY221"/>
    </row>
    <row r="222">
      <c r="A222" t="s">
        <v>691</v>
      </c>
      <c r="B222">
        <v>2013</v>
      </c>
      <c r="C222" t="s">
        <v>697</v>
      </c>
      <c r="D222">
        <v>157</v>
      </c>
      <c r="E222" t="s">
        <v>62</v>
      </c>
      <c r="F222" t="s">
        <v>367</v>
      </c>
      <c r="G222" t="s">
        <v>197</v>
      </c>
      <c r="H222">
        <v>0</v>
      </c>
      <c r="I222">
        <v>0</v>
      </c>
      <c r="J222">
        <v>0</v>
      </c>
      <c r="K222">
        <v>0</v>
      </c>
      <c r="L222">
        <v>0.15956915413006589</v>
      </c>
      <c r="M222">
        <v>0</v>
      </c>
      <c r="N222">
        <v>0</v>
      </c>
      <c r="O222">
        <v>0.47866928846835471</v>
      </c>
      <c r="P222">
        <v>0.37599169434248869</v>
      </c>
      <c r="Q222">
        <v>0.4327370952254081</v>
      </c>
      <c r="R222">
        <v>0</v>
      </c>
      <c r="S222">
        <v>0</v>
      </c>
      <c r="T222">
        <v>0</v>
      </c>
      <c r="U222">
        <v>0</v>
      </c>
      <c r="V222">
        <v>0.0574634074862687</v>
      </c>
      <c r="W222" t="s">
        <v>435</v>
      </c>
      <c r="X222" t="s">
        <v>436</v>
      </c>
      <c r="Y222" t="s">
        <v>437</v>
      </c>
      <c r="Z222" t="s">
        <v>438</v>
      </c>
      <c r="AA222" t="s">
        <v>197</v>
      </c>
      <c r="AB222" t="s">
        <v>197</v>
      </c>
      <c r="AC222" t="s">
        <v>197</v>
      </c>
      <c r="AD222" t="s">
        <v>197</v>
      </c>
      <c r="AE222" t="s">
        <v>197</v>
      </c>
      <c r="AF222" t="s">
        <v>197</v>
      </c>
      <c r="AG222" t="s">
        <v>197</v>
      </c>
      <c r="AH222" t="s">
        <v>197</v>
      </c>
      <c r="AI222" t="s">
        <v>197</v>
      </c>
      <c r="AJ222" t="s">
        <v>197</v>
      </c>
      <c r="AK222" t="s">
        <v>197</v>
      </c>
      <c r="AL222" t="s">
        <v>197</v>
      </c>
      <c r="AM222" t="s">
        <v>197</v>
      </c>
      <c r="AN222" t="s">
        <v>197</v>
      </c>
      <c r="AO222" t="s">
        <v>197</v>
      </c>
      <c r="AP222" t="s">
        <v>197</v>
      </c>
      <c r="AQ222" t="s">
        <v>197</v>
      </c>
      <c r="AR222" t="s">
        <v>197</v>
      </c>
      <c r="AS222">
        <v>0.022167308329829102</v>
      </c>
      <c r="AT222">
        <v>0.044416491279489899</v>
      </c>
      <c r="AU222">
        <v>0</v>
      </c>
      <c r="AV222">
        <v>0.038927716789773303</v>
      </c>
      <c r="AW222"/>
      <c r="AX222"/>
      <c r="AY222"/>
      <c r="AZ222"/>
      <c r="BA222"/>
      <c r="BB222"/>
      <c r="BC222"/>
      <c r="BD222"/>
      <c r="BE222"/>
      <c r="BF222"/>
      <c r="BG222"/>
      <c r="BH222"/>
      <c r="BI222"/>
      <c r="BJ222"/>
      <c r="BK222"/>
      <c r="BL222"/>
      <c r="BM222"/>
      <c r="BN222"/>
      <c r="BO222">
        <v>0</v>
      </c>
      <c r="BP222">
        <v>0</v>
      </c>
      <c r="BQ222">
        <v>0</v>
      </c>
      <c r="BR222">
        <v>0</v>
      </c>
      <c r="BS222">
        <v>12.601625</v>
      </c>
      <c r="BT222">
        <v>0</v>
      </c>
      <c r="BU222">
        <v>0</v>
      </c>
      <c r="BV222">
        <v>3.1590400000000001</v>
      </c>
      <c r="BW222">
        <v>2.4470399999999999</v>
      </c>
      <c r="BX222">
        <v>2.8361589999999999</v>
      </c>
      <c r="BY222">
        <v>0</v>
      </c>
      <c r="BZ222">
        <v>0</v>
      </c>
      <c r="CA222">
        <v>0</v>
      </c>
      <c r="CB222">
        <v>0</v>
      </c>
      <c r="CC222">
        <v>4.1593859999999996</v>
      </c>
      <c r="CD222">
        <v>3.1590400000000001</v>
      </c>
      <c r="CE222">
        <v>4.1593859999999996</v>
      </c>
      <c r="CF222">
        <v>0</v>
      </c>
      <c r="CG222">
        <v>5.2831989999999998</v>
      </c>
      <c r="CH222"/>
      <c r="CI222"/>
      <c r="CJ222"/>
      <c r="CK222"/>
      <c r="CL222"/>
      <c r="CM222"/>
      <c r="CN222"/>
      <c r="CO222"/>
      <c r="CP222"/>
      <c r="CQ222"/>
      <c r="CR222"/>
      <c r="CS222"/>
      <c r="CT222"/>
      <c r="CU222"/>
      <c r="CV222"/>
      <c r="CW222"/>
      <c r="CX222"/>
      <c r="CY222"/>
    </row>
    <row r="223">
      <c r="A223" t="s">
        <v>691</v>
      </c>
      <c r="B223">
        <v>2013</v>
      </c>
      <c r="C223" t="s">
        <v>697</v>
      </c>
      <c r="D223">
        <v>158</v>
      </c>
      <c r="E223" t="s">
        <v>62</v>
      </c>
      <c r="F223" t="s">
        <v>368</v>
      </c>
      <c r="G223" t="s">
        <v>197</v>
      </c>
      <c r="H223">
        <v>0</v>
      </c>
      <c r="I223">
        <v>0.14564903991185921</v>
      </c>
      <c r="J223">
        <v>0</v>
      </c>
      <c r="K223">
        <v>0.0097199601975449003</v>
      </c>
      <c r="L223">
        <v>0.83415776061453073</v>
      </c>
      <c r="M223">
        <v>0.052010495971819101</v>
      </c>
      <c r="N223">
        <v>0.065178035518747096</v>
      </c>
      <c r="O223">
        <v>0.21457492131766739</v>
      </c>
      <c r="P223">
        <v>1.0311535033647341</v>
      </c>
      <c r="Q223">
        <v>1.0892807146672989</v>
      </c>
      <c r="R223">
        <v>0</v>
      </c>
      <c r="S223">
        <v>0.1571355824693231</v>
      </c>
      <c r="T223">
        <v>0</v>
      </c>
      <c r="U223">
        <v>0</v>
      </c>
      <c r="V223">
        <v>0.69918893730373255</v>
      </c>
      <c r="W223" t="s">
        <v>435</v>
      </c>
      <c r="X223" t="s">
        <v>436</v>
      </c>
      <c r="Y223" t="s">
        <v>437</v>
      </c>
      <c r="Z223" t="s">
        <v>438</v>
      </c>
      <c r="AA223" t="s">
        <v>197</v>
      </c>
      <c r="AB223" t="s">
        <v>197</v>
      </c>
      <c r="AC223" t="s">
        <v>197</v>
      </c>
      <c r="AD223" t="s">
        <v>197</v>
      </c>
      <c r="AE223" t="s">
        <v>197</v>
      </c>
      <c r="AF223" t="s">
        <v>197</v>
      </c>
      <c r="AG223" t="s">
        <v>197</v>
      </c>
      <c r="AH223" t="s">
        <v>197</v>
      </c>
      <c r="AI223" t="s">
        <v>197</v>
      </c>
      <c r="AJ223" t="s">
        <v>197</v>
      </c>
      <c r="AK223" t="s">
        <v>197</v>
      </c>
      <c r="AL223" t="s">
        <v>197</v>
      </c>
      <c r="AM223" t="s">
        <v>197</v>
      </c>
      <c r="AN223" t="s">
        <v>197</v>
      </c>
      <c r="AO223" t="s">
        <v>197</v>
      </c>
      <c r="AP223" t="s">
        <v>197</v>
      </c>
      <c r="AQ223" t="s">
        <v>197</v>
      </c>
      <c r="AR223" t="s">
        <v>197</v>
      </c>
      <c r="AS223">
        <v>0.10591842974626731</v>
      </c>
      <c r="AT223">
        <v>0.52632634376939225</v>
      </c>
      <c r="AU223">
        <v>0</v>
      </c>
      <c r="AV223">
        <v>0.1015620874959747</v>
      </c>
      <c r="AW223"/>
      <c r="AX223"/>
      <c r="AY223"/>
      <c r="AZ223"/>
      <c r="BA223"/>
      <c r="BB223"/>
      <c r="BC223"/>
      <c r="BD223"/>
      <c r="BE223"/>
      <c r="BF223"/>
      <c r="BG223"/>
      <c r="BH223"/>
      <c r="BI223"/>
      <c r="BJ223"/>
      <c r="BK223"/>
      <c r="BL223"/>
      <c r="BM223"/>
      <c r="BN223"/>
      <c r="BO223">
        <v>0</v>
      </c>
      <c r="BP223">
        <v>11.523355</v>
      </c>
      <c r="BQ223">
        <v>0</v>
      </c>
      <c r="BR223">
        <v>0.76688099999999992</v>
      </c>
      <c r="BS223">
        <v>65.875785000000008</v>
      </c>
      <c r="BT223">
        <v>0.34154099999999998</v>
      </c>
      <c r="BU223">
        <v>0.42534</v>
      </c>
      <c r="BV223">
        <v>1.416115</v>
      </c>
      <c r="BW223">
        <v>6.7109830000000006</v>
      </c>
      <c r="BX223">
        <v>7.1391460000000002</v>
      </c>
      <c r="BY223">
        <v>0</v>
      </c>
      <c r="BZ223">
        <v>11.523355</v>
      </c>
      <c r="CA223">
        <v>0</v>
      </c>
      <c r="CB223">
        <v>0</v>
      </c>
      <c r="CC223">
        <v>50.609541000000007</v>
      </c>
      <c r="CD223">
        <v>15.094325</v>
      </c>
      <c r="CE223">
        <v>49.287874000000002</v>
      </c>
      <c r="CF223">
        <v>0</v>
      </c>
      <c r="CG223">
        <v>13.783822000000001</v>
      </c>
      <c r="CH223"/>
      <c r="CI223"/>
      <c r="CJ223"/>
      <c r="CK223"/>
      <c r="CL223"/>
      <c r="CM223"/>
      <c r="CN223"/>
      <c r="CO223"/>
      <c r="CP223"/>
      <c r="CQ223"/>
      <c r="CR223"/>
      <c r="CS223"/>
      <c r="CT223"/>
      <c r="CU223"/>
      <c r="CV223"/>
      <c r="CW223"/>
      <c r="CX223"/>
      <c r="CY223"/>
    </row>
    <row r="224">
      <c r="A224" t="s">
        <v>691</v>
      </c>
      <c r="B224">
        <v>2013</v>
      </c>
      <c r="C224" t="s">
        <v>697</v>
      </c>
      <c r="D224">
        <v>159</v>
      </c>
      <c r="E224" t="s">
        <v>62</v>
      </c>
      <c r="F224" t="s">
        <v>369</v>
      </c>
      <c r="G224" t="s">
        <v>197</v>
      </c>
      <c r="H224">
        <v>0.4555993359618396</v>
      </c>
      <c r="I224">
        <v>0.29085548368478192</v>
      </c>
      <c r="J224">
        <v>1.722442064355411</v>
      </c>
      <c r="K224">
        <v>2.9708054174405309</v>
      </c>
      <c r="L224">
        <v>9.7870217075902577</v>
      </c>
      <c r="M224">
        <v>2.509572178329821</v>
      </c>
      <c r="N224">
        <v>6.8598575267661079</v>
      </c>
      <c r="O224">
        <v>16.21432135557172</v>
      </c>
      <c r="P224">
        <v>16.478470739459421</v>
      </c>
      <c r="Q224">
        <v>18.878900915745781</v>
      </c>
      <c r="R224">
        <v>0.46446981958259581</v>
      </c>
      <c r="S224">
        <v>0.31379366366481343</v>
      </c>
      <c r="T224">
        <v>1.3458585702406769</v>
      </c>
      <c r="U224">
        <v>2.2133123712775808</v>
      </c>
      <c r="V224">
        <v>6.7572784521264504</v>
      </c>
      <c r="W224" t="s">
        <v>435</v>
      </c>
      <c r="X224" t="s">
        <v>436</v>
      </c>
      <c r="Y224" t="s">
        <v>437</v>
      </c>
      <c r="Z224" t="s">
        <v>438</v>
      </c>
      <c r="AA224" t="s">
        <v>197</v>
      </c>
      <c r="AB224" t="s">
        <v>197</v>
      </c>
      <c r="AC224" t="s">
        <v>197</v>
      </c>
      <c r="AD224" t="s">
        <v>197</v>
      </c>
      <c r="AE224" t="s">
        <v>197</v>
      </c>
      <c r="AF224" t="s">
        <v>197</v>
      </c>
      <c r="AG224" t="s">
        <v>197</v>
      </c>
      <c r="AH224" t="s">
        <v>197</v>
      </c>
      <c r="AI224" t="s">
        <v>197</v>
      </c>
      <c r="AJ224" t="s">
        <v>197</v>
      </c>
      <c r="AK224" t="s">
        <v>197</v>
      </c>
      <c r="AL224" t="s">
        <v>197</v>
      </c>
      <c r="AM224" t="s">
        <v>197</v>
      </c>
      <c r="AN224" t="s">
        <v>197</v>
      </c>
      <c r="AO224" t="s">
        <v>197</v>
      </c>
      <c r="AP224" t="s">
        <v>197</v>
      </c>
      <c r="AQ224" t="s">
        <v>197</v>
      </c>
      <c r="AR224" t="s">
        <v>197</v>
      </c>
      <c r="AS224">
        <v>1.9089251569135059</v>
      </c>
      <c r="AT224">
        <v>4.9200712586011477</v>
      </c>
      <c r="AU224">
        <v>0.48060557925973629</v>
      </c>
      <c r="AV224">
        <v>3.3782973223491419</v>
      </c>
      <c r="AW224"/>
      <c r="AX224"/>
      <c r="AY224"/>
      <c r="AZ224"/>
      <c r="BA224"/>
      <c r="BB224"/>
      <c r="BC224"/>
      <c r="BD224"/>
      <c r="BE224"/>
      <c r="BF224"/>
      <c r="BG224"/>
      <c r="BH224"/>
      <c r="BI224"/>
      <c r="BJ224"/>
      <c r="BK224"/>
      <c r="BL224"/>
      <c r="BM224"/>
      <c r="BN224"/>
      <c r="BO224">
        <v>35.855446000000001</v>
      </c>
      <c r="BP224">
        <v>23.011693000000001</v>
      </c>
      <c r="BQ224">
        <v>136.07682600000001</v>
      </c>
      <c r="BR224">
        <v>234.38925499999991</v>
      </c>
      <c r="BS224">
        <v>772.90863699999943</v>
      </c>
      <c r="BT224">
        <v>16.479785</v>
      </c>
      <c r="BU224">
        <v>44.766182000000001</v>
      </c>
      <c r="BV224">
        <v>107.008515</v>
      </c>
      <c r="BW224">
        <v>107.245659</v>
      </c>
      <c r="BX224">
        <v>123.7323199999999</v>
      </c>
      <c r="BY224">
        <v>33.167962000000003</v>
      </c>
      <c r="BZ224">
        <v>23.011693000000001</v>
      </c>
      <c r="CA224">
        <v>97.41604199999999</v>
      </c>
      <c r="CB224">
        <v>160.30018100000001</v>
      </c>
      <c r="CC224">
        <v>489.11351800000011</v>
      </c>
      <c r="CD224">
        <v>272.03893399999998</v>
      </c>
      <c r="CE224">
        <v>460.74047999999999</v>
      </c>
      <c r="CF224">
        <v>10.966068</v>
      </c>
      <c r="CG224">
        <v>458.49637499999972</v>
      </c>
      <c r="CH224"/>
      <c r="CI224"/>
      <c r="CJ224"/>
      <c r="CK224"/>
      <c r="CL224"/>
      <c r="CM224"/>
      <c r="CN224"/>
      <c r="CO224"/>
      <c r="CP224"/>
      <c r="CQ224"/>
      <c r="CR224"/>
      <c r="CS224"/>
      <c r="CT224"/>
      <c r="CU224"/>
      <c r="CV224"/>
      <c r="CW224"/>
      <c r="CX224"/>
      <c r="CY224"/>
    </row>
    <row r="225">
      <c r="A225" t="s">
        <v>691</v>
      </c>
      <c r="B225">
        <v>2013</v>
      </c>
      <c r="C225" t="s">
        <v>697</v>
      </c>
      <c r="D225">
        <v>160</v>
      </c>
      <c r="E225" t="s">
        <v>62</v>
      </c>
      <c r="F225" t="s">
        <v>370</v>
      </c>
      <c r="G225" t="s">
        <v>197</v>
      </c>
      <c r="H225">
        <v>3.0976227523887339</v>
      </c>
      <c r="I225">
        <v>5.4051986036064319</v>
      </c>
      <c r="J225">
        <v>7.1803237336815826</v>
      </c>
      <c r="K225">
        <v>10.202261362369651</v>
      </c>
      <c r="L225">
        <v>12.02594557085197</v>
      </c>
      <c r="M225">
        <v>5.2396256358993192</v>
      </c>
      <c r="N225">
        <v>14.889262986560389</v>
      </c>
      <c r="O225">
        <v>14.141344256867599</v>
      </c>
      <c r="P225">
        <v>13.83192198648049</v>
      </c>
      <c r="Q225">
        <v>8.6303972301691392</v>
      </c>
      <c r="R225">
        <v>2.8695567879373058</v>
      </c>
      <c r="S225">
        <v>4.9137742512341802</v>
      </c>
      <c r="T225">
        <v>7.4606165349147187</v>
      </c>
      <c r="U225">
        <v>9.3779607895242236</v>
      </c>
      <c r="V225">
        <v>11.56869348755284</v>
      </c>
      <c r="W225" t="s">
        <v>435</v>
      </c>
      <c r="X225" t="s">
        <v>436</v>
      </c>
      <c r="Y225" t="s">
        <v>437</v>
      </c>
      <c r="Z225" t="s">
        <v>438</v>
      </c>
      <c r="AA225" t="s">
        <v>197</v>
      </c>
      <c r="AB225" t="s">
        <v>197</v>
      </c>
      <c r="AC225" t="s">
        <v>197</v>
      </c>
      <c r="AD225" t="s">
        <v>197</v>
      </c>
      <c r="AE225" t="s">
        <v>197</v>
      </c>
      <c r="AF225" t="s">
        <v>197</v>
      </c>
      <c r="AG225" t="s">
        <v>197</v>
      </c>
      <c r="AH225" t="s">
        <v>197</v>
      </c>
      <c r="AI225" t="s">
        <v>197</v>
      </c>
      <c r="AJ225" t="s">
        <v>197</v>
      </c>
      <c r="AK225" t="s">
        <v>197</v>
      </c>
      <c r="AL225" t="s">
        <v>197</v>
      </c>
      <c r="AM225" t="s">
        <v>197</v>
      </c>
      <c r="AN225" t="s">
        <v>197</v>
      </c>
      <c r="AO225" t="s">
        <v>197</v>
      </c>
      <c r="AP225" t="s">
        <v>197</v>
      </c>
      <c r="AQ225" t="s">
        <v>197</v>
      </c>
      <c r="AR225" t="s">
        <v>197</v>
      </c>
      <c r="AS225">
        <v>8.9762242437938422</v>
      </c>
      <c r="AT225">
        <v>10.34374761455704</v>
      </c>
      <c r="AU225">
        <v>2.2265740779287819</v>
      </c>
      <c r="AV225">
        <v>5.1187418035407104</v>
      </c>
      <c r="AW225"/>
      <c r="AX225"/>
      <c r="AY225"/>
      <c r="AZ225"/>
      <c r="BA225"/>
      <c r="BB225"/>
      <c r="BC225"/>
      <c r="BD225"/>
      <c r="BE225"/>
      <c r="BF225"/>
      <c r="BG225"/>
      <c r="BH225"/>
      <c r="BI225"/>
      <c r="BJ225"/>
      <c r="BK225"/>
      <c r="BL225"/>
      <c r="BM225"/>
      <c r="BN225"/>
      <c r="BO225">
        <v>243.78140300000001</v>
      </c>
      <c r="BP225">
        <v>427.64457900000002</v>
      </c>
      <c r="BQ225">
        <v>567.26184499999999</v>
      </c>
      <c r="BR225">
        <v>804.93337800000029</v>
      </c>
      <c r="BS225">
        <v>949.72275299999956</v>
      </c>
      <c r="BT225">
        <v>34.407420000000009</v>
      </c>
      <c r="BU225">
        <v>97.164620999999997</v>
      </c>
      <c r="BV225">
        <v>93.327634000000018</v>
      </c>
      <c r="BW225">
        <v>90.021314000000004</v>
      </c>
      <c r="BX225">
        <v>56.563625000000002</v>
      </c>
      <c r="BY225">
        <v>204.91611399999999</v>
      </c>
      <c r="BZ225">
        <v>360.34591400000022</v>
      </c>
      <c r="CA225">
        <v>540.01493900000003</v>
      </c>
      <c r="CB225">
        <v>679.20318499999996</v>
      </c>
      <c r="CC225">
        <v>837.37919200000022</v>
      </c>
      <c r="CD225">
        <v>1279.1923589999999</v>
      </c>
      <c r="CE225">
        <v>968.64110099999925</v>
      </c>
      <c r="CF225">
        <v>50.804160000000003</v>
      </c>
      <c r="CG225">
        <v>694.70633799999939</v>
      </c>
      <c r="CH225"/>
      <c r="CI225"/>
      <c r="CJ225"/>
      <c r="CK225"/>
      <c r="CL225"/>
      <c r="CM225"/>
      <c r="CN225"/>
      <c r="CO225"/>
      <c r="CP225"/>
      <c r="CQ225"/>
      <c r="CR225"/>
      <c r="CS225"/>
      <c r="CT225"/>
      <c r="CU225"/>
      <c r="CV225"/>
      <c r="CW225"/>
      <c r="CX225"/>
      <c r="CY225"/>
    </row>
    <row r="226">
      <c r="A226" t="s">
        <v>691</v>
      </c>
      <c r="B226">
        <v>2013</v>
      </c>
      <c r="C226" t="s">
        <v>697</v>
      </c>
      <c r="D226">
        <v>161</v>
      </c>
      <c r="E226" t="s">
        <v>62</v>
      </c>
      <c r="F226" t="s">
        <v>371</v>
      </c>
      <c r="G226" t="s">
        <v>197</v>
      </c>
      <c r="H226">
        <v>16.371413938591651</v>
      </c>
      <c r="I226">
        <v>19.620196239367331</v>
      </c>
      <c r="J226">
        <v>23.694655288692239</v>
      </c>
      <c r="K226">
        <v>34.97093271417657</v>
      </c>
      <c r="L226">
        <v>52.107274108364592</v>
      </c>
      <c r="M226">
        <v>20.16528952401303</v>
      </c>
      <c r="N226">
        <v>41.246060241054487</v>
      </c>
      <c r="O226">
        <v>46.778391846079337</v>
      </c>
      <c r="P226">
        <v>44.958199049935999</v>
      </c>
      <c r="Q226">
        <v>33.427903872898597</v>
      </c>
      <c r="R226">
        <v>15.754805875030289</v>
      </c>
      <c r="S226">
        <v>20.80059569740942</v>
      </c>
      <c r="T226">
        <v>22.234680110906329</v>
      </c>
      <c r="U226">
        <v>30.946106229084489</v>
      </c>
      <c r="V226">
        <v>53.378627558993188</v>
      </c>
      <c r="W226" t="s">
        <v>435</v>
      </c>
      <c r="X226" t="s">
        <v>436</v>
      </c>
      <c r="Y226" t="s">
        <v>437</v>
      </c>
      <c r="Z226" t="s">
        <v>438</v>
      </c>
      <c r="AA226" t="s">
        <v>197</v>
      </c>
      <c r="AB226" t="s">
        <v>197</v>
      </c>
      <c r="AC226" t="s">
        <v>197</v>
      </c>
      <c r="AD226" t="s">
        <v>197</v>
      </c>
      <c r="AE226" t="s">
        <v>197</v>
      </c>
      <c r="AF226" t="s">
        <v>197</v>
      </c>
      <c r="AG226" t="s">
        <v>197</v>
      </c>
      <c r="AH226" t="s">
        <v>197</v>
      </c>
      <c r="AI226" t="s">
        <v>197</v>
      </c>
      <c r="AJ226" t="s">
        <v>197</v>
      </c>
      <c r="AK226" t="s">
        <v>197</v>
      </c>
      <c r="AL226" t="s">
        <v>197</v>
      </c>
      <c r="AM226" t="s">
        <v>197</v>
      </c>
      <c r="AN226" t="s">
        <v>197</v>
      </c>
      <c r="AO226" t="s">
        <v>197</v>
      </c>
      <c r="AP226" t="s">
        <v>197</v>
      </c>
      <c r="AQ226" t="s">
        <v>197</v>
      </c>
      <c r="AR226" t="s">
        <v>197</v>
      </c>
      <c r="AS226">
        <v>30.262638928559149</v>
      </c>
      <c r="AT226">
        <v>50.459023760259988</v>
      </c>
      <c r="AU226">
        <v>4.2582253221795856</v>
      </c>
      <c r="AV226">
        <v>18.064872485399199</v>
      </c>
      <c r="AW226"/>
      <c r="AX226"/>
      <c r="AY226"/>
      <c r="AZ226"/>
      <c r="BA226"/>
      <c r="BB226"/>
      <c r="BC226"/>
      <c r="BD226"/>
      <c r="BE226"/>
      <c r="BF226"/>
      <c r="BG226"/>
      <c r="BH226"/>
      <c r="BI226"/>
      <c r="BJ226"/>
      <c r="BK226"/>
      <c r="BL226"/>
      <c r="BM226"/>
      <c r="BN226"/>
      <c r="BO226">
        <v>1288.422309</v>
      </c>
      <c r="BP226">
        <v>1552.296441999998</v>
      </c>
      <c r="BQ226">
        <v>1871.931458</v>
      </c>
      <c r="BR226">
        <v>2759.1207479999998</v>
      </c>
      <c r="BS226">
        <v>4115.0580239999963</v>
      </c>
      <c r="BT226">
        <v>132.42083199999999</v>
      </c>
      <c r="BU226">
        <v>269.16428399999978</v>
      </c>
      <c r="BV226">
        <v>308.72005899999988</v>
      </c>
      <c r="BW226">
        <v>292.5982489999999</v>
      </c>
      <c r="BX226">
        <v>219.086488</v>
      </c>
      <c r="BY226">
        <v>1125.0565280000001</v>
      </c>
      <c r="BZ226">
        <v>1525.3874689999991</v>
      </c>
      <c r="CA226">
        <v>1609.392382999999</v>
      </c>
      <c r="CB226">
        <v>2241.2861800000001</v>
      </c>
      <c r="CC226">
        <v>3863.716508999998</v>
      </c>
      <c r="CD226">
        <v>4312.697124000003</v>
      </c>
      <c r="CE226">
        <v>4725.2394540000032</v>
      </c>
      <c r="CF226">
        <v>97.160729000000003</v>
      </c>
      <c r="CG226">
        <v>2451.731673999996</v>
      </c>
      <c r="CH226"/>
      <c r="CI226"/>
      <c r="CJ226"/>
      <c r="CK226"/>
      <c r="CL226"/>
      <c r="CM226"/>
      <c r="CN226"/>
      <c r="CO226"/>
      <c r="CP226"/>
      <c r="CQ226"/>
      <c r="CR226"/>
      <c r="CS226"/>
      <c r="CT226"/>
      <c r="CU226"/>
      <c r="CV226"/>
      <c r="CW226"/>
      <c r="CX226"/>
      <c r="CY226"/>
    </row>
    <row r="227">
      <c r="A227" t="s">
        <v>691</v>
      </c>
      <c r="B227">
        <v>2013</v>
      </c>
      <c r="C227" t="s">
        <v>697</v>
      </c>
      <c r="D227">
        <v>162</v>
      </c>
      <c r="E227" t="s">
        <v>62</v>
      </c>
      <c r="F227" t="s">
        <v>284</v>
      </c>
      <c r="G227" t="s">
        <v>197</v>
      </c>
      <c r="H227">
        <v>80.026393428788793</v>
      </c>
      <c r="I227">
        <v>74.411550166097356</v>
      </c>
      <c r="J227">
        <v>66.867708204083868</v>
      </c>
      <c r="K227">
        <v>51.537720426392028</v>
      </c>
      <c r="L227">
        <v>14.96645932007478</v>
      </c>
      <c r="M227">
        <v>71.458900556582179</v>
      </c>
      <c r="N227">
        <v>28.371523212130551</v>
      </c>
      <c r="O227">
        <v>14.065096341263001</v>
      </c>
      <c r="P227">
        <v>8.8770361574576935</v>
      </c>
      <c r="Q227">
        <v>1.9290248173291951</v>
      </c>
      <c r="R227">
        <v>80.911167517449769</v>
      </c>
      <c r="S227">
        <v>73.639197180420396</v>
      </c>
      <c r="T227">
        <v>68.468128031184392</v>
      </c>
      <c r="U227">
        <v>57.091143403266933</v>
      </c>
      <c r="V227">
        <v>22.513765007782649</v>
      </c>
      <c r="W227" t="s">
        <v>435</v>
      </c>
      <c r="X227" t="s">
        <v>436</v>
      </c>
      <c r="Y227" t="s">
        <v>437</v>
      </c>
      <c r="Z227" t="s">
        <v>438</v>
      </c>
      <c r="AA227" t="s">
        <v>197</v>
      </c>
      <c r="AB227" t="s">
        <v>197</v>
      </c>
      <c r="AC227" t="s">
        <v>197</v>
      </c>
      <c r="AD227" t="s">
        <v>197</v>
      </c>
      <c r="AE227" t="s">
        <v>197</v>
      </c>
      <c r="AF227" t="s">
        <v>197</v>
      </c>
      <c r="AG227" t="s">
        <v>197</v>
      </c>
      <c r="AH227" t="s">
        <v>197</v>
      </c>
      <c r="AI227" t="s">
        <v>197</v>
      </c>
      <c r="AJ227" t="s">
        <v>197</v>
      </c>
      <c r="AK227" t="s">
        <v>197</v>
      </c>
      <c r="AL227" t="s">
        <v>197</v>
      </c>
      <c r="AM227" t="s">
        <v>197</v>
      </c>
      <c r="AN227" t="s">
        <v>197</v>
      </c>
      <c r="AO227" t="s">
        <v>197</v>
      </c>
      <c r="AP227" t="s">
        <v>197</v>
      </c>
      <c r="AQ227" t="s">
        <v>197</v>
      </c>
      <c r="AR227" t="s">
        <v>197</v>
      </c>
      <c r="AS227">
        <v>56.607029629686423</v>
      </c>
      <c r="AT227">
        <v>30.233384901429861</v>
      </c>
      <c r="AU227">
        <v>92.866913141966478</v>
      </c>
      <c r="AV227">
        <v>71.463837992609328</v>
      </c>
      <c r="AW227"/>
      <c r="AX227"/>
      <c r="AY227"/>
      <c r="AZ227"/>
      <c r="BA227"/>
      <c r="BB227"/>
      <c r="BC227"/>
      <c r="BD227"/>
      <c r="BE227"/>
      <c r="BF227"/>
      <c r="BG227"/>
      <c r="BH227"/>
      <c r="BI227"/>
      <c r="BJ227"/>
      <c r="BK227"/>
      <c r="BL227"/>
      <c r="BM227"/>
      <c r="BN227"/>
      <c r="BO227">
        <v>6298.0382140000029</v>
      </c>
      <c r="BP227">
        <v>5887.2390039999937</v>
      </c>
      <c r="BQ227">
        <v>5282.7004650000026</v>
      </c>
      <c r="BR227">
        <v>4066.1996320000039</v>
      </c>
      <c r="BS227">
        <v>1181.943395999999</v>
      </c>
      <c r="BT227">
        <v>469.2542129999996</v>
      </c>
      <c r="BU227">
        <v>185.14739800000009</v>
      </c>
      <c r="BV227">
        <v>92.824426000000031</v>
      </c>
      <c r="BW227">
        <v>57.773782999999987</v>
      </c>
      <c r="BX227">
        <v>12.642829000000001</v>
      </c>
      <c r="BY227">
        <v>5777.8964670000014</v>
      </c>
      <c r="BZ227">
        <v>5400.2447929999944</v>
      </c>
      <c r="CA227">
        <v>4955.8654850000103</v>
      </c>
      <c r="CB227">
        <v>4134.8526940000038</v>
      </c>
      <c r="CC227">
        <v>1629.6186229999989</v>
      </c>
      <c r="CD227">
        <v>8067.0087780000149</v>
      </c>
      <c r="CE227">
        <v>2831.2078300000048</v>
      </c>
      <c r="CF227">
        <v>2118.9618439999981</v>
      </c>
      <c r="CG227">
        <v>9698.9422589999976</v>
      </c>
      <c r="CH227"/>
      <c r="CI227"/>
      <c r="CJ227"/>
      <c r="CK227"/>
      <c r="CL227"/>
      <c r="CM227"/>
      <c r="CN227"/>
      <c r="CO227"/>
      <c r="CP227"/>
      <c r="CQ227"/>
      <c r="CR227"/>
      <c r="CS227"/>
      <c r="CT227"/>
      <c r="CU227"/>
      <c r="CV227"/>
      <c r="CW227"/>
      <c r="CX227"/>
      <c r="CY227"/>
    </row>
    <row r="228">
      <c r="A228" t="s">
        <v>691</v>
      </c>
      <c r="B228">
        <v>2013</v>
      </c>
      <c r="C228" t="s">
        <v>697</v>
      </c>
      <c r="D228">
        <v>163</v>
      </c>
      <c r="E228" t="s">
        <v>62</v>
      </c>
      <c r="F228" t="s">
        <v>285</v>
      </c>
      <c r="G228" t="s">
        <v>197</v>
      </c>
      <c r="H228">
        <v>0</v>
      </c>
      <c r="I228">
        <v>0</v>
      </c>
      <c r="J228">
        <v>0.046139069019756</v>
      </c>
      <c r="K228">
        <v>0.12092968119250209</v>
      </c>
      <c r="L228">
        <v>0.0071459022061462997</v>
      </c>
      <c r="M228">
        <v>0.053290272654990901</v>
      </c>
      <c r="N228">
        <v>0.2144987787615362</v>
      </c>
      <c r="O228">
        <v>0</v>
      </c>
      <c r="P228">
        <v>0.086710533890612895</v>
      </c>
      <c r="Q228">
        <v>0</v>
      </c>
      <c r="R228">
        <v>0</v>
      </c>
      <c r="S228">
        <v>0</v>
      </c>
      <c r="T228">
        <v>0.0070441607047347001</v>
      </c>
      <c r="U228">
        <v>0.15086613214980121</v>
      </c>
      <c r="V228">
        <v>0</v>
      </c>
      <c r="W228" t="s">
        <v>435</v>
      </c>
      <c r="X228" t="s">
        <v>436</v>
      </c>
      <c r="Y228" t="s">
        <v>437</v>
      </c>
      <c r="Z228" t="s">
        <v>438</v>
      </c>
      <c r="AA228" t="s">
        <v>197</v>
      </c>
      <c r="AB228" t="s">
        <v>197</v>
      </c>
      <c r="AC228" t="s">
        <v>197</v>
      </c>
      <c r="AD228" t="s">
        <v>197</v>
      </c>
      <c r="AE228" t="s">
        <v>197</v>
      </c>
      <c r="AF228" t="s">
        <v>197</v>
      </c>
      <c r="AG228" t="s">
        <v>197</v>
      </c>
      <c r="AH228" t="s">
        <v>197</v>
      </c>
      <c r="AI228" t="s">
        <v>197</v>
      </c>
      <c r="AJ228" t="s">
        <v>197</v>
      </c>
      <c r="AK228" t="s">
        <v>197</v>
      </c>
      <c r="AL228" t="s">
        <v>197</v>
      </c>
      <c r="AM228" t="s">
        <v>197</v>
      </c>
      <c r="AN228" t="s">
        <v>197</v>
      </c>
      <c r="AO228" t="s">
        <v>197</v>
      </c>
      <c r="AP228" t="s">
        <v>197</v>
      </c>
      <c r="AQ228" t="s">
        <v>197</v>
      </c>
      <c r="AR228" t="s">
        <v>197</v>
      </c>
      <c r="AS228">
        <v>0.0122780001416286</v>
      </c>
      <c r="AT228">
        <v>0.086937560024827998</v>
      </c>
      <c r="AU228">
        <v>0.022345917178585899</v>
      </c>
      <c r="AV228">
        <v>0.024680605945950899</v>
      </c>
      <c r="AW228"/>
      <c r="AX228"/>
      <c r="AY228"/>
      <c r="AZ228"/>
      <c r="BA228"/>
      <c r="BB228"/>
      <c r="BC228"/>
      <c r="BD228"/>
      <c r="BE228"/>
      <c r="BF228"/>
      <c r="BG228"/>
      <c r="BH228"/>
      <c r="BI228"/>
      <c r="BJ228"/>
      <c r="BK228"/>
      <c r="BL228"/>
      <c r="BM228"/>
      <c r="BN228"/>
      <c r="BO228">
        <v>0</v>
      </c>
      <c r="BP228">
        <v>0</v>
      </c>
      <c r="BQ228">
        <v>3.6450909999999999</v>
      </c>
      <c r="BR228">
        <v>9.5410550000000001</v>
      </c>
      <c r="BS228">
        <v>0.56433199999999994</v>
      </c>
      <c r="BT228">
        <v>0.34994500000000001</v>
      </c>
      <c r="BU228">
        <v>1.39978</v>
      </c>
      <c r="BV228">
        <v>0</v>
      </c>
      <c r="BW228">
        <v>0.56433199999999994</v>
      </c>
      <c r="BX228">
        <v>0</v>
      </c>
      <c r="BY228">
        <v>0</v>
      </c>
      <c r="BZ228">
        <v>0</v>
      </c>
      <c r="CA228">
        <v>0.50987099999999996</v>
      </c>
      <c r="CB228">
        <v>10.926550000000001</v>
      </c>
      <c r="CC228">
        <v>0</v>
      </c>
      <c r="CD228">
        <v>1.749725</v>
      </c>
      <c r="CE228">
        <v>8.1412750000000003</v>
      </c>
      <c r="CF228">
        <v>0.50987099999999996</v>
      </c>
      <c r="CG228">
        <v>3.3496069999999998</v>
      </c>
      <c r="CH228"/>
      <c r="CI228"/>
      <c r="CJ228"/>
      <c r="CK228"/>
      <c r="CL228"/>
      <c r="CM228"/>
      <c r="CN228"/>
      <c r="CO228"/>
      <c r="CP228"/>
      <c r="CQ228"/>
      <c r="CR228"/>
      <c r="CS228"/>
      <c r="CT228"/>
      <c r="CU228"/>
      <c r="CV228"/>
      <c r="CW228"/>
      <c r="CX228"/>
      <c r="CY228"/>
    </row>
    <row r="229">
      <c r="A229" t="s">
        <v>691</v>
      </c>
      <c r="B229">
        <v>2013</v>
      </c>
      <c r="C229" t="s">
        <v>697</v>
      </c>
      <c r="D229">
        <v>164</v>
      </c>
      <c r="E229" t="s">
        <v>62</v>
      </c>
      <c r="F229" t="s">
        <v>286</v>
      </c>
      <c r="G229" t="s">
        <v>197</v>
      </c>
      <c r="H229">
        <v>0</v>
      </c>
      <c r="I229">
        <v>0</v>
      </c>
      <c r="J229">
        <v>0.12280514852351709</v>
      </c>
      <c r="K229">
        <v>0</v>
      </c>
      <c r="L229">
        <v>0.55303076129406958</v>
      </c>
      <c r="M229">
        <v>0</v>
      </c>
      <c r="N229">
        <v>1.969859245416536</v>
      </c>
      <c r="O229">
        <v>1.2701791647067271</v>
      </c>
      <c r="P229">
        <v>2.3974327442482841</v>
      </c>
      <c r="Q229">
        <v>0.65918933191118767</v>
      </c>
      <c r="R229">
        <v>0</v>
      </c>
      <c r="S229">
        <v>0</v>
      </c>
      <c r="T229">
        <v>0.13403711346370939</v>
      </c>
      <c r="U229">
        <v>0</v>
      </c>
      <c r="V229">
        <v>0.0347231344723904</v>
      </c>
      <c r="W229" t="s">
        <v>435</v>
      </c>
      <c r="X229" t="s">
        <v>436</v>
      </c>
      <c r="Y229" t="s">
        <v>437</v>
      </c>
      <c r="Z229" t="s">
        <v>438</v>
      </c>
      <c r="AA229" t="s">
        <v>197</v>
      </c>
      <c r="AB229" t="s">
        <v>197</v>
      </c>
      <c r="AC229" t="s">
        <v>197</v>
      </c>
      <c r="AD229" t="s">
        <v>197</v>
      </c>
      <c r="AE229" t="s">
        <v>197</v>
      </c>
      <c r="AF229" t="s">
        <v>197</v>
      </c>
      <c r="AG229" t="s">
        <v>197</v>
      </c>
      <c r="AH229" t="s">
        <v>197</v>
      </c>
      <c r="AI229" t="s">
        <v>197</v>
      </c>
      <c r="AJ229" t="s">
        <v>197</v>
      </c>
      <c r="AK229" t="s">
        <v>197</v>
      </c>
      <c r="AL229" t="s">
        <v>197</v>
      </c>
      <c r="AM229" t="s">
        <v>197</v>
      </c>
      <c r="AN229" t="s">
        <v>197</v>
      </c>
      <c r="AO229" t="s">
        <v>197</v>
      </c>
      <c r="AP229" t="s">
        <v>197</v>
      </c>
      <c r="AQ229" t="s">
        <v>197</v>
      </c>
      <c r="AR229" t="s">
        <v>197</v>
      </c>
      <c r="AS229">
        <v>0.26477991046944099</v>
      </c>
      <c r="AT229">
        <v>0.031205439891996398</v>
      </c>
      <c r="AU229">
        <v>0</v>
      </c>
      <c r="AV229">
        <v>0.093727566176174407</v>
      </c>
      <c r="AW229"/>
      <c r="AX229"/>
      <c r="AY229"/>
      <c r="AZ229"/>
      <c r="BA229"/>
      <c r="BB229"/>
      <c r="BC229"/>
      <c r="BD229"/>
      <c r="BE229"/>
      <c r="BF229"/>
      <c r="BG229"/>
      <c r="BH229"/>
      <c r="BI229"/>
      <c r="BJ229"/>
      <c r="BK229"/>
      <c r="BL229"/>
      <c r="BM229"/>
      <c r="BN229"/>
      <c r="BO229">
        <v>0</v>
      </c>
      <c r="BP229">
        <v>0</v>
      </c>
      <c r="BQ229">
        <v>9.7018850000000008</v>
      </c>
      <c r="BR229">
        <v>0</v>
      </c>
      <c r="BS229">
        <v>43.67439499999999</v>
      </c>
      <c r="BT229">
        <v>0</v>
      </c>
      <c r="BU229">
        <v>12.854943</v>
      </c>
      <c r="BV229">
        <v>8.3827120000000015</v>
      </c>
      <c r="BW229">
        <v>15.603040999999999</v>
      </c>
      <c r="BX229">
        <v>4.3203270000000007</v>
      </c>
      <c r="BY229">
        <v>0</v>
      </c>
      <c r="BZ229">
        <v>0</v>
      </c>
      <c r="CA229">
        <v>9.7018850000000008</v>
      </c>
      <c r="CB229">
        <v>0</v>
      </c>
      <c r="CC229">
        <v>2.5133719999999999</v>
      </c>
      <c r="CD229">
        <v>37.733508999999991</v>
      </c>
      <c r="CE229">
        <v>2.9222359999999998</v>
      </c>
      <c r="CF229">
        <v>0</v>
      </c>
      <c r="CG229">
        <v>12.720535</v>
      </c>
      <c r="CH229"/>
      <c r="CI229"/>
      <c r="CJ229"/>
      <c r="CK229"/>
      <c r="CL229"/>
      <c r="CM229"/>
      <c r="CN229"/>
      <c r="CO229"/>
      <c r="CP229"/>
      <c r="CQ229"/>
      <c r="CR229"/>
      <c r="CS229"/>
      <c r="CT229"/>
      <c r="CU229"/>
      <c r="CV229"/>
      <c r="CW229"/>
      <c r="CX229"/>
      <c r="CY229"/>
    </row>
    <row r="230">
      <c r="A230" t="s">
        <v>691</v>
      </c>
      <c r="B230">
        <v>2013</v>
      </c>
      <c r="C230" t="s">
        <v>697</v>
      </c>
      <c r="D230">
        <v>165</v>
      </c>
      <c r="E230" t="s">
        <v>62</v>
      </c>
      <c r="F230" t="s">
        <v>287</v>
      </c>
      <c r="G230" t="s">
        <v>197</v>
      </c>
      <c r="H230">
        <v>0.0489705442689186</v>
      </c>
      <c r="I230">
        <v>0.1170053457457335</v>
      </c>
      <c r="J230">
        <v>0.34590231915211361</v>
      </c>
      <c r="K230">
        <v>0.18033255592300401</v>
      </c>
      <c r="L230">
        <v>0.37792854014448762</v>
      </c>
      <c r="M230">
        <v>0.077725875452681406</v>
      </c>
      <c r="N230">
        <v>1.10134498938619</v>
      </c>
      <c r="O230">
        <v>1.002697031667803</v>
      </c>
      <c r="P230">
        <v>0.9775784052904708</v>
      </c>
      <c r="Q230">
        <v>0</v>
      </c>
      <c r="R230">
        <v>0</v>
      </c>
      <c r="S230">
        <v>0.17550362480166429</v>
      </c>
      <c r="T230">
        <v>0.34963547858545119</v>
      </c>
      <c r="U230">
        <v>0.22061107469704741</v>
      </c>
      <c r="V230">
        <v>0.13372120063847581</v>
      </c>
      <c r="W230" t="s">
        <v>435</v>
      </c>
      <c r="X230" t="s">
        <v>436</v>
      </c>
      <c r="Y230" t="s">
        <v>437</v>
      </c>
      <c r="Z230" t="s">
        <v>438</v>
      </c>
      <c r="AA230" t="s">
        <v>197</v>
      </c>
      <c r="AB230" t="s">
        <v>197</v>
      </c>
      <c r="AC230" t="s">
        <v>197</v>
      </c>
      <c r="AD230" t="s">
        <v>197</v>
      </c>
      <c r="AE230" t="s">
        <v>197</v>
      </c>
      <c r="AF230" t="s">
        <v>197</v>
      </c>
      <c r="AG230" t="s">
        <v>197</v>
      </c>
      <c r="AH230" t="s">
        <v>197</v>
      </c>
      <c r="AI230" t="s">
        <v>197</v>
      </c>
      <c r="AJ230" t="s">
        <v>197</v>
      </c>
      <c r="AK230" t="s">
        <v>197</v>
      </c>
      <c r="AL230" t="s">
        <v>197</v>
      </c>
      <c r="AM230" t="s">
        <v>197</v>
      </c>
      <c r="AN230" t="s">
        <v>197</v>
      </c>
      <c r="AO230" t="s">
        <v>197</v>
      </c>
      <c r="AP230" t="s">
        <v>197</v>
      </c>
      <c r="AQ230" t="s">
        <v>197</v>
      </c>
      <c r="AR230" t="s">
        <v>197</v>
      </c>
      <c r="AS230">
        <v>0.39988449155553257</v>
      </c>
      <c r="AT230">
        <v>0.11930956410606899</v>
      </c>
      <c r="AU230">
        <v>0.076065288026745906</v>
      </c>
      <c r="AV230">
        <v>0.1076979712823701</v>
      </c>
      <c r="AW230"/>
      <c r="AX230"/>
      <c r="AY230"/>
      <c r="AZ230"/>
      <c r="BA230"/>
      <c r="BB230"/>
      <c r="BC230"/>
      <c r="BD230"/>
      <c r="BE230"/>
      <c r="BF230"/>
      <c r="BG230"/>
      <c r="BH230"/>
      <c r="BI230"/>
      <c r="BJ230"/>
      <c r="BK230"/>
      <c r="BL230"/>
      <c r="BM230"/>
      <c r="BN230"/>
      <c r="BO230">
        <v>3.853958</v>
      </c>
      <c r="BP230">
        <v>9.2571440000000003</v>
      </c>
      <c r="BQ230">
        <v>27.327067</v>
      </c>
      <c r="BR230">
        <v>14.227796</v>
      </c>
      <c r="BS230">
        <v>29.846080000000001</v>
      </c>
      <c r="BT230">
        <v>0.51040799999999997</v>
      </c>
      <c r="BU230">
        <v>7.1871770000000001</v>
      </c>
      <c r="BV230">
        <v>6.6174289999999996</v>
      </c>
      <c r="BW230">
        <v>6.362304</v>
      </c>
      <c r="BX230">
        <v>0</v>
      </c>
      <c r="BY230">
        <v>0</v>
      </c>
      <c r="BZ230">
        <v>12.870354000000001</v>
      </c>
      <c r="CA230">
        <v>25.307342999999999</v>
      </c>
      <c r="CB230">
        <v>15.97786</v>
      </c>
      <c r="CC230">
        <v>9.6791699999999992</v>
      </c>
      <c r="CD230">
        <v>56.987121999999999</v>
      </c>
      <c r="CE230">
        <v>11.172753999999999</v>
      </c>
      <c r="CF230">
        <v>1.7355959999999999</v>
      </c>
      <c r="CG230">
        <v>14.616573000000001</v>
      </c>
      <c r="CH230"/>
      <c r="CI230"/>
      <c r="CJ230"/>
      <c r="CK230"/>
      <c r="CL230"/>
      <c r="CM230"/>
      <c r="CN230"/>
      <c r="CO230"/>
      <c r="CP230"/>
      <c r="CQ230"/>
      <c r="CR230"/>
      <c r="CS230"/>
      <c r="CT230"/>
      <c r="CU230"/>
      <c r="CV230"/>
      <c r="CW230"/>
      <c r="CX230"/>
      <c r="CY230"/>
    </row>
    <row r="231">
      <c r="A231" t="s">
        <v>691</v>
      </c>
      <c r="B231">
        <v>2013</v>
      </c>
      <c r="C231" t="s">
        <v>697</v>
      </c>
      <c r="D231">
        <v>166</v>
      </c>
      <c r="E231" t="s">
        <v>62</v>
      </c>
      <c r="F231" t="s">
        <v>46</v>
      </c>
      <c r="G231" t="s">
        <v>197</v>
      </c>
      <c r="H231">
        <v>0</v>
      </c>
      <c r="I231">
        <v>0</v>
      </c>
      <c r="J231">
        <v>0</v>
      </c>
      <c r="K231">
        <v>0</v>
      </c>
      <c r="L231">
        <v>0.1053582449947926</v>
      </c>
      <c r="M231">
        <v>0</v>
      </c>
      <c r="N231">
        <v>1.1703291377704439</v>
      </c>
      <c r="O231">
        <v>0</v>
      </c>
      <c r="P231">
        <v>0.1049566654222472</v>
      </c>
      <c r="Q231">
        <v>0</v>
      </c>
      <c r="R231">
        <v>0</v>
      </c>
      <c r="S231">
        <v>0</v>
      </c>
      <c r="T231">
        <v>0</v>
      </c>
      <c r="U231">
        <v>0</v>
      </c>
      <c r="V231">
        <v>0</v>
      </c>
      <c r="W231" t="s">
        <v>435</v>
      </c>
      <c r="X231" t="s">
        <v>436</v>
      </c>
      <c r="Y231" t="s">
        <v>437</v>
      </c>
      <c r="Z231" t="s">
        <v>438</v>
      </c>
      <c r="AA231" t="s">
        <v>197</v>
      </c>
      <c r="AB231" t="s">
        <v>197</v>
      </c>
      <c r="AC231" t="s">
        <v>197</v>
      </c>
      <c r="AD231" t="s">
        <v>197</v>
      </c>
      <c r="AE231" t="s">
        <v>197</v>
      </c>
      <c r="AF231" t="s">
        <v>197</v>
      </c>
      <c r="AG231" t="s">
        <v>197</v>
      </c>
      <c r="AH231" t="s">
        <v>197</v>
      </c>
      <c r="AI231" t="s">
        <v>197</v>
      </c>
      <c r="AJ231" t="s">
        <v>197</v>
      </c>
      <c r="AK231" t="s">
        <v>197</v>
      </c>
      <c r="AL231" t="s">
        <v>197</v>
      </c>
      <c r="AM231" t="s">
        <v>197</v>
      </c>
      <c r="AN231" t="s">
        <v>197</v>
      </c>
      <c r="AO231" t="s">
        <v>197</v>
      </c>
      <c r="AP231" t="s">
        <v>197</v>
      </c>
      <c r="AQ231" t="s">
        <v>197</v>
      </c>
      <c r="AR231" t="s">
        <v>197</v>
      </c>
      <c r="AS231">
        <v>0.0047932565933183</v>
      </c>
      <c r="AT231">
        <v>0</v>
      </c>
      <c r="AU231">
        <v>0</v>
      </c>
      <c r="AV231">
        <v>0.056273631272068102</v>
      </c>
      <c r="AW231"/>
      <c r="AX231"/>
      <c r="AY231"/>
      <c r="AZ231"/>
      <c r="BA231"/>
      <c r="BB231"/>
      <c r="BC231"/>
      <c r="BD231"/>
      <c r="BE231"/>
      <c r="BF231"/>
      <c r="BG231"/>
      <c r="BH231"/>
      <c r="BI231"/>
      <c r="BJ231"/>
      <c r="BK231"/>
      <c r="BL231"/>
      <c r="BM231"/>
      <c r="BN231"/>
      <c r="BO231">
        <v>0</v>
      </c>
      <c r="BP231">
        <v>0</v>
      </c>
      <c r="BQ231">
        <v>0</v>
      </c>
      <c r="BR231">
        <v>0</v>
      </c>
      <c r="BS231">
        <v>8.3204370000000001</v>
      </c>
      <c r="BT231">
        <v>0</v>
      </c>
      <c r="BU231">
        <v>7.6373549999999986</v>
      </c>
      <c r="BV231">
        <v>0</v>
      </c>
      <c r="BW231">
        <v>0.68308199999999997</v>
      </c>
      <c r="BX231">
        <v>0</v>
      </c>
      <c r="BY231">
        <v>0</v>
      </c>
      <c r="BZ231">
        <v>0</v>
      </c>
      <c r="CA231">
        <v>0</v>
      </c>
      <c r="CB231">
        <v>0</v>
      </c>
      <c r="CC231">
        <v>0</v>
      </c>
      <c r="CD231">
        <v>0.68308199999999997</v>
      </c>
      <c r="CE231">
        <v>0</v>
      </c>
      <c r="CF231">
        <v>0</v>
      </c>
      <c r="CG231">
        <v>7.6373549999999986</v>
      </c>
      <c r="CH231"/>
      <c r="CI231"/>
      <c r="CJ231"/>
      <c r="CK231"/>
      <c r="CL231"/>
      <c r="CM231"/>
      <c r="CN231"/>
      <c r="CO231"/>
      <c r="CP231"/>
      <c r="CQ231"/>
      <c r="CR231"/>
      <c r="CS231"/>
      <c r="CT231"/>
      <c r="CU231"/>
      <c r="CV231"/>
      <c r="CW231"/>
      <c r="CX231"/>
      <c r="CY231"/>
    </row>
    <row r="232">
      <c r="A232" t="s">
        <v>691</v>
      </c>
      <c r="B232">
        <v>2016</v>
      </c>
      <c r="C232" t="s">
        <v>698</v>
      </c>
      <c r="D232">
        <v>16</v>
      </c>
      <c r="E232" t="s">
        <v>13</v>
      </c>
      <c r="F232" t="s">
        <v>14</v>
      </c>
      <c r="G232" t="s">
        <v>704</v>
      </c>
      <c r="H232">
        <v>21.015347574663679</v>
      </c>
      <c r="I232">
        <v>27.694432805149749</v>
      </c>
      <c r="J232">
        <v>34.972373920391853</v>
      </c>
      <c r="K232">
        <v>49.697704108525649</v>
      </c>
      <c r="L232">
        <v>83.522303145052589</v>
      </c>
      <c r="M232">
        <v>65.866583187284533</v>
      </c>
      <c r="N232">
        <v>82.356673293670383</v>
      </c>
      <c r="O232">
        <v>94.350724640155619</v>
      </c>
      <c r="P232">
        <v>96.955901413598937</v>
      </c>
      <c r="Q232">
        <v>97.131072254456939</v>
      </c>
      <c r="R232">
        <v>20.567601459568461</v>
      </c>
      <c r="S232">
        <v>25.357498435800419</v>
      </c>
      <c r="T232">
        <v>32.858367476143833</v>
      </c>
      <c r="U232">
        <v>42.46236898317381</v>
      </c>
      <c r="V232">
        <v>69.509411537803786</v>
      </c>
      <c r="W232" t="s">
        <v>245</v>
      </c>
      <c r="X232" t="s">
        <v>442</v>
      </c>
      <c r="Y232" t="s">
        <v>246</v>
      </c>
      <c r="Z232" t="s">
        <v>247</v>
      </c>
      <c r="AA232" t="s">
        <v>249</v>
      </c>
      <c r="AB232" t="s">
        <v>250</v>
      </c>
      <c r="AC232" t="s">
        <v>251</v>
      </c>
      <c r="AD232" t="s">
        <v>252</v>
      </c>
      <c r="AE232" t="s">
        <v>253</v>
      </c>
      <c r="AF232" t="s">
        <v>254</v>
      </c>
      <c r="AG232" t="s">
        <v>255</v>
      </c>
      <c r="AH232" t="s">
        <v>256</v>
      </c>
      <c r="AI232" t="s">
        <v>257</v>
      </c>
      <c r="AJ232" t="s">
        <v>258</v>
      </c>
      <c r="AK232" t="s">
        <v>259</v>
      </c>
      <c r="AL232" t="s">
        <v>260</v>
      </c>
      <c r="AM232" t="s">
        <v>261</v>
      </c>
      <c r="AN232" t="s">
        <v>262</v>
      </c>
      <c r="AO232" t="s">
        <v>263</v>
      </c>
      <c r="AP232" t="s">
        <v>264</v>
      </c>
      <c r="AQ232" t="s">
        <v>265</v>
      </c>
      <c r="AR232" t="s">
        <v>266</v>
      </c>
      <c r="AS232">
        <v>51.64589079206111</v>
      </c>
      <c r="AT232">
        <v>33.236927673898172</v>
      </c>
      <c r="AU232">
        <v>72.032642058835478</v>
      </c>
      <c r="AV232">
        <v>40.655099112673653</v>
      </c>
      <c r="AW232">
        <v>39.848350537408933</v>
      </c>
      <c r="AX232">
        <v>16.268368986774671</v>
      </c>
      <c r="AY232">
        <v>30.897776391570609</v>
      </c>
      <c r="AZ232">
        <v>26.745112670574859</v>
      </c>
      <c r="BA232">
        <v>42.13534886663831</v>
      </c>
      <c r="BB232">
        <v>46.615771255542903</v>
      </c>
      <c r="BC232">
        <v>54.17283890456158</v>
      </c>
      <c r="BD232">
        <v>70.370738980292373</v>
      </c>
      <c r="BE232">
        <v>56.123983279342561</v>
      </c>
      <c r="BF232">
        <v>28.453557995756849</v>
      </c>
      <c r="BG232">
        <v>61.757644080733151</v>
      </c>
      <c r="BH232">
        <v>66.232550309453487</v>
      </c>
      <c r="BI232">
        <v>33.295608567602329</v>
      </c>
      <c r="BJ232">
        <v>59.355091376495992</v>
      </c>
      <c r="BK232">
        <v>25.571604867999309</v>
      </c>
      <c r="BL232">
        <v>28.48139950105935</v>
      </c>
      <c r="BM232">
        <v>64.345288354783165</v>
      </c>
      <c r="BN232">
        <v>16.685279699377869</v>
      </c>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row>
    <row r="233">
      <c r="A233" t="s">
        <v>691</v>
      </c>
      <c r="B233">
        <v>2016</v>
      </c>
      <c r="C233" t="s">
        <v>698</v>
      </c>
      <c r="D233">
        <v>17</v>
      </c>
      <c r="E233" t="s">
        <v>13</v>
      </c>
      <c r="F233" t="s">
        <v>51</v>
      </c>
      <c r="G233" t="s">
        <v>197</v>
      </c>
      <c r="H233">
        <v>78.984652425336449</v>
      </c>
      <c r="I233">
        <v>72.305567194850198</v>
      </c>
      <c r="J233">
        <v>65.027626079607998</v>
      </c>
      <c r="K233">
        <v>50.302295891474706</v>
      </c>
      <c r="L233">
        <v>16.477696854947439</v>
      </c>
      <c r="M233">
        <v>34.133416812715438</v>
      </c>
      <c r="N233">
        <v>17.64332670632956</v>
      </c>
      <c r="O233">
        <v>5.6492753598443626</v>
      </c>
      <c r="P233">
        <v>3.044098586401045</v>
      </c>
      <c r="Q233">
        <v>2.868927745543091</v>
      </c>
      <c r="R233">
        <v>79.432398540431493</v>
      </c>
      <c r="S233">
        <v>74.64250156419962</v>
      </c>
      <c r="T233">
        <v>67.141632523856231</v>
      </c>
      <c r="U233">
        <v>57.537631016826147</v>
      </c>
      <c r="V233">
        <v>30.490588462196559</v>
      </c>
      <c r="W233" t="s">
        <v>245</v>
      </c>
      <c r="X233" t="s">
        <v>442</v>
      </c>
      <c r="Y233" t="s">
        <v>246</v>
      </c>
      <c r="Z233" t="s">
        <v>247</v>
      </c>
      <c r="AA233" t="s">
        <v>249</v>
      </c>
      <c r="AB233" t="s">
        <v>250</v>
      </c>
      <c r="AC233" t="s">
        <v>251</v>
      </c>
      <c r="AD233" t="s">
        <v>252</v>
      </c>
      <c r="AE233" t="s">
        <v>253</v>
      </c>
      <c r="AF233" t="s">
        <v>254</v>
      </c>
      <c r="AG233" t="s">
        <v>255</v>
      </c>
      <c r="AH233" t="s">
        <v>256</v>
      </c>
      <c r="AI233" t="s">
        <v>257</v>
      </c>
      <c r="AJ233" t="s">
        <v>258</v>
      </c>
      <c r="AK233" t="s">
        <v>259</v>
      </c>
      <c r="AL233" t="s">
        <v>260</v>
      </c>
      <c r="AM233" t="s">
        <v>261</v>
      </c>
      <c r="AN233" t="s">
        <v>262</v>
      </c>
      <c r="AO233" t="s">
        <v>263</v>
      </c>
      <c r="AP233" t="s">
        <v>264</v>
      </c>
      <c r="AQ233" t="s">
        <v>265</v>
      </c>
      <c r="AR233" t="s">
        <v>266</v>
      </c>
      <c r="AS233">
        <v>48.354109207938912</v>
      </c>
      <c r="AT233">
        <v>66.763072326101792</v>
      </c>
      <c r="AU233">
        <v>27.96735794116449</v>
      </c>
      <c r="AV233">
        <v>59.344900887326418</v>
      </c>
      <c r="AW233">
        <v>60.151649462591131</v>
      </c>
      <c r="AX233">
        <v>83.731631013225325</v>
      </c>
      <c r="AY233">
        <v>69.102223608429483</v>
      </c>
      <c r="AZ233">
        <v>73.254887329425188</v>
      </c>
      <c r="BA233">
        <v>57.864651133361967</v>
      </c>
      <c r="BB233">
        <v>53.384228744457047</v>
      </c>
      <c r="BC233">
        <v>45.827161095438413</v>
      </c>
      <c r="BD233">
        <v>29.629261019707581</v>
      </c>
      <c r="BE233">
        <v>43.876016720657333</v>
      </c>
      <c r="BF233">
        <v>71.546442004243389</v>
      </c>
      <c r="BG233">
        <v>38.242355919266849</v>
      </c>
      <c r="BH233">
        <v>33.767449690546528</v>
      </c>
      <c r="BI233">
        <v>66.704391432397671</v>
      </c>
      <c r="BJ233">
        <v>40.644908623503923</v>
      </c>
      <c r="BK233">
        <v>74.428395132000659</v>
      </c>
      <c r="BL233">
        <v>71.518600498940827</v>
      </c>
      <c r="BM233">
        <v>35.654711645216949</v>
      </c>
      <c r="BN233">
        <v>83.314720300622085</v>
      </c>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row>
    <row r="234">
      <c r="A234" t="s">
        <v>691</v>
      </c>
      <c r="B234">
        <v>2016</v>
      </c>
      <c r="C234" t="s">
        <v>698</v>
      </c>
      <c r="D234">
        <v>18</v>
      </c>
      <c r="E234" t="s">
        <v>60</v>
      </c>
      <c r="F234" t="s">
        <v>15</v>
      </c>
      <c r="G234" t="s">
        <v>705</v>
      </c>
      <c r="H234">
        <v>18.59766258951726</v>
      </c>
      <c r="I234">
        <v>26.41232052032548</v>
      </c>
      <c r="J234">
        <v>33.522910922997497</v>
      </c>
      <c r="K234">
        <v>47.897080612041528</v>
      </c>
      <c r="L234">
        <v>82.006003934520123</v>
      </c>
      <c r="M234">
        <v>56.538044407163113</v>
      </c>
      <c r="N234">
        <v>79.212367802378239</v>
      </c>
      <c r="O234">
        <v>91.803386625508367</v>
      </c>
      <c r="P234">
        <v>96.272472719378939</v>
      </c>
      <c r="Q234">
        <v>97.131072254456939</v>
      </c>
      <c r="R234">
        <v>18.37655900308464</v>
      </c>
      <c r="S234">
        <v>24.251727427823599</v>
      </c>
      <c r="T234">
        <v>31.625286701284281</v>
      </c>
      <c r="U234">
        <v>40.913391020607413</v>
      </c>
      <c r="V234">
        <v>67.982912047830055</v>
      </c>
      <c r="W234" t="s">
        <v>245</v>
      </c>
      <c r="X234" t="s">
        <v>442</v>
      </c>
      <c r="Y234" t="s">
        <v>246</v>
      </c>
      <c r="Z234" t="s">
        <v>247</v>
      </c>
      <c r="AA234" t="s">
        <v>249</v>
      </c>
      <c r="AB234" t="s">
        <v>250</v>
      </c>
      <c r="AC234" t="s">
        <v>251</v>
      </c>
      <c r="AD234" t="s">
        <v>252</v>
      </c>
      <c r="AE234" t="s">
        <v>253</v>
      </c>
      <c r="AF234" t="s">
        <v>254</v>
      </c>
      <c r="AG234" t="s">
        <v>255</v>
      </c>
      <c r="AH234" t="s">
        <v>256</v>
      </c>
      <c r="AI234" t="s">
        <v>257</v>
      </c>
      <c r="AJ234" t="s">
        <v>258</v>
      </c>
      <c r="AK234" t="s">
        <v>259</v>
      </c>
      <c r="AL234" t="s">
        <v>260</v>
      </c>
      <c r="AM234" t="s">
        <v>261</v>
      </c>
      <c r="AN234" t="s">
        <v>262</v>
      </c>
      <c r="AO234" t="s">
        <v>263</v>
      </c>
      <c r="AP234" t="s">
        <v>264</v>
      </c>
      <c r="AQ234" t="s">
        <v>265</v>
      </c>
      <c r="AR234" t="s">
        <v>266</v>
      </c>
      <c r="AS234">
        <v>51.196595933874669</v>
      </c>
      <c r="AT234">
        <v>32.209903989225623</v>
      </c>
      <c r="AU234">
        <v>71.510286152574452</v>
      </c>
      <c r="AV234">
        <v>40.562316418400087</v>
      </c>
      <c r="AW234">
        <v>21.276028147883991</v>
      </c>
      <c r="AX234">
        <v>15.350429224012579</v>
      </c>
      <c r="AY234">
        <v>28.538516944387229</v>
      </c>
      <c r="AZ234">
        <v>26.30116355688099</v>
      </c>
      <c r="BA234">
        <v>41.811310464944683</v>
      </c>
      <c r="BB234">
        <v>40.241289338776618</v>
      </c>
      <c r="BC234">
        <v>53.493928276207043</v>
      </c>
      <c r="BD234">
        <v>69.82330235357604</v>
      </c>
      <c r="BE234">
        <v>54.790595982436528</v>
      </c>
      <c r="BF234">
        <v>27.204139207115841</v>
      </c>
      <c r="BG234">
        <v>59.606628152410792</v>
      </c>
      <c r="BH234">
        <v>65.40469129302393</v>
      </c>
      <c r="BI234">
        <v>32.398619780079009</v>
      </c>
      <c r="BJ234">
        <v>56.721856445866507</v>
      </c>
      <c r="BK234">
        <v>24.676069414642239</v>
      </c>
      <c r="BL234">
        <v>27.896283359610472</v>
      </c>
      <c r="BM234">
        <v>62.622521075040467</v>
      </c>
      <c r="BN234">
        <v>16.557203293458429</v>
      </c>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row>
    <row r="235">
      <c r="A235" t="s">
        <v>691</v>
      </c>
      <c r="B235">
        <v>2016</v>
      </c>
      <c r="C235" t="s">
        <v>698</v>
      </c>
      <c r="D235">
        <v>19</v>
      </c>
      <c r="E235" t="s">
        <v>60</v>
      </c>
      <c r="F235" t="s">
        <v>16</v>
      </c>
      <c r="G235" t="s">
        <v>706</v>
      </c>
      <c r="H235">
        <v>2.4176849851464111</v>
      </c>
      <c r="I235">
        <v>1.2821122848242721</v>
      </c>
      <c r="J235">
        <v>1.44946299739436</v>
      </c>
      <c r="K235">
        <v>1.800623496484159</v>
      </c>
      <c r="L235">
        <v>1.5162992105324491</v>
      </c>
      <c r="M235">
        <v>9.3285387801213933</v>
      </c>
      <c r="N235">
        <v>3.144305491292128</v>
      </c>
      <c r="O235">
        <v>2.5473380146472628</v>
      </c>
      <c r="P235">
        <v>0.68342869422000674</v>
      </c>
      <c r="Q235">
        <v>0</v>
      </c>
      <c r="R235">
        <v>2.1910424564838329</v>
      </c>
      <c r="S235">
        <v>1.1057710079768299</v>
      </c>
      <c r="T235">
        <v>1.2330807748595649</v>
      </c>
      <c r="U235">
        <v>1.548977962566412</v>
      </c>
      <c r="V235">
        <v>1.526499489973735</v>
      </c>
      <c r="W235" t="s">
        <v>245</v>
      </c>
      <c r="X235" t="s">
        <v>442</v>
      </c>
      <c r="Y235" t="s">
        <v>246</v>
      </c>
      <c r="Z235" t="s">
        <v>247</v>
      </c>
      <c r="AA235" t="s">
        <v>249</v>
      </c>
      <c r="AB235" t="s">
        <v>250</v>
      </c>
      <c r="AC235" t="s">
        <v>251</v>
      </c>
      <c r="AD235" t="s">
        <v>252</v>
      </c>
      <c r="AE235" t="s">
        <v>253</v>
      </c>
      <c r="AF235" t="s">
        <v>254</v>
      </c>
      <c r="AG235" t="s">
        <v>255</v>
      </c>
      <c r="AH235" t="s">
        <v>256</v>
      </c>
      <c r="AI235" t="s">
        <v>257</v>
      </c>
      <c r="AJ235" t="s">
        <v>258</v>
      </c>
      <c r="AK235" t="s">
        <v>259</v>
      </c>
      <c r="AL235" t="s">
        <v>260</v>
      </c>
      <c r="AM235" t="s">
        <v>261</v>
      </c>
      <c r="AN235" t="s">
        <v>262</v>
      </c>
      <c r="AO235" t="s">
        <v>263</v>
      </c>
      <c r="AP235" t="s">
        <v>264</v>
      </c>
      <c r="AQ235" t="s">
        <v>265</v>
      </c>
      <c r="AR235" t="s">
        <v>266</v>
      </c>
      <c r="AS235">
        <v>0.44929485818644649</v>
      </c>
      <c r="AT235">
        <v>1.0270236846725549</v>
      </c>
      <c r="AU235">
        <v>0.52235590626102013</v>
      </c>
      <c r="AV235">
        <v>0.092782694273557897</v>
      </c>
      <c r="AW235">
        <v>18.572322389524949</v>
      </c>
      <c r="AX235">
        <v>0.91793976276208011</v>
      </c>
      <c r="AY235">
        <v>2.3592594471833839</v>
      </c>
      <c r="AZ235">
        <v>0.44394911369386819</v>
      </c>
      <c r="BA235">
        <v>0.32403840169362558</v>
      </c>
      <c r="BB235">
        <v>6.3744819167662978</v>
      </c>
      <c r="BC235">
        <v>0.67891062835456639</v>
      </c>
      <c r="BD235">
        <v>0.54743662671633442</v>
      </c>
      <c r="BE235">
        <v>1.333387296906025</v>
      </c>
      <c r="BF235">
        <v>1.249418788641014</v>
      </c>
      <c r="BG235">
        <v>2.151015928322364</v>
      </c>
      <c r="BH235">
        <v>0.82785901642954896</v>
      </c>
      <c r="BI235">
        <v>0.89698878752332412</v>
      </c>
      <c r="BJ235">
        <v>2.633234930629492</v>
      </c>
      <c r="BK235">
        <v>0.89553545335707474</v>
      </c>
      <c r="BL235">
        <v>0.58511614144887458</v>
      </c>
      <c r="BM235">
        <v>1.722767279742689</v>
      </c>
      <c r="BN235">
        <v>0.128076405919439</v>
      </c>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row>
    <row r="236">
      <c r="A236" t="s">
        <v>691</v>
      </c>
      <c r="B236">
        <v>2016</v>
      </c>
      <c r="C236" t="s">
        <v>698</v>
      </c>
      <c r="D236">
        <v>20</v>
      </c>
      <c r="E236" t="s">
        <v>60</v>
      </c>
      <c r="F236" t="s">
        <v>22</v>
      </c>
      <c r="G236" t="s">
        <v>707</v>
      </c>
      <c r="H236">
        <v>47.73979899976861</v>
      </c>
      <c r="I236">
        <v>47.432135738954777</v>
      </c>
      <c r="J236">
        <v>45.160961413046358</v>
      </c>
      <c r="K236">
        <v>33.13432750220516</v>
      </c>
      <c r="L236">
        <v>14.096650790701551</v>
      </c>
      <c r="M236">
        <v>22.73296474624058</v>
      </c>
      <c r="N236">
        <v>14.62838812145071</v>
      </c>
      <c r="O236">
        <v>5.6492753598443626</v>
      </c>
      <c r="P236">
        <v>3.044098586401045</v>
      </c>
      <c r="Q236">
        <v>2.868927745543091</v>
      </c>
      <c r="R236">
        <v>47.986616787227867</v>
      </c>
      <c r="S236">
        <v>47.791479946891059</v>
      </c>
      <c r="T236">
        <v>47.389026060729542</v>
      </c>
      <c r="U236">
        <v>37.80266314419098</v>
      </c>
      <c r="V236">
        <v>23.086681518801811</v>
      </c>
      <c r="W236" t="s">
        <v>245</v>
      </c>
      <c r="X236" t="s">
        <v>442</v>
      </c>
      <c r="Y236" t="s">
        <v>246</v>
      </c>
      <c r="Z236" t="s">
        <v>247</v>
      </c>
      <c r="AA236" t="s">
        <v>249</v>
      </c>
      <c r="AB236" t="s">
        <v>250</v>
      </c>
      <c r="AC236" t="s">
        <v>251</v>
      </c>
      <c r="AD236" t="s">
        <v>252</v>
      </c>
      <c r="AE236" t="s">
        <v>253</v>
      </c>
      <c r="AF236" t="s">
        <v>254</v>
      </c>
      <c r="AG236" t="s">
        <v>255</v>
      </c>
      <c r="AH236" t="s">
        <v>256</v>
      </c>
      <c r="AI236" t="s">
        <v>257</v>
      </c>
      <c r="AJ236" t="s">
        <v>258</v>
      </c>
      <c r="AK236" t="s">
        <v>259</v>
      </c>
      <c r="AL236" t="s">
        <v>260</v>
      </c>
      <c r="AM236" t="s">
        <v>261</v>
      </c>
      <c r="AN236" t="s">
        <v>262</v>
      </c>
      <c r="AO236" t="s">
        <v>263</v>
      </c>
      <c r="AP236" t="s">
        <v>264</v>
      </c>
      <c r="AQ236" t="s">
        <v>265</v>
      </c>
      <c r="AR236" t="s">
        <v>266</v>
      </c>
      <c r="AS236">
        <v>18.35026562976697</v>
      </c>
      <c r="AT236">
        <v>58.56383338714901</v>
      </c>
      <c r="AU236">
        <v>25.45305106697624</v>
      </c>
      <c r="AV236">
        <v>20.425105182336729</v>
      </c>
      <c r="AW236">
        <v>54.698946331117448</v>
      </c>
      <c r="AX236">
        <v>46.745600203848383</v>
      </c>
      <c r="AY236">
        <v>42.695916282974558</v>
      </c>
      <c r="AZ236">
        <v>49.05524318878151</v>
      </c>
      <c r="BA236">
        <v>10.818818375289791</v>
      </c>
      <c r="BB236">
        <v>30.074465990893501</v>
      </c>
      <c r="BC236">
        <v>37.836879123259287</v>
      </c>
      <c r="BD236">
        <v>24.758498641107622</v>
      </c>
      <c r="BE236">
        <v>37.240818565264647</v>
      </c>
      <c r="BF236">
        <v>69.66144927539014</v>
      </c>
      <c r="BG236">
        <v>31.321637201315191</v>
      </c>
      <c r="BH236">
        <v>30.40792173182497</v>
      </c>
      <c r="BI236">
        <v>36.42648040793074</v>
      </c>
      <c r="BJ236">
        <v>26.2786962931151</v>
      </c>
      <c r="BK236">
        <v>51.505978722989518</v>
      </c>
      <c r="BL236">
        <v>45.113830181745783</v>
      </c>
      <c r="BM236">
        <v>34.843252250574039</v>
      </c>
      <c r="BN236">
        <v>51.020165606894103</v>
      </c>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row>
    <row r="237">
      <c r="A237" t="s">
        <v>691</v>
      </c>
      <c r="B237">
        <v>2016</v>
      </c>
      <c r="C237" t="s">
        <v>698</v>
      </c>
      <c r="D237">
        <v>21</v>
      </c>
      <c r="E237" t="s">
        <v>60</v>
      </c>
      <c r="F237" t="s">
        <v>17</v>
      </c>
      <c r="G237" t="s">
        <v>708</v>
      </c>
      <c r="H237">
        <v>31.24485342556801</v>
      </c>
      <c r="I237">
        <v>24.8734314558953</v>
      </c>
      <c r="J237">
        <v>19.866664666561661</v>
      </c>
      <c r="K237">
        <v>17.167968389269539</v>
      </c>
      <c r="L237">
        <v>2.3810460642458922</v>
      </c>
      <c r="M237">
        <v>11.400452066474839</v>
      </c>
      <c r="N237">
        <v>3.0149385848788541</v>
      </c>
      <c r="O237">
        <v>0</v>
      </c>
      <c r="P237">
        <v>0</v>
      </c>
      <c r="Q237">
        <v>0</v>
      </c>
      <c r="R237">
        <v>31.445781753203772</v>
      </c>
      <c r="S237">
        <v>26.851021617308511</v>
      </c>
      <c r="T237">
        <v>19.752606463126678</v>
      </c>
      <c r="U237">
        <v>19.734967872635181</v>
      </c>
      <c r="V237">
        <v>7.4039069433947207</v>
      </c>
      <c r="W237" t="s">
        <v>245</v>
      </c>
      <c r="X237" t="s">
        <v>442</v>
      </c>
      <c r="Y237" t="s">
        <v>246</v>
      </c>
      <c r="Z237" t="s">
        <v>247</v>
      </c>
      <c r="AA237" t="s">
        <v>249</v>
      </c>
      <c r="AB237" t="s">
        <v>250</v>
      </c>
      <c r="AC237" t="s">
        <v>251</v>
      </c>
      <c r="AD237" t="s">
        <v>252</v>
      </c>
      <c r="AE237" t="s">
        <v>253</v>
      </c>
      <c r="AF237" t="s">
        <v>254</v>
      </c>
      <c r="AG237" t="s">
        <v>255</v>
      </c>
      <c r="AH237" t="s">
        <v>256</v>
      </c>
      <c r="AI237" t="s">
        <v>257</v>
      </c>
      <c r="AJ237" t="s">
        <v>258</v>
      </c>
      <c r="AK237" t="s">
        <v>259</v>
      </c>
      <c r="AL237" t="s">
        <v>260</v>
      </c>
      <c r="AM237" t="s">
        <v>261</v>
      </c>
      <c r="AN237" t="s">
        <v>262</v>
      </c>
      <c r="AO237" t="s">
        <v>263</v>
      </c>
      <c r="AP237" t="s">
        <v>264</v>
      </c>
      <c r="AQ237" t="s">
        <v>265</v>
      </c>
      <c r="AR237" t="s">
        <v>266</v>
      </c>
      <c r="AS237">
        <v>30.00384357817201</v>
      </c>
      <c r="AT237">
        <v>8.199238938952794</v>
      </c>
      <c r="AU237">
        <v>2.5143068741882488</v>
      </c>
      <c r="AV237">
        <v>38.919795704989632</v>
      </c>
      <c r="AW237">
        <v>5.452703131473684</v>
      </c>
      <c r="AX237">
        <v>36.986030809376949</v>
      </c>
      <c r="AY237">
        <v>26.406307325454989</v>
      </c>
      <c r="AZ237">
        <v>24.199644140643521</v>
      </c>
      <c r="BA237">
        <v>47.045832758072173</v>
      </c>
      <c r="BB237">
        <v>23.309762753563479</v>
      </c>
      <c r="BC237">
        <v>7.9902819721791474</v>
      </c>
      <c r="BD237">
        <v>4.8707623785999816</v>
      </c>
      <c r="BE237">
        <v>6.6351981553927253</v>
      </c>
      <c r="BF237">
        <v>1.884992728853222</v>
      </c>
      <c r="BG237">
        <v>6.9207187179516554</v>
      </c>
      <c r="BH237">
        <v>3.3595279587215852</v>
      </c>
      <c r="BI237">
        <v>30.27791102446702</v>
      </c>
      <c r="BJ237">
        <v>14.36621233038878</v>
      </c>
      <c r="BK237">
        <v>22.922416409011259</v>
      </c>
      <c r="BL237">
        <v>26.404770317195101</v>
      </c>
      <c r="BM237">
        <v>0.81145939464290584</v>
      </c>
      <c r="BN237">
        <v>32.294554693727903</v>
      </c>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row>
    <row r="238">
      <c r="A238" t="s">
        <v>691</v>
      </c>
      <c r="B238">
        <v>2016</v>
      </c>
      <c r="C238" t="s">
        <v>698</v>
      </c>
      <c r="D238">
        <v>22</v>
      </c>
      <c r="E238" t="s">
        <v>54</v>
      </c>
      <c r="F238" t="s">
        <v>49</v>
      </c>
      <c r="G238" t="s">
        <v>197</v>
      </c>
      <c r="H238">
        <v>11.50437781986151</v>
      </c>
      <c r="I238">
        <v>4.6294946491406934</v>
      </c>
      <c r="J238">
        <v>4.1445942465724368</v>
      </c>
      <c r="K238">
        <v>3.6231522739000361</v>
      </c>
      <c r="L238">
        <v>1.815442287192564</v>
      </c>
      <c r="M238">
        <v>14.16277925575204</v>
      </c>
      <c r="N238">
        <v>3.817912217119372</v>
      </c>
      <c r="O238">
        <v>2.6998605727328111</v>
      </c>
      <c r="P238">
        <v>0.70488612271738382</v>
      </c>
      <c r="Q238">
        <v>0</v>
      </c>
      <c r="R238">
        <v>10.6528826941292</v>
      </c>
      <c r="S238">
        <v>4.3607259240354397</v>
      </c>
      <c r="T238">
        <v>3.7527146647039582</v>
      </c>
      <c r="U238">
        <v>3.64788399625139</v>
      </c>
      <c r="V238">
        <v>2.196104752150756</v>
      </c>
      <c r="W238" t="s">
        <v>245</v>
      </c>
      <c r="X238" t="s">
        <v>442</v>
      </c>
      <c r="Y238" t="s">
        <v>246</v>
      </c>
      <c r="Z238" t="s">
        <v>247</v>
      </c>
      <c r="AA238" t="s">
        <v>249</v>
      </c>
      <c r="AB238" t="s">
        <v>250</v>
      </c>
      <c r="AC238" t="s">
        <v>251</v>
      </c>
      <c r="AD238" t="s">
        <v>252</v>
      </c>
      <c r="AE238" t="s">
        <v>253</v>
      </c>
      <c r="AF238" t="s">
        <v>254</v>
      </c>
      <c r="AG238" t="s">
        <v>255</v>
      </c>
      <c r="AH238" t="s">
        <v>256</v>
      </c>
      <c r="AI238" t="s">
        <v>257</v>
      </c>
      <c r="AJ238" t="s">
        <v>258</v>
      </c>
      <c r="AK238" t="s">
        <v>259</v>
      </c>
      <c r="AL238" t="s">
        <v>260</v>
      </c>
      <c r="AM238" t="s">
        <v>261</v>
      </c>
      <c r="AN238" t="s">
        <v>262</v>
      </c>
      <c r="AO238" t="s">
        <v>263</v>
      </c>
      <c r="AP238" t="s">
        <v>264</v>
      </c>
      <c r="AQ238" t="s">
        <v>265</v>
      </c>
      <c r="AR238" t="s">
        <v>266</v>
      </c>
      <c r="AS238">
        <v>0.86995277125805937</v>
      </c>
      <c r="AT238">
        <v>3.0900078814417742</v>
      </c>
      <c r="AU238">
        <v>0.72516555179853825</v>
      </c>
      <c r="AV238">
        <v>0.2282190827192799</v>
      </c>
      <c r="AW238">
        <v>46.607506054960979</v>
      </c>
      <c r="AX238">
        <v>5.6424818216768804</v>
      </c>
      <c r="AY238">
        <v>7.6356933174874868</v>
      </c>
      <c r="AZ238">
        <v>1.659926129914209</v>
      </c>
      <c r="BA238">
        <v>0.76904169636575836</v>
      </c>
      <c r="BB238">
        <v>13.67451775456431</v>
      </c>
      <c r="BC238">
        <v>1.2532306633415129</v>
      </c>
      <c r="BD238">
        <v>0.77793218409948239</v>
      </c>
      <c r="BE238">
        <v>2.3757887786927658</v>
      </c>
      <c r="BF238">
        <v>4.3910810339688782</v>
      </c>
      <c r="BG238">
        <v>3.4829954418443041</v>
      </c>
      <c r="BH238">
        <v>1.249927735775844</v>
      </c>
      <c r="BI238">
        <v>2.6940152954468659</v>
      </c>
      <c r="BJ238">
        <v>4.4364095304421109</v>
      </c>
      <c r="BK238">
        <v>3.5020698074283221</v>
      </c>
      <c r="BL238">
        <v>2.0543798819545769</v>
      </c>
      <c r="BM238">
        <v>2.6773790650277278</v>
      </c>
      <c r="BN238">
        <v>0.76760119235049151</v>
      </c>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row>
    <row r="239">
      <c r="A239" t="s">
        <v>691</v>
      </c>
      <c r="B239">
        <v>2016</v>
      </c>
      <c r="C239" t="s">
        <v>698</v>
      </c>
      <c r="D239">
        <v>23</v>
      </c>
      <c r="E239" t="s">
        <v>54</v>
      </c>
      <c r="F239" t="s">
        <v>48</v>
      </c>
      <c r="G239" t="s">
        <v>197</v>
      </c>
      <c r="H239">
        <v>88.495622180138483</v>
      </c>
      <c r="I239">
        <v>95.370505350859318</v>
      </c>
      <c r="J239">
        <v>95.85540575342759</v>
      </c>
      <c r="K239">
        <v>96.376847726100067</v>
      </c>
      <c r="L239">
        <v>98.184557712807404</v>
      </c>
      <c r="M239">
        <v>85.837220744247915</v>
      </c>
      <c r="N239">
        <v>96.182087782880615</v>
      </c>
      <c r="O239">
        <v>97.300139427267197</v>
      </c>
      <c r="P239">
        <v>99.295113877282617</v>
      </c>
      <c r="Q239">
        <v>100</v>
      </c>
      <c r="R239">
        <v>89.34711730587081</v>
      </c>
      <c r="S239">
        <v>95.639274075964593</v>
      </c>
      <c r="T239">
        <v>96.24728533529607</v>
      </c>
      <c r="U239">
        <v>96.352116003748648</v>
      </c>
      <c r="V239">
        <v>97.803895247849255</v>
      </c>
      <c r="W239" t="s">
        <v>245</v>
      </c>
      <c r="X239" t="s">
        <v>442</v>
      </c>
      <c r="Y239" t="s">
        <v>246</v>
      </c>
      <c r="Z239" t="s">
        <v>247</v>
      </c>
      <c r="AA239" t="s">
        <v>249</v>
      </c>
      <c r="AB239" t="s">
        <v>250</v>
      </c>
      <c r="AC239" t="s">
        <v>251</v>
      </c>
      <c r="AD239" t="s">
        <v>252</v>
      </c>
      <c r="AE239" t="s">
        <v>253</v>
      </c>
      <c r="AF239" t="s">
        <v>254</v>
      </c>
      <c r="AG239" t="s">
        <v>255</v>
      </c>
      <c r="AH239" t="s">
        <v>256</v>
      </c>
      <c r="AI239" t="s">
        <v>257</v>
      </c>
      <c r="AJ239" t="s">
        <v>258</v>
      </c>
      <c r="AK239" t="s">
        <v>259</v>
      </c>
      <c r="AL239" t="s">
        <v>260</v>
      </c>
      <c r="AM239" t="s">
        <v>261</v>
      </c>
      <c r="AN239" t="s">
        <v>262</v>
      </c>
      <c r="AO239" t="s">
        <v>263</v>
      </c>
      <c r="AP239" t="s">
        <v>264</v>
      </c>
      <c r="AQ239" t="s">
        <v>265</v>
      </c>
      <c r="AR239" t="s">
        <v>266</v>
      </c>
      <c r="AS239">
        <v>99.130047228741958</v>
      </c>
      <c r="AT239">
        <v>96.909992118558236</v>
      </c>
      <c r="AU239">
        <v>99.27483444820146</v>
      </c>
      <c r="AV239">
        <v>99.771780917280708</v>
      </c>
      <c r="AW239">
        <v>53.392493945039021</v>
      </c>
      <c r="AX239">
        <v>94.35751817832309</v>
      </c>
      <c r="AY239">
        <v>92.364306682512506</v>
      </c>
      <c r="AZ239">
        <v>98.340073870085774</v>
      </c>
      <c r="BA239">
        <v>99.230958303634225</v>
      </c>
      <c r="BB239">
        <v>86.325482245435708</v>
      </c>
      <c r="BC239">
        <v>98.746769336658517</v>
      </c>
      <c r="BD239">
        <v>99.222067815900502</v>
      </c>
      <c r="BE239">
        <v>97.624211221307235</v>
      </c>
      <c r="BF239">
        <v>95.608918966031126</v>
      </c>
      <c r="BG239">
        <v>96.517004558155691</v>
      </c>
      <c r="BH239">
        <v>98.750072264224144</v>
      </c>
      <c r="BI239">
        <v>97.305984704553126</v>
      </c>
      <c r="BJ239">
        <v>95.563590469557909</v>
      </c>
      <c r="BK239">
        <v>96.497930192571673</v>
      </c>
      <c r="BL239">
        <v>97.945620118045412</v>
      </c>
      <c r="BM239">
        <v>97.322620934972264</v>
      </c>
      <c r="BN239">
        <v>99.232398807649503</v>
      </c>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row>
    <row r="240">
      <c r="A240" t="s">
        <v>691</v>
      </c>
      <c r="B240">
        <v>2016</v>
      </c>
      <c r="C240" t="s">
        <v>698</v>
      </c>
      <c r="D240">
        <v>29</v>
      </c>
      <c r="E240" t="s">
        <v>57</v>
      </c>
      <c r="F240" t="s">
        <v>49</v>
      </c>
      <c r="G240" t="s">
        <v>709</v>
      </c>
      <c r="H240">
        <v>6.4484917589017394</v>
      </c>
      <c r="I240">
        <v>10.15323708037063</v>
      </c>
      <c r="J240">
        <v>13.159824350066129</v>
      </c>
      <c r="K240">
        <v>23.600743306015939</v>
      </c>
      <c r="L240">
        <v>59.781969051555578</v>
      </c>
      <c r="M240">
        <v>50.469748318001677</v>
      </c>
      <c r="N240">
        <v>62.979657817124881</v>
      </c>
      <c r="O240">
        <v>75.577032735419309</v>
      </c>
      <c r="P240">
        <v>85.002527733475461</v>
      </c>
      <c r="Q240">
        <v>82.438039580538785</v>
      </c>
      <c r="R240">
        <v>6.1472632192300551</v>
      </c>
      <c r="S240">
        <v>8.9548194791724036</v>
      </c>
      <c r="T240">
        <v>10.442962547233741</v>
      </c>
      <c r="U240">
        <v>18.702844566596049</v>
      </c>
      <c r="V240">
        <v>39.94483629200721</v>
      </c>
      <c r="W240" t="s">
        <v>245</v>
      </c>
      <c r="X240" t="s">
        <v>442</v>
      </c>
      <c r="Y240" t="s">
        <v>246</v>
      </c>
      <c r="Z240" t="s">
        <v>247</v>
      </c>
      <c r="AA240" t="s">
        <v>249</v>
      </c>
      <c r="AB240" t="s">
        <v>250</v>
      </c>
      <c r="AC240" t="s">
        <v>251</v>
      </c>
      <c r="AD240" t="s">
        <v>252</v>
      </c>
      <c r="AE240" t="s">
        <v>253</v>
      </c>
      <c r="AF240" t="s">
        <v>254</v>
      </c>
      <c r="AG240" t="s">
        <v>255</v>
      </c>
      <c r="AH240" t="s">
        <v>256</v>
      </c>
      <c r="AI240" t="s">
        <v>257</v>
      </c>
      <c r="AJ240" t="s">
        <v>258</v>
      </c>
      <c r="AK240" t="s">
        <v>259</v>
      </c>
      <c r="AL240" t="s">
        <v>260</v>
      </c>
      <c r="AM240" t="s">
        <v>261</v>
      </c>
      <c r="AN240" t="s">
        <v>262</v>
      </c>
      <c r="AO240" t="s">
        <v>263</v>
      </c>
      <c r="AP240" t="s">
        <v>264</v>
      </c>
      <c r="AQ240" t="s">
        <v>265</v>
      </c>
      <c r="AR240" t="s">
        <v>266</v>
      </c>
      <c r="AS240">
        <v>17.173007871986169</v>
      </c>
      <c r="AT240">
        <v>7.7395571038481021</v>
      </c>
      <c r="AU240">
        <v>42.333728507779917</v>
      </c>
      <c r="AV240">
        <v>16.54843163917041</v>
      </c>
      <c r="AW240">
        <v>0.49134600100341608</v>
      </c>
      <c r="AX240">
        <v>12.374635631042761</v>
      </c>
      <c r="AY240">
        <v>19.922307093722509</v>
      </c>
      <c r="AZ240">
        <v>11.32273146980425</v>
      </c>
      <c r="BA240">
        <v>32.727218366502029</v>
      </c>
      <c r="BB240">
        <v>28.812111565894309</v>
      </c>
      <c r="BC240">
        <v>30.516602605204589</v>
      </c>
      <c r="BD240">
        <v>30.821099659666881</v>
      </c>
      <c r="BE240">
        <v>31.674432857306702</v>
      </c>
      <c r="BF240">
        <v>13.10718421654485</v>
      </c>
      <c r="BG240">
        <v>37.970242037330301</v>
      </c>
      <c r="BH240">
        <v>33.216039584255697</v>
      </c>
      <c r="BI240">
        <v>20.015625460478532</v>
      </c>
      <c r="BJ240">
        <v>38.343617780277548</v>
      </c>
      <c r="BK240">
        <v>11.454328885911</v>
      </c>
      <c r="BL240">
        <v>15.01847125196783</v>
      </c>
      <c r="BM240">
        <v>34.468489376047927</v>
      </c>
      <c r="BN240">
        <v>10.5879318846212</v>
      </c>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row>
    <row r="241">
      <c r="A241" t="s">
        <v>691</v>
      </c>
      <c r="B241">
        <v>2016</v>
      </c>
      <c r="C241" t="s">
        <v>698</v>
      </c>
      <c r="D241">
        <v>30</v>
      </c>
      <c r="E241" t="s">
        <v>57</v>
      </c>
      <c r="F241" t="s">
        <v>48</v>
      </c>
      <c r="G241" t="s">
        <v>197</v>
      </c>
      <c r="H241">
        <v>93.55150824109856</v>
      </c>
      <c r="I241">
        <v>89.846762919629143</v>
      </c>
      <c r="J241">
        <v>86.840175649933897</v>
      </c>
      <c r="K241">
        <v>76.399256693984256</v>
      </c>
      <c r="L241">
        <v>40.218030948444238</v>
      </c>
      <c r="M241">
        <v>49.530251681998273</v>
      </c>
      <c r="N241">
        <v>37.020342182875069</v>
      </c>
      <c r="O241">
        <v>24.422967264580709</v>
      </c>
      <c r="P241">
        <v>14.997472266524509</v>
      </c>
      <c r="Q241">
        <v>17.561960419461268</v>
      </c>
      <c r="R241">
        <v>93.852736780769931</v>
      </c>
      <c r="S241">
        <v>91.045180520827699</v>
      </c>
      <c r="T241">
        <v>89.557037452766338</v>
      </c>
      <c r="U241">
        <v>81.297155433403915</v>
      </c>
      <c r="V241">
        <v>60.055163707993053</v>
      </c>
      <c r="W241" t="s">
        <v>245</v>
      </c>
      <c r="X241" t="s">
        <v>442</v>
      </c>
      <c r="Y241" t="s">
        <v>246</v>
      </c>
      <c r="Z241" t="s">
        <v>247</v>
      </c>
      <c r="AA241" t="s">
        <v>249</v>
      </c>
      <c r="AB241" t="s">
        <v>250</v>
      </c>
      <c r="AC241" t="s">
        <v>251</v>
      </c>
      <c r="AD241" t="s">
        <v>252</v>
      </c>
      <c r="AE241" t="s">
        <v>253</v>
      </c>
      <c r="AF241" t="s">
        <v>254</v>
      </c>
      <c r="AG241" t="s">
        <v>255</v>
      </c>
      <c r="AH241" t="s">
        <v>256</v>
      </c>
      <c r="AI241" t="s">
        <v>257</v>
      </c>
      <c r="AJ241" t="s">
        <v>258</v>
      </c>
      <c r="AK241" t="s">
        <v>259</v>
      </c>
      <c r="AL241" t="s">
        <v>260</v>
      </c>
      <c r="AM241" t="s">
        <v>261</v>
      </c>
      <c r="AN241" t="s">
        <v>262</v>
      </c>
      <c r="AO241" t="s">
        <v>263</v>
      </c>
      <c r="AP241" t="s">
        <v>264</v>
      </c>
      <c r="AQ241" t="s">
        <v>265</v>
      </c>
      <c r="AR241" t="s">
        <v>266</v>
      </c>
      <c r="AS241">
        <v>82.826992128013842</v>
      </c>
      <c r="AT241">
        <v>92.260442896151901</v>
      </c>
      <c r="AU241">
        <v>57.666271492220048</v>
      </c>
      <c r="AV241">
        <v>83.451568360829782</v>
      </c>
      <c r="AW241">
        <v>99.508653998996607</v>
      </c>
      <c r="AX241">
        <v>87.625364368957207</v>
      </c>
      <c r="AY241">
        <v>80.077692906277576</v>
      </c>
      <c r="AZ241">
        <v>88.677268530195818</v>
      </c>
      <c r="BA241">
        <v>67.272781633498269</v>
      </c>
      <c r="BB241">
        <v>71.18788843410556</v>
      </c>
      <c r="BC241">
        <v>69.483397394795503</v>
      </c>
      <c r="BD241">
        <v>69.178900340333144</v>
      </c>
      <c r="BE241">
        <v>68.325567142693274</v>
      </c>
      <c r="BF241">
        <v>86.892815783455404</v>
      </c>
      <c r="BG241">
        <v>62.029757962669699</v>
      </c>
      <c r="BH241">
        <v>66.783960415744389</v>
      </c>
      <c r="BI241">
        <v>79.984374539521468</v>
      </c>
      <c r="BJ241">
        <v>61.656382219722317</v>
      </c>
      <c r="BK241">
        <v>88.545671114088947</v>
      </c>
      <c r="BL241">
        <v>84.981528748032332</v>
      </c>
      <c r="BM241">
        <v>65.531510623952087</v>
      </c>
      <c r="BN241">
        <v>89.412068115378787</v>
      </c>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row>
    <row r="242">
      <c r="A242" t="s">
        <v>691</v>
      </c>
      <c r="B242">
        <v>2016</v>
      </c>
      <c r="C242" t="s">
        <v>698</v>
      </c>
      <c r="D242">
        <v>31</v>
      </c>
      <c r="E242" t="s">
        <v>104</v>
      </c>
      <c r="F242" t="s">
        <v>49</v>
      </c>
      <c r="G242" t="s">
        <v>710</v>
      </c>
      <c r="H242">
        <v>0.39254069131410602</v>
      </c>
      <c r="I242">
        <v>0.68177118409433668</v>
      </c>
      <c r="J242">
        <v>1.1722200013574109</v>
      </c>
      <c r="K242">
        <v>2.356270800048633</v>
      </c>
      <c r="L242">
        <v>19.988224907717829</v>
      </c>
      <c r="M242">
        <v>3.4110874674443501</v>
      </c>
      <c r="N242">
        <v>7.0555630981213264</v>
      </c>
      <c r="O242">
        <v>20.720170952526122</v>
      </c>
      <c r="P242">
        <v>37.46809841927687</v>
      </c>
      <c r="Q242">
        <v>46.016298323868163</v>
      </c>
      <c r="R242">
        <v>0.43907667779562992</v>
      </c>
      <c r="S242">
        <v>0.63597174677860435</v>
      </c>
      <c r="T242">
        <v>0.85083318880549896</v>
      </c>
      <c r="U242">
        <v>1.8397511761863281</v>
      </c>
      <c r="V242">
        <v>10.10284052492077</v>
      </c>
      <c r="W242" t="s">
        <v>245</v>
      </c>
      <c r="X242" t="s">
        <v>442</v>
      </c>
      <c r="Y242" t="s">
        <v>246</v>
      </c>
      <c r="Z242" t="s">
        <v>247</v>
      </c>
      <c r="AA242" t="s">
        <v>249</v>
      </c>
      <c r="AB242" t="s">
        <v>250</v>
      </c>
      <c r="AC242" t="s">
        <v>251</v>
      </c>
      <c r="AD242" t="s">
        <v>252</v>
      </c>
      <c r="AE242" t="s">
        <v>253</v>
      </c>
      <c r="AF242" t="s">
        <v>254</v>
      </c>
      <c r="AG242" t="s">
        <v>255</v>
      </c>
      <c r="AH242" t="s">
        <v>256</v>
      </c>
      <c r="AI242" t="s">
        <v>257</v>
      </c>
      <c r="AJ242" t="s">
        <v>258</v>
      </c>
      <c r="AK242" t="s">
        <v>259</v>
      </c>
      <c r="AL242" t="s">
        <v>260</v>
      </c>
      <c r="AM242" t="s">
        <v>261</v>
      </c>
      <c r="AN242" t="s">
        <v>262</v>
      </c>
      <c r="AO242" t="s">
        <v>263</v>
      </c>
      <c r="AP242" t="s">
        <v>264</v>
      </c>
      <c r="AQ242" t="s">
        <v>265</v>
      </c>
      <c r="AR242" t="s">
        <v>266</v>
      </c>
      <c r="AS242">
        <v>3.8616049840261781</v>
      </c>
      <c r="AT242">
        <v>1.752555238524462</v>
      </c>
      <c r="AU242">
        <v>13.53797547204271</v>
      </c>
      <c r="AV242">
        <v>1.2978497583544391</v>
      </c>
      <c r="AW242">
        <v>0.37997424077597519</v>
      </c>
      <c r="AX242">
        <v>2.3376774524337312</v>
      </c>
      <c r="AY242">
        <v>5.9592911894281722</v>
      </c>
      <c r="AZ242">
        <v>2.0180704125207871</v>
      </c>
      <c r="BA242">
        <v>8.7212499742780096</v>
      </c>
      <c r="BB242">
        <v>2.8949372997867688</v>
      </c>
      <c r="BC242">
        <v>6.8489137979654444</v>
      </c>
      <c r="BD242">
        <v>1.3994183077929401</v>
      </c>
      <c r="BE242">
        <v>12.332156868763761</v>
      </c>
      <c r="BF242">
        <v>1.23605137287412</v>
      </c>
      <c r="BG242">
        <v>6.6542470337304902</v>
      </c>
      <c r="BH242">
        <v>2.5189749327411461</v>
      </c>
      <c r="BI242">
        <v>5.5790325317623326</v>
      </c>
      <c r="BJ242">
        <v>3.429799357039014</v>
      </c>
      <c r="BK242">
        <v>0</v>
      </c>
      <c r="BL242">
        <v>7.0369612292297044</v>
      </c>
      <c r="BM242">
        <v>1.484695908897238</v>
      </c>
      <c r="BN242">
        <v>1.272667059060093</v>
      </c>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row>
    <row r="243">
      <c r="A243" t="s">
        <v>691</v>
      </c>
      <c r="B243">
        <v>2016</v>
      </c>
      <c r="C243" t="s">
        <v>698</v>
      </c>
      <c r="D243">
        <v>32</v>
      </c>
      <c r="E243" t="s">
        <v>104</v>
      </c>
      <c r="F243" t="s">
        <v>48</v>
      </c>
      <c r="G243" t="s">
        <v>197</v>
      </c>
      <c r="H243">
        <v>99.607459308685904</v>
      </c>
      <c r="I243">
        <v>99.318228815905627</v>
      </c>
      <c r="J243">
        <v>98.827779998642569</v>
      </c>
      <c r="K243">
        <v>97.643729199951224</v>
      </c>
      <c r="L243">
        <v>80.011775092282377</v>
      </c>
      <c r="M243">
        <v>96.588912532555696</v>
      </c>
      <c r="N243">
        <v>92.944436901878618</v>
      </c>
      <c r="O243">
        <v>79.279829047473868</v>
      </c>
      <c r="P243">
        <v>62.531901580723158</v>
      </c>
      <c r="Q243">
        <v>53.983701676131943</v>
      </c>
      <c r="R243">
        <v>99.560923322204317</v>
      </c>
      <c r="S243">
        <v>99.364028253221349</v>
      </c>
      <c r="T243">
        <v>99.149166811194505</v>
      </c>
      <c r="U243">
        <v>98.160248823813674</v>
      </c>
      <c r="V243">
        <v>89.897159475079462</v>
      </c>
      <c r="W243" t="s">
        <v>245</v>
      </c>
      <c r="X243" t="s">
        <v>442</v>
      </c>
      <c r="Y243" t="s">
        <v>246</v>
      </c>
      <c r="Z243" t="s">
        <v>247</v>
      </c>
      <c r="AA243" t="s">
        <v>249</v>
      </c>
      <c r="AB243" t="s">
        <v>250</v>
      </c>
      <c r="AC243" t="s">
        <v>251</v>
      </c>
      <c r="AD243" t="s">
        <v>252</v>
      </c>
      <c r="AE243" t="s">
        <v>253</v>
      </c>
      <c r="AF243" t="s">
        <v>254</v>
      </c>
      <c r="AG243" t="s">
        <v>255</v>
      </c>
      <c r="AH243" t="s">
        <v>256</v>
      </c>
      <c r="AI243" t="s">
        <v>257</v>
      </c>
      <c r="AJ243" t="s">
        <v>258</v>
      </c>
      <c r="AK243" t="s">
        <v>259</v>
      </c>
      <c r="AL243" t="s">
        <v>260</v>
      </c>
      <c r="AM243" t="s">
        <v>261</v>
      </c>
      <c r="AN243" t="s">
        <v>262</v>
      </c>
      <c r="AO243" t="s">
        <v>263</v>
      </c>
      <c r="AP243" t="s">
        <v>264</v>
      </c>
      <c r="AQ243" t="s">
        <v>265</v>
      </c>
      <c r="AR243" t="s">
        <v>266</v>
      </c>
      <c r="AS243">
        <v>96.138395015973813</v>
      </c>
      <c r="AT243">
        <v>98.247444761475535</v>
      </c>
      <c r="AU243">
        <v>86.462024527957354</v>
      </c>
      <c r="AV243">
        <v>98.702150241645597</v>
      </c>
      <c r="AW243">
        <v>99.620025759224035</v>
      </c>
      <c r="AX243">
        <v>97.662322547566276</v>
      </c>
      <c r="AY243">
        <v>94.040708810571928</v>
      </c>
      <c r="AZ243">
        <v>97.981929587479243</v>
      </c>
      <c r="BA243">
        <v>91.278750025722104</v>
      </c>
      <c r="BB243">
        <v>97.105062700213196</v>
      </c>
      <c r="BC243">
        <v>93.151086202034563</v>
      </c>
      <c r="BD243">
        <v>98.600581692207058</v>
      </c>
      <c r="BE243">
        <v>87.667843131236197</v>
      </c>
      <c r="BF243">
        <v>98.763948627125899</v>
      </c>
      <c r="BG243">
        <v>93.345752966269529</v>
      </c>
      <c r="BH243">
        <v>97.481025067258884</v>
      </c>
      <c r="BI243">
        <v>94.42096746823772</v>
      </c>
      <c r="BJ243">
        <v>96.570200642961026</v>
      </c>
      <c r="BK243">
        <v>100</v>
      </c>
      <c r="BL243">
        <v>92.963038770770439</v>
      </c>
      <c r="BM243">
        <v>98.515304091102792</v>
      </c>
      <c r="BN243">
        <v>98.727332940939874</v>
      </c>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row>
    <row r="244">
      <c r="A244" t="s">
        <v>691</v>
      </c>
      <c r="B244">
        <v>2016</v>
      </c>
      <c r="C244" t="s">
        <v>698</v>
      </c>
      <c r="D244">
        <v>35</v>
      </c>
      <c r="E244" t="s">
        <v>55</v>
      </c>
      <c r="F244" t="s">
        <v>49</v>
      </c>
      <c r="G244" t="s">
        <v>197</v>
      </c>
      <c r="H244">
        <v>16.598980880243602</v>
      </c>
      <c r="I244">
        <v>19.627543007493991</v>
      </c>
      <c r="J244">
        <v>18.67725979381224</v>
      </c>
      <c r="K244">
        <v>26.894176582780091</v>
      </c>
      <c r="L244">
        <v>52.041153923477736</v>
      </c>
      <c r="M244">
        <v>26.17175940844109</v>
      </c>
      <c r="N244">
        <v>41.208186747775891</v>
      </c>
      <c r="O244">
        <v>50.268565454622767</v>
      </c>
      <c r="P244">
        <v>63.341122753218279</v>
      </c>
      <c r="Q244">
        <v>76.377410745450732</v>
      </c>
      <c r="R244">
        <v>17.310383265762251</v>
      </c>
      <c r="S244">
        <v>17.736600443670561</v>
      </c>
      <c r="T244">
        <v>19.541978305933419</v>
      </c>
      <c r="U244">
        <v>23.036835482126591</v>
      </c>
      <c r="V244">
        <v>41.510867186168412</v>
      </c>
      <c r="W244" t="s">
        <v>245</v>
      </c>
      <c r="X244" t="s">
        <v>442</v>
      </c>
      <c r="Y244" t="s">
        <v>246</v>
      </c>
      <c r="Z244" t="s">
        <v>247</v>
      </c>
      <c r="AA244" t="s">
        <v>249</v>
      </c>
      <c r="AB244" t="s">
        <v>250</v>
      </c>
      <c r="AC244" t="s">
        <v>251</v>
      </c>
      <c r="AD244" t="s">
        <v>252</v>
      </c>
      <c r="AE244" t="s">
        <v>253</v>
      </c>
      <c r="AF244" t="s">
        <v>254</v>
      </c>
      <c r="AG244" t="s">
        <v>255</v>
      </c>
      <c r="AH244" t="s">
        <v>256</v>
      </c>
      <c r="AI244" t="s">
        <v>257</v>
      </c>
      <c r="AJ244" t="s">
        <v>258</v>
      </c>
      <c r="AK244" t="s">
        <v>259</v>
      </c>
      <c r="AL244" t="s">
        <v>260</v>
      </c>
      <c r="AM244" t="s">
        <v>261</v>
      </c>
      <c r="AN244" t="s">
        <v>262</v>
      </c>
      <c r="AO244" t="s">
        <v>263</v>
      </c>
      <c r="AP244" t="s">
        <v>264</v>
      </c>
      <c r="AQ244" t="s">
        <v>265</v>
      </c>
      <c r="AR244" t="s">
        <v>266</v>
      </c>
      <c r="AS244">
        <v>46.807303864895843</v>
      </c>
      <c r="AT244">
        <v>20.871977539684021</v>
      </c>
      <c r="AU244">
        <v>38.952538587021522</v>
      </c>
      <c r="AV244">
        <v>15.554244462205199</v>
      </c>
      <c r="AW244">
        <v>10.91187535514111</v>
      </c>
      <c r="AX244">
        <v>4.4189021361686853</v>
      </c>
      <c r="AY244">
        <v>28.238235236627951</v>
      </c>
      <c r="AZ244">
        <v>33.400200612982943</v>
      </c>
      <c r="BA244">
        <v>30.94150737237436</v>
      </c>
      <c r="BB244">
        <v>5.9031140985689294</v>
      </c>
      <c r="BC244">
        <v>22.64237526729028</v>
      </c>
      <c r="BD244">
        <v>22.469046082534071</v>
      </c>
      <c r="BE244">
        <v>52.409875590921963</v>
      </c>
      <c r="BF244">
        <v>27.652825436634149</v>
      </c>
      <c r="BG244">
        <v>51.182553489803283</v>
      </c>
      <c r="BH244">
        <v>32.972704021246408</v>
      </c>
      <c r="BI244">
        <v>15.827894768313239</v>
      </c>
      <c r="BJ244">
        <v>22.495629534663632</v>
      </c>
      <c r="BK244">
        <v>10.945474689002671</v>
      </c>
      <c r="BL244">
        <v>21.731184628130709</v>
      </c>
      <c r="BM244">
        <v>21.03572370758291</v>
      </c>
      <c r="BN244">
        <v>27.736677311704899</v>
      </c>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row>
    <row r="245">
      <c r="A245" t="s">
        <v>691</v>
      </c>
      <c r="B245">
        <v>2016</v>
      </c>
      <c r="C245" t="s">
        <v>698</v>
      </c>
      <c r="D245">
        <v>36</v>
      </c>
      <c r="E245" t="s">
        <v>55</v>
      </c>
      <c r="F245" t="s">
        <v>48</v>
      </c>
      <c r="G245" t="s">
        <v>197</v>
      </c>
      <c r="H245">
        <v>83.40101911975654</v>
      </c>
      <c r="I245">
        <v>80.372456992505832</v>
      </c>
      <c r="J245">
        <v>81.32274020618776</v>
      </c>
      <c r="K245">
        <v>73.105823417220108</v>
      </c>
      <c r="L245">
        <v>47.958846076522121</v>
      </c>
      <c r="M245">
        <v>73.828240591558938</v>
      </c>
      <c r="N245">
        <v>58.791813252223967</v>
      </c>
      <c r="O245">
        <v>49.731434545377198</v>
      </c>
      <c r="P245">
        <v>36.658877246781707</v>
      </c>
      <c r="Q245">
        <v>23.622589254549339</v>
      </c>
      <c r="R245">
        <v>82.689616734237674</v>
      </c>
      <c r="S245">
        <v>82.263399556329617</v>
      </c>
      <c r="T245">
        <v>80.458021694066701</v>
      </c>
      <c r="U245">
        <v>76.963164517873395</v>
      </c>
      <c r="V245">
        <v>58.489132813831873</v>
      </c>
      <c r="W245" t="s">
        <v>245</v>
      </c>
      <c r="X245" t="s">
        <v>442</v>
      </c>
      <c r="Y245" t="s">
        <v>246</v>
      </c>
      <c r="Z245" t="s">
        <v>247</v>
      </c>
      <c r="AA245" t="s">
        <v>249</v>
      </c>
      <c r="AB245" t="s">
        <v>250</v>
      </c>
      <c r="AC245" t="s">
        <v>251</v>
      </c>
      <c r="AD245" t="s">
        <v>252</v>
      </c>
      <c r="AE245" t="s">
        <v>253</v>
      </c>
      <c r="AF245" t="s">
        <v>254</v>
      </c>
      <c r="AG245" t="s">
        <v>255</v>
      </c>
      <c r="AH245" t="s">
        <v>256</v>
      </c>
      <c r="AI245" t="s">
        <v>257</v>
      </c>
      <c r="AJ245" t="s">
        <v>258</v>
      </c>
      <c r="AK245" t="s">
        <v>259</v>
      </c>
      <c r="AL245" t="s">
        <v>260</v>
      </c>
      <c r="AM245" t="s">
        <v>261</v>
      </c>
      <c r="AN245" t="s">
        <v>262</v>
      </c>
      <c r="AO245" t="s">
        <v>263</v>
      </c>
      <c r="AP245" t="s">
        <v>264</v>
      </c>
      <c r="AQ245" t="s">
        <v>265</v>
      </c>
      <c r="AR245" t="s">
        <v>266</v>
      </c>
      <c r="AS245">
        <v>53.192696135104221</v>
      </c>
      <c r="AT245">
        <v>79.128022460315933</v>
      </c>
      <c r="AU245">
        <v>61.047461412978492</v>
      </c>
      <c r="AV245">
        <v>84.445755537794881</v>
      </c>
      <c r="AW245">
        <v>89.088124644858922</v>
      </c>
      <c r="AX245">
        <v>95.581097863831346</v>
      </c>
      <c r="AY245">
        <v>71.761764763372099</v>
      </c>
      <c r="AZ245">
        <v>66.599799387017072</v>
      </c>
      <c r="BA245">
        <v>69.058492627625938</v>
      </c>
      <c r="BB245">
        <v>94.096885901431065</v>
      </c>
      <c r="BC245">
        <v>77.357624732709795</v>
      </c>
      <c r="BD245">
        <v>77.530953917465993</v>
      </c>
      <c r="BE245">
        <v>47.590124409077937</v>
      </c>
      <c r="BF245">
        <v>72.347174563366067</v>
      </c>
      <c r="BG245">
        <v>48.817446510196739</v>
      </c>
      <c r="BH245">
        <v>67.027295978753585</v>
      </c>
      <c r="BI245">
        <v>84.172105231686771</v>
      </c>
      <c r="BJ245">
        <v>77.504370465336279</v>
      </c>
      <c r="BK245">
        <v>89.054525310997263</v>
      </c>
      <c r="BL245">
        <v>78.268815371869437</v>
      </c>
      <c r="BM245">
        <v>78.964276292417097</v>
      </c>
      <c r="BN245">
        <v>72.263322688294977</v>
      </c>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row>
    <row r="246">
      <c r="A246" t="s">
        <v>691</v>
      </c>
      <c r="B246">
        <v>2016</v>
      </c>
      <c r="C246" t="s">
        <v>698</v>
      </c>
      <c r="D246">
        <v>37</v>
      </c>
      <c r="E246" t="s">
        <v>165</v>
      </c>
      <c r="F246" t="s">
        <v>49</v>
      </c>
      <c r="G246" t="s">
        <v>720</v>
      </c>
      <c r="H246">
        <v>24.390067159059331</v>
      </c>
      <c r="I246">
        <v>35.309045772049068</v>
      </c>
      <c r="J246">
        <v>28.59215735321202</v>
      </c>
      <c r="K246">
        <v>37.401185288507797</v>
      </c>
      <c r="L246">
        <v>58.59372884465219</v>
      </c>
      <c r="M246">
        <v>29.63956676273969</v>
      </c>
      <c r="N246">
        <v>43.477694826790533</v>
      </c>
      <c r="O246">
        <v>51.476209491246827</v>
      </c>
      <c r="P246">
        <v>64.120212124524329</v>
      </c>
      <c r="Q246">
        <v>77.379035537220673</v>
      </c>
      <c r="R246">
        <v>24.86539793390855</v>
      </c>
      <c r="S246">
        <v>34.101183679171093</v>
      </c>
      <c r="T246">
        <v>31.396962267826819</v>
      </c>
      <c r="U246">
        <v>33.782568413209823</v>
      </c>
      <c r="V246">
        <v>52.220440989729802</v>
      </c>
      <c r="W246" t="s">
        <v>245</v>
      </c>
      <c r="X246" t="s">
        <v>442</v>
      </c>
      <c r="Y246" t="s">
        <v>246</v>
      </c>
      <c r="Z246" t="s">
        <v>247</v>
      </c>
      <c r="AA246" t="s">
        <v>249</v>
      </c>
      <c r="AB246" t="s">
        <v>250</v>
      </c>
      <c r="AC246" t="s">
        <v>251</v>
      </c>
      <c r="AD246" t="s">
        <v>252</v>
      </c>
      <c r="AE246" t="s">
        <v>253</v>
      </c>
      <c r="AF246" t="s">
        <v>254</v>
      </c>
      <c r="AG246" t="s">
        <v>255</v>
      </c>
      <c r="AH246" t="s">
        <v>256</v>
      </c>
      <c r="AI246" t="s">
        <v>257</v>
      </c>
      <c r="AJ246" t="s">
        <v>258</v>
      </c>
      <c r="AK246" t="s">
        <v>259</v>
      </c>
      <c r="AL246" t="s">
        <v>260</v>
      </c>
      <c r="AM246" t="s">
        <v>261</v>
      </c>
      <c r="AN246" t="s">
        <v>262</v>
      </c>
      <c r="AO246" t="s">
        <v>263</v>
      </c>
      <c r="AP246" t="s">
        <v>264</v>
      </c>
      <c r="AQ246" t="s">
        <v>265</v>
      </c>
      <c r="AR246" t="s">
        <v>266</v>
      </c>
      <c r="AS246">
        <v>65.108198883386265</v>
      </c>
      <c r="AT246">
        <v>30.418392061509351</v>
      </c>
      <c r="AU246">
        <v>52.08244433608521</v>
      </c>
      <c r="AV246">
        <v>26.476788102948749</v>
      </c>
      <c r="AW246">
        <v>12.65912780891972</v>
      </c>
      <c r="AX246">
        <v>21.34318308793085</v>
      </c>
      <c r="AY246">
        <v>46.918959723839123</v>
      </c>
      <c r="AZ246">
        <v>46.859463639491779</v>
      </c>
      <c r="BA246">
        <v>55.928462675035981</v>
      </c>
      <c r="BB246">
        <v>11.58535881152792</v>
      </c>
      <c r="BC246">
        <v>35.949470802792611</v>
      </c>
      <c r="BD246">
        <v>30.841298763703112</v>
      </c>
      <c r="BE246">
        <v>59.081004168882373</v>
      </c>
      <c r="BF246">
        <v>50.42487543704857</v>
      </c>
      <c r="BG246">
        <v>52.890702726299651</v>
      </c>
      <c r="BH246">
        <v>46.950449097715421</v>
      </c>
      <c r="BI246">
        <v>33.144957583572548</v>
      </c>
      <c r="BJ246">
        <v>29.239439512152291</v>
      </c>
      <c r="BK246">
        <v>23.565465290017261</v>
      </c>
      <c r="BL246">
        <v>43.347766444575491</v>
      </c>
      <c r="BM246">
        <v>27.162197169813449</v>
      </c>
      <c r="BN246">
        <v>51.849668944969629</v>
      </c>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row>
    <row r="247">
      <c r="A247" t="s">
        <v>691</v>
      </c>
      <c r="B247">
        <v>2016</v>
      </c>
      <c r="C247" t="s">
        <v>698</v>
      </c>
      <c r="D247">
        <v>38</v>
      </c>
      <c r="E247" t="s">
        <v>165</v>
      </c>
      <c r="F247" t="s">
        <v>48</v>
      </c>
      <c r="G247" t="s">
        <v>197</v>
      </c>
      <c r="H247">
        <v>75.609932840940672</v>
      </c>
      <c r="I247">
        <v>64.690954227950911</v>
      </c>
      <c r="J247">
        <v>71.407842646788083</v>
      </c>
      <c r="K247">
        <v>62.598814711492231</v>
      </c>
      <c r="L247">
        <v>41.406271155347412</v>
      </c>
      <c r="M247">
        <v>70.36043323726031</v>
      </c>
      <c r="N247">
        <v>56.522305173209347</v>
      </c>
      <c r="O247">
        <v>48.523790508753137</v>
      </c>
      <c r="P247">
        <v>35.879787875475692</v>
      </c>
      <c r="Q247">
        <v>22.62096446277938</v>
      </c>
      <c r="R247">
        <v>75.134602066091418</v>
      </c>
      <c r="S247">
        <v>65.898816320829042</v>
      </c>
      <c r="T247">
        <v>68.603037732173135</v>
      </c>
      <c r="U247">
        <v>66.217431586790298</v>
      </c>
      <c r="V247">
        <v>47.779559010270169</v>
      </c>
      <c r="W247" t="s">
        <v>245</v>
      </c>
      <c r="X247" t="s">
        <v>442</v>
      </c>
      <c r="Y247" t="s">
        <v>246</v>
      </c>
      <c r="Z247" t="s">
        <v>247</v>
      </c>
      <c r="AA247" t="s">
        <v>249</v>
      </c>
      <c r="AB247" t="s">
        <v>250</v>
      </c>
      <c r="AC247" t="s">
        <v>251</v>
      </c>
      <c r="AD247" t="s">
        <v>252</v>
      </c>
      <c r="AE247" t="s">
        <v>253</v>
      </c>
      <c r="AF247" t="s">
        <v>254</v>
      </c>
      <c r="AG247" t="s">
        <v>255</v>
      </c>
      <c r="AH247" t="s">
        <v>256</v>
      </c>
      <c r="AI247" t="s">
        <v>257</v>
      </c>
      <c r="AJ247" t="s">
        <v>258</v>
      </c>
      <c r="AK247" t="s">
        <v>259</v>
      </c>
      <c r="AL247" t="s">
        <v>260</v>
      </c>
      <c r="AM247" t="s">
        <v>261</v>
      </c>
      <c r="AN247" t="s">
        <v>262</v>
      </c>
      <c r="AO247" t="s">
        <v>263</v>
      </c>
      <c r="AP247" t="s">
        <v>264</v>
      </c>
      <c r="AQ247" t="s">
        <v>265</v>
      </c>
      <c r="AR247" t="s">
        <v>266</v>
      </c>
      <c r="AS247">
        <v>34.891801116613792</v>
      </c>
      <c r="AT247">
        <v>69.581607938490592</v>
      </c>
      <c r="AU247">
        <v>47.917555663914783</v>
      </c>
      <c r="AV247">
        <v>73.523211897051084</v>
      </c>
      <c r="AW247">
        <v>87.340872191080223</v>
      </c>
      <c r="AX247">
        <v>78.656816912069075</v>
      </c>
      <c r="AY247">
        <v>53.081040276160877</v>
      </c>
      <c r="AZ247">
        <v>53.14053636050825</v>
      </c>
      <c r="BA247">
        <v>44.071537324963991</v>
      </c>
      <c r="BB247">
        <v>88.414641188472061</v>
      </c>
      <c r="BC247">
        <v>64.050529197207467</v>
      </c>
      <c r="BD247">
        <v>69.158701236296977</v>
      </c>
      <c r="BE247">
        <v>40.918995831117613</v>
      </c>
      <c r="BF247">
        <v>49.575124562951359</v>
      </c>
      <c r="BG247">
        <v>47.109297273700342</v>
      </c>
      <c r="BH247">
        <v>53.049550902284558</v>
      </c>
      <c r="BI247">
        <v>66.855042416427452</v>
      </c>
      <c r="BJ247">
        <v>70.760560487847769</v>
      </c>
      <c r="BK247">
        <v>76.434534709982756</v>
      </c>
      <c r="BL247">
        <v>56.652233555424388</v>
      </c>
      <c r="BM247">
        <v>72.837802830186547</v>
      </c>
      <c r="BN247">
        <v>48.150331055030307</v>
      </c>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row>
    <row r="248">
      <c r="A248" t="s">
        <v>691</v>
      </c>
      <c r="B248">
        <v>2016</v>
      </c>
      <c r="C248" t="s">
        <v>698</v>
      </c>
      <c r="D248">
        <v>41</v>
      </c>
      <c r="E248" t="s">
        <v>56</v>
      </c>
      <c r="F248" t="s">
        <v>49</v>
      </c>
      <c r="G248" t="s">
        <v>197</v>
      </c>
      <c r="H248">
        <v>9.8124510457201115</v>
      </c>
      <c r="I248">
        <v>7.2728587067763124</v>
      </c>
      <c r="J248">
        <v>6.8389903461377664</v>
      </c>
      <c r="K248">
        <v>4.3843957458385896</v>
      </c>
      <c r="L248">
        <v>2.099557765329283</v>
      </c>
      <c r="M248">
        <v>11.97920744554323</v>
      </c>
      <c r="N248">
        <v>3.5318272342911432</v>
      </c>
      <c r="O248">
        <v>2.9884343180228612</v>
      </c>
      <c r="P248">
        <v>0.68342869422000674</v>
      </c>
      <c r="Q248">
        <v>0</v>
      </c>
      <c r="R248">
        <v>9.9302298752739127</v>
      </c>
      <c r="S248">
        <v>6.9753562540410314</v>
      </c>
      <c r="T248">
        <v>7.2320683898346187</v>
      </c>
      <c r="U248">
        <v>4.8532310111516566</v>
      </c>
      <c r="V248">
        <v>2.7513210667718688</v>
      </c>
      <c r="W248" t="s">
        <v>245</v>
      </c>
      <c r="X248" t="s">
        <v>442</v>
      </c>
      <c r="Y248" t="s">
        <v>246</v>
      </c>
      <c r="Z248" t="s">
        <v>247</v>
      </c>
      <c r="AA248" t="s">
        <v>249</v>
      </c>
      <c r="AB248" t="s">
        <v>250</v>
      </c>
      <c r="AC248" t="s">
        <v>251</v>
      </c>
      <c r="AD248" t="s">
        <v>252</v>
      </c>
      <c r="AE248" t="s">
        <v>253</v>
      </c>
      <c r="AF248" t="s">
        <v>254</v>
      </c>
      <c r="AG248" t="s">
        <v>255</v>
      </c>
      <c r="AH248" t="s">
        <v>256</v>
      </c>
      <c r="AI248" t="s">
        <v>257</v>
      </c>
      <c r="AJ248" t="s">
        <v>258</v>
      </c>
      <c r="AK248" t="s">
        <v>259</v>
      </c>
      <c r="AL248" t="s">
        <v>260</v>
      </c>
      <c r="AM248" t="s">
        <v>261</v>
      </c>
      <c r="AN248" t="s">
        <v>262</v>
      </c>
      <c r="AO248" t="s">
        <v>263</v>
      </c>
      <c r="AP248" t="s">
        <v>264</v>
      </c>
      <c r="AQ248" t="s">
        <v>265</v>
      </c>
      <c r="AR248" t="s">
        <v>266</v>
      </c>
      <c r="AS248">
        <v>1.9924799081476769</v>
      </c>
      <c r="AT248">
        <v>2.5017361957332112</v>
      </c>
      <c r="AU248">
        <v>0.99617094314398003</v>
      </c>
      <c r="AV248">
        <v>1.2118753778191149</v>
      </c>
      <c r="AW248">
        <v>48.756977266096641</v>
      </c>
      <c r="AX248">
        <v>17.277598968278632</v>
      </c>
      <c r="AY248">
        <v>10.82496548519668</v>
      </c>
      <c r="AZ248">
        <v>3.3362548059920889</v>
      </c>
      <c r="BA248">
        <v>1.0012712774962269</v>
      </c>
      <c r="BB248">
        <v>16.833481325489331</v>
      </c>
      <c r="BC248">
        <v>3.5065679994554482</v>
      </c>
      <c r="BD248">
        <v>1.7615175883244829</v>
      </c>
      <c r="BE248">
        <v>2.511837910628604</v>
      </c>
      <c r="BF248">
        <v>3.012532476151391</v>
      </c>
      <c r="BG248">
        <v>6.6082257168954817</v>
      </c>
      <c r="BH248">
        <v>2.706041019887961</v>
      </c>
      <c r="BI248">
        <v>9.3930229921878894</v>
      </c>
      <c r="BJ248">
        <v>6.7168840845797986</v>
      </c>
      <c r="BK248">
        <v>7.7317855676870124</v>
      </c>
      <c r="BL248">
        <v>2.3669494233764738</v>
      </c>
      <c r="BM248">
        <v>2.5313317165434581</v>
      </c>
      <c r="BN248">
        <v>1.516186894348684</v>
      </c>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row>
    <row r="249">
      <c r="A249" t="s">
        <v>691</v>
      </c>
      <c r="B249">
        <v>2016</v>
      </c>
      <c r="C249" t="s">
        <v>698</v>
      </c>
      <c r="D249">
        <v>42</v>
      </c>
      <c r="E249" t="s">
        <v>56</v>
      </c>
      <c r="F249" t="s">
        <v>48</v>
      </c>
      <c r="G249" t="s">
        <v>711</v>
      </c>
      <c r="H249">
        <v>90.187548954280047</v>
      </c>
      <c r="I249">
        <v>92.727141293223639</v>
      </c>
      <c r="J249">
        <v>93.161009653862152</v>
      </c>
      <c r="K249">
        <v>95.61560425416134</v>
      </c>
      <c r="L249">
        <v>97.90044223467055</v>
      </c>
      <c r="M249">
        <v>88.020792554456804</v>
      </c>
      <c r="N249">
        <v>96.468172765708829</v>
      </c>
      <c r="O249">
        <v>97.011565681977103</v>
      </c>
      <c r="P249">
        <v>99.316571305780016</v>
      </c>
      <c r="Q249">
        <v>100</v>
      </c>
      <c r="R249">
        <v>90.069770124726062</v>
      </c>
      <c r="S249">
        <v>93.024643745959025</v>
      </c>
      <c r="T249">
        <v>92.76793161016549</v>
      </c>
      <c r="U249">
        <v>95.146768988848279</v>
      </c>
      <c r="V249">
        <v>97.248678933228234</v>
      </c>
      <c r="W249" t="s">
        <v>245</v>
      </c>
      <c r="X249" t="s">
        <v>442</v>
      </c>
      <c r="Y249" t="s">
        <v>246</v>
      </c>
      <c r="Z249" t="s">
        <v>247</v>
      </c>
      <c r="AA249" t="s">
        <v>249</v>
      </c>
      <c r="AB249" t="s">
        <v>250</v>
      </c>
      <c r="AC249" t="s">
        <v>251</v>
      </c>
      <c r="AD249" t="s">
        <v>252</v>
      </c>
      <c r="AE249" t="s">
        <v>253</v>
      </c>
      <c r="AF249" t="s">
        <v>254</v>
      </c>
      <c r="AG249" t="s">
        <v>255</v>
      </c>
      <c r="AH249" t="s">
        <v>256</v>
      </c>
      <c r="AI249" t="s">
        <v>257</v>
      </c>
      <c r="AJ249" t="s">
        <v>258</v>
      </c>
      <c r="AK249" t="s">
        <v>259</v>
      </c>
      <c r="AL249" t="s">
        <v>260</v>
      </c>
      <c r="AM249" t="s">
        <v>261</v>
      </c>
      <c r="AN249" t="s">
        <v>262</v>
      </c>
      <c r="AO249" t="s">
        <v>263</v>
      </c>
      <c r="AP249" t="s">
        <v>264</v>
      </c>
      <c r="AQ249" t="s">
        <v>265</v>
      </c>
      <c r="AR249" t="s">
        <v>266</v>
      </c>
      <c r="AS249">
        <v>98.007520091852328</v>
      </c>
      <c r="AT249">
        <v>97.498263804266799</v>
      </c>
      <c r="AU249">
        <v>99.00382905685602</v>
      </c>
      <c r="AV249">
        <v>98.788124622180902</v>
      </c>
      <c r="AW249">
        <v>51.243022733903423</v>
      </c>
      <c r="AX249">
        <v>82.722401031721319</v>
      </c>
      <c r="AY249">
        <v>89.175034514803443</v>
      </c>
      <c r="AZ249">
        <v>96.663745194007916</v>
      </c>
      <c r="BA249">
        <v>98.998728722503756</v>
      </c>
      <c r="BB249">
        <v>83.166518674510584</v>
      </c>
      <c r="BC249">
        <v>96.493432000544544</v>
      </c>
      <c r="BD249">
        <v>98.238482411675506</v>
      </c>
      <c r="BE249">
        <v>97.488162089371414</v>
      </c>
      <c r="BF249">
        <v>96.98746752384865</v>
      </c>
      <c r="BG249">
        <v>93.391774283104525</v>
      </c>
      <c r="BH249">
        <v>97.293958980112023</v>
      </c>
      <c r="BI249">
        <v>90.606977007812077</v>
      </c>
      <c r="BJ249">
        <v>93.28311591542024</v>
      </c>
      <c r="BK249">
        <v>92.268214432312931</v>
      </c>
      <c r="BL249">
        <v>97.633050576623575</v>
      </c>
      <c r="BM249">
        <v>97.46866828345658</v>
      </c>
      <c r="BN249">
        <v>98.483813105651308</v>
      </c>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row>
    <row r="250">
      <c r="A250" t="s">
        <v>691</v>
      </c>
      <c r="B250">
        <v>2016</v>
      </c>
      <c r="C250" t="s">
        <v>698</v>
      </c>
      <c r="D250">
        <v>43</v>
      </c>
      <c r="E250" t="s">
        <v>53</v>
      </c>
      <c r="F250" t="s">
        <v>49</v>
      </c>
      <c r="G250" t="s">
        <v>725</v>
      </c>
      <c r="H250">
        <v>88.584907509296059</v>
      </c>
      <c r="I250">
        <v>85.074474095065781</v>
      </c>
      <c r="J250">
        <v>80.936731311089176</v>
      </c>
      <c r="K250">
        <v>76.572830506170646</v>
      </c>
      <c r="L250">
        <v>72.839811510554838</v>
      </c>
      <c r="M250">
        <v>66.829556080727428</v>
      </c>
      <c r="N250">
        <v>79.777428930146868</v>
      </c>
      <c r="O250">
        <v>72.323575824073387</v>
      </c>
      <c r="P250">
        <v>73.894298708735789</v>
      </c>
      <c r="Q250">
        <v>79.977925227323126</v>
      </c>
      <c r="R250">
        <v>89.695805913308376</v>
      </c>
      <c r="S250">
        <v>85.614180269792499</v>
      </c>
      <c r="T250">
        <v>80.839374635533048</v>
      </c>
      <c r="U250">
        <v>79.64383887435406</v>
      </c>
      <c r="V250">
        <v>71.705009824937306</v>
      </c>
      <c r="W250" t="s">
        <v>245</v>
      </c>
      <c r="X250" t="s">
        <v>442</v>
      </c>
      <c r="Y250" t="s">
        <v>246</v>
      </c>
      <c r="Z250" t="s">
        <v>247</v>
      </c>
      <c r="AA250" t="s">
        <v>249</v>
      </c>
      <c r="AB250" t="s">
        <v>250</v>
      </c>
      <c r="AC250" t="s">
        <v>251</v>
      </c>
      <c r="AD250" t="s">
        <v>252</v>
      </c>
      <c r="AE250" t="s">
        <v>253</v>
      </c>
      <c r="AF250" t="s">
        <v>254</v>
      </c>
      <c r="AG250" t="s">
        <v>255</v>
      </c>
      <c r="AH250" t="s">
        <v>256</v>
      </c>
      <c r="AI250" t="s">
        <v>257</v>
      </c>
      <c r="AJ250" t="s">
        <v>258</v>
      </c>
      <c r="AK250" t="s">
        <v>259</v>
      </c>
      <c r="AL250" t="s">
        <v>260</v>
      </c>
      <c r="AM250" t="s">
        <v>261</v>
      </c>
      <c r="AN250" t="s">
        <v>262</v>
      </c>
      <c r="AO250" t="s">
        <v>263</v>
      </c>
      <c r="AP250" t="s">
        <v>264</v>
      </c>
      <c r="AQ250" t="s">
        <v>265</v>
      </c>
      <c r="AR250" t="s">
        <v>266</v>
      </c>
      <c r="AS250">
        <v>65.92886932964997</v>
      </c>
      <c r="AT250">
        <v>54.053936442154772</v>
      </c>
      <c r="AU250">
        <v>77.838784387260688</v>
      </c>
      <c r="AV250">
        <v>80.574919021139749</v>
      </c>
      <c r="AW250">
        <v>98.599245084363304</v>
      </c>
      <c r="AX250">
        <v>80.151623723210079</v>
      </c>
      <c r="AY250">
        <v>49.567921349350193</v>
      </c>
      <c r="AZ250">
        <v>88.385426874992888</v>
      </c>
      <c r="BA250">
        <v>95.210914340445115</v>
      </c>
      <c r="BB250">
        <v>55.797015479238688</v>
      </c>
      <c r="BC250">
        <v>92.03271410990159</v>
      </c>
      <c r="BD250">
        <v>79.13654341500397</v>
      </c>
      <c r="BE250">
        <v>57.01640207831683</v>
      </c>
      <c r="BF250">
        <v>79.313766160465121</v>
      </c>
      <c r="BG250">
        <v>67.153524039801681</v>
      </c>
      <c r="BH250">
        <v>83.733175932639483</v>
      </c>
      <c r="BI250">
        <v>99.012218121308209</v>
      </c>
      <c r="BJ250">
        <v>85.772716478184577</v>
      </c>
      <c r="BK250">
        <v>93.101905153435894</v>
      </c>
      <c r="BL250">
        <v>65.798110096753533</v>
      </c>
      <c r="BM250">
        <v>75.414094172186381</v>
      </c>
      <c r="BN250">
        <v>74.832420920211561</v>
      </c>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row>
    <row r="251">
      <c r="A251" t="s">
        <v>691</v>
      </c>
      <c r="B251">
        <v>2016</v>
      </c>
      <c r="C251" t="s">
        <v>698</v>
      </c>
      <c r="D251">
        <v>44</v>
      </c>
      <c r="E251" t="s">
        <v>53</v>
      </c>
      <c r="F251" t="s">
        <v>48</v>
      </c>
      <c r="G251" t="s">
        <v>197</v>
      </c>
      <c r="H251">
        <v>11.41509249070393</v>
      </c>
      <c r="I251">
        <v>14.92552590493421</v>
      </c>
      <c r="J251">
        <v>19.063268688910782</v>
      </c>
      <c r="K251">
        <v>23.427169493829371</v>
      </c>
      <c r="L251">
        <v>27.160188489445229</v>
      </c>
      <c r="M251">
        <v>33.170443919272593</v>
      </c>
      <c r="N251">
        <v>20.22257106985305</v>
      </c>
      <c r="O251">
        <v>27.676424175926609</v>
      </c>
      <c r="P251">
        <v>26.105701291264189</v>
      </c>
      <c r="Q251">
        <v>20.02207477267693</v>
      </c>
      <c r="R251">
        <v>10.304194086691581</v>
      </c>
      <c r="S251">
        <v>14.38581973020751</v>
      </c>
      <c r="T251">
        <v>19.160625364466881</v>
      </c>
      <c r="U251">
        <v>20.35616112564599</v>
      </c>
      <c r="V251">
        <v>28.294990175062669</v>
      </c>
      <c r="W251" t="s">
        <v>245</v>
      </c>
      <c r="X251" t="s">
        <v>442</v>
      </c>
      <c r="Y251" t="s">
        <v>246</v>
      </c>
      <c r="Z251" t="s">
        <v>247</v>
      </c>
      <c r="AA251" t="s">
        <v>249</v>
      </c>
      <c r="AB251" t="s">
        <v>250</v>
      </c>
      <c r="AC251" t="s">
        <v>251</v>
      </c>
      <c r="AD251" t="s">
        <v>252</v>
      </c>
      <c r="AE251" t="s">
        <v>253</v>
      </c>
      <c r="AF251" t="s">
        <v>254</v>
      </c>
      <c r="AG251" t="s">
        <v>255</v>
      </c>
      <c r="AH251" t="s">
        <v>256</v>
      </c>
      <c r="AI251" t="s">
        <v>257</v>
      </c>
      <c r="AJ251" t="s">
        <v>258</v>
      </c>
      <c r="AK251" t="s">
        <v>259</v>
      </c>
      <c r="AL251" t="s">
        <v>260</v>
      </c>
      <c r="AM251" t="s">
        <v>261</v>
      </c>
      <c r="AN251" t="s">
        <v>262</v>
      </c>
      <c r="AO251" t="s">
        <v>263</v>
      </c>
      <c r="AP251" t="s">
        <v>264</v>
      </c>
      <c r="AQ251" t="s">
        <v>265</v>
      </c>
      <c r="AR251" t="s">
        <v>266</v>
      </c>
      <c r="AS251">
        <v>34.071130670350037</v>
      </c>
      <c r="AT251">
        <v>45.946063557845278</v>
      </c>
      <c r="AU251">
        <v>22.16121561273928</v>
      </c>
      <c r="AV251">
        <v>19.42508097886023</v>
      </c>
      <c r="AW251">
        <v>1.4007549156366961</v>
      </c>
      <c r="AX251">
        <v>19.848376276789931</v>
      </c>
      <c r="AY251">
        <v>50.432078650649842</v>
      </c>
      <c r="AZ251">
        <v>11.61457312500708</v>
      </c>
      <c r="BA251">
        <v>4.7890856595548783</v>
      </c>
      <c r="BB251">
        <v>44.202984520761348</v>
      </c>
      <c r="BC251">
        <v>7.9672858900983927</v>
      </c>
      <c r="BD251">
        <v>20.863456584996069</v>
      </c>
      <c r="BE251">
        <v>42.983597921683142</v>
      </c>
      <c r="BF251">
        <v>20.686233839534879</v>
      </c>
      <c r="BG251">
        <v>32.846475960198312</v>
      </c>
      <c r="BH251">
        <v>16.266824067360432</v>
      </c>
      <c r="BI251">
        <v>0.98778187869178447</v>
      </c>
      <c r="BJ251">
        <v>14.227283521815441</v>
      </c>
      <c r="BK251">
        <v>6.8980948465641472</v>
      </c>
      <c r="BL251">
        <v>34.20188990324646</v>
      </c>
      <c r="BM251">
        <v>24.585905827813651</v>
      </c>
      <c r="BN251">
        <v>25.167579079788439</v>
      </c>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row>
    <row r="252">
      <c r="A252" t="s">
        <v>691</v>
      </c>
      <c r="B252">
        <v>2016</v>
      </c>
      <c r="C252" t="s">
        <v>698</v>
      </c>
      <c r="D252">
        <v>45</v>
      </c>
      <c r="E252" t="s">
        <v>52</v>
      </c>
      <c r="F252" t="s">
        <v>49</v>
      </c>
      <c r="G252" t="s">
        <v>197</v>
      </c>
      <c r="H252">
        <v>88.584907509296059</v>
      </c>
      <c r="I252">
        <v>85.074474095065781</v>
      </c>
      <c r="J252">
        <v>80.936731311089176</v>
      </c>
      <c r="K252">
        <v>76.572830506170646</v>
      </c>
      <c r="L252">
        <v>72.839811510554838</v>
      </c>
      <c r="M252">
        <v>66.829556080727428</v>
      </c>
      <c r="N252">
        <v>79.777428930146868</v>
      </c>
      <c r="O252">
        <v>72.323575824073387</v>
      </c>
      <c r="P252">
        <v>73.894298708735789</v>
      </c>
      <c r="Q252">
        <v>79.977925227323126</v>
      </c>
      <c r="R252">
        <v>89.695805913308376</v>
      </c>
      <c r="S252">
        <v>85.614180269792499</v>
      </c>
      <c r="T252">
        <v>80.839374635533048</v>
      </c>
      <c r="U252">
        <v>79.64383887435406</v>
      </c>
      <c r="V252">
        <v>71.705009824937306</v>
      </c>
      <c r="W252" t="s">
        <v>245</v>
      </c>
      <c r="X252" t="s">
        <v>442</v>
      </c>
      <c r="Y252" t="s">
        <v>246</v>
      </c>
      <c r="Z252" t="s">
        <v>247</v>
      </c>
      <c r="AA252" t="s">
        <v>249</v>
      </c>
      <c r="AB252" t="s">
        <v>250</v>
      </c>
      <c r="AC252" t="s">
        <v>251</v>
      </c>
      <c r="AD252" t="s">
        <v>252</v>
      </c>
      <c r="AE252" t="s">
        <v>253</v>
      </c>
      <c r="AF252" t="s">
        <v>254</v>
      </c>
      <c r="AG252" t="s">
        <v>255</v>
      </c>
      <c r="AH252" t="s">
        <v>256</v>
      </c>
      <c r="AI252" t="s">
        <v>257</v>
      </c>
      <c r="AJ252" t="s">
        <v>258</v>
      </c>
      <c r="AK252" t="s">
        <v>259</v>
      </c>
      <c r="AL252" t="s">
        <v>260</v>
      </c>
      <c r="AM252" t="s">
        <v>261</v>
      </c>
      <c r="AN252" t="s">
        <v>262</v>
      </c>
      <c r="AO252" t="s">
        <v>263</v>
      </c>
      <c r="AP252" t="s">
        <v>264</v>
      </c>
      <c r="AQ252" t="s">
        <v>265</v>
      </c>
      <c r="AR252" t="s">
        <v>266</v>
      </c>
      <c r="AS252">
        <v>65.92886932964997</v>
      </c>
      <c r="AT252">
        <v>54.053936442154772</v>
      </c>
      <c r="AU252">
        <v>77.838784387260688</v>
      </c>
      <c r="AV252">
        <v>80.574919021139749</v>
      </c>
      <c r="AW252">
        <v>98.599245084363304</v>
      </c>
      <c r="AX252">
        <v>80.151623723210079</v>
      </c>
      <c r="AY252">
        <v>49.567921349350193</v>
      </c>
      <c r="AZ252">
        <v>88.385426874992888</v>
      </c>
      <c r="BA252">
        <v>95.210914340445115</v>
      </c>
      <c r="BB252">
        <v>55.797015479238688</v>
      </c>
      <c r="BC252">
        <v>92.03271410990159</v>
      </c>
      <c r="BD252">
        <v>79.13654341500397</v>
      </c>
      <c r="BE252">
        <v>57.01640207831683</v>
      </c>
      <c r="BF252">
        <v>79.313766160465121</v>
      </c>
      <c r="BG252">
        <v>67.153524039801681</v>
      </c>
      <c r="BH252">
        <v>83.733175932639483</v>
      </c>
      <c r="BI252">
        <v>99.012218121308209</v>
      </c>
      <c r="BJ252">
        <v>85.772716478184577</v>
      </c>
      <c r="BK252">
        <v>93.101905153435894</v>
      </c>
      <c r="BL252">
        <v>65.798110096753533</v>
      </c>
      <c r="BM252">
        <v>75.414094172186381</v>
      </c>
      <c r="BN252">
        <v>74.832420920211561</v>
      </c>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row>
    <row r="253">
      <c r="A253" t="s">
        <v>691</v>
      </c>
      <c r="B253">
        <v>2016</v>
      </c>
      <c r="C253" t="s">
        <v>698</v>
      </c>
      <c r="D253">
        <v>46</v>
      </c>
      <c r="E253" t="s">
        <v>52</v>
      </c>
      <c r="F253" t="s">
        <v>48</v>
      </c>
      <c r="G253" t="s">
        <v>197</v>
      </c>
      <c r="H253">
        <v>11.41509249070393</v>
      </c>
      <c r="I253">
        <v>14.92552590493421</v>
      </c>
      <c r="J253">
        <v>19.063268688910782</v>
      </c>
      <c r="K253">
        <v>23.427169493829371</v>
      </c>
      <c r="L253">
        <v>27.160188489445229</v>
      </c>
      <c r="M253">
        <v>33.170443919272593</v>
      </c>
      <c r="N253">
        <v>20.22257106985305</v>
      </c>
      <c r="O253">
        <v>27.676424175926609</v>
      </c>
      <c r="P253">
        <v>26.105701291264189</v>
      </c>
      <c r="Q253">
        <v>20.02207477267693</v>
      </c>
      <c r="R253">
        <v>10.304194086691581</v>
      </c>
      <c r="S253">
        <v>14.38581973020751</v>
      </c>
      <c r="T253">
        <v>19.160625364466881</v>
      </c>
      <c r="U253">
        <v>20.35616112564599</v>
      </c>
      <c r="V253">
        <v>28.294990175062669</v>
      </c>
      <c r="W253" t="s">
        <v>245</v>
      </c>
      <c r="X253" t="s">
        <v>442</v>
      </c>
      <c r="Y253" t="s">
        <v>246</v>
      </c>
      <c r="Z253" t="s">
        <v>247</v>
      </c>
      <c r="AA253" t="s">
        <v>249</v>
      </c>
      <c r="AB253" t="s">
        <v>250</v>
      </c>
      <c r="AC253" t="s">
        <v>251</v>
      </c>
      <c r="AD253" t="s">
        <v>252</v>
      </c>
      <c r="AE253" t="s">
        <v>253</v>
      </c>
      <c r="AF253" t="s">
        <v>254</v>
      </c>
      <c r="AG253" t="s">
        <v>255</v>
      </c>
      <c r="AH253" t="s">
        <v>256</v>
      </c>
      <c r="AI253" t="s">
        <v>257</v>
      </c>
      <c r="AJ253" t="s">
        <v>258</v>
      </c>
      <c r="AK253" t="s">
        <v>259</v>
      </c>
      <c r="AL253" t="s">
        <v>260</v>
      </c>
      <c r="AM253" t="s">
        <v>261</v>
      </c>
      <c r="AN253" t="s">
        <v>262</v>
      </c>
      <c r="AO253" t="s">
        <v>263</v>
      </c>
      <c r="AP253" t="s">
        <v>264</v>
      </c>
      <c r="AQ253" t="s">
        <v>265</v>
      </c>
      <c r="AR253" t="s">
        <v>266</v>
      </c>
      <c r="AS253">
        <v>34.071130670350037</v>
      </c>
      <c r="AT253">
        <v>45.946063557845278</v>
      </c>
      <c r="AU253">
        <v>22.16121561273928</v>
      </c>
      <c r="AV253">
        <v>19.42508097886023</v>
      </c>
      <c r="AW253">
        <v>1.4007549156366961</v>
      </c>
      <c r="AX253">
        <v>19.848376276789931</v>
      </c>
      <c r="AY253">
        <v>50.432078650649842</v>
      </c>
      <c r="AZ253">
        <v>11.61457312500708</v>
      </c>
      <c r="BA253">
        <v>4.7890856595548783</v>
      </c>
      <c r="BB253">
        <v>44.202984520761348</v>
      </c>
      <c r="BC253">
        <v>7.9672858900983927</v>
      </c>
      <c r="BD253">
        <v>20.863456584996069</v>
      </c>
      <c r="BE253">
        <v>42.983597921683142</v>
      </c>
      <c r="BF253">
        <v>20.686233839534879</v>
      </c>
      <c r="BG253">
        <v>32.846475960198312</v>
      </c>
      <c r="BH253">
        <v>16.266824067360432</v>
      </c>
      <c r="BI253">
        <v>0.98778187869178447</v>
      </c>
      <c r="BJ253">
        <v>14.227283521815441</v>
      </c>
      <c r="BK253">
        <v>6.8980948465641472</v>
      </c>
      <c r="BL253">
        <v>34.20188990324646</v>
      </c>
      <c r="BM253">
        <v>24.585905827813651</v>
      </c>
      <c r="BN253">
        <v>25.167579079788439</v>
      </c>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row>
    <row r="254">
      <c r="A254" t="s">
        <v>691</v>
      </c>
      <c r="B254">
        <v>2016</v>
      </c>
      <c r="C254" t="s">
        <v>698</v>
      </c>
      <c r="D254">
        <v>58</v>
      </c>
      <c r="E254" t="s">
        <v>166</v>
      </c>
      <c r="F254" t="s">
        <v>167</v>
      </c>
      <c r="G254" t="s">
        <v>197</v>
      </c>
      <c r="H254">
        <v>0.0188573238101063</v>
      </c>
      <c r="I254">
        <v>0.0077368038735186996</v>
      </c>
      <c r="J254">
        <v>0.20397513978875351</v>
      </c>
      <c r="K254">
        <v>0.69883947076600217</v>
      </c>
      <c r="L254">
        <v>7.9953398689888431</v>
      </c>
      <c r="M254">
        <v>0.13582406892399371</v>
      </c>
      <c r="N254">
        <v>0.85352010230892295</v>
      </c>
      <c r="O254">
        <v>3.988384504895</v>
      </c>
      <c r="P254">
        <v>7.6286929308519698</v>
      </c>
      <c r="Q254">
        <v>20.72243764995379</v>
      </c>
      <c r="R254">
        <v>0.0210928733603124</v>
      </c>
      <c r="S254">
        <v>0</v>
      </c>
      <c r="T254">
        <v>0</v>
      </c>
      <c r="U254">
        <v>0.6908385230884011</v>
      </c>
      <c r="V254">
        <v>5.3073096583291592</v>
      </c>
      <c r="W254" t="s">
        <v>245</v>
      </c>
      <c r="X254" t="s">
        <v>442</v>
      </c>
      <c r="Y254" t="s">
        <v>246</v>
      </c>
      <c r="Z254" t="s">
        <v>247</v>
      </c>
      <c r="AA254" t="s">
        <v>249</v>
      </c>
      <c r="AB254" t="s">
        <v>250</v>
      </c>
      <c r="AC254" t="s">
        <v>251</v>
      </c>
      <c r="AD254" t="s">
        <v>252</v>
      </c>
      <c r="AE254" t="s">
        <v>253</v>
      </c>
      <c r="AF254" t="s">
        <v>254</v>
      </c>
      <c r="AG254" t="s">
        <v>255</v>
      </c>
      <c r="AH254" t="s">
        <v>256</v>
      </c>
      <c r="AI254" t="s">
        <v>257</v>
      </c>
      <c r="AJ254" t="s">
        <v>258</v>
      </c>
      <c r="AK254" t="s">
        <v>259</v>
      </c>
      <c r="AL254" t="s">
        <v>260</v>
      </c>
      <c r="AM254" t="s">
        <v>261</v>
      </c>
      <c r="AN254" t="s">
        <v>262</v>
      </c>
      <c r="AO254" t="s">
        <v>263</v>
      </c>
      <c r="AP254" t="s">
        <v>264</v>
      </c>
      <c r="AQ254" t="s">
        <v>265</v>
      </c>
      <c r="AR254" t="s">
        <v>266</v>
      </c>
      <c r="AS254">
        <v>1.0683966213017611</v>
      </c>
      <c r="AT254">
        <v>0.63289946061749891</v>
      </c>
      <c r="AU254">
        <v>6.8526946833069191</v>
      </c>
      <c r="AV254">
        <v>0.40827158986946332</v>
      </c>
      <c r="AW254">
        <v>0.091717920187304305</v>
      </c>
      <c r="AX254">
        <v>0.37715610971307978</v>
      </c>
      <c r="AY254">
        <v>1.0635387704982671</v>
      </c>
      <c r="AZ254">
        <v>0.20417986843565661</v>
      </c>
      <c r="BA254">
        <v>1.980983049952951</v>
      </c>
      <c r="BB254">
        <v>0.52543730524116627</v>
      </c>
      <c r="BC254">
        <v>2.7767801576717921</v>
      </c>
      <c r="BD254">
        <v>0.60518155485249303</v>
      </c>
      <c r="BE254">
        <v>4.7971231220686654</v>
      </c>
      <c r="BF254">
        <v>0.48434356959866809</v>
      </c>
      <c r="BG254">
        <v>0.30372474033652508</v>
      </c>
      <c r="BH254">
        <v>0.1613237059437041</v>
      </c>
      <c r="BI254">
        <v>0.93467749385588317</v>
      </c>
      <c r="BJ254">
        <v>1.0113024131396819</v>
      </c>
      <c r="BK254">
        <v>0</v>
      </c>
      <c r="BL254">
        <v>3.728790638743587</v>
      </c>
      <c r="BM254">
        <v>0</v>
      </c>
      <c r="BN254">
        <v>0.49309541231008158</v>
      </c>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row>
    <row r="255">
      <c r="A255" t="s">
        <v>691</v>
      </c>
      <c r="B255">
        <v>2016</v>
      </c>
      <c r="C255" t="s">
        <v>698</v>
      </c>
      <c r="D255">
        <v>59</v>
      </c>
      <c r="E255" t="s">
        <v>166</v>
      </c>
      <c r="F255" t="s">
        <v>267</v>
      </c>
      <c r="G255" t="s">
        <v>197</v>
      </c>
      <c r="H255">
        <v>0.37368336750399961</v>
      </c>
      <c r="I255">
        <v>0.67403438022081785</v>
      </c>
      <c r="J255">
        <v>0.9682448615686573</v>
      </c>
      <c r="K255">
        <v>1.657431329282631</v>
      </c>
      <c r="L255">
        <v>11.99288503872898</v>
      </c>
      <c r="M255">
        <v>3.275263398520357</v>
      </c>
      <c r="N255">
        <v>6.2020429958124037</v>
      </c>
      <c r="O255">
        <v>16.73178644763113</v>
      </c>
      <c r="P255">
        <v>29.839405488424909</v>
      </c>
      <c r="Q255">
        <v>25.293860673914381</v>
      </c>
      <c r="R255">
        <v>0.41798380443531752</v>
      </c>
      <c r="S255">
        <v>0.63597174677860435</v>
      </c>
      <c r="T255">
        <v>0.85083318880549896</v>
      </c>
      <c r="U255">
        <v>1.148912653097927</v>
      </c>
      <c r="V255">
        <v>4.7955308665916094</v>
      </c>
      <c r="W255" t="s">
        <v>245</v>
      </c>
      <c r="X255" t="s">
        <v>442</v>
      </c>
      <c r="Y255" t="s">
        <v>246</v>
      </c>
      <c r="Z255" t="s">
        <v>247</v>
      </c>
      <c r="AA255" t="s">
        <v>249</v>
      </c>
      <c r="AB255" t="s">
        <v>250</v>
      </c>
      <c r="AC255" t="s">
        <v>251</v>
      </c>
      <c r="AD255" t="s">
        <v>252</v>
      </c>
      <c r="AE255" t="s">
        <v>253</v>
      </c>
      <c r="AF255" t="s">
        <v>254</v>
      </c>
      <c r="AG255" t="s">
        <v>255</v>
      </c>
      <c r="AH255" t="s">
        <v>256</v>
      </c>
      <c r="AI255" t="s">
        <v>257</v>
      </c>
      <c r="AJ255" t="s">
        <v>258</v>
      </c>
      <c r="AK255" t="s">
        <v>259</v>
      </c>
      <c r="AL255" t="s">
        <v>260</v>
      </c>
      <c r="AM255" t="s">
        <v>261</v>
      </c>
      <c r="AN255" t="s">
        <v>262</v>
      </c>
      <c r="AO255" t="s">
        <v>263</v>
      </c>
      <c r="AP255" t="s">
        <v>264</v>
      </c>
      <c r="AQ255" t="s">
        <v>265</v>
      </c>
      <c r="AR255" t="s">
        <v>266</v>
      </c>
      <c r="AS255">
        <v>2.7932083627244162</v>
      </c>
      <c r="AT255">
        <v>1.1196557779069629</v>
      </c>
      <c r="AU255">
        <v>6.6852807887357981</v>
      </c>
      <c r="AV255">
        <v>0.88957816848497517</v>
      </c>
      <c r="AW255">
        <v>0.28825632058867068</v>
      </c>
      <c r="AX255">
        <v>1.9605213427206509</v>
      </c>
      <c r="AY255">
        <v>4.8957524189299049</v>
      </c>
      <c r="AZ255">
        <v>1.8138905440851301</v>
      </c>
      <c r="BA255">
        <v>6.7402669243250601</v>
      </c>
      <c r="BB255">
        <v>2.369499994545603</v>
      </c>
      <c r="BC255">
        <v>4.0721336402936519</v>
      </c>
      <c r="BD255">
        <v>0.79423675294044682</v>
      </c>
      <c r="BE255">
        <v>7.5350337466950927</v>
      </c>
      <c r="BF255">
        <v>0.75170780327545161</v>
      </c>
      <c r="BG255">
        <v>6.3505222933939631</v>
      </c>
      <c r="BH255">
        <v>2.3576512267974419</v>
      </c>
      <c r="BI255">
        <v>4.6443550379064478</v>
      </c>
      <c r="BJ255">
        <v>2.4184969438993331</v>
      </c>
      <c r="BK255">
        <v>0</v>
      </c>
      <c r="BL255">
        <v>3.3081705904861209</v>
      </c>
      <c r="BM255">
        <v>1.484695908897238</v>
      </c>
      <c r="BN255">
        <v>0.77957164675001167</v>
      </c>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row>
    <row r="256">
      <c r="A256" t="s">
        <v>691</v>
      </c>
      <c r="B256">
        <v>2016</v>
      </c>
      <c r="C256" t="s">
        <v>698</v>
      </c>
      <c r="D256">
        <v>60</v>
      </c>
      <c r="E256" t="s">
        <v>166</v>
      </c>
      <c r="F256" t="s">
        <v>443</v>
      </c>
      <c r="G256" t="s">
        <v>197</v>
      </c>
      <c r="H256">
        <v>0.039725482595757797</v>
      </c>
      <c r="I256">
        <v>0.23698979560358821</v>
      </c>
      <c r="J256">
        <v>0.41690986217983078</v>
      </c>
      <c r="K256">
        <v>1.745409735671881</v>
      </c>
      <c r="L256">
        <v>4.027488338567963</v>
      </c>
      <c r="M256">
        <v>2.3361447385073131</v>
      </c>
      <c r="N256">
        <v>10.759445381726319</v>
      </c>
      <c r="O256">
        <v>7.0950951417454888</v>
      </c>
      <c r="P256">
        <v>6.2271911587592701</v>
      </c>
      <c r="Q256">
        <v>5.3168608370801804</v>
      </c>
      <c r="R256">
        <v>0</v>
      </c>
      <c r="S256">
        <v>0.2547908384635193</v>
      </c>
      <c r="T256">
        <v>0.40116982158364839</v>
      </c>
      <c r="U256">
        <v>1.0771667747531399</v>
      </c>
      <c r="V256">
        <v>1.728223624901239</v>
      </c>
      <c r="W256" t="s">
        <v>245</v>
      </c>
      <c r="X256" t="s">
        <v>442</v>
      </c>
      <c r="Y256" t="s">
        <v>246</v>
      </c>
      <c r="Z256" t="s">
        <v>247</v>
      </c>
      <c r="AA256" t="s">
        <v>249</v>
      </c>
      <c r="AB256" t="s">
        <v>250</v>
      </c>
      <c r="AC256" t="s">
        <v>251</v>
      </c>
      <c r="AD256" t="s">
        <v>252</v>
      </c>
      <c r="AE256" t="s">
        <v>253</v>
      </c>
      <c r="AF256" t="s">
        <v>254</v>
      </c>
      <c r="AG256" t="s">
        <v>255</v>
      </c>
      <c r="AH256" t="s">
        <v>256</v>
      </c>
      <c r="AI256" t="s">
        <v>257</v>
      </c>
      <c r="AJ256" t="s">
        <v>258</v>
      </c>
      <c r="AK256" t="s">
        <v>259</v>
      </c>
      <c r="AL256" t="s">
        <v>260</v>
      </c>
      <c r="AM256" t="s">
        <v>261</v>
      </c>
      <c r="AN256" t="s">
        <v>262</v>
      </c>
      <c r="AO256" t="s">
        <v>263</v>
      </c>
      <c r="AP256" t="s">
        <v>264</v>
      </c>
      <c r="AQ256" t="s">
        <v>265</v>
      </c>
      <c r="AR256" t="s">
        <v>266</v>
      </c>
      <c r="AS256">
        <v>1.663206991367759</v>
      </c>
      <c r="AT256">
        <v>0.29833046780808442</v>
      </c>
      <c r="AU256">
        <v>2.1889585080869169</v>
      </c>
      <c r="AV256">
        <v>0.10622515793069939</v>
      </c>
      <c r="AW256">
        <v>0</v>
      </c>
      <c r="AX256">
        <v>0.84860005865264199</v>
      </c>
      <c r="AY256">
        <v>2.9269300750548859</v>
      </c>
      <c r="AZ256">
        <v>4.0721833107578007</v>
      </c>
      <c r="BA256">
        <v>1.2689316917506059</v>
      </c>
      <c r="BB256">
        <v>0.058381922804574</v>
      </c>
      <c r="BC256">
        <v>4.9449904645676783</v>
      </c>
      <c r="BD256">
        <v>0.76674562349960562</v>
      </c>
      <c r="BE256">
        <v>2.1661366119937022</v>
      </c>
      <c r="BF256">
        <v>0.41362867902691408</v>
      </c>
      <c r="BG256">
        <v>0.84384106989051455</v>
      </c>
      <c r="BH256">
        <v>0.3542056007187222</v>
      </c>
      <c r="BI256">
        <v>1.001672394514606</v>
      </c>
      <c r="BJ256">
        <v>1.2903740072781089</v>
      </c>
      <c r="BK256">
        <v>0</v>
      </c>
      <c r="BL256">
        <v>0.47317256944663372</v>
      </c>
      <c r="BM256">
        <v>0</v>
      </c>
      <c r="BN256">
        <v>0.12260372520152441</v>
      </c>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row>
    <row r="257">
      <c r="A257" t="s">
        <v>691</v>
      </c>
      <c r="B257">
        <v>2016</v>
      </c>
      <c r="C257" t="s">
        <v>698</v>
      </c>
      <c r="D257">
        <v>61</v>
      </c>
      <c r="E257" t="s">
        <v>166</v>
      </c>
      <c r="F257" t="s">
        <v>268</v>
      </c>
      <c r="G257" t="s">
        <v>197</v>
      </c>
      <c r="H257">
        <v>6.0162255849918784</v>
      </c>
      <c r="I257">
        <v>9.2344761006727083</v>
      </c>
      <c r="J257">
        <v>11.570694486528881</v>
      </c>
      <c r="K257">
        <v>19.499062770295449</v>
      </c>
      <c r="L257">
        <v>35.766255805269779</v>
      </c>
      <c r="M257">
        <v>44.72251611205003</v>
      </c>
      <c r="N257">
        <v>45.164649337277147</v>
      </c>
      <c r="O257">
        <v>47.761766641147673</v>
      </c>
      <c r="P257">
        <v>41.307238155439322</v>
      </c>
      <c r="Q257">
        <v>31.10488041959049</v>
      </c>
      <c r="R257">
        <v>5.7081865414344257</v>
      </c>
      <c r="S257">
        <v>8.0640568939302852</v>
      </c>
      <c r="T257">
        <v>9.1909595368445949</v>
      </c>
      <c r="U257">
        <v>15.78592661565659</v>
      </c>
      <c r="V257">
        <v>28.113772142185191</v>
      </c>
      <c r="W257" t="s">
        <v>245</v>
      </c>
      <c r="X257" t="s">
        <v>442</v>
      </c>
      <c r="Y257" t="s">
        <v>246</v>
      </c>
      <c r="Z257" t="s">
        <v>247</v>
      </c>
      <c r="AA257" t="s">
        <v>249</v>
      </c>
      <c r="AB257" t="s">
        <v>250</v>
      </c>
      <c r="AC257" t="s">
        <v>251</v>
      </c>
      <c r="AD257" t="s">
        <v>252</v>
      </c>
      <c r="AE257" t="s">
        <v>253</v>
      </c>
      <c r="AF257" t="s">
        <v>254</v>
      </c>
      <c r="AG257" t="s">
        <v>255</v>
      </c>
      <c r="AH257" t="s">
        <v>256</v>
      </c>
      <c r="AI257" t="s">
        <v>257</v>
      </c>
      <c r="AJ257" t="s">
        <v>258</v>
      </c>
      <c r="AK257" t="s">
        <v>259</v>
      </c>
      <c r="AL257" t="s">
        <v>260</v>
      </c>
      <c r="AM257" t="s">
        <v>261</v>
      </c>
      <c r="AN257" t="s">
        <v>262</v>
      </c>
      <c r="AO257" t="s">
        <v>263</v>
      </c>
      <c r="AP257" t="s">
        <v>264</v>
      </c>
      <c r="AQ257" t="s">
        <v>265</v>
      </c>
      <c r="AR257" t="s">
        <v>266</v>
      </c>
      <c r="AS257">
        <v>11.648195896592229</v>
      </c>
      <c r="AT257">
        <v>5.6886713975155594</v>
      </c>
      <c r="AU257">
        <v>26.606794527650258</v>
      </c>
      <c r="AV257">
        <v>15.14435672288527</v>
      </c>
      <c r="AW257">
        <v>0.111371760227441</v>
      </c>
      <c r="AX257">
        <v>9.1883581199563888</v>
      </c>
      <c r="AY257">
        <v>11.03608582923945</v>
      </c>
      <c r="AZ257">
        <v>5.2324777465256576</v>
      </c>
      <c r="BA257">
        <v>22.737036700473421</v>
      </c>
      <c r="BB257">
        <v>25.858792343302969</v>
      </c>
      <c r="BC257">
        <v>18.722698342671439</v>
      </c>
      <c r="BD257">
        <v>28.65493572837434</v>
      </c>
      <c r="BE257">
        <v>17.176139376549251</v>
      </c>
      <c r="BF257">
        <v>11.45750416464382</v>
      </c>
      <c r="BG257">
        <v>30.472153933709311</v>
      </c>
      <c r="BH257">
        <v>30.34285905079582</v>
      </c>
      <c r="BI257">
        <v>13.43492053420159</v>
      </c>
      <c r="BJ257">
        <v>33.623444415960442</v>
      </c>
      <c r="BK257">
        <v>11.454328885911</v>
      </c>
      <c r="BL257">
        <v>7.5083374532914888</v>
      </c>
      <c r="BM257">
        <v>32.983793467150683</v>
      </c>
      <c r="BN257">
        <v>9.1926611003595848</v>
      </c>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row>
    <row r="258">
      <c r="A258" t="s">
        <v>691</v>
      </c>
      <c r="B258">
        <v>2016</v>
      </c>
      <c r="C258" t="s">
        <v>698</v>
      </c>
      <c r="D258">
        <v>62</v>
      </c>
      <c r="E258" t="s">
        <v>166</v>
      </c>
      <c r="F258" t="s">
        <v>269</v>
      </c>
      <c r="G258" t="s">
        <v>197</v>
      </c>
      <c r="H258">
        <v>3.9396887688247029</v>
      </c>
      <c r="I258">
        <v>4.2738908296608722</v>
      </c>
      <c r="J258">
        <v>4.2712801993581522</v>
      </c>
      <c r="K258">
        <v>4.7716730591560941</v>
      </c>
      <c r="L258">
        <v>2.6771217641494842</v>
      </c>
      <c r="M258">
        <v>4.442293127320184</v>
      </c>
      <c r="N258">
        <v>2.9595137427436371</v>
      </c>
      <c r="O258">
        <v>2.5364301924449641</v>
      </c>
      <c r="P258">
        <v>2.739441419730595</v>
      </c>
      <c r="Q258">
        <v>2.261917692766628</v>
      </c>
      <c r="R258">
        <v>3.839565914766462</v>
      </c>
      <c r="S258">
        <v>4.4178880886210488</v>
      </c>
      <c r="T258">
        <v>3.9899268958728058</v>
      </c>
      <c r="U258">
        <v>4.6831918126966698</v>
      </c>
      <c r="V258">
        <v>3.5987947481579048</v>
      </c>
      <c r="W258" t="s">
        <v>245</v>
      </c>
      <c r="X258" t="s">
        <v>442</v>
      </c>
      <c r="Y258" t="s">
        <v>246</v>
      </c>
      <c r="Z258" t="s">
        <v>247</v>
      </c>
      <c r="AA258" t="s">
        <v>249</v>
      </c>
      <c r="AB258" t="s">
        <v>250</v>
      </c>
      <c r="AC258" t="s">
        <v>251</v>
      </c>
      <c r="AD258" t="s">
        <v>252</v>
      </c>
      <c r="AE258" t="s">
        <v>253</v>
      </c>
      <c r="AF258" t="s">
        <v>254</v>
      </c>
      <c r="AG258" t="s">
        <v>255</v>
      </c>
      <c r="AH258" t="s">
        <v>256</v>
      </c>
      <c r="AI258" t="s">
        <v>257</v>
      </c>
      <c r="AJ258" t="s">
        <v>258</v>
      </c>
      <c r="AK258" t="s">
        <v>259</v>
      </c>
      <c r="AL258" t="s">
        <v>260</v>
      </c>
      <c r="AM258" t="s">
        <v>261</v>
      </c>
      <c r="AN258" t="s">
        <v>262</v>
      </c>
      <c r="AO258" t="s">
        <v>263</v>
      </c>
      <c r="AP258" t="s">
        <v>264</v>
      </c>
      <c r="AQ258" t="s">
        <v>265</v>
      </c>
      <c r="AR258" t="s">
        <v>266</v>
      </c>
      <c r="AS258">
        <v>0.073688579174242097</v>
      </c>
      <c r="AT258">
        <v>0</v>
      </c>
      <c r="AU258">
        <v>0.28792189852889161</v>
      </c>
      <c r="AV258">
        <v>19.32140765807927</v>
      </c>
      <c r="AW258">
        <v>16.381237621530399</v>
      </c>
      <c r="AX258">
        <v>0.72178350699273497</v>
      </c>
      <c r="AY258">
        <v>6.2062623299574726</v>
      </c>
      <c r="AZ258">
        <v>1.355828986512251</v>
      </c>
      <c r="BA258">
        <v>7.2850031945218827</v>
      </c>
      <c r="BB258">
        <v>0.44712464275764568</v>
      </c>
      <c r="BC258">
        <v>0.19492782432388769</v>
      </c>
      <c r="BD258">
        <v>0.24517877348620989</v>
      </c>
      <c r="BE258">
        <v>2.720246908509941</v>
      </c>
      <c r="BF258">
        <v>0.28100684658119579</v>
      </c>
      <c r="BG258">
        <v>8.2422744881191772</v>
      </c>
      <c r="BH258">
        <v>0</v>
      </c>
      <c r="BI258">
        <v>3.0703768626006318</v>
      </c>
      <c r="BJ258">
        <v>18.360072360551701</v>
      </c>
      <c r="BK258">
        <v>1.0443039413544919</v>
      </c>
      <c r="BL258">
        <v>0.70439817838298058</v>
      </c>
      <c r="BM258">
        <v>2.4204549368321611</v>
      </c>
      <c r="BN258">
        <v>1.8933921738032999</v>
      </c>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row>
    <row r="259">
      <c r="A259" t="s">
        <v>691</v>
      </c>
      <c r="B259">
        <v>2016</v>
      </c>
      <c r="C259" t="s">
        <v>698</v>
      </c>
      <c r="D259">
        <v>63</v>
      </c>
      <c r="E259" t="s">
        <v>166</v>
      </c>
      <c r="F259" t="s">
        <v>270</v>
      </c>
      <c r="G259" t="s">
        <v>197</v>
      </c>
      <c r="H259">
        <v>6.5361173224286402</v>
      </c>
      <c r="I259">
        <v>7.8342832247834231</v>
      </c>
      <c r="J259">
        <v>10.00576570558869</v>
      </c>
      <c r="K259">
        <v>14.16104422942667</v>
      </c>
      <c r="L259">
        <v>18.052435545542089</v>
      </c>
      <c r="M259">
        <v>6.1439028500107709</v>
      </c>
      <c r="N259">
        <v>15.16334368895831</v>
      </c>
      <c r="O259">
        <v>15.494670170048851</v>
      </c>
      <c r="P259">
        <v>8.2220929011897628</v>
      </c>
      <c r="Q259">
        <v>11.441272833642699</v>
      </c>
      <c r="R259">
        <v>6.8193070109608094</v>
      </c>
      <c r="S259">
        <v>7.0638045201533011</v>
      </c>
      <c r="T259">
        <v>10.061193086713869</v>
      </c>
      <c r="U259">
        <v>12.24190828706338</v>
      </c>
      <c r="V259">
        <v>20.417551397897331</v>
      </c>
      <c r="W259" t="s">
        <v>245</v>
      </c>
      <c r="X259" t="s">
        <v>442</v>
      </c>
      <c r="Y259" t="s">
        <v>246</v>
      </c>
      <c r="Z259" t="s">
        <v>247</v>
      </c>
      <c r="AA259" t="s">
        <v>249</v>
      </c>
      <c r="AB259" t="s">
        <v>250</v>
      </c>
      <c r="AC259" t="s">
        <v>251</v>
      </c>
      <c r="AD259" t="s">
        <v>252</v>
      </c>
      <c r="AE259" t="s">
        <v>253</v>
      </c>
      <c r="AF259" t="s">
        <v>254</v>
      </c>
      <c r="AG259" t="s">
        <v>255</v>
      </c>
      <c r="AH259" t="s">
        <v>256</v>
      </c>
      <c r="AI259" t="s">
        <v>257</v>
      </c>
      <c r="AJ259" t="s">
        <v>258</v>
      </c>
      <c r="AK259" t="s">
        <v>259</v>
      </c>
      <c r="AL259" t="s">
        <v>260</v>
      </c>
      <c r="AM259" t="s">
        <v>261</v>
      </c>
      <c r="AN259" t="s">
        <v>262</v>
      </c>
      <c r="AO259" t="s">
        <v>263</v>
      </c>
      <c r="AP259" t="s">
        <v>264</v>
      </c>
      <c r="AQ259" t="s">
        <v>265</v>
      </c>
      <c r="AR259" t="s">
        <v>266</v>
      </c>
      <c r="AS259">
        <v>31.591969598792009</v>
      </c>
      <c r="AT259">
        <v>3.9622494070158978</v>
      </c>
      <c r="AU259">
        <v>17.781492793164439</v>
      </c>
      <c r="AV259">
        <v>3.5276922317411188</v>
      </c>
      <c r="AW259">
        <v>11.560030999424001</v>
      </c>
      <c r="AX259">
        <v>1.487652502197373</v>
      </c>
      <c r="AY259">
        <v>3.8989384727789709</v>
      </c>
      <c r="AZ259">
        <v>6.6699137266399573</v>
      </c>
      <c r="BA259">
        <v>0.57173728984919836</v>
      </c>
      <c r="BB259">
        <v>12.98795577545201</v>
      </c>
      <c r="BC259">
        <v>21.740652031117481</v>
      </c>
      <c r="BD259">
        <v>31.7448933697234</v>
      </c>
      <c r="BE259">
        <v>21.185473391993259</v>
      </c>
      <c r="BF259">
        <v>6.1907824279307579</v>
      </c>
      <c r="BG259">
        <v>9.6787473689705568</v>
      </c>
      <c r="BH259">
        <v>23.31976007778988</v>
      </c>
      <c r="BI259">
        <v>6.3564223911856068</v>
      </c>
      <c r="BJ259">
        <v>1.9701874154132279</v>
      </c>
      <c r="BK259">
        <v>10.55150379083306</v>
      </c>
      <c r="BL259">
        <v>10.73105114751969</v>
      </c>
      <c r="BM259">
        <v>11.08757285679852</v>
      </c>
      <c r="BN259">
        <v>1.8613375481723911</v>
      </c>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row>
    <row r="260">
      <c r="A260" t="s">
        <v>691</v>
      </c>
      <c r="B260">
        <v>2016</v>
      </c>
      <c r="C260" t="s">
        <v>698</v>
      </c>
      <c r="D260">
        <v>64</v>
      </c>
      <c r="E260" t="s">
        <v>166</v>
      </c>
      <c r="F260" t="s">
        <v>271</v>
      </c>
      <c r="G260" t="s">
        <v>197</v>
      </c>
      <c r="H260">
        <v>19.938029457241019</v>
      </c>
      <c r="I260">
        <v>14.48927339375556</v>
      </c>
      <c r="J260">
        <v>13.541359696904451</v>
      </c>
      <c r="K260">
        <v>14.560922760113</v>
      </c>
      <c r="L260">
        <v>7.1619776654652876</v>
      </c>
      <c r="M260">
        <v>13.74415904544073</v>
      </c>
      <c r="N260">
        <v>10.693273931376011</v>
      </c>
      <c r="O260">
        <v>5.3868784570086108</v>
      </c>
      <c r="P260">
        <v>2.4660509153610302</v>
      </c>
      <c r="Q260">
        <v>2.1604821905995308</v>
      </c>
      <c r="R260">
        <v>20.308042801376441</v>
      </c>
      <c r="S260">
        <v>15.219830241614909</v>
      </c>
      <c r="T260">
        <v>13.738398395451931</v>
      </c>
      <c r="U260">
        <v>13.275114437276409</v>
      </c>
      <c r="V260">
        <v>11.343994267459889</v>
      </c>
      <c r="W260" t="s">
        <v>245</v>
      </c>
      <c r="X260" t="s">
        <v>442</v>
      </c>
      <c r="Y260" t="s">
        <v>246</v>
      </c>
      <c r="Z260" t="s">
        <v>247</v>
      </c>
      <c r="AA260" t="s">
        <v>249</v>
      </c>
      <c r="AB260" t="s">
        <v>250</v>
      </c>
      <c r="AC260" t="s">
        <v>251</v>
      </c>
      <c r="AD260" t="s">
        <v>252</v>
      </c>
      <c r="AE260" t="s">
        <v>253</v>
      </c>
      <c r="AF260" t="s">
        <v>254</v>
      </c>
      <c r="AG260" t="s">
        <v>255</v>
      </c>
      <c r="AH260" t="s">
        <v>256</v>
      </c>
      <c r="AI260" t="s">
        <v>257</v>
      </c>
      <c r="AJ260" t="s">
        <v>258</v>
      </c>
      <c r="AK260" t="s">
        <v>259</v>
      </c>
      <c r="AL260" t="s">
        <v>260</v>
      </c>
      <c r="AM260" t="s">
        <v>261</v>
      </c>
      <c r="AN260" t="s">
        <v>262</v>
      </c>
      <c r="AO260" t="s">
        <v>263</v>
      </c>
      <c r="AP260" t="s">
        <v>264</v>
      </c>
      <c r="AQ260" t="s">
        <v>265</v>
      </c>
      <c r="AR260" t="s">
        <v>266</v>
      </c>
      <c r="AS260">
        <v>10.06061847112804</v>
      </c>
      <c r="AT260">
        <v>2.4585467736633548</v>
      </c>
      <c r="AU260">
        <v>6.4569661189275012</v>
      </c>
      <c r="AV260">
        <v>13.861551346213391</v>
      </c>
      <c r="AW260">
        <v>33.75241067012935</v>
      </c>
      <c r="AX260">
        <v>6.8442464172614237</v>
      </c>
      <c r="AY260">
        <v>26.611905607141619</v>
      </c>
      <c r="AZ260">
        <v>21.64924872503375</v>
      </c>
      <c r="BA260">
        <v>3.2378269513841458</v>
      </c>
      <c r="BB260">
        <v>22.75238209926481</v>
      </c>
      <c r="BC260">
        <v>23.669877819808111</v>
      </c>
      <c r="BD260">
        <v>2.1704080794415832</v>
      </c>
      <c r="BE260">
        <v>36.111114578603292</v>
      </c>
      <c r="BF260">
        <v>4.9954005469583054</v>
      </c>
      <c r="BG260">
        <v>12.7467438890314</v>
      </c>
      <c r="BH260">
        <v>1.0751202961654209</v>
      </c>
      <c r="BI260">
        <v>25.657541544523419</v>
      </c>
      <c r="BJ260">
        <v>11.832586254552799</v>
      </c>
      <c r="BK260">
        <v>23.047561151203599</v>
      </c>
      <c r="BL260">
        <v>15.160135684439609</v>
      </c>
      <c r="BM260">
        <v>4.7235112515110744</v>
      </c>
      <c r="BN260">
        <v>13.313189798148709</v>
      </c>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row>
    <row r="261">
      <c r="A261" t="s">
        <v>691</v>
      </c>
      <c r="B261">
        <v>2016</v>
      </c>
      <c r="C261" t="s">
        <v>698</v>
      </c>
      <c r="D261">
        <v>65</v>
      </c>
      <c r="E261" t="s">
        <v>166</v>
      </c>
      <c r="F261" t="s">
        <v>272</v>
      </c>
      <c r="G261" t="s">
        <v>197</v>
      </c>
      <c r="H261">
        <v>3.4597411712744659</v>
      </c>
      <c r="I261">
        <v>4.5610073608069239</v>
      </c>
      <c r="J261">
        <v>7.0584318546868152</v>
      </c>
      <c r="K261">
        <v>6.7266368696206422</v>
      </c>
      <c r="L261">
        <v>2.7238230700969002</v>
      </c>
      <c r="M261">
        <v>0.74652463781254719</v>
      </c>
      <c r="N261">
        <v>0.42299967195495969</v>
      </c>
      <c r="O261">
        <v>0.22819158985395491</v>
      </c>
      <c r="P261">
        <v>0.25981438462557149</v>
      </c>
      <c r="Q261">
        <v>0.17183973017049009</v>
      </c>
      <c r="R261">
        <v>3.4720462234471499</v>
      </c>
      <c r="S261">
        <v>4.1709544287162403</v>
      </c>
      <c r="T261">
        <v>7.582847605303253</v>
      </c>
      <c r="U261">
        <v>6.5230657213974252</v>
      </c>
      <c r="V261">
        <v>5.4816423795965523</v>
      </c>
      <c r="W261" t="s">
        <v>245</v>
      </c>
      <c r="X261" t="s">
        <v>442</v>
      </c>
      <c r="Y261" t="s">
        <v>246</v>
      </c>
      <c r="Z261" t="s">
        <v>247</v>
      </c>
      <c r="AA261" t="s">
        <v>249</v>
      </c>
      <c r="AB261" t="s">
        <v>250</v>
      </c>
      <c r="AC261" t="s">
        <v>251</v>
      </c>
      <c r="AD261" t="s">
        <v>252</v>
      </c>
      <c r="AE261" t="s">
        <v>253</v>
      </c>
      <c r="AF261" t="s">
        <v>254</v>
      </c>
      <c r="AG261" t="s">
        <v>255</v>
      </c>
      <c r="AH261" t="s">
        <v>256</v>
      </c>
      <c r="AI261" t="s">
        <v>257</v>
      </c>
      <c r="AJ261" t="s">
        <v>258</v>
      </c>
      <c r="AK261" t="s">
        <v>259</v>
      </c>
      <c r="AL261" t="s">
        <v>260</v>
      </c>
      <c r="AM261" t="s">
        <v>261</v>
      </c>
      <c r="AN261" t="s">
        <v>262</v>
      </c>
      <c r="AO261" t="s">
        <v>263</v>
      </c>
      <c r="AP261" t="s">
        <v>264</v>
      </c>
      <c r="AQ261" t="s">
        <v>265</v>
      </c>
      <c r="AR261" t="s">
        <v>266</v>
      </c>
      <c r="AS261">
        <v>2.8072247421087231</v>
      </c>
      <c r="AT261">
        <v>21.535121163034141</v>
      </c>
      <c r="AU261">
        <v>11.62949885936219</v>
      </c>
      <c r="AV261">
        <v>0.91889901136084551</v>
      </c>
      <c r="AW261">
        <v>0.82186485979990842</v>
      </c>
      <c r="AX261">
        <v>1.608438341937898</v>
      </c>
      <c r="AY261">
        <v>0.81081554263816058</v>
      </c>
      <c r="AZ261">
        <v>7.3519576033061913</v>
      </c>
      <c r="BA261">
        <v>1.551390015765179</v>
      </c>
      <c r="BB261">
        <v>4.3685792714388878</v>
      </c>
      <c r="BC261">
        <v>1.7206564439157159</v>
      </c>
      <c r="BD261">
        <v>7.5595671774159952</v>
      </c>
      <c r="BE261">
        <v>0.54383012153262311</v>
      </c>
      <c r="BF261">
        <v>8.8745845047000298</v>
      </c>
      <c r="BG261">
        <v>5.8663801863131111</v>
      </c>
      <c r="BH261">
        <v>9.6967506474078995</v>
      </c>
      <c r="BI261">
        <v>3.8531838533375562</v>
      </c>
      <c r="BJ261">
        <v>0.68121382025352206</v>
      </c>
      <c r="BK261">
        <v>2.3575253882913518</v>
      </c>
      <c r="BL261">
        <v>1.702050575409835</v>
      </c>
      <c r="BM261">
        <v>16.368771185104571</v>
      </c>
      <c r="BN261">
        <v>0.97815789872150294</v>
      </c>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row>
    <row r="262">
      <c r="A262" t="s">
        <v>691</v>
      </c>
      <c r="B262">
        <v>2016</v>
      </c>
      <c r="C262" t="s">
        <v>698</v>
      </c>
      <c r="D262">
        <v>66</v>
      </c>
      <c r="E262" t="s">
        <v>166</v>
      </c>
      <c r="F262" t="s">
        <v>273</v>
      </c>
      <c r="G262" t="s">
        <v>197</v>
      </c>
      <c r="H262">
        <v>27.698973483886739</v>
      </c>
      <c r="I262">
        <v>32.937322255347247</v>
      </c>
      <c r="J262">
        <v>31.35419746363414</v>
      </c>
      <c r="K262">
        <v>18.13126348641438</v>
      </c>
      <c r="L262">
        <v>6.9346731252362543</v>
      </c>
      <c r="M262">
        <v>8.9888057007998405</v>
      </c>
      <c r="N262">
        <v>3.935114190074704</v>
      </c>
      <c r="O262">
        <v>0.26239690283575168</v>
      </c>
      <c r="P262">
        <v>0.57804767104001398</v>
      </c>
      <c r="Q262">
        <v>0.7084455549435611</v>
      </c>
      <c r="R262">
        <v>27.563591379163078</v>
      </c>
      <c r="S262">
        <v>32.565447660985562</v>
      </c>
      <c r="T262">
        <v>33.353844238870657</v>
      </c>
      <c r="U262">
        <v>24.395499991072612</v>
      </c>
      <c r="V262">
        <v>11.37960673983153</v>
      </c>
      <c r="W262" t="s">
        <v>245</v>
      </c>
      <c r="X262" t="s">
        <v>442</v>
      </c>
      <c r="Y262" t="s">
        <v>246</v>
      </c>
      <c r="Z262" t="s">
        <v>247</v>
      </c>
      <c r="AA262" t="s">
        <v>249</v>
      </c>
      <c r="AB262" t="s">
        <v>250</v>
      </c>
      <c r="AC262" t="s">
        <v>251</v>
      </c>
      <c r="AD262" t="s">
        <v>252</v>
      </c>
      <c r="AE262" t="s">
        <v>253</v>
      </c>
      <c r="AF262" t="s">
        <v>254</v>
      </c>
      <c r="AG262" t="s">
        <v>255</v>
      </c>
      <c r="AH262" t="s">
        <v>256</v>
      </c>
      <c r="AI262" t="s">
        <v>257</v>
      </c>
      <c r="AJ262" t="s">
        <v>258</v>
      </c>
      <c r="AK262" t="s">
        <v>259</v>
      </c>
      <c r="AL262" t="s">
        <v>260</v>
      </c>
      <c r="AM262" t="s">
        <v>261</v>
      </c>
      <c r="AN262" t="s">
        <v>262</v>
      </c>
      <c r="AO262" t="s">
        <v>263</v>
      </c>
      <c r="AP262" t="s">
        <v>264</v>
      </c>
      <c r="AQ262" t="s">
        <v>265</v>
      </c>
      <c r="AR262" t="s">
        <v>266</v>
      </c>
      <c r="AS262">
        <v>8.2896471586389318</v>
      </c>
      <c r="AT262">
        <v>56.105286613485639</v>
      </c>
      <c r="AU262">
        <v>18.996084948048761</v>
      </c>
      <c r="AV262">
        <v>6.5635538361233579</v>
      </c>
      <c r="AW262">
        <v>20.946535660988101</v>
      </c>
      <c r="AX262">
        <v>39.901353786586959</v>
      </c>
      <c r="AY262">
        <v>14.07008261580911</v>
      </c>
      <c r="AZ262">
        <v>27.40599446374771</v>
      </c>
      <c r="BA262">
        <v>7.5809914239056404</v>
      </c>
      <c r="BB262">
        <v>7.1843126660440983</v>
      </c>
      <c r="BC262">
        <v>14.167001303451199</v>
      </c>
      <c r="BD262">
        <v>22.588090561666039</v>
      </c>
      <c r="BE262">
        <v>1.1297039866613821</v>
      </c>
      <c r="BF262">
        <v>64.666048728431804</v>
      </c>
      <c r="BG262">
        <v>18.57489331228377</v>
      </c>
      <c r="BH262">
        <v>29.33280143565954</v>
      </c>
      <c r="BI262">
        <v>10.69157717416307</v>
      </c>
      <c r="BJ262">
        <v>14.44611003856231</v>
      </c>
      <c r="BK262">
        <v>28.45841757178593</v>
      </c>
      <c r="BL262">
        <v>29.95369449730617</v>
      </c>
      <c r="BM262">
        <v>30.119740999062969</v>
      </c>
      <c r="BN262">
        <v>37.706975808745383</v>
      </c>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row>
    <row r="263">
      <c r="A263" t="s">
        <v>691</v>
      </c>
      <c r="B263">
        <v>2016</v>
      </c>
      <c r="C263" t="s">
        <v>698</v>
      </c>
      <c r="D263">
        <v>67</v>
      </c>
      <c r="E263" t="s">
        <v>166</v>
      </c>
      <c r="F263" t="s">
        <v>366</v>
      </c>
      <c r="G263" t="s">
        <v>197</v>
      </c>
      <c r="H263">
        <v>31.24485342556801</v>
      </c>
      <c r="I263">
        <v>24.8734314558953</v>
      </c>
      <c r="J263">
        <v>19.866664666561661</v>
      </c>
      <c r="K263">
        <v>17.167968389269539</v>
      </c>
      <c r="L263">
        <v>2.3810460642458922</v>
      </c>
      <c r="M263">
        <v>11.400452066474839</v>
      </c>
      <c r="N263">
        <v>3.0149385848788541</v>
      </c>
      <c r="O263">
        <v>0</v>
      </c>
      <c r="P263">
        <v>0</v>
      </c>
      <c r="Q263">
        <v>0</v>
      </c>
      <c r="R263">
        <v>31.445781753203772</v>
      </c>
      <c r="S263">
        <v>26.851021617308511</v>
      </c>
      <c r="T263">
        <v>19.752606463126678</v>
      </c>
      <c r="U263">
        <v>19.734967872635181</v>
      </c>
      <c r="V263">
        <v>7.4039069433947207</v>
      </c>
      <c r="W263" t="s">
        <v>245</v>
      </c>
      <c r="X263" t="s">
        <v>442</v>
      </c>
      <c r="Y263" t="s">
        <v>246</v>
      </c>
      <c r="Z263" t="s">
        <v>247</v>
      </c>
      <c r="AA263" t="s">
        <v>249</v>
      </c>
      <c r="AB263" t="s">
        <v>250</v>
      </c>
      <c r="AC263" t="s">
        <v>251</v>
      </c>
      <c r="AD263" t="s">
        <v>252</v>
      </c>
      <c r="AE263" t="s">
        <v>253</v>
      </c>
      <c r="AF263" t="s">
        <v>254</v>
      </c>
      <c r="AG263" t="s">
        <v>255</v>
      </c>
      <c r="AH263" t="s">
        <v>256</v>
      </c>
      <c r="AI263" t="s">
        <v>257</v>
      </c>
      <c r="AJ263" t="s">
        <v>258</v>
      </c>
      <c r="AK263" t="s">
        <v>259</v>
      </c>
      <c r="AL263" t="s">
        <v>260</v>
      </c>
      <c r="AM263" t="s">
        <v>261</v>
      </c>
      <c r="AN263" t="s">
        <v>262</v>
      </c>
      <c r="AO263" t="s">
        <v>263</v>
      </c>
      <c r="AP263" t="s">
        <v>264</v>
      </c>
      <c r="AQ263" t="s">
        <v>265</v>
      </c>
      <c r="AR263" t="s">
        <v>266</v>
      </c>
      <c r="AS263">
        <v>30.00384357817201</v>
      </c>
      <c r="AT263">
        <v>8.199238938952794</v>
      </c>
      <c r="AU263">
        <v>2.5143068741882488</v>
      </c>
      <c r="AV263">
        <v>38.919795704989632</v>
      </c>
      <c r="AW263">
        <v>5.452703131473684</v>
      </c>
      <c r="AX263">
        <v>36.986030809376949</v>
      </c>
      <c r="AY263">
        <v>26.406307325454989</v>
      </c>
      <c r="AZ263">
        <v>24.199644140643521</v>
      </c>
      <c r="BA263">
        <v>47.045832758072173</v>
      </c>
      <c r="BB263">
        <v>23.309762753563479</v>
      </c>
      <c r="BC263">
        <v>7.9902819721791474</v>
      </c>
      <c r="BD263">
        <v>4.8707623785999816</v>
      </c>
      <c r="BE263">
        <v>6.6351981553927253</v>
      </c>
      <c r="BF263">
        <v>1.884992728853222</v>
      </c>
      <c r="BG263">
        <v>6.9207187179516554</v>
      </c>
      <c r="BH263">
        <v>3.3595279587215852</v>
      </c>
      <c r="BI263">
        <v>30.27791102446702</v>
      </c>
      <c r="BJ263">
        <v>14.36621233038878</v>
      </c>
      <c r="BK263">
        <v>22.922416409011259</v>
      </c>
      <c r="BL263">
        <v>26.404770317195101</v>
      </c>
      <c r="BM263">
        <v>0.81145939464290584</v>
      </c>
      <c r="BN263">
        <v>32.294554693727903</v>
      </c>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row>
    <row r="264">
      <c r="A264" t="s">
        <v>691</v>
      </c>
      <c r="B264">
        <v>2016</v>
      </c>
      <c r="C264" t="s">
        <v>698</v>
      </c>
      <c r="D264">
        <v>68</v>
      </c>
      <c r="E264" t="s">
        <v>166</v>
      </c>
      <c r="F264" t="s">
        <v>180</v>
      </c>
      <c r="G264" t="s">
        <v>197</v>
      </c>
      <c r="H264">
        <v>0</v>
      </c>
      <c r="I264">
        <v>0</v>
      </c>
      <c r="J264">
        <v>0</v>
      </c>
      <c r="K264">
        <v>0</v>
      </c>
      <c r="L264">
        <v>0.13898913558693149</v>
      </c>
      <c r="M264">
        <v>0</v>
      </c>
      <c r="N264">
        <v>0</v>
      </c>
      <c r="O264">
        <v>0</v>
      </c>
      <c r="P264">
        <v>0.22574303414258401</v>
      </c>
      <c r="Q264">
        <v>0.61978030906550463</v>
      </c>
      <c r="R264">
        <v>0</v>
      </c>
      <c r="S264">
        <v>0</v>
      </c>
      <c r="T264">
        <v>0</v>
      </c>
      <c r="U264">
        <v>0</v>
      </c>
      <c r="V264">
        <v>0.054900744169850899</v>
      </c>
      <c r="W264" t="s">
        <v>245</v>
      </c>
      <c r="X264" t="s">
        <v>442</v>
      </c>
      <c r="Y264" t="s">
        <v>246</v>
      </c>
      <c r="Z264" t="s">
        <v>247</v>
      </c>
      <c r="AA264" t="s">
        <v>249</v>
      </c>
      <c r="AB264" t="s">
        <v>250</v>
      </c>
      <c r="AC264" t="s">
        <v>251</v>
      </c>
      <c r="AD264" t="s">
        <v>252</v>
      </c>
      <c r="AE264" t="s">
        <v>253</v>
      </c>
      <c r="AF264" t="s">
        <v>254</v>
      </c>
      <c r="AG264" t="s">
        <v>255</v>
      </c>
      <c r="AH264" t="s">
        <v>256</v>
      </c>
      <c r="AI264" t="s">
        <v>257</v>
      </c>
      <c r="AJ264" t="s">
        <v>258</v>
      </c>
      <c r="AK264" t="s">
        <v>259</v>
      </c>
      <c r="AL264" t="s">
        <v>260</v>
      </c>
      <c r="AM264" t="s">
        <v>261</v>
      </c>
      <c r="AN264" t="s">
        <v>262</v>
      </c>
      <c r="AO264" t="s">
        <v>263</v>
      </c>
      <c r="AP264" t="s">
        <v>264</v>
      </c>
      <c r="AQ264" t="s">
        <v>265</v>
      </c>
      <c r="AR264" t="s">
        <v>266</v>
      </c>
      <c r="AS264">
        <v>0</v>
      </c>
      <c r="AT264">
        <v>0</v>
      </c>
      <c r="AU264">
        <v>0</v>
      </c>
      <c r="AV264">
        <v>0.33866857232197362</v>
      </c>
      <c r="AW264">
        <v>0</v>
      </c>
      <c r="AX264">
        <v>0</v>
      </c>
      <c r="AY264">
        <v>0</v>
      </c>
      <c r="AZ264">
        <v>0</v>
      </c>
      <c r="BA264">
        <v>0</v>
      </c>
      <c r="BB264">
        <v>0</v>
      </c>
      <c r="BC264">
        <v>0</v>
      </c>
      <c r="BD264">
        <v>0</v>
      </c>
      <c r="BE264">
        <v>0</v>
      </c>
      <c r="BF264">
        <v>0</v>
      </c>
      <c r="BG264">
        <v>0</v>
      </c>
      <c r="BH264">
        <v>0</v>
      </c>
      <c r="BI264">
        <v>0</v>
      </c>
      <c r="BJ264">
        <v>0</v>
      </c>
      <c r="BK264">
        <v>0.16394286160942501</v>
      </c>
      <c r="BL264">
        <v>0</v>
      </c>
      <c r="BM264">
        <v>0</v>
      </c>
      <c r="BN264">
        <v>0</v>
      </c>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row>
    <row r="265">
      <c r="A265" t="s">
        <v>691</v>
      </c>
      <c r="B265">
        <v>2016</v>
      </c>
      <c r="C265" t="s">
        <v>698</v>
      </c>
      <c r="D265">
        <v>69</v>
      </c>
      <c r="E265" t="s">
        <v>166</v>
      </c>
      <c r="F265" t="s">
        <v>181</v>
      </c>
      <c r="G265" t="s">
        <v>197</v>
      </c>
      <c r="H265">
        <v>0.25874471560498902</v>
      </c>
      <c r="I265">
        <v>0.1603817633774646</v>
      </c>
      <c r="J265">
        <v>0</v>
      </c>
      <c r="K265">
        <v>0.11271651223454281</v>
      </c>
      <c r="L265">
        <v>0</v>
      </c>
      <c r="M265">
        <v>0</v>
      </c>
      <c r="N265">
        <v>0</v>
      </c>
      <c r="O265">
        <v>0</v>
      </c>
      <c r="P265">
        <v>0</v>
      </c>
      <c r="Q265">
        <v>0</v>
      </c>
      <c r="R265">
        <v>0.28941909116399189</v>
      </c>
      <c r="S265">
        <v>0.17954488581482531</v>
      </c>
      <c r="T265">
        <v>0</v>
      </c>
      <c r="U265">
        <v>0.1262385366409379</v>
      </c>
      <c r="V265">
        <v>0</v>
      </c>
      <c r="W265" t="s">
        <v>245</v>
      </c>
      <c r="X265" t="s">
        <v>442</v>
      </c>
      <c r="Y265" t="s">
        <v>246</v>
      </c>
      <c r="Z265" t="s">
        <v>247</v>
      </c>
      <c r="AA265" t="s">
        <v>249</v>
      </c>
      <c r="AB265" t="s">
        <v>250</v>
      </c>
      <c r="AC265" t="s">
        <v>251</v>
      </c>
      <c r="AD265" t="s">
        <v>252</v>
      </c>
      <c r="AE265" t="s">
        <v>253</v>
      </c>
      <c r="AF265" t="s">
        <v>254</v>
      </c>
      <c r="AG265" t="s">
        <v>255</v>
      </c>
      <c r="AH265" t="s">
        <v>256</v>
      </c>
      <c r="AI265" t="s">
        <v>257</v>
      </c>
      <c r="AJ265" t="s">
        <v>258</v>
      </c>
      <c r="AK265" t="s">
        <v>259</v>
      </c>
      <c r="AL265" t="s">
        <v>260</v>
      </c>
      <c r="AM265" t="s">
        <v>261</v>
      </c>
      <c r="AN265" t="s">
        <v>262</v>
      </c>
      <c r="AO265" t="s">
        <v>263</v>
      </c>
      <c r="AP265" t="s">
        <v>264</v>
      </c>
      <c r="AQ265" t="s">
        <v>265</v>
      </c>
      <c r="AR265" t="s">
        <v>266</v>
      </c>
      <c r="AS265">
        <v>0</v>
      </c>
      <c r="AT265">
        <v>0</v>
      </c>
      <c r="AU265">
        <v>0</v>
      </c>
      <c r="AV265">
        <v>0</v>
      </c>
      <c r="AW265">
        <v>0</v>
      </c>
      <c r="AX265">
        <v>0</v>
      </c>
      <c r="AY265">
        <v>0.059452952473492998</v>
      </c>
      <c r="AZ265">
        <v>0.044680884312225597</v>
      </c>
      <c r="BA265">
        <v>0</v>
      </c>
      <c r="BB265">
        <v>0</v>
      </c>
      <c r="BC265">
        <v>0</v>
      </c>
      <c r="BD265">
        <v>0</v>
      </c>
      <c r="BE265">
        <v>0</v>
      </c>
      <c r="BF265">
        <v>0</v>
      </c>
      <c r="BG265">
        <v>0</v>
      </c>
      <c r="BH265">
        <v>0</v>
      </c>
      <c r="BI265">
        <v>0</v>
      </c>
      <c r="BJ265">
        <v>0</v>
      </c>
      <c r="BK265">
        <v>0</v>
      </c>
      <c r="BL265">
        <v>0.32542834777898161</v>
      </c>
      <c r="BM265">
        <v>0</v>
      </c>
      <c r="BN265">
        <v>1.364460194059457</v>
      </c>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row>
    <row r="266">
      <c r="A266" t="s">
        <v>691</v>
      </c>
      <c r="B266">
        <v>2016</v>
      </c>
      <c r="C266" t="s">
        <v>698</v>
      </c>
      <c r="D266">
        <v>70</v>
      </c>
      <c r="E266" t="s">
        <v>166</v>
      </c>
      <c r="F266" t="s">
        <v>444</v>
      </c>
      <c r="G266" t="s">
        <v>197</v>
      </c>
      <c r="H266">
        <v>0.37256383762913919</v>
      </c>
      <c r="I266">
        <v>0.71163254615044369</v>
      </c>
      <c r="J266">
        <v>0.47707181069208421</v>
      </c>
      <c r="K266">
        <v>0.32489013207175832</v>
      </c>
      <c r="L266">
        <v>0.14796457812137359</v>
      </c>
      <c r="M266">
        <v>4.0641142541393096</v>
      </c>
      <c r="N266">
        <v>0.83115837288858774</v>
      </c>
      <c r="O266">
        <v>0.51439995238856695</v>
      </c>
      <c r="P266">
        <v>0.50628194043495411</v>
      </c>
      <c r="Q266">
        <v>0.1982221082728654</v>
      </c>
      <c r="R266">
        <v>0</v>
      </c>
      <c r="S266">
        <v>0.57048703332262662</v>
      </c>
      <c r="T266">
        <v>0.78143734102016427</v>
      </c>
      <c r="U266">
        <v>0.18512005877937271</v>
      </c>
      <c r="V266">
        <v>0.0116859759748694</v>
      </c>
      <c r="W266" t="s">
        <v>245</v>
      </c>
      <c r="X266" t="s">
        <v>442</v>
      </c>
      <c r="Y266" t="s">
        <v>246</v>
      </c>
      <c r="Z266" t="s">
        <v>247</v>
      </c>
      <c r="AA266" t="s">
        <v>249</v>
      </c>
      <c r="AB266" t="s">
        <v>250</v>
      </c>
      <c r="AC266" t="s">
        <v>251</v>
      </c>
      <c r="AD266" t="s">
        <v>252</v>
      </c>
      <c r="AE266" t="s">
        <v>253</v>
      </c>
      <c r="AF266" t="s">
        <v>254</v>
      </c>
      <c r="AG266" t="s">
        <v>255</v>
      </c>
      <c r="AH266" t="s">
        <v>256</v>
      </c>
      <c r="AI266" t="s">
        <v>257</v>
      </c>
      <c r="AJ266" t="s">
        <v>258</v>
      </c>
      <c r="AK266" t="s">
        <v>259</v>
      </c>
      <c r="AL266" t="s">
        <v>260</v>
      </c>
      <c r="AM266" t="s">
        <v>261</v>
      </c>
      <c r="AN266" t="s">
        <v>262</v>
      </c>
      <c r="AO266" t="s">
        <v>263</v>
      </c>
      <c r="AP266" t="s">
        <v>264</v>
      </c>
      <c r="AQ266" t="s">
        <v>265</v>
      </c>
      <c r="AR266" t="s">
        <v>266</v>
      </c>
      <c r="AS266">
        <v>0</v>
      </c>
      <c r="AT266">
        <v>0</v>
      </c>
      <c r="AU266">
        <v>0</v>
      </c>
      <c r="AV266">
        <v>0</v>
      </c>
      <c r="AW266">
        <v>10.593871055651221</v>
      </c>
      <c r="AX266">
        <v>0.075859004603889196</v>
      </c>
      <c r="AY266">
        <v>0</v>
      </c>
      <c r="AZ266">
        <v>0</v>
      </c>
      <c r="BA266">
        <v>0</v>
      </c>
      <c r="BB266">
        <v>0</v>
      </c>
      <c r="BC266">
        <v>0</v>
      </c>
      <c r="BD266">
        <v>0</v>
      </c>
      <c r="BE266">
        <v>0</v>
      </c>
      <c r="BF266">
        <v>0</v>
      </c>
      <c r="BG266">
        <v>0</v>
      </c>
      <c r="BH266">
        <v>0</v>
      </c>
      <c r="BI266">
        <v>0</v>
      </c>
      <c r="BJ266">
        <v>0</v>
      </c>
      <c r="BK266">
        <v>0</v>
      </c>
      <c r="BL266">
        <v>0</v>
      </c>
      <c r="BM266">
        <v>0</v>
      </c>
      <c r="BN266">
        <v>0</v>
      </c>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row>
    <row r="267">
      <c r="A267" t="s">
        <v>691</v>
      </c>
      <c r="B267">
        <v>2016</v>
      </c>
      <c r="C267" t="s">
        <v>698</v>
      </c>
      <c r="D267">
        <v>71</v>
      </c>
      <c r="E267" t="s">
        <v>166</v>
      </c>
      <c r="F267" t="s">
        <v>46</v>
      </c>
      <c r="G267" t="s">
        <v>197</v>
      </c>
      <c r="H267">
        <v>0.1027960586409102</v>
      </c>
      <c r="I267">
        <v>0.0055400898519900998</v>
      </c>
      <c r="J267">
        <v>0.26540425250783012</v>
      </c>
      <c r="K267">
        <v>0.44214125567776102</v>
      </c>
      <c r="L267">
        <v>0</v>
      </c>
      <c r="M267">
        <v>0</v>
      </c>
      <c r="N267">
        <v>0</v>
      </c>
      <c r="O267">
        <v>0</v>
      </c>
      <c r="P267">
        <v>0</v>
      </c>
      <c r="Q267">
        <v>0</v>
      </c>
      <c r="R267">
        <v>0.1149826066883315</v>
      </c>
      <c r="S267">
        <v>0.006202044290649</v>
      </c>
      <c r="T267">
        <v>0.29678342640699601</v>
      </c>
      <c r="U267">
        <v>0.13204871584198971</v>
      </c>
      <c r="V267">
        <v>0.36308051151039777</v>
      </c>
      <c r="W267" t="s">
        <v>245</v>
      </c>
      <c r="X267" t="s">
        <v>442</v>
      </c>
      <c r="Y267" t="s">
        <v>246</v>
      </c>
      <c r="Z267" t="s">
        <v>247</v>
      </c>
      <c r="AA267" t="s">
        <v>249</v>
      </c>
      <c r="AB267" t="s">
        <v>250</v>
      </c>
      <c r="AC267" t="s">
        <v>251</v>
      </c>
      <c r="AD267" t="s">
        <v>252</v>
      </c>
      <c r="AE267" t="s">
        <v>253</v>
      </c>
      <c r="AF267" t="s">
        <v>254</v>
      </c>
      <c r="AG267" t="s">
        <v>255</v>
      </c>
      <c r="AH267" t="s">
        <v>256</v>
      </c>
      <c r="AI267" t="s">
        <v>257</v>
      </c>
      <c r="AJ267" t="s">
        <v>258</v>
      </c>
      <c r="AK267" t="s">
        <v>259</v>
      </c>
      <c r="AL267" t="s">
        <v>260</v>
      </c>
      <c r="AM267" t="s">
        <v>261</v>
      </c>
      <c r="AN267" t="s">
        <v>262</v>
      </c>
      <c r="AO267" t="s">
        <v>263</v>
      </c>
      <c r="AP267" t="s">
        <v>264</v>
      </c>
      <c r="AQ267" t="s">
        <v>265</v>
      </c>
      <c r="AR267" t="s">
        <v>266</v>
      </c>
      <c r="AS267">
        <v>0</v>
      </c>
      <c r="AT267">
        <v>0</v>
      </c>
      <c r="AU267">
        <v>0</v>
      </c>
      <c r="AV267">
        <v>0</v>
      </c>
      <c r="AW267">
        <v>0</v>
      </c>
      <c r="AX267">
        <v>0</v>
      </c>
      <c r="AY267">
        <v>2.0139280600238281</v>
      </c>
      <c r="AZ267">
        <v>0</v>
      </c>
      <c r="BA267">
        <v>0</v>
      </c>
      <c r="BB267">
        <v>0.13777122558458479</v>
      </c>
      <c r="BC267">
        <v>0</v>
      </c>
      <c r="BD267">
        <v>0</v>
      </c>
      <c r="BE267">
        <v>0</v>
      </c>
      <c r="BF267">
        <v>0</v>
      </c>
      <c r="BG267">
        <v>0</v>
      </c>
      <c r="BH267">
        <v>0</v>
      </c>
      <c r="BI267">
        <v>0.077361689244235005</v>
      </c>
      <c r="BJ267">
        <v>0</v>
      </c>
      <c r="BK267">
        <v>0</v>
      </c>
      <c r="BL267">
        <v>0</v>
      </c>
      <c r="BM267">
        <v>0</v>
      </c>
      <c r="BN267">
        <v>0</v>
      </c>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row>
    <row r="268">
      <c r="A268" t="s">
        <v>691</v>
      </c>
      <c r="B268">
        <v>2016</v>
      </c>
      <c r="C268" t="s">
        <v>698</v>
      </c>
      <c r="D268">
        <v>122</v>
      </c>
      <c r="E268" t="s">
        <v>18</v>
      </c>
      <c r="F268" t="s">
        <v>14</v>
      </c>
      <c r="G268" t="s">
        <v>712</v>
      </c>
      <c r="H268">
        <v>5.6144290973934652</v>
      </c>
      <c r="I268">
        <v>8.1460429706011013</v>
      </c>
      <c r="J268">
        <v>8.526018456581518</v>
      </c>
      <c r="K268">
        <v>13.478319460267761</v>
      </c>
      <c r="L268">
        <v>37.823731408928957</v>
      </c>
      <c r="M268">
        <v>12.4659898977084</v>
      </c>
      <c r="N268">
        <v>25.255395289740651</v>
      </c>
      <c r="O268">
        <v>25.324872720926621</v>
      </c>
      <c r="P268">
        <v>35.007931602263817</v>
      </c>
      <c r="Q268">
        <v>62.995766527741523</v>
      </c>
      <c r="R268">
        <v>5.4598420445666243</v>
      </c>
      <c r="S268">
        <v>6.748523279660418</v>
      </c>
      <c r="T268">
        <v>10.018759855560811</v>
      </c>
      <c r="U268">
        <v>11.021702322373351</v>
      </c>
      <c r="V268">
        <v>29.92580546852918</v>
      </c>
      <c r="W268" t="s">
        <v>245</v>
      </c>
      <c r="X268" t="s">
        <v>442</v>
      </c>
      <c r="Y268" t="s">
        <v>246</v>
      </c>
      <c r="Z268" t="s">
        <v>247</v>
      </c>
      <c r="AA268" t="s">
        <v>249</v>
      </c>
      <c r="AB268" t="s">
        <v>250</v>
      </c>
      <c r="AC268" t="s">
        <v>251</v>
      </c>
      <c r="AD268" t="s">
        <v>252</v>
      </c>
      <c r="AE268" t="s">
        <v>253</v>
      </c>
      <c r="AF268" t="s">
        <v>254</v>
      </c>
      <c r="AG268" t="s">
        <v>255</v>
      </c>
      <c r="AH268" t="s">
        <v>256</v>
      </c>
      <c r="AI268" t="s">
        <v>257</v>
      </c>
      <c r="AJ268" t="s">
        <v>258</v>
      </c>
      <c r="AK268" t="s">
        <v>259</v>
      </c>
      <c r="AL268" t="s">
        <v>260</v>
      </c>
      <c r="AM268" t="s">
        <v>261</v>
      </c>
      <c r="AN268" t="s">
        <v>262</v>
      </c>
      <c r="AO268" t="s">
        <v>263</v>
      </c>
      <c r="AP268" t="s">
        <v>264</v>
      </c>
      <c r="AQ268" t="s">
        <v>265</v>
      </c>
      <c r="AR268" t="s">
        <v>266</v>
      </c>
      <c r="AS268">
        <v>5.5354525691812464</v>
      </c>
      <c r="AT268">
        <v>9.0426794878537251</v>
      </c>
      <c r="AU268">
        <v>38.990404033691831</v>
      </c>
      <c r="AV268">
        <v>6.1196596923422186</v>
      </c>
      <c r="AW268">
        <v>10.513666477980941</v>
      </c>
      <c r="AX268">
        <v>11.26296149294658</v>
      </c>
      <c r="AY268">
        <v>6.6267410868230723</v>
      </c>
      <c r="AZ268">
        <v>4.8692106719814312</v>
      </c>
      <c r="BA268">
        <v>20.99233433174944</v>
      </c>
      <c r="BB268">
        <v>3.857549311151133</v>
      </c>
      <c r="BC268">
        <v>18.063201795114331</v>
      </c>
      <c r="BD268">
        <v>3.2632185475516371</v>
      </c>
      <c r="BE268">
        <v>12.13100160900037</v>
      </c>
      <c r="BF268">
        <v>31.81675973472003</v>
      </c>
      <c r="BG268">
        <v>8.8175854907613935</v>
      </c>
      <c r="BH268">
        <v>11.947280292324569</v>
      </c>
      <c r="BI268">
        <v>11.545554455426579</v>
      </c>
      <c r="BJ268">
        <v>6.3994431421868283</v>
      </c>
      <c r="BK268">
        <v>15.030090255818241</v>
      </c>
      <c r="BL268">
        <v>14.83319563816011</v>
      </c>
      <c r="BM268">
        <v>9.1859574162688329</v>
      </c>
      <c r="BN268">
        <v>7.8677402308237676</v>
      </c>
      <c r="BO268">
        <v>543.39904499999989</v>
      </c>
      <c r="BP268">
        <v>788.63739000000032</v>
      </c>
      <c r="BQ268">
        <v>825.49692200000027</v>
      </c>
      <c r="BR268">
        <v>1305.571081999999</v>
      </c>
      <c r="BS268">
        <v>3658.3879909999941</v>
      </c>
      <c r="BT268">
        <v>128.29571699999991</v>
      </c>
      <c r="BU268">
        <v>259.67450400000001</v>
      </c>
      <c r="BV268">
        <v>260.16228399999989</v>
      </c>
      <c r="BW268">
        <v>360.62802499999981</v>
      </c>
      <c r="BX268">
        <v>647.3437389999998</v>
      </c>
      <c r="BY268">
        <v>472.43020999999999</v>
      </c>
      <c r="BZ268">
        <v>583.60816900000009</v>
      </c>
      <c r="CA268">
        <v>867.46385800000007</v>
      </c>
      <c r="CB268">
        <v>953.25489500000083</v>
      </c>
      <c r="CC268">
        <v>2588.631029000001</v>
      </c>
      <c r="CD268">
        <v>147.63018900000009</v>
      </c>
      <c r="CE268">
        <v>147.750022</v>
      </c>
      <c r="CF268">
        <v>2133.6493930000011</v>
      </c>
      <c r="CG268">
        <v>169.85407799999999</v>
      </c>
      <c r="CH268">
        <v>193.93042</v>
      </c>
      <c r="CI268">
        <v>225.12618499999999</v>
      </c>
      <c r="CJ268">
        <v>253.66139200000001</v>
      </c>
      <c r="CK268">
        <v>79.522074000000003</v>
      </c>
      <c r="CL268">
        <v>575.23432399999956</v>
      </c>
      <c r="CM268">
        <v>38.742447999999968</v>
      </c>
      <c r="CN268">
        <v>375.25694300000009</v>
      </c>
      <c r="CO268">
        <v>50.718826000000007</v>
      </c>
      <c r="CP268">
        <v>195.13823600000001</v>
      </c>
      <c r="CQ268">
        <v>853.4657100000004</v>
      </c>
      <c r="CR268">
        <v>79.382055999999992</v>
      </c>
      <c r="CS268">
        <v>224.44004200000001</v>
      </c>
      <c r="CT268">
        <v>80.045389999999969</v>
      </c>
      <c r="CU268">
        <v>108.644276</v>
      </c>
      <c r="CV268">
        <v>370.69446899999991</v>
      </c>
      <c r="CW268">
        <v>497.65876999999989</v>
      </c>
      <c r="CX268">
        <v>104.343842</v>
      </c>
      <c r="CY268">
        <v>216.6033450000001</v>
      </c>
    </row>
    <row r="269">
      <c r="A269" t="s">
        <v>691</v>
      </c>
      <c r="B269">
        <v>2016</v>
      </c>
      <c r="C269" t="s">
        <v>698</v>
      </c>
      <c r="D269">
        <v>123</v>
      </c>
      <c r="E269" t="s">
        <v>18</v>
      </c>
      <c r="F269" t="s">
        <v>51</v>
      </c>
      <c r="G269" t="s">
        <v>197</v>
      </c>
      <c r="H269">
        <v>94.385570902606744</v>
      </c>
      <c r="I269">
        <v>91.853957029398686</v>
      </c>
      <c r="J269">
        <v>91.473981543418461</v>
      </c>
      <c r="K269">
        <v>86.521680539732415</v>
      </c>
      <c r="L269">
        <v>62.176268591070993</v>
      </c>
      <c r="M269">
        <v>87.534010102291603</v>
      </c>
      <c r="N269">
        <v>74.744604710259239</v>
      </c>
      <c r="O269">
        <v>74.675127279073365</v>
      </c>
      <c r="P269">
        <v>64.99206839773619</v>
      </c>
      <c r="Q269">
        <v>37.004233472258562</v>
      </c>
      <c r="R269">
        <v>94.540157955433344</v>
      </c>
      <c r="S269">
        <v>93.251476720339625</v>
      </c>
      <c r="T269">
        <v>89.98124014443934</v>
      </c>
      <c r="U269">
        <v>88.9782976776266</v>
      </c>
      <c r="V269">
        <v>70.074194531471207</v>
      </c>
      <c r="W269" t="s">
        <v>245</v>
      </c>
      <c r="X269" t="s">
        <v>442</v>
      </c>
      <c r="Y269" t="s">
        <v>246</v>
      </c>
      <c r="Z269" t="s">
        <v>247</v>
      </c>
      <c r="AA269" t="s">
        <v>249</v>
      </c>
      <c r="AB269" t="s">
        <v>250</v>
      </c>
      <c r="AC269" t="s">
        <v>251</v>
      </c>
      <c r="AD269" t="s">
        <v>252</v>
      </c>
      <c r="AE269" t="s">
        <v>253</v>
      </c>
      <c r="AF269" t="s">
        <v>254</v>
      </c>
      <c r="AG269" t="s">
        <v>255</v>
      </c>
      <c r="AH269" t="s">
        <v>256</v>
      </c>
      <c r="AI269" t="s">
        <v>257</v>
      </c>
      <c r="AJ269" t="s">
        <v>258</v>
      </c>
      <c r="AK269" t="s">
        <v>259</v>
      </c>
      <c r="AL269" t="s">
        <v>260</v>
      </c>
      <c r="AM269" t="s">
        <v>261</v>
      </c>
      <c r="AN269" t="s">
        <v>262</v>
      </c>
      <c r="AO269" t="s">
        <v>263</v>
      </c>
      <c r="AP269" t="s">
        <v>264</v>
      </c>
      <c r="AQ269" t="s">
        <v>265</v>
      </c>
      <c r="AR269" t="s">
        <v>266</v>
      </c>
      <c r="AS269">
        <v>94.464547430818754</v>
      </c>
      <c r="AT269">
        <v>90.957320512146282</v>
      </c>
      <c r="AU269">
        <v>61.009595966308169</v>
      </c>
      <c r="AV269">
        <v>93.880340307657832</v>
      </c>
      <c r="AW269">
        <v>89.486333522019066</v>
      </c>
      <c r="AX269">
        <v>88.737038507053455</v>
      </c>
      <c r="AY269">
        <v>93.373258913177011</v>
      </c>
      <c r="AZ269">
        <v>95.130789328018579</v>
      </c>
      <c r="BA269">
        <v>79.007665668250809</v>
      </c>
      <c r="BB269">
        <v>96.142450688848825</v>
      </c>
      <c r="BC269">
        <v>81.936798204885704</v>
      </c>
      <c r="BD269">
        <v>96.736781452448355</v>
      </c>
      <c r="BE269">
        <v>87.868998390999607</v>
      </c>
      <c r="BF269">
        <v>68.183240265280176</v>
      </c>
      <c r="BG269">
        <v>91.182414509238583</v>
      </c>
      <c r="BH269">
        <v>88.052719707675521</v>
      </c>
      <c r="BI269">
        <v>88.454445544573446</v>
      </c>
      <c r="BJ269">
        <v>93.60055685781316</v>
      </c>
      <c r="BK269">
        <v>84.96990974418172</v>
      </c>
      <c r="BL269">
        <v>85.166804361840079</v>
      </c>
      <c r="BM269">
        <v>90.814042583731151</v>
      </c>
      <c r="BN269">
        <v>92.132259769176173</v>
      </c>
      <c r="BO269">
        <v>9135.2171699999817</v>
      </c>
      <c r="BP269">
        <v>8892.5954839999831</v>
      </c>
      <c r="BQ269">
        <v>8856.5947390000001</v>
      </c>
      <c r="BR269">
        <v>8380.8819349999812</v>
      </c>
      <c r="BS269">
        <v>6013.814763000014</v>
      </c>
      <c r="BT269">
        <v>900.87018200000068</v>
      </c>
      <c r="BU269">
        <v>768.51967400000012</v>
      </c>
      <c r="BV269">
        <v>767.13718899999992</v>
      </c>
      <c r="BW269">
        <v>669.50431500000036</v>
      </c>
      <c r="BX269">
        <v>380.25505799999979</v>
      </c>
      <c r="BY269">
        <v>8180.3880609999833</v>
      </c>
      <c r="BZ269">
        <v>8064.3307179999892</v>
      </c>
      <c r="CA269">
        <v>7790.931697</v>
      </c>
      <c r="CB269">
        <v>7695.6349689999897</v>
      </c>
      <c r="CC269">
        <v>6061.53222800001</v>
      </c>
      <c r="CD269">
        <v>2519.3638309999978</v>
      </c>
      <c r="CE269">
        <v>1486.1685770000011</v>
      </c>
      <c r="CF269">
        <v>3338.5929340000021</v>
      </c>
      <c r="CG269">
        <v>2605.693690000001</v>
      </c>
      <c r="CH269">
        <v>1650.625143999999</v>
      </c>
      <c r="CI269">
        <v>1773.692555000001</v>
      </c>
      <c r="CJ269">
        <v>3574.1838289999969</v>
      </c>
      <c r="CK269">
        <v>1553.6394250000019</v>
      </c>
      <c r="CL269">
        <v>2164.977007</v>
      </c>
      <c r="CM269">
        <v>965.58555600000113</v>
      </c>
      <c r="CN269">
        <v>1702.2094289999991</v>
      </c>
      <c r="CO269">
        <v>1503.538887999998</v>
      </c>
      <c r="CP269">
        <v>1413.4530600000001</v>
      </c>
      <c r="CQ269">
        <v>1828.974982000002</v>
      </c>
      <c r="CR269">
        <v>820.88770699999986</v>
      </c>
      <c r="CS269">
        <v>1654.1468540000019</v>
      </c>
      <c r="CT269">
        <v>613.25513799999976</v>
      </c>
      <c r="CU269">
        <v>1589.070253000001</v>
      </c>
      <c r="CV269">
        <v>2095.654452999996</v>
      </c>
      <c r="CW269">
        <v>2857.375317999999</v>
      </c>
      <c r="CX269">
        <v>1031.562163999999</v>
      </c>
      <c r="CY269">
        <v>2536.4532970000009</v>
      </c>
    </row>
    <row r="270">
      <c r="A270" t="s">
        <v>691</v>
      </c>
      <c r="B270">
        <v>2016</v>
      </c>
      <c r="C270" t="s">
        <v>698</v>
      </c>
      <c r="D270">
        <v>124</v>
      </c>
      <c r="E270" t="s">
        <v>50</v>
      </c>
      <c r="F270" t="s">
        <v>15</v>
      </c>
      <c r="G270" t="s">
        <v>713</v>
      </c>
      <c r="H270">
        <v>1.9898376040732459</v>
      </c>
      <c r="I270">
        <v>2.556510892994762</v>
      </c>
      <c r="J270">
        <v>3.3637878508409211</v>
      </c>
      <c r="K270">
        <v>4.5936163549142996</v>
      </c>
      <c r="L270">
        <v>15.43170874269288</v>
      </c>
      <c r="M270">
        <v>1.609031256874164</v>
      </c>
      <c r="N270">
        <v>6.4719048623128783</v>
      </c>
      <c r="O270">
        <v>4.9797993033721726</v>
      </c>
      <c r="P270">
        <v>12.8463583620722</v>
      </c>
      <c r="Q270">
        <v>39.262314940214999</v>
      </c>
      <c r="R270">
        <v>2.008648183245779</v>
      </c>
      <c r="S270">
        <v>2.1186815886896349</v>
      </c>
      <c r="T270">
        <v>3.6207890596885588</v>
      </c>
      <c r="U270">
        <v>3.8206874893325651</v>
      </c>
      <c r="V270">
        <v>11.93375813068776</v>
      </c>
      <c r="W270" t="s">
        <v>245</v>
      </c>
      <c r="X270" t="s">
        <v>442</v>
      </c>
      <c r="Y270" t="s">
        <v>246</v>
      </c>
      <c r="Z270" t="s">
        <v>247</v>
      </c>
      <c r="AA270" t="s">
        <v>249</v>
      </c>
      <c r="AB270" t="s">
        <v>250</v>
      </c>
      <c r="AC270" t="s">
        <v>251</v>
      </c>
      <c r="AD270" t="s">
        <v>252</v>
      </c>
      <c r="AE270" t="s">
        <v>253</v>
      </c>
      <c r="AF270" t="s">
        <v>254</v>
      </c>
      <c r="AG270" t="s">
        <v>255</v>
      </c>
      <c r="AH270" t="s">
        <v>256</v>
      </c>
      <c r="AI270" t="s">
        <v>257</v>
      </c>
      <c r="AJ270" t="s">
        <v>258</v>
      </c>
      <c r="AK270" t="s">
        <v>259</v>
      </c>
      <c r="AL270" t="s">
        <v>260</v>
      </c>
      <c r="AM270" t="s">
        <v>261</v>
      </c>
      <c r="AN270" t="s">
        <v>262</v>
      </c>
      <c r="AO270" t="s">
        <v>263</v>
      </c>
      <c r="AP270" t="s">
        <v>264</v>
      </c>
      <c r="AQ270" t="s">
        <v>265</v>
      </c>
      <c r="AR270" t="s">
        <v>266</v>
      </c>
      <c r="AS270">
        <v>3.2385401824035611</v>
      </c>
      <c r="AT270">
        <v>5.448430176049424</v>
      </c>
      <c r="AU270">
        <v>12.41036029506958</v>
      </c>
      <c r="AV270">
        <v>3.118643497977803</v>
      </c>
      <c r="AW270">
        <v>6.8935942338465717</v>
      </c>
      <c r="AX270">
        <v>5.492138721893312</v>
      </c>
      <c r="AY270">
        <v>3.5532439047905862</v>
      </c>
      <c r="AZ270">
        <v>2.7180716681835002</v>
      </c>
      <c r="BA270">
        <v>9.7054935869835219</v>
      </c>
      <c r="BB270">
        <v>1.0736984289049041</v>
      </c>
      <c r="BC270">
        <v>6.0929391063086804</v>
      </c>
      <c r="BD270">
        <v>0.91462579673579281</v>
      </c>
      <c r="BE270">
        <v>3.1320363429344309</v>
      </c>
      <c r="BF270">
        <v>11.62951605716248</v>
      </c>
      <c r="BG270">
        <v>4.4498371095464639</v>
      </c>
      <c r="BH270">
        <v>4.2258327346492894</v>
      </c>
      <c r="BI270">
        <v>3.7350633605748551</v>
      </c>
      <c r="BJ270">
        <v>2.8684669400034299</v>
      </c>
      <c r="BK270">
        <v>4.4898375899790919</v>
      </c>
      <c r="BL270">
        <v>2.9616288953783112</v>
      </c>
      <c r="BM270">
        <v>5.1095401110151402</v>
      </c>
      <c r="BN270">
        <v>3.7362155369704131</v>
      </c>
      <c r="BO270">
        <v>192.58874499999999</v>
      </c>
      <c r="BP270">
        <v>247.50177299999999</v>
      </c>
      <c r="BQ270">
        <v>325.685023</v>
      </c>
      <c r="BR270">
        <v>444.95848999999993</v>
      </c>
      <c r="BS270">
        <v>1492.586158000001</v>
      </c>
      <c r="BT270">
        <v>16.559601000000001</v>
      </c>
      <c r="BU270">
        <v>66.543749000000005</v>
      </c>
      <c r="BV270">
        <v>51.157452000000013</v>
      </c>
      <c r="BW270">
        <v>132.33449200000001</v>
      </c>
      <c r="BX270">
        <v>403.4590760000001</v>
      </c>
      <c r="BY270">
        <v>173.804677</v>
      </c>
      <c r="BZ270">
        <v>183.22228899999999</v>
      </c>
      <c r="CA270">
        <v>313.50223899999997</v>
      </c>
      <c r="CB270">
        <v>330.4470530000001</v>
      </c>
      <c r="CC270">
        <v>1032.289561</v>
      </c>
      <c r="CD270">
        <v>86.371673000000001</v>
      </c>
      <c r="CE270">
        <v>89.022914</v>
      </c>
      <c r="CF270">
        <v>679.1249889999998</v>
      </c>
      <c r="CG270">
        <v>86.559440000000023</v>
      </c>
      <c r="CH270">
        <v>127.156176</v>
      </c>
      <c r="CI270">
        <v>109.77789799999999</v>
      </c>
      <c r="CJ270">
        <v>136.012677</v>
      </c>
      <c r="CK270">
        <v>44.390500000000003</v>
      </c>
      <c r="CL270">
        <v>265.95103499999999</v>
      </c>
      <c r="CM270">
        <v>10.783454000000001</v>
      </c>
      <c r="CN270">
        <v>126.578761</v>
      </c>
      <c r="CO270">
        <v>14.215642000000001</v>
      </c>
      <c r="CP270">
        <v>50.381663999999986</v>
      </c>
      <c r="CQ270">
        <v>311.95487100000003</v>
      </c>
      <c r="CR270">
        <v>40.060538000000001</v>
      </c>
      <c r="CS270">
        <v>79.385940000000005</v>
      </c>
      <c r="CT270">
        <v>25.895213999999999</v>
      </c>
      <c r="CU270">
        <v>48.698379999999993</v>
      </c>
      <c r="CV270">
        <v>110.735061</v>
      </c>
      <c r="CW270">
        <v>99.363658999999998</v>
      </c>
      <c r="CX270">
        <v>58.039572999999983</v>
      </c>
      <c r="CY270">
        <v>102.86013</v>
      </c>
    </row>
    <row r="271">
      <c r="A271" t="s">
        <v>691</v>
      </c>
      <c r="B271">
        <v>2016</v>
      </c>
      <c r="C271" t="s">
        <v>698</v>
      </c>
      <c r="D271">
        <v>125</v>
      </c>
      <c r="E271" t="s">
        <v>50</v>
      </c>
      <c r="F271" t="s">
        <v>16</v>
      </c>
      <c r="G271" t="s">
        <v>714</v>
      </c>
      <c r="H271">
        <v>3.6245914933202199</v>
      </c>
      <c r="I271">
        <v>5.589532077606334</v>
      </c>
      <c r="J271">
        <v>5.1622306057405938</v>
      </c>
      <c r="K271">
        <v>8.8847031053534717</v>
      </c>
      <c r="L271">
        <v>22.39202266623618</v>
      </c>
      <c r="M271">
        <v>10.85695864083424</v>
      </c>
      <c r="N271">
        <v>18.783490427427779</v>
      </c>
      <c r="O271">
        <v>20.345073417554449</v>
      </c>
      <c r="P271">
        <v>22.16157324019164</v>
      </c>
      <c r="Q271">
        <v>23.733451587526549</v>
      </c>
      <c r="R271">
        <v>3.4511938613208462</v>
      </c>
      <c r="S271">
        <v>4.6298416909707818</v>
      </c>
      <c r="T271">
        <v>6.3979707958722489</v>
      </c>
      <c r="U271">
        <v>7.2010148330407766</v>
      </c>
      <c r="V271">
        <v>17.99204733784142</v>
      </c>
      <c r="W271" t="s">
        <v>245</v>
      </c>
      <c r="X271" t="s">
        <v>442</v>
      </c>
      <c r="Y271" t="s">
        <v>246</v>
      </c>
      <c r="Z271" t="s">
        <v>247</v>
      </c>
      <c r="AA271" t="s">
        <v>249</v>
      </c>
      <c r="AB271" t="s">
        <v>250</v>
      </c>
      <c r="AC271" t="s">
        <v>251</v>
      </c>
      <c r="AD271" t="s">
        <v>252</v>
      </c>
      <c r="AE271" t="s">
        <v>253</v>
      </c>
      <c r="AF271" t="s">
        <v>254</v>
      </c>
      <c r="AG271" t="s">
        <v>255</v>
      </c>
      <c r="AH271" t="s">
        <v>256</v>
      </c>
      <c r="AI271" t="s">
        <v>257</v>
      </c>
      <c r="AJ271" t="s">
        <v>258</v>
      </c>
      <c r="AK271" t="s">
        <v>259</v>
      </c>
      <c r="AL271" t="s">
        <v>260</v>
      </c>
      <c r="AM271" t="s">
        <v>261</v>
      </c>
      <c r="AN271" t="s">
        <v>262</v>
      </c>
      <c r="AO271" t="s">
        <v>263</v>
      </c>
      <c r="AP271" t="s">
        <v>264</v>
      </c>
      <c r="AQ271" t="s">
        <v>265</v>
      </c>
      <c r="AR271" t="s">
        <v>266</v>
      </c>
      <c r="AS271">
        <v>2.2969123867776822</v>
      </c>
      <c r="AT271">
        <v>3.594249311804302</v>
      </c>
      <c r="AU271">
        <v>26.580043738622241</v>
      </c>
      <c r="AV271">
        <v>3.0010161943644138</v>
      </c>
      <c r="AW271">
        <v>3.620072244134362</v>
      </c>
      <c r="AX271">
        <v>5.7708227710532656</v>
      </c>
      <c r="AY271">
        <v>3.0734971820324861</v>
      </c>
      <c r="AZ271">
        <v>2.151139003797931</v>
      </c>
      <c r="BA271">
        <v>11.28684074476593</v>
      </c>
      <c r="BB271">
        <v>2.78385088224623</v>
      </c>
      <c r="BC271">
        <v>11.970262688805651</v>
      </c>
      <c r="BD271">
        <v>2.3485927508158442</v>
      </c>
      <c r="BE271">
        <v>8.9989652660659392</v>
      </c>
      <c r="BF271">
        <v>20.18724367755755</v>
      </c>
      <c r="BG271">
        <v>4.3677483812149331</v>
      </c>
      <c r="BH271">
        <v>7.7214475576752859</v>
      </c>
      <c r="BI271">
        <v>7.8104910948517334</v>
      </c>
      <c r="BJ271">
        <v>3.5309762021833961</v>
      </c>
      <c r="BK271">
        <v>10.54025266583915</v>
      </c>
      <c r="BL271">
        <v>11.871566742781811</v>
      </c>
      <c r="BM271">
        <v>4.0764173052536927</v>
      </c>
      <c r="BN271">
        <v>4.1315246938533523</v>
      </c>
      <c r="BO271">
        <v>350.81029999999998</v>
      </c>
      <c r="BP271">
        <v>541.13561699999991</v>
      </c>
      <c r="BQ271">
        <v>499.81189899999998</v>
      </c>
      <c r="BR271">
        <v>860.61259200000075</v>
      </c>
      <c r="BS271">
        <v>2165.8018330000018</v>
      </c>
      <c r="BT271">
        <v>111.736116</v>
      </c>
      <c r="BU271">
        <v>193.13075499999991</v>
      </c>
      <c r="BV271">
        <v>209.00483199999999</v>
      </c>
      <c r="BW271">
        <v>228.293533</v>
      </c>
      <c r="BX271">
        <v>243.88466299999999</v>
      </c>
      <c r="BY271">
        <v>298.62553300000008</v>
      </c>
      <c r="BZ271">
        <v>400.38587999999987</v>
      </c>
      <c r="CA271">
        <v>553.96161900000016</v>
      </c>
      <c r="CB271">
        <v>622.80784199999994</v>
      </c>
      <c r="CC271">
        <v>1556.341468000001</v>
      </c>
      <c r="CD271">
        <v>61.258516</v>
      </c>
      <c r="CE271">
        <v>58.727108000000023</v>
      </c>
      <c r="CF271">
        <v>1454.524404</v>
      </c>
      <c r="CG271">
        <v>83.294638000000006</v>
      </c>
      <c r="CH271">
        <v>66.774243999999996</v>
      </c>
      <c r="CI271">
        <v>115.348287</v>
      </c>
      <c r="CJ271">
        <v>117.648715</v>
      </c>
      <c r="CK271">
        <v>35.131574000000008</v>
      </c>
      <c r="CL271">
        <v>309.28328899999991</v>
      </c>
      <c r="CM271">
        <v>27.958994000000001</v>
      </c>
      <c r="CN271">
        <v>248.67818199999999</v>
      </c>
      <c r="CO271">
        <v>36.503183999999997</v>
      </c>
      <c r="CP271">
        <v>144.75657200000001</v>
      </c>
      <c r="CQ271">
        <v>541.51083900000026</v>
      </c>
      <c r="CR271">
        <v>39.321518000000012</v>
      </c>
      <c r="CS271">
        <v>145.054102</v>
      </c>
      <c r="CT271">
        <v>54.150176000000023</v>
      </c>
      <c r="CU271">
        <v>59.945895999999983</v>
      </c>
      <c r="CV271">
        <v>259.95940799999988</v>
      </c>
      <c r="CW271">
        <v>398.29511100000002</v>
      </c>
      <c r="CX271">
        <v>46.304268999999998</v>
      </c>
      <c r="CY271">
        <v>113.74321500000001</v>
      </c>
    </row>
    <row r="272">
      <c r="A272" t="s">
        <v>691</v>
      </c>
      <c r="B272">
        <v>2016</v>
      </c>
      <c r="C272" t="s">
        <v>698</v>
      </c>
      <c r="D272">
        <v>126</v>
      </c>
      <c r="E272" t="s">
        <v>50</v>
      </c>
      <c r="F272" t="s">
        <v>22</v>
      </c>
      <c r="G272" t="s">
        <v>715</v>
      </c>
      <c r="H272">
        <v>34.365319650191452</v>
      </c>
      <c r="I272">
        <v>41.154527309224967</v>
      </c>
      <c r="J272">
        <v>47.412092032661782</v>
      </c>
      <c r="K272">
        <v>56.674550781027222</v>
      </c>
      <c r="L272">
        <v>51.544984961550753</v>
      </c>
      <c r="M272">
        <v>41.199949241613929</v>
      </c>
      <c r="N272">
        <v>55.462761431819658</v>
      </c>
      <c r="O272">
        <v>57.834149692005177</v>
      </c>
      <c r="P272">
        <v>53.998035242733977</v>
      </c>
      <c r="Q272">
        <v>32.735559148382343</v>
      </c>
      <c r="R272">
        <v>33.412734758219692</v>
      </c>
      <c r="S272">
        <v>40.955493780422287</v>
      </c>
      <c r="T272">
        <v>44.964402068138163</v>
      </c>
      <c r="U272">
        <v>55.432420315070267</v>
      </c>
      <c r="V272">
        <v>55.197088854204281</v>
      </c>
      <c r="W272" t="s">
        <v>245</v>
      </c>
      <c r="X272" t="s">
        <v>442</v>
      </c>
      <c r="Y272" t="s">
        <v>246</v>
      </c>
      <c r="Z272" t="s">
        <v>247</v>
      </c>
      <c r="AA272" t="s">
        <v>249</v>
      </c>
      <c r="AB272" t="s">
        <v>250</v>
      </c>
      <c r="AC272" t="s">
        <v>251</v>
      </c>
      <c r="AD272" t="s">
        <v>252</v>
      </c>
      <c r="AE272" t="s">
        <v>253</v>
      </c>
      <c r="AF272" t="s">
        <v>254</v>
      </c>
      <c r="AG272" t="s">
        <v>255</v>
      </c>
      <c r="AH272" t="s">
        <v>256</v>
      </c>
      <c r="AI272" t="s">
        <v>257</v>
      </c>
      <c r="AJ272" t="s">
        <v>258</v>
      </c>
      <c r="AK272" t="s">
        <v>259</v>
      </c>
      <c r="AL272" t="s">
        <v>260</v>
      </c>
      <c r="AM272" t="s">
        <v>261</v>
      </c>
      <c r="AN272" t="s">
        <v>262</v>
      </c>
      <c r="AO272" t="s">
        <v>263</v>
      </c>
      <c r="AP272" t="s">
        <v>264</v>
      </c>
      <c r="AQ272" t="s">
        <v>265</v>
      </c>
      <c r="AR272" t="s">
        <v>266</v>
      </c>
      <c r="AS272">
        <v>69.536862928549084</v>
      </c>
      <c r="AT272">
        <v>65.938787260233582</v>
      </c>
      <c r="AU272">
        <v>57.181914012851429</v>
      </c>
      <c r="AV272">
        <v>83.537936573534893</v>
      </c>
      <c r="AW272">
        <v>32.782838468074488</v>
      </c>
      <c r="AX272">
        <v>50.262215572383539</v>
      </c>
      <c r="AY272">
        <v>14.820744446187231</v>
      </c>
      <c r="AZ272">
        <v>42.429088698471652</v>
      </c>
      <c r="BA272">
        <v>52.249390979545751</v>
      </c>
      <c r="BB272">
        <v>21.540073177129042</v>
      </c>
      <c r="BC272">
        <v>10.85444029512311</v>
      </c>
      <c r="BD272">
        <v>88.117768157977466</v>
      </c>
      <c r="BE272">
        <v>27.493668969846262</v>
      </c>
      <c r="BF272">
        <v>32.361327823161481</v>
      </c>
      <c r="BG272">
        <v>13.87958522383474</v>
      </c>
      <c r="BH272">
        <v>83.681297434111428</v>
      </c>
      <c r="BI272">
        <v>20.43720829244776</v>
      </c>
      <c r="BJ272">
        <v>27.687591757659941</v>
      </c>
      <c r="BK272">
        <v>38.372225095894223</v>
      </c>
      <c r="BL272">
        <v>47.811266113132923</v>
      </c>
      <c r="BM272">
        <v>85.454303689983306</v>
      </c>
      <c r="BN272">
        <v>27.004774607902849</v>
      </c>
      <c r="BO272">
        <v>3326.0873999999981</v>
      </c>
      <c r="BP272">
        <v>3984.265626999997</v>
      </c>
      <c r="BQ272">
        <v>4590.4822089999934</v>
      </c>
      <c r="BR272">
        <v>5489.7537339999881</v>
      </c>
      <c r="BS272">
        <v>4985.5354550000029</v>
      </c>
      <c r="BT272">
        <v>424.01582799999989</v>
      </c>
      <c r="BU272">
        <v>570.26488399999982</v>
      </c>
      <c r="BV272">
        <v>594.12991500000032</v>
      </c>
      <c r="BW272">
        <v>556.25122400000021</v>
      </c>
      <c r="BX272">
        <v>336.39021200000002</v>
      </c>
      <c r="BY272">
        <v>2891.143217999997</v>
      </c>
      <c r="BZ272">
        <v>3541.8060730000002</v>
      </c>
      <c r="CA272">
        <v>3893.195789999997</v>
      </c>
      <c r="CB272">
        <v>4794.2889819999873</v>
      </c>
      <c r="CC272">
        <v>4774.6382990000066</v>
      </c>
      <c r="CD272">
        <v>1854.543975999999</v>
      </c>
      <c r="CE272">
        <v>1077.3861089999989</v>
      </c>
      <c r="CF272">
        <v>3129.1329020000012</v>
      </c>
      <c r="CG272">
        <v>2318.6353340000019</v>
      </c>
      <c r="CH272">
        <v>604.69767100000001</v>
      </c>
      <c r="CI272">
        <v>1004.650584000001</v>
      </c>
      <c r="CJ272">
        <v>567.315158</v>
      </c>
      <c r="CK272">
        <v>692.93554099999994</v>
      </c>
      <c r="CL272">
        <v>1431.743732000001</v>
      </c>
      <c r="CM272">
        <v>216.3329869999998</v>
      </c>
      <c r="CN272">
        <v>225.49734699999999</v>
      </c>
      <c r="CO272">
        <v>1369.5772089999989</v>
      </c>
      <c r="CP272">
        <v>442.26076599999988</v>
      </c>
      <c r="CQ272">
        <v>868.0734260000005</v>
      </c>
      <c r="CR272">
        <v>124.953709</v>
      </c>
      <c r="CS272">
        <v>1572.0258880000019</v>
      </c>
      <c r="CT272">
        <v>141.691273</v>
      </c>
      <c r="CU272">
        <v>470.0562679999997</v>
      </c>
      <c r="CV272">
        <v>946.39295999999945</v>
      </c>
      <c r="CW272">
        <v>1604.0842759999989</v>
      </c>
      <c r="CX272">
        <v>970.68056799999897</v>
      </c>
      <c r="CY272">
        <v>743.45674099999962</v>
      </c>
    </row>
    <row r="273">
      <c r="A273" t="s">
        <v>691</v>
      </c>
      <c r="B273">
        <v>2016</v>
      </c>
      <c r="C273" t="s">
        <v>698</v>
      </c>
      <c r="D273">
        <v>127</v>
      </c>
      <c r="E273" t="s">
        <v>50</v>
      </c>
      <c r="F273" t="s">
        <v>19</v>
      </c>
      <c r="G273" t="s">
        <v>716</v>
      </c>
      <c r="H273">
        <v>60.0202512524152</v>
      </c>
      <c r="I273">
        <v>50.699429720173839</v>
      </c>
      <c r="J273">
        <v>44.061889510756629</v>
      </c>
      <c r="K273">
        <v>29.84712975870525</v>
      </c>
      <c r="L273">
        <v>10.63128362952015</v>
      </c>
      <c r="M273">
        <v>46.334060860677631</v>
      </c>
      <c r="N273">
        <v>19.281843278439549</v>
      </c>
      <c r="O273">
        <v>16.840977587068231</v>
      </c>
      <c r="P273">
        <v>10.994033155002199</v>
      </c>
      <c r="Q273">
        <v>4.2686743238762324</v>
      </c>
      <c r="R273">
        <v>61.12742319721368</v>
      </c>
      <c r="S273">
        <v>52.295982939917423</v>
      </c>
      <c r="T273">
        <v>45.016838076301148</v>
      </c>
      <c r="U273">
        <v>33.545877362556283</v>
      </c>
      <c r="V273">
        <v>14.877105677266901</v>
      </c>
      <c r="W273" t="s">
        <v>245</v>
      </c>
      <c r="X273" t="s">
        <v>442</v>
      </c>
      <c r="Y273" t="s">
        <v>246</v>
      </c>
      <c r="Z273" t="s">
        <v>247</v>
      </c>
      <c r="AA273" t="s">
        <v>249</v>
      </c>
      <c r="AB273" t="s">
        <v>250</v>
      </c>
      <c r="AC273" t="s">
        <v>251</v>
      </c>
      <c r="AD273" t="s">
        <v>252</v>
      </c>
      <c r="AE273" t="s">
        <v>253</v>
      </c>
      <c r="AF273" t="s">
        <v>254</v>
      </c>
      <c r="AG273" t="s">
        <v>255</v>
      </c>
      <c r="AH273" t="s">
        <v>256</v>
      </c>
      <c r="AI273" t="s">
        <v>257</v>
      </c>
      <c r="AJ273" t="s">
        <v>258</v>
      </c>
      <c r="AK273" t="s">
        <v>259</v>
      </c>
      <c r="AL273" t="s">
        <v>260</v>
      </c>
      <c r="AM273" t="s">
        <v>261</v>
      </c>
      <c r="AN273" t="s">
        <v>262</v>
      </c>
      <c r="AO273" t="s">
        <v>263</v>
      </c>
      <c r="AP273" t="s">
        <v>264</v>
      </c>
      <c r="AQ273" t="s">
        <v>265</v>
      </c>
      <c r="AR273" t="s">
        <v>266</v>
      </c>
      <c r="AS273">
        <v>24.927684502269742</v>
      </c>
      <c r="AT273">
        <v>25.018533251912601</v>
      </c>
      <c r="AU273">
        <v>3.8276819534567359</v>
      </c>
      <c r="AV273">
        <v>10.342403734123019</v>
      </c>
      <c r="AW273">
        <v>56.703495053944643</v>
      </c>
      <c r="AX273">
        <v>38.47482293466993</v>
      </c>
      <c r="AY273">
        <v>78.55251446698982</v>
      </c>
      <c r="AZ273">
        <v>52.701700629546842</v>
      </c>
      <c r="BA273">
        <v>26.7582746887051</v>
      </c>
      <c r="BB273">
        <v>74.602377511719737</v>
      </c>
      <c r="BC273">
        <v>71.082357909762607</v>
      </c>
      <c r="BD273">
        <v>8.6190132944709461</v>
      </c>
      <c r="BE273">
        <v>60.375329421153268</v>
      </c>
      <c r="BF273">
        <v>35.821912442118609</v>
      </c>
      <c r="BG273">
        <v>77.302829285403845</v>
      </c>
      <c r="BH273">
        <v>4.3714222735640744</v>
      </c>
      <c r="BI273">
        <v>68.017237252125668</v>
      </c>
      <c r="BJ273">
        <v>65.912965100153045</v>
      </c>
      <c r="BK273">
        <v>46.597684648287633</v>
      </c>
      <c r="BL273">
        <v>37.355538248707141</v>
      </c>
      <c r="BM273">
        <v>5.3597388937478749</v>
      </c>
      <c r="BN273">
        <v>65.127485161273242</v>
      </c>
      <c r="BO273">
        <v>5809.129769999975</v>
      </c>
      <c r="BP273">
        <v>4908.3298569999979</v>
      </c>
      <c r="BQ273">
        <v>4266.1125300000022</v>
      </c>
      <c r="BR273">
        <v>2891.1282009999991</v>
      </c>
      <c r="BS273">
        <v>1028.2793079999999</v>
      </c>
      <c r="BT273">
        <v>476.85435400000028</v>
      </c>
      <c r="BU273">
        <v>198.25479000000001</v>
      </c>
      <c r="BV273">
        <v>173.00727400000011</v>
      </c>
      <c r="BW273">
        <v>113.253091</v>
      </c>
      <c r="BX273">
        <v>43.864845999999993</v>
      </c>
      <c r="BY273">
        <v>5289.2448429999886</v>
      </c>
      <c r="BZ273">
        <v>4522.5246449999968</v>
      </c>
      <c r="CA273">
        <v>3897.7359070000011</v>
      </c>
      <c r="CB273">
        <v>2901.3459869999988</v>
      </c>
      <c r="CC273">
        <v>1286.8939289999989</v>
      </c>
      <c r="CD273">
        <v>664.81985500000008</v>
      </c>
      <c r="CE273">
        <v>408.78246799999982</v>
      </c>
      <c r="CF273">
        <v>209.46003200000001</v>
      </c>
      <c r="CG273">
        <v>287.05835599999989</v>
      </c>
      <c r="CH273">
        <v>1045.927473</v>
      </c>
      <c r="CI273">
        <v>769.04197100000056</v>
      </c>
      <c r="CJ273">
        <v>3006.8686709999979</v>
      </c>
      <c r="CK273">
        <v>860.7038840000007</v>
      </c>
      <c r="CL273">
        <v>733.23327500000016</v>
      </c>
      <c r="CM273">
        <v>749.25256900000079</v>
      </c>
      <c r="CN273">
        <v>1476.7120819999991</v>
      </c>
      <c r="CO273">
        <v>133.961679</v>
      </c>
      <c r="CP273">
        <v>971.19229399999892</v>
      </c>
      <c r="CQ273">
        <v>960.90155599999935</v>
      </c>
      <c r="CR273">
        <v>695.93399799999986</v>
      </c>
      <c r="CS273">
        <v>82.12096600000001</v>
      </c>
      <c r="CT273">
        <v>471.56386499999962</v>
      </c>
      <c r="CU273">
        <v>1119.0139849999989</v>
      </c>
      <c r="CV273">
        <v>1149.261493</v>
      </c>
      <c r="CW273">
        <v>1253.2910420000001</v>
      </c>
      <c r="CX273">
        <v>60.881596000000009</v>
      </c>
      <c r="CY273">
        <v>1792.9965559999989</v>
      </c>
    </row>
    <row r="274">
      <c r="A274" t="s">
        <v>691</v>
      </c>
      <c r="B274">
        <v>2016</v>
      </c>
      <c r="C274" t="s">
        <v>698</v>
      </c>
      <c r="D274">
        <v>128</v>
      </c>
      <c r="E274" t="s">
        <v>182</v>
      </c>
      <c r="F274" t="s">
        <v>49</v>
      </c>
      <c r="G274" t="s">
        <v>721</v>
      </c>
      <c r="H274">
        <v>64.558505066934771</v>
      </c>
      <c r="I274">
        <v>68.616530722693696</v>
      </c>
      <c r="J274">
        <v>60.546791354359513</v>
      </c>
      <c r="K274">
        <v>65.918478424141526</v>
      </c>
      <c r="L274">
        <v>59.200987930424397</v>
      </c>
      <c r="M274">
        <v>87.092631471088026</v>
      </c>
      <c r="N274">
        <v>74.374169209927501</v>
      </c>
      <c r="O274">
        <v>80.336330380617369</v>
      </c>
      <c r="P274">
        <v>63.304434812019991</v>
      </c>
      <c r="Q274">
        <v>37.674677038932487</v>
      </c>
      <c r="R274">
        <v>63.210507431351623</v>
      </c>
      <c r="S274">
        <v>68.605256277692689</v>
      </c>
      <c r="T274">
        <v>63.859907694275392</v>
      </c>
      <c r="U274">
        <v>65.334869536652036</v>
      </c>
      <c r="V274">
        <v>60.122182364522708</v>
      </c>
      <c r="W274" t="s">
        <v>245</v>
      </c>
      <c r="X274" t="s">
        <v>442</v>
      </c>
      <c r="Y274" t="s">
        <v>246</v>
      </c>
      <c r="Z274" t="s">
        <v>247</v>
      </c>
      <c r="AA274" t="s">
        <v>249</v>
      </c>
      <c r="AB274" t="s">
        <v>250</v>
      </c>
      <c r="AC274" t="s">
        <v>251</v>
      </c>
      <c r="AD274" t="s">
        <v>252</v>
      </c>
      <c r="AE274" t="s">
        <v>253</v>
      </c>
      <c r="AF274" t="s">
        <v>254</v>
      </c>
      <c r="AG274" t="s">
        <v>255</v>
      </c>
      <c r="AH274" t="s">
        <v>256</v>
      </c>
      <c r="AI274" t="s">
        <v>257</v>
      </c>
      <c r="AJ274" t="s">
        <v>258</v>
      </c>
      <c r="AK274" t="s">
        <v>259</v>
      </c>
      <c r="AL274" t="s">
        <v>260</v>
      </c>
      <c r="AM274" t="s">
        <v>261</v>
      </c>
      <c r="AN274" t="s">
        <v>262</v>
      </c>
      <c r="AO274" t="s">
        <v>263</v>
      </c>
      <c r="AP274" t="s">
        <v>264</v>
      </c>
      <c r="AQ274" t="s">
        <v>265</v>
      </c>
      <c r="AR274" t="s">
        <v>266</v>
      </c>
      <c r="AS274">
        <v>41.494572631076139</v>
      </c>
      <c r="AT274">
        <v>39.747613709323183</v>
      </c>
      <c r="AU274">
        <v>68.170731741210659</v>
      </c>
      <c r="AV274">
        <v>49.03893917695634</v>
      </c>
      <c r="AW274">
        <v>34.432062798605799</v>
      </c>
      <c r="AX274">
        <v>51.23717038957507</v>
      </c>
      <c r="AY274">
        <v>46.380221314877893</v>
      </c>
      <c r="AZ274">
        <v>44.178392530355787</v>
      </c>
      <c r="BA274">
        <v>53.766487168105797</v>
      </c>
      <c r="BB274">
        <v>72.166307095514497</v>
      </c>
      <c r="BC274">
        <v>66.268775738547745</v>
      </c>
      <c r="BD274">
        <v>71.971665905673746</v>
      </c>
      <c r="BE274">
        <v>74.181551994761293</v>
      </c>
      <c r="BF274">
        <v>63.448458755302539</v>
      </c>
      <c r="BG274">
        <v>49.534516969426967</v>
      </c>
      <c r="BH274">
        <v>64.629332942292024</v>
      </c>
      <c r="BI274">
        <v>67.649337457160286</v>
      </c>
      <c r="BJ274">
        <v>55.176303995987773</v>
      </c>
      <c r="BK274">
        <v>70.127673795963759</v>
      </c>
      <c r="BL274">
        <v>80.033777160201581</v>
      </c>
      <c r="BM274">
        <v>44.376618794619439</v>
      </c>
      <c r="BN274">
        <v>52.512215358447001</v>
      </c>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row>
    <row r="275">
      <c r="A275" t="s">
        <v>691</v>
      </c>
      <c r="B275">
        <v>2016</v>
      </c>
      <c r="C275" t="s">
        <v>698</v>
      </c>
      <c r="D275">
        <v>129</v>
      </c>
      <c r="E275" t="s">
        <v>182</v>
      </c>
      <c r="F275" t="s">
        <v>48</v>
      </c>
      <c r="G275" t="s">
        <v>197</v>
      </c>
      <c r="H275">
        <v>35.441494933065258</v>
      </c>
      <c r="I275">
        <v>31.383469277306251</v>
      </c>
      <c r="J275">
        <v>39.453208645640473</v>
      </c>
      <c r="K275">
        <v>34.081521575858567</v>
      </c>
      <c r="L275">
        <v>40.799012069575852</v>
      </c>
      <c r="M275">
        <v>12.907368528912009</v>
      </c>
      <c r="N275">
        <v>25.625830790072492</v>
      </c>
      <c r="O275">
        <v>19.663669619382649</v>
      </c>
      <c r="P275">
        <v>36.69556518798008</v>
      </c>
      <c r="Q275">
        <v>62.325322961067563</v>
      </c>
      <c r="R275">
        <v>36.789492568648392</v>
      </c>
      <c r="S275">
        <v>31.394743722307279</v>
      </c>
      <c r="T275">
        <v>36.140092305724622</v>
      </c>
      <c r="U275">
        <v>34.665130463347879</v>
      </c>
      <c r="V275">
        <v>39.8778176354773</v>
      </c>
      <c r="W275" t="s">
        <v>245</v>
      </c>
      <c r="X275" t="s">
        <v>442</v>
      </c>
      <c r="Y275" t="s">
        <v>246</v>
      </c>
      <c r="Z275" t="s">
        <v>247</v>
      </c>
      <c r="AA275" t="s">
        <v>249</v>
      </c>
      <c r="AB275" t="s">
        <v>250</v>
      </c>
      <c r="AC275" t="s">
        <v>251</v>
      </c>
      <c r="AD275" t="s">
        <v>252</v>
      </c>
      <c r="AE275" t="s">
        <v>253</v>
      </c>
      <c r="AF275" t="s">
        <v>254</v>
      </c>
      <c r="AG275" t="s">
        <v>255</v>
      </c>
      <c r="AH275" t="s">
        <v>256</v>
      </c>
      <c r="AI275" t="s">
        <v>257</v>
      </c>
      <c r="AJ275" t="s">
        <v>258</v>
      </c>
      <c r="AK275" t="s">
        <v>259</v>
      </c>
      <c r="AL275" t="s">
        <v>260</v>
      </c>
      <c r="AM275" t="s">
        <v>261</v>
      </c>
      <c r="AN275" t="s">
        <v>262</v>
      </c>
      <c r="AO275" t="s">
        <v>263</v>
      </c>
      <c r="AP275" t="s">
        <v>264</v>
      </c>
      <c r="AQ275" t="s">
        <v>265</v>
      </c>
      <c r="AR275" t="s">
        <v>266</v>
      </c>
      <c r="AS275">
        <v>58.505427368923833</v>
      </c>
      <c r="AT275">
        <v>60.252386290676831</v>
      </c>
      <c r="AU275">
        <v>31.829268258789298</v>
      </c>
      <c r="AV275">
        <v>50.961060823043653</v>
      </c>
      <c r="AW275">
        <v>65.567937201394187</v>
      </c>
      <c r="AX275">
        <v>48.762829610424923</v>
      </c>
      <c r="AY275">
        <v>53.619778685122093</v>
      </c>
      <c r="AZ275">
        <v>55.821607469644221</v>
      </c>
      <c r="BA275">
        <v>46.233512831894267</v>
      </c>
      <c r="BB275">
        <v>27.833692904485559</v>
      </c>
      <c r="BC275">
        <v>33.731224261452233</v>
      </c>
      <c r="BD275">
        <v>28.02833409432623</v>
      </c>
      <c r="BE275">
        <v>25.818448005238711</v>
      </c>
      <c r="BF275">
        <v>36.551541244697439</v>
      </c>
      <c r="BG275">
        <v>50.465483030573068</v>
      </c>
      <c r="BH275">
        <v>35.370667057707998</v>
      </c>
      <c r="BI275">
        <v>32.350662542839757</v>
      </c>
      <c r="BJ275">
        <v>44.823696004012213</v>
      </c>
      <c r="BK275">
        <v>29.872326204036248</v>
      </c>
      <c r="BL275">
        <v>19.966222839798451</v>
      </c>
      <c r="BM275">
        <v>55.623381205380568</v>
      </c>
      <c r="BN275">
        <v>47.487784641552963</v>
      </c>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row>
    <row r="276">
      <c r="A276" t="s">
        <v>691</v>
      </c>
      <c r="B276">
        <v>2016</v>
      </c>
      <c r="C276" t="s">
        <v>698</v>
      </c>
      <c r="D276">
        <v>135</v>
      </c>
      <c r="E276" t="s">
        <v>45</v>
      </c>
      <c r="F276" t="s">
        <v>44</v>
      </c>
      <c r="G276" t="s">
        <v>722</v>
      </c>
      <c r="H276">
        <v>0</v>
      </c>
      <c r="I276">
        <v>0.49680138496790371</v>
      </c>
      <c r="J276">
        <v>0.50124443869381352</v>
      </c>
      <c r="K276">
        <v>0.78871136695671118</v>
      </c>
      <c r="L276">
        <v>0.77527109291613083</v>
      </c>
      <c r="M276">
        <v>1.3726334125262341</v>
      </c>
      <c r="N276">
        <v>0.054146289865492601</v>
      </c>
      <c r="O276">
        <v>0.2643251623667483</v>
      </c>
      <c r="P276">
        <v>0.87727602067128563</v>
      </c>
      <c r="Q276">
        <v>1.7513901390836311</v>
      </c>
      <c r="R276">
        <v>0</v>
      </c>
      <c r="S276">
        <v>0.3668140052155765</v>
      </c>
      <c r="T276">
        <v>0.41335778404501472</v>
      </c>
      <c r="U276">
        <v>0.84095536125097359</v>
      </c>
      <c r="V276">
        <v>0.7321584820812379</v>
      </c>
      <c r="W276" t="s">
        <v>245</v>
      </c>
      <c r="X276" t="s">
        <v>442</v>
      </c>
      <c r="Y276" t="s">
        <v>246</v>
      </c>
      <c r="Z276" t="s">
        <v>247</v>
      </c>
      <c r="AA276" t="s">
        <v>249</v>
      </c>
      <c r="AB276" t="s">
        <v>250</v>
      </c>
      <c r="AC276" t="s">
        <v>251</v>
      </c>
      <c r="AD276" t="s">
        <v>252</v>
      </c>
      <c r="AE276" t="s">
        <v>253</v>
      </c>
      <c r="AF276" t="s">
        <v>254</v>
      </c>
      <c r="AG276" t="s">
        <v>255</v>
      </c>
      <c r="AH276" t="s">
        <v>256</v>
      </c>
      <c r="AI276" t="s">
        <v>257</v>
      </c>
      <c r="AJ276" t="s">
        <v>258</v>
      </c>
      <c r="AK276" t="s">
        <v>259</v>
      </c>
      <c r="AL276" t="s">
        <v>260</v>
      </c>
      <c r="AM276" t="s">
        <v>261</v>
      </c>
      <c r="AN276" t="s">
        <v>262</v>
      </c>
      <c r="AO276" t="s">
        <v>263</v>
      </c>
      <c r="AP276" t="s">
        <v>264</v>
      </c>
      <c r="AQ276" t="s">
        <v>265</v>
      </c>
      <c r="AR276" t="s">
        <v>266</v>
      </c>
      <c r="AS276">
        <v>0.52833474294779303</v>
      </c>
      <c r="AT276">
        <v>0</v>
      </c>
      <c r="AU276">
        <v>0.62842686681334881</v>
      </c>
      <c r="AV276">
        <v>0</v>
      </c>
      <c r="AW276">
        <v>0</v>
      </c>
      <c r="AX276">
        <v>0</v>
      </c>
      <c r="AY276">
        <v>0</v>
      </c>
      <c r="AZ276">
        <v>0</v>
      </c>
      <c r="BA276">
        <v>0.2201092277725501</v>
      </c>
      <c r="BB276">
        <v>0</v>
      </c>
      <c r="BC276">
        <v>0.1690358047345569</v>
      </c>
      <c r="BD276">
        <v>0</v>
      </c>
      <c r="BE276">
        <v>0.4875437918569962</v>
      </c>
      <c r="BF276">
        <v>0</v>
      </c>
      <c r="BG276">
        <v>0.1470181554903561</v>
      </c>
      <c r="BH276">
        <v>0</v>
      </c>
      <c r="BI276">
        <v>0</v>
      </c>
      <c r="BJ276">
        <v>0</v>
      </c>
      <c r="BK276">
        <v>6.2639291473293071</v>
      </c>
      <c r="BL276">
        <v>0.78485283038352427</v>
      </c>
      <c r="BM276">
        <v>0</v>
      </c>
      <c r="BN276">
        <v>0</v>
      </c>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row>
    <row r="277">
      <c r="A277" t="s">
        <v>691</v>
      </c>
      <c r="B277">
        <v>2016</v>
      </c>
      <c r="C277" t="s">
        <v>698</v>
      </c>
      <c r="D277">
        <v>136</v>
      </c>
      <c r="E277" t="s">
        <v>45</v>
      </c>
      <c r="F277" t="s">
        <v>43</v>
      </c>
      <c r="G277" t="s">
        <v>723</v>
      </c>
      <c r="H277">
        <v>0.027931575547032</v>
      </c>
      <c r="I277">
        <v>0.034755976266582299</v>
      </c>
      <c r="J277">
        <v>0.034955463328576297</v>
      </c>
      <c r="K277">
        <v>0.44030286344391162</v>
      </c>
      <c r="L277">
        <v>12.154729774598749</v>
      </c>
      <c r="M277">
        <v>0.54652189753519975</v>
      </c>
      <c r="N277">
        <v>4.6521503450878274</v>
      </c>
      <c r="O277">
        <v>10.66146161646089</v>
      </c>
      <c r="P277">
        <v>15.45142394034538</v>
      </c>
      <c r="Q277">
        <v>39.913922553959587</v>
      </c>
      <c r="R277">
        <v>0.031242884287312998</v>
      </c>
      <c r="S277">
        <v>0.038908774032366797</v>
      </c>
      <c r="T277">
        <v>0</v>
      </c>
      <c r="U277">
        <v>0.22273082792027571</v>
      </c>
      <c r="V277">
        <v>5.4344929920205463</v>
      </c>
      <c r="W277" t="s">
        <v>245</v>
      </c>
      <c r="X277" t="s">
        <v>442</v>
      </c>
      <c r="Y277" t="s">
        <v>246</v>
      </c>
      <c r="Z277" t="s">
        <v>247</v>
      </c>
      <c r="AA277" t="s">
        <v>249</v>
      </c>
      <c r="AB277" t="s">
        <v>250</v>
      </c>
      <c r="AC277" t="s">
        <v>251</v>
      </c>
      <c r="AD277" t="s">
        <v>252</v>
      </c>
      <c r="AE277" t="s">
        <v>253</v>
      </c>
      <c r="AF277" t="s">
        <v>254</v>
      </c>
      <c r="AG277" t="s">
        <v>255</v>
      </c>
      <c r="AH277" t="s">
        <v>256</v>
      </c>
      <c r="AI277" t="s">
        <v>257</v>
      </c>
      <c r="AJ277" t="s">
        <v>258</v>
      </c>
      <c r="AK277" t="s">
        <v>259</v>
      </c>
      <c r="AL277" t="s">
        <v>260</v>
      </c>
      <c r="AM277" t="s">
        <v>261</v>
      </c>
      <c r="AN277" t="s">
        <v>262</v>
      </c>
      <c r="AO277" t="s">
        <v>263</v>
      </c>
      <c r="AP277" t="s">
        <v>264</v>
      </c>
      <c r="AQ277" t="s">
        <v>265</v>
      </c>
      <c r="AR277" t="s">
        <v>266</v>
      </c>
      <c r="AS277">
        <v>4.3738922969163641</v>
      </c>
      <c r="AT277">
        <v>0.2895938636659095</v>
      </c>
      <c r="AU277">
        <v>6.6174853992353162</v>
      </c>
      <c r="AV277">
        <v>0.98453513627296385</v>
      </c>
      <c r="AW277">
        <v>0.085166640173925501</v>
      </c>
      <c r="AX277">
        <v>0.1610746355119724</v>
      </c>
      <c r="AY277">
        <v>0.94536779599845944</v>
      </c>
      <c r="AZ277">
        <v>0.39029777544370048</v>
      </c>
      <c r="BA277">
        <v>13.0450848792582</v>
      </c>
      <c r="BB277">
        <v>0.86920846229833759</v>
      </c>
      <c r="BC277">
        <v>5.4562622783094614</v>
      </c>
      <c r="BD277">
        <v>0.1667711845115542</v>
      </c>
      <c r="BE277">
        <v>3.8271050050490869</v>
      </c>
      <c r="BF277">
        <v>0.86619409962336003</v>
      </c>
      <c r="BG277">
        <v>0.71557207236782427</v>
      </c>
      <c r="BH277">
        <v>0.65889302359958524</v>
      </c>
      <c r="BI277">
        <v>1.951642535024871</v>
      </c>
      <c r="BJ277">
        <v>2.6479033566661521</v>
      </c>
      <c r="BK277">
        <v>0.25651889493679703</v>
      </c>
      <c r="BL277">
        <v>0.21507844065756079</v>
      </c>
      <c r="BM277">
        <v>0</v>
      </c>
      <c r="BN277">
        <v>0.42733657638998868</v>
      </c>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row>
    <row r="278">
      <c r="A278" t="s">
        <v>691</v>
      </c>
      <c r="B278">
        <v>2016</v>
      </c>
      <c r="C278" t="s">
        <v>698</v>
      </c>
      <c r="D278">
        <v>137</v>
      </c>
      <c r="E278" t="s">
        <v>45</v>
      </c>
      <c r="F278" t="s">
        <v>42</v>
      </c>
      <c r="G278" t="s">
        <v>724</v>
      </c>
      <c r="H278">
        <v>5.5864975218464341</v>
      </c>
      <c r="I278">
        <v>7.6144856093666151</v>
      </c>
      <c r="J278">
        <v>7.9898185545591263</v>
      </c>
      <c r="K278">
        <v>12.24930522986714</v>
      </c>
      <c r="L278">
        <v>24.89373054141414</v>
      </c>
      <c r="M278">
        <v>10.54683458764697</v>
      </c>
      <c r="N278">
        <v>20.54909865478734</v>
      </c>
      <c r="O278">
        <v>14.39908594209899</v>
      </c>
      <c r="P278">
        <v>18.679231641247181</v>
      </c>
      <c r="Q278">
        <v>21.330453834698311</v>
      </c>
      <c r="R278">
        <v>5.4285991602793109</v>
      </c>
      <c r="S278">
        <v>6.3428005004124737</v>
      </c>
      <c r="T278">
        <v>9.6054020715157922</v>
      </c>
      <c r="U278">
        <v>9.9580161332020989</v>
      </c>
      <c r="V278">
        <v>23.75915399442739</v>
      </c>
      <c r="W278" t="s">
        <v>245</v>
      </c>
      <c r="X278" t="s">
        <v>442</v>
      </c>
      <c r="Y278" t="s">
        <v>246</v>
      </c>
      <c r="Z278" t="s">
        <v>247</v>
      </c>
      <c r="AA278" t="s">
        <v>249</v>
      </c>
      <c r="AB278" t="s">
        <v>250</v>
      </c>
      <c r="AC278" t="s">
        <v>251</v>
      </c>
      <c r="AD278" t="s">
        <v>252</v>
      </c>
      <c r="AE278" t="s">
        <v>253</v>
      </c>
      <c r="AF278" t="s">
        <v>254</v>
      </c>
      <c r="AG278" t="s">
        <v>255</v>
      </c>
      <c r="AH278" t="s">
        <v>256</v>
      </c>
      <c r="AI278" t="s">
        <v>257</v>
      </c>
      <c r="AJ278" t="s">
        <v>258</v>
      </c>
      <c r="AK278" t="s">
        <v>259</v>
      </c>
      <c r="AL278" t="s">
        <v>260</v>
      </c>
      <c r="AM278" t="s">
        <v>261</v>
      </c>
      <c r="AN278" t="s">
        <v>262</v>
      </c>
      <c r="AO278" t="s">
        <v>263</v>
      </c>
      <c r="AP278" t="s">
        <v>264</v>
      </c>
      <c r="AQ278" t="s">
        <v>265</v>
      </c>
      <c r="AR278" t="s">
        <v>266</v>
      </c>
      <c r="AS278">
        <v>0.63322552931708531</v>
      </c>
      <c r="AT278">
        <v>8.7530856241878148</v>
      </c>
      <c r="AU278">
        <v>31.744491767643169</v>
      </c>
      <c r="AV278">
        <v>5.1351245560692549</v>
      </c>
      <c r="AW278">
        <v>10.42849983780701</v>
      </c>
      <c r="AX278">
        <v>11.101886857434611</v>
      </c>
      <c r="AY278">
        <v>5.6813732908246131</v>
      </c>
      <c r="AZ278">
        <v>4.4789128965377314</v>
      </c>
      <c r="BA278">
        <v>7.7271402247187</v>
      </c>
      <c r="BB278">
        <v>2.9883408488527961</v>
      </c>
      <c r="BC278">
        <v>12.4379037120703</v>
      </c>
      <c r="BD278">
        <v>3.0964473630400828</v>
      </c>
      <c r="BE278">
        <v>7.8163528120942907</v>
      </c>
      <c r="BF278">
        <v>30.95056563509667</v>
      </c>
      <c r="BG278">
        <v>7.954995262903215</v>
      </c>
      <c r="BH278">
        <v>11.288387268724991</v>
      </c>
      <c r="BI278">
        <v>9.5939119204017178</v>
      </c>
      <c r="BJ278">
        <v>3.751539785520674</v>
      </c>
      <c r="BK278">
        <v>8.5096422135521426</v>
      </c>
      <c r="BL278">
        <v>13.83326436711903</v>
      </c>
      <c r="BM278">
        <v>9.1859574162688329</v>
      </c>
      <c r="BN278">
        <v>7.4404036544337799</v>
      </c>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row>
    <row r="279">
      <c r="A279" t="s">
        <v>691</v>
      </c>
      <c r="B279">
        <v>2016</v>
      </c>
      <c r="C279" t="s">
        <v>698</v>
      </c>
      <c r="D279">
        <v>138</v>
      </c>
      <c r="E279" t="s">
        <v>45</v>
      </c>
      <c r="F279" t="s">
        <v>41</v>
      </c>
      <c r="G279" t="s">
        <v>197</v>
      </c>
      <c r="H279">
        <v>34.365319650191452</v>
      </c>
      <c r="I279">
        <v>41.154527309224967</v>
      </c>
      <c r="J279">
        <v>47.412092032661782</v>
      </c>
      <c r="K279">
        <v>56.674550781027222</v>
      </c>
      <c r="L279">
        <v>51.544984961550753</v>
      </c>
      <c r="M279">
        <v>41.199949241613929</v>
      </c>
      <c r="N279">
        <v>55.462761431819658</v>
      </c>
      <c r="O279">
        <v>57.834149692005177</v>
      </c>
      <c r="P279">
        <v>53.998035242733977</v>
      </c>
      <c r="Q279">
        <v>32.735559148382343</v>
      </c>
      <c r="R279">
        <v>33.412734758219692</v>
      </c>
      <c r="S279">
        <v>40.955493780422287</v>
      </c>
      <c r="T279">
        <v>44.964402068138163</v>
      </c>
      <c r="U279">
        <v>55.432420315070267</v>
      </c>
      <c r="V279">
        <v>55.197088854204281</v>
      </c>
      <c r="W279" t="s">
        <v>245</v>
      </c>
      <c r="X279" t="s">
        <v>442</v>
      </c>
      <c r="Y279" t="s">
        <v>246</v>
      </c>
      <c r="Z279" t="s">
        <v>247</v>
      </c>
      <c r="AA279" t="s">
        <v>249</v>
      </c>
      <c r="AB279" t="s">
        <v>250</v>
      </c>
      <c r="AC279" t="s">
        <v>251</v>
      </c>
      <c r="AD279" t="s">
        <v>252</v>
      </c>
      <c r="AE279" t="s">
        <v>253</v>
      </c>
      <c r="AF279" t="s">
        <v>254</v>
      </c>
      <c r="AG279" t="s">
        <v>255</v>
      </c>
      <c r="AH279" t="s">
        <v>256</v>
      </c>
      <c r="AI279" t="s">
        <v>257</v>
      </c>
      <c r="AJ279" t="s">
        <v>258</v>
      </c>
      <c r="AK279" t="s">
        <v>259</v>
      </c>
      <c r="AL279" t="s">
        <v>260</v>
      </c>
      <c r="AM279" t="s">
        <v>261</v>
      </c>
      <c r="AN279" t="s">
        <v>262</v>
      </c>
      <c r="AO279" t="s">
        <v>263</v>
      </c>
      <c r="AP279" t="s">
        <v>264</v>
      </c>
      <c r="AQ279" t="s">
        <v>265</v>
      </c>
      <c r="AR279" t="s">
        <v>266</v>
      </c>
      <c r="AS279">
        <v>69.536862928549084</v>
      </c>
      <c r="AT279">
        <v>65.938787260233582</v>
      </c>
      <c r="AU279">
        <v>57.181914012851429</v>
      </c>
      <c r="AV279">
        <v>83.537936573534893</v>
      </c>
      <c r="AW279">
        <v>32.782838468074488</v>
      </c>
      <c r="AX279">
        <v>50.262215572383539</v>
      </c>
      <c r="AY279">
        <v>14.820744446187231</v>
      </c>
      <c r="AZ279">
        <v>42.429088698471652</v>
      </c>
      <c r="BA279">
        <v>52.249390979545751</v>
      </c>
      <c r="BB279">
        <v>21.540073177129042</v>
      </c>
      <c r="BC279">
        <v>10.85444029512311</v>
      </c>
      <c r="BD279">
        <v>88.117768157977466</v>
      </c>
      <c r="BE279">
        <v>27.493668969846262</v>
      </c>
      <c r="BF279">
        <v>32.361327823161481</v>
      </c>
      <c r="BG279">
        <v>13.87958522383474</v>
      </c>
      <c r="BH279">
        <v>83.681297434111428</v>
      </c>
      <c r="BI279">
        <v>20.43720829244776</v>
      </c>
      <c r="BJ279">
        <v>27.687591757659941</v>
      </c>
      <c r="BK279">
        <v>38.372225095894223</v>
      </c>
      <c r="BL279">
        <v>47.811266113132923</v>
      </c>
      <c r="BM279">
        <v>85.454303689983306</v>
      </c>
      <c r="BN279">
        <v>27.004774607902849</v>
      </c>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row>
    <row r="280">
      <c r="A280" t="s">
        <v>691</v>
      </c>
      <c r="B280">
        <v>2016</v>
      </c>
      <c r="C280" t="s">
        <v>698</v>
      </c>
      <c r="D280">
        <v>139</v>
      </c>
      <c r="E280" t="s">
        <v>45</v>
      </c>
      <c r="F280" t="s">
        <v>19</v>
      </c>
      <c r="G280" t="s">
        <v>197</v>
      </c>
      <c r="H280">
        <v>60.0202512524152</v>
      </c>
      <c r="I280">
        <v>50.699429720173839</v>
      </c>
      <c r="J280">
        <v>44.061889510756629</v>
      </c>
      <c r="K280">
        <v>29.84712975870525</v>
      </c>
      <c r="L280">
        <v>10.63128362952015</v>
      </c>
      <c r="M280">
        <v>46.334060860677631</v>
      </c>
      <c r="N280">
        <v>19.281843278439549</v>
      </c>
      <c r="O280">
        <v>16.840977587068231</v>
      </c>
      <c r="P280">
        <v>10.994033155002199</v>
      </c>
      <c r="Q280">
        <v>4.2686743238762324</v>
      </c>
      <c r="R280">
        <v>61.12742319721368</v>
      </c>
      <c r="S280">
        <v>52.295982939917423</v>
      </c>
      <c r="T280">
        <v>45.016838076301148</v>
      </c>
      <c r="U280">
        <v>33.545877362556283</v>
      </c>
      <c r="V280">
        <v>14.877105677266901</v>
      </c>
      <c r="W280" t="s">
        <v>245</v>
      </c>
      <c r="X280" t="s">
        <v>442</v>
      </c>
      <c r="Y280" t="s">
        <v>246</v>
      </c>
      <c r="Z280" t="s">
        <v>247</v>
      </c>
      <c r="AA280" t="s">
        <v>249</v>
      </c>
      <c r="AB280" t="s">
        <v>250</v>
      </c>
      <c r="AC280" t="s">
        <v>251</v>
      </c>
      <c r="AD280" t="s">
        <v>252</v>
      </c>
      <c r="AE280" t="s">
        <v>253</v>
      </c>
      <c r="AF280" t="s">
        <v>254</v>
      </c>
      <c r="AG280" t="s">
        <v>255</v>
      </c>
      <c r="AH280" t="s">
        <v>256</v>
      </c>
      <c r="AI280" t="s">
        <v>257</v>
      </c>
      <c r="AJ280" t="s">
        <v>258</v>
      </c>
      <c r="AK280" t="s">
        <v>259</v>
      </c>
      <c r="AL280" t="s">
        <v>260</v>
      </c>
      <c r="AM280" t="s">
        <v>261</v>
      </c>
      <c r="AN280" t="s">
        <v>262</v>
      </c>
      <c r="AO280" t="s">
        <v>263</v>
      </c>
      <c r="AP280" t="s">
        <v>264</v>
      </c>
      <c r="AQ280" t="s">
        <v>265</v>
      </c>
      <c r="AR280" t="s">
        <v>266</v>
      </c>
      <c r="AS280">
        <v>24.927684502269742</v>
      </c>
      <c r="AT280">
        <v>25.018533251912601</v>
      </c>
      <c r="AU280">
        <v>3.8276819534567359</v>
      </c>
      <c r="AV280">
        <v>10.342403734123019</v>
      </c>
      <c r="AW280">
        <v>56.703495053944643</v>
      </c>
      <c r="AX280">
        <v>38.47482293466993</v>
      </c>
      <c r="AY280">
        <v>78.55251446698982</v>
      </c>
      <c r="AZ280">
        <v>52.701700629546842</v>
      </c>
      <c r="BA280">
        <v>26.7582746887051</v>
      </c>
      <c r="BB280">
        <v>74.602377511719737</v>
      </c>
      <c r="BC280">
        <v>71.082357909762607</v>
      </c>
      <c r="BD280">
        <v>8.6190132944709461</v>
      </c>
      <c r="BE280">
        <v>60.375329421153268</v>
      </c>
      <c r="BF280">
        <v>35.821912442118609</v>
      </c>
      <c r="BG280">
        <v>77.302829285403845</v>
      </c>
      <c r="BH280">
        <v>4.3714222735640744</v>
      </c>
      <c r="BI280">
        <v>68.017237252125668</v>
      </c>
      <c r="BJ280">
        <v>65.912965100153045</v>
      </c>
      <c r="BK280">
        <v>46.597684648287633</v>
      </c>
      <c r="BL280">
        <v>37.355538248707141</v>
      </c>
      <c r="BM280">
        <v>5.3597388937478749</v>
      </c>
      <c r="BN280">
        <v>65.127485161273242</v>
      </c>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row>
    <row r="281">
      <c r="A281" t="s">
        <v>691</v>
      </c>
      <c r="B281">
        <v>2016</v>
      </c>
      <c r="C281" t="s">
        <v>698</v>
      </c>
      <c r="D281">
        <v>148</v>
      </c>
      <c r="E281" t="s">
        <v>109</v>
      </c>
      <c r="F281" t="s">
        <v>49</v>
      </c>
      <c r="G281" t="s">
        <v>197</v>
      </c>
      <c r="H281">
        <v>3.6245914933202199</v>
      </c>
      <c r="I281">
        <v>5.589532077606334</v>
      </c>
      <c r="J281">
        <v>5.1622306057405938</v>
      </c>
      <c r="K281">
        <v>8.8847031053534717</v>
      </c>
      <c r="L281">
        <v>22.39202266623618</v>
      </c>
      <c r="M281">
        <v>10.85695864083424</v>
      </c>
      <c r="N281">
        <v>18.783490427427779</v>
      </c>
      <c r="O281">
        <v>20.345073417554449</v>
      </c>
      <c r="P281">
        <v>22.16157324019164</v>
      </c>
      <c r="Q281">
        <v>23.733451587526549</v>
      </c>
      <c r="R281">
        <v>3.4511938613208462</v>
      </c>
      <c r="S281">
        <v>4.6298416909707818</v>
      </c>
      <c r="T281">
        <v>6.3979707958722489</v>
      </c>
      <c r="U281">
        <v>7.2010148330407766</v>
      </c>
      <c r="V281">
        <v>17.99204733784142</v>
      </c>
      <c r="W281" t="s">
        <v>245</v>
      </c>
      <c r="X281" t="s">
        <v>442</v>
      </c>
      <c r="Y281" t="s">
        <v>246</v>
      </c>
      <c r="Z281" t="s">
        <v>247</v>
      </c>
      <c r="AA281" t="s">
        <v>249</v>
      </c>
      <c r="AB281" t="s">
        <v>250</v>
      </c>
      <c r="AC281" t="s">
        <v>251</v>
      </c>
      <c r="AD281" t="s">
        <v>252</v>
      </c>
      <c r="AE281" t="s">
        <v>253</v>
      </c>
      <c r="AF281" t="s">
        <v>254</v>
      </c>
      <c r="AG281" t="s">
        <v>255</v>
      </c>
      <c r="AH281" t="s">
        <v>256</v>
      </c>
      <c r="AI281" t="s">
        <v>257</v>
      </c>
      <c r="AJ281" t="s">
        <v>258</v>
      </c>
      <c r="AK281" t="s">
        <v>259</v>
      </c>
      <c r="AL281" t="s">
        <v>260</v>
      </c>
      <c r="AM281" t="s">
        <v>261</v>
      </c>
      <c r="AN281" t="s">
        <v>262</v>
      </c>
      <c r="AO281" t="s">
        <v>263</v>
      </c>
      <c r="AP281" t="s">
        <v>264</v>
      </c>
      <c r="AQ281" t="s">
        <v>265</v>
      </c>
      <c r="AR281" t="s">
        <v>266</v>
      </c>
      <c r="AS281">
        <v>2.2969123867776822</v>
      </c>
      <c r="AT281">
        <v>3.594249311804302</v>
      </c>
      <c r="AU281">
        <v>26.580043738622241</v>
      </c>
      <c r="AV281">
        <v>3.0010161943644138</v>
      </c>
      <c r="AW281">
        <v>3.620072244134362</v>
      </c>
      <c r="AX281">
        <v>5.7708227710532656</v>
      </c>
      <c r="AY281">
        <v>3.0734971820324861</v>
      </c>
      <c r="AZ281">
        <v>2.151139003797931</v>
      </c>
      <c r="BA281">
        <v>11.28684074476593</v>
      </c>
      <c r="BB281">
        <v>2.78385088224623</v>
      </c>
      <c r="BC281">
        <v>11.970262688805651</v>
      </c>
      <c r="BD281">
        <v>2.3485927508158442</v>
      </c>
      <c r="BE281">
        <v>8.9989652660659392</v>
      </c>
      <c r="BF281">
        <v>20.18724367755755</v>
      </c>
      <c r="BG281">
        <v>4.3677483812149331</v>
      </c>
      <c r="BH281">
        <v>7.7214475576752859</v>
      </c>
      <c r="BI281">
        <v>7.8104910948517334</v>
      </c>
      <c r="BJ281">
        <v>3.5309762021833961</v>
      </c>
      <c r="BK281">
        <v>10.54025266583915</v>
      </c>
      <c r="BL281">
        <v>11.871566742781811</v>
      </c>
      <c r="BM281">
        <v>4.0764173052536927</v>
      </c>
      <c r="BN281">
        <v>4.1315246938533523</v>
      </c>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row>
    <row r="282">
      <c r="A282" t="s">
        <v>691</v>
      </c>
      <c r="B282">
        <v>2016</v>
      </c>
      <c r="C282" t="s">
        <v>698</v>
      </c>
      <c r="D282">
        <v>149</v>
      </c>
      <c r="E282" t="s">
        <v>109</v>
      </c>
      <c r="F282" t="s">
        <v>48</v>
      </c>
      <c r="G282" t="s">
        <v>197</v>
      </c>
      <c r="H282">
        <v>1.9898376040732459</v>
      </c>
      <c r="I282">
        <v>2.556510892994762</v>
      </c>
      <c r="J282">
        <v>3.3637878508409211</v>
      </c>
      <c r="K282">
        <v>4.5936163549142996</v>
      </c>
      <c r="L282">
        <v>15.43170874269288</v>
      </c>
      <c r="M282">
        <v>1.609031256874164</v>
      </c>
      <c r="N282">
        <v>6.4719048623128783</v>
      </c>
      <c r="O282">
        <v>4.9797993033721726</v>
      </c>
      <c r="P282">
        <v>12.8463583620722</v>
      </c>
      <c r="Q282">
        <v>39.262314940214999</v>
      </c>
      <c r="R282">
        <v>2.008648183245779</v>
      </c>
      <c r="S282">
        <v>2.1186815886896349</v>
      </c>
      <c r="T282">
        <v>3.6207890596885588</v>
      </c>
      <c r="U282">
        <v>3.8206874893325651</v>
      </c>
      <c r="V282">
        <v>11.93375813068776</v>
      </c>
      <c r="W282" t="s">
        <v>245</v>
      </c>
      <c r="X282" t="s">
        <v>442</v>
      </c>
      <c r="Y282" t="s">
        <v>246</v>
      </c>
      <c r="Z282" t="s">
        <v>247</v>
      </c>
      <c r="AA282" t="s">
        <v>249</v>
      </c>
      <c r="AB282" t="s">
        <v>250</v>
      </c>
      <c r="AC282" t="s">
        <v>251</v>
      </c>
      <c r="AD282" t="s">
        <v>252</v>
      </c>
      <c r="AE282" t="s">
        <v>253</v>
      </c>
      <c r="AF282" t="s">
        <v>254</v>
      </c>
      <c r="AG282" t="s">
        <v>255</v>
      </c>
      <c r="AH282" t="s">
        <v>256</v>
      </c>
      <c r="AI282" t="s">
        <v>257</v>
      </c>
      <c r="AJ282" t="s">
        <v>258</v>
      </c>
      <c r="AK282" t="s">
        <v>259</v>
      </c>
      <c r="AL282" t="s">
        <v>260</v>
      </c>
      <c r="AM282" t="s">
        <v>261</v>
      </c>
      <c r="AN282" t="s">
        <v>262</v>
      </c>
      <c r="AO282" t="s">
        <v>263</v>
      </c>
      <c r="AP282" t="s">
        <v>264</v>
      </c>
      <c r="AQ282" t="s">
        <v>265</v>
      </c>
      <c r="AR282" t="s">
        <v>266</v>
      </c>
      <c r="AS282">
        <v>3.2385401824035611</v>
      </c>
      <c r="AT282">
        <v>5.448430176049424</v>
      </c>
      <c r="AU282">
        <v>12.41036029506958</v>
      </c>
      <c r="AV282">
        <v>3.118643497977803</v>
      </c>
      <c r="AW282">
        <v>6.8935942338465717</v>
      </c>
      <c r="AX282">
        <v>5.492138721893312</v>
      </c>
      <c r="AY282">
        <v>3.5532439047905862</v>
      </c>
      <c r="AZ282">
        <v>2.7180716681835002</v>
      </c>
      <c r="BA282">
        <v>9.7054935869835219</v>
      </c>
      <c r="BB282">
        <v>1.0736984289049041</v>
      </c>
      <c r="BC282">
        <v>6.0929391063086804</v>
      </c>
      <c r="BD282">
        <v>0.91462579673579281</v>
      </c>
      <c r="BE282">
        <v>3.1320363429344309</v>
      </c>
      <c r="BF282">
        <v>11.62951605716248</v>
      </c>
      <c r="BG282">
        <v>4.4498371095464639</v>
      </c>
      <c r="BH282">
        <v>4.2258327346492894</v>
      </c>
      <c r="BI282">
        <v>3.7350633605748551</v>
      </c>
      <c r="BJ282">
        <v>2.8684669400034299</v>
      </c>
      <c r="BK282">
        <v>4.4898375899790919</v>
      </c>
      <c r="BL282">
        <v>2.9616288953783112</v>
      </c>
      <c r="BM282">
        <v>5.1095401110151402</v>
      </c>
      <c r="BN282">
        <v>3.7362155369704131</v>
      </c>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row>
    <row r="283">
      <c r="A283" t="s">
        <v>691</v>
      </c>
      <c r="B283">
        <v>2016</v>
      </c>
      <c r="C283" t="s">
        <v>698</v>
      </c>
      <c r="D283">
        <v>150</v>
      </c>
      <c r="E283" t="s">
        <v>109</v>
      </c>
      <c r="F283" t="s">
        <v>111</v>
      </c>
      <c r="G283" t="s">
        <v>197</v>
      </c>
      <c r="H283">
        <v>94.385570902606744</v>
      </c>
      <c r="I283">
        <v>91.853957029398686</v>
      </c>
      <c r="J283">
        <v>91.473981543418461</v>
      </c>
      <c r="K283">
        <v>86.521680539732415</v>
      </c>
      <c r="L283">
        <v>62.176268591070993</v>
      </c>
      <c r="M283">
        <v>87.534010102291603</v>
      </c>
      <c r="N283">
        <v>74.744604710259239</v>
      </c>
      <c r="O283">
        <v>74.675127279073365</v>
      </c>
      <c r="P283">
        <v>64.99206839773619</v>
      </c>
      <c r="Q283">
        <v>37.004233472258562</v>
      </c>
      <c r="R283">
        <v>94.540157955433344</v>
      </c>
      <c r="S283">
        <v>93.251476720339625</v>
      </c>
      <c r="T283">
        <v>89.98124014443934</v>
      </c>
      <c r="U283">
        <v>88.9782976776266</v>
      </c>
      <c r="V283">
        <v>70.074194531471207</v>
      </c>
      <c r="W283" t="s">
        <v>245</v>
      </c>
      <c r="X283" t="s">
        <v>442</v>
      </c>
      <c r="Y283" t="s">
        <v>246</v>
      </c>
      <c r="Z283" t="s">
        <v>247</v>
      </c>
      <c r="AA283" t="s">
        <v>249</v>
      </c>
      <c r="AB283" t="s">
        <v>250</v>
      </c>
      <c r="AC283" t="s">
        <v>251</v>
      </c>
      <c r="AD283" t="s">
        <v>252</v>
      </c>
      <c r="AE283" t="s">
        <v>253</v>
      </c>
      <c r="AF283" t="s">
        <v>254</v>
      </c>
      <c r="AG283" t="s">
        <v>255</v>
      </c>
      <c r="AH283" t="s">
        <v>256</v>
      </c>
      <c r="AI283" t="s">
        <v>257</v>
      </c>
      <c r="AJ283" t="s">
        <v>258</v>
      </c>
      <c r="AK283" t="s">
        <v>259</v>
      </c>
      <c r="AL283" t="s">
        <v>260</v>
      </c>
      <c r="AM283" t="s">
        <v>261</v>
      </c>
      <c r="AN283" t="s">
        <v>262</v>
      </c>
      <c r="AO283" t="s">
        <v>263</v>
      </c>
      <c r="AP283" t="s">
        <v>264</v>
      </c>
      <c r="AQ283" t="s">
        <v>265</v>
      </c>
      <c r="AR283" t="s">
        <v>266</v>
      </c>
      <c r="AS283">
        <v>94.464547430818754</v>
      </c>
      <c r="AT283">
        <v>90.957320512146282</v>
      </c>
      <c r="AU283">
        <v>61.009595966308169</v>
      </c>
      <c r="AV283">
        <v>93.880340307657832</v>
      </c>
      <c r="AW283">
        <v>89.486333522019066</v>
      </c>
      <c r="AX283">
        <v>88.737038507053455</v>
      </c>
      <c r="AY283">
        <v>93.373258913177011</v>
      </c>
      <c r="AZ283">
        <v>95.130789328018579</v>
      </c>
      <c r="BA283">
        <v>79.007665668250809</v>
      </c>
      <c r="BB283">
        <v>96.142450688848825</v>
      </c>
      <c r="BC283">
        <v>81.936798204885704</v>
      </c>
      <c r="BD283">
        <v>96.736781452448355</v>
      </c>
      <c r="BE283">
        <v>87.868998390999607</v>
      </c>
      <c r="BF283">
        <v>68.183240265280176</v>
      </c>
      <c r="BG283">
        <v>91.182414509238583</v>
      </c>
      <c r="BH283">
        <v>88.052719707675521</v>
      </c>
      <c r="BI283">
        <v>88.454445544573446</v>
      </c>
      <c r="BJ283">
        <v>93.60055685781316</v>
      </c>
      <c r="BK283">
        <v>84.96990974418172</v>
      </c>
      <c r="BL283">
        <v>85.166804361840079</v>
      </c>
      <c r="BM283">
        <v>90.814042583731151</v>
      </c>
      <c r="BN283">
        <v>92.132259769176173</v>
      </c>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row>
    <row r="284">
      <c r="A284" t="s">
        <v>691</v>
      </c>
      <c r="B284">
        <v>2016</v>
      </c>
      <c r="C284" t="s">
        <v>698</v>
      </c>
      <c r="D284">
        <v>151</v>
      </c>
      <c r="E284" t="s">
        <v>110</v>
      </c>
      <c r="F284" t="s">
        <v>49</v>
      </c>
      <c r="G284" t="s">
        <v>197</v>
      </c>
      <c r="H284">
        <v>60.617931147708177</v>
      </c>
      <c r="I284">
        <v>66.196374549129118</v>
      </c>
      <c r="J284">
        <v>58.474158566694037</v>
      </c>
      <c r="K284">
        <v>62.545650017975603</v>
      </c>
      <c r="L284">
        <v>62.864731345053841</v>
      </c>
      <c r="M284">
        <v>81.845376417036491</v>
      </c>
      <c r="N284">
        <v>73.964485464328817</v>
      </c>
      <c r="O284">
        <v>78.237440630076549</v>
      </c>
      <c r="P284">
        <v>70.286275614031297</v>
      </c>
      <c r="Q284">
        <v>46.40950264407418</v>
      </c>
      <c r="R284">
        <v>60.452149463228572</v>
      </c>
      <c r="S284">
        <v>65.434092085048846</v>
      </c>
      <c r="T284">
        <v>59.434731365194239</v>
      </c>
      <c r="U284">
        <v>61.372221395570563</v>
      </c>
      <c r="V284">
        <v>60.180794761226309</v>
      </c>
      <c r="W284" t="s">
        <v>245</v>
      </c>
      <c r="X284" t="s">
        <v>442</v>
      </c>
      <c r="Y284" t="s">
        <v>246</v>
      </c>
      <c r="Z284" t="s">
        <v>247</v>
      </c>
      <c r="AA284" t="s">
        <v>249</v>
      </c>
      <c r="AB284" t="s">
        <v>250</v>
      </c>
      <c r="AC284" t="s">
        <v>251</v>
      </c>
      <c r="AD284" t="s">
        <v>252</v>
      </c>
      <c r="AE284" t="s">
        <v>253</v>
      </c>
      <c r="AF284" t="s">
        <v>254</v>
      </c>
      <c r="AG284" t="s">
        <v>255</v>
      </c>
      <c r="AH284" t="s">
        <v>256</v>
      </c>
      <c r="AI284" t="s">
        <v>257</v>
      </c>
      <c r="AJ284" t="s">
        <v>258</v>
      </c>
      <c r="AK284" t="s">
        <v>259</v>
      </c>
      <c r="AL284" t="s">
        <v>260</v>
      </c>
      <c r="AM284" t="s">
        <v>261</v>
      </c>
      <c r="AN284" t="s">
        <v>262</v>
      </c>
      <c r="AO284" t="s">
        <v>263</v>
      </c>
      <c r="AP284" t="s">
        <v>264</v>
      </c>
      <c r="AQ284" t="s">
        <v>265</v>
      </c>
      <c r="AR284" t="s">
        <v>266</v>
      </c>
      <c r="AS284">
        <v>60.284164839376018</v>
      </c>
      <c r="AT284">
        <v>49.305674587112591</v>
      </c>
      <c r="AU284">
        <v>68.552043363594919</v>
      </c>
      <c r="AV284">
        <v>57.37396490879658</v>
      </c>
      <c r="AW284">
        <v>41.272031839911797</v>
      </c>
      <c r="AX284">
        <v>53.91116906030927</v>
      </c>
      <c r="AY284">
        <v>63.827273872804327</v>
      </c>
      <c r="AZ284">
        <v>64.696181032534653</v>
      </c>
      <c r="BA284">
        <v>53.358560588068492</v>
      </c>
      <c r="BB284">
        <v>70.272012277466061</v>
      </c>
      <c r="BC284">
        <v>70.497649380081825</v>
      </c>
      <c r="BD284">
        <v>67.019544133276341</v>
      </c>
      <c r="BE284">
        <v>76.742998885335552</v>
      </c>
      <c r="BF284">
        <v>63.432261176315208</v>
      </c>
      <c r="BG284">
        <v>68.621264123781771</v>
      </c>
      <c r="BH284">
        <v>57.387574447348364</v>
      </c>
      <c r="BI284">
        <v>65.07855491628824</v>
      </c>
      <c r="BJ284">
        <v>53.029672631515609</v>
      </c>
      <c r="BK284">
        <v>70.286505483000838</v>
      </c>
      <c r="BL284">
        <v>77.141782963701104</v>
      </c>
      <c r="BM284">
        <v>57.838035882366633</v>
      </c>
      <c r="BN284">
        <v>51.602180241039683</v>
      </c>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row>
    <row r="285">
      <c r="A285" t="s">
        <v>691</v>
      </c>
      <c r="B285">
        <v>2016</v>
      </c>
      <c r="C285" t="s">
        <v>698</v>
      </c>
      <c r="D285">
        <v>152</v>
      </c>
      <c r="E285" t="s">
        <v>110</v>
      </c>
      <c r="F285" t="s">
        <v>48</v>
      </c>
      <c r="G285" t="s">
        <v>197</v>
      </c>
      <c r="H285">
        <v>39.382068852291873</v>
      </c>
      <c r="I285">
        <v>33.803625450871003</v>
      </c>
      <c r="J285">
        <v>41.525841433305921</v>
      </c>
      <c r="K285">
        <v>37.454349982024553</v>
      </c>
      <c r="L285">
        <v>37.135268654946429</v>
      </c>
      <c r="M285">
        <v>18.154623582963492</v>
      </c>
      <c r="N285">
        <v>26.035514535671108</v>
      </c>
      <c r="O285">
        <v>21.76255936992349</v>
      </c>
      <c r="P285">
        <v>29.713724385968749</v>
      </c>
      <c r="Q285">
        <v>53.590497355925933</v>
      </c>
      <c r="R285">
        <v>39.547850536771477</v>
      </c>
      <c r="S285">
        <v>34.565907914951168</v>
      </c>
      <c r="T285">
        <v>40.565268634805882</v>
      </c>
      <c r="U285">
        <v>38.627778604429473</v>
      </c>
      <c r="V285">
        <v>39.819205238773897</v>
      </c>
      <c r="W285" t="s">
        <v>245</v>
      </c>
      <c r="X285" t="s">
        <v>442</v>
      </c>
      <c r="Y285" t="s">
        <v>246</v>
      </c>
      <c r="Z285" t="s">
        <v>247</v>
      </c>
      <c r="AA285" t="s">
        <v>249</v>
      </c>
      <c r="AB285" t="s">
        <v>250</v>
      </c>
      <c r="AC285" t="s">
        <v>251</v>
      </c>
      <c r="AD285" t="s">
        <v>252</v>
      </c>
      <c r="AE285" t="s">
        <v>253</v>
      </c>
      <c r="AF285" t="s">
        <v>254</v>
      </c>
      <c r="AG285" t="s">
        <v>255</v>
      </c>
      <c r="AH285" t="s">
        <v>256</v>
      </c>
      <c r="AI285" t="s">
        <v>257</v>
      </c>
      <c r="AJ285" t="s">
        <v>258</v>
      </c>
      <c r="AK285" t="s">
        <v>259</v>
      </c>
      <c r="AL285" t="s">
        <v>260</v>
      </c>
      <c r="AM285" t="s">
        <v>261</v>
      </c>
      <c r="AN285" t="s">
        <v>262</v>
      </c>
      <c r="AO285" t="s">
        <v>263</v>
      </c>
      <c r="AP285" t="s">
        <v>264</v>
      </c>
      <c r="AQ285" t="s">
        <v>265</v>
      </c>
      <c r="AR285" t="s">
        <v>266</v>
      </c>
      <c r="AS285">
        <v>39.715835160624039</v>
      </c>
      <c r="AT285">
        <v>50.69432541288753</v>
      </c>
      <c r="AU285">
        <v>31.447956636404971</v>
      </c>
      <c r="AV285">
        <v>42.626035091203299</v>
      </c>
      <c r="AW285">
        <v>58.727968160088153</v>
      </c>
      <c r="AX285">
        <v>46.088830939690581</v>
      </c>
      <c r="AY285">
        <v>36.17272612719573</v>
      </c>
      <c r="AZ285">
        <v>35.30381896746529</v>
      </c>
      <c r="BA285">
        <v>46.64143941193143</v>
      </c>
      <c r="BB285">
        <v>29.727987722533928</v>
      </c>
      <c r="BC285">
        <v>29.502350619918161</v>
      </c>
      <c r="BD285">
        <v>32.980455866723567</v>
      </c>
      <c r="BE285">
        <v>23.25700111466444</v>
      </c>
      <c r="BF285">
        <v>36.567738823684778</v>
      </c>
      <c r="BG285">
        <v>31.378735876218251</v>
      </c>
      <c r="BH285">
        <v>42.612425552651537</v>
      </c>
      <c r="BI285">
        <v>34.92144508371171</v>
      </c>
      <c r="BJ285">
        <v>46.970327368484369</v>
      </c>
      <c r="BK285">
        <v>29.71349451699917</v>
      </c>
      <c r="BL285">
        <v>22.858217036298949</v>
      </c>
      <c r="BM285">
        <v>42.161964117633417</v>
      </c>
      <c r="BN285">
        <v>48.397819758960424</v>
      </c>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row>
    <row r="286">
      <c r="A286" t="s">
        <v>691</v>
      </c>
      <c r="B286">
        <v>2016</v>
      </c>
      <c r="C286" t="s">
        <v>698</v>
      </c>
      <c r="D286">
        <v>153</v>
      </c>
      <c r="E286" t="s">
        <v>62</v>
      </c>
      <c r="F286" t="s">
        <v>276</v>
      </c>
      <c r="G286" t="s">
        <v>197</v>
      </c>
      <c r="H286">
        <v>0</v>
      </c>
      <c r="I286">
        <v>0.49680138496790371</v>
      </c>
      <c r="J286">
        <v>0.50124443869381352</v>
      </c>
      <c r="K286">
        <v>0.78871136695671118</v>
      </c>
      <c r="L286">
        <v>0.77527109291613083</v>
      </c>
      <c r="M286">
        <v>1.3726334125262341</v>
      </c>
      <c r="N286">
        <v>0.054146289865492601</v>
      </c>
      <c r="O286">
        <v>0.2643251623667483</v>
      </c>
      <c r="P286">
        <v>0.87727602067128563</v>
      </c>
      <c r="Q286">
        <v>1.7513901390836311</v>
      </c>
      <c r="R286">
        <v>0</v>
      </c>
      <c r="S286">
        <v>0.3668140052155765</v>
      </c>
      <c r="T286">
        <v>0.41335778404501472</v>
      </c>
      <c r="U286">
        <v>0.84095536125097359</v>
      </c>
      <c r="V286">
        <v>0.7321584820812379</v>
      </c>
      <c r="W286" t="s">
        <v>245</v>
      </c>
      <c r="X286" t="s">
        <v>442</v>
      </c>
      <c r="Y286" t="s">
        <v>246</v>
      </c>
      <c r="Z286" t="s">
        <v>247</v>
      </c>
      <c r="AA286" t="s">
        <v>249</v>
      </c>
      <c r="AB286" t="s">
        <v>250</v>
      </c>
      <c r="AC286" t="s">
        <v>251</v>
      </c>
      <c r="AD286" t="s">
        <v>252</v>
      </c>
      <c r="AE286" t="s">
        <v>253</v>
      </c>
      <c r="AF286" t="s">
        <v>254</v>
      </c>
      <c r="AG286" t="s">
        <v>255</v>
      </c>
      <c r="AH286" t="s">
        <v>256</v>
      </c>
      <c r="AI286" t="s">
        <v>257</v>
      </c>
      <c r="AJ286" t="s">
        <v>258</v>
      </c>
      <c r="AK286" t="s">
        <v>259</v>
      </c>
      <c r="AL286" t="s">
        <v>260</v>
      </c>
      <c r="AM286" t="s">
        <v>261</v>
      </c>
      <c r="AN286" t="s">
        <v>262</v>
      </c>
      <c r="AO286" t="s">
        <v>263</v>
      </c>
      <c r="AP286" t="s">
        <v>264</v>
      </c>
      <c r="AQ286" t="s">
        <v>265</v>
      </c>
      <c r="AR286" t="s">
        <v>266</v>
      </c>
      <c r="AS286">
        <v>0.52833474294779303</v>
      </c>
      <c r="AT286">
        <v>0</v>
      </c>
      <c r="AU286">
        <v>0.62842686681334881</v>
      </c>
      <c r="AV286">
        <v>0</v>
      </c>
      <c r="AW286">
        <v>0</v>
      </c>
      <c r="AX286">
        <v>0</v>
      </c>
      <c r="AY286">
        <v>0</v>
      </c>
      <c r="AZ286">
        <v>0</v>
      </c>
      <c r="BA286">
        <v>0.2201092277725501</v>
      </c>
      <c r="BB286">
        <v>0</v>
      </c>
      <c r="BC286">
        <v>0.1690358047345569</v>
      </c>
      <c r="BD286">
        <v>0</v>
      </c>
      <c r="BE286">
        <v>0.4875437918569962</v>
      </c>
      <c r="BF286">
        <v>0</v>
      </c>
      <c r="BG286">
        <v>0.1470181554903561</v>
      </c>
      <c r="BH286">
        <v>0</v>
      </c>
      <c r="BI286">
        <v>0</v>
      </c>
      <c r="BJ286">
        <v>0</v>
      </c>
      <c r="BK286">
        <v>6.2639291473293071</v>
      </c>
      <c r="BL286">
        <v>0.78485283038352427</v>
      </c>
      <c r="BM286">
        <v>0</v>
      </c>
      <c r="BN286">
        <v>0</v>
      </c>
      <c r="BO286">
        <v>0</v>
      </c>
      <c r="BP286">
        <v>48.096499000000009</v>
      </c>
      <c r="BQ286">
        <v>48.530945999999993</v>
      </c>
      <c r="BR286">
        <v>76.398156</v>
      </c>
      <c r="BS286">
        <v>74.985792000000004</v>
      </c>
      <c r="BT286">
        <v>14.126675000000001</v>
      </c>
      <c r="BU286">
        <v>0.55672900000000003</v>
      </c>
      <c r="BV286">
        <v>2.715411</v>
      </c>
      <c r="BW286">
        <v>9.0371039999999994</v>
      </c>
      <c r="BX286">
        <v>17.997264000000001</v>
      </c>
      <c r="BY286">
        <v>0</v>
      </c>
      <c r="BZ286">
        <v>31.721851000000001</v>
      </c>
      <c r="CA286">
        <v>35.790151999999999</v>
      </c>
      <c r="CB286">
        <v>72.733302999999992</v>
      </c>
      <c r="CC286">
        <v>63.332903999999999</v>
      </c>
      <c r="CD286">
        <v>14.090655999999999</v>
      </c>
      <c r="CE286">
        <v>0</v>
      </c>
      <c r="CF286">
        <v>34.389040999999999</v>
      </c>
      <c r="CG286">
        <v>0</v>
      </c>
      <c r="CH286">
        <v>0</v>
      </c>
      <c r="CI286">
        <v>0</v>
      </c>
      <c r="CJ286">
        <v>0</v>
      </c>
      <c r="CK286">
        <v>0</v>
      </c>
      <c r="CL286">
        <v>6.0314579999999998</v>
      </c>
      <c r="CM286">
        <v>0</v>
      </c>
      <c r="CN286">
        <v>3.5116619999999998</v>
      </c>
      <c r="CO286">
        <v>0</v>
      </c>
      <c r="CP286">
        <v>7.842587</v>
      </c>
      <c r="CQ286">
        <v>0</v>
      </c>
      <c r="CR286">
        <v>1.3235600000000001</v>
      </c>
      <c r="CS286">
        <v>0</v>
      </c>
      <c r="CT286">
        <v>0</v>
      </c>
      <c r="CU286">
        <v>0</v>
      </c>
      <c r="CV286">
        <v>154.49034900000001</v>
      </c>
      <c r="CW286">
        <v>26.332080000000001</v>
      </c>
      <c r="CX286">
        <v>0</v>
      </c>
      <c r="CY286">
        <v>0</v>
      </c>
    </row>
    <row r="287">
      <c r="A287" t="s">
        <v>691</v>
      </c>
      <c r="B287">
        <v>2016</v>
      </c>
      <c r="C287" t="s">
        <v>698</v>
      </c>
      <c r="D287">
        <v>154</v>
      </c>
      <c r="E287" t="s">
        <v>62</v>
      </c>
      <c r="F287" t="s">
        <v>277</v>
      </c>
      <c r="G287" t="s">
        <v>197</v>
      </c>
      <c r="H287">
        <v>0.027931575547032</v>
      </c>
      <c r="I287">
        <v>0.034755976266582299</v>
      </c>
      <c r="J287">
        <v>0.034955463328576297</v>
      </c>
      <c r="K287">
        <v>0.44030286344391162</v>
      </c>
      <c r="L287">
        <v>12.154729774598749</v>
      </c>
      <c r="M287">
        <v>0.54652189753519975</v>
      </c>
      <c r="N287">
        <v>4.6521503450878274</v>
      </c>
      <c r="O287">
        <v>10.66146161646089</v>
      </c>
      <c r="P287">
        <v>15.45142394034538</v>
      </c>
      <c r="Q287">
        <v>39.913922553959587</v>
      </c>
      <c r="R287">
        <v>0.031242884287312998</v>
      </c>
      <c r="S287">
        <v>0.038908774032366797</v>
      </c>
      <c r="T287">
        <v>0</v>
      </c>
      <c r="U287">
        <v>0.22273082792027571</v>
      </c>
      <c r="V287">
        <v>5.4344929920205463</v>
      </c>
      <c r="W287" t="s">
        <v>245</v>
      </c>
      <c r="X287" t="s">
        <v>442</v>
      </c>
      <c r="Y287" t="s">
        <v>246</v>
      </c>
      <c r="Z287" t="s">
        <v>247</v>
      </c>
      <c r="AA287" t="s">
        <v>249</v>
      </c>
      <c r="AB287" t="s">
        <v>250</v>
      </c>
      <c r="AC287" t="s">
        <v>251</v>
      </c>
      <c r="AD287" t="s">
        <v>252</v>
      </c>
      <c r="AE287" t="s">
        <v>253</v>
      </c>
      <c r="AF287" t="s">
        <v>254</v>
      </c>
      <c r="AG287" t="s">
        <v>255</v>
      </c>
      <c r="AH287" t="s">
        <v>256</v>
      </c>
      <c r="AI287" t="s">
        <v>257</v>
      </c>
      <c r="AJ287" t="s">
        <v>258</v>
      </c>
      <c r="AK287" t="s">
        <v>259</v>
      </c>
      <c r="AL287" t="s">
        <v>260</v>
      </c>
      <c r="AM287" t="s">
        <v>261</v>
      </c>
      <c r="AN287" t="s">
        <v>262</v>
      </c>
      <c r="AO287" t="s">
        <v>263</v>
      </c>
      <c r="AP287" t="s">
        <v>264</v>
      </c>
      <c r="AQ287" t="s">
        <v>265</v>
      </c>
      <c r="AR287" t="s">
        <v>266</v>
      </c>
      <c r="AS287">
        <v>4.3738922969163641</v>
      </c>
      <c r="AT287">
        <v>0.2895938636659095</v>
      </c>
      <c r="AU287">
        <v>6.6174853992353162</v>
      </c>
      <c r="AV287">
        <v>0.98453513627296385</v>
      </c>
      <c r="AW287">
        <v>0.085166640173925501</v>
      </c>
      <c r="AX287">
        <v>0.1610746355119724</v>
      </c>
      <c r="AY287">
        <v>0.94536779599845944</v>
      </c>
      <c r="AZ287">
        <v>0.39029777544370048</v>
      </c>
      <c r="BA287">
        <v>13.0450848792582</v>
      </c>
      <c r="BB287">
        <v>0.86920846229833759</v>
      </c>
      <c r="BC287">
        <v>5.4562622783094614</v>
      </c>
      <c r="BD287">
        <v>0.1667711845115542</v>
      </c>
      <c r="BE287">
        <v>3.8271050050490869</v>
      </c>
      <c r="BF287">
        <v>0.86619409962336003</v>
      </c>
      <c r="BG287">
        <v>0.71557207236782427</v>
      </c>
      <c r="BH287">
        <v>0.65889302359958524</v>
      </c>
      <c r="BI287">
        <v>1.951642535024871</v>
      </c>
      <c r="BJ287">
        <v>2.6479033566661521</v>
      </c>
      <c r="BK287">
        <v>0.25651889493679703</v>
      </c>
      <c r="BL287">
        <v>0.21507844065756079</v>
      </c>
      <c r="BM287">
        <v>0</v>
      </c>
      <c r="BN287">
        <v>0.42733657638998868</v>
      </c>
      <c r="BO287">
        <v>2.7033900000000002</v>
      </c>
      <c r="BP287">
        <v>3.3648069999999999</v>
      </c>
      <c r="BQ287">
        <v>3.38442</v>
      </c>
      <c r="BR287">
        <v>42.649729999999998</v>
      </c>
      <c r="BS287">
        <v>1175.6301080000001</v>
      </c>
      <c r="BT287">
        <v>5.6246170000000006</v>
      </c>
      <c r="BU287">
        <v>47.833139000000003</v>
      </c>
      <c r="BV287">
        <v>109.525139</v>
      </c>
      <c r="BW287">
        <v>159.17011500000001</v>
      </c>
      <c r="BX287">
        <v>410.15498799999989</v>
      </c>
      <c r="BY287">
        <v>2.7033900000000002</v>
      </c>
      <c r="BZ287">
        <v>3.3648069999999999</v>
      </c>
      <c r="CA287">
        <v>0</v>
      </c>
      <c r="CB287">
        <v>19.263743999999999</v>
      </c>
      <c r="CC287">
        <v>470.09251599999988</v>
      </c>
      <c r="CD287">
        <v>116.65144600000001</v>
      </c>
      <c r="CE287">
        <v>4.7317280000000004</v>
      </c>
      <c r="CF287">
        <v>362.12483700000001</v>
      </c>
      <c r="CG287">
        <v>27.326242999999991</v>
      </c>
      <c r="CH287">
        <v>1.570946</v>
      </c>
      <c r="CI287">
        <v>3.2195900000000002</v>
      </c>
      <c r="CJ287">
        <v>36.187215999999999</v>
      </c>
      <c r="CK287">
        <v>6.3741930000000009</v>
      </c>
      <c r="CL287">
        <v>357.46289399999989</v>
      </c>
      <c r="CM287">
        <v>8.7297039999999999</v>
      </c>
      <c r="CN287">
        <v>113.352014</v>
      </c>
      <c r="CO287">
        <v>2.5920540000000001</v>
      </c>
      <c r="CP287">
        <v>61.562477999999992</v>
      </c>
      <c r="CQ287">
        <v>23.235143000000001</v>
      </c>
      <c r="CR287">
        <v>6.4420789999999997</v>
      </c>
      <c r="CS287">
        <v>12.377878000000001</v>
      </c>
      <c r="CT287">
        <v>13.530748000000001</v>
      </c>
      <c r="CU287">
        <v>44.95384</v>
      </c>
      <c r="CV287">
        <v>6.326651</v>
      </c>
      <c r="CW287">
        <v>7.2159550000000001</v>
      </c>
      <c r="CX287">
        <v>0</v>
      </c>
      <c r="CY287">
        <v>11.764818</v>
      </c>
    </row>
    <row r="288">
      <c r="A288" t="s">
        <v>691</v>
      </c>
      <c r="B288">
        <v>2016</v>
      </c>
      <c r="C288" t="s">
        <v>698</v>
      </c>
      <c r="D288">
        <v>155</v>
      </c>
      <c r="E288" t="s">
        <v>62</v>
      </c>
      <c r="F288" t="s">
        <v>278</v>
      </c>
      <c r="G288" t="s">
        <v>197</v>
      </c>
      <c r="H288">
        <v>0.41718447248091622</v>
      </c>
      <c r="I288">
        <v>0.14945359943626529</v>
      </c>
      <c r="J288">
        <v>0.3915320400518153</v>
      </c>
      <c r="K288">
        <v>0.75487767164793018</v>
      </c>
      <c r="L288">
        <v>2.0510014114205761</v>
      </c>
      <c r="M288">
        <v>0</v>
      </c>
      <c r="N288">
        <v>0.74286668446784287</v>
      </c>
      <c r="O288">
        <v>0.1587831049145296</v>
      </c>
      <c r="P288">
        <v>0.40446172187934598</v>
      </c>
      <c r="Q288">
        <v>1.0902251961277849</v>
      </c>
      <c r="R288">
        <v>0.4666419972707187</v>
      </c>
      <c r="S288">
        <v>0.1167263220971004</v>
      </c>
      <c r="T288">
        <v>0.40509692329481523</v>
      </c>
      <c r="U288">
        <v>0.72778224708354344</v>
      </c>
      <c r="V288">
        <v>2.209461258957607</v>
      </c>
      <c r="W288" t="s">
        <v>245</v>
      </c>
      <c r="X288" t="s">
        <v>442</v>
      </c>
      <c r="Y288" t="s">
        <v>246</v>
      </c>
      <c r="Z288" t="s">
        <v>247</v>
      </c>
      <c r="AA288" t="s">
        <v>249</v>
      </c>
      <c r="AB288" t="s">
        <v>250</v>
      </c>
      <c r="AC288" t="s">
        <v>251</v>
      </c>
      <c r="AD288" t="s">
        <v>252</v>
      </c>
      <c r="AE288" t="s">
        <v>253</v>
      </c>
      <c r="AF288" t="s">
        <v>254</v>
      </c>
      <c r="AG288" t="s">
        <v>255</v>
      </c>
      <c r="AH288" t="s">
        <v>256</v>
      </c>
      <c r="AI288" t="s">
        <v>257</v>
      </c>
      <c r="AJ288" t="s">
        <v>258</v>
      </c>
      <c r="AK288" t="s">
        <v>259</v>
      </c>
      <c r="AL288" t="s">
        <v>260</v>
      </c>
      <c r="AM288" t="s">
        <v>261</v>
      </c>
      <c r="AN288" t="s">
        <v>262</v>
      </c>
      <c r="AO288" t="s">
        <v>263</v>
      </c>
      <c r="AP288" t="s">
        <v>264</v>
      </c>
      <c r="AQ288" t="s">
        <v>265</v>
      </c>
      <c r="AR288" t="s">
        <v>266</v>
      </c>
      <c r="AS288">
        <v>0</v>
      </c>
      <c r="AT288">
        <v>0</v>
      </c>
      <c r="AU288">
        <v>3.7680696993738949</v>
      </c>
      <c r="AV288">
        <v>0</v>
      </c>
      <c r="AW288">
        <v>0.032756400066894398</v>
      </c>
      <c r="AX288">
        <v>0</v>
      </c>
      <c r="AY288">
        <v>0</v>
      </c>
      <c r="AZ288">
        <v>0</v>
      </c>
      <c r="BA288">
        <v>0</v>
      </c>
      <c r="BB288">
        <v>0.106340756779296</v>
      </c>
      <c r="BC288">
        <v>0.35091133595494878</v>
      </c>
      <c r="BD288">
        <v>0</v>
      </c>
      <c r="BE288">
        <v>0.31182687687500699</v>
      </c>
      <c r="BF288">
        <v>3.9605834461446539</v>
      </c>
      <c r="BG288">
        <v>1.35006200358192</v>
      </c>
      <c r="BH288">
        <v>0.29028564031887072</v>
      </c>
      <c r="BI288">
        <v>0.1540916178272406</v>
      </c>
      <c r="BJ288">
        <v>0.24954319042645101</v>
      </c>
      <c r="BK288">
        <v>0</v>
      </c>
      <c r="BL288">
        <v>0.32670443019355772</v>
      </c>
      <c r="BM288">
        <v>0</v>
      </c>
      <c r="BN288">
        <v>0.14395410321528709</v>
      </c>
      <c r="BO288">
        <v>40.377684000000002</v>
      </c>
      <c r="BP288">
        <v>14.468951000000001</v>
      </c>
      <c r="BQ288">
        <v>37.908490999999998</v>
      </c>
      <c r="BR288">
        <v>73.120871000000008</v>
      </c>
      <c r="BS288">
        <v>198.37701500000011</v>
      </c>
      <c r="BT288">
        <v>0</v>
      </c>
      <c r="BU288">
        <v>7.6381119999999996</v>
      </c>
      <c r="BV288">
        <v>1.631178</v>
      </c>
      <c r="BW288">
        <v>4.1664909999999997</v>
      </c>
      <c r="BX288">
        <v>11.203141</v>
      </c>
      <c r="BY288">
        <v>40.377684000000002</v>
      </c>
      <c r="BZ288">
        <v>10.094421000000001</v>
      </c>
      <c r="CA288">
        <v>35.074893999999993</v>
      </c>
      <c r="CB288">
        <v>62.945084999999992</v>
      </c>
      <c r="CC288">
        <v>191.122006</v>
      </c>
      <c r="CD288">
        <v>0</v>
      </c>
      <c r="CE288">
        <v>0</v>
      </c>
      <c r="CF288">
        <v>206.19790499999999</v>
      </c>
      <c r="CG288">
        <v>0</v>
      </c>
      <c r="CH288">
        <v>0.60421000000000002</v>
      </c>
      <c r="CI288">
        <v>0</v>
      </c>
      <c r="CJ288">
        <v>0</v>
      </c>
      <c r="CK288">
        <v>0</v>
      </c>
      <c r="CL288">
        <v>0</v>
      </c>
      <c r="CM288">
        <v>1.0680099999999999</v>
      </c>
      <c r="CN288">
        <v>7.2900650000000002</v>
      </c>
      <c r="CO288">
        <v>0</v>
      </c>
      <c r="CP288">
        <v>5.0160200000000001</v>
      </c>
      <c r="CQ288">
        <v>106.240302</v>
      </c>
      <c r="CR288">
        <v>12.154199999999999</v>
      </c>
      <c r="CS288">
        <v>5.4532679999999996</v>
      </c>
      <c r="CT288">
        <v>1.0683180000000001</v>
      </c>
      <c r="CU288">
        <v>4.2365310000000003</v>
      </c>
      <c r="CV288">
        <v>0</v>
      </c>
      <c r="CW288">
        <v>10.961045</v>
      </c>
      <c r="CX288">
        <v>0</v>
      </c>
      <c r="CY288">
        <v>3.9631379999999998</v>
      </c>
    </row>
    <row r="289">
      <c r="A289" t="s">
        <v>691</v>
      </c>
      <c r="B289">
        <v>2016</v>
      </c>
      <c r="C289" t="s">
        <v>698</v>
      </c>
      <c r="D289">
        <v>156</v>
      </c>
      <c r="E289" t="s">
        <v>62</v>
      </c>
      <c r="F289" t="s">
        <v>279</v>
      </c>
      <c r="G289" t="s">
        <v>197</v>
      </c>
      <c r="H289">
        <v>0.015790408112592001</v>
      </c>
      <c r="I289">
        <v>0</v>
      </c>
      <c r="J289">
        <v>0.017563560225832098</v>
      </c>
      <c r="K289">
        <v>0.052666956532454498</v>
      </c>
      <c r="L289">
        <v>0.4173628492569123</v>
      </c>
      <c r="M289">
        <v>0</v>
      </c>
      <c r="N289">
        <v>0.14982111676574761</v>
      </c>
      <c r="O289">
        <v>0</v>
      </c>
      <c r="P289">
        <v>0.14328178455207019</v>
      </c>
      <c r="Q289">
        <v>0.30461129471330078</v>
      </c>
      <c r="R289">
        <v>0.0176623725604187</v>
      </c>
      <c r="S289">
        <v>0</v>
      </c>
      <c r="T289">
        <v>0.019640128349391401</v>
      </c>
      <c r="U289">
        <v>0.039323428248941403</v>
      </c>
      <c r="V289">
        <v>0.41527626627082148</v>
      </c>
      <c r="W289" t="s">
        <v>245</v>
      </c>
      <c r="X289" t="s">
        <v>442</v>
      </c>
      <c r="Y289" t="s">
        <v>246</v>
      </c>
      <c r="Z289" t="s">
        <v>247</v>
      </c>
      <c r="AA289" t="s">
        <v>249</v>
      </c>
      <c r="AB289" t="s">
        <v>250</v>
      </c>
      <c r="AC289" t="s">
        <v>251</v>
      </c>
      <c r="AD289" t="s">
        <v>252</v>
      </c>
      <c r="AE289" t="s">
        <v>253</v>
      </c>
      <c r="AF289" t="s">
        <v>254</v>
      </c>
      <c r="AG289" t="s">
        <v>255</v>
      </c>
      <c r="AH289" t="s">
        <v>256</v>
      </c>
      <c r="AI289" t="s">
        <v>257</v>
      </c>
      <c r="AJ289" t="s">
        <v>258</v>
      </c>
      <c r="AK289" t="s">
        <v>259</v>
      </c>
      <c r="AL289" t="s">
        <v>260</v>
      </c>
      <c r="AM289" t="s">
        <v>261</v>
      </c>
      <c r="AN289" t="s">
        <v>262</v>
      </c>
      <c r="AO289" t="s">
        <v>263</v>
      </c>
      <c r="AP289" t="s">
        <v>264</v>
      </c>
      <c r="AQ289" t="s">
        <v>265</v>
      </c>
      <c r="AR289" t="s">
        <v>266</v>
      </c>
      <c r="AS289">
        <v>0.036014741420380102</v>
      </c>
      <c r="AT289">
        <v>0</v>
      </c>
      <c r="AU289">
        <v>0.60781379939792257</v>
      </c>
      <c r="AV289">
        <v>0.055062752571585397</v>
      </c>
      <c r="AW289">
        <v>0</v>
      </c>
      <c r="AX289">
        <v>0</v>
      </c>
      <c r="AY289">
        <v>0</v>
      </c>
      <c r="AZ289">
        <v>0</v>
      </c>
      <c r="BA289">
        <v>0</v>
      </c>
      <c r="BB289">
        <v>0</v>
      </c>
      <c r="BC289">
        <v>0.14519821069816111</v>
      </c>
      <c r="BD289">
        <v>0</v>
      </c>
      <c r="BE289">
        <v>0.058756876426614701</v>
      </c>
      <c r="BF289">
        <v>0.25357802020697978</v>
      </c>
      <c r="BG289">
        <v>0</v>
      </c>
      <c r="BH289">
        <v>0</v>
      </c>
      <c r="BI289">
        <v>0</v>
      </c>
      <c r="BJ289">
        <v>0</v>
      </c>
      <c r="BK289">
        <v>0</v>
      </c>
      <c r="BL289">
        <v>0</v>
      </c>
      <c r="BM289">
        <v>0</v>
      </c>
      <c r="BN289">
        <v>0.079367201047220504</v>
      </c>
      <c r="BO289">
        <v>1.5282929999999999</v>
      </c>
      <c r="BP289">
        <v>0</v>
      </c>
      <c r="BQ289">
        <v>1.70052</v>
      </c>
      <c r="BR289">
        <v>5.1015600000000001</v>
      </c>
      <c r="BS289">
        <v>40.368180999999993</v>
      </c>
      <c r="BT289">
        <v>0</v>
      </c>
      <c r="BU289">
        <v>1.5404519999999999</v>
      </c>
      <c r="BV289">
        <v>0</v>
      </c>
      <c r="BW289">
        <v>1.475992</v>
      </c>
      <c r="BX289">
        <v>3.130182</v>
      </c>
      <c r="BY289">
        <v>1.5282929999999999</v>
      </c>
      <c r="BZ289">
        <v>0</v>
      </c>
      <c r="CA289">
        <v>1.70052</v>
      </c>
      <c r="CB289">
        <v>3.4010400000000001</v>
      </c>
      <c r="CC289">
        <v>35.922074999999992</v>
      </c>
      <c r="CD289">
        <v>0.960511</v>
      </c>
      <c r="CE289">
        <v>0</v>
      </c>
      <c r="CF289">
        <v>33.261043999999998</v>
      </c>
      <c r="CG289">
        <v>1.5282929999999999</v>
      </c>
      <c r="CH289">
        <v>0</v>
      </c>
      <c r="CI289">
        <v>0</v>
      </c>
      <c r="CJ289">
        <v>0</v>
      </c>
      <c r="CK289">
        <v>0</v>
      </c>
      <c r="CL289">
        <v>0</v>
      </c>
      <c r="CM289">
        <v>0</v>
      </c>
      <c r="CN289">
        <v>3.0164439999999999</v>
      </c>
      <c r="CO289">
        <v>0</v>
      </c>
      <c r="CP289">
        <v>0.94515800000000005</v>
      </c>
      <c r="CQ289">
        <v>6.8020800000000001</v>
      </c>
      <c r="CR289">
        <v>0</v>
      </c>
      <c r="CS289">
        <v>0</v>
      </c>
      <c r="CT289">
        <v>0</v>
      </c>
      <c r="CU289">
        <v>0</v>
      </c>
      <c r="CV289">
        <v>0</v>
      </c>
      <c r="CW289">
        <v>0</v>
      </c>
      <c r="CX289">
        <v>0</v>
      </c>
      <c r="CY289">
        <v>2.1850239999999999</v>
      </c>
    </row>
    <row r="290">
      <c r="A290" t="s">
        <v>691</v>
      </c>
      <c r="B290">
        <v>2016</v>
      </c>
      <c r="C290" t="s">
        <v>698</v>
      </c>
      <c r="D290">
        <v>157</v>
      </c>
      <c r="E290" t="s">
        <v>62</v>
      </c>
      <c r="F290" t="s">
        <v>367</v>
      </c>
      <c r="G290" t="s">
        <v>197</v>
      </c>
      <c r="H290">
        <v>0</v>
      </c>
      <c r="I290">
        <v>0</v>
      </c>
      <c r="J290">
        <v>0.1570412317128341</v>
      </c>
      <c r="K290">
        <v>0.084506970566355394</v>
      </c>
      <c r="L290">
        <v>0.2332258801199234</v>
      </c>
      <c r="M290">
        <v>0.1428628757937499</v>
      </c>
      <c r="N290">
        <v>0</v>
      </c>
      <c r="O290">
        <v>0.1509168495407181</v>
      </c>
      <c r="P290">
        <v>0</v>
      </c>
      <c r="Q290">
        <v>0</v>
      </c>
      <c r="R290">
        <v>0</v>
      </c>
      <c r="S290">
        <v>0</v>
      </c>
      <c r="T290">
        <v>0.1080207059216528</v>
      </c>
      <c r="U290">
        <v>0.14530706480967631</v>
      </c>
      <c r="V290">
        <v>0.24285913890700181</v>
      </c>
      <c r="W290" t="s">
        <v>245</v>
      </c>
      <c r="X290" t="s">
        <v>442</v>
      </c>
      <c r="Y290" t="s">
        <v>246</v>
      </c>
      <c r="Z290" t="s">
        <v>247</v>
      </c>
      <c r="AA290" t="s">
        <v>249</v>
      </c>
      <c r="AB290" t="s">
        <v>250</v>
      </c>
      <c r="AC290" t="s">
        <v>251</v>
      </c>
      <c r="AD290" t="s">
        <v>252</v>
      </c>
      <c r="AE290" t="s">
        <v>253</v>
      </c>
      <c r="AF290" t="s">
        <v>254</v>
      </c>
      <c r="AG290" t="s">
        <v>255</v>
      </c>
      <c r="AH290" t="s">
        <v>256</v>
      </c>
      <c r="AI290" t="s">
        <v>257</v>
      </c>
      <c r="AJ290" t="s">
        <v>258</v>
      </c>
      <c r="AK290" t="s">
        <v>259</v>
      </c>
      <c r="AL290" t="s">
        <v>260</v>
      </c>
      <c r="AM290" t="s">
        <v>261</v>
      </c>
      <c r="AN290" t="s">
        <v>262</v>
      </c>
      <c r="AO290" t="s">
        <v>263</v>
      </c>
      <c r="AP290" t="s">
        <v>264</v>
      </c>
      <c r="AQ290" t="s">
        <v>265</v>
      </c>
      <c r="AR290" t="s">
        <v>266</v>
      </c>
      <c r="AS290">
        <v>0</v>
      </c>
      <c r="AT290">
        <v>0</v>
      </c>
      <c r="AU290">
        <v>0.38389586470518883</v>
      </c>
      <c r="AV290">
        <v>0</v>
      </c>
      <c r="AW290">
        <v>0</v>
      </c>
      <c r="AX290">
        <v>0.073558245706661696</v>
      </c>
      <c r="AY290">
        <v>0</v>
      </c>
      <c r="AZ290">
        <v>0</v>
      </c>
      <c r="BA290">
        <v>0</v>
      </c>
      <c r="BB290">
        <v>0</v>
      </c>
      <c r="BC290">
        <v>0.074627826514825593</v>
      </c>
      <c r="BD290">
        <v>0</v>
      </c>
      <c r="BE290">
        <v>0</v>
      </c>
      <c r="BF290">
        <v>0.56682990402533062</v>
      </c>
      <c r="BG290">
        <v>0</v>
      </c>
      <c r="BH290">
        <v>0</v>
      </c>
      <c r="BI290">
        <v>0</v>
      </c>
      <c r="BJ290">
        <v>0</v>
      </c>
      <c r="BK290">
        <v>0.27228231740034409</v>
      </c>
      <c r="BL290">
        <v>0</v>
      </c>
      <c r="BM290">
        <v>0</v>
      </c>
      <c r="BN290">
        <v>0</v>
      </c>
      <c r="BO290">
        <v>0</v>
      </c>
      <c r="BP290">
        <v>0</v>
      </c>
      <c r="BQ290">
        <v>15.204876000000001</v>
      </c>
      <c r="BR290">
        <v>8.1857279999999992</v>
      </c>
      <c r="BS290">
        <v>22.55808</v>
      </c>
      <c r="BT290">
        <v>1.470296</v>
      </c>
      <c r="BU290">
        <v>0</v>
      </c>
      <c r="BV290">
        <v>1.550368</v>
      </c>
      <c r="BW290">
        <v>0</v>
      </c>
      <c r="BX290">
        <v>0</v>
      </c>
      <c r="BY290">
        <v>0</v>
      </c>
      <c r="BZ290">
        <v>0</v>
      </c>
      <c r="CA290">
        <v>9.3528599999999997</v>
      </c>
      <c r="CB290">
        <v>12.567448000000001</v>
      </c>
      <c r="CC290">
        <v>21.007712000000001</v>
      </c>
      <c r="CD290">
        <v>0</v>
      </c>
      <c r="CE290">
        <v>0</v>
      </c>
      <c r="CF290">
        <v>21.007712000000001</v>
      </c>
      <c r="CG290">
        <v>0</v>
      </c>
      <c r="CH290">
        <v>0</v>
      </c>
      <c r="CI290">
        <v>1.470296</v>
      </c>
      <c r="CJ290">
        <v>0</v>
      </c>
      <c r="CK290">
        <v>0</v>
      </c>
      <c r="CL290">
        <v>0</v>
      </c>
      <c r="CM290">
        <v>0</v>
      </c>
      <c r="CN290">
        <v>1.550368</v>
      </c>
      <c r="CO290">
        <v>0</v>
      </c>
      <c r="CP290">
        <v>0</v>
      </c>
      <c r="CQ290">
        <v>15.204876000000001</v>
      </c>
      <c r="CR290">
        <v>0</v>
      </c>
      <c r="CS290">
        <v>0</v>
      </c>
      <c r="CT290">
        <v>0</v>
      </c>
      <c r="CU290">
        <v>0</v>
      </c>
      <c r="CV290">
        <v>6.7154319999999998</v>
      </c>
      <c r="CW290">
        <v>0</v>
      </c>
      <c r="CX290">
        <v>0</v>
      </c>
      <c r="CY290">
        <v>0</v>
      </c>
    </row>
    <row r="291">
      <c r="A291" t="s">
        <v>691</v>
      </c>
      <c r="B291">
        <v>2016</v>
      </c>
      <c r="C291" t="s">
        <v>698</v>
      </c>
      <c r="D291">
        <v>158</v>
      </c>
      <c r="E291" t="s">
        <v>62</v>
      </c>
      <c r="F291" t="s">
        <v>368</v>
      </c>
      <c r="G291" t="s">
        <v>197</v>
      </c>
      <c r="H291">
        <v>0.087378234782089004</v>
      </c>
      <c r="I291">
        <v>0.54141751037482555</v>
      </c>
      <c r="J291">
        <v>0.63298595123680268</v>
      </c>
      <c r="K291">
        <v>0.6707598837879154</v>
      </c>
      <c r="L291">
        <v>2.52187678653784</v>
      </c>
      <c r="M291">
        <v>1.5759947949849431</v>
      </c>
      <c r="N291">
        <v>3.6300666545886591</v>
      </c>
      <c r="O291">
        <v>1.59985500158044</v>
      </c>
      <c r="P291">
        <v>1.327453325074718</v>
      </c>
      <c r="Q291">
        <v>0.88819498686120124</v>
      </c>
      <c r="R291">
        <v>0.097736988517876794</v>
      </c>
      <c r="S291">
        <v>0.17287614072381949</v>
      </c>
      <c r="T291">
        <v>0.81776252367116653</v>
      </c>
      <c r="U291">
        <v>0.56385378663436792</v>
      </c>
      <c r="V291">
        <v>2.2576796205778309</v>
      </c>
      <c r="W291" t="s">
        <v>245</v>
      </c>
      <c r="X291" t="s">
        <v>442</v>
      </c>
      <c r="Y291" t="s">
        <v>246</v>
      </c>
      <c r="Z291" t="s">
        <v>247</v>
      </c>
      <c r="AA291" t="s">
        <v>249</v>
      </c>
      <c r="AB291" t="s">
        <v>250</v>
      </c>
      <c r="AC291" t="s">
        <v>251</v>
      </c>
      <c r="AD291" t="s">
        <v>252</v>
      </c>
      <c r="AE291" t="s">
        <v>253</v>
      </c>
      <c r="AF291" t="s">
        <v>254</v>
      </c>
      <c r="AG291" t="s">
        <v>255</v>
      </c>
      <c r="AH291" t="s">
        <v>256</v>
      </c>
      <c r="AI291" t="s">
        <v>257</v>
      </c>
      <c r="AJ291" t="s">
        <v>258</v>
      </c>
      <c r="AK291" t="s">
        <v>259</v>
      </c>
      <c r="AL291" t="s">
        <v>260</v>
      </c>
      <c r="AM291" t="s">
        <v>261</v>
      </c>
      <c r="AN291" t="s">
        <v>262</v>
      </c>
      <c r="AO291" t="s">
        <v>263</v>
      </c>
      <c r="AP291" t="s">
        <v>264</v>
      </c>
      <c r="AQ291" t="s">
        <v>265</v>
      </c>
      <c r="AR291" t="s">
        <v>266</v>
      </c>
      <c r="AS291">
        <v>0.53432238292007916</v>
      </c>
      <c r="AT291">
        <v>0.070092475885942196</v>
      </c>
      <c r="AU291">
        <v>1.867114829617083</v>
      </c>
      <c r="AV291">
        <v>0.3458284923309598</v>
      </c>
      <c r="AW291">
        <v>0</v>
      </c>
      <c r="AX291">
        <v>0</v>
      </c>
      <c r="AY291">
        <v>0.45974319712442813</v>
      </c>
      <c r="AZ291">
        <v>0</v>
      </c>
      <c r="BA291">
        <v>0.057174787297454802</v>
      </c>
      <c r="BB291">
        <v>0.58789797521169107</v>
      </c>
      <c r="BC291">
        <v>0.7294568616969177</v>
      </c>
      <c r="BD291">
        <v>0.055590394837184698</v>
      </c>
      <c r="BE291">
        <v>0.13506171551484011</v>
      </c>
      <c r="BF291">
        <v>6.6911975923753291</v>
      </c>
      <c r="BG291">
        <v>0.21952153468026669</v>
      </c>
      <c r="BH291">
        <v>0.098571112358062499</v>
      </c>
      <c r="BI291">
        <v>0.45856549527970381</v>
      </c>
      <c r="BJ291">
        <v>0</v>
      </c>
      <c r="BK291">
        <v>1.086529353611063</v>
      </c>
      <c r="BL291">
        <v>0.96783368360220545</v>
      </c>
      <c r="BM291">
        <v>0.21876950970184439</v>
      </c>
      <c r="BN291">
        <v>0.44957669272683232</v>
      </c>
      <c r="BO291">
        <v>8.4570039999999995</v>
      </c>
      <c r="BP291">
        <v>52.415889999999997</v>
      </c>
      <c r="BQ291">
        <v>61.286280000000012</v>
      </c>
      <c r="BR291">
        <v>64.972840999999988</v>
      </c>
      <c r="BS291">
        <v>243.92103599999999</v>
      </c>
      <c r="BT291">
        <v>16.219601000000001</v>
      </c>
      <c r="BU291">
        <v>37.324134000000001</v>
      </c>
      <c r="BV291">
        <v>16.435302</v>
      </c>
      <c r="BW291">
        <v>13.674526</v>
      </c>
      <c r="BX291">
        <v>9.1270810000000004</v>
      </c>
      <c r="BY291">
        <v>8.4570039999999995</v>
      </c>
      <c r="BZ291">
        <v>14.950222999999999</v>
      </c>
      <c r="CA291">
        <v>70.805114000000003</v>
      </c>
      <c r="CB291">
        <v>48.767093000000003</v>
      </c>
      <c r="CC291">
        <v>195.29297299999999</v>
      </c>
      <c r="CD291">
        <v>14.250346</v>
      </c>
      <c r="CE291">
        <v>1.145254</v>
      </c>
      <c r="CF291">
        <v>102.17304799999999</v>
      </c>
      <c r="CG291">
        <v>9.5986350000000016</v>
      </c>
      <c r="CH291">
        <v>0</v>
      </c>
      <c r="CI291">
        <v>0</v>
      </c>
      <c r="CJ291">
        <v>17.598258000000001</v>
      </c>
      <c r="CK291">
        <v>0</v>
      </c>
      <c r="CL291">
        <v>1.56671</v>
      </c>
      <c r="CM291">
        <v>5.9044240000000006</v>
      </c>
      <c r="CN291">
        <v>15.154221</v>
      </c>
      <c r="CO291">
        <v>0.86401799999999995</v>
      </c>
      <c r="CP291">
        <v>2.1725910000000002</v>
      </c>
      <c r="CQ291">
        <v>179.48740699999991</v>
      </c>
      <c r="CR291">
        <v>1.976286</v>
      </c>
      <c r="CS291">
        <v>1.8517440000000001</v>
      </c>
      <c r="CT291">
        <v>3.1792370000000001</v>
      </c>
      <c r="CU291">
        <v>0</v>
      </c>
      <c r="CV291">
        <v>26.797605000000001</v>
      </c>
      <c r="CW291">
        <v>32.471149999999987</v>
      </c>
      <c r="CX291">
        <v>2.4850159999999999</v>
      </c>
      <c r="CY291">
        <v>12.377101</v>
      </c>
    </row>
    <row r="292">
      <c r="A292" t="s">
        <v>691</v>
      </c>
      <c r="B292">
        <v>2016</v>
      </c>
      <c r="C292" t="s">
        <v>698</v>
      </c>
      <c r="D292">
        <v>159</v>
      </c>
      <c r="E292" t="s">
        <v>62</v>
      </c>
      <c r="F292" t="s">
        <v>445</v>
      </c>
      <c r="G292" t="s">
        <v>197</v>
      </c>
      <c r="H292">
        <v>4.3266712275562798</v>
      </c>
      <c r="I292">
        <v>5.8261534593884194</v>
      </c>
      <c r="J292">
        <v>5.837966637692622</v>
      </c>
      <c r="K292">
        <v>9.9802455894160911</v>
      </c>
      <c r="L292">
        <v>18.36629795901813</v>
      </c>
      <c r="M292">
        <v>8.3158293607627503</v>
      </c>
      <c r="N292">
        <v>12.44925576693937</v>
      </c>
      <c r="O292">
        <v>9.70088310363613</v>
      </c>
      <c r="P292">
        <v>15.366349822586869</v>
      </c>
      <c r="Q292">
        <v>18.99675900457483</v>
      </c>
      <c r="R292">
        <v>4.2171577695440146</v>
      </c>
      <c r="S292">
        <v>4.9781675914380283</v>
      </c>
      <c r="T292">
        <v>6.9449136064562778</v>
      </c>
      <c r="U292">
        <v>7.9808519342246118</v>
      </c>
      <c r="V292">
        <v>17.773854612002069</v>
      </c>
      <c r="W292" t="s">
        <v>245</v>
      </c>
      <c r="X292" t="s">
        <v>442</v>
      </c>
      <c r="Y292" t="s">
        <v>246</v>
      </c>
      <c r="Z292" t="s">
        <v>247</v>
      </c>
      <c r="AA292" t="s">
        <v>249</v>
      </c>
      <c r="AB292" t="s">
        <v>250</v>
      </c>
      <c r="AC292" t="s">
        <v>251</v>
      </c>
      <c r="AD292" t="s">
        <v>252</v>
      </c>
      <c r="AE292" t="s">
        <v>253</v>
      </c>
      <c r="AF292" t="s">
        <v>254</v>
      </c>
      <c r="AG292" t="s">
        <v>255</v>
      </c>
      <c r="AH292" t="s">
        <v>256</v>
      </c>
      <c r="AI292" t="s">
        <v>257</v>
      </c>
      <c r="AJ292" t="s">
        <v>258</v>
      </c>
      <c r="AK292" t="s">
        <v>259</v>
      </c>
      <c r="AL292" t="s">
        <v>260</v>
      </c>
      <c r="AM292" t="s">
        <v>261</v>
      </c>
      <c r="AN292" t="s">
        <v>262</v>
      </c>
      <c r="AO292" t="s">
        <v>263</v>
      </c>
      <c r="AP292" t="s">
        <v>264</v>
      </c>
      <c r="AQ292" t="s">
        <v>265</v>
      </c>
      <c r="AR292" t="s">
        <v>266</v>
      </c>
      <c r="AS292">
        <v>0.098903146397006203</v>
      </c>
      <c r="AT292">
        <v>8.6829931483018736</v>
      </c>
      <c r="AU292">
        <v>23.015506820409119</v>
      </c>
      <c r="AV292">
        <v>4.5588913460198857</v>
      </c>
      <c r="AW292">
        <v>10.395743437740119</v>
      </c>
      <c r="AX292">
        <v>11.02832861172794</v>
      </c>
      <c r="AY292">
        <v>2.0679920537466301</v>
      </c>
      <c r="AZ292">
        <v>4.4577965525502474</v>
      </c>
      <c r="BA292">
        <v>7.4347042031117194</v>
      </c>
      <c r="BB292">
        <v>2.123956906014937</v>
      </c>
      <c r="BC292">
        <v>10.486492774863571</v>
      </c>
      <c r="BD292">
        <v>1.6090290416277799</v>
      </c>
      <c r="BE292">
        <v>7.3694642197044429</v>
      </c>
      <c r="BF292">
        <v>19.54461679483056</v>
      </c>
      <c r="BG292">
        <v>4.9892809739962356</v>
      </c>
      <c r="BH292">
        <v>9.425829456014684</v>
      </c>
      <c r="BI292">
        <v>8.9812548072947731</v>
      </c>
      <c r="BJ292">
        <v>1.983320424302027</v>
      </c>
      <c r="BK292">
        <v>6.878548225140392</v>
      </c>
      <c r="BL292">
        <v>12.14226977475648</v>
      </c>
      <c r="BM292">
        <v>8.5598549075723511</v>
      </c>
      <c r="BN292">
        <v>3.4003519423411812</v>
      </c>
      <c r="BO292">
        <v>418.76190300000002</v>
      </c>
      <c r="BP292">
        <v>564.04348400000003</v>
      </c>
      <c r="BQ292">
        <v>565.2372809999996</v>
      </c>
      <c r="BR292">
        <v>966.7318000000007</v>
      </c>
      <c r="BS292">
        <v>1776.425577</v>
      </c>
      <c r="BT292">
        <v>85.583679999999958</v>
      </c>
      <c r="BU292">
        <v>128.002523</v>
      </c>
      <c r="BV292">
        <v>99.657121000000018</v>
      </c>
      <c r="BW292">
        <v>158.29373899999999</v>
      </c>
      <c r="BX292">
        <v>195.21046699999991</v>
      </c>
      <c r="BY292">
        <v>364.90299800000003</v>
      </c>
      <c r="BZ292">
        <v>430.50889099999978</v>
      </c>
      <c r="CA292">
        <v>601.31809099999975</v>
      </c>
      <c r="CB292">
        <v>690.25509399999999</v>
      </c>
      <c r="CC292">
        <v>1537.4674409999991</v>
      </c>
      <c r="CD292">
        <v>2.6377410000000001</v>
      </c>
      <c r="CE292">
        <v>141.87304</v>
      </c>
      <c r="CF292">
        <v>1259.4643060000001</v>
      </c>
      <c r="CG292">
        <v>126.53420700000009</v>
      </c>
      <c r="CH292">
        <v>191.75526400000001</v>
      </c>
      <c r="CI292">
        <v>220.43629899999999</v>
      </c>
      <c r="CJ292">
        <v>79.159535000000005</v>
      </c>
      <c r="CK292">
        <v>72.803017000000011</v>
      </c>
      <c r="CL292">
        <v>203.726607</v>
      </c>
      <c r="CM292">
        <v>21.331493999999999</v>
      </c>
      <c r="CN292">
        <v>217.85336100000009</v>
      </c>
      <c r="CO292">
        <v>25.008458000000001</v>
      </c>
      <c r="CP292">
        <v>118.54456</v>
      </c>
      <c r="CQ292">
        <v>524.27275400000042</v>
      </c>
      <c r="CR292">
        <v>44.916988000000003</v>
      </c>
      <c r="CS292">
        <v>177.072397</v>
      </c>
      <c r="CT292">
        <v>62.267087000000011</v>
      </c>
      <c r="CU292">
        <v>33.671118999999997</v>
      </c>
      <c r="CV292">
        <v>169.649</v>
      </c>
      <c r="CW292">
        <v>407.37729000000002</v>
      </c>
      <c r="CX292">
        <v>97.231905999999981</v>
      </c>
      <c r="CY292">
        <v>93.613614999999982</v>
      </c>
    </row>
    <row r="293">
      <c r="A293" t="s">
        <v>691</v>
      </c>
      <c r="B293">
        <v>2016</v>
      </c>
      <c r="C293" t="s">
        <v>698</v>
      </c>
      <c r="D293">
        <v>160</v>
      </c>
      <c r="E293" t="s">
        <v>62</v>
      </c>
      <c r="F293" t="s">
        <v>283</v>
      </c>
      <c r="G293" t="s">
        <v>197</v>
      </c>
      <c r="H293">
        <v>32.242445228519792</v>
      </c>
      <c r="I293">
        <v>39.393499636211679</v>
      </c>
      <c r="J293">
        <v>45.197872672773393</v>
      </c>
      <c r="K293">
        <v>55.603926633901409</v>
      </c>
      <c r="L293">
        <v>48.326000011393027</v>
      </c>
      <c r="M293">
        <v>40.424160517195659</v>
      </c>
      <c r="N293">
        <v>52.957817856852238</v>
      </c>
      <c r="O293">
        <v>55.987592918778837</v>
      </c>
      <c r="P293">
        <v>52.294147177245222</v>
      </c>
      <c r="Q293">
        <v>30.98864663229072</v>
      </c>
      <c r="R293">
        <v>31.33757155270321</v>
      </c>
      <c r="S293">
        <v>38.927197196785677</v>
      </c>
      <c r="T293">
        <v>43.02121835781621</v>
      </c>
      <c r="U293">
        <v>54.203405670746449</v>
      </c>
      <c r="V293">
        <v>51.871540081847662</v>
      </c>
      <c r="W293" t="s">
        <v>245</v>
      </c>
      <c r="X293" t="s">
        <v>442</v>
      </c>
      <c r="Y293" t="s">
        <v>246</v>
      </c>
      <c r="Z293" t="s">
        <v>247</v>
      </c>
      <c r="AA293" t="s">
        <v>249</v>
      </c>
      <c r="AB293" t="s">
        <v>250</v>
      </c>
      <c r="AC293" t="s">
        <v>251</v>
      </c>
      <c r="AD293" t="s">
        <v>252</v>
      </c>
      <c r="AE293" t="s">
        <v>253</v>
      </c>
      <c r="AF293" t="s">
        <v>254</v>
      </c>
      <c r="AG293" t="s">
        <v>255</v>
      </c>
      <c r="AH293" t="s">
        <v>256</v>
      </c>
      <c r="AI293" t="s">
        <v>257</v>
      </c>
      <c r="AJ293" t="s">
        <v>258</v>
      </c>
      <c r="AK293" t="s">
        <v>259</v>
      </c>
      <c r="AL293" t="s">
        <v>260</v>
      </c>
      <c r="AM293" t="s">
        <v>261</v>
      </c>
      <c r="AN293" t="s">
        <v>262</v>
      </c>
      <c r="AO293" t="s">
        <v>263</v>
      </c>
      <c r="AP293" t="s">
        <v>264</v>
      </c>
      <c r="AQ293" t="s">
        <v>265</v>
      </c>
      <c r="AR293" t="s">
        <v>266</v>
      </c>
      <c r="AS293">
        <v>69.500848187128696</v>
      </c>
      <c r="AT293">
        <v>65.085937674671101</v>
      </c>
      <c r="AU293">
        <v>52.916352711804912</v>
      </c>
      <c r="AV293">
        <v>83.482873820963292</v>
      </c>
      <c r="AW293">
        <v>22.263890717905209</v>
      </c>
      <c r="AX293">
        <v>41.002653497235073</v>
      </c>
      <c r="AY293">
        <v>13.91867051146896</v>
      </c>
      <c r="AZ293">
        <v>42.429088698471652</v>
      </c>
      <c r="BA293">
        <v>46.446306224693288</v>
      </c>
      <c r="BB293">
        <v>21.30612351221459</v>
      </c>
      <c r="BC293">
        <v>10.635240020145091</v>
      </c>
      <c r="BD293">
        <v>88.117768157977466</v>
      </c>
      <c r="BE293">
        <v>27.240481723954311</v>
      </c>
      <c r="BF293">
        <v>31.82674295637332</v>
      </c>
      <c r="BG293">
        <v>13.54879437398144</v>
      </c>
      <c r="BH293">
        <v>83.120724323417264</v>
      </c>
      <c r="BI293">
        <v>19.018465683326308</v>
      </c>
      <c r="BJ293">
        <v>24.318939606600921</v>
      </c>
      <c r="BK293">
        <v>38.168013357843961</v>
      </c>
      <c r="BL293">
        <v>45.957542056425218</v>
      </c>
      <c r="BM293">
        <v>84.783370095148541</v>
      </c>
      <c r="BN293">
        <v>26.92540740685563</v>
      </c>
      <c r="BO293">
        <v>3120.622531999998</v>
      </c>
      <c r="BP293">
        <v>3813.7764369999968</v>
      </c>
      <c r="BQ293">
        <v>4376.0994609999907</v>
      </c>
      <c r="BR293">
        <v>5386.0482289999891</v>
      </c>
      <c r="BS293">
        <v>4674.1887040000029</v>
      </c>
      <c r="BT293">
        <v>416.03167500000001</v>
      </c>
      <c r="BU293">
        <v>544.50919999999974</v>
      </c>
      <c r="BV293">
        <v>575.16024700000037</v>
      </c>
      <c r="BW293">
        <v>538.69892200000015</v>
      </c>
      <c r="BX293">
        <v>318.43896000000001</v>
      </c>
      <c r="BY293">
        <v>2711.5831169999969</v>
      </c>
      <c r="BZ293">
        <v>3366.4002239999982</v>
      </c>
      <c r="CA293">
        <v>3724.9472579999979</v>
      </c>
      <c r="CB293">
        <v>4687.9928589999881</v>
      </c>
      <c r="CC293">
        <v>4486.9729010000019</v>
      </c>
      <c r="CD293">
        <v>1853.583464999999</v>
      </c>
      <c r="CE293">
        <v>1063.451241</v>
      </c>
      <c r="CF293">
        <v>2895.711051000002</v>
      </c>
      <c r="CG293">
        <v>2317.107041000002</v>
      </c>
      <c r="CH293">
        <v>410.66983499999992</v>
      </c>
      <c r="CI293">
        <v>819.56872200000009</v>
      </c>
      <c r="CJ293">
        <v>532.7851639999999</v>
      </c>
      <c r="CK293">
        <v>692.93554099999994</v>
      </c>
      <c r="CL293">
        <v>1272.726946</v>
      </c>
      <c r="CM293">
        <v>213.98336499999979</v>
      </c>
      <c r="CN293">
        <v>220.943535</v>
      </c>
      <c r="CO293">
        <v>1369.5772089999989</v>
      </c>
      <c r="CP293">
        <v>438.18801799999989</v>
      </c>
      <c r="CQ293">
        <v>853.73350400000061</v>
      </c>
      <c r="CR293">
        <v>121.97569900000001</v>
      </c>
      <c r="CS293">
        <v>1561.495035000002</v>
      </c>
      <c r="CT293">
        <v>131.85512299999999</v>
      </c>
      <c r="CU293">
        <v>412.86617099999972</v>
      </c>
      <c r="CV293">
        <v>941.35638599999947</v>
      </c>
      <c r="CW293">
        <v>1541.8912019999991</v>
      </c>
      <c r="CX293">
        <v>963.05939299999909</v>
      </c>
      <c r="CY293">
        <v>741.27171699999951</v>
      </c>
    </row>
    <row r="294">
      <c r="A294" t="s">
        <v>691</v>
      </c>
      <c r="B294">
        <v>2016</v>
      </c>
      <c r="C294" t="s">
        <v>698</v>
      </c>
      <c r="D294">
        <v>161</v>
      </c>
      <c r="E294" t="s">
        <v>62</v>
      </c>
      <c r="F294" t="s">
        <v>284</v>
      </c>
      <c r="G294" t="s">
        <v>197</v>
      </c>
      <c r="H294">
        <v>60.0202512524152</v>
      </c>
      <c r="I294">
        <v>50.699429720173839</v>
      </c>
      <c r="J294">
        <v>44.061889510756629</v>
      </c>
      <c r="K294">
        <v>29.84712975870525</v>
      </c>
      <c r="L294">
        <v>10.63128362952015</v>
      </c>
      <c r="M294">
        <v>46.334060860677631</v>
      </c>
      <c r="N294">
        <v>19.281843278439549</v>
      </c>
      <c r="O294">
        <v>16.840977587068231</v>
      </c>
      <c r="P294">
        <v>10.994033155002199</v>
      </c>
      <c r="Q294">
        <v>4.2686743238762324</v>
      </c>
      <c r="R294">
        <v>61.12742319721368</v>
      </c>
      <c r="S294">
        <v>52.295982939917423</v>
      </c>
      <c r="T294">
        <v>45.016838076301148</v>
      </c>
      <c r="U294">
        <v>33.545877362556283</v>
      </c>
      <c r="V294">
        <v>14.877105677266901</v>
      </c>
      <c r="W294" t="s">
        <v>245</v>
      </c>
      <c r="X294" t="s">
        <v>442</v>
      </c>
      <c r="Y294" t="s">
        <v>246</v>
      </c>
      <c r="Z294" t="s">
        <v>247</v>
      </c>
      <c r="AA294" t="s">
        <v>249</v>
      </c>
      <c r="AB294" t="s">
        <v>250</v>
      </c>
      <c r="AC294" t="s">
        <v>251</v>
      </c>
      <c r="AD294" t="s">
        <v>252</v>
      </c>
      <c r="AE294" t="s">
        <v>253</v>
      </c>
      <c r="AF294" t="s">
        <v>254</v>
      </c>
      <c r="AG294" t="s">
        <v>255</v>
      </c>
      <c r="AH294" t="s">
        <v>256</v>
      </c>
      <c r="AI294" t="s">
        <v>257</v>
      </c>
      <c r="AJ294" t="s">
        <v>258</v>
      </c>
      <c r="AK294" t="s">
        <v>259</v>
      </c>
      <c r="AL294" t="s">
        <v>260</v>
      </c>
      <c r="AM294" t="s">
        <v>261</v>
      </c>
      <c r="AN294" t="s">
        <v>262</v>
      </c>
      <c r="AO294" t="s">
        <v>263</v>
      </c>
      <c r="AP294" t="s">
        <v>264</v>
      </c>
      <c r="AQ294" t="s">
        <v>265</v>
      </c>
      <c r="AR294" t="s">
        <v>266</v>
      </c>
      <c r="AS294">
        <v>24.927684502269742</v>
      </c>
      <c r="AT294">
        <v>25.018533251912601</v>
      </c>
      <c r="AU294">
        <v>3.8276819534567359</v>
      </c>
      <c r="AV294">
        <v>10.342403734123019</v>
      </c>
      <c r="AW294">
        <v>56.703495053944643</v>
      </c>
      <c r="AX294">
        <v>38.47482293466993</v>
      </c>
      <c r="AY294">
        <v>78.55251446698982</v>
      </c>
      <c r="AZ294">
        <v>52.701700629546842</v>
      </c>
      <c r="BA294">
        <v>26.7582746887051</v>
      </c>
      <c r="BB294">
        <v>74.602377511719737</v>
      </c>
      <c r="BC294">
        <v>71.082357909762607</v>
      </c>
      <c r="BD294">
        <v>8.6190132944709461</v>
      </c>
      <c r="BE294">
        <v>60.375329421153268</v>
      </c>
      <c r="BF294">
        <v>35.821912442118609</v>
      </c>
      <c r="BG294">
        <v>77.302829285403845</v>
      </c>
      <c r="BH294">
        <v>4.3714222735640744</v>
      </c>
      <c r="BI294">
        <v>68.017237252125668</v>
      </c>
      <c r="BJ294">
        <v>65.912965100153045</v>
      </c>
      <c r="BK294">
        <v>46.597684648287633</v>
      </c>
      <c r="BL294">
        <v>37.355538248707141</v>
      </c>
      <c r="BM294">
        <v>5.3597388937478749</v>
      </c>
      <c r="BN294">
        <v>65.127485161273242</v>
      </c>
      <c r="BO294">
        <v>5809.129769999975</v>
      </c>
      <c r="BP294">
        <v>4908.3298569999979</v>
      </c>
      <c r="BQ294">
        <v>4266.1125300000022</v>
      </c>
      <c r="BR294">
        <v>2891.1282009999991</v>
      </c>
      <c r="BS294">
        <v>1028.2793079999999</v>
      </c>
      <c r="BT294">
        <v>476.85435400000028</v>
      </c>
      <c r="BU294">
        <v>198.25479000000001</v>
      </c>
      <c r="BV294">
        <v>173.00727400000011</v>
      </c>
      <c r="BW294">
        <v>113.253091</v>
      </c>
      <c r="BX294">
        <v>43.864845999999993</v>
      </c>
      <c r="BY294">
        <v>5289.2448429999886</v>
      </c>
      <c r="BZ294">
        <v>4522.5246449999968</v>
      </c>
      <c r="CA294">
        <v>3897.7359070000011</v>
      </c>
      <c r="CB294">
        <v>2901.3459869999988</v>
      </c>
      <c r="CC294">
        <v>1286.8939289999989</v>
      </c>
      <c r="CD294">
        <v>664.81985500000008</v>
      </c>
      <c r="CE294">
        <v>408.78246799999982</v>
      </c>
      <c r="CF294">
        <v>209.46003200000001</v>
      </c>
      <c r="CG294">
        <v>287.05835599999989</v>
      </c>
      <c r="CH294">
        <v>1045.927473</v>
      </c>
      <c r="CI294">
        <v>769.04197100000056</v>
      </c>
      <c r="CJ294">
        <v>3006.8686709999979</v>
      </c>
      <c r="CK294">
        <v>860.7038840000007</v>
      </c>
      <c r="CL294">
        <v>733.23327500000016</v>
      </c>
      <c r="CM294">
        <v>749.25256900000079</v>
      </c>
      <c r="CN294">
        <v>1476.7120819999991</v>
      </c>
      <c r="CO294">
        <v>133.961679</v>
      </c>
      <c r="CP294">
        <v>971.19229399999892</v>
      </c>
      <c r="CQ294">
        <v>960.90155599999935</v>
      </c>
      <c r="CR294">
        <v>695.93399799999986</v>
      </c>
      <c r="CS294">
        <v>82.12096600000001</v>
      </c>
      <c r="CT294">
        <v>471.56386499999962</v>
      </c>
      <c r="CU294">
        <v>1119.0139849999989</v>
      </c>
      <c r="CV294">
        <v>1149.261493</v>
      </c>
      <c r="CW294">
        <v>1253.2910420000001</v>
      </c>
      <c r="CX294">
        <v>60.881596000000009</v>
      </c>
      <c r="CY294">
        <v>1792.9965559999989</v>
      </c>
    </row>
    <row r="295">
      <c r="A295" t="s">
        <v>691</v>
      </c>
      <c r="B295">
        <v>2016</v>
      </c>
      <c r="C295" t="s">
        <v>698</v>
      </c>
      <c r="D295">
        <v>162</v>
      </c>
      <c r="E295" t="s">
        <v>62</v>
      </c>
      <c r="F295" t="s">
        <v>285</v>
      </c>
      <c r="G295" t="s">
        <v>197</v>
      </c>
      <c r="H295">
        <v>0.75526358702714902</v>
      </c>
      <c r="I295">
        <v>1.097461040167103</v>
      </c>
      <c r="J295">
        <v>0.97029269386504702</v>
      </c>
      <c r="K295">
        <v>0.75891511444885662</v>
      </c>
      <c r="L295">
        <v>1.7213285043176609</v>
      </c>
      <c r="M295">
        <v>0.51214755610552898</v>
      </c>
      <c r="N295">
        <v>3.7269095487914701</v>
      </c>
      <c r="O295">
        <v>2.7886478824271719</v>
      </c>
      <c r="P295">
        <v>1.580966771706245</v>
      </c>
      <c r="Q295">
        <v>0.35527464713448897</v>
      </c>
      <c r="R295">
        <v>0.64706240494670031</v>
      </c>
      <c r="S295">
        <v>1.0750304461535229</v>
      </c>
      <c r="T295">
        <v>1.3296083121718749</v>
      </c>
      <c r="U295">
        <v>0.54022110044989269</v>
      </c>
      <c r="V295">
        <v>1.2752993639828629</v>
      </c>
      <c r="W295" t="s">
        <v>245</v>
      </c>
      <c r="X295" t="s">
        <v>442</v>
      </c>
      <c r="Y295" t="s">
        <v>246</v>
      </c>
      <c r="Z295" t="s">
        <v>247</v>
      </c>
      <c r="AA295" t="s">
        <v>249</v>
      </c>
      <c r="AB295" t="s">
        <v>250</v>
      </c>
      <c r="AC295" t="s">
        <v>251</v>
      </c>
      <c r="AD295" t="s">
        <v>252</v>
      </c>
      <c r="AE295" t="s">
        <v>253</v>
      </c>
      <c r="AF295" t="s">
        <v>254</v>
      </c>
      <c r="AG295" t="s">
        <v>255</v>
      </c>
      <c r="AH295" t="s">
        <v>256</v>
      </c>
      <c r="AI295" t="s">
        <v>257</v>
      </c>
      <c r="AJ295" t="s">
        <v>258</v>
      </c>
      <c r="AK295" t="s">
        <v>259</v>
      </c>
      <c r="AL295" t="s">
        <v>260</v>
      </c>
      <c r="AM295" t="s">
        <v>261</v>
      </c>
      <c r="AN295" t="s">
        <v>262</v>
      </c>
      <c r="AO295" t="s">
        <v>263</v>
      </c>
      <c r="AP295" t="s">
        <v>264</v>
      </c>
      <c r="AQ295" t="s">
        <v>265</v>
      </c>
      <c r="AR295" t="s">
        <v>266</v>
      </c>
      <c r="AS295">
        <v>0</v>
      </c>
      <c r="AT295">
        <v>0</v>
      </c>
      <c r="AU295">
        <v>2.709904553537875</v>
      </c>
      <c r="AV295">
        <v>0.23040471771840901</v>
      </c>
      <c r="AW295">
        <v>0</v>
      </c>
      <c r="AX295">
        <v>0</v>
      </c>
      <c r="AY295">
        <v>3.1536380399535551</v>
      </c>
      <c r="AZ295">
        <v>0.0211163439874846</v>
      </c>
      <c r="BA295">
        <v>0.23526123430952331</v>
      </c>
      <c r="BB295">
        <v>0.17014521084687359</v>
      </c>
      <c r="BC295">
        <v>0.79641491304004686</v>
      </c>
      <c r="BD295">
        <v>1.4318279265751179</v>
      </c>
      <c r="BE295">
        <v>0</v>
      </c>
      <c r="BF295">
        <v>0.18733789772079729</v>
      </c>
      <c r="BG295">
        <v>1.3961307506447931</v>
      </c>
      <c r="BH295">
        <v>1.47370106003337</v>
      </c>
      <c r="BI295">
        <v>0</v>
      </c>
      <c r="BJ295">
        <v>1.518676170792197</v>
      </c>
      <c r="BK295">
        <v>0.27228231740034409</v>
      </c>
      <c r="BL295">
        <v>0.39645647856678429</v>
      </c>
      <c r="BM295">
        <v>0.40733299899463737</v>
      </c>
      <c r="BN295">
        <v>3.4465209161504751</v>
      </c>
      <c r="BO295">
        <v>73.099063999999998</v>
      </c>
      <c r="BP295">
        <v>106.247759</v>
      </c>
      <c r="BQ295">
        <v>93.944627999999994</v>
      </c>
      <c r="BR295">
        <v>73.511955999999998</v>
      </c>
      <c r="BS295">
        <v>166.49038300000001</v>
      </c>
      <c r="BT295">
        <v>5.2708479999999991</v>
      </c>
      <c r="BU295">
        <v>38.319867000000002</v>
      </c>
      <c r="BV295">
        <v>28.647765</v>
      </c>
      <c r="BW295">
        <v>16.286049999999999</v>
      </c>
      <c r="BX295">
        <v>3.650798</v>
      </c>
      <c r="BY295">
        <v>55.989134</v>
      </c>
      <c r="BZ295">
        <v>92.967975999999993</v>
      </c>
      <c r="CA295">
        <v>115.122747</v>
      </c>
      <c r="CB295">
        <v>46.723128000000003</v>
      </c>
      <c r="CC295">
        <v>110.315477</v>
      </c>
      <c r="CD295">
        <v>0</v>
      </c>
      <c r="CE295">
        <v>0</v>
      </c>
      <c r="CF295">
        <v>148.29254399999999</v>
      </c>
      <c r="CG295">
        <v>6.3949930000000004</v>
      </c>
      <c r="CH295">
        <v>0</v>
      </c>
      <c r="CI295">
        <v>0</v>
      </c>
      <c r="CJ295">
        <v>120.71638299999999</v>
      </c>
      <c r="CK295">
        <v>0.344864</v>
      </c>
      <c r="CL295">
        <v>6.4466549999999998</v>
      </c>
      <c r="CM295">
        <v>1.7088159999999999</v>
      </c>
      <c r="CN295">
        <v>16.545252000000001</v>
      </c>
      <c r="CO295">
        <v>22.254296</v>
      </c>
      <c r="CP295">
        <v>0</v>
      </c>
      <c r="CQ295">
        <v>5.0252280000000003</v>
      </c>
      <c r="CR295">
        <v>12.568943000000001</v>
      </c>
      <c r="CS295">
        <v>27.684754999999999</v>
      </c>
      <c r="CT295">
        <v>0</v>
      </c>
      <c r="CU295">
        <v>25.782786000000002</v>
      </c>
      <c r="CV295">
        <v>6.7154319999999998</v>
      </c>
      <c r="CW295">
        <v>13.30125</v>
      </c>
      <c r="CX295">
        <v>4.6269200000000001</v>
      </c>
      <c r="CY295">
        <v>94.884672999999992</v>
      </c>
    </row>
    <row r="296">
      <c r="A296" t="s">
        <v>691</v>
      </c>
      <c r="B296">
        <v>2016</v>
      </c>
      <c r="C296" t="s">
        <v>698</v>
      </c>
      <c r="D296">
        <v>163</v>
      </c>
      <c r="E296" t="s">
        <v>62</v>
      </c>
      <c r="F296" t="s">
        <v>286</v>
      </c>
      <c r="G296" t="s">
        <v>197</v>
      </c>
      <c r="H296">
        <v>0.1603341289217558</v>
      </c>
      <c r="I296">
        <v>0.033925307269702998</v>
      </c>
      <c r="J296">
        <v>0.19525532975637461</v>
      </c>
      <c r="K296">
        <v>0.030930537677123102</v>
      </c>
      <c r="L296">
        <v>0.37402027149440331</v>
      </c>
      <c r="M296">
        <v>0.43667478725895847</v>
      </c>
      <c r="N296">
        <v>1.5425973361230201</v>
      </c>
      <c r="O296">
        <v>0.43746815004936729</v>
      </c>
      <c r="P296">
        <v>0</v>
      </c>
      <c r="Q296">
        <v>0.67789997617134312</v>
      </c>
      <c r="R296">
        <v>0.1024810613406677</v>
      </c>
      <c r="S296">
        <v>0.11488301582397641</v>
      </c>
      <c r="T296">
        <v>0</v>
      </c>
      <c r="U296">
        <v>0.16661897915919641</v>
      </c>
      <c r="V296">
        <v>0.13700290558573941</v>
      </c>
      <c r="W296" t="s">
        <v>245</v>
      </c>
      <c r="X296" t="s">
        <v>442</v>
      </c>
      <c r="Y296" t="s">
        <v>246</v>
      </c>
      <c r="Z296" t="s">
        <v>247</v>
      </c>
      <c r="AA296" t="s">
        <v>249</v>
      </c>
      <c r="AB296" t="s">
        <v>250</v>
      </c>
      <c r="AC296" t="s">
        <v>251</v>
      </c>
      <c r="AD296" t="s">
        <v>252</v>
      </c>
      <c r="AE296" t="s">
        <v>253</v>
      </c>
      <c r="AF296" t="s">
        <v>254</v>
      </c>
      <c r="AG296" t="s">
        <v>255</v>
      </c>
      <c r="AH296" t="s">
        <v>256</v>
      </c>
      <c r="AI296" t="s">
        <v>257</v>
      </c>
      <c r="AJ296" t="s">
        <v>258</v>
      </c>
      <c r="AK296" t="s">
        <v>259</v>
      </c>
      <c r="AL296" t="s">
        <v>260</v>
      </c>
      <c r="AM296" t="s">
        <v>261</v>
      </c>
      <c r="AN296" t="s">
        <v>262</v>
      </c>
      <c r="AO296" t="s">
        <v>263</v>
      </c>
      <c r="AP296" t="s">
        <v>264</v>
      </c>
      <c r="AQ296" t="s">
        <v>265</v>
      </c>
      <c r="AR296" t="s">
        <v>266</v>
      </c>
      <c r="AS296">
        <v>0</v>
      </c>
      <c r="AT296">
        <v>0</v>
      </c>
      <c r="AU296">
        <v>0.21656524495502291</v>
      </c>
      <c r="AV296">
        <v>0</v>
      </c>
      <c r="AW296">
        <v>0</v>
      </c>
      <c r="AX296">
        <v>0</v>
      </c>
      <c r="AY296">
        <v>0</v>
      </c>
      <c r="AZ296">
        <v>0</v>
      </c>
      <c r="BA296">
        <v>0.25421732700659427</v>
      </c>
      <c r="BB296">
        <v>0</v>
      </c>
      <c r="BC296">
        <v>0</v>
      </c>
      <c r="BD296">
        <v>0</v>
      </c>
      <c r="BE296">
        <v>0.19443036946533371</v>
      </c>
      <c r="BF296">
        <v>0.28100684658119579</v>
      </c>
      <c r="BG296">
        <v>0</v>
      </c>
      <c r="BH296">
        <v>0.0284920543808584</v>
      </c>
      <c r="BI296">
        <v>0</v>
      </c>
      <c r="BJ296">
        <v>0</v>
      </c>
      <c r="BK296">
        <v>0</v>
      </c>
      <c r="BL296">
        <v>1.396755912782252</v>
      </c>
      <c r="BM296">
        <v>0</v>
      </c>
      <c r="BN296">
        <v>0</v>
      </c>
      <c r="BO296">
        <v>15.518125</v>
      </c>
      <c r="BP296">
        <v>3.2843879999999999</v>
      </c>
      <c r="BQ296">
        <v>18.904800000000002</v>
      </c>
      <c r="BR296">
        <v>2.9960719999999998</v>
      </c>
      <c r="BS296">
        <v>36.175998999999997</v>
      </c>
      <c r="BT296">
        <v>4.4941079999999998</v>
      </c>
      <c r="BU296">
        <v>15.860896</v>
      </c>
      <c r="BV296">
        <v>4.4941079999999998</v>
      </c>
      <c r="BW296">
        <v>0</v>
      </c>
      <c r="BX296">
        <v>6.9660919999999997</v>
      </c>
      <c r="BY296">
        <v>8.8674999999999997</v>
      </c>
      <c r="BZ296">
        <v>9.9350129999999996</v>
      </c>
      <c r="CA296">
        <v>0</v>
      </c>
      <c r="CB296">
        <v>14.410691999999999</v>
      </c>
      <c r="CC296">
        <v>11.850975</v>
      </c>
      <c r="CD296">
        <v>0</v>
      </c>
      <c r="CE296">
        <v>0</v>
      </c>
      <c r="CF296">
        <v>11.850975</v>
      </c>
      <c r="CG296">
        <v>0</v>
      </c>
      <c r="CH296">
        <v>0</v>
      </c>
      <c r="CI296">
        <v>0</v>
      </c>
      <c r="CJ296">
        <v>0</v>
      </c>
      <c r="CK296">
        <v>0</v>
      </c>
      <c r="CL296">
        <v>6.9660919999999997</v>
      </c>
      <c r="CM296">
        <v>0</v>
      </c>
      <c r="CN296">
        <v>0</v>
      </c>
      <c r="CO296">
        <v>0</v>
      </c>
      <c r="CP296">
        <v>3.1275900000000001</v>
      </c>
      <c r="CQ296">
        <v>7.5378420000000004</v>
      </c>
      <c r="CR296">
        <v>0</v>
      </c>
      <c r="CS296">
        <v>0.53524799999999995</v>
      </c>
      <c r="CT296">
        <v>0</v>
      </c>
      <c r="CU296">
        <v>0</v>
      </c>
      <c r="CV296">
        <v>0</v>
      </c>
      <c r="CW296">
        <v>46.861637000000002</v>
      </c>
      <c r="CX296">
        <v>0</v>
      </c>
      <c r="CY296">
        <v>0</v>
      </c>
    </row>
    <row r="297">
      <c r="A297" t="s">
        <v>691</v>
      </c>
      <c r="B297">
        <v>2016</v>
      </c>
      <c r="C297" t="s">
        <v>698</v>
      </c>
      <c r="D297">
        <v>164</v>
      </c>
      <c r="E297" t="s">
        <v>62</v>
      </c>
      <c r="F297" t="s">
        <v>287</v>
      </c>
      <c r="G297" t="s">
        <v>197</v>
      </c>
      <c r="H297">
        <v>1.946749884637313</v>
      </c>
      <c r="I297">
        <v>1.7271023657435871</v>
      </c>
      <c r="J297">
        <v>2.0014004699061689</v>
      </c>
      <c r="K297">
        <v>0.98702665291625136</v>
      </c>
      <c r="L297">
        <v>2.427601829406393</v>
      </c>
      <c r="M297">
        <v>0.33911393715931881</v>
      </c>
      <c r="N297">
        <v>0.81252512207864225</v>
      </c>
      <c r="O297">
        <v>1.409088623176973</v>
      </c>
      <c r="P297">
        <v>1.5606062809366801</v>
      </c>
      <c r="Q297">
        <v>0.76440124520698605</v>
      </c>
      <c r="R297">
        <v>1.955019771615405</v>
      </c>
      <c r="S297">
        <v>1.913413567812603</v>
      </c>
      <c r="T297">
        <v>1.9235435819725639</v>
      </c>
      <c r="U297">
        <v>1.0230722369156999</v>
      </c>
      <c r="V297">
        <v>2.7732696004999871</v>
      </c>
      <c r="W297" t="s">
        <v>245</v>
      </c>
      <c r="X297" t="s">
        <v>442</v>
      </c>
      <c r="Y297" t="s">
        <v>246</v>
      </c>
      <c r="Z297" t="s">
        <v>247</v>
      </c>
      <c r="AA297" t="s">
        <v>249</v>
      </c>
      <c r="AB297" t="s">
        <v>250</v>
      </c>
      <c r="AC297" t="s">
        <v>251</v>
      </c>
      <c r="AD297" t="s">
        <v>252</v>
      </c>
      <c r="AE297" t="s">
        <v>253</v>
      </c>
      <c r="AF297" t="s">
        <v>254</v>
      </c>
      <c r="AG297" t="s">
        <v>255</v>
      </c>
      <c r="AH297" t="s">
        <v>256</v>
      </c>
      <c r="AI297" t="s">
        <v>257</v>
      </c>
      <c r="AJ297" t="s">
        <v>258</v>
      </c>
      <c r="AK297" t="s">
        <v>259</v>
      </c>
      <c r="AL297" t="s">
        <v>260</v>
      </c>
      <c r="AM297" t="s">
        <v>261</v>
      </c>
      <c r="AN297" t="s">
        <v>262</v>
      </c>
      <c r="AO297" t="s">
        <v>263</v>
      </c>
      <c r="AP297" t="s">
        <v>264</v>
      </c>
      <c r="AQ297" t="s">
        <v>265</v>
      </c>
      <c r="AR297" t="s">
        <v>266</v>
      </c>
      <c r="AS297">
        <v>0</v>
      </c>
      <c r="AT297">
        <v>0.85284958556249324</v>
      </c>
      <c r="AU297">
        <v>3.441182256693581</v>
      </c>
      <c r="AV297">
        <v>0</v>
      </c>
      <c r="AW297">
        <v>10.51894775016927</v>
      </c>
      <c r="AX297">
        <v>9.2595620751484482</v>
      </c>
      <c r="AY297">
        <v>0.90207393471827269</v>
      </c>
      <c r="AZ297">
        <v>0</v>
      </c>
      <c r="BA297">
        <v>5.548867427845857</v>
      </c>
      <c r="BB297">
        <v>0.23394966491445121</v>
      </c>
      <c r="BC297">
        <v>0.074002064279864097</v>
      </c>
      <c r="BD297">
        <v>0</v>
      </c>
      <c r="BE297">
        <v>0</v>
      </c>
      <c r="BF297">
        <v>0</v>
      </c>
      <c r="BG297">
        <v>0.33079084985330121</v>
      </c>
      <c r="BH297">
        <v>0.53208105631329794</v>
      </c>
      <c r="BI297">
        <v>1.418742609121453</v>
      </c>
      <c r="BJ297">
        <v>3.3686521510590159</v>
      </c>
      <c r="BK297">
        <v>0.20421173805025811</v>
      </c>
      <c r="BL297">
        <v>0.45696814392545848</v>
      </c>
      <c r="BM297">
        <v>0.67093359483478332</v>
      </c>
      <c r="BN297">
        <v>0</v>
      </c>
      <c r="BO297">
        <v>188.41845000000001</v>
      </c>
      <c r="BP297">
        <v>167.204802</v>
      </c>
      <c r="BQ297">
        <v>193.77742799999999</v>
      </c>
      <c r="BR297">
        <v>95.607872999999984</v>
      </c>
      <c r="BS297">
        <v>234.80257099999989</v>
      </c>
      <c r="BT297">
        <v>3.4900449999999998</v>
      </c>
      <c r="BU297">
        <v>8.354336</v>
      </c>
      <c r="BV297">
        <v>14.47556</v>
      </c>
      <c r="BW297">
        <v>16.076309999999999</v>
      </c>
      <c r="BX297">
        <v>7.8549779999999991</v>
      </c>
      <c r="BY297">
        <v>169.16430800000001</v>
      </c>
      <c r="BZ297">
        <v>165.47083599999999</v>
      </c>
      <c r="CA297">
        <v>166.54801200000011</v>
      </c>
      <c r="CB297">
        <v>88.484390999999988</v>
      </c>
      <c r="CC297">
        <v>239.89234799999991</v>
      </c>
      <c r="CD297">
        <v>0</v>
      </c>
      <c r="CE297">
        <v>13.934868</v>
      </c>
      <c r="CF297">
        <v>188.309832</v>
      </c>
      <c r="CG297">
        <v>0</v>
      </c>
      <c r="CH297">
        <v>194.02783600000001</v>
      </c>
      <c r="CI297">
        <v>185.08186200000009</v>
      </c>
      <c r="CJ297">
        <v>34.529994000000002</v>
      </c>
      <c r="CK297">
        <v>0</v>
      </c>
      <c r="CL297">
        <v>152.05069399999999</v>
      </c>
      <c r="CM297">
        <v>2.3496220000000001</v>
      </c>
      <c r="CN297">
        <v>1.5373680000000001</v>
      </c>
      <c r="CO297">
        <v>0</v>
      </c>
      <c r="CP297">
        <v>0</v>
      </c>
      <c r="CQ297">
        <v>0</v>
      </c>
      <c r="CR297">
        <v>2.9780099999999998</v>
      </c>
      <c r="CS297">
        <v>9.9956049999999994</v>
      </c>
      <c r="CT297">
        <v>9.8361499999999999</v>
      </c>
      <c r="CU297">
        <v>57.190097000000009</v>
      </c>
      <c r="CV297">
        <v>5.0365739999999999</v>
      </c>
      <c r="CW297">
        <v>15.331436999999999</v>
      </c>
      <c r="CX297">
        <v>7.6211750000000009</v>
      </c>
      <c r="CY297">
        <v>0</v>
      </c>
    </row>
    <row r="298">
      <c r="A298" t="s">
        <v>691</v>
      </c>
      <c r="B298">
        <v>2018</v>
      </c>
      <c r="C298" t="s">
        <v>699</v>
      </c>
      <c r="D298">
        <v>16</v>
      </c>
      <c r="E298" t="s">
        <v>13</v>
      </c>
      <c r="F298" t="s">
        <v>14</v>
      </c>
      <c r="G298" t="s">
        <v>704</v>
      </c>
      <c r="H298">
        <v>19.695999904154</v>
      </c>
      <c r="I298">
        <v>24.181398555340731</v>
      </c>
      <c r="J298">
        <v>31.30765443164896</v>
      </c>
      <c r="K298">
        <v>52.666311480229552</v>
      </c>
      <c r="L298">
        <v>87.126027319700228</v>
      </c>
      <c r="M298">
        <v>22.28191977708935</v>
      </c>
      <c r="N298">
        <v>66.739395791559701</v>
      </c>
      <c r="O298">
        <v>86.27484444823375</v>
      </c>
      <c r="P298">
        <v>91.981765883241778</v>
      </c>
      <c r="Q298">
        <v>95.427072283905488</v>
      </c>
      <c r="R298">
        <v>19.990264464359679</v>
      </c>
      <c r="S298">
        <v>22.595095093161341</v>
      </c>
      <c r="T298">
        <v>27.556044179413401</v>
      </c>
      <c r="U298">
        <v>37.368486140464263</v>
      </c>
      <c r="V298">
        <v>63.016512164561448</v>
      </c>
      <c r="W298" t="s">
        <v>344</v>
      </c>
      <c r="X298" t="s">
        <v>524</v>
      </c>
      <c r="Y298" t="s">
        <v>346</v>
      </c>
      <c r="Z298" t="s">
        <v>347</v>
      </c>
      <c r="AA298" t="s">
        <v>348</v>
      </c>
      <c r="AB298" t="s">
        <v>349</v>
      </c>
      <c r="AC298" t="s">
        <v>350</v>
      </c>
      <c r="AD298" t="s">
        <v>351</v>
      </c>
      <c r="AE298" t="s">
        <v>352</v>
      </c>
      <c r="AF298" t="s">
        <v>353</v>
      </c>
      <c r="AG298" t="s">
        <v>354</v>
      </c>
      <c r="AH298" t="s">
        <v>355</v>
      </c>
      <c r="AI298" t="s">
        <v>356</v>
      </c>
      <c r="AJ298" t="s">
        <v>357</v>
      </c>
      <c r="AK298" t="s">
        <v>358</v>
      </c>
      <c r="AL298" t="s">
        <v>359</v>
      </c>
      <c r="AM298" t="s">
        <v>360</v>
      </c>
      <c r="AN298" t="s">
        <v>361</v>
      </c>
      <c r="AO298" t="s">
        <v>362</v>
      </c>
      <c r="AP298" t="s">
        <v>363</v>
      </c>
      <c r="AQ298" t="s">
        <v>364</v>
      </c>
      <c r="AR298" t="s">
        <v>365</v>
      </c>
      <c r="AS298">
        <v>43.228370532774221</v>
      </c>
      <c r="AT298">
        <v>27.598825106649429</v>
      </c>
      <c r="AU298">
        <v>78.947551257009579</v>
      </c>
      <c r="AV298">
        <v>40.067542419665578</v>
      </c>
      <c r="AW298">
        <v>37.901643776814517</v>
      </c>
      <c r="AX298">
        <v>29.998522662899841</v>
      </c>
      <c r="AY298">
        <v>32.095508406504941</v>
      </c>
      <c r="AZ298">
        <v>12.18472632424953</v>
      </c>
      <c r="BA298">
        <v>44.250981123120212</v>
      </c>
      <c r="BB298">
        <v>34.035933661648443</v>
      </c>
      <c r="BC298">
        <v>43.002793306061292</v>
      </c>
      <c r="BD298">
        <v>54.483403434039943</v>
      </c>
      <c r="BE298">
        <v>52.473219397676843</v>
      </c>
      <c r="BF298">
        <v>38.502156304297849</v>
      </c>
      <c r="BG298">
        <v>24.977978728111331</v>
      </c>
      <c r="BH298">
        <v>55.903188642922103</v>
      </c>
      <c r="BI298">
        <v>20.723676549486751</v>
      </c>
      <c r="BJ298">
        <v>35.144137904797581</v>
      </c>
      <c r="BK298">
        <v>36.338237143894297</v>
      </c>
      <c r="BL298">
        <v>30.13844211501128</v>
      </c>
      <c r="BM298">
        <v>48.212865950309371</v>
      </c>
      <c r="BN298">
        <v>24.519417799712429</v>
      </c>
      <c r="BO298">
        <v>3165.987188340102</v>
      </c>
      <c r="BP298">
        <v>3885.5359652892789</v>
      </c>
      <c r="BQ298">
        <v>5034.2219204932353</v>
      </c>
      <c r="BR298">
        <v>8466.0968109116257</v>
      </c>
      <c r="BS298">
        <v>14003.68659310984</v>
      </c>
      <c r="BT298">
        <v>828.84356231191327</v>
      </c>
      <c r="BU298">
        <v>2480.0973306888941</v>
      </c>
      <c r="BV298">
        <v>3208.4970287145379</v>
      </c>
      <c r="BW298">
        <v>3419.2460896698908</v>
      </c>
      <c r="BX298">
        <v>3549.269449999028</v>
      </c>
      <c r="BY298">
        <v>2469.5521662388192</v>
      </c>
      <c r="BZ298">
        <v>2791.7328022432562</v>
      </c>
      <c r="CA298">
        <v>3405.3776004677161</v>
      </c>
      <c r="CB298">
        <v>4617.7806869014803</v>
      </c>
      <c r="CC298">
        <v>7785.1317609085281</v>
      </c>
      <c r="CD298">
        <v>1711.5115857322</v>
      </c>
      <c r="CE298">
        <v>732.5809736758506</v>
      </c>
      <c r="CF298">
        <v>8734.5170127139299</v>
      </c>
      <c r="CG298">
        <v>1281.154440705124</v>
      </c>
      <c r="CH298">
        <v>1315.295482784624</v>
      </c>
      <c r="CI298">
        <v>787.28666357661996</v>
      </c>
      <c r="CJ298">
        <v>1957.4985135668951</v>
      </c>
      <c r="CK298">
        <v>427.77926496543893</v>
      </c>
      <c r="CL298">
        <v>2028.9458242575561</v>
      </c>
      <c r="CM298">
        <v>420.52963549711421</v>
      </c>
      <c r="CN298">
        <v>1067.927077829969</v>
      </c>
      <c r="CO298">
        <v>1234.877694459972</v>
      </c>
      <c r="CP298">
        <v>1513.8364642516619</v>
      </c>
      <c r="CQ298">
        <v>1675.0748665840649</v>
      </c>
      <c r="CR298">
        <v>283.91165760305108</v>
      </c>
      <c r="CS298">
        <v>1580.519271672686</v>
      </c>
      <c r="CT298">
        <v>184.2769086967609</v>
      </c>
      <c r="CU298">
        <v>967.16458800185114</v>
      </c>
      <c r="CV298">
        <v>969.64712855630319</v>
      </c>
      <c r="CW298">
        <v>1397.945140203183</v>
      </c>
      <c r="CX298">
        <v>3191.1001949378128</v>
      </c>
      <c r="CY298">
        <v>1092.1480878714081</v>
      </c>
    </row>
    <row r="299">
      <c r="A299" t="s">
        <v>691</v>
      </c>
      <c r="B299">
        <v>2018</v>
      </c>
      <c r="C299" t="s">
        <v>699</v>
      </c>
      <c r="D299">
        <v>17</v>
      </c>
      <c r="E299" t="s">
        <v>13</v>
      </c>
      <c r="F299" t="s">
        <v>51</v>
      </c>
      <c r="G299" t="s">
        <v>197</v>
      </c>
      <c r="H299">
        <v>80.304000095845922</v>
      </c>
      <c r="I299">
        <v>75.818601444659109</v>
      </c>
      <c r="J299">
        <v>68.692345568350973</v>
      </c>
      <c r="K299">
        <v>47.333688519770547</v>
      </c>
      <c r="L299">
        <v>12.87397268029976</v>
      </c>
      <c r="M299">
        <v>77.7180802229107</v>
      </c>
      <c r="N299">
        <v>33.260604208440363</v>
      </c>
      <c r="O299">
        <v>13.72515555176621</v>
      </c>
      <c r="P299">
        <v>8.0182341167581761</v>
      </c>
      <c r="Q299">
        <v>4.5729277160945392</v>
      </c>
      <c r="R299">
        <v>80.00973553564026</v>
      </c>
      <c r="S299">
        <v>77.404904906838638</v>
      </c>
      <c r="T299">
        <v>72.44395582058651</v>
      </c>
      <c r="U299">
        <v>62.631513859535872</v>
      </c>
      <c r="V299">
        <v>36.983487835438417</v>
      </c>
      <c r="W299" t="s">
        <v>344</v>
      </c>
      <c r="X299" t="s">
        <v>524</v>
      </c>
      <c r="Y299" t="s">
        <v>346</v>
      </c>
      <c r="Z299" t="s">
        <v>347</v>
      </c>
      <c r="AA299" t="s">
        <v>348</v>
      </c>
      <c r="AB299" t="s">
        <v>349</v>
      </c>
      <c r="AC299" t="s">
        <v>350</v>
      </c>
      <c r="AD299" t="s">
        <v>351</v>
      </c>
      <c r="AE299" t="s">
        <v>352</v>
      </c>
      <c r="AF299" t="s">
        <v>353</v>
      </c>
      <c r="AG299" t="s">
        <v>354</v>
      </c>
      <c r="AH299" t="s">
        <v>355</v>
      </c>
      <c r="AI299" t="s">
        <v>356</v>
      </c>
      <c r="AJ299" t="s">
        <v>357</v>
      </c>
      <c r="AK299" t="s">
        <v>358</v>
      </c>
      <c r="AL299" t="s">
        <v>359</v>
      </c>
      <c r="AM299" t="s">
        <v>360</v>
      </c>
      <c r="AN299" t="s">
        <v>361</v>
      </c>
      <c r="AO299" t="s">
        <v>362</v>
      </c>
      <c r="AP299" t="s">
        <v>363</v>
      </c>
      <c r="AQ299" t="s">
        <v>364</v>
      </c>
      <c r="AR299" t="s">
        <v>365</v>
      </c>
      <c r="AS299">
        <v>56.771629467225779</v>
      </c>
      <c r="AT299">
        <v>72.401174893350529</v>
      </c>
      <c r="AU299">
        <v>21.05244874299035</v>
      </c>
      <c r="AV299">
        <v>59.932457580334287</v>
      </c>
      <c r="AW299">
        <v>62.098356223185533</v>
      </c>
      <c r="AX299">
        <v>70.001477337100098</v>
      </c>
      <c r="AY299">
        <v>67.904491593494797</v>
      </c>
      <c r="AZ299">
        <v>87.815273675750461</v>
      </c>
      <c r="BA299">
        <v>55.749018876879767</v>
      </c>
      <c r="BB299">
        <v>65.964066338351486</v>
      </c>
      <c r="BC299">
        <v>56.997206693938423</v>
      </c>
      <c r="BD299">
        <v>45.516596565960263</v>
      </c>
      <c r="BE299">
        <v>47.526780602323299</v>
      </c>
      <c r="BF299">
        <v>61.497843695702059</v>
      </c>
      <c r="BG299">
        <v>75.022021271888633</v>
      </c>
      <c r="BH299">
        <v>44.096811357077733</v>
      </c>
      <c r="BI299">
        <v>79.276323450513289</v>
      </c>
      <c r="BJ299">
        <v>64.855862095202383</v>
      </c>
      <c r="BK299">
        <v>63.661762856105788</v>
      </c>
      <c r="BL299">
        <v>69.861557884988827</v>
      </c>
      <c r="BM299">
        <v>51.787134049690629</v>
      </c>
      <c r="BN299">
        <v>75.480582200287643</v>
      </c>
      <c r="BO299">
        <v>12908.27765602748</v>
      </c>
      <c r="BP299">
        <v>12182.748738744551</v>
      </c>
      <c r="BQ299">
        <v>11045.62184897206</v>
      </c>
      <c r="BR299">
        <v>7608.878961959289</v>
      </c>
      <c r="BS299">
        <v>2069.2218406980201</v>
      </c>
      <c r="BT299">
        <v>2890.9596261195652</v>
      </c>
      <c r="BU299">
        <v>1235.9946435847851</v>
      </c>
      <c r="BV299">
        <v>510.42828402790889</v>
      </c>
      <c r="BW299">
        <v>298.06250604695242</v>
      </c>
      <c r="BX299">
        <v>170.08331337569061</v>
      </c>
      <c r="BY299">
        <v>9884.222195484821</v>
      </c>
      <c r="BZ299">
        <v>9563.7487336065551</v>
      </c>
      <c r="CA299">
        <v>8952.6284264343831</v>
      </c>
      <c r="CB299">
        <v>7739.6390639113524</v>
      </c>
      <c r="CC299">
        <v>4568.9822538094049</v>
      </c>
      <c r="CD299">
        <v>2247.7206606801251</v>
      </c>
      <c r="CE299">
        <v>1921.810910199483</v>
      </c>
      <c r="CF299">
        <v>2329.178914065566</v>
      </c>
      <c r="CG299">
        <v>1916.332510918638</v>
      </c>
      <c r="CH299">
        <v>2154.9906360175041</v>
      </c>
      <c r="CI299">
        <v>1837.1314533537941</v>
      </c>
      <c r="CJ299">
        <v>4141.4810968329048</v>
      </c>
      <c r="CK299">
        <v>3083.0034443194668</v>
      </c>
      <c r="CL299">
        <v>2556.1408173524619</v>
      </c>
      <c r="CM299">
        <v>815.01641908626596</v>
      </c>
      <c r="CN299">
        <v>1415.4629434397441</v>
      </c>
      <c r="CO299">
        <v>1031.6431479007169</v>
      </c>
      <c r="CP299">
        <v>1371.133205283588</v>
      </c>
      <c r="CQ299">
        <v>2675.5252747308282</v>
      </c>
      <c r="CR299">
        <v>852.73619006095635</v>
      </c>
      <c r="CS299">
        <v>1246.7242363285211</v>
      </c>
      <c r="CT299">
        <v>704.93263024156442</v>
      </c>
      <c r="CU299">
        <v>1784.829473203507</v>
      </c>
      <c r="CV299">
        <v>1698.746290520791</v>
      </c>
      <c r="CW299">
        <v>3240.4669411794162</v>
      </c>
      <c r="CX299">
        <v>3427.6728898788479</v>
      </c>
      <c r="CY299">
        <v>3362.0689608067119</v>
      </c>
    </row>
    <row r="300">
      <c r="A300" t="s">
        <v>691</v>
      </c>
      <c r="B300">
        <v>2018</v>
      </c>
      <c r="C300" t="s">
        <v>699</v>
      </c>
      <c r="D300">
        <v>18</v>
      </c>
      <c r="E300" t="s">
        <v>60</v>
      </c>
      <c r="F300" t="s">
        <v>15</v>
      </c>
      <c r="G300" t="s">
        <v>705</v>
      </c>
      <c r="H300">
        <v>17.28119662056778</v>
      </c>
      <c r="I300">
        <v>22.134868968408881</v>
      </c>
      <c r="J300">
        <v>29.414797229936418</v>
      </c>
      <c r="K300">
        <v>50.50212418082819</v>
      </c>
      <c r="L300">
        <v>83.83436991015941</v>
      </c>
      <c r="M300">
        <v>18.968221965884329</v>
      </c>
      <c r="N300">
        <v>63.222319446070188</v>
      </c>
      <c r="O300">
        <v>80.932649272478869</v>
      </c>
      <c r="P300">
        <v>87.797646367962514</v>
      </c>
      <c r="Q300">
        <v>93.746433979574803</v>
      </c>
      <c r="R300">
        <v>17.581315319994399</v>
      </c>
      <c r="S300">
        <v>20.534254959517419</v>
      </c>
      <c r="T300">
        <v>25.85790759032913</v>
      </c>
      <c r="U300">
        <v>35.635546767819562</v>
      </c>
      <c r="V300">
        <v>60.968612525230249</v>
      </c>
      <c r="W300" t="s">
        <v>344</v>
      </c>
      <c r="X300" t="s">
        <v>524</v>
      </c>
      <c r="Y300" t="s">
        <v>346</v>
      </c>
      <c r="Z300" t="s">
        <v>347</v>
      </c>
      <c r="AA300" t="s">
        <v>348</v>
      </c>
      <c r="AB300" t="s">
        <v>349</v>
      </c>
      <c r="AC300" t="s">
        <v>350</v>
      </c>
      <c r="AD300" t="s">
        <v>351</v>
      </c>
      <c r="AE300" t="s">
        <v>352</v>
      </c>
      <c r="AF300" t="s">
        <v>353</v>
      </c>
      <c r="AG300" t="s">
        <v>354</v>
      </c>
      <c r="AH300" t="s">
        <v>355</v>
      </c>
      <c r="AI300" t="s">
        <v>356</v>
      </c>
      <c r="AJ300" t="s">
        <v>357</v>
      </c>
      <c r="AK300" t="s">
        <v>358</v>
      </c>
      <c r="AL300" t="s">
        <v>359</v>
      </c>
      <c r="AM300" t="s">
        <v>360</v>
      </c>
      <c r="AN300" t="s">
        <v>361</v>
      </c>
      <c r="AO300" t="s">
        <v>362</v>
      </c>
      <c r="AP300" t="s">
        <v>363</v>
      </c>
      <c r="AQ300" t="s">
        <v>364</v>
      </c>
      <c r="AR300" t="s">
        <v>365</v>
      </c>
      <c r="AS300">
        <v>42.655302327630032</v>
      </c>
      <c r="AT300">
        <v>27.438396171172901</v>
      </c>
      <c r="AU300">
        <v>73.967186117846623</v>
      </c>
      <c r="AV300">
        <v>39.72300558161006</v>
      </c>
      <c r="AW300">
        <v>26.022990426397492</v>
      </c>
      <c r="AX300">
        <v>25.675317829793279</v>
      </c>
      <c r="AY300">
        <v>28.869192693070332</v>
      </c>
      <c r="AZ300">
        <v>10.68391747589799</v>
      </c>
      <c r="BA300">
        <v>43.979121165688021</v>
      </c>
      <c r="BB300">
        <v>31.760203698607739</v>
      </c>
      <c r="BC300">
        <v>40.803615361917082</v>
      </c>
      <c r="BD300">
        <v>51.403077469418648</v>
      </c>
      <c r="BE300">
        <v>50.680995480332022</v>
      </c>
      <c r="BF300">
        <v>37.931228695923913</v>
      </c>
      <c r="BG300">
        <v>24.32285770878152</v>
      </c>
      <c r="BH300">
        <v>54.807640113058113</v>
      </c>
      <c r="BI300">
        <v>19.713912318110069</v>
      </c>
      <c r="BJ300">
        <v>31.91633300912229</v>
      </c>
      <c r="BK300">
        <v>35.745212553635987</v>
      </c>
      <c r="BL300">
        <v>29.861985245590141</v>
      </c>
      <c r="BM300">
        <v>46.737578183500297</v>
      </c>
      <c r="BN300">
        <v>23.90990489423157</v>
      </c>
      <c r="BO300">
        <v>2777.8253130659659</v>
      </c>
      <c r="BP300">
        <v>3556.6937647087798</v>
      </c>
      <c r="BQ300">
        <v>4729.8534396787873</v>
      </c>
      <c r="BR300">
        <v>8109.0440521319006</v>
      </c>
      <c r="BS300">
        <v>13474.62151171969</v>
      </c>
      <c r="BT300">
        <v>705.58052547572504</v>
      </c>
      <c r="BU300">
        <v>2346.8258038011531</v>
      </c>
      <c r="BV300">
        <v>3009.8247800672839</v>
      </c>
      <c r="BW300">
        <v>3263.7094552733488</v>
      </c>
      <c r="BX300">
        <v>3486.7605827845709</v>
      </c>
      <c r="BY300">
        <v>2171.956024455259</v>
      </c>
      <c r="BZ300">
        <v>2537.1060800475002</v>
      </c>
      <c r="CA300">
        <v>3195.5217784436509</v>
      </c>
      <c r="CB300">
        <v>4398.621146398059</v>
      </c>
      <c r="CC300">
        <v>7532.1319045585533</v>
      </c>
      <c r="CD300">
        <v>1687.0860179281881</v>
      </c>
      <c r="CE300">
        <v>728.322561033174</v>
      </c>
      <c r="CF300">
        <v>8173.0993946822373</v>
      </c>
      <c r="CG300">
        <v>1270.137920264762</v>
      </c>
      <c r="CH300">
        <v>903.07222446447861</v>
      </c>
      <c r="CI300">
        <v>673.82769270456004</v>
      </c>
      <c r="CJ300">
        <v>1760.7261760373931</v>
      </c>
      <c r="CK300">
        <v>375.08912741809507</v>
      </c>
      <c r="CL300">
        <v>2016.480809665446</v>
      </c>
      <c r="CM300">
        <v>392.41194372579292</v>
      </c>
      <c r="CN300">
        <v>1013.312912215128</v>
      </c>
      <c r="CO300">
        <v>1165.0614644591831</v>
      </c>
      <c r="CP300">
        <v>1462.131347826107</v>
      </c>
      <c r="CQ300">
        <v>1650.236089247343</v>
      </c>
      <c r="CR300">
        <v>276.4652386372444</v>
      </c>
      <c r="CS300">
        <v>1549.5454469851029</v>
      </c>
      <c r="CT300">
        <v>175.29798883057219</v>
      </c>
      <c r="CU300">
        <v>878.33558896557122</v>
      </c>
      <c r="CV300">
        <v>953.82289941634167</v>
      </c>
      <c r="CW300">
        <v>1385.121931372141</v>
      </c>
      <c r="CX300">
        <v>3093.454245304662</v>
      </c>
      <c r="CY300">
        <v>1064.9990601215859</v>
      </c>
    </row>
    <row r="301">
      <c r="A301" t="s">
        <v>691</v>
      </c>
      <c r="B301">
        <v>2018</v>
      </c>
      <c r="C301" t="s">
        <v>699</v>
      </c>
      <c r="D301">
        <v>19</v>
      </c>
      <c r="E301" t="s">
        <v>60</v>
      </c>
      <c r="F301" t="s">
        <v>16</v>
      </c>
      <c r="G301" t="s">
        <v>706</v>
      </c>
      <c r="H301">
        <v>2.4148032835862212</v>
      </c>
      <c r="I301">
        <v>2.046529586931856</v>
      </c>
      <c r="J301">
        <v>1.892857201712538</v>
      </c>
      <c r="K301">
        <v>2.11071800582467</v>
      </c>
      <c r="L301">
        <v>3.2916574095408468</v>
      </c>
      <c r="M301">
        <v>3.313697811205023</v>
      </c>
      <c r="N301">
        <v>3.4805998486719019</v>
      </c>
      <c r="O301">
        <v>5.3421951757548793</v>
      </c>
      <c r="P301">
        <v>4.1841195152792769</v>
      </c>
      <c r="Q301">
        <v>1.6806383043306861</v>
      </c>
      <c r="R301">
        <v>2.4089491443652862</v>
      </c>
      <c r="S301">
        <v>2.0608401336439188</v>
      </c>
      <c r="T301">
        <v>1.698136589084269</v>
      </c>
      <c r="U301">
        <v>1.661560519106545</v>
      </c>
      <c r="V301">
        <v>2.0478996393312019</v>
      </c>
      <c r="W301" t="s">
        <v>344</v>
      </c>
      <c r="X301" t="s">
        <v>524</v>
      </c>
      <c r="Y301" t="s">
        <v>346</v>
      </c>
      <c r="Z301" t="s">
        <v>347</v>
      </c>
      <c r="AA301" t="s">
        <v>348</v>
      </c>
      <c r="AB301" t="s">
        <v>349</v>
      </c>
      <c r="AC301" t="s">
        <v>350</v>
      </c>
      <c r="AD301" t="s">
        <v>351</v>
      </c>
      <c r="AE301" t="s">
        <v>352</v>
      </c>
      <c r="AF301" t="s">
        <v>353</v>
      </c>
      <c r="AG301" t="s">
        <v>354</v>
      </c>
      <c r="AH301" t="s">
        <v>355</v>
      </c>
      <c r="AI301" t="s">
        <v>356</v>
      </c>
      <c r="AJ301" t="s">
        <v>357</v>
      </c>
      <c r="AK301" t="s">
        <v>358</v>
      </c>
      <c r="AL301" t="s">
        <v>359</v>
      </c>
      <c r="AM301" t="s">
        <v>360</v>
      </c>
      <c r="AN301" t="s">
        <v>361</v>
      </c>
      <c r="AO301" t="s">
        <v>362</v>
      </c>
      <c r="AP301" t="s">
        <v>363</v>
      </c>
      <c r="AQ301" t="s">
        <v>364</v>
      </c>
      <c r="AR301" t="s">
        <v>365</v>
      </c>
      <c r="AS301">
        <v>0.51463488332959673</v>
      </c>
      <c r="AT301">
        <v>0.16042893547652859</v>
      </c>
      <c r="AU301">
        <v>4.9535632920348789</v>
      </c>
      <c r="AV301">
        <v>0.344536838055511</v>
      </c>
      <c r="AW301">
        <v>11.87865335041702</v>
      </c>
      <c r="AX301">
        <v>4.323204833106554</v>
      </c>
      <c r="AY301">
        <v>3.2263157134345959</v>
      </c>
      <c r="AZ301">
        <v>1.50080884835154</v>
      </c>
      <c r="BA301">
        <v>0.27185995743217822</v>
      </c>
      <c r="BB301">
        <v>2.275729963040706</v>
      </c>
      <c r="BC301">
        <v>2.199177944144199</v>
      </c>
      <c r="BD301">
        <v>3.080325964621287</v>
      </c>
      <c r="BE301">
        <v>1.792223917344812</v>
      </c>
      <c r="BF301">
        <v>0.57092760837393197</v>
      </c>
      <c r="BG301">
        <v>0.6551210193298026</v>
      </c>
      <c r="BH301">
        <v>1.0955485298639911</v>
      </c>
      <c r="BI301">
        <v>1.009764231376671</v>
      </c>
      <c r="BJ301">
        <v>3.2278048956752938</v>
      </c>
      <c r="BK301">
        <v>0.59302459025830889</v>
      </c>
      <c r="BL301">
        <v>0.27645686942113429</v>
      </c>
      <c r="BM301">
        <v>1.47528776680907</v>
      </c>
      <c r="BN301">
        <v>0.6095129054808639</v>
      </c>
      <c r="BO301">
        <v>388.16187527413422</v>
      </c>
      <c r="BP301">
        <v>328.84220058049868</v>
      </c>
      <c r="BQ301">
        <v>304.36848081444901</v>
      </c>
      <c r="BR301">
        <v>338.91456188208917</v>
      </c>
      <c r="BS301">
        <v>529.06508139015216</v>
      </c>
      <c r="BT301">
        <v>123.2630368361885</v>
      </c>
      <c r="BU301">
        <v>129.20059892040771</v>
      </c>
      <c r="BV301">
        <v>198.67224864725409</v>
      </c>
      <c r="BW301">
        <v>155.53663439654261</v>
      </c>
      <c r="BX301">
        <v>62.508867214457382</v>
      </c>
      <c r="BY301">
        <v>297.59614178355991</v>
      </c>
      <c r="BZ301">
        <v>254.62672219575711</v>
      </c>
      <c r="CA301">
        <v>209.85582202406391</v>
      </c>
      <c r="CB301">
        <v>205.09227157311761</v>
      </c>
      <c r="CC301">
        <v>252.99985634997441</v>
      </c>
      <c r="CD301">
        <v>20.354639836676711</v>
      </c>
      <c r="CE301">
        <v>4.2584126426765723</v>
      </c>
      <c r="CF301">
        <v>547.35034910138438</v>
      </c>
      <c r="CG301">
        <v>11.01652044036207</v>
      </c>
      <c r="CH301">
        <v>412.22325832014559</v>
      </c>
      <c r="CI301">
        <v>113.45897087205969</v>
      </c>
      <c r="CJ301">
        <v>196.77233752950141</v>
      </c>
      <c r="CK301">
        <v>52.690137547343802</v>
      </c>
      <c r="CL301">
        <v>12.46501459210949</v>
      </c>
      <c r="CM301">
        <v>28.117691771321269</v>
      </c>
      <c r="CN301">
        <v>54.614165614841617</v>
      </c>
      <c r="CO301">
        <v>69.816230000789275</v>
      </c>
      <c r="CP301">
        <v>51.705116425554252</v>
      </c>
      <c r="CQ301">
        <v>24.83877733672205</v>
      </c>
      <c r="CR301">
        <v>7.4464189658067106</v>
      </c>
      <c r="CS301">
        <v>30.9738246875824</v>
      </c>
      <c r="CT301">
        <v>8.9789198661886189</v>
      </c>
      <c r="CU301">
        <v>88.828999036279939</v>
      </c>
      <c r="CV301">
        <v>15.824229139961609</v>
      </c>
      <c r="CW301">
        <v>12.82320883104199</v>
      </c>
      <c r="CX301">
        <v>97.645949633151517</v>
      </c>
      <c r="CY301">
        <v>27.149027749821979</v>
      </c>
    </row>
    <row r="302">
      <c r="A302" t="s">
        <v>691</v>
      </c>
      <c r="B302">
        <v>2018</v>
      </c>
      <c r="C302" t="s">
        <v>699</v>
      </c>
      <c r="D302">
        <v>20</v>
      </c>
      <c r="E302" t="s">
        <v>60</v>
      </c>
      <c r="F302" t="s">
        <v>22</v>
      </c>
      <c r="G302" t="s">
        <v>707</v>
      </c>
      <c r="H302">
        <v>49.971250048997241</v>
      </c>
      <c r="I302">
        <v>46.928934601708818</v>
      </c>
      <c r="J302">
        <v>42.674870569386293</v>
      </c>
      <c r="K302">
        <v>29.379901695210879</v>
      </c>
      <c r="L302">
        <v>9.6532306424063137</v>
      </c>
      <c r="M302">
        <v>44.956579259871333</v>
      </c>
      <c r="N302">
        <v>26.513453626079439</v>
      </c>
      <c r="O302">
        <v>13.15428745006086</v>
      </c>
      <c r="P302">
        <v>7.7935173910909494</v>
      </c>
      <c r="Q302">
        <v>4.5729277160945392</v>
      </c>
      <c r="R302">
        <v>50.601159005985089</v>
      </c>
      <c r="S302">
        <v>47.783079466641439</v>
      </c>
      <c r="T302">
        <v>46.244503073853757</v>
      </c>
      <c r="U302">
        <v>38.172230929305513</v>
      </c>
      <c r="V302">
        <v>20.3753226817777</v>
      </c>
      <c r="W302" t="s">
        <v>344</v>
      </c>
      <c r="X302" t="s">
        <v>524</v>
      </c>
      <c r="Y302" t="s">
        <v>346</v>
      </c>
      <c r="Z302" t="s">
        <v>347</v>
      </c>
      <c r="AA302" t="s">
        <v>348</v>
      </c>
      <c r="AB302" t="s">
        <v>349</v>
      </c>
      <c r="AC302" t="s">
        <v>350</v>
      </c>
      <c r="AD302" t="s">
        <v>351</v>
      </c>
      <c r="AE302" t="s">
        <v>352</v>
      </c>
      <c r="AF302" t="s">
        <v>353</v>
      </c>
      <c r="AG302" t="s">
        <v>354</v>
      </c>
      <c r="AH302" t="s">
        <v>355</v>
      </c>
      <c r="AI302" t="s">
        <v>356</v>
      </c>
      <c r="AJ302" t="s">
        <v>357</v>
      </c>
      <c r="AK302" t="s">
        <v>358</v>
      </c>
      <c r="AL302" t="s">
        <v>359</v>
      </c>
      <c r="AM302" t="s">
        <v>360</v>
      </c>
      <c r="AN302" t="s">
        <v>361</v>
      </c>
      <c r="AO302" t="s">
        <v>362</v>
      </c>
      <c r="AP302" t="s">
        <v>363</v>
      </c>
      <c r="AQ302" t="s">
        <v>364</v>
      </c>
      <c r="AR302" t="s">
        <v>365</v>
      </c>
      <c r="AS302">
        <v>24.58824235116688</v>
      </c>
      <c r="AT302">
        <v>65.491902779074977</v>
      </c>
      <c r="AU302">
        <v>18.167463475148001</v>
      </c>
      <c r="AV302">
        <v>19.084357666495009</v>
      </c>
      <c r="AW302">
        <v>41.686832947355498</v>
      </c>
      <c r="AX302">
        <v>21.46470895362226</v>
      </c>
      <c r="AY302">
        <v>40.616987540106017</v>
      </c>
      <c r="AZ302">
        <v>64.631178150895124</v>
      </c>
      <c r="BA302">
        <v>20.961763648524929</v>
      </c>
      <c r="BB302">
        <v>36.943105298081498</v>
      </c>
      <c r="BC302">
        <v>34.699287334244957</v>
      </c>
      <c r="BD302">
        <v>37.226634217262713</v>
      </c>
      <c r="BE302">
        <v>26.60443809776141</v>
      </c>
      <c r="BF302">
        <v>52.412378067179347</v>
      </c>
      <c r="BG302">
        <v>37.986127247805783</v>
      </c>
      <c r="BH302">
        <v>42.595827145550899</v>
      </c>
      <c r="BI302">
        <v>53.230002695992297</v>
      </c>
      <c r="BJ302">
        <v>39.682764961727187</v>
      </c>
      <c r="BK302">
        <v>35.641013487553892</v>
      </c>
      <c r="BL302">
        <v>31.99782045815132</v>
      </c>
      <c r="BM302">
        <v>48.425246511342721</v>
      </c>
      <c r="BN302">
        <v>36.073442731579213</v>
      </c>
      <c r="BO302">
        <v>8032.5110789169858</v>
      </c>
      <c r="BP302">
        <v>7540.674820372431</v>
      </c>
      <c r="BQ302">
        <v>6862.0525163788461</v>
      </c>
      <c r="BR302">
        <v>4717.4830951806262</v>
      </c>
      <c r="BS302">
        <v>1551.5549220582491</v>
      </c>
      <c r="BT302">
        <v>1672.2962687184181</v>
      </c>
      <c r="BU302">
        <v>984.18497870274098</v>
      </c>
      <c r="BV302">
        <v>489.19812569121649</v>
      </c>
      <c r="BW302">
        <v>289.70909188771111</v>
      </c>
      <c r="BX302">
        <v>170.08331337569061</v>
      </c>
      <c r="BY302">
        <v>6251.153008016403</v>
      </c>
      <c r="BZ302">
        <v>5903.8295607613272</v>
      </c>
      <c r="CA302">
        <v>5714.898476977779</v>
      </c>
      <c r="CB302">
        <v>4711.7330138023563</v>
      </c>
      <c r="CC302">
        <v>2517.1905949735042</v>
      </c>
      <c r="CD302">
        <v>972.50465035886123</v>
      </c>
      <c r="CE302">
        <v>1738.411751963291</v>
      </c>
      <c r="CF302">
        <v>2007.437250554241</v>
      </c>
      <c r="CG302">
        <v>610.21984618738793</v>
      </c>
      <c r="CH302">
        <v>1446.652377140309</v>
      </c>
      <c r="CI302">
        <v>563.32371052524763</v>
      </c>
      <c r="CJ302">
        <v>2477.2217884297002</v>
      </c>
      <c r="CK302">
        <v>2269.06022732875</v>
      </c>
      <c r="CL302">
        <v>961.11502489438146</v>
      </c>
      <c r="CM302">
        <v>456.44907995102989</v>
      </c>
      <c r="CN302">
        <v>861.71863911034745</v>
      </c>
      <c r="CO302">
        <v>843.74942344363376</v>
      </c>
      <c r="CP302">
        <v>767.52996987069628</v>
      </c>
      <c r="CQ302">
        <v>2280.2529942572032</v>
      </c>
      <c r="CR302">
        <v>431.76849777309559</v>
      </c>
      <c r="CS302">
        <v>1204.2877576520059</v>
      </c>
      <c r="CT302">
        <v>473.326261549891</v>
      </c>
      <c r="CU302">
        <v>1092.0673350688139</v>
      </c>
      <c r="CV302">
        <v>951.04245839426687</v>
      </c>
      <c r="CW302">
        <v>1484.190769910002</v>
      </c>
      <c r="CX302">
        <v>3205.1571823488712</v>
      </c>
      <c r="CY302">
        <v>1606.789436195138</v>
      </c>
    </row>
    <row r="303">
      <c r="A303" t="s">
        <v>691</v>
      </c>
      <c r="B303">
        <v>2018</v>
      </c>
      <c r="C303" t="s">
        <v>699</v>
      </c>
      <c r="D303">
        <v>21</v>
      </c>
      <c r="E303" t="s">
        <v>60</v>
      </c>
      <c r="F303" t="s">
        <v>17</v>
      </c>
      <c r="G303" t="s">
        <v>708</v>
      </c>
      <c r="H303">
        <v>30.332750046848599</v>
      </c>
      <c r="I303">
        <v>28.889666842950191</v>
      </c>
      <c r="J303">
        <v>26.017474998964811</v>
      </c>
      <c r="K303">
        <v>18.007256118136372</v>
      </c>
      <c r="L303">
        <v>3.2207420378934399</v>
      </c>
      <c r="M303">
        <v>32.761500963039268</v>
      </c>
      <c r="N303">
        <v>6.7836270791785349</v>
      </c>
      <c r="O303">
        <v>0.57086810170534652</v>
      </c>
      <c r="P303">
        <v>0.22471672566722811</v>
      </c>
      <c r="Q303">
        <v>0</v>
      </c>
      <c r="R303">
        <v>29.408576529655122</v>
      </c>
      <c r="S303">
        <v>29.621825440197021</v>
      </c>
      <c r="T303">
        <v>26.199452746732749</v>
      </c>
      <c r="U303">
        <v>24.530661783768529</v>
      </c>
      <c r="V303">
        <v>16.60816515366071</v>
      </c>
      <c r="W303" t="s">
        <v>344</v>
      </c>
      <c r="X303" t="s">
        <v>524</v>
      </c>
      <c r="Y303" t="s">
        <v>346</v>
      </c>
      <c r="Z303" t="s">
        <v>347</v>
      </c>
      <c r="AA303" t="s">
        <v>348</v>
      </c>
      <c r="AB303" t="s">
        <v>349</v>
      </c>
      <c r="AC303" t="s">
        <v>350</v>
      </c>
      <c r="AD303" t="s">
        <v>351</v>
      </c>
      <c r="AE303" t="s">
        <v>352</v>
      </c>
      <c r="AF303" t="s">
        <v>353</v>
      </c>
      <c r="AG303" t="s">
        <v>354</v>
      </c>
      <c r="AH303" t="s">
        <v>355</v>
      </c>
      <c r="AI303" t="s">
        <v>356</v>
      </c>
      <c r="AJ303" t="s">
        <v>357</v>
      </c>
      <c r="AK303" t="s">
        <v>358</v>
      </c>
      <c r="AL303" t="s">
        <v>359</v>
      </c>
      <c r="AM303" t="s">
        <v>360</v>
      </c>
      <c r="AN303" t="s">
        <v>361</v>
      </c>
      <c r="AO303" t="s">
        <v>362</v>
      </c>
      <c r="AP303" t="s">
        <v>363</v>
      </c>
      <c r="AQ303" t="s">
        <v>364</v>
      </c>
      <c r="AR303" t="s">
        <v>365</v>
      </c>
      <c r="AS303">
        <v>32.241820437873493</v>
      </c>
      <c r="AT303">
        <v>6.9092721142755718</v>
      </c>
      <c r="AU303">
        <v>2.9117871149703549</v>
      </c>
      <c r="AV303">
        <v>40.848099913839313</v>
      </c>
      <c r="AW303">
        <v>20.411523275829961</v>
      </c>
      <c r="AX303">
        <v>48.536768383477778</v>
      </c>
      <c r="AY303">
        <v>27.287504053388769</v>
      </c>
      <c r="AZ303">
        <v>23.18409552485533</v>
      </c>
      <c r="BA303">
        <v>34.787255228354908</v>
      </c>
      <c r="BB303">
        <v>29.02096104027002</v>
      </c>
      <c r="BC303">
        <v>22.297919359693559</v>
      </c>
      <c r="BD303">
        <v>8.289962348697534</v>
      </c>
      <c r="BE303">
        <v>20.922342504561851</v>
      </c>
      <c r="BF303">
        <v>9.0854656285227033</v>
      </c>
      <c r="BG303">
        <v>37.035894024082992</v>
      </c>
      <c r="BH303">
        <v>1.5009842115268199</v>
      </c>
      <c r="BI303">
        <v>26.04632075452102</v>
      </c>
      <c r="BJ303">
        <v>25.173097133475238</v>
      </c>
      <c r="BK303">
        <v>28.020749368551868</v>
      </c>
      <c r="BL303">
        <v>37.86373742683746</v>
      </c>
      <c r="BM303">
        <v>3.3618875383479159</v>
      </c>
      <c r="BN303">
        <v>39.407139468708408</v>
      </c>
      <c r="BO303">
        <v>4875.7665771104776</v>
      </c>
      <c r="BP303">
        <v>4642.0739183721062</v>
      </c>
      <c r="BQ303">
        <v>4183.5693325932389</v>
      </c>
      <c r="BR303">
        <v>2891.3958667786651</v>
      </c>
      <c r="BS303">
        <v>517.66691863976996</v>
      </c>
      <c r="BT303">
        <v>1218.6633574011439</v>
      </c>
      <c r="BU303">
        <v>251.80966488204339</v>
      </c>
      <c r="BV303">
        <v>21.23015833669244</v>
      </c>
      <c r="BW303">
        <v>8.3534141592413143</v>
      </c>
      <c r="BX303">
        <v>0</v>
      </c>
      <c r="BY303">
        <v>3633.069187468413</v>
      </c>
      <c r="BZ303">
        <v>3659.919172845206</v>
      </c>
      <c r="CA303">
        <v>3237.7299494566041</v>
      </c>
      <c r="CB303">
        <v>3027.906050108998</v>
      </c>
      <c r="CC303">
        <v>2051.7916588359012</v>
      </c>
      <c r="CD303">
        <v>1275.216010321263</v>
      </c>
      <c r="CE303">
        <v>183.39915823619251</v>
      </c>
      <c r="CF303">
        <v>321.74166351132487</v>
      </c>
      <c r="CG303">
        <v>1306.112664731251</v>
      </c>
      <c r="CH303">
        <v>708.3382588771924</v>
      </c>
      <c r="CI303">
        <v>1273.8077428285451</v>
      </c>
      <c r="CJ303">
        <v>1664.2593084032051</v>
      </c>
      <c r="CK303">
        <v>813.94321699071656</v>
      </c>
      <c r="CL303">
        <v>1595.025792458084</v>
      </c>
      <c r="CM303">
        <v>358.56733913523641</v>
      </c>
      <c r="CN303">
        <v>553.74430432939903</v>
      </c>
      <c r="CO303">
        <v>187.89372445708301</v>
      </c>
      <c r="CP303">
        <v>603.60323541289017</v>
      </c>
      <c r="CQ303">
        <v>395.27228047362507</v>
      </c>
      <c r="CR303">
        <v>420.96769228786229</v>
      </c>
      <c r="CS303">
        <v>42.436478676515193</v>
      </c>
      <c r="CT303">
        <v>231.60636869167371</v>
      </c>
      <c r="CU303">
        <v>692.76213813469531</v>
      </c>
      <c r="CV303">
        <v>747.70383212652416</v>
      </c>
      <c r="CW303">
        <v>1756.276171269411</v>
      </c>
      <c r="CX303">
        <v>222.51570752997719</v>
      </c>
      <c r="CY303">
        <v>1755.2795246115729</v>
      </c>
    </row>
    <row r="304">
      <c r="A304" t="s">
        <v>691</v>
      </c>
      <c r="B304">
        <v>2018</v>
      </c>
      <c r="C304" t="s">
        <v>699</v>
      </c>
      <c r="D304">
        <v>22</v>
      </c>
      <c r="E304" t="s">
        <v>54</v>
      </c>
      <c r="F304" t="s">
        <v>49</v>
      </c>
      <c r="G304" t="s">
        <v>197</v>
      </c>
      <c r="H304">
        <v>12.26037416397897</v>
      </c>
      <c r="I304">
        <v>8.4632391391599526</v>
      </c>
      <c r="J304">
        <v>6.0459885484076556</v>
      </c>
      <c r="K304">
        <v>4.0117924029584744</v>
      </c>
      <c r="L304">
        <v>3.7780414312504349</v>
      </c>
      <c r="M304">
        <v>14.871688994285959</v>
      </c>
      <c r="N304">
        <v>5.2180622459596977</v>
      </c>
      <c r="O304">
        <v>6.1920658448248824</v>
      </c>
      <c r="P304">
        <v>4.5488575644334146</v>
      </c>
      <c r="Q304">
        <v>1.7611755910635221</v>
      </c>
      <c r="R304">
        <v>12.05061167980125</v>
      </c>
      <c r="S304">
        <v>9.1207411393796534</v>
      </c>
      <c r="T304">
        <v>6.1624831852785116</v>
      </c>
      <c r="U304">
        <v>4.4549313337470986</v>
      </c>
      <c r="V304">
        <v>3.2497825871151238</v>
      </c>
      <c r="W304" t="s">
        <v>344</v>
      </c>
      <c r="X304" t="s">
        <v>524</v>
      </c>
      <c r="Y304" t="s">
        <v>346</v>
      </c>
      <c r="Z304" t="s">
        <v>347</v>
      </c>
      <c r="AA304" t="s">
        <v>348</v>
      </c>
      <c r="AB304" t="s">
        <v>349</v>
      </c>
      <c r="AC304" t="s">
        <v>350</v>
      </c>
      <c r="AD304" t="s">
        <v>351</v>
      </c>
      <c r="AE304" t="s">
        <v>352</v>
      </c>
      <c r="AF304" t="s">
        <v>353</v>
      </c>
      <c r="AG304" t="s">
        <v>354</v>
      </c>
      <c r="AH304" t="s">
        <v>355</v>
      </c>
      <c r="AI304" t="s">
        <v>356</v>
      </c>
      <c r="AJ304" t="s">
        <v>357</v>
      </c>
      <c r="AK304" t="s">
        <v>358</v>
      </c>
      <c r="AL304" t="s">
        <v>359</v>
      </c>
      <c r="AM304" t="s">
        <v>360</v>
      </c>
      <c r="AN304" t="s">
        <v>361</v>
      </c>
      <c r="AO304" t="s">
        <v>362</v>
      </c>
      <c r="AP304" t="s">
        <v>363</v>
      </c>
      <c r="AQ304" t="s">
        <v>364</v>
      </c>
      <c r="AR304" t="s">
        <v>365</v>
      </c>
      <c r="AS304">
        <v>1.192114041803483</v>
      </c>
      <c r="AT304">
        <v>0.58128900363181113</v>
      </c>
      <c r="AU304">
        <v>6.2766298205154269</v>
      </c>
      <c r="AV304">
        <v>0.85989011865726173</v>
      </c>
      <c r="AW304">
        <v>31.34073398073442</v>
      </c>
      <c r="AX304">
        <v>14.411392459846709</v>
      </c>
      <c r="AY304">
        <v>10.05223432690882</v>
      </c>
      <c r="AZ304">
        <v>12.31713219003281</v>
      </c>
      <c r="BA304">
        <v>0.61435916341781882</v>
      </c>
      <c r="BB304">
        <v>6.6862569003211716</v>
      </c>
      <c r="BC304">
        <v>5.1140351011435863</v>
      </c>
      <c r="BD304">
        <v>5.6536959339378781</v>
      </c>
      <c r="BE304">
        <v>3.415502113110596</v>
      </c>
      <c r="BF304">
        <v>1.482845801834225</v>
      </c>
      <c r="BG304">
        <v>2.6227943680346728</v>
      </c>
      <c r="BH304">
        <v>1.9597245818333091</v>
      </c>
      <c r="BI304">
        <v>4.8725149177339357</v>
      </c>
      <c r="BJ304">
        <v>9.1844759556177955</v>
      </c>
      <c r="BK304">
        <v>1.6319575105143791</v>
      </c>
      <c r="BL304">
        <v>0.91728984652274836</v>
      </c>
      <c r="BM304">
        <v>3.0599462150405592</v>
      </c>
      <c r="BN304">
        <v>2.485837593941616</v>
      </c>
      <c r="BO304">
        <v>388.16187527413422</v>
      </c>
      <c r="BP304">
        <v>328.84220058049868</v>
      </c>
      <c r="BQ304">
        <v>304.36848081444901</v>
      </c>
      <c r="BR304">
        <v>338.91456188208917</v>
      </c>
      <c r="BS304">
        <v>529.06508139015216</v>
      </c>
      <c r="BT304">
        <v>123.2630368361885</v>
      </c>
      <c r="BU304">
        <v>129.20059892040771</v>
      </c>
      <c r="BV304">
        <v>198.67224864725409</v>
      </c>
      <c r="BW304">
        <v>155.53663439654261</v>
      </c>
      <c r="BX304">
        <v>62.508867214457382</v>
      </c>
      <c r="BY304">
        <v>297.59614178355991</v>
      </c>
      <c r="BZ304">
        <v>254.62672219575711</v>
      </c>
      <c r="CA304">
        <v>209.85582202406391</v>
      </c>
      <c r="CB304">
        <v>205.09227157311761</v>
      </c>
      <c r="CC304">
        <v>252.99985634997441</v>
      </c>
      <c r="CD304">
        <v>20.354639836676711</v>
      </c>
      <c r="CE304">
        <v>4.2584126426765723</v>
      </c>
      <c r="CF304">
        <v>547.35034910138438</v>
      </c>
      <c r="CG304">
        <v>11.01652044036207</v>
      </c>
      <c r="CH304">
        <v>412.22325832014559</v>
      </c>
      <c r="CI304">
        <v>113.45897087205969</v>
      </c>
      <c r="CJ304">
        <v>196.77233752950141</v>
      </c>
      <c r="CK304">
        <v>52.690137547343802</v>
      </c>
      <c r="CL304">
        <v>12.46501459210949</v>
      </c>
      <c r="CM304">
        <v>28.117691771321269</v>
      </c>
      <c r="CN304">
        <v>54.614165614841617</v>
      </c>
      <c r="CO304">
        <v>69.816230000789275</v>
      </c>
      <c r="CP304">
        <v>51.705116425554252</v>
      </c>
      <c r="CQ304">
        <v>24.83877733672205</v>
      </c>
      <c r="CR304">
        <v>7.4464189658067106</v>
      </c>
      <c r="CS304">
        <v>30.9738246875824</v>
      </c>
      <c r="CT304">
        <v>8.9789198661886189</v>
      </c>
      <c r="CU304">
        <v>88.828999036279939</v>
      </c>
      <c r="CV304">
        <v>15.824229139961609</v>
      </c>
      <c r="CW304">
        <v>12.82320883104199</v>
      </c>
      <c r="CX304">
        <v>97.645949633151517</v>
      </c>
      <c r="CY304">
        <v>27.149027749821979</v>
      </c>
    </row>
    <row r="305">
      <c r="A305" t="s">
        <v>691</v>
      </c>
      <c r="B305">
        <v>2018</v>
      </c>
      <c r="C305" t="s">
        <v>699</v>
      </c>
      <c r="D305">
        <v>23</v>
      </c>
      <c r="E305" t="s">
        <v>54</v>
      </c>
      <c r="F305" t="s">
        <v>48</v>
      </c>
      <c r="G305" t="s">
        <v>197</v>
      </c>
      <c r="H305">
        <v>87.739625836020991</v>
      </c>
      <c r="I305">
        <v>91.536760860840047</v>
      </c>
      <c r="J305">
        <v>93.954011451592365</v>
      </c>
      <c r="K305">
        <v>95.988207597041509</v>
      </c>
      <c r="L305">
        <v>96.221958568749614</v>
      </c>
      <c r="M305">
        <v>85.128311005714068</v>
      </c>
      <c r="N305">
        <v>94.781937754040356</v>
      </c>
      <c r="O305">
        <v>93.807934155175104</v>
      </c>
      <c r="P305">
        <v>95.451142435566609</v>
      </c>
      <c r="Q305">
        <v>98.23882440893648</v>
      </c>
      <c r="R305">
        <v>87.949388320198764</v>
      </c>
      <c r="S305">
        <v>90.879258860620368</v>
      </c>
      <c r="T305">
        <v>93.837516814721468</v>
      </c>
      <c r="U305">
        <v>95.545068666252845</v>
      </c>
      <c r="V305">
        <v>96.750217412884865</v>
      </c>
      <c r="W305" t="s">
        <v>344</v>
      </c>
      <c r="X305" t="s">
        <v>524</v>
      </c>
      <c r="Y305" t="s">
        <v>346</v>
      </c>
      <c r="Z305" t="s">
        <v>347</v>
      </c>
      <c r="AA305" t="s">
        <v>348</v>
      </c>
      <c r="AB305" t="s">
        <v>349</v>
      </c>
      <c r="AC305" t="s">
        <v>350</v>
      </c>
      <c r="AD305" t="s">
        <v>351</v>
      </c>
      <c r="AE305" t="s">
        <v>352</v>
      </c>
      <c r="AF305" t="s">
        <v>353</v>
      </c>
      <c r="AG305" t="s">
        <v>354</v>
      </c>
      <c r="AH305" t="s">
        <v>355</v>
      </c>
      <c r="AI305" t="s">
        <v>356</v>
      </c>
      <c r="AJ305" t="s">
        <v>357</v>
      </c>
      <c r="AK305" t="s">
        <v>358</v>
      </c>
      <c r="AL305" t="s">
        <v>359</v>
      </c>
      <c r="AM305" t="s">
        <v>360</v>
      </c>
      <c r="AN305" t="s">
        <v>361</v>
      </c>
      <c r="AO305" t="s">
        <v>362</v>
      </c>
      <c r="AP305" t="s">
        <v>363</v>
      </c>
      <c r="AQ305" t="s">
        <v>364</v>
      </c>
      <c r="AR305" t="s">
        <v>365</v>
      </c>
      <c r="AS305">
        <v>98.807885958196508</v>
      </c>
      <c r="AT305">
        <v>99.418710996368191</v>
      </c>
      <c r="AU305">
        <v>93.72337017948449</v>
      </c>
      <c r="AV305">
        <v>99.140109881342724</v>
      </c>
      <c r="AW305">
        <v>68.659266019265559</v>
      </c>
      <c r="AX305">
        <v>85.588607540153276</v>
      </c>
      <c r="AY305">
        <v>89.947765673091169</v>
      </c>
      <c r="AZ305">
        <v>87.682867809967206</v>
      </c>
      <c r="BA305">
        <v>99.385640836582169</v>
      </c>
      <c r="BB305">
        <v>93.313743099678831</v>
      </c>
      <c r="BC305">
        <v>94.885964898856386</v>
      </c>
      <c r="BD305">
        <v>94.346304066062132</v>
      </c>
      <c r="BE305">
        <v>96.584497886889395</v>
      </c>
      <c r="BF305">
        <v>98.51715419816577</v>
      </c>
      <c r="BG305">
        <v>97.37720563196531</v>
      </c>
      <c r="BH305">
        <v>98.040275418166686</v>
      </c>
      <c r="BI305">
        <v>95.127485082266048</v>
      </c>
      <c r="BJ305">
        <v>90.815524044382201</v>
      </c>
      <c r="BK305">
        <v>98.368042489485632</v>
      </c>
      <c r="BL305">
        <v>99.082710153477237</v>
      </c>
      <c r="BM305">
        <v>96.940053784959431</v>
      </c>
      <c r="BN305">
        <v>97.514162406058389</v>
      </c>
      <c r="BO305">
        <v>2777.8253130659659</v>
      </c>
      <c r="BP305">
        <v>3556.6937647087798</v>
      </c>
      <c r="BQ305">
        <v>4729.8534396787873</v>
      </c>
      <c r="BR305">
        <v>8109.0440521319006</v>
      </c>
      <c r="BS305">
        <v>13474.62151171969</v>
      </c>
      <c r="BT305">
        <v>705.58052547572504</v>
      </c>
      <c r="BU305">
        <v>2346.8258038011531</v>
      </c>
      <c r="BV305">
        <v>3009.8247800672839</v>
      </c>
      <c r="BW305">
        <v>3263.7094552733488</v>
      </c>
      <c r="BX305">
        <v>3486.7605827845709</v>
      </c>
      <c r="BY305">
        <v>2171.956024455259</v>
      </c>
      <c r="BZ305">
        <v>2537.1060800475002</v>
      </c>
      <c r="CA305">
        <v>3195.5217784436509</v>
      </c>
      <c r="CB305">
        <v>4398.621146398059</v>
      </c>
      <c r="CC305">
        <v>7532.1319045585533</v>
      </c>
      <c r="CD305">
        <v>1687.0860179281881</v>
      </c>
      <c r="CE305">
        <v>728.322561033174</v>
      </c>
      <c r="CF305">
        <v>8173.0993946822373</v>
      </c>
      <c r="CG305">
        <v>1270.137920264762</v>
      </c>
      <c r="CH305">
        <v>903.07222446447861</v>
      </c>
      <c r="CI305">
        <v>673.82769270456004</v>
      </c>
      <c r="CJ305">
        <v>1760.7261760373931</v>
      </c>
      <c r="CK305">
        <v>375.08912741809507</v>
      </c>
      <c r="CL305">
        <v>2016.480809665446</v>
      </c>
      <c r="CM305">
        <v>392.41194372579292</v>
      </c>
      <c r="CN305">
        <v>1013.312912215128</v>
      </c>
      <c r="CO305">
        <v>1165.0614644591831</v>
      </c>
      <c r="CP305">
        <v>1462.131347826107</v>
      </c>
      <c r="CQ305">
        <v>1650.236089247343</v>
      </c>
      <c r="CR305">
        <v>276.4652386372444</v>
      </c>
      <c r="CS305">
        <v>1549.5454469851029</v>
      </c>
      <c r="CT305">
        <v>175.29798883057219</v>
      </c>
      <c r="CU305">
        <v>878.33558896557122</v>
      </c>
      <c r="CV305">
        <v>953.82289941634167</v>
      </c>
      <c r="CW305">
        <v>1385.121931372141</v>
      </c>
      <c r="CX305">
        <v>3093.454245304662</v>
      </c>
      <c r="CY305">
        <v>1064.9990601215859</v>
      </c>
    </row>
    <row r="306">
      <c r="A306" t="s">
        <v>691</v>
      </c>
      <c r="B306">
        <v>2018</v>
      </c>
      <c r="C306" t="s">
        <v>699</v>
      </c>
      <c r="D306">
        <v>29</v>
      </c>
      <c r="E306" t="s">
        <v>57</v>
      </c>
      <c r="F306" t="s">
        <v>49</v>
      </c>
      <c r="G306" t="s">
        <v>709</v>
      </c>
      <c r="H306">
        <v>5.239321125234059</v>
      </c>
      <c r="I306">
        <v>8.0879092868725433</v>
      </c>
      <c r="J306">
        <v>11.62856592693552</v>
      </c>
      <c r="K306">
        <v>26.772078853955112</v>
      </c>
      <c r="L306">
        <v>63.535933622303631</v>
      </c>
      <c r="M306">
        <v>7.6372031436218721</v>
      </c>
      <c r="N306">
        <v>39.901139706996268</v>
      </c>
      <c r="O306">
        <v>63.183913691696247</v>
      </c>
      <c r="P306">
        <v>74.203515227326776</v>
      </c>
      <c r="Q306">
        <v>80.947764767021496</v>
      </c>
      <c r="R306">
        <v>5.3281323883250664</v>
      </c>
      <c r="S306">
        <v>7.2894279185620121</v>
      </c>
      <c r="T306">
        <v>9.4248232701010686</v>
      </c>
      <c r="U306">
        <v>15.526397952404009</v>
      </c>
      <c r="V306">
        <v>32.372460028905472</v>
      </c>
      <c r="W306" t="s">
        <v>344</v>
      </c>
      <c r="X306" t="s">
        <v>524</v>
      </c>
      <c r="Y306" t="s">
        <v>346</v>
      </c>
      <c r="Z306" t="s">
        <v>347</v>
      </c>
      <c r="AA306" t="s">
        <v>348</v>
      </c>
      <c r="AB306" t="s">
        <v>349</v>
      </c>
      <c r="AC306" t="s">
        <v>350</v>
      </c>
      <c r="AD306" t="s">
        <v>351</v>
      </c>
      <c r="AE306" t="s">
        <v>352</v>
      </c>
      <c r="AF306" t="s">
        <v>353</v>
      </c>
      <c r="AG306" t="s">
        <v>354</v>
      </c>
      <c r="AH306" t="s">
        <v>355</v>
      </c>
      <c r="AI306" t="s">
        <v>356</v>
      </c>
      <c r="AJ306" t="s">
        <v>357</v>
      </c>
      <c r="AK306" t="s">
        <v>358</v>
      </c>
      <c r="AL306" t="s">
        <v>359</v>
      </c>
      <c r="AM306" t="s">
        <v>360</v>
      </c>
      <c r="AN306" t="s">
        <v>361</v>
      </c>
      <c r="AO306" t="s">
        <v>362</v>
      </c>
      <c r="AP306" t="s">
        <v>363</v>
      </c>
      <c r="AQ306" t="s">
        <v>364</v>
      </c>
      <c r="AR306" t="s">
        <v>365</v>
      </c>
      <c r="AS306">
        <v>18.958811927323541</v>
      </c>
      <c r="AT306">
        <v>17.820119290915301</v>
      </c>
      <c r="AU306">
        <v>56.835915921192779</v>
      </c>
      <c r="AV306">
        <v>27.417301710967909</v>
      </c>
      <c r="AW306">
        <v>9.1845253238371871</v>
      </c>
      <c r="AX306">
        <v>13.173379355650839</v>
      </c>
      <c r="AY306">
        <v>16.496878392560109</v>
      </c>
      <c r="AZ306">
        <v>3.5505242393543268</v>
      </c>
      <c r="BA306">
        <v>19.488174953131519</v>
      </c>
      <c r="BB306">
        <v>21.776326367589508</v>
      </c>
      <c r="BC306">
        <v>32.882876196809782</v>
      </c>
      <c r="BD306">
        <v>19.393404383884029</v>
      </c>
      <c r="BE306">
        <v>36.348458207945093</v>
      </c>
      <c r="BF306">
        <v>19.824966339405002</v>
      </c>
      <c r="BG306">
        <v>7.4801844837955267</v>
      </c>
      <c r="BH306">
        <v>26.11735925837591</v>
      </c>
      <c r="BI306">
        <v>6.4250273527963948</v>
      </c>
      <c r="BJ306">
        <v>21.389016745121829</v>
      </c>
      <c r="BK306">
        <v>12.650785452892411</v>
      </c>
      <c r="BL306">
        <v>10.57774589507782</v>
      </c>
      <c r="BM306">
        <v>18.455298783042402</v>
      </c>
      <c r="BN306">
        <v>11.107988653553271</v>
      </c>
      <c r="BO306">
        <v>842.18235371702269</v>
      </c>
      <c r="BP306">
        <v>1299.588290818675</v>
      </c>
      <c r="BQ306">
        <v>1869.8552336805069</v>
      </c>
      <c r="BR306">
        <v>4303.605189667177</v>
      </c>
      <c r="BS306">
        <v>10212.0724336778</v>
      </c>
      <c r="BT306">
        <v>284.08892604343538</v>
      </c>
      <c r="BU306">
        <v>1482.763050295416</v>
      </c>
      <c r="BV306">
        <v>2349.7625598618329</v>
      </c>
      <c r="BW306">
        <v>2758.373649869477</v>
      </c>
      <c r="BX306">
        <v>3010.7329257522802</v>
      </c>
      <c r="BY306">
        <v>658.22545294759584</v>
      </c>
      <c r="BZ306">
        <v>900.64392054701091</v>
      </c>
      <c r="CA306">
        <v>1164.7202277439619</v>
      </c>
      <c r="CB306">
        <v>1918.662167160169</v>
      </c>
      <c r="CC306">
        <v>3999.3306213399769</v>
      </c>
      <c r="CD306">
        <v>750.62339536325953</v>
      </c>
      <c r="CE306">
        <v>473.01580015495858</v>
      </c>
      <c r="CF306">
        <v>6288.1529147208303</v>
      </c>
      <c r="CG306">
        <v>876.66464469551852</v>
      </c>
      <c r="CH306">
        <v>318.72930739098803</v>
      </c>
      <c r="CI306">
        <v>345.72455442167188</v>
      </c>
      <c r="CJ306">
        <v>1006.141249514694</v>
      </c>
      <c r="CK306">
        <v>124.6511910842212</v>
      </c>
      <c r="CL306">
        <v>893.54970646962295</v>
      </c>
      <c r="CM306">
        <v>269.0565412679527</v>
      </c>
      <c r="CN306">
        <v>816.61006617805026</v>
      </c>
      <c r="CO306">
        <v>439.55555240402231</v>
      </c>
      <c r="CP306">
        <v>1048.64199464291</v>
      </c>
      <c r="CQ306">
        <v>862.50501357778489</v>
      </c>
      <c r="CR306">
        <v>85.023355936358939</v>
      </c>
      <c r="CS306">
        <v>738.40134409378629</v>
      </c>
      <c r="CT306">
        <v>57.131956100462077</v>
      </c>
      <c r="CU306">
        <v>588.62447057597251</v>
      </c>
      <c r="CV306">
        <v>337.57272648654322</v>
      </c>
      <c r="CW306">
        <v>490.63944353524113</v>
      </c>
      <c r="CX306">
        <v>1221.514348574507</v>
      </c>
      <c r="CY306">
        <v>494.77392437180072</v>
      </c>
    </row>
    <row r="307">
      <c r="A307" t="s">
        <v>691</v>
      </c>
      <c r="B307">
        <v>2018</v>
      </c>
      <c r="C307" t="s">
        <v>699</v>
      </c>
      <c r="D307">
        <v>30</v>
      </c>
      <c r="E307" t="s">
        <v>57</v>
      </c>
      <c r="F307" t="s">
        <v>48</v>
      </c>
      <c r="G307" t="s">
        <v>197</v>
      </c>
      <c r="H307">
        <v>94.760678874765929</v>
      </c>
      <c r="I307">
        <v>91.912090713127498</v>
      </c>
      <c r="J307">
        <v>88.371434073064506</v>
      </c>
      <c r="K307">
        <v>73.227921146044906</v>
      </c>
      <c r="L307">
        <v>36.46406637769644</v>
      </c>
      <c r="M307">
        <v>92.362796856378154</v>
      </c>
      <c r="N307">
        <v>60.098860293003689</v>
      </c>
      <c r="O307">
        <v>36.81608630830376</v>
      </c>
      <c r="P307">
        <v>25.796484772673189</v>
      </c>
      <c r="Q307">
        <v>19.05223523297856</v>
      </c>
      <c r="R307">
        <v>94.671867611674926</v>
      </c>
      <c r="S307">
        <v>92.710572081438087</v>
      </c>
      <c r="T307">
        <v>90.575176729898999</v>
      </c>
      <c r="U307">
        <v>84.473602047595932</v>
      </c>
      <c r="V307">
        <v>67.627539971094464</v>
      </c>
      <c r="W307" t="s">
        <v>344</v>
      </c>
      <c r="X307" t="s">
        <v>524</v>
      </c>
      <c r="Y307" t="s">
        <v>346</v>
      </c>
      <c r="Z307" t="s">
        <v>347</v>
      </c>
      <c r="AA307" t="s">
        <v>348</v>
      </c>
      <c r="AB307" t="s">
        <v>349</v>
      </c>
      <c r="AC307" t="s">
        <v>350</v>
      </c>
      <c r="AD307" t="s">
        <v>351</v>
      </c>
      <c r="AE307" t="s">
        <v>352</v>
      </c>
      <c r="AF307" t="s">
        <v>353</v>
      </c>
      <c r="AG307" t="s">
        <v>354</v>
      </c>
      <c r="AH307" t="s">
        <v>355</v>
      </c>
      <c r="AI307" t="s">
        <v>356</v>
      </c>
      <c r="AJ307" t="s">
        <v>357</v>
      </c>
      <c r="AK307" t="s">
        <v>358</v>
      </c>
      <c r="AL307" t="s">
        <v>359</v>
      </c>
      <c r="AM307" t="s">
        <v>360</v>
      </c>
      <c r="AN307" t="s">
        <v>361</v>
      </c>
      <c r="AO307" t="s">
        <v>362</v>
      </c>
      <c r="AP307" t="s">
        <v>363</v>
      </c>
      <c r="AQ307" t="s">
        <v>364</v>
      </c>
      <c r="AR307" t="s">
        <v>365</v>
      </c>
      <c r="AS307">
        <v>81.041188072676391</v>
      </c>
      <c r="AT307">
        <v>82.179880709084685</v>
      </c>
      <c r="AU307">
        <v>43.164084078807043</v>
      </c>
      <c r="AV307">
        <v>72.582698289032052</v>
      </c>
      <c r="AW307">
        <v>90.815474676162765</v>
      </c>
      <c r="AX307">
        <v>86.826620644349049</v>
      </c>
      <c r="AY307">
        <v>83.503121607439766</v>
      </c>
      <c r="AZ307">
        <v>96.44947576064564</v>
      </c>
      <c r="BA307">
        <v>80.511825046868424</v>
      </c>
      <c r="BB307">
        <v>78.223673632410353</v>
      </c>
      <c r="BC307">
        <v>67.117123803189983</v>
      </c>
      <c r="BD307">
        <v>80.606595616116081</v>
      </c>
      <c r="BE307">
        <v>63.651541792055092</v>
      </c>
      <c r="BF307">
        <v>80.175033660594877</v>
      </c>
      <c r="BG307">
        <v>92.519815516204432</v>
      </c>
      <c r="BH307">
        <v>73.882640741624002</v>
      </c>
      <c r="BI307">
        <v>93.574972647203651</v>
      </c>
      <c r="BJ307">
        <v>78.61098325487815</v>
      </c>
      <c r="BK307">
        <v>87.349214547107607</v>
      </c>
      <c r="BL307">
        <v>89.422254104922246</v>
      </c>
      <c r="BM307">
        <v>81.544701216957634</v>
      </c>
      <c r="BN307">
        <v>88.892011346446836</v>
      </c>
      <c r="BO307">
        <v>15232.08249065057</v>
      </c>
      <c r="BP307">
        <v>14768.69641321519</v>
      </c>
      <c r="BQ307">
        <v>14209.988535784811</v>
      </c>
      <c r="BR307">
        <v>11771.370583203719</v>
      </c>
      <c r="BS307">
        <v>5860.836000130068</v>
      </c>
      <c r="BT307">
        <v>3435.7142623880418</v>
      </c>
      <c r="BU307">
        <v>2233.3289239782598</v>
      </c>
      <c r="BV307">
        <v>1369.162752880615</v>
      </c>
      <c r="BW307">
        <v>958.93494584736766</v>
      </c>
      <c r="BX307">
        <v>708.61983762243949</v>
      </c>
      <c r="BY307">
        <v>11695.548908776051</v>
      </c>
      <c r="BZ307">
        <v>11454.837615302809</v>
      </c>
      <c r="CA307">
        <v>11193.28579915815</v>
      </c>
      <c r="CB307">
        <v>10438.757583652639</v>
      </c>
      <c r="CC307">
        <v>8354.7833933779639</v>
      </c>
      <c r="CD307">
        <v>3208.6088510490631</v>
      </c>
      <c r="CE307">
        <v>2181.3760837203758</v>
      </c>
      <c r="CF307">
        <v>4775.5430120586552</v>
      </c>
      <c r="CG307">
        <v>2320.8223069282471</v>
      </c>
      <c r="CH307">
        <v>3151.556811411137</v>
      </c>
      <c r="CI307">
        <v>2278.6935625087408</v>
      </c>
      <c r="CJ307">
        <v>5092.8383608851154</v>
      </c>
      <c r="CK307">
        <v>3386.1315182006838</v>
      </c>
      <c r="CL307">
        <v>3691.5369351403938</v>
      </c>
      <c r="CM307">
        <v>966.48951331542662</v>
      </c>
      <c r="CN307">
        <v>1666.779955091665</v>
      </c>
      <c r="CO307">
        <v>1826.9652899566649</v>
      </c>
      <c r="CP307">
        <v>1836.3276748923399</v>
      </c>
      <c r="CQ307">
        <v>3488.0951277371068</v>
      </c>
      <c r="CR307">
        <v>1051.624491727649</v>
      </c>
      <c r="CS307">
        <v>2088.8421639074231</v>
      </c>
      <c r="CT307">
        <v>832.07758283786336</v>
      </c>
      <c r="CU307">
        <v>2163.369590629386</v>
      </c>
      <c r="CV307">
        <v>2330.8206925905502</v>
      </c>
      <c r="CW307">
        <v>4147.7726378473562</v>
      </c>
      <c r="CX307">
        <v>5397.2587362421546</v>
      </c>
      <c r="CY307">
        <v>3959.4431243063209</v>
      </c>
    </row>
    <row r="308">
      <c r="A308" t="s">
        <v>691</v>
      </c>
      <c r="B308">
        <v>2018</v>
      </c>
      <c r="C308" t="s">
        <v>699</v>
      </c>
      <c r="D308">
        <v>31</v>
      </c>
      <c r="E308" t="s">
        <v>104</v>
      </c>
      <c r="F308" t="s">
        <v>49</v>
      </c>
      <c r="G308" t="s">
        <v>710</v>
      </c>
      <c r="H308">
        <v>0.086977252391397003</v>
      </c>
      <c r="I308">
        <v>0.21717986195898131</v>
      </c>
      <c r="J308">
        <v>0.22432893504499801</v>
      </c>
      <c r="K308">
        <v>1.7715483345840379</v>
      </c>
      <c r="L308">
        <v>19.553546417688779</v>
      </c>
      <c r="M308">
        <v>0.021922745271626801</v>
      </c>
      <c r="N308">
        <v>2.4053114582529069</v>
      </c>
      <c r="O308">
        <v>7.0229393637158672</v>
      </c>
      <c r="P308">
        <v>16.168411415223289</v>
      </c>
      <c r="Q308">
        <v>41.261158002937798</v>
      </c>
      <c r="R308">
        <v>0.1065704337852631</v>
      </c>
      <c r="S308">
        <v>0.1013495104450631</v>
      </c>
      <c r="T308">
        <v>0.28851606154180293</v>
      </c>
      <c r="U308">
        <v>0.44641044616922149</v>
      </c>
      <c r="V308">
        <v>7.3542869588196256</v>
      </c>
      <c r="W308" t="s">
        <v>344</v>
      </c>
      <c r="X308" t="s">
        <v>524</v>
      </c>
      <c r="Y308" t="s">
        <v>346</v>
      </c>
      <c r="Z308" t="s">
        <v>347</v>
      </c>
      <c r="AA308" t="s">
        <v>348</v>
      </c>
      <c r="AB308" t="s">
        <v>349</v>
      </c>
      <c r="AC308" t="s">
        <v>350</v>
      </c>
      <c r="AD308" t="s">
        <v>351</v>
      </c>
      <c r="AE308" t="s">
        <v>352</v>
      </c>
      <c r="AF308" t="s">
        <v>353</v>
      </c>
      <c r="AG308" t="s">
        <v>354</v>
      </c>
      <c r="AH308" t="s">
        <v>355</v>
      </c>
      <c r="AI308" t="s">
        <v>356</v>
      </c>
      <c r="AJ308" t="s">
        <v>357</v>
      </c>
      <c r="AK308" t="s">
        <v>358</v>
      </c>
      <c r="AL308" t="s">
        <v>359</v>
      </c>
      <c r="AM308" t="s">
        <v>360</v>
      </c>
      <c r="AN308" t="s">
        <v>361</v>
      </c>
      <c r="AO308" t="s">
        <v>362</v>
      </c>
      <c r="AP308" t="s">
        <v>363</v>
      </c>
      <c r="AQ308" t="s">
        <v>364</v>
      </c>
      <c r="AR308" t="s">
        <v>365</v>
      </c>
      <c r="AS308">
        <v>2.7815326996361591</v>
      </c>
      <c r="AT308">
        <v>3.7906195897636898</v>
      </c>
      <c r="AU308">
        <v>12.82332064162696</v>
      </c>
      <c r="AV308">
        <v>2.7149691533609581</v>
      </c>
      <c r="AW308">
        <v>0.2225653126100951</v>
      </c>
      <c r="AX308">
        <v>3.1873388644766139</v>
      </c>
      <c r="AY308">
        <v>1.4190833111073979</v>
      </c>
      <c r="AZ308">
        <v>0.32073925443297491</v>
      </c>
      <c r="BA308">
        <v>3.7610737416561761</v>
      </c>
      <c r="BB308">
        <v>2.1058863010468918</v>
      </c>
      <c r="BC308">
        <v>7.5163142130685161</v>
      </c>
      <c r="BD308">
        <v>2.4981509805727149</v>
      </c>
      <c r="BE308">
        <v>12.885543707067439</v>
      </c>
      <c r="BF308">
        <v>1.8839560965554749</v>
      </c>
      <c r="BG308">
        <v>1.7938401301177389</v>
      </c>
      <c r="BH308">
        <v>1.423284463352962</v>
      </c>
      <c r="BI308">
        <v>2.4759177455190651</v>
      </c>
      <c r="BJ308">
        <v>5.2567474272702741</v>
      </c>
      <c r="BK308">
        <v>2.902092683508247</v>
      </c>
      <c r="BL308">
        <v>2.2054053711610639</v>
      </c>
      <c r="BM308">
        <v>3.0685007759224709</v>
      </c>
      <c r="BN308">
        <v>2.2731206917002211</v>
      </c>
      <c r="BO308">
        <v>13.98095390374719</v>
      </c>
      <c r="BP308">
        <v>34.897078539396837</v>
      </c>
      <c r="BQ308">
        <v>36.071742284941003</v>
      </c>
      <c r="BR308">
        <v>284.77596558908209</v>
      </c>
      <c r="BS308">
        <v>3142.1521232211721</v>
      </c>
      <c r="BT308">
        <v>0.815482977605686</v>
      </c>
      <c r="BU308">
        <v>89.383586056421436</v>
      </c>
      <c r="BV308">
        <v>260.93669503618651</v>
      </c>
      <c r="BW308">
        <v>601.02974732895893</v>
      </c>
      <c r="BX308">
        <v>1534.6480203826759</v>
      </c>
      <c r="BY308">
        <v>13.165470926141509</v>
      </c>
      <c r="BZ308">
        <v>12.522220049713949</v>
      </c>
      <c r="CA308">
        <v>35.654832273916597</v>
      </c>
      <c r="CB308">
        <v>55.164812644606982</v>
      </c>
      <c r="CC308">
        <v>908.55699586210972</v>
      </c>
      <c r="CD308">
        <v>110.1273395884981</v>
      </c>
      <c r="CE308">
        <v>100.6178987392759</v>
      </c>
      <c r="CF308">
        <v>1418.7332035055581</v>
      </c>
      <c r="CG308">
        <v>86.810784419326879</v>
      </c>
      <c r="CH308">
        <v>7.7236531487766884</v>
      </c>
      <c r="CI308">
        <v>83.649098607288451</v>
      </c>
      <c r="CJ308">
        <v>86.549601799026775</v>
      </c>
      <c r="CK308">
        <v>11.2604582865222</v>
      </c>
      <c r="CL308">
        <v>172.44848970977949</v>
      </c>
      <c r="CM308">
        <v>26.019195106596779</v>
      </c>
      <c r="CN308">
        <v>186.65939713462129</v>
      </c>
      <c r="CO308">
        <v>56.621112648318423</v>
      </c>
      <c r="CP308">
        <v>371.30152543264211</v>
      </c>
      <c r="CQ308">
        <v>81.963396599053112</v>
      </c>
      <c r="CR308">
        <v>20.389645229516521</v>
      </c>
      <c r="CS308">
        <v>40.2397175905365</v>
      </c>
      <c r="CT308">
        <v>22.016096769422241</v>
      </c>
      <c r="CU308">
        <v>144.66537701104349</v>
      </c>
      <c r="CV308">
        <v>77.439250182251868</v>
      </c>
      <c r="CW308">
        <v>102.2957891793954</v>
      </c>
      <c r="CX308">
        <v>203.09710346414701</v>
      </c>
      <c r="CY308">
        <v>101.24972938674119</v>
      </c>
    </row>
    <row r="309">
      <c r="A309" t="s">
        <v>691</v>
      </c>
      <c r="B309">
        <v>2018</v>
      </c>
      <c r="C309" t="s">
        <v>699</v>
      </c>
      <c r="D309">
        <v>32</v>
      </c>
      <c r="E309" t="s">
        <v>104</v>
      </c>
      <c r="F309" t="s">
        <v>48</v>
      </c>
      <c r="G309" t="s">
        <v>197</v>
      </c>
      <c r="H309">
        <v>99.913022747608579</v>
      </c>
      <c r="I309">
        <v>99.782820138041032</v>
      </c>
      <c r="J309">
        <v>99.775671064954992</v>
      </c>
      <c r="K309">
        <v>98.228451665416003</v>
      </c>
      <c r="L309">
        <v>80.446453582311335</v>
      </c>
      <c r="M309">
        <v>99.978077254728376</v>
      </c>
      <c r="N309">
        <v>97.59468854174709</v>
      </c>
      <c r="O309">
        <v>92.977060636284079</v>
      </c>
      <c r="P309">
        <v>83.83158858477664</v>
      </c>
      <c r="Q309">
        <v>58.738841997062217</v>
      </c>
      <c r="R309">
        <v>99.893429566214721</v>
      </c>
      <c r="S309">
        <v>99.898650489554925</v>
      </c>
      <c r="T309">
        <v>99.711483938458201</v>
      </c>
      <c r="U309">
        <v>99.553589553830761</v>
      </c>
      <c r="V309">
        <v>92.645713041180358</v>
      </c>
      <c r="W309" t="s">
        <v>344</v>
      </c>
      <c r="X309" t="s">
        <v>524</v>
      </c>
      <c r="Y309" t="s">
        <v>346</v>
      </c>
      <c r="Z309" t="s">
        <v>347</v>
      </c>
      <c r="AA309" t="s">
        <v>348</v>
      </c>
      <c r="AB309" t="s">
        <v>349</v>
      </c>
      <c r="AC309" t="s">
        <v>350</v>
      </c>
      <c r="AD309" t="s">
        <v>351</v>
      </c>
      <c r="AE309" t="s">
        <v>352</v>
      </c>
      <c r="AF309" t="s">
        <v>353</v>
      </c>
      <c r="AG309" t="s">
        <v>354</v>
      </c>
      <c r="AH309" t="s">
        <v>355</v>
      </c>
      <c r="AI309" t="s">
        <v>356</v>
      </c>
      <c r="AJ309" t="s">
        <v>357</v>
      </c>
      <c r="AK309" t="s">
        <v>358</v>
      </c>
      <c r="AL309" t="s">
        <v>359</v>
      </c>
      <c r="AM309" t="s">
        <v>360</v>
      </c>
      <c r="AN309" t="s">
        <v>361</v>
      </c>
      <c r="AO309" t="s">
        <v>362</v>
      </c>
      <c r="AP309" t="s">
        <v>363</v>
      </c>
      <c r="AQ309" t="s">
        <v>364</v>
      </c>
      <c r="AR309" t="s">
        <v>365</v>
      </c>
      <c r="AS309">
        <v>97.218467300363827</v>
      </c>
      <c r="AT309">
        <v>96.209380410236292</v>
      </c>
      <c r="AU309">
        <v>87.176679358372908</v>
      </c>
      <c r="AV309">
        <v>97.285030846639003</v>
      </c>
      <c r="AW309">
        <v>99.777434687389913</v>
      </c>
      <c r="AX309">
        <v>96.812661135523328</v>
      </c>
      <c r="AY309">
        <v>98.580916688892628</v>
      </c>
      <c r="AZ309">
        <v>99.679260745567021</v>
      </c>
      <c r="BA309">
        <v>96.238926258343795</v>
      </c>
      <c r="BB309">
        <v>97.894113698953092</v>
      </c>
      <c r="BC309">
        <v>92.483685786931318</v>
      </c>
      <c r="BD309">
        <v>97.501849019427297</v>
      </c>
      <c r="BE309">
        <v>87.114456292932672</v>
      </c>
      <c r="BF309">
        <v>98.116043903444535</v>
      </c>
      <c r="BG309">
        <v>98.206159869882228</v>
      </c>
      <c r="BH309">
        <v>98.576715536647058</v>
      </c>
      <c r="BI309">
        <v>97.52408225448093</v>
      </c>
      <c r="BJ309">
        <v>94.743252572729716</v>
      </c>
      <c r="BK309">
        <v>97.097907316491742</v>
      </c>
      <c r="BL309">
        <v>97.794594628838908</v>
      </c>
      <c r="BM309">
        <v>96.931499224077484</v>
      </c>
      <c r="BN309">
        <v>97.726879308299786</v>
      </c>
      <c r="BO309">
        <v>16060.283890463839</v>
      </c>
      <c r="BP309">
        <v>16033.387625494461</v>
      </c>
      <c r="BQ309">
        <v>16043.77202718037</v>
      </c>
      <c r="BR309">
        <v>15790.199807281821</v>
      </c>
      <c r="BS309">
        <v>12927.32221202618</v>
      </c>
      <c r="BT309">
        <v>3718.9877054538711</v>
      </c>
      <c r="BU309">
        <v>3626.708388217256</v>
      </c>
      <c r="BV309">
        <v>3454.554519145729</v>
      </c>
      <c r="BW309">
        <v>3116.278848387884</v>
      </c>
      <c r="BX309">
        <v>2184.7047429920431</v>
      </c>
      <c r="BY309">
        <v>12340.608890797501</v>
      </c>
      <c r="BZ309">
        <v>12342.959315800101</v>
      </c>
      <c r="CA309">
        <v>12322.351194628191</v>
      </c>
      <c r="CB309">
        <v>12302.254938168209</v>
      </c>
      <c r="CC309">
        <v>11445.557018855839</v>
      </c>
      <c r="CD309">
        <v>3849.1049068238258</v>
      </c>
      <c r="CE309">
        <v>2553.7739851360579</v>
      </c>
      <c r="CF309">
        <v>9644.9627232739331</v>
      </c>
      <c r="CG309">
        <v>3110.676167204439</v>
      </c>
      <c r="CH309">
        <v>3462.562465653351</v>
      </c>
      <c r="CI309">
        <v>2540.7690183231261</v>
      </c>
      <c r="CJ309">
        <v>6012.4300086007906</v>
      </c>
      <c r="CK309">
        <v>3499.5222509983842</v>
      </c>
      <c r="CL309">
        <v>4412.6381519002389</v>
      </c>
      <c r="CM309">
        <v>1209.526859476784</v>
      </c>
      <c r="CN309">
        <v>2296.7306241350961</v>
      </c>
      <c r="CO309">
        <v>2209.8997297123669</v>
      </c>
      <c r="CP309">
        <v>2510.2340455420758</v>
      </c>
      <c r="CQ309">
        <v>4268.6367447158455</v>
      </c>
      <c r="CR309">
        <v>1116.2582024344911</v>
      </c>
      <c r="CS309">
        <v>2787.0037904106762</v>
      </c>
      <c r="CT309">
        <v>867.19344216890272</v>
      </c>
      <c r="CU309">
        <v>2607.3286841943159</v>
      </c>
      <c r="CV309">
        <v>2590.9541688948402</v>
      </c>
      <c r="CW309">
        <v>4536.1162922031972</v>
      </c>
      <c r="CX309">
        <v>6415.6759813525096</v>
      </c>
      <c r="CY309">
        <v>4352.967319291376</v>
      </c>
    </row>
    <row r="310">
      <c r="A310" t="s">
        <v>691</v>
      </c>
      <c r="B310">
        <v>2018</v>
      </c>
      <c r="C310" t="s">
        <v>699</v>
      </c>
      <c r="D310">
        <v>33</v>
      </c>
      <c r="E310" t="s">
        <v>105</v>
      </c>
      <c r="F310" t="s">
        <v>49</v>
      </c>
      <c r="G310" t="s">
        <v>197</v>
      </c>
      <c r="H310">
        <v>0</v>
      </c>
      <c r="I310">
        <v>0</v>
      </c>
      <c r="J310">
        <v>0.037566817714434597</v>
      </c>
      <c r="K310">
        <v>0.16232739815955169</v>
      </c>
      <c r="L310">
        <v>11.16412841075552</v>
      </c>
      <c r="M310">
        <v>0</v>
      </c>
      <c r="N310">
        <v>0.37703746202676602</v>
      </c>
      <c r="O310">
        <v>1.0057362423340399</v>
      </c>
      <c r="P310">
        <v>3.3802041835069949</v>
      </c>
      <c r="Q310">
        <v>28.323001118364029</v>
      </c>
      <c r="R310">
        <v>0</v>
      </c>
      <c r="S310">
        <v>0</v>
      </c>
      <c r="T310">
        <v>0.048880746493333502</v>
      </c>
      <c r="U310">
        <v>0.0187168582024912</v>
      </c>
      <c r="V310">
        <v>4.7541561636421452</v>
      </c>
      <c r="W310" t="s">
        <v>344</v>
      </c>
      <c r="X310" t="s">
        <v>524</v>
      </c>
      <c r="Y310" t="s">
        <v>346</v>
      </c>
      <c r="Z310" t="s">
        <v>347</v>
      </c>
      <c r="AA310" t="s">
        <v>348</v>
      </c>
      <c r="AB310" t="s">
        <v>349</v>
      </c>
      <c r="AC310" t="s">
        <v>350</v>
      </c>
      <c r="AD310" t="s">
        <v>351</v>
      </c>
      <c r="AE310" t="s">
        <v>352</v>
      </c>
      <c r="AF310" t="s">
        <v>353</v>
      </c>
      <c r="AG310" t="s">
        <v>354</v>
      </c>
      <c r="AH310" t="s">
        <v>355</v>
      </c>
      <c r="AI310" t="s">
        <v>356</v>
      </c>
      <c r="AJ310" t="s">
        <v>357</v>
      </c>
      <c r="AK310" t="s">
        <v>358</v>
      </c>
      <c r="AL310" t="s">
        <v>359</v>
      </c>
      <c r="AM310" t="s">
        <v>360</v>
      </c>
      <c r="AN310" t="s">
        <v>361</v>
      </c>
      <c r="AO310" t="s">
        <v>362</v>
      </c>
      <c r="AP310" t="s">
        <v>363</v>
      </c>
      <c r="AQ310" t="s">
        <v>364</v>
      </c>
      <c r="AR310" t="s">
        <v>365</v>
      </c>
      <c r="AS310">
        <v>0.82685773216113756</v>
      </c>
      <c r="AT310">
        <v>1.694258949056739</v>
      </c>
      <c r="AU310">
        <v>9.7257270568241712</v>
      </c>
      <c r="AV310">
        <v>1.0594553301852609</v>
      </c>
      <c r="AW310">
        <v>0.095385133975755002</v>
      </c>
      <c r="AX310">
        <v>0.71600363019773094</v>
      </c>
      <c r="AY310">
        <v>0.40552184605081182</v>
      </c>
      <c r="AZ310">
        <v>0.11203053648129351</v>
      </c>
      <c r="BA310">
        <v>2.1836093280443789</v>
      </c>
      <c r="BB310">
        <v>1.0380767594431921</v>
      </c>
      <c r="BC310">
        <v>4.1908840739789293</v>
      </c>
      <c r="BD310">
        <v>0.54272214792358375</v>
      </c>
      <c r="BE310">
        <v>3.8260849906482202</v>
      </c>
      <c r="BF310">
        <v>0.62897437825497038</v>
      </c>
      <c r="BG310">
        <v>0.56659551163529476</v>
      </c>
      <c r="BH310">
        <v>0.36817924116787148</v>
      </c>
      <c r="BI310">
        <v>0.46390921193015799</v>
      </c>
      <c r="BJ310">
        <v>0.76782647993515574</v>
      </c>
      <c r="BK310">
        <v>1.2122127331495001</v>
      </c>
      <c r="BL310">
        <v>0.85315528590287171</v>
      </c>
      <c r="BM310">
        <v>1.5825677060285721</v>
      </c>
      <c r="BN310">
        <v>0.046377093158294899</v>
      </c>
      <c r="BO310">
        <v>0</v>
      </c>
      <c r="BP310">
        <v>0</v>
      </c>
      <c r="BQ310">
        <v>6.0406855976408984</v>
      </c>
      <c r="BR310">
        <v>26.094089926879619</v>
      </c>
      <c r="BS310">
        <v>1794.016749720415</v>
      </c>
      <c r="BT310">
        <v>0</v>
      </c>
      <c r="BU310">
        <v>14.01105886638182</v>
      </c>
      <c r="BV310">
        <v>37.368041721764612</v>
      </c>
      <c r="BW310">
        <v>125.6526206662859</v>
      </c>
      <c r="BX310">
        <v>1053.432324766525</v>
      </c>
      <c r="BY310">
        <v>0</v>
      </c>
      <c r="BZ310">
        <v>0</v>
      </c>
      <c r="CA310">
        <v>6.0406855976408984</v>
      </c>
      <c r="CB310">
        <v>2.3129207322462708</v>
      </c>
      <c r="CC310">
        <v>587.33387289409143</v>
      </c>
      <c r="CD310">
        <v>32.737217963677409</v>
      </c>
      <c r="CE310">
        <v>44.972272035593619</v>
      </c>
      <c r="CF310">
        <v>1076.024868235548</v>
      </c>
      <c r="CG310">
        <v>33.875945940956228</v>
      </c>
      <c r="CH310">
        <v>3.310137063761438</v>
      </c>
      <c r="CI310">
        <v>18.790928988788711</v>
      </c>
      <c r="CJ310">
        <v>24.732694706355939</v>
      </c>
      <c r="CK310">
        <v>3.9331487039043722</v>
      </c>
      <c r="CL310">
        <v>100.1203796051132</v>
      </c>
      <c r="CM310">
        <v>12.82591644484738</v>
      </c>
      <c r="CN310">
        <v>104.0759968961747</v>
      </c>
      <c r="CO310">
        <v>12.30091059879561</v>
      </c>
      <c r="CP310">
        <v>110.2499999812531</v>
      </c>
      <c r="CQ310">
        <v>27.364160189195239</v>
      </c>
      <c r="CR310">
        <v>6.4401956879634517</v>
      </c>
      <c r="CS310">
        <v>10.409323693726771</v>
      </c>
      <c r="CT310">
        <v>4.1251249644965746</v>
      </c>
      <c r="CU310">
        <v>21.130539128177649</v>
      </c>
      <c r="CV310">
        <v>32.346604796575797</v>
      </c>
      <c r="CW310">
        <v>39.572857854273011</v>
      </c>
      <c r="CX310">
        <v>104.7465653756196</v>
      </c>
      <c r="CY310">
        <v>2.0657363901381038</v>
      </c>
    </row>
    <row r="311">
      <c r="A311" t="s">
        <v>691</v>
      </c>
      <c r="B311">
        <v>2018</v>
      </c>
      <c r="C311" t="s">
        <v>699</v>
      </c>
      <c r="D311">
        <v>34</v>
      </c>
      <c r="E311" t="s">
        <v>105</v>
      </c>
      <c r="F311" t="s">
        <v>48</v>
      </c>
      <c r="G311" t="s">
        <v>197</v>
      </c>
      <c r="H311">
        <v>100</v>
      </c>
      <c r="I311">
        <v>100</v>
      </c>
      <c r="J311">
        <v>99.962433182285565</v>
      </c>
      <c r="K311">
        <v>99.837672601840467</v>
      </c>
      <c r="L311">
        <v>88.835871589244562</v>
      </c>
      <c r="M311">
        <v>100</v>
      </c>
      <c r="N311">
        <v>99.622962537973223</v>
      </c>
      <c r="O311">
        <v>98.994263757665962</v>
      </c>
      <c r="P311">
        <v>96.619795816492967</v>
      </c>
      <c r="Q311">
        <v>71.676998881635981</v>
      </c>
      <c r="R311">
        <v>100</v>
      </c>
      <c r="S311">
        <v>100</v>
      </c>
      <c r="T311">
        <v>99.951119253506661</v>
      </c>
      <c r="U311">
        <v>99.981283141797519</v>
      </c>
      <c r="V311">
        <v>95.245843836357835</v>
      </c>
      <c r="W311" t="s">
        <v>344</v>
      </c>
      <c r="X311" t="s">
        <v>524</v>
      </c>
      <c r="Y311" t="s">
        <v>346</v>
      </c>
      <c r="Z311" t="s">
        <v>347</v>
      </c>
      <c r="AA311" t="s">
        <v>348</v>
      </c>
      <c r="AB311" t="s">
        <v>349</v>
      </c>
      <c r="AC311" t="s">
        <v>350</v>
      </c>
      <c r="AD311" t="s">
        <v>351</v>
      </c>
      <c r="AE311" t="s">
        <v>352</v>
      </c>
      <c r="AF311" t="s">
        <v>353</v>
      </c>
      <c r="AG311" t="s">
        <v>354</v>
      </c>
      <c r="AH311" t="s">
        <v>355</v>
      </c>
      <c r="AI311" t="s">
        <v>356</v>
      </c>
      <c r="AJ311" t="s">
        <v>357</v>
      </c>
      <c r="AK311" t="s">
        <v>358</v>
      </c>
      <c r="AL311" t="s">
        <v>359</v>
      </c>
      <c r="AM311" t="s">
        <v>360</v>
      </c>
      <c r="AN311" t="s">
        <v>361</v>
      </c>
      <c r="AO311" t="s">
        <v>362</v>
      </c>
      <c r="AP311" t="s">
        <v>363</v>
      </c>
      <c r="AQ311" t="s">
        <v>364</v>
      </c>
      <c r="AR311" t="s">
        <v>365</v>
      </c>
      <c r="AS311">
        <v>99.173142267838855</v>
      </c>
      <c r="AT311">
        <v>98.305741050943269</v>
      </c>
      <c r="AU311">
        <v>90.274272943175788</v>
      </c>
      <c r="AV311">
        <v>98.940544669814741</v>
      </c>
      <c r="AW311">
        <v>99.904614866024247</v>
      </c>
      <c r="AX311">
        <v>99.283996369802281</v>
      </c>
      <c r="AY311">
        <v>99.594478153949211</v>
      </c>
      <c r="AZ311">
        <v>99.887969463518715</v>
      </c>
      <c r="BA311">
        <v>97.816390671955645</v>
      </c>
      <c r="BB311">
        <v>98.961923240556786</v>
      </c>
      <c r="BC311">
        <v>95.80911592602105</v>
      </c>
      <c r="BD311">
        <v>99.457277852076388</v>
      </c>
      <c r="BE311">
        <v>96.173915009351859</v>
      </c>
      <c r="BF311">
        <v>99.371025621744991</v>
      </c>
      <c r="BG311">
        <v>99.433404488364673</v>
      </c>
      <c r="BH311">
        <v>99.63182075883212</v>
      </c>
      <c r="BI311">
        <v>99.53609078806987</v>
      </c>
      <c r="BJ311">
        <v>99.232173520064819</v>
      </c>
      <c r="BK311">
        <v>98.787787266850501</v>
      </c>
      <c r="BL311">
        <v>99.146844714097128</v>
      </c>
      <c r="BM311">
        <v>98.417432293971402</v>
      </c>
      <c r="BN311">
        <v>99.953622906841701</v>
      </c>
      <c r="BO311">
        <v>16074.26484436759</v>
      </c>
      <c r="BP311">
        <v>16068.28470403386</v>
      </c>
      <c r="BQ311">
        <v>16073.80308386767</v>
      </c>
      <c r="BR311">
        <v>16048.88168294402</v>
      </c>
      <c r="BS311">
        <v>14275.45758552693</v>
      </c>
      <c r="BT311">
        <v>3719.8031884314769</v>
      </c>
      <c r="BU311">
        <v>3702.0809154072949</v>
      </c>
      <c r="BV311">
        <v>3678.123172460153</v>
      </c>
      <c r="BW311">
        <v>3591.655975050558</v>
      </c>
      <c r="BX311">
        <v>2665.9204386081929</v>
      </c>
      <c r="BY311">
        <v>12353.77436172365</v>
      </c>
      <c r="BZ311">
        <v>12355.481535849811</v>
      </c>
      <c r="CA311">
        <v>12351.965341304471</v>
      </c>
      <c r="CB311">
        <v>12355.106830080569</v>
      </c>
      <c r="CC311">
        <v>11766.78014182385</v>
      </c>
      <c r="CD311">
        <v>3926.4950284486472</v>
      </c>
      <c r="CE311">
        <v>2609.4196118397408</v>
      </c>
      <c r="CF311">
        <v>9987.6710585439523</v>
      </c>
      <c r="CG311">
        <v>3163.6110056828111</v>
      </c>
      <c r="CH311">
        <v>3466.975981738366</v>
      </c>
      <c r="CI311">
        <v>2605.6271879416272</v>
      </c>
      <c r="CJ311">
        <v>6074.2469156934612</v>
      </c>
      <c r="CK311">
        <v>3506.8495605810022</v>
      </c>
      <c r="CL311">
        <v>4484.9662620049075</v>
      </c>
      <c r="CM311">
        <v>1222.720138138533</v>
      </c>
      <c r="CN311">
        <v>2379.3140243735461</v>
      </c>
      <c r="CO311">
        <v>2254.2199317618888</v>
      </c>
      <c r="CP311">
        <v>2771.2855709934638</v>
      </c>
      <c r="CQ311">
        <v>4323.2359811257002</v>
      </c>
      <c r="CR311">
        <v>1130.207651976044</v>
      </c>
      <c r="CS311">
        <v>2816.834184307485</v>
      </c>
      <c r="CT311">
        <v>885.08441397382853</v>
      </c>
      <c r="CU311">
        <v>2730.8635220771812</v>
      </c>
      <c r="CV311">
        <v>2636.0468142805171</v>
      </c>
      <c r="CW311">
        <v>4598.8392235283209</v>
      </c>
      <c r="CX311">
        <v>6514.0265194410395</v>
      </c>
      <c r="CY311">
        <v>4452.1513122879787</v>
      </c>
    </row>
    <row r="312">
      <c r="A312" t="s">
        <v>691</v>
      </c>
      <c r="B312">
        <v>2018</v>
      </c>
      <c r="C312" t="s">
        <v>699</v>
      </c>
      <c r="D312">
        <v>35</v>
      </c>
      <c r="E312" t="s">
        <v>55</v>
      </c>
      <c r="F312" t="s">
        <v>49</v>
      </c>
      <c r="G312" t="s">
        <v>197</v>
      </c>
      <c r="H312">
        <v>5.0472730338598506</v>
      </c>
      <c r="I312">
        <v>7.5014960194736418</v>
      </c>
      <c r="J312">
        <v>10.714551847794009</v>
      </c>
      <c r="K312">
        <v>19.579187245530509</v>
      </c>
      <c r="L312">
        <v>40.146264954074447</v>
      </c>
      <c r="M312">
        <v>9.1015694781149659</v>
      </c>
      <c r="N312">
        <v>20.262281295661111</v>
      </c>
      <c r="O312">
        <v>27.04255114957753</v>
      </c>
      <c r="P312">
        <v>32.884440456819632</v>
      </c>
      <c r="Q312">
        <v>56.744040010668371</v>
      </c>
      <c r="R312">
        <v>4.5577982855861254</v>
      </c>
      <c r="S312">
        <v>6.2687418512649309</v>
      </c>
      <c r="T312">
        <v>9.4332494181880637</v>
      </c>
      <c r="U312">
        <v>12.782071470427301</v>
      </c>
      <c r="V312">
        <v>30.973851712734</v>
      </c>
      <c r="W312" t="s">
        <v>344</v>
      </c>
      <c r="X312" t="s">
        <v>524</v>
      </c>
      <c r="Y312" t="s">
        <v>346</v>
      </c>
      <c r="Z312" t="s">
        <v>347</v>
      </c>
      <c r="AA312" t="s">
        <v>348</v>
      </c>
      <c r="AB312" t="s">
        <v>349</v>
      </c>
      <c r="AC312" t="s">
        <v>350</v>
      </c>
      <c r="AD312" t="s">
        <v>351</v>
      </c>
      <c r="AE312" t="s">
        <v>352</v>
      </c>
      <c r="AF312" t="s">
        <v>353</v>
      </c>
      <c r="AG312" t="s">
        <v>354</v>
      </c>
      <c r="AH312" t="s">
        <v>355</v>
      </c>
      <c r="AI312" t="s">
        <v>356</v>
      </c>
      <c r="AJ312" t="s">
        <v>357</v>
      </c>
      <c r="AK312" t="s">
        <v>358</v>
      </c>
      <c r="AL312" t="s">
        <v>359</v>
      </c>
      <c r="AM312" t="s">
        <v>360</v>
      </c>
      <c r="AN312" t="s">
        <v>361</v>
      </c>
      <c r="AO312" t="s">
        <v>362</v>
      </c>
      <c r="AP312" t="s">
        <v>363</v>
      </c>
      <c r="AQ312" t="s">
        <v>364</v>
      </c>
      <c r="AR312" t="s">
        <v>365</v>
      </c>
      <c r="AS312">
        <v>21.389719326375619</v>
      </c>
      <c r="AT312">
        <v>6.610151801114533</v>
      </c>
      <c r="AU312">
        <v>26.37343403535618</v>
      </c>
      <c r="AV312">
        <v>12.4691013409204</v>
      </c>
      <c r="AW312">
        <v>11.270756484179261</v>
      </c>
      <c r="AX312">
        <v>6.6967304635706464</v>
      </c>
      <c r="AY312">
        <v>11.51056100586282</v>
      </c>
      <c r="AZ312">
        <v>4.817447036105178</v>
      </c>
      <c r="BA312">
        <v>27.02409475223201</v>
      </c>
      <c r="BB312">
        <v>6.824780489103663</v>
      </c>
      <c r="BC312">
        <v>11.69176260297178</v>
      </c>
      <c r="BD312">
        <v>21.571077662074739</v>
      </c>
      <c r="BE312">
        <v>35.912302040358483</v>
      </c>
      <c r="BF312">
        <v>6.4287440300423464</v>
      </c>
      <c r="BG312">
        <v>13.46356436123029</v>
      </c>
      <c r="BH312">
        <v>19.095590480304569</v>
      </c>
      <c r="BI312">
        <v>7.3754218035962049</v>
      </c>
      <c r="BJ312">
        <v>11.780473371451331</v>
      </c>
      <c r="BK312">
        <v>21.241681435742851</v>
      </c>
      <c r="BL312">
        <v>16.58435597365046</v>
      </c>
      <c r="BM312">
        <v>21.173339346044241</v>
      </c>
      <c r="BN312">
        <v>7.2752804511947637</v>
      </c>
      <c r="BO312">
        <v>811.31203488097958</v>
      </c>
      <c r="BP312">
        <v>1205.3617374707919</v>
      </c>
      <c r="BQ312">
        <v>1722.883197723635</v>
      </c>
      <c r="BR312">
        <v>3147.349606244059</v>
      </c>
      <c r="BS312">
        <v>6452.6724056622816</v>
      </c>
      <c r="BT312">
        <v>338.56047164422671</v>
      </c>
      <c r="BU312">
        <v>752.96500903281913</v>
      </c>
      <c r="BV312">
        <v>1005.692279912963</v>
      </c>
      <c r="BW312">
        <v>1222.4161317547439</v>
      </c>
      <c r="BX312">
        <v>2110.511020187249</v>
      </c>
      <c r="BY312">
        <v>563.06011606381867</v>
      </c>
      <c r="BZ312">
        <v>774.53324196312838</v>
      </c>
      <c r="CA312">
        <v>1165.7615316323891</v>
      </c>
      <c r="CB312">
        <v>1579.534224449593</v>
      </c>
      <c r="CC312">
        <v>3826.5449553408271</v>
      </c>
      <c r="CD312">
        <v>846.86866498695281</v>
      </c>
      <c r="CE312">
        <v>175.45933292062341</v>
      </c>
      <c r="CF312">
        <v>2917.8765471215811</v>
      </c>
      <c r="CG312">
        <v>398.6978883606738</v>
      </c>
      <c r="CH312">
        <v>391.12749775446349</v>
      </c>
      <c r="CI312">
        <v>175.75020752794629</v>
      </c>
      <c r="CJ312">
        <v>702.02676879020521</v>
      </c>
      <c r="CK312">
        <v>169.1300975725388</v>
      </c>
      <c r="CL312">
        <v>1239.0781585006241</v>
      </c>
      <c r="CM312">
        <v>84.323306067096681</v>
      </c>
      <c r="CN312">
        <v>290.35206579274609</v>
      </c>
      <c r="CO312">
        <v>488.91297113273379</v>
      </c>
      <c r="CP312">
        <v>1036.059021496229</v>
      </c>
      <c r="CQ312">
        <v>279.68894685579528</v>
      </c>
      <c r="CR312">
        <v>153.0333145307826</v>
      </c>
      <c r="CS312">
        <v>539.87884216890836</v>
      </c>
      <c r="CT312">
        <v>65.582954214514501</v>
      </c>
      <c r="CU312">
        <v>324.19792756421953</v>
      </c>
      <c r="CV312">
        <v>566.81162953268279</v>
      </c>
      <c r="CW312">
        <v>769.25077110129905</v>
      </c>
      <c r="CX312">
        <v>1401.4152857928721</v>
      </c>
      <c r="CY312">
        <v>324.05678219626338</v>
      </c>
    </row>
    <row r="313">
      <c r="A313" t="s">
        <v>691</v>
      </c>
      <c r="B313">
        <v>2018</v>
      </c>
      <c r="C313" t="s">
        <v>699</v>
      </c>
      <c r="D313">
        <v>36</v>
      </c>
      <c r="E313" t="s">
        <v>55</v>
      </c>
      <c r="F313" t="s">
        <v>48</v>
      </c>
      <c r="G313" t="s">
        <v>197</v>
      </c>
      <c r="H313">
        <v>94.952726966140133</v>
      </c>
      <c r="I313">
        <v>92.498503980526408</v>
      </c>
      <c r="J313">
        <v>89.285448152206044</v>
      </c>
      <c r="K313">
        <v>80.420812754469523</v>
      </c>
      <c r="L313">
        <v>59.853735045925518</v>
      </c>
      <c r="M313">
        <v>90.898430521885004</v>
      </c>
      <c r="N313">
        <v>79.73771870433886</v>
      </c>
      <c r="O313">
        <v>72.957448850422466</v>
      </c>
      <c r="P313">
        <v>67.115559543180325</v>
      </c>
      <c r="Q313">
        <v>43.25595998933165</v>
      </c>
      <c r="R313">
        <v>95.442201714413869</v>
      </c>
      <c r="S313">
        <v>93.731258148735037</v>
      </c>
      <c r="T313">
        <v>90.56675058181203</v>
      </c>
      <c r="U313">
        <v>87.217928529572745</v>
      </c>
      <c r="V313">
        <v>69.026148287265983</v>
      </c>
      <c r="W313" t="s">
        <v>344</v>
      </c>
      <c r="X313" t="s">
        <v>524</v>
      </c>
      <c r="Y313" t="s">
        <v>346</v>
      </c>
      <c r="Z313" t="s">
        <v>347</v>
      </c>
      <c r="AA313" t="s">
        <v>348</v>
      </c>
      <c r="AB313" t="s">
        <v>349</v>
      </c>
      <c r="AC313" t="s">
        <v>350</v>
      </c>
      <c r="AD313" t="s">
        <v>351</v>
      </c>
      <c r="AE313" t="s">
        <v>352</v>
      </c>
      <c r="AF313" t="s">
        <v>353</v>
      </c>
      <c r="AG313" t="s">
        <v>354</v>
      </c>
      <c r="AH313" t="s">
        <v>355</v>
      </c>
      <c r="AI313" t="s">
        <v>356</v>
      </c>
      <c r="AJ313" t="s">
        <v>357</v>
      </c>
      <c r="AK313" t="s">
        <v>358</v>
      </c>
      <c r="AL313" t="s">
        <v>359</v>
      </c>
      <c r="AM313" t="s">
        <v>360</v>
      </c>
      <c r="AN313" t="s">
        <v>361</v>
      </c>
      <c r="AO313" t="s">
        <v>362</v>
      </c>
      <c r="AP313" t="s">
        <v>363</v>
      </c>
      <c r="AQ313" t="s">
        <v>364</v>
      </c>
      <c r="AR313" t="s">
        <v>365</v>
      </c>
      <c r="AS313">
        <v>78.610280673624359</v>
      </c>
      <c r="AT313">
        <v>93.389848198885446</v>
      </c>
      <c r="AU313">
        <v>73.626565964643646</v>
      </c>
      <c r="AV313">
        <v>87.530898659079611</v>
      </c>
      <c r="AW313">
        <v>88.729243515820755</v>
      </c>
      <c r="AX313">
        <v>93.303269536429241</v>
      </c>
      <c r="AY313">
        <v>88.489438994137089</v>
      </c>
      <c r="AZ313">
        <v>95.182552963894807</v>
      </c>
      <c r="BA313">
        <v>72.975905247767926</v>
      </c>
      <c r="BB313">
        <v>93.175219510896341</v>
      </c>
      <c r="BC313">
        <v>88.308237397027995</v>
      </c>
      <c r="BD313">
        <v>78.428922337925329</v>
      </c>
      <c r="BE313">
        <v>64.087697959641702</v>
      </c>
      <c r="BF313">
        <v>93.571255969957676</v>
      </c>
      <c r="BG313">
        <v>86.536435638769646</v>
      </c>
      <c r="BH313">
        <v>80.904409519695349</v>
      </c>
      <c r="BI313">
        <v>92.624578196403846</v>
      </c>
      <c r="BJ313">
        <v>88.219526628548678</v>
      </c>
      <c r="BK313">
        <v>78.758318564257209</v>
      </c>
      <c r="BL313">
        <v>83.415644026349597</v>
      </c>
      <c r="BM313">
        <v>78.826660653955756</v>
      </c>
      <c r="BN313">
        <v>92.724719548805368</v>
      </c>
      <c r="BO313">
        <v>15262.952809486609</v>
      </c>
      <c r="BP313">
        <v>14862.92296656307</v>
      </c>
      <c r="BQ313">
        <v>14356.960571741691</v>
      </c>
      <c r="BR313">
        <v>12927.626166626849</v>
      </c>
      <c r="BS313">
        <v>9620.2360281455731</v>
      </c>
      <c r="BT313">
        <v>3381.2427167872488</v>
      </c>
      <c r="BU313">
        <v>2963.1269652408569</v>
      </c>
      <c r="BV313">
        <v>2713.2330328294861</v>
      </c>
      <c r="BW313">
        <v>2494.8924639621</v>
      </c>
      <c r="BX313">
        <v>1608.8417431874691</v>
      </c>
      <c r="BY313">
        <v>11790.71424565983</v>
      </c>
      <c r="BZ313">
        <v>11580.94829388668</v>
      </c>
      <c r="CA313">
        <v>11192.24449526973</v>
      </c>
      <c r="CB313">
        <v>10777.88552636323</v>
      </c>
      <c r="CC313">
        <v>8527.5690593771196</v>
      </c>
      <c r="CD313">
        <v>3112.3635814253712</v>
      </c>
      <c r="CE313">
        <v>2478.9325509547111</v>
      </c>
      <c r="CF313">
        <v>8145.8193796579026</v>
      </c>
      <c r="CG313">
        <v>2798.7890632630929</v>
      </c>
      <c r="CH313">
        <v>3079.1586210476639</v>
      </c>
      <c r="CI313">
        <v>2448.6679094024662</v>
      </c>
      <c r="CJ313">
        <v>5396.9528416096045</v>
      </c>
      <c r="CK313">
        <v>3341.6526117123672</v>
      </c>
      <c r="CL313">
        <v>3346.0084831093932</v>
      </c>
      <c r="CM313">
        <v>1151.2227485162839</v>
      </c>
      <c r="CN313">
        <v>2193.0379554769688</v>
      </c>
      <c r="CO313">
        <v>1777.607871227953</v>
      </c>
      <c r="CP313">
        <v>1848.910648039021</v>
      </c>
      <c r="CQ313">
        <v>4070.9111944591032</v>
      </c>
      <c r="CR313">
        <v>983.61453313322477</v>
      </c>
      <c r="CS313">
        <v>2287.3646658323009</v>
      </c>
      <c r="CT313">
        <v>823.62658472381088</v>
      </c>
      <c r="CU313">
        <v>2427.7961336411399</v>
      </c>
      <c r="CV313">
        <v>2101.581789544412</v>
      </c>
      <c r="CW313">
        <v>3869.161310281298</v>
      </c>
      <c r="CX313">
        <v>5217.3577990237891</v>
      </c>
      <c r="CY313">
        <v>4130.1602664818593</v>
      </c>
    </row>
    <row r="314">
      <c r="A314" t="s">
        <v>691</v>
      </c>
      <c r="B314">
        <v>2018</v>
      </c>
      <c r="C314" t="s">
        <v>699</v>
      </c>
      <c r="D314">
        <v>37</v>
      </c>
      <c r="E314" t="s">
        <v>126</v>
      </c>
      <c r="F314" t="s">
        <v>49</v>
      </c>
      <c r="G314" t="s">
        <v>720</v>
      </c>
      <c r="H314">
        <v>8.0164259362749117</v>
      </c>
      <c r="I314">
        <v>14.640692626612971</v>
      </c>
      <c r="J314">
        <v>18.385089372484121</v>
      </c>
      <c r="K314">
        <v>26.064605399736539</v>
      </c>
      <c r="L314">
        <v>40.923975000535457</v>
      </c>
      <c r="M314">
        <v>18.130878929069858</v>
      </c>
      <c r="N314">
        <v>21.29923054293317</v>
      </c>
      <c r="O314">
        <v>24.844757841124999</v>
      </c>
      <c r="P314">
        <v>30.811623341682669</v>
      </c>
      <c r="Q314">
        <v>56.569715842406403</v>
      </c>
      <c r="R314">
        <v>5.8726257244075573</v>
      </c>
      <c r="S314">
        <v>12.656838493321599</v>
      </c>
      <c r="T314">
        <v>16.716382816042749</v>
      </c>
      <c r="U314">
        <v>22.00592988841775</v>
      </c>
      <c r="V314">
        <v>39.368914429793847</v>
      </c>
      <c r="W314" t="s">
        <v>344</v>
      </c>
      <c r="X314" t="s">
        <v>524</v>
      </c>
      <c r="Y314" t="s">
        <v>346</v>
      </c>
      <c r="Z314" t="s">
        <v>347</v>
      </c>
      <c r="AA314" t="s">
        <v>348</v>
      </c>
      <c r="AB314" t="s">
        <v>349</v>
      </c>
      <c r="AC314" t="s">
        <v>350</v>
      </c>
      <c r="AD314" t="s">
        <v>351</v>
      </c>
      <c r="AE314" t="s">
        <v>352</v>
      </c>
      <c r="AF314" t="s">
        <v>353</v>
      </c>
      <c r="AG314" t="s">
        <v>354</v>
      </c>
      <c r="AH314" t="s">
        <v>355</v>
      </c>
      <c r="AI314" t="s">
        <v>356</v>
      </c>
      <c r="AJ314" t="s">
        <v>357</v>
      </c>
      <c r="AK314" t="s">
        <v>358</v>
      </c>
      <c r="AL314" t="s">
        <v>359</v>
      </c>
      <c r="AM314" t="s">
        <v>360</v>
      </c>
      <c r="AN314" t="s">
        <v>361</v>
      </c>
      <c r="AO314" t="s">
        <v>362</v>
      </c>
      <c r="AP314" t="s">
        <v>363</v>
      </c>
      <c r="AQ314" t="s">
        <v>364</v>
      </c>
      <c r="AR314" t="s">
        <v>365</v>
      </c>
      <c r="AS314">
        <v>34.604025327487022</v>
      </c>
      <c r="AT314">
        <v>16.835136799170041</v>
      </c>
      <c r="AU314">
        <v>31.21168604104248</v>
      </c>
      <c r="AV314">
        <v>18.662593467646751</v>
      </c>
      <c r="AW314">
        <v>21.369253182396449</v>
      </c>
      <c r="AX314">
        <v>13.28742638990995</v>
      </c>
      <c r="AY314">
        <v>12.476410159338609</v>
      </c>
      <c r="AZ314">
        <v>6.4071703179165116</v>
      </c>
      <c r="BA314">
        <v>46.349005103119268</v>
      </c>
      <c r="BB314">
        <v>9.9891426926031528</v>
      </c>
      <c r="BC314">
        <v>19.93147222558304</v>
      </c>
      <c r="BD314">
        <v>34.579787037635981</v>
      </c>
      <c r="BE314">
        <v>42.106522272336278</v>
      </c>
      <c r="BF314">
        <v>10.762971675446011</v>
      </c>
      <c r="BG314">
        <v>36.817162078840788</v>
      </c>
      <c r="BH314">
        <v>28.160451305996268</v>
      </c>
      <c r="BI314">
        <v>20.700213784317569</v>
      </c>
      <c r="BJ314">
        <v>21.636001957752761</v>
      </c>
      <c r="BK314">
        <v>27.51733900898558</v>
      </c>
      <c r="BL314">
        <v>31.906283552789759</v>
      </c>
      <c r="BM314">
        <v>37.160534133911952</v>
      </c>
      <c r="BN314">
        <v>19.399443509179481</v>
      </c>
      <c r="BO314">
        <v>253.79901810523671</v>
      </c>
      <c r="BP314">
        <v>568.86937757450255</v>
      </c>
      <c r="BQ314">
        <v>925.54619929186788</v>
      </c>
      <c r="BR314">
        <v>2206.6547265237941</v>
      </c>
      <c r="BS314">
        <v>5730.8652005176064</v>
      </c>
      <c r="BT314">
        <v>150.27662279416271</v>
      </c>
      <c r="BU314">
        <v>528.24164815255915</v>
      </c>
      <c r="BV314">
        <v>797.14331712381795</v>
      </c>
      <c r="BW314">
        <v>1053.5252262742999</v>
      </c>
      <c r="BX314">
        <v>2007.81164234579</v>
      </c>
      <c r="BY314">
        <v>145.02755579220499</v>
      </c>
      <c r="BZ314">
        <v>353.34511194501027</v>
      </c>
      <c r="CA314">
        <v>569.25595602595411</v>
      </c>
      <c r="CB314">
        <v>1016.185580360435</v>
      </c>
      <c r="CC314">
        <v>3064.9218611987822</v>
      </c>
      <c r="CD314">
        <v>592.25190260964519</v>
      </c>
      <c r="CE314">
        <v>123.3310090830213</v>
      </c>
      <c r="CF314">
        <v>2726.1900272097141</v>
      </c>
      <c r="CG314">
        <v>239.0966449615008</v>
      </c>
      <c r="CH314">
        <v>281.06882181287011</v>
      </c>
      <c r="CI314">
        <v>104.6101359003214</v>
      </c>
      <c r="CJ314">
        <v>244.2255434155623</v>
      </c>
      <c r="CK314">
        <v>27.408546091067031</v>
      </c>
      <c r="CL314">
        <v>940.39620362466007</v>
      </c>
      <c r="CM314">
        <v>42.007305354490647</v>
      </c>
      <c r="CN314">
        <v>212.853588907161</v>
      </c>
      <c r="CO314">
        <v>427.01807691952757</v>
      </c>
      <c r="CP314">
        <v>637.42388798687398</v>
      </c>
      <c r="CQ314">
        <v>180.28783343295791</v>
      </c>
      <c r="CR314">
        <v>104.5282151404389</v>
      </c>
      <c r="CS314">
        <v>445.0813598812735</v>
      </c>
      <c r="CT314">
        <v>38.145714055361204</v>
      </c>
      <c r="CU314">
        <v>209.25574919477191</v>
      </c>
      <c r="CV314">
        <v>266.82108755573211</v>
      </c>
      <c r="CW314">
        <v>446.03234034567191</v>
      </c>
      <c r="CX314">
        <v>1185.8298771871971</v>
      </c>
      <c r="CY314">
        <v>211.87065134319761</v>
      </c>
    </row>
    <row r="315">
      <c r="A315" t="s">
        <v>691</v>
      </c>
      <c r="B315">
        <v>2018</v>
      </c>
      <c r="C315" t="s">
        <v>699</v>
      </c>
      <c r="D315">
        <v>38</v>
      </c>
      <c r="E315" t="s">
        <v>126</v>
      </c>
      <c r="F315" t="s">
        <v>48</v>
      </c>
      <c r="G315" t="s">
        <v>197</v>
      </c>
      <c r="H315">
        <v>91.983574063725044</v>
      </c>
      <c r="I315">
        <v>85.359307373387097</v>
      </c>
      <c r="J315">
        <v>81.614910627515783</v>
      </c>
      <c r="K315">
        <v>73.935394600263393</v>
      </c>
      <c r="L315">
        <v>59.076024999464487</v>
      </c>
      <c r="M315">
        <v>81.869121070930191</v>
      </c>
      <c r="N315">
        <v>78.700769457066826</v>
      </c>
      <c r="O315">
        <v>75.155242158874998</v>
      </c>
      <c r="P315">
        <v>69.188376658317381</v>
      </c>
      <c r="Q315">
        <v>43.43028415759359</v>
      </c>
      <c r="R315">
        <v>94.127374275592459</v>
      </c>
      <c r="S315">
        <v>87.343161506678399</v>
      </c>
      <c r="T315">
        <v>83.283617183957233</v>
      </c>
      <c r="U315">
        <v>77.99407011158209</v>
      </c>
      <c r="V315">
        <v>60.631085570206217</v>
      </c>
      <c r="W315" t="s">
        <v>344</v>
      </c>
      <c r="X315" t="s">
        <v>524</v>
      </c>
      <c r="Y315" t="s">
        <v>346</v>
      </c>
      <c r="Z315" t="s">
        <v>347</v>
      </c>
      <c r="AA315" t="s">
        <v>348</v>
      </c>
      <c r="AB315" t="s">
        <v>349</v>
      </c>
      <c r="AC315" t="s">
        <v>350</v>
      </c>
      <c r="AD315" t="s">
        <v>351</v>
      </c>
      <c r="AE315" t="s">
        <v>352</v>
      </c>
      <c r="AF315" t="s">
        <v>353</v>
      </c>
      <c r="AG315" t="s">
        <v>354</v>
      </c>
      <c r="AH315" t="s">
        <v>355</v>
      </c>
      <c r="AI315" t="s">
        <v>356</v>
      </c>
      <c r="AJ315" t="s">
        <v>357</v>
      </c>
      <c r="AK315" t="s">
        <v>358</v>
      </c>
      <c r="AL315" t="s">
        <v>359</v>
      </c>
      <c r="AM315" t="s">
        <v>360</v>
      </c>
      <c r="AN315" t="s">
        <v>361</v>
      </c>
      <c r="AO315" t="s">
        <v>362</v>
      </c>
      <c r="AP315" t="s">
        <v>363</v>
      </c>
      <c r="AQ315" t="s">
        <v>364</v>
      </c>
      <c r="AR315" t="s">
        <v>365</v>
      </c>
      <c r="AS315">
        <v>65.395974672512935</v>
      </c>
      <c r="AT315">
        <v>83.164863200829998</v>
      </c>
      <c r="AU315">
        <v>68.788313958957374</v>
      </c>
      <c r="AV315">
        <v>81.33740653235327</v>
      </c>
      <c r="AW315">
        <v>78.630746817603566</v>
      </c>
      <c r="AX315">
        <v>86.712573610090033</v>
      </c>
      <c r="AY315">
        <v>87.523589840661415</v>
      </c>
      <c r="AZ315">
        <v>93.59282968208349</v>
      </c>
      <c r="BA315">
        <v>53.650994896880768</v>
      </c>
      <c r="BB315">
        <v>90.010857307396861</v>
      </c>
      <c r="BC315">
        <v>80.068527774416935</v>
      </c>
      <c r="BD315">
        <v>65.420212962364047</v>
      </c>
      <c r="BE315">
        <v>57.893477727663743</v>
      </c>
      <c r="BF315">
        <v>89.237028324554004</v>
      </c>
      <c r="BG315">
        <v>63.182837921159148</v>
      </c>
      <c r="BH315">
        <v>71.839548694003597</v>
      </c>
      <c r="BI315">
        <v>79.299786215682431</v>
      </c>
      <c r="BJ315">
        <v>78.36399804224726</v>
      </c>
      <c r="BK315">
        <v>72.482660991014441</v>
      </c>
      <c r="BL315">
        <v>68.093716447210227</v>
      </c>
      <c r="BM315">
        <v>62.839465866088013</v>
      </c>
      <c r="BN315">
        <v>80.60055649082058</v>
      </c>
      <c r="BO315">
        <v>2912.1881702348628</v>
      </c>
      <c r="BP315">
        <v>3316.6665877147789</v>
      </c>
      <c r="BQ315">
        <v>4108.6757212013626</v>
      </c>
      <c r="BR315">
        <v>6259.4420843878252</v>
      </c>
      <c r="BS315">
        <v>8272.8213925922264</v>
      </c>
      <c r="BT315">
        <v>678.56693951775105</v>
      </c>
      <c r="BU315">
        <v>1951.8556825363351</v>
      </c>
      <c r="BV315">
        <v>2411.3537115907211</v>
      </c>
      <c r="BW315">
        <v>2365.7208633955929</v>
      </c>
      <c r="BX315">
        <v>1541.4578076532371</v>
      </c>
      <c r="BY315">
        <v>2324.524610446615</v>
      </c>
      <c r="BZ315">
        <v>2438.3876902982461</v>
      </c>
      <c r="CA315">
        <v>2836.121644441761</v>
      </c>
      <c r="CB315">
        <v>3601.5951065410381</v>
      </c>
      <c r="CC315">
        <v>4720.2098997097519</v>
      </c>
      <c r="CD315">
        <v>1119.259683122554</v>
      </c>
      <c r="CE315">
        <v>609.24996459282954</v>
      </c>
      <c r="CF315">
        <v>6008.3269855042026</v>
      </c>
      <c r="CG315">
        <v>1042.057795743624</v>
      </c>
      <c r="CH315">
        <v>1034.2266609717551</v>
      </c>
      <c r="CI315">
        <v>682.67652767629841</v>
      </c>
      <c r="CJ315">
        <v>1713.2729701513331</v>
      </c>
      <c r="CK315">
        <v>400.37071887437179</v>
      </c>
      <c r="CL315">
        <v>1088.5496206328969</v>
      </c>
      <c r="CM315">
        <v>378.52233014262362</v>
      </c>
      <c r="CN315">
        <v>855.07348892280834</v>
      </c>
      <c r="CO315">
        <v>807.85961754044513</v>
      </c>
      <c r="CP315">
        <v>876.41257626478807</v>
      </c>
      <c r="CQ315">
        <v>1494.7870331511069</v>
      </c>
      <c r="CR315">
        <v>179.38344246261209</v>
      </c>
      <c r="CS315">
        <v>1135.43791179141</v>
      </c>
      <c r="CT315">
        <v>146.1311946413997</v>
      </c>
      <c r="CU315">
        <v>757.90883880707941</v>
      </c>
      <c r="CV315">
        <v>702.82604100057119</v>
      </c>
      <c r="CW315">
        <v>951.91279985751066</v>
      </c>
      <c r="CX315">
        <v>2005.270317750615</v>
      </c>
      <c r="CY315">
        <v>880.27743652821096</v>
      </c>
    </row>
    <row r="316">
      <c r="A316" t="s">
        <v>691</v>
      </c>
      <c r="B316">
        <v>2018</v>
      </c>
      <c r="C316" t="s">
        <v>699</v>
      </c>
      <c r="D316">
        <v>39</v>
      </c>
      <c r="E316" t="s">
        <v>123</v>
      </c>
      <c r="F316" t="s">
        <v>49</v>
      </c>
      <c r="G316" t="s">
        <v>197</v>
      </c>
      <c r="H316">
        <v>100</v>
      </c>
      <c r="I316">
        <v>100</v>
      </c>
      <c r="J316">
        <v>75.540451699686145</v>
      </c>
      <c r="K316">
        <v>73.793097286881732</v>
      </c>
      <c r="L316">
        <v>74.452492879107012</v>
      </c>
      <c r="M316">
        <v>100</v>
      </c>
      <c r="N316">
        <v>63.241807247481852</v>
      </c>
      <c r="O316">
        <v>79.214484535120874</v>
      </c>
      <c r="P316">
        <v>71.625340774908992</v>
      </c>
      <c r="Q316">
        <v>75.291699193833466</v>
      </c>
      <c r="R316">
        <v>100</v>
      </c>
      <c r="S316">
        <v>100</v>
      </c>
      <c r="T316">
        <v>100</v>
      </c>
      <c r="U316">
        <v>82.887946223287287</v>
      </c>
      <c r="V316">
        <v>73.591394727511911</v>
      </c>
      <c r="W316" t="s">
        <v>344</v>
      </c>
      <c r="X316" t="s">
        <v>524</v>
      </c>
      <c r="Y316" t="s">
        <v>346</v>
      </c>
      <c r="Z316" t="s">
        <v>347</v>
      </c>
      <c r="AA316" t="s">
        <v>348</v>
      </c>
      <c r="AB316" t="s">
        <v>349</v>
      </c>
      <c r="AC316" t="s">
        <v>350</v>
      </c>
      <c r="AD316" t="s">
        <v>351</v>
      </c>
      <c r="AE316" t="s">
        <v>352</v>
      </c>
      <c r="AF316" t="s">
        <v>353</v>
      </c>
      <c r="AG316" t="s">
        <v>354</v>
      </c>
      <c r="AH316" t="s">
        <v>355</v>
      </c>
      <c r="AI316" t="s">
        <v>356</v>
      </c>
      <c r="AJ316" t="s">
        <v>357</v>
      </c>
      <c r="AK316" t="s">
        <v>358</v>
      </c>
      <c r="AL316" t="s">
        <v>359</v>
      </c>
      <c r="AM316" t="s">
        <v>360</v>
      </c>
      <c r="AN316" t="s">
        <v>361</v>
      </c>
      <c r="AO316" t="s">
        <v>362</v>
      </c>
      <c r="AP316" t="s">
        <v>363</v>
      </c>
      <c r="AQ316" t="s">
        <v>364</v>
      </c>
      <c r="AR316" t="s">
        <v>365</v>
      </c>
      <c r="AS316">
        <v>97.756223973169256</v>
      </c>
      <c r="AT316">
        <v>87.352634641680055</v>
      </c>
      <c r="AU316">
        <v>77.369119372216304</v>
      </c>
      <c r="AV316">
        <v>89.392814987536553</v>
      </c>
      <c r="AW316">
        <v>57.142857142857139</v>
      </c>
      <c r="AX316">
        <v>62.728385568088292</v>
      </c>
      <c r="AY316">
        <v>66.926081409601878</v>
      </c>
      <c r="AZ316">
        <v>65.071148937055156</v>
      </c>
      <c r="BA316">
        <v>80.385881437659449</v>
      </c>
      <c r="BB316">
        <v>70.956542016964917</v>
      </c>
      <c r="BC316">
        <v>76.894775683061127</v>
      </c>
      <c r="BD316">
        <v>81.055156945752742</v>
      </c>
      <c r="BE316">
        <v>58.441376643163231</v>
      </c>
      <c r="BF316">
        <v>92.798769250197353</v>
      </c>
      <c r="BG316">
        <v>47.441810635553523</v>
      </c>
      <c r="BH316">
        <v>59.170705038129569</v>
      </c>
      <c r="BI316">
        <v>81.298620892598777</v>
      </c>
      <c r="BJ316">
        <v>60.296388157079029</v>
      </c>
      <c r="BK316">
        <v>64.106456252653516</v>
      </c>
      <c r="BL316">
        <v>50.075957033187223</v>
      </c>
      <c r="BM316">
        <v>85.301984715556529</v>
      </c>
      <c r="BN316">
        <v>79.447882773422961</v>
      </c>
      <c r="BO316">
        <v>13.98095390374719</v>
      </c>
      <c r="BP316">
        <v>34.897078539396837</v>
      </c>
      <c r="BQ316">
        <v>27.24875705799111</v>
      </c>
      <c r="BR316">
        <v>210.1450053368082</v>
      </c>
      <c r="BS316">
        <v>2339.4105857919531</v>
      </c>
      <c r="BT316">
        <v>0.815482977605686</v>
      </c>
      <c r="BU316">
        <v>56.527795204689113</v>
      </c>
      <c r="BV316">
        <v>206.69965793589549</v>
      </c>
      <c r="BW316">
        <v>430.48960468294132</v>
      </c>
      <c r="BX316">
        <v>1155.462571190644</v>
      </c>
      <c r="BY316">
        <v>13.165470926141509</v>
      </c>
      <c r="BZ316">
        <v>12.522220049713949</v>
      </c>
      <c r="CA316">
        <v>35.654832273916597</v>
      </c>
      <c r="CB316">
        <v>45.72498023903902</v>
      </c>
      <c r="CC316">
        <v>668.61976514930916</v>
      </c>
      <c r="CD316">
        <v>107.6563287438249</v>
      </c>
      <c r="CE316">
        <v>87.892385469855284</v>
      </c>
      <c r="CF316">
        <v>1097.661385793484</v>
      </c>
      <c r="CG316">
        <v>77.60260390519808</v>
      </c>
      <c r="CH316">
        <v>4.4135160850152504</v>
      </c>
      <c r="CI316">
        <v>52.471729098610268</v>
      </c>
      <c r="CJ316">
        <v>57.924256959702923</v>
      </c>
      <c r="CK316">
        <v>7.3273095826178327</v>
      </c>
      <c r="CL316">
        <v>138.62423847913769</v>
      </c>
      <c r="CM316">
        <v>18.462321108288421</v>
      </c>
      <c r="CN316">
        <v>143.53132471802121</v>
      </c>
      <c r="CO316">
        <v>45.894331721525951</v>
      </c>
      <c r="CP316">
        <v>216.99372295990091</v>
      </c>
      <c r="CQ316">
        <v>76.061023279579402</v>
      </c>
      <c r="CR316">
        <v>9.6732168790483986</v>
      </c>
      <c r="CS316">
        <v>23.810124603672691</v>
      </c>
      <c r="CT316">
        <v>17.898783047920279</v>
      </c>
      <c r="CU316">
        <v>87.227997251480531</v>
      </c>
      <c r="CV316">
        <v>49.643559040468197</v>
      </c>
      <c r="CW316">
        <v>51.225595436233853</v>
      </c>
      <c r="CX316">
        <v>173.24586015472471</v>
      </c>
      <c r="CY316">
        <v>80.440766311586103</v>
      </c>
    </row>
    <row r="317">
      <c r="A317" t="s">
        <v>691</v>
      </c>
      <c r="B317">
        <v>2018</v>
      </c>
      <c r="C317" t="s">
        <v>699</v>
      </c>
      <c r="D317">
        <v>40</v>
      </c>
      <c r="E317" t="s">
        <v>123</v>
      </c>
      <c r="F317" t="s">
        <v>48</v>
      </c>
      <c r="G317" t="s">
        <v>197</v>
      </c>
      <c r="H317">
        <v>0</v>
      </c>
      <c r="I317">
        <v>0</v>
      </c>
      <c r="J317">
        <v>24.45954830031387</v>
      </c>
      <c r="K317">
        <v>26.206902713118261</v>
      </c>
      <c r="L317">
        <v>25.547507120892941</v>
      </c>
      <c r="M317">
        <v>0</v>
      </c>
      <c r="N317">
        <v>36.758192752518177</v>
      </c>
      <c r="O317">
        <v>20.785515464879111</v>
      </c>
      <c r="P317">
        <v>28.374659225090969</v>
      </c>
      <c r="Q317">
        <v>24.70830080616658</v>
      </c>
      <c r="R317">
        <v>0</v>
      </c>
      <c r="S317">
        <v>0</v>
      </c>
      <c r="T317">
        <v>0</v>
      </c>
      <c r="U317">
        <v>17.11205377671271</v>
      </c>
      <c r="V317">
        <v>26.408605272488099</v>
      </c>
      <c r="W317" t="s">
        <v>344</v>
      </c>
      <c r="X317" t="s">
        <v>524</v>
      </c>
      <c r="Y317" t="s">
        <v>346</v>
      </c>
      <c r="Z317" t="s">
        <v>347</v>
      </c>
      <c r="AA317" t="s">
        <v>348</v>
      </c>
      <c r="AB317" t="s">
        <v>349</v>
      </c>
      <c r="AC317" t="s">
        <v>350</v>
      </c>
      <c r="AD317" t="s">
        <v>351</v>
      </c>
      <c r="AE317" t="s">
        <v>352</v>
      </c>
      <c r="AF317" t="s">
        <v>353</v>
      </c>
      <c r="AG317" t="s">
        <v>354</v>
      </c>
      <c r="AH317" t="s">
        <v>355</v>
      </c>
      <c r="AI317" t="s">
        <v>356</v>
      </c>
      <c r="AJ317" t="s">
        <v>357</v>
      </c>
      <c r="AK317" t="s">
        <v>358</v>
      </c>
      <c r="AL317" t="s">
        <v>359</v>
      </c>
      <c r="AM317" t="s">
        <v>360</v>
      </c>
      <c r="AN317" t="s">
        <v>361</v>
      </c>
      <c r="AO317" t="s">
        <v>362</v>
      </c>
      <c r="AP317" t="s">
        <v>363</v>
      </c>
      <c r="AQ317" t="s">
        <v>364</v>
      </c>
      <c r="AR317" t="s">
        <v>365</v>
      </c>
      <c r="AS317">
        <v>2.2437760268307412</v>
      </c>
      <c r="AT317">
        <v>12.647365358319931</v>
      </c>
      <c r="AU317">
        <v>22.630880627783679</v>
      </c>
      <c r="AV317">
        <v>10.607185012463461</v>
      </c>
      <c r="AW317">
        <v>42.857142857142861</v>
      </c>
      <c r="AX317">
        <v>37.271614431911701</v>
      </c>
      <c r="AY317">
        <v>33.073918590398108</v>
      </c>
      <c r="AZ317">
        <v>34.928851062944851</v>
      </c>
      <c r="BA317">
        <v>19.614118562340561</v>
      </c>
      <c r="BB317">
        <v>29.04345798303509</v>
      </c>
      <c r="BC317">
        <v>23.105224316938909</v>
      </c>
      <c r="BD317">
        <v>18.944843054247279</v>
      </c>
      <c r="BE317">
        <v>41.558623356836719</v>
      </c>
      <c r="BF317">
        <v>7.2012307498026384</v>
      </c>
      <c r="BG317">
        <v>52.558189364446491</v>
      </c>
      <c r="BH317">
        <v>40.829294961870431</v>
      </c>
      <c r="BI317">
        <v>18.70137910740123</v>
      </c>
      <c r="BJ317">
        <v>39.703611842920957</v>
      </c>
      <c r="BK317">
        <v>35.893543747346477</v>
      </c>
      <c r="BL317">
        <v>49.92404296681277</v>
      </c>
      <c r="BM317">
        <v>14.698015284443469</v>
      </c>
      <c r="BN317">
        <v>20.552117226577039</v>
      </c>
      <c r="BO317">
        <v>0</v>
      </c>
      <c r="BP317">
        <v>0</v>
      </c>
      <c r="BQ317">
        <v>8.8229852269498856</v>
      </c>
      <c r="BR317">
        <v>74.630960252273866</v>
      </c>
      <c r="BS317">
        <v>802.7415374292176</v>
      </c>
      <c r="BT317">
        <v>0</v>
      </c>
      <c r="BU317">
        <v>32.855790851732358</v>
      </c>
      <c r="BV317">
        <v>54.237037100290991</v>
      </c>
      <c r="BW317">
        <v>170.54014264601739</v>
      </c>
      <c r="BX317">
        <v>379.18544919203208</v>
      </c>
      <c r="BY317">
        <v>0</v>
      </c>
      <c r="BZ317">
        <v>0</v>
      </c>
      <c r="CA317">
        <v>0</v>
      </c>
      <c r="CB317">
        <v>9.4398324055679588</v>
      </c>
      <c r="CC317">
        <v>239.93723071280061</v>
      </c>
      <c r="CD317">
        <v>2.4710108446732</v>
      </c>
      <c r="CE317">
        <v>12.725513269420601</v>
      </c>
      <c r="CF317">
        <v>321.07181771207411</v>
      </c>
      <c r="CG317">
        <v>9.208180514128804</v>
      </c>
      <c r="CH317">
        <v>3.310137063761438</v>
      </c>
      <c r="CI317">
        <v>31.177369508678179</v>
      </c>
      <c r="CJ317">
        <v>28.625344839323851</v>
      </c>
      <c r="CK317">
        <v>3.9331487039043722</v>
      </c>
      <c r="CL317">
        <v>33.824251230641813</v>
      </c>
      <c r="CM317">
        <v>7.5568739983083546</v>
      </c>
      <c r="CN317">
        <v>43.128072416600077</v>
      </c>
      <c r="CO317">
        <v>10.726780926792481</v>
      </c>
      <c r="CP317">
        <v>154.307802472741</v>
      </c>
      <c r="CQ317">
        <v>5.9023733194737016</v>
      </c>
      <c r="CR317">
        <v>10.716428350468121</v>
      </c>
      <c r="CS317">
        <v>16.42959298686381</v>
      </c>
      <c r="CT317">
        <v>4.1173137215019704</v>
      </c>
      <c r="CU317">
        <v>57.437379759562923</v>
      </c>
      <c r="CV317">
        <v>27.795691141783671</v>
      </c>
      <c r="CW317">
        <v>51.070193743161589</v>
      </c>
      <c r="CX317">
        <v>29.85124330942228</v>
      </c>
      <c r="CY317">
        <v>20.808963075155059</v>
      </c>
    </row>
    <row r="318">
      <c r="A318" t="s">
        <v>691</v>
      </c>
      <c r="B318">
        <v>2018</v>
      </c>
      <c r="C318" t="s">
        <v>699</v>
      </c>
      <c r="D318">
        <v>41</v>
      </c>
      <c r="E318" t="s">
        <v>56</v>
      </c>
      <c r="F318" t="s">
        <v>49</v>
      </c>
      <c r="G318" t="s">
        <v>197</v>
      </c>
      <c r="H318">
        <v>14.98106728300556</v>
      </c>
      <c r="I318">
        <v>11.067507178624631</v>
      </c>
      <c r="J318">
        <v>7.5776917352997089</v>
      </c>
      <c r="K318">
        <v>4.2355722698391398</v>
      </c>
      <c r="L318">
        <v>3.9210654408320109</v>
      </c>
      <c r="M318">
        <v>18.665084759448401</v>
      </c>
      <c r="N318">
        <v>5.4985537958184931</v>
      </c>
      <c r="O318">
        <v>6.6928243132163692</v>
      </c>
      <c r="P318">
        <v>4.3176512257041306</v>
      </c>
      <c r="Q318">
        <v>1.7239917529233471</v>
      </c>
      <c r="R318">
        <v>14.45014609704287</v>
      </c>
      <c r="S318">
        <v>11.665897732710571</v>
      </c>
      <c r="T318">
        <v>8.2992778361287929</v>
      </c>
      <c r="U318">
        <v>5.0113057877997242</v>
      </c>
      <c r="V318">
        <v>3.8271620690334069</v>
      </c>
      <c r="W318" t="s">
        <v>344</v>
      </c>
      <c r="X318" t="s">
        <v>524</v>
      </c>
      <c r="Y318" t="s">
        <v>346</v>
      </c>
      <c r="Z318" t="s">
        <v>347</v>
      </c>
      <c r="AA318" t="s">
        <v>348</v>
      </c>
      <c r="AB318" t="s">
        <v>349</v>
      </c>
      <c r="AC318" t="s">
        <v>350</v>
      </c>
      <c r="AD318" t="s">
        <v>351</v>
      </c>
      <c r="AE318" t="s">
        <v>352</v>
      </c>
      <c r="AF318" t="s">
        <v>353</v>
      </c>
      <c r="AG318" t="s">
        <v>354</v>
      </c>
      <c r="AH318" t="s">
        <v>355</v>
      </c>
      <c r="AI318" t="s">
        <v>356</v>
      </c>
      <c r="AJ318" t="s">
        <v>357</v>
      </c>
      <c r="AK318" t="s">
        <v>358</v>
      </c>
      <c r="AL318" t="s">
        <v>359</v>
      </c>
      <c r="AM318" t="s">
        <v>360</v>
      </c>
      <c r="AN318" t="s">
        <v>361</v>
      </c>
      <c r="AO318" t="s">
        <v>362</v>
      </c>
      <c r="AP318" t="s">
        <v>363</v>
      </c>
      <c r="AQ318" t="s">
        <v>364</v>
      </c>
      <c r="AR318" t="s">
        <v>365</v>
      </c>
      <c r="AS318">
        <v>1.1117080798341319</v>
      </c>
      <c r="AT318">
        <v>1.7388668899351869</v>
      </c>
      <c r="AU318">
        <v>5.870244259277035</v>
      </c>
      <c r="AV318">
        <v>0.79541873888609849</v>
      </c>
      <c r="AW318">
        <v>51.727260222441487</v>
      </c>
      <c r="AX318">
        <v>13.332831959598559</v>
      </c>
      <c r="AY318">
        <v>21.447391522257739</v>
      </c>
      <c r="AZ318">
        <v>10.22325874139524</v>
      </c>
      <c r="BA318">
        <v>2.161800582637623</v>
      </c>
      <c r="BB318">
        <v>6.7168464304775206</v>
      </c>
      <c r="BC318">
        <v>6.4883967117835004</v>
      </c>
      <c r="BD318">
        <v>6.6348193322782762</v>
      </c>
      <c r="BE318">
        <v>6.7767353445396177</v>
      </c>
      <c r="BF318">
        <v>5.7001642871201614</v>
      </c>
      <c r="BG318">
        <v>5.5696306962159614</v>
      </c>
      <c r="BH318">
        <v>2.7420901471717571</v>
      </c>
      <c r="BI318">
        <v>13.919696635551171</v>
      </c>
      <c r="BJ318">
        <v>16.419273778422909</v>
      </c>
      <c r="BK318">
        <v>1.645683182488886</v>
      </c>
      <c r="BL318">
        <v>2.630407103253932</v>
      </c>
      <c r="BM318">
        <v>2.8216248729669302</v>
      </c>
      <c r="BN318">
        <v>2.973119992961565</v>
      </c>
      <c r="BO318">
        <v>2407.0054577487908</v>
      </c>
      <c r="BP318">
        <v>1777.8377343278601</v>
      </c>
      <c r="BQ318">
        <v>1218.208309571449</v>
      </c>
      <c r="BR318">
        <v>679.72780514374529</v>
      </c>
      <c r="BS318">
        <v>630.09460468275267</v>
      </c>
      <c r="BT318">
        <v>693.91005296457695</v>
      </c>
      <c r="BU318">
        <v>204.10747414325871</v>
      </c>
      <c r="BV318">
        <v>248.67129933818549</v>
      </c>
      <c r="BW318">
        <v>160.50042014617341</v>
      </c>
      <c r="BX318">
        <v>64.121334902706735</v>
      </c>
      <c r="BY318">
        <v>1784.2704778873581</v>
      </c>
      <c r="BZ318">
        <v>1440.9265095518219</v>
      </c>
      <c r="CA318">
        <v>1025.3266061478421</v>
      </c>
      <c r="CB318">
        <v>618.56313733309935</v>
      </c>
      <c r="CC318">
        <v>472.47659905957539</v>
      </c>
      <c r="CD318">
        <v>43.969847947627137</v>
      </c>
      <c r="CE318">
        <v>46.156341597835052</v>
      </c>
      <c r="CF318">
        <v>648.56530366925074</v>
      </c>
      <c r="CG318">
        <v>25.433410386653321</v>
      </c>
      <c r="CH318">
        <v>1795.083931136041</v>
      </c>
      <c r="CI318">
        <v>349.90925744759312</v>
      </c>
      <c r="CJ318">
        <v>1307.24227820547</v>
      </c>
      <c r="CK318">
        <v>358.30232754962441</v>
      </c>
      <c r="CL318">
        <v>99.120429732765231</v>
      </c>
      <c r="CM318">
        <v>82.989731064189655</v>
      </c>
      <c r="CN318">
        <v>161.13219648082409</v>
      </c>
      <c r="CO318">
        <v>150.37956301906311</v>
      </c>
      <c r="CP318">
        <v>195.27403950372499</v>
      </c>
      <c r="CQ318">
        <v>247.99135553063101</v>
      </c>
      <c r="CR318">
        <v>63.26046283089331</v>
      </c>
      <c r="CS318">
        <v>77.525565669454366</v>
      </c>
      <c r="CT318">
        <v>123.775270274598</v>
      </c>
      <c r="CU318">
        <v>451.85743927524732</v>
      </c>
      <c r="CV318">
        <v>43.70987403565848</v>
      </c>
      <c r="CW318">
        <v>122.0091208668763</v>
      </c>
      <c r="CX318">
        <v>186.75694764642751</v>
      </c>
      <c r="CY318">
        <v>132.4292176041516</v>
      </c>
    </row>
    <row r="319">
      <c r="A319" t="s">
        <v>691</v>
      </c>
      <c r="B319">
        <v>2018</v>
      </c>
      <c r="C319" t="s">
        <v>699</v>
      </c>
      <c r="D319">
        <v>42</v>
      </c>
      <c r="E319" t="s">
        <v>56</v>
      </c>
      <c r="F319" t="s">
        <v>48</v>
      </c>
      <c r="G319" t="s">
        <v>711</v>
      </c>
      <c r="H319">
        <v>85.018932716994328</v>
      </c>
      <c r="I319">
        <v>88.93249282137522</v>
      </c>
      <c r="J319">
        <v>92.422308264700291</v>
      </c>
      <c r="K319">
        <v>95.764427730160918</v>
      </c>
      <c r="L319">
        <v>96.078934559168033</v>
      </c>
      <c r="M319">
        <v>81.334915240551581</v>
      </c>
      <c r="N319">
        <v>94.501446204181519</v>
      </c>
      <c r="O319">
        <v>93.307175686783651</v>
      </c>
      <c r="P319">
        <v>95.682348774295846</v>
      </c>
      <c r="Q319">
        <v>98.276008247076689</v>
      </c>
      <c r="R319">
        <v>85.549853902957054</v>
      </c>
      <c r="S319">
        <v>88.334102267289495</v>
      </c>
      <c r="T319">
        <v>91.700722163871234</v>
      </c>
      <c r="U319">
        <v>94.98869421220023</v>
      </c>
      <c r="V319">
        <v>96.17283793096658</v>
      </c>
      <c r="W319" t="s">
        <v>344</v>
      </c>
      <c r="X319" t="s">
        <v>524</v>
      </c>
      <c r="Y319" t="s">
        <v>346</v>
      </c>
      <c r="Z319" t="s">
        <v>347</v>
      </c>
      <c r="AA319" t="s">
        <v>348</v>
      </c>
      <c r="AB319" t="s">
        <v>349</v>
      </c>
      <c r="AC319" t="s">
        <v>350</v>
      </c>
      <c r="AD319" t="s">
        <v>351</v>
      </c>
      <c r="AE319" t="s">
        <v>352</v>
      </c>
      <c r="AF319" t="s">
        <v>353</v>
      </c>
      <c r="AG319" t="s">
        <v>354</v>
      </c>
      <c r="AH319" t="s">
        <v>355</v>
      </c>
      <c r="AI319" t="s">
        <v>356</v>
      </c>
      <c r="AJ319" t="s">
        <v>357</v>
      </c>
      <c r="AK319" t="s">
        <v>358</v>
      </c>
      <c r="AL319" t="s">
        <v>359</v>
      </c>
      <c r="AM319" t="s">
        <v>360</v>
      </c>
      <c r="AN319" t="s">
        <v>361</v>
      </c>
      <c r="AO319" t="s">
        <v>362</v>
      </c>
      <c r="AP319" t="s">
        <v>363</v>
      </c>
      <c r="AQ319" t="s">
        <v>364</v>
      </c>
      <c r="AR319" t="s">
        <v>365</v>
      </c>
      <c r="AS319">
        <v>98.888291920165869</v>
      </c>
      <c r="AT319">
        <v>98.261133110064819</v>
      </c>
      <c r="AU319">
        <v>94.129755740722942</v>
      </c>
      <c r="AV319">
        <v>99.204581261113916</v>
      </c>
      <c r="AW319">
        <v>48.272739777558471</v>
      </c>
      <c r="AX319">
        <v>86.667168040401322</v>
      </c>
      <c r="AY319">
        <v>78.552608477742098</v>
      </c>
      <c r="AZ319">
        <v>89.776741258604758</v>
      </c>
      <c r="BA319">
        <v>97.838199417362347</v>
      </c>
      <c r="BB319">
        <v>93.283153569522455</v>
      </c>
      <c r="BC319">
        <v>93.511603288216449</v>
      </c>
      <c r="BD319">
        <v>93.365180667721816</v>
      </c>
      <c r="BE319">
        <v>93.223264655460497</v>
      </c>
      <c r="BF319">
        <v>94.299835712879826</v>
      </c>
      <c r="BG319">
        <v>94.430369303783991</v>
      </c>
      <c r="BH319">
        <v>97.257909852828234</v>
      </c>
      <c r="BI319">
        <v>86.080303364448895</v>
      </c>
      <c r="BJ319">
        <v>83.580726221577123</v>
      </c>
      <c r="BK319">
        <v>98.354316817511105</v>
      </c>
      <c r="BL319">
        <v>97.369592896745999</v>
      </c>
      <c r="BM319">
        <v>97.178375127033036</v>
      </c>
      <c r="BN319">
        <v>97.026880007038457</v>
      </c>
      <c r="BO319">
        <v>13659.977036077151</v>
      </c>
      <c r="BP319">
        <v>14285.741043027771</v>
      </c>
      <c r="BQ319">
        <v>14858.03696570916</v>
      </c>
      <c r="BR319">
        <v>15368.34697294428</v>
      </c>
      <c r="BS319">
        <v>15439.37973056458</v>
      </c>
      <c r="BT319">
        <v>3023.780286551907</v>
      </c>
      <c r="BU319">
        <v>3507.9135721630842</v>
      </c>
      <c r="BV319">
        <v>3466.819914843732</v>
      </c>
      <c r="BW319">
        <v>3556.8081755706712</v>
      </c>
      <c r="BX319">
        <v>3655.2314284720119</v>
      </c>
      <c r="BY319">
        <v>10563.49726027064</v>
      </c>
      <c r="BZ319">
        <v>10910.686221558801</v>
      </c>
      <c r="CA319">
        <v>11329.08092656957</v>
      </c>
      <c r="CB319">
        <v>11724.78934454941</v>
      </c>
      <c r="CC319">
        <v>11872.87461777313</v>
      </c>
      <c r="CD319">
        <v>3911.1914704973619</v>
      </c>
      <c r="CE319">
        <v>2608.2355422774999</v>
      </c>
      <c r="CF319">
        <v>10399.787627203959</v>
      </c>
      <c r="CG319">
        <v>3172.0535412371141</v>
      </c>
      <c r="CH319">
        <v>1675.202187666084</v>
      </c>
      <c r="CI319">
        <v>2274.5088594828189</v>
      </c>
      <c r="CJ319">
        <v>4787.8685274551344</v>
      </c>
      <c r="CK319">
        <v>3146.473758169639</v>
      </c>
      <c r="CL319">
        <v>4485.966211877253</v>
      </c>
      <c r="CM319">
        <v>1152.556323519191</v>
      </c>
      <c r="CN319">
        <v>2322.257824788896</v>
      </c>
      <c r="CO319">
        <v>2116.1412793416239</v>
      </c>
      <c r="CP319">
        <v>2686.2615314709928</v>
      </c>
      <c r="CQ319">
        <v>4102.6087857842649</v>
      </c>
      <c r="CR319">
        <v>1072.550262894114</v>
      </c>
      <c r="CS319">
        <v>2749.7179423317571</v>
      </c>
      <c r="CT319">
        <v>765.43426866372749</v>
      </c>
      <c r="CU319">
        <v>2300.1366219301131</v>
      </c>
      <c r="CV319">
        <v>2612.322252971489</v>
      </c>
      <c r="CW319">
        <v>4516.4029605157148</v>
      </c>
      <c r="CX319">
        <v>6432.0161371702316</v>
      </c>
      <c r="CY319">
        <v>4321.7878310739661</v>
      </c>
    </row>
    <row r="320">
      <c r="A320" t="s">
        <v>691</v>
      </c>
      <c r="B320">
        <v>2018</v>
      </c>
      <c r="C320" t="s">
        <v>699</v>
      </c>
      <c r="D320">
        <v>43</v>
      </c>
      <c r="E320" t="s">
        <v>53</v>
      </c>
      <c r="F320" t="s">
        <v>49</v>
      </c>
      <c r="G320" t="s">
        <v>725</v>
      </c>
      <c r="H320">
        <v>91.050673947322181</v>
      </c>
      <c r="I320">
        <v>90.970550549327086</v>
      </c>
      <c r="J320">
        <v>90.922224693813305</v>
      </c>
      <c r="K320">
        <v>87.872267541793221</v>
      </c>
      <c r="L320">
        <v>82.362928709658036</v>
      </c>
      <c r="M320">
        <v>88.083683672296559</v>
      </c>
      <c r="N320">
        <v>81.323180408683655</v>
      </c>
      <c r="O320">
        <v>79.16967194516549</v>
      </c>
      <c r="P320">
        <v>81.385952635868662</v>
      </c>
      <c r="Q320">
        <v>83.21776947830449</v>
      </c>
      <c r="R320">
        <v>92.021638266921656</v>
      </c>
      <c r="S320">
        <v>90.822345225103263</v>
      </c>
      <c r="T320">
        <v>91.461906073611416</v>
      </c>
      <c r="U320">
        <v>91.64428627205487</v>
      </c>
      <c r="V320">
        <v>86.259394597952351</v>
      </c>
      <c r="W320" t="s">
        <v>344</v>
      </c>
      <c r="X320" t="s">
        <v>524</v>
      </c>
      <c r="Y320" t="s">
        <v>346</v>
      </c>
      <c r="Z320" t="s">
        <v>347</v>
      </c>
      <c r="AA320" t="s">
        <v>348</v>
      </c>
      <c r="AB320" t="s">
        <v>349</v>
      </c>
      <c r="AC320" t="s">
        <v>350</v>
      </c>
      <c r="AD320" t="s">
        <v>351</v>
      </c>
      <c r="AE320" t="s">
        <v>352</v>
      </c>
      <c r="AF320" t="s">
        <v>353</v>
      </c>
      <c r="AG320" t="s">
        <v>354</v>
      </c>
      <c r="AH320" t="s">
        <v>355</v>
      </c>
      <c r="AI320" t="s">
        <v>356</v>
      </c>
      <c r="AJ320" t="s">
        <v>357</v>
      </c>
      <c r="AK320" t="s">
        <v>358</v>
      </c>
      <c r="AL320" t="s">
        <v>359</v>
      </c>
      <c r="AM320" t="s">
        <v>360</v>
      </c>
      <c r="AN320" t="s">
        <v>361</v>
      </c>
      <c r="AO320" t="s">
        <v>362</v>
      </c>
      <c r="AP320" t="s">
        <v>363</v>
      </c>
      <c r="AQ320" t="s">
        <v>364</v>
      </c>
      <c r="AR320" t="s">
        <v>365</v>
      </c>
      <c r="AS320">
        <v>96.425968895561994</v>
      </c>
      <c r="AT320">
        <v>93.426025354030003</v>
      </c>
      <c r="AU320">
        <v>85.913155311605777</v>
      </c>
      <c r="AV320">
        <v>91.484936382681553</v>
      </c>
      <c r="AW320">
        <v>81.495156650455243</v>
      </c>
      <c r="AX320">
        <v>87.596887059817107</v>
      </c>
      <c r="AY320">
        <v>85.101907161152155</v>
      </c>
      <c r="AZ320">
        <v>90.68334228259674</v>
      </c>
      <c r="BA320">
        <v>94.970876010783826</v>
      </c>
      <c r="BB320">
        <v>80.878961353033404</v>
      </c>
      <c r="BC320">
        <v>86.526722228022962</v>
      </c>
      <c r="BD320">
        <v>90.180921354414849</v>
      </c>
      <c r="BE320">
        <v>79.58900805705602</v>
      </c>
      <c r="BF320">
        <v>92.790671646519982</v>
      </c>
      <c r="BG320">
        <v>88.075984107360185</v>
      </c>
      <c r="BH320">
        <v>90.628515273559145</v>
      </c>
      <c r="BI320">
        <v>88.113932286598711</v>
      </c>
      <c r="BJ320">
        <v>85.088273071944798</v>
      </c>
      <c r="BK320">
        <v>97.635640965281596</v>
      </c>
      <c r="BL320">
        <v>83.373854483857144</v>
      </c>
      <c r="BM320">
        <v>87.026456734751861</v>
      </c>
      <c r="BN320">
        <v>94.455395725255457</v>
      </c>
      <c r="BO320">
        <v>14627.161080285599</v>
      </c>
      <c r="BP320">
        <v>14605.606738975301</v>
      </c>
      <c r="BQ320">
        <v>14604.745078423781</v>
      </c>
      <c r="BR320">
        <v>14107.28394861503</v>
      </c>
      <c r="BS320">
        <v>13219.944521774351</v>
      </c>
      <c r="BT320">
        <v>3274.1256797269211</v>
      </c>
      <c r="BU320">
        <v>3022.0441803911972</v>
      </c>
      <c r="BV320">
        <v>2941.54220541927</v>
      </c>
      <c r="BW320">
        <v>3021.4116883569259</v>
      </c>
      <c r="BX320">
        <v>3089.866149855925</v>
      </c>
      <c r="BY320">
        <v>11365.868068106</v>
      </c>
      <c r="BZ320">
        <v>11208.68660894331</v>
      </c>
      <c r="CA320">
        <v>11291.04696919629</v>
      </c>
      <c r="CB320">
        <v>11307.53431534188</v>
      </c>
      <c r="CC320">
        <v>10642.615502736309</v>
      </c>
      <c r="CD320">
        <v>3817.7280544286091</v>
      </c>
      <c r="CE320">
        <v>2479.8928344246851</v>
      </c>
      <c r="CF320">
        <v>9484.7441651211084</v>
      </c>
      <c r="CG320">
        <v>2920.6782121177062</v>
      </c>
      <c r="CH320">
        <v>2828.1151087367971</v>
      </c>
      <c r="CI320">
        <v>2298.9085738649151</v>
      </c>
      <c r="CJ320">
        <v>5190.3479658200513</v>
      </c>
      <c r="CK320">
        <v>3183.6951010590551</v>
      </c>
      <c r="CL320">
        <v>4347.4625861948662</v>
      </c>
      <c r="CM320">
        <v>999.29681598542174</v>
      </c>
      <c r="CN320">
        <v>2148.795985542492</v>
      </c>
      <c r="CO320">
        <v>2043.96937833071</v>
      </c>
      <c r="CP320">
        <v>2293.3855777500012</v>
      </c>
      <c r="CQ320">
        <v>4034.4080995309409</v>
      </c>
      <c r="CR320">
        <v>1001.113777665203</v>
      </c>
      <c r="CS320">
        <v>2562.2888144695871</v>
      </c>
      <c r="CT320">
        <v>783.51749102609222</v>
      </c>
      <c r="CU320">
        <v>2329.4780068200421</v>
      </c>
      <c r="CV320">
        <v>2605.3030181913118</v>
      </c>
      <c r="CW320">
        <v>3867.222939093574</v>
      </c>
      <c r="CX320">
        <v>5747.1113289048899</v>
      </c>
      <c r="CY320">
        <v>4197.2775329959723</v>
      </c>
    </row>
    <row r="321">
      <c r="A321" t="s">
        <v>691</v>
      </c>
      <c r="B321">
        <v>2018</v>
      </c>
      <c r="C321" t="s">
        <v>699</v>
      </c>
      <c r="D321">
        <v>44</v>
      </c>
      <c r="E321" t="s">
        <v>53</v>
      </c>
      <c r="F321" t="s">
        <v>48</v>
      </c>
      <c r="G321" t="s">
        <v>197</v>
      </c>
      <c r="H321">
        <v>8.9493260526778453</v>
      </c>
      <c r="I321">
        <v>9.0294494506728391</v>
      </c>
      <c r="J321">
        <v>9.0777753061866999</v>
      </c>
      <c r="K321">
        <v>12.12773245820682</v>
      </c>
      <c r="L321">
        <v>17.637071290341911</v>
      </c>
      <c r="M321">
        <v>11.916316327703409</v>
      </c>
      <c r="N321">
        <v>18.676819591316331</v>
      </c>
      <c r="O321">
        <v>20.830328054834428</v>
      </c>
      <c r="P321">
        <v>18.61404736413126</v>
      </c>
      <c r="Q321">
        <v>16.782230521695489</v>
      </c>
      <c r="R321">
        <v>7.9783617330783523</v>
      </c>
      <c r="S321">
        <v>9.1776547748967037</v>
      </c>
      <c r="T321">
        <v>8.5380939263887061</v>
      </c>
      <c r="U321">
        <v>8.3557137279450959</v>
      </c>
      <c r="V321">
        <v>13.74060540204759</v>
      </c>
      <c r="W321" t="s">
        <v>344</v>
      </c>
      <c r="X321" t="s">
        <v>524</v>
      </c>
      <c r="Y321" t="s">
        <v>346</v>
      </c>
      <c r="Z321" t="s">
        <v>347</v>
      </c>
      <c r="AA321" t="s">
        <v>348</v>
      </c>
      <c r="AB321" t="s">
        <v>349</v>
      </c>
      <c r="AC321" t="s">
        <v>350</v>
      </c>
      <c r="AD321" t="s">
        <v>351</v>
      </c>
      <c r="AE321" t="s">
        <v>352</v>
      </c>
      <c r="AF321" t="s">
        <v>353</v>
      </c>
      <c r="AG321" t="s">
        <v>354</v>
      </c>
      <c r="AH321" t="s">
        <v>355</v>
      </c>
      <c r="AI321" t="s">
        <v>356</v>
      </c>
      <c r="AJ321" t="s">
        <v>357</v>
      </c>
      <c r="AK321" t="s">
        <v>358</v>
      </c>
      <c r="AL321" t="s">
        <v>359</v>
      </c>
      <c r="AM321" t="s">
        <v>360</v>
      </c>
      <c r="AN321" t="s">
        <v>361</v>
      </c>
      <c r="AO321" t="s">
        <v>362</v>
      </c>
      <c r="AP321" t="s">
        <v>363</v>
      </c>
      <c r="AQ321" t="s">
        <v>364</v>
      </c>
      <c r="AR321" t="s">
        <v>365</v>
      </c>
      <c r="AS321">
        <v>3.574031104437986</v>
      </c>
      <c r="AT321">
        <v>6.5739746459699848</v>
      </c>
      <c r="AU321">
        <v>14.086844688394111</v>
      </c>
      <c r="AV321">
        <v>8.5150636173184608</v>
      </c>
      <c r="AW321">
        <v>18.504843349544728</v>
      </c>
      <c r="AX321">
        <v>12.403112940182771</v>
      </c>
      <c r="AY321">
        <v>14.89809283884769</v>
      </c>
      <c r="AZ321">
        <v>9.3166577174032792</v>
      </c>
      <c r="BA321">
        <v>5.0291239892161137</v>
      </c>
      <c r="BB321">
        <v>19.121038646966468</v>
      </c>
      <c r="BC321">
        <v>13.473277771976839</v>
      </c>
      <c r="BD321">
        <v>9.8190786455852219</v>
      </c>
      <c r="BE321">
        <v>20.410991942944101</v>
      </c>
      <c r="BF321">
        <v>7.2093283534799948</v>
      </c>
      <c r="BG321">
        <v>11.92401589263976</v>
      </c>
      <c r="BH321">
        <v>9.3714847264409311</v>
      </c>
      <c r="BI321">
        <v>11.88606771340131</v>
      </c>
      <c r="BJ321">
        <v>14.91172692805525</v>
      </c>
      <c r="BK321">
        <v>2.3643590347184089</v>
      </c>
      <c r="BL321">
        <v>16.626145516142859</v>
      </c>
      <c r="BM321">
        <v>12.973543265248111</v>
      </c>
      <c r="BN321">
        <v>5.5446042747446374</v>
      </c>
      <c r="BO321">
        <v>1437.6964832599699</v>
      </c>
      <c r="BP321">
        <v>1449.706382445979</v>
      </c>
      <c r="BQ321">
        <v>1458.153874616844</v>
      </c>
      <c r="BR321">
        <v>1947.0234492285761</v>
      </c>
      <c r="BS321">
        <v>2830.8986535292811</v>
      </c>
      <c r="BT321">
        <v>442.93693984728071</v>
      </c>
      <c r="BU321">
        <v>694.04779388247982</v>
      </c>
      <c r="BV321">
        <v>773.94900876264421</v>
      </c>
      <c r="BW321">
        <v>691.03694743543565</v>
      </c>
      <c r="BX321">
        <v>623.1222770466685</v>
      </c>
      <c r="BY321">
        <v>985.43134599235361</v>
      </c>
      <c r="BZ321">
        <v>1132.644790463484</v>
      </c>
      <c r="CA321">
        <v>1054.0346652373009</v>
      </c>
      <c r="CB321">
        <v>1030.9701079173881</v>
      </c>
      <c r="CC321">
        <v>1695.3049664956191</v>
      </c>
      <c r="CD321">
        <v>141.50419198371529</v>
      </c>
      <c r="CE321">
        <v>174.49904945064961</v>
      </c>
      <c r="CF321">
        <v>1555.176474180367</v>
      </c>
      <c r="CG321">
        <v>271.84541811198272</v>
      </c>
      <c r="CH321">
        <v>642.17101006532937</v>
      </c>
      <c r="CI321">
        <v>325.50954306549733</v>
      </c>
      <c r="CJ321">
        <v>908.63164457975586</v>
      </c>
      <c r="CK321">
        <v>327.08760822585208</v>
      </c>
      <c r="CL321">
        <v>230.2171918680576</v>
      </c>
      <c r="CM321">
        <v>236.24923859795771</v>
      </c>
      <c r="CN321">
        <v>334.59403572722431</v>
      </c>
      <c r="CO321">
        <v>222.5514640299763</v>
      </c>
      <c r="CP321">
        <v>588.14999322471726</v>
      </c>
      <c r="CQ321">
        <v>313.4514729266815</v>
      </c>
      <c r="CR321">
        <v>135.53406999880411</v>
      </c>
      <c r="CS321">
        <v>264.95469353162628</v>
      </c>
      <c r="CT321">
        <v>105.69204791223289</v>
      </c>
      <c r="CU321">
        <v>408.24121431210682</v>
      </c>
      <c r="CV321">
        <v>63.090400885780689</v>
      </c>
      <c r="CW321">
        <v>771.18914228902077</v>
      </c>
      <c r="CX321">
        <v>856.75552324275293</v>
      </c>
      <c r="CY321">
        <v>246.3834148705659</v>
      </c>
    </row>
    <row r="322">
      <c r="A322" t="s">
        <v>691</v>
      </c>
      <c r="B322">
        <v>2018</v>
      </c>
      <c r="C322" t="s">
        <v>699</v>
      </c>
      <c r="D322">
        <v>45</v>
      </c>
      <c r="E322" t="s">
        <v>52</v>
      </c>
      <c r="F322" t="s">
        <v>49</v>
      </c>
      <c r="G322" t="s">
        <v>197</v>
      </c>
      <c r="H322">
        <v>86.804001822378424</v>
      </c>
      <c r="I322">
        <v>87.474472153293732</v>
      </c>
      <c r="J322">
        <v>84.159405961846304</v>
      </c>
      <c r="K322">
        <v>83.147627797686582</v>
      </c>
      <c r="L322">
        <v>81.153020602001163</v>
      </c>
      <c r="M322">
        <v>81.544150137264054</v>
      </c>
      <c r="N322">
        <v>77.663936887056181</v>
      </c>
      <c r="O322">
        <v>78.328249830237752</v>
      </c>
      <c r="P322">
        <v>81.04679672728345</v>
      </c>
      <c r="Q322">
        <v>83.14742863628814</v>
      </c>
      <c r="R322">
        <v>87.121312795621975</v>
      </c>
      <c r="S322">
        <v>87.115378764648341</v>
      </c>
      <c r="T322">
        <v>87.486372271161216</v>
      </c>
      <c r="U322">
        <v>86.173388967210968</v>
      </c>
      <c r="V322">
        <v>82.318039071243277</v>
      </c>
      <c r="W322" t="s">
        <v>344</v>
      </c>
      <c r="X322" t="s">
        <v>524</v>
      </c>
      <c r="Y322" t="s">
        <v>346</v>
      </c>
      <c r="Z322" t="s">
        <v>347</v>
      </c>
      <c r="AA322" t="s">
        <v>348</v>
      </c>
      <c r="AB322" t="s">
        <v>349</v>
      </c>
      <c r="AC322" t="s">
        <v>350</v>
      </c>
      <c r="AD322" t="s">
        <v>351</v>
      </c>
      <c r="AE322" t="s">
        <v>352</v>
      </c>
      <c r="AF322" t="s">
        <v>353</v>
      </c>
      <c r="AG322" t="s">
        <v>354</v>
      </c>
      <c r="AH322" t="s">
        <v>355</v>
      </c>
      <c r="AI322" t="s">
        <v>356</v>
      </c>
      <c r="AJ322" t="s">
        <v>357</v>
      </c>
      <c r="AK322" t="s">
        <v>358</v>
      </c>
      <c r="AL322" t="s">
        <v>359</v>
      </c>
      <c r="AM322" t="s">
        <v>360</v>
      </c>
      <c r="AN322" t="s">
        <v>361</v>
      </c>
      <c r="AO322" t="s">
        <v>362</v>
      </c>
      <c r="AP322" t="s">
        <v>363</v>
      </c>
      <c r="AQ322" t="s">
        <v>364</v>
      </c>
      <c r="AR322" t="s">
        <v>365</v>
      </c>
      <c r="AS322">
        <v>93.163754347725842</v>
      </c>
      <c r="AT322">
        <v>79.723967796372222</v>
      </c>
      <c r="AU322">
        <v>82.969895235074603</v>
      </c>
      <c r="AV322">
        <v>81.961126903981352</v>
      </c>
      <c r="AW322">
        <v>81.96800557268395</v>
      </c>
      <c r="AX322">
        <v>68.55391631826464</v>
      </c>
      <c r="AY322">
        <v>85.478370055005954</v>
      </c>
      <c r="AZ322">
        <v>74.889068690815719</v>
      </c>
      <c r="BA322">
        <v>93.523661248271452</v>
      </c>
      <c r="BB322">
        <v>69.739389384023426</v>
      </c>
      <c r="BC322">
        <v>81.109749247037854</v>
      </c>
      <c r="BD322">
        <v>85.282777802811623</v>
      </c>
      <c r="BE322">
        <v>70.18990936302616</v>
      </c>
      <c r="BF322">
        <v>88.226198142857953</v>
      </c>
      <c r="BG322">
        <v>85.252419532865403</v>
      </c>
      <c r="BH322">
        <v>85.77907702463196</v>
      </c>
      <c r="BI322">
        <v>93.015864019011289</v>
      </c>
      <c r="BJ322">
        <v>76.043395048011959</v>
      </c>
      <c r="BK322">
        <v>93.88174511945013</v>
      </c>
      <c r="BL322">
        <v>76.952686528241927</v>
      </c>
      <c r="BM322">
        <v>81.203057254198299</v>
      </c>
      <c r="BN322">
        <v>88.706210015104872</v>
      </c>
      <c r="BO322">
        <v>2748.2035766630088</v>
      </c>
      <c r="BP322">
        <v>3390.1410425305321</v>
      </c>
      <c r="BQ322">
        <v>4236.771263088157</v>
      </c>
      <c r="BR322">
        <v>7029.4793193834194</v>
      </c>
      <c r="BS322">
        <v>11349.2949168786</v>
      </c>
      <c r="BT322">
        <v>675.8734388546743</v>
      </c>
      <c r="BU322">
        <v>1926.1412256437879</v>
      </c>
      <c r="BV322">
        <v>2513.1595684472791</v>
      </c>
      <c r="BW322">
        <v>2767.2505860593228</v>
      </c>
      <c r="BX322">
        <v>2945.8345009211862</v>
      </c>
      <c r="BY322">
        <v>2151.5062673999801</v>
      </c>
      <c r="BZ322">
        <v>2423.353331194332</v>
      </c>
      <c r="CA322">
        <v>2979.2413247839231</v>
      </c>
      <c r="CB322">
        <v>3969.059255375415</v>
      </c>
      <c r="CC322">
        <v>6402.4706198638023</v>
      </c>
      <c r="CD322">
        <v>1594.508449364414</v>
      </c>
      <c r="CE322">
        <v>584.04261953568516</v>
      </c>
      <c r="CF322">
        <v>7233.1290827731182</v>
      </c>
      <c r="CG322">
        <v>1050.04861698232</v>
      </c>
      <c r="CH322">
        <v>1078.121474626161</v>
      </c>
      <c r="CI322">
        <v>539.71584053317372</v>
      </c>
      <c r="CJ322">
        <v>1673.2378232479521</v>
      </c>
      <c r="CK322">
        <v>320.35990758503408</v>
      </c>
      <c r="CL322">
        <v>1890.617249616681</v>
      </c>
      <c r="CM322">
        <v>293.27479997454691</v>
      </c>
      <c r="CN322">
        <v>866.19297496910701</v>
      </c>
      <c r="CO322">
        <v>1053.1380003027809</v>
      </c>
      <c r="CP322">
        <v>1062.5604421626811</v>
      </c>
      <c r="CQ322">
        <v>1477.85487083367</v>
      </c>
      <c r="CR322">
        <v>242.04155744246549</v>
      </c>
      <c r="CS322">
        <v>1355.754843437265</v>
      </c>
      <c r="CT322">
        <v>171.4067588118167</v>
      </c>
      <c r="CU322">
        <v>735.46478841872488</v>
      </c>
      <c r="CV322">
        <v>910.32164578929553</v>
      </c>
      <c r="CW322">
        <v>1075.756341577347</v>
      </c>
      <c r="CX322">
        <v>2583.1844157333439</v>
      </c>
      <c r="CY322">
        <v>963.15761482613266</v>
      </c>
    </row>
    <row r="323">
      <c r="A323" t="s">
        <v>691</v>
      </c>
      <c r="B323">
        <v>2018</v>
      </c>
      <c r="C323" t="s">
        <v>699</v>
      </c>
      <c r="D323">
        <v>46</v>
      </c>
      <c r="E323" t="s">
        <v>52</v>
      </c>
      <c r="F323" t="s">
        <v>48</v>
      </c>
      <c r="G323" t="s">
        <v>197</v>
      </c>
      <c r="H323">
        <v>13.19599817762156</v>
      </c>
      <c r="I323">
        <v>12.5255278467063</v>
      </c>
      <c r="J323">
        <v>15.840594038153601</v>
      </c>
      <c r="K323">
        <v>16.852372202313308</v>
      </c>
      <c r="L323">
        <v>18.84697939799884</v>
      </c>
      <c r="M323">
        <v>18.45584986273597</v>
      </c>
      <c r="N323">
        <v>22.336063112943751</v>
      </c>
      <c r="O323">
        <v>21.671750169762291</v>
      </c>
      <c r="P323">
        <v>18.953203272716522</v>
      </c>
      <c r="Q323">
        <v>16.852571363711849</v>
      </c>
      <c r="R323">
        <v>12.878687204378039</v>
      </c>
      <c r="S323">
        <v>12.88462123535167</v>
      </c>
      <c r="T323">
        <v>12.513627728838751</v>
      </c>
      <c r="U323">
        <v>13.82661103278882</v>
      </c>
      <c r="V323">
        <v>17.681960928756769</v>
      </c>
      <c r="W323" t="s">
        <v>344</v>
      </c>
      <c r="X323" t="s">
        <v>524</v>
      </c>
      <c r="Y323" t="s">
        <v>346</v>
      </c>
      <c r="Z323" t="s">
        <v>347</v>
      </c>
      <c r="AA323" t="s">
        <v>348</v>
      </c>
      <c r="AB323" t="s">
        <v>349</v>
      </c>
      <c r="AC323" t="s">
        <v>350</v>
      </c>
      <c r="AD323" t="s">
        <v>351</v>
      </c>
      <c r="AE323" t="s">
        <v>352</v>
      </c>
      <c r="AF323" t="s">
        <v>353</v>
      </c>
      <c r="AG323" t="s">
        <v>354</v>
      </c>
      <c r="AH323" t="s">
        <v>355</v>
      </c>
      <c r="AI323" t="s">
        <v>356</v>
      </c>
      <c r="AJ323" t="s">
        <v>357</v>
      </c>
      <c r="AK323" t="s">
        <v>358</v>
      </c>
      <c r="AL323" t="s">
        <v>359</v>
      </c>
      <c r="AM323" t="s">
        <v>360</v>
      </c>
      <c r="AN323" t="s">
        <v>361</v>
      </c>
      <c r="AO323" t="s">
        <v>362</v>
      </c>
      <c r="AP323" t="s">
        <v>363</v>
      </c>
      <c r="AQ323" t="s">
        <v>364</v>
      </c>
      <c r="AR323" t="s">
        <v>365</v>
      </c>
      <c r="AS323">
        <v>6.836245652274159</v>
      </c>
      <c r="AT323">
        <v>20.27603220362781</v>
      </c>
      <c r="AU323">
        <v>17.03010476492538</v>
      </c>
      <c r="AV323">
        <v>18.038873096018651</v>
      </c>
      <c r="AW323">
        <v>18.0319944273161</v>
      </c>
      <c r="AX323">
        <v>31.44608368173537</v>
      </c>
      <c r="AY323">
        <v>14.521629944994039</v>
      </c>
      <c r="AZ323">
        <v>25.110931309184281</v>
      </c>
      <c r="BA323">
        <v>6.4763387517285373</v>
      </c>
      <c r="BB323">
        <v>30.26061061597655</v>
      </c>
      <c r="BC323">
        <v>18.89025075296215</v>
      </c>
      <c r="BD323">
        <v>14.717222197188381</v>
      </c>
      <c r="BE323">
        <v>29.81009063697385</v>
      </c>
      <c r="BF323">
        <v>11.77380185714207</v>
      </c>
      <c r="BG323">
        <v>14.747580467134529</v>
      </c>
      <c r="BH323">
        <v>14.220922975367939</v>
      </c>
      <c r="BI323">
        <v>6.9841359809887402</v>
      </c>
      <c r="BJ323">
        <v>23.95660495198803</v>
      </c>
      <c r="BK323">
        <v>6.1182548805498618</v>
      </c>
      <c r="BL323">
        <v>23.04731347175807</v>
      </c>
      <c r="BM323">
        <v>18.79694274580169</v>
      </c>
      <c r="BN323">
        <v>11.293789984895151</v>
      </c>
      <c r="BO323">
        <v>417.78361167709181</v>
      </c>
      <c r="BP323">
        <v>485.43655065518681</v>
      </c>
      <c r="BQ323">
        <v>797.450657405073</v>
      </c>
      <c r="BR323">
        <v>1424.7357984398129</v>
      </c>
      <c r="BS323">
        <v>2635.7605162875402</v>
      </c>
      <c r="BT323">
        <v>152.9701234572392</v>
      </c>
      <c r="BU323">
        <v>553.95610504510455</v>
      </c>
      <c r="BV323">
        <v>695.33746026726089</v>
      </c>
      <c r="BW323">
        <v>647.13554368608607</v>
      </c>
      <c r="BX323">
        <v>597.07061260571788</v>
      </c>
      <c r="BY323">
        <v>318.04589883883938</v>
      </c>
      <c r="BZ323">
        <v>358.4210989453619</v>
      </c>
      <c r="CA323">
        <v>426.13627568379178</v>
      </c>
      <c r="CB323">
        <v>636.83973843767092</v>
      </c>
      <c r="CC323">
        <v>1375.2542774976371</v>
      </c>
      <c r="CD323">
        <v>117.0031363677861</v>
      </c>
      <c r="CE323">
        <v>148.53835414016561</v>
      </c>
      <c r="CF323">
        <v>1484.646276927941</v>
      </c>
      <c r="CG323">
        <v>231.10582372280501</v>
      </c>
      <c r="CH323">
        <v>237.17400815846381</v>
      </c>
      <c r="CI323">
        <v>247.5708230434463</v>
      </c>
      <c r="CJ323">
        <v>284.26069031894338</v>
      </c>
      <c r="CK323">
        <v>107.4193573804047</v>
      </c>
      <c r="CL323">
        <v>130.92171109378199</v>
      </c>
      <c r="CM323">
        <v>127.25483552256721</v>
      </c>
      <c r="CN323">
        <v>201.73410286086249</v>
      </c>
      <c r="CO323">
        <v>181.73969415719111</v>
      </c>
      <c r="CP323">
        <v>451.27602208898071</v>
      </c>
      <c r="CQ323">
        <v>197.21999575039459</v>
      </c>
      <c r="CR323">
        <v>41.87010016058543</v>
      </c>
      <c r="CS323">
        <v>224.76442823541899</v>
      </c>
      <c r="CT323">
        <v>12.87014988494424</v>
      </c>
      <c r="CU323">
        <v>231.69979958312609</v>
      </c>
      <c r="CV323">
        <v>59.325482767007607</v>
      </c>
      <c r="CW323">
        <v>322.18879862583537</v>
      </c>
      <c r="CX323">
        <v>597.95740710090649</v>
      </c>
      <c r="CY323">
        <v>122.6261365731511</v>
      </c>
    </row>
    <row r="324">
      <c r="A324" t="s">
        <v>691</v>
      </c>
      <c r="B324">
        <v>2018</v>
      </c>
      <c r="C324" t="s">
        <v>699</v>
      </c>
      <c r="D324">
        <v>47</v>
      </c>
      <c r="E324" t="s">
        <v>102</v>
      </c>
      <c r="F324" t="s">
        <v>101</v>
      </c>
      <c r="G324" t="s">
        <v>726</v>
      </c>
      <c r="H324">
        <v>5.7085995728879491</v>
      </c>
      <c r="I324">
        <v>6.6044722801502669</v>
      </c>
      <c r="J324">
        <v>8.7603328838127119</v>
      </c>
      <c r="K324">
        <v>18.259708188172461</v>
      </c>
      <c r="L324">
        <v>54.221651090444247</v>
      </c>
      <c r="M324">
        <v>3.3637174112938748</v>
      </c>
      <c r="N324">
        <v>27.593549971332351</v>
      </c>
      <c r="O324">
        <v>58.111181034700508</v>
      </c>
      <c r="P324">
        <v>67.54997703434492</v>
      </c>
      <c r="Q324">
        <v>69.269535637789559</v>
      </c>
      <c r="R324">
        <v>6.2193527916985962</v>
      </c>
      <c r="S324">
        <v>5.87327785542836</v>
      </c>
      <c r="T324">
        <v>8.252846914714377</v>
      </c>
      <c r="U324">
        <v>12.08865491185187</v>
      </c>
      <c r="V324">
        <v>19.704840046575018</v>
      </c>
      <c r="W324" t="s">
        <v>344</v>
      </c>
      <c r="X324" t="s">
        <v>524</v>
      </c>
      <c r="Y324" t="s">
        <v>346</v>
      </c>
      <c r="Z324" t="s">
        <v>347</v>
      </c>
      <c r="AA324" t="s">
        <v>348</v>
      </c>
      <c r="AB324" t="s">
        <v>349</v>
      </c>
      <c r="AC324" t="s">
        <v>350</v>
      </c>
      <c r="AD324" t="s">
        <v>351</v>
      </c>
      <c r="AE324" t="s">
        <v>352</v>
      </c>
      <c r="AF324" t="s">
        <v>353</v>
      </c>
      <c r="AG324" t="s">
        <v>354</v>
      </c>
      <c r="AH324" t="s">
        <v>355</v>
      </c>
      <c r="AI324" t="s">
        <v>356</v>
      </c>
      <c r="AJ324" t="s">
        <v>357</v>
      </c>
      <c r="AK324" t="s">
        <v>358</v>
      </c>
      <c r="AL324" t="s">
        <v>359</v>
      </c>
      <c r="AM324" t="s">
        <v>360</v>
      </c>
      <c r="AN324" t="s">
        <v>361</v>
      </c>
      <c r="AO324" t="s">
        <v>362</v>
      </c>
      <c r="AP324" t="s">
        <v>363</v>
      </c>
      <c r="AQ324" t="s">
        <v>364</v>
      </c>
      <c r="AR324" t="s">
        <v>365</v>
      </c>
      <c r="AS324">
        <v>7.3199190457308463</v>
      </c>
      <c r="AT324">
        <v>12.446032617245139</v>
      </c>
      <c r="AU324">
        <v>57.154928003086063</v>
      </c>
      <c r="AV324">
        <v>10.1549709480571</v>
      </c>
      <c r="AW324">
        <v>11.44296605303791</v>
      </c>
      <c r="AX324">
        <v>35.339467875665306</v>
      </c>
      <c r="AY324">
        <v>9.8849862294149151</v>
      </c>
      <c r="AZ324">
        <v>1.4168830715051131</v>
      </c>
      <c r="BA324">
        <v>24.495235550316181</v>
      </c>
      <c r="BB324">
        <v>2.1450975144502902</v>
      </c>
      <c r="BC324">
        <v>30.605270838373471</v>
      </c>
      <c r="BD324">
        <v>5.1000260475265584</v>
      </c>
      <c r="BE324">
        <v>17.770410719009998</v>
      </c>
      <c r="BF324">
        <v>20.54525843188614</v>
      </c>
      <c r="BG324">
        <v>7.0517395883161891</v>
      </c>
      <c r="BH324">
        <v>21.965972043046001</v>
      </c>
      <c r="BI324">
        <v>6.0985131300445001</v>
      </c>
      <c r="BJ324">
        <v>9.7272415117625695</v>
      </c>
      <c r="BK324">
        <v>6.4620415652650172</v>
      </c>
      <c r="BL324">
        <v>0.91730832065112389</v>
      </c>
      <c r="BM324">
        <v>19.7878435491203</v>
      </c>
      <c r="BN324">
        <v>5.4616648884467196</v>
      </c>
      <c r="BO324">
        <v>171.52320578427771</v>
      </c>
      <c r="BP324">
        <v>191.79010207778961</v>
      </c>
      <c r="BQ324">
        <v>257.42703655325221</v>
      </c>
      <c r="BR324">
        <v>548.98474248517266</v>
      </c>
      <c r="BS324">
        <v>1594.358078125169</v>
      </c>
      <c r="BT324">
        <v>20.75386785843417</v>
      </c>
      <c r="BU324">
        <v>184.81197751373421</v>
      </c>
      <c r="BV324">
        <v>466.86440281212612</v>
      </c>
      <c r="BW324">
        <v>490.43972489350529</v>
      </c>
      <c r="BX324">
        <v>417.45254499626901</v>
      </c>
      <c r="BY324">
        <v>148.0057704830063</v>
      </c>
      <c r="BZ324">
        <v>126.33514037673061</v>
      </c>
      <c r="CA324">
        <v>189.44244244067241</v>
      </c>
      <c r="CB324">
        <v>279.98784696439202</v>
      </c>
      <c r="CC324">
        <v>439.98944668679121</v>
      </c>
      <c r="CD324">
        <v>56.662359343551863</v>
      </c>
      <c r="CE324">
        <v>63.183752920351743</v>
      </c>
      <c r="CF324">
        <v>1096.81669341066</v>
      </c>
      <c r="CG324">
        <v>63.390041942816701</v>
      </c>
      <c r="CH324">
        <v>60.160417228662183</v>
      </c>
      <c r="CI324">
        <v>161.53212754915069</v>
      </c>
      <c r="CJ324">
        <v>115.4876498318246</v>
      </c>
      <c r="CK324">
        <v>9.3914152354570799</v>
      </c>
      <c r="CL324">
        <v>207.86325544937779</v>
      </c>
      <c r="CM324">
        <v>4.9105458379760902</v>
      </c>
      <c r="CN324">
        <v>152.9920379498559</v>
      </c>
      <c r="CO324">
        <v>21.658409600225191</v>
      </c>
      <c r="CP324">
        <v>84.156297073287092</v>
      </c>
      <c r="CQ324">
        <v>136.4981647840842</v>
      </c>
      <c r="CR324">
        <v>14.64440846000646</v>
      </c>
      <c r="CS324">
        <v>114.9318926980682</v>
      </c>
      <c r="CT324">
        <v>9.4354906595034844</v>
      </c>
      <c r="CU324">
        <v>49.5296523975966</v>
      </c>
      <c r="CV324">
        <v>34.084183995200632</v>
      </c>
      <c r="CW324">
        <v>8.6789441145200446</v>
      </c>
      <c r="CX324">
        <v>249.7644602396424</v>
      </c>
      <c r="CY324">
        <v>48.310964303842248</v>
      </c>
    </row>
    <row r="325">
      <c r="A325" t="s">
        <v>691</v>
      </c>
      <c r="B325">
        <v>2018</v>
      </c>
      <c r="C325" t="s">
        <v>699</v>
      </c>
      <c r="D325">
        <v>48</v>
      </c>
      <c r="E325" t="s">
        <v>102</v>
      </c>
      <c r="F325" t="s">
        <v>100</v>
      </c>
      <c r="G325" t="s">
        <v>197</v>
      </c>
      <c r="H325">
        <v>22.920523294051069</v>
      </c>
      <c r="I325">
        <v>29.756478176751209</v>
      </c>
      <c r="J325">
        <v>32.319360599720383</v>
      </c>
      <c r="K325">
        <v>40.68672001905874</v>
      </c>
      <c r="L325">
        <v>25.38341510655782</v>
      </c>
      <c r="M325">
        <v>34.051147939122593</v>
      </c>
      <c r="N325">
        <v>40.079343388465162</v>
      </c>
      <c r="O325">
        <v>22.921385672920639</v>
      </c>
      <c r="P325">
        <v>20.026296785586929</v>
      </c>
      <c r="Q325">
        <v>19.675796224652011</v>
      </c>
      <c r="R325">
        <v>21.862207985653271</v>
      </c>
      <c r="S325">
        <v>26.960401783316861</v>
      </c>
      <c r="T325">
        <v>28.243681660560071</v>
      </c>
      <c r="U325">
        <v>37.942081938441262</v>
      </c>
      <c r="V325">
        <v>41.121445030612918</v>
      </c>
      <c r="W325" t="s">
        <v>344</v>
      </c>
      <c r="X325" t="s">
        <v>524</v>
      </c>
      <c r="Y325" t="s">
        <v>346</v>
      </c>
      <c r="Z325" t="s">
        <v>347</v>
      </c>
      <c r="AA325" t="s">
        <v>348</v>
      </c>
      <c r="AB325" t="s">
        <v>349</v>
      </c>
      <c r="AC325" t="s">
        <v>350</v>
      </c>
      <c r="AD325" t="s">
        <v>351</v>
      </c>
      <c r="AE325" t="s">
        <v>352</v>
      </c>
      <c r="AF325" t="s">
        <v>353</v>
      </c>
      <c r="AG325" t="s">
        <v>354</v>
      </c>
      <c r="AH325" t="s">
        <v>355</v>
      </c>
      <c r="AI325" t="s">
        <v>356</v>
      </c>
      <c r="AJ325" t="s">
        <v>357</v>
      </c>
      <c r="AK325" t="s">
        <v>358</v>
      </c>
      <c r="AL325" t="s">
        <v>359</v>
      </c>
      <c r="AM325" t="s">
        <v>360</v>
      </c>
      <c r="AN325" t="s">
        <v>361</v>
      </c>
      <c r="AO325" t="s">
        <v>362</v>
      </c>
      <c r="AP325" t="s">
        <v>363</v>
      </c>
      <c r="AQ325" t="s">
        <v>364</v>
      </c>
      <c r="AR325" t="s">
        <v>365</v>
      </c>
      <c r="AS325">
        <v>42.555526206778239</v>
      </c>
      <c r="AT325">
        <v>55.029792611221282</v>
      </c>
      <c r="AU325">
        <v>32.798270553175698</v>
      </c>
      <c r="AV325">
        <v>26.442740880644269</v>
      </c>
      <c r="AW325">
        <v>12.97412255305929</v>
      </c>
      <c r="AX325">
        <v>17.451640541032042</v>
      </c>
      <c r="AY325">
        <v>12.6178195373958</v>
      </c>
      <c r="AZ325">
        <v>8.7543443697955663</v>
      </c>
      <c r="BA325">
        <v>21.06451361799018</v>
      </c>
      <c r="BB325">
        <v>38.149770509607897</v>
      </c>
      <c r="BC325">
        <v>7.8014033684400159</v>
      </c>
      <c r="BD325">
        <v>35.176921253640522</v>
      </c>
      <c r="BE325">
        <v>21.400378623654991</v>
      </c>
      <c r="BF325">
        <v>35.149323280606367</v>
      </c>
      <c r="BG325">
        <v>32.15056619697387</v>
      </c>
      <c r="BH325">
        <v>57.789826250152252</v>
      </c>
      <c r="BI325">
        <v>10.54139227680386</v>
      </c>
      <c r="BJ325">
        <v>46.522041562584647</v>
      </c>
      <c r="BK325">
        <v>51.816200450543583</v>
      </c>
      <c r="BL325">
        <v>25.50165034121444</v>
      </c>
      <c r="BM325">
        <v>48.69419980005506</v>
      </c>
      <c r="BN325">
        <v>19.739905165463259</v>
      </c>
      <c r="BO325">
        <v>688.6805745353721</v>
      </c>
      <c r="BP325">
        <v>864.11112726553608</v>
      </c>
      <c r="BQ325">
        <v>949.72158396576151</v>
      </c>
      <c r="BR325">
        <v>1223.260978874649</v>
      </c>
      <c r="BS325">
        <v>746.38547723378304</v>
      </c>
      <c r="BT325">
        <v>210.09286403898869</v>
      </c>
      <c r="BU325">
        <v>268.43746878418068</v>
      </c>
      <c r="BV325">
        <v>184.1500868382698</v>
      </c>
      <c r="BW325">
        <v>145.39888712567921</v>
      </c>
      <c r="BX325">
        <v>118.5760974601946</v>
      </c>
      <c r="BY325">
        <v>520.26843399128336</v>
      </c>
      <c r="BZ325">
        <v>579.92252839874857</v>
      </c>
      <c r="CA325">
        <v>648.32803668678071</v>
      </c>
      <c r="CB325">
        <v>878.78443952233863</v>
      </c>
      <c r="CC325">
        <v>918.20089902863742</v>
      </c>
      <c r="CD325">
        <v>329.41573573668592</v>
      </c>
      <c r="CE325">
        <v>279.36523441115759</v>
      </c>
      <c r="CF325">
        <v>629.40663061949783</v>
      </c>
      <c r="CG325">
        <v>165.06265375655991</v>
      </c>
      <c r="CH325">
        <v>68.210341824847575</v>
      </c>
      <c r="CI325">
        <v>79.769187123416629</v>
      </c>
      <c r="CJ325">
        <v>147.4157161736554</v>
      </c>
      <c r="CK325">
        <v>58.025736028874057</v>
      </c>
      <c r="CL325">
        <v>178.75061319982581</v>
      </c>
      <c r="CM325">
        <v>87.332252046222479</v>
      </c>
      <c r="CN325">
        <v>38.998269497749703</v>
      </c>
      <c r="CO325">
        <v>149.3867211434563</v>
      </c>
      <c r="CP325">
        <v>101.3469327980431</v>
      </c>
      <c r="CQ325">
        <v>233.5243500154306</v>
      </c>
      <c r="CR325">
        <v>66.767358282636977</v>
      </c>
      <c r="CS325">
        <v>302.37196408183507</v>
      </c>
      <c r="CT325">
        <v>16.309419401909071</v>
      </c>
      <c r="CU325">
        <v>236.88324635869321</v>
      </c>
      <c r="CV325">
        <v>273.30571805384147</v>
      </c>
      <c r="CW325">
        <v>241.2791786106645</v>
      </c>
      <c r="CX325">
        <v>614.62384719545332</v>
      </c>
      <c r="CY325">
        <v>174.6086355146449</v>
      </c>
    </row>
    <row r="326">
      <c r="A326" t="s">
        <v>691</v>
      </c>
      <c r="B326">
        <v>2018</v>
      </c>
      <c r="C326" t="s">
        <v>699</v>
      </c>
      <c r="D326">
        <v>49</v>
      </c>
      <c r="E326" t="s">
        <v>102</v>
      </c>
      <c r="F326" t="s">
        <v>68</v>
      </c>
      <c r="G326" t="s">
        <v>197</v>
      </c>
      <c r="H326">
        <v>71.370877133061043</v>
      </c>
      <c r="I326">
        <v>63.639049543098672</v>
      </c>
      <c r="J326">
        <v>58.920306516466901</v>
      </c>
      <c r="K326">
        <v>41.053571792768771</v>
      </c>
      <c r="L326">
        <v>20.394933802997809</v>
      </c>
      <c r="M326">
        <v>62.585134649583573</v>
      </c>
      <c r="N326">
        <v>32.327106640202508</v>
      </c>
      <c r="O326">
        <v>18.967433292378871</v>
      </c>
      <c r="P326">
        <v>12.42372618006821</v>
      </c>
      <c r="Q326">
        <v>11.05466813755846</v>
      </c>
      <c r="R326">
        <v>71.918439222648061</v>
      </c>
      <c r="S326">
        <v>67.166320361254776</v>
      </c>
      <c r="T326">
        <v>63.503471424725511</v>
      </c>
      <c r="U326">
        <v>49.969263149706883</v>
      </c>
      <c r="V326">
        <v>39.173714922811968</v>
      </c>
      <c r="W326" t="s">
        <v>344</v>
      </c>
      <c r="X326" t="s">
        <v>524</v>
      </c>
      <c r="Y326" t="s">
        <v>346</v>
      </c>
      <c r="Z326" t="s">
        <v>347</v>
      </c>
      <c r="AA326" t="s">
        <v>348</v>
      </c>
      <c r="AB326" t="s">
        <v>349</v>
      </c>
      <c r="AC326" t="s">
        <v>350</v>
      </c>
      <c r="AD326" t="s">
        <v>351</v>
      </c>
      <c r="AE326" t="s">
        <v>352</v>
      </c>
      <c r="AF326" t="s">
        <v>353</v>
      </c>
      <c r="AG326" t="s">
        <v>354</v>
      </c>
      <c r="AH326" t="s">
        <v>355</v>
      </c>
      <c r="AI326" t="s">
        <v>356</v>
      </c>
      <c r="AJ326" t="s">
        <v>357</v>
      </c>
      <c r="AK326" t="s">
        <v>358</v>
      </c>
      <c r="AL326" t="s">
        <v>359</v>
      </c>
      <c r="AM326" t="s">
        <v>360</v>
      </c>
      <c r="AN326" t="s">
        <v>361</v>
      </c>
      <c r="AO326" t="s">
        <v>362</v>
      </c>
      <c r="AP326" t="s">
        <v>363</v>
      </c>
      <c r="AQ326" t="s">
        <v>364</v>
      </c>
      <c r="AR326" t="s">
        <v>365</v>
      </c>
      <c r="AS326">
        <v>50.124554747490947</v>
      </c>
      <c r="AT326">
        <v>32.524174771533573</v>
      </c>
      <c r="AU326">
        <v>10.0468014437382</v>
      </c>
      <c r="AV326">
        <v>63.402288171298629</v>
      </c>
      <c r="AW326">
        <v>75.582911393902819</v>
      </c>
      <c r="AX326">
        <v>47.208891583302602</v>
      </c>
      <c r="AY326">
        <v>77.497194233189333</v>
      </c>
      <c r="AZ326">
        <v>89.828772558699328</v>
      </c>
      <c r="BA326">
        <v>54.440250831693653</v>
      </c>
      <c r="BB326">
        <v>59.705131975941818</v>
      </c>
      <c r="BC326">
        <v>61.593325793186501</v>
      </c>
      <c r="BD326">
        <v>59.72305269883288</v>
      </c>
      <c r="BE326">
        <v>60.82921065733499</v>
      </c>
      <c r="BF326">
        <v>44.305418287507528</v>
      </c>
      <c r="BG326">
        <v>60.797694214709892</v>
      </c>
      <c r="BH326">
        <v>20.244201706801761</v>
      </c>
      <c r="BI326">
        <v>83.360094593151643</v>
      </c>
      <c r="BJ326">
        <v>43.750716925652753</v>
      </c>
      <c r="BK326">
        <v>41.721757984191413</v>
      </c>
      <c r="BL326">
        <v>73.581041338134384</v>
      </c>
      <c r="BM326">
        <v>31.517956650824651</v>
      </c>
      <c r="BN326">
        <v>74.798429946090067</v>
      </c>
      <c r="BO326">
        <v>2144.4421682050802</v>
      </c>
      <c r="BP326">
        <v>1848.0416436431319</v>
      </c>
      <c r="BQ326">
        <v>1731.404514019107</v>
      </c>
      <c r="BR326">
        <v>1234.290510367977</v>
      </c>
      <c r="BS326">
        <v>599.70190519278083</v>
      </c>
      <c r="BT326">
        <v>386.14528380377322</v>
      </c>
      <c r="BU326">
        <v>216.5156897782341</v>
      </c>
      <c r="BV326">
        <v>152.3840895891876</v>
      </c>
      <c r="BW326">
        <v>90.201197948697143</v>
      </c>
      <c r="BX326">
        <v>66.62090781499866</v>
      </c>
      <c r="BY326">
        <v>1711.48741124495</v>
      </c>
      <c r="BZ326">
        <v>1444.758228760609</v>
      </c>
      <c r="CA326">
        <v>1457.7094249394311</v>
      </c>
      <c r="CB326">
        <v>1157.3484813406999</v>
      </c>
      <c r="CC326">
        <v>874.71002620749516</v>
      </c>
      <c r="CD326">
        <v>388.00641308927158</v>
      </c>
      <c r="CE326">
        <v>165.11281031479231</v>
      </c>
      <c r="CF326">
        <v>192.8005147391556</v>
      </c>
      <c r="CG326">
        <v>395.77402308749299</v>
      </c>
      <c r="CH326">
        <v>397.37070474022971</v>
      </c>
      <c r="CI326">
        <v>215.7857250006625</v>
      </c>
      <c r="CJ326">
        <v>905.41034887017861</v>
      </c>
      <c r="CK326">
        <v>595.40502681990961</v>
      </c>
      <c r="CL326">
        <v>461.97260451371619</v>
      </c>
      <c r="CM326">
        <v>136.67667103954801</v>
      </c>
      <c r="CN326">
        <v>307.89756728419241</v>
      </c>
      <c r="CO326">
        <v>253.6273983452476</v>
      </c>
      <c r="CP326">
        <v>288.07218942531199</v>
      </c>
      <c r="CQ326">
        <v>294.35542542750989</v>
      </c>
      <c r="CR326">
        <v>126.2590962635618</v>
      </c>
      <c r="CS326">
        <v>105.92312572212241</v>
      </c>
      <c r="CT326">
        <v>128.97297704158089</v>
      </c>
      <c r="CU326">
        <v>222.7720776597204</v>
      </c>
      <c r="CV326">
        <v>220.06235357263449</v>
      </c>
      <c r="CW326">
        <v>696.17350162981438</v>
      </c>
      <c r="CX326">
        <v>397.8233106204051</v>
      </c>
      <c r="CY326">
        <v>661.62687622101498</v>
      </c>
    </row>
    <row r="327">
      <c r="A327" t="s">
        <v>691</v>
      </c>
      <c r="B327">
        <v>2018</v>
      </c>
      <c r="C327" t="s">
        <v>699</v>
      </c>
      <c r="D327">
        <v>50</v>
      </c>
      <c r="E327" t="s">
        <v>103</v>
      </c>
      <c r="F327" t="s">
        <v>101</v>
      </c>
      <c r="G327" t="s">
        <v>197</v>
      </c>
      <c r="H327">
        <v>23.80426353649159</v>
      </c>
      <c r="I327">
        <v>15.84867718275812</v>
      </c>
      <c r="J327">
        <v>21.030015798196551</v>
      </c>
      <c r="K327">
        <v>28.704932583909361</v>
      </c>
      <c r="L327">
        <v>63.053968680887692</v>
      </c>
      <c r="M327">
        <v>12.80920267736365</v>
      </c>
      <c r="N327">
        <v>42.980177360828577</v>
      </c>
      <c r="O327">
        <v>65.51887008844254</v>
      </c>
      <c r="P327">
        <v>73.821214801279567</v>
      </c>
      <c r="Q327">
        <v>72.414859073928056</v>
      </c>
      <c r="R327">
        <v>24.089997502713761</v>
      </c>
      <c r="S327">
        <v>14.645994689362819</v>
      </c>
      <c r="T327">
        <v>21.84021832487668</v>
      </c>
      <c r="U327">
        <v>24.165974509438701</v>
      </c>
      <c r="V327">
        <v>28.565911653655281</v>
      </c>
      <c r="W327" t="s">
        <v>344</v>
      </c>
      <c r="X327" t="s">
        <v>524</v>
      </c>
      <c r="Y327" t="s">
        <v>346</v>
      </c>
      <c r="Z327" t="s">
        <v>347</v>
      </c>
      <c r="AA327" t="s">
        <v>348</v>
      </c>
      <c r="AB327" t="s">
        <v>349</v>
      </c>
      <c r="AC327" t="s">
        <v>350</v>
      </c>
      <c r="AD327" t="s">
        <v>351</v>
      </c>
      <c r="AE327" t="s">
        <v>352</v>
      </c>
      <c r="AF327" t="s">
        <v>353</v>
      </c>
      <c r="AG327" t="s">
        <v>354</v>
      </c>
      <c r="AH327" t="s">
        <v>355</v>
      </c>
      <c r="AI327" t="s">
        <v>356</v>
      </c>
      <c r="AJ327" t="s">
        <v>357</v>
      </c>
      <c r="AK327" t="s">
        <v>358</v>
      </c>
      <c r="AL327" t="s">
        <v>359</v>
      </c>
      <c r="AM327" t="s">
        <v>360</v>
      </c>
      <c r="AN327" t="s">
        <v>361</v>
      </c>
      <c r="AO327" t="s">
        <v>362</v>
      </c>
      <c r="AP327" t="s">
        <v>363</v>
      </c>
      <c r="AQ327" t="s">
        <v>364</v>
      </c>
      <c r="AR327" t="s">
        <v>365</v>
      </c>
      <c r="AS327">
        <v>18.748373318854771</v>
      </c>
      <c r="AT327">
        <v>19.493857441032699</v>
      </c>
      <c r="AU327">
        <v>69.025708432988338</v>
      </c>
      <c r="AV327">
        <v>24.842204899307792</v>
      </c>
      <c r="AW327">
        <v>32.644512987440777</v>
      </c>
      <c r="AX327">
        <v>68.363673421461797</v>
      </c>
      <c r="AY327">
        <v>33.055062387963403</v>
      </c>
      <c r="AZ327">
        <v>17.286435978661171</v>
      </c>
      <c r="BA327">
        <v>52.482655715787651</v>
      </c>
      <c r="BB327">
        <v>5.7534793135638136</v>
      </c>
      <c r="BC327">
        <v>69.615798317555246</v>
      </c>
      <c r="BD327">
        <v>6.6401700001907136</v>
      </c>
      <c r="BE327">
        <v>34.5830531991705</v>
      </c>
      <c r="BF327">
        <v>39.045819954404799</v>
      </c>
      <c r="BG327">
        <v>18.367086772740279</v>
      </c>
      <c r="BH327">
        <v>37.967392576525647</v>
      </c>
      <c r="BI327">
        <v>37.678289156159309</v>
      </c>
      <c r="BJ327">
        <v>17.929593159299841</v>
      </c>
      <c r="BK327">
        <v>13.7913425651794</v>
      </c>
      <c r="BL327">
        <v>1.0463126723622269</v>
      </c>
      <c r="BM327">
        <v>30.07251950944087</v>
      </c>
      <c r="BN327">
        <v>20.686768225277909</v>
      </c>
      <c r="BO327">
        <v>130.70019672169011</v>
      </c>
      <c r="BP327">
        <v>112.72260088566431</v>
      </c>
      <c r="BQ327">
        <v>183.24195157147901</v>
      </c>
      <c r="BR327">
        <v>453.24397968476649</v>
      </c>
      <c r="BS327">
        <v>1590.4857285984449</v>
      </c>
      <c r="BT327">
        <v>16.412319745753351</v>
      </c>
      <c r="BU327">
        <v>176.30566167755009</v>
      </c>
      <c r="BV327">
        <v>466.86440281212612</v>
      </c>
      <c r="BW327">
        <v>490.43972489350529</v>
      </c>
      <c r="BX327">
        <v>417.45254499626901</v>
      </c>
      <c r="BY327">
        <v>111.5243095330995</v>
      </c>
      <c r="BZ327">
        <v>66.730122819234552</v>
      </c>
      <c r="CA327">
        <v>135.83288101584921</v>
      </c>
      <c r="CB327">
        <v>218.8432466681688</v>
      </c>
      <c r="CC327">
        <v>369.98924330048942</v>
      </c>
      <c r="CD327">
        <v>56.662359343551863</v>
      </c>
      <c r="CE327">
        <v>27.207307202776029</v>
      </c>
      <c r="CF327">
        <v>1056.8204254760381</v>
      </c>
      <c r="CG327">
        <v>63.390041942816701</v>
      </c>
      <c r="CH327">
        <v>60.160417228662183</v>
      </c>
      <c r="CI327">
        <v>100.1427119820851</v>
      </c>
      <c r="CJ327">
        <v>115.4876498318246</v>
      </c>
      <c r="CK327">
        <v>9.3914152354570799</v>
      </c>
      <c r="CL327">
        <v>198.31487780226809</v>
      </c>
      <c r="CM327">
        <v>4.9105458379760902</v>
      </c>
      <c r="CN327">
        <v>152.9920379498559</v>
      </c>
      <c r="CO327">
        <v>15.154408537541221</v>
      </c>
      <c r="CP327">
        <v>84.156297073287092</v>
      </c>
      <c r="CQ327">
        <v>103.09766414998801</v>
      </c>
      <c r="CR327">
        <v>12.108366682856881</v>
      </c>
      <c r="CS327">
        <v>105.8971027870067</v>
      </c>
      <c r="CT327">
        <v>9.4354906595034844</v>
      </c>
      <c r="CU327">
        <v>30.95003630443448</v>
      </c>
      <c r="CV327">
        <v>26.78464549917701</v>
      </c>
      <c r="CW327">
        <v>2.7441474430609309</v>
      </c>
      <c r="CX327">
        <v>186.27554418803521</v>
      </c>
      <c r="CY327">
        <v>48.310964303842248</v>
      </c>
    </row>
    <row r="328">
      <c r="A328" t="s">
        <v>691</v>
      </c>
      <c r="B328">
        <v>2018</v>
      </c>
      <c r="C328" t="s">
        <v>699</v>
      </c>
      <c r="D328">
        <v>51</v>
      </c>
      <c r="E328" t="s">
        <v>103</v>
      </c>
      <c r="F328" t="s">
        <v>100</v>
      </c>
      <c r="G328" t="s">
        <v>197</v>
      </c>
      <c r="H328">
        <v>33.461151478991773</v>
      </c>
      <c r="I328">
        <v>54.269140862613838</v>
      </c>
      <c r="J328">
        <v>56.196640207407498</v>
      </c>
      <c r="K328">
        <v>47.940771202780113</v>
      </c>
      <c r="L328">
        <v>23.71384051702433</v>
      </c>
      <c r="M328">
        <v>63.948778586002923</v>
      </c>
      <c r="N328">
        <v>40.066177820103192</v>
      </c>
      <c r="O328">
        <v>22.28463904718588</v>
      </c>
      <c r="P328">
        <v>17.634508506632489</v>
      </c>
      <c r="Q328">
        <v>18.731286439766379</v>
      </c>
      <c r="R328">
        <v>32.608630228384712</v>
      </c>
      <c r="S328">
        <v>51.889723236071703</v>
      </c>
      <c r="T328">
        <v>50.692841765493803</v>
      </c>
      <c r="U328">
        <v>51.950961647105977</v>
      </c>
      <c r="V328">
        <v>47.186514073215498</v>
      </c>
      <c r="W328" t="s">
        <v>344</v>
      </c>
      <c r="X328" t="s">
        <v>524</v>
      </c>
      <c r="Y328" t="s">
        <v>346</v>
      </c>
      <c r="Z328" t="s">
        <v>347</v>
      </c>
      <c r="AA328" t="s">
        <v>348</v>
      </c>
      <c r="AB328" t="s">
        <v>349</v>
      </c>
      <c r="AC328" t="s">
        <v>350</v>
      </c>
      <c r="AD328" t="s">
        <v>351</v>
      </c>
      <c r="AE328" t="s">
        <v>352</v>
      </c>
      <c r="AF328" t="s">
        <v>353</v>
      </c>
      <c r="AG328" t="s">
        <v>354</v>
      </c>
      <c r="AH328" t="s">
        <v>355</v>
      </c>
      <c r="AI328" t="s">
        <v>356</v>
      </c>
      <c r="AJ328" t="s">
        <v>357</v>
      </c>
      <c r="AK328" t="s">
        <v>358</v>
      </c>
      <c r="AL328" t="s">
        <v>359</v>
      </c>
      <c r="AM328" t="s">
        <v>360</v>
      </c>
      <c r="AN328" t="s">
        <v>361</v>
      </c>
      <c r="AO328" t="s">
        <v>362</v>
      </c>
      <c r="AP328" t="s">
        <v>363</v>
      </c>
      <c r="AQ328" t="s">
        <v>364</v>
      </c>
      <c r="AR328" t="s">
        <v>365</v>
      </c>
      <c r="AS328">
        <v>55.826443975519069</v>
      </c>
      <c r="AT328">
        <v>61.448053589711137</v>
      </c>
      <c r="AU328">
        <v>26.2407802731604</v>
      </c>
      <c r="AV328">
        <v>45.243418979259488</v>
      </c>
      <c r="AW328">
        <v>35.202310051788039</v>
      </c>
      <c r="AX328">
        <v>24.42741286175956</v>
      </c>
      <c r="AY328">
        <v>23.33806576085755</v>
      </c>
      <c r="AZ328">
        <v>37.001159425115553</v>
      </c>
      <c r="BA328">
        <v>39.124929118449053</v>
      </c>
      <c r="BB328">
        <v>57.850933689754378</v>
      </c>
      <c r="BC328">
        <v>5.3952319194748348</v>
      </c>
      <c r="BD328">
        <v>47.689705845080233</v>
      </c>
      <c r="BE328">
        <v>29.944151903642851</v>
      </c>
      <c r="BF328">
        <v>34.232935812865819</v>
      </c>
      <c r="BG328">
        <v>50.202273653013037</v>
      </c>
      <c r="BH328">
        <v>49.592315862553797</v>
      </c>
      <c r="BI328">
        <v>0</v>
      </c>
      <c r="BJ328">
        <v>56.632115352301817</v>
      </c>
      <c r="BK328">
        <v>67.309725947718547</v>
      </c>
      <c r="BL328">
        <v>59.090773664355943</v>
      </c>
      <c r="BM328">
        <v>45.315732160532583</v>
      </c>
      <c r="BN328">
        <v>53.000815403862752</v>
      </c>
      <c r="BO328">
        <v>183.7225114792638</v>
      </c>
      <c r="BP328">
        <v>385.98544442052417</v>
      </c>
      <c r="BQ328">
        <v>489.66116441285209</v>
      </c>
      <c r="BR328">
        <v>756.97324373042011</v>
      </c>
      <c r="BS328">
        <v>598.16258518901191</v>
      </c>
      <c r="BT328">
        <v>81.937012625978667</v>
      </c>
      <c r="BU328">
        <v>164.35236951585011</v>
      </c>
      <c r="BV328">
        <v>158.79249270636399</v>
      </c>
      <c r="BW328">
        <v>117.156884019133</v>
      </c>
      <c r="BX328">
        <v>107.98092125473531</v>
      </c>
      <c r="BY328">
        <v>150.96120166185531</v>
      </c>
      <c r="BZ328">
        <v>236.4201051577601</v>
      </c>
      <c r="CA328">
        <v>315.27865891544252</v>
      </c>
      <c r="CB328">
        <v>470.45969985384471</v>
      </c>
      <c r="CC328">
        <v>611.16560352110844</v>
      </c>
      <c r="CD328">
        <v>168.72173257998429</v>
      </c>
      <c r="CE328">
        <v>85.762198481500192</v>
      </c>
      <c r="CF328">
        <v>401.76034701660808</v>
      </c>
      <c r="CG328">
        <v>115.44797405690839</v>
      </c>
      <c r="CH328">
        <v>64.874169234598966</v>
      </c>
      <c r="CI328">
        <v>35.782561823465592</v>
      </c>
      <c r="CJ328">
        <v>81.538444390395668</v>
      </c>
      <c r="CK328">
        <v>20.102076147076311</v>
      </c>
      <c r="CL328">
        <v>147.840375669358</v>
      </c>
      <c r="CM328">
        <v>49.375281663659933</v>
      </c>
      <c r="CN328">
        <v>11.85689953316842</v>
      </c>
      <c r="CO328">
        <v>108.8389733080261</v>
      </c>
      <c r="CP328">
        <v>72.867740413129482</v>
      </c>
      <c r="CQ328">
        <v>90.389591598390496</v>
      </c>
      <c r="CR328">
        <v>33.095479170163237</v>
      </c>
      <c r="CS328">
        <v>138.32086466716061</v>
      </c>
      <c r="CT328">
        <v>0</v>
      </c>
      <c r="CU328">
        <v>97.75827095337776</v>
      </c>
      <c r="CV328">
        <v>130.72455706439379</v>
      </c>
      <c r="CW328">
        <v>154.9764231503047</v>
      </c>
      <c r="CX328">
        <v>280.69522627901023</v>
      </c>
      <c r="CY328">
        <v>123.7757620313913</v>
      </c>
    </row>
    <row r="329">
      <c r="A329" t="s">
        <v>691</v>
      </c>
      <c r="B329">
        <v>2018</v>
      </c>
      <c r="C329" t="s">
        <v>699</v>
      </c>
      <c r="D329">
        <v>52</v>
      </c>
      <c r="E329" t="s">
        <v>103</v>
      </c>
      <c r="F329" t="s">
        <v>68</v>
      </c>
      <c r="G329" t="s">
        <v>197</v>
      </c>
      <c r="H329">
        <v>42.734584984516701</v>
      </c>
      <c r="I329">
        <v>29.882181954628098</v>
      </c>
      <c r="J329">
        <v>22.773343994395919</v>
      </c>
      <c r="K329">
        <v>23.354296213310501</v>
      </c>
      <c r="L329">
        <v>13.232190802087869</v>
      </c>
      <c r="M329">
        <v>23.242018736633451</v>
      </c>
      <c r="N329">
        <v>16.95364481906827</v>
      </c>
      <c r="O329">
        <v>12.196490864371629</v>
      </c>
      <c r="P329">
        <v>8.5442766920880189</v>
      </c>
      <c r="Q329">
        <v>8.8538544863055826</v>
      </c>
      <c r="R329">
        <v>43.301372268901602</v>
      </c>
      <c r="S329">
        <v>33.464282074565467</v>
      </c>
      <c r="T329">
        <v>27.466939909629492</v>
      </c>
      <c r="U329">
        <v>23.883063843455329</v>
      </c>
      <c r="V329">
        <v>24.24757427312921</v>
      </c>
      <c r="W329" t="s">
        <v>344</v>
      </c>
      <c r="X329" t="s">
        <v>524</v>
      </c>
      <c r="Y329" t="s">
        <v>346</v>
      </c>
      <c r="Z329" t="s">
        <v>347</v>
      </c>
      <c r="AA329" t="s">
        <v>348</v>
      </c>
      <c r="AB329" t="s">
        <v>349</v>
      </c>
      <c r="AC329" t="s">
        <v>350</v>
      </c>
      <c r="AD329" t="s">
        <v>351</v>
      </c>
      <c r="AE329" t="s">
        <v>352</v>
      </c>
      <c r="AF329" t="s">
        <v>353</v>
      </c>
      <c r="AG329" t="s">
        <v>354</v>
      </c>
      <c r="AH329" t="s">
        <v>355</v>
      </c>
      <c r="AI329" t="s">
        <v>356</v>
      </c>
      <c r="AJ329" t="s">
        <v>357</v>
      </c>
      <c r="AK329" t="s">
        <v>358</v>
      </c>
      <c r="AL329" t="s">
        <v>359</v>
      </c>
      <c r="AM329" t="s">
        <v>360</v>
      </c>
      <c r="AN329" t="s">
        <v>361</v>
      </c>
      <c r="AO329" t="s">
        <v>362</v>
      </c>
      <c r="AP329" t="s">
        <v>363</v>
      </c>
      <c r="AQ329" t="s">
        <v>364</v>
      </c>
      <c r="AR329" t="s">
        <v>365</v>
      </c>
      <c r="AS329">
        <v>25.42518270562616</v>
      </c>
      <c r="AT329">
        <v>19.058088969256168</v>
      </c>
      <c r="AU329">
        <v>4.7335112938512154</v>
      </c>
      <c r="AV329">
        <v>29.91437612143271</v>
      </c>
      <c r="AW329">
        <v>32.153176960771212</v>
      </c>
      <c r="AX329">
        <v>7.2089137167786017</v>
      </c>
      <c r="AY329">
        <v>43.606871851179072</v>
      </c>
      <c r="AZ329">
        <v>45.712404596223287</v>
      </c>
      <c r="BA329">
        <v>8.3924151657632517</v>
      </c>
      <c r="BB329">
        <v>36.395586996681807</v>
      </c>
      <c r="BC329">
        <v>24.988969762969941</v>
      </c>
      <c r="BD329">
        <v>45.670124154729073</v>
      </c>
      <c r="BE329">
        <v>35.472794897186702</v>
      </c>
      <c r="BF329">
        <v>26.72124423272939</v>
      </c>
      <c r="BG329">
        <v>31.430639574246669</v>
      </c>
      <c r="BH329">
        <v>12.44029156092053</v>
      </c>
      <c r="BI329">
        <v>62.321710843840677</v>
      </c>
      <c r="BJ329">
        <v>25.43829148839837</v>
      </c>
      <c r="BK329">
        <v>18.898931487102029</v>
      </c>
      <c r="BL329">
        <v>39.862913663281809</v>
      </c>
      <c r="BM329">
        <v>24.6117483300266</v>
      </c>
      <c r="BN329">
        <v>26.312416370859339</v>
      </c>
      <c r="BO329">
        <v>234.6394231324885</v>
      </c>
      <c r="BP329">
        <v>212.53491576753439</v>
      </c>
      <c r="BQ329">
        <v>198.4321855668598</v>
      </c>
      <c r="BR329">
        <v>368.75871864584298</v>
      </c>
      <c r="BS329">
        <v>333.77138773489298</v>
      </c>
      <c r="BT329">
        <v>29.779796030280991</v>
      </c>
      <c r="BU329">
        <v>69.544235301275094</v>
      </c>
      <c r="BV329">
        <v>86.907900214275031</v>
      </c>
      <c r="BW329">
        <v>56.764884207906618</v>
      </c>
      <c r="BX329">
        <v>51.040133690816148</v>
      </c>
      <c r="BY329">
        <v>200.46310272887931</v>
      </c>
      <c r="BZ329">
        <v>152.47005753150481</v>
      </c>
      <c r="CA329">
        <v>170.82766871265929</v>
      </c>
      <c r="CB329">
        <v>216.28125238001491</v>
      </c>
      <c r="CC329">
        <v>314.05760005000661</v>
      </c>
      <c r="CD329">
        <v>76.841377880651848</v>
      </c>
      <c r="CE329">
        <v>26.599111174013029</v>
      </c>
      <c r="CF329">
        <v>72.472583521833485</v>
      </c>
      <c r="CG329">
        <v>76.332739574322247</v>
      </c>
      <c r="CH329">
        <v>59.254936409411293</v>
      </c>
      <c r="CI329">
        <v>10.55999676308244</v>
      </c>
      <c r="CJ329">
        <v>152.3535211491247</v>
      </c>
      <c r="CK329">
        <v>24.834741730701111</v>
      </c>
      <c r="CL329">
        <v>31.712205972907341</v>
      </c>
      <c r="CM329">
        <v>31.063325078081949</v>
      </c>
      <c r="CN329">
        <v>54.917324841479427</v>
      </c>
      <c r="CO329">
        <v>104.2298193240708</v>
      </c>
      <c r="CP329">
        <v>86.321443285956889</v>
      </c>
      <c r="CQ329">
        <v>70.555513158456677</v>
      </c>
      <c r="CR329">
        <v>20.720417655266051</v>
      </c>
      <c r="CS329">
        <v>34.697953815813122</v>
      </c>
      <c r="CT329">
        <v>15.606757464867769</v>
      </c>
      <c r="CU329">
        <v>43.911539882339483</v>
      </c>
      <c r="CV329">
        <v>36.70427137915685</v>
      </c>
      <c r="CW329">
        <v>104.5478235058434</v>
      </c>
      <c r="CX329">
        <v>152.45037291123569</v>
      </c>
      <c r="CY329">
        <v>61.448854369002973</v>
      </c>
    </row>
    <row r="330">
      <c r="A330" t="s">
        <v>691</v>
      </c>
      <c r="B330">
        <v>2018</v>
      </c>
      <c r="C330" t="s">
        <v>699</v>
      </c>
      <c r="D330">
        <v>53</v>
      </c>
      <c r="E330" t="s">
        <v>106</v>
      </c>
      <c r="F330" t="s">
        <v>101</v>
      </c>
      <c r="G330" t="s">
        <v>197</v>
      </c>
      <c r="H330">
        <v>0</v>
      </c>
      <c r="I330">
        <v>0</v>
      </c>
      <c r="J330">
        <v>0</v>
      </c>
      <c r="K330">
        <v>26.266971619040461</v>
      </c>
      <c r="L330">
        <v>83.665285307228999</v>
      </c>
      <c r="M330">
        <v>0</v>
      </c>
      <c r="N330">
        <v>43.925371892048723</v>
      </c>
      <c r="O330">
        <v>58.434641361617409</v>
      </c>
      <c r="P330">
        <v>89.43767649865012</v>
      </c>
      <c r="Q330">
        <v>91.539272452714712</v>
      </c>
      <c r="R330">
        <v>0</v>
      </c>
      <c r="S330">
        <v>0</v>
      </c>
      <c r="T330">
        <v>0</v>
      </c>
      <c r="U330">
        <v>0</v>
      </c>
      <c r="V330">
        <v>72.909062026192075</v>
      </c>
      <c r="W330" t="s">
        <v>344</v>
      </c>
      <c r="X330" t="s">
        <v>524</v>
      </c>
      <c r="Y330" t="s">
        <v>346</v>
      </c>
      <c r="Z330" t="s">
        <v>347</v>
      </c>
      <c r="AA330" t="s">
        <v>348</v>
      </c>
      <c r="AB330" t="s">
        <v>349</v>
      </c>
      <c r="AC330" t="s">
        <v>350</v>
      </c>
      <c r="AD330" t="s">
        <v>351</v>
      </c>
      <c r="AE330" t="s">
        <v>352</v>
      </c>
      <c r="AF330" t="s">
        <v>353</v>
      </c>
      <c r="AG330" t="s">
        <v>354</v>
      </c>
      <c r="AH330" t="s">
        <v>355</v>
      </c>
      <c r="AI330" t="s">
        <v>356</v>
      </c>
      <c r="AJ330" t="s">
        <v>357</v>
      </c>
      <c r="AK330" t="s">
        <v>358</v>
      </c>
      <c r="AL330" t="s">
        <v>359</v>
      </c>
      <c r="AM330" t="s">
        <v>360</v>
      </c>
      <c r="AN330" t="s">
        <v>361</v>
      </c>
      <c r="AO330" t="s">
        <v>362</v>
      </c>
      <c r="AP330" t="s">
        <v>363</v>
      </c>
      <c r="AQ330" t="s">
        <v>364</v>
      </c>
      <c r="AR330" t="s">
        <v>365</v>
      </c>
      <c r="AS330">
        <v>82.964835158708695</v>
      </c>
      <c r="AT330">
        <v>21.399362412161931</v>
      </c>
      <c r="AU330">
        <v>100</v>
      </c>
      <c r="AV330">
        <v>43.812437571123112</v>
      </c>
      <c r="AW330">
        <v>100</v>
      </c>
      <c r="AX330">
        <v>100</v>
      </c>
      <c r="AY330">
        <v>96.246259502463801</v>
      </c>
      <c r="AZ330">
        <v>0</v>
      </c>
      <c r="BA330">
        <v>100</v>
      </c>
      <c r="BB330">
        <v>0</v>
      </c>
      <c r="BC330">
        <v>100</v>
      </c>
      <c r="BD330">
        <v>59.794615081375497</v>
      </c>
      <c r="BE330">
        <v>49.286002917556807</v>
      </c>
      <c r="BF330">
        <v>80.404766156192082</v>
      </c>
      <c r="BG330">
        <v>100</v>
      </c>
      <c r="BH330">
        <v>0</v>
      </c>
      <c r="BI330">
        <v>100</v>
      </c>
      <c r="BJ330">
        <v>25.71983505585434</v>
      </c>
      <c r="BK330">
        <v>100</v>
      </c>
      <c r="BL330">
        <v>0</v>
      </c>
      <c r="BM330">
        <v>87.303778836039612</v>
      </c>
      <c r="BN330">
        <v>39.711818285629633</v>
      </c>
      <c r="BO330">
        <v>0</v>
      </c>
      <c r="BP330">
        <v>0</v>
      </c>
      <c r="BQ330">
        <v>0</v>
      </c>
      <c r="BR330">
        <v>9.3547596768856174</v>
      </c>
      <c r="BS330">
        <v>474.41768739375908</v>
      </c>
      <c r="BT330">
        <v>0</v>
      </c>
      <c r="BU330">
        <v>6.0446226131241794</v>
      </c>
      <c r="BV330">
        <v>36.588537243307073</v>
      </c>
      <c r="BW330">
        <v>108.80840056094971</v>
      </c>
      <c r="BX330">
        <v>208.1227744948219</v>
      </c>
      <c r="BY330">
        <v>0</v>
      </c>
      <c r="BZ330">
        <v>0</v>
      </c>
      <c r="CA330">
        <v>0</v>
      </c>
      <c r="CB330">
        <v>0</v>
      </c>
      <c r="CC330">
        <v>124.20811215844191</v>
      </c>
      <c r="CD330">
        <v>9.0257568380016391</v>
      </c>
      <c r="CE330">
        <v>3.7254982624068371</v>
      </c>
      <c r="CF330">
        <v>248.96251848001469</v>
      </c>
      <c r="CG330">
        <v>6.0446226131241794</v>
      </c>
      <c r="CH330">
        <v>3.310137063761438</v>
      </c>
      <c r="CI330">
        <v>25.3213160190097</v>
      </c>
      <c r="CJ330">
        <v>20.195800684251331</v>
      </c>
      <c r="CK330">
        <v>0</v>
      </c>
      <c r="CL330">
        <v>30.314705745526311</v>
      </c>
      <c r="CM330">
        <v>0</v>
      </c>
      <c r="CN330">
        <v>28.279878083562689</v>
      </c>
      <c r="CO330">
        <v>4.6817166336885094</v>
      </c>
      <c r="CP330">
        <v>30.27026136985895</v>
      </c>
      <c r="CQ330">
        <v>10.05810803445255</v>
      </c>
      <c r="CR330">
        <v>0.53452908281308398</v>
      </c>
      <c r="CS330">
        <v>0</v>
      </c>
      <c r="CT330">
        <v>1.6269279100202081</v>
      </c>
      <c r="CU330">
        <v>7.826058993676499</v>
      </c>
      <c r="CV330">
        <v>10.84039755355457</v>
      </c>
      <c r="CW330">
        <v>0</v>
      </c>
      <c r="CX330">
        <v>31.157633886240301</v>
      </c>
      <c r="CY330">
        <v>11.596579816681199</v>
      </c>
    </row>
    <row r="331">
      <c r="A331" t="s">
        <v>691</v>
      </c>
      <c r="B331">
        <v>2018</v>
      </c>
      <c r="C331" t="s">
        <v>699</v>
      </c>
      <c r="D331">
        <v>54</v>
      </c>
      <c r="E331" t="s">
        <v>106</v>
      </c>
      <c r="F331" t="s">
        <v>100</v>
      </c>
      <c r="G331" t="s">
        <v>197</v>
      </c>
      <c r="H331">
        <v>100</v>
      </c>
      <c r="I331">
        <v>100</v>
      </c>
      <c r="J331">
        <v>0</v>
      </c>
      <c r="K331">
        <v>41.28126772472568</v>
      </c>
      <c r="L331">
        <v>11.525246673536531</v>
      </c>
      <c r="M331">
        <v>0</v>
      </c>
      <c r="N331">
        <v>56.074628107951277</v>
      </c>
      <c r="O331">
        <v>41.565358638382598</v>
      </c>
      <c r="P331">
        <v>10.562323501349869</v>
      </c>
      <c r="Q331">
        <v>6.99408206258357</v>
      </c>
      <c r="R331">
        <v>100</v>
      </c>
      <c r="S331">
        <v>0</v>
      </c>
      <c r="T331">
        <v>100</v>
      </c>
      <c r="U331">
        <v>54.794945769543332</v>
      </c>
      <c r="V331">
        <v>7.6484043847178231</v>
      </c>
      <c r="W331" t="s">
        <v>344</v>
      </c>
      <c r="X331" t="s">
        <v>524</v>
      </c>
      <c r="Y331" t="s">
        <v>346</v>
      </c>
      <c r="Z331" t="s">
        <v>347</v>
      </c>
      <c r="AA331" t="s">
        <v>348</v>
      </c>
      <c r="AB331" t="s">
        <v>349</v>
      </c>
      <c r="AC331" t="s">
        <v>350</v>
      </c>
      <c r="AD331" t="s">
        <v>351</v>
      </c>
      <c r="AE331" t="s">
        <v>352</v>
      </c>
      <c r="AF331" t="s">
        <v>353</v>
      </c>
      <c r="AG331" t="s">
        <v>354</v>
      </c>
      <c r="AH331" t="s">
        <v>355</v>
      </c>
      <c r="AI331" t="s">
        <v>356</v>
      </c>
      <c r="AJ331" t="s">
        <v>357</v>
      </c>
      <c r="AK331" t="s">
        <v>358</v>
      </c>
      <c r="AL331" t="s">
        <v>359</v>
      </c>
      <c r="AM331" t="s">
        <v>360</v>
      </c>
      <c r="AN331" t="s">
        <v>361</v>
      </c>
      <c r="AO331" t="s">
        <v>362</v>
      </c>
      <c r="AP331" t="s">
        <v>363</v>
      </c>
      <c r="AQ331" t="s">
        <v>364</v>
      </c>
      <c r="AR331" t="s">
        <v>365</v>
      </c>
      <c r="AS331">
        <v>17.035164841291309</v>
      </c>
      <c r="AT331">
        <v>78.600637587838079</v>
      </c>
      <c r="AU331">
        <v>0</v>
      </c>
      <c r="AV331">
        <v>0</v>
      </c>
      <c r="AW331">
        <v>0</v>
      </c>
      <c r="AX331">
        <v>0</v>
      </c>
      <c r="AY331">
        <v>3.753740497536195</v>
      </c>
      <c r="AZ331">
        <v>0</v>
      </c>
      <c r="BA331">
        <v>0</v>
      </c>
      <c r="BB331">
        <v>0</v>
      </c>
      <c r="BC331">
        <v>0</v>
      </c>
      <c r="BD331">
        <v>40.205384918624503</v>
      </c>
      <c r="BE331">
        <v>35.180774527696492</v>
      </c>
      <c r="BF331">
        <v>19.595233843807922</v>
      </c>
      <c r="BG331">
        <v>0</v>
      </c>
      <c r="BH331">
        <v>100</v>
      </c>
      <c r="BI331">
        <v>0</v>
      </c>
      <c r="BJ331">
        <v>9.9699508075796501</v>
      </c>
      <c r="BK331">
        <v>0</v>
      </c>
      <c r="BL331">
        <v>100</v>
      </c>
      <c r="BM331">
        <v>12.6962211639604</v>
      </c>
      <c r="BN331">
        <v>60.288181714370367</v>
      </c>
      <c r="BO331">
        <v>4.0905906893255741</v>
      </c>
      <c r="BP331">
        <v>3.1479459995052692</v>
      </c>
      <c r="BQ331">
        <v>0</v>
      </c>
      <c r="BR331">
        <v>14.701974187311761</v>
      </c>
      <c r="BS331">
        <v>65.353041627999815</v>
      </c>
      <c r="BT331">
        <v>0</v>
      </c>
      <c r="BU331">
        <v>7.7164961953391487</v>
      </c>
      <c r="BV331">
        <v>26.025926353521172</v>
      </c>
      <c r="BW331">
        <v>12.84994838172652</v>
      </c>
      <c r="BX331">
        <v>15.90167503965333</v>
      </c>
      <c r="BY331">
        <v>4.0905906893255741</v>
      </c>
      <c r="BZ331">
        <v>0</v>
      </c>
      <c r="CA331">
        <v>3.1479459995052692</v>
      </c>
      <c r="CB331">
        <v>4.5311235783772714</v>
      </c>
      <c r="CC331">
        <v>13.02984626669414</v>
      </c>
      <c r="CD331">
        <v>1.8532581335049001</v>
      </c>
      <c r="CE331">
        <v>13.68389081494959</v>
      </c>
      <c r="CF331">
        <v>0</v>
      </c>
      <c r="CG331">
        <v>0</v>
      </c>
      <c r="CH331">
        <v>0</v>
      </c>
      <c r="CI331">
        <v>0</v>
      </c>
      <c r="CJ331">
        <v>0.78766484329401698</v>
      </c>
      <c r="CK331">
        <v>0</v>
      </c>
      <c r="CL331">
        <v>0</v>
      </c>
      <c r="CM331">
        <v>0</v>
      </c>
      <c r="CN331">
        <v>0</v>
      </c>
      <c r="CO331">
        <v>3.1479459995052692</v>
      </c>
      <c r="CP331">
        <v>21.607173986675559</v>
      </c>
      <c r="CQ331">
        <v>2.4512350247809618</v>
      </c>
      <c r="CR331">
        <v>0</v>
      </c>
      <c r="CS331">
        <v>1.2339868175441671</v>
      </c>
      <c r="CT331">
        <v>0</v>
      </c>
      <c r="CU331">
        <v>3.0336673238660938</v>
      </c>
      <c r="CV331">
        <v>0</v>
      </c>
      <c r="CW331">
        <v>17.358350381795368</v>
      </c>
      <c r="CX331">
        <v>4.5311235783772714</v>
      </c>
      <c r="CY331">
        <v>17.605255599849219</v>
      </c>
    </row>
    <row r="332">
      <c r="A332" t="s">
        <v>691</v>
      </c>
      <c r="B332">
        <v>2018</v>
      </c>
      <c r="C332" t="s">
        <v>699</v>
      </c>
      <c r="D332">
        <v>55</v>
      </c>
      <c r="E332" t="s">
        <v>106</v>
      </c>
      <c r="F332" t="s">
        <v>68</v>
      </c>
      <c r="G332" t="s">
        <v>197</v>
      </c>
      <c r="H332">
        <v>0</v>
      </c>
      <c r="I332">
        <v>0</v>
      </c>
      <c r="J332">
        <v>100</v>
      </c>
      <c r="K332">
        <v>32.451760656233837</v>
      </c>
      <c r="L332">
        <v>4.8094680192345107</v>
      </c>
      <c r="M332">
        <v>0</v>
      </c>
      <c r="N332">
        <v>0</v>
      </c>
      <c r="O332">
        <v>0</v>
      </c>
      <c r="P332">
        <v>0</v>
      </c>
      <c r="Q332">
        <v>1.4666454847017081</v>
      </c>
      <c r="R332">
        <v>0</v>
      </c>
      <c r="S332">
        <v>0</v>
      </c>
      <c r="T332">
        <v>0</v>
      </c>
      <c r="U332">
        <v>45.205054230456668</v>
      </c>
      <c r="V332">
        <v>19.4425335890901</v>
      </c>
      <c r="W332" t="s">
        <v>344</v>
      </c>
      <c r="X332" t="s">
        <v>524</v>
      </c>
      <c r="Y332" t="s">
        <v>346</v>
      </c>
      <c r="Z332" t="s">
        <v>347</v>
      </c>
      <c r="AA332" t="s">
        <v>348</v>
      </c>
      <c r="AB332" t="s">
        <v>349</v>
      </c>
      <c r="AC332" t="s">
        <v>350</v>
      </c>
      <c r="AD332" t="s">
        <v>351</v>
      </c>
      <c r="AE332" t="s">
        <v>352</v>
      </c>
      <c r="AF332" t="s">
        <v>353</v>
      </c>
      <c r="AG332" t="s">
        <v>354</v>
      </c>
      <c r="AH332" t="s">
        <v>355</v>
      </c>
      <c r="AI332" t="s">
        <v>356</v>
      </c>
      <c r="AJ332" t="s">
        <v>357</v>
      </c>
      <c r="AK332" t="s">
        <v>358</v>
      </c>
      <c r="AL332" t="s">
        <v>359</v>
      </c>
      <c r="AM332" t="s">
        <v>360</v>
      </c>
      <c r="AN332" t="s">
        <v>361</v>
      </c>
      <c r="AO332" t="s">
        <v>362</v>
      </c>
      <c r="AP332" t="s">
        <v>363</v>
      </c>
      <c r="AQ332" t="s">
        <v>364</v>
      </c>
      <c r="AR332" t="s">
        <v>365</v>
      </c>
      <c r="AS332">
        <v>0</v>
      </c>
      <c r="AT332">
        <v>0</v>
      </c>
      <c r="AU332">
        <v>0</v>
      </c>
      <c r="AV332">
        <v>56.187562428876902</v>
      </c>
      <c r="AW332">
        <v>0</v>
      </c>
      <c r="AX332">
        <v>0</v>
      </c>
      <c r="AY332">
        <v>0</v>
      </c>
      <c r="AZ332">
        <v>100</v>
      </c>
      <c r="BA332">
        <v>0</v>
      </c>
      <c r="BB332">
        <v>100</v>
      </c>
      <c r="BC332">
        <v>0</v>
      </c>
      <c r="BD332">
        <v>0</v>
      </c>
      <c r="BE332">
        <v>15.533222554746679</v>
      </c>
      <c r="BF332">
        <v>0</v>
      </c>
      <c r="BG332">
        <v>0</v>
      </c>
      <c r="BH332">
        <v>0</v>
      </c>
      <c r="BI332">
        <v>0</v>
      </c>
      <c r="BJ332">
        <v>64.310214136566017</v>
      </c>
      <c r="BK332">
        <v>0</v>
      </c>
      <c r="BL332">
        <v>0</v>
      </c>
      <c r="BM332">
        <v>0</v>
      </c>
      <c r="BN332">
        <v>0</v>
      </c>
      <c r="BO332">
        <v>0</v>
      </c>
      <c r="BP332">
        <v>0</v>
      </c>
      <c r="BQ332">
        <v>1.3658804713826129</v>
      </c>
      <c r="BR332">
        <v>11.55741995818128</v>
      </c>
      <c r="BS332">
        <v>27.271725505994691</v>
      </c>
      <c r="BT332">
        <v>0</v>
      </c>
      <c r="BU332">
        <v>0</v>
      </c>
      <c r="BV332">
        <v>0</v>
      </c>
      <c r="BW332">
        <v>0</v>
      </c>
      <c r="BX332">
        <v>3.334550508188685</v>
      </c>
      <c r="BY332">
        <v>0</v>
      </c>
      <c r="BZ332">
        <v>0</v>
      </c>
      <c r="CA332">
        <v>0</v>
      </c>
      <c r="CB332">
        <v>3.7381127804545788</v>
      </c>
      <c r="CC332">
        <v>33.122362646915327</v>
      </c>
      <c r="CD332">
        <v>0</v>
      </c>
      <c r="CE332">
        <v>0</v>
      </c>
      <c r="CF332">
        <v>0</v>
      </c>
      <c r="CG332">
        <v>7.7519679173881118</v>
      </c>
      <c r="CH332">
        <v>0</v>
      </c>
      <c r="CI332">
        <v>0</v>
      </c>
      <c r="CJ332">
        <v>0</v>
      </c>
      <c r="CK332">
        <v>1.9665743519521861</v>
      </c>
      <c r="CL332">
        <v>0</v>
      </c>
      <c r="CM332">
        <v>1.3679761562364989</v>
      </c>
      <c r="CN332">
        <v>0</v>
      </c>
      <c r="CO332">
        <v>0</v>
      </c>
      <c r="CP332">
        <v>9.5401265839083909</v>
      </c>
      <c r="CQ332">
        <v>0</v>
      </c>
      <c r="CR332">
        <v>0</v>
      </c>
      <c r="CS332">
        <v>0</v>
      </c>
      <c r="CT332">
        <v>0</v>
      </c>
      <c r="CU332">
        <v>19.568380926073399</v>
      </c>
      <c r="CV332">
        <v>0</v>
      </c>
      <c r="CW332">
        <v>0</v>
      </c>
      <c r="CX332">
        <v>0</v>
      </c>
      <c r="CY332">
        <v>0</v>
      </c>
    </row>
    <row r="333">
      <c r="A333" t="s">
        <v>691</v>
      </c>
      <c r="B333">
        <v>2018</v>
      </c>
      <c r="C333" t="s">
        <v>699</v>
      </c>
      <c r="D333">
        <v>58</v>
      </c>
      <c r="E333" t="s">
        <v>525</v>
      </c>
      <c r="F333" t="s">
        <v>526</v>
      </c>
      <c r="G333" t="s">
        <v>197</v>
      </c>
      <c r="H333">
        <v>0</v>
      </c>
      <c r="I333">
        <v>0</v>
      </c>
      <c r="J333">
        <v>0.037566817714434597</v>
      </c>
      <c r="K333">
        <v>0.16232739815955169</v>
      </c>
      <c r="L333">
        <v>11.14539923693092</v>
      </c>
      <c r="M333">
        <v>0</v>
      </c>
      <c r="N333">
        <v>0.37703746202676602</v>
      </c>
      <c r="O333">
        <v>1.004807533878874</v>
      </c>
      <c r="P333">
        <v>3.3802041835069949</v>
      </c>
      <c r="Q333">
        <v>28.25237227637691</v>
      </c>
      <c r="R333">
        <v>0</v>
      </c>
      <c r="S333">
        <v>0</v>
      </c>
      <c r="T333">
        <v>0.048880746493333502</v>
      </c>
      <c r="U333">
        <v>0.0187168582024912</v>
      </c>
      <c r="V333">
        <v>4.7541561636421452</v>
      </c>
      <c r="W333" t="s">
        <v>344</v>
      </c>
      <c r="X333" t="s">
        <v>524</v>
      </c>
      <c r="Y333" t="s">
        <v>346</v>
      </c>
      <c r="Z333" t="s">
        <v>347</v>
      </c>
      <c r="AA333" t="s">
        <v>348</v>
      </c>
      <c r="AB333" t="s">
        <v>349</v>
      </c>
      <c r="AC333" t="s">
        <v>350</v>
      </c>
      <c r="AD333" t="s">
        <v>351</v>
      </c>
      <c r="AE333" t="s">
        <v>352</v>
      </c>
      <c r="AF333" t="s">
        <v>353</v>
      </c>
      <c r="AG333" t="s">
        <v>354</v>
      </c>
      <c r="AH333" t="s">
        <v>355</v>
      </c>
      <c r="AI333" t="s">
        <v>356</v>
      </c>
      <c r="AJ333" t="s">
        <v>357</v>
      </c>
      <c r="AK333" t="s">
        <v>358</v>
      </c>
      <c r="AL333" t="s">
        <v>359</v>
      </c>
      <c r="AM333" t="s">
        <v>360</v>
      </c>
      <c r="AN333" t="s">
        <v>361</v>
      </c>
      <c r="AO333" t="s">
        <v>362</v>
      </c>
      <c r="AP333" t="s">
        <v>363</v>
      </c>
      <c r="AQ333" t="s">
        <v>364</v>
      </c>
      <c r="AR333" t="s">
        <v>365</v>
      </c>
      <c r="AS333">
        <v>0.82685773216113756</v>
      </c>
      <c r="AT333">
        <v>1.694258949056739</v>
      </c>
      <c r="AU333">
        <v>9.7257270568241712</v>
      </c>
      <c r="AV333">
        <v>1.0594553301852609</v>
      </c>
      <c r="AW333">
        <v>0.095385133975755002</v>
      </c>
      <c r="AX333">
        <v>0.71600363019773094</v>
      </c>
      <c r="AY333">
        <v>0.40552184605081182</v>
      </c>
      <c r="AZ333">
        <v>0.11203053648129351</v>
      </c>
      <c r="BA333">
        <v>2.1836093280443789</v>
      </c>
      <c r="BB333">
        <v>1.0380767594431921</v>
      </c>
      <c r="BC333">
        <v>4.1908840739789293</v>
      </c>
      <c r="BD333">
        <v>0.54272214792358375</v>
      </c>
      <c r="BE333">
        <v>3.8215306436484582</v>
      </c>
      <c r="BF333">
        <v>0.62897437825497038</v>
      </c>
      <c r="BG333">
        <v>0.56659551163529476</v>
      </c>
      <c r="BH333">
        <v>0.36817924116787148</v>
      </c>
      <c r="BI333">
        <v>0.46390921193015799</v>
      </c>
      <c r="BJ333">
        <v>0.76782647993515574</v>
      </c>
      <c r="BK333">
        <v>1.2122127331495001</v>
      </c>
      <c r="BL333">
        <v>0.85315528590287171</v>
      </c>
      <c r="BM333">
        <v>1.5428785407931971</v>
      </c>
      <c r="BN333">
        <v>0.046377093158294899</v>
      </c>
      <c r="BO333">
        <v>0</v>
      </c>
      <c r="BP333">
        <v>0</v>
      </c>
      <c r="BQ333">
        <v>6.0406855976408984</v>
      </c>
      <c r="BR333">
        <v>26.094089926879619</v>
      </c>
      <c r="BS333">
        <v>1791.389813934227</v>
      </c>
      <c r="BT333">
        <v>0</v>
      </c>
      <c r="BU333">
        <v>14.01105886638182</v>
      </c>
      <c r="BV333">
        <v>37.368041721764612</v>
      </c>
      <c r="BW333">
        <v>125.6526206662859</v>
      </c>
      <c r="BX333">
        <v>1050.8053889803371</v>
      </c>
      <c r="BY333">
        <v>0</v>
      </c>
      <c r="BZ333">
        <v>0</v>
      </c>
      <c r="CA333">
        <v>6.0406855976408984</v>
      </c>
      <c r="CB333">
        <v>2.3129207322462708</v>
      </c>
      <c r="CC333">
        <v>587.33387289409143</v>
      </c>
      <c r="CD333">
        <v>32.737217963677409</v>
      </c>
      <c r="CE333">
        <v>44.972272035593619</v>
      </c>
      <c r="CF333">
        <v>1076.024868235548</v>
      </c>
      <c r="CG333">
        <v>33.875945940956228</v>
      </c>
      <c r="CH333">
        <v>3.310137063761438</v>
      </c>
      <c r="CI333">
        <v>18.790928988788711</v>
      </c>
      <c r="CJ333">
        <v>24.732694706355939</v>
      </c>
      <c r="CK333">
        <v>3.9331487039043722</v>
      </c>
      <c r="CL333">
        <v>100.1203796051132</v>
      </c>
      <c r="CM333">
        <v>12.82591644484738</v>
      </c>
      <c r="CN333">
        <v>104.0759968961747</v>
      </c>
      <c r="CO333">
        <v>12.30091059879561</v>
      </c>
      <c r="CP333">
        <v>110.2499999812531</v>
      </c>
      <c r="CQ333">
        <v>27.364160189195239</v>
      </c>
      <c r="CR333">
        <v>6.4401956879634517</v>
      </c>
      <c r="CS333">
        <v>10.409323693726771</v>
      </c>
      <c r="CT333">
        <v>4.1251249644965746</v>
      </c>
      <c r="CU333">
        <v>21.130539128177649</v>
      </c>
      <c r="CV333">
        <v>32.346604796575797</v>
      </c>
      <c r="CW333">
        <v>39.572857854273011</v>
      </c>
      <c r="CX333">
        <v>102.11962958943219</v>
      </c>
      <c r="CY333">
        <v>2.0657363901381038</v>
      </c>
    </row>
    <row r="334">
      <c r="A334" t="s">
        <v>691</v>
      </c>
      <c r="B334">
        <v>2018</v>
      </c>
      <c r="C334" t="s">
        <v>699</v>
      </c>
      <c r="D334">
        <v>59</v>
      </c>
      <c r="E334" t="s">
        <v>525</v>
      </c>
      <c r="F334" t="s">
        <v>527</v>
      </c>
      <c r="G334" t="s">
        <v>197</v>
      </c>
      <c r="H334">
        <v>0.086977252391397003</v>
      </c>
      <c r="I334">
        <v>0.21717986195898131</v>
      </c>
      <c r="J334">
        <v>0.18676211733056339</v>
      </c>
      <c r="K334">
        <v>1.609220936424486</v>
      </c>
      <c r="L334">
        <v>8.3876255442672658</v>
      </c>
      <c r="M334">
        <v>0.021922745271626801</v>
      </c>
      <c r="N334">
        <v>2.028273996226142</v>
      </c>
      <c r="O334">
        <v>6.0116467665642794</v>
      </c>
      <c r="P334">
        <v>12.78820723171629</v>
      </c>
      <c r="Q334">
        <v>12.9381568845738</v>
      </c>
      <c r="R334">
        <v>0.1065704337852631</v>
      </c>
      <c r="S334">
        <v>0.1013495104450631</v>
      </c>
      <c r="T334">
        <v>0.2396353150484693</v>
      </c>
      <c r="U334">
        <v>0.42769358796673029</v>
      </c>
      <c r="V334">
        <v>2.6001307951774799</v>
      </c>
      <c r="W334" t="s">
        <v>344</v>
      </c>
      <c r="X334" t="s">
        <v>524</v>
      </c>
      <c r="Y334" t="s">
        <v>346</v>
      </c>
      <c r="Z334" t="s">
        <v>347</v>
      </c>
      <c r="AA334" t="s">
        <v>348</v>
      </c>
      <c r="AB334" t="s">
        <v>349</v>
      </c>
      <c r="AC334" t="s">
        <v>350</v>
      </c>
      <c r="AD334" t="s">
        <v>351</v>
      </c>
      <c r="AE334" t="s">
        <v>352</v>
      </c>
      <c r="AF334" t="s">
        <v>353</v>
      </c>
      <c r="AG334" t="s">
        <v>354</v>
      </c>
      <c r="AH334" t="s">
        <v>355</v>
      </c>
      <c r="AI334" t="s">
        <v>356</v>
      </c>
      <c r="AJ334" t="s">
        <v>357</v>
      </c>
      <c r="AK334" t="s">
        <v>358</v>
      </c>
      <c r="AL334" t="s">
        <v>359</v>
      </c>
      <c r="AM334" t="s">
        <v>360</v>
      </c>
      <c r="AN334" t="s">
        <v>361</v>
      </c>
      <c r="AO334" t="s">
        <v>362</v>
      </c>
      <c r="AP334" t="s">
        <v>363</v>
      </c>
      <c r="AQ334" t="s">
        <v>364</v>
      </c>
      <c r="AR334" t="s">
        <v>365</v>
      </c>
      <c r="AS334">
        <v>1.9546749674750219</v>
      </c>
      <c r="AT334">
        <v>2.0963606407069508</v>
      </c>
      <c r="AU334">
        <v>3.0975935848027931</v>
      </c>
      <c r="AV334">
        <v>1.655513823175697</v>
      </c>
      <c r="AW334">
        <v>0.12718017863434</v>
      </c>
      <c r="AX334">
        <v>2.4713352342788828</v>
      </c>
      <c r="AY334">
        <v>1.0135614650565861</v>
      </c>
      <c r="AZ334">
        <v>0.20870871795168139</v>
      </c>
      <c r="BA334">
        <v>1.577464413611797</v>
      </c>
      <c r="BB334">
        <v>1.0678095416036999</v>
      </c>
      <c r="BC334">
        <v>3.32543013908959</v>
      </c>
      <c r="BD334">
        <v>1.955428832649132</v>
      </c>
      <c r="BE334">
        <v>9.0486748685105916</v>
      </c>
      <c r="BF334">
        <v>1.254981718300505</v>
      </c>
      <c r="BG334">
        <v>1.227244618482445</v>
      </c>
      <c r="BH334">
        <v>1.055105222185091</v>
      </c>
      <c r="BI334">
        <v>2.0120085335889071</v>
      </c>
      <c r="BJ334">
        <v>4.4889209473351173</v>
      </c>
      <c r="BK334">
        <v>1.6898799503587481</v>
      </c>
      <c r="BL334">
        <v>1.352250085258192</v>
      </c>
      <c r="BM334">
        <v>1.4859330698938991</v>
      </c>
      <c r="BN334">
        <v>2.2267435985419262</v>
      </c>
      <c r="BO334">
        <v>13.98095390374719</v>
      </c>
      <c r="BP334">
        <v>34.897078539396837</v>
      </c>
      <c r="BQ334">
        <v>30.031056687300101</v>
      </c>
      <c r="BR334">
        <v>258.6818756622024</v>
      </c>
      <c r="BS334">
        <v>1348.135373500756</v>
      </c>
      <c r="BT334">
        <v>0.815482977605686</v>
      </c>
      <c r="BU334">
        <v>75.372527190039634</v>
      </c>
      <c r="BV334">
        <v>223.56865331442191</v>
      </c>
      <c r="BW334">
        <v>475.37712666267282</v>
      </c>
      <c r="BX334">
        <v>481.21569561615178</v>
      </c>
      <c r="BY334">
        <v>13.165470926141509</v>
      </c>
      <c r="BZ334">
        <v>12.522220049713949</v>
      </c>
      <c r="CA334">
        <v>29.614146676275691</v>
      </c>
      <c r="CB334">
        <v>52.851891912360713</v>
      </c>
      <c r="CC334">
        <v>321.22312296801829</v>
      </c>
      <c r="CD334">
        <v>77.390121624820679</v>
      </c>
      <c r="CE334">
        <v>55.645626703682282</v>
      </c>
      <c r="CF334">
        <v>342.70833527000991</v>
      </c>
      <c r="CG334">
        <v>52.934838478370658</v>
      </c>
      <c r="CH334">
        <v>4.4135160850152504</v>
      </c>
      <c r="CI334">
        <v>64.85816961849973</v>
      </c>
      <c r="CJ334">
        <v>61.816907092670817</v>
      </c>
      <c r="CK334">
        <v>7.3273095826178327</v>
      </c>
      <c r="CL334">
        <v>72.328110104666351</v>
      </c>
      <c r="CM334">
        <v>13.1932786617494</v>
      </c>
      <c r="CN334">
        <v>82.583400238446671</v>
      </c>
      <c r="CO334">
        <v>44.320202049522813</v>
      </c>
      <c r="CP334">
        <v>261.05152545138878</v>
      </c>
      <c r="CQ334">
        <v>54.599236409857873</v>
      </c>
      <c r="CR334">
        <v>13.94944954155307</v>
      </c>
      <c r="CS334">
        <v>29.830393896809731</v>
      </c>
      <c r="CT334">
        <v>17.89097180492567</v>
      </c>
      <c r="CU334">
        <v>123.5348378828658</v>
      </c>
      <c r="CV334">
        <v>45.092645385676057</v>
      </c>
      <c r="CW334">
        <v>62.722931325122417</v>
      </c>
      <c r="CX334">
        <v>98.350538088527301</v>
      </c>
      <c r="CY334">
        <v>99.183992996603067</v>
      </c>
    </row>
    <row r="335">
      <c r="A335" t="s">
        <v>691</v>
      </c>
      <c r="B335">
        <v>2018</v>
      </c>
      <c r="C335" t="s">
        <v>699</v>
      </c>
      <c r="D335">
        <v>60</v>
      </c>
      <c r="E335" t="s">
        <v>525</v>
      </c>
      <c r="F335" t="s">
        <v>528</v>
      </c>
      <c r="G335" t="s">
        <v>197</v>
      </c>
      <c r="H335">
        <v>0.021583451137331899</v>
      </c>
      <c r="I335">
        <v>0.080155709774410402</v>
      </c>
      <c r="J335">
        <v>0.168523521843464</v>
      </c>
      <c r="K335">
        <v>1.7454712815347639</v>
      </c>
      <c r="L335">
        <v>3.7865605728654681</v>
      </c>
      <c r="M335">
        <v>0.15561906480175849</v>
      </c>
      <c r="N335">
        <v>2.6461438485747748</v>
      </c>
      <c r="O335">
        <v>5.1926528985828639</v>
      </c>
      <c r="P335">
        <v>5.1182120848282988</v>
      </c>
      <c r="Q335">
        <v>4.3995982947622592</v>
      </c>
      <c r="R335">
        <v>0.028083571844397401</v>
      </c>
      <c r="S335">
        <v>0.073505977921088206</v>
      </c>
      <c r="T335">
        <v>0.034232786885406097</v>
      </c>
      <c r="U335">
        <v>0.51508830610153666</v>
      </c>
      <c r="V335">
        <v>1.6276300394468639</v>
      </c>
      <c r="W335" t="s">
        <v>344</v>
      </c>
      <c r="X335" t="s">
        <v>524</v>
      </c>
      <c r="Y335" t="s">
        <v>346</v>
      </c>
      <c r="Z335" t="s">
        <v>347</v>
      </c>
      <c r="AA335" t="s">
        <v>348</v>
      </c>
      <c r="AB335" t="s">
        <v>349</v>
      </c>
      <c r="AC335" t="s">
        <v>350</v>
      </c>
      <c r="AD335" t="s">
        <v>351</v>
      </c>
      <c r="AE335" t="s">
        <v>352</v>
      </c>
      <c r="AF335" t="s">
        <v>353</v>
      </c>
      <c r="AG335" t="s">
        <v>354</v>
      </c>
      <c r="AH335" t="s">
        <v>355</v>
      </c>
      <c r="AI335" t="s">
        <v>356</v>
      </c>
      <c r="AJ335" t="s">
        <v>357</v>
      </c>
      <c r="AK335" t="s">
        <v>358</v>
      </c>
      <c r="AL335" t="s">
        <v>359</v>
      </c>
      <c r="AM335" t="s">
        <v>360</v>
      </c>
      <c r="AN335" t="s">
        <v>361</v>
      </c>
      <c r="AO335" t="s">
        <v>362</v>
      </c>
      <c r="AP335" t="s">
        <v>363</v>
      </c>
      <c r="AQ335" t="s">
        <v>364</v>
      </c>
      <c r="AR335" t="s">
        <v>365</v>
      </c>
      <c r="AS335">
        <v>1.245940903339289</v>
      </c>
      <c r="AT335">
        <v>1.627549638526486</v>
      </c>
      <c r="AU335">
        <v>1.3521414147200621</v>
      </c>
      <c r="AV335">
        <v>1.6517204910811689</v>
      </c>
      <c r="AW335">
        <v>0.065402308700119996</v>
      </c>
      <c r="AX335">
        <v>0.99840881183261565</v>
      </c>
      <c r="AY335">
        <v>1.4998564166336299</v>
      </c>
      <c r="AZ335">
        <v>0</v>
      </c>
      <c r="BA335">
        <v>1.1669671181683641</v>
      </c>
      <c r="BB335">
        <v>0.43146453634770682</v>
      </c>
      <c r="BC335">
        <v>3.7296077308952862</v>
      </c>
      <c r="BD335">
        <v>1.601616123620927</v>
      </c>
      <c r="BE335">
        <v>3.8808409744681591</v>
      </c>
      <c r="BF335">
        <v>1.67806639752477</v>
      </c>
      <c r="BG335">
        <v>0.098197747668962804</v>
      </c>
      <c r="BH335">
        <v>0</v>
      </c>
      <c r="BI335">
        <v>0.62688330029547812</v>
      </c>
      <c r="BJ335">
        <v>1.645020142096167</v>
      </c>
      <c r="BK335">
        <v>0.69875997500842202</v>
      </c>
      <c r="BL335">
        <v>0.64622893314815222</v>
      </c>
      <c r="BM335">
        <v>0.43218060447562268</v>
      </c>
      <c r="BN335">
        <v>0.35560289377637488</v>
      </c>
      <c r="BO335">
        <v>3.4693810983694058</v>
      </c>
      <c r="BP335">
        <v>12.879647653091361</v>
      </c>
      <c r="BQ335">
        <v>27.09831902722976</v>
      </c>
      <c r="BR335">
        <v>280.58408562913252</v>
      </c>
      <c r="BS335">
        <v>608.61041366733696</v>
      </c>
      <c r="BT335">
        <v>5.7887229343030588</v>
      </c>
      <c r="BU335">
        <v>98.333139184623832</v>
      </c>
      <c r="BV335">
        <v>193.11088304825259</v>
      </c>
      <c r="BW335">
        <v>190.2597377763407</v>
      </c>
      <c r="BX335">
        <v>163.63658075362699</v>
      </c>
      <c r="BY335">
        <v>3.4693810983694058</v>
      </c>
      <c r="BZ335">
        <v>9.0820175297858992</v>
      </c>
      <c r="CA335">
        <v>4.2304898664750379</v>
      </c>
      <c r="CB335">
        <v>63.651624072318462</v>
      </c>
      <c r="CC335">
        <v>201.0792708110643</v>
      </c>
      <c r="CD335">
        <v>49.329694016250158</v>
      </c>
      <c r="CE335">
        <v>43.201545511089378</v>
      </c>
      <c r="CF335">
        <v>149.59681462468231</v>
      </c>
      <c r="CG335">
        <v>52.813547179616393</v>
      </c>
      <c r="CH335">
        <v>2.2696472401963801</v>
      </c>
      <c r="CI335">
        <v>26.202421738764869</v>
      </c>
      <c r="CJ335">
        <v>91.475937035758406</v>
      </c>
      <c r="CK335">
        <v>0</v>
      </c>
      <c r="CL335">
        <v>53.506453447119078</v>
      </c>
      <c r="CM335">
        <v>5.330943055770569</v>
      </c>
      <c r="CN335">
        <v>92.620706221557597</v>
      </c>
      <c r="CO335">
        <v>36.300963256477573</v>
      </c>
      <c r="CP335">
        <v>111.96108503630241</v>
      </c>
      <c r="CQ335">
        <v>73.005959062070445</v>
      </c>
      <c r="CR335">
        <v>1.1161625853338</v>
      </c>
      <c r="CS335">
        <v>0</v>
      </c>
      <c r="CT335">
        <v>5.5743061042387758</v>
      </c>
      <c r="CU335">
        <v>45.270856616118472</v>
      </c>
      <c r="CV335">
        <v>18.645665188269469</v>
      </c>
      <c r="CW335">
        <v>29.974760908533739</v>
      </c>
      <c r="CX335">
        <v>28.605053526830471</v>
      </c>
      <c r="CY335">
        <v>15.839324720180031</v>
      </c>
    </row>
    <row r="336">
      <c r="A336" t="s">
        <v>691</v>
      </c>
      <c r="B336">
        <v>2018</v>
      </c>
      <c r="C336" t="s">
        <v>699</v>
      </c>
      <c r="D336">
        <v>61</v>
      </c>
      <c r="E336" t="s">
        <v>525</v>
      </c>
      <c r="F336" t="s">
        <v>529</v>
      </c>
      <c r="G336" t="s">
        <v>197</v>
      </c>
      <c r="H336">
        <v>5.1307604217053289</v>
      </c>
      <c r="I336">
        <v>7.7905737151391472</v>
      </c>
      <c r="J336">
        <v>11.23571347004706</v>
      </c>
      <c r="K336">
        <v>23.255059237836299</v>
      </c>
      <c r="L336">
        <v>40.200004394963869</v>
      </c>
      <c r="M336">
        <v>7.4596613335484871</v>
      </c>
      <c r="N336">
        <v>34.849684400168591</v>
      </c>
      <c r="O336">
        <v>50.974806492670233</v>
      </c>
      <c r="P336">
        <v>52.916891727275228</v>
      </c>
      <c r="Q336">
        <v>35.287008469321421</v>
      </c>
      <c r="R336">
        <v>5.193478382695405</v>
      </c>
      <c r="S336">
        <v>7.1145724301958602</v>
      </c>
      <c r="T336">
        <v>9.1020744216738585</v>
      </c>
      <c r="U336">
        <v>14.564899200133249</v>
      </c>
      <c r="V336">
        <v>23.390543030638991</v>
      </c>
      <c r="W336" t="s">
        <v>344</v>
      </c>
      <c r="X336" t="s">
        <v>524</v>
      </c>
      <c r="Y336" t="s">
        <v>346</v>
      </c>
      <c r="Z336" t="s">
        <v>347</v>
      </c>
      <c r="AA336" t="s">
        <v>348</v>
      </c>
      <c r="AB336" t="s">
        <v>349</v>
      </c>
      <c r="AC336" t="s">
        <v>350</v>
      </c>
      <c r="AD336" t="s">
        <v>351</v>
      </c>
      <c r="AE336" t="s">
        <v>352</v>
      </c>
      <c r="AF336" t="s">
        <v>353</v>
      </c>
      <c r="AG336" t="s">
        <v>354</v>
      </c>
      <c r="AH336" t="s">
        <v>355</v>
      </c>
      <c r="AI336" t="s">
        <v>356</v>
      </c>
      <c r="AJ336" t="s">
        <v>357</v>
      </c>
      <c r="AK336" t="s">
        <v>358</v>
      </c>
      <c r="AL336" t="s">
        <v>359</v>
      </c>
      <c r="AM336" t="s">
        <v>360</v>
      </c>
      <c r="AN336" t="s">
        <v>361</v>
      </c>
      <c r="AO336" t="s">
        <v>362</v>
      </c>
      <c r="AP336" t="s">
        <v>363</v>
      </c>
      <c r="AQ336" t="s">
        <v>364</v>
      </c>
      <c r="AR336" t="s">
        <v>365</v>
      </c>
      <c r="AS336">
        <v>14.931338324348101</v>
      </c>
      <c r="AT336">
        <v>12.401950062625129</v>
      </c>
      <c r="AU336">
        <v>42.660453864845742</v>
      </c>
      <c r="AV336">
        <v>23.05061206652578</v>
      </c>
      <c r="AW336">
        <v>8.8965577025269713</v>
      </c>
      <c r="AX336">
        <v>8.9876316793416144</v>
      </c>
      <c r="AY336">
        <v>13.577938664819079</v>
      </c>
      <c r="AZ336">
        <v>3.2297849849213529</v>
      </c>
      <c r="BA336">
        <v>14.56013409330698</v>
      </c>
      <c r="BB336">
        <v>19.238975530194921</v>
      </c>
      <c r="BC336">
        <v>21.63695425284596</v>
      </c>
      <c r="BD336">
        <v>15.29363727969038</v>
      </c>
      <c r="BE336">
        <v>19.59741172131789</v>
      </c>
      <c r="BF336">
        <v>16.262943845324749</v>
      </c>
      <c r="BG336">
        <v>5.5881466060088281</v>
      </c>
      <c r="BH336">
        <v>24.694074795022939</v>
      </c>
      <c r="BI336">
        <v>3.3222263069818521</v>
      </c>
      <c r="BJ336">
        <v>14.487249175755389</v>
      </c>
      <c r="BK336">
        <v>9.0499327943757457</v>
      </c>
      <c r="BL336">
        <v>7.7261115907686069</v>
      </c>
      <c r="BM336">
        <v>14.954617402644301</v>
      </c>
      <c r="BN336">
        <v>8.4792650680766748</v>
      </c>
      <c r="BO336">
        <v>824.73201871490608</v>
      </c>
      <c r="BP336">
        <v>1251.8115646261861</v>
      </c>
      <c r="BQ336">
        <v>1806.685172368336</v>
      </c>
      <c r="BR336">
        <v>3738.2451384489609</v>
      </c>
      <c r="BS336">
        <v>6461.3098967892784</v>
      </c>
      <c r="BT336">
        <v>277.48472013152661</v>
      </c>
      <c r="BU336">
        <v>1295.046325054371</v>
      </c>
      <c r="BV336">
        <v>1895.7149817773941</v>
      </c>
      <c r="BW336">
        <v>1967.084164764178</v>
      </c>
      <c r="BX336">
        <v>1312.4483246159771</v>
      </c>
      <c r="BY336">
        <v>641.59060092308493</v>
      </c>
      <c r="BZ336">
        <v>879.039682967511</v>
      </c>
      <c r="CA336">
        <v>1124.8349056035711</v>
      </c>
      <c r="CB336">
        <v>1799.8457304432441</v>
      </c>
      <c r="CC336">
        <v>2889.694354666804</v>
      </c>
      <c r="CD336">
        <v>591.16636175851158</v>
      </c>
      <c r="CE336">
        <v>329.19635590459342</v>
      </c>
      <c r="CF336">
        <v>4719.8228965905882</v>
      </c>
      <c r="CG336">
        <v>737.04031309657523</v>
      </c>
      <c r="CH336">
        <v>308.73600700201501</v>
      </c>
      <c r="CI336">
        <v>235.8730340756187</v>
      </c>
      <c r="CJ336">
        <v>828.11571067990872</v>
      </c>
      <c r="CK336">
        <v>113.390732797699</v>
      </c>
      <c r="CL336">
        <v>667.59476331272458</v>
      </c>
      <c r="CM336">
        <v>237.70640310558539</v>
      </c>
      <c r="CN336">
        <v>537.32996282187105</v>
      </c>
      <c r="CO336">
        <v>346.63347649922622</v>
      </c>
      <c r="CP336">
        <v>565.37938417396629</v>
      </c>
      <c r="CQ336">
        <v>707.53565791666097</v>
      </c>
      <c r="CR336">
        <v>63.517548121508653</v>
      </c>
      <c r="CS336">
        <v>698.16162650324952</v>
      </c>
      <c r="CT336">
        <v>29.541553226801071</v>
      </c>
      <c r="CU336">
        <v>398.68823694881081</v>
      </c>
      <c r="CV336">
        <v>241.48781111602199</v>
      </c>
      <c r="CW336">
        <v>358.36889344731202</v>
      </c>
      <c r="CX336">
        <v>989.81219158352974</v>
      </c>
      <c r="CY336">
        <v>377.68487026487941</v>
      </c>
    </row>
    <row r="337">
      <c r="A337" t="s">
        <v>691</v>
      </c>
      <c r="B337">
        <v>2018</v>
      </c>
      <c r="C337" t="s">
        <v>699</v>
      </c>
      <c r="D337">
        <v>62</v>
      </c>
      <c r="E337" t="s">
        <v>525</v>
      </c>
      <c r="F337" t="s">
        <v>530</v>
      </c>
      <c r="G337" t="s">
        <v>197</v>
      </c>
      <c r="H337">
        <v>5.4886308441223708</v>
      </c>
      <c r="I337">
        <v>4.1946343569632543</v>
      </c>
      <c r="J337">
        <v>4.0033723688435936</v>
      </c>
      <c r="K337">
        <v>4.4617662337738269</v>
      </c>
      <c r="L337">
        <v>5.1271067605488447</v>
      </c>
      <c r="M337">
        <v>2.7587194057901341</v>
      </c>
      <c r="N337">
        <v>7.2768463645776009</v>
      </c>
      <c r="O337">
        <v>7.8478713643216809</v>
      </c>
      <c r="P337">
        <v>6.7674966215585401</v>
      </c>
      <c r="Q337">
        <v>4.2259656526349207</v>
      </c>
      <c r="R337">
        <v>5.6640708500566888</v>
      </c>
      <c r="S337">
        <v>4.750568521481302</v>
      </c>
      <c r="T337">
        <v>4.2499864491533348</v>
      </c>
      <c r="U337">
        <v>3.2810854220278718</v>
      </c>
      <c r="V337">
        <v>3.645033902402778</v>
      </c>
      <c r="W337" t="s">
        <v>344</v>
      </c>
      <c r="X337" t="s">
        <v>524</v>
      </c>
      <c r="Y337" t="s">
        <v>346</v>
      </c>
      <c r="Z337" t="s">
        <v>347</v>
      </c>
      <c r="AA337" t="s">
        <v>348</v>
      </c>
      <c r="AB337" t="s">
        <v>349</v>
      </c>
      <c r="AC337" t="s">
        <v>350</v>
      </c>
      <c r="AD337" t="s">
        <v>351</v>
      </c>
      <c r="AE337" t="s">
        <v>352</v>
      </c>
      <c r="AF337" t="s">
        <v>353</v>
      </c>
      <c r="AG337" t="s">
        <v>354</v>
      </c>
      <c r="AH337" t="s">
        <v>355</v>
      </c>
      <c r="AI337" t="s">
        <v>356</v>
      </c>
      <c r="AJ337" t="s">
        <v>357</v>
      </c>
      <c r="AK337" t="s">
        <v>358</v>
      </c>
      <c r="AL337" t="s">
        <v>359</v>
      </c>
      <c r="AM337" t="s">
        <v>360</v>
      </c>
      <c r="AN337" t="s">
        <v>361</v>
      </c>
      <c r="AO337" t="s">
        <v>362</v>
      </c>
      <c r="AP337" t="s">
        <v>363</v>
      </c>
      <c r="AQ337" t="s">
        <v>364</v>
      </c>
      <c r="AR337" t="s">
        <v>365</v>
      </c>
      <c r="AS337">
        <v>0.29347725680955522</v>
      </c>
      <c r="AT337">
        <v>0</v>
      </c>
      <c r="AU337">
        <v>1.449582544669606</v>
      </c>
      <c r="AV337">
        <v>6.47492029466724</v>
      </c>
      <c r="AW337">
        <v>11.544607236466881</v>
      </c>
      <c r="AX337">
        <v>14.393363519408791</v>
      </c>
      <c r="AY337">
        <v>10.76023289448773</v>
      </c>
      <c r="AZ337">
        <v>4.3980327306098186</v>
      </c>
      <c r="BA337">
        <v>22.097665666045351</v>
      </c>
      <c r="BB337">
        <v>4.5922926738650434</v>
      </c>
      <c r="BC337">
        <v>1.654999519487621</v>
      </c>
      <c r="BD337">
        <v>0.080555030605431302</v>
      </c>
      <c r="BE337">
        <v>0.061123084073674797</v>
      </c>
      <c r="BF337">
        <v>0.48300846264558811</v>
      </c>
      <c r="BG337">
        <v>2.8600956504176751</v>
      </c>
      <c r="BH337">
        <v>0</v>
      </c>
      <c r="BI337">
        <v>5.0593185700715324</v>
      </c>
      <c r="BJ337">
        <v>4.5101419034714718</v>
      </c>
      <c r="BK337">
        <v>2.576470067371146</v>
      </c>
      <c r="BL337">
        <v>2.4575409004988051</v>
      </c>
      <c r="BM337">
        <v>0.37959004725739393</v>
      </c>
      <c r="BN337">
        <v>5.1211267632316586</v>
      </c>
      <c r="BO337">
        <v>882.25705821387839</v>
      </c>
      <c r="BP337">
        <v>674.00579077007546</v>
      </c>
      <c r="BQ337">
        <v>643.73602241999265</v>
      </c>
      <c r="BR337">
        <v>717.22784112127704</v>
      </c>
      <c r="BS337">
        <v>824.07517492658826</v>
      </c>
      <c r="BT337">
        <v>102.6189324164593</v>
      </c>
      <c r="BU337">
        <v>270.41430373429409</v>
      </c>
      <c r="BV337">
        <v>291.85647467922507</v>
      </c>
      <c r="BW337">
        <v>251.56873362804271</v>
      </c>
      <c r="BX337">
        <v>157.17857028054331</v>
      </c>
      <c r="BY337">
        <v>699.7265325041659</v>
      </c>
      <c r="BZ337">
        <v>586.95561651951584</v>
      </c>
      <c r="CA337">
        <v>525.21358152889206</v>
      </c>
      <c r="CB337">
        <v>405.45749798271231</v>
      </c>
      <c r="CC337">
        <v>450.31164417796231</v>
      </c>
      <c r="CD337">
        <v>11.619446187490221</v>
      </c>
      <c r="CE337">
        <v>0</v>
      </c>
      <c r="CF337">
        <v>160.37740494991789</v>
      </c>
      <c r="CG337">
        <v>207.03473155002411</v>
      </c>
      <c r="CH337">
        <v>400.63090239733611</v>
      </c>
      <c r="CI337">
        <v>377.74203983901771</v>
      </c>
      <c r="CJ337">
        <v>656.26441026634075</v>
      </c>
      <c r="CK337">
        <v>154.40537265494029</v>
      </c>
      <c r="CL337">
        <v>1013.197116561489</v>
      </c>
      <c r="CM337">
        <v>56.739890946861188</v>
      </c>
      <c r="CN337">
        <v>41.100092919017413</v>
      </c>
      <c r="CO337">
        <v>1.8257965582421301</v>
      </c>
      <c r="CP337">
        <v>1.763382436610045</v>
      </c>
      <c r="CQ337">
        <v>21.01376685842186</v>
      </c>
      <c r="CR337">
        <v>32.509215651604407</v>
      </c>
      <c r="CS337">
        <v>0</v>
      </c>
      <c r="CT337">
        <v>44.987943330354128</v>
      </c>
      <c r="CU337">
        <v>124.11883733546929</v>
      </c>
      <c r="CV337">
        <v>68.750357722222802</v>
      </c>
      <c r="CW337">
        <v>113.9908740336552</v>
      </c>
      <c r="CX337">
        <v>25.124203880515228</v>
      </c>
      <c r="CY337">
        <v>228.10610137228241</v>
      </c>
    </row>
    <row r="338">
      <c r="A338" t="s">
        <v>691</v>
      </c>
      <c r="B338">
        <v>2018</v>
      </c>
      <c r="C338" t="s">
        <v>699</v>
      </c>
      <c r="D338">
        <v>63</v>
      </c>
      <c r="E338" t="s">
        <v>525</v>
      </c>
      <c r="F338" t="s">
        <v>531</v>
      </c>
      <c r="G338" t="s">
        <v>197</v>
      </c>
      <c r="H338">
        <v>3.8956171087730871</v>
      </c>
      <c r="I338">
        <v>6.2602856591913536</v>
      </c>
      <c r="J338">
        <v>10.259786885339089</v>
      </c>
      <c r="K338">
        <v>16.85624401018822</v>
      </c>
      <c r="L338">
        <v>16.129696099625001</v>
      </c>
      <c r="M338">
        <v>5.6452181967775763</v>
      </c>
      <c r="N338">
        <v>13.297583777220011</v>
      </c>
      <c r="O338">
        <v>12.054371774512431</v>
      </c>
      <c r="P338">
        <v>9.4875100986488654</v>
      </c>
      <c r="Q338">
        <v>9.3490715347986608</v>
      </c>
      <c r="R338">
        <v>4.0547013721741454</v>
      </c>
      <c r="S338">
        <v>5.3975439733458437</v>
      </c>
      <c r="T338">
        <v>8.103444799989683</v>
      </c>
      <c r="U338">
        <v>13.3299629516899</v>
      </c>
      <c r="V338">
        <v>23.593064364956259</v>
      </c>
      <c r="W338" t="s">
        <v>344</v>
      </c>
      <c r="X338" t="s">
        <v>524</v>
      </c>
      <c r="Y338" t="s">
        <v>346</v>
      </c>
      <c r="Z338" t="s">
        <v>347</v>
      </c>
      <c r="AA338" t="s">
        <v>348</v>
      </c>
      <c r="AB338" t="s">
        <v>349</v>
      </c>
      <c r="AC338" t="s">
        <v>350</v>
      </c>
      <c r="AD338" t="s">
        <v>351</v>
      </c>
      <c r="AE338" t="s">
        <v>352</v>
      </c>
      <c r="AF338" t="s">
        <v>353</v>
      </c>
      <c r="AG338" t="s">
        <v>354</v>
      </c>
      <c r="AH338" t="s">
        <v>355</v>
      </c>
      <c r="AI338" t="s">
        <v>356</v>
      </c>
      <c r="AJ338" t="s">
        <v>357</v>
      </c>
      <c r="AK338" t="s">
        <v>358</v>
      </c>
      <c r="AL338" t="s">
        <v>359</v>
      </c>
      <c r="AM338" t="s">
        <v>360</v>
      </c>
      <c r="AN338" t="s">
        <v>361</v>
      </c>
      <c r="AO338" t="s">
        <v>362</v>
      </c>
      <c r="AP338" t="s">
        <v>363</v>
      </c>
      <c r="AQ338" t="s">
        <v>364</v>
      </c>
      <c r="AR338" t="s">
        <v>365</v>
      </c>
      <c r="AS338">
        <v>23.296688288495289</v>
      </c>
      <c r="AT338">
        <v>1.3425771020280031</v>
      </c>
      <c r="AU338">
        <v>15.733154672883121</v>
      </c>
      <c r="AV338">
        <v>4.7497408154981819</v>
      </c>
      <c r="AW338">
        <v>5.831053751676917</v>
      </c>
      <c r="AX338">
        <v>1.3813091227401391</v>
      </c>
      <c r="AY338">
        <v>4.2718962059707204</v>
      </c>
      <c r="AZ338">
        <v>1.1919544200935319</v>
      </c>
      <c r="BA338">
        <v>2.3735257434002008</v>
      </c>
      <c r="BB338">
        <v>6.9415517432134113</v>
      </c>
      <c r="BC338">
        <v>7.9149177540453186</v>
      </c>
      <c r="BD338">
        <v>28.295691631070589</v>
      </c>
      <c r="BE338">
        <v>15.16135969855193</v>
      </c>
      <c r="BF338">
        <v>4.4634899208521839</v>
      </c>
      <c r="BG338">
        <v>12.50063527563854</v>
      </c>
      <c r="BH338">
        <v>18.603720612206899</v>
      </c>
      <c r="BI338">
        <v>7.8726073012576494</v>
      </c>
      <c r="BJ338">
        <v>5.7047761895709659</v>
      </c>
      <c r="BK338">
        <v>20.412958351112561</v>
      </c>
      <c r="BL338">
        <v>16.68099153291266</v>
      </c>
      <c r="BM338">
        <v>16.72974106298814</v>
      </c>
      <c r="BN338">
        <v>4.6610173921735631</v>
      </c>
      <c r="BO338">
        <v>626.19181138668148</v>
      </c>
      <c r="BP338">
        <v>1005.92052300467</v>
      </c>
      <c r="BQ338">
        <v>1649.7577022426181</v>
      </c>
      <c r="BR338">
        <v>2709.637140853758</v>
      </c>
      <c r="BS338">
        <v>2592.5112847442051</v>
      </c>
      <c r="BT338">
        <v>209.99100647764621</v>
      </c>
      <c r="BU338">
        <v>494.15044351759133</v>
      </c>
      <c r="BV338">
        <v>448.29308321442392</v>
      </c>
      <c r="BW338">
        <v>352.68002841657812</v>
      </c>
      <c r="BX338">
        <v>347.72495047941311</v>
      </c>
      <c r="BY338">
        <v>500.9086585601064</v>
      </c>
      <c r="BZ338">
        <v>666.89254901612014</v>
      </c>
      <c r="CA338">
        <v>1001.424196769411</v>
      </c>
      <c r="CB338">
        <v>1647.239474568159</v>
      </c>
      <c r="CC338">
        <v>2914.7140712124869</v>
      </c>
      <c r="CD338">
        <v>922.36999506426901</v>
      </c>
      <c r="CE338">
        <v>35.637257630999983</v>
      </c>
      <c r="CF338">
        <v>1740.6683926976889</v>
      </c>
      <c r="CG338">
        <v>151.87234281150259</v>
      </c>
      <c r="CH338">
        <v>202.35424892433471</v>
      </c>
      <c r="CI338">
        <v>36.251326868004789</v>
      </c>
      <c r="CJ338">
        <v>260.54207857959761</v>
      </c>
      <c r="CK338">
        <v>41.846929683200898</v>
      </c>
      <c r="CL338">
        <v>108.8282117958175</v>
      </c>
      <c r="CM338">
        <v>85.766068690137203</v>
      </c>
      <c r="CN338">
        <v>196.55827769566699</v>
      </c>
      <c r="CO338">
        <v>641.32774830832307</v>
      </c>
      <c r="CP338">
        <v>437.40062879236348</v>
      </c>
      <c r="CQ338">
        <v>194.18859880417131</v>
      </c>
      <c r="CR338">
        <v>142.08820180487319</v>
      </c>
      <c r="CS338">
        <v>525.9724832553029</v>
      </c>
      <c r="CT338">
        <v>70.003975085938052</v>
      </c>
      <c r="CU338">
        <v>156.99510194205041</v>
      </c>
      <c r="CV338">
        <v>544.69803728003535</v>
      </c>
      <c r="CW338">
        <v>773.73312655702841</v>
      </c>
      <c r="CX338">
        <v>1107.3035986365801</v>
      </c>
      <c r="CY338">
        <v>207.61183132404699</v>
      </c>
    </row>
    <row r="339">
      <c r="A339" t="s">
        <v>691</v>
      </c>
      <c r="B339">
        <v>2018</v>
      </c>
      <c r="C339" t="s">
        <v>699</v>
      </c>
      <c r="D339">
        <v>64</v>
      </c>
      <c r="E339" t="s">
        <v>525</v>
      </c>
      <c r="F339" t="s">
        <v>532</v>
      </c>
      <c r="G339" t="s">
        <v>197</v>
      </c>
      <c r="H339">
        <v>18.94619344980428</v>
      </c>
      <c r="I339">
        <v>18.248348294236951</v>
      </c>
      <c r="J339">
        <v>14.80449263717655</v>
      </c>
      <c r="K339">
        <v>13.911828564490211</v>
      </c>
      <c r="L339">
        <v>6.7498177711354037</v>
      </c>
      <c r="M339">
        <v>14.43309873489522</v>
      </c>
      <c r="N339">
        <v>15.397264652983861</v>
      </c>
      <c r="O339">
        <v>10.98873754560616</v>
      </c>
      <c r="P339">
        <v>6.523056909889716</v>
      </c>
      <c r="Q339">
        <v>3.525702181578465</v>
      </c>
      <c r="R339">
        <v>19.1705748255396</v>
      </c>
      <c r="S339">
        <v>19.70800643490907</v>
      </c>
      <c r="T339">
        <v>16.635981086383062</v>
      </c>
      <c r="U339">
        <v>13.236923807236209</v>
      </c>
      <c r="V339">
        <v>10.46734747004329</v>
      </c>
      <c r="W339" t="s">
        <v>344</v>
      </c>
      <c r="X339" t="s">
        <v>524</v>
      </c>
      <c r="Y339" t="s">
        <v>346</v>
      </c>
      <c r="Z339" t="s">
        <v>347</v>
      </c>
      <c r="AA339" t="s">
        <v>348</v>
      </c>
      <c r="AB339" t="s">
        <v>349</v>
      </c>
      <c r="AC339" t="s">
        <v>350</v>
      </c>
      <c r="AD339" t="s">
        <v>351</v>
      </c>
      <c r="AE339" t="s">
        <v>352</v>
      </c>
      <c r="AF339" t="s">
        <v>353</v>
      </c>
      <c r="AG339" t="s">
        <v>354</v>
      </c>
      <c r="AH339" t="s">
        <v>355</v>
      </c>
      <c r="AI339" t="s">
        <v>356</v>
      </c>
      <c r="AJ339" t="s">
        <v>357</v>
      </c>
      <c r="AK339" t="s">
        <v>358</v>
      </c>
      <c r="AL339" t="s">
        <v>359</v>
      </c>
      <c r="AM339" t="s">
        <v>360</v>
      </c>
      <c r="AN339" t="s">
        <v>361</v>
      </c>
      <c r="AO339" t="s">
        <v>362</v>
      </c>
      <c r="AP339" t="s">
        <v>363</v>
      </c>
      <c r="AQ339" t="s">
        <v>364</v>
      </c>
      <c r="AR339" t="s">
        <v>365</v>
      </c>
      <c r="AS339">
        <v>12.453721881069839</v>
      </c>
      <c r="AT339">
        <v>1.3834953472263629</v>
      </c>
      <c r="AU339">
        <v>2.6143310639971808</v>
      </c>
      <c r="AV339">
        <v>10.94452253589121</v>
      </c>
      <c r="AW339">
        <v>38.39868815691986</v>
      </c>
      <c r="AX339">
        <v>9.2718623901539363</v>
      </c>
      <c r="AY339">
        <v>38.692297209351437</v>
      </c>
      <c r="AZ339">
        <v>14.25468503317987</v>
      </c>
      <c r="BA339">
        <v>3.567654881088516</v>
      </c>
      <c r="BB339">
        <v>25.645678251370452</v>
      </c>
      <c r="BC339">
        <v>29.96826637059387</v>
      </c>
      <c r="BD339">
        <v>4.7074606723966061</v>
      </c>
      <c r="BE339">
        <v>21.778175866812809</v>
      </c>
      <c r="BF339">
        <v>4.3786001233488996</v>
      </c>
      <c r="BG339">
        <v>10.826523613445209</v>
      </c>
      <c r="BH339">
        <v>2.970142218583113</v>
      </c>
      <c r="BI339">
        <v>44.376366784631507</v>
      </c>
      <c r="BJ339">
        <v>16.18713749469125</v>
      </c>
      <c r="BK339">
        <v>24.55713062230955</v>
      </c>
      <c r="BL339">
        <v>28.683033471822402</v>
      </c>
      <c r="BM339">
        <v>4.6958779831381943</v>
      </c>
      <c r="BN339">
        <v>13.032067192413731</v>
      </c>
      <c r="BO339">
        <v>3045.4613130477651</v>
      </c>
      <c r="BP339">
        <v>2932.1965577016999</v>
      </c>
      <c r="BQ339">
        <v>2380.5392869199841</v>
      </c>
      <c r="BR339">
        <v>2236.3230713051348</v>
      </c>
      <c r="BS339">
        <v>1084.8920298034841</v>
      </c>
      <c r="BT339">
        <v>536.88286693009547</v>
      </c>
      <c r="BU339">
        <v>572.17651602721116</v>
      </c>
      <c r="BV339">
        <v>408.66294213438078</v>
      </c>
      <c r="BW339">
        <v>242.48215521483201</v>
      </c>
      <c r="BX339">
        <v>131.13330151890139</v>
      </c>
      <c r="BY339">
        <v>2368.2895577925592</v>
      </c>
      <c r="BZ339">
        <v>2435.019096149284</v>
      </c>
      <c r="CA339">
        <v>2055.875545289513</v>
      </c>
      <c r="CB339">
        <v>1635.7422369554511</v>
      </c>
      <c r="CC339">
        <v>1293.148040765843</v>
      </c>
      <c r="CD339">
        <v>493.07177259382439</v>
      </c>
      <c r="CE339">
        <v>36.72338821056946</v>
      </c>
      <c r="CF339">
        <v>289.24163943998741</v>
      </c>
      <c r="CG339">
        <v>349.94968000264407</v>
      </c>
      <c r="CH339">
        <v>1332.544344911706</v>
      </c>
      <c r="CI339">
        <v>243.33243634405741</v>
      </c>
      <c r="CJ339">
        <v>2359.8353175936409</v>
      </c>
      <c r="CK339">
        <v>500.45101740790221</v>
      </c>
      <c r="CL339">
        <v>163.58006737153741</v>
      </c>
      <c r="CM339">
        <v>316.86416580595579</v>
      </c>
      <c r="CN339">
        <v>744.2289365948576</v>
      </c>
      <c r="CO339">
        <v>106.69557728580151</v>
      </c>
      <c r="CP339">
        <v>628.29376833559411</v>
      </c>
      <c r="CQ339">
        <v>190.49538315403149</v>
      </c>
      <c r="CR339">
        <v>123.0594476290606</v>
      </c>
      <c r="CS339">
        <v>83.973153053294226</v>
      </c>
      <c r="CT339">
        <v>394.59888648320191</v>
      </c>
      <c r="CU339">
        <v>445.46906253304928</v>
      </c>
      <c r="CV339">
        <v>655.28085743987356</v>
      </c>
      <c r="CW339">
        <v>1330.4372898640229</v>
      </c>
      <c r="CX339">
        <v>310.80950804378227</v>
      </c>
      <c r="CY339">
        <v>580.47655867967978</v>
      </c>
    </row>
    <row r="340">
      <c r="A340" t="s">
        <v>691</v>
      </c>
      <c r="B340">
        <v>2018</v>
      </c>
      <c r="C340" t="s">
        <v>699</v>
      </c>
      <c r="D340">
        <v>65</v>
      </c>
      <c r="E340" t="s">
        <v>525</v>
      </c>
      <c r="F340" t="s">
        <v>533</v>
      </c>
      <c r="G340" t="s">
        <v>197</v>
      </c>
      <c r="H340">
        <v>4.6654520696768751</v>
      </c>
      <c r="I340">
        <v>5.0156429649318417</v>
      </c>
      <c r="J340">
        <v>4.4891672279641606</v>
      </c>
      <c r="K340">
        <v>4.1385093209551114</v>
      </c>
      <c r="L340">
        <v>2.0462197754256279</v>
      </c>
      <c r="M340">
        <v>3.9206413033359189</v>
      </c>
      <c r="N340">
        <v>3.9748757839979598</v>
      </c>
      <c r="O340">
        <v>2.7611033154578482</v>
      </c>
      <c r="P340">
        <v>1.284642034759031</v>
      </c>
      <c r="Q340">
        <v>0.76175860889778224</v>
      </c>
      <c r="R340">
        <v>4.7497042761201378</v>
      </c>
      <c r="S340">
        <v>4.4833840716902627</v>
      </c>
      <c r="T340">
        <v>5.3929712803515431</v>
      </c>
      <c r="U340">
        <v>4.8596568780367626</v>
      </c>
      <c r="V340">
        <v>3.1717684258038821</v>
      </c>
      <c r="W340" t="s">
        <v>344</v>
      </c>
      <c r="X340" t="s">
        <v>524</v>
      </c>
      <c r="Y340" t="s">
        <v>346</v>
      </c>
      <c r="Z340" t="s">
        <v>347</v>
      </c>
      <c r="AA340" t="s">
        <v>348</v>
      </c>
      <c r="AB340" t="s">
        <v>349</v>
      </c>
      <c r="AC340" t="s">
        <v>350</v>
      </c>
      <c r="AD340" t="s">
        <v>351</v>
      </c>
      <c r="AE340" t="s">
        <v>352</v>
      </c>
      <c r="AF340" t="s">
        <v>353</v>
      </c>
      <c r="AG340" t="s">
        <v>354</v>
      </c>
      <c r="AH340" t="s">
        <v>355</v>
      </c>
      <c r="AI340" t="s">
        <v>356</v>
      </c>
      <c r="AJ340" t="s">
        <v>357</v>
      </c>
      <c r="AK340" t="s">
        <v>358</v>
      </c>
      <c r="AL340" t="s">
        <v>359</v>
      </c>
      <c r="AM340" t="s">
        <v>360</v>
      </c>
      <c r="AN340" t="s">
        <v>361</v>
      </c>
      <c r="AO340" t="s">
        <v>362</v>
      </c>
      <c r="AP340" t="s">
        <v>363</v>
      </c>
      <c r="AQ340" t="s">
        <v>364</v>
      </c>
      <c r="AR340" t="s">
        <v>365</v>
      </c>
      <c r="AS340">
        <v>0.67939306014580869</v>
      </c>
      <c r="AT340">
        <v>8.4361287137061467</v>
      </c>
      <c r="AU340">
        <v>4.9140879467019376</v>
      </c>
      <c r="AV340">
        <v>0.68422013974972018</v>
      </c>
      <c r="AW340">
        <v>0.63345697826507419</v>
      </c>
      <c r="AX340">
        <v>1.050470665100067</v>
      </c>
      <c r="AY340">
        <v>0.30694286464472148</v>
      </c>
      <c r="AZ340">
        <v>3.0442149341918521</v>
      </c>
      <c r="BA340">
        <v>0.2082485761655509</v>
      </c>
      <c r="BB340">
        <v>0.72576287698046216</v>
      </c>
      <c r="BC340">
        <v>0.54999983571857869</v>
      </c>
      <c r="BD340">
        <v>6.7137523884798931</v>
      </c>
      <c r="BE340">
        <v>0.80074555513125667</v>
      </c>
      <c r="BF340">
        <v>13.73069158139505</v>
      </c>
      <c r="BG340">
        <v>2.107930168078255</v>
      </c>
      <c r="BH340">
        <v>11.18210877233925</v>
      </c>
      <c r="BI340">
        <v>1.366723325361163</v>
      </c>
      <c r="BJ340">
        <v>3.3417199330557121</v>
      </c>
      <c r="BK340">
        <v>0.69802327251821361</v>
      </c>
      <c r="BL340">
        <v>0.42216378652198833</v>
      </c>
      <c r="BM340">
        <v>12.648236057021419</v>
      </c>
      <c r="BN340">
        <v>3.5008634331723409</v>
      </c>
      <c r="BO340">
        <v>749.93712186689004</v>
      </c>
      <c r="BP340">
        <v>805.9277913430933</v>
      </c>
      <c r="BQ340">
        <v>721.85107680667375</v>
      </c>
      <c r="BR340">
        <v>665.26437070153804</v>
      </c>
      <c r="BS340">
        <v>328.88703085863011</v>
      </c>
      <c r="BT340">
        <v>145.84014020845089</v>
      </c>
      <c r="BU340">
        <v>147.71003999649611</v>
      </c>
      <c r="BV340">
        <v>102.6833701095329</v>
      </c>
      <c r="BW340">
        <v>47.754108782289258</v>
      </c>
      <c r="BX340">
        <v>28.332489870284469</v>
      </c>
      <c r="BY340">
        <v>586.76774912102132</v>
      </c>
      <c r="BZ340">
        <v>553.94369115892198</v>
      </c>
      <c r="CA340">
        <v>666.46371585494353</v>
      </c>
      <c r="CB340">
        <v>600.52819886824841</v>
      </c>
      <c r="CC340">
        <v>391.8438876066362</v>
      </c>
      <c r="CD340">
        <v>26.898749117180341</v>
      </c>
      <c r="CE340">
        <v>223.9279158898926</v>
      </c>
      <c r="CF340">
        <v>543.67974799762499</v>
      </c>
      <c r="CG340">
        <v>21.877849688879209</v>
      </c>
      <c r="CH340">
        <v>21.98276958531628</v>
      </c>
      <c r="CI340">
        <v>27.568742447925601</v>
      </c>
      <c r="CJ340">
        <v>18.72038273025867</v>
      </c>
      <c r="CK340">
        <v>106.8757715430764</v>
      </c>
      <c r="CL340">
        <v>9.5483776471097421</v>
      </c>
      <c r="CM340">
        <v>8.9671345921629371</v>
      </c>
      <c r="CN340">
        <v>13.658641037235039</v>
      </c>
      <c r="CO340">
        <v>152.16859718938511</v>
      </c>
      <c r="CP340">
        <v>23.101266395688381</v>
      </c>
      <c r="CQ340">
        <v>597.36748734368587</v>
      </c>
      <c r="CR340">
        <v>23.959742885721791</v>
      </c>
      <c r="CS340">
        <v>316.14544432359543</v>
      </c>
      <c r="CT340">
        <v>12.153034180006539</v>
      </c>
      <c r="CU340">
        <v>91.96393409980891</v>
      </c>
      <c r="CV340">
        <v>18.62600706750257</v>
      </c>
      <c r="CW340">
        <v>19.58169607725813</v>
      </c>
      <c r="CX340">
        <v>837.15804384621015</v>
      </c>
      <c r="CY340">
        <v>155.93605589130041</v>
      </c>
    </row>
    <row r="341">
      <c r="A341" t="s">
        <v>691</v>
      </c>
      <c r="B341">
        <v>2018</v>
      </c>
      <c r="C341" t="s">
        <v>699</v>
      </c>
      <c r="D341">
        <v>66</v>
      </c>
      <c r="E341" t="s">
        <v>525</v>
      </c>
      <c r="F341" t="s">
        <v>534</v>
      </c>
      <c r="G341" t="s">
        <v>197</v>
      </c>
      <c r="H341">
        <v>30.87995935636436</v>
      </c>
      <c r="I341">
        <v>28.481028543530751</v>
      </c>
      <c r="J341">
        <v>27.636882100991681</v>
      </c>
      <c r="K341">
        <v>15.322908151216749</v>
      </c>
      <c r="L341">
        <v>2.855894468218962</v>
      </c>
      <c r="M341">
        <v>30.027474790763979</v>
      </c>
      <c r="N341">
        <v>11.087143847026489</v>
      </c>
      <c r="O341">
        <v>2.0732087501764829</v>
      </c>
      <c r="P341">
        <v>1.2704604812012339</v>
      </c>
      <c r="Q341">
        <v>1.0472255345160719</v>
      </c>
      <c r="R341">
        <v>31.320710124007171</v>
      </c>
      <c r="S341">
        <v>28.004264705127088</v>
      </c>
      <c r="T341">
        <v>29.288619863110441</v>
      </c>
      <c r="U341">
        <v>24.67528505974985</v>
      </c>
      <c r="V341">
        <v>9.8426055675145019</v>
      </c>
      <c r="W341" t="s">
        <v>344</v>
      </c>
      <c r="X341" t="s">
        <v>524</v>
      </c>
      <c r="Y341" t="s">
        <v>346</v>
      </c>
      <c r="Z341" t="s">
        <v>347</v>
      </c>
      <c r="AA341" t="s">
        <v>348</v>
      </c>
      <c r="AB341" t="s">
        <v>349</v>
      </c>
      <c r="AC341" t="s">
        <v>350</v>
      </c>
      <c r="AD341" t="s">
        <v>351</v>
      </c>
      <c r="AE341" t="s">
        <v>352</v>
      </c>
      <c r="AF341" t="s">
        <v>353</v>
      </c>
      <c r="AG341" t="s">
        <v>354</v>
      </c>
      <c r="AH341" t="s">
        <v>355</v>
      </c>
      <c r="AI341" t="s">
        <v>356</v>
      </c>
      <c r="AJ341" t="s">
        <v>357</v>
      </c>
      <c r="AK341" t="s">
        <v>358</v>
      </c>
      <c r="AL341" t="s">
        <v>359</v>
      </c>
      <c r="AM341" t="s">
        <v>360</v>
      </c>
      <c r="AN341" t="s">
        <v>361</v>
      </c>
      <c r="AO341" t="s">
        <v>362</v>
      </c>
      <c r="AP341" t="s">
        <v>363</v>
      </c>
      <c r="AQ341" t="s">
        <v>364</v>
      </c>
      <c r="AR341" t="s">
        <v>365</v>
      </c>
      <c r="AS341">
        <v>11.926128054194709</v>
      </c>
      <c r="AT341">
        <v>64.108407431848619</v>
      </c>
      <c r="AU341">
        <v>15.371543086991879</v>
      </c>
      <c r="AV341">
        <v>8.1398351306037906</v>
      </c>
      <c r="AW341">
        <v>3.2308228180670731</v>
      </c>
      <c r="AX341">
        <v>11.720684052259561</v>
      </c>
      <c r="AY341">
        <v>1.92469033075457</v>
      </c>
      <c r="AZ341">
        <v>50.376493117715263</v>
      </c>
      <c r="BA341">
        <v>16.76366553428533</v>
      </c>
      <c r="BB341">
        <v>9.5048714476895313</v>
      </c>
      <c r="BC341">
        <v>4.7310209636511047</v>
      </c>
      <c r="BD341">
        <v>32.519173544866078</v>
      </c>
      <c r="BE341">
        <v>4.6344056195885486</v>
      </c>
      <c r="BF341">
        <v>48.033777943830422</v>
      </c>
      <c r="BG341">
        <v>27.13047048417922</v>
      </c>
      <c r="BH341">
        <v>39.625684926967793</v>
      </c>
      <c r="BI341">
        <v>8.8536359113607848</v>
      </c>
      <c r="BJ341">
        <v>22.948233671329291</v>
      </c>
      <c r="BK341">
        <v>11.083882865244311</v>
      </c>
      <c r="BL341">
        <v>3.314786986328925</v>
      </c>
      <c r="BM341">
        <v>43.729368528204553</v>
      </c>
      <c r="BN341">
        <v>22.874601659327741</v>
      </c>
      <c r="BO341">
        <v>4963.726450775076</v>
      </c>
      <c r="BP341">
        <v>4576.4127530116693</v>
      </c>
      <c r="BQ341">
        <v>4443.9674645907844</v>
      </c>
      <c r="BR341">
        <v>2463.1537730073528</v>
      </c>
      <c r="BS341">
        <v>459.02530284301758</v>
      </c>
      <c r="BT341">
        <v>1116.962964672296</v>
      </c>
      <c r="BU341">
        <v>412.00846267552919</v>
      </c>
      <c r="BV341">
        <v>77.101084996304564</v>
      </c>
      <c r="BW341">
        <v>47.226936672879063</v>
      </c>
      <c r="BX341">
        <v>38.950011856789182</v>
      </c>
      <c r="BY341">
        <v>3869.2898572093809</v>
      </c>
      <c r="BZ341">
        <v>3460.0617548924838</v>
      </c>
      <c r="CA341">
        <v>3619.489407879636</v>
      </c>
      <c r="CB341">
        <v>3049.228549542891</v>
      </c>
      <c r="CC341">
        <v>1215.9667138297179</v>
      </c>
      <c r="CD341">
        <v>472.18310767010348</v>
      </c>
      <c r="CE341">
        <v>1701.6883637527219</v>
      </c>
      <c r="CF341">
        <v>1700.6607863986769</v>
      </c>
      <c r="CG341">
        <v>260.27016618474357</v>
      </c>
      <c r="CH341">
        <v>112.1187957784733</v>
      </c>
      <c r="CI341">
        <v>307.59975569567382</v>
      </c>
      <c r="CJ341">
        <v>117.386470836058</v>
      </c>
      <c r="CK341">
        <v>1768.6092099208479</v>
      </c>
      <c r="CL341">
        <v>768.62858905669975</v>
      </c>
      <c r="CM341">
        <v>117.4370641651503</v>
      </c>
      <c r="CN341">
        <v>117.48970251549009</v>
      </c>
      <c r="CO341">
        <v>737.0538461578318</v>
      </c>
      <c r="CP341">
        <v>133.70119648836661</v>
      </c>
      <c r="CQ341">
        <v>2089.7576111031699</v>
      </c>
      <c r="CR341">
        <v>308.37790881954197</v>
      </c>
      <c r="CS341">
        <v>1120.314604598711</v>
      </c>
      <c r="CT341">
        <v>78.727375066689191</v>
      </c>
      <c r="CU341">
        <v>631.53402778651082</v>
      </c>
      <c r="CV341">
        <v>295.76160095439269</v>
      </c>
      <c r="CW341">
        <v>153.7534800459789</v>
      </c>
      <c r="CX341">
        <v>2894.3476743050901</v>
      </c>
      <c r="CY341">
        <v>1018.884406926984</v>
      </c>
    </row>
    <row r="342">
      <c r="A342" t="s">
        <v>691</v>
      </c>
      <c r="B342">
        <v>2018</v>
      </c>
      <c r="C342" t="s">
        <v>699</v>
      </c>
      <c r="D342">
        <v>67</v>
      </c>
      <c r="E342" t="s">
        <v>525</v>
      </c>
      <c r="F342" t="s">
        <v>535</v>
      </c>
      <c r="G342" t="s">
        <v>197</v>
      </c>
      <c r="H342">
        <v>0.091548391323273706</v>
      </c>
      <c r="I342">
        <v>0.27044275991933031</v>
      </c>
      <c r="J342">
        <v>0.043076476276881097</v>
      </c>
      <c r="K342">
        <v>0.057382643025844803</v>
      </c>
      <c r="L342">
        <v>0.13487466327137149</v>
      </c>
      <c r="M342">
        <v>0</v>
      </c>
      <c r="N342">
        <v>0.044093428235892698</v>
      </c>
      <c r="O342">
        <v>0</v>
      </c>
      <c r="P342">
        <v>0.1598031703975395</v>
      </c>
      <c r="Q342">
        <v>0</v>
      </c>
      <c r="R342">
        <v>0.061942041635315102</v>
      </c>
      <c r="S342">
        <v>0.35254444178896782</v>
      </c>
      <c r="T342">
        <v>0.0801395159755251</v>
      </c>
      <c r="U342">
        <v>0.032235563658336103</v>
      </c>
      <c r="V342">
        <v>0.1887921523728332</v>
      </c>
      <c r="W342" t="s">
        <v>344</v>
      </c>
      <c r="X342" t="s">
        <v>524</v>
      </c>
      <c r="Y342" t="s">
        <v>346</v>
      </c>
      <c r="Z342" t="s">
        <v>347</v>
      </c>
      <c r="AA342" t="s">
        <v>348</v>
      </c>
      <c r="AB342" t="s">
        <v>349</v>
      </c>
      <c r="AC342" t="s">
        <v>350</v>
      </c>
      <c r="AD342" t="s">
        <v>351</v>
      </c>
      <c r="AE342" t="s">
        <v>352</v>
      </c>
      <c r="AF342" t="s">
        <v>353</v>
      </c>
      <c r="AG342" t="s">
        <v>354</v>
      </c>
      <c r="AH342" t="s">
        <v>355</v>
      </c>
      <c r="AI342" t="s">
        <v>356</v>
      </c>
      <c r="AJ342" t="s">
        <v>357</v>
      </c>
      <c r="AK342" t="s">
        <v>358</v>
      </c>
      <c r="AL342" t="s">
        <v>359</v>
      </c>
      <c r="AM342" t="s">
        <v>360</v>
      </c>
      <c r="AN342" t="s">
        <v>361</v>
      </c>
      <c r="AO342" t="s">
        <v>362</v>
      </c>
      <c r="AP342" t="s">
        <v>363</v>
      </c>
      <c r="AQ342" t="s">
        <v>364</v>
      </c>
      <c r="AR342" t="s">
        <v>365</v>
      </c>
      <c r="AS342">
        <v>0</v>
      </c>
      <c r="AT342">
        <v>0</v>
      </c>
      <c r="AU342">
        <v>0.0148101715620188</v>
      </c>
      <c r="AV342">
        <v>0.74135945878254828</v>
      </c>
      <c r="AW342">
        <v>1.7610763951893831</v>
      </c>
      <c r="AX342">
        <v>0</v>
      </c>
      <c r="AY342">
        <v>0</v>
      </c>
      <c r="AZ342">
        <v>0</v>
      </c>
      <c r="BA342">
        <v>0.083366184377599795</v>
      </c>
      <c r="BB342">
        <v>0</v>
      </c>
      <c r="BC342">
        <v>0</v>
      </c>
      <c r="BD342">
        <v>0</v>
      </c>
      <c r="BE342">
        <v>0</v>
      </c>
      <c r="BF342">
        <v>0</v>
      </c>
      <c r="BG342">
        <v>0</v>
      </c>
      <c r="BH342">
        <v>0</v>
      </c>
      <c r="BI342">
        <v>0</v>
      </c>
      <c r="BJ342">
        <v>0</v>
      </c>
      <c r="BK342">
        <v>0</v>
      </c>
      <c r="BL342">
        <v>0</v>
      </c>
      <c r="BM342">
        <v>0</v>
      </c>
      <c r="BN342">
        <v>0.12842155758162691</v>
      </c>
      <c r="BO342">
        <v>14.715730882061051</v>
      </c>
      <c r="BP342">
        <v>43.455512625284761</v>
      </c>
      <c r="BQ342">
        <v>6.9266300867132706</v>
      </c>
      <c r="BR342">
        <v>9.2242459642375358</v>
      </c>
      <c r="BS342">
        <v>21.67828112801422</v>
      </c>
      <c r="BT342">
        <v>0</v>
      </c>
      <c r="BU342">
        <v>1.638552347856131</v>
      </c>
      <c r="BV342">
        <v>0</v>
      </c>
      <c r="BW342">
        <v>5.9403769894157747</v>
      </c>
      <c r="BX342">
        <v>0</v>
      </c>
      <c r="BY342">
        <v>7.6521800586717461</v>
      </c>
      <c r="BZ342">
        <v>43.55856341090071</v>
      </c>
      <c r="CA342">
        <v>9.9036462141855655</v>
      </c>
      <c r="CB342">
        <v>3.98348391030106</v>
      </c>
      <c r="CC342">
        <v>23.323597754979851</v>
      </c>
      <c r="CD342">
        <v>0</v>
      </c>
      <c r="CE342">
        <v>0</v>
      </c>
      <c r="CF342">
        <v>1.638552347856131</v>
      </c>
      <c r="CG342">
        <v>23.70487195920056</v>
      </c>
      <c r="CH342">
        <v>61.114389683758027</v>
      </c>
      <c r="CI342">
        <v>0</v>
      </c>
      <c r="CJ342">
        <v>0</v>
      </c>
      <c r="CK342">
        <v>0</v>
      </c>
      <c r="CL342">
        <v>3.822411783517309</v>
      </c>
      <c r="CM342">
        <v>0</v>
      </c>
      <c r="CN342">
        <v>0</v>
      </c>
      <c r="CO342">
        <v>0</v>
      </c>
      <c r="CP342">
        <v>0</v>
      </c>
      <c r="CQ342">
        <v>0</v>
      </c>
      <c r="CR342">
        <v>0</v>
      </c>
      <c r="CS342">
        <v>0</v>
      </c>
      <c r="CT342">
        <v>0</v>
      </c>
      <c r="CU342">
        <v>0</v>
      </c>
      <c r="CV342">
        <v>0</v>
      </c>
      <c r="CW342">
        <v>0</v>
      </c>
      <c r="CX342">
        <v>0</v>
      </c>
      <c r="CY342">
        <v>5.7201749119788108</v>
      </c>
    </row>
    <row r="343">
      <c r="A343" t="s">
        <v>691</v>
      </c>
      <c r="B343">
        <v>2018</v>
      </c>
      <c r="C343" t="s">
        <v>699</v>
      </c>
      <c r="D343">
        <v>68</v>
      </c>
      <c r="E343" t="s">
        <v>525</v>
      </c>
      <c r="F343" t="s">
        <v>536</v>
      </c>
      <c r="G343" t="s">
        <v>197</v>
      </c>
      <c r="H343">
        <v>0.0082069033064522002</v>
      </c>
      <c r="I343">
        <v>0.032839830692547103</v>
      </c>
      <c r="J343">
        <v>0</v>
      </c>
      <c r="K343">
        <v>0.032826161398679103</v>
      </c>
      <c r="L343">
        <v>0</v>
      </c>
      <c r="M343">
        <v>0</v>
      </c>
      <c r="N343">
        <v>0</v>
      </c>
      <c r="O343">
        <v>0</v>
      </c>
      <c r="P343">
        <v>0</v>
      </c>
      <c r="Q343">
        <v>0</v>
      </c>
      <c r="R343">
        <v>0.010678512771672701</v>
      </c>
      <c r="S343">
        <v>0</v>
      </c>
      <c r="T343">
        <v>0.042699424814279303</v>
      </c>
      <c r="U343">
        <v>0</v>
      </c>
      <c r="V343">
        <v>0.0427128767446594</v>
      </c>
      <c r="W343" t="s">
        <v>344</v>
      </c>
      <c r="X343" t="s">
        <v>524</v>
      </c>
      <c r="Y343" t="s">
        <v>346</v>
      </c>
      <c r="Z343" t="s">
        <v>347</v>
      </c>
      <c r="AA343" t="s">
        <v>348</v>
      </c>
      <c r="AB343" t="s">
        <v>349</v>
      </c>
      <c r="AC343" t="s">
        <v>350</v>
      </c>
      <c r="AD343" t="s">
        <v>351</v>
      </c>
      <c r="AE343" t="s">
        <v>352</v>
      </c>
      <c r="AF343" t="s">
        <v>353</v>
      </c>
      <c r="AG343" t="s">
        <v>354</v>
      </c>
      <c r="AH343" t="s">
        <v>355</v>
      </c>
      <c r="AI343" t="s">
        <v>356</v>
      </c>
      <c r="AJ343" t="s">
        <v>357</v>
      </c>
      <c r="AK343" t="s">
        <v>358</v>
      </c>
      <c r="AL343" t="s">
        <v>359</v>
      </c>
      <c r="AM343" t="s">
        <v>360</v>
      </c>
      <c r="AN343" t="s">
        <v>361</v>
      </c>
      <c r="AO343" t="s">
        <v>362</v>
      </c>
      <c r="AP343" t="s">
        <v>363</v>
      </c>
      <c r="AQ343" t="s">
        <v>364</v>
      </c>
      <c r="AR343" t="s">
        <v>365</v>
      </c>
      <c r="AS343">
        <v>0</v>
      </c>
      <c r="AT343">
        <v>0</v>
      </c>
      <c r="AU343">
        <v>0</v>
      </c>
      <c r="AV343">
        <v>0</v>
      </c>
      <c r="AW343">
        <v>0</v>
      </c>
      <c r="AX343">
        <v>0</v>
      </c>
      <c r="AY343">
        <v>0.19466853663123351</v>
      </c>
      <c r="AZ343">
        <v>0</v>
      </c>
      <c r="BA343">
        <v>0</v>
      </c>
      <c r="BB343">
        <v>0</v>
      </c>
      <c r="BC343">
        <v>0</v>
      </c>
      <c r="BD343">
        <v>0</v>
      </c>
      <c r="BE343">
        <v>0</v>
      </c>
      <c r="BF343">
        <v>0</v>
      </c>
      <c r="BG343">
        <v>0</v>
      </c>
      <c r="BH343">
        <v>0</v>
      </c>
      <c r="BI343">
        <v>0</v>
      </c>
      <c r="BJ343">
        <v>0</v>
      </c>
      <c r="BK343">
        <v>0</v>
      </c>
      <c r="BL343">
        <v>0</v>
      </c>
      <c r="BM343">
        <v>0</v>
      </c>
      <c r="BN343">
        <v>0</v>
      </c>
      <c r="BO343">
        <v>1.319199373000292</v>
      </c>
      <c r="BP343">
        <v>5.2767974920011689</v>
      </c>
      <c r="BQ343">
        <v>0</v>
      </c>
      <c r="BR343">
        <v>5.2767974920011689</v>
      </c>
      <c r="BS343">
        <v>0</v>
      </c>
      <c r="BT343">
        <v>0</v>
      </c>
      <c r="BU343">
        <v>0</v>
      </c>
      <c r="BV343">
        <v>0</v>
      </c>
      <c r="BW343">
        <v>0</v>
      </c>
      <c r="BX343">
        <v>0</v>
      </c>
      <c r="BY343">
        <v>1.319199373000292</v>
      </c>
      <c r="BZ343">
        <v>0</v>
      </c>
      <c r="CA343">
        <v>5.2767974920011689</v>
      </c>
      <c r="CB343">
        <v>0</v>
      </c>
      <c r="CC343">
        <v>5.2767974920011689</v>
      </c>
      <c r="CD343">
        <v>0</v>
      </c>
      <c r="CE343">
        <v>0</v>
      </c>
      <c r="CF343">
        <v>0</v>
      </c>
      <c r="CG343">
        <v>0</v>
      </c>
      <c r="CH343">
        <v>0</v>
      </c>
      <c r="CI343">
        <v>0</v>
      </c>
      <c r="CJ343">
        <v>11.872794357002631</v>
      </c>
      <c r="CK343">
        <v>0</v>
      </c>
      <c r="CL343">
        <v>0</v>
      </c>
      <c r="CM343">
        <v>0</v>
      </c>
      <c r="CN343">
        <v>0</v>
      </c>
      <c r="CO343">
        <v>0</v>
      </c>
      <c r="CP343">
        <v>0</v>
      </c>
      <c r="CQ343">
        <v>0</v>
      </c>
      <c r="CR343">
        <v>0</v>
      </c>
      <c r="CS343">
        <v>0</v>
      </c>
      <c r="CT343">
        <v>0</v>
      </c>
      <c r="CU343">
        <v>0</v>
      </c>
      <c r="CV343">
        <v>0</v>
      </c>
      <c r="CW343">
        <v>0</v>
      </c>
      <c r="CX343">
        <v>0</v>
      </c>
      <c r="CY343">
        <v>0</v>
      </c>
    </row>
    <row r="344">
      <c r="A344" t="s">
        <v>691</v>
      </c>
      <c r="B344">
        <v>2018</v>
      </c>
      <c r="C344" t="s">
        <v>699</v>
      </c>
      <c r="D344">
        <v>69</v>
      </c>
      <c r="E344" t="s">
        <v>525</v>
      </c>
      <c r="F344" t="s">
        <v>537</v>
      </c>
      <c r="G344" t="s">
        <v>197</v>
      </c>
      <c r="H344">
        <v>0.30722346171788129</v>
      </c>
      <c r="I344">
        <v>0.31964369676985649</v>
      </c>
      <c r="J344">
        <v>0.88368554628968854</v>
      </c>
      <c r="K344">
        <v>0.34750425693276471</v>
      </c>
      <c r="L344">
        <v>0.1521963985258577</v>
      </c>
      <c r="M344">
        <v>2.3201377275638451</v>
      </c>
      <c r="N344">
        <v>2.2448567305319349</v>
      </c>
      <c r="O344">
        <v>0.42758430224557908</v>
      </c>
      <c r="P344">
        <v>0.078798730551044305</v>
      </c>
      <c r="Q344">
        <v>0.1425117205526544</v>
      </c>
      <c r="R344">
        <v>0.12103502327664691</v>
      </c>
      <c r="S344">
        <v>0.32162616629295149</v>
      </c>
      <c r="T344">
        <v>0.26197943902795329</v>
      </c>
      <c r="U344">
        <v>0.33914737264735328</v>
      </c>
      <c r="V344">
        <v>0.0026804133756427001</v>
      </c>
      <c r="W344" t="s">
        <v>344</v>
      </c>
      <c r="X344" t="s">
        <v>524</v>
      </c>
      <c r="Y344" t="s">
        <v>346</v>
      </c>
      <c r="Z344" t="s">
        <v>347</v>
      </c>
      <c r="AA344" t="s">
        <v>348</v>
      </c>
      <c r="AB344" t="s">
        <v>349</v>
      </c>
      <c r="AC344" t="s">
        <v>350</v>
      </c>
      <c r="AD344" t="s">
        <v>351</v>
      </c>
      <c r="AE344" t="s">
        <v>352</v>
      </c>
      <c r="AF344" t="s">
        <v>353</v>
      </c>
      <c r="AG344" t="s">
        <v>354</v>
      </c>
      <c r="AH344" t="s">
        <v>355</v>
      </c>
      <c r="AI344" t="s">
        <v>356</v>
      </c>
      <c r="AJ344" t="s">
        <v>357</v>
      </c>
      <c r="AK344" t="s">
        <v>358</v>
      </c>
      <c r="AL344" t="s">
        <v>359</v>
      </c>
      <c r="AM344" t="s">
        <v>360</v>
      </c>
      <c r="AN344" t="s">
        <v>361</v>
      </c>
      <c r="AO344" t="s">
        <v>362</v>
      </c>
      <c r="AP344" t="s">
        <v>363</v>
      </c>
      <c r="AQ344" t="s">
        <v>364</v>
      </c>
      <c r="AR344" t="s">
        <v>365</v>
      </c>
      <c r="AS344">
        <v>0</v>
      </c>
      <c r="AT344">
        <v>0</v>
      </c>
      <c r="AU344">
        <v>0</v>
      </c>
      <c r="AV344">
        <v>0</v>
      </c>
      <c r="AW344">
        <v>8.9469240913790777</v>
      </c>
      <c r="AX344">
        <v>0</v>
      </c>
      <c r="AY344">
        <v>0.064889512210411199</v>
      </c>
      <c r="AZ344">
        <v>0</v>
      </c>
      <c r="BA344">
        <v>0</v>
      </c>
      <c r="BB344">
        <v>0</v>
      </c>
      <c r="BC344">
        <v>0</v>
      </c>
      <c r="BD344">
        <v>0</v>
      </c>
      <c r="BE344">
        <v>0.1015328519748912</v>
      </c>
      <c r="BF344">
        <v>0</v>
      </c>
      <c r="BG344">
        <v>0.029133150181315501</v>
      </c>
      <c r="BH344">
        <v>0</v>
      </c>
      <c r="BI344">
        <v>0</v>
      </c>
      <c r="BJ344">
        <v>0.19848313357761679</v>
      </c>
      <c r="BK344">
        <v>0</v>
      </c>
      <c r="BL344">
        <v>0</v>
      </c>
      <c r="BM344">
        <v>0</v>
      </c>
      <c r="BN344">
        <v>0</v>
      </c>
      <c r="BO344">
        <v>49.383912900566507</v>
      </c>
      <c r="BP344">
        <v>51.36125923547921</v>
      </c>
      <c r="BQ344">
        <v>142.095255256728</v>
      </c>
      <c r="BR344">
        <v>55.861225111636969</v>
      </c>
      <c r="BS344">
        <v>24.462387774614399</v>
      </c>
      <c r="BT344">
        <v>86.304557165921523</v>
      </c>
      <c r="BU344">
        <v>83.420940797239709</v>
      </c>
      <c r="BV344">
        <v>15.90154084952402</v>
      </c>
      <c r="BW344">
        <v>2.9291919840897278</v>
      </c>
      <c r="BX344">
        <v>5.300513616508006</v>
      </c>
      <c r="BY344">
        <v>14.952393674256649</v>
      </c>
      <c r="BZ344">
        <v>39.738461590787239</v>
      </c>
      <c r="CA344">
        <v>32.375434864318812</v>
      </c>
      <c r="CB344">
        <v>41.909864411886772</v>
      </c>
      <c r="CC344">
        <v>0.33114132449264538</v>
      </c>
      <c r="CD344">
        <v>0</v>
      </c>
      <c r="CE344">
        <v>0</v>
      </c>
      <c r="CF344">
        <v>0</v>
      </c>
      <c r="CG344">
        <v>0</v>
      </c>
      <c r="CH344">
        <v>310.4838648028915</v>
      </c>
      <c r="CI344">
        <v>0</v>
      </c>
      <c r="CJ344">
        <v>3.9575981190008771</v>
      </c>
      <c r="CK344">
        <v>0</v>
      </c>
      <c r="CL344">
        <v>0</v>
      </c>
      <c r="CM344">
        <v>0</v>
      </c>
      <c r="CN344">
        <v>0</v>
      </c>
      <c r="CO344">
        <v>0</v>
      </c>
      <c r="CP344">
        <v>2.9291919840897278</v>
      </c>
      <c r="CQ344">
        <v>0</v>
      </c>
      <c r="CR344">
        <v>0.33114132449264538</v>
      </c>
      <c r="CS344">
        <v>0</v>
      </c>
      <c r="CT344">
        <v>0</v>
      </c>
      <c r="CU344">
        <v>5.4622440485503168</v>
      </c>
      <c r="CV344">
        <v>0</v>
      </c>
      <c r="CW344">
        <v>0</v>
      </c>
      <c r="CX344">
        <v>0</v>
      </c>
      <c r="CY344">
        <v>0</v>
      </c>
    </row>
    <row r="345">
      <c r="A345" t="s">
        <v>691</v>
      </c>
      <c r="B345">
        <v>2018</v>
      </c>
      <c r="C345" t="s">
        <v>699</v>
      </c>
      <c r="D345">
        <v>70</v>
      </c>
      <c r="E345" t="s">
        <v>525</v>
      </c>
      <c r="F345" t="s">
        <v>538</v>
      </c>
      <c r="G345" t="s">
        <v>197</v>
      </c>
      <c r="H345">
        <v>30.332750046848599</v>
      </c>
      <c r="I345">
        <v>28.889666842950191</v>
      </c>
      <c r="J345">
        <v>26.017474998964811</v>
      </c>
      <c r="K345">
        <v>17.986937632953449</v>
      </c>
      <c r="L345">
        <v>3.2207420378934399</v>
      </c>
      <c r="M345">
        <v>32.761500963039268</v>
      </c>
      <c r="N345">
        <v>6.7761957084299693</v>
      </c>
      <c r="O345">
        <v>0.57086810170534652</v>
      </c>
      <c r="P345">
        <v>0.22471672566722811</v>
      </c>
      <c r="Q345">
        <v>0</v>
      </c>
      <c r="R345">
        <v>29.408576529655122</v>
      </c>
      <c r="S345">
        <v>29.621825440197021</v>
      </c>
      <c r="T345">
        <v>26.199452746732749</v>
      </c>
      <c r="U345">
        <v>24.50273690759623</v>
      </c>
      <c r="V345">
        <v>16.60816515366071</v>
      </c>
      <c r="W345" t="s">
        <v>344</v>
      </c>
      <c r="X345" t="s">
        <v>524</v>
      </c>
      <c r="Y345" t="s">
        <v>346</v>
      </c>
      <c r="Z345" t="s">
        <v>347</v>
      </c>
      <c r="AA345" t="s">
        <v>348</v>
      </c>
      <c r="AB345" t="s">
        <v>349</v>
      </c>
      <c r="AC345" t="s">
        <v>350</v>
      </c>
      <c r="AD345" t="s">
        <v>351</v>
      </c>
      <c r="AE345" t="s">
        <v>352</v>
      </c>
      <c r="AF345" t="s">
        <v>353</v>
      </c>
      <c r="AG345" t="s">
        <v>354</v>
      </c>
      <c r="AH345" t="s">
        <v>355</v>
      </c>
      <c r="AI345" t="s">
        <v>356</v>
      </c>
      <c r="AJ345" t="s">
        <v>357</v>
      </c>
      <c r="AK345" t="s">
        <v>358</v>
      </c>
      <c r="AL345" t="s">
        <v>359</v>
      </c>
      <c r="AM345" t="s">
        <v>360</v>
      </c>
      <c r="AN345" t="s">
        <v>361</v>
      </c>
      <c r="AO345" t="s">
        <v>362</v>
      </c>
      <c r="AP345" t="s">
        <v>363</v>
      </c>
      <c r="AQ345" t="s">
        <v>364</v>
      </c>
      <c r="AR345" t="s">
        <v>365</v>
      </c>
      <c r="AS345">
        <v>32.20866902861799</v>
      </c>
      <c r="AT345">
        <v>6.9092721142755718</v>
      </c>
      <c r="AU345">
        <v>2.9080848356700959</v>
      </c>
      <c r="AV345">
        <v>40.848099913839313</v>
      </c>
      <c r="AW345">
        <v>20.411523275829961</v>
      </c>
      <c r="AX345">
        <v>48.536768383477778</v>
      </c>
      <c r="AY345">
        <v>27.287504053388769</v>
      </c>
      <c r="AZ345">
        <v>23.18409552485533</v>
      </c>
      <c r="BA345">
        <v>34.787255228354908</v>
      </c>
      <c r="BB345">
        <v>29.02096104027002</v>
      </c>
      <c r="BC345">
        <v>22.297919359693559</v>
      </c>
      <c r="BD345">
        <v>8.289962348697534</v>
      </c>
      <c r="BE345">
        <v>20.922342504561851</v>
      </c>
      <c r="BF345">
        <v>9.0854656285227033</v>
      </c>
      <c r="BG345">
        <v>37.035894024082992</v>
      </c>
      <c r="BH345">
        <v>1.5009842115268199</v>
      </c>
      <c r="BI345">
        <v>26.04632075452102</v>
      </c>
      <c r="BJ345">
        <v>25.173097133475238</v>
      </c>
      <c r="BK345">
        <v>28.020749368551868</v>
      </c>
      <c r="BL345">
        <v>37.86373742683746</v>
      </c>
      <c r="BM345">
        <v>3.3618875383479159</v>
      </c>
      <c r="BN345">
        <v>39.407139468708408</v>
      </c>
      <c r="BO345">
        <v>4875.7665771104776</v>
      </c>
      <c r="BP345">
        <v>4642.0739183721062</v>
      </c>
      <c r="BQ345">
        <v>4183.5693325932389</v>
      </c>
      <c r="BR345">
        <v>2891.3958667786651</v>
      </c>
      <c r="BS345">
        <v>517.66691863976996</v>
      </c>
      <c r="BT345">
        <v>1218.6633574011439</v>
      </c>
      <c r="BU345">
        <v>251.80966488204339</v>
      </c>
      <c r="BV345">
        <v>21.23015833669244</v>
      </c>
      <c r="BW345">
        <v>8.3534141592413143</v>
      </c>
      <c r="BX345">
        <v>0</v>
      </c>
      <c r="BY345">
        <v>3633.069187468413</v>
      </c>
      <c r="BZ345">
        <v>3659.919172845206</v>
      </c>
      <c r="CA345">
        <v>3237.7299494566041</v>
      </c>
      <c r="CB345">
        <v>3027.906050108998</v>
      </c>
      <c r="CC345">
        <v>2051.7916588359012</v>
      </c>
      <c r="CD345">
        <v>1275.216010321263</v>
      </c>
      <c r="CE345">
        <v>183.39915823619251</v>
      </c>
      <c r="CF345">
        <v>321.74166351132487</v>
      </c>
      <c r="CG345">
        <v>1306.112664731251</v>
      </c>
      <c r="CH345">
        <v>708.3382588771924</v>
      </c>
      <c r="CI345">
        <v>1273.8077428285451</v>
      </c>
      <c r="CJ345">
        <v>1664.2593084032051</v>
      </c>
      <c r="CK345">
        <v>813.94321699071656</v>
      </c>
      <c r="CL345">
        <v>1595.025792458084</v>
      </c>
      <c r="CM345">
        <v>358.56733913523641</v>
      </c>
      <c r="CN345">
        <v>553.74430432939903</v>
      </c>
      <c r="CO345">
        <v>187.89372445708301</v>
      </c>
      <c r="CP345">
        <v>603.60323541289017</v>
      </c>
      <c r="CQ345">
        <v>395.27228047362507</v>
      </c>
      <c r="CR345">
        <v>420.96769228786229</v>
      </c>
      <c r="CS345">
        <v>42.436478676515193</v>
      </c>
      <c r="CT345">
        <v>231.60636869167371</v>
      </c>
      <c r="CU345">
        <v>692.76213813469531</v>
      </c>
      <c r="CV345">
        <v>747.70383212652416</v>
      </c>
      <c r="CW345">
        <v>1756.276171269411</v>
      </c>
      <c r="CX345">
        <v>222.51570752997719</v>
      </c>
      <c r="CY345">
        <v>1755.2795246115729</v>
      </c>
    </row>
    <row r="346">
      <c r="A346" t="s">
        <v>691</v>
      </c>
      <c r="B346">
        <v>2018</v>
      </c>
      <c r="C346" t="s">
        <v>699</v>
      </c>
      <c r="D346">
        <v>71</v>
      </c>
      <c r="E346" t="s">
        <v>525</v>
      </c>
      <c r="F346" t="s">
        <v>539</v>
      </c>
      <c r="G346" t="s">
        <v>197</v>
      </c>
      <c r="H346">
        <v>0</v>
      </c>
      <c r="I346">
        <v>0.0451185066014749</v>
      </c>
      <c r="J346">
        <v>0</v>
      </c>
      <c r="K346">
        <v>0</v>
      </c>
      <c r="L346">
        <v>0.018404118475894501</v>
      </c>
      <c r="M346">
        <v>0</v>
      </c>
      <c r="N346">
        <v>0</v>
      </c>
      <c r="O346">
        <v>0</v>
      </c>
      <c r="P346">
        <v>0</v>
      </c>
      <c r="Q346">
        <v>0.070628841987116706</v>
      </c>
      <c r="R346">
        <v>0</v>
      </c>
      <c r="S346">
        <v>0</v>
      </c>
      <c r="T346">
        <v>0.058664561897374803</v>
      </c>
      <c r="U346">
        <v>0</v>
      </c>
      <c r="V346">
        <v>0.0026804133756427001</v>
      </c>
      <c r="W346" t="s">
        <v>344</v>
      </c>
      <c r="X346" t="s">
        <v>524</v>
      </c>
      <c r="Y346" t="s">
        <v>346</v>
      </c>
      <c r="Z346" t="s">
        <v>347</v>
      </c>
      <c r="AA346" t="s">
        <v>348</v>
      </c>
      <c r="AB346" t="s">
        <v>349</v>
      </c>
      <c r="AC346" t="s">
        <v>350</v>
      </c>
      <c r="AD346" t="s">
        <v>351</v>
      </c>
      <c r="AE346" t="s">
        <v>352</v>
      </c>
      <c r="AF346" t="s">
        <v>353</v>
      </c>
      <c r="AG346" t="s">
        <v>354</v>
      </c>
      <c r="AH346" t="s">
        <v>355</v>
      </c>
      <c r="AI346" t="s">
        <v>356</v>
      </c>
      <c r="AJ346" t="s">
        <v>357</v>
      </c>
      <c r="AK346" t="s">
        <v>358</v>
      </c>
      <c r="AL346" t="s">
        <v>359</v>
      </c>
      <c r="AM346" t="s">
        <v>360</v>
      </c>
      <c r="AN346" t="s">
        <v>361</v>
      </c>
      <c r="AO346" t="s">
        <v>362</v>
      </c>
      <c r="AP346" t="s">
        <v>363</v>
      </c>
      <c r="AQ346" t="s">
        <v>364</v>
      </c>
      <c r="AR346" t="s">
        <v>365</v>
      </c>
      <c r="AS346">
        <v>0.18311050334323539</v>
      </c>
      <c r="AT346">
        <v>0</v>
      </c>
      <c r="AU346">
        <v>0</v>
      </c>
      <c r="AV346">
        <v>0</v>
      </c>
      <c r="AW346">
        <v>0</v>
      </c>
      <c r="AX346">
        <v>0</v>
      </c>
      <c r="AY346">
        <v>0</v>
      </c>
      <c r="AZ346">
        <v>0</v>
      </c>
      <c r="BA346">
        <v>0</v>
      </c>
      <c r="BB346">
        <v>0</v>
      </c>
      <c r="BC346">
        <v>0</v>
      </c>
      <c r="BD346">
        <v>0</v>
      </c>
      <c r="BE346">
        <v>0</v>
      </c>
      <c r="BF346">
        <v>0</v>
      </c>
      <c r="BG346">
        <v>0.029133150181315501</v>
      </c>
      <c r="BH346">
        <v>0</v>
      </c>
      <c r="BI346">
        <v>0</v>
      </c>
      <c r="BJ346">
        <v>0</v>
      </c>
      <c r="BK346">
        <v>0</v>
      </c>
      <c r="BL346">
        <v>0</v>
      </c>
      <c r="BM346">
        <v>0.0396891652353746</v>
      </c>
      <c r="BN346">
        <v>0</v>
      </c>
      <c r="BO346">
        <v>0</v>
      </c>
      <c r="BP346">
        <v>7.2497700949332948</v>
      </c>
      <c r="BQ346">
        <v>0</v>
      </c>
      <c r="BR346">
        <v>0</v>
      </c>
      <c r="BS346">
        <v>2.9580771106800339</v>
      </c>
      <c r="BT346">
        <v>0</v>
      </c>
      <c r="BU346">
        <v>0</v>
      </c>
      <c r="BV346">
        <v>0</v>
      </c>
      <c r="BW346">
        <v>0</v>
      </c>
      <c r="BX346">
        <v>2.626935786187389</v>
      </c>
      <c r="BY346">
        <v>0</v>
      </c>
      <c r="BZ346">
        <v>0</v>
      </c>
      <c r="CA346">
        <v>7.2497700949332948</v>
      </c>
      <c r="CB346">
        <v>0</v>
      </c>
      <c r="CC346">
        <v>0.33114132449264538</v>
      </c>
      <c r="CD346">
        <v>7.2497700949332948</v>
      </c>
      <c r="CE346">
        <v>0</v>
      </c>
      <c r="CF346">
        <v>0</v>
      </c>
      <c r="CG346">
        <v>0</v>
      </c>
      <c r="CH346">
        <v>0</v>
      </c>
      <c r="CI346">
        <v>0</v>
      </c>
      <c r="CJ346">
        <v>0</v>
      </c>
      <c r="CK346">
        <v>0</v>
      </c>
      <c r="CL346">
        <v>0</v>
      </c>
      <c r="CM346">
        <v>0</v>
      </c>
      <c r="CN346">
        <v>0</v>
      </c>
      <c r="CO346">
        <v>0</v>
      </c>
      <c r="CP346">
        <v>0</v>
      </c>
      <c r="CQ346">
        <v>0</v>
      </c>
      <c r="CR346">
        <v>0.33114132449264538</v>
      </c>
      <c r="CS346">
        <v>0</v>
      </c>
      <c r="CT346">
        <v>0</v>
      </c>
      <c r="CU346">
        <v>0</v>
      </c>
      <c r="CV346">
        <v>0</v>
      </c>
      <c r="CW346">
        <v>0</v>
      </c>
      <c r="CX346">
        <v>2.626935786187389</v>
      </c>
      <c r="CY346">
        <v>0</v>
      </c>
    </row>
    <row r="347">
      <c r="A347" t="s">
        <v>691</v>
      </c>
      <c r="B347">
        <v>2018</v>
      </c>
      <c r="C347" t="s">
        <v>699</v>
      </c>
      <c r="D347">
        <v>72</v>
      </c>
      <c r="E347" t="s">
        <v>525</v>
      </c>
      <c r="F347" t="s">
        <v>540</v>
      </c>
      <c r="G347" t="s">
        <v>197</v>
      </c>
      <c r="H347">
        <v>0.14509724282865599</v>
      </c>
      <c r="I347">
        <v>0.1544392573396221</v>
      </c>
      <c r="J347">
        <v>0.2334958312181474</v>
      </c>
      <c r="K347">
        <v>0.1120141711100794</v>
      </c>
      <c r="L347">
        <v>0.024092400841272801</v>
      </c>
      <c r="M347">
        <v>0.49600573421212751</v>
      </c>
      <c r="N347">
        <v>0</v>
      </c>
      <c r="O347">
        <v>0</v>
      </c>
      <c r="P347">
        <v>0</v>
      </c>
      <c r="Q347">
        <v>0</v>
      </c>
      <c r="R347">
        <v>0.1098740564383035</v>
      </c>
      <c r="S347">
        <v>0.070808326605334995</v>
      </c>
      <c r="T347">
        <v>0.26123756246294261</v>
      </c>
      <c r="U347">
        <v>0.21656808495365401</v>
      </c>
      <c r="V347">
        <v>0.062689230844242494</v>
      </c>
      <c r="W347" t="s">
        <v>344</v>
      </c>
      <c r="X347" t="s">
        <v>524</v>
      </c>
      <c r="Y347" t="s">
        <v>346</v>
      </c>
      <c r="Z347" t="s">
        <v>347</v>
      </c>
      <c r="AA347" t="s">
        <v>348</v>
      </c>
      <c r="AB347" t="s">
        <v>349</v>
      </c>
      <c r="AC347" t="s">
        <v>350</v>
      </c>
      <c r="AD347" t="s">
        <v>351</v>
      </c>
      <c r="AE347" t="s">
        <v>352</v>
      </c>
      <c r="AF347" t="s">
        <v>353</v>
      </c>
      <c r="AG347" t="s">
        <v>354</v>
      </c>
      <c r="AH347" t="s">
        <v>355</v>
      </c>
      <c r="AI347" t="s">
        <v>356</v>
      </c>
      <c r="AJ347" t="s">
        <v>357</v>
      </c>
      <c r="AK347" t="s">
        <v>358</v>
      </c>
      <c r="AL347" t="s">
        <v>359</v>
      </c>
      <c r="AM347" t="s">
        <v>360</v>
      </c>
      <c r="AN347" t="s">
        <v>361</v>
      </c>
      <c r="AO347" t="s">
        <v>362</v>
      </c>
      <c r="AP347" t="s">
        <v>363</v>
      </c>
      <c r="AQ347" t="s">
        <v>364</v>
      </c>
      <c r="AR347" t="s">
        <v>365</v>
      </c>
      <c r="AS347">
        <v>0</v>
      </c>
      <c r="AT347">
        <v>0</v>
      </c>
      <c r="AU347">
        <v>0.15848975633118789</v>
      </c>
      <c r="AV347">
        <v>0</v>
      </c>
      <c r="AW347">
        <v>0.057321972368565503</v>
      </c>
      <c r="AX347">
        <v>0.47216251120874592</v>
      </c>
      <c r="AY347">
        <v>0</v>
      </c>
      <c r="AZ347">
        <v>0</v>
      </c>
      <c r="BA347">
        <v>0.63044323315108153</v>
      </c>
      <c r="BB347">
        <v>1.7925555990214901</v>
      </c>
      <c r="BC347">
        <v>0</v>
      </c>
      <c r="BD347">
        <v>0</v>
      </c>
      <c r="BE347">
        <v>0.072822480887394805</v>
      </c>
      <c r="BF347">
        <v>0</v>
      </c>
      <c r="BG347">
        <v>0</v>
      </c>
      <c r="BH347">
        <v>0</v>
      </c>
      <c r="BI347">
        <v>0</v>
      </c>
      <c r="BJ347">
        <v>0.54739379570664537</v>
      </c>
      <c r="BK347">
        <v>0</v>
      </c>
      <c r="BL347">
        <v>0</v>
      </c>
      <c r="BM347">
        <v>0</v>
      </c>
      <c r="BN347">
        <v>0.16677387983774411</v>
      </c>
      <c r="BO347">
        <v>23.32331509415333</v>
      </c>
      <c r="BP347">
        <v>24.81573956412598</v>
      </c>
      <c r="BQ347">
        <v>37.545764868092512</v>
      </c>
      <c r="BR347">
        <v>18.00625086812742</v>
      </c>
      <c r="BS347">
        <v>3.872349526723728</v>
      </c>
      <c r="BT347">
        <v>18.450437116025672</v>
      </c>
      <c r="BU347">
        <v>0</v>
      </c>
      <c r="BV347">
        <v>0</v>
      </c>
      <c r="BW347">
        <v>0</v>
      </c>
      <c r="BX347">
        <v>0</v>
      </c>
      <c r="BY347">
        <v>13.57359301446091</v>
      </c>
      <c r="BZ347">
        <v>8.7487097195663956</v>
      </c>
      <c r="CA347">
        <v>32.283753713702609</v>
      </c>
      <c r="CB347">
        <v>26.76222730401992</v>
      </c>
      <c r="CC347">
        <v>7.744699053447456</v>
      </c>
      <c r="CD347">
        <v>0</v>
      </c>
      <c r="CE347">
        <v>0</v>
      </c>
      <c r="CF347">
        <v>17.534824715576391</v>
      </c>
      <c r="CG347">
        <v>0</v>
      </c>
      <c r="CH347">
        <v>1.989236450129918</v>
      </c>
      <c r="CI347">
        <v>12.391518485515929</v>
      </c>
      <c r="CJ347">
        <v>0</v>
      </c>
      <c r="CK347">
        <v>0</v>
      </c>
      <c r="CL347">
        <v>28.906368466144549</v>
      </c>
      <c r="CM347">
        <v>22.14784997992351</v>
      </c>
      <c r="CN347">
        <v>0</v>
      </c>
      <c r="CO347">
        <v>0</v>
      </c>
      <c r="CP347">
        <v>2.10090648620444</v>
      </c>
      <c r="CQ347">
        <v>0</v>
      </c>
      <c r="CR347">
        <v>0</v>
      </c>
      <c r="CS347">
        <v>0</v>
      </c>
      <c r="CT347">
        <v>0</v>
      </c>
      <c r="CU347">
        <v>15.064244749253479</v>
      </c>
      <c r="CV347">
        <v>0</v>
      </c>
      <c r="CW347">
        <v>0</v>
      </c>
      <c r="CX347">
        <v>0</v>
      </c>
      <c r="CY347">
        <v>7.4284705884747533</v>
      </c>
    </row>
    <row r="348">
      <c r="A348" t="s">
        <v>691</v>
      </c>
      <c r="B348">
        <v>2018</v>
      </c>
      <c r="C348" t="s">
        <v>699</v>
      </c>
      <c r="D348">
        <v>73</v>
      </c>
      <c r="E348" t="s">
        <v>525</v>
      </c>
      <c r="F348" t="s">
        <v>541</v>
      </c>
      <c r="G348" t="s">
        <v>197</v>
      </c>
      <c r="H348">
        <v>0</v>
      </c>
      <c r="I348">
        <v>0</v>
      </c>
      <c r="J348">
        <v>0</v>
      </c>
      <c r="K348">
        <v>0</v>
      </c>
      <c r="L348">
        <v>0.0213657570107714</v>
      </c>
      <c r="M348">
        <v>0</v>
      </c>
      <c r="N348">
        <v>0</v>
      </c>
      <c r="O348">
        <v>0.092341154278217</v>
      </c>
      <c r="P348">
        <v>0</v>
      </c>
      <c r="Q348">
        <v>0</v>
      </c>
      <c r="R348">
        <v>0</v>
      </c>
      <c r="S348">
        <v>0</v>
      </c>
      <c r="T348">
        <v>0</v>
      </c>
      <c r="U348">
        <v>0</v>
      </c>
      <c r="V348">
        <v>0</v>
      </c>
      <c r="W348" t="s">
        <v>344</v>
      </c>
      <c r="X348" t="s">
        <v>524</v>
      </c>
      <c r="Y348" t="s">
        <v>346</v>
      </c>
      <c r="Z348" t="s">
        <v>347</v>
      </c>
      <c r="AA348" t="s">
        <v>348</v>
      </c>
      <c r="AB348" t="s">
        <v>349</v>
      </c>
      <c r="AC348" t="s">
        <v>350</v>
      </c>
      <c r="AD348" t="s">
        <v>351</v>
      </c>
      <c r="AE348" t="s">
        <v>352</v>
      </c>
      <c r="AF348" t="s">
        <v>353</v>
      </c>
      <c r="AG348" t="s">
        <v>354</v>
      </c>
      <c r="AH348" t="s">
        <v>355</v>
      </c>
      <c r="AI348" t="s">
        <v>356</v>
      </c>
      <c r="AJ348" t="s">
        <v>357</v>
      </c>
      <c r="AK348" t="s">
        <v>358</v>
      </c>
      <c r="AL348" t="s">
        <v>359</v>
      </c>
      <c r="AM348" t="s">
        <v>360</v>
      </c>
      <c r="AN348" t="s">
        <v>361</v>
      </c>
      <c r="AO348" t="s">
        <v>362</v>
      </c>
      <c r="AP348" t="s">
        <v>363</v>
      </c>
      <c r="AQ348" t="s">
        <v>364</v>
      </c>
      <c r="AR348" t="s">
        <v>365</v>
      </c>
      <c r="AS348">
        <v>0</v>
      </c>
      <c r="AT348">
        <v>0</v>
      </c>
      <c r="AU348">
        <v>0</v>
      </c>
      <c r="AV348">
        <v>0</v>
      </c>
      <c r="AW348">
        <v>0</v>
      </c>
      <c r="AX348">
        <v>0</v>
      </c>
      <c r="AY348">
        <v>0</v>
      </c>
      <c r="AZ348">
        <v>0</v>
      </c>
      <c r="BA348">
        <v>0</v>
      </c>
      <c r="BB348">
        <v>0</v>
      </c>
      <c r="BC348">
        <v>0</v>
      </c>
      <c r="BD348">
        <v>0</v>
      </c>
      <c r="BE348">
        <v>0.1190341304726571</v>
      </c>
      <c r="BF348">
        <v>0</v>
      </c>
      <c r="BG348">
        <v>0</v>
      </c>
      <c r="BH348">
        <v>0</v>
      </c>
      <c r="BI348">
        <v>0</v>
      </c>
      <c r="BJ348">
        <v>0</v>
      </c>
      <c r="BK348">
        <v>0</v>
      </c>
      <c r="BL348">
        <v>0</v>
      </c>
      <c r="BM348">
        <v>0</v>
      </c>
      <c r="BN348">
        <v>0</v>
      </c>
      <c r="BO348">
        <v>0</v>
      </c>
      <c r="BP348">
        <v>0</v>
      </c>
      <c r="BQ348">
        <v>0</v>
      </c>
      <c r="BR348">
        <v>0</v>
      </c>
      <c r="BS348">
        <v>3.4340985605311669</v>
      </c>
      <c r="BT348">
        <v>0</v>
      </c>
      <c r="BU348">
        <v>0</v>
      </c>
      <c r="BV348">
        <v>3.4340985605311669</v>
      </c>
      <c r="BW348">
        <v>0</v>
      </c>
      <c r="BX348">
        <v>0</v>
      </c>
      <c r="BY348">
        <v>0</v>
      </c>
      <c r="BZ348">
        <v>0</v>
      </c>
      <c r="CA348">
        <v>0</v>
      </c>
      <c r="CB348">
        <v>0</v>
      </c>
      <c r="CC348">
        <v>0</v>
      </c>
      <c r="CD348">
        <v>0</v>
      </c>
      <c r="CE348">
        <v>0</v>
      </c>
      <c r="CF348">
        <v>0</v>
      </c>
      <c r="CG348">
        <v>0</v>
      </c>
      <c r="CH348">
        <v>0</v>
      </c>
      <c r="CI348">
        <v>0</v>
      </c>
      <c r="CJ348">
        <v>0</v>
      </c>
      <c r="CK348">
        <v>0</v>
      </c>
      <c r="CL348">
        <v>0</v>
      </c>
      <c r="CM348">
        <v>0</v>
      </c>
      <c r="CN348">
        <v>0</v>
      </c>
      <c r="CO348">
        <v>0</v>
      </c>
      <c r="CP348">
        <v>3.4340985605311669</v>
      </c>
      <c r="CQ348">
        <v>0</v>
      </c>
      <c r="CR348">
        <v>0</v>
      </c>
      <c r="CS348">
        <v>0</v>
      </c>
      <c r="CT348">
        <v>0</v>
      </c>
      <c r="CU348">
        <v>0</v>
      </c>
      <c r="CV348">
        <v>0</v>
      </c>
      <c r="CW348">
        <v>0</v>
      </c>
      <c r="CX348">
        <v>0</v>
      </c>
      <c r="CY348">
        <v>0</v>
      </c>
    </row>
    <row r="349">
      <c r="A349" t="s">
        <v>691</v>
      </c>
      <c r="B349">
        <v>2018</v>
      </c>
      <c r="C349" t="s">
        <v>699</v>
      </c>
      <c r="D349">
        <v>122</v>
      </c>
      <c r="E349" t="s">
        <v>18</v>
      </c>
      <c r="F349" t="s">
        <v>14</v>
      </c>
      <c r="G349" t="s">
        <v>712</v>
      </c>
      <c r="H349">
        <v>1.0491025579904849</v>
      </c>
      <c r="I349">
        <v>2.7766263256471539</v>
      </c>
      <c r="J349">
        <v>5.2119799029925087</v>
      </c>
      <c r="K349">
        <v>15.09809739913454</v>
      </c>
      <c r="L349">
        <v>59.278500561477699</v>
      </c>
      <c r="M349">
        <v>1.324947108757351</v>
      </c>
      <c r="N349">
        <v>22.57791564490222</v>
      </c>
      <c r="O349">
        <v>43.897728109182623</v>
      </c>
      <c r="P349">
        <v>57.829493423325133</v>
      </c>
      <c r="Q349">
        <v>80.566628384190267</v>
      </c>
      <c r="R349">
        <v>0.90401806619227543</v>
      </c>
      <c r="S349">
        <v>2.8431185452783709</v>
      </c>
      <c r="T349">
        <v>3.6680710185041621</v>
      </c>
      <c r="U349">
        <v>7.709714093066891</v>
      </c>
      <c r="V349">
        <v>31.338531983114599</v>
      </c>
      <c r="W349" t="s">
        <v>344</v>
      </c>
      <c r="X349" t="s">
        <v>524</v>
      </c>
      <c r="Y349" t="s">
        <v>346</v>
      </c>
      <c r="Z349" t="s">
        <v>347</v>
      </c>
      <c r="AA349" t="s">
        <v>348</v>
      </c>
      <c r="AB349" t="s">
        <v>349</v>
      </c>
      <c r="AC349" t="s">
        <v>350</v>
      </c>
      <c r="AD349" t="s">
        <v>351</v>
      </c>
      <c r="AE349" t="s">
        <v>352</v>
      </c>
      <c r="AF349" t="s">
        <v>353</v>
      </c>
      <c r="AG349" t="s">
        <v>354</v>
      </c>
      <c r="AH349" t="s">
        <v>355</v>
      </c>
      <c r="AI349" t="s">
        <v>356</v>
      </c>
      <c r="AJ349" t="s">
        <v>357</v>
      </c>
      <c r="AK349" t="s">
        <v>358</v>
      </c>
      <c r="AL349" t="s">
        <v>359</v>
      </c>
      <c r="AM349" t="s">
        <v>360</v>
      </c>
      <c r="AN349" t="s">
        <v>361</v>
      </c>
      <c r="AO349" t="s">
        <v>362</v>
      </c>
      <c r="AP349" t="s">
        <v>363</v>
      </c>
      <c r="AQ349" t="s">
        <v>364</v>
      </c>
      <c r="AR349" t="s">
        <v>365</v>
      </c>
      <c r="AS349">
        <v>8.0208145165277678</v>
      </c>
      <c r="AT349">
        <v>5.496427144680303</v>
      </c>
      <c r="AU349">
        <v>49.677363506036343</v>
      </c>
      <c r="AV349">
        <v>10.217814764069439</v>
      </c>
      <c r="AW349">
        <v>2.4729606209460342</v>
      </c>
      <c r="AX349">
        <v>12.415484390237991</v>
      </c>
      <c r="AY349">
        <v>2.1436235484062771</v>
      </c>
      <c r="AZ349">
        <v>1.1962266570198521</v>
      </c>
      <c r="BA349">
        <v>22.726261764994511</v>
      </c>
      <c r="BB349">
        <v>8.3382064058771554</v>
      </c>
      <c r="BC349">
        <v>22.269716182891599</v>
      </c>
      <c r="BD349">
        <v>10.25120302125096</v>
      </c>
      <c r="BE349">
        <v>29.563349998893589</v>
      </c>
      <c r="BF349">
        <v>8.0696613033074502</v>
      </c>
      <c r="BG349">
        <v>6.6158385917004594</v>
      </c>
      <c r="BH349">
        <v>16.893940256978841</v>
      </c>
      <c r="BI349">
        <v>16.309326520948758</v>
      </c>
      <c r="BJ349">
        <v>5.9678952694556866</v>
      </c>
      <c r="BK349">
        <v>9.597472360915221</v>
      </c>
      <c r="BL349">
        <v>16.840938825200119</v>
      </c>
      <c r="BM349">
        <v>19.017955531784771</v>
      </c>
      <c r="BN349">
        <v>5.4880492479512766</v>
      </c>
      <c r="BO349">
        <v>168.63552366042569</v>
      </c>
      <c r="BP349">
        <v>446.15622317213899</v>
      </c>
      <c r="BQ349">
        <v>838.07822569712505</v>
      </c>
      <c r="BR349">
        <v>2427.015499075329</v>
      </c>
      <c r="BS349">
        <v>9527.779116180589</v>
      </c>
      <c r="BT349">
        <v>49.285424796586611</v>
      </c>
      <c r="BU349">
        <v>839.0161112384925</v>
      </c>
      <c r="BV349">
        <v>1632.5237223712491</v>
      </c>
      <c r="BW349">
        <v>2149.700729884773</v>
      </c>
      <c r="BX349">
        <v>2996.5571191652198</v>
      </c>
      <c r="BY349">
        <v>111.68035208661129</v>
      </c>
      <c r="BZ349">
        <v>351.28098690419102</v>
      </c>
      <c r="CA349">
        <v>453.30043753779393</v>
      </c>
      <c r="CB349">
        <v>952.72173206784703</v>
      </c>
      <c r="CC349">
        <v>3871.5979717328278</v>
      </c>
      <c r="CD349">
        <v>317.56267476328821</v>
      </c>
      <c r="CE349">
        <v>145.89671603151481</v>
      </c>
      <c r="CF349">
        <v>5496.1524427487911</v>
      </c>
      <c r="CG349">
        <v>326.71329382220722</v>
      </c>
      <c r="CH349">
        <v>85.818809152133099</v>
      </c>
      <c r="CI349">
        <v>325.83422164207371</v>
      </c>
      <c r="CJ349">
        <v>130.73916314102789</v>
      </c>
      <c r="CK349">
        <v>41.996918638509818</v>
      </c>
      <c r="CL349">
        <v>1042.018792324089</v>
      </c>
      <c r="CM349">
        <v>103.02238027083391</v>
      </c>
      <c r="CN349">
        <v>553.04390945101818</v>
      </c>
      <c r="CO349">
        <v>232.34565306936119</v>
      </c>
      <c r="CP349">
        <v>852.89368076662845</v>
      </c>
      <c r="CQ349">
        <v>351.07869606532751</v>
      </c>
      <c r="CR349">
        <v>75.198786957488068</v>
      </c>
      <c r="CS349">
        <v>477.63282916103759</v>
      </c>
      <c r="CT349">
        <v>145.02408716087439</v>
      </c>
      <c r="CU349">
        <v>164.23612339437611</v>
      </c>
      <c r="CV349">
        <v>256.09832087640461</v>
      </c>
      <c r="CW349">
        <v>781.15214108633415</v>
      </c>
      <c r="CX349">
        <v>1258.755322020171</v>
      </c>
      <c r="CY349">
        <v>244.44962524209689</v>
      </c>
    </row>
    <row r="350">
      <c r="A350" t="s">
        <v>691</v>
      </c>
      <c r="B350">
        <v>2018</v>
      </c>
      <c r="C350" t="s">
        <v>699</v>
      </c>
      <c r="D350">
        <v>123</v>
      </c>
      <c r="E350" t="s">
        <v>18</v>
      </c>
      <c r="F350" t="s">
        <v>51</v>
      </c>
      <c r="G350" t="s">
        <v>197</v>
      </c>
      <c r="H350">
        <v>98.95089744200952</v>
      </c>
      <c r="I350">
        <v>97.223373674352814</v>
      </c>
      <c r="J350">
        <v>94.788020097007461</v>
      </c>
      <c r="K350">
        <v>84.901902600865427</v>
      </c>
      <c r="L350">
        <v>40.721499438522379</v>
      </c>
      <c r="M350">
        <v>98.675052891242586</v>
      </c>
      <c r="N350">
        <v>77.422084355097766</v>
      </c>
      <c r="O350">
        <v>56.102271890817427</v>
      </c>
      <c r="P350">
        <v>42.170506576674867</v>
      </c>
      <c r="Q350">
        <v>19.433371615809751</v>
      </c>
      <c r="R350">
        <v>99.095981933807721</v>
      </c>
      <c r="S350">
        <v>97.156881454721685</v>
      </c>
      <c r="T350">
        <v>96.331928981495835</v>
      </c>
      <c r="U350">
        <v>92.290285906933107</v>
      </c>
      <c r="V350">
        <v>68.661468016885323</v>
      </c>
      <c r="W350" t="s">
        <v>344</v>
      </c>
      <c r="X350" t="s">
        <v>524</v>
      </c>
      <c r="Y350" t="s">
        <v>346</v>
      </c>
      <c r="Z350" t="s">
        <v>347</v>
      </c>
      <c r="AA350" t="s">
        <v>348</v>
      </c>
      <c r="AB350" t="s">
        <v>349</v>
      </c>
      <c r="AC350" t="s">
        <v>350</v>
      </c>
      <c r="AD350" t="s">
        <v>351</v>
      </c>
      <c r="AE350" t="s">
        <v>352</v>
      </c>
      <c r="AF350" t="s">
        <v>353</v>
      </c>
      <c r="AG350" t="s">
        <v>354</v>
      </c>
      <c r="AH350" t="s">
        <v>355</v>
      </c>
      <c r="AI350" t="s">
        <v>356</v>
      </c>
      <c r="AJ350" t="s">
        <v>357</v>
      </c>
      <c r="AK350" t="s">
        <v>358</v>
      </c>
      <c r="AL350" t="s">
        <v>359</v>
      </c>
      <c r="AM350" t="s">
        <v>360</v>
      </c>
      <c r="AN350" t="s">
        <v>361</v>
      </c>
      <c r="AO350" t="s">
        <v>362</v>
      </c>
      <c r="AP350" t="s">
        <v>363</v>
      </c>
      <c r="AQ350" t="s">
        <v>364</v>
      </c>
      <c r="AR350" t="s">
        <v>365</v>
      </c>
      <c r="AS350">
        <v>91.979185483472193</v>
      </c>
      <c r="AT350">
        <v>94.503572855319689</v>
      </c>
      <c r="AU350">
        <v>50.322636493963437</v>
      </c>
      <c r="AV350">
        <v>89.782185235930541</v>
      </c>
      <c r="AW350">
        <v>97.527039379053932</v>
      </c>
      <c r="AX350">
        <v>87.584515609761894</v>
      </c>
      <c r="AY350">
        <v>97.856376451593732</v>
      </c>
      <c r="AZ350">
        <v>98.803773342980151</v>
      </c>
      <c r="BA350">
        <v>77.273738235005411</v>
      </c>
      <c r="BB350">
        <v>91.661793594122841</v>
      </c>
      <c r="BC350">
        <v>77.730283817108187</v>
      </c>
      <c r="BD350">
        <v>89.748796978749112</v>
      </c>
      <c r="BE350">
        <v>70.436650001106543</v>
      </c>
      <c r="BF350">
        <v>91.93033869669253</v>
      </c>
      <c r="BG350">
        <v>93.384161408299491</v>
      </c>
      <c r="BH350">
        <v>83.106059743021092</v>
      </c>
      <c r="BI350">
        <v>83.690673479051284</v>
      </c>
      <c r="BJ350">
        <v>94.03210473054429</v>
      </c>
      <c r="BK350">
        <v>90.402527639084795</v>
      </c>
      <c r="BL350">
        <v>83.15906117479993</v>
      </c>
      <c r="BM350">
        <v>80.982044468215292</v>
      </c>
      <c r="BN350">
        <v>94.511950752048762</v>
      </c>
      <c r="BO350">
        <v>15905.629320707159</v>
      </c>
      <c r="BP350">
        <v>15622.128480861709</v>
      </c>
      <c r="BQ350">
        <v>15241.765543768181</v>
      </c>
      <c r="BR350">
        <v>13647.960273795559</v>
      </c>
      <c r="BS350">
        <v>6545.1293176272839</v>
      </c>
      <c r="BT350">
        <v>3670.5177636348881</v>
      </c>
      <c r="BU350">
        <v>2877.0758630351838</v>
      </c>
      <c r="BV350">
        <v>2086.4015903712011</v>
      </c>
      <c r="BW350">
        <v>1567.607865832073</v>
      </c>
      <c r="BX350">
        <v>722.79564420949805</v>
      </c>
      <c r="BY350">
        <v>12242.09400963704</v>
      </c>
      <c r="BZ350">
        <v>12004.20054894563</v>
      </c>
      <c r="CA350">
        <v>11904.70558936431</v>
      </c>
      <c r="CB350">
        <v>11404.69801874497</v>
      </c>
      <c r="CC350">
        <v>8482.516042985113</v>
      </c>
      <c r="CD350">
        <v>3641.6695716490349</v>
      </c>
      <c r="CE350">
        <v>2508.4951678438201</v>
      </c>
      <c r="CF350">
        <v>5567.5434840306907</v>
      </c>
      <c r="CG350">
        <v>2870.7736578015588</v>
      </c>
      <c r="CH350">
        <v>3384.4673096499928</v>
      </c>
      <c r="CI350">
        <v>2298.5838952883391</v>
      </c>
      <c r="CJ350">
        <v>5968.2404472587887</v>
      </c>
      <c r="CK350">
        <v>3468.785790646396</v>
      </c>
      <c r="CL350">
        <v>3543.067849285927</v>
      </c>
      <c r="CM350">
        <v>1132.523674312547</v>
      </c>
      <c r="CN350">
        <v>1930.346111818697</v>
      </c>
      <c r="CO350">
        <v>2034.175189291326</v>
      </c>
      <c r="CP350">
        <v>2032.0759887686211</v>
      </c>
      <c r="CQ350">
        <v>3999.5214452495679</v>
      </c>
      <c r="CR350">
        <v>1061.449060706519</v>
      </c>
      <c r="CS350">
        <v>2349.6106788401721</v>
      </c>
      <c r="CT350">
        <v>744.18545177745091</v>
      </c>
      <c r="CU350">
        <v>2587.7579378109831</v>
      </c>
      <c r="CV350">
        <v>2412.2950982006878</v>
      </c>
      <c r="CW350">
        <v>3857.2599402962619</v>
      </c>
      <c r="CX350">
        <v>5360.0177627964931</v>
      </c>
      <c r="CY350">
        <v>4209.767423436022</v>
      </c>
    </row>
    <row r="351">
      <c r="A351" t="s">
        <v>691</v>
      </c>
      <c r="B351">
        <v>2018</v>
      </c>
      <c r="C351" t="s">
        <v>699</v>
      </c>
      <c r="D351">
        <v>124</v>
      </c>
      <c r="E351" t="s">
        <v>50</v>
      </c>
      <c r="F351" t="s">
        <v>15</v>
      </c>
      <c r="G351" t="s">
        <v>713</v>
      </c>
      <c r="H351">
        <v>0.30009842075692172</v>
      </c>
      <c r="I351">
        <v>0.97541299432723771</v>
      </c>
      <c r="J351">
        <v>1.748145304981541</v>
      </c>
      <c r="K351">
        <v>4.6274456037964002</v>
      </c>
      <c r="L351">
        <v>24.130307631323689</v>
      </c>
      <c r="M351">
        <v>0.37030411415043141</v>
      </c>
      <c r="N351">
        <v>5.1674183349614458</v>
      </c>
      <c r="O351">
        <v>9.9460423309963897</v>
      </c>
      <c r="P351">
        <v>15.285266468231709</v>
      </c>
      <c r="Q351">
        <v>44.962062175482757</v>
      </c>
      <c r="R351">
        <v>0.30915848674354091</v>
      </c>
      <c r="S351">
        <v>0.88603239563372838</v>
      </c>
      <c r="T351">
        <v>1.4712807056739481</v>
      </c>
      <c r="U351">
        <v>2.537167610145453</v>
      </c>
      <c r="V351">
        <v>13.354235237570879</v>
      </c>
      <c r="W351" t="s">
        <v>344</v>
      </c>
      <c r="X351" t="s">
        <v>524</v>
      </c>
      <c r="Y351" t="s">
        <v>346</v>
      </c>
      <c r="Z351" t="s">
        <v>347</v>
      </c>
      <c r="AA351" t="s">
        <v>348</v>
      </c>
      <c r="AB351" t="s">
        <v>349</v>
      </c>
      <c r="AC351" t="s">
        <v>350</v>
      </c>
      <c r="AD351" t="s">
        <v>351</v>
      </c>
      <c r="AE351" t="s">
        <v>352</v>
      </c>
      <c r="AF351" t="s">
        <v>353</v>
      </c>
      <c r="AG351" t="s">
        <v>354</v>
      </c>
      <c r="AH351" t="s">
        <v>355</v>
      </c>
      <c r="AI351" t="s">
        <v>356</v>
      </c>
      <c r="AJ351" t="s">
        <v>357</v>
      </c>
      <c r="AK351" t="s">
        <v>358</v>
      </c>
      <c r="AL351" t="s">
        <v>359</v>
      </c>
      <c r="AM351" t="s">
        <v>360</v>
      </c>
      <c r="AN351" t="s">
        <v>361</v>
      </c>
      <c r="AO351" t="s">
        <v>362</v>
      </c>
      <c r="AP351" t="s">
        <v>363</v>
      </c>
      <c r="AQ351" t="s">
        <v>364</v>
      </c>
      <c r="AR351" t="s">
        <v>365</v>
      </c>
      <c r="AS351">
        <v>3.9358280623870781</v>
      </c>
      <c r="AT351">
        <v>2.5914013008440961</v>
      </c>
      <c r="AU351">
        <v>17.917111331565131</v>
      </c>
      <c r="AV351">
        <v>4.4547429233705529</v>
      </c>
      <c r="AW351">
        <v>0.70466083326473594</v>
      </c>
      <c r="AX351">
        <v>3.004058961346602</v>
      </c>
      <c r="AY351">
        <v>0.76445867677181301</v>
      </c>
      <c r="AZ351">
        <v>0.59435300063523722</v>
      </c>
      <c r="BA351">
        <v>9.7967920648808278</v>
      </c>
      <c r="BB351">
        <v>3.1759225110653522</v>
      </c>
      <c r="BC351">
        <v>8.4891247010931181</v>
      </c>
      <c r="BD351">
        <v>3.3941808326346878</v>
      </c>
      <c r="BE351">
        <v>9.0032425309929085</v>
      </c>
      <c r="BF351">
        <v>2.4580235322368651</v>
      </c>
      <c r="BG351">
        <v>2.8614914206983162</v>
      </c>
      <c r="BH351">
        <v>8.9331203193479531</v>
      </c>
      <c r="BI351">
        <v>3.0364050783283392</v>
      </c>
      <c r="BJ351">
        <v>3.5761959854292029</v>
      </c>
      <c r="BK351">
        <v>4.162166838115879</v>
      </c>
      <c r="BL351">
        <v>6.7472850910043043</v>
      </c>
      <c r="BM351">
        <v>7.3066087510087137</v>
      </c>
      <c r="BN351">
        <v>2.8524522771884508</v>
      </c>
      <c r="BO351">
        <v>48.238614946232197</v>
      </c>
      <c r="BP351">
        <v>156.73213696864221</v>
      </c>
      <c r="BQ351">
        <v>281.09903390427462</v>
      </c>
      <c r="BR351">
        <v>743.86075971305081</v>
      </c>
      <c r="BS351">
        <v>3877.7181865265761</v>
      </c>
      <c r="BT351">
        <v>13.77458424506068</v>
      </c>
      <c r="BU351">
        <v>192.0260180226488</v>
      </c>
      <c r="BV351">
        <v>369.8858858635038</v>
      </c>
      <c r="BW351">
        <v>568.20052430180203</v>
      </c>
      <c r="BX351">
        <v>1670.9485520188491</v>
      </c>
      <c r="BY351">
        <v>38.192741872416349</v>
      </c>
      <c r="BZ351">
        <v>109.4735690441731</v>
      </c>
      <c r="CA351">
        <v>181.82095827983429</v>
      </c>
      <c r="CB351">
        <v>313.52845136733981</v>
      </c>
      <c r="CC351">
        <v>1649.7974470431459</v>
      </c>
      <c r="CD351">
        <v>155.8285738093746</v>
      </c>
      <c r="CE351">
        <v>68.785945808245543</v>
      </c>
      <c r="CF351">
        <v>1981.7570884368861</v>
      </c>
      <c r="CG351">
        <v>142.43982370315649</v>
      </c>
      <c r="CH351">
        <v>24.453747081421529</v>
      </c>
      <c r="CI351">
        <v>78.839067624851893</v>
      </c>
      <c r="CJ351">
        <v>46.624178826245107</v>
      </c>
      <c r="CK351">
        <v>20.866442378417918</v>
      </c>
      <c r="CL351">
        <v>449.1914042731612</v>
      </c>
      <c r="CM351">
        <v>39.2399852820934</v>
      </c>
      <c r="CN351">
        <v>210.8180757200895</v>
      </c>
      <c r="CO351">
        <v>76.929815999076652</v>
      </c>
      <c r="CP351">
        <v>259.74081629384278</v>
      </c>
      <c r="CQ351">
        <v>106.9387752670505</v>
      </c>
      <c r="CR351">
        <v>32.525080644457653</v>
      </c>
      <c r="CS351">
        <v>252.56106429070209</v>
      </c>
      <c r="CT351">
        <v>27.000003597303309</v>
      </c>
      <c r="CU351">
        <v>98.416701136076156</v>
      </c>
      <c r="CV351">
        <v>111.0629859992932</v>
      </c>
      <c r="CW351">
        <v>312.96688682647022</v>
      </c>
      <c r="CX351">
        <v>483.60785342462361</v>
      </c>
      <c r="CY351">
        <v>127.0544156359352</v>
      </c>
    </row>
    <row r="352">
      <c r="A352" t="s">
        <v>691</v>
      </c>
      <c r="B352">
        <v>2018</v>
      </c>
      <c r="C352" t="s">
        <v>699</v>
      </c>
      <c r="D352">
        <v>125</v>
      </c>
      <c r="E352" t="s">
        <v>50</v>
      </c>
      <c r="F352" t="s">
        <v>16</v>
      </c>
      <c r="G352" t="s">
        <v>714</v>
      </c>
      <c r="H352">
        <v>0.74900413723356318</v>
      </c>
      <c r="I352">
        <v>1.8012133313199159</v>
      </c>
      <c r="J352">
        <v>3.4638345980109708</v>
      </c>
      <c r="K352">
        <v>10.47065179533814</v>
      </c>
      <c r="L352">
        <v>35.140589240475137</v>
      </c>
      <c r="M352">
        <v>0.9546429946069197</v>
      </c>
      <c r="N352">
        <v>17.410497309940769</v>
      </c>
      <c r="O352">
        <v>33.951685778186217</v>
      </c>
      <c r="P352">
        <v>42.544226955093443</v>
      </c>
      <c r="Q352">
        <v>35.588875400751519</v>
      </c>
      <c r="R352">
        <v>0.59485957944873469</v>
      </c>
      <c r="S352">
        <v>1.957086149644643</v>
      </c>
      <c r="T352">
        <v>2.1967903128302151</v>
      </c>
      <c r="U352">
        <v>5.1725464829214403</v>
      </c>
      <c r="V352">
        <v>17.98429674554372</v>
      </c>
      <c r="W352" t="s">
        <v>344</v>
      </c>
      <c r="X352" t="s">
        <v>524</v>
      </c>
      <c r="Y352" t="s">
        <v>346</v>
      </c>
      <c r="Z352" t="s">
        <v>347</v>
      </c>
      <c r="AA352" t="s">
        <v>348</v>
      </c>
      <c r="AB352" t="s">
        <v>349</v>
      </c>
      <c r="AC352" t="s">
        <v>350</v>
      </c>
      <c r="AD352" t="s">
        <v>351</v>
      </c>
      <c r="AE352" t="s">
        <v>352</v>
      </c>
      <c r="AF352" t="s">
        <v>353</v>
      </c>
      <c r="AG352" t="s">
        <v>354</v>
      </c>
      <c r="AH352" t="s">
        <v>355</v>
      </c>
      <c r="AI352" t="s">
        <v>356</v>
      </c>
      <c r="AJ352" t="s">
        <v>357</v>
      </c>
      <c r="AK352" t="s">
        <v>358</v>
      </c>
      <c r="AL352" t="s">
        <v>359</v>
      </c>
      <c r="AM352" t="s">
        <v>360</v>
      </c>
      <c r="AN352" t="s">
        <v>361</v>
      </c>
      <c r="AO352" t="s">
        <v>362</v>
      </c>
      <c r="AP352" t="s">
        <v>363</v>
      </c>
      <c r="AQ352" t="s">
        <v>364</v>
      </c>
      <c r="AR352" t="s">
        <v>365</v>
      </c>
      <c r="AS352">
        <v>4.0849864541406893</v>
      </c>
      <c r="AT352">
        <v>2.905025843836206</v>
      </c>
      <c r="AU352">
        <v>31.746600215751929</v>
      </c>
      <c r="AV352">
        <v>5.7630718406988866</v>
      </c>
      <c r="AW352">
        <v>1.768299787681298</v>
      </c>
      <c r="AX352">
        <v>9.4114254288913983</v>
      </c>
      <c r="AY352">
        <v>1.379164871634464</v>
      </c>
      <c r="AZ352">
        <v>0.60187365638461465</v>
      </c>
      <c r="BA352">
        <v>12.9294697001137</v>
      </c>
      <c r="BB352">
        <v>5.1622838948118064</v>
      </c>
      <c r="BC352">
        <v>13.78059148179848</v>
      </c>
      <c r="BD352">
        <v>6.8570221886162681</v>
      </c>
      <c r="BE352">
        <v>20.560107467900689</v>
      </c>
      <c r="BF352">
        <v>5.6116377710705878</v>
      </c>
      <c r="BG352">
        <v>3.7543471710021432</v>
      </c>
      <c r="BH352">
        <v>7.9608199376308946</v>
      </c>
      <c r="BI352">
        <v>13.27292144262041</v>
      </c>
      <c r="BJ352">
        <v>2.3916992840264841</v>
      </c>
      <c r="BK352">
        <v>5.435305522799343</v>
      </c>
      <c r="BL352">
        <v>10.09365373419582</v>
      </c>
      <c r="BM352">
        <v>11.711346780776051</v>
      </c>
      <c r="BN352">
        <v>2.6355969707628248</v>
      </c>
      <c r="BO352">
        <v>120.3969087141934</v>
      </c>
      <c r="BP352">
        <v>289.42408620349681</v>
      </c>
      <c r="BQ352">
        <v>556.97919179285088</v>
      </c>
      <c r="BR352">
        <v>1683.1547393622791</v>
      </c>
      <c r="BS352">
        <v>5647.0602888694139</v>
      </c>
      <c r="BT352">
        <v>35.510840551525931</v>
      </c>
      <c r="BU352">
        <v>646.99009321584356</v>
      </c>
      <c r="BV352">
        <v>1262.637836507746</v>
      </c>
      <c r="BW352">
        <v>1581.5002055829721</v>
      </c>
      <c r="BX352">
        <v>1322.6079263617869</v>
      </c>
      <c r="BY352">
        <v>73.487610214194902</v>
      </c>
      <c r="BZ352">
        <v>241.80741786001789</v>
      </c>
      <c r="CA352">
        <v>271.47947925795972</v>
      </c>
      <c r="CB352">
        <v>639.19328070050767</v>
      </c>
      <c r="CC352">
        <v>2221.8005246896801</v>
      </c>
      <c r="CD352">
        <v>161.73410095391361</v>
      </c>
      <c r="CE352">
        <v>77.110770223269199</v>
      </c>
      <c r="CF352">
        <v>3511.3947135273261</v>
      </c>
      <c r="CG352">
        <v>184.27347011905059</v>
      </c>
      <c r="CH352">
        <v>61.365062070711588</v>
      </c>
      <c r="CI352">
        <v>246.99515401722189</v>
      </c>
      <c r="CJ352">
        <v>84.114984314782731</v>
      </c>
      <c r="CK352">
        <v>21.1304762600919</v>
      </c>
      <c r="CL352">
        <v>592.82738805092845</v>
      </c>
      <c r="CM352">
        <v>63.782394988740563</v>
      </c>
      <c r="CN352">
        <v>342.22583373092863</v>
      </c>
      <c r="CO352">
        <v>155.41583707028451</v>
      </c>
      <c r="CP352">
        <v>593.15286447278584</v>
      </c>
      <c r="CQ352">
        <v>244.1399207982771</v>
      </c>
      <c r="CR352">
        <v>42.673706313030429</v>
      </c>
      <c r="CS352">
        <v>225.07176487033561</v>
      </c>
      <c r="CT352">
        <v>118.0240835635711</v>
      </c>
      <c r="CU352">
        <v>65.819422258299952</v>
      </c>
      <c r="CV352">
        <v>145.03533487711141</v>
      </c>
      <c r="CW352">
        <v>468.18525425986411</v>
      </c>
      <c r="CX352">
        <v>775.14746859554793</v>
      </c>
      <c r="CY352">
        <v>117.3952096061618</v>
      </c>
    </row>
    <row r="353">
      <c r="A353" t="s">
        <v>691</v>
      </c>
      <c r="B353">
        <v>2018</v>
      </c>
      <c r="C353" t="s">
        <v>699</v>
      </c>
      <c r="D353">
        <v>126</v>
      </c>
      <c r="E353" t="s">
        <v>50</v>
      </c>
      <c r="F353" t="s">
        <v>22</v>
      </c>
      <c r="G353" t="s">
        <v>715</v>
      </c>
      <c r="H353">
        <v>32.099942329937349</v>
      </c>
      <c r="I353">
        <v>40.767443028805793</v>
      </c>
      <c r="J353">
        <v>49.779900306561153</v>
      </c>
      <c r="K353">
        <v>59.44554747876348</v>
      </c>
      <c r="L353">
        <v>35.782312096420341</v>
      </c>
      <c r="M353">
        <v>33.082491138750477</v>
      </c>
      <c r="N353">
        <v>50.14858070972894</v>
      </c>
      <c r="O353">
        <v>46.516005699986351</v>
      </c>
      <c r="P353">
        <v>37.825907439610553</v>
      </c>
      <c r="Q353">
        <v>17.91019147013435</v>
      </c>
      <c r="R353">
        <v>31.78207359724987</v>
      </c>
      <c r="S353">
        <v>39.454354384890607</v>
      </c>
      <c r="T353">
        <v>46.187910114001703</v>
      </c>
      <c r="U353">
        <v>57.519144505568057</v>
      </c>
      <c r="V353">
        <v>52.68208428209519</v>
      </c>
      <c r="W353" t="s">
        <v>344</v>
      </c>
      <c r="X353" t="s">
        <v>524</v>
      </c>
      <c r="Y353" t="s">
        <v>346</v>
      </c>
      <c r="Z353" t="s">
        <v>347</v>
      </c>
      <c r="AA353" t="s">
        <v>348</v>
      </c>
      <c r="AB353" t="s">
        <v>349</v>
      </c>
      <c r="AC353" t="s">
        <v>350</v>
      </c>
      <c r="AD353" t="s">
        <v>351</v>
      </c>
      <c r="AE353" t="s">
        <v>352</v>
      </c>
      <c r="AF353" t="s">
        <v>353</v>
      </c>
      <c r="AG353" t="s">
        <v>354</v>
      </c>
      <c r="AH353" t="s">
        <v>355</v>
      </c>
      <c r="AI353" t="s">
        <v>356</v>
      </c>
      <c r="AJ353" t="s">
        <v>357</v>
      </c>
      <c r="AK353" t="s">
        <v>358</v>
      </c>
      <c r="AL353" t="s">
        <v>359</v>
      </c>
      <c r="AM353" t="s">
        <v>360</v>
      </c>
      <c r="AN353" t="s">
        <v>361</v>
      </c>
      <c r="AO353" t="s">
        <v>362</v>
      </c>
      <c r="AP353" t="s">
        <v>363</v>
      </c>
      <c r="AQ353" t="s">
        <v>364</v>
      </c>
      <c r="AR353" t="s">
        <v>365</v>
      </c>
      <c r="AS353">
        <v>63.766880841847687</v>
      </c>
      <c r="AT353">
        <v>71.879968430187418</v>
      </c>
      <c r="AU353">
        <v>45.215060559989709</v>
      </c>
      <c r="AV353">
        <v>80.291805567327401</v>
      </c>
      <c r="AW353">
        <v>38.989606876269363</v>
      </c>
      <c r="AX353">
        <v>35.59051421515219</v>
      </c>
      <c r="AY353">
        <v>25.361669287815509</v>
      </c>
      <c r="AZ353">
        <v>26.731829330784691</v>
      </c>
      <c r="BA353">
        <v>52.45642343666033</v>
      </c>
      <c r="BB353">
        <v>27.03362770873137</v>
      </c>
      <c r="BC353">
        <v>11.614573494626891</v>
      </c>
      <c r="BD353">
        <v>65.711603566059168</v>
      </c>
      <c r="BE353">
        <v>12.71592053252304</v>
      </c>
      <c r="BF353">
        <v>43.713955035844471</v>
      </c>
      <c r="BG353">
        <v>8.6119117510687051</v>
      </c>
      <c r="BH353">
        <v>73.905633137125221</v>
      </c>
      <c r="BI353">
        <v>11.21856740034691</v>
      </c>
      <c r="BJ353">
        <v>10.71352260303089</v>
      </c>
      <c r="BK353">
        <v>44.493474507470737</v>
      </c>
      <c r="BL353">
        <v>39.720476214640229</v>
      </c>
      <c r="BM353">
        <v>68.006681865514665</v>
      </c>
      <c r="BN353">
        <v>30.287345174041601</v>
      </c>
      <c r="BO353">
        <v>5159.8297450033897</v>
      </c>
      <c r="BP353">
        <v>6550.628812423317</v>
      </c>
      <c r="BQ353">
        <v>8004.5301978906164</v>
      </c>
      <c r="BR353">
        <v>9555.8573552616981</v>
      </c>
      <c r="BS353">
        <v>5750.1845601065634</v>
      </c>
      <c r="BT353">
        <v>1230.6035601918011</v>
      </c>
      <c r="BU353">
        <v>1863.5673829663949</v>
      </c>
      <c r="BV353">
        <v>1729.895510453513</v>
      </c>
      <c r="BW353">
        <v>1406.105708660541</v>
      </c>
      <c r="BX353">
        <v>665.60578086029477</v>
      </c>
      <c r="BY353">
        <v>3926.2856596811962</v>
      </c>
      <c r="BZ353">
        <v>4874.7754711139096</v>
      </c>
      <c r="CA353">
        <v>5707.9047155884582</v>
      </c>
      <c r="CB353">
        <v>7107.8821236296317</v>
      </c>
      <c r="CC353">
        <v>6508.4047575398426</v>
      </c>
      <c r="CD353">
        <v>2524.678908821757</v>
      </c>
      <c r="CE353">
        <v>1907.976048143048</v>
      </c>
      <c r="CF353">
        <v>5001.1000719185286</v>
      </c>
      <c r="CG353">
        <v>2567.320006238419</v>
      </c>
      <c r="CH353">
        <v>1353.050915202695</v>
      </c>
      <c r="CI353">
        <v>934.04390297114901</v>
      </c>
      <c r="CJ353">
        <v>1546.803038720901</v>
      </c>
      <c r="CK353">
        <v>938.49644202073989</v>
      </c>
      <c r="CL353">
        <v>2405.1724636607</v>
      </c>
      <c r="CM353">
        <v>334.01292056598999</v>
      </c>
      <c r="CN353">
        <v>288.43515917860202</v>
      </c>
      <c r="CO353">
        <v>1489.3671906741581</v>
      </c>
      <c r="CP353">
        <v>366.8504505654945</v>
      </c>
      <c r="CQ353">
        <v>1901.8193895637801</v>
      </c>
      <c r="CR353">
        <v>97.887109561246206</v>
      </c>
      <c r="CS353">
        <v>2089.492214916565</v>
      </c>
      <c r="CT353">
        <v>99.756571456109981</v>
      </c>
      <c r="CU353">
        <v>294.83550578130388</v>
      </c>
      <c r="CV353">
        <v>1187.2609456760929</v>
      </c>
      <c r="CW353">
        <v>1842.399367522572</v>
      </c>
      <c r="CX353">
        <v>4501.2079551915776</v>
      </c>
      <c r="CY353">
        <v>1349.06409233415</v>
      </c>
    </row>
    <row r="354">
      <c r="A354" t="s">
        <v>691</v>
      </c>
      <c r="B354">
        <v>2018</v>
      </c>
      <c r="C354" t="s">
        <v>699</v>
      </c>
      <c r="D354">
        <v>127</v>
      </c>
      <c r="E354" t="s">
        <v>50</v>
      </c>
      <c r="F354" t="s">
        <v>19</v>
      </c>
      <c r="G354" t="s">
        <v>716</v>
      </c>
      <c r="H354">
        <v>66.8509551120721</v>
      </c>
      <c r="I354">
        <v>56.455930645546808</v>
      </c>
      <c r="J354">
        <v>45.008119790446408</v>
      </c>
      <c r="K354">
        <v>25.456355122102121</v>
      </c>
      <c r="L354">
        <v>4.9467910317807897</v>
      </c>
      <c r="M354">
        <v>65.592561752492202</v>
      </c>
      <c r="N354">
        <v>27.27350364536882</v>
      </c>
      <c r="O354">
        <v>9.58626619083104</v>
      </c>
      <c r="P354">
        <v>4.3445991370643151</v>
      </c>
      <c r="Q354">
        <v>1.538870953631394</v>
      </c>
      <c r="R354">
        <v>67.31390833655783</v>
      </c>
      <c r="S354">
        <v>57.702527069830879</v>
      </c>
      <c r="T354">
        <v>50.144018867494097</v>
      </c>
      <c r="U354">
        <v>34.771141401365199</v>
      </c>
      <c r="V354">
        <v>15.97938373479013</v>
      </c>
      <c r="W354" t="s">
        <v>344</v>
      </c>
      <c r="X354" t="s">
        <v>524</v>
      </c>
      <c r="Y354" t="s">
        <v>346</v>
      </c>
      <c r="Z354" t="s">
        <v>347</v>
      </c>
      <c r="AA354" t="s">
        <v>348</v>
      </c>
      <c r="AB354" t="s">
        <v>349</v>
      </c>
      <c r="AC354" t="s">
        <v>350</v>
      </c>
      <c r="AD354" t="s">
        <v>351</v>
      </c>
      <c r="AE354" t="s">
        <v>352</v>
      </c>
      <c r="AF354" t="s">
        <v>353</v>
      </c>
      <c r="AG354" t="s">
        <v>354</v>
      </c>
      <c r="AH354" t="s">
        <v>355</v>
      </c>
      <c r="AI354" t="s">
        <v>356</v>
      </c>
      <c r="AJ354" t="s">
        <v>357</v>
      </c>
      <c r="AK354" t="s">
        <v>358</v>
      </c>
      <c r="AL354" t="s">
        <v>359</v>
      </c>
      <c r="AM354" t="s">
        <v>360</v>
      </c>
      <c r="AN354" t="s">
        <v>361</v>
      </c>
      <c r="AO354" t="s">
        <v>362</v>
      </c>
      <c r="AP354" t="s">
        <v>363</v>
      </c>
      <c r="AQ354" t="s">
        <v>364</v>
      </c>
      <c r="AR354" t="s">
        <v>365</v>
      </c>
      <c r="AS354">
        <v>28.21230464162452</v>
      </c>
      <c r="AT354">
        <v>22.623604425132299</v>
      </c>
      <c r="AU354">
        <v>5.1212278926930734</v>
      </c>
      <c r="AV354">
        <v>9.4903796686031008</v>
      </c>
      <c r="AW354">
        <v>58.537432502784647</v>
      </c>
      <c r="AX354">
        <v>51.994001394609647</v>
      </c>
      <c r="AY354">
        <v>72.49470716377806</v>
      </c>
      <c r="AZ354">
        <v>72.071944012195388</v>
      </c>
      <c r="BA354">
        <v>24.817314798345169</v>
      </c>
      <c r="BB354">
        <v>64.628165885391383</v>
      </c>
      <c r="BC354">
        <v>66.115710322481249</v>
      </c>
      <c r="BD354">
        <v>24.037193412690009</v>
      </c>
      <c r="BE354">
        <v>57.7207294685835</v>
      </c>
      <c r="BF354">
        <v>48.216383660848003</v>
      </c>
      <c r="BG354">
        <v>84.772249657230788</v>
      </c>
      <c r="BH354">
        <v>9.2004266058958084</v>
      </c>
      <c r="BI354">
        <v>72.472106078704343</v>
      </c>
      <c r="BJ354">
        <v>83.318582127513451</v>
      </c>
      <c r="BK354">
        <v>45.909053131614151</v>
      </c>
      <c r="BL354">
        <v>43.438584960159723</v>
      </c>
      <c r="BM354">
        <v>12.975362602700541</v>
      </c>
      <c r="BN354">
        <v>64.224605578007257</v>
      </c>
      <c r="BO354">
        <v>10745.799575703761</v>
      </c>
      <c r="BP354">
        <v>9071.4996684383605</v>
      </c>
      <c r="BQ354">
        <v>7237.2353458775797</v>
      </c>
      <c r="BR354">
        <v>4092.1029185338962</v>
      </c>
      <c r="BS354">
        <v>794.94475752071776</v>
      </c>
      <c r="BT354">
        <v>2439.9142034430902</v>
      </c>
      <c r="BU354">
        <v>1013.50848006879</v>
      </c>
      <c r="BV354">
        <v>356.50607991768692</v>
      </c>
      <c r="BW354">
        <v>161.50215717153171</v>
      </c>
      <c r="BX354">
        <v>57.18986334920335</v>
      </c>
      <c r="BY354">
        <v>8315.8083499558379</v>
      </c>
      <c r="BZ354">
        <v>7129.4250778316946</v>
      </c>
      <c r="CA354">
        <v>6196.800873775851</v>
      </c>
      <c r="CB354">
        <v>4296.8158951153546</v>
      </c>
      <c r="CC354">
        <v>1974.111285445267</v>
      </c>
      <c r="CD354">
        <v>1116.990662827279</v>
      </c>
      <c r="CE354">
        <v>600.51911970077276</v>
      </c>
      <c r="CF354">
        <v>566.44341211215965</v>
      </c>
      <c r="CG354">
        <v>303.45365156313898</v>
      </c>
      <c r="CH354">
        <v>2031.4163944473</v>
      </c>
      <c r="CI354">
        <v>1364.539992317189</v>
      </c>
      <c r="CJ354">
        <v>4421.4374085378786</v>
      </c>
      <c r="CK354">
        <v>2530.2893486256539</v>
      </c>
      <c r="CL354">
        <v>1137.895385625231</v>
      </c>
      <c r="CM354">
        <v>798.51075374655579</v>
      </c>
      <c r="CN354">
        <v>1641.9109526400939</v>
      </c>
      <c r="CO354">
        <v>544.80799861716866</v>
      </c>
      <c r="CP354">
        <v>1665.225538203126</v>
      </c>
      <c r="CQ354">
        <v>2097.702055685786</v>
      </c>
      <c r="CR354">
        <v>963.56195114527304</v>
      </c>
      <c r="CS354">
        <v>260.11846392360542</v>
      </c>
      <c r="CT354">
        <v>644.42888032134067</v>
      </c>
      <c r="CU354">
        <v>2292.9224320296798</v>
      </c>
      <c r="CV354">
        <v>1225.0341525245981</v>
      </c>
      <c r="CW354">
        <v>2014.860572773691</v>
      </c>
      <c r="CX354">
        <v>858.80980760490991</v>
      </c>
      <c r="CY354">
        <v>2860.7033311018758</v>
      </c>
    </row>
    <row r="355">
      <c r="A355" t="s">
        <v>691</v>
      </c>
      <c r="B355">
        <v>2018</v>
      </c>
      <c r="C355" t="s">
        <v>699</v>
      </c>
      <c r="D355">
        <v>128</v>
      </c>
      <c r="E355" t="s">
        <v>109</v>
      </c>
      <c r="F355" t="s">
        <v>49</v>
      </c>
      <c r="G355" t="s">
        <v>721</v>
      </c>
      <c r="H355">
        <v>71.394748924094813</v>
      </c>
      <c r="I355">
        <v>64.870570255797873</v>
      </c>
      <c r="J355">
        <v>66.459093520720927</v>
      </c>
      <c r="K355">
        <v>69.350803074951315</v>
      </c>
      <c r="L355">
        <v>59.288101066672112</v>
      </c>
      <c r="M355">
        <v>72.051404036970638</v>
      </c>
      <c r="N355">
        <v>77.112952248414572</v>
      </c>
      <c r="O355">
        <v>77.342694578046149</v>
      </c>
      <c r="P355">
        <v>73.568389478462066</v>
      </c>
      <c r="Q355">
        <v>44.181826396582672</v>
      </c>
      <c r="R355">
        <v>65.801735794316969</v>
      </c>
      <c r="S355">
        <v>68.835896867361299</v>
      </c>
      <c r="T355">
        <v>59.889525086841573</v>
      </c>
      <c r="U355">
        <v>67.091287958044418</v>
      </c>
      <c r="V355">
        <v>57.38717038575313</v>
      </c>
      <c r="W355" t="s">
        <v>344</v>
      </c>
      <c r="X355" t="s">
        <v>524</v>
      </c>
      <c r="Y355" t="s">
        <v>346</v>
      </c>
      <c r="Z355" t="s">
        <v>347</v>
      </c>
      <c r="AA355" t="s">
        <v>348</v>
      </c>
      <c r="AB355" t="s">
        <v>349</v>
      </c>
      <c r="AC355" t="s">
        <v>350</v>
      </c>
      <c r="AD355" t="s">
        <v>351</v>
      </c>
      <c r="AE355" t="s">
        <v>352</v>
      </c>
      <c r="AF355" t="s">
        <v>353</v>
      </c>
      <c r="AG355" t="s">
        <v>354</v>
      </c>
      <c r="AH355" t="s">
        <v>355</v>
      </c>
      <c r="AI355" t="s">
        <v>356</v>
      </c>
      <c r="AJ355" t="s">
        <v>357</v>
      </c>
      <c r="AK355" t="s">
        <v>358</v>
      </c>
      <c r="AL355" t="s">
        <v>359</v>
      </c>
      <c r="AM355" t="s">
        <v>360</v>
      </c>
      <c r="AN355" t="s">
        <v>361</v>
      </c>
      <c r="AO355" t="s">
        <v>362</v>
      </c>
      <c r="AP355" t="s">
        <v>363</v>
      </c>
      <c r="AQ355" t="s">
        <v>364</v>
      </c>
      <c r="AR355" t="s">
        <v>365</v>
      </c>
      <c r="AS355">
        <v>50.929820727347909</v>
      </c>
      <c r="AT355">
        <v>52.852985537119757</v>
      </c>
      <c r="AU355">
        <v>63.92313265895443</v>
      </c>
      <c r="AV355">
        <v>56.402195320319471</v>
      </c>
      <c r="AW355">
        <v>71.505375892513541</v>
      </c>
      <c r="AX355">
        <v>75.803932678546033</v>
      </c>
      <c r="AY355">
        <v>64.338016470281516</v>
      </c>
      <c r="AZ355">
        <v>50.314349112070182</v>
      </c>
      <c r="BA355">
        <v>56.892197378581173</v>
      </c>
      <c r="BB355">
        <v>61.911203003720182</v>
      </c>
      <c r="BC355">
        <v>61.880409110849953</v>
      </c>
      <c r="BD355">
        <v>66.889926717883924</v>
      </c>
      <c r="BE355">
        <v>69.545932611392658</v>
      </c>
      <c r="BF355">
        <v>69.539941766460373</v>
      </c>
      <c r="BG355">
        <v>56.747865277607517</v>
      </c>
      <c r="BH355">
        <v>47.12233982443675</v>
      </c>
      <c r="BI355">
        <v>81.382400588839829</v>
      </c>
      <c r="BJ355">
        <v>40.076093430584351</v>
      </c>
      <c r="BK355">
        <v>56.632677004979982</v>
      </c>
      <c r="BL355">
        <v>59.935219995527042</v>
      </c>
      <c r="BM355">
        <v>61.580471997648978</v>
      </c>
      <c r="BN355">
        <v>48.02429518551989</v>
      </c>
      <c r="BO355">
        <v>120.3969087141934</v>
      </c>
      <c r="BP355">
        <v>289.42408620349681</v>
      </c>
      <c r="BQ355">
        <v>556.97919179285088</v>
      </c>
      <c r="BR355">
        <v>1683.1547393622791</v>
      </c>
      <c r="BS355">
        <v>5647.0602888694139</v>
      </c>
      <c r="BT355">
        <v>35.510840551525931</v>
      </c>
      <c r="BU355">
        <v>646.99009321584356</v>
      </c>
      <c r="BV355">
        <v>1262.637836507746</v>
      </c>
      <c r="BW355">
        <v>1581.5002055829721</v>
      </c>
      <c r="BX355">
        <v>1322.6079263617869</v>
      </c>
      <c r="BY355">
        <v>73.487610214194902</v>
      </c>
      <c r="BZ355">
        <v>241.80741786001789</v>
      </c>
      <c r="CA355">
        <v>271.47947925795972</v>
      </c>
      <c r="CB355">
        <v>639.19328070050767</v>
      </c>
      <c r="CC355">
        <v>2221.8005246896801</v>
      </c>
      <c r="CD355">
        <v>161.73410095391361</v>
      </c>
      <c r="CE355">
        <v>77.110770223269199</v>
      </c>
      <c r="CF355">
        <v>3511.3947135273261</v>
      </c>
      <c r="CG355">
        <v>184.27347011905059</v>
      </c>
      <c r="CH355">
        <v>61.365062070711588</v>
      </c>
      <c r="CI355">
        <v>246.99515401722189</v>
      </c>
      <c r="CJ355">
        <v>84.114984314782731</v>
      </c>
      <c r="CK355">
        <v>21.1304762600919</v>
      </c>
      <c r="CL355">
        <v>592.82738805092845</v>
      </c>
      <c r="CM355">
        <v>63.782394988740563</v>
      </c>
      <c r="CN355">
        <v>342.22583373092863</v>
      </c>
      <c r="CO355">
        <v>155.41583707028451</v>
      </c>
      <c r="CP355">
        <v>593.15286447278584</v>
      </c>
      <c r="CQ355">
        <v>244.1399207982771</v>
      </c>
      <c r="CR355">
        <v>42.673706313030429</v>
      </c>
      <c r="CS355">
        <v>225.07176487033561</v>
      </c>
      <c r="CT355">
        <v>118.0240835635711</v>
      </c>
      <c r="CU355">
        <v>65.819422258299952</v>
      </c>
      <c r="CV355">
        <v>145.03533487711141</v>
      </c>
      <c r="CW355">
        <v>468.18525425986411</v>
      </c>
      <c r="CX355">
        <v>775.14746859554793</v>
      </c>
      <c r="CY355">
        <v>117.3952096061618</v>
      </c>
    </row>
    <row r="356">
      <c r="A356" t="s">
        <v>691</v>
      </c>
      <c r="B356">
        <v>2018</v>
      </c>
      <c r="C356" t="s">
        <v>699</v>
      </c>
      <c r="D356">
        <v>129</v>
      </c>
      <c r="E356" t="s">
        <v>109</v>
      </c>
      <c r="F356" t="s">
        <v>48</v>
      </c>
      <c r="G356" t="s">
        <v>197</v>
      </c>
      <c r="H356">
        <v>28.605251075905151</v>
      </c>
      <c r="I356">
        <v>35.12942974420212</v>
      </c>
      <c r="J356">
        <v>33.540906479279137</v>
      </c>
      <c r="K356">
        <v>30.649196925048681</v>
      </c>
      <c r="L356">
        <v>40.711898933327738</v>
      </c>
      <c r="M356">
        <v>27.948595963029369</v>
      </c>
      <c r="N356">
        <v>22.88704775158542</v>
      </c>
      <c r="O356">
        <v>22.65730542195384</v>
      </c>
      <c r="P356">
        <v>26.431610521537959</v>
      </c>
      <c r="Q356">
        <v>55.8181736034173</v>
      </c>
      <c r="R356">
        <v>34.198264205683017</v>
      </c>
      <c r="S356">
        <v>31.16410313263869</v>
      </c>
      <c r="T356">
        <v>40.110474913158463</v>
      </c>
      <c r="U356">
        <v>32.908712041955617</v>
      </c>
      <c r="V356">
        <v>42.612829614246841</v>
      </c>
      <c r="W356" t="s">
        <v>344</v>
      </c>
      <c r="X356" t="s">
        <v>524</v>
      </c>
      <c r="Y356" t="s">
        <v>346</v>
      </c>
      <c r="Z356" t="s">
        <v>347</v>
      </c>
      <c r="AA356" t="s">
        <v>348</v>
      </c>
      <c r="AB356" t="s">
        <v>349</v>
      </c>
      <c r="AC356" t="s">
        <v>350</v>
      </c>
      <c r="AD356" t="s">
        <v>351</v>
      </c>
      <c r="AE356" t="s">
        <v>352</v>
      </c>
      <c r="AF356" t="s">
        <v>353</v>
      </c>
      <c r="AG356" t="s">
        <v>354</v>
      </c>
      <c r="AH356" t="s">
        <v>355</v>
      </c>
      <c r="AI356" t="s">
        <v>356</v>
      </c>
      <c r="AJ356" t="s">
        <v>357</v>
      </c>
      <c r="AK356" t="s">
        <v>358</v>
      </c>
      <c r="AL356" t="s">
        <v>359</v>
      </c>
      <c r="AM356" t="s">
        <v>360</v>
      </c>
      <c r="AN356" t="s">
        <v>361</v>
      </c>
      <c r="AO356" t="s">
        <v>362</v>
      </c>
      <c r="AP356" t="s">
        <v>363</v>
      </c>
      <c r="AQ356" t="s">
        <v>364</v>
      </c>
      <c r="AR356" t="s">
        <v>365</v>
      </c>
      <c r="AS356">
        <v>49.070179272652076</v>
      </c>
      <c r="AT356">
        <v>47.147014462880207</v>
      </c>
      <c r="AU356">
        <v>36.076867341045663</v>
      </c>
      <c r="AV356">
        <v>43.597804679680493</v>
      </c>
      <c r="AW356">
        <v>28.49462410748648</v>
      </c>
      <c r="AX356">
        <v>24.196067321454031</v>
      </c>
      <c r="AY356">
        <v>35.661983529718462</v>
      </c>
      <c r="AZ356">
        <v>49.685650887929818</v>
      </c>
      <c r="BA356">
        <v>43.107802621418898</v>
      </c>
      <c r="BB356">
        <v>38.088796996279846</v>
      </c>
      <c r="BC356">
        <v>38.119590889150032</v>
      </c>
      <c r="BD356">
        <v>33.110073282116069</v>
      </c>
      <c r="BE356">
        <v>30.45406738860736</v>
      </c>
      <c r="BF356">
        <v>30.460058233539659</v>
      </c>
      <c r="BG356">
        <v>43.252134722392491</v>
      </c>
      <c r="BH356">
        <v>52.877660175563271</v>
      </c>
      <c r="BI356">
        <v>18.617599411160128</v>
      </c>
      <c r="BJ356">
        <v>59.923906569415678</v>
      </c>
      <c r="BK356">
        <v>43.367322995020032</v>
      </c>
      <c r="BL356">
        <v>40.064780004472979</v>
      </c>
      <c r="BM356">
        <v>38.419528002351029</v>
      </c>
      <c r="BN356">
        <v>51.975704814480117</v>
      </c>
      <c r="BO356">
        <v>48.238614946232197</v>
      </c>
      <c r="BP356">
        <v>156.73213696864221</v>
      </c>
      <c r="BQ356">
        <v>281.09903390427462</v>
      </c>
      <c r="BR356">
        <v>743.86075971305081</v>
      </c>
      <c r="BS356">
        <v>3877.7181865265761</v>
      </c>
      <c r="BT356">
        <v>13.77458424506068</v>
      </c>
      <c r="BU356">
        <v>192.0260180226488</v>
      </c>
      <c r="BV356">
        <v>369.8858858635038</v>
      </c>
      <c r="BW356">
        <v>568.20052430180203</v>
      </c>
      <c r="BX356">
        <v>1670.9485520188491</v>
      </c>
      <c r="BY356">
        <v>38.192741872416349</v>
      </c>
      <c r="BZ356">
        <v>109.4735690441731</v>
      </c>
      <c r="CA356">
        <v>181.82095827983429</v>
      </c>
      <c r="CB356">
        <v>313.52845136733981</v>
      </c>
      <c r="CC356">
        <v>1649.7974470431459</v>
      </c>
      <c r="CD356">
        <v>155.8285738093746</v>
      </c>
      <c r="CE356">
        <v>68.785945808245543</v>
      </c>
      <c r="CF356">
        <v>1981.7570884368861</v>
      </c>
      <c r="CG356">
        <v>142.43982370315649</v>
      </c>
      <c r="CH356">
        <v>24.453747081421529</v>
      </c>
      <c r="CI356">
        <v>78.839067624851893</v>
      </c>
      <c r="CJ356">
        <v>46.624178826245107</v>
      </c>
      <c r="CK356">
        <v>20.866442378417918</v>
      </c>
      <c r="CL356">
        <v>449.1914042731612</v>
      </c>
      <c r="CM356">
        <v>39.2399852820934</v>
      </c>
      <c r="CN356">
        <v>210.8180757200895</v>
      </c>
      <c r="CO356">
        <v>76.929815999076652</v>
      </c>
      <c r="CP356">
        <v>259.74081629384278</v>
      </c>
      <c r="CQ356">
        <v>106.9387752670505</v>
      </c>
      <c r="CR356">
        <v>32.525080644457653</v>
      </c>
      <c r="CS356">
        <v>252.56106429070209</v>
      </c>
      <c r="CT356">
        <v>27.000003597303309</v>
      </c>
      <c r="CU356">
        <v>98.416701136076156</v>
      </c>
      <c r="CV356">
        <v>111.0629859992932</v>
      </c>
      <c r="CW356">
        <v>312.96688682647022</v>
      </c>
      <c r="CX356">
        <v>483.60785342462361</v>
      </c>
      <c r="CY356">
        <v>127.0544156359352</v>
      </c>
    </row>
    <row r="357">
      <c r="A357" t="s">
        <v>691</v>
      </c>
      <c r="B357">
        <v>2018</v>
      </c>
      <c r="C357" t="s">
        <v>699</v>
      </c>
      <c r="D357">
        <v>135</v>
      </c>
      <c r="E357" t="s">
        <v>45</v>
      </c>
      <c r="F357" t="s">
        <v>44</v>
      </c>
      <c r="G357" t="s">
        <v>722</v>
      </c>
      <c r="H357">
        <v>0</v>
      </c>
      <c r="I357">
        <v>0.017237412956536802</v>
      </c>
      <c r="J357">
        <v>0.1047758049580573</v>
      </c>
      <c r="K357">
        <v>0.29735510902489409</v>
      </c>
      <c r="L357">
        <v>1.348204500705636</v>
      </c>
      <c r="M357">
        <v>0</v>
      </c>
      <c r="N357">
        <v>1.0702746228946689</v>
      </c>
      <c r="O357">
        <v>1.9567386100412829</v>
      </c>
      <c r="P357">
        <v>1.4908020831894171</v>
      </c>
      <c r="Q357">
        <v>2.7355428505802868</v>
      </c>
      <c r="R357">
        <v>0</v>
      </c>
      <c r="S357">
        <v>0</v>
      </c>
      <c r="T357">
        <v>0.059340353189206101</v>
      </c>
      <c r="U357">
        <v>0</v>
      </c>
      <c r="V357">
        <v>0.057272056175247402</v>
      </c>
      <c r="W357" t="s">
        <v>344</v>
      </c>
      <c r="X357" t="s">
        <v>524</v>
      </c>
      <c r="Y357" t="s">
        <v>346</v>
      </c>
      <c r="Z357" t="s">
        <v>347</v>
      </c>
      <c r="AA357" t="s">
        <v>348</v>
      </c>
      <c r="AB357" t="s">
        <v>349</v>
      </c>
      <c r="AC357" t="s">
        <v>350</v>
      </c>
      <c r="AD357" t="s">
        <v>351</v>
      </c>
      <c r="AE357" t="s">
        <v>352</v>
      </c>
      <c r="AF357" t="s">
        <v>353</v>
      </c>
      <c r="AG357" t="s">
        <v>354</v>
      </c>
      <c r="AH357" t="s">
        <v>355</v>
      </c>
      <c r="AI357" t="s">
        <v>356</v>
      </c>
      <c r="AJ357" t="s">
        <v>357</v>
      </c>
      <c r="AK357" t="s">
        <v>358</v>
      </c>
      <c r="AL357" t="s">
        <v>359</v>
      </c>
      <c r="AM357" t="s">
        <v>360</v>
      </c>
      <c r="AN357" t="s">
        <v>361</v>
      </c>
      <c r="AO357" t="s">
        <v>362</v>
      </c>
      <c r="AP357" t="s">
        <v>363</v>
      </c>
      <c r="AQ357" t="s">
        <v>364</v>
      </c>
      <c r="AR357" t="s">
        <v>365</v>
      </c>
      <c r="AS357">
        <v>0</v>
      </c>
      <c r="AT357">
        <v>0</v>
      </c>
      <c r="AU357">
        <v>1.630659489383127</v>
      </c>
      <c r="AV357">
        <v>0</v>
      </c>
      <c r="AW357">
        <v>0</v>
      </c>
      <c r="AX357">
        <v>2.0850425156408989</v>
      </c>
      <c r="AY357">
        <v>0</v>
      </c>
      <c r="AZ357">
        <v>0</v>
      </c>
      <c r="BA357">
        <v>0</v>
      </c>
      <c r="BB357">
        <v>0</v>
      </c>
      <c r="BC357">
        <v>0</v>
      </c>
      <c r="BD357">
        <v>0</v>
      </c>
      <c r="BE357">
        <v>0.056344822746331603</v>
      </c>
      <c r="BF357">
        <v>0.47084316115425362</v>
      </c>
      <c r="BG357">
        <v>0</v>
      </c>
      <c r="BH357">
        <v>0</v>
      </c>
      <c r="BI357">
        <v>0</v>
      </c>
      <c r="BJ357">
        <v>0.1152423088700003</v>
      </c>
      <c r="BK357">
        <v>0</v>
      </c>
      <c r="BL357">
        <v>0.098385562860134099</v>
      </c>
      <c r="BM357">
        <v>0.27309882583969419</v>
      </c>
      <c r="BN357">
        <v>0.023813898913363999</v>
      </c>
      <c r="BO357">
        <v>0</v>
      </c>
      <c r="BP357">
        <v>2.7697565894663598</v>
      </c>
      <c r="BQ357">
        <v>16.847785745455301</v>
      </c>
      <c r="BR357">
        <v>47.799761735145587</v>
      </c>
      <c r="BS357">
        <v>216.69567489889329</v>
      </c>
      <c r="BT357">
        <v>0</v>
      </c>
      <c r="BU357">
        <v>39.772389364076659</v>
      </c>
      <c r="BV357">
        <v>72.76964747303002</v>
      </c>
      <c r="BW357">
        <v>55.417713983525999</v>
      </c>
      <c r="BX357">
        <v>101.74448860635739</v>
      </c>
      <c r="BY357">
        <v>0</v>
      </c>
      <c r="BZ357">
        <v>0</v>
      </c>
      <c r="CA357">
        <v>7.333284423507088</v>
      </c>
      <c r="CB357">
        <v>0</v>
      </c>
      <c r="CC357">
        <v>7.0754551184633803</v>
      </c>
      <c r="CD357">
        <v>0</v>
      </c>
      <c r="CE357">
        <v>0</v>
      </c>
      <c r="CF357">
        <v>180.41120750652451</v>
      </c>
      <c r="CG357">
        <v>0</v>
      </c>
      <c r="CH357">
        <v>0</v>
      </c>
      <c r="CI357">
        <v>54.720233526181453</v>
      </c>
      <c r="CJ357">
        <v>0</v>
      </c>
      <c r="CK357">
        <v>0</v>
      </c>
      <c r="CL357">
        <v>0</v>
      </c>
      <c r="CM357">
        <v>0</v>
      </c>
      <c r="CN357">
        <v>0</v>
      </c>
      <c r="CO357">
        <v>0</v>
      </c>
      <c r="CP357">
        <v>1.6255310465850641</v>
      </c>
      <c r="CQ357">
        <v>20.484503234548491</v>
      </c>
      <c r="CR357">
        <v>0</v>
      </c>
      <c r="CS357">
        <v>0</v>
      </c>
      <c r="CT357">
        <v>0</v>
      </c>
      <c r="CU357">
        <v>3.1714614960983449</v>
      </c>
      <c r="CV357">
        <v>0</v>
      </c>
      <c r="CW357">
        <v>4.5635278340407286</v>
      </c>
      <c r="CX357">
        <v>18.07579157962801</v>
      </c>
      <c r="CY357">
        <v>1.06072274535403</v>
      </c>
    </row>
    <row r="358">
      <c r="A358" t="s">
        <v>691</v>
      </c>
      <c r="B358">
        <v>2018</v>
      </c>
      <c r="C358" t="s">
        <v>699</v>
      </c>
      <c r="D358">
        <v>136</v>
      </c>
      <c r="E358" t="s">
        <v>45</v>
      </c>
      <c r="F358" t="s">
        <v>43</v>
      </c>
      <c r="G358" t="s">
        <v>723</v>
      </c>
      <c r="H358">
        <v>0</v>
      </c>
      <c r="I358">
        <v>0</v>
      </c>
      <c r="J358">
        <v>0.1177051481875262</v>
      </c>
      <c r="K358">
        <v>0.8829740114412109</v>
      </c>
      <c r="L358">
        <v>16.3928866473677</v>
      </c>
      <c r="M358">
        <v>0.1849835003334491</v>
      </c>
      <c r="N358">
        <v>2.383189905079556</v>
      </c>
      <c r="O358">
        <v>6.7286865615019966</v>
      </c>
      <c r="P358">
        <v>11.640269194117</v>
      </c>
      <c r="Q358">
        <v>33.52025264631677</v>
      </c>
      <c r="R358">
        <v>0</v>
      </c>
      <c r="S358">
        <v>0</v>
      </c>
      <c r="T358">
        <v>0.076338691997838895</v>
      </c>
      <c r="U358">
        <v>0.021135817091372001</v>
      </c>
      <c r="V358">
        <v>6.1397684289782024</v>
      </c>
      <c r="W358" t="s">
        <v>344</v>
      </c>
      <c r="X358" t="s">
        <v>524</v>
      </c>
      <c r="Y358" t="s">
        <v>346</v>
      </c>
      <c r="Z358" t="s">
        <v>347</v>
      </c>
      <c r="AA358" t="s">
        <v>348</v>
      </c>
      <c r="AB358" t="s">
        <v>349</v>
      </c>
      <c r="AC358" t="s">
        <v>350</v>
      </c>
      <c r="AD358" t="s">
        <v>351</v>
      </c>
      <c r="AE358" t="s">
        <v>352</v>
      </c>
      <c r="AF358" t="s">
        <v>353</v>
      </c>
      <c r="AG358" t="s">
        <v>354</v>
      </c>
      <c r="AH358" t="s">
        <v>355</v>
      </c>
      <c r="AI358" t="s">
        <v>356</v>
      </c>
      <c r="AJ358" t="s">
        <v>357</v>
      </c>
      <c r="AK358" t="s">
        <v>358</v>
      </c>
      <c r="AL358" t="s">
        <v>359</v>
      </c>
      <c r="AM358" t="s">
        <v>360</v>
      </c>
      <c r="AN358" t="s">
        <v>361</v>
      </c>
      <c r="AO358" t="s">
        <v>362</v>
      </c>
      <c r="AP358" t="s">
        <v>363</v>
      </c>
      <c r="AQ358" t="s">
        <v>364</v>
      </c>
      <c r="AR358" t="s">
        <v>365</v>
      </c>
      <c r="AS358">
        <v>0.6787026174427202</v>
      </c>
      <c r="AT358">
        <v>1.5817657044798059</v>
      </c>
      <c r="AU358">
        <v>11.771471173557369</v>
      </c>
      <c r="AV358">
        <v>1.5540136361167589</v>
      </c>
      <c r="AW358">
        <v>0.25456659936432158</v>
      </c>
      <c r="AX358">
        <v>1.626412456197919</v>
      </c>
      <c r="AY358">
        <v>0.79865012934279556</v>
      </c>
      <c r="AZ358">
        <v>0.16804580472194031</v>
      </c>
      <c r="BA358">
        <v>9.3618991394133531</v>
      </c>
      <c r="BB358">
        <v>1.0598381867428699</v>
      </c>
      <c r="BC358">
        <v>1.812331188313941</v>
      </c>
      <c r="BD358">
        <v>0.41794946445002717</v>
      </c>
      <c r="BE358">
        <v>8.4017934335070716</v>
      </c>
      <c r="BF358">
        <v>1.5954796883858231</v>
      </c>
      <c r="BG358">
        <v>0.37641953463247119</v>
      </c>
      <c r="BH358">
        <v>1.104404002639944</v>
      </c>
      <c r="BI358">
        <v>0</v>
      </c>
      <c r="BJ358">
        <v>1.0132838722730051</v>
      </c>
      <c r="BK358">
        <v>1.8239621639828161</v>
      </c>
      <c r="BL358">
        <v>1.1471852072085791</v>
      </c>
      <c r="BM358">
        <v>3.2757221920955431</v>
      </c>
      <c r="BN358">
        <v>1.7496539113215721</v>
      </c>
      <c r="BO358">
        <v>0</v>
      </c>
      <c r="BP358">
        <v>0</v>
      </c>
      <c r="BQ358">
        <v>18.92680393717184</v>
      </c>
      <c r="BR358">
        <v>141.93785841992101</v>
      </c>
      <c r="BS358">
        <v>2634.8136604893261</v>
      </c>
      <c r="BT358">
        <v>6.8810221434757919</v>
      </c>
      <c r="BU358">
        <v>88.561528794361834</v>
      </c>
      <c r="BV358">
        <v>250.23482775079719</v>
      </c>
      <c r="BW358">
        <v>432.70472731749118</v>
      </c>
      <c r="BX358">
        <v>1246.7364430909699</v>
      </c>
      <c r="BY358">
        <v>0</v>
      </c>
      <c r="BZ358">
        <v>0</v>
      </c>
      <c r="CA358">
        <v>9.4339401579511737</v>
      </c>
      <c r="CB358">
        <v>2.611841635744871</v>
      </c>
      <c r="CC358">
        <v>758.51399195562396</v>
      </c>
      <c r="CD358">
        <v>26.871412887036659</v>
      </c>
      <c r="CE358">
        <v>41.986260481635483</v>
      </c>
      <c r="CF358">
        <v>1302.35977675089</v>
      </c>
      <c r="CG358">
        <v>49.689383241287402</v>
      </c>
      <c r="CH358">
        <v>8.8341893608466773</v>
      </c>
      <c r="CI358">
        <v>42.683863156471141</v>
      </c>
      <c r="CJ358">
        <v>48.709508547048863</v>
      </c>
      <c r="CK358">
        <v>5.8997230558565583</v>
      </c>
      <c r="CL358">
        <v>429.25118684224498</v>
      </c>
      <c r="CM358">
        <v>13.09478890126957</v>
      </c>
      <c r="CN358">
        <v>45.007251882947372</v>
      </c>
      <c r="CO358">
        <v>9.4729117222947288</v>
      </c>
      <c r="CP358">
        <v>242.38919225368289</v>
      </c>
      <c r="CQ358">
        <v>69.412941577564112</v>
      </c>
      <c r="CR358">
        <v>4.2785645385868589</v>
      </c>
      <c r="CS358">
        <v>31.224190466743341</v>
      </c>
      <c r="CT358">
        <v>0</v>
      </c>
      <c r="CU358">
        <v>27.885511988104799</v>
      </c>
      <c r="CV358">
        <v>48.67048635017359</v>
      </c>
      <c r="CW358">
        <v>53.211177246996677</v>
      </c>
      <c r="CX358">
        <v>216.81261878378609</v>
      </c>
      <c r="CY358">
        <v>77.933382810948984</v>
      </c>
    </row>
    <row r="359">
      <c r="A359" t="s">
        <v>691</v>
      </c>
      <c r="B359">
        <v>2018</v>
      </c>
      <c r="C359" t="s">
        <v>699</v>
      </c>
      <c r="D359">
        <v>137</v>
      </c>
      <c r="E359" t="s">
        <v>45</v>
      </c>
      <c r="F359" t="s">
        <v>42</v>
      </c>
      <c r="G359" t="s">
        <v>724</v>
      </c>
      <c r="H359">
        <v>1.0491025579904849</v>
      </c>
      <c r="I359">
        <v>2.7593889126906181</v>
      </c>
      <c r="J359">
        <v>4.9894989498469258</v>
      </c>
      <c r="K359">
        <v>13.91776827866844</v>
      </c>
      <c r="L359">
        <v>41.537409413404283</v>
      </c>
      <c r="M359">
        <v>1.139963608423902</v>
      </c>
      <c r="N359">
        <v>19.124451116928</v>
      </c>
      <c r="O359">
        <v>35.212302937639343</v>
      </c>
      <c r="P359">
        <v>44.698422146018721</v>
      </c>
      <c r="Q359">
        <v>44.310832887293188</v>
      </c>
      <c r="R359">
        <v>0.90401806619227543</v>
      </c>
      <c r="S359">
        <v>2.8431185452783709</v>
      </c>
      <c r="T359">
        <v>3.5323919733171181</v>
      </c>
      <c r="U359">
        <v>7.6885782759755186</v>
      </c>
      <c r="V359">
        <v>25.14149149796113</v>
      </c>
      <c r="W359" t="s">
        <v>344</v>
      </c>
      <c r="X359" t="s">
        <v>524</v>
      </c>
      <c r="Y359" t="s">
        <v>346</v>
      </c>
      <c r="Z359" t="s">
        <v>347</v>
      </c>
      <c r="AA359" t="s">
        <v>348</v>
      </c>
      <c r="AB359" t="s">
        <v>349</v>
      </c>
      <c r="AC359" t="s">
        <v>350</v>
      </c>
      <c r="AD359" t="s">
        <v>351</v>
      </c>
      <c r="AE359" t="s">
        <v>352</v>
      </c>
      <c r="AF359" t="s">
        <v>353</v>
      </c>
      <c r="AG359" t="s">
        <v>354</v>
      </c>
      <c r="AH359" t="s">
        <v>355</v>
      </c>
      <c r="AI359" t="s">
        <v>356</v>
      </c>
      <c r="AJ359" t="s">
        <v>357</v>
      </c>
      <c r="AK359" t="s">
        <v>358</v>
      </c>
      <c r="AL359" t="s">
        <v>359</v>
      </c>
      <c r="AM359" t="s">
        <v>360</v>
      </c>
      <c r="AN359" t="s">
        <v>361</v>
      </c>
      <c r="AO359" t="s">
        <v>362</v>
      </c>
      <c r="AP359" t="s">
        <v>363</v>
      </c>
      <c r="AQ359" t="s">
        <v>364</v>
      </c>
      <c r="AR359" t="s">
        <v>365</v>
      </c>
      <c r="AS359">
        <v>7.3421118990850456</v>
      </c>
      <c r="AT359">
        <v>3.9146614402004958</v>
      </c>
      <c r="AU359">
        <v>36.275232843095871</v>
      </c>
      <c r="AV359">
        <v>8.6638011279526825</v>
      </c>
      <c r="AW359">
        <v>2.2183940215817128</v>
      </c>
      <c r="AX359">
        <v>8.7040294183991804</v>
      </c>
      <c r="AY359">
        <v>1.344973419063481</v>
      </c>
      <c r="AZ359">
        <v>1.028180852297911</v>
      </c>
      <c r="BA359">
        <v>13.36436262558116</v>
      </c>
      <c r="BB359">
        <v>7.2783682191342871</v>
      </c>
      <c r="BC359">
        <v>20.457384994577659</v>
      </c>
      <c r="BD359">
        <v>9.8332535568009298</v>
      </c>
      <c r="BE359">
        <v>21.105211742640211</v>
      </c>
      <c r="BF359">
        <v>6.0033384537673733</v>
      </c>
      <c r="BG359">
        <v>6.2394190570679866</v>
      </c>
      <c r="BH359">
        <v>15.7895362543389</v>
      </c>
      <c r="BI359">
        <v>16.309326520948758</v>
      </c>
      <c r="BJ359">
        <v>4.8393690883126821</v>
      </c>
      <c r="BK359">
        <v>7.7735101969324063</v>
      </c>
      <c r="BL359">
        <v>15.595368055131409</v>
      </c>
      <c r="BM359">
        <v>15.46913451384953</v>
      </c>
      <c r="BN359">
        <v>3.7145814377163391</v>
      </c>
      <c r="BO359">
        <v>168.63552366042569</v>
      </c>
      <c r="BP359">
        <v>443.38646658267271</v>
      </c>
      <c r="BQ359">
        <v>802.30363601449801</v>
      </c>
      <c r="BR359">
        <v>2237.277878920263</v>
      </c>
      <c r="BS359">
        <v>6676.269780792356</v>
      </c>
      <c r="BT359">
        <v>42.404402653110822</v>
      </c>
      <c r="BU359">
        <v>710.68219308005393</v>
      </c>
      <c r="BV359">
        <v>1309.519247147422</v>
      </c>
      <c r="BW359">
        <v>1661.5782885837559</v>
      </c>
      <c r="BX359">
        <v>1648.0761874678931</v>
      </c>
      <c r="BY359">
        <v>111.68035208661129</v>
      </c>
      <c r="BZ359">
        <v>351.28098690419102</v>
      </c>
      <c r="CA359">
        <v>436.53321295633572</v>
      </c>
      <c r="CB359">
        <v>950.10989043210213</v>
      </c>
      <c r="CC359">
        <v>3106.0085246587382</v>
      </c>
      <c r="CD359">
        <v>290.69126187625147</v>
      </c>
      <c r="CE359">
        <v>103.9104555498793</v>
      </c>
      <c r="CF359">
        <v>4013.3814584913789</v>
      </c>
      <c r="CG359">
        <v>277.02391058091968</v>
      </c>
      <c r="CH359">
        <v>76.984619791286434</v>
      </c>
      <c r="CI359">
        <v>228.43012495942119</v>
      </c>
      <c r="CJ359">
        <v>82.029654593978989</v>
      </c>
      <c r="CK359">
        <v>36.097195582653256</v>
      </c>
      <c r="CL359">
        <v>612.76760548184404</v>
      </c>
      <c r="CM359">
        <v>89.927591369564368</v>
      </c>
      <c r="CN359">
        <v>508.03665756807072</v>
      </c>
      <c r="CO359">
        <v>222.87274134706649</v>
      </c>
      <c r="CP359">
        <v>608.87895746636116</v>
      </c>
      <c r="CQ359">
        <v>261.1812512532149</v>
      </c>
      <c r="CR359">
        <v>70.920222418901218</v>
      </c>
      <c r="CS359">
        <v>446.40863869429432</v>
      </c>
      <c r="CT359">
        <v>145.02408716087439</v>
      </c>
      <c r="CU359">
        <v>133.17914991017301</v>
      </c>
      <c r="CV359">
        <v>207.42783452623109</v>
      </c>
      <c r="CW359">
        <v>723.37743600529689</v>
      </c>
      <c r="CX359">
        <v>1023.866911656758</v>
      </c>
      <c r="CY359">
        <v>165.45551968579389</v>
      </c>
    </row>
    <row r="360">
      <c r="A360" t="s">
        <v>691</v>
      </c>
      <c r="B360">
        <v>2018</v>
      </c>
      <c r="C360" t="s">
        <v>699</v>
      </c>
      <c r="D360">
        <v>138</v>
      </c>
      <c r="E360" t="s">
        <v>45</v>
      </c>
      <c r="F360" t="s">
        <v>41</v>
      </c>
      <c r="G360" t="s">
        <v>197</v>
      </c>
      <c r="H360">
        <v>32.099942329937349</v>
      </c>
      <c r="I360">
        <v>40.767443028805793</v>
      </c>
      <c r="J360">
        <v>49.779900306561153</v>
      </c>
      <c r="K360">
        <v>59.44554747876348</v>
      </c>
      <c r="L360">
        <v>35.775631919930483</v>
      </c>
      <c r="M360">
        <v>33.082491138750477</v>
      </c>
      <c r="N360">
        <v>50.14858070972894</v>
      </c>
      <c r="O360">
        <v>46.516005699986351</v>
      </c>
      <c r="P360">
        <v>37.825907439610553</v>
      </c>
      <c r="Q360">
        <v>17.895742168225102</v>
      </c>
      <c r="R360">
        <v>31.78207359724987</v>
      </c>
      <c r="S360">
        <v>39.454354384890607</v>
      </c>
      <c r="T360">
        <v>46.187910114001703</v>
      </c>
      <c r="U360">
        <v>57.519144505568057</v>
      </c>
      <c r="V360">
        <v>52.68208428209519</v>
      </c>
      <c r="W360" t="s">
        <v>344</v>
      </c>
      <c r="X360" t="s">
        <v>524</v>
      </c>
      <c r="Y360" t="s">
        <v>346</v>
      </c>
      <c r="Z360" t="s">
        <v>347</v>
      </c>
      <c r="AA360" t="s">
        <v>348</v>
      </c>
      <c r="AB360" t="s">
        <v>349</v>
      </c>
      <c r="AC360" t="s">
        <v>350</v>
      </c>
      <c r="AD360" t="s">
        <v>351</v>
      </c>
      <c r="AE360" t="s">
        <v>352</v>
      </c>
      <c r="AF360" t="s">
        <v>353</v>
      </c>
      <c r="AG360" t="s">
        <v>354</v>
      </c>
      <c r="AH360" t="s">
        <v>355</v>
      </c>
      <c r="AI360" t="s">
        <v>356</v>
      </c>
      <c r="AJ360" t="s">
        <v>357</v>
      </c>
      <c r="AK360" t="s">
        <v>358</v>
      </c>
      <c r="AL360" t="s">
        <v>359</v>
      </c>
      <c r="AM360" t="s">
        <v>360</v>
      </c>
      <c r="AN360" t="s">
        <v>361</v>
      </c>
      <c r="AO360" t="s">
        <v>362</v>
      </c>
      <c r="AP360" t="s">
        <v>363</v>
      </c>
      <c r="AQ360" t="s">
        <v>364</v>
      </c>
      <c r="AR360" t="s">
        <v>365</v>
      </c>
      <c r="AS360">
        <v>63.766880841847687</v>
      </c>
      <c r="AT360">
        <v>71.879968430187418</v>
      </c>
      <c r="AU360">
        <v>45.202797555321858</v>
      </c>
      <c r="AV360">
        <v>80.291805567327401</v>
      </c>
      <c r="AW360">
        <v>38.989606876269363</v>
      </c>
      <c r="AX360">
        <v>35.59051421515219</v>
      </c>
      <c r="AY360">
        <v>25.361669287815509</v>
      </c>
      <c r="AZ360">
        <v>26.731829330784691</v>
      </c>
      <c r="BA360">
        <v>52.45642343666033</v>
      </c>
      <c r="BB360">
        <v>27.03362770873137</v>
      </c>
      <c r="BC360">
        <v>11.614573494626891</v>
      </c>
      <c r="BD360">
        <v>65.711603566059168</v>
      </c>
      <c r="BE360">
        <v>12.71592053252304</v>
      </c>
      <c r="BF360">
        <v>43.713955035844471</v>
      </c>
      <c r="BG360">
        <v>8.6119117510687051</v>
      </c>
      <c r="BH360">
        <v>73.905633137125221</v>
      </c>
      <c r="BI360">
        <v>11.21856740034691</v>
      </c>
      <c r="BJ360">
        <v>10.71352260303089</v>
      </c>
      <c r="BK360">
        <v>44.493474507470737</v>
      </c>
      <c r="BL360">
        <v>39.720476214640229</v>
      </c>
      <c r="BM360">
        <v>68.006681865514665</v>
      </c>
      <c r="BN360">
        <v>30.287345174041601</v>
      </c>
      <c r="BO360">
        <v>5159.8297450033897</v>
      </c>
      <c r="BP360">
        <v>6550.628812423317</v>
      </c>
      <c r="BQ360">
        <v>8004.5301978906164</v>
      </c>
      <c r="BR360">
        <v>9555.8573552616981</v>
      </c>
      <c r="BS360">
        <v>5750.1845601065634</v>
      </c>
      <c r="BT360">
        <v>1230.6035601918011</v>
      </c>
      <c r="BU360">
        <v>1863.5673829663949</v>
      </c>
      <c r="BV360">
        <v>1729.895510453513</v>
      </c>
      <c r="BW360">
        <v>1406.105708660541</v>
      </c>
      <c r="BX360">
        <v>665.60578086029477</v>
      </c>
      <c r="BY360">
        <v>3926.2856596811962</v>
      </c>
      <c r="BZ360">
        <v>4874.7754711139096</v>
      </c>
      <c r="CA360">
        <v>5707.9047155884582</v>
      </c>
      <c r="CB360">
        <v>7107.8821236296317</v>
      </c>
      <c r="CC360">
        <v>6508.4047575398426</v>
      </c>
      <c r="CD360">
        <v>2524.678908821757</v>
      </c>
      <c r="CE360">
        <v>1907.976048143048</v>
      </c>
      <c r="CF360">
        <v>5001.1000719185286</v>
      </c>
      <c r="CG360">
        <v>2567.320006238419</v>
      </c>
      <c r="CH360">
        <v>1353.050915202695</v>
      </c>
      <c r="CI360">
        <v>934.04390297114901</v>
      </c>
      <c r="CJ360">
        <v>1546.803038720901</v>
      </c>
      <c r="CK360">
        <v>938.49644202073989</v>
      </c>
      <c r="CL360">
        <v>2405.1724636607</v>
      </c>
      <c r="CM360">
        <v>334.01292056598999</v>
      </c>
      <c r="CN360">
        <v>288.43515917860202</v>
      </c>
      <c r="CO360">
        <v>1489.3671906741581</v>
      </c>
      <c r="CP360">
        <v>366.8504505654945</v>
      </c>
      <c r="CQ360">
        <v>1901.8193895637801</v>
      </c>
      <c r="CR360">
        <v>97.887109561246206</v>
      </c>
      <c r="CS360">
        <v>2089.492214916565</v>
      </c>
      <c r="CT360">
        <v>99.756571456109981</v>
      </c>
      <c r="CU360">
        <v>294.83550578130388</v>
      </c>
      <c r="CV360">
        <v>1187.2609456760929</v>
      </c>
      <c r="CW360">
        <v>1842.399367522572</v>
      </c>
      <c r="CX360">
        <v>4501.2079551915776</v>
      </c>
      <c r="CY360">
        <v>1349.06409233415</v>
      </c>
    </row>
    <row r="361">
      <c r="A361" t="s">
        <v>691</v>
      </c>
      <c r="B361">
        <v>2018</v>
      </c>
      <c r="C361" t="s">
        <v>699</v>
      </c>
      <c r="D361">
        <v>139</v>
      </c>
      <c r="E361" t="s">
        <v>45</v>
      </c>
      <c r="F361" t="s">
        <v>19</v>
      </c>
      <c r="G361" t="s">
        <v>197</v>
      </c>
      <c r="H361">
        <v>66.8509551120721</v>
      </c>
      <c r="I361">
        <v>56.455930645546808</v>
      </c>
      <c r="J361">
        <v>45.008119790446408</v>
      </c>
      <c r="K361">
        <v>25.456355122102121</v>
      </c>
      <c r="L361">
        <v>4.9458675185918786</v>
      </c>
      <c r="M361">
        <v>65.592561752492202</v>
      </c>
      <c r="N361">
        <v>27.27350364536882</v>
      </c>
      <c r="O361">
        <v>9.58626619083104</v>
      </c>
      <c r="P361">
        <v>4.3445991370643151</v>
      </c>
      <c r="Q361">
        <v>1.537629447584657</v>
      </c>
      <c r="R361">
        <v>67.31390833655783</v>
      </c>
      <c r="S361">
        <v>57.702527069830879</v>
      </c>
      <c r="T361">
        <v>50.144018867494097</v>
      </c>
      <c r="U361">
        <v>34.771141401365199</v>
      </c>
      <c r="V361">
        <v>15.97938373479013</v>
      </c>
      <c r="W361" t="s">
        <v>344</v>
      </c>
      <c r="X361" t="s">
        <v>524</v>
      </c>
      <c r="Y361" t="s">
        <v>346</v>
      </c>
      <c r="Z361" t="s">
        <v>347</v>
      </c>
      <c r="AA361" t="s">
        <v>348</v>
      </c>
      <c r="AB361" t="s">
        <v>349</v>
      </c>
      <c r="AC361" t="s">
        <v>350</v>
      </c>
      <c r="AD361" t="s">
        <v>351</v>
      </c>
      <c r="AE361" t="s">
        <v>352</v>
      </c>
      <c r="AF361" t="s">
        <v>353</v>
      </c>
      <c r="AG361" t="s">
        <v>354</v>
      </c>
      <c r="AH361" t="s">
        <v>355</v>
      </c>
      <c r="AI361" t="s">
        <v>356</v>
      </c>
      <c r="AJ361" t="s">
        <v>357</v>
      </c>
      <c r="AK361" t="s">
        <v>358</v>
      </c>
      <c r="AL361" t="s">
        <v>359</v>
      </c>
      <c r="AM361" t="s">
        <v>360</v>
      </c>
      <c r="AN361" t="s">
        <v>361</v>
      </c>
      <c r="AO361" t="s">
        <v>362</v>
      </c>
      <c r="AP361" t="s">
        <v>363</v>
      </c>
      <c r="AQ361" t="s">
        <v>364</v>
      </c>
      <c r="AR361" t="s">
        <v>365</v>
      </c>
      <c r="AS361">
        <v>28.21230464162452</v>
      </c>
      <c r="AT361">
        <v>22.623604425132299</v>
      </c>
      <c r="AU361">
        <v>5.119838938641581</v>
      </c>
      <c r="AV361">
        <v>9.4903796686031008</v>
      </c>
      <c r="AW361">
        <v>58.537432502784647</v>
      </c>
      <c r="AX361">
        <v>51.994001394609647</v>
      </c>
      <c r="AY361">
        <v>72.49470716377806</v>
      </c>
      <c r="AZ361">
        <v>72.071944012195388</v>
      </c>
      <c r="BA361">
        <v>24.817314798345169</v>
      </c>
      <c r="BB361">
        <v>64.628165885391383</v>
      </c>
      <c r="BC361">
        <v>66.115710322481249</v>
      </c>
      <c r="BD361">
        <v>24.037193412690009</v>
      </c>
      <c r="BE361">
        <v>57.7207294685835</v>
      </c>
      <c r="BF361">
        <v>48.216383660848003</v>
      </c>
      <c r="BG361">
        <v>84.772249657230788</v>
      </c>
      <c r="BH361">
        <v>9.2004266058958084</v>
      </c>
      <c r="BI361">
        <v>72.472106078704343</v>
      </c>
      <c r="BJ361">
        <v>83.318582127513451</v>
      </c>
      <c r="BK361">
        <v>45.909053131614151</v>
      </c>
      <c r="BL361">
        <v>43.438584960159723</v>
      </c>
      <c r="BM361">
        <v>12.975362602700541</v>
      </c>
      <c r="BN361">
        <v>64.224605578007257</v>
      </c>
      <c r="BO361">
        <v>10745.799575703761</v>
      </c>
      <c r="BP361">
        <v>9071.4996684383605</v>
      </c>
      <c r="BQ361">
        <v>7237.2353458775797</v>
      </c>
      <c r="BR361">
        <v>4092.1029185338962</v>
      </c>
      <c r="BS361">
        <v>794.94475752071776</v>
      </c>
      <c r="BT361">
        <v>2439.9142034430902</v>
      </c>
      <c r="BU361">
        <v>1013.50848006879</v>
      </c>
      <c r="BV361">
        <v>356.50607991768692</v>
      </c>
      <c r="BW361">
        <v>161.50215717153171</v>
      </c>
      <c r="BX361">
        <v>57.18986334920335</v>
      </c>
      <c r="BY361">
        <v>8315.8083499558379</v>
      </c>
      <c r="BZ361">
        <v>7129.4250778316946</v>
      </c>
      <c r="CA361">
        <v>6196.800873775851</v>
      </c>
      <c r="CB361">
        <v>4296.8158951153546</v>
      </c>
      <c r="CC361">
        <v>1974.111285445267</v>
      </c>
      <c r="CD361">
        <v>1116.990662827279</v>
      </c>
      <c r="CE361">
        <v>600.51911970077276</v>
      </c>
      <c r="CF361">
        <v>566.44341211215965</v>
      </c>
      <c r="CG361">
        <v>303.45365156313898</v>
      </c>
      <c r="CH361">
        <v>2031.4163944473</v>
      </c>
      <c r="CI361">
        <v>1364.539992317189</v>
      </c>
      <c r="CJ361">
        <v>4421.4374085378786</v>
      </c>
      <c r="CK361">
        <v>2530.2893486256539</v>
      </c>
      <c r="CL361">
        <v>1137.895385625231</v>
      </c>
      <c r="CM361">
        <v>798.51075374655579</v>
      </c>
      <c r="CN361">
        <v>1641.9109526400939</v>
      </c>
      <c r="CO361">
        <v>544.80799861716866</v>
      </c>
      <c r="CP361">
        <v>1665.225538203126</v>
      </c>
      <c r="CQ361">
        <v>2097.702055685786</v>
      </c>
      <c r="CR361">
        <v>963.56195114527304</v>
      </c>
      <c r="CS361">
        <v>260.11846392360542</v>
      </c>
      <c r="CT361">
        <v>644.42888032134067</v>
      </c>
      <c r="CU361">
        <v>2292.9224320296798</v>
      </c>
      <c r="CV361">
        <v>1225.0341525245981</v>
      </c>
      <c r="CW361">
        <v>2014.860572773691</v>
      </c>
      <c r="CX361">
        <v>858.80980760490991</v>
      </c>
      <c r="CY361">
        <v>2860.7033311018758</v>
      </c>
    </row>
    <row r="362">
      <c r="A362" t="s">
        <v>691</v>
      </c>
      <c r="B362">
        <v>2018</v>
      </c>
      <c r="C362" t="s">
        <v>699</v>
      </c>
      <c r="D362">
        <v>140</v>
      </c>
      <c r="E362" t="s">
        <v>107</v>
      </c>
      <c r="F362" t="s">
        <v>64</v>
      </c>
      <c r="G362" t="s">
        <v>727</v>
      </c>
      <c r="H362">
        <v>0</v>
      </c>
      <c r="I362">
        <v>0</v>
      </c>
      <c r="J362">
        <v>100</v>
      </c>
      <c r="K362">
        <v>94.350238913429266</v>
      </c>
      <c r="L362">
        <v>80.08163413939991</v>
      </c>
      <c r="M362">
        <v>100</v>
      </c>
      <c r="N362">
        <v>91.819608259475928</v>
      </c>
      <c r="O362">
        <v>88.517861523830703</v>
      </c>
      <c r="P362">
        <v>80.993397840224418</v>
      </c>
      <c r="Q362">
        <v>78.288417022736368</v>
      </c>
      <c r="R362">
        <v>0</v>
      </c>
      <c r="S362">
        <v>0</v>
      </c>
      <c r="T362">
        <v>100</v>
      </c>
      <c r="U362">
        <v>100</v>
      </c>
      <c r="V362">
        <v>81.025359685139762</v>
      </c>
      <c r="W362" t="s">
        <v>344</v>
      </c>
      <c r="X362" t="s">
        <v>524</v>
      </c>
      <c r="Y362" t="s">
        <v>346</v>
      </c>
      <c r="Z362" t="s">
        <v>347</v>
      </c>
      <c r="AA362" t="s">
        <v>348</v>
      </c>
      <c r="AB362" t="s">
        <v>349</v>
      </c>
      <c r="AC362" t="s">
        <v>350</v>
      </c>
      <c r="AD362" t="s">
        <v>351</v>
      </c>
      <c r="AE362" t="s">
        <v>352</v>
      </c>
      <c r="AF362" t="s">
        <v>353</v>
      </c>
      <c r="AG362" t="s">
        <v>354</v>
      </c>
      <c r="AH362" t="s">
        <v>355</v>
      </c>
      <c r="AI362" t="s">
        <v>356</v>
      </c>
      <c r="AJ362" t="s">
        <v>357</v>
      </c>
      <c r="AK362" t="s">
        <v>358</v>
      </c>
      <c r="AL362" t="s">
        <v>359</v>
      </c>
      <c r="AM362" t="s">
        <v>360</v>
      </c>
      <c r="AN362" t="s">
        <v>361</v>
      </c>
      <c r="AO362" t="s">
        <v>362</v>
      </c>
      <c r="AP362" t="s">
        <v>363</v>
      </c>
      <c r="AQ362" t="s">
        <v>364</v>
      </c>
      <c r="AR362" t="s">
        <v>365</v>
      </c>
      <c r="AS362">
        <v>100</v>
      </c>
      <c r="AT362">
        <v>97.781715840092303</v>
      </c>
      <c r="AU362">
        <v>78.284189574758528</v>
      </c>
      <c r="AV362">
        <v>65.541811897410895</v>
      </c>
      <c r="AW362">
        <v>100</v>
      </c>
      <c r="AX362">
        <v>9.0096558614278059</v>
      </c>
      <c r="AY362">
        <v>100</v>
      </c>
      <c r="AZ362">
        <v>100</v>
      </c>
      <c r="BA362">
        <v>78.023905502135861</v>
      </c>
      <c r="BB362">
        <v>100</v>
      </c>
      <c r="BC362">
        <v>41.59859440882272</v>
      </c>
      <c r="BD362">
        <v>100</v>
      </c>
      <c r="BE362">
        <v>92.736557687914456</v>
      </c>
      <c r="BF362">
        <v>94.017621661031271</v>
      </c>
      <c r="BG362">
        <v>100</v>
      </c>
      <c r="BH362">
        <v>89.304308340420775</v>
      </c>
      <c r="BI362">
        <v>0</v>
      </c>
      <c r="BJ362">
        <v>24.473523540015119</v>
      </c>
      <c r="BK362">
        <v>100</v>
      </c>
      <c r="BL362">
        <v>100</v>
      </c>
      <c r="BM362">
        <v>96.993855153642329</v>
      </c>
      <c r="BN362">
        <v>74.558761976726402</v>
      </c>
      <c r="BO362">
        <v>0</v>
      </c>
      <c r="BP362">
        <v>0</v>
      </c>
      <c r="BQ362">
        <v>18.92680393717184</v>
      </c>
      <c r="BR362">
        <v>133.91870852780039</v>
      </c>
      <c r="BS362">
        <v>2110.001835847992</v>
      </c>
      <c r="BT362">
        <v>6.8810221434757919</v>
      </c>
      <c r="BU362">
        <v>81.316848807586013</v>
      </c>
      <c r="BV362">
        <v>221.50251831284689</v>
      </c>
      <c r="BW362">
        <v>350.46226126971379</v>
      </c>
      <c r="BX362">
        <v>976.05022574148859</v>
      </c>
      <c r="BY362">
        <v>0</v>
      </c>
      <c r="BZ362">
        <v>0</v>
      </c>
      <c r="CA362">
        <v>9.4339401579511737</v>
      </c>
      <c r="CB362">
        <v>2.611841635744871</v>
      </c>
      <c r="CC362">
        <v>614.5886902441564</v>
      </c>
      <c r="CD362">
        <v>26.871412887036659</v>
      </c>
      <c r="CE362">
        <v>41.054885916033783</v>
      </c>
      <c r="CF362">
        <v>1019.541796577069</v>
      </c>
      <c r="CG362">
        <v>32.5673220969882</v>
      </c>
      <c r="CH362">
        <v>8.8341893608466773</v>
      </c>
      <c r="CI362">
        <v>3.8456691787608261</v>
      </c>
      <c r="CJ362">
        <v>48.709508547048863</v>
      </c>
      <c r="CK362">
        <v>5.8997230558565583</v>
      </c>
      <c r="CL362">
        <v>334.91854038858992</v>
      </c>
      <c r="CM362">
        <v>13.09478890126957</v>
      </c>
      <c r="CN362">
        <v>18.722384165344501</v>
      </c>
      <c r="CO362">
        <v>9.4729117222947288</v>
      </c>
      <c r="CP362">
        <v>224.78339310360661</v>
      </c>
      <c r="CQ362">
        <v>65.260396796186896</v>
      </c>
      <c r="CR362">
        <v>4.2785645385868589</v>
      </c>
      <c r="CS362">
        <v>27.884547331220741</v>
      </c>
      <c r="CT362">
        <v>0</v>
      </c>
      <c r="CU362">
        <v>6.8245673406625649</v>
      </c>
      <c r="CV362">
        <v>48.67048635017359</v>
      </c>
      <c r="CW362">
        <v>53.211177246996677</v>
      </c>
      <c r="CX362">
        <v>210.2949174179642</v>
      </c>
      <c r="CY362">
        <v>58.106165390426447</v>
      </c>
    </row>
    <row r="363">
      <c r="A363" t="s">
        <v>691</v>
      </c>
      <c r="B363">
        <v>2018</v>
      </c>
      <c r="C363" t="s">
        <v>699</v>
      </c>
      <c r="D363">
        <v>141</v>
      </c>
      <c r="E363" t="s">
        <v>107</v>
      </c>
      <c r="F363" t="s">
        <v>65</v>
      </c>
      <c r="G363" t="s">
        <v>728</v>
      </c>
      <c r="H363">
        <v>0</v>
      </c>
      <c r="I363">
        <v>0</v>
      </c>
      <c r="J363">
        <v>0</v>
      </c>
      <c r="K363">
        <v>0</v>
      </c>
      <c r="L363">
        <v>8.9462624163523596</v>
      </c>
      <c r="M363">
        <v>0</v>
      </c>
      <c r="N363">
        <v>0</v>
      </c>
      <c r="O363">
        <v>1.8384979507692769</v>
      </c>
      <c r="P363">
        <v>8.4824002829822032</v>
      </c>
      <c r="Q363">
        <v>10.74708356114264</v>
      </c>
      <c r="R363">
        <v>0</v>
      </c>
      <c r="S363">
        <v>0</v>
      </c>
      <c r="T363">
        <v>0</v>
      </c>
      <c r="U363">
        <v>0</v>
      </c>
      <c r="V363">
        <v>7.966264085981396</v>
      </c>
      <c r="W363" t="s">
        <v>344</v>
      </c>
      <c r="X363" t="s">
        <v>524</v>
      </c>
      <c r="Y363" t="s">
        <v>346</v>
      </c>
      <c r="Z363" t="s">
        <v>347</v>
      </c>
      <c r="AA363" t="s">
        <v>348</v>
      </c>
      <c r="AB363" t="s">
        <v>349</v>
      </c>
      <c r="AC363" t="s">
        <v>350</v>
      </c>
      <c r="AD363" t="s">
        <v>351</v>
      </c>
      <c r="AE363" t="s">
        <v>352</v>
      </c>
      <c r="AF363" t="s">
        <v>353</v>
      </c>
      <c r="AG363" t="s">
        <v>354</v>
      </c>
      <c r="AH363" t="s">
        <v>355</v>
      </c>
      <c r="AI363" t="s">
        <v>356</v>
      </c>
      <c r="AJ363" t="s">
        <v>357</v>
      </c>
      <c r="AK363" t="s">
        <v>358</v>
      </c>
      <c r="AL363" t="s">
        <v>359</v>
      </c>
      <c r="AM363" t="s">
        <v>360</v>
      </c>
      <c r="AN363" t="s">
        <v>361</v>
      </c>
      <c r="AO363" t="s">
        <v>362</v>
      </c>
      <c r="AP363" t="s">
        <v>363</v>
      </c>
      <c r="AQ363" t="s">
        <v>364</v>
      </c>
      <c r="AR363" t="s">
        <v>365</v>
      </c>
      <c r="AS363">
        <v>0</v>
      </c>
      <c r="AT363">
        <v>2.2182841599077072</v>
      </c>
      <c r="AU363">
        <v>9.373127758197132</v>
      </c>
      <c r="AV363">
        <v>0</v>
      </c>
      <c r="AW363">
        <v>0</v>
      </c>
      <c r="AX363">
        <v>41.246923343491893</v>
      </c>
      <c r="AY363">
        <v>0</v>
      </c>
      <c r="AZ363">
        <v>0</v>
      </c>
      <c r="BA363">
        <v>14.01072002035167</v>
      </c>
      <c r="BB363">
        <v>0</v>
      </c>
      <c r="BC363">
        <v>0</v>
      </c>
      <c r="BD363">
        <v>0</v>
      </c>
      <c r="BE363">
        <v>6.2725160947382088</v>
      </c>
      <c r="BF363">
        <v>4.2097571511337808</v>
      </c>
      <c r="BG363">
        <v>0</v>
      </c>
      <c r="BH363">
        <v>0</v>
      </c>
      <c r="BI363">
        <v>0</v>
      </c>
      <c r="BJ363">
        <v>14.216439245634101</v>
      </c>
      <c r="BK363">
        <v>0</v>
      </c>
      <c r="BL363">
        <v>0</v>
      </c>
      <c r="BM363">
        <v>3.0061448463576692</v>
      </c>
      <c r="BN363">
        <v>8.159681789170822</v>
      </c>
      <c r="BO363">
        <v>0</v>
      </c>
      <c r="BP363">
        <v>0</v>
      </c>
      <c r="BQ363">
        <v>0</v>
      </c>
      <c r="BR363">
        <v>0</v>
      </c>
      <c r="BS363">
        <v>235.71734424927439</v>
      </c>
      <c r="BT363">
        <v>0</v>
      </c>
      <c r="BU363">
        <v>0</v>
      </c>
      <c r="BV363">
        <v>4.6005621803094368</v>
      </c>
      <c r="BW363">
        <v>36.703747014456241</v>
      </c>
      <c r="BX363">
        <v>133.98780732620401</v>
      </c>
      <c r="BY363">
        <v>0</v>
      </c>
      <c r="BZ363">
        <v>0</v>
      </c>
      <c r="CA363">
        <v>0</v>
      </c>
      <c r="CB363">
        <v>0</v>
      </c>
      <c r="CC363">
        <v>60.425227728304691</v>
      </c>
      <c r="CD363">
        <v>0</v>
      </c>
      <c r="CE363">
        <v>0.93137456560170917</v>
      </c>
      <c r="CF363">
        <v>122.0718457462318</v>
      </c>
      <c r="CG363">
        <v>0</v>
      </c>
      <c r="CH363">
        <v>0</v>
      </c>
      <c r="CI363">
        <v>17.605780316190629</v>
      </c>
      <c r="CJ363">
        <v>0</v>
      </c>
      <c r="CK363">
        <v>0</v>
      </c>
      <c r="CL363">
        <v>60.141181972503567</v>
      </c>
      <c r="CM363">
        <v>0</v>
      </c>
      <c r="CN363">
        <v>0</v>
      </c>
      <c r="CO363">
        <v>0</v>
      </c>
      <c r="CP363">
        <v>15.2039010960182</v>
      </c>
      <c r="CQ363">
        <v>2.9221162718738189</v>
      </c>
      <c r="CR363">
        <v>0</v>
      </c>
      <c r="CS363">
        <v>0</v>
      </c>
      <c r="CT363">
        <v>0</v>
      </c>
      <c r="CU363">
        <v>3.9643268701229308</v>
      </c>
      <c r="CV363">
        <v>0</v>
      </c>
      <c r="CW363">
        <v>0</v>
      </c>
      <c r="CX363">
        <v>6.5177013658218863</v>
      </c>
      <c r="CY363">
        <v>6.3591160449097881</v>
      </c>
    </row>
    <row r="364">
      <c r="A364" t="s">
        <v>691</v>
      </c>
      <c r="B364">
        <v>2018</v>
      </c>
      <c r="C364" t="s">
        <v>699</v>
      </c>
      <c r="D364">
        <v>142</v>
      </c>
      <c r="E364" t="s">
        <v>107</v>
      </c>
      <c r="F364" t="s">
        <v>66</v>
      </c>
      <c r="G364" t="s">
        <v>729</v>
      </c>
      <c r="H364">
        <v>0</v>
      </c>
      <c r="I364">
        <v>0</v>
      </c>
      <c r="J364">
        <v>0</v>
      </c>
      <c r="K364">
        <v>2.555184084252387</v>
      </c>
      <c r="L364">
        <v>2.6562758051029349</v>
      </c>
      <c r="M364">
        <v>0</v>
      </c>
      <c r="N364">
        <v>4.0952020784282146</v>
      </c>
      <c r="O364">
        <v>2.4296479189695712</v>
      </c>
      <c r="P364">
        <v>1.6696676712367771</v>
      </c>
      <c r="Q364">
        <v>3.349837608366347</v>
      </c>
      <c r="R364">
        <v>0</v>
      </c>
      <c r="S364">
        <v>0</v>
      </c>
      <c r="T364">
        <v>0</v>
      </c>
      <c r="U364">
        <v>0</v>
      </c>
      <c r="V364">
        <v>1.9669663914663651</v>
      </c>
      <c r="W364" t="s">
        <v>344</v>
      </c>
      <c r="X364" t="s">
        <v>524</v>
      </c>
      <c r="Y364" t="s">
        <v>346</v>
      </c>
      <c r="Z364" t="s">
        <v>347</v>
      </c>
      <c r="AA364" t="s">
        <v>348</v>
      </c>
      <c r="AB364" t="s">
        <v>349</v>
      </c>
      <c r="AC364" t="s">
        <v>350</v>
      </c>
      <c r="AD364" t="s">
        <v>351</v>
      </c>
      <c r="AE364" t="s">
        <v>352</v>
      </c>
      <c r="AF364" t="s">
        <v>353</v>
      </c>
      <c r="AG364" t="s">
        <v>354</v>
      </c>
      <c r="AH364" t="s">
        <v>355</v>
      </c>
      <c r="AI364" t="s">
        <v>356</v>
      </c>
      <c r="AJ364" t="s">
        <v>357</v>
      </c>
      <c r="AK364" t="s">
        <v>358</v>
      </c>
      <c r="AL364" t="s">
        <v>359</v>
      </c>
      <c r="AM364" t="s">
        <v>360</v>
      </c>
      <c r="AN364" t="s">
        <v>361</v>
      </c>
      <c r="AO364" t="s">
        <v>362</v>
      </c>
      <c r="AP364" t="s">
        <v>363</v>
      </c>
      <c r="AQ364" t="s">
        <v>364</v>
      </c>
      <c r="AR364" t="s">
        <v>365</v>
      </c>
      <c r="AS364">
        <v>0</v>
      </c>
      <c r="AT364">
        <v>0</v>
      </c>
      <c r="AU364">
        <v>3.9302416099792481</v>
      </c>
      <c r="AV364">
        <v>7.2988902886220286</v>
      </c>
      <c r="AW364">
        <v>0</v>
      </c>
      <c r="AX364">
        <v>0</v>
      </c>
      <c r="AY364">
        <v>0</v>
      </c>
      <c r="AZ364">
        <v>0</v>
      </c>
      <c r="BA364">
        <v>1.794267998638051</v>
      </c>
      <c r="BB364">
        <v>0</v>
      </c>
      <c r="BC364">
        <v>0</v>
      </c>
      <c r="BD364">
        <v>0</v>
      </c>
      <c r="BE364">
        <v>0</v>
      </c>
      <c r="BF364">
        <v>0</v>
      </c>
      <c r="BG364">
        <v>0</v>
      </c>
      <c r="BH364">
        <v>0</v>
      </c>
      <c r="BI364">
        <v>0</v>
      </c>
      <c r="BJ364">
        <v>39.806029887775473</v>
      </c>
      <c r="BK364">
        <v>0</v>
      </c>
      <c r="BL364">
        <v>0</v>
      </c>
      <c r="BM364">
        <v>0</v>
      </c>
      <c r="BN364">
        <v>0</v>
      </c>
      <c r="BO364">
        <v>0</v>
      </c>
      <c r="BP364">
        <v>0</v>
      </c>
      <c r="BQ364">
        <v>0</v>
      </c>
      <c r="BR364">
        <v>3.6267735678745079</v>
      </c>
      <c r="BS364">
        <v>69.987917773124948</v>
      </c>
      <c r="BT364">
        <v>0</v>
      </c>
      <c r="BU364">
        <v>3.6267735678745079</v>
      </c>
      <c r="BV364">
        <v>6.0798252849843353</v>
      </c>
      <c r="BW364">
        <v>7.2247309439334018</v>
      </c>
      <c r="BX364">
        <v>41.763646247870199</v>
      </c>
      <c r="BY364">
        <v>0</v>
      </c>
      <c r="BZ364">
        <v>0</v>
      </c>
      <c r="CA364">
        <v>0</v>
      </c>
      <c r="CB364">
        <v>0</v>
      </c>
      <c r="CC364">
        <v>14.91971529633701</v>
      </c>
      <c r="CD364">
        <v>0</v>
      </c>
      <c r="CE364">
        <v>0</v>
      </c>
      <c r="CF364">
        <v>51.185885857496309</v>
      </c>
      <c r="CG364">
        <v>3.6267735678745079</v>
      </c>
      <c r="CH364">
        <v>0</v>
      </c>
      <c r="CI364">
        <v>0</v>
      </c>
      <c r="CJ364">
        <v>0</v>
      </c>
      <c r="CK364">
        <v>0</v>
      </c>
      <c r="CL364">
        <v>7.7019166792844329</v>
      </c>
      <c r="CM364">
        <v>0</v>
      </c>
      <c r="CN364">
        <v>0</v>
      </c>
      <c r="CO364">
        <v>0</v>
      </c>
      <c r="CP364">
        <v>0</v>
      </c>
      <c r="CQ364">
        <v>0</v>
      </c>
      <c r="CR364">
        <v>0</v>
      </c>
      <c r="CS364">
        <v>0</v>
      </c>
      <c r="CT364">
        <v>0</v>
      </c>
      <c r="CU364">
        <v>11.100115236344211</v>
      </c>
      <c r="CV364">
        <v>0</v>
      </c>
      <c r="CW364">
        <v>0</v>
      </c>
      <c r="CX364">
        <v>0</v>
      </c>
      <c r="CY364">
        <v>0</v>
      </c>
    </row>
    <row r="365">
      <c r="A365" t="s">
        <v>691</v>
      </c>
      <c r="B365">
        <v>2018</v>
      </c>
      <c r="C365" t="s">
        <v>699</v>
      </c>
      <c r="D365">
        <v>143</v>
      </c>
      <c r="E365" t="s">
        <v>107</v>
      </c>
      <c r="F365" t="s">
        <v>67</v>
      </c>
      <c r="G365" t="s">
        <v>730</v>
      </c>
      <c r="H365">
        <v>0</v>
      </c>
      <c r="I365">
        <v>0</v>
      </c>
      <c r="J365">
        <v>0</v>
      </c>
      <c r="K365">
        <v>3.094577002318367</v>
      </c>
      <c r="L365">
        <v>8.3158276391447572</v>
      </c>
      <c r="M365">
        <v>0</v>
      </c>
      <c r="N365">
        <v>4.0851896620958774</v>
      </c>
      <c r="O365">
        <v>7.2139926064304429</v>
      </c>
      <c r="P365">
        <v>8.8545342055566625</v>
      </c>
      <c r="Q365">
        <v>7.6146618077547048</v>
      </c>
      <c r="R365">
        <v>0</v>
      </c>
      <c r="S365">
        <v>0</v>
      </c>
      <c r="T365">
        <v>0</v>
      </c>
      <c r="U365">
        <v>0</v>
      </c>
      <c r="V365">
        <v>9.0414098374124805</v>
      </c>
      <c r="W365" t="s">
        <v>344</v>
      </c>
      <c r="X365" t="s">
        <v>524</v>
      </c>
      <c r="Y365" t="s">
        <v>346</v>
      </c>
      <c r="Z365" t="s">
        <v>347</v>
      </c>
      <c r="AA365" t="s">
        <v>348</v>
      </c>
      <c r="AB365" t="s">
        <v>349</v>
      </c>
      <c r="AC365" t="s">
        <v>350</v>
      </c>
      <c r="AD365" t="s">
        <v>351</v>
      </c>
      <c r="AE365" t="s">
        <v>352</v>
      </c>
      <c r="AF365" t="s">
        <v>353</v>
      </c>
      <c r="AG365" t="s">
        <v>354</v>
      </c>
      <c r="AH365" t="s">
        <v>355</v>
      </c>
      <c r="AI365" t="s">
        <v>356</v>
      </c>
      <c r="AJ365" t="s">
        <v>357</v>
      </c>
      <c r="AK365" t="s">
        <v>358</v>
      </c>
      <c r="AL365" t="s">
        <v>359</v>
      </c>
      <c r="AM365" t="s">
        <v>360</v>
      </c>
      <c r="AN365" t="s">
        <v>361</v>
      </c>
      <c r="AO365" t="s">
        <v>362</v>
      </c>
      <c r="AP365" t="s">
        <v>363</v>
      </c>
      <c r="AQ365" t="s">
        <v>364</v>
      </c>
      <c r="AR365" t="s">
        <v>365</v>
      </c>
      <c r="AS365">
        <v>0</v>
      </c>
      <c r="AT365">
        <v>0</v>
      </c>
      <c r="AU365">
        <v>8.4124410570650721</v>
      </c>
      <c r="AV365">
        <v>27.159297813967068</v>
      </c>
      <c r="AW365">
        <v>0</v>
      </c>
      <c r="AX365">
        <v>49.743420795080297</v>
      </c>
      <c r="AY365">
        <v>0</v>
      </c>
      <c r="AZ365">
        <v>0</v>
      </c>
      <c r="BA365">
        <v>6.1711064788744077</v>
      </c>
      <c r="BB365">
        <v>0</v>
      </c>
      <c r="BC365">
        <v>58.40140559117728</v>
      </c>
      <c r="BD365">
        <v>0</v>
      </c>
      <c r="BE365">
        <v>0.99092621734733055</v>
      </c>
      <c r="BF365">
        <v>1.772621187834954</v>
      </c>
      <c r="BG365">
        <v>0</v>
      </c>
      <c r="BH365">
        <v>10.69569165957923</v>
      </c>
      <c r="BI365">
        <v>0</v>
      </c>
      <c r="BJ365">
        <v>21.504007326575309</v>
      </c>
      <c r="BK365">
        <v>0</v>
      </c>
      <c r="BL365">
        <v>0</v>
      </c>
      <c r="BM365">
        <v>0</v>
      </c>
      <c r="BN365">
        <v>17.281556234102801</v>
      </c>
      <c r="BO365">
        <v>0</v>
      </c>
      <c r="BP365">
        <v>0</v>
      </c>
      <c r="BQ365">
        <v>0</v>
      </c>
      <c r="BR365">
        <v>4.3923763242460776</v>
      </c>
      <c r="BS365">
        <v>219.10656261893311</v>
      </c>
      <c r="BT365">
        <v>0</v>
      </c>
      <c r="BU365">
        <v>3.6179064189013328</v>
      </c>
      <c r="BV365">
        <v>18.051921972656469</v>
      </c>
      <c r="BW365">
        <v>38.313988089387941</v>
      </c>
      <c r="BX365">
        <v>94.934763775407546</v>
      </c>
      <c r="BY365">
        <v>0</v>
      </c>
      <c r="BZ365">
        <v>0</v>
      </c>
      <c r="CA365">
        <v>0</v>
      </c>
      <c r="CB365">
        <v>0</v>
      </c>
      <c r="CC365">
        <v>68.580358686825903</v>
      </c>
      <c r="CD365">
        <v>0</v>
      </c>
      <c r="CE365">
        <v>0</v>
      </c>
      <c r="CF365">
        <v>109.5602485700929</v>
      </c>
      <c r="CG365">
        <v>13.49528757642469</v>
      </c>
      <c r="CH365">
        <v>0</v>
      </c>
      <c r="CI365">
        <v>21.23241366151969</v>
      </c>
      <c r="CJ365">
        <v>0</v>
      </c>
      <c r="CK365">
        <v>0</v>
      </c>
      <c r="CL365">
        <v>26.489547801867069</v>
      </c>
      <c r="CM365">
        <v>0</v>
      </c>
      <c r="CN365">
        <v>26.284867717602861</v>
      </c>
      <c r="CO365">
        <v>0</v>
      </c>
      <c r="CP365">
        <v>2.4018980540581691</v>
      </c>
      <c r="CQ365">
        <v>1.2304285095034</v>
      </c>
      <c r="CR365">
        <v>0</v>
      </c>
      <c r="CS365">
        <v>3.3396431355225999</v>
      </c>
      <c r="CT365">
        <v>0</v>
      </c>
      <c r="CU365">
        <v>5.9965025409750918</v>
      </c>
      <c r="CV365">
        <v>0</v>
      </c>
      <c r="CW365">
        <v>0</v>
      </c>
      <c r="CX365">
        <v>0</v>
      </c>
      <c r="CY365">
        <v>13.468101375612751</v>
      </c>
    </row>
    <row r="366">
      <c r="A366" t="s">
        <v>691</v>
      </c>
      <c r="B366">
        <v>2018</v>
      </c>
      <c r="C366" t="s">
        <v>699</v>
      </c>
      <c r="D366">
        <v>144</v>
      </c>
      <c r="E366" t="s">
        <v>108</v>
      </c>
      <c r="F366" t="s">
        <v>64</v>
      </c>
      <c r="G366" t="s">
        <v>731</v>
      </c>
      <c r="H366">
        <v>97.391551207447179</v>
      </c>
      <c r="I366">
        <v>96.308461942527842</v>
      </c>
      <c r="J366">
        <v>97.082509044656945</v>
      </c>
      <c r="K366">
        <v>91.832356773459182</v>
      </c>
      <c r="L366">
        <v>82.437071086646114</v>
      </c>
      <c r="M366">
        <v>87.37644688408362</v>
      </c>
      <c r="N366">
        <v>85.825043663047424</v>
      </c>
      <c r="O366">
        <v>82.348259493028181</v>
      </c>
      <c r="P366">
        <v>77.223937947172445</v>
      </c>
      <c r="Q366">
        <v>72.23482876614041</v>
      </c>
      <c r="R366">
        <v>96.061284551355882</v>
      </c>
      <c r="S366">
        <v>96.864379720561942</v>
      </c>
      <c r="T366">
        <v>97.182058719022265</v>
      </c>
      <c r="U366">
        <v>98.343980441555146</v>
      </c>
      <c r="V366">
        <v>94.020886330797381</v>
      </c>
      <c r="W366" t="s">
        <v>344</v>
      </c>
      <c r="X366" t="s">
        <v>524</v>
      </c>
      <c r="Y366" t="s">
        <v>346</v>
      </c>
      <c r="Z366" t="s">
        <v>347</v>
      </c>
      <c r="AA366" t="s">
        <v>348</v>
      </c>
      <c r="AB366" t="s">
        <v>349</v>
      </c>
      <c r="AC366" t="s">
        <v>350</v>
      </c>
      <c r="AD366" t="s">
        <v>351</v>
      </c>
      <c r="AE366" t="s">
        <v>352</v>
      </c>
      <c r="AF366" t="s">
        <v>353</v>
      </c>
      <c r="AG366" t="s">
        <v>354</v>
      </c>
      <c r="AH366" t="s">
        <v>355</v>
      </c>
      <c r="AI366" t="s">
        <v>356</v>
      </c>
      <c r="AJ366" t="s">
        <v>357</v>
      </c>
      <c r="AK366" t="s">
        <v>358</v>
      </c>
      <c r="AL366" t="s">
        <v>359</v>
      </c>
      <c r="AM366" t="s">
        <v>360</v>
      </c>
      <c r="AN366" t="s">
        <v>361</v>
      </c>
      <c r="AO366" t="s">
        <v>362</v>
      </c>
      <c r="AP366" t="s">
        <v>363</v>
      </c>
      <c r="AQ366" t="s">
        <v>364</v>
      </c>
      <c r="AR366" t="s">
        <v>365</v>
      </c>
      <c r="AS366">
        <v>100</v>
      </c>
      <c r="AT366">
        <v>87.912064935404416</v>
      </c>
      <c r="AU366">
        <v>83.164855625831819</v>
      </c>
      <c r="AV366">
        <v>96.359305524730033</v>
      </c>
      <c r="AW366">
        <v>100</v>
      </c>
      <c r="AX366">
        <v>71.712119811200509</v>
      </c>
      <c r="AY366">
        <v>92.485880910847698</v>
      </c>
      <c r="AZ366">
        <v>87.288005580983281</v>
      </c>
      <c r="BA366">
        <v>62.917738902647443</v>
      </c>
      <c r="BB366">
        <v>89.964017859276808</v>
      </c>
      <c r="BC366">
        <v>78.953735864511032</v>
      </c>
      <c r="BD366">
        <v>97.738085768186338</v>
      </c>
      <c r="BE366">
        <v>88.580861409539295</v>
      </c>
      <c r="BF366">
        <v>98.032817957470058</v>
      </c>
      <c r="BG366">
        <v>98.503021436340092</v>
      </c>
      <c r="BH366">
        <v>97.983908038493311</v>
      </c>
      <c r="BI366">
        <v>97.859241895683482</v>
      </c>
      <c r="BJ366">
        <v>88.175351352522398</v>
      </c>
      <c r="BK366">
        <v>64.361130646947259</v>
      </c>
      <c r="BL366">
        <v>98.97866072568992</v>
      </c>
      <c r="BM366">
        <v>92.367935046408476</v>
      </c>
      <c r="BN366">
        <v>89.291410186680309</v>
      </c>
      <c r="BO366">
        <v>164.23675237969019</v>
      </c>
      <c r="BP366">
        <v>427.01868642709218</v>
      </c>
      <c r="BQ366">
        <v>778.89649999938649</v>
      </c>
      <c r="BR366">
        <v>2042.7955159245521</v>
      </c>
      <c r="BS366">
        <v>5480.7506205246054</v>
      </c>
      <c r="BT366">
        <v>37.051460360708333</v>
      </c>
      <c r="BU366">
        <v>598.96242013509448</v>
      </c>
      <c r="BV366">
        <v>1074.41916003502</v>
      </c>
      <c r="BW366">
        <v>1280.922323841768</v>
      </c>
      <c r="BX366">
        <v>1175.8903884784911</v>
      </c>
      <c r="BY366">
        <v>107.28158080587571</v>
      </c>
      <c r="BZ366">
        <v>340.26614904101308</v>
      </c>
      <c r="CA366">
        <v>424.2319633432607</v>
      </c>
      <c r="CB366">
        <v>934.37588481982755</v>
      </c>
      <c r="CC366">
        <v>2920.296744394268</v>
      </c>
      <c r="CD366">
        <v>290.69126187625147</v>
      </c>
      <c r="CE366">
        <v>91.349827157684388</v>
      </c>
      <c r="CF366">
        <v>3325.7256303834561</v>
      </c>
      <c r="CG366">
        <v>266.93831637322342</v>
      </c>
      <c r="CH366">
        <v>76.984619791286434</v>
      </c>
      <c r="CI366">
        <v>163.8120848957752</v>
      </c>
      <c r="CJ366">
        <v>75.865848659367117</v>
      </c>
      <c r="CK366">
        <v>31.508522094764832</v>
      </c>
      <c r="CL366">
        <v>376.48494390525929</v>
      </c>
      <c r="CM366">
        <v>80.902474360132359</v>
      </c>
      <c r="CN366">
        <v>401.11392071118502</v>
      </c>
      <c r="CO366">
        <v>217.83155109170389</v>
      </c>
      <c r="CP366">
        <v>531.66984475549737</v>
      </c>
      <c r="CQ366">
        <v>256.04334058010659</v>
      </c>
      <c r="CR366">
        <v>69.858561891990334</v>
      </c>
      <c r="CS366">
        <v>437.40863001410708</v>
      </c>
      <c r="CT366">
        <v>141.91947226176691</v>
      </c>
      <c r="CU366">
        <v>114.6347360444029</v>
      </c>
      <c r="CV366">
        <v>133.50289957756121</v>
      </c>
      <c r="CW366">
        <v>715.98929814987753</v>
      </c>
      <c r="CX366">
        <v>945.72472392078225</v>
      </c>
      <c r="CY366">
        <v>147.73756675914581</v>
      </c>
    </row>
    <row r="367">
      <c r="A367" t="s">
        <v>691</v>
      </c>
      <c r="B367">
        <v>2018</v>
      </c>
      <c r="C367" t="s">
        <v>699</v>
      </c>
      <c r="D367">
        <v>145</v>
      </c>
      <c r="E367" t="s">
        <v>108</v>
      </c>
      <c r="F367" t="s">
        <v>65</v>
      </c>
      <c r="G367" t="s">
        <v>732</v>
      </c>
      <c r="H367">
        <v>2.6084487925528279</v>
      </c>
      <c r="I367">
        <v>1.229462440943645</v>
      </c>
      <c r="J367">
        <v>2.9174909553430721</v>
      </c>
      <c r="K367">
        <v>4.2205994536520466</v>
      </c>
      <c r="L367">
        <v>9.5001120576222817</v>
      </c>
      <c r="M367">
        <v>7.5043345430280324</v>
      </c>
      <c r="N367">
        <v>6.9135299093320333</v>
      </c>
      <c r="O367">
        <v>10.13525581849628</v>
      </c>
      <c r="P367">
        <v>12.491444327140879</v>
      </c>
      <c r="Q367">
        <v>15.595169054883829</v>
      </c>
      <c r="R367">
        <v>3.9387154486441278</v>
      </c>
      <c r="S367">
        <v>0.64595065585428169</v>
      </c>
      <c r="T367">
        <v>2.8179412809777289</v>
      </c>
      <c r="U367">
        <v>1.16890546176566</v>
      </c>
      <c r="V367">
        <v>2.702507695203983</v>
      </c>
      <c r="W367" t="s">
        <v>344</v>
      </c>
      <c r="X367" t="s">
        <v>524</v>
      </c>
      <c r="Y367" t="s">
        <v>346</v>
      </c>
      <c r="Z367" t="s">
        <v>347</v>
      </c>
      <c r="AA367" t="s">
        <v>348</v>
      </c>
      <c r="AB367" t="s">
        <v>349</v>
      </c>
      <c r="AC367" t="s">
        <v>350</v>
      </c>
      <c r="AD367" t="s">
        <v>351</v>
      </c>
      <c r="AE367" t="s">
        <v>352</v>
      </c>
      <c r="AF367" t="s">
        <v>353</v>
      </c>
      <c r="AG367" t="s">
        <v>354</v>
      </c>
      <c r="AH367" t="s">
        <v>355</v>
      </c>
      <c r="AI367" t="s">
        <v>356</v>
      </c>
      <c r="AJ367" t="s">
        <v>357</v>
      </c>
      <c r="AK367" t="s">
        <v>358</v>
      </c>
      <c r="AL367" t="s">
        <v>359</v>
      </c>
      <c r="AM367" t="s">
        <v>360</v>
      </c>
      <c r="AN367" t="s">
        <v>361</v>
      </c>
      <c r="AO367" t="s">
        <v>362</v>
      </c>
      <c r="AP367" t="s">
        <v>363</v>
      </c>
      <c r="AQ367" t="s">
        <v>364</v>
      </c>
      <c r="AR367" t="s">
        <v>365</v>
      </c>
      <c r="AS367">
        <v>0</v>
      </c>
      <c r="AT367">
        <v>12.0879350645956</v>
      </c>
      <c r="AU367">
        <v>6.1822026034450586</v>
      </c>
      <c r="AV367">
        <v>1.3918641327102199</v>
      </c>
      <c r="AW367">
        <v>0</v>
      </c>
      <c r="AX367">
        <v>28.28788018879947</v>
      </c>
      <c r="AY367">
        <v>4.8245943964895917</v>
      </c>
      <c r="AZ367">
        <v>3.6319984054333498</v>
      </c>
      <c r="BA367">
        <v>29.568969355300808</v>
      </c>
      <c r="BB367">
        <v>10.03598214072319</v>
      </c>
      <c r="BC367">
        <v>9.5607001164150986</v>
      </c>
      <c r="BD367">
        <v>0</v>
      </c>
      <c r="BE367">
        <v>5.6327876425972248</v>
      </c>
      <c r="BF367">
        <v>1.4077781309067781</v>
      </c>
      <c r="BG367">
        <v>1.496978563659902</v>
      </c>
      <c r="BH367">
        <v>1.267978496388557</v>
      </c>
      <c r="BI367">
        <v>0.66175494837170212</v>
      </c>
      <c r="BJ367">
        <v>7.0041296190585394</v>
      </c>
      <c r="BK367">
        <v>31.38736702384141</v>
      </c>
      <c r="BL367">
        <v>0.93854752750381965</v>
      </c>
      <c r="BM367">
        <v>4.5714922609413167</v>
      </c>
      <c r="BN367">
        <v>10.70858981331968</v>
      </c>
      <c r="BO367">
        <v>4.3987712807355122</v>
      </c>
      <c r="BP367">
        <v>5.4512700748611058</v>
      </c>
      <c r="BQ367">
        <v>23.407136015111579</v>
      </c>
      <c r="BR367">
        <v>93.886533476464578</v>
      </c>
      <c r="BS367">
        <v>631.60595553110318</v>
      </c>
      <c r="BT367">
        <v>3.1821682360620911</v>
      </c>
      <c r="BU367">
        <v>48.24867462261237</v>
      </c>
      <c r="BV367">
        <v>132.2373188005358</v>
      </c>
      <c r="BW367">
        <v>207.197021040381</v>
      </c>
      <c r="BX367">
        <v>253.86935515144449</v>
      </c>
      <c r="BY367">
        <v>4.3987712807355122</v>
      </c>
      <c r="BZ367">
        <v>2.2691018387990152</v>
      </c>
      <c r="CA367">
        <v>12.301249613075001</v>
      </c>
      <c r="CB367">
        <v>11.105886402036569</v>
      </c>
      <c r="CC367">
        <v>83.940119392594085</v>
      </c>
      <c r="CD367">
        <v>0</v>
      </c>
      <c r="CE367">
        <v>12.56062839219488</v>
      </c>
      <c r="CF367">
        <v>247.22353566034849</v>
      </c>
      <c r="CG367">
        <v>3.855796450407055</v>
      </c>
      <c r="CH367">
        <v>0</v>
      </c>
      <c r="CI367">
        <v>64.618040063645978</v>
      </c>
      <c r="CJ367">
        <v>3.9575981190008771</v>
      </c>
      <c r="CK367">
        <v>1.311049567968124</v>
      </c>
      <c r="CL367">
        <v>176.93375450589079</v>
      </c>
      <c r="CM367">
        <v>9.0251170094320123</v>
      </c>
      <c r="CN367">
        <v>48.571861311541923</v>
      </c>
      <c r="CO367">
        <v>0</v>
      </c>
      <c r="CP367">
        <v>33.808469276839077</v>
      </c>
      <c r="CQ367">
        <v>3.676852537171444</v>
      </c>
      <c r="CR367">
        <v>1.061660526910875</v>
      </c>
      <c r="CS367">
        <v>5.6603655446645371</v>
      </c>
      <c r="CT367">
        <v>0.95970407311797667</v>
      </c>
      <c r="CU367">
        <v>9.1059070112635396</v>
      </c>
      <c r="CV367">
        <v>65.106135732354574</v>
      </c>
      <c r="CW367">
        <v>6.789241040148239</v>
      </c>
      <c r="CX367">
        <v>46.805996628727542</v>
      </c>
      <c r="CY367">
        <v>17.717952926648071</v>
      </c>
    </row>
    <row r="368">
      <c r="A368" t="s">
        <v>691</v>
      </c>
      <c r="B368">
        <v>2018</v>
      </c>
      <c r="C368" t="s">
        <v>699</v>
      </c>
      <c r="D368">
        <v>146</v>
      </c>
      <c r="E368" t="s">
        <v>108</v>
      </c>
      <c r="F368" t="s">
        <v>66</v>
      </c>
      <c r="G368" t="s">
        <v>733</v>
      </c>
      <c r="H368">
        <v>0</v>
      </c>
      <c r="I368">
        <v>0</v>
      </c>
      <c r="J368">
        <v>0</v>
      </c>
      <c r="K368">
        <v>1.235440944593877</v>
      </c>
      <c r="L368">
        <v>4.2134202722374834</v>
      </c>
      <c r="M368">
        <v>0</v>
      </c>
      <c r="N368">
        <v>1.251587710961495</v>
      </c>
      <c r="O368">
        <v>3.3967277761450361</v>
      </c>
      <c r="P368">
        <v>5.7093998623525044</v>
      </c>
      <c r="Q368">
        <v>4.4547603099844144</v>
      </c>
      <c r="R368">
        <v>0</v>
      </c>
      <c r="S368">
        <v>0</v>
      </c>
      <c r="T368">
        <v>0</v>
      </c>
      <c r="U368">
        <v>0</v>
      </c>
      <c r="V368">
        <v>2.8117924129028862</v>
      </c>
      <c r="W368" t="s">
        <v>344</v>
      </c>
      <c r="X368" t="s">
        <v>524</v>
      </c>
      <c r="Y368" t="s">
        <v>346</v>
      </c>
      <c r="Z368" t="s">
        <v>347</v>
      </c>
      <c r="AA368" t="s">
        <v>348</v>
      </c>
      <c r="AB368" t="s">
        <v>349</v>
      </c>
      <c r="AC368" t="s">
        <v>350</v>
      </c>
      <c r="AD368" t="s">
        <v>351</v>
      </c>
      <c r="AE368" t="s">
        <v>352</v>
      </c>
      <c r="AF368" t="s">
        <v>353</v>
      </c>
      <c r="AG368" t="s">
        <v>354</v>
      </c>
      <c r="AH368" t="s">
        <v>355</v>
      </c>
      <c r="AI368" t="s">
        <v>356</v>
      </c>
      <c r="AJ368" t="s">
        <v>357</v>
      </c>
      <c r="AK368" t="s">
        <v>358</v>
      </c>
      <c r="AL368" t="s">
        <v>359</v>
      </c>
      <c r="AM368" t="s">
        <v>360</v>
      </c>
      <c r="AN368" t="s">
        <v>361</v>
      </c>
      <c r="AO368" t="s">
        <v>362</v>
      </c>
      <c r="AP368" t="s">
        <v>363</v>
      </c>
      <c r="AQ368" t="s">
        <v>364</v>
      </c>
      <c r="AR368" t="s">
        <v>365</v>
      </c>
      <c r="AS368">
        <v>0</v>
      </c>
      <c r="AT368">
        <v>0</v>
      </c>
      <c r="AU368">
        <v>6.0973959470153956</v>
      </c>
      <c r="AV368">
        <v>2.2488303425597498</v>
      </c>
      <c r="AW368">
        <v>0</v>
      </c>
      <c r="AX368">
        <v>0</v>
      </c>
      <c r="AY368">
        <v>0</v>
      </c>
      <c r="AZ368">
        <v>0</v>
      </c>
      <c r="BA368">
        <v>1.3455224004711741</v>
      </c>
      <c r="BB368">
        <v>0</v>
      </c>
      <c r="BC368">
        <v>3.5168704306165499</v>
      </c>
      <c r="BD368">
        <v>1.9487657651030159</v>
      </c>
      <c r="BE368">
        <v>1.660012835166002</v>
      </c>
      <c r="BF368">
        <v>0.55940391162320269</v>
      </c>
      <c r="BG368">
        <v>0</v>
      </c>
      <c r="BH368">
        <v>0</v>
      </c>
      <c r="BI368">
        <v>1.1068848416851651</v>
      </c>
      <c r="BJ368">
        <v>3.5769856366692601</v>
      </c>
      <c r="BK368">
        <v>1.415290916247864</v>
      </c>
      <c r="BL368">
        <v>0</v>
      </c>
      <c r="BM368">
        <v>0.65125903958412756</v>
      </c>
      <c r="BN368">
        <v>0</v>
      </c>
      <c r="BO368">
        <v>0</v>
      </c>
      <c r="BP368">
        <v>0</v>
      </c>
      <c r="BQ368">
        <v>0</v>
      </c>
      <c r="BR368">
        <v>27.482178509605269</v>
      </c>
      <c r="BS368">
        <v>280.12525757161808</v>
      </c>
      <c r="BT368">
        <v>0</v>
      </c>
      <c r="BU368">
        <v>8.7346766441740691</v>
      </c>
      <c r="BV368">
        <v>44.317990769705901</v>
      </c>
      <c r="BW368">
        <v>94.702470941450031</v>
      </c>
      <c r="BX368">
        <v>72.517785685422098</v>
      </c>
      <c r="BY368">
        <v>0</v>
      </c>
      <c r="BZ368">
        <v>0</v>
      </c>
      <c r="CA368">
        <v>0</v>
      </c>
      <c r="CB368">
        <v>0</v>
      </c>
      <c r="CC368">
        <v>87.334512040471253</v>
      </c>
      <c r="CD368">
        <v>0</v>
      </c>
      <c r="CE368">
        <v>0</v>
      </c>
      <c r="CF368">
        <v>243.8321551451919</v>
      </c>
      <c r="CG368">
        <v>6.2297977572893126</v>
      </c>
      <c r="CH368">
        <v>0</v>
      </c>
      <c r="CI368">
        <v>0</v>
      </c>
      <c r="CJ368">
        <v>0</v>
      </c>
      <c r="CK368">
        <v>0</v>
      </c>
      <c r="CL368">
        <v>8.0512894185290627</v>
      </c>
      <c r="CM368">
        <v>0</v>
      </c>
      <c r="CN368">
        <v>17.866990986704131</v>
      </c>
      <c r="CO368">
        <v>4.343267683118226</v>
      </c>
      <c r="CP368">
        <v>9.9635378604457312</v>
      </c>
      <c r="CQ368">
        <v>1.461058135936909</v>
      </c>
      <c r="CR368">
        <v>0</v>
      </c>
      <c r="CS368">
        <v>0</v>
      </c>
      <c r="CT368">
        <v>1.6052496375759999</v>
      </c>
      <c r="CU368">
        <v>4.6503563411371758</v>
      </c>
      <c r="CV368">
        <v>2.935707299819398</v>
      </c>
      <c r="CW368">
        <v>0</v>
      </c>
      <c r="CX368">
        <v>6.6680258154754677</v>
      </c>
      <c r="CY368">
        <v>0</v>
      </c>
    </row>
    <row r="369">
      <c r="A369" t="s">
        <v>691</v>
      </c>
      <c r="B369">
        <v>2018</v>
      </c>
      <c r="C369" t="s">
        <v>699</v>
      </c>
      <c r="D369">
        <v>147</v>
      </c>
      <c r="E369" t="s">
        <v>108</v>
      </c>
      <c r="F369" t="s">
        <v>67</v>
      </c>
      <c r="G369" t="s">
        <v>734</v>
      </c>
      <c r="H369">
        <v>0</v>
      </c>
      <c r="I369">
        <v>2.4620756165285109</v>
      </c>
      <c r="J369">
        <v>0</v>
      </c>
      <c r="K369">
        <v>2.7116028282948861</v>
      </c>
      <c r="L369">
        <v>3.8493965834940842</v>
      </c>
      <c r="M369">
        <v>5.1192185728883466</v>
      </c>
      <c r="N369">
        <v>6.0098387166590364</v>
      </c>
      <c r="O369">
        <v>4.1197569123305424</v>
      </c>
      <c r="P369">
        <v>4.5752178633341298</v>
      </c>
      <c r="Q369">
        <v>7.7152418689913187</v>
      </c>
      <c r="R369">
        <v>0</v>
      </c>
      <c r="S369">
        <v>2.4896696235837661</v>
      </c>
      <c r="T369">
        <v>0</v>
      </c>
      <c r="U369">
        <v>0.48711409667921612</v>
      </c>
      <c r="V369">
        <v>0.46481356109578109</v>
      </c>
      <c r="W369" t="s">
        <v>344</v>
      </c>
      <c r="X369" t="s">
        <v>524</v>
      </c>
      <c r="Y369" t="s">
        <v>346</v>
      </c>
      <c r="Z369" t="s">
        <v>347</v>
      </c>
      <c r="AA369" t="s">
        <v>348</v>
      </c>
      <c r="AB369" t="s">
        <v>349</v>
      </c>
      <c r="AC369" t="s">
        <v>350</v>
      </c>
      <c r="AD369" t="s">
        <v>351</v>
      </c>
      <c r="AE369" t="s">
        <v>352</v>
      </c>
      <c r="AF369" t="s">
        <v>353</v>
      </c>
      <c r="AG369" t="s">
        <v>354</v>
      </c>
      <c r="AH369" t="s">
        <v>355</v>
      </c>
      <c r="AI369" t="s">
        <v>356</v>
      </c>
      <c r="AJ369" t="s">
        <v>357</v>
      </c>
      <c r="AK369" t="s">
        <v>358</v>
      </c>
      <c r="AL369" t="s">
        <v>359</v>
      </c>
      <c r="AM369" t="s">
        <v>360</v>
      </c>
      <c r="AN369" t="s">
        <v>361</v>
      </c>
      <c r="AO369" t="s">
        <v>362</v>
      </c>
      <c r="AP369" t="s">
        <v>363</v>
      </c>
      <c r="AQ369" t="s">
        <v>364</v>
      </c>
      <c r="AR369" t="s">
        <v>365</v>
      </c>
      <c r="AS369">
        <v>0</v>
      </c>
      <c r="AT369">
        <v>0</v>
      </c>
      <c r="AU369">
        <v>4.5555458237077513</v>
      </c>
      <c r="AV369">
        <v>0</v>
      </c>
      <c r="AW369">
        <v>0</v>
      </c>
      <c r="AX369">
        <v>0</v>
      </c>
      <c r="AY369">
        <v>2.6895246926627232</v>
      </c>
      <c r="AZ369">
        <v>9.0799960135833739</v>
      </c>
      <c r="BA369">
        <v>6.1677693415806152</v>
      </c>
      <c r="BB369">
        <v>0</v>
      </c>
      <c r="BC369">
        <v>7.9686935884573042</v>
      </c>
      <c r="BD369">
        <v>0.31314846671063828</v>
      </c>
      <c r="BE369">
        <v>4.1263381126974519</v>
      </c>
      <c r="BF369">
        <v>0</v>
      </c>
      <c r="BG369">
        <v>0</v>
      </c>
      <c r="BH369">
        <v>0.74811346511813936</v>
      </c>
      <c r="BI369">
        <v>0.3721183142596361</v>
      </c>
      <c r="BJ369">
        <v>1.243533391749821</v>
      </c>
      <c r="BK369">
        <v>2.8362114129634559</v>
      </c>
      <c r="BL369">
        <v>0.082791746806259406</v>
      </c>
      <c r="BM369">
        <v>2.4093136530660808</v>
      </c>
      <c r="BN369">
        <v>0</v>
      </c>
      <c r="BO369">
        <v>0</v>
      </c>
      <c r="BP369">
        <v>10.91651008071932</v>
      </c>
      <c r="BQ369">
        <v>0</v>
      </c>
      <c r="BR369">
        <v>60.31915430716731</v>
      </c>
      <c r="BS369">
        <v>255.92348727983949</v>
      </c>
      <c r="BT369">
        <v>2.1707740563404081</v>
      </c>
      <c r="BU369">
        <v>41.941924975699713</v>
      </c>
      <c r="BV369">
        <v>53.751539966298793</v>
      </c>
      <c r="BW369">
        <v>75.889663922518267</v>
      </c>
      <c r="BX369">
        <v>125.5942446808469</v>
      </c>
      <c r="BY369">
        <v>0</v>
      </c>
      <c r="BZ369">
        <v>8.7457360243789104</v>
      </c>
      <c r="CA369">
        <v>0</v>
      </c>
      <c r="CB369">
        <v>4.6281192102382249</v>
      </c>
      <c r="CC369">
        <v>14.43714883140481</v>
      </c>
      <c r="CD369">
        <v>0</v>
      </c>
      <c r="CE369">
        <v>0</v>
      </c>
      <c r="CF369">
        <v>182.17425368300991</v>
      </c>
      <c r="CG369">
        <v>0</v>
      </c>
      <c r="CH369">
        <v>0</v>
      </c>
      <c r="CI369">
        <v>0</v>
      </c>
      <c r="CJ369">
        <v>2.2062078156110072</v>
      </c>
      <c r="CK369">
        <v>3.2776239199203099</v>
      </c>
      <c r="CL369">
        <v>36.906480351725548</v>
      </c>
      <c r="CM369">
        <v>0</v>
      </c>
      <c r="CN369">
        <v>40.483884558639637</v>
      </c>
      <c r="CO369">
        <v>0.69792257224430543</v>
      </c>
      <c r="CP369">
        <v>24.76663140182886</v>
      </c>
      <c r="CQ369">
        <v>0</v>
      </c>
      <c r="CR369">
        <v>0</v>
      </c>
      <c r="CS369">
        <v>3.3396431355225999</v>
      </c>
      <c r="CT369">
        <v>0.53966118841347122</v>
      </c>
      <c r="CU369">
        <v>1.6166890172710819</v>
      </c>
      <c r="CV369">
        <v>5.8830919164959168</v>
      </c>
      <c r="CW369">
        <v>0.59889681527111616</v>
      </c>
      <c r="CX369">
        <v>24.66816529177229</v>
      </c>
      <c r="CY369">
        <v>0</v>
      </c>
    </row>
    <row r="370">
      <c r="A370" t="s">
        <v>691</v>
      </c>
      <c r="B370">
        <v>2018</v>
      </c>
      <c r="C370" t="s">
        <v>699</v>
      </c>
      <c r="D370">
        <v>148</v>
      </c>
      <c r="E370" t="s">
        <v>109</v>
      </c>
      <c r="F370" t="s">
        <v>49</v>
      </c>
      <c r="G370" t="s">
        <v>197</v>
      </c>
      <c r="H370">
        <v>0.74900413723356318</v>
      </c>
      <c r="I370">
        <v>1.8012133313199159</v>
      </c>
      <c r="J370">
        <v>3.4638345980109708</v>
      </c>
      <c r="K370">
        <v>10.47065179533814</v>
      </c>
      <c r="L370">
        <v>35.134028866806403</v>
      </c>
      <c r="M370">
        <v>0.9546429946069197</v>
      </c>
      <c r="N370">
        <v>17.410497309940769</v>
      </c>
      <c r="O370">
        <v>33.951685778186217</v>
      </c>
      <c r="P370">
        <v>42.544226955093443</v>
      </c>
      <c r="Q370">
        <v>35.560163568935899</v>
      </c>
      <c r="R370">
        <v>0.59485957944873469</v>
      </c>
      <c r="S370">
        <v>1.957086149644643</v>
      </c>
      <c r="T370">
        <v>2.1967903128302151</v>
      </c>
      <c r="U370">
        <v>5.1725464829214403</v>
      </c>
      <c r="V370">
        <v>17.98429674554372</v>
      </c>
      <c r="W370" t="s">
        <v>344</v>
      </c>
      <c r="X370" t="s">
        <v>524</v>
      </c>
      <c r="Y370" t="s">
        <v>346</v>
      </c>
      <c r="Z370" t="s">
        <v>347</v>
      </c>
      <c r="AA370" t="s">
        <v>348</v>
      </c>
      <c r="AB370" t="s">
        <v>349</v>
      </c>
      <c r="AC370" t="s">
        <v>350</v>
      </c>
      <c r="AD370" t="s">
        <v>351</v>
      </c>
      <c r="AE370" t="s">
        <v>352</v>
      </c>
      <c r="AF370" t="s">
        <v>353</v>
      </c>
      <c r="AG370" t="s">
        <v>354</v>
      </c>
      <c r="AH370" t="s">
        <v>355</v>
      </c>
      <c r="AI370" t="s">
        <v>356</v>
      </c>
      <c r="AJ370" t="s">
        <v>357</v>
      </c>
      <c r="AK370" t="s">
        <v>358</v>
      </c>
      <c r="AL370" t="s">
        <v>359</v>
      </c>
      <c r="AM370" t="s">
        <v>360</v>
      </c>
      <c r="AN370" t="s">
        <v>361</v>
      </c>
      <c r="AO370" t="s">
        <v>362</v>
      </c>
      <c r="AP370" t="s">
        <v>363</v>
      </c>
      <c r="AQ370" t="s">
        <v>364</v>
      </c>
      <c r="AR370" t="s">
        <v>365</v>
      </c>
      <c r="AS370">
        <v>4.0849864541406893</v>
      </c>
      <c r="AT370">
        <v>2.905025843836206</v>
      </c>
      <c r="AU370">
        <v>31.737990060157468</v>
      </c>
      <c r="AV370">
        <v>5.7630718406988866</v>
      </c>
      <c r="AW370">
        <v>1.768299787681298</v>
      </c>
      <c r="AX370">
        <v>9.4114254288913983</v>
      </c>
      <c r="AY370">
        <v>1.379164871634464</v>
      </c>
      <c r="AZ370">
        <v>0.60187365638461465</v>
      </c>
      <c r="BA370">
        <v>12.9294697001137</v>
      </c>
      <c r="BB370">
        <v>5.1622838948118064</v>
      </c>
      <c r="BC370">
        <v>13.78059148179848</v>
      </c>
      <c r="BD370">
        <v>6.8570221886162681</v>
      </c>
      <c r="BE370">
        <v>20.560107467900689</v>
      </c>
      <c r="BF370">
        <v>5.6116377710705878</v>
      </c>
      <c r="BG370">
        <v>3.7543471710021432</v>
      </c>
      <c r="BH370">
        <v>7.9608199376308946</v>
      </c>
      <c r="BI370">
        <v>13.27292144262041</v>
      </c>
      <c r="BJ370">
        <v>2.3916992840264841</v>
      </c>
      <c r="BK370">
        <v>5.435305522799343</v>
      </c>
      <c r="BL370">
        <v>10.09365373419582</v>
      </c>
      <c r="BM370">
        <v>11.711346780776051</v>
      </c>
      <c r="BN370">
        <v>2.6355969707628248</v>
      </c>
      <c r="BO370">
        <v>120.3969087141934</v>
      </c>
      <c r="BP370">
        <v>289.42408620349681</v>
      </c>
      <c r="BQ370">
        <v>556.97919179285088</v>
      </c>
      <c r="BR370">
        <v>1683.1547393622791</v>
      </c>
      <c r="BS370">
        <v>5647.0602888694139</v>
      </c>
      <c r="BT370">
        <v>35.510840551525931</v>
      </c>
      <c r="BU370">
        <v>646.99009321584356</v>
      </c>
      <c r="BV370">
        <v>1262.637836507746</v>
      </c>
      <c r="BW370">
        <v>1581.5002055829721</v>
      </c>
      <c r="BX370">
        <v>1322.6079263617869</v>
      </c>
      <c r="BY370">
        <v>73.487610214194902</v>
      </c>
      <c r="BZ370">
        <v>241.80741786001789</v>
      </c>
      <c r="CA370">
        <v>271.47947925795972</v>
      </c>
      <c r="CB370">
        <v>639.19328070050767</v>
      </c>
      <c r="CC370">
        <v>2221.8005246896801</v>
      </c>
      <c r="CD370">
        <v>161.73410095391361</v>
      </c>
      <c r="CE370">
        <v>77.110770223269199</v>
      </c>
      <c r="CF370">
        <v>3511.3947135273261</v>
      </c>
      <c r="CG370">
        <v>184.27347011905059</v>
      </c>
      <c r="CH370">
        <v>61.365062070711588</v>
      </c>
      <c r="CI370">
        <v>246.99515401722189</v>
      </c>
      <c r="CJ370">
        <v>84.114984314782731</v>
      </c>
      <c r="CK370">
        <v>21.1304762600919</v>
      </c>
      <c r="CL370">
        <v>592.82738805092845</v>
      </c>
      <c r="CM370">
        <v>63.782394988740563</v>
      </c>
      <c r="CN370">
        <v>342.22583373092863</v>
      </c>
      <c r="CO370">
        <v>155.41583707028451</v>
      </c>
      <c r="CP370">
        <v>593.15286447278584</v>
      </c>
      <c r="CQ370">
        <v>244.1399207982771</v>
      </c>
      <c r="CR370">
        <v>42.673706313030429</v>
      </c>
      <c r="CS370">
        <v>225.07176487033561</v>
      </c>
      <c r="CT370">
        <v>118.0240835635711</v>
      </c>
      <c r="CU370">
        <v>65.819422258299952</v>
      </c>
      <c r="CV370">
        <v>145.03533487711141</v>
      </c>
      <c r="CW370">
        <v>468.18525425986411</v>
      </c>
      <c r="CX370">
        <v>775.14746859554793</v>
      </c>
      <c r="CY370">
        <v>117.3952096061618</v>
      </c>
    </row>
    <row r="371">
      <c r="A371" t="s">
        <v>691</v>
      </c>
      <c r="B371">
        <v>2018</v>
      </c>
      <c r="C371" t="s">
        <v>699</v>
      </c>
      <c r="D371">
        <v>149</v>
      </c>
      <c r="E371" t="s">
        <v>109</v>
      </c>
      <c r="F371" t="s">
        <v>48</v>
      </c>
      <c r="G371" t="s">
        <v>197</v>
      </c>
      <c r="H371">
        <v>0.30009842075692172</v>
      </c>
      <c r="I371">
        <v>0.97541299432723771</v>
      </c>
      <c r="J371">
        <v>1.748145304981541</v>
      </c>
      <c r="K371">
        <v>4.6274456037964002</v>
      </c>
      <c r="L371">
        <v>24.125802759942051</v>
      </c>
      <c r="M371">
        <v>0.37030411415043141</v>
      </c>
      <c r="N371">
        <v>5.1674183349614458</v>
      </c>
      <c r="O371">
        <v>9.9460423309963897</v>
      </c>
      <c r="P371">
        <v>15.285266468231709</v>
      </c>
      <c r="Q371">
        <v>44.92578839181499</v>
      </c>
      <c r="R371">
        <v>0.30915848674354091</v>
      </c>
      <c r="S371">
        <v>0.88603239563372838</v>
      </c>
      <c r="T371">
        <v>1.4712807056739481</v>
      </c>
      <c r="U371">
        <v>2.537167610145453</v>
      </c>
      <c r="V371">
        <v>13.354235237570879</v>
      </c>
      <c r="W371" t="s">
        <v>344</v>
      </c>
      <c r="X371" t="s">
        <v>524</v>
      </c>
      <c r="Y371" t="s">
        <v>346</v>
      </c>
      <c r="Z371" t="s">
        <v>347</v>
      </c>
      <c r="AA371" t="s">
        <v>348</v>
      </c>
      <c r="AB371" t="s">
        <v>349</v>
      </c>
      <c r="AC371" t="s">
        <v>350</v>
      </c>
      <c r="AD371" t="s">
        <v>351</v>
      </c>
      <c r="AE371" t="s">
        <v>352</v>
      </c>
      <c r="AF371" t="s">
        <v>353</v>
      </c>
      <c r="AG371" t="s">
        <v>354</v>
      </c>
      <c r="AH371" t="s">
        <v>355</v>
      </c>
      <c r="AI371" t="s">
        <v>356</v>
      </c>
      <c r="AJ371" t="s">
        <v>357</v>
      </c>
      <c r="AK371" t="s">
        <v>358</v>
      </c>
      <c r="AL371" t="s">
        <v>359</v>
      </c>
      <c r="AM371" t="s">
        <v>360</v>
      </c>
      <c r="AN371" t="s">
        <v>361</v>
      </c>
      <c r="AO371" t="s">
        <v>362</v>
      </c>
      <c r="AP371" t="s">
        <v>363</v>
      </c>
      <c r="AQ371" t="s">
        <v>364</v>
      </c>
      <c r="AR371" t="s">
        <v>365</v>
      </c>
      <c r="AS371">
        <v>3.9358280623870781</v>
      </c>
      <c r="AT371">
        <v>2.5914013008440961</v>
      </c>
      <c r="AU371">
        <v>17.912251941415651</v>
      </c>
      <c r="AV371">
        <v>4.4547429233705529</v>
      </c>
      <c r="AW371">
        <v>0.70466083326473594</v>
      </c>
      <c r="AX371">
        <v>3.004058961346602</v>
      </c>
      <c r="AY371">
        <v>0.76445867677181301</v>
      </c>
      <c r="AZ371">
        <v>0.59435300063523722</v>
      </c>
      <c r="BA371">
        <v>9.7967920648808278</v>
      </c>
      <c r="BB371">
        <v>3.1759225110653522</v>
      </c>
      <c r="BC371">
        <v>8.4891247010931181</v>
      </c>
      <c r="BD371">
        <v>3.3941808326346878</v>
      </c>
      <c r="BE371">
        <v>9.0032425309929085</v>
      </c>
      <c r="BF371">
        <v>2.4580235322368651</v>
      </c>
      <c r="BG371">
        <v>2.8614914206983162</v>
      </c>
      <c r="BH371">
        <v>8.9331203193479531</v>
      </c>
      <c r="BI371">
        <v>3.0364050783283392</v>
      </c>
      <c r="BJ371">
        <v>3.5761959854292029</v>
      </c>
      <c r="BK371">
        <v>4.162166838115879</v>
      </c>
      <c r="BL371">
        <v>6.7472850910043043</v>
      </c>
      <c r="BM371">
        <v>7.3066087510087137</v>
      </c>
      <c r="BN371">
        <v>2.8524522771884508</v>
      </c>
      <c r="BO371">
        <v>48.238614946232197</v>
      </c>
      <c r="BP371">
        <v>156.73213696864221</v>
      </c>
      <c r="BQ371">
        <v>281.09903390427462</v>
      </c>
      <c r="BR371">
        <v>743.86075971305081</v>
      </c>
      <c r="BS371">
        <v>3877.7181865265761</v>
      </c>
      <c r="BT371">
        <v>13.77458424506068</v>
      </c>
      <c r="BU371">
        <v>192.0260180226488</v>
      </c>
      <c r="BV371">
        <v>369.8858858635038</v>
      </c>
      <c r="BW371">
        <v>568.20052430180203</v>
      </c>
      <c r="BX371">
        <v>1670.9485520188491</v>
      </c>
      <c r="BY371">
        <v>38.192741872416349</v>
      </c>
      <c r="BZ371">
        <v>109.4735690441731</v>
      </c>
      <c r="CA371">
        <v>181.82095827983429</v>
      </c>
      <c r="CB371">
        <v>313.52845136733981</v>
      </c>
      <c r="CC371">
        <v>1649.7974470431459</v>
      </c>
      <c r="CD371">
        <v>155.8285738093746</v>
      </c>
      <c r="CE371">
        <v>68.785945808245543</v>
      </c>
      <c r="CF371">
        <v>1981.7570884368861</v>
      </c>
      <c r="CG371">
        <v>142.43982370315649</v>
      </c>
      <c r="CH371">
        <v>24.453747081421529</v>
      </c>
      <c r="CI371">
        <v>78.839067624851893</v>
      </c>
      <c r="CJ371">
        <v>46.624178826245107</v>
      </c>
      <c r="CK371">
        <v>20.866442378417918</v>
      </c>
      <c r="CL371">
        <v>449.1914042731612</v>
      </c>
      <c r="CM371">
        <v>39.2399852820934</v>
      </c>
      <c r="CN371">
        <v>210.8180757200895</v>
      </c>
      <c r="CO371">
        <v>76.929815999076652</v>
      </c>
      <c r="CP371">
        <v>259.74081629384278</v>
      </c>
      <c r="CQ371">
        <v>106.9387752670505</v>
      </c>
      <c r="CR371">
        <v>32.525080644457653</v>
      </c>
      <c r="CS371">
        <v>252.56106429070209</v>
      </c>
      <c r="CT371">
        <v>27.000003597303309</v>
      </c>
      <c r="CU371">
        <v>98.416701136076156</v>
      </c>
      <c r="CV371">
        <v>111.0629859992932</v>
      </c>
      <c r="CW371">
        <v>312.96688682647022</v>
      </c>
      <c r="CX371">
        <v>483.60785342462361</v>
      </c>
      <c r="CY371">
        <v>127.0544156359352</v>
      </c>
    </row>
    <row r="372">
      <c r="A372" t="s">
        <v>691</v>
      </c>
      <c r="B372">
        <v>2018</v>
      </c>
      <c r="C372" t="s">
        <v>699</v>
      </c>
      <c r="D372">
        <v>150</v>
      </c>
      <c r="E372" t="s">
        <v>109</v>
      </c>
      <c r="F372" t="s">
        <v>111</v>
      </c>
      <c r="G372" t="s">
        <v>197</v>
      </c>
      <c r="H372">
        <v>98.95089744200952</v>
      </c>
      <c r="I372">
        <v>97.223373674352814</v>
      </c>
      <c r="J372">
        <v>94.788020097007461</v>
      </c>
      <c r="K372">
        <v>84.901902600865427</v>
      </c>
      <c r="L372">
        <v>40.740168373251528</v>
      </c>
      <c r="M372">
        <v>98.675052891242586</v>
      </c>
      <c r="N372">
        <v>77.422084355097766</v>
      </c>
      <c r="O372">
        <v>56.102271890817427</v>
      </c>
      <c r="P372">
        <v>42.170506576674867</v>
      </c>
      <c r="Q372">
        <v>19.514048039249118</v>
      </c>
      <c r="R372">
        <v>99.095981933807721</v>
      </c>
      <c r="S372">
        <v>97.156881454721685</v>
      </c>
      <c r="T372">
        <v>96.331928981495835</v>
      </c>
      <c r="U372">
        <v>92.290285906933107</v>
      </c>
      <c r="V372">
        <v>68.661468016885323</v>
      </c>
      <c r="W372" t="s">
        <v>344</v>
      </c>
      <c r="X372" t="s">
        <v>524</v>
      </c>
      <c r="Y372" t="s">
        <v>346</v>
      </c>
      <c r="Z372" t="s">
        <v>347</v>
      </c>
      <c r="AA372" t="s">
        <v>348</v>
      </c>
      <c r="AB372" t="s">
        <v>349</v>
      </c>
      <c r="AC372" t="s">
        <v>350</v>
      </c>
      <c r="AD372" t="s">
        <v>351</v>
      </c>
      <c r="AE372" t="s">
        <v>352</v>
      </c>
      <c r="AF372" t="s">
        <v>353</v>
      </c>
      <c r="AG372" t="s">
        <v>354</v>
      </c>
      <c r="AH372" t="s">
        <v>355</v>
      </c>
      <c r="AI372" t="s">
        <v>356</v>
      </c>
      <c r="AJ372" t="s">
        <v>357</v>
      </c>
      <c r="AK372" t="s">
        <v>358</v>
      </c>
      <c r="AL372" t="s">
        <v>359</v>
      </c>
      <c r="AM372" t="s">
        <v>360</v>
      </c>
      <c r="AN372" t="s">
        <v>361</v>
      </c>
      <c r="AO372" t="s">
        <v>362</v>
      </c>
      <c r="AP372" t="s">
        <v>363</v>
      </c>
      <c r="AQ372" t="s">
        <v>364</v>
      </c>
      <c r="AR372" t="s">
        <v>365</v>
      </c>
      <c r="AS372">
        <v>91.979185483472193</v>
      </c>
      <c r="AT372">
        <v>94.503572855319689</v>
      </c>
      <c r="AU372">
        <v>50.349757998426711</v>
      </c>
      <c r="AV372">
        <v>89.782185235930541</v>
      </c>
      <c r="AW372">
        <v>97.527039379053932</v>
      </c>
      <c r="AX372">
        <v>87.584515609761894</v>
      </c>
      <c r="AY372">
        <v>97.856376451593732</v>
      </c>
      <c r="AZ372">
        <v>98.803773342980151</v>
      </c>
      <c r="BA372">
        <v>77.273738235005411</v>
      </c>
      <c r="BB372">
        <v>91.661793594122841</v>
      </c>
      <c r="BC372">
        <v>77.730283817108187</v>
      </c>
      <c r="BD372">
        <v>89.748796978749112</v>
      </c>
      <c r="BE372">
        <v>70.436650001106543</v>
      </c>
      <c r="BF372">
        <v>91.93033869669253</v>
      </c>
      <c r="BG372">
        <v>93.384161408299491</v>
      </c>
      <c r="BH372">
        <v>83.106059743021092</v>
      </c>
      <c r="BI372">
        <v>83.690673479051284</v>
      </c>
      <c r="BJ372">
        <v>94.03210473054429</v>
      </c>
      <c r="BK372">
        <v>90.402527639084795</v>
      </c>
      <c r="BL372">
        <v>83.15906117479993</v>
      </c>
      <c r="BM372">
        <v>80.982044468215292</v>
      </c>
      <c r="BN372">
        <v>94.511950752048762</v>
      </c>
      <c r="BO372">
        <v>15905.629320707159</v>
      </c>
      <c r="BP372">
        <v>15622.128480861709</v>
      </c>
      <c r="BQ372">
        <v>15241.765543768181</v>
      </c>
      <c r="BR372">
        <v>13647.960273795559</v>
      </c>
      <c r="BS372">
        <v>6548.1299584118678</v>
      </c>
      <c r="BT372">
        <v>3670.5177636348881</v>
      </c>
      <c r="BU372">
        <v>2877.0758630351838</v>
      </c>
      <c r="BV372">
        <v>2086.4015903712011</v>
      </c>
      <c r="BW372">
        <v>1567.607865832073</v>
      </c>
      <c r="BX372">
        <v>725.79628499408204</v>
      </c>
      <c r="BY372">
        <v>12242.09400963704</v>
      </c>
      <c r="BZ372">
        <v>12004.20054894563</v>
      </c>
      <c r="CA372">
        <v>11904.70558936431</v>
      </c>
      <c r="CB372">
        <v>11404.69801874497</v>
      </c>
      <c r="CC372">
        <v>8482.516042985113</v>
      </c>
      <c r="CD372">
        <v>3641.6695716490349</v>
      </c>
      <c r="CE372">
        <v>2508.4951678438201</v>
      </c>
      <c r="CF372">
        <v>5570.5441248152747</v>
      </c>
      <c r="CG372">
        <v>2870.7736578015588</v>
      </c>
      <c r="CH372">
        <v>3384.4673096499928</v>
      </c>
      <c r="CI372">
        <v>2298.5838952883391</v>
      </c>
      <c r="CJ372">
        <v>5968.2404472587887</v>
      </c>
      <c r="CK372">
        <v>3468.785790646396</v>
      </c>
      <c r="CL372">
        <v>3543.067849285927</v>
      </c>
      <c r="CM372">
        <v>1132.523674312547</v>
      </c>
      <c r="CN372">
        <v>1930.346111818697</v>
      </c>
      <c r="CO372">
        <v>2034.175189291326</v>
      </c>
      <c r="CP372">
        <v>2032.0759887686211</v>
      </c>
      <c r="CQ372">
        <v>3999.5214452495679</v>
      </c>
      <c r="CR372">
        <v>1061.449060706519</v>
      </c>
      <c r="CS372">
        <v>2349.6106788401721</v>
      </c>
      <c r="CT372">
        <v>744.18545177745091</v>
      </c>
      <c r="CU372">
        <v>2587.7579378109831</v>
      </c>
      <c r="CV372">
        <v>2412.2950982006878</v>
      </c>
      <c r="CW372">
        <v>3857.2599402962619</v>
      </c>
      <c r="CX372">
        <v>5360.0177627964931</v>
      </c>
      <c r="CY372">
        <v>4209.767423436022</v>
      </c>
    </row>
    <row r="373">
      <c r="A373" t="s">
        <v>691</v>
      </c>
      <c r="B373">
        <v>2018</v>
      </c>
      <c r="C373" t="s">
        <v>699</v>
      </c>
      <c r="D373">
        <v>151</v>
      </c>
      <c r="E373" t="s">
        <v>110</v>
      </c>
      <c r="F373" t="s">
        <v>49</v>
      </c>
      <c r="G373" t="s">
        <v>197</v>
      </c>
      <c r="H373">
        <v>64.542126515724576</v>
      </c>
      <c r="I373">
        <v>63.717759859624181</v>
      </c>
      <c r="J373">
        <v>60.271067010770921</v>
      </c>
      <c r="K373">
        <v>62.130254020101852</v>
      </c>
      <c r="L373">
        <v>61.94333816900722</v>
      </c>
      <c r="M373">
        <v>71.400750246730752</v>
      </c>
      <c r="N373">
        <v>69.360248600888852</v>
      </c>
      <c r="O373">
        <v>77.68843494010909</v>
      </c>
      <c r="P373">
        <v>73.775175447719704</v>
      </c>
      <c r="Q373">
        <v>48.125644912760492</v>
      </c>
      <c r="R373">
        <v>62.735775459494569</v>
      </c>
      <c r="S373">
        <v>64.340250228342711</v>
      </c>
      <c r="T373">
        <v>61.484867606159767</v>
      </c>
      <c r="U373">
        <v>58.391350555557779</v>
      </c>
      <c r="V373">
        <v>57.415275456653767</v>
      </c>
      <c r="W373" t="s">
        <v>344</v>
      </c>
      <c r="X373" t="s">
        <v>524</v>
      </c>
      <c r="Y373" t="s">
        <v>346</v>
      </c>
      <c r="Z373" t="s">
        <v>347</v>
      </c>
      <c r="AA373" t="s">
        <v>348</v>
      </c>
      <c r="AB373" t="s">
        <v>349</v>
      </c>
      <c r="AC373" t="s">
        <v>350</v>
      </c>
      <c r="AD373" t="s">
        <v>351</v>
      </c>
      <c r="AE373" t="s">
        <v>352</v>
      </c>
      <c r="AF373" t="s">
        <v>353</v>
      </c>
      <c r="AG373" t="s">
        <v>354</v>
      </c>
      <c r="AH373" t="s">
        <v>355</v>
      </c>
      <c r="AI373" t="s">
        <v>356</v>
      </c>
      <c r="AJ373" t="s">
        <v>357</v>
      </c>
      <c r="AK373" t="s">
        <v>358</v>
      </c>
      <c r="AL373" t="s">
        <v>359</v>
      </c>
      <c r="AM373" t="s">
        <v>360</v>
      </c>
      <c r="AN373" t="s">
        <v>361</v>
      </c>
      <c r="AO373" t="s">
        <v>362</v>
      </c>
      <c r="AP373" t="s">
        <v>363</v>
      </c>
      <c r="AQ373" t="s">
        <v>364</v>
      </c>
      <c r="AR373" t="s">
        <v>365</v>
      </c>
      <c r="AS373">
        <v>62.772716343996727</v>
      </c>
      <c r="AT373">
        <v>53.907997497506699</v>
      </c>
      <c r="AU373">
        <v>64.229204499409619</v>
      </c>
      <c r="AV373">
        <v>60.396443852955429</v>
      </c>
      <c r="AW373">
        <v>47.778634679748357</v>
      </c>
      <c r="AX373">
        <v>76.879278223684139</v>
      </c>
      <c r="AY373">
        <v>68.316613492307681</v>
      </c>
      <c r="AZ373">
        <v>44.317814743547487</v>
      </c>
      <c r="BA373">
        <v>52.430577602212253</v>
      </c>
      <c r="BB373">
        <v>69.298176615686231</v>
      </c>
      <c r="BC373">
        <v>65.459675776472068</v>
      </c>
      <c r="BD373">
        <v>71.228079037554721</v>
      </c>
      <c r="BE373">
        <v>69.982807288479805</v>
      </c>
      <c r="BF373">
        <v>67.271179760880727</v>
      </c>
      <c r="BG373">
        <v>69.303185829642473</v>
      </c>
      <c r="BH373">
        <v>54.582970361598349</v>
      </c>
      <c r="BI373">
        <v>85.14794764981248</v>
      </c>
      <c r="BJ373">
        <v>60.961016452463411</v>
      </c>
      <c r="BK373">
        <v>75.052417769162773</v>
      </c>
      <c r="BL373">
        <v>68.249649176380473</v>
      </c>
      <c r="BM373">
        <v>62.12460473943905</v>
      </c>
      <c r="BN373">
        <v>50.198547251958502</v>
      </c>
      <c r="BO373">
        <v>3439.104795047444</v>
      </c>
      <c r="BP373">
        <v>4458.1946868748346</v>
      </c>
      <c r="BQ373">
        <v>5329.5344484806446</v>
      </c>
      <c r="BR373">
        <v>7439.5924925745212</v>
      </c>
      <c r="BS373">
        <v>9459.6948129877928</v>
      </c>
      <c r="BT373">
        <v>913.85033760697627</v>
      </c>
      <c r="BU373">
        <v>1871.6772862181731</v>
      </c>
      <c r="BV373">
        <v>2605.9772003824992</v>
      </c>
      <c r="BW373">
        <v>2623.3024386181178</v>
      </c>
      <c r="BX373">
        <v>1760.9954356640351</v>
      </c>
      <c r="BY373">
        <v>2533.2492902733602</v>
      </c>
      <c r="BZ373">
        <v>3362.457802163312</v>
      </c>
      <c r="CA373">
        <v>3788.2088313435679</v>
      </c>
      <c r="CB373">
        <v>4706.6954542751237</v>
      </c>
      <c r="CC373">
        <v>5959.7071594200852</v>
      </c>
      <c r="CD373">
        <v>1784.152247074961</v>
      </c>
      <c r="CE373">
        <v>1107.2016783131951</v>
      </c>
      <c r="CF373">
        <v>6737.4264745452147</v>
      </c>
      <c r="CG373">
        <v>1747.89319715695</v>
      </c>
      <c r="CH373">
        <v>687.47230911699558</v>
      </c>
      <c r="CI373">
        <v>968.58520870073426</v>
      </c>
      <c r="CJ373">
        <v>1146.040022216361</v>
      </c>
      <c r="CK373">
        <v>434.53323114974933</v>
      </c>
      <c r="CL373">
        <v>1807.3822865657789</v>
      </c>
      <c r="CM373">
        <v>302.85749464679787</v>
      </c>
      <c r="CN373">
        <v>550.82947005182609</v>
      </c>
      <c r="CO373">
        <v>1223.4251254202261</v>
      </c>
      <c r="CP373">
        <v>851.20790626498876</v>
      </c>
      <c r="CQ373">
        <v>1515.5511210129971</v>
      </c>
      <c r="CR373">
        <v>119.9540405092811</v>
      </c>
      <c r="CS373">
        <v>1401.2131019540491</v>
      </c>
      <c r="CT373">
        <v>208.42570705605601</v>
      </c>
      <c r="CU373">
        <v>279.85473139037799</v>
      </c>
      <c r="CV373">
        <v>1083.276026642905</v>
      </c>
      <c r="CW373">
        <v>1790.564700587214</v>
      </c>
      <c r="CX373">
        <v>3578.354419104639</v>
      </c>
      <c r="CY373">
        <v>799.92073648395353</v>
      </c>
    </row>
    <row r="374">
      <c r="A374" t="s">
        <v>691</v>
      </c>
      <c r="B374">
        <v>2018</v>
      </c>
      <c r="C374" t="s">
        <v>699</v>
      </c>
      <c r="D374">
        <v>152</v>
      </c>
      <c r="E374" t="s">
        <v>110</v>
      </c>
      <c r="F374" t="s">
        <v>48</v>
      </c>
      <c r="G374" t="s">
        <v>197</v>
      </c>
      <c r="H374">
        <v>35.457873484275318</v>
      </c>
      <c r="I374">
        <v>36.282240140375762</v>
      </c>
      <c r="J374">
        <v>39.728932989229108</v>
      </c>
      <c r="K374">
        <v>37.869745979898042</v>
      </c>
      <c r="L374">
        <v>38.056661830992653</v>
      </c>
      <c r="M374">
        <v>28.599249753269191</v>
      </c>
      <c r="N374">
        <v>30.639751399111109</v>
      </c>
      <c r="O374">
        <v>22.311565059890871</v>
      </c>
      <c r="P374">
        <v>26.224824552280271</v>
      </c>
      <c r="Q374">
        <v>51.874355087239543</v>
      </c>
      <c r="R374">
        <v>37.264224540505317</v>
      </c>
      <c r="S374">
        <v>35.659749771657168</v>
      </c>
      <c r="T374">
        <v>38.515132393840297</v>
      </c>
      <c r="U374">
        <v>41.608649444442193</v>
      </c>
      <c r="V374">
        <v>42.584724543346233</v>
      </c>
      <c r="W374" t="s">
        <v>344</v>
      </c>
      <c r="X374" t="s">
        <v>524</v>
      </c>
      <c r="Y374" t="s">
        <v>346</v>
      </c>
      <c r="Z374" t="s">
        <v>347</v>
      </c>
      <c r="AA374" t="s">
        <v>348</v>
      </c>
      <c r="AB374" t="s">
        <v>349</v>
      </c>
      <c r="AC374" t="s">
        <v>350</v>
      </c>
      <c r="AD374" t="s">
        <v>351</v>
      </c>
      <c r="AE374" t="s">
        <v>352</v>
      </c>
      <c r="AF374" t="s">
        <v>353</v>
      </c>
      <c r="AG374" t="s">
        <v>354</v>
      </c>
      <c r="AH374" t="s">
        <v>355</v>
      </c>
      <c r="AI374" t="s">
        <v>356</v>
      </c>
      <c r="AJ374" t="s">
        <v>357</v>
      </c>
      <c r="AK374" t="s">
        <v>358</v>
      </c>
      <c r="AL374" t="s">
        <v>359</v>
      </c>
      <c r="AM374" t="s">
        <v>360</v>
      </c>
      <c r="AN374" t="s">
        <v>361</v>
      </c>
      <c r="AO374" t="s">
        <v>362</v>
      </c>
      <c r="AP374" t="s">
        <v>363</v>
      </c>
      <c r="AQ374" t="s">
        <v>364</v>
      </c>
      <c r="AR374" t="s">
        <v>365</v>
      </c>
      <c r="AS374">
        <v>37.227283656003287</v>
      </c>
      <c r="AT374">
        <v>46.092002502493223</v>
      </c>
      <c r="AU374">
        <v>35.770795500590239</v>
      </c>
      <c r="AV374">
        <v>39.603556147044422</v>
      </c>
      <c r="AW374">
        <v>52.221365320251557</v>
      </c>
      <c r="AX374">
        <v>23.120721776315751</v>
      </c>
      <c r="AY374">
        <v>31.683386507692308</v>
      </c>
      <c r="AZ374">
        <v>55.682185256452463</v>
      </c>
      <c r="BA374">
        <v>47.569422397787839</v>
      </c>
      <c r="BB374">
        <v>30.701823384313801</v>
      </c>
      <c r="BC374">
        <v>34.540324223527982</v>
      </c>
      <c r="BD374">
        <v>28.771920962445289</v>
      </c>
      <c r="BE374">
        <v>30.01719271152021</v>
      </c>
      <c r="BF374">
        <v>32.728820239119329</v>
      </c>
      <c r="BG374">
        <v>30.696814170357509</v>
      </c>
      <c r="BH374">
        <v>45.417029638401388</v>
      </c>
      <c r="BI374">
        <v>14.852052350187529</v>
      </c>
      <c r="BJ374">
        <v>39.038983547536589</v>
      </c>
      <c r="BK374">
        <v>24.947582230837199</v>
      </c>
      <c r="BL374">
        <v>31.750350823619609</v>
      </c>
      <c r="BM374">
        <v>37.875395260561021</v>
      </c>
      <c r="BN374">
        <v>49.801452748041463</v>
      </c>
      <c r="BO374">
        <v>1889.360473616367</v>
      </c>
      <c r="BP374">
        <v>2538.5903487206201</v>
      </c>
      <c r="BQ374">
        <v>3513.0739751071051</v>
      </c>
      <c r="BR374">
        <v>4534.5940127107788</v>
      </c>
      <c r="BS374">
        <v>5811.8341239542142</v>
      </c>
      <c r="BT374">
        <v>366.03864738141118</v>
      </c>
      <c r="BU374">
        <v>826.80970593223674</v>
      </c>
      <c r="BV374">
        <v>748.41808688448737</v>
      </c>
      <c r="BW374">
        <v>932.50399992719372</v>
      </c>
      <c r="BX374">
        <v>1898.1668235768971</v>
      </c>
      <c r="BY374">
        <v>1504.7167214944429</v>
      </c>
      <c r="BZ374">
        <v>1863.598655854785</v>
      </c>
      <c r="CA374">
        <v>2372.9963217826862</v>
      </c>
      <c r="CB374">
        <v>3353.9084014223558</v>
      </c>
      <c r="CC374">
        <v>4420.2955698525884</v>
      </c>
      <c r="CD374">
        <v>1058.089336510084</v>
      </c>
      <c r="CE374">
        <v>946.67108586136601</v>
      </c>
      <c r="CF374">
        <v>3752.2355523402871</v>
      </c>
      <c r="CG374">
        <v>1146.140102903674</v>
      </c>
      <c r="CH374">
        <v>751.39741523783152</v>
      </c>
      <c r="CI374">
        <v>291.29291591248813</v>
      </c>
      <c r="CJ374">
        <v>531.50217964556668</v>
      </c>
      <c r="CK374">
        <v>545.96012950950012</v>
      </c>
      <c r="CL374">
        <v>1639.808969419011</v>
      </c>
      <c r="CM374">
        <v>134.17780619002619</v>
      </c>
      <c r="CN374">
        <v>290.64959857779428</v>
      </c>
      <c r="CO374">
        <v>494.19121626881531</v>
      </c>
      <c r="CP374">
        <v>365.10212650660333</v>
      </c>
      <c r="CQ374">
        <v>737.34696461611099</v>
      </c>
      <c r="CR374">
        <v>53.131856009453159</v>
      </c>
      <c r="CS374">
        <v>1165.9119421235509</v>
      </c>
      <c r="CT374">
        <v>36.354951560928328</v>
      </c>
      <c r="CU374">
        <v>179.21689778530191</v>
      </c>
      <c r="CV374">
        <v>360.08323990959309</v>
      </c>
      <c r="CW374">
        <v>832.98680802169156</v>
      </c>
      <c r="CX374">
        <v>2181.608858107114</v>
      </c>
      <c r="CY374">
        <v>793.59298109229417</v>
      </c>
    </row>
    <row r="375">
      <c r="A375" t="s">
        <v>691</v>
      </c>
      <c r="B375">
        <v>2018</v>
      </c>
      <c r="C375" t="s">
        <v>699</v>
      </c>
      <c r="D375">
        <v>153</v>
      </c>
      <c r="E375" t="s">
        <v>542</v>
      </c>
      <c r="F375" t="s">
        <v>543</v>
      </c>
      <c r="G375" t="s">
        <v>197</v>
      </c>
      <c r="H375">
        <v>0</v>
      </c>
      <c r="I375">
        <v>0.017237412956536802</v>
      </c>
      <c r="J375">
        <v>0.1047758049580573</v>
      </c>
      <c r="K375">
        <v>0.29735510902489409</v>
      </c>
      <c r="L375">
        <v>1.348204500705636</v>
      </c>
      <c r="M375">
        <v>0</v>
      </c>
      <c r="N375">
        <v>1.0702746228946689</v>
      </c>
      <c r="O375">
        <v>1.9567386100412829</v>
      </c>
      <c r="P375">
        <v>1.4908020831894171</v>
      </c>
      <c r="Q375">
        <v>2.7355428505802868</v>
      </c>
      <c r="R375">
        <v>0</v>
      </c>
      <c r="S375">
        <v>0</v>
      </c>
      <c r="T375">
        <v>0.059340353189206101</v>
      </c>
      <c r="U375">
        <v>0</v>
      </c>
      <c r="V375">
        <v>0.057272056175247402</v>
      </c>
      <c r="W375" t="s">
        <v>344</v>
      </c>
      <c r="X375" t="s">
        <v>524</v>
      </c>
      <c r="Y375" t="s">
        <v>346</v>
      </c>
      <c r="Z375" t="s">
        <v>347</v>
      </c>
      <c r="AA375" t="s">
        <v>348</v>
      </c>
      <c r="AB375" t="s">
        <v>349</v>
      </c>
      <c r="AC375" t="s">
        <v>350</v>
      </c>
      <c r="AD375" t="s">
        <v>351</v>
      </c>
      <c r="AE375" t="s">
        <v>352</v>
      </c>
      <c r="AF375" t="s">
        <v>353</v>
      </c>
      <c r="AG375" t="s">
        <v>354</v>
      </c>
      <c r="AH375" t="s">
        <v>355</v>
      </c>
      <c r="AI375" t="s">
        <v>356</v>
      </c>
      <c r="AJ375" t="s">
        <v>357</v>
      </c>
      <c r="AK375" t="s">
        <v>358</v>
      </c>
      <c r="AL375" t="s">
        <v>359</v>
      </c>
      <c r="AM375" t="s">
        <v>360</v>
      </c>
      <c r="AN375" t="s">
        <v>361</v>
      </c>
      <c r="AO375" t="s">
        <v>362</v>
      </c>
      <c r="AP375" t="s">
        <v>363</v>
      </c>
      <c r="AQ375" t="s">
        <v>364</v>
      </c>
      <c r="AR375" t="s">
        <v>365</v>
      </c>
      <c r="AS375">
        <v>0</v>
      </c>
      <c r="AT375">
        <v>0</v>
      </c>
      <c r="AU375">
        <v>1.630659489383127</v>
      </c>
      <c r="AV375">
        <v>0</v>
      </c>
      <c r="AW375">
        <v>0</v>
      </c>
      <c r="AX375">
        <v>2.0850425156408989</v>
      </c>
      <c r="AY375">
        <v>0</v>
      </c>
      <c r="AZ375">
        <v>0</v>
      </c>
      <c r="BA375">
        <v>0</v>
      </c>
      <c r="BB375">
        <v>0</v>
      </c>
      <c r="BC375">
        <v>0</v>
      </c>
      <c r="BD375">
        <v>0</v>
      </c>
      <c r="BE375">
        <v>0.056344822746331603</v>
      </c>
      <c r="BF375">
        <v>0.47084316115425362</v>
      </c>
      <c r="BG375">
        <v>0</v>
      </c>
      <c r="BH375">
        <v>0</v>
      </c>
      <c r="BI375">
        <v>0</v>
      </c>
      <c r="BJ375">
        <v>0.1152423088700003</v>
      </c>
      <c r="BK375">
        <v>0</v>
      </c>
      <c r="BL375">
        <v>0.098385562860134099</v>
      </c>
      <c r="BM375">
        <v>0.27309882583969419</v>
      </c>
      <c r="BN375">
        <v>0.023813898913363999</v>
      </c>
      <c r="BO375">
        <v>0</v>
      </c>
      <c r="BP375">
        <v>2.7697565894663598</v>
      </c>
      <c r="BQ375">
        <v>16.847785745455301</v>
      </c>
      <c r="BR375">
        <v>47.799761735145587</v>
      </c>
      <c r="BS375">
        <v>216.69567489889329</v>
      </c>
      <c r="BT375">
        <v>0</v>
      </c>
      <c r="BU375">
        <v>39.772389364076659</v>
      </c>
      <c r="BV375">
        <v>72.76964747303002</v>
      </c>
      <c r="BW375">
        <v>55.417713983525999</v>
      </c>
      <c r="BX375">
        <v>101.74448860635739</v>
      </c>
      <c r="BY375">
        <v>0</v>
      </c>
      <c r="BZ375">
        <v>0</v>
      </c>
      <c r="CA375">
        <v>7.333284423507088</v>
      </c>
      <c r="CB375">
        <v>0</v>
      </c>
      <c r="CC375">
        <v>7.0754551184633803</v>
      </c>
      <c r="CD375">
        <v>0</v>
      </c>
      <c r="CE375">
        <v>0</v>
      </c>
      <c r="CF375">
        <v>180.41120750652451</v>
      </c>
      <c r="CG375">
        <v>0</v>
      </c>
      <c r="CH375">
        <v>0</v>
      </c>
      <c r="CI375">
        <v>54.720233526181453</v>
      </c>
      <c r="CJ375">
        <v>0</v>
      </c>
      <c r="CK375">
        <v>0</v>
      </c>
      <c r="CL375">
        <v>0</v>
      </c>
      <c r="CM375">
        <v>0</v>
      </c>
      <c r="CN375">
        <v>0</v>
      </c>
      <c r="CO375">
        <v>0</v>
      </c>
      <c r="CP375">
        <v>1.6255310465850641</v>
      </c>
      <c r="CQ375">
        <v>20.484503234548491</v>
      </c>
      <c r="CR375">
        <v>0</v>
      </c>
      <c r="CS375">
        <v>0</v>
      </c>
      <c r="CT375">
        <v>0</v>
      </c>
      <c r="CU375">
        <v>3.1714614960983449</v>
      </c>
      <c r="CV375">
        <v>0</v>
      </c>
      <c r="CW375">
        <v>4.5635278340407286</v>
      </c>
      <c r="CX375">
        <v>18.07579157962801</v>
      </c>
      <c r="CY375">
        <v>1.06072274535403</v>
      </c>
    </row>
    <row r="376">
      <c r="A376" t="s">
        <v>691</v>
      </c>
      <c r="B376">
        <v>2018</v>
      </c>
      <c r="C376" t="s">
        <v>699</v>
      </c>
      <c r="D376">
        <v>154</v>
      </c>
      <c r="E376" t="s">
        <v>542</v>
      </c>
      <c r="F376" t="s">
        <v>544</v>
      </c>
      <c r="G376" t="s">
        <v>197</v>
      </c>
      <c r="H376">
        <v>0</v>
      </c>
      <c r="I376">
        <v>0</v>
      </c>
      <c r="J376">
        <v>0.1177051481875262</v>
      </c>
      <c r="K376">
        <v>0.8829740114412109</v>
      </c>
      <c r="L376">
        <v>16.3928866473677</v>
      </c>
      <c r="M376">
        <v>0.1849835003334491</v>
      </c>
      <c r="N376">
        <v>2.383189905079556</v>
      </c>
      <c r="O376">
        <v>6.7286865615019966</v>
      </c>
      <c r="P376">
        <v>11.640269194117</v>
      </c>
      <c r="Q376">
        <v>33.52025264631677</v>
      </c>
      <c r="R376">
        <v>0</v>
      </c>
      <c r="S376">
        <v>0</v>
      </c>
      <c r="T376">
        <v>0.076338691997838895</v>
      </c>
      <c r="U376">
        <v>0.021135817091372001</v>
      </c>
      <c r="V376">
        <v>6.1397684289782024</v>
      </c>
      <c r="W376" t="s">
        <v>344</v>
      </c>
      <c r="X376" t="s">
        <v>524</v>
      </c>
      <c r="Y376" t="s">
        <v>346</v>
      </c>
      <c r="Z376" t="s">
        <v>347</v>
      </c>
      <c r="AA376" t="s">
        <v>348</v>
      </c>
      <c r="AB376" t="s">
        <v>349</v>
      </c>
      <c r="AC376" t="s">
        <v>350</v>
      </c>
      <c r="AD376" t="s">
        <v>351</v>
      </c>
      <c r="AE376" t="s">
        <v>352</v>
      </c>
      <c r="AF376" t="s">
        <v>353</v>
      </c>
      <c r="AG376" t="s">
        <v>354</v>
      </c>
      <c r="AH376" t="s">
        <v>355</v>
      </c>
      <c r="AI376" t="s">
        <v>356</v>
      </c>
      <c r="AJ376" t="s">
        <v>357</v>
      </c>
      <c r="AK376" t="s">
        <v>358</v>
      </c>
      <c r="AL376" t="s">
        <v>359</v>
      </c>
      <c r="AM376" t="s">
        <v>360</v>
      </c>
      <c r="AN376" t="s">
        <v>361</v>
      </c>
      <c r="AO376" t="s">
        <v>362</v>
      </c>
      <c r="AP376" t="s">
        <v>363</v>
      </c>
      <c r="AQ376" t="s">
        <v>364</v>
      </c>
      <c r="AR376" t="s">
        <v>365</v>
      </c>
      <c r="AS376">
        <v>0.6787026174427202</v>
      </c>
      <c r="AT376">
        <v>1.5817657044798059</v>
      </c>
      <c r="AU376">
        <v>11.771471173557369</v>
      </c>
      <c r="AV376">
        <v>1.5540136361167589</v>
      </c>
      <c r="AW376">
        <v>0.25456659936432158</v>
      </c>
      <c r="AX376">
        <v>1.626412456197919</v>
      </c>
      <c r="AY376">
        <v>0.79865012934279556</v>
      </c>
      <c r="AZ376">
        <v>0.16804580472194031</v>
      </c>
      <c r="BA376">
        <v>9.3618991394133531</v>
      </c>
      <c r="BB376">
        <v>1.0598381867428699</v>
      </c>
      <c r="BC376">
        <v>1.812331188313941</v>
      </c>
      <c r="BD376">
        <v>0.41794946445002717</v>
      </c>
      <c r="BE376">
        <v>8.4017934335070716</v>
      </c>
      <c r="BF376">
        <v>1.5954796883858231</v>
      </c>
      <c r="BG376">
        <v>0.37641953463247119</v>
      </c>
      <c r="BH376">
        <v>1.104404002639944</v>
      </c>
      <c r="BI376">
        <v>0</v>
      </c>
      <c r="BJ376">
        <v>1.0132838722730051</v>
      </c>
      <c r="BK376">
        <v>1.8239621639828161</v>
      </c>
      <c r="BL376">
        <v>1.1471852072085791</v>
      </c>
      <c r="BM376">
        <v>3.2757221920955431</v>
      </c>
      <c r="BN376">
        <v>1.7496539113215721</v>
      </c>
      <c r="BO376">
        <v>0</v>
      </c>
      <c r="BP376">
        <v>0</v>
      </c>
      <c r="BQ376">
        <v>18.92680393717184</v>
      </c>
      <c r="BR376">
        <v>141.93785841992101</v>
      </c>
      <c r="BS376">
        <v>2634.8136604893261</v>
      </c>
      <c r="BT376">
        <v>6.8810221434757919</v>
      </c>
      <c r="BU376">
        <v>88.561528794361834</v>
      </c>
      <c r="BV376">
        <v>250.23482775079719</v>
      </c>
      <c r="BW376">
        <v>432.70472731749118</v>
      </c>
      <c r="BX376">
        <v>1246.7364430909699</v>
      </c>
      <c r="BY376">
        <v>0</v>
      </c>
      <c r="BZ376">
        <v>0</v>
      </c>
      <c r="CA376">
        <v>9.4339401579511737</v>
      </c>
      <c r="CB376">
        <v>2.611841635744871</v>
      </c>
      <c r="CC376">
        <v>758.51399195562396</v>
      </c>
      <c r="CD376">
        <v>26.871412887036659</v>
      </c>
      <c r="CE376">
        <v>41.986260481635483</v>
      </c>
      <c r="CF376">
        <v>1302.35977675089</v>
      </c>
      <c r="CG376">
        <v>49.689383241287402</v>
      </c>
      <c r="CH376">
        <v>8.8341893608466773</v>
      </c>
      <c r="CI376">
        <v>42.683863156471141</v>
      </c>
      <c r="CJ376">
        <v>48.709508547048863</v>
      </c>
      <c r="CK376">
        <v>5.8997230558565583</v>
      </c>
      <c r="CL376">
        <v>429.25118684224498</v>
      </c>
      <c r="CM376">
        <v>13.09478890126957</v>
      </c>
      <c r="CN376">
        <v>45.007251882947372</v>
      </c>
      <c r="CO376">
        <v>9.4729117222947288</v>
      </c>
      <c r="CP376">
        <v>242.38919225368289</v>
      </c>
      <c r="CQ376">
        <v>69.412941577564112</v>
      </c>
      <c r="CR376">
        <v>4.2785645385868589</v>
      </c>
      <c r="CS376">
        <v>31.224190466743341</v>
      </c>
      <c r="CT376">
        <v>0</v>
      </c>
      <c r="CU376">
        <v>27.885511988104799</v>
      </c>
      <c r="CV376">
        <v>48.67048635017359</v>
      </c>
      <c r="CW376">
        <v>53.211177246996677</v>
      </c>
      <c r="CX376">
        <v>216.81261878378609</v>
      </c>
      <c r="CY376">
        <v>77.933382810948984</v>
      </c>
    </row>
    <row r="377">
      <c r="A377" t="s">
        <v>691</v>
      </c>
      <c r="B377">
        <v>2018</v>
      </c>
      <c r="C377" t="s">
        <v>699</v>
      </c>
      <c r="D377">
        <v>155</v>
      </c>
      <c r="E377" t="s">
        <v>542</v>
      </c>
      <c r="F377" t="s">
        <v>545</v>
      </c>
      <c r="G377" t="s">
        <v>197</v>
      </c>
      <c r="H377">
        <v>0</v>
      </c>
      <c r="I377">
        <v>0</v>
      </c>
      <c r="J377">
        <v>0</v>
      </c>
      <c r="K377">
        <v>0.40662083273631378</v>
      </c>
      <c r="L377">
        <v>1.636052481635037</v>
      </c>
      <c r="M377">
        <v>0</v>
      </c>
      <c r="N377">
        <v>0.50516509183585745</v>
      </c>
      <c r="O377">
        <v>1.3671342194941269</v>
      </c>
      <c r="P377">
        <v>2.049350717830476</v>
      </c>
      <c r="Q377">
        <v>2.667830705025378</v>
      </c>
      <c r="R377">
        <v>0</v>
      </c>
      <c r="S377">
        <v>0</v>
      </c>
      <c r="T377">
        <v>0</v>
      </c>
      <c r="U377">
        <v>0.059938593140418599</v>
      </c>
      <c r="V377">
        <v>0.61434376105193444</v>
      </c>
      <c r="W377" t="s">
        <v>344</v>
      </c>
      <c r="X377" t="s">
        <v>524</v>
      </c>
      <c r="Y377" t="s">
        <v>346</v>
      </c>
      <c r="Z377" t="s">
        <v>347</v>
      </c>
      <c r="AA377" t="s">
        <v>348</v>
      </c>
      <c r="AB377" t="s">
        <v>349</v>
      </c>
      <c r="AC377" t="s">
        <v>350</v>
      </c>
      <c r="AD377" t="s">
        <v>351</v>
      </c>
      <c r="AE377" t="s">
        <v>352</v>
      </c>
      <c r="AF377" t="s">
        <v>353</v>
      </c>
      <c r="AG377" t="s">
        <v>354</v>
      </c>
      <c r="AH377" t="s">
        <v>355</v>
      </c>
      <c r="AI377" t="s">
        <v>356</v>
      </c>
      <c r="AJ377" t="s">
        <v>357</v>
      </c>
      <c r="AK377" t="s">
        <v>358</v>
      </c>
      <c r="AL377" t="s">
        <v>359</v>
      </c>
      <c r="AM377" t="s">
        <v>360</v>
      </c>
      <c r="AN377" t="s">
        <v>361</v>
      </c>
      <c r="AO377" t="s">
        <v>362</v>
      </c>
      <c r="AP377" t="s">
        <v>363</v>
      </c>
      <c r="AQ377" t="s">
        <v>364</v>
      </c>
      <c r="AR377" t="s">
        <v>365</v>
      </c>
      <c r="AS377">
        <v>0.1067392676944188</v>
      </c>
      <c r="AT377">
        <v>0</v>
      </c>
      <c r="AU377">
        <v>0.82640673070941106</v>
      </c>
      <c r="AV377">
        <v>0.15123433382718421</v>
      </c>
      <c r="AW377">
        <v>0</v>
      </c>
      <c r="AX377">
        <v>0.037730200754992303</v>
      </c>
      <c r="AY377">
        <v>0.15264955113471071</v>
      </c>
      <c r="AZ377">
        <v>0</v>
      </c>
      <c r="BA377">
        <v>1.306108997936986</v>
      </c>
      <c r="BB377">
        <v>0.13247977334285871</v>
      </c>
      <c r="BC377">
        <v>0</v>
      </c>
      <c r="BD377">
        <v>0</v>
      </c>
      <c r="BE377">
        <v>2.4621356867257198</v>
      </c>
      <c r="BF377">
        <v>0.1670339677618051</v>
      </c>
      <c r="BG377">
        <v>0</v>
      </c>
      <c r="BH377">
        <v>0</v>
      </c>
      <c r="BI377">
        <v>0</v>
      </c>
      <c r="BJ377">
        <v>0.64597892459413553</v>
      </c>
      <c r="BK377">
        <v>0.1100177836907858</v>
      </c>
      <c r="BL377">
        <v>0</v>
      </c>
      <c r="BM377">
        <v>0.74914881665285926</v>
      </c>
      <c r="BN377">
        <v>0.16642382128290209</v>
      </c>
      <c r="BO377">
        <v>0</v>
      </c>
      <c r="BP377">
        <v>0</v>
      </c>
      <c r="BQ377">
        <v>0</v>
      </c>
      <c r="BR377">
        <v>65.364200349808357</v>
      </c>
      <c r="BS377">
        <v>262.96121730224058</v>
      </c>
      <c r="BT377">
        <v>0</v>
      </c>
      <c r="BU377">
        <v>18.77239943454455</v>
      </c>
      <c r="BV377">
        <v>50.842700547931003</v>
      </c>
      <c r="BW377">
        <v>76.180690390297158</v>
      </c>
      <c r="BX377">
        <v>99.226035049520618</v>
      </c>
      <c r="BY377">
        <v>0</v>
      </c>
      <c r="BZ377">
        <v>0</v>
      </c>
      <c r="CA377">
        <v>0</v>
      </c>
      <c r="CB377">
        <v>7.4068635470934234</v>
      </c>
      <c r="CC377">
        <v>75.896728682662371</v>
      </c>
      <c r="CD377">
        <v>4.2260555061418028</v>
      </c>
      <c r="CE377">
        <v>0</v>
      </c>
      <c r="CF377">
        <v>91.431127804128778</v>
      </c>
      <c r="CG377">
        <v>4.8356980904993438</v>
      </c>
      <c r="CH377">
        <v>0</v>
      </c>
      <c r="CI377">
        <v>0.990198224168234</v>
      </c>
      <c r="CJ377">
        <v>9.3100649990728463</v>
      </c>
      <c r="CK377">
        <v>0</v>
      </c>
      <c r="CL377">
        <v>59.886229189275213</v>
      </c>
      <c r="CM377">
        <v>1.636848612658697</v>
      </c>
      <c r="CN377">
        <v>0</v>
      </c>
      <c r="CO377">
        <v>0</v>
      </c>
      <c r="CP377">
        <v>71.031867784840344</v>
      </c>
      <c r="CQ377">
        <v>7.2669800374889721</v>
      </c>
      <c r="CR377">
        <v>0</v>
      </c>
      <c r="CS377">
        <v>0</v>
      </c>
      <c r="CT377">
        <v>0</v>
      </c>
      <c r="CU377">
        <v>17.77730164146886</v>
      </c>
      <c r="CV377">
        <v>2.935707299819398</v>
      </c>
      <c r="CW377">
        <v>0</v>
      </c>
      <c r="CX377">
        <v>49.584460241841967</v>
      </c>
      <c r="CY377">
        <v>7.4128782206446271</v>
      </c>
    </row>
    <row r="378">
      <c r="A378" t="s">
        <v>691</v>
      </c>
      <c r="B378">
        <v>2018</v>
      </c>
      <c r="C378" t="s">
        <v>699</v>
      </c>
      <c r="D378">
        <v>156</v>
      </c>
      <c r="E378" t="s">
        <v>542</v>
      </c>
      <c r="F378" t="s">
        <v>546</v>
      </c>
      <c r="G378" t="s">
        <v>197</v>
      </c>
      <c r="H378">
        <v>0.086787458637734502</v>
      </c>
      <c r="I378">
        <v>0.018915234997148599</v>
      </c>
      <c r="J378">
        <v>0.13830225361949861</v>
      </c>
      <c r="K378">
        <v>0.23527928199423051</v>
      </c>
      <c r="L378">
        <v>1.196683223949967</v>
      </c>
      <c r="M378">
        <v>0.40387738237463972</v>
      </c>
      <c r="N378">
        <v>0.29774746220287218</v>
      </c>
      <c r="O378">
        <v>1.207053392893721</v>
      </c>
      <c r="P378">
        <v>1.765172333756674</v>
      </c>
      <c r="Q378">
        <v>2.0130356597799159</v>
      </c>
      <c r="R378">
        <v>0.076020614918748994</v>
      </c>
      <c r="S378">
        <v>0</v>
      </c>
      <c r="T378">
        <v>0.1198714991879668</v>
      </c>
      <c r="U378">
        <v>0.072575124862933896</v>
      </c>
      <c r="V378">
        <v>0.20035179794388669</v>
      </c>
      <c r="W378" t="s">
        <v>344</v>
      </c>
      <c r="X378" t="s">
        <v>524</v>
      </c>
      <c r="Y378" t="s">
        <v>346</v>
      </c>
      <c r="Z378" t="s">
        <v>347</v>
      </c>
      <c r="AA378" t="s">
        <v>348</v>
      </c>
      <c r="AB378" t="s">
        <v>349</v>
      </c>
      <c r="AC378" t="s">
        <v>350</v>
      </c>
      <c r="AD378" t="s">
        <v>351</v>
      </c>
      <c r="AE378" t="s">
        <v>352</v>
      </c>
      <c r="AF378" t="s">
        <v>353</v>
      </c>
      <c r="AG378" t="s">
        <v>354</v>
      </c>
      <c r="AH378" t="s">
        <v>355</v>
      </c>
      <c r="AI378" t="s">
        <v>356</v>
      </c>
      <c r="AJ378" t="s">
        <v>357</v>
      </c>
      <c r="AK378" t="s">
        <v>358</v>
      </c>
      <c r="AL378" t="s">
        <v>359</v>
      </c>
      <c r="AM378" t="s">
        <v>360</v>
      </c>
      <c r="AN378" t="s">
        <v>361</v>
      </c>
      <c r="AO378" t="s">
        <v>362</v>
      </c>
      <c r="AP378" t="s">
        <v>363</v>
      </c>
      <c r="AQ378" t="s">
        <v>364</v>
      </c>
      <c r="AR378" t="s">
        <v>365</v>
      </c>
      <c r="AS378">
        <v>0</v>
      </c>
      <c r="AT378">
        <v>0</v>
      </c>
      <c r="AU378">
        <v>0.8613731500947156</v>
      </c>
      <c r="AV378">
        <v>0.18904291728398029</v>
      </c>
      <c r="AW378">
        <v>0</v>
      </c>
      <c r="AX378">
        <v>0</v>
      </c>
      <c r="AY378">
        <v>0</v>
      </c>
      <c r="AZ378">
        <v>0.26750203624450369</v>
      </c>
      <c r="BA378">
        <v>0.7555289060755479</v>
      </c>
      <c r="BB378">
        <v>0.078185140766750205</v>
      </c>
      <c r="BC378">
        <v>1.4526439242122331</v>
      </c>
      <c r="BD378">
        <v>0.1807396595661018</v>
      </c>
      <c r="BE378">
        <v>1.952609139022117</v>
      </c>
      <c r="BF378">
        <v>0</v>
      </c>
      <c r="BG378">
        <v>0.029133150181315501</v>
      </c>
      <c r="BH378">
        <v>0</v>
      </c>
      <c r="BI378">
        <v>0</v>
      </c>
      <c r="BJ378">
        <v>0</v>
      </c>
      <c r="BK378">
        <v>0.1410930671563129</v>
      </c>
      <c r="BL378">
        <v>0</v>
      </c>
      <c r="BM378">
        <v>0</v>
      </c>
      <c r="BN378">
        <v>0.50398314045036741</v>
      </c>
      <c r="BO378">
        <v>13.95044595312541</v>
      </c>
      <c r="BP378">
        <v>3.0393538117788892</v>
      </c>
      <c r="BQ378">
        <v>22.238786311665059</v>
      </c>
      <c r="BR378">
        <v>37.821087579157151</v>
      </c>
      <c r="BS378">
        <v>192.34179882821809</v>
      </c>
      <c r="BT378">
        <v>15.02344374692543</v>
      </c>
      <c r="BU378">
        <v>11.06456954652448</v>
      </c>
      <c r="BV378">
        <v>44.88941416664116</v>
      </c>
      <c r="BW378">
        <v>65.616902891952492</v>
      </c>
      <c r="BX378">
        <v>74.871897439742781</v>
      </c>
      <c r="BY378">
        <v>9.3914152354570799</v>
      </c>
      <c r="BZ378">
        <v>0</v>
      </c>
      <c r="CA378">
        <v>14.81372709418685</v>
      </c>
      <c r="CB378">
        <v>8.9684128139892536</v>
      </c>
      <c r="CC378">
        <v>24.751689548525089</v>
      </c>
      <c r="CD378">
        <v>0</v>
      </c>
      <c r="CE378">
        <v>0</v>
      </c>
      <c r="CF378">
        <v>95.299706121401371</v>
      </c>
      <c r="CG378">
        <v>6.0446226131241794</v>
      </c>
      <c r="CH378">
        <v>0</v>
      </c>
      <c r="CI378">
        <v>0</v>
      </c>
      <c r="CJ378">
        <v>0</v>
      </c>
      <c r="CK378">
        <v>9.3914152354570799</v>
      </c>
      <c r="CL378">
        <v>34.641654945972263</v>
      </c>
      <c r="CM378">
        <v>0.96601342201404439</v>
      </c>
      <c r="CN378">
        <v>36.074814258467477</v>
      </c>
      <c r="CO378">
        <v>4.0965020544774449</v>
      </c>
      <c r="CP378">
        <v>56.332181425361377</v>
      </c>
      <c r="CQ378">
        <v>0</v>
      </c>
      <c r="CR378">
        <v>0.33114132449264538</v>
      </c>
      <c r="CS378">
        <v>0</v>
      </c>
      <c r="CT378">
        <v>0</v>
      </c>
      <c r="CU378">
        <v>0</v>
      </c>
      <c r="CV378">
        <v>3.764918118773076</v>
      </c>
      <c r="CW378">
        <v>0</v>
      </c>
      <c r="CX378">
        <v>0</v>
      </c>
      <c r="CY378">
        <v>22.448502964403641</v>
      </c>
    </row>
    <row r="379">
      <c r="A379" t="s">
        <v>691</v>
      </c>
      <c r="B379">
        <v>2018</v>
      </c>
      <c r="C379" t="s">
        <v>699</v>
      </c>
      <c r="D379">
        <v>157</v>
      </c>
      <c r="E379" t="s">
        <v>542</v>
      </c>
      <c r="F379" t="s">
        <v>547</v>
      </c>
      <c r="G379" t="s">
        <v>197</v>
      </c>
      <c r="H379">
        <v>0</v>
      </c>
      <c r="I379">
        <v>0</v>
      </c>
      <c r="J379">
        <v>0</v>
      </c>
      <c r="K379">
        <v>0.079592634435356899</v>
      </c>
      <c r="L379">
        <v>0.17336289819568829</v>
      </c>
      <c r="M379">
        <v>0</v>
      </c>
      <c r="N379">
        <v>0.34429978566324509</v>
      </c>
      <c r="O379">
        <v>0.12888770740943151</v>
      </c>
      <c r="P379">
        <v>0.077120550092106305</v>
      </c>
      <c r="Q379">
        <v>0.54322390902645901</v>
      </c>
      <c r="R379">
        <v>0</v>
      </c>
      <c r="S379">
        <v>0</v>
      </c>
      <c r="T379">
        <v>0</v>
      </c>
      <c r="U379">
        <v>0</v>
      </c>
      <c r="V379">
        <v>0</v>
      </c>
      <c r="W379" t="s">
        <v>344</v>
      </c>
      <c r="X379" t="s">
        <v>524</v>
      </c>
      <c r="Y379" t="s">
        <v>346</v>
      </c>
      <c r="Z379" t="s">
        <v>347</v>
      </c>
      <c r="AA379" t="s">
        <v>348</v>
      </c>
      <c r="AB379" t="s">
        <v>349</v>
      </c>
      <c r="AC379" t="s">
        <v>350</v>
      </c>
      <c r="AD379" t="s">
        <v>351</v>
      </c>
      <c r="AE379" t="s">
        <v>352</v>
      </c>
      <c r="AF379" t="s">
        <v>353</v>
      </c>
      <c r="AG379" t="s">
        <v>354</v>
      </c>
      <c r="AH379" t="s">
        <v>355</v>
      </c>
      <c r="AI379" t="s">
        <v>356</v>
      </c>
      <c r="AJ379" t="s">
        <v>357</v>
      </c>
      <c r="AK379" t="s">
        <v>358</v>
      </c>
      <c r="AL379" t="s">
        <v>359</v>
      </c>
      <c r="AM379" t="s">
        <v>360</v>
      </c>
      <c r="AN379" t="s">
        <v>361</v>
      </c>
      <c r="AO379" t="s">
        <v>362</v>
      </c>
      <c r="AP379" t="s">
        <v>363</v>
      </c>
      <c r="AQ379" t="s">
        <v>364</v>
      </c>
      <c r="AR379" t="s">
        <v>365</v>
      </c>
      <c r="AS379">
        <v>0</v>
      </c>
      <c r="AT379">
        <v>0</v>
      </c>
      <c r="AU379">
        <v>0.130389371823354</v>
      </c>
      <c r="AV379">
        <v>0</v>
      </c>
      <c r="AW379">
        <v>0</v>
      </c>
      <c r="AX379">
        <v>0</v>
      </c>
      <c r="AY379">
        <v>0</v>
      </c>
      <c r="AZ379">
        <v>0</v>
      </c>
      <c r="BA379">
        <v>0.31386838298406461</v>
      </c>
      <c r="BB379">
        <v>0</v>
      </c>
      <c r="BC379">
        <v>0</v>
      </c>
      <c r="BD379">
        <v>0</v>
      </c>
      <c r="BE379">
        <v>0.30053952605840573</v>
      </c>
      <c r="BF379">
        <v>0</v>
      </c>
      <c r="BG379">
        <v>0</v>
      </c>
      <c r="BH379">
        <v>0</v>
      </c>
      <c r="BI379">
        <v>0</v>
      </c>
      <c r="BJ379">
        <v>0.1152423088700003</v>
      </c>
      <c r="BK379">
        <v>0</v>
      </c>
      <c r="BL379">
        <v>0</v>
      </c>
      <c r="BM379">
        <v>0</v>
      </c>
      <c r="BN379">
        <v>0</v>
      </c>
      <c r="BO379">
        <v>0</v>
      </c>
      <c r="BP379">
        <v>0</v>
      </c>
      <c r="BQ379">
        <v>0</v>
      </c>
      <c r="BR379">
        <v>12.794496702473319</v>
      </c>
      <c r="BS379">
        <v>27.86445988518852</v>
      </c>
      <c r="BT379">
        <v>0</v>
      </c>
      <c r="BU379">
        <v>12.794496702473319</v>
      </c>
      <c r="BV379">
        <v>4.7932375758627712</v>
      </c>
      <c r="BW379">
        <v>2.8668088376379819</v>
      </c>
      <c r="BX379">
        <v>20.204413471687769</v>
      </c>
      <c r="BY379">
        <v>0</v>
      </c>
      <c r="BZ379">
        <v>0</v>
      </c>
      <c r="CA379">
        <v>0</v>
      </c>
      <c r="CB379">
        <v>0</v>
      </c>
      <c r="CC379">
        <v>0</v>
      </c>
      <c r="CD379">
        <v>0</v>
      </c>
      <c r="CE379">
        <v>0</v>
      </c>
      <c r="CF379">
        <v>14.425883619373799</v>
      </c>
      <c r="CG379">
        <v>0</v>
      </c>
      <c r="CH379">
        <v>0</v>
      </c>
      <c r="CI379">
        <v>0</v>
      </c>
      <c r="CJ379">
        <v>0</v>
      </c>
      <c r="CK379">
        <v>0</v>
      </c>
      <c r="CL379">
        <v>14.39113730043972</v>
      </c>
      <c r="CM379">
        <v>0</v>
      </c>
      <c r="CN379">
        <v>0</v>
      </c>
      <c r="CO379">
        <v>0</v>
      </c>
      <c r="CP379">
        <v>8.6704741717499783</v>
      </c>
      <c r="CQ379">
        <v>0</v>
      </c>
      <c r="CR379">
        <v>0</v>
      </c>
      <c r="CS379">
        <v>0</v>
      </c>
      <c r="CT379">
        <v>0</v>
      </c>
      <c r="CU379">
        <v>3.1714614960983449</v>
      </c>
      <c r="CV379">
        <v>0</v>
      </c>
      <c r="CW379">
        <v>0</v>
      </c>
      <c r="CX379">
        <v>0</v>
      </c>
      <c r="CY379">
        <v>0</v>
      </c>
    </row>
    <row r="380">
      <c r="A380" t="s">
        <v>691</v>
      </c>
      <c r="B380">
        <v>2018</v>
      </c>
      <c r="C380" t="s">
        <v>699</v>
      </c>
      <c r="D380">
        <v>158</v>
      </c>
      <c r="E380" t="s">
        <v>542</v>
      </c>
      <c r="F380" t="s">
        <v>548</v>
      </c>
      <c r="G380" t="s">
        <v>197</v>
      </c>
      <c r="H380">
        <v>0.0228090004536316</v>
      </c>
      <c r="I380">
        <v>0.087732128817588406</v>
      </c>
      <c r="J380">
        <v>0.056016523687761902</v>
      </c>
      <c r="K380">
        <v>0.1542893431187182</v>
      </c>
      <c r="L380">
        <v>0.62441414023266728</v>
      </c>
      <c r="M380">
        <v>0.0383531948087696</v>
      </c>
      <c r="N380">
        <v>0.29916231149030492</v>
      </c>
      <c r="O380">
        <v>0.85399567499244744</v>
      </c>
      <c r="P380">
        <v>0.55133071771035291</v>
      </c>
      <c r="Q380">
        <v>0.82135802842504912</v>
      </c>
      <c r="R380">
        <v>0.029678210350267301</v>
      </c>
      <c r="S380">
        <v>0.080996313475471399</v>
      </c>
      <c r="T380">
        <v>0.033092423407436199</v>
      </c>
      <c r="U380">
        <v>0.12551267309731709</v>
      </c>
      <c r="V380">
        <v>0.18871115419185031</v>
      </c>
      <c r="W380" t="s">
        <v>344</v>
      </c>
      <c r="X380" t="s">
        <v>524</v>
      </c>
      <c r="Y380" t="s">
        <v>346</v>
      </c>
      <c r="Z380" t="s">
        <v>347</v>
      </c>
      <c r="AA380" t="s">
        <v>348</v>
      </c>
      <c r="AB380" t="s">
        <v>349</v>
      </c>
      <c r="AC380" t="s">
        <v>350</v>
      </c>
      <c r="AD380" t="s">
        <v>351</v>
      </c>
      <c r="AE380" t="s">
        <v>352</v>
      </c>
      <c r="AF380" t="s">
        <v>353</v>
      </c>
      <c r="AG380" t="s">
        <v>354</v>
      </c>
      <c r="AH380" t="s">
        <v>355</v>
      </c>
      <c r="AI380" t="s">
        <v>356</v>
      </c>
      <c r="AJ380" t="s">
        <v>357</v>
      </c>
      <c r="AK380" t="s">
        <v>358</v>
      </c>
      <c r="AL380" t="s">
        <v>359</v>
      </c>
      <c r="AM380" t="s">
        <v>360</v>
      </c>
      <c r="AN380" t="s">
        <v>361</v>
      </c>
      <c r="AO380" t="s">
        <v>362</v>
      </c>
      <c r="AP380" t="s">
        <v>363</v>
      </c>
      <c r="AQ380" t="s">
        <v>364</v>
      </c>
      <c r="AR380" t="s">
        <v>365</v>
      </c>
      <c r="AS380">
        <v>0</v>
      </c>
      <c r="AT380">
        <v>0</v>
      </c>
      <c r="AU380">
        <v>0.45513656422367249</v>
      </c>
      <c r="AV380">
        <v>1.063848498693587</v>
      </c>
      <c r="AW380">
        <v>0</v>
      </c>
      <c r="AX380">
        <v>0.60252989882243468</v>
      </c>
      <c r="AY380">
        <v>0</v>
      </c>
      <c r="AZ380">
        <v>0</v>
      </c>
      <c r="BA380">
        <v>0</v>
      </c>
      <c r="BB380">
        <v>0</v>
      </c>
      <c r="BC380">
        <v>0</v>
      </c>
      <c r="BD380">
        <v>0</v>
      </c>
      <c r="BE380">
        <v>0.65343395375211388</v>
      </c>
      <c r="BF380">
        <v>0</v>
      </c>
      <c r="BG380">
        <v>0</v>
      </c>
      <c r="BH380">
        <v>0</v>
      </c>
      <c r="BI380">
        <v>1.470492043921894</v>
      </c>
      <c r="BJ380">
        <v>0.28905679312526827</v>
      </c>
      <c r="BK380">
        <v>0.1100177836907858</v>
      </c>
      <c r="BL380">
        <v>0</v>
      </c>
      <c r="BM380">
        <v>0.075000693605942303</v>
      </c>
      <c r="BN380">
        <v>0.089089785845222202</v>
      </c>
      <c r="BO380">
        <v>3.6663791412697408</v>
      </c>
      <c r="BP380">
        <v>14.09704823531983</v>
      </c>
      <c r="BQ380">
        <v>9.0073694940776434</v>
      </c>
      <c r="BR380">
        <v>24.801974526455609</v>
      </c>
      <c r="BS380">
        <v>100.3615130073452</v>
      </c>
      <c r="BT380">
        <v>1.426663363361947</v>
      </c>
      <c r="BU380">
        <v>11.117146647342841</v>
      </c>
      <c r="BV380">
        <v>31.75946132701986</v>
      </c>
      <c r="BW380">
        <v>20.494664160274329</v>
      </c>
      <c r="BX380">
        <v>30.549202527427159</v>
      </c>
      <c r="BY380">
        <v>3.6663791412697408</v>
      </c>
      <c r="BZ380">
        <v>10.0074845561809</v>
      </c>
      <c r="CA380">
        <v>4.0895636791389283</v>
      </c>
      <c r="CB380">
        <v>15.51012785510099</v>
      </c>
      <c r="CC380">
        <v>23.313591147351371</v>
      </c>
      <c r="CD380">
        <v>0</v>
      </c>
      <c r="CE380">
        <v>0</v>
      </c>
      <c r="CF380">
        <v>50.354925517298639</v>
      </c>
      <c r="CG380">
        <v>34.016416930772778</v>
      </c>
      <c r="CH380">
        <v>0</v>
      </c>
      <c r="CI380">
        <v>15.812903824618481</v>
      </c>
      <c r="CJ380">
        <v>0</v>
      </c>
      <c r="CK380">
        <v>0</v>
      </c>
      <c r="CL380">
        <v>0</v>
      </c>
      <c r="CM380">
        <v>0</v>
      </c>
      <c r="CN380">
        <v>0</v>
      </c>
      <c r="CO380">
        <v>0</v>
      </c>
      <c r="CP380">
        <v>18.851371376193448</v>
      </c>
      <c r="CQ380">
        <v>0</v>
      </c>
      <c r="CR380">
        <v>0</v>
      </c>
      <c r="CS380">
        <v>0</v>
      </c>
      <c r="CT380">
        <v>13.075755523882631</v>
      </c>
      <c r="CU380">
        <v>7.9548257803180453</v>
      </c>
      <c r="CV380">
        <v>2.935707299819398</v>
      </c>
      <c r="CW380">
        <v>0</v>
      </c>
      <c r="CX380">
        <v>4.9641257218159218</v>
      </c>
      <c r="CY380">
        <v>3.9682524297487132</v>
      </c>
    </row>
    <row r="381">
      <c r="A381" t="s">
        <v>691</v>
      </c>
      <c r="B381">
        <v>2018</v>
      </c>
      <c r="C381" t="s">
        <v>699</v>
      </c>
      <c r="D381">
        <v>159</v>
      </c>
      <c r="E381" t="s">
        <v>542</v>
      </c>
      <c r="F381" t="s">
        <v>549</v>
      </c>
      <c r="G381" t="s">
        <v>197</v>
      </c>
      <c r="H381">
        <v>1.0262935575368539</v>
      </c>
      <c r="I381">
        <v>2.6716567838730292</v>
      </c>
      <c r="J381">
        <v>4.8803156931744267</v>
      </c>
      <c r="K381">
        <v>13.14529937276261</v>
      </c>
      <c r="L381">
        <v>38.826721864253173</v>
      </c>
      <c r="M381">
        <v>1.1016104136151319</v>
      </c>
      <c r="N381">
        <v>17.975823927938581</v>
      </c>
      <c r="O381">
        <v>32.818813394757292</v>
      </c>
      <c r="P381">
        <v>41.764280743027363</v>
      </c>
      <c r="Q381">
        <v>40.105771581006849</v>
      </c>
      <c r="R381">
        <v>0.87433985584200824</v>
      </c>
      <c r="S381">
        <v>2.7621222318029002</v>
      </c>
      <c r="T381">
        <v>3.4992995499096811</v>
      </c>
      <c r="U381">
        <v>7.3333831312912734</v>
      </c>
      <c r="V381">
        <v>24.04931192074643</v>
      </c>
      <c r="W381" t="s">
        <v>344</v>
      </c>
      <c r="X381" t="s">
        <v>524</v>
      </c>
      <c r="Y381" t="s">
        <v>346</v>
      </c>
      <c r="Z381" t="s">
        <v>347</v>
      </c>
      <c r="AA381" t="s">
        <v>348</v>
      </c>
      <c r="AB381" t="s">
        <v>349</v>
      </c>
      <c r="AC381" t="s">
        <v>350</v>
      </c>
      <c r="AD381" t="s">
        <v>351</v>
      </c>
      <c r="AE381" t="s">
        <v>352</v>
      </c>
      <c r="AF381" t="s">
        <v>353</v>
      </c>
      <c r="AG381" t="s">
        <v>354</v>
      </c>
      <c r="AH381" t="s">
        <v>355</v>
      </c>
      <c r="AI381" t="s">
        <v>356</v>
      </c>
      <c r="AJ381" t="s">
        <v>357</v>
      </c>
      <c r="AK381" t="s">
        <v>358</v>
      </c>
      <c r="AL381" t="s">
        <v>359</v>
      </c>
      <c r="AM381" t="s">
        <v>360</v>
      </c>
      <c r="AN381" t="s">
        <v>361</v>
      </c>
      <c r="AO381" t="s">
        <v>362</v>
      </c>
      <c r="AP381" t="s">
        <v>363</v>
      </c>
      <c r="AQ381" t="s">
        <v>364</v>
      </c>
      <c r="AR381" t="s">
        <v>365</v>
      </c>
      <c r="AS381">
        <v>7.2353726313906268</v>
      </c>
      <c r="AT381">
        <v>3.9146614402004958</v>
      </c>
      <c r="AU381">
        <v>34.650382079770758</v>
      </c>
      <c r="AV381">
        <v>7.253884106847476</v>
      </c>
      <c r="AW381">
        <v>2.2183940215817128</v>
      </c>
      <c r="AX381">
        <v>8.0637693188217554</v>
      </c>
      <c r="AY381">
        <v>1.1923238679287711</v>
      </c>
      <c r="AZ381">
        <v>1.028180852297911</v>
      </c>
      <c r="BA381">
        <v>11.398111498916141</v>
      </c>
      <c r="BB381">
        <v>7.145888445791428</v>
      </c>
      <c r="BC381">
        <v>20.457384994577659</v>
      </c>
      <c r="BD381">
        <v>9.8332535568009298</v>
      </c>
      <c r="BE381">
        <v>17.68910257610397</v>
      </c>
      <c r="BF381">
        <v>5.8363044860055702</v>
      </c>
      <c r="BG381">
        <v>6.2394190570679866</v>
      </c>
      <c r="BH381">
        <v>15.7895362543389</v>
      </c>
      <c r="BI381">
        <v>14.838834477026859</v>
      </c>
      <c r="BJ381">
        <v>2.7499019291710192</v>
      </c>
      <c r="BK381">
        <v>7.553474629550835</v>
      </c>
      <c r="BL381">
        <v>15.595368055131409</v>
      </c>
      <c r="BM381">
        <v>14.64498500359073</v>
      </c>
      <c r="BN381">
        <v>3.4590678305882152</v>
      </c>
      <c r="BO381">
        <v>164.96914451915589</v>
      </c>
      <c r="BP381">
        <v>429.28941834735281</v>
      </c>
      <c r="BQ381">
        <v>784.74713891914587</v>
      </c>
      <c r="BR381">
        <v>2113.103689442939</v>
      </c>
      <c r="BS381">
        <v>6240.5834530906677</v>
      </c>
      <c r="BT381">
        <v>40.977739289748882</v>
      </c>
      <c r="BU381">
        <v>667.99815029569311</v>
      </c>
      <c r="BV381">
        <v>1220.5071586793381</v>
      </c>
      <c r="BW381">
        <v>1552.507197999872</v>
      </c>
      <c r="BX381">
        <v>1491.675123570931</v>
      </c>
      <c r="BY381">
        <v>108.01397294534149</v>
      </c>
      <c r="BZ381">
        <v>341.27350234801008</v>
      </c>
      <c r="CA381">
        <v>432.4436492771967</v>
      </c>
      <c r="CB381">
        <v>906.2169354689629</v>
      </c>
      <c r="CC381">
        <v>2971.0794144441688</v>
      </c>
      <c r="CD381">
        <v>286.46520637010968</v>
      </c>
      <c r="CE381">
        <v>103.9104555498793</v>
      </c>
      <c r="CF381">
        <v>3833.612910773134</v>
      </c>
      <c r="CG381">
        <v>231.94199780235829</v>
      </c>
      <c r="CH381">
        <v>76.984619791286434</v>
      </c>
      <c r="CI381">
        <v>211.62702291063451</v>
      </c>
      <c r="CJ381">
        <v>72.719589594906154</v>
      </c>
      <c r="CK381">
        <v>36.097195582653256</v>
      </c>
      <c r="CL381">
        <v>522.61328773261926</v>
      </c>
      <c r="CM381">
        <v>88.290742756905672</v>
      </c>
      <c r="CN381">
        <v>508.03665756807072</v>
      </c>
      <c r="CO381">
        <v>222.87274134706649</v>
      </c>
      <c r="CP381">
        <v>510.3252441335772</v>
      </c>
      <c r="CQ381">
        <v>253.91427121572599</v>
      </c>
      <c r="CR381">
        <v>70.920222418901218</v>
      </c>
      <c r="CS381">
        <v>446.40863869429432</v>
      </c>
      <c r="CT381">
        <v>131.9483316369917</v>
      </c>
      <c r="CU381">
        <v>75.677137779758056</v>
      </c>
      <c r="CV381">
        <v>201.5564199265923</v>
      </c>
      <c r="CW381">
        <v>723.37743600529689</v>
      </c>
      <c r="CX381">
        <v>969.31832569309961</v>
      </c>
      <c r="CY381">
        <v>154.0743890354006</v>
      </c>
    </row>
    <row r="382">
      <c r="A382" t="s">
        <v>691</v>
      </c>
      <c r="B382">
        <v>2018</v>
      </c>
      <c r="C382" t="s">
        <v>699</v>
      </c>
      <c r="D382">
        <v>160</v>
      </c>
      <c r="E382" t="s">
        <v>542</v>
      </c>
      <c r="F382" t="s">
        <v>550</v>
      </c>
      <c r="G382" t="s">
        <v>197</v>
      </c>
      <c r="H382">
        <v>10.389348861724089</v>
      </c>
      <c r="I382">
        <v>11.7876559383832</v>
      </c>
      <c r="J382">
        <v>13.052579858019589</v>
      </c>
      <c r="K382">
        <v>16.62075225787509</v>
      </c>
      <c r="L382">
        <v>12.5792973520006</v>
      </c>
      <c r="M382">
        <v>8.5729918543143047</v>
      </c>
      <c r="N382">
        <v>12.286502472248429</v>
      </c>
      <c r="O382">
        <v>12.892176331903929</v>
      </c>
      <c r="P382">
        <v>12.22130877693021</v>
      </c>
      <c r="Q382">
        <v>6.9110349624412608</v>
      </c>
      <c r="R382">
        <v>10.63767257805554</v>
      </c>
      <c r="S382">
        <v>11.53346822779204</v>
      </c>
      <c r="T382">
        <v>12.45942225107841</v>
      </c>
      <c r="U382">
        <v>15.51477601869693</v>
      </c>
      <c r="V382">
        <v>17.760504776735271</v>
      </c>
      <c r="W382" t="s">
        <v>344</v>
      </c>
      <c r="X382" t="s">
        <v>524</v>
      </c>
      <c r="Y382" t="s">
        <v>346</v>
      </c>
      <c r="Z382" t="s">
        <v>347</v>
      </c>
      <c r="AA382" t="s">
        <v>348</v>
      </c>
      <c r="AB382" t="s">
        <v>349</v>
      </c>
      <c r="AC382" t="s">
        <v>350</v>
      </c>
      <c r="AD382" t="s">
        <v>351</v>
      </c>
      <c r="AE382" t="s">
        <v>352</v>
      </c>
      <c r="AF382" t="s">
        <v>353</v>
      </c>
      <c r="AG382" t="s">
        <v>354</v>
      </c>
      <c r="AH382" t="s">
        <v>355</v>
      </c>
      <c r="AI382" t="s">
        <v>356</v>
      </c>
      <c r="AJ382" t="s">
        <v>357</v>
      </c>
      <c r="AK382" t="s">
        <v>358</v>
      </c>
      <c r="AL382" t="s">
        <v>359</v>
      </c>
      <c r="AM382" t="s">
        <v>360</v>
      </c>
      <c r="AN382" t="s">
        <v>361</v>
      </c>
      <c r="AO382" t="s">
        <v>362</v>
      </c>
      <c r="AP382" t="s">
        <v>363</v>
      </c>
      <c r="AQ382" t="s">
        <v>364</v>
      </c>
      <c r="AR382" t="s">
        <v>365</v>
      </c>
      <c r="AS382">
        <v>25.10135127375117</v>
      </c>
      <c r="AT382">
        <v>21.384729709428228</v>
      </c>
      <c r="AU382">
        <v>12.34859184666916</v>
      </c>
      <c r="AV382">
        <v>17.923436563849251</v>
      </c>
      <c r="AW382">
        <v>8.0891659897397918</v>
      </c>
      <c r="AX382">
        <v>0.58836031210728534</v>
      </c>
      <c r="AY382">
        <v>23.14501732492338</v>
      </c>
      <c r="AZ382">
        <v>4.5409818322522533</v>
      </c>
      <c r="BA382">
        <v>17.245057911327009</v>
      </c>
      <c r="BB382">
        <v>10.398549438946979</v>
      </c>
      <c r="BC382">
        <v>3.9087314575025598</v>
      </c>
      <c r="BD382">
        <v>0.31723074824582048</v>
      </c>
      <c r="BE382">
        <v>5.8756004427305788</v>
      </c>
      <c r="BF382">
        <v>21.74711441027484</v>
      </c>
      <c r="BG382">
        <v>5.2351517777774799</v>
      </c>
      <c r="BH382">
        <v>2.0306618131971752</v>
      </c>
      <c r="BI382">
        <v>0.93926085287995587</v>
      </c>
      <c r="BJ382">
        <v>0.949166345371247</v>
      </c>
      <c r="BK382">
        <v>8.1781514922017351</v>
      </c>
      <c r="BL382">
        <v>1.2349453978839049</v>
      </c>
      <c r="BM382">
        <v>27.080848149726769</v>
      </c>
      <c r="BN382">
        <v>14.148571181740961</v>
      </c>
      <c r="BO382">
        <v>1670.0114516388201</v>
      </c>
      <c r="BP382">
        <v>1894.074116111366</v>
      </c>
      <c r="BQ382">
        <v>2098.8344490542481</v>
      </c>
      <c r="BR382">
        <v>2671.7818987223141</v>
      </c>
      <c r="BS382">
        <v>2021.858945003474</v>
      </c>
      <c r="BT382">
        <v>318.89842434075427</v>
      </c>
      <c r="BU382">
        <v>456.57773229016112</v>
      </c>
      <c r="BV382">
        <v>479.45040897056629</v>
      </c>
      <c r="BW382">
        <v>454.30376167392421</v>
      </c>
      <c r="BX382">
        <v>257.04576985335189</v>
      </c>
      <c r="BY382">
        <v>1314.1540676319321</v>
      </c>
      <c r="BZ382">
        <v>1425.0155373279511</v>
      </c>
      <c r="CA382">
        <v>1539.7361527054529</v>
      </c>
      <c r="CB382">
        <v>1917.2259960288241</v>
      </c>
      <c r="CC382">
        <v>2194.1530097073032</v>
      </c>
      <c r="CD382">
        <v>993.82079391558716</v>
      </c>
      <c r="CE382">
        <v>567.63452979574049</v>
      </c>
      <c r="CF382">
        <v>1366.210653154561</v>
      </c>
      <c r="CG382">
        <v>573.09954541164302</v>
      </c>
      <c r="CH382">
        <v>280.71720446880272</v>
      </c>
      <c r="CI382">
        <v>15.44103462377193</v>
      </c>
      <c r="CJ382">
        <v>1411.609887470582</v>
      </c>
      <c r="CK382">
        <v>159.424004998481</v>
      </c>
      <c r="CL382">
        <v>790.70084663016678</v>
      </c>
      <c r="CM382">
        <v>128.4788673268117</v>
      </c>
      <c r="CN382">
        <v>97.069046973849098</v>
      </c>
      <c r="CO382">
        <v>7.1901010273682759</v>
      </c>
      <c r="CP382">
        <v>169.50929067585579</v>
      </c>
      <c r="CQ382">
        <v>946.12999026532964</v>
      </c>
      <c r="CR382">
        <v>59.505240004051778</v>
      </c>
      <c r="CS382">
        <v>57.411754283076817</v>
      </c>
      <c r="CT382">
        <v>8.351997099322034</v>
      </c>
      <c r="CU382">
        <v>26.121001455576671</v>
      </c>
      <c r="CV382">
        <v>218.22525622006609</v>
      </c>
      <c r="CW382">
        <v>57.281856533925414</v>
      </c>
      <c r="CX382">
        <v>1792.4198884741861</v>
      </c>
      <c r="CY382">
        <v>630.20806972146454</v>
      </c>
    </row>
    <row r="383">
      <c r="A383" t="s">
        <v>691</v>
      </c>
      <c r="B383">
        <v>2018</v>
      </c>
      <c r="C383" t="s">
        <v>699</v>
      </c>
      <c r="D383">
        <v>161</v>
      </c>
      <c r="E383" t="s">
        <v>542</v>
      </c>
      <c r="F383" t="s">
        <v>551</v>
      </c>
      <c r="G383" t="s">
        <v>197</v>
      </c>
      <c r="H383">
        <v>21.451792369710979</v>
      </c>
      <c r="I383">
        <v>28.876223123210149</v>
      </c>
      <c r="J383">
        <v>36.365308845706359</v>
      </c>
      <c r="K383">
        <v>42.394779171731869</v>
      </c>
      <c r="L383">
        <v>20.7502898631422</v>
      </c>
      <c r="M383">
        <v>23.69363210088191</v>
      </c>
      <c r="N383">
        <v>36.867582351940968</v>
      </c>
      <c r="O383">
        <v>30.164934613707839</v>
      </c>
      <c r="P383">
        <v>22.183611681468559</v>
      </c>
      <c r="Q383">
        <v>8.5869610229286213</v>
      </c>
      <c r="R383">
        <v>20.968615604311651</v>
      </c>
      <c r="S383">
        <v>27.817700624859111</v>
      </c>
      <c r="T383">
        <v>33.444542638139403</v>
      </c>
      <c r="U383">
        <v>41.797878651698348</v>
      </c>
      <c r="V383">
        <v>34.343895730524878</v>
      </c>
      <c r="W383" t="s">
        <v>344</v>
      </c>
      <c r="X383" t="s">
        <v>524</v>
      </c>
      <c r="Y383" t="s">
        <v>346</v>
      </c>
      <c r="Z383" t="s">
        <v>347</v>
      </c>
      <c r="AA383" t="s">
        <v>348</v>
      </c>
      <c r="AB383" t="s">
        <v>349</v>
      </c>
      <c r="AC383" t="s">
        <v>350</v>
      </c>
      <c r="AD383" t="s">
        <v>351</v>
      </c>
      <c r="AE383" t="s">
        <v>352</v>
      </c>
      <c r="AF383" t="s">
        <v>353</v>
      </c>
      <c r="AG383" t="s">
        <v>354</v>
      </c>
      <c r="AH383" t="s">
        <v>355</v>
      </c>
      <c r="AI383" t="s">
        <v>356</v>
      </c>
      <c r="AJ383" t="s">
        <v>357</v>
      </c>
      <c r="AK383" t="s">
        <v>358</v>
      </c>
      <c r="AL383" t="s">
        <v>359</v>
      </c>
      <c r="AM383" t="s">
        <v>360</v>
      </c>
      <c r="AN383" t="s">
        <v>361</v>
      </c>
      <c r="AO383" t="s">
        <v>362</v>
      </c>
      <c r="AP383" t="s">
        <v>363</v>
      </c>
      <c r="AQ383" t="s">
        <v>364</v>
      </c>
      <c r="AR383" t="s">
        <v>365</v>
      </c>
      <c r="AS383">
        <v>38.665529568096517</v>
      </c>
      <c r="AT383">
        <v>50.495238720759133</v>
      </c>
      <c r="AU383">
        <v>31.373138580824051</v>
      </c>
      <c r="AV383">
        <v>60.728140204535798</v>
      </c>
      <c r="AW383">
        <v>30.6541786017258</v>
      </c>
      <c r="AX383">
        <v>34.418468218435073</v>
      </c>
      <c r="AY383">
        <v>2.1362761708885998</v>
      </c>
      <c r="AZ383">
        <v>21.840199520035551</v>
      </c>
      <c r="BA383">
        <v>32.39668166380654</v>
      </c>
      <c r="BB383">
        <v>16.265275559415759</v>
      </c>
      <c r="BC383">
        <v>6.1888456134257304</v>
      </c>
      <c r="BD383">
        <v>65.166320328873454</v>
      </c>
      <c r="BE383">
        <v>4.7686768202976948</v>
      </c>
      <c r="BF383">
        <v>21.26380683135045</v>
      </c>
      <c r="BG383">
        <v>3.34762682310991</v>
      </c>
      <c r="BH383">
        <v>71.750387258910948</v>
      </c>
      <c r="BI383">
        <v>10.14208400552571</v>
      </c>
      <c r="BJ383">
        <v>9.603003090070624</v>
      </c>
      <c r="BK383">
        <v>35.98610585857093</v>
      </c>
      <c r="BL383">
        <v>38.371146034230428</v>
      </c>
      <c r="BM383">
        <v>40.925833715787903</v>
      </c>
      <c r="BN383">
        <v>15.444592198955551</v>
      </c>
      <c r="BO383">
        <v>3448.2179193711809</v>
      </c>
      <c r="BP383">
        <v>4639.9137432094649</v>
      </c>
      <c r="BQ383">
        <v>5847.4848486731325</v>
      </c>
      <c r="BR383">
        <v>6814.9504808180154</v>
      </c>
      <c r="BS383">
        <v>3335.1750894525599</v>
      </c>
      <c r="BT383">
        <v>881.35648234382938</v>
      </c>
      <c r="BU383">
        <v>1370.033268889217</v>
      </c>
      <c r="BV383">
        <v>1121.8113889213889</v>
      </c>
      <c r="BW383">
        <v>824.63330387567692</v>
      </c>
      <c r="BX383">
        <v>319.3793720962056</v>
      </c>
      <c r="BY383">
        <v>2590.415458533837</v>
      </c>
      <c r="BZ383">
        <v>3437.0108644024458</v>
      </c>
      <c r="CA383">
        <v>4133.0785948911134</v>
      </c>
      <c r="CB383">
        <v>5165.1393119257446</v>
      </c>
      <c r="CC383">
        <v>4242.8840356448936</v>
      </c>
      <c r="CD383">
        <v>1530.8581149061699</v>
      </c>
      <c r="CE383">
        <v>1340.341518347306</v>
      </c>
      <c r="CF383">
        <v>3471.0286552695211</v>
      </c>
      <c r="CG383">
        <v>1941.774359003819</v>
      </c>
      <c r="CH383">
        <v>1063.787704848502</v>
      </c>
      <c r="CI383">
        <v>903.28451549454735</v>
      </c>
      <c r="CJ383">
        <v>130.29104808432561</v>
      </c>
      <c r="CK383">
        <v>766.76194842273333</v>
      </c>
      <c r="CL383">
        <v>1485.4159232921161</v>
      </c>
      <c r="CM383">
        <v>200.96497044147631</v>
      </c>
      <c r="CN383">
        <v>153.69317439560339</v>
      </c>
      <c r="CO383">
        <v>1477.0082324534451</v>
      </c>
      <c r="CP383">
        <v>137.57487990374631</v>
      </c>
      <c r="CQ383">
        <v>925.10321005365927</v>
      </c>
      <c r="CR383">
        <v>38.050728232701793</v>
      </c>
      <c r="CS383">
        <v>2028.5581657432881</v>
      </c>
      <c r="CT383">
        <v>90.184378424272808</v>
      </c>
      <c r="CU383">
        <v>264.27407473611078</v>
      </c>
      <c r="CV383">
        <v>960.25088051222269</v>
      </c>
      <c r="CW383">
        <v>1779.8118734167031</v>
      </c>
      <c r="CX383">
        <v>2708.7880667173922</v>
      </c>
      <c r="CY383">
        <v>687.93565882468874</v>
      </c>
    </row>
    <row r="384">
      <c r="A384" t="s">
        <v>691</v>
      </c>
      <c r="B384">
        <v>2018</v>
      </c>
      <c r="C384" t="s">
        <v>699</v>
      </c>
      <c r="D384">
        <v>162</v>
      </c>
      <c r="E384" t="s">
        <v>542</v>
      </c>
      <c r="F384" t="s">
        <v>552</v>
      </c>
      <c r="G384" t="s">
        <v>197</v>
      </c>
      <c r="H384">
        <v>0</v>
      </c>
      <c r="I384">
        <v>0</v>
      </c>
      <c r="J384">
        <v>0.053166732984738403</v>
      </c>
      <c r="K384">
        <v>0.13196609561544559</v>
      </c>
      <c r="L384">
        <v>0.2768580290877109</v>
      </c>
      <c r="M384">
        <v>0</v>
      </c>
      <c r="N384">
        <v>0</v>
      </c>
      <c r="O384">
        <v>0.043471940986060997</v>
      </c>
      <c r="P384">
        <v>0.25633941735842403</v>
      </c>
      <c r="Q384">
        <v>0.17264866380947311</v>
      </c>
      <c r="R384">
        <v>0</v>
      </c>
      <c r="S384">
        <v>0</v>
      </c>
      <c r="T384">
        <v>0</v>
      </c>
      <c r="U384">
        <v>0.1697438784465119</v>
      </c>
      <c r="V384">
        <v>0.28912466197092351</v>
      </c>
      <c r="W384" t="s">
        <v>344</v>
      </c>
      <c r="X384" t="s">
        <v>524</v>
      </c>
      <c r="Y384" t="s">
        <v>346</v>
      </c>
      <c r="Z384" t="s">
        <v>347</v>
      </c>
      <c r="AA384" t="s">
        <v>348</v>
      </c>
      <c r="AB384" t="s">
        <v>349</v>
      </c>
      <c r="AC384" t="s">
        <v>350</v>
      </c>
      <c r="AD384" t="s">
        <v>351</v>
      </c>
      <c r="AE384" t="s">
        <v>352</v>
      </c>
      <c r="AF384" t="s">
        <v>353</v>
      </c>
      <c r="AG384" t="s">
        <v>354</v>
      </c>
      <c r="AH384" t="s">
        <v>355</v>
      </c>
      <c r="AI384" t="s">
        <v>356</v>
      </c>
      <c r="AJ384" t="s">
        <v>357</v>
      </c>
      <c r="AK384" t="s">
        <v>358</v>
      </c>
      <c r="AL384" t="s">
        <v>359</v>
      </c>
      <c r="AM384" t="s">
        <v>360</v>
      </c>
      <c r="AN384" t="s">
        <v>361</v>
      </c>
      <c r="AO384" t="s">
        <v>362</v>
      </c>
      <c r="AP384" t="s">
        <v>363</v>
      </c>
      <c r="AQ384" t="s">
        <v>364</v>
      </c>
      <c r="AR384" t="s">
        <v>365</v>
      </c>
      <c r="AS384">
        <v>0</v>
      </c>
      <c r="AT384">
        <v>0</v>
      </c>
      <c r="AU384">
        <v>0.2129180965686753</v>
      </c>
      <c r="AV384">
        <v>0.1948341885844338</v>
      </c>
      <c r="AW384">
        <v>0</v>
      </c>
      <c r="AX384">
        <v>0</v>
      </c>
      <c r="AY384">
        <v>0</v>
      </c>
      <c r="AZ384">
        <v>0</v>
      </c>
      <c r="BA384">
        <v>0.34627374574398662</v>
      </c>
      <c r="BB384">
        <v>0</v>
      </c>
      <c r="BC384">
        <v>0</v>
      </c>
      <c r="BD384">
        <v>0</v>
      </c>
      <c r="BE384">
        <v>0</v>
      </c>
      <c r="BF384">
        <v>0</v>
      </c>
      <c r="BG384">
        <v>0</v>
      </c>
      <c r="BH384">
        <v>0</v>
      </c>
      <c r="BI384">
        <v>0</v>
      </c>
      <c r="BJ384">
        <v>1.0391891325522591</v>
      </c>
      <c r="BK384">
        <v>0</v>
      </c>
      <c r="BL384">
        <v>0</v>
      </c>
      <c r="BM384">
        <v>0</v>
      </c>
      <c r="BN384">
        <v>0</v>
      </c>
      <c r="BO384">
        <v>0</v>
      </c>
      <c r="BP384">
        <v>0</v>
      </c>
      <c r="BQ384">
        <v>8.5491276012747086</v>
      </c>
      <c r="BR384">
        <v>21.21351789858652</v>
      </c>
      <c r="BS384">
        <v>44.499137506912902</v>
      </c>
      <c r="BT384">
        <v>0</v>
      </c>
      <c r="BU384">
        <v>0</v>
      </c>
      <c r="BV384">
        <v>1.6166890172710819</v>
      </c>
      <c r="BW384">
        <v>9.5289271956751751</v>
      </c>
      <c r="BX384">
        <v>6.4214128483271651</v>
      </c>
      <c r="BY384">
        <v>0</v>
      </c>
      <c r="BZ384">
        <v>0</v>
      </c>
      <c r="CA384">
        <v>0</v>
      </c>
      <c r="CB384">
        <v>20.975963560944962</v>
      </c>
      <c r="CC384">
        <v>35.718790384555753</v>
      </c>
      <c r="CD384">
        <v>0</v>
      </c>
      <c r="CE384">
        <v>0</v>
      </c>
      <c r="CF384">
        <v>23.55661077744498</v>
      </c>
      <c r="CG384">
        <v>6.2297977572893126</v>
      </c>
      <c r="CH384">
        <v>0</v>
      </c>
      <c r="CI384">
        <v>0</v>
      </c>
      <c r="CJ384">
        <v>0</v>
      </c>
      <c r="CK384">
        <v>0</v>
      </c>
      <c r="CL384">
        <v>15.87695125951017</v>
      </c>
      <c r="CM384">
        <v>0</v>
      </c>
      <c r="CN384">
        <v>0</v>
      </c>
      <c r="CO384">
        <v>0</v>
      </c>
      <c r="CP384">
        <v>0</v>
      </c>
      <c r="CQ384">
        <v>0</v>
      </c>
      <c r="CR384">
        <v>0</v>
      </c>
      <c r="CS384">
        <v>0</v>
      </c>
      <c r="CT384">
        <v>0</v>
      </c>
      <c r="CU384">
        <v>28.598423212529671</v>
      </c>
      <c r="CV384">
        <v>0</v>
      </c>
      <c r="CW384">
        <v>0</v>
      </c>
      <c r="CX384">
        <v>0</v>
      </c>
      <c r="CY384">
        <v>0</v>
      </c>
    </row>
    <row r="385">
      <c r="A385" t="s">
        <v>691</v>
      </c>
      <c r="B385">
        <v>2018</v>
      </c>
      <c r="C385" t="s">
        <v>699</v>
      </c>
      <c r="D385">
        <v>163</v>
      </c>
      <c r="E385" t="s">
        <v>542</v>
      </c>
      <c r="F385" t="s">
        <v>553</v>
      </c>
      <c r="G385" t="s">
        <v>197</v>
      </c>
      <c r="H385">
        <v>0</v>
      </c>
      <c r="I385">
        <v>0</v>
      </c>
      <c r="J385">
        <v>0.034547273841484497</v>
      </c>
      <c r="K385">
        <v>0.085442612216029598</v>
      </c>
      <c r="L385">
        <v>0.45430760261543029</v>
      </c>
      <c r="M385">
        <v>0</v>
      </c>
      <c r="N385">
        <v>0.22396655866807699</v>
      </c>
      <c r="O385">
        <v>1.1829058575158471</v>
      </c>
      <c r="P385">
        <v>0.92650730037675755</v>
      </c>
      <c r="Q385">
        <v>0</v>
      </c>
      <c r="R385">
        <v>0</v>
      </c>
      <c r="S385">
        <v>0</v>
      </c>
      <c r="T385">
        <v>0.044951812195487502</v>
      </c>
      <c r="U385">
        <v>0</v>
      </c>
      <c r="V385">
        <v>0</v>
      </c>
      <c r="W385" t="s">
        <v>344</v>
      </c>
      <c r="X385" t="s">
        <v>524</v>
      </c>
      <c r="Y385" t="s">
        <v>346</v>
      </c>
      <c r="Z385" t="s">
        <v>347</v>
      </c>
      <c r="AA385" t="s">
        <v>348</v>
      </c>
      <c r="AB385" t="s">
        <v>349</v>
      </c>
      <c r="AC385" t="s">
        <v>350</v>
      </c>
      <c r="AD385" t="s">
        <v>351</v>
      </c>
      <c r="AE385" t="s">
        <v>352</v>
      </c>
      <c r="AF385" t="s">
        <v>353</v>
      </c>
      <c r="AG385" t="s">
        <v>354</v>
      </c>
      <c r="AH385" t="s">
        <v>355</v>
      </c>
      <c r="AI385" t="s">
        <v>356</v>
      </c>
      <c r="AJ385" t="s">
        <v>357</v>
      </c>
      <c r="AK385" t="s">
        <v>358</v>
      </c>
      <c r="AL385" t="s">
        <v>359</v>
      </c>
      <c r="AM385" t="s">
        <v>360</v>
      </c>
      <c r="AN385" t="s">
        <v>361</v>
      </c>
      <c r="AO385" t="s">
        <v>362</v>
      </c>
      <c r="AP385" t="s">
        <v>363</v>
      </c>
      <c r="AQ385" t="s">
        <v>364</v>
      </c>
      <c r="AR385" t="s">
        <v>365</v>
      </c>
      <c r="AS385">
        <v>0</v>
      </c>
      <c r="AT385">
        <v>0</v>
      </c>
      <c r="AU385">
        <v>0.077548258468119496</v>
      </c>
      <c r="AV385">
        <v>0.18088251064397531</v>
      </c>
      <c r="AW385">
        <v>0</v>
      </c>
      <c r="AX385">
        <v>0</v>
      </c>
      <c r="AY385">
        <v>0.080375792003532703</v>
      </c>
      <c r="AZ385">
        <v>0</v>
      </c>
      <c r="BA385">
        <v>1.4836285559736511</v>
      </c>
      <c r="BB385">
        <v>0</v>
      </c>
      <c r="BC385">
        <v>0</v>
      </c>
      <c r="BD385">
        <v>0</v>
      </c>
      <c r="BE385">
        <v>0</v>
      </c>
      <c r="BF385">
        <v>0.0559715168972576</v>
      </c>
      <c r="BG385">
        <v>0</v>
      </c>
      <c r="BH385">
        <v>0</v>
      </c>
      <c r="BI385">
        <v>0</v>
      </c>
      <c r="BJ385">
        <v>0.093903504628637696</v>
      </c>
      <c r="BK385">
        <v>0</v>
      </c>
      <c r="BL385">
        <v>0</v>
      </c>
      <c r="BM385">
        <v>0</v>
      </c>
      <c r="BN385">
        <v>0</v>
      </c>
      <c r="BO385">
        <v>0</v>
      </c>
      <c r="BP385">
        <v>0</v>
      </c>
      <c r="BQ385">
        <v>5.5551476603200669</v>
      </c>
      <c r="BR385">
        <v>13.734879213434789</v>
      </c>
      <c r="BS385">
        <v>73.020444976205795</v>
      </c>
      <c r="BT385">
        <v>0</v>
      </c>
      <c r="BU385">
        <v>8.3228033117213585</v>
      </c>
      <c r="BV385">
        <v>43.991385361069938</v>
      </c>
      <c r="BW385">
        <v>34.4411355168493</v>
      </c>
      <c r="BX385">
        <v>0</v>
      </c>
      <c r="BY385">
        <v>0</v>
      </c>
      <c r="BZ385">
        <v>0</v>
      </c>
      <c r="CA385">
        <v>5.5551476603200669</v>
      </c>
      <c r="CB385">
        <v>0</v>
      </c>
      <c r="CC385">
        <v>0</v>
      </c>
      <c r="CD385">
        <v>0</v>
      </c>
      <c r="CE385">
        <v>0</v>
      </c>
      <c r="CF385">
        <v>8.5797035134257786</v>
      </c>
      <c r="CG385">
        <v>5.7836946756105814</v>
      </c>
      <c r="CH385">
        <v>0</v>
      </c>
      <c r="CI385">
        <v>0</v>
      </c>
      <c r="CJ385">
        <v>4.9021031659928269</v>
      </c>
      <c r="CK385">
        <v>0</v>
      </c>
      <c r="CL385">
        <v>68.02565473105949</v>
      </c>
      <c r="CM385">
        <v>0</v>
      </c>
      <c r="CN385">
        <v>0</v>
      </c>
      <c r="CO385">
        <v>0</v>
      </c>
      <c r="CP385">
        <v>0</v>
      </c>
      <c r="CQ385">
        <v>2.4350968932281818</v>
      </c>
      <c r="CR385">
        <v>0</v>
      </c>
      <c r="CS385">
        <v>0</v>
      </c>
      <c r="CT385">
        <v>0</v>
      </c>
      <c r="CU385">
        <v>2.584218870643809</v>
      </c>
      <c r="CV385">
        <v>0</v>
      </c>
      <c r="CW385">
        <v>0</v>
      </c>
      <c r="CX385">
        <v>0</v>
      </c>
      <c r="CY385">
        <v>0</v>
      </c>
    </row>
    <row r="386">
      <c r="A386" t="s">
        <v>691</v>
      </c>
      <c r="B386">
        <v>2018</v>
      </c>
      <c r="C386" t="s">
        <v>699</v>
      </c>
      <c r="D386">
        <v>164</v>
      </c>
      <c r="E386" t="s">
        <v>542</v>
      </c>
      <c r="F386" t="s">
        <v>554</v>
      </c>
      <c r="G386" t="s">
        <v>197</v>
      </c>
      <c r="H386">
        <v>0.16444646605767721</v>
      </c>
      <c r="I386">
        <v>0.084648732215281505</v>
      </c>
      <c r="J386">
        <v>0.10348138958488649</v>
      </c>
      <c r="K386">
        <v>0.013666366047106001</v>
      </c>
      <c r="L386">
        <v>0.55553658261357275</v>
      </c>
      <c r="M386">
        <v>0.39554774222590861</v>
      </c>
      <c r="N386">
        <v>0.059117617279468002</v>
      </c>
      <c r="O386">
        <v>0.64259603190507519</v>
      </c>
      <c r="P386">
        <v>0.38376386148016628</v>
      </c>
      <c r="Q386">
        <v>0.16955596277382229</v>
      </c>
      <c r="R386">
        <v>0.094869491793039301</v>
      </c>
      <c r="S386">
        <v>0.1031855322394056</v>
      </c>
      <c r="T386">
        <v>0.094418951050977196</v>
      </c>
      <c r="U386">
        <v>0.047128576506592003</v>
      </c>
      <c r="V386">
        <v>0.36280342159898682</v>
      </c>
      <c r="W386" t="s">
        <v>344</v>
      </c>
      <c r="X386" t="s">
        <v>524</v>
      </c>
      <c r="Y386" t="s">
        <v>346</v>
      </c>
      <c r="Z386" t="s">
        <v>347</v>
      </c>
      <c r="AA386" t="s">
        <v>348</v>
      </c>
      <c r="AB386" t="s">
        <v>349</v>
      </c>
      <c r="AC386" t="s">
        <v>350</v>
      </c>
      <c r="AD386" t="s">
        <v>351</v>
      </c>
      <c r="AE386" t="s">
        <v>352</v>
      </c>
      <c r="AF386" t="s">
        <v>353</v>
      </c>
      <c r="AG386" t="s">
        <v>354</v>
      </c>
      <c r="AH386" t="s">
        <v>355</v>
      </c>
      <c r="AI386" t="s">
        <v>356</v>
      </c>
      <c r="AJ386" t="s">
        <v>357</v>
      </c>
      <c r="AK386" t="s">
        <v>358</v>
      </c>
      <c r="AL386" t="s">
        <v>359</v>
      </c>
      <c r="AM386" t="s">
        <v>360</v>
      </c>
      <c r="AN386" t="s">
        <v>361</v>
      </c>
      <c r="AO386" t="s">
        <v>362</v>
      </c>
      <c r="AP386" t="s">
        <v>363</v>
      </c>
      <c r="AQ386" t="s">
        <v>364</v>
      </c>
      <c r="AR386" t="s">
        <v>365</v>
      </c>
      <c r="AS386">
        <v>0</v>
      </c>
      <c r="AT386">
        <v>0</v>
      </c>
      <c r="AU386">
        <v>0.4215412197641627</v>
      </c>
      <c r="AV386">
        <v>1.137648230860967</v>
      </c>
      <c r="AW386">
        <v>0.2123383249265971</v>
      </c>
      <c r="AX386">
        <v>0.56064227846047088</v>
      </c>
      <c r="AY386">
        <v>0</v>
      </c>
      <c r="AZ386">
        <v>0.083145942252367197</v>
      </c>
      <c r="BA386">
        <v>0.051936048219408601</v>
      </c>
      <c r="BB386">
        <v>0</v>
      </c>
      <c r="BC386">
        <v>0</v>
      </c>
      <c r="BD386">
        <v>0.047312829373798701</v>
      </c>
      <c r="BE386">
        <v>0</v>
      </c>
      <c r="BF386">
        <v>0.64706227732188648</v>
      </c>
      <c r="BG386">
        <v>0</v>
      </c>
      <c r="BH386">
        <v>0.1245840650171012</v>
      </c>
      <c r="BI386">
        <v>0</v>
      </c>
      <c r="BJ386">
        <v>0</v>
      </c>
      <c r="BK386">
        <v>0.1881240895417505</v>
      </c>
      <c r="BL386">
        <v>0</v>
      </c>
      <c r="BM386">
        <v>0</v>
      </c>
      <c r="BN386">
        <v>0</v>
      </c>
      <c r="BO386">
        <v>26.433560481314078</v>
      </c>
      <c r="BP386">
        <v>13.601599290706661</v>
      </c>
      <c r="BQ386">
        <v>16.639645775721501</v>
      </c>
      <c r="BR386">
        <v>2.1968650311041391</v>
      </c>
      <c r="BS386">
        <v>89.290886239784925</v>
      </c>
      <c r="BT386">
        <v>14.713597527088069</v>
      </c>
      <c r="BU386">
        <v>2.1968650311041391</v>
      </c>
      <c r="BV386">
        <v>23.897666489196379</v>
      </c>
      <c r="BW386">
        <v>14.26568701005711</v>
      </c>
      <c r="BX386">
        <v>6.3063843868947682</v>
      </c>
      <c r="BY386">
        <v>11.719962954226011</v>
      </c>
      <c r="BZ386">
        <v>12.74906938350812</v>
      </c>
      <c r="CA386">
        <v>11.66829966141751</v>
      </c>
      <c r="CB386">
        <v>5.8238760215025254</v>
      </c>
      <c r="CC386">
        <v>44.821148353636673</v>
      </c>
      <c r="CD386">
        <v>0</v>
      </c>
      <c r="CE386">
        <v>0</v>
      </c>
      <c r="CF386">
        <v>46.638038760744308</v>
      </c>
      <c r="CG386">
        <v>36.376153737158063</v>
      </c>
      <c r="CH386">
        <v>7.3687474148246563</v>
      </c>
      <c r="CI386">
        <v>14.713597527088069</v>
      </c>
      <c r="CJ386">
        <v>0</v>
      </c>
      <c r="CK386">
        <v>2.919073364068121</v>
      </c>
      <c r="CL386">
        <v>2.3813128090882452</v>
      </c>
      <c r="CM386">
        <v>0</v>
      </c>
      <c r="CN386">
        <v>0</v>
      </c>
      <c r="CO386">
        <v>1.0723551388676951</v>
      </c>
      <c r="CP386">
        <v>0</v>
      </c>
      <c r="CQ386">
        <v>28.151092351561381</v>
      </c>
      <c r="CR386">
        <v>0</v>
      </c>
      <c r="CS386">
        <v>3.5222948902000009</v>
      </c>
      <c r="CT386">
        <v>0</v>
      </c>
      <c r="CU386">
        <v>0</v>
      </c>
      <c r="CV386">
        <v>5.0198908250307666</v>
      </c>
      <c r="CW386">
        <v>0</v>
      </c>
      <c r="CX386">
        <v>0</v>
      </c>
      <c r="CY386">
        <v>0</v>
      </c>
    </row>
    <row r="387">
      <c r="A387" t="s">
        <v>691</v>
      </c>
      <c r="B387">
        <v>2018</v>
      </c>
      <c r="C387" t="s">
        <v>699</v>
      </c>
      <c r="D387">
        <v>165</v>
      </c>
      <c r="E387" t="s">
        <v>542</v>
      </c>
      <c r="F387" t="s">
        <v>555</v>
      </c>
      <c r="G387" t="s">
        <v>197</v>
      </c>
      <c r="H387">
        <v>66.8509551120721</v>
      </c>
      <c r="I387">
        <v>56.455930645546808</v>
      </c>
      <c r="J387">
        <v>45.008119790446408</v>
      </c>
      <c r="K387">
        <v>25.456355122102121</v>
      </c>
      <c r="L387">
        <v>4.9458675185918786</v>
      </c>
      <c r="M387">
        <v>65.592561752492202</v>
      </c>
      <c r="N387">
        <v>27.27350364536882</v>
      </c>
      <c r="O387">
        <v>9.58626619083104</v>
      </c>
      <c r="P387">
        <v>4.3445991370643151</v>
      </c>
      <c r="Q387">
        <v>1.537629447584657</v>
      </c>
      <c r="R387">
        <v>67.31390833655783</v>
      </c>
      <c r="S387">
        <v>57.702527069830879</v>
      </c>
      <c r="T387">
        <v>50.144018867494097</v>
      </c>
      <c r="U387">
        <v>34.771141401365199</v>
      </c>
      <c r="V387">
        <v>15.97938373479013</v>
      </c>
      <c r="W387" t="s">
        <v>344</v>
      </c>
      <c r="X387" t="s">
        <v>524</v>
      </c>
      <c r="Y387" t="s">
        <v>346</v>
      </c>
      <c r="Z387" t="s">
        <v>347</v>
      </c>
      <c r="AA387" t="s">
        <v>348</v>
      </c>
      <c r="AB387" t="s">
        <v>349</v>
      </c>
      <c r="AC387" t="s">
        <v>350</v>
      </c>
      <c r="AD387" t="s">
        <v>351</v>
      </c>
      <c r="AE387" t="s">
        <v>352</v>
      </c>
      <c r="AF387" t="s">
        <v>353</v>
      </c>
      <c r="AG387" t="s">
        <v>354</v>
      </c>
      <c r="AH387" t="s">
        <v>355</v>
      </c>
      <c r="AI387" t="s">
        <v>356</v>
      </c>
      <c r="AJ387" t="s">
        <v>357</v>
      </c>
      <c r="AK387" t="s">
        <v>358</v>
      </c>
      <c r="AL387" t="s">
        <v>359</v>
      </c>
      <c r="AM387" t="s">
        <v>360</v>
      </c>
      <c r="AN387" t="s">
        <v>361</v>
      </c>
      <c r="AO387" t="s">
        <v>362</v>
      </c>
      <c r="AP387" t="s">
        <v>363</v>
      </c>
      <c r="AQ387" t="s">
        <v>364</v>
      </c>
      <c r="AR387" t="s">
        <v>365</v>
      </c>
      <c r="AS387">
        <v>28.21230464162452</v>
      </c>
      <c r="AT387">
        <v>22.623604425132299</v>
      </c>
      <c r="AU387">
        <v>5.119838938641581</v>
      </c>
      <c r="AV387">
        <v>9.4903796686031008</v>
      </c>
      <c r="AW387">
        <v>58.537432502784647</v>
      </c>
      <c r="AX387">
        <v>51.994001394609647</v>
      </c>
      <c r="AY387">
        <v>72.49470716377806</v>
      </c>
      <c r="AZ387">
        <v>72.071944012195388</v>
      </c>
      <c r="BA387">
        <v>24.817314798345169</v>
      </c>
      <c r="BB387">
        <v>64.628165885391383</v>
      </c>
      <c r="BC387">
        <v>66.115710322481249</v>
      </c>
      <c r="BD387">
        <v>24.037193412690009</v>
      </c>
      <c r="BE387">
        <v>57.7207294685835</v>
      </c>
      <c r="BF387">
        <v>48.216383660848003</v>
      </c>
      <c r="BG387">
        <v>84.772249657230788</v>
      </c>
      <c r="BH387">
        <v>9.2004266058958084</v>
      </c>
      <c r="BI387">
        <v>72.472106078704343</v>
      </c>
      <c r="BJ387">
        <v>83.318582127513451</v>
      </c>
      <c r="BK387">
        <v>45.909053131614151</v>
      </c>
      <c r="BL387">
        <v>43.438584960159723</v>
      </c>
      <c r="BM387">
        <v>12.975362602700541</v>
      </c>
      <c r="BN387">
        <v>64.224605578007257</v>
      </c>
      <c r="BO387">
        <v>10745.799575703761</v>
      </c>
      <c r="BP387">
        <v>9071.4996684383605</v>
      </c>
      <c r="BQ387">
        <v>7237.2353458775797</v>
      </c>
      <c r="BR387">
        <v>4092.1029185338962</v>
      </c>
      <c r="BS387">
        <v>794.94475752071776</v>
      </c>
      <c r="BT387">
        <v>2439.9142034430902</v>
      </c>
      <c r="BU387">
        <v>1013.50848006879</v>
      </c>
      <c r="BV387">
        <v>356.50607991768692</v>
      </c>
      <c r="BW387">
        <v>161.50215717153171</v>
      </c>
      <c r="BX387">
        <v>57.18986334920335</v>
      </c>
      <c r="BY387">
        <v>8315.8083499558379</v>
      </c>
      <c r="BZ387">
        <v>7129.4250778316946</v>
      </c>
      <c r="CA387">
        <v>6196.800873775851</v>
      </c>
      <c r="CB387">
        <v>4296.8158951153546</v>
      </c>
      <c r="CC387">
        <v>1974.111285445267</v>
      </c>
      <c r="CD387">
        <v>1116.990662827279</v>
      </c>
      <c r="CE387">
        <v>600.51911970077276</v>
      </c>
      <c r="CF387">
        <v>566.44341211215965</v>
      </c>
      <c r="CG387">
        <v>303.45365156313898</v>
      </c>
      <c r="CH387">
        <v>2031.4163944473</v>
      </c>
      <c r="CI387">
        <v>1364.539992317189</v>
      </c>
      <c r="CJ387">
        <v>4421.4374085378786</v>
      </c>
      <c r="CK387">
        <v>2530.2893486256539</v>
      </c>
      <c r="CL387">
        <v>1137.895385625231</v>
      </c>
      <c r="CM387">
        <v>798.51075374655579</v>
      </c>
      <c r="CN387">
        <v>1641.9109526400939</v>
      </c>
      <c r="CO387">
        <v>544.80799861716866</v>
      </c>
      <c r="CP387">
        <v>1665.225538203126</v>
      </c>
      <c r="CQ387">
        <v>2097.702055685786</v>
      </c>
      <c r="CR387">
        <v>963.56195114527304</v>
      </c>
      <c r="CS387">
        <v>260.11846392360542</v>
      </c>
      <c r="CT387">
        <v>644.42888032134067</v>
      </c>
      <c r="CU387">
        <v>2292.9224320296798</v>
      </c>
      <c r="CV387">
        <v>1225.0341525245981</v>
      </c>
      <c r="CW387">
        <v>2014.860572773691</v>
      </c>
      <c r="CX387">
        <v>858.80980760490991</v>
      </c>
      <c r="CY387">
        <v>2860.7033311018758</v>
      </c>
    </row>
    <row r="388">
      <c r="A388" t="s">
        <v>691</v>
      </c>
      <c r="B388">
        <v>2018</v>
      </c>
      <c r="C388" t="s">
        <v>699</v>
      </c>
      <c r="D388">
        <v>166</v>
      </c>
      <c r="E388" t="s">
        <v>542</v>
      </c>
      <c r="F388" t="s">
        <v>540</v>
      </c>
      <c r="G388" t="s">
        <v>197</v>
      </c>
      <c r="H388">
        <v>0.0075671738068458002</v>
      </c>
      <c r="I388">
        <v>0</v>
      </c>
      <c r="J388">
        <v>0.08568068578936</v>
      </c>
      <c r="K388">
        <v>0.095627788899128097</v>
      </c>
      <c r="L388">
        <v>0.21815153859792741</v>
      </c>
      <c r="M388">
        <v>0.016442058953720098</v>
      </c>
      <c r="N388">
        <v>0.41366424738912733</v>
      </c>
      <c r="O388">
        <v>0.33399831778168582</v>
      </c>
      <c r="P388">
        <v>0.34554348559817871</v>
      </c>
      <c r="Q388">
        <v>0.21515456030148031</v>
      </c>
      <c r="R388">
        <v>0.0048953081708815998</v>
      </c>
      <c r="S388">
        <v>0</v>
      </c>
      <c r="T388">
        <v>0.024702962349431701</v>
      </c>
      <c r="U388">
        <v>0.086786133803248205</v>
      </c>
      <c r="V388">
        <v>0.014528555292204599</v>
      </c>
      <c r="W388" t="s">
        <v>344</v>
      </c>
      <c r="X388" t="s">
        <v>524</v>
      </c>
      <c r="Y388" t="s">
        <v>346</v>
      </c>
      <c r="Z388" t="s">
        <v>347</v>
      </c>
      <c r="AA388" t="s">
        <v>348</v>
      </c>
      <c r="AB388" t="s">
        <v>349</v>
      </c>
      <c r="AC388" t="s">
        <v>350</v>
      </c>
      <c r="AD388" t="s">
        <v>351</v>
      </c>
      <c r="AE388" t="s">
        <v>352</v>
      </c>
      <c r="AF388" t="s">
        <v>353</v>
      </c>
      <c r="AG388" t="s">
        <v>354</v>
      </c>
      <c r="AH388" t="s">
        <v>355</v>
      </c>
      <c r="AI388" t="s">
        <v>356</v>
      </c>
      <c r="AJ388" t="s">
        <v>357</v>
      </c>
      <c r="AK388" t="s">
        <v>358</v>
      </c>
      <c r="AL388" t="s">
        <v>359</v>
      </c>
      <c r="AM388" t="s">
        <v>360</v>
      </c>
      <c r="AN388" t="s">
        <v>361</v>
      </c>
      <c r="AO388" t="s">
        <v>362</v>
      </c>
      <c r="AP388" t="s">
        <v>363</v>
      </c>
      <c r="AQ388" t="s">
        <v>364</v>
      </c>
      <c r="AR388" t="s">
        <v>365</v>
      </c>
      <c r="AS388">
        <v>0</v>
      </c>
      <c r="AT388">
        <v>0</v>
      </c>
      <c r="AU388">
        <v>0.12060449950162359</v>
      </c>
      <c r="AV388">
        <v>0.13265514015334509</v>
      </c>
      <c r="AW388">
        <v>0.0339239598771542</v>
      </c>
      <c r="AX388">
        <v>0.023043406149362899</v>
      </c>
      <c r="AY388">
        <v>0</v>
      </c>
      <c r="AZ388">
        <v>0</v>
      </c>
      <c r="BA388">
        <v>0.52359035125821718</v>
      </c>
      <c r="BB388">
        <v>0.29161756960188862</v>
      </c>
      <c r="BC388">
        <v>0.064352499486368495</v>
      </c>
      <c r="BD388">
        <v>0</v>
      </c>
      <c r="BE388">
        <v>0</v>
      </c>
      <c r="BF388">
        <v>0</v>
      </c>
      <c r="BG388">
        <v>0</v>
      </c>
      <c r="BH388">
        <v>0</v>
      </c>
      <c r="BI388">
        <v>0.1372225419412407</v>
      </c>
      <c r="BJ388">
        <v>0.067449662960376799</v>
      </c>
      <c r="BK388">
        <v>0</v>
      </c>
      <c r="BL388">
        <v>0.1143847825258691</v>
      </c>
      <c r="BM388">
        <v>0</v>
      </c>
      <c r="BN388">
        <v>0.1901986528947453</v>
      </c>
      <c r="BO388">
        <v>1.216367558946003</v>
      </c>
      <c r="BP388">
        <v>0</v>
      </c>
      <c r="BQ388">
        <v>13.777320415535559</v>
      </c>
      <c r="BR388">
        <v>15.37214389766697</v>
      </c>
      <c r="BS388">
        <v>35.063297045787877</v>
      </c>
      <c r="BT388">
        <v>0.6116122332042645</v>
      </c>
      <c r="BU388">
        <v>15.37214389766697</v>
      </c>
      <c r="BV388">
        <v>12.421147984117081</v>
      </c>
      <c r="BW388">
        <v>12.844917692080699</v>
      </c>
      <c r="BX388">
        <v>8.002357084099831</v>
      </c>
      <c r="BY388">
        <v>0.60475532574173818</v>
      </c>
      <c r="BZ388">
        <v>0</v>
      </c>
      <c r="CA388">
        <v>3.052793575966128</v>
      </c>
      <c r="CB388">
        <v>10.72452683956943</v>
      </c>
      <c r="CC388">
        <v>1.794874285490289</v>
      </c>
      <c r="CD388">
        <v>0</v>
      </c>
      <c r="CE388">
        <v>0</v>
      </c>
      <c r="CF388">
        <v>13.343315098873941</v>
      </c>
      <c r="CG388">
        <v>4.2416307970614282</v>
      </c>
      <c r="CH388">
        <v>1.1772584705648841</v>
      </c>
      <c r="CI388">
        <v>0.60475532574173818</v>
      </c>
      <c r="CJ388">
        <v>0</v>
      </c>
      <c r="CK388">
        <v>0</v>
      </c>
      <c r="CL388">
        <v>24.00707125229949</v>
      </c>
      <c r="CM388">
        <v>3.6030693756880798</v>
      </c>
      <c r="CN388">
        <v>1.598123550682125</v>
      </c>
      <c r="CO388">
        <v>0</v>
      </c>
      <c r="CP388">
        <v>0</v>
      </c>
      <c r="CQ388">
        <v>0</v>
      </c>
      <c r="CR388">
        <v>0</v>
      </c>
      <c r="CS388">
        <v>0</v>
      </c>
      <c r="CT388">
        <v>1.2201959325151559</v>
      </c>
      <c r="CU388">
        <v>1.856210718972602</v>
      </c>
      <c r="CV388">
        <v>0</v>
      </c>
      <c r="CW388">
        <v>5.3056375719431204</v>
      </c>
      <c r="CX388">
        <v>0</v>
      </c>
      <c r="CY388">
        <v>8.4718608235938593</v>
      </c>
    </row>
    <row r="389">
      <c r="A389" t="s">
        <v>691</v>
      </c>
      <c r="B389">
        <v>2018</v>
      </c>
      <c r="C389" t="s">
        <v>699</v>
      </c>
      <c r="D389">
        <v>167</v>
      </c>
      <c r="E389" t="s">
        <v>542</v>
      </c>
      <c r="F389" t="s">
        <v>541</v>
      </c>
      <c r="G389" t="s">
        <v>197</v>
      </c>
      <c r="H389">
        <v>0</v>
      </c>
      <c r="I389">
        <v>0</v>
      </c>
      <c r="J389">
        <v>0</v>
      </c>
      <c r="K389">
        <v>0</v>
      </c>
      <c r="L389">
        <v>0.0213657570107714</v>
      </c>
      <c r="M389">
        <v>0</v>
      </c>
      <c r="N389">
        <v>0</v>
      </c>
      <c r="O389">
        <v>0.092341154278217</v>
      </c>
      <c r="P389">
        <v>0</v>
      </c>
      <c r="Q389">
        <v>0</v>
      </c>
      <c r="R389">
        <v>0</v>
      </c>
      <c r="S389">
        <v>0</v>
      </c>
      <c r="T389">
        <v>0</v>
      </c>
      <c r="U389">
        <v>0</v>
      </c>
      <c r="V389">
        <v>0</v>
      </c>
      <c r="W389" t="s">
        <v>344</v>
      </c>
      <c r="X389" t="s">
        <v>524</v>
      </c>
      <c r="Y389" t="s">
        <v>346</v>
      </c>
      <c r="Z389" t="s">
        <v>347</v>
      </c>
      <c r="AA389" t="s">
        <v>348</v>
      </c>
      <c r="AB389" t="s">
        <v>349</v>
      </c>
      <c r="AC389" t="s">
        <v>350</v>
      </c>
      <c r="AD389" t="s">
        <v>351</v>
      </c>
      <c r="AE389" t="s">
        <v>352</v>
      </c>
      <c r="AF389" t="s">
        <v>353</v>
      </c>
      <c r="AG389" t="s">
        <v>354</v>
      </c>
      <c r="AH389" t="s">
        <v>355</v>
      </c>
      <c r="AI389" t="s">
        <v>356</v>
      </c>
      <c r="AJ389" t="s">
        <v>357</v>
      </c>
      <c r="AK389" t="s">
        <v>358</v>
      </c>
      <c r="AL389" t="s">
        <v>359</v>
      </c>
      <c r="AM389" t="s">
        <v>360</v>
      </c>
      <c r="AN389" t="s">
        <v>361</v>
      </c>
      <c r="AO389" t="s">
        <v>362</v>
      </c>
      <c r="AP389" t="s">
        <v>363</v>
      </c>
      <c r="AQ389" t="s">
        <v>364</v>
      </c>
      <c r="AR389" t="s">
        <v>365</v>
      </c>
      <c r="AS389">
        <v>0</v>
      </c>
      <c r="AT389">
        <v>0</v>
      </c>
      <c r="AU389">
        <v>0</v>
      </c>
      <c r="AV389">
        <v>0</v>
      </c>
      <c r="AW389">
        <v>0</v>
      </c>
      <c r="AX389">
        <v>0</v>
      </c>
      <c r="AY389">
        <v>0</v>
      </c>
      <c r="AZ389">
        <v>0</v>
      </c>
      <c r="BA389">
        <v>0</v>
      </c>
      <c r="BB389">
        <v>0</v>
      </c>
      <c r="BC389">
        <v>0</v>
      </c>
      <c r="BD389">
        <v>0</v>
      </c>
      <c r="BE389">
        <v>0.1190341304726571</v>
      </c>
      <c r="BF389">
        <v>0</v>
      </c>
      <c r="BG389">
        <v>0</v>
      </c>
      <c r="BH389">
        <v>0</v>
      </c>
      <c r="BI389">
        <v>0</v>
      </c>
      <c r="BJ389">
        <v>0</v>
      </c>
      <c r="BK389">
        <v>0</v>
      </c>
      <c r="BL389">
        <v>0</v>
      </c>
      <c r="BM389">
        <v>0</v>
      </c>
      <c r="BN389">
        <v>0</v>
      </c>
      <c r="BO389">
        <v>0</v>
      </c>
      <c r="BP389">
        <v>0</v>
      </c>
      <c r="BQ389">
        <v>0</v>
      </c>
      <c r="BR389">
        <v>0</v>
      </c>
      <c r="BS389">
        <v>3.4340985605311669</v>
      </c>
      <c r="BT389">
        <v>0</v>
      </c>
      <c r="BU389">
        <v>0</v>
      </c>
      <c r="BV389">
        <v>3.4340985605311669</v>
      </c>
      <c r="BW389">
        <v>0</v>
      </c>
      <c r="BX389">
        <v>0</v>
      </c>
      <c r="BY389">
        <v>0</v>
      </c>
      <c r="BZ389">
        <v>0</v>
      </c>
      <c r="CA389">
        <v>0</v>
      </c>
      <c r="CB389">
        <v>0</v>
      </c>
      <c r="CC389">
        <v>0</v>
      </c>
      <c r="CD389">
        <v>0</v>
      </c>
      <c r="CE389">
        <v>0</v>
      </c>
      <c r="CF389">
        <v>0</v>
      </c>
      <c r="CG389">
        <v>0</v>
      </c>
      <c r="CH389">
        <v>0</v>
      </c>
      <c r="CI389">
        <v>0</v>
      </c>
      <c r="CJ389">
        <v>0</v>
      </c>
      <c r="CK389">
        <v>0</v>
      </c>
      <c r="CL389">
        <v>0</v>
      </c>
      <c r="CM389">
        <v>0</v>
      </c>
      <c r="CN389">
        <v>0</v>
      </c>
      <c r="CO389">
        <v>0</v>
      </c>
      <c r="CP389">
        <v>3.4340985605311669</v>
      </c>
      <c r="CQ389">
        <v>0</v>
      </c>
      <c r="CR389">
        <v>0</v>
      </c>
      <c r="CS389">
        <v>0</v>
      </c>
      <c r="CT389">
        <v>0</v>
      </c>
      <c r="CU389">
        <v>0</v>
      </c>
      <c r="CV389">
        <v>0</v>
      </c>
      <c r="CW389">
        <v>0</v>
      </c>
      <c r="CX389">
        <v>0</v>
      </c>
      <c r="CY389">
        <v>0</v>
      </c>
    </row>
    <row r="390">
      <c r="A390" t="s">
        <v>691</v>
      </c>
      <c r="B390">
        <v>2018</v>
      </c>
      <c r="C390" t="s">
        <v>699</v>
      </c>
      <c r="D390">
        <v>222</v>
      </c>
      <c r="E390" t="s">
        <v>36</v>
      </c>
      <c r="F390" t="s">
        <v>15</v>
      </c>
      <c r="G390" t="s">
        <v>717</v>
      </c>
      <c r="H390">
        <v>4.718403988885651</v>
      </c>
      <c r="I390">
        <v>7.9216713729264647</v>
      </c>
      <c r="J390">
        <v>13.61143931585501</v>
      </c>
      <c r="K390">
        <v>22.084355909156731</v>
      </c>
      <c r="L390">
        <v>43.215992410029372</v>
      </c>
      <c r="M390">
        <v>8.170962509393636</v>
      </c>
      <c r="N390">
        <v>21.92505968063994</v>
      </c>
      <c r="O390">
        <v>32.847269345176407</v>
      </c>
      <c r="P390">
        <v>39.203098839623713</v>
      </c>
      <c r="Q390">
        <v>58.563771118150093</v>
      </c>
      <c r="R390">
        <v>4.8010500545431309</v>
      </c>
      <c r="S390">
        <v>6.5024953550192413</v>
      </c>
      <c r="T390">
        <v>12.311570679597111</v>
      </c>
      <c r="U390">
        <v>15.58915713296251</v>
      </c>
      <c r="V390">
        <v>31.61214114557006</v>
      </c>
      <c r="W390" t="s">
        <v>344</v>
      </c>
      <c r="X390" t="s">
        <v>524</v>
      </c>
      <c r="Y390" t="s">
        <v>346</v>
      </c>
      <c r="Z390" t="s">
        <v>347</v>
      </c>
      <c r="AA390" t="s">
        <v>348</v>
      </c>
      <c r="AB390" t="s">
        <v>349</v>
      </c>
      <c r="AC390" t="s">
        <v>350</v>
      </c>
      <c r="AD390" t="s">
        <v>351</v>
      </c>
      <c r="AE390" t="s">
        <v>352</v>
      </c>
      <c r="AF390" t="s">
        <v>353</v>
      </c>
      <c r="AG390" t="s">
        <v>354</v>
      </c>
      <c r="AH390" t="s">
        <v>355</v>
      </c>
      <c r="AI390" t="s">
        <v>356</v>
      </c>
      <c r="AJ390" t="s">
        <v>357</v>
      </c>
      <c r="AK390" t="s">
        <v>358</v>
      </c>
      <c r="AL390" t="s">
        <v>359</v>
      </c>
      <c r="AM390" t="s">
        <v>360</v>
      </c>
      <c r="AN390" t="s">
        <v>361</v>
      </c>
      <c r="AO390" t="s">
        <v>362</v>
      </c>
      <c r="AP390" t="s">
        <v>363</v>
      </c>
      <c r="AQ390" t="s">
        <v>364</v>
      </c>
      <c r="AR390" t="s">
        <v>365</v>
      </c>
      <c r="AS390">
        <v>19.837864193354061</v>
      </c>
      <c r="AT390">
        <v>13.53907169519559</v>
      </c>
      <c r="AU390">
        <v>29.547444327426671</v>
      </c>
      <c r="AV390">
        <v>31.359413549356439</v>
      </c>
      <c r="AW390">
        <v>4.4914554716901023</v>
      </c>
      <c r="AX390">
        <v>11.538713465074039</v>
      </c>
      <c r="AY390">
        <v>12.824930535336881</v>
      </c>
      <c r="AZ390">
        <v>2.9538551247103668</v>
      </c>
      <c r="BA390">
        <v>18.90530087784531</v>
      </c>
      <c r="BB390">
        <v>18.49003101734996</v>
      </c>
      <c r="BC390">
        <v>23.12241335695408</v>
      </c>
      <c r="BD390">
        <v>10.497427186886091</v>
      </c>
      <c r="BE390">
        <v>33.130625809100323</v>
      </c>
      <c r="BF390">
        <v>10.666380272169601</v>
      </c>
      <c r="BG390">
        <v>6.6714473256062972</v>
      </c>
      <c r="BH390">
        <v>36.223989926011257</v>
      </c>
      <c r="BI390">
        <v>5.8313816379712398</v>
      </c>
      <c r="BJ390">
        <v>13.51060710594359</v>
      </c>
      <c r="BK390">
        <v>24.010746707276709</v>
      </c>
      <c r="BL390">
        <v>10.879578965110481</v>
      </c>
      <c r="BM390">
        <v>26.54564987951856</v>
      </c>
      <c r="BN390">
        <v>4.8734879952165304</v>
      </c>
      <c r="BO390">
        <v>745.96933458780939</v>
      </c>
      <c r="BP390">
        <v>1257.1747769498611</v>
      </c>
      <c r="BQ390">
        <v>2163.331036663154</v>
      </c>
      <c r="BR390">
        <v>3509.5099923631101</v>
      </c>
      <c r="BS390">
        <v>6888.5769746020705</v>
      </c>
      <c r="BT390">
        <v>300.1419420924426</v>
      </c>
      <c r="BU390">
        <v>806.81062379096295</v>
      </c>
      <c r="BV390">
        <v>1211.732050076251</v>
      </c>
      <c r="BW390">
        <v>1442.2019247375049</v>
      </c>
      <c r="BX390">
        <v>2155.297295868872</v>
      </c>
      <c r="BY390">
        <v>584.09926124408321</v>
      </c>
      <c r="BZ390">
        <v>793.66242535847516</v>
      </c>
      <c r="CA390">
        <v>1503.4711276278731</v>
      </c>
      <c r="CB390">
        <v>1899.669604662422</v>
      </c>
      <c r="CC390">
        <v>3867.4758597071159</v>
      </c>
      <c r="CD390">
        <v>785.42711614275845</v>
      </c>
      <c r="CE390">
        <v>356.2565724421197</v>
      </c>
      <c r="CF390">
        <v>3219.7071644811449</v>
      </c>
      <c r="CG390">
        <v>987.15634337797576</v>
      </c>
      <c r="CH390">
        <v>154.47464632007851</v>
      </c>
      <c r="CI390">
        <v>302.8240866380923</v>
      </c>
      <c r="CJ390">
        <v>771.72946608740301</v>
      </c>
      <c r="CK390">
        <v>101.84911332970449</v>
      </c>
      <c r="CL390">
        <v>859.88287132234927</v>
      </c>
      <c r="CM390">
        <v>228.28596767380239</v>
      </c>
      <c r="CN390">
        <v>570.35591526008477</v>
      </c>
      <c r="CO390">
        <v>237.44554615382251</v>
      </c>
      <c r="CP390">
        <v>954.67076757575512</v>
      </c>
      <c r="CQ390">
        <v>453.11107848647072</v>
      </c>
      <c r="CR390">
        <v>75.740205179320625</v>
      </c>
      <c r="CS390">
        <v>1019.6033299201951</v>
      </c>
      <c r="CT390">
        <v>51.509760706670853</v>
      </c>
      <c r="CU390">
        <v>343.05767751941943</v>
      </c>
      <c r="CV390">
        <v>629.10637476441536</v>
      </c>
      <c r="CW390">
        <v>502.4804524609238</v>
      </c>
      <c r="CX390">
        <v>1744.700802183665</v>
      </c>
      <c r="CY390">
        <v>215.18685713982671</v>
      </c>
    </row>
    <row r="391">
      <c r="A391" t="s">
        <v>691</v>
      </c>
      <c r="B391">
        <v>2018</v>
      </c>
      <c r="C391" t="s">
        <v>699</v>
      </c>
      <c r="D391">
        <v>223</v>
      </c>
      <c r="E391" t="s">
        <v>36</v>
      </c>
      <c r="F391" t="s">
        <v>16</v>
      </c>
      <c r="G391" t="s">
        <v>718</v>
      </c>
      <c r="H391">
        <v>12.4897325491809</v>
      </c>
      <c r="I391">
        <v>16.916309841567969</v>
      </c>
      <c r="J391">
        <v>18.469297649627009</v>
      </c>
      <c r="K391">
        <v>19.392429942675872</v>
      </c>
      <c r="L391">
        <v>19.196389236879281</v>
      </c>
      <c r="M391">
        <v>14.64186826122592</v>
      </c>
      <c r="N391">
        <v>22.62599243641283</v>
      </c>
      <c r="O391">
        <v>17.847230414503429</v>
      </c>
      <c r="P391">
        <v>20.56405310339871</v>
      </c>
      <c r="Q391">
        <v>17.838462116203189</v>
      </c>
      <c r="R391">
        <v>11.96308186729939</v>
      </c>
      <c r="S391">
        <v>16.124688747300379</v>
      </c>
      <c r="T391">
        <v>19.283402271392479</v>
      </c>
      <c r="U391">
        <v>18.021250324554561</v>
      </c>
      <c r="V391">
        <v>18.963138709341461</v>
      </c>
      <c r="W391" t="s">
        <v>344</v>
      </c>
      <c r="X391" t="s">
        <v>524</v>
      </c>
      <c r="Y391" t="s">
        <v>346</v>
      </c>
      <c r="Z391" t="s">
        <v>347</v>
      </c>
      <c r="AA391" t="s">
        <v>348</v>
      </c>
      <c r="AB391" t="s">
        <v>349</v>
      </c>
      <c r="AC391" t="s">
        <v>350</v>
      </c>
      <c r="AD391" t="s">
        <v>351</v>
      </c>
      <c r="AE391" t="s">
        <v>352</v>
      </c>
      <c r="AF391" t="s">
        <v>353</v>
      </c>
      <c r="AG391" t="s">
        <v>354</v>
      </c>
      <c r="AH391" t="s">
        <v>355</v>
      </c>
      <c r="AI391" t="s">
        <v>356</v>
      </c>
      <c r="AJ391" t="s">
        <v>357</v>
      </c>
      <c r="AK391" t="s">
        <v>358</v>
      </c>
      <c r="AL391" t="s">
        <v>359</v>
      </c>
      <c r="AM391" t="s">
        <v>360</v>
      </c>
      <c r="AN391" t="s">
        <v>361</v>
      </c>
      <c r="AO391" t="s">
        <v>362</v>
      </c>
      <c r="AP391" t="s">
        <v>363</v>
      </c>
      <c r="AQ391" t="s">
        <v>364</v>
      </c>
      <c r="AR391" t="s">
        <v>365</v>
      </c>
      <c r="AS391">
        <v>19.130018327289761</v>
      </c>
      <c r="AT391">
        <v>17.10096361686503</v>
      </c>
      <c r="AU391">
        <v>16.997984165687111</v>
      </c>
      <c r="AV391">
        <v>25.504113151775801</v>
      </c>
      <c r="AW391">
        <v>18.059586867998942</v>
      </c>
      <c r="AX391">
        <v>11.835398008951501</v>
      </c>
      <c r="AY391">
        <v>12.58580034064941</v>
      </c>
      <c r="AZ391">
        <v>15.18533757123774</v>
      </c>
      <c r="BA391">
        <v>19.004675272024581</v>
      </c>
      <c r="BB391">
        <v>8.1864921303551181</v>
      </c>
      <c r="BC391">
        <v>18.530940712309022</v>
      </c>
      <c r="BD391">
        <v>19.960898188492379</v>
      </c>
      <c r="BE391">
        <v>29.200645458736211</v>
      </c>
      <c r="BF391">
        <v>22.98228031712847</v>
      </c>
      <c r="BG391">
        <v>6.7958922797090624</v>
      </c>
      <c r="BH391">
        <v>27.739263481542071</v>
      </c>
      <c r="BI391">
        <v>10.378525796026089</v>
      </c>
      <c r="BJ391">
        <v>14.03999442792032</v>
      </c>
      <c r="BK391">
        <v>15.676731261091581</v>
      </c>
      <c r="BL391">
        <v>12.276161651652719</v>
      </c>
      <c r="BM391">
        <v>18.963073427640211</v>
      </c>
      <c r="BN391">
        <v>9.9459172467454415</v>
      </c>
      <c r="BO391">
        <v>1974.599356231168</v>
      </c>
      <c r="BP391">
        <v>2684.630181020937</v>
      </c>
      <c r="BQ391">
        <v>2935.413654915018</v>
      </c>
      <c r="BR391">
        <v>3081.7256767630711</v>
      </c>
      <c r="BS391">
        <v>3059.8812503950958</v>
      </c>
      <c r="BT391">
        <v>537.8361203755137</v>
      </c>
      <c r="BU391">
        <v>832.60393984838743</v>
      </c>
      <c r="BV391">
        <v>658.38231090357624</v>
      </c>
      <c r="BW391">
        <v>756.50950674721071</v>
      </c>
      <c r="BX391">
        <v>656.50125371787226</v>
      </c>
      <c r="BY391">
        <v>1455.43729007362</v>
      </c>
      <c r="BZ391">
        <v>1968.099764877888</v>
      </c>
      <c r="CA391">
        <v>2354.861074348401</v>
      </c>
      <c r="CB391">
        <v>2196.0405676572518</v>
      </c>
      <c r="CC391">
        <v>2319.9782907755689</v>
      </c>
      <c r="CD391">
        <v>757.40185435864373</v>
      </c>
      <c r="CE391">
        <v>449.98141828022261</v>
      </c>
      <c r="CF391">
        <v>1852.2255526918609</v>
      </c>
      <c r="CG391">
        <v>802.83858116096133</v>
      </c>
      <c r="CH391">
        <v>621.12344466171646</v>
      </c>
      <c r="CI391">
        <v>310.61032955774482</v>
      </c>
      <c r="CJ391">
        <v>757.34000666982047</v>
      </c>
      <c r="CK391">
        <v>523.59140917395564</v>
      </c>
      <c r="CL391">
        <v>864.40278560220713</v>
      </c>
      <c r="CM391">
        <v>101.07399366060859</v>
      </c>
      <c r="CN391">
        <v>457.09898389221019</v>
      </c>
      <c r="CO391">
        <v>451.50361966867422</v>
      </c>
      <c r="CP391">
        <v>841.42698584769664</v>
      </c>
      <c r="CQ391">
        <v>976.29425867584393</v>
      </c>
      <c r="CR391">
        <v>77.153015008620741</v>
      </c>
      <c r="CS391">
        <v>780.78216875289127</v>
      </c>
      <c r="CT391">
        <v>91.675594812776197</v>
      </c>
      <c r="CU391">
        <v>356.49973706281838</v>
      </c>
      <c r="CV391">
        <v>410.74655828310489</v>
      </c>
      <c r="CW391">
        <v>566.98253498482336</v>
      </c>
      <c r="CX391">
        <v>1246.339402924109</v>
      </c>
      <c r="CY391">
        <v>439.15788359397789</v>
      </c>
    </row>
    <row r="392">
      <c r="A392" t="s">
        <v>691</v>
      </c>
      <c r="B392">
        <v>2018</v>
      </c>
      <c r="C392" t="s">
        <v>699</v>
      </c>
      <c r="D392">
        <v>224</v>
      </c>
      <c r="E392" t="s">
        <v>36</v>
      </c>
      <c r="F392" t="s">
        <v>20</v>
      </c>
      <c r="G392" t="s">
        <v>719</v>
      </c>
      <c r="H392">
        <v>82.791863461933289</v>
      </c>
      <c r="I392">
        <v>75.162018785505396</v>
      </c>
      <c r="J392">
        <v>67.919263034518025</v>
      </c>
      <c r="K392">
        <v>58.523214148167483</v>
      </c>
      <c r="L392">
        <v>37.587618353091287</v>
      </c>
      <c r="M392">
        <v>77.187169229380345</v>
      </c>
      <c r="N392">
        <v>55.448947882947166</v>
      </c>
      <c r="O392">
        <v>49.305500240320178</v>
      </c>
      <c r="P392">
        <v>40.232848056977588</v>
      </c>
      <c r="Q392">
        <v>23.597766765646721</v>
      </c>
      <c r="R392">
        <v>83.235868078157424</v>
      </c>
      <c r="S392">
        <v>77.372815897680397</v>
      </c>
      <c r="T392">
        <v>68.405027049010414</v>
      </c>
      <c r="U392">
        <v>66.389592542483157</v>
      </c>
      <c r="V392">
        <v>49.424720145088422</v>
      </c>
      <c r="W392" t="s">
        <v>344</v>
      </c>
      <c r="X392" t="s">
        <v>524</v>
      </c>
      <c r="Y392" t="s">
        <v>346</v>
      </c>
      <c r="Z392" t="s">
        <v>347</v>
      </c>
      <c r="AA392" t="s">
        <v>348</v>
      </c>
      <c r="AB392" t="s">
        <v>349</v>
      </c>
      <c r="AC392" t="s">
        <v>350</v>
      </c>
      <c r="AD392" t="s">
        <v>351</v>
      </c>
      <c r="AE392" t="s">
        <v>352</v>
      </c>
      <c r="AF392" t="s">
        <v>353</v>
      </c>
      <c r="AG392" t="s">
        <v>354</v>
      </c>
      <c r="AH392" t="s">
        <v>355</v>
      </c>
      <c r="AI392" t="s">
        <v>356</v>
      </c>
      <c r="AJ392" t="s">
        <v>357</v>
      </c>
      <c r="AK392" t="s">
        <v>358</v>
      </c>
      <c r="AL392" t="s">
        <v>359</v>
      </c>
      <c r="AM392" t="s">
        <v>360</v>
      </c>
      <c r="AN392" t="s">
        <v>361</v>
      </c>
      <c r="AO392" t="s">
        <v>362</v>
      </c>
      <c r="AP392" t="s">
        <v>363</v>
      </c>
      <c r="AQ392" t="s">
        <v>364</v>
      </c>
      <c r="AR392" t="s">
        <v>365</v>
      </c>
      <c r="AS392">
        <v>61.032117479356153</v>
      </c>
      <c r="AT392">
        <v>69.359964687939396</v>
      </c>
      <c r="AU392">
        <v>53.454571506886062</v>
      </c>
      <c r="AV392">
        <v>43.136473298867713</v>
      </c>
      <c r="AW392">
        <v>77.448957660311009</v>
      </c>
      <c r="AX392">
        <v>76.625888525974446</v>
      </c>
      <c r="AY392">
        <v>74.589269124013512</v>
      </c>
      <c r="AZ392">
        <v>81.860807304051846</v>
      </c>
      <c r="BA392">
        <v>62.090023850130081</v>
      </c>
      <c r="BB392">
        <v>73.32347685229476</v>
      </c>
      <c r="BC392">
        <v>58.346645930736678</v>
      </c>
      <c r="BD392">
        <v>69.541674624621635</v>
      </c>
      <c r="BE392">
        <v>37.66872873216353</v>
      </c>
      <c r="BF392">
        <v>66.351339410701797</v>
      </c>
      <c r="BG392">
        <v>86.532660394684598</v>
      </c>
      <c r="BH392">
        <v>36.036746592446399</v>
      </c>
      <c r="BI392">
        <v>83.79009256600267</v>
      </c>
      <c r="BJ392">
        <v>72.449398466136017</v>
      </c>
      <c r="BK392">
        <v>60.312522031631779</v>
      </c>
      <c r="BL392">
        <v>76.844259383236889</v>
      </c>
      <c r="BM392">
        <v>54.491276692841247</v>
      </c>
      <c r="BN392">
        <v>85.18059475803814</v>
      </c>
      <c r="BO392">
        <v>13089.21225089272</v>
      </c>
      <c r="BP392">
        <v>11928.26485136828</v>
      </c>
      <c r="BQ392">
        <v>10794.732746500271</v>
      </c>
      <c r="BR392">
        <v>9300.1491953424356</v>
      </c>
      <c r="BS392">
        <v>5991.4209503874472</v>
      </c>
      <c r="BT392">
        <v>2835.2971697631092</v>
      </c>
      <c r="BU392">
        <v>2040.441434670131</v>
      </c>
      <c r="BV392">
        <v>1818.874325850521</v>
      </c>
      <c r="BW392">
        <v>1480.084294938395</v>
      </c>
      <c r="BX392">
        <v>868.45846719696851</v>
      </c>
      <c r="BY392">
        <v>10126.53659118916</v>
      </c>
      <c r="BZ392">
        <v>9443.7432661551029</v>
      </c>
      <c r="CA392">
        <v>8353.5225382108874</v>
      </c>
      <c r="CB392">
        <v>8090.1289237894243</v>
      </c>
      <c r="CC392">
        <v>6046.6929827274907</v>
      </c>
      <c r="CD392">
        <v>2416.4032759109218</v>
      </c>
      <c r="CE392">
        <v>1825.0840117199609</v>
      </c>
      <c r="CF392">
        <v>5824.803828980761</v>
      </c>
      <c r="CG392">
        <v>1357.8839151730831</v>
      </c>
      <c r="CH392">
        <v>2663.702316063117</v>
      </c>
      <c r="CI392">
        <v>2010.983700734578</v>
      </c>
      <c r="CJ392">
        <v>4488.3468708325836</v>
      </c>
      <c r="CK392">
        <v>2822.5658633779431</v>
      </c>
      <c r="CL392">
        <v>2824.0834850340671</v>
      </c>
      <c r="CM392">
        <v>905.28354715722912</v>
      </c>
      <c r="CN392">
        <v>1439.2249687973399</v>
      </c>
      <c r="CO392">
        <v>1572.9912308725291</v>
      </c>
      <c r="CP392">
        <v>1085.437817551265</v>
      </c>
      <c r="CQ392">
        <v>2818.625081073511</v>
      </c>
      <c r="CR392">
        <v>982.39574310215505</v>
      </c>
      <c r="CS392">
        <v>1014.332957252854</v>
      </c>
      <c r="CT392">
        <v>740.13465171971723</v>
      </c>
      <c r="CU392">
        <v>1839.6155095456591</v>
      </c>
      <c r="CV392">
        <v>1580.250399989425</v>
      </c>
      <c r="CW392">
        <v>3549.102253657054</v>
      </c>
      <c r="CX392">
        <v>3581.414453573605</v>
      </c>
      <c r="CY392">
        <v>3761.1141123717971</v>
      </c>
    </row>
    <row r="393">
      <c r="A393" t="s">
        <v>691</v>
      </c>
      <c r="B393">
        <v>2018</v>
      </c>
      <c r="C393" t="s">
        <v>699</v>
      </c>
      <c r="D393">
        <v>225</v>
      </c>
      <c r="E393" t="s">
        <v>70</v>
      </c>
      <c r="F393" t="s">
        <v>71</v>
      </c>
      <c r="G393" t="s">
        <v>197</v>
      </c>
      <c r="H393">
        <v>51.690965208025993</v>
      </c>
      <c r="I393">
        <v>46.227487096256311</v>
      </c>
      <c r="J393">
        <v>47.511457316975218</v>
      </c>
      <c r="K393">
        <v>51.186324006637598</v>
      </c>
      <c r="L393">
        <v>59.836102724957087</v>
      </c>
      <c r="M393">
        <v>57.874520321148857</v>
      </c>
      <c r="N393">
        <v>53.905648579190633</v>
      </c>
      <c r="O393">
        <v>50.963118463950863</v>
      </c>
      <c r="P393">
        <v>54.742173486135407</v>
      </c>
      <c r="Q393">
        <v>70.022897486006116</v>
      </c>
      <c r="R393">
        <v>51.184031987915837</v>
      </c>
      <c r="S393">
        <v>46.214005351329902</v>
      </c>
      <c r="T393">
        <v>43.742101777520588</v>
      </c>
      <c r="U393">
        <v>49.41544132965798</v>
      </c>
      <c r="V393">
        <v>56.185101138011277</v>
      </c>
      <c r="W393" t="s">
        <v>344</v>
      </c>
      <c r="X393" t="s">
        <v>524</v>
      </c>
      <c r="Y393" t="s">
        <v>346</v>
      </c>
      <c r="Z393" t="s">
        <v>347</v>
      </c>
      <c r="AA393" t="s">
        <v>348</v>
      </c>
      <c r="AB393" t="s">
        <v>349</v>
      </c>
      <c r="AC393" t="s">
        <v>350</v>
      </c>
      <c r="AD393" t="s">
        <v>351</v>
      </c>
      <c r="AE393" t="s">
        <v>352</v>
      </c>
      <c r="AF393" t="s">
        <v>353</v>
      </c>
      <c r="AG393" t="s">
        <v>354</v>
      </c>
      <c r="AH393" t="s">
        <v>355</v>
      </c>
      <c r="AI393" t="s">
        <v>356</v>
      </c>
      <c r="AJ393" t="s">
        <v>357</v>
      </c>
      <c r="AK393" t="s">
        <v>358</v>
      </c>
      <c r="AL393" t="s">
        <v>359</v>
      </c>
      <c r="AM393" t="s">
        <v>360</v>
      </c>
      <c r="AN393" t="s">
        <v>361</v>
      </c>
      <c r="AO393" t="s">
        <v>362</v>
      </c>
      <c r="AP393" t="s">
        <v>363</v>
      </c>
      <c r="AQ393" t="s">
        <v>364</v>
      </c>
      <c r="AR393" t="s">
        <v>365</v>
      </c>
      <c r="AS393">
        <v>71.725324674440657</v>
      </c>
      <c r="AT393">
        <v>38.283744005609073</v>
      </c>
      <c r="AU393">
        <v>64.263432974755233</v>
      </c>
      <c r="AV393">
        <v>34.316176439050182</v>
      </c>
      <c r="AW393">
        <v>59.771764107752077</v>
      </c>
      <c r="AX393">
        <v>46.377499003836867</v>
      </c>
      <c r="AY393">
        <v>31.950723075443861</v>
      </c>
      <c r="AZ393">
        <v>48.248456189153181</v>
      </c>
      <c r="BA393">
        <v>37.467422668555983</v>
      </c>
      <c r="BB393">
        <v>87.883581498494593</v>
      </c>
      <c r="BC393">
        <v>57.776331629602531</v>
      </c>
      <c r="BD393">
        <v>56.935348719480103</v>
      </c>
      <c r="BE393">
        <v>66.767966202253405</v>
      </c>
      <c r="BF393">
        <v>25.933964172148649</v>
      </c>
      <c r="BG393">
        <v>82.520809190427542</v>
      </c>
      <c r="BH393">
        <v>41.724252338495432</v>
      </c>
      <c r="BI393">
        <v>87.616583826660374</v>
      </c>
      <c r="BJ393">
        <v>61.18505101720276</v>
      </c>
      <c r="BK393">
        <v>58.627928678841698</v>
      </c>
      <c r="BL393">
        <v>53.245728188019832</v>
      </c>
      <c r="BM393">
        <v>46.533621164911402</v>
      </c>
      <c r="BN393">
        <v>34.385423715056987</v>
      </c>
      <c r="BO393">
        <v>4229.3806882963354</v>
      </c>
      <c r="BP393">
        <v>4471.8716164812877</v>
      </c>
      <c r="BQ393">
        <v>4936.7944991021759</v>
      </c>
      <c r="BR393">
        <v>6037.0696446019801</v>
      </c>
      <c r="BS393">
        <v>7997.542223930971</v>
      </c>
      <c r="BT393">
        <v>1348.9084063106311</v>
      </c>
      <c r="BU393">
        <v>1570.5963166537249</v>
      </c>
      <c r="BV393">
        <v>1517.808240136116</v>
      </c>
      <c r="BW393">
        <v>1691.0941832867379</v>
      </c>
      <c r="BX393">
        <v>2326.1718388429522</v>
      </c>
      <c r="BY393">
        <v>3097.7057512538599</v>
      </c>
      <c r="BZ393">
        <v>3312.631879384398</v>
      </c>
      <c r="CA393">
        <v>3482.4470220442449</v>
      </c>
      <c r="CB393">
        <v>4075.688466709722</v>
      </c>
      <c r="CC393">
        <v>5249.6065677903616</v>
      </c>
      <c r="CD393">
        <v>2399.2126759989119</v>
      </c>
      <c r="CE393">
        <v>774.5738034032488</v>
      </c>
      <c r="CF393">
        <v>4959.661987572189</v>
      </c>
      <c r="CG393">
        <v>860.75963944422915</v>
      </c>
      <c r="CH393">
        <v>1647.6254343033879</v>
      </c>
      <c r="CI393">
        <v>840.75631302750878</v>
      </c>
      <c r="CJ393">
        <v>1124.2984506903249</v>
      </c>
      <c r="CK393">
        <v>1019.644287646573</v>
      </c>
      <c r="CL393">
        <v>999.29376995092866</v>
      </c>
      <c r="CM393">
        <v>819.30858011522002</v>
      </c>
      <c r="CN393">
        <v>989.35975649276713</v>
      </c>
      <c r="CO393">
        <v>1105.9977865092651</v>
      </c>
      <c r="CP393">
        <v>1582.666926003928</v>
      </c>
      <c r="CQ393">
        <v>567.55634251897095</v>
      </c>
      <c r="CR393">
        <v>317.46661374262533</v>
      </c>
      <c r="CS393">
        <v>1078.740464803446</v>
      </c>
      <c r="CT393">
        <v>348.98409939485907</v>
      </c>
      <c r="CU393">
        <v>1058.629195129442</v>
      </c>
      <c r="CV393">
        <v>1188.449858859952</v>
      </c>
      <c r="CW393">
        <v>982.97747582737429</v>
      </c>
      <c r="CX393">
        <v>2526.9028853225741</v>
      </c>
      <c r="CY393">
        <v>479.79232565501849</v>
      </c>
    </row>
    <row r="394">
      <c r="A394" t="s">
        <v>691</v>
      </c>
      <c r="B394">
        <v>2018</v>
      </c>
      <c r="C394" t="s">
        <v>699</v>
      </c>
      <c r="D394">
        <v>226</v>
      </c>
      <c r="E394" t="s">
        <v>70</v>
      </c>
      <c r="F394" t="s">
        <v>72</v>
      </c>
      <c r="G394" t="s">
        <v>197</v>
      </c>
      <c r="H394">
        <v>48.309034791974007</v>
      </c>
      <c r="I394">
        <v>53.77251290374361</v>
      </c>
      <c r="J394">
        <v>52.488542683024889</v>
      </c>
      <c r="K394">
        <v>48.813675993362367</v>
      </c>
      <c r="L394">
        <v>40.163897275042842</v>
      </c>
      <c r="M394">
        <v>42.125479678850994</v>
      </c>
      <c r="N394">
        <v>46.094351420809367</v>
      </c>
      <c r="O394">
        <v>49.036881536049229</v>
      </c>
      <c r="P394">
        <v>45.257826513864643</v>
      </c>
      <c r="Q394">
        <v>29.977102513993891</v>
      </c>
      <c r="R394">
        <v>48.815968012084092</v>
      </c>
      <c r="S394">
        <v>53.785994648670112</v>
      </c>
      <c r="T394">
        <v>56.25789822247954</v>
      </c>
      <c r="U394">
        <v>50.584558670342027</v>
      </c>
      <c r="V394">
        <v>43.814898861988738</v>
      </c>
      <c r="W394" t="s">
        <v>344</v>
      </c>
      <c r="X394" t="s">
        <v>524</v>
      </c>
      <c r="Y394" t="s">
        <v>346</v>
      </c>
      <c r="Z394" t="s">
        <v>347</v>
      </c>
      <c r="AA394" t="s">
        <v>348</v>
      </c>
      <c r="AB394" t="s">
        <v>349</v>
      </c>
      <c r="AC394" t="s">
        <v>350</v>
      </c>
      <c r="AD394" t="s">
        <v>351</v>
      </c>
      <c r="AE394" t="s">
        <v>352</v>
      </c>
      <c r="AF394" t="s">
        <v>353</v>
      </c>
      <c r="AG394" t="s">
        <v>354</v>
      </c>
      <c r="AH394" t="s">
        <v>355</v>
      </c>
      <c r="AI394" t="s">
        <v>356</v>
      </c>
      <c r="AJ394" t="s">
        <v>357</v>
      </c>
      <c r="AK394" t="s">
        <v>358</v>
      </c>
      <c r="AL394" t="s">
        <v>359</v>
      </c>
      <c r="AM394" t="s">
        <v>360</v>
      </c>
      <c r="AN394" t="s">
        <v>361</v>
      </c>
      <c r="AO394" t="s">
        <v>362</v>
      </c>
      <c r="AP394" t="s">
        <v>363</v>
      </c>
      <c r="AQ394" t="s">
        <v>364</v>
      </c>
      <c r="AR394" t="s">
        <v>365</v>
      </c>
      <c r="AS394">
        <v>28.274675325559389</v>
      </c>
      <c r="AT394">
        <v>61.716255994390913</v>
      </c>
      <c r="AU394">
        <v>35.736567025244653</v>
      </c>
      <c r="AV394">
        <v>65.683823560949833</v>
      </c>
      <c r="AW394">
        <v>40.228235892247802</v>
      </c>
      <c r="AX394">
        <v>53.622500996163112</v>
      </c>
      <c r="AY394">
        <v>68.049276924556153</v>
      </c>
      <c r="AZ394">
        <v>51.751543810846798</v>
      </c>
      <c r="BA394">
        <v>62.532577331444038</v>
      </c>
      <c r="BB394">
        <v>12.116418501505439</v>
      </c>
      <c r="BC394">
        <v>42.223668370397533</v>
      </c>
      <c r="BD394">
        <v>43.064651280520039</v>
      </c>
      <c r="BE394">
        <v>33.232033797746688</v>
      </c>
      <c r="BF394">
        <v>74.066035827851223</v>
      </c>
      <c r="BG394">
        <v>17.47919080957243</v>
      </c>
      <c r="BH394">
        <v>58.275747661504347</v>
      </c>
      <c r="BI394">
        <v>12.383416173339651</v>
      </c>
      <c r="BJ394">
        <v>38.814948982797212</v>
      </c>
      <c r="BK394">
        <v>41.372071321158273</v>
      </c>
      <c r="BL394">
        <v>46.754271811980217</v>
      </c>
      <c r="BM394">
        <v>53.466378835088577</v>
      </c>
      <c r="BN394">
        <v>65.614576284942999</v>
      </c>
      <c r="BO394">
        <v>3952.6694461431061</v>
      </c>
      <c r="BP394">
        <v>5201.7487712542897</v>
      </c>
      <c r="BQ394">
        <v>5453.9507608592121</v>
      </c>
      <c r="BR394">
        <v>5757.2323721224866</v>
      </c>
      <c r="BS394">
        <v>5368.2049750343513</v>
      </c>
      <c r="BT394">
        <v>981.83817927740131</v>
      </c>
      <c r="BU394">
        <v>1343.0061685226201</v>
      </c>
      <c r="BV394">
        <v>1460.4401204106391</v>
      </c>
      <c r="BW394">
        <v>1398.1039168125269</v>
      </c>
      <c r="BX394">
        <v>995.84413358639699</v>
      </c>
      <c r="BY394">
        <v>2954.3882924221111</v>
      </c>
      <c r="BZ394">
        <v>3855.394034407278</v>
      </c>
      <c r="CA394">
        <v>4478.8691482590002</v>
      </c>
      <c r="CB394">
        <v>4172.1149668773223</v>
      </c>
      <c r="CC394">
        <v>4093.8073648381442</v>
      </c>
      <c r="CD394">
        <v>945.78811261916053</v>
      </c>
      <c r="CE394">
        <v>1248.6708491828811</v>
      </c>
      <c r="CF394">
        <v>2758.0427132029781</v>
      </c>
      <c r="CG394">
        <v>1647.5607177874281</v>
      </c>
      <c r="CH394">
        <v>1108.9026001263301</v>
      </c>
      <c r="CI394">
        <v>972.09761632722382</v>
      </c>
      <c r="CJ394">
        <v>2394.5529006095121</v>
      </c>
      <c r="CK394">
        <v>1093.6757399397211</v>
      </c>
      <c r="CL394">
        <v>1667.806603594574</v>
      </c>
      <c r="CM394">
        <v>112.9572267001914</v>
      </c>
      <c r="CN394">
        <v>723.03652860792135</v>
      </c>
      <c r="CO394">
        <v>836.55251200301188</v>
      </c>
      <c r="CP394">
        <v>787.73165886492654</v>
      </c>
      <c r="CQ394">
        <v>1620.911023100698</v>
      </c>
      <c r="CR394">
        <v>67.244366260042327</v>
      </c>
      <c r="CS394">
        <v>1506.6634773738031</v>
      </c>
      <c r="CT394">
        <v>49.324170744142492</v>
      </c>
      <c r="CU394">
        <v>671.5796999024476</v>
      </c>
      <c r="CV394">
        <v>838.65545705555405</v>
      </c>
      <c r="CW394">
        <v>863.13771365094817</v>
      </c>
      <c r="CX394">
        <v>2903.3705859111242</v>
      </c>
      <c r="CY394">
        <v>915.54405184880977</v>
      </c>
    </row>
    <row r="395">
      <c r="A395" t="s">
        <v>691</v>
      </c>
      <c r="B395">
        <v>2018</v>
      </c>
      <c r="C395" t="s">
        <v>699</v>
      </c>
      <c r="D395">
        <v>227</v>
      </c>
      <c r="E395" t="s">
        <v>95</v>
      </c>
      <c r="F395" t="s">
        <v>61</v>
      </c>
      <c r="G395" t="s">
        <v>197</v>
      </c>
      <c r="H395">
        <v>9.1205930628988341</v>
      </c>
      <c r="I395">
        <v>13.008944250721759</v>
      </c>
      <c r="J395">
        <v>20.83714463328851</v>
      </c>
      <c r="K395">
        <v>29.755978669925359</v>
      </c>
      <c r="L395">
        <v>51.568355696166883</v>
      </c>
      <c r="M395">
        <v>12.8775021681183</v>
      </c>
      <c r="N395">
        <v>27.717101828379018</v>
      </c>
      <c r="O395">
        <v>40.790151304548218</v>
      </c>
      <c r="P395">
        <v>46.685316965951898</v>
      </c>
      <c r="Q395">
        <v>64.879197263242844</v>
      </c>
      <c r="R395">
        <v>9.656128724824633</v>
      </c>
      <c r="S395">
        <v>11.07225943242511</v>
      </c>
      <c r="T395">
        <v>18.90772880580559</v>
      </c>
      <c r="U395">
        <v>23.049001539561701</v>
      </c>
      <c r="V395">
        <v>41.392534758642682</v>
      </c>
      <c r="W395" t="s">
        <v>344</v>
      </c>
      <c r="X395" t="s">
        <v>524</v>
      </c>
      <c r="Y395" t="s">
        <v>346</v>
      </c>
      <c r="Z395" t="s">
        <v>347</v>
      </c>
      <c r="AA395" t="s">
        <v>348</v>
      </c>
      <c r="AB395" t="s">
        <v>349</v>
      </c>
      <c r="AC395" t="s">
        <v>350</v>
      </c>
      <c r="AD395" t="s">
        <v>351</v>
      </c>
      <c r="AE395" t="s">
        <v>352</v>
      </c>
      <c r="AF395" t="s">
        <v>353</v>
      </c>
      <c r="AG395" t="s">
        <v>354</v>
      </c>
      <c r="AH395" t="s">
        <v>355</v>
      </c>
      <c r="AI395" t="s">
        <v>356</v>
      </c>
      <c r="AJ395" t="s">
        <v>357</v>
      </c>
      <c r="AK395" t="s">
        <v>358</v>
      </c>
      <c r="AL395" t="s">
        <v>359</v>
      </c>
      <c r="AM395" t="s">
        <v>360</v>
      </c>
      <c r="AN395" t="s">
        <v>361</v>
      </c>
      <c r="AO395" t="s">
        <v>362</v>
      </c>
      <c r="AP395" t="s">
        <v>363</v>
      </c>
      <c r="AQ395" t="s">
        <v>364</v>
      </c>
      <c r="AR395" t="s">
        <v>365</v>
      </c>
      <c r="AS395">
        <v>23.48062573902244</v>
      </c>
      <c r="AT395">
        <v>17.608180601725511</v>
      </c>
      <c r="AU395">
        <v>41.774345878529857</v>
      </c>
      <c r="AV395">
        <v>39.35527376046435</v>
      </c>
      <c r="AW395">
        <v>5.6039570209572256</v>
      </c>
      <c r="AX395">
        <v>16.704273948088002</v>
      </c>
      <c r="AY395">
        <v>21.931289191921461</v>
      </c>
      <c r="AZ395">
        <v>4.8193890182373522</v>
      </c>
      <c r="BA395">
        <v>32.240364099205848</v>
      </c>
      <c r="BB395">
        <v>24.487218774398649</v>
      </c>
      <c r="BC395">
        <v>33.307472120949413</v>
      </c>
      <c r="BD395">
        <v>12.223392430850989</v>
      </c>
      <c r="BE395">
        <v>40.27469361776447</v>
      </c>
      <c r="BF395">
        <v>20.704493272540571</v>
      </c>
      <c r="BG395">
        <v>19.687560042813288</v>
      </c>
      <c r="BH395">
        <v>39.436906290997342</v>
      </c>
      <c r="BI395">
        <v>12.93213437137396</v>
      </c>
      <c r="BJ395">
        <v>19.863045350637069</v>
      </c>
      <c r="BK395">
        <v>31.034715849496479</v>
      </c>
      <c r="BL395">
        <v>27.21826109902252</v>
      </c>
      <c r="BM395">
        <v>32.221859627493608</v>
      </c>
      <c r="BN395">
        <v>15.421862470523619</v>
      </c>
      <c r="BO395">
        <v>745.96933458780939</v>
      </c>
      <c r="BP395">
        <v>1257.1747769498611</v>
      </c>
      <c r="BQ395">
        <v>2163.331036663154</v>
      </c>
      <c r="BR395">
        <v>3509.5099923631101</v>
      </c>
      <c r="BS395">
        <v>6888.5769746020705</v>
      </c>
      <c r="BT395">
        <v>300.1419420924426</v>
      </c>
      <c r="BU395">
        <v>806.81062379096295</v>
      </c>
      <c r="BV395">
        <v>1211.732050076251</v>
      </c>
      <c r="BW395">
        <v>1442.2019247375049</v>
      </c>
      <c r="BX395">
        <v>2155.297295868872</v>
      </c>
      <c r="BY395">
        <v>584.09926124408321</v>
      </c>
      <c r="BZ395">
        <v>793.66242535847516</v>
      </c>
      <c r="CA395">
        <v>1503.4711276278731</v>
      </c>
      <c r="CB395">
        <v>1899.669604662422</v>
      </c>
      <c r="CC395">
        <v>3867.4758597071159</v>
      </c>
      <c r="CD395">
        <v>785.42711614275845</v>
      </c>
      <c r="CE395">
        <v>356.2565724421197</v>
      </c>
      <c r="CF395">
        <v>3219.7071644811449</v>
      </c>
      <c r="CG395">
        <v>987.15634337797576</v>
      </c>
      <c r="CH395">
        <v>154.47464632007851</v>
      </c>
      <c r="CI395">
        <v>302.8240866380923</v>
      </c>
      <c r="CJ395">
        <v>771.72946608740301</v>
      </c>
      <c r="CK395">
        <v>101.84911332970449</v>
      </c>
      <c r="CL395">
        <v>859.88287132234927</v>
      </c>
      <c r="CM395">
        <v>228.28596767380239</v>
      </c>
      <c r="CN395">
        <v>570.35591526008477</v>
      </c>
      <c r="CO395">
        <v>237.44554615382251</v>
      </c>
      <c r="CP395">
        <v>954.67076757575512</v>
      </c>
      <c r="CQ395">
        <v>453.11107848647072</v>
      </c>
      <c r="CR395">
        <v>75.740205179320625</v>
      </c>
      <c r="CS395">
        <v>1019.6033299201951</v>
      </c>
      <c r="CT395">
        <v>51.509760706670853</v>
      </c>
      <c r="CU395">
        <v>343.05767751941943</v>
      </c>
      <c r="CV395">
        <v>629.10637476441536</v>
      </c>
      <c r="CW395">
        <v>502.4804524609238</v>
      </c>
      <c r="CX395">
        <v>1744.700802183665</v>
      </c>
      <c r="CY395">
        <v>215.18685713982671</v>
      </c>
    </row>
    <row r="396">
      <c r="A396" t="s">
        <v>691</v>
      </c>
      <c r="B396">
        <v>2018</v>
      </c>
      <c r="C396" t="s">
        <v>699</v>
      </c>
      <c r="D396">
        <v>228</v>
      </c>
      <c r="E396" t="s">
        <v>95</v>
      </c>
      <c r="F396" t="s">
        <v>92</v>
      </c>
      <c r="G396" t="s">
        <v>197</v>
      </c>
      <c r="H396">
        <v>21.02187074023767</v>
      </c>
      <c r="I396">
        <v>23.899182209423941</v>
      </c>
      <c r="J396">
        <v>23.56477378253755</v>
      </c>
      <c r="K396">
        <v>19.696192032935951</v>
      </c>
      <c r="L396">
        <v>13.4323662658893</v>
      </c>
      <c r="M396">
        <v>19.440618156266389</v>
      </c>
      <c r="N396">
        <v>21.671558441915291</v>
      </c>
      <c r="O396">
        <v>13.688508895282959</v>
      </c>
      <c r="P396">
        <v>12.42396275255426</v>
      </c>
      <c r="Q396">
        <v>12.535630238995269</v>
      </c>
      <c r="R396">
        <v>21.350057536763039</v>
      </c>
      <c r="S396">
        <v>23.419560637069399</v>
      </c>
      <c r="T396">
        <v>25.07597074147537</v>
      </c>
      <c r="U396">
        <v>21.17195144499971</v>
      </c>
      <c r="V396">
        <v>17.048518240598298</v>
      </c>
      <c r="W396" t="s">
        <v>344</v>
      </c>
      <c r="X396" t="s">
        <v>524</v>
      </c>
      <c r="Y396" t="s">
        <v>346</v>
      </c>
      <c r="Z396" t="s">
        <v>347</v>
      </c>
      <c r="AA396" t="s">
        <v>348</v>
      </c>
      <c r="AB396" t="s">
        <v>349</v>
      </c>
      <c r="AC396" t="s">
        <v>350</v>
      </c>
      <c r="AD396" t="s">
        <v>351</v>
      </c>
      <c r="AE396" t="s">
        <v>352</v>
      </c>
      <c r="AF396" t="s">
        <v>353</v>
      </c>
      <c r="AG396" t="s">
        <v>354</v>
      </c>
      <c r="AH396" t="s">
        <v>355</v>
      </c>
      <c r="AI396" t="s">
        <v>356</v>
      </c>
      <c r="AJ396" t="s">
        <v>357</v>
      </c>
      <c r="AK396" t="s">
        <v>358</v>
      </c>
      <c r="AL396" t="s">
        <v>359</v>
      </c>
      <c r="AM396" t="s">
        <v>360</v>
      </c>
      <c r="AN396" t="s">
        <v>361</v>
      </c>
      <c r="AO396" t="s">
        <v>362</v>
      </c>
      <c r="AP396" t="s">
        <v>363</v>
      </c>
      <c r="AQ396" t="s">
        <v>364</v>
      </c>
      <c r="AR396" t="s">
        <v>365</v>
      </c>
      <c r="AS396">
        <v>20.401328678294931</v>
      </c>
      <c r="AT396">
        <v>15.20516706392257</v>
      </c>
      <c r="AU396">
        <v>13.28265549744337</v>
      </c>
      <c r="AV396">
        <v>23.524004208233212</v>
      </c>
      <c r="AW396">
        <v>19.108622211270589</v>
      </c>
      <c r="AX396">
        <v>10.26842120070595</v>
      </c>
      <c r="AY396">
        <v>18.0575198108534</v>
      </c>
      <c r="AZ396">
        <v>20.994329361735488</v>
      </c>
      <c r="BA396">
        <v>26.859012264458141</v>
      </c>
      <c r="BB396">
        <v>4.3329909021962809</v>
      </c>
      <c r="BC396">
        <v>18.3394187399524</v>
      </c>
      <c r="BD396">
        <v>19.55153507783649</v>
      </c>
      <c r="BE396">
        <v>32.704079542971662</v>
      </c>
      <c r="BF396">
        <v>39.314545803840822</v>
      </c>
      <c r="BG396">
        <v>16.632602721426689</v>
      </c>
      <c r="BH396">
        <v>25.205136720124621</v>
      </c>
      <c r="BI396">
        <v>20.280479404077621</v>
      </c>
      <c r="BJ396">
        <v>14.663017449308869</v>
      </c>
      <c r="BK396">
        <v>16.38385368324511</v>
      </c>
      <c r="BL396">
        <v>18.716621993850779</v>
      </c>
      <c r="BM396">
        <v>18.19158997900373</v>
      </c>
      <c r="BN396">
        <v>28.556521412154162</v>
      </c>
      <c r="BO396">
        <v>1719.3696527999541</v>
      </c>
      <c r="BP396">
        <v>2309.59934060365</v>
      </c>
      <c r="BQ396">
        <v>2446.5159403015709</v>
      </c>
      <c r="BR396">
        <v>2323.028374158489</v>
      </c>
      <c r="BS396">
        <v>1794.3152874371069</v>
      </c>
      <c r="BT396">
        <v>453.1115438943865</v>
      </c>
      <c r="BU396">
        <v>630.83231765384573</v>
      </c>
      <c r="BV396">
        <v>406.63749497587008</v>
      </c>
      <c r="BW396">
        <v>383.80082130894652</v>
      </c>
      <c r="BX396">
        <v>416.43563878410612</v>
      </c>
      <c r="BY396">
        <v>1291.4650570763231</v>
      </c>
      <c r="BZ396">
        <v>1678.720175361289</v>
      </c>
      <c r="CA396">
        <v>1993.9464117696409</v>
      </c>
      <c r="CB396">
        <v>1744.965505877587</v>
      </c>
      <c r="CC396">
        <v>1592.9136285987729</v>
      </c>
      <c r="CD396">
        <v>682.42460517753034</v>
      </c>
      <c r="CE396">
        <v>307.63772953760099</v>
      </c>
      <c r="CF396">
        <v>1023.744601359114</v>
      </c>
      <c r="CG396">
        <v>590.05738639114509</v>
      </c>
      <c r="CH396">
        <v>526.73452824693823</v>
      </c>
      <c r="CI396">
        <v>186.1514772196922</v>
      </c>
      <c r="CJ396">
        <v>635.41727987545028</v>
      </c>
      <c r="CK396">
        <v>443.67736705898602</v>
      </c>
      <c r="CL396">
        <v>716.35681643599526</v>
      </c>
      <c r="CM396">
        <v>40.394992593598531</v>
      </c>
      <c r="CN396">
        <v>314.04352521200423</v>
      </c>
      <c r="CO396">
        <v>379.79840301824481</v>
      </c>
      <c r="CP396">
        <v>775.21703868098405</v>
      </c>
      <c r="CQ396">
        <v>860.38600485865425</v>
      </c>
      <c r="CR396">
        <v>63.987448929550979</v>
      </c>
      <c r="CS396">
        <v>651.65459839326854</v>
      </c>
      <c r="CT396">
        <v>80.778826690278038</v>
      </c>
      <c r="CU396">
        <v>253.24720468532209</v>
      </c>
      <c r="CV396">
        <v>332.11796896488022</v>
      </c>
      <c r="CW396">
        <v>345.53040158571952</v>
      </c>
      <c r="CX396">
        <v>985.01085897235498</v>
      </c>
      <c r="CY396">
        <v>398.45953141345689</v>
      </c>
    </row>
    <row r="397">
      <c r="A397" t="s">
        <v>691</v>
      </c>
      <c r="B397">
        <v>2018</v>
      </c>
      <c r="C397" t="s">
        <v>699</v>
      </c>
      <c r="D397">
        <v>229</v>
      </c>
      <c r="E397" t="s">
        <v>95</v>
      </c>
      <c r="F397" t="s">
        <v>93</v>
      </c>
      <c r="G397" t="s">
        <v>197</v>
      </c>
      <c r="H397">
        <v>3.120565624653632</v>
      </c>
      <c r="I397">
        <v>3.8807295411435079</v>
      </c>
      <c r="J397">
        <v>4.7090492474965853</v>
      </c>
      <c r="K397">
        <v>6.4327444008873007</v>
      </c>
      <c r="L397">
        <v>9.474112864732767</v>
      </c>
      <c r="M397">
        <v>3.63508315339875</v>
      </c>
      <c r="N397">
        <v>6.9316447175245681</v>
      </c>
      <c r="O397">
        <v>8.4744058153620649</v>
      </c>
      <c r="P397">
        <v>12.064900772348929</v>
      </c>
      <c r="Q397">
        <v>7.2265039339413404</v>
      </c>
      <c r="R397">
        <v>2.710732737011968</v>
      </c>
      <c r="S397">
        <v>4.0370890534842534</v>
      </c>
      <c r="T397">
        <v>4.5388810178515291</v>
      </c>
      <c r="U397">
        <v>5.4729673875394402</v>
      </c>
      <c r="V397">
        <v>7.7815739238286721</v>
      </c>
      <c r="W397" t="s">
        <v>344</v>
      </c>
      <c r="X397" t="s">
        <v>524</v>
      </c>
      <c r="Y397" t="s">
        <v>346</v>
      </c>
      <c r="Z397" t="s">
        <v>347</v>
      </c>
      <c r="AA397" t="s">
        <v>348</v>
      </c>
      <c r="AB397" t="s">
        <v>349</v>
      </c>
      <c r="AC397" t="s">
        <v>350</v>
      </c>
      <c r="AD397" t="s">
        <v>351</v>
      </c>
      <c r="AE397" t="s">
        <v>352</v>
      </c>
      <c r="AF397" t="s">
        <v>353</v>
      </c>
      <c r="AG397" t="s">
        <v>354</v>
      </c>
      <c r="AH397" t="s">
        <v>355</v>
      </c>
      <c r="AI397" t="s">
        <v>356</v>
      </c>
      <c r="AJ397" t="s">
        <v>357</v>
      </c>
      <c r="AK397" t="s">
        <v>358</v>
      </c>
      <c r="AL397" t="s">
        <v>359</v>
      </c>
      <c r="AM397" t="s">
        <v>360</v>
      </c>
      <c r="AN397" t="s">
        <v>361</v>
      </c>
      <c r="AO397" t="s">
        <v>362</v>
      </c>
      <c r="AP397" t="s">
        <v>363</v>
      </c>
      <c r="AQ397" t="s">
        <v>364</v>
      </c>
      <c r="AR397" t="s">
        <v>365</v>
      </c>
      <c r="AS397">
        <v>2.2414717938553559</v>
      </c>
      <c r="AT397">
        <v>7.0354165306047616</v>
      </c>
      <c r="AU397">
        <v>10.749191788789551</v>
      </c>
      <c r="AV397">
        <v>8.4830151043647017</v>
      </c>
      <c r="AW397">
        <v>3.424195772211895</v>
      </c>
      <c r="AX397">
        <v>6.8653546942059673</v>
      </c>
      <c r="AY397">
        <v>3.4648444797002602</v>
      </c>
      <c r="AZ397">
        <v>3.781445359520049</v>
      </c>
      <c r="BA397">
        <v>5.5508210577544714</v>
      </c>
      <c r="BB397">
        <v>6.508766129081522</v>
      </c>
      <c r="BC397">
        <v>8.3541093802241289</v>
      </c>
      <c r="BD397">
        <v>3.6912926633274759</v>
      </c>
      <c r="BE397">
        <v>2.7931988986728249</v>
      </c>
      <c r="BF397">
        <v>5.2963208699422371</v>
      </c>
      <c r="BG397">
        <v>3.4221966004137592</v>
      </c>
      <c r="BH397">
        <v>4.99448338625493</v>
      </c>
      <c r="BI397">
        <v>2.735762458232514</v>
      </c>
      <c r="BJ397">
        <v>5.9783233770252338</v>
      </c>
      <c r="BK397">
        <v>3.8788605950013748</v>
      </c>
      <c r="BL397">
        <v>11.995575068188581</v>
      </c>
      <c r="BM397">
        <v>4.8263241750858628</v>
      </c>
      <c r="BN397">
        <v>2.916741284515779</v>
      </c>
      <c r="BO397">
        <v>255.22970343121449</v>
      </c>
      <c r="BP397">
        <v>375.03084041728778</v>
      </c>
      <c r="BQ397">
        <v>488.89771461344839</v>
      </c>
      <c r="BR397">
        <v>758.69730260458141</v>
      </c>
      <c r="BS397">
        <v>1265.565962957987</v>
      </c>
      <c r="BT397">
        <v>84.724576481127244</v>
      </c>
      <c r="BU397">
        <v>201.77162219454161</v>
      </c>
      <c r="BV397">
        <v>251.74481592770621</v>
      </c>
      <c r="BW397">
        <v>372.70868543826452</v>
      </c>
      <c r="BX397">
        <v>240.0656149337666</v>
      </c>
      <c r="BY397">
        <v>163.9722329972976</v>
      </c>
      <c r="BZ397">
        <v>289.37958951659829</v>
      </c>
      <c r="CA397">
        <v>360.91466257875788</v>
      </c>
      <c r="CB397">
        <v>451.0750617796644</v>
      </c>
      <c r="CC397">
        <v>727.06466217679474</v>
      </c>
      <c r="CD397">
        <v>74.97724918111328</v>
      </c>
      <c r="CE397">
        <v>142.34368874262151</v>
      </c>
      <c r="CF397">
        <v>828.48095133274614</v>
      </c>
      <c r="CG397">
        <v>212.7811947698161</v>
      </c>
      <c r="CH397">
        <v>94.388916414778123</v>
      </c>
      <c r="CI397">
        <v>124.45885233805249</v>
      </c>
      <c r="CJ397">
        <v>121.9227267943704</v>
      </c>
      <c r="CK397">
        <v>79.914042114969746</v>
      </c>
      <c r="CL397">
        <v>148.0459691662119</v>
      </c>
      <c r="CM397">
        <v>60.679001067010063</v>
      </c>
      <c r="CN397">
        <v>143.05545868020599</v>
      </c>
      <c r="CO397">
        <v>71.705216650429549</v>
      </c>
      <c r="CP397">
        <v>66.209947166713022</v>
      </c>
      <c r="CQ397">
        <v>115.9082538171897</v>
      </c>
      <c r="CR397">
        <v>13.16556607906975</v>
      </c>
      <c r="CS397">
        <v>129.12757035962301</v>
      </c>
      <c r="CT397">
        <v>10.89676812249815</v>
      </c>
      <c r="CU397">
        <v>103.25253237749619</v>
      </c>
      <c r="CV397">
        <v>78.628589318224726</v>
      </c>
      <c r="CW397">
        <v>221.4521333991039</v>
      </c>
      <c r="CX397">
        <v>261.32854395175428</v>
      </c>
      <c r="CY397">
        <v>40.698352180521113</v>
      </c>
    </row>
    <row r="398">
      <c r="A398" t="s">
        <v>691</v>
      </c>
      <c r="B398">
        <v>2018</v>
      </c>
      <c r="C398" t="s">
        <v>699</v>
      </c>
      <c r="D398">
        <v>230</v>
      </c>
      <c r="E398" t="s">
        <v>95</v>
      </c>
      <c r="F398" t="s">
        <v>94</v>
      </c>
      <c r="G398" t="s">
        <v>197</v>
      </c>
      <c r="H398">
        <v>66.736970572209799</v>
      </c>
      <c r="I398">
        <v>59.211143998710767</v>
      </c>
      <c r="J398">
        <v>50.889032336677417</v>
      </c>
      <c r="K398">
        <v>44.115084896251432</v>
      </c>
      <c r="L398">
        <v>25.525165173210961</v>
      </c>
      <c r="M398">
        <v>64.046796522216383</v>
      </c>
      <c r="N398">
        <v>43.679695012181078</v>
      </c>
      <c r="O398">
        <v>37.046933984806813</v>
      </c>
      <c r="P398">
        <v>28.825819509144921</v>
      </c>
      <c r="Q398">
        <v>15.35866856382053</v>
      </c>
      <c r="R398">
        <v>66.283081001400234</v>
      </c>
      <c r="S398">
        <v>61.471090877021219</v>
      </c>
      <c r="T398">
        <v>51.477419434867599</v>
      </c>
      <c r="U398">
        <v>50.306079627899223</v>
      </c>
      <c r="V398">
        <v>33.777373076930367</v>
      </c>
      <c r="W398" t="s">
        <v>344</v>
      </c>
      <c r="X398" t="s">
        <v>524</v>
      </c>
      <c r="Y398" t="s">
        <v>346</v>
      </c>
      <c r="Z398" t="s">
        <v>347</v>
      </c>
      <c r="AA398" t="s">
        <v>348</v>
      </c>
      <c r="AB398" t="s">
        <v>349</v>
      </c>
      <c r="AC398" t="s">
        <v>350</v>
      </c>
      <c r="AD398" t="s">
        <v>351</v>
      </c>
      <c r="AE398" t="s">
        <v>352</v>
      </c>
      <c r="AF398" t="s">
        <v>353</v>
      </c>
      <c r="AG398" t="s">
        <v>354</v>
      </c>
      <c r="AH398" t="s">
        <v>355</v>
      </c>
      <c r="AI398" t="s">
        <v>356</v>
      </c>
      <c r="AJ398" t="s">
        <v>357</v>
      </c>
      <c r="AK398" t="s">
        <v>358</v>
      </c>
      <c r="AL398" t="s">
        <v>359</v>
      </c>
      <c r="AM398" t="s">
        <v>360</v>
      </c>
      <c r="AN398" t="s">
        <v>361</v>
      </c>
      <c r="AO398" t="s">
        <v>362</v>
      </c>
      <c r="AP398" t="s">
        <v>363</v>
      </c>
      <c r="AQ398" t="s">
        <v>364</v>
      </c>
      <c r="AR398" t="s">
        <v>365</v>
      </c>
      <c r="AS398">
        <v>53.876573788827301</v>
      </c>
      <c r="AT398">
        <v>60.151235803747213</v>
      </c>
      <c r="AU398">
        <v>34.193806835237162</v>
      </c>
      <c r="AV398">
        <v>28.637706926937771</v>
      </c>
      <c r="AW398">
        <v>71.863224995560188</v>
      </c>
      <c r="AX398">
        <v>66.161950157000135</v>
      </c>
      <c r="AY398">
        <v>56.546346517524853</v>
      </c>
      <c r="AZ398">
        <v>70.404836260507139</v>
      </c>
      <c r="BA398">
        <v>35.349802578581631</v>
      </c>
      <c r="BB398">
        <v>64.671024194323564</v>
      </c>
      <c r="BC398">
        <v>39.998999758874099</v>
      </c>
      <c r="BD398">
        <v>64.533779827985143</v>
      </c>
      <c r="BE398">
        <v>24.228027940591179</v>
      </c>
      <c r="BF398">
        <v>34.684640053676141</v>
      </c>
      <c r="BG398">
        <v>60.257640635346227</v>
      </c>
      <c r="BH398">
        <v>30.363473602622818</v>
      </c>
      <c r="BI398">
        <v>64.051623766315899</v>
      </c>
      <c r="BJ398">
        <v>59.495613823028783</v>
      </c>
      <c r="BK398">
        <v>48.702569872257023</v>
      </c>
      <c r="BL398">
        <v>42.0695418389382</v>
      </c>
      <c r="BM398">
        <v>44.760226218416783</v>
      </c>
      <c r="BN398">
        <v>53.104874832806424</v>
      </c>
      <c r="BO398">
        <v>5458.3877590888378</v>
      </c>
      <c r="BP398">
        <v>5722.1212817016512</v>
      </c>
      <c r="BQ398">
        <v>5283.3449600294298</v>
      </c>
      <c r="BR398">
        <v>5203.0663475982947</v>
      </c>
      <c r="BS398">
        <v>3409.6891923619251</v>
      </c>
      <c r="BT398">
        <v>1492.7685231200751</v>
      </c>
      <c r="BU398">
        <v>1271.462009195131</v>
      </c>
      <c r="BV398">
        <v>1100.5342179606971</v>
      </c>
      <c r="BW398">
        <v>890.48666861454785</v>
      </c>
      <c r="BX398">
        <v>510.21742284260318</v>
      </c>
      <c r="BY398">
        <v>4009.4638078266439</v>
      </c>
      <c r="BZ398">
        <v>4406.2637235553111</v>
      </c>
      <c r="CA398">
        <v>4093.2898202638389</v>
      </c>
      <c r="CB398">
        <v>4146.1635652554542</v>
      </c>
      <c r="CC398">
        <v>3155.959782145821</v>
      </c>
      <c r="CD398">
        <v>1802.17181811667</v>
      </c>
      <c r="CE398">
        <v>1217.0066618637891</v>
      </c>
      <c r="CF398">
        <v>2635.446289654074</v>
      </c>
      <c r="CG398">
        <v>718.32543269272037</v>
      </c>
      <c r="CH398">
        <v>1980.9299434479231</v>
      </c>
      <c r="CI398">
        <v>1199.419513158897</v>
      </c>
      <c r="CJ398">
        <v>1989.7818785426109</v>
      </c>
      <c r="CK398">
        <v>1487.879505082635</v>
      </c>
      <c r="CL398">
        <v>942.81471662094827</v>
      </c>
      <c r="CM398">
        <v>602.90584548100037</v>
      </c>
      <c r="CN398">
        <v>684.94138594839296</v>
      </c>
      <c r="CO398">
        <v>1253.601132689779</v>
      </c>
      <c r="CP398">
        <v>574.30083144540345</v>
      </c>
      <c r="CQ398">
        <v>759.06202845735163</v>
      </c>
      <c r="CR398">
        <v>231.8177598147262</v>
      </c>
      <c r="CS398">
        <v>785.01844350416047</v>
      </c>
      <c r="CT398">
        <v>255.12291461955439</v>
      </c>
      <c r="CU398">
        <v>1027.5577959180309</v>
      </c>
      <c r="CV398">
        <v>987.25238286798594</v>
      </c>
      <c r="CW398">
        <v>776.6522020325757</v>
      </c>
      <c r="CX398">
        <v>2423.6094220508699</v>
      </c>
      <c r="CY398">
        <v>740.99163677002332</v>
      </c>
    </row>
    <row r="399">
      <c r="A399" t="s">
        <v>691</v>
      </c>
      <c r="B399">
        <v>2018</v>
      </c>
      <c r="C399" t="s">
        <v>699</v>
      </c>
      <c r="D399">
        <v>231</v>
      </c>
      <c r="E399" t="s">
        <v>556</v>
      </c>
      <c r="F399" t="s">
        <v>557</v>
      </c>
      <c r="G399" t="s">
        <v>197</v>
      </c>
      <c r="H399">
        <v>0.56146820986345281</v>
      </c>
      <c r="I399">
        <v>1.098463678485438</v>
      </c>
      <c r="J399">
        <v>0.72474321425439969</v>
      </c>
      <c r="K399">
        <v>1.555928266526813</v>
      </c>
      <c r="L399">
        <v>16.5282465831678</v>
      </c>
      <c r="M399">
        <v>1.195051484715896</v>
      </c>
      <c r="N399">
        <v>2.173073466305361</v>
      </c>
      <c r="O399">
        <v>4.586808982268602</v>
      </c>
      <c r="P399">
        <v>10.471206128805539</v>
      </c>
      <c r="Q399">
        <v>34.003186491090908</v>
      </c>
      <c r="R399">
        <v>0.42737923134082328</v>
      </c>
      <c r="S399">
        <v>1.3843098453697431</v>
      </c>
      <c r="T399">
        <v>0.61933262882714013</v>
      </c>
      <c r="U399">
        <v>1.1702114806803421</v>
      </c>
      <c r="V399">
        <v>7.2466999183406653</v>
      </c>
      <c r="W399" t="s">
        <v>344</v>
      </c>
      <c r="X399" t="s">
        <v>524</v>
      </c>
      <c r="Y399" t="s">
        <v>346</v>
      </c>
      <c r="Z399" t="s">
        <v>347</v>
      </c>
      <c r="AA399" t="s">
        <v>348</v>
      </c>
      <c r="AB399" t="s">
        <v>349</v>
      </c>
      <c r="AC399" t="s">
        <v>350</v>
      </c>
      <c r="AD399" t="s">
        <v>351</v>
      </c>
      <c r="AE399" t="s">
        <v>352</v>
      </c>
      <c r="AF399" t="s">
        <v>353</v>
      </c>
      <c r="AG399" t="s">
        <v>354</v>
      </c>
      <c r="AH399" t="s">
        <v>355</v>
      </c>
      <c r="AI399" t="s">
        <v>356</v>
      </c>
      <c r="AJ399" t="s">
        <v>357</v>
      </c>
      <c r="AK399" t="s">
        <v>358</v>
      </c>
      <c r="AL399" t="s">
        <v>359</v>
      </c>
      <c r="AM399" t="s">
        <v>360</v>
      </c>
      <c r="AN399" t="s">
        <v>361</v>
      </c>
      <c r="AO399" t="s">
        <v>362</v>
      </c>
      <c r="AP399" t="s">
        <v>363</v>
      </c>
      <c r="AQ399" t="s">
        <v>364</v>
      </c>
      <c r="AR399" t="s">
        <v>365</v>
      </c>
      <c r="AS399">
        <v>1.617009451249219</v>
      </c>
      <c r="AT399">
        <v>2.0711618727770351</v>
      </c>
      <c r="AU399">
        <v>15.20685659525118</v>
      </c>
      <c r="AV399">
        <v>1.4475057056628</v>
      </c>
      <c r="AW399">
        <v>0.95192423164906637</v>
      </c>
      <c r="AX399">
        <v>2.7906926701056158</v>
      </c>
      <c r="AY399">
        <v>1.0038211878370831</v>
      </c>
      <c r="AZ399">
        <v>0.72288543464799249</v>
      </c>
      <c r="BA399">
        <v>3.340909329019059</v>
      </c>
      <c r="BB399">
        <v>1.2876753544058039</v>
      </c>
      <c r="BC399">
        <v>4.8050958441045424</v>
      </c>
      <c r="BD399">
        <v>1.3622344661279271</v>
      </c>
      <c r="BE399">
        <v>7.4229081293138988</v>
      </c>
      <c r="BF399">
        <v>1.916664542073816</v>
      </c>
      <c r="BG399">
        <v>2.4817561033593951</v>
      </c>
      <c r="BH399">
        <v>4.5941936922029161</v>
      </c>
      <c r="BI399">
        <v>0.73774182359913365</v>
      </c>
      <c r="BJ399">
        <v>2.4358082091314182</v>
      </c>
      <c r="BK399">
        <v>1.6156561413531489</v>
      </c>
      <c r="BL399">
        <v>0.59227299303821612</v>
      </c>
      <c r="BM399">
        <v>4.4942012559757547</v>
      </c>
      <c r="BN399">
        <v>0.73663982651980042</v>
      </c>
      <c r="BO399">
        <v>90.251887070381031</v>
      </c>
      <c r="BP399">
        <v>176.50427122944339</v>
      </c>
      <c r="BQ399">
        <v>116.5375765819087</v>
      </c>
      <c r="BR399">
        <v>250.11509188743531</v>
      </c>
      <c r="BS399">
        <v>2656.5699390265372</v>
      </c>
      <c r="BT399">
        <v>44.453563231859597</v>
      </c>
      <c r="BU399">
        <v>80.753408676444309</v>
      </c>
      <c r="BV399">
        <v>170.58000028873141</v>
      </c>
      <c r="BW399">
        <v>389.24704550131759</v>
      </c>
      <c r="BX399">
        <v>1264.698456391849</v>
      </c>
      <c r="BY399">
        <v>52.79746590871423</v>
      </c>
      <c r="BZ399">
        <v>171.03814734360969</v>
      </c>
      <c r="CA399">
        <v>76.537163597029249</v>
      </c>
      <c r="CB399">
        <v>144.6079446398717</v>
      </c>
      <c r="CC399">
        <v>895.26557021627821</v>
      </c>
      <c r="CD399">
        <v>64.021159621394048</v>
      </c>
      <c r="CE399">
        <v>54.976752652913987</v>
      </c>
      <c r="CF399">
        <v>1682.440373720005</v>
      </c>
      <c r="CG399">
        <v>46.283806062577547</v>
      </c>
      <c r="CH399">
        <v>33.034494472431348</v>
      </c>
      <c r="CI399">
        <v>73.23944402210094</v>
      </c>
      <c r="CJ399">
        <v>61.222849571056912</v>
      </c>
      <c r="CK399">
        <v>25.378936847560759</v>
      </c>
      <c r="CL399">
        <v>153.18358735315579</v>
      </c>
      <c r="CM399">
        <v>15.90982203720348</v>
      </c>
      <c r="CN399">
        <v>119.3292707049383</v>
      </c>
      <c r="CO399">
        <v>30.875328096610261</v>
      </c>
      <c r="CP399">
        <v>214.14864812817211</v>
      </c>
      <c r="CQ399">
        <v>83.386410275995956</v>
      </c>
      <c r="CR399">
        <v>28.208827333104711</v>
      </c>
      <c r="CS399">
        <v>129.88904290780809</v>
      </c>
      <c r="CT399">
        <v>6.5600706681810461</v>
      </c>
      <c r="CU399">
        <v>67.033297257649252</v>
      </c>
      <c r="CV399">
        <v>43.112062150782307</v>
      </c>
      <c r="CW399">
        <v>27.47206206385091</v>
      </c>
      <c r="CX399">
        <v>297.46098310801563</v>
      </c>
      <c r="CY399">
        <v>32.811536740197852</v>
      </c>
    </row>
    <row r="400">
      <c r="A400" t="s">
        <v>691</v>
      </c>
      <c r="B400">
        <v>2018</v>
      </c>
      <c r="C400" t="s">
        <v>699</v>
      </c>
      <c r="D400">
        <v>232</v>
      </c>
      <c r="E400" t="s">
        <v>556</v>
      </c>
      <c r="F400" t="s">
        <v>558</v>
      </c>
      <c r="G400" t="s">
        <v>197</v>
      </c>
      <c r="H400">
        <v>25.75003486194456</v>
      </c>
      <c r="I400">
        <v>26.73195941178161</v>
      </c>
      <c r="J400">
        <v>29.977013406521142</v>
      </c>
      <c r="K400">
        <v>35.999771536085063</v>
      </c>
      <c r="L400">
        <v>33.229656641794769</v>
      </c>
      <c r="M400">
        <v>35.067845716558409</v>
      </c>
      <c r="N400">
        <v>40.091658610480877</v>
      </c>
      <c r="O400">
        <v>36.226278468977853</v>
      </c>
      <c r="P400">
        <v>35.021228511548209</v>
      </c>
      <c r="Q400">
        <v>28.53919619842635</v>
      </c>
      <c r="R400">
        <v>24.647595108903289</v>
      </c>
      <c r="S400">
        <v>25.426720301635811</v>
      </c>
      <c r="T400">
        <v>27.560351168569589</v>
      </c>
      <c r="U400">
        <v>31.811499498601101</v>
      </c>
      <c r="V400">
        <v>35.246080717618312</v>
      </c>
      <c r="W400" t="s">
        <v>344</v>
      </c>
      <c r="X400" t="s">
        <v>524</v>
      </c>
      <c r="Y400" t="s">
        <v>346</v>
      </c>
      <c r="Z400" t="s">
        <v>347</v>
      </c>
      <c r="AA400" t="s">
        <v>348</v>
      </c>
      <c r="AB400" t="s">
        <v>349</v>
      </c>
      <c r="AC400" t="s">
        <v>350</v>
      </c>
      <c r="AD400" t="s">
        <v>351</v>
      </c>
      <c r="AE400" t="s">
        <v>352</v>
      </c>
      <c r="AF400" t="s">
        <v>353</v>
      </c>
      <c r="AG400" t="s">
        <v>354</v>
      </c>
      <c r="AH400" t="s">
        <v>355</v>
      </c>
      <c r="AI400" t="s">
        <v>356</v>
      </c>
      <c r="AJ400" t="s">
        <v>357</v>
      </c>
      <c r="AK400" t="s">
        <v>358</v>
      </c>
      <c r="AL400" t="s">
        <v>359</v>
      </c>
      <c r="AM400" t="s">
        <v>360</v>
      </c>
      <c r="AN400" t="s">
        <v>361</v>
      </c>
      <c r="AO400" t="s">
        <v>362</v>
      </c>
      <c r="AP400" t="s">
        <v>363</v>
      </c>
      <c r="AQ400" t="s">
        <v>364</v>
      </c>
      <c r="AR400" t="s">
        <v>365</v>
      </c>
      <c r="AS400">
        <v>58.980917790148858</v>
      </c>
      <c r="AT400">
        <v>27.10967642425668</v>
      </c>
      <c r="AU400">
        <v>29.6213998969343</v>
      </c>
      <c r="AV400">
        <v>25.472373951926201</v>
      </c>
      <c r="AW400">
        <v>46.526161951979937</v>
      </c>
      <c r="AX400">
        <v>29.24522064735304</v>
      </c>
      <c r="AY400">
        <v>17.430384572962669</v>
      </c>
      <c r="AZ400">
        <v>28.320332903813611</v>
      </c>
      <c r="BA400">
        <v>18.45352659029945</v>
      </c>
      <c r="BB400">
        <v>65.023780788885119</v>
      </c>
      <c r="BC400">
        <v>35.033984929318308</v>
      </c>
      <c r="BD400">
        <v>47.434924855703763</v>
      </c>
      <c r="BE400">
        <v>47.436140917773223</v>
      </c>
      <c r="BF400">
        <v>11.12880790043469</v>
      </c>
      <c r="BG400">
        <v>25.448320427825671</v>
      </c>
      <c r="BH400">
        <v>33.561008070594212</v>
      </c>
      <c r="BI400">
        <v>38.508811897757688</v>
      </c>
      <c r="BJ400">
        <v>36.031905440867078</v>
      </c>
      <c r="BK400">
        <v>42.922373759462488</v>
      </c>
      <c r="BL400">
        <v>20.599838845683401</v>
      </c>
      <c r="BM400">
        <v>33.683612863671861</v>
      </c>
      <c r="BN400">
        <v>10.03500242646397</v>
      </c>
      <c r="BO400">
        <v>4139.1288012259529</v>
      </c>
      <c r="BP400">
        <v>4295.3673452518433</v>
      </c>
      <c r="BQ400">
        <v>4820.2569225202706</v>
      </c>
      <c r="BR400">
        <v>5786.9545527145456</v>
      </c>
      <c r="BS400">
        <v>5340.9722849044256</v>
      </c>
      <c r="BT400">
        <v>1304.4548430787711</v>
      </c>
      <c r="BU400">
        <v>1489.842907977282</v>
      </c>
      <c r="BV400">
        <v>1347.2282398473851</v>
      </c>
      <c r="BW400">
        <v>1301.84713778542</v>
      </c>
      <c r="BX400">
        <v>1061.4733824511029</v>
      </c>
      <c r="BY400">
        <v>3044.9082853451459</v>
      </c>
      <c r="BZ400">
        <v>3141.5937320407888</v>
      </c>
      <c r="CA400">
        <v>3405.9098584472149</v>
      </c>
      <c r="CB400">
        <v>3931.0805220698521</v>
      </c>
      <c r="CC400">
        <v>4354.3409975740842</v>
      </c>
      <c r="CD400">
        <v>2335.191516377517</v>
      </c>
      <c r="CE400">
        <v>719.59705075033446</v>
      </c>
      <c r="CF400">
        <v>3277.221613852189</v>
      </c>
      <c r="CG400">
        <v>814.47583338165146</v>
      </c>
      <c r="CH400">
        <v>1614.590939830957</v>
      </c>
      <c r="CI400">
        <v>767.5168690054079</v>
      </c>
      <c r="CJ400">
        <v>1063.075601119268</v>
      </c>
      <c r="CK400">
        <v>994.26535079901248</v>
      </c>
      <c r="CL400">
        <v>846.11018259777302</v>
      </c>
      <c r="CM400">
        <v>803.39875807801661</v>
      </c>
      <c r="CN400">
        <v>870.03048578782898</v>
      </c>
      <c r="CO400">
        <v>1075.1224584126551</v>
      </c>
      <c r="CP400">
        <v>1368.518277875756</v>
      </c>
      <c r="CQ400">
        <v>484.16993224297499</v>
      </c>
      <c r="CR400">
        <v>289.25778640952058</v>
      </c>
      <c r="CS400">
        <v>948.85142189563749</v>
      </c>
      <c r="CT400">
        <v>342.42402872667799</v>
      </c>
      <c r="CU400">
        <v>991.59589787179289</v>
      </c>
      <c r="CV400">
        <v>1145.3377967091701</v>
      </c>
      <c r="CW400">
        <v>955.50541376352339</v>
      </c>
      <c r="CX400">
        <v>2229.4419022145562</v>
      </c>
      <c r="CY400">
        <v>446.98078891482072</v>
      </c>
    </row>
    <row r="401">
      <c r="A401" t="s">
        <v>691</v>
      </c>
      <c r="B401">
        <v>2018</v>
      </c>
      <c r="C401" t="s">
        <v>699</v>
      </c>
      <c r="D401">
        <v>233</v>
      </c>
      <c r="E401" t="s">
        <v>556</v>
      </c>
      <c r="F401" t="s">
        <v>559</v>
      </c>
      <c r="G401" t="s">
        <v>197</v>
      </c>
      <c r="H401">
        <v>24.590048032760379</v>
      </c>
      <c r="I401">
        <v>32.372769508797781</v>
      </c>
      <c r="J401">
        <v>33.917933775052887</v>
      </c>
      <c r="K401">
        <v>35.814874333053368</v>
      </c>
      <c r="L401">
        <v>33.399088890115451</v>
      </c>
      <c r="M401">
        <v>26.394895900162162</v>
      </c>
      <c r="N401">
        <v>36.140283335831988</v>
      </c>
      <c r="O401">
        <v>39.270488046818727</v>
      </c>
      <c r="P401">
        <v>37.610649770197973</v>
      </c>
      <c r="Q401">
        <v>26.774662070043281</v>
      </c>
      <c r="R401">
        <v>23.914863635326281</v>
      </c>
      <c r="S401">
        <v>31.203915632270029</v>
      </c>
      <c r="T401">
        <v>36.24265224105703</v>
      </c>
      <c r="U401">
        <v>33.762023553524593</v>
      </c>
      <c r="V401">
        <v>33.137199154557159</v>
      </c>
      <c r="W401" t="s">
        <v>344</v>
      </c>
      <c r="X401" t="s">
        <v>524</v>
      </c>
      <c r="Y401" t="s">
        <v>346</v>
      </c>
      <c r="Z401" t="s">
        <v>347</v>
      </c>
      <c r="AA401" t="s">
        <v>348</v>
      </c>
      <c r="AB401" t="s">
        <v>349</v>
      </c>
      <c r="AC401" t="s">
        <v>350</v>
      </c>
      <c r="AD401" t="s">
        <v>351</v>
      </c>
      <c r="AE401" t="s">
        <v>352</v>
      </c>
      <c r="AF401" t="s">
        <v>353</v>
      </c>
      <c r="AG401" t="s">
        <v>354</v>
      </c>
      <c r="AH401" t="s">
        <v>355</v>
      </c>
      <c r="AI401" t="s">
        <v>356</v>
      </c>
      <c r="AJ401" t="s">
        <v>357</v>
      </c>
      <c r="AK401" t="s">
        <v>358</v>
      </c>
      <c r="AL401" t="s">
        <v>359</v>
      </c>
      <c r="AM401" t="s">
        <v>360</v>
      </c>
      <c r="AN401" t="s">
        <v>361</v>
      </c>
      <c r="AO401" t="s">
        <v>362</v>
      </c>
      <c r="AP401" t="s">
        <v>363</v>
      </c>
      <c r="AQ401" t="s">
        <v>364</v>
      </c>
      <c r="AR401" t="s">
        <v>365</v>
      </c>
      <c r="AS401">
        <v>23.888169568132572</v>
      </c>
      <c r="AT401">
        <v>47.041691800227262</v>
      </c>
      <c r="AU401">
        <v>24.928764595989829</v>
      </c>
      <c r="AV401">
        <v>51.526737801095749</v>
      </c>
      <c r="AW401">
        <v>31.954212481739141</v>
      </c>
      <c r="AX401">
        <v>37.04050090403328</v>
      </c>
      <c r="AY401">
        <v>39.261533134598203</v>
      </c>
      <c r="AZ401">
        <v>31.151906298481411</v>
      </c>
      <c r="BA401">
        <v>36.374592978442301</v>
      </c>
      <c r="BB401">
        <v>9.1422918863417006</v>
      </c>
      <c r="BC401">
        <v>29.114900294164961</v>
      </c>
      <c r="BD401">
        <v>36.909102990277567</v>
      </c>
      <c r="BE401">
        <v>27.304677313707298</v>
      </c>
      <c r="BF401">
        <v>37.257182238099318</v>
      </c>
      <c r="BG401">
        <v>5.9160245979649888</v>
      </c>
      <c r="BH401">
        <v>53.290898824593107</v>
      </c>
      <c r="BI401">
        <v>5.5469682436193013</v>
      </c>
      <c r="BJ401">
        <v>24.403384780863188</v>
      </c>
      <c r="BK401">
        <v>31.429228203748789</v>
      </c>
      <c r="BL401">
        <v>18.608474161132929</v>
      </c>
      <c r="BM401">
        <v>43.865691551979637</v>
      </c>
      <c r="BN401">
        <v>20.554545093857001</v>
      </c>
      <c r="BO401">
        <v>3952.6694461431061</v>
      </c>
      <c r="BP401">
        <v>5201.7487712542897</v>
      </c>
      <c r="BQ401">
        <v>5453.9507608592121</v>
      </c>
      <c r="BR401">
        <v>5757.2323721224866</v>
      </c>
      <c r="BS401">
        <v>5368.2049750343513</v>
      </c>
      <c r="BT401">
        <v>981.83817927740131</v>
      </c>
      <c r="BU401">
        <v>1343.0061685226201</v>
      </c>
      <c r="BV401">
        <v>1460.4401204106391</v>
      </c>
      <c r="BW401">
        <v>1398.1039168125269</v>
      </c>
      <c r="BX401">
        <v>995.84413358639699</v>
      </c>
      <c r="BY401">
        <v>2954.3882924221111</v>
      </c>
      <c r="BZ401">
        <v>3855.394034407278</v>
      </c>
      <c r="CA401">
        <v>4478.8691482590002</v>
      </c>
      <c r="CB401">
        <v>4172.1149668773223</v>
      </c>
      <c r="CC401">
        <v>4093.8073648381442</v>
      </c>
      <c r="CD401">
        <v>945.78811261916053</v>
      </c>
      <c r="CE401">
        <v>1248.6708491828811</v>
      </c>
      <c r="CF401">
        <v>2758.0427132029781</v>
      </c>
      <c r="CG401">
        <v>1647.5607177874281</v>
      </c>
      <c r="CH401">
        <v>1108.9026001263301</v>
      </c>
      <c r="CI401">
        <v>972.09761632722382</v>
      </c>
      <c r="CJ401">
        <v>2394.5529006095121</v>
      </c>
      <c r="CK401">
        <v>1093.6757399397211</v>
      </c>
      <c r="CL401">
        <v>1667.806603594574</v>
      </c>
      <c r="CM401">
        <v>112.9572267001914</v>
      </c>
      <c r="CN401">
        <v>723.03652860792135</v>
      </c>
      <c r="CO401">
        <v>836.55251200301188</v>
      </c>
      <c r="CP401">
        <v>787.73165886492654</v>
      </c>
      <c r="CQ401">
        <v>1620.911023100698</v>
      </c>
      <c r="CR401">
        <v>67.244366260042327</v>
      </c>
      <c r="CS401">
        <v>1506.6634773738031</v>
      </c>
      <c r="CT401">
        <v>49.324170744142492</v>
      </c>
      <c r="CU401">
        <v>671.5796999024476</v>
      </c>
      <c r="CV401">
        <v>838.65545705555405</v>
      </c>
      <c r="CW401">
        <v>863.13771365094817</v>
      </c>
      <c r="CX401">
        <v>2903.3705859111242</v>
      </c>
      <c r="CY401">
        <v>915.54405184880977</v>
      </c>
    </row>
    <row r="402">
      <c r="A402" t="s">
        <v>691</v>
      </c>
      <c r="B402">
        <v>2018</v>
      </c>
      <c r="C402" t="s">
        <v>699</v>
      </c>
      <c r="D402">
        <v>234</v>
      </c>
      <c r="E402" t="s">
        <v>556</v>
      </c>
      <c r="F402" t="s">
        <v>560</v>
      </c>
      <c r="G402" t="s">
        <v>197</v>
      </c>
      <c r="H402">
        <v>47.47230785162607</v>
      </c>
      <c r="I402">
        <v>38.623559913079013</v>
      </c>
      <c r="J402">
        <v>34.275132678444592</v>
      </c>
      <c r="K402">
        <v>25.48733451069101</v>
      </c>
      <c r="L402">
        <v>16.062629664430212</v>
      </c>
      <c r="M402">
        <v>36.09138921161945</v>
      </c>
      <c r="N402">
        <v>20.693229091169108</v>
      </c>
      <c r="O402">
        <v>19.315798180418351</v>
      </c>
      <c r="P402">
        <v>15.860873832298751</v>
      </c>
      <c r="Q402">
        <v>9.6318114238058694</v>
      </c>
      <c r="R402">
        <v>49.51582086779365</v>
      </c>
      <c r="S402">
        <v>40.771211773360392</v>
      </c>
      <c r="T402">
        <v>34.473463669405497</v>
      </c>
      <c r="U402">
        <v>31.91576751509594</v>
      </c>
      <c r="V402">
        <v>23.398951937288441</v>
      </c>
      <c r="W402" t="s">
        <v>344</v>
      </c>
      <c r="X402" t="s">
        <v>524</v>
      </c>
      <c r="Y402" t="s">
        <v>346</v>
      </c>
      <c r="Z402" t="s">
        <v>347</v>
      </c>
      <c r="AA402" t="s">
        <v>348</v>
      </c>
      <c r="AB402" t="s">
        <v>349</v>
      </c>
      <c r="AC402" t="s">
        <v>350</v>
      </c>
      <c r="AD402" t="s">
        <v>351</v>
      </c>
      <c r="AE402" t="s">
        <v>352</v>
      </c>
      <c r="AF402" t="s">
        <v>353</v>
      </c>
      <c r="AG402" t="s">
        <v>354</v>
      </c>
      <c r="AH402" t="s">
        <v>355</v>
      </c>
      <c r="AI402" t="s">
        <v>356</v>
      </c>
      <c r="AJ402" t="s">
        <v>357</v>
      </c>
      <c r="AK402" t="s">
        <v>358</v>
      </c>
      <c r="AL402" t="s">
        <v>359</v>
      </c>
      <c r="AM402" t="s">
        <v>360</v>
      </c>
      <c r="AN402" t="s">
        <v>361</v>
      </c>
      <c r="AO402" t="s">
        <v>362</v>
      </c>
      <c r="AP402" t="s">
        <v>363</v>
      </c>
      <c r="AQ402" t="s">
        <v>364</v>
      </c>
      <c r="AR402" t="s">
        <v>365</v>
      </c>
      <c r="AS402">
        <v>15.51390319046935</v>
      </c>
      <c r="AT402">
        <v>22.908348746470569</v>
      </c>
      <c r="AU402">
        <v>28.827234230171609</v>
      </c>
      <c r="AV402">
        <v>20.00191063033359</v>
      </c>
      <c r="AW402">
        <v>19.674814964561811</v>
      </c>
      <c r="AX402">
        <v>30.92358577850791</v>
      </c>
      <c r="AY402">
        <v>40.966934666078927</v>
      </c>
      <c r="AZ402">
        <v>38.016774856657698</v>
      </c>
      <c r="BA402">
        <v>41.03016835800787</v>
      </c>
      <c r="BB402">
        <v>24.473203613457361</v>
      </c>
      <c r="BC402">
        <v>30.373142212405799</v>
      </c>
      <c r="BD402">
        <v>14.09164620123642</v>
      </c>
      <c r="BE402">
        <v>17.71723950873298</v>
      </c>
      <c r="BF402">
        <v>47.339745913622153</v>
      </c>
      <c r="BG402">
        <v>66.03434694659272</v>
      </c>
      <c r="BH402">
        <v>8.1108865614059749</v>
      </c>
      <c r="BI402">
        <v>54.544144643257539</v>
      </c>
      <c r="BJ402">
        <v>29.507974783635682</v>
      </c>
      <c r="BK402">
        <v>22.2230355120025</v>
      </c>
      <c r="BL402">
        <v>59.771533942669429</v>
      </c>
      <c r="BM402">
        <v>17.492743997807011</v>
      </c>
      <c r="BN402">
        <v>67.803666561288452</v>
      </c>
      <c r="BO402">
        <v>7630.8244918038836</v>
      </c>
      <c r="BP402">
        <v>6206.1435696666276</v>
      </c>
      <c r="BQ402">
        <v>5511.3877864708411</v>
      </c>
      <c r="BR402">
        <v>4097.0828477441437</v>
      </c>
      <c r="BS402">
        <v>2581.7317580255271</v>
      </c>
      <c r="BT402">
        <v>1342.5286466430341</v>
      </c>
      <c r="BU402">
        <v>768.97942547500099</v>
      </c>
      <c r="BV402">
        <v>718.34010788982357</v>
      </c>
      <c r="BW402">
        <v>589.59762632384513</v>
      </c>
      <c r="BX402">
        <v>358.24104435436527</v>
      </c>
      <c r="BY402">
        <v>6117.0727833625006</v>
      </c>
      <c r="BZ402">
        <v>5037.479542599769</v>
      </c>
      <c r="CA402">
        <v>4260.2327179470403</v>
      </c>
      <c r="CB402">
        <v>3943.965358533967</v>
      </c>
      <c r="CC402">
        <v>2890.7332005816688</v>
      </c>
      <c r="CD402">
        <v>614.23145779425306</v>
      </c>
      <c r="CE402">
        <v>608.07734985617162</v>
      </c>
      <c r="CF402">
        <v>3189.3575393266829</v>
      </c>
      <c r="CG402">
        <v>639.55848248036364</v>
      </c>
      <c r="CH402">
        <v>682.77237261519201</v>
      </c>
      <c r="CI402">
        <v>811.56418757567906</v>
      </c>
      <c r="CJ402">
        <v>2498.5649922899679</v>
      </c>
      <c r="CK402">
        <v>1334.6863582953099</v>
      </c>
      <c r="CL402">
        <v>1881.2687684131199</v>
      </c>
      <c r="CM402">
        <v>302.37770167622978</v>
      </c>
      <c r="CN402">
        <v>754.28358284894705</v>
      </c>
      <c r="CO402">
        <v>319.39009818275122</v>
      </c>
      <c r="CP402">
        <v>511.13698610586169</v>
      </c>
      <c r="CQ402">
        <v>2059.5630526161581</v>
      </c>
      <c r="CR402">
        <v>750.57798328742967</v>
      </c>
      <c r="CS402">
        <v>229.31451374869309</v>
      </c>
      <c r="CT402">
        <v>485.01173710016349</v>
      </c>
      <c r="CU402">
        <v>812.05771362762891</v>
      </c>
      <c r="CV402">
        <v>592.99801712143983</v>
      </c>
      <c r="CW402">
        <v>2772.4500516244771</v>
      </c>
      <c r="CX402">
        <v>1157.8050315227331</v>
      </c>
      <c r="CY402">
        <v>3020.1224756017741</v>
      </c>
    </row>
    <row r="403">
      <c r="A403" t="s">
        <v>691</v>
      </c>
      <c r="B403">
        <v>2018</v>
      </c>
      <c r="C403" t="s">
        <v>699</v>
      </c>
      <c r="D403">
        <v>235</v>
      </c>
      <c r="E403" t="s">
        <v>556</v>
      </c>
      <c r="F403" t="s">
        <v>561</v>
      </c>
      <c r="G403" t="s">
        <v>197</v>
      </c>
      <c r="H403">
        <v>0.44627088214110511</v>
      </c>
      <c r="I403">
        <v>0.32265606247230649</v>
      </c>
      <c r="J403">
        <v>0.36983407926271578</v>
      </c>
      <c r="K403">
        <v>0.46955109963171598</v>
      </c>
      <c r="L403">
        <v>0.44945174304445762</v>
      </c>
      <c r="M403">
        <v>0.63495361226965108</v>
      </c>
      <c r="N403">
        <v>0.2475543636240605</v>
      </c>
      <c r="O403">
        <v>0.097445154506730705</v>
      </c>
      <c r="P403">
        <v>0.54018995630151168</v>
      </c>
      <c r="Q403">
        <v>0.82576161066950315</v>
      </c>
      <c r="R403">
        <v>0.46555715042352869</v>
      </c>
      <c r="S403">
        <v>0.2145146279942674</v>
      </c>
      <c r="T403">
        <v>0.38753693253530802</v>
      </c>
      <c r="U403">
        <v>0.34992040185815998</v>
      </c>
      <c r="V403">
        <v>0.55351624111823106</v>
      </c>
      <c r="W403" t="s">
        <v>344</v>
      </c>
      <c r="X403" t="s">
        <v>524</v>
      </c>
      <c r="Y403" t="s">
        <v>346</v>
      </c>
      <c r="Z403" t="s">
        <v>347</v>
      </c>
      <c r="AA403" t="s">
        <v>348</v>
      </c>
      <c r="AB403" t="s">
        <v>349</v>
      </c>
      <c r="AC403" t="s">
        <v>350</v>
      </c>
      <c r="AD403" t="s">
        <v>351</v>
      </c>
      <c r="AE403" t="s">
        <v>352</v>
      </c>
      <c r="AF403" t="s">
        <v>353</v>
      </c>
      <c r="AG403" t="s">
        <v>354</v>
      </c>
      <c r="AH403" t="s">
        <v>355</v>
      </c>
      <c r="AI403" t="s">
        <v>356</v>
      </c>
      <c r="AJ403" t="s">
        <v>357</v>
      </c>
      <c r="AK403" t="s">
        <v>358</v>
      </c>
      <c r="AL403" t="s">
        <v>359</v>
      </c>
      <c r="AM403" t="s">
        <v>360</v>
      </c>
      <c r="AN403" t="s">
        <v>361</v>
      </c>
      <c r="AO403" t="s">
        <v>362</v>
      </c>
      <c r="AP403" t="s">
        <v>363</v>
      </c>
      <c r="AQ403" t="s">
        <v>364</v>
      </c>
      <c r="AR403" t="s">
        <v>365</v>
      </c>
      <c r="AS403">
        <v>0</v>
      </c>
      <c r="AT403">
        <v>0</v>
      </c>
      <c r="AU403">
        <v>0.99089786865577623</v>
      </c>
      <c r="AV403">
        <v>0.15522569659144919</v>
      </c>
      <c r="AW403">
        <v>0.8928863700700439</v>
      </c>
      <c r="AX403">
        <v>0</v>
      </c>
      <c r="AY403">
        <v>0.22215029480854409</v>
      </c>
      <c r="AZ403">
        <v>0</v>
      </c>
      <c r="BA403">
        <v>0.32901472118837488</v>
      </c>
      <c r="BB403">
        <v>0.073048356909968096</v>
      </c>
      <c r="BC403">
        <v>0.62066949638007363</v>
      </c>
      <c r="BD403">
        <v>0.2020914866545305</v>
      </c>
      <c r="BE403">
        <v>0</v>
      </c>
      <c r="BF403">
        <v>0.7523758966107349</v>
      </c>
      <c r="BG403">
        <v>0.061700902651185101</v>
      </c>
      <c r="BH403">
        <v>0</v>
      </c>
      <c r="BI403">
        <v>0.4016305799942827</v>
      </c>
      <c r="BJ403">
        <v>1.408187841296175</v>
      </c>
      <c r="BK403">
        <v>0.14669037825438111</v>
      </c>
      <c r="BL403">
        <v>0.42788005747608809</v>
      </c>
      <c r="BM403">
        <v>0.23752725137782429</v>
      </c>
      <c r="BN403">
        <v>0.45838823632302089</v>
      </c>
      <c r="BO403">
        <v>71.734763518656763</v>
      </c>
      <c r="BP403">
        <v>51.845294732875558</v>
      </c>
      <c r="BQ403">
        <v>59.468742151685213</v>
      </c>
      <c r="BR403">
        <v>75.480225507047237</v>
      </c>
      <c r="BS403">
        <v>72.239967113689062</v>
      </c>
      <c r="BT403">
        <v>23.619024714267319</v>
      </c>
      <c r="BU403">
        <v>9.199347838597987</v>
      </c>
      <c r="BV403">
        <v>3.6239125169917972</v>
      </c>
      <c r="BW403">
        <v>20.080527678795161</v>
      </c>
      <c r="BX403">
        <v>30.712987285323742</v>
      </c>
      <c r="BY403">
        <v>57.513879888193088</v>
      </c>
      <c r="BZ403">
        <v>26.504315253528631</v>
      </c>
      <c r="CA403">
        <v>47.891837479184922</v>
      </c>
      <c r="CB403">
        <v>43.241132851343828</v>
      </c>
      <c r="CC403">
        <v>68.38202751772738</v>
      </c>
      <c r="CD403">
        <v>0</v>
      </c>
      <c r="CE403">
        <v>0</v>
      </c>
      <c r="CF403">
        <v>109.62992713301399</v>
      </c>
      <c r="CG403">
        <v>4.9633213940786884</v>
      </c>
      <c r="CH403">
        <v>30.985711757216929</v>
      </c>
      <c r="CI403">
        <v>0</v>
      </c>
      <c r="CJ403">
        <v>13.54890118481619</v>
      </c>
      <c r="CK403">
        <v>0</v>
      </c>
      <c r="CL403">
        <v>15.08561003013863</v>
      </c>
      <c r="CM403">
        <v>0.9025460917390975</v>
      </c>
      <c r="CN403">
        <v>15.41364433816778</v>
      </c>
      <c r="CO403">
        <v>4.5804456656614949</v>
      </c>
      <c r="CP403">
        <v>0</v>
      </c>
      <c r="CQ403">
        <v>32.732866821165857</v>
      </c>
      <c r="CR403">
        <v>0.7013219819739599</v>
      </c>
      <c r="CS403">
        <v>0</v>
      </c>
      <c r="CT403">
        <v>3.5713374286024822</v>
      </c>
      <c r="CU403">
        <v>38.753245763086682</v>
      </c>
      <c r="CV403">
        <v>3.9142763997591978</v>
      </c>
      <c r="CW403">
        <v>19.846840279797661</v>
      </c>
      <c r="CX403">
        <v>15.72138978330025</v>
      </c>
      <c r="CY403">
        <v>20.417606971434939</v>
      </c>
    </row>
    <row r="404">
      <c r="A404" t="s">
        <v>691</v>
      </c>
      <c r="B404">
        <v>2018</v>
      </c>
      <c r="C404" t="s">
        <v>699</v>
      </c>
      <c r="D404">
        <v>236</v>
      </c>
      <c r="E404" t="s">
        <v>556</v>
      </c>
      <c r="F404" t="s">
        <v>562</v>
      </c>
      <c r="G404" t="s">
        <v>197</v>
      </c>
      <c r="H404">
        <v>1.179870161664295</v>
      </c>
      <c r="I404">
        <v>0.85059142538366617</v>
      </c>
      <c r="J404">
        <v>0.73534284646435988</v>
      </c>
      <c r="K404">
        <v>0.67254025401209772</v>
      </c>
      <c r="L404">
        <v>0.3309264774472519</v>
      </c>
      <c r="M404">
        <v>0.61586407467438486</v>
      </c>
      <c r="N404">
        <v>0.65420113258866375</v>
      </c>
      <c r="O404">
        <v>0.50318116700975357</v>
      </c>
      <c r="P404">
        <v>0.49585180084798952</v>
      </c>
      <c r="Q404">
        <v>0.22538220596410391</v>
      </c>
      <c r="R404">
        <v>1.0287840062123199</v>
      </c>
      <c r="S404">
        <v>0.99932781936961113</v>
      </c>
      <c r="T404">
        <v>0.71666335960535088</v>
      </c>
      <c r="U404">
        <v>0.9905775502400247</v>
      </c>
      <c r="V404">
        <v>0.41755203107712291</v>
      </c>
      <c r="W404" t="s">
        <v>344</v>
      </c>
      <c r="X404" t="s">
        <v>524</v>
      </c>
      <c r="Y404" t="s">
        <v>346</v>
      </c>
      <c r="Z404" t="s">
        <v>347</v>
      </c>
      <c r="AA404" t="s">
        <v>348</v>
      </c>
      <c r="AB404" t="s">
        <v>349</v>
      </c>
      <c r="AC404" t="s">
        <v>350</v>
      </c>
      <c r="AD404" t="s">
        <v>351</v>
      </c>
      <c r="AE404" t="s">
        <v>352</v>
      </c>
      <c r="AF404" t="s">
        <v>353</v>
      </c>
      <c r="AG404" t="s">
        <v>354</v>
      </c>
      <c r="AH404" t="s">
        <v>355</v>
      </c>
      <c r="AI404" t="s">
        <v>356</v>
      </c>
      <c r="AJ404" t="s">
        <v>357</v>
      </c>
      <c r="AK404" t="s">
        <v>358</v>
      </c>
      <c r="AL404" t="s">
        <v>359</v>
      </c>
      <c r="AM404" t="s">
        <v>360</v>
      </c>
      <c r="AN404" t="s">
        <v>361</v>
      </c>
      <c r="AO404" t="s">
        <v>362</v>
      </c>
      <c r="AP404" t="s">
        <v>363</v>
      </c>
      <c r="AQ404" t="s">
        <v>364</v>
      </c>
      <c r="AR404" t="s">
        <v>365</v>
      </c>
      <c r="AS404">
        <v>0</v>
      </c>
      <c r="AT404">
        <v>0.86912115626841779</v>
      </c>
      <c r="AU404">
        <v>0.42484681299710642</v>
      </c>
      <c r="AV404">
        <v>1.3962462143901531</v>
      </c>
      <c r="AW404">
        <v>0</v>
      </c>
      <c r="AX404">
        <v>0</v>
      </c>
      <c r="AY404">
        <v>1.115176143714355</v>
      </c>
      <c r="AZ404">
        <v>1.7881005063992781</v>
      </c>
      <c r="BA404">
        <v>0.47178802304291939</v>
      </c>
      <c r="BB404">
        <v>0</v>
      </c>
      <c r="BC404">
        <v>0.052207223626103798</v>
      </c>
      <c r="BD404">
        <v>0</v>
      </c>
      <c r="BE404">
        <v>0.1190341304726571</v>
      </c>
      <c r="BF404">
        <v>1.6052235091591549</v>
      </c>
      <c r="BG404">
        <v>0.057851021606068802</v>
      </c>
      <c r="BH404">
        <v>0.44301285120358358</v>
      </c>
      <c r="BI404">
        <v>0.26070281177211602</v>
      </c>
      <c r="BJ404">
        <v>6.2127389442064658</v>
      </c>
      <c r="BK404">
        <v>1.6630160051788141</v>
      </c>
      <c r="BL404">
        <v>0</v>
      </c>
      <c r="BM404">
        <v>0.22622307918785789</v>
      </c>
      <c r="BN404">
        <v>0.41175785554791933</v>
      </c>
      <c r="BO404">
        <v>189.6554546055869</v>
      </c>
      <c r="BP404">
        <v>136.67545189874721</v>
      </c>
      <c r="BQ404">
        <v>118.2419808814083</v>
      </c>
      <c r="BR404">
        <v>108.1106828952491</v>
      </c>
      <c r="BS404">
        <v>53.189509703322621</v>
      </c>
      <c r="BT404">
        <v>22.908931486141778</v>
      </c>
      <c r="BU404">
        <v>24.310715783734832</v>
      </c>
      <c r="BV404">
        <v>18.712931788878581</v>
      </c>
      <c r="BW404">
        <v>18.432341614939091</v>
      </c>
      <c r="BX404">
        <v>8.3827593056807963</v>
      </c>
      <c r="BY404">
        <v>127.09365479697099</v>
      </c>
      <c r="BZ404">
        <v>123.4717642048229</v>
      </c>
      <c r="CA404">
        <v>88.565301172628395</v>
      </c>
      <c r="CB404">
        <v>122.4098258404785</v>
      </c>
      <c r="CC404">
        <v>51.584853990038283</v>
      </c>
      <c r="CD404">
        <v>0</v>
      </c>
      <c r="CE404">
        <v>23.06988143303235</v>
      </c>
      <c r="CF404">
        <v>47.003759544613388</v>
      </c>
      <c r="CG404">
        <v>44.644790517665939</v>
      </c>
      <c r="CH404">
        <v>0</v>
      </c>
      <c r="CI404">
        <v>0</v>
      </c>
      <c r="CJ404">
        <v>68.014365625181441</v>
      </c>
      <c r="CK404">
        <v>62.776323403301689</v>
      </c>
      <c r="CL404">
        <v>21.631889621256899</v>
      </c>
      <c r="CM404">
        <v>0</v>
      </c>
      <c r="CN404">
        <v>1.296508981912629</v>
      </c>
      <c r="CO404">
        <v>0</v>
      </c>
      <c r="CP404">
        <v>3.4340985605311669</v>
      </c>
      <c r="CQ404">
        <v>69.836856257898148</v>
      </c>
      <c r="CR404">
        <v>0.65756239193702171</v>
      </c>
      <c r="CS404">
        <v>12.52505207526438</v>
      </c>
      <c r="CT404">
        <v>2.3181942705580818</v>
      </c>
      <c r="CU404">
        <v>170.97420678275449</v>
      </c>
      <c r="CV404">
        <v>44.375809640390237</v>
      </c>
      <c r="CW404">
        <v>0</v>
      </c>
      <c r="CX404">
        <v>14.973192276929421</v>
      </c>
      <c r="CY404">
        <v>18.340588601086839</v>
      </c>
    </row>
    <row r="405">
      <c r="A405" t="s">
        <v>691</v>
      </c>
      <c r="B405">
        <v>2018</v>
      </c>
      <c r="C405" t="s">
        <v>699</v>
      </c>
      <c r="D405">
        <v>261</v>
      </c>
      <c r="E405" t="s">
        <v>73</v>
      </c>
      <c r="F405" t="s">
        <v>49</v>
      </c>
      <c r="G405" t="s">
        <v>735</v>
      </c>
      <c r="H405">
        <v>91.32949560255723</v>
      </c>
      <c r="I405">
        <v>92.870405704768061</v>
      </c>
      <c r="J405">
        <v>91.604715643766809</v>
      </c>
      <c r="K405">
        <v>90.149482720774841</v>
      </c>
      <c r="L405">
        <v>89.364691714849201</v>
      </c>
      <c r="M405">
        <v>89.099822866649831</v>
      </c>
      <c r="N405">
        <v>88.32917905154072</v>
      </c>
      <c r="O405">
        <v>88.226614126407313</v>
      </c>
      <c r="P405">
        <v>90.211891959085563</v>
      </c>
      <c r="Q405">
        <v>91.96275836290495</v>
      </c>
      <c r="R405">
        <v>92.0421317309426</v>
      </c>
      <c r="S405">
        <v>92.100577417817846</v>
      </c>
      <c r="T405">
        <v>92.839819371357137</v>
      </c>
      <c r="U405">
        <v>90.877751711123508</v>
      </c>
      <c r="V405">
        <v>89.601222962432374</v>
      </c>
      <c r="W405" t="s">
        <v>344</v>
      </c>
      <c r="X405" t="s">
        <v>524</v>
      </c>
      <c r="Y405" t="s">
        <v>346</v>
      </c>
      <c r="Z405" t="s">
        <v>347</v>
      </c>
      <c r="AA405" t="s">
        <v>348</v>
      </c>
      <c r="AB405" t="s">
        <v>349</v>
      </c>
      <c r="AC405" t="s">
        <v>350</v>
      </c>
      <c r="AD405" t="s">
        <v>351</v>
      </c>
      <c r="AE405" t="s">
        <v>352</v>
      </c>
      <c r="AF405" t="s">
        <v>353</v>
      </c>
      <c r="AG405" t="s">
        <v>354</v>
      </c>
      <c r="AH405" t="s">
        <v>355</v>
      </c>
      <c r="AI405" t="s">
        <v>356</v>
      </c>
      <c r="AJ405" t="s">
        <v>357</v>
      </c>
      <c r="AK405" t="s">
        <v>358</v>
      </c>
      <c r="AL405" t="s">
        <v>359</v>
      </c>
      <c r="AM405" t="s">
        <v>360</v>
      </c>
      <c r="AN405" t="s">
        <v>361</v>
      </c>
      <c r="AO405" t="s">
        <v>362</v>
      </c>
      <c r="AP405" t="s">
        <v>363</v>
      </c>
      <c r="AQ405" t="s">
        <v>364</v>
      </c>
      <c r="AR405" t="s">
        <v>365</v>
      </c>
      <c r="AS405">
        <v>97.551546556381226</v>
      </c>
      <c r="AT405">
        <v>98.640589223329982</v>
      </c>
      <c r="AU405">
        <v>85.732240413425927</v>
      </c>
      <c r="AV405">
        <v>78.94192813025937</v>
      </c>
      <c r="AW405">
        <v>85.996562239738736</v>
      </c>
      <c r="AX405">
        <v>96.263005563333166</v>
      </c>
      <c r="AY405">
        <v>96.533949538644009</v>
      </c>
      <c r="AZ405">
        <v>93.160020615759166</v>
      </c>
      <c r="BA405">
        <v>82.368150592667249</v>
      </c>
      <c r="BB405">
        <v>94.665177281514119</v>
      </c>
      <c r="BC405">
        <v>97.691483826710723</v>
      </c>
      <c r="BD405">
        <v>96.628491313133651</v>
      </c>
      <c r="BE405">
        <v>96.833153966364577</v>
      </c>
      <c r="BF405">
        <v>97.21814616100724</v>
      </c>
      <c r="BG405">
        <v>77.43900159934131</v>
      </c>
      <c r="BH405">
        <v>94.043315426660342</v>
      </c>
      <c r="BI405">
        <v>96.345567697594419</v>
      </c>
      <c r="BJ405">
        <v>90.784495467095965</v>
      </c>
      <c r="BK405">
        <v>92.894422196338837</v>
      </c>
      <c r="BL405">
        <v>91.765719565802712</v>
      </c>
      <c r="BM405">
        <v>94.656650333572728</v>
      </c>
      <c r="BN405">
        <v>79.912911054846305</v>
      </c>
      <c r="BO405">
        <v>1840.767408634076</v>
      </c>
      <c r="BP405">
        <v>2105.445960035117</v>
      </c>
      <c r="BQ405">
        <v>2367.9288133488558</v>
      </c>
      <c r="BR405">
        <v>2914.5637377216822</v>
      </c>
      <c r="BS405">
        <v>3536.1179746420912</v>
      </c>
      <c r="BT405">
        <v>390.07071213362838</v>
      </c>
      <c r="BU405">
        <v>570.88151208590978</v>
      </c>
      <c r="BV405">
        <v>775.69776126170211</v>
      </c>
      <c r="BW405">
        <v>874.89420307101852</v>
      </c>
      <c r="BX405">
        <v>935.96778282665787</v>
      </c>
      <c r="BY405">
        <v>1376.753857205229</v>
      </c>
      <c r="BZ405">
        <v>1461.063339953547</v>
      </c>
      <c r="CA405">
        <v>1692.9793530134959</v>
      </c>
      <c r="CB405">
        <v>1881.6755252149801</v>
      </c>
      <c r="CC405">
        <v>2804.8398476156522</v>
      </c>
      <c r="CD405">
        <v>686.92554463529257</v>
      </c>
      <c r="CE405">
        <v>409.36949031007617</v>
      </c>
      <c r="CF405">
        <v>2020.7577662281819</v>
      </c>
      <c r="CG405">
        <v>522.75326546549297</v>
      </c>
      <c r="CH405">
        <v>359.44016266353492</v>
      </c>
      <c r="CI405">
        <v>384.90564619374419</v>
      </c>
      <c r="CJ405">
        <v>876.34703063454208</v>
      </c>
      <c r="CK405">
        <v>480.93822135598259</v>
      </c>
      <c r="CL405">
        <v>724.41459340510403</v>
      </c>
      <c r="CM405">
        <v>212.3977212694318</v>
      </c>
      <c r="CN405">
        <v>472.32452675980329</v>
      </c>
      <c r="CO405">
        <v>331.0657149639826</v>
      </c>
      <c r="CP405">
        <v>557.72860450281337</v>
      </c>
      <c r="CQ405">
        <v>795.24849872282311</v>
      </c>
      <c r="CR405">
        <v>145.80053752379271</v>
      </c>
      <c r="CS405">
        <v>427.20651501074059</v>
      </c>
      <c r="CT405">
        <v>131.9320170882734</v>
      </c>
      <c r="CU405">
        <v>410.36588681901878</v>
      </c>
      <c r="CV405">
        <v>465.67228604393819</v>
      </c>
      <c r="CW405">
        <v>711.3363024393168</v>
      </c>
      <c r="CX405">
        <v>1047.999028075915</v>
      </c>
      <c r="CY405">
        <v>589.89453427004958</v>
      </c>
    </row>
    <row r="406">
      <c r="A406" t="s">
        <v>691</v>
      </c>
      <c r="B406">
        <v>2018</v>
      </c>
      <c r="C406" t="s">
        <v>699</v>
      </c>
      <c r="D406">
        <v>262</v>
      </c>
      <c r="E406" t="s">
        <v>73</v>
      </c>
      <c r="F406" t="s">
        <v>48</v>
      </c>
      <c r="G406" t="s">
        <v>197</v>
      </c>
      <c r="H406">
        <v>8.6314642461339499</v>
      </c>
      <c r="I406">
        <v>7.0987222330822162</v>
      </c>
      <c r="J406">
        <v>8.3791945708268081</v>
      </c>
      <c r="K406">
        <v>9.8505172792251834</v>
      </c>
      <c r="L406">
        <v>10.63530828515046</v>
      </c>
      <c r="M406">
        <v>10.72044205432764</v>
      </c>
      <c r="N406">
        <v>11.670820948459349</v>
      </c>
      <c r="O406">
        <v>11.77338587359262</v>
      </c>
      <c r="P406">
        <v>9.7881080409143841</v>
      </c>
      <c r="Q406">
        <v>8.0372416370951161</v>
      </c>
      <c r="R406">
        <v>7.957868269057176</v>
      </c>
      <c r="S406">
        <v>7.8553035776093143</v>
      </c>
      <c r="T406">
        <v>7.1373728132971506</v>
      </c>
      <c r="U406">
        <v>9.1222482888765519</v>
      </c>
      <c r="V406">
        <v>10.398777037567109</v>
      </c>
      <c r="W406" t="s">
        <v>344</v>
      </c>
      <c r="X406" t="s">
        <v>524</v>
      </c>
      <c r="Y406" t="s">
        <v>346</v>
      </c>
      <c r="Z406" t="s">
        <v>347</v>
      </c>
      <c r="AA406" t="s">
        <v>348</v>
      </c>
      <c r="AB406" t="s">
        <v>349</v>
      </c>
      <c r="AC406" t="s">
        <v>350</v>
      </c>
      <c r="AD406" t="s">
        <v>351</v>
      </c>
      <c r="AE406" t="s">
        <v>352</v>
      </c>
      <c r="AF406" t="s">
        <v>353</v>
      </c>
      <c r="AG406" t="s">
        <v>354</v>
      </c>
      <c r="AH406" t="s">
        <v>355</v>
      </c>
      <c r="AI406" t="s">
        <v>356</v>
      </c>
      <c r="AJ406" t="s">
        <v>357</v>
      </c>
      <c r="AK406" t="s">
        <v>358</v>
      </c>
      <c r="AL406" t="s">
        <v>359</v>
      </c>
      <c r="AM406" t="s">
        <v>360</v>
      </c>
      <c r="AN406" t="s">
        <v>361</v>
      </c>
      <c r="AO406" t="s">
        <v>362</v>
      </c>
      <c r="AP406" t="s">
        <v>363</v>
      </c>
      <c r="AQ406" t="s">
        <v>364</v>
      </c>
      <c r="AR406" t="s">
        <v>365</v>
      </c>
      <c r="AS406">
        <v>2.4484534436187682</v>
      </c>
      <c r="AT406">
        <v>1.359410776670013</v>
      </c>
      <c r="AU406">
        <v>14.267759586573851</v>
      </c>
      <c r="AV406">
        <v>21.058071869740569</v>
      </c>
      <c r="AW406">
        <v>14.003437760261191</v>
      </c>
      <c r="AX406">
        <v>3.7369944366669028</v>
      </c>
      <c r="AY406">
        <v>3.3793735743892048</v>
      </c>
      <c r="AZ406">
        <v>6.7044065488260056</v>
      </c>
      <c r="BA406">
        <v>17.63184940733279</v>
      </c>
      <c r="BB406">
        <v>5.3348227184858006</v>
      </c>
      <c r="BC406">
        <v>2.3085161732892772</v>
      </c>
      <c r="BD406">
        <v>3.371508686866461</v>
      </c>
      <c r="BE406">
        <v>3.166846033635458</v>
      </c>
      <c r="BF406">
        <v>2.7818538389927738</v>
      </c>
      <c r="BG406">
        <v>22.340095365497049</v>
      </c>
      <c r="BH406">
        <v>5.9566845733395013</v>
      </c>
      <c r="BI406">
        <v>3.6544323024056888</v>
      </c>
      <c r="BJ406">
        <v>9.2155045329040064</v>
      </c>
      <c r="BK406">
        <v>7.1055778036612542</v>
      </c>
      <c r="BL406">
        <v>8.2342804341972755</v>
      </c>
      <c r="BM406">
        <v>5.3433496664271409</v>
      </c>
      <c r="BN406">
        <v>20.087088945153681</v>
      </c>
      <c r="BO406">
        <v>173.96918671506151</v>
      </c>
      <c r="BP406">
        <v>160.9336788574735</v>
      </c>
      <c r="BQ406">
        <v>216.59732381110439</v>
      </c>
      <c r="BR406">
        <v>318.47060674497232</v>
      </c>
      <c r="BS406">
        <v>420.83404610158169</v>
      </c>
      <c r="BT406">
        <v>46.93309517323528</v>
      </c>
      <c r="BU406">
        <v>75.429840760239344</v>
      </c>
      <c r="BV406">
        <v>103.51285896034911</v>
      </c>
      <c r="BW406">
        <v>94.927163127370278</v>
      </c>
      <c r="BX406">
        <v>81.80049586407803</v>
      </c>
      <c r="BY406">
        <v>119.0327258671301</v>
      </c>
      <c r="BZ406">
        <v>124.6148113641527</v>
      </c>
      <c r="CA406">
        <v>130.1534717483508</v>
      </c>
      <c r="CB406">
        <v>188.88133802733819</v>
      </c>
      <c r="CC406">
        <v>325.51904133794972</v>
      </c>
      <c r="CD406">
        <v>17.241194780032529</v>
      </c>
      <c r="CE406">
        <v>5.6417069398020923</v>
      </c>
      <c r="CF406">
        <v>336.29922479817247</v>
      </c>
      <c r="CG406">
        <v>139.44650320865881</v>
      </c>
      <c r="CH406">
        <v>58.530222782220157</v>
      </c>
      <c r="CI406">
        <v>14.942295329864381</v>
      </c>
      <c r="CJ406">
        <v>30.678367677635361</v>
      </c>
      <c r="CK406">
        <v>34.611471095942782</v>
      </c>
      <c r="CL406">
        <v>155.06927043388171</v>
      </c>
      <c r="CM406">
        <v>11.96959876188863</v>
      </c>
      <c r="CN406">
        <v>11.16134965254855</v>
      </c>
      <c r="CO406">
        <v>11.55136460019439</v>
      </c>
      <c r="CP406">
        <v>18.240040179092851</v>
      </c>
      <c r="CQ406">
        <v>22.755680667490779</v>
      </c>
      <c r="CR406">
        <v>42.061465738860512</v>
      </c>
      <c r="CS406">
        <v>27.0591742331662</v>
      </c>
      <c r="CT406">
        <v>5.0042429194276661</v>
      </c>
      <c r="CU406">
        <v>41.656107363624592</v>
      </c>
      <c r="CV406">
        <v>35.619691486970801</v>
      </c>
      <c r="CW406">
        <v>63.829310389814573</v>
      </c>
      <c r="CX406">
        <v>59.15934313491411</v>
      </c>
      <c r="CY406">
        <v>148.27721605598919</v>
      </c>
    </row>
    <row r="407">
      <c r="A407" t="s">
        <v>691</v>
      </c>
      <c r="B407">
        <v>2018</v>
      </c>
      <c r="C407" t="s">
        <v>699</v>
      </c>
      <c r="D407">
        <v>263</v>
      </c>
      <c r="E407" t="s">
        <v>73</v>
      </c>
      <c r="F407" t="s">
        <v>113</v>
      </c>
      <c r="G407" t="s">
        <v>197</v>
      </c>
      <c r="H407">
        <v>0.039040151308778699</v>
      </c>
      <c r="I407">
        <v>0.0308720621498824</v>
      </c>
      <c r="J407">
        <v>0.016089785406561301</v>
      </c>
      <c r="K407">
        <v>0</v>
      </c>
      <c r="L407">
        <v>0</v>
      </c>
      <c r="M407">
        <v>0.17973507902256319</v>
      </c>
      <c r="N407">
        <v>0</v>
      </c>
      <c r="O407">
        <v>0</v>
      </c>
      <c r="P407">
        <v>0</v>
      </c>
      <c r="Q407">
        <v>0</v>
      </c>
      <c r="R407">
        <v>0</v>
      </c>
      <c r="S407">
        <v>0.044119004572764298</v>
      </c>
      <c r="T407">
        <v>0.0228078153456601</v>
      </c>
      <c r="U407">
        <v>0</v>
      </c>
      <c r="V407">
        <v>0</v>
      </c>
      <c r="W407" t="s">
        <v>344</v>
      </c>
      <c r="X407" t="s">
        <v>524</v>
      </c>
      <c r="Y407" t="s">
        <v>346</v>
      </c>
      <c r="Z407" t="s">
        <v>347</v>
      </c>
      <c r="AA407" t="s">
        <v>348</v>
      </c>
      <c r="AB407" t="s">
        <v>349</v>
      </c>
      <c r="AC407" t="s">
        <v>350</v>
      </c>
      <c r="AD407" t="s">
        <v>351</v>
      </c>
      <c r="AE407" t="s">
        <v>352</v>
      </c>
      <c r="AF407" t="s">
        <v>353</v>
      </c>
      <c r="AG407" t="s">
        <v>354</v>
      </c>
      <c r="AH407" t="s">
        <v>355</v>
      </c>
      <c r="AI407" t="s">
        <v>356</v>
      </c>
      <c r="AJ407" t="s">
        <v>357</v>
      </c>
      <c r="AK407" t="s">
        <v>358</v>
      </c>
      <c r="AL407" t="s">
        <v>359</v>
      </c>
      <c r="AM407" t="s">
        <v>360</v>
      </c>
      <c r="AN407" t="s">
        <v>361</v>
      </c>
      <c r="AO407" t="s">
        <v>362</v>
      </c>
      <c r="AP407" t="s">
        <v>363</v>
      </c>
      <c r="AQ407" t="s">
        <v>364</v>
      </c>
      <c r="AR407" t="s">
        <v>365</v>
      </c>
      <c r="AS407">
        <v>0</v>
      </c>
      <c r="AT407">
        <v>0</v>
      </c>
      <c r="AU407">
        <v>0</v>
      </c>
      <c r="AV407">
        <v>0</v>
      </c>
      <c r="AW407">
        <v>0</v>
      </c>
      <c r="AX407">
        <v>0</v>
      </c>
      <c r="AY407">
        <v>0.086676886966886704</v>
      </c>
      <c r="AZ407">
        <v>0.1355728354147703</v>
      </c>
      <c r="BA407">
        <v>0</v>
      </c>
      <c r="BB407">
        <v>0</v>
      </c>
      <c r="BC407">
        <v>0</v>
      </c>
      <c r="BD407">
        <v>0</v>
      </c>
      <c r="BE407">
        <v>0</v>
      </c>
      <c r="BF407">
        <v>0</v>
      </c>
      <c r="BG407">
        <v>0.22090303516182899</v>
      </c>
      <c r="BH407">
        <v>0</v>
      </c>
      <c r="BI407">
        <v>0</v>
      </c>
      <c r="BJ407">
        <v>0</v>
      </c>
      <c r="BK407">
        <v>0</v>
      </c>
      <c r="BL407">
        <v>0</v>
      </c>
      <c r="BM407">
        <v>0</v>
      </c>
      <c r="BN407">
        <v>0</v>
      </c>
      <c r="BO407">
        <v>0.7868634079627026</v>
      </c>
      <c r="BP407">
        <v>0.69989420244436118</v>
      </c>
      <c r="BQ407">
        <v>0.41591162853403713</v>
      </c>
      <c r="BR407">
        <v>0</v>
      </c>
      <c r="BS407">
        <v>0</v>
      </c>
      <c r="BT407">
        <v>0.7868634079627026</v>
      </c>
      <c r="BU407">
        <v>0</v>
      </c>
      <c r="BV407">
        <v>0</v>
      </c>
      <c r="BW407">
        <v>0</v>
      </c>
      <c r="BX407">
        <v>0</v>
      </c>
      <c r="BY407">
        <v>0</v>
      </c>
      <c r="BZ407">
        <v>0.69989420244436118</v>
      </c>
      <c r="CA407">
        <v>0.41591162853403713</v>
      </c>
      <c r="CB407">
        <v>0</v>
      </c>
      <c r="CC407">
        <v>0</v>
      </c>
      <c r="CD407">
        <v>0</v>
      </c>
      <c r="CE407">
        <v>0</v>
      </c>
      <c r="CF407">
        <v>0</v>
      </c>
      <c r="CG407">
        <v>0</v>
      </c>
      <c r="CH407">
        <v>0</v>
      </c>
      <c r="CI407">
        <v>0</v>
      </c>
      <c r="CJ407">
        <v>0.7868634079627026</v>
      </c>
      <c r="CK407">
        <v>0.69989420244436118</v>
      </c>
      <c r="CL407">
        <v>0</v>
      </c>
      <c r="CM407">
        <v>0</v>
      </c>
      <c r="CN407">
        <v>0</v>
      </c>
      <c r="CO407">
        <v>0</v>
      </c>
      <c r="CP407">
        <v>0</v>
      </c>
      <c r="CQ407">
        <v>0</v>
      </c>
      <c r="CR407">
        <v>0.41591162853403713</v>
      </c>
      <c r="CS407">
        <v>0</v>
      </c>
      <c r="CT407">
        <v>0</v>
      </c>
      <c r="CU407">
        <v>0</v>
      </c>
      <c r="CV407">
        <v>0</v>
      </c>
      <c r="CW407">
        <v>0</v>
      </c>
      <c r="CX407">
        <v>0</v>
      </c>
      <c r="CY407">
        <v>0</v>
      </c>
    </row>
    <row r="408">
      <c r="A408" t="s">
        <v>691</v>
      </c>
      <c r="B408">
        <v>2018</v>
      </c>
      <c r="C408" t="s">
        <v>699</v>
      </c>
      <c r="D408">
        <v>264</v>
      </c>
      <c r="E408" t="s">
        <v>74</v>
      </c>
      <c r="F408" t="s">
        <v>89</v>
      </c>
      <c r="G408" t="s">
        <v>197</v>
      </c>
      <c r="H408">
        <v>81.955227124302908</v>
      </c>
      <c r="I408">
        <v>82.639705547008731</v>
      </c>
      <c r="J408">
        <v>83.488185785994233</v>
      </c>
      <c r="K408">
        <v>79.315198807798922</v>
      </c>
      <c r="L408">
        <v>50.852405407103433</v>
      </c>
      <c r="M408">
        <v>77.353976902420669</v>
      </c>
      <c r="N408">
        <v>76.187578830638003</v>
      </c>
      <c r="O408">
        <v>62.921039367706243</v>
      </c>
      <c r="P408">
        <v>51.989946999315897</v>
      </c>
      <c r="Q408">
        <v>37.905197559371238</v>
      </c>
      <c r="R408">
        <v>82.537530023405353</v>
      </c>
      <c r="S408">
        <v>82.951765585216251</v>
      </c>
      <c r="T408">
        <v>82.610505737318618</v>
      </c>
      <c r="U408">
        <v>84.895771748472526</v>
      </c>
      <c r="V408">
        <v>69.350579571731586</v>
      </c>
      <c r="W408" t="s">
        <v>344</v>
      </c>
      <c r="X408" t="s">
        <v>524</v>
      </c>
      <c r="Y408" t="s">
        <v>346</v>
      </c>
      <c r="Z408" t="s">
        <v>347</v>
      </c>
      <c r="AA408" t="s">
        <v>348</v>
      </c>
      <c r="AB408" t="s">
        <v>349</v>
      </c>
      <c r="AC408" t="s">
        <v>350</v>
      </c>
      <c r="AD408" t="s">
        <v>351</v>
      </c>
      <c r="AE408" t="s">
        <v>352</v>
      </c>
      <c r="AF408" t="s">
        <v>353</v>
      </c>
      <c r="AG408" t="s">
        <v>354</v>
      </c>
      <c r="AH408" t="s">
        <v>355</v>
      </c>
      <c r="AI408" t="s">
        <v>356</v>
      </c>
      <c r="AJ408" t="s">
        <v>357</v>
      </c>
      <c r="AK408" t="s">
        <v>358</v>
      </c>
      <c r="AL408" t="s">
        <v>359</v>
      </c>
      <c r="AM408" t="s">
        <v>360</v>
      </c>
      <c r="AN408" t="s">
        <v>361</v>
      </c>
      <c r="AO408" t="s">
        <v>362</v>
      </c>
      <c r="AP408" t="s">
        <v>363</v>
      </c>
      <c r="AQ408" t="s">
        <v>364</v>
      </c>
      <c r="AR408" t="s">
        <v>365</v>
      </c>
      <c r="AS408">
        <v>83.47278217686906</v>
      </c>
      <c r="AT408">
        <v>74.304752322433146</v>
      </c>
      <c r="AU408">
        <v>54.042716731972327</v>
      </c>
      <c r="AV408">
        <v>67.517160878751412</v>
      </c>
      <c r="AW408">
        <v>76.98202537380962</v>
      </c>
      <c r="AX408">
        <v>75.324769464805513</v>
      </c>
      <c r="AY408">
        <v>74.309555648179753</v>
      </c>
      <c r="AZ408">
        <v>79.521273767524889</v>
      </c>
      <c r="BA408">
        <v>72.032455521113846</v>
      </c>
      <c r="BB408">
        <v>89.035143351972209</v>
      </c>
      <c r="BC408">
        <v>66.117552391988838</v>
      </c>
      <c r="BD408">
        <v>90.706816617121291</v>
      </c>
      <c r="BE408">
        <v>72.432171188569967</v>
      </c>
      <c r="BF408">
        <v>87.635813753720072</v>
      </c>
      <c r="BG408">
        <v>63.696376298108312</v>
      </c>
      <c r="BH408">
        <v>77.006796916061148</v>
      </c>
      <c r="BI408">
        <v>91.848824748287058</v>
      </c>
      <c r="BJ408">
        <v>77.983440922034688</v>
      </c>
      <c r="BK408">
        <v>74.761057791393654</v>
      </c>
      <c r="BL408">
        <v>85.389687360340076</v>
      </c>
      <c r="BM408">
        <v>71.761568328930963</v>
      </c>
      <c r="BN408">
        <v>75.587047503802367</v>
      </c>
      <c r="BO408">
        <v>1651.826828367987</v>
      </c>
      <c r="BP408">
        <v>1874.0665711558181</v>
      </c>
      <c r="BQ408">
        <v>2159.4172847260102</v>
      </c>
      <c r="BR408">
        <v>2564.540495630124</v>
      </c>
      <c r="BS408">
        <v>2012.2052833531509</v>
      </c>
      <c r="BT408">
        <v>338.64849430569927</v>
      </c>
      <c r="BU408">
        <v>492.40897144102252</v>
      </c>
      <c r="BV408">
        <v>553.2084604749715</v>
      </c>
      <c r="BW408">
        <v>504.20961427458411</v>
      </c>
      <c r="BX408">
        <v>385.78707673433519</v>
      </c>
      <c r="BY408">
        <v>1234.5853000894199</v>
      </c>
      <c r="BZ408">
        <v>1316.4894279179371</v>
      </c>
      <c r="CA408">
        <v>1506.4428334985771</v>
      </c>
      <c r="CB408">
        <v>1759.1331443766569</v>
      </c>
      <c r="CC408">
        <v>2171.1431401198761</v>
      </c>
      <c r="CD408">
        <v>587.78756855411564</v>
      </c>
      <c r="CE408">
        <v>308.37304222688653</v>
      </c>
      <c r="CF408">
        <v>1273.817632871526</v>
      </c>
      <c r="CG408">
        <v>447.09848315444702</v>
      </c>
      <c r="CH408">
        <v>321.76206817886128</v>
      </c>
      <c r="CI408">
        <v>301.18454016242828</v>
      </c>
      <c r="CJ408">
        <v>674.59125780392617</v>
      </c>
      <c r="CK408">
        <v>410.52824712713732</v>
      </c>
      <c r="CL408">
        <v>633.51382303519063</v>
      </c>
      <c r="CM408">
        <v>199.76576502486449</v>
      </c>
      <c r="CN408">
        <v>319.66902764480318</v>
      </c>
      <c r="CO408">
        <v>310.77704605921417</v>
      </c>
      <c r="CP408">
        <v>417.18659470848439</v>
      </c>
      <c r="CQ408">
        <v>716.86461914814163</v>
      </c>
      <c r="CR408">
        <v>120.5599361621542</v>
      </c>
      <c r="CS408">
        <v>349.81545677540129</v>
      </c>
      <c r="CT408">
        <v>125.7743454713319</v>
      </c>
      <c r="CU408">
        <v>352.50230478802479</v>
      </c>
      <c r="CV408">
        <v>374.77118502550258</v>
      </c>
      <c r="CW408">
        <v>663.23707666611347</v>
      </c>
      <c r="CX408">
        <v>794.51421106593966</v>
      </c>
      <c r="CY408">
        <v>557.96223157859254</v>
      </c>
    </row>
    <row r="409">
      <c r="A409" t="s">
        <v>691</v>
      </c>
      <c r="B409">
        <v>2018</v>
      </c>
      <c r="C409" t="s">
        <v>699</v>
      </c>
      <c r="D409">
        <v>265</v>
      </c>
      <c r="E409" t="s">
        <v>74</v>
      </c>
      <c r="F409" t="s">
        <v>90</v>
      </c>
      <c r="G409" t="s">
        <v>197</v>
      </c>
      <c r="H409">
        <v>8.0121766951580735</v>
      </c>
      <c r="I409">
        <v>8.9231529938798371</v>
      </c>
      <c r="J409">
        <v>8.2855171469579112</v>
      </c>
      <c r="K409">
        <v>15.90840552619632</v>
      </c>
      <c r="L409">
        <v>46.145024816211127</v>
      </c>
      <c r="M409">
        <v>9.5295006033355776</v>
      </c>
      <c r="N409">
        <v>18.433820951505972</v>
      </c>
      <c r="O409">
        <v>34.285895531998882</v>
      </c>
      <c r="P409">
        <v>47.143132941925458</v>
      </c>
      <c r="Q409">
        <v>60.829887175501099</v>
      </c>
      <c r="R409">
        <v>8.1170975859008152</v>
      </c>
      <c r="S409">
        <v>8.2363672286084189</v>
      </c>
      <c r="T409">
        <v>8.0871974717893753</v>
      </c>
      <c r="U409">
        <v>9.1519579020421062</v>
      </c>
      <c r="V409">
        <v>25.25331820945819</v>
      </c>
      <c r="W409" t="s">
        <v>344</v>
      </c>
      <c r="X409" t="s">
        <v>524</v>
      </c>
      <c r="Y409" t="s">
        <v>346</v>
      </c>
      <c r="Z409" t="s">
        <v>347</v>
      </c>
      <c r="AA409" t="s">
        <v>348</v>
      </c>
      <c r="AB409" t="s">
        <v>349</v>
      </c>
      <c r="AC409" t="s">
        <v>350</v>
      </c>
      <c r="AD409" t="s">
        <v>351</v>
      </c>
      <c r="AE409" t="s">
        <v>352</v>
      </c>
      <c r="AF409" t="s">
        <v>353</v>
      </c>
      <c r="AG409" t="s">
        <v>354</v>
      </c>
      <c r="AH409" t="s">
        <v>355</v>
      </c>
      <c r="AI409" t="s">
        <v>356</v>
      </c>
      <c r="AJ409" t="s">
        <v>357</v>
      </c>
      <c r="AK409" t="s">
        <v>358</v>
      </c>
      <c r="AL409" t="s">
        <v>359</v>
      </c>
      <c r="AM409" t="s">
        <v>360</v>
      </c>
      <c r="AN409" t="s">
        <v>361</v>
      </c>
      <c r="AO409" t="s">
        <v>362</v>
      </c>
      <c r="AP409" t="s">
        <v>363</v>
      </c>
      <c r="AQ409" t="s">
        <v>364</v>
      </c>
      <c r="AR409" t="s">
        <v>365</v>
      </c>
      <c r="AS409">
        <v>14.48294359961449</v>
      </c>
      <c r="AT409">
        <v>24.259854634509999</v>
      </c>
      <c r="AU409">
        <v>40.766829089038872</v>
      </c>
      <c r="AV409">
        <v>23.79637176696405</v>
      </c>
      <c r="AW409">
        <v>19.51318492845008</v>
      </c>
      <c r="AX409">
        <v>20.877961806132319</v>
      </c>
      <c r="AY409">
        <v>16.239221402948889</v>
      </c>
      <c r="AZ409">
        <v>6.6275484181190558</v>
      </c>
      <c r="BA409">
        <v>23.001389695385239</v>
      </c>
      <c r="BB409">
        <v>6.7182680900878786</v>
      </c>
      <c r="BC409">
        <v>28.744469882189851</v>
      </c>
      <c r="BD409">
        <v>7.3242258023422124</v>
      </c>
      <c r="BE409">
        <v>27.209753828587381</v>
      </c>
      <c r="BF409">
        <v>5.2915991052824953</v>
      </c>
      <c r="BG409">
        <v>21.162766833226641</v>
      </c>
      <c r="BH409">
        <v>16.19460978683999</v>
      </c>
      <c r="BI409">
        <v>7.1701494518478874</v>
      </c>
      <c r="BJ409">
        <v>10.871013097657739</v>
      </c>
      <c r="BK409">
        <v>23.114263193093489</v>
      </c>
      <c r="BL409">
        <v>9.4459414938095652</v>
      </c>
      <c r="BM409">
        <v>20.20075910410181</v>
      </c>
      <c r="BN409">
        <v>11.34239318089897</v>
      </c>
      <c r="BO409">
        <v>161.48730084798041</v>
      </c>
      <c r="BP409">
        <v>202.35530396011271</v>
      </c>
      <c r="BQ409">
        <v>214.30444046175629</v>
      </c>
      <c r="BR409">
        <v>514.37493451538751</v>
      </c>
      <c r="BS409">
        <v>1825.9364919377419</v>
      </c>
      <c r="BT409">
        <v>41.719264607116237</v>
      </c>
      <c r="BU409">
        <v>119.139877572915</v>
      </c>
      <c r="BV409">
        <v>301.44523475557207</v>
      </c>
      <c r="BW409">
        <v>457.2041759661044</v>
      </c>
      <c r="BX409">
        <v>619.10729563561381</v>
      </c>
      <c r="BY409">
        <v>121.41445662479499</v>
      </c>
      <c r="BZ409">
        <v>130.71560688812161</v>
      </c>
      <c r="CA409">
        <v>147.47398730621009</v>
      </c>
      <c r="CB409">
        <v>189.63856679601699</v>
      </c>
      <c r="CC409">
        <v>790.60000557051603</v>
      </c>
      <c r="CD409">
        <v>101.9840717167659</v>
      </c>
      <c r="CE409">
        <v>100.6811131697601</v>
      </c>
      <c r="CF409">
        <v>960.89739506295814</v>
      </c>
      <c r="CG409">
        <v>157.57951879367721</v>
      </c>
      <c r="CH409">
        <v>81.559334258185856</v>
      </c>
      <c r="CI409">
        <v>83.480100513905214</v>
      </c>
      <c r="CJ409">
        <v>147.42164310385121</v>
      </c>
      <c r="CK409">
        <v>34.21469131385787</v>
      </c>
      <c r="CL409">
        <v>202.29351082963629</v>
      </c>
      <c r="CM409">
        <v>15.073598066249559</v>
      </c>
      <c r="CN409">
        <v>138.97545212999009</v>
      </c>
      <c r="CO409">
        <v>25.09404854467077</v>
      </c>
      <c r="CP409">
        <v>156.7196503477978</v>
      </c>
      <c r="CQ409">
        <v>43.285501837791273</v>
      </c>
      <c r="CR409">
        <v>40.0553684009828</v>
      </c>
      <c r="CS409">
        <v>73.566555768549989</v>
      </c>
      <c r="CT409">
        <v>9.8185344963231653</v>
      </c>
      <c r="CU409">
        <v>49.139370191888879</v>
      </c>
      <c r="CV409">
        <v>115.8699470523573</v>
      </c>
      <c r="CW409">
        <v>73.368328382276985</v>
      </c>
      <c r="CX409">
        <v>223.6543954691972</v>
      </c>
      <c r="CY409">
        <v>83.726342272303228</v>
      </c>
    </row>
    <row r="410">
      <c r="A410" t="s">
        <v>691</v>
      </c>
      <c r="B410">
        <v>2018</v>
      </c>
      <c r="C410" t="s">
        <v>699</v>
      </c>
      <c r="D410">
        <v>266</v>
      </c>
      <c r="E410" t="s">
        <v>74</v>
      </c>
      <c r="F410" t="s">
        <v>91</v>
      </c>
      <c r="G410" t="s">
        <v>736</v>
      </c>
      <c r="H410">
        <v>9.9154757266124953</v>
      </c>
      <c r="I410">
        <v>8.3239095294529246</v>
      </c>
      <c r="J410">
        <v>8.2026851472239599</v>
      </c>
      <c r="K410">
        <v>4.7368342843606959</v>
      </c>
      <c r="L410">
        <v>3.0025697766852439</v>
      </c>
      <c r="M410">
        <v>12.3975821781536</v>
      </c>
      <c r="N410">
        <v>5.3786002178563086</v>
      </c>
      <c r="O410">
        <v>2.6838383954458971</v>
      </c>
      <c r="P410">
        <v>0.86692005875861211</v>
      </c>
      <c r="Q410">
        <v>1.2649152651278559</v>
      </c>
      <c r="R410">
        <v>9.3453723906933135</v>
      </c>
      <c r="S410">
        <v>8.7692667451205573</v>
      </c>
      <c r="T410">
        <v>9.2189000830253729</v>
      </c>
      <c r="U410">
        <v>5.9428688488308454</v>
      </c>
      <c r="V410">
        <v>5.3859182769394947</v>
      </c>
      <c r="W410" t="s">
        <v>344</v>
      </c>
      <c r="X410" t="s">
        <v>524</v>
      </c>
      <c r="Y410" t="s">
        <v>346</v>
      </c>
      <c r="Z410" t="s">
        <v>347</v>
      </c>
      <c r="AA410" t="s">
        <v>348</v>
      </c>
      <c r="AB410" t="s">
        <v>349</v>
      </c>
      <c r="AC410" t="s">
        <v>350</v>
      </c>
      <c r="AD410" t="s">
        <v>351</v>
      </c>
      <c r="AE410" t="s">
        <v>352</v>
      </c>
      <c r="AF410" t="s">
        <v>353</v>
      </c>
      <c r="AG410" t="s">
        <v>354</v>
      </c>
      <c r="AH410" t="s">
        <v>355</v>
      </c>
      <c r="AI410" t="s">
        <v>356</v>
      </c>
      <c r="AJ410" t="s">
        <v>357</v>
      </c>
      <c r="AK410" t="s">
        <v>358</v>
      </c>
      <c r="AL410" t="s">
        <v>359</v>
      </c>
      <c r="AM410" t="s">
        <v>360</v>
      </c>
      <c r="AN410" t="s">
        <v>361</v>
      </c>
      <c r="AO410" t="s">
        <v>362</v>
      </c>
      <c r="AP410" t="s">
        <v>363</v>
      </c>
      <c r="AQ410" t="s">
        <v>364</v>
      </c>
      <c r="AR410" t="s">
        <v>365</v>
      </c>
      <c r="AS410">
        <v>2.0442742235165521</v>
      </c>
      <c r="AT410">
        <v>1.435393043056719</v>
      </c>
      <c r="AU410">
        <v>5.1904541789883787</v>
      </c>
      <c r="AV410">
        <v>8.6864673542843249</v>
      </c>
      <c r="AW410">
        <v>3.50478969774022</v>
      </c>
      <c r="AX410">
        <v>3.7972687290622651</v>
      </c>
      <c r="AY410">
        <v>8.8770233456316223</v>
      </c>
      <c r="AZ410">
        <v>13.85117781435609</v>
      </c>
      <c r="BA410">
        <v>4.9661547835009676</v>
      </c>
      <c r="BB410">
        <v>4.246588557939794</v>
      </c>
      <c r="BC410">
        <v>5.1379777258208872</v>
      </c>
      <c r="BD410">
        <v>1.9689575805369099</v>
      </c>
      <c r="BE410">
        <v>0.35807498284227779</v>
      </c>
      <c r="BF410">
        <v>7.0725871409975269</v>
      </c>
      <c r="BG410">
        <v>14.292536786775299</v>
      </c>
      <c r="BH410">
        <v>6.7985932970985337</v>
      </c>
      <c r="BI410">
        <v>0.9810257998652282</v>
      </c>
      <c r="BJ410">
        <v>11.14554598030764</v>
      </c>
      <c r="BK410">
        <v>2.124679015513085</v>
      </c>
      <c r="BL410">
        <v>5.1643711458503692</v>
      </c>
      <c r="BM410">
        <v>8.0376725669671192</v>
      </c>
      <c r="BN410">
        <v>13.07055931529889</v>
      </c>
      <c r="BO410">
        <v>199.8487393172409</v>
      </c>
      <c r="BP410">
        <v>188.76592658718309</v>
      </c>
      <c r="BQ410">
        <v>212.16199539279279</v>
      </c>
      <c r="BR410">
        <v>153.15858153201361</v>
      </c>
      <c r="BS410">
        <v>118.81024545278601</v>
      </c>
      <c r="BT410">
        <v>54.27545817016042</v>
      </c>
      <c r="BU410">
        <v>34.762503832213007</v>
      </c>
      <c r="BV410">
        <v>23.596592202357431</v>
      </c>
      <c r="BW410">
        <v>8.4075759577006508</v>
      </c>
      <c r="BX410">
        <v>12.87390632078813</v>
      </c>
      <c r="BY410">
        <v>139.78682635813939</v>
      </c>
      <c r="BZ410">
        <v>139.1730107140848</v>
      </c>
      <c r="CA410">
        <v>168.11113597310111</v>
      </c>
      <c r="CB410">
        <v>123.1427354902394</v>
      </c>
      <c r="CC410">
        <v>168.61574326323219</v>
      </c>
      <c r="CD410">
        <v>14.39509914444446</v>
      </c>
      <c r="CE410">
        <v>5.9570418532311509</v>
      </c>
      <c r="CF410">
        <v>122.3419630918654</v>
      </c>
      <c r="CG410">
        <v>57.521766726026527</v>
      </c>
      <c r="CH410">
        <v>14.648983008707919</v>
      </c>
      <c r="CI410">
        <v>15.183300847275151</v>
      </c>
      <c r="CJ410">
        <v>80.586706407403213</v>
      </c>
      <c r="CK410">
        <v>71.506648213375129</v>
      </c>
      <c r="CL410">
        <v>43.67652997415891</v>
      </c>
      <c r="CM410">
        <v>9.5279569402062183</v>
      </c>
      <c r="CN410">
        <v>24.841396637556539</v>
      </c>
      <c r="CO410">
        <v>6.7459849602930309</v>
      </c>
      <c r="CP410">
        <v>2.062399625621635</v>
      </c>
      <c r="CQ410">
        <v>57.854058404381682</v>
      </c>
      <c r="CR410">
        <v>27.051889334245288</v>
      </c>
      <c r="CS410">
        <v>30.883676699954751</v>
      </c>
      <c r="CT410">
        <v>1.343380040046076</v>
      </c>
      <c r="CU410">
        <v>50.380319202730057</v>
      </c>
      <c r="CV410">
        <v>10.650845453049779</v>
      </c>
      <c r="CW410">
        <v>40.112600566605288</v>
      </c>
      <c r="CX410">
        <v>88.989764675692953</v>
      </c>
      <c r="CY410">
        <v>96.48317647514493</v>
      </c>
    </row>
    <row r="411">
      <c r="A411" t="s">
        <v>691</v>
      </c>
      <c r="B411">
        <v>2018</v>
      </c>
      <c r="C411" t="s">
        <v>699</v>
      </c>
      <c r="D411">
        <v>267</v>
      </c>
      <c r="E411" t="s">
        <v>74</v>
      </c>
      <c r="F411" t="s">
        <v>113</v>
      </c>
      <c r="G411" t="s">
        <v>197</v>
      </c>
      <c r="H411">
        <v>0.1171204539263362</v>
      </c>
      <c r="I411">
        <v>0.11323192965869951</v>
      </c>
      <c r="J411">
        <v>0.0236119198243127</v>
      </c>
      <c r="K411">
        <v>0.039561381644649798</v>
      </c>
      <c r="L411">
        <v>0</v>
      </c>
      <c r="M411">
        <v>0.718940316090253</v>
      </c>
      <c r="N411">
        <v>0</v>
      </c>
      <c r="O411">
        <v>0.1092267048486316</v>
      </c>
      <c r="P411">
        <v>0</v>
      </c>
      <c r="Q411">
        <v>0</v>
      </c>
      <c r="R411">
        <v>0</v>
      </c>
      <c r="S411">
        <v>0.042600441054679999</v>
      </c>
      <c r="T411">
        <v>0.083396707866683004</v>
      </c>
      <c r="U411">
        <v>0.0094015006546621007</v>
      </c>
      <c r="V411">
        <v>0.010183941870930699</v>
      </c>
      <c r="W411" t="s">
        <v>344</v>
      </c>
      <c r="X411" t="s">
        <v>524</v>
      </c>
      <c r="Y411" t="s">
        <v>346</v>
      </c>
      <c r="Z411" t="s">
        <v>347</v>
      </c>
      <c r="AA411" t="s">
        <v>348</v>
      </c>
      <c r="AB411" t="s">
        <v>349</v>
      </c>
      <c r="AC411" t="s">
        <v>350</v>
      </c>
      <c r="AD411" t="s">
        <v>351</v>
      </c>
      <c r="AE411" t="s">
        <v>352</v>
      </c>
      <c r="AF411" t="s">
        <v>353</v>
      </c>
      <c r="AG411" t="s">
        <v>354</v>
      </c>
      <c r="AH411" t="s">
        <v>355</v>
      </c>
      <c r="AI411" t="s">
        <v>356</v>
      </c>
      <c r="AJ411" t="s">
        <v>357</v>
      </c>
      <c r="AK411" t="s">
        <v>358</v>
      </c>
      <c r="AL411" t="s">
        <v>359</v>
      </c>
      <c r="AM411" t="s">
        <v>360</v>
      </c>
      <c r="AN411" t="s">
        <v>361</v>
      </c>
      <c r="AO411" t="s">
        <v>362</v>
      </c>
      <c r="AP411" t="s">
        <v>363</v>
      </c>
      <c r="AQ411" t="s">
        <v>364</v>
      </c>
      <c r="AR411" t="s">
        <v>365</v>
      </c>
      <c r="AS411">
        <v>0</v>
      </c>
      <c r="AT411">
        <v>0</v>
      </c>
      <c r="AU411">
        <v>0</v>
      </c>
      <c r="AV411">
        <v>0</v>
      </c>
      <c r="AW411">
        <v>0</v>
      </c>
      <c r="AX411">
        <v>0</v>
      </c>
      <c r="AY411">
        <v>0.57419960323972496</v>
      </c>
      <c r="AZ411">
        <v>0</v>
      </c>
      <c r="BA411">
        <v>0</v>
      </c>
      <c r="BB411">
        <v>0</v>
      </c>
      <c r="BC411">
        <v>0</v>
      </c>
      <c r="BD411">
        <v>0</v>
      </c>
      <c r="BE411">
        <v>0</v>
      </c>
      <c r="BF411">
        <v>0</v>
      </c>
      <c r="BG411">
        <v>0.84832008188983998</v>
      </c>
      <c r="BH411">
        <v>0</v>
      </c>
      <c r="BI411">
        <v>0</v>
      </c>
      <c r="BJ411">
        <v>0</v>
      </c>
      <c r="BK411">
        <v>0</v>
      </c>
      <c r="BL411">
        <v>0</v>
      </c>
      <c r="BM411">
        <v>0</v>
      </c>
      <c r="BN411">
        <v>0</v>
      </c>
      <c r="BO411">
        <v>2.3605902238881078</v>
      </c>
      <c r="BP411">
        <v>2.567823454309448</v>
      </c>
      <c r="BQ411">
        <v>0.61072099380483968</v>
      </c>
      <c r="BR411">
        <v>1.279159187845426</v>
      </c>
      <c r="BS411">
        <v>0</v>
      </c>
      <c r="BT411">
        <v>3.14745363185081</v>
      </c>
      <c r="BU411">
        <v>0</v>
      </c>
      <c r="BV411">
        <v>0.96033278914776399</v>
      </c>
      <c r="BW411">
        <v>0</v>
      </c>
      <c r="BX411">
        <v>0</v>
      </c>
      <c r="BY411">
        <v>0</v>
      </c>
      <c r="BZ411">
        <v>0.6760920623867066</v>
      </c>
      <c r="CA411">
        <v>1.520779612494076</v>
      </c>
      <c r="CB411">
        <v>0.19480936527080259</v>
      </c>
      <c r="CC411">
        <v>0.31882639869766177</v>
      </c>
      <c r="CD411">
        <v>0</v>
      </c>
      <c r="CE411">
        <v>0</v>
      </c>
      <c r="CF411">
        <v>0</v>
      </c>
      <c r="CG411">
        <v>0</v>
      </c>
      <c r="CH411">
        <v>0</v>
      </c>
      <c r="CI411">
        <v>0</v>
      </c>
      <c r="CJ411">
        <v>5.2126544049586139</v>
      </c>
      <c r="CK411">
        <v>0</v>
      </c>
      <c r="CL411">
        <v>0</v>
      </c>
      <c r="CM411">
        <v>0</v>
      </c>
      <c r="CN411">
        <v>0</v>
      </c>
      <c r="CO411">
        <v>0</v>
      </c>
      <c r="CP411">
        <v>0</v>
      </c>
      <c r="CQ411">
        <v>0</v>
      </c>
      <c r="CR411">
        <v>1.6056394548892079</v>
      </c>
      <c r="CS411">
        <v>0</v>
      </c>
      <c r="CT411">
        <v>0</v>
      </c>
      <c r="CU411">
        <v>0</v>
      </c>
      <c r="CV411">
        <v>0</v>
      </c>
      <c r="CW411">
        <v>0</v>
      </c>
      <c r="CX411">
        <v>0</v>
      </c>
      <c r="CY411">
        <v>0</v>
      </c>
    </row>
    <row r="412">
      <c r="A412" t="s">
        <v>691</v>
      </c>
      <c r="B412">
        <v>2018</v>
      </c>
      <c r="C412" t="s">
        <v>699</v>
      </c>
      <c r="D412">
        <v>268</v>
      </c>
      <c r="E412" t="s">
        <v>116</v>
      </c>
      <c r="F412" t="s">
        <v>89</v>
      </c>
      <c r="G412" t="s">
        <v>737</v>
      </c>
      <c r="H412">
        <v>83.870471318372026</v>
      </c>
      <c r="I412">
        <v>83.930782183616273</v>
      </c>
      <c r="J412">
        <v>84.481076444505931</v>
      </c>
      <c r="K412">
        <v>80.476389036052268</v>
      </c>
      <c r="L412">
        <v>51.563532388197267</v>
      </c>
      <c r="M412">
        <v>80.016176393654391</v>
      </c>
      <c r="N412">
        <v>78.429579229502394</v>
      </c>
      <c r="O412">
        <v>64.337106192074714</v>
      </c>
      <c r="P412">
        <v>52.364743698746253</v>
      </c>
      <c r="Q412">
        <v>37.762157953942371</v>
      </c>
      <c r="R412">
        <v>84.216909671245162</v>
      </c>
      <c r="S412">
        <v>84.591456069250484</v>
      </c>
      <c r="T412">
        <v>83.202356155974783</v>
      </c>
      <c r="U412">
        <v>85.893697366306782</v>
      </c>
      <c r="V412">
        <v>70.924833514213859</v>
      </c>
      <c r="W412" t="s">
        <v>344</v>
      </c>
      <c r="X412" t="s">
        <v>524</v>
      </c>
      <c r="Y412" t="s">
        <v>346</v>
      </c>
      <c r="Z412" t="s">
        <v>347</v>
      </c>
      <c r="AA412" t="s">
        <v>348</v>
      </c>
      <c r="AB412" t="s">
        <v>349</v>
      </c>
      <c r="AC412" t="s">
        <v>350</v>
      </c>
      <c r="AD412" t="s">
        <v>351</v>
      </c>
      <c r="AE412" t="s">
        <v>352</v>
      </c>
      <c r="AF412" t="s">
        <v>353</v>
      </c>
      <c r="AG412" t="s">
        <v>354</v>
      </c>
      <c r="AH412" t="s">
        <v>355</v>
      </c>
      <c r="AI412" t="s">
        <v>356</v>
      </c>
      <c r="AJ412" t="s">
        <v>357</v>
      </c>
      <c r="AK412" t="s">
        <v>358</v>
      </c>
      <c r="AL412" t="s">
        <v>359</v>
      </c>
      <c r="AM412" t="s">
        <v>360</v>
      </c>
      <c r="AN412" t="s">
        <v>361</v>
      </c>
      <c r="AO412" t="s">
        <v>362</v>
      </c>
      <c r="AP412" t="s">
        <v>363</v>
      </c>
      <c r="AQ412" t="s">
        <v>364</v>
      </c>
      <c r="AR412" t="s">
        <v>365</v>
      </c>
      <c r="AS412">
        <v>83.564891956496538</v>
      </c>
      <c r="AT412">
        <v>74.4780600082278</v>
      </c>
      <c r="AU412">
        <v>53.942957749141648</v>
      </c>
      <c r="AV412">
        <v>67.004489113842808</v>
      </c>
      <c r="AW412">
        <v>77.356811652573555</v>
      </c>
      <c r="AX412">
        <v>75.305724678370254</v>
      </c>
      <c r="AY412">
        <v>75.920942177139878</v>
      </c>
      <c r="AZ412">
        <v>80.269208442141093</v>
      </c>
      <c r="BA412">
        <v>74.277506566822709</v>
      </c>
      <c r="BB412">
        <v>89.296537915326596</v>
      </c>
      <c r="BC412">
        <v>66.016468761307721</v>
      </c>
      <c r="BD412">
        <v>91.188538757070731</v>
      </c>
      <c r="BE412">
        <v>72.457144303934243</v>
      </c>
      <c r="BF412">
        <v>88.155029209257279</v>
      </c>
      <c r="BG412">
        <v>65.79522807821489</v>
      </c>
      <c r="BH412">
        <v>78.313435667860347</v>
      </c>
      <c r="BI412">
        <v>91.721038410915881</v>
      </c>
      <c r="BJ412">
        <v>81.010458349460308</v>
      </c>
      <c r="BK412">
        <v>76.832083665286461</v>
      </c>
      <c r="BL412">
        <v>86.520726112578942</v>
      </c>
      <c r="BM412">
        <v>72.159844904804501</v>
      </c>
      <c r="BN412">
        <v>81.608384035596913</v>
      </c>
      <c r="BO412">
        <v>1542.5404093986019</v>
      </c>
      <c r="BP412">
        <v>1765.5295177567691</v>
      </c>
      <c r="BQ412">
        <v>2000.287173907933</v>
      </c>
      <c r="BR412">
        <v>2344.7628111211711</v>
      </c>
      <c r="BS412">
        <v>1823.34733713944</v>
      </c>
      <c r="BT412">
        <v>310.23081504335028</v>
      </c>
      <c r="BU412">
        <v>447.73996782799992</v>
      </c>
      <c r="BV412">
        <v>498.44364206613608</v>
      </c>
      <c r="BW412">
        <v>458.13610707332742</v>
      </c>
      <c r="BX412">
        <v>353.44163254901491</v>
      </c>
      <c r="BY412">
        <v>1159.4595523179109</v>
      </c>
      <c r="BZ412">
        <v>1235.934753360729</v>
      </c>
      <c r="CA412">
        <v>1407.679434746339</v>
      </c>
      <c r="CB412">
        <v>1616.073352077372</v>
      </c>
      <c r="CC412">
        <v>1989.327992261731</v>
      </c>
      <c r="CD412">
        <v>574.02858919605762</v>
      </c>
      <c r="CE412">
        <v>304.89045464851478</v>
      </c>
      <c r="CF412">
        <v>1090.0565080489671</v>
      </c>
      <c r="CG412">
        <v>350.26815485108398</v>
      </c>
      <c r="CH412">
        <v>278.05144963533468</v>
      </c>
      <c r="CI412">
        <v>289.85598619416288</v>
      </c>
      <c r="CJ412">
        <v>661.97082017542277</v>
      </c>
      <c r="CK412">
        <v>386.04530337815959</v>
      </c>
      <c r="CL412">
        <v>538.07709718749811</v>
      </c>
      <c r="CM412">
        <v>189.6638117046478</v>
      </c>
      <c r="CN412">
        <v>311.81197366038009</v>
      </c>
      <c r="CO412">
        <v>301.8939878013046</v>
      </c>
      <c r="CP412">
        <v>404.11421978892218</v>
      </c>
      <c r="CQ412">
        <v>701.0515463352848</v>
      </c>
      <c r="CR412">
        <v>95.801620936845012</v>
      </c>
      <c r="CS412">
        <v>334.5600993018445</v>
      </c>
      <c r="CT412">
        <v>121.0094160698313</v>
      </c>
      <c r="CU412">
        <v>332.43928582191461</v>
      </c>
      <c r="CV412">
        <v>357.78572041933069</v>
      </c>
      <c r="CW412">
        <v>615.45333397286743</v>
      </c>
      <c r="CX412">
        <v>756.23447326343921</v>
      </c>
      <c r="CY412">
        <v>481.40339693209791</v>
      </c>
    </row>
    <row r="413">
      <c r="A413" t="s">
        <v>691</v>
      </c>
      <c r="B413">
        <v>2018</v>
      </c>
      <c r="C413" t="s">
        <v>699</v>
      </c>
      <c r="D413">
        <v>269</v>
      </c>
      <c r="E413" t="s">
        <v>116</v>
      </c>
      <c r="F413" t="s">
        <v>90</v>
      </c>
      <c r="G413" t="s">
        <v>738</v>
      </c>
      <c r="H413">
        <v>7.693850640614305</v>
      </c>
      <c r="I413">
        <v>8.8710239438611076</v>
      </c>
      <c r="J413">
        <v>8.2883239787910945</v>
      </c>
      <c r="K413">
        <v>15.44023882294595</v>
      </c>
      <c r="L413">
        <v>46.709856272362231</v>
      </c>
      <c r="M413">
        <v>9.4121862888767094</v>
      </c>
      <c r="N413">
        <v>17.28950001015469</v>
      </c>
      <c r="O413">
        <v>33.779893400579702</v>
      </c>
      <c r="P413">
        <v>47.097811146794427</v>
      </c>
      <c r="Q413">
        <v>61.467428239264407</v>
      </c>
      <c r="R413">
        <v>7.8087047611249707</v>
      </c>
      <c r="S413">
        <v>8.1470725603512122</v>
      </c>
      <c r="T413">
        <v>8.1418902513623888</v>
      </c>
      <c r="U413">
        <v>9.1292831118982836</v>
      </c>
      <c r="V413">
        <v>25.156938921654131</v>
      </c>
      <c r="W413" t="s">
        <v>344</v>
      </c>
      <c r="X413" t="s">
        <v>524</v>
      </c>
      <c r="Y413" t="s">
        <v>346</v>
      </c>
      <c r="Z413" t="s">
        <v>347</v>
      </c>
      <c r="AA413" t="s">
        <v>348</v>
      </c>
      <c r="AB413" t="s">
        <v>349</v>
      </c>
      <c r="AC413" t="s">
        <v>350</v>
      </c>
      <c r="AD413" t="s">
        <v>351</v>
      </c>
      <c r="AE413" t="s">
        <v>352</v>
      </c>
      <c r="AF413" t="s">
        <v>353</v>
      </c>
      <c r="AG413" t="s">
        <v>354</v>
      </c>
      <c r="AH413" t="s">
        <v>355</v>
      </c>
      <c r="AI413" t="s">
        <v>356</v>
      </c>
      <c r="AJ413" t="s">
        <v>357</v>
      </c>
      <c r="AK413" t="s">
        <v>358</v>
      </c>
      <c r="AL413" t="s">
        <v>359</v>
      </c>
      <c r="AM413" t="s">
        <v>360</v>
      </c>
      <c r="AN413" t="s">
        <v>361</v>
      </c>
      <c r="AO413" t="s">
        <v>362</v>
      </c>
      <c r="AP413" t="s">
        <v>363</v>
      </c>
      <c r="AQ413" t="s">
        <v>364</v>
      </c>
      <c r="AR413" t="s">
        <v>365</v>
      </c>
      <c r="AS413">
        <v>14.64320290883634</v>
      </c>
      <c r="AT413">
        <v>24.066765145029361</v>
      </c>
      <c r="AU413">
        <v>42.823251307396781</v>
      </c>
      <c r="AV413">
        <v>22.65319244990647</v>
      </c>
      <c r="AW413">
        <v>19.535584693918761</v>
      </c>
      <c r="AX413">
        <v>20.96247443090855</v>
      </c>
      <c r="AY413">
        <v>15.74063835565368</v>
      </c>
      <c r="AZ413">
        <v>6.5900805829564852</v>
      </c>
      <c r="BA413">
        <v>20.202748478983889</v>
      </c>
      <c r="BB413">
        <v>6.8338694235391264</v>
      </c>
      <c r="BC413">
        <v>29.185331494974388</v>
      </c>
      <c r="BD413">
        <v>7.0510702105982146</v>
      </c>
      <c r="BE413">
        <v>27.173070175120049</v>
      </c>
      <c r="BF413">
        <v>5.1821717930400846</v>
      </c>
      <c r="BG413">
        <v>22.07763405253165</v>
      </c>
      <c r="BH413">
        <v>14.62491244994394</v>
      </c>
      <c r="BI413">
        <v>7.4421165635281374</v>
      </c>
      <c r="BJ413">
        <v>10.342492126779691</v>
      </c>
      <c r="BK413">
        <v>21.745559132935959</v>
      </c>
      <c r="BL413">
        <v>9.7825122273550704</v>
      </c>
      <c r="BM413">
        <v>21.341088061867559</v>
      </c>
      <c r="BN413">
        <v>11.357722770962001</v>
      </c>
      <c r="BO413">
        <v>141.5048148707036</v>
      </c>
      <c r="BP413">
        <v>186.60679929504059</v>
      </c>
      <c r="BQ413">
        <v>196.24546520616201</v>
      </c>
      <c r="BR413">
        <v>449.86732407506832</v>
      </c>
      <c r="BS413">
        <v>1651.7156235764869</v>
      </c>
      <c r="BT413">
        <v>36.491998934975747</v>
      </c>
      <c r="BU413">
        <v>98.702559090064582</v>
      </c>
      <c r="BV413">
        <v>261.70547747242131</v>
      </c>
      <c r="BW413">
        <v>412.05601949664049</v>
      </c>
      <c r="BX413">
        <v>575.31532525161003</v>
      </c>
      <c r="BY413">
        <v>107.50664399655641</v>
      </c>
      <c r="BZ413">
        <v>119.0338904587064</v>
      </c>
      <c r="CA413">
        <v>137.75056376190739</v>
      </c>
      <c r="CB413">
        <v>171.76570124569039</v>
      </c>
      <c r="CC413">
        <v>705.61184731488629</v>
      </c>
      <c r="CD413">
        <v>100.587901333575</v>
      </c>
      <c r="CE413">
        <v>98.521993808329782</v>
      </c>
      <c r="CF413">
        <v>865.35417654563184</v>
      </c>
      <c r="CG413">
        <v>118.42030326406859</v>
      </c>
      <c r="CH413">
        <v>70.218737401094216</v>
      </c>
      <c r="CI413">
        <v>80.685747666486961</v>
      </c>
      <c r="CJ413">
        <v>137.24596907747869</v>
      </c>
      <c r="CK413">
        <v>31.694216341596899</v>
      </c>
      <c r="CL413">
        <v>146.351658250687</v>
      </c>
      <c r="CM413">
        <v>14.51498293012556</v>
      </c>
      <c r="CN413">
        <v>137.84947886691759</v>
      </c>
      <c r="CO413">
        <v>23.343676005329371</v>
      </c>
      <c r="CP413">
        <v>151.55198508826729</v>
      </c>
      <c r="CQ413">
        <v>41.21114338538888</v>
      </c>
      <c r="CR413">
        <v>32.146299822362487</v>
      </c>
      <c r="CS413">
        <v>62.478578800777441</v>
      </c>
      <c r="CT413">
        <v>9.8185344963231653</v>
      </c>
      <c r="CU413">
        <v>42.442059535246678</v>
      </c>
      <c r="CV413">
        <v>101.2630423273793</v>
      </c>
      <c r="CW413">
        <v>69.586560763741602</v>
      </c>
      <c r="CX413">
        <v>223.6543954691972</v>
      </c>
      <c r="CY413">
        <v>66.998585843449646</v>
      </c>
    </row>
    <row r="414">
      <c r="A414" t="s">
        <v>691</v>
      </c>
      <c r="B414">
        <v>2018</v>
      </c>
      <c r="C414" t="s">
        <v>699</v>
      </c>
      <c r="D414">
        <v>270</v>
      </c>
      <c r="E414" t="s">
        <v>116</v>
      </c>
      <c r="F414" t="s">
        <v>91</v>
      </c>
      <c r="G414" t="s">
        <v>197</v>
      </c>
      <c r="H414">
        <v>8.4356780410134728</v>
      </c>
      <c r="I414">
        <v>7.1981938725226717</v>
      </c>
      <c r="J414">
        <v>7.2305995767032947</v>
      </c>
      <c r="K414">
        <v>4.083372141002334</v>
      </c>
      <c r="L414">
        <v>1.7266113394407929</v>
      </c>
      <c r="M414">
        <v>10.571637317468991</v>
      </c>
      <c r="N414">
        <v>4.2809207603431512</v>
      </c>
      <c r="O414">
        <v>1.8830004073453559</v>
      </c>
      <c r="P414">
        <v>0.53744515445937513</v>
      </c>
      <c r="Q414">
        <v>0.77041380679332672</v>
      </c>
      <c r="R414">
        <v>7.9743855676294464</v>
      </c>
      <c r="S414">
        <v>7.2614713703983567</v>
      </c>
      <c r="T414">
        <v>8.6557535926628368</v>
      </c>
      <c r="U414">
        <v>4.9770195217950857</v>
      </c>
      <c r="V414">
        <v>3.9182275641328772</v>
      </c>
      <c r="W414" t="s">
        <v>344</v>
      </c>
      <c r="X414" t="s">
        <v>524</v>
      </c>
      <c r="Y414" t="s">
        <v>346</v>
      </c>
      <c r="Z414" t="s">
        <v>347</v>
      </c>
      <c r="AA414" t="s">
        <v>348</v>
      </c>
      <c r="AB414" t="s">
        <v>349</v>
      </c>
      <c r="AC414" t="s">
        <v>350</v>
      </c>
      <c r="AD414" t="s">
        <v>351</v>
      </c>
      <c r="AE414" t="s">
        <v>352</v>
      </c>
      <c r="AF414" t="s">
        <v>353</v>
      </c>
      <c r="AG414" t="s">
        <v>354</v>
      </c>
      <c r="AH414" t="s">
        <v>355</v>
      </c>
      <c r="AI414" t="s">
        <v>356</v>
      </c>
      <c r="AJ414" t="s">
        <v>357</v>
      </c>
      <c r="AK414" t="s">
        <v>358</v>
      </c>
      <c r="AL414" t="s">
        <v>359</v>
      </c>
      <c r="AM414" t="s">
        <v>360</v>
      </c>
      <c r="AN414" t="s">
        <v>361</v>
      </c>
      <c r="AO414" t="s">
        <v>362</v>
      </c>
      <c r="AP414" t="s">
        <v>363</v>
      </c>
      <c r="AQ414" t="s">
        <v>364</v>
      </c>
      <c r="AR414" t="s">
        <v>365</v>
      </c>
      <c r="AS414">
        <v>1.7919051346672961</v>
      </c>
      <c r="AT414">
        <v>1.455174846742731</v>
      </c>
      <c r="AU414">
        <v>3.2337909434614698</v>
      </c>
      <c r="AV414">
        <v>10.34231843625054</v>
      </c>
      <c r="AW414">
        <v>3.1076036535075451</v>
      </c>
      <c r="AX414">
        <v>3.7318008907211242</v>
      </c>
      <c r="AY414">
        <v>8.3384194672063074</v>
      </c>
      <c r="AZ414">
        <v>13.140710974902509</v>
      </c>
      <c r="BA414">
        <v>5.5197449541931256</v>
      </c>
      <c r="BB414">
        <v>3.8695926611341749</v>
      </c>
      <c r="BC414">
        <v>4.7981997437174364</v>
      </c>
      <c r="BD414">
        <v>1.760391032331329</v>
      </c>
      <c r="BE414">
        <v>0.36978552094529182</v>
      </c>
      <c r="BF414">
        <v>6.6627989977028079</v>
      </c>
      <c r="BG414">
        <v>12.127137869253501</v>
      </c>
      <c r="BH414">
        <v>7.0616518821953864</v>
      </c>
      <c r="BI414">
        <v>0.83684502555607332</v>
      </c>
      <c r="BJ414">
        <v>8.6470495237602343</v>
      </c>
      <c r="BK414">
        <v>1.4223572017777359</v>
      </c>
      <c r="BL414">
        <v>3.6967616600660569</v>
      </c>
      <c r="BM414">
        <v>6.4990670333278544</v>
      </c>
      <c r="BN414">
        <v>7.033893193440913</v>
      </c>
      <c r="BO414">
        <v>155.1484575488409</v>
      </c>
      <c r="BP414">
        <v>151.417911591386</v>
      </c>
      <c r="BQ414">
        <v>171.2013648694971</v>
      </c>
      <c r="BR414">
        <v>118.9732697363105</v>
      </c>
      <c r="BS414">
        <v>61.055013926174468</v>
      </c>
      <c r="BT414">
        <v>40.987307931414612</v>
      </c>
      <c r="BU414">
        <v>24.43898516784661</v>
      </c>
      <c r="BV414">
        <v>14.58830893399513</v>
      </c>
      <c r="BW414">
        <v>4.7020765010511543</v>
      </c>
      <c r="BX414">
        <v>7.2108250260339517</v>
      </c>
      <c r="BY414">
        <v>109.7876608907555</v>
      </c>
      <c r="BZ414">
        <v>106.09469613411279</v>
      </c>
      <c r="CA414">
        <v>146.44448652128989</v>
      </c>
      <c r="CB414">
        <v>93.641662526649938</v>
      </c>
      <c r="CC414">
        <v>109.9000080390591</v>
      </c>
      <c r="CD414">
        <v>12.30905410566109</v>
      </c>
      <c r="CE414">
        <v>5.9570418532311509</v>
      </c>
      <c r="CF414">
        <v>65.34708163358124</v>
      </c>
      <c r="CG414">
        <v>54.064807350339393</v>
      </c>
      <c r="CH414">
        <v>11.169975627105471</v>
      </c>
      <c r="CI414">
        <v>14.36391233309404</v>
      </c>
      <c r="CJ414">
        <v>72.704450384643707</v>
      </c>
      <c r="CK414">
        <v>63.198701636226531</v>
      </c>
      <c r="CL414">
        <v>39.985837966916883</v>
      </c>
      <c r="CM414">
        <v>8.2189266346581515</v>
      </c>
      <c r="CN414">
        <v>22.66307423250348</v>
      </c>
      <c r="CO414">
        <v>5.8280511573495488</v>
      </c>
      <c r="CP414">
        <v>2.062399625621635</v>
      </c>
      <c r="CQ414">
        <v>52.985809002150887</v>
      </c>
      <c r="CR414">
        <v>17.657807399314411</v>
      </c>
      <c r="CS414">
        <v>30.16783690811728</v>
      </c>
      <c r="CT414">
        <v>1.1040665221190049</v>
      </c>
      <c r="CU414">
        <v>35.48454146185842</v>
      </c>
      <c r="CV414">
        <v>6.6235232972289726</v>
      </c>
      <c r="CW414">
        <v>26.296407702708201</v>
      </c>
      <c r="CX414">
        <v>68.110159343278141</v>
      </c>
      <c r="CY414">
        <v>41.492551494500987</v>
      </c>
    </row>
    <row r="415">
      <c r="A415" t="s">
        <v>691</v>
      </c>
      <c r="B415">
        <v>2018</v>
      </c>
      <c r="C415" t="s">
        <v>699</v>
      </c>
      <c r="D415">
        <v>274</v>
      </c>
      <c r="E415" t="s">
        <v>76</v>
      </c>
      <c r="F415" t="s">
        <v>49</v>
      </c>
      <c r="G415" t="s">
        <v>739</v>
      </c>
      <c r="H415">
        <v>92.96122148929517</v>
      </c>
      <c r="I415">
        <v>92.589315692274155</v>
      </c>
      <c r="J415">
        <v>92.65094052855612</v>
      </c>
      <c r="K415">
        <v>92.322694364142009</v>
      </c>
      <c r="L415">
        <v>88.806972772908509</v>
      </c>
      <c r="M415">
        <v>91.96058052018769</v>
      </c>
      <c r="N415">
        <v>91.650313121491251</v>
      </c>
      <c r="O415">
        <v>91.063397681721568</v>
      </c>
      <c r="P415">
        <v>87.461580500372833</v>
      </c>
      <c r="Q415">
        <v>88.910638038980693</v>
      </c>
      <c r="R415">
        <v>93.583740715131114</v>
      </c>
      <c r="S415">
        <v>92.816509697964989</v>
      </c>
      <c r="T415">
        <v>92.146793098697515</v>
      </c>
      <c r="U415">
        <v>92.299925815291644</v>
      </c>
      <c r="V415">
        <v>91.177379807283714</v>
      </c>
      <c r="W415" t="s">
        <v>344</v>
      </c>
      <c r="X415" t="s">
        <v>524</v>
      </c>
      <c r="Y415" t="s">
        <v>346</v>
      </c>
      <c r="Z415" t="s">
        <v>347</v>
      </c>
      <c r="AA415" t="s">
        <v>348</v>
      </c>
      <c r="AB415" t="s">
        <v>349</v>
      </c>
      <c r="AC415" t="s">
        <v>350</v>
      </c>
      <c r="AD415" t="s">
        <v>351</v>
      </c>
      <c r="AE415" t="s">
        <v>352</v>
      </c>
      <c r="AF415" t="s">
        <v>353</v>
      </c>
      <c r="AG415" t="s">
        <v>354</v>
      </c>
      <c r="AH415" t="s">
        <v>355</v>
      </c>
      <c r="AI415" t="s">
        <v>356</v>
      </c>
      <c r="AJ415" t="s">
        <v>357</v>
      </c>
      <c r="AK415" t="s">
        <v>358</v>
      </c>
      <c r="AL415" t="s">
        <v>359</v>
      </c>
      <c r="AM415" t="s">
        <v>360</v>
      </c>
      <c r="AN415" t="s">
        <v>361</v>
      </c>
      <c r="AO415" t="s">
        <v>362</v>
      </c>
      <c r="AP415" t="s">
        <v>363</v>
      </c>
      <c r="AQ415" t="s">
        <v>364</v>
      </c>
      <c r="AR415" t="s">
        <v>365</v>
      </c>
      <c r="AS415">
        <v>92.674597714158253</v>
      </c>
      <c r="AT415">
        <v>93.423299564342926</v>
      </c>
      <c r="AU415">
        <v>88.849473198265301</v>
      </c>
      <c r="AV415">
        <v>91.502733406800559</v>
      </c>
      <c r="AW415">
        <v>81.197536060761152</v>
      </c>
      <c r="AX415">
        <v>95.962010521134005</v>
      </c>
      <c r="AY415">
        <v>92.993870576325619</v>
      </c>
      <c r="AZ415">
        <v>93.21560673562567</v>
      </c>
      <c r="BA415">
        <v>94.779208666165829</v>
      </c>
      <c r="BB415">
        <v>90.286389422103468</v>
      </c>
      <c r="BC415">
        <v>95.901734555121095</v>
      </c>
      <c r="BD415">
        <v>94.943800087170388</v>
      </c>
      <c r="BE415">
        <v>84.699338339974744</v>
      </c>
      <c r="BF415">
        <v>94.869380306161219</v>
      </c>
      <c r="BG415">
        <v>94.116097117926444</v>
      </c>
      <c r="BH415">
        <v>92.413361844407532</v>
      </c>
      <c r="BI415">
        <v>93.94541274591127</v>
      </c>
      <c r="BJ415">
        <v>86.90503769229376</v>
      </c>
      <c r="BK415">
        <v>96.509816660407694</v>
      </c>
      <c r="BL415">
        <v>91.642361581898712</v>
      </c>
      <c r="BM415">
        <v>90.939448740908617</v>
      </c>
      <c r="BN415">
        <v>90.644840459792235</v>
      </c>
      <c r="BO415">
        <v>1873.655226663891</v>
      </c>
      <c r="BP415">
        <v>2098.3313508645278</v>
      </c>
      <c r="BQ415">
        <v>2396.4114268374642</v>
      </c>
      <c r="BR415">
        <v>2984.824416529691</v>
      </c>
      <c r="BS415">
        <v>3514.0493036988992</v>
      </c>
      <c r="BT415">
        <v>402.59484225257751</v>
      </c>
      <c r="BU415">
        <v>592.34637862324143</v>
      </c>
      <c r="BV415">
        <v>800.63906355273775</v>
      </c>
      <c r="BW415">
        <v>848.22109490741991</v>
      </c>
      <c r="BX415">
        <v>904.90427034228389</v>
      </c>
      <c r="BY415">
        <v>1399.8130375541591</v>
      </c>
      <c r="BZ415">
        <v>1471.6768365484061</v>
      </c>
      <c r="CA415">
        <v>1680.3416811755581</v>
      </c>
      <c r="CB415">
        <v>1912.555306125802</v>
      </c>
      <c r="CC415">
        <v>2854.1792135123069</v>
      </c>
      <c r="CD415">
        <v>652.58369299005767</v>
      </c>
      <c r="CE415">
        <v>387.71715403232002</v>
      </c>
      <c r="CF415">
        <v>2094.2327195098042</v>
      </c>
      <c r="CG415">
        <v>605.93088895035942</v>
      </c>
      <c r="CH415">
        <v>339.38165444561957</v>
      </c>
      <c r="CI415">
        <v>383.70212371342279</v>
      </c>
      <c r="CJ415">
        <v>844.20975974004079</v>
      </c>
      <c r="CK415">
        <v>481.22518447003068</v>
      </c>
      <c r="CL415">
        <v>833.56784649320969</v>
      </c>
      <c r="CM415">
        <v>202.5731522994152</v>
      </c>
      <c r="CN415">
        <v>463.67134180847449</v>
      </c>
      <c r="CO415">
        <v>325.29367508591338</v>
      </c>
      <c r="CP415">
        <v>487.84163109129452</v>
      </c>
      <c r="CQ415">
        <v>776.03549586609006</v>
      </c>
      <c r="CR415">
        <v>177.1998252305963</v>
      </c>
      <c r="CS415">
        <v>419.80219513596421</v>
      </c>
      <c r="CT415">
        <v>128.64533466304891</v>
      </c>
      <c r="CU415">
        <v>392.82988442188417</v>
      </c>
      <c r="CV415">
        <v>483.79596844841188</v>
      </c>
      <c r="CW415">
        <v>711.80272317740673</v>
      </c>
      <c r="CX415">
        <v>1006.11486761885</v>
      </c>
      <c r="CY415">
        <v>669.11460540229382</v>
      </c>
    </row>
    <row r="416">
      <c r="A416" t="s">
        <v>691</v>
      </c>
      <c r="B416">
        <v>2018</v>
      </c>
      <c r="C416" t="s">
        <v>699</v>
      </c>
      <c r="D416">
        <v>275</v>
      </c>
      <c r="E416" t="s">
        <v>76</v>
      </c>
      <c r="F416" t="s">
        <v>48</v>
      </c>
      <c r="G416" t="s">
        <v>197</v>
      </c>
      <c r="H416">
        <v>7.013262486473419</v>
      </c>
      <c r="I416">
        <v>7.1930167020114153</v>
      </c>
      <c r="J416">
        <v>7.1554352894727487</v>
      </c>
      <c r="K416">
        <v>7.3754634286456913</v>
      </c>
      <c r="L416">
        <v>11.11749821409648</v>
      </c>
      <c r="M416">
        <v>8.0394194798123024</v>
      </c>
      <c r="N416">
        <v>8.0185320908321103</v>
      </c>
      <c r="O416">
        <v>8.7817642301323851</v>
      </c>
      <c r="P416">
        <v>12.538419499627111</v>
      </c>
      <c r="Q416">
        <v>11.08936196101936</v>
      </c>
      <c r="R416">
        <v>6.3818772774390897</v>
      </c>
      <c r="S416">
        <v>6.9531754049370376</v>
      </c>
      <c r="T416">
        <v>7.5083182389320973</v>
      </c>
      <c r="U416">
        <v>7.4399492557302018</v>
      </c>
      <c r="V416">
        <v>8.6994524495272696</v>
      </c>
      <c r="W416" t="s">
        <v>344</v>
      </c>
      <c r="X416" t="s">
        <v>524</v>
      </c>
      <c r="Y416" t="s">
        <v>346</v>
      </c>
      <c r="Z416" t="s">
        <v>347</v>
      </c>
      <c r="AA416" t="s">
        <v>348</v>
      </c>
      <c r="AB416" t="s">
        <v>349</v>
      </c>
      <c r="AC416" t="s">
        <v>350</v>
      </c>
      <c r="AD416" t="s">
        <v>351</v>
      </c>
      <c r="AE416" t="s">
        <v>352</v>
      </c>
      <c r="AF416" t="s">
        <v>353</v>
      </c>
      <c r="AG416" t="s">
        <v>354</v>
      </c>
      <c r="AH416" t="s">
        <v>355</v>
      </c>
      <c r="AI416" t="s">
        <v>356</v>
      </c>
      <c r="AJ416" t="s">
        <v>357</v>
      </c>
      <c r="AK416" t="s">
        <v>358</v>
      </c>
      <c r="AL416" t="s">
        <v>359</v>
      </c>
      <c r="AM416" t="s">
        <v>360</v>
      </c>
      <c r="AN416" t="s">
        <v>361</v>
      </c>
      <c r="AO416" t="s">
        <v>362</v>
      </c>
      <c r="AP416" t="s">
        <v>363</v>
      </c>
      <c r="AQ416" t="s">
        <v>364</v>
      </c>
      <c r="AR416" t="s">
        <v>365</v>
      </c>
      <c r="AS416">
        <v>6.595926403201247</v>
      </c>
      <c r="AT416">
        <v>6.576700435657032</v>
      </c>
      <c r="AU416">
        <v>10.9218487192309</v>
      </c>
      <c r="AV416">
        <v>8.4972665931993436</v>
      </c>
      <c r="AW416">
        <v>18.802463939238759</v>
      </c>
      <c r="AX416">
        <v>4.0379894788660788</v>
      </c>
      <c r="AY416">
        <v>6.5286388163013589</v>
      </c>
      <c r="AZ416">
        <v>6.7843932643742262</v>
      </c>
      <c r="BA416">
        <v>4.6213049946165672</v>
      </c>
      <c r="BB416">
        <v>9.7136105778964161</v>
      </c>
      <c r="BC416">
        <v>3.9918959562928</v>
      </c>
      <c r="BD416">
        <v>5.0561999128298476</v>
      </c>
      <c r="BE416">
        <v>15.300661660024931</v>
      </c>
      <c r="BF416">
        <v>5.1306196938389039</v>
      </c>
      <c r="BG416">
        <v>5.1796271085816938</v>
      </c>
      <c r="BH416">
        <v>7.586638155592297</v>
      </c>
      <c r="BI416">
        <v>5.8509565905515863</v>
      </c>
      <c r="BJ416">
        <v>12.884884519099961</v>
      </c>
      <c r="BK416">
        <v>3.4901833395923418</v>
      </c>
      <c r="BL416">
        <v>8.3576384181012884</v>
      </c>
      <c r="BM416">
        <v>9.0605512590910422</v>
      </c>
      <c r="BN416">
        <v>9.3551595402077936</v>
      </c>
      <c r="BO416">
        <v>141.35395063908331</v>
      </c>
      <c r="BP416">
        <v>163.01375963600671</v>
      </c>
      <c r="BQ416">
        <v>185.07493603266241</v>
      </c>
      <c r="BR416">
        <v>238.451265711693</v>
      </c>
      <c r="BS416">
        <v>439.91407023883397</v>
      </c>
      <c r="BT416">
        <v>35.195828462248677</v>
      </c>
      <c r="BU416">
        <v>51.824683234659588</v>
      </c>
      <c r="BV416">
        <v>77.21020375418523</v>
      </c>
      <c r="BW416">
        <v>121.60027129096891</v>
      </c>
      <c r="BX416">
        <v>112.8640083484519</v>
      </c>
      <c r="BY416">
        <v>95.459264064077644</v>
      </c>
      <c r="BZ416">
        <v>110.2479205176175</v>
      </c>
      <c r="CA416">
        <v>136.9178423702148</v>
      </c>
      <c r="CB416">
        <v>154.16387717178529</v>
      </c>
      <c r="CC416">
        <v>272.32408304407022</v>
      </c>
      <c r="CD416">
        <v>46.446319887656763</v>
      </c>
      <c r="CE416">
        <v>27.294043217558212</v>
      </c>
      <c r="CF416">
        <v>257.43419878595472</v>
      </c>
      <c r="CG416">
        <v>56.268879723792047</v>
      </c>
      <c r="CH416">
        <v>78.588731000135425</v>
      </c>
      <c r="CI416">
        <v>16.1458178101859</v>
      </c>
      <c r="CJ416">
        <v>59.267783697804298</v>
      </c>
      <c r="CK416">
        <v>35.024402184338868</v>
      </c>
      <c r="CL416">
        <v>40.643631726437803</v>
      </c>
      <c r="CM416">
        <v>21.794167731905059</v>
      </c>
      <c r="CN416">
        <v>19.30025314975148</v>
      </c>
      <c r="CO416">
        <v>17.32340447826407</v>
      </c>
      <c r="CP416">
        <v>88.127013590609607</v>
      </c>
      <c r="CQ416">
        <v>41.968683524224751</v>
      </c>
      <c r="CR416">
        <v>9.7520939191762839</v>
      </c>
      <c r="CS416">
        <v>34.463494107942623</v>
      </c>
      <c r="CT416">
        <v>8.0120811297754333</v>
      </c>
      <c r="CU416">
        <v>58.242511951366353</v>
      </c>
      <c r="CV416">
        <v>17.496009082496759</v>
      </c>
      <c r="CW416">
        <v>64.915282437588999</v>
      </c>
      <c r="CX416">
        <v>100.2420341975686</v>
      </c>
      <c r="CY416">
        <v>69.057144923745284</v>
      </c>
    </row>
    <row r="417">
      <c r="A417" t="s">
        <v>691</v>
      </c>
      <c r="B417">
        <v>2018</v>
      </c>
      <c r="C417" t="s">
        <v>699</v>
      </c>
      <c r="D417">
        <v>276</v>
      </c>
      <c r="E417" t="s">
        <v>76</v>
      </c>
      <c r="F417" t="s">
        <v>114</v>
      </c>
      <c r="G417" t="s">
        <v>197</v>
      </c>
      <c r="H417">
        <v>0.0255160242313936</v>
      </c>
      <c r="I417">
        <v>0.21766760571454841</v>
      </c>
      <c r="J417">
        <v>0.1936241819712039</v>
      </c>
      <c r="K417">
        <v>0.30184220721228933</v>
      </c>
      <c r="L417">
        <v>0.075529012994487096</v>
      </c>
      <c r="M417">
        <v>0</v>
      </c>
      <c r="N417">
        <v>0.33115478767680262</v>
      </c>
      <c r="O417">
        <v>0.15483808814597599</v>
      </c>
      <c r="P417">
        <v>0</v>
      </c>
      <c r="Q417">
        <v>0</v>
      </c>
      <c r="R417">
        <v>0.034382007429799598</v>
      </c>
      <c r="S417">
        <v>0.2303148970978105</v>
      </c>
      <c r="T417">
        <v>0.34488866237040439</v>
      </c>
      <c r="U417">
        <v>0.26012492897822442</v>
      </c>
      <c r="V417">
        <v>0.1231677431887046</v>
      </c>
      <c r="W417" t="s">
        <v>344</v>
      </c>
      <c r="X417" t="s">
        <v>524</v>
      </c>
      <c r="Y417" t="s">
        <v>346</v>
      </c>
      <c r="Z417" t="s">
        <v>347</v>
      </c>
      <c r="AA417" t="s">
        <v>348</v>
      </c>
      <c r="AB417" t="s">
        <v>349</v>
      </c>
      <c r="AC417" t="s">
        <v>350</v>
      </c>
      <c r="AD417" t="s">
        <v>351</v>
      </c>
      <c r="AE417" t="s">
        <v>352</v>
      </c>
      <c r="AF417" t="s">
        <v>353</v>
      </c>
      <c r="AG417" t="s">
        <v>354</v>
      </c>
      <c r="AH417" t="s">
        <v>355</v>
      </c>
      <c r="AI417" t="s">
        <v>356</v>
      </c>
      <c r="AJ417" t="s">
        <v>357</v>
      </c>
      <c r="AK417" t="s">
        <v>358</v>
      </c>
      <c r="AL417" t="s">
        <v>359</v>
      </c>
      <c r="AM417" t="s">
        <v>360</v>
      </c>
      <c r="AN417" t="s">
        <v>361</v>
      </c>
      <c r="AO417" t="s">
        <v>362</v>
      </c>
      <c r="AP417" t="s">
        <v>363</v>
      </c>
      <c r="AQ417" t="s">
        <v>364</v>
      </c>
      <c r="AR417" t="s">
        <v>365</v>
      </c>
      <c r="AS417">
        <v>0.72947588264058583</v>
      </c>
      <c r="AT417">
        <v>0</v>
      </c>
      <c r="AU417">
        <v>0.22867808250353169</v>
      </c>
      <c r="AV417">
        <v>0</v>
      </c>
      <c r="AW417">
        <v>0</v>
      </c>
      <c r="AX417">
        <v>0</v>
      </c>
      <c r="AY417">
        <v>0.47749060737318988</v>
      </c>
      <c r="AZ417">
        <v>0</v>
      </c>
      <c r="BA417">
        <v>0.59948633921754735</v>
      </c>
      <c r="BB417">
        <v>0</v>
      </c>
      <c r="BC417">
        <v>0.1063694885861089</v>
      </c>
      <c r="BD417">
        <v>0</v>
      </c>
      <c r="BE417">
        <v>0</v>
      </c>
      <c r="BF417">
        <v>0</v>
      </c>
      <c r="BG417">
        <v>0.70427577349185988</v>
      </c>
      <c r="BH417">
        <v>0</v>
      </c>
      <c r="BI417">
        <v>0.20363066353733941</v>
      </c>
      <c r="BJ417">
        <v>0.21007778860621421</v>
      </c>
      <c r="BK417">
        <v>0</v>
      </c>
      <c r="BL417">
        <v>0</v>
      </c>
      <c r="BM417">
        <v>0</v>
      </c>
      <c r="BN417">
        <v>0</v>
      </c>
      <c r="BO417">
        <v>0.51428145412588488</v>
      </c>
      <c r="BP417">
        <v>4.9329532000911751</v>
      </c>
      <c r="BQ417">
        <v>5.0080787042290007</v>
      </c>
      <c r="BR417">
        <v>9.7586622252695161</v>
      </c>
      <c r="BS417">
        <v>2.988646805933119</v>
      </c>
      <c r="BT417">
        <v>0</v>
      </c>
      <c r="BU417">
        <v>2.1402909882487342</v>
      </c>
      <c r="BV417">
        <v>1.3613529151282029</v>
      </c>
      <c r="BW417">
        <v>0</v>
      </c>
      <c r="BX417">
        <v>0</v>
      </c>
      <c r="BY417">
        <v>0.51428145412588488</v>
      </c>
      <c r="BZ417">
        <v>3.6518190597109772</v>
      </c>
      <c r="CA417">
        <v>6.2892128446091986</v>
      </c>
      <c r="CB417">
        <v>5.3900727305945191</v>
      </c>
      <c r="CC417">
        <v>3.8555923972311801</v>
      </c>
      <c r="CD417">
        <v>5.1367265376113771</v>
      </c>
      <c r="CE417">
        <v>0</v>
      </c>
      <c r="CF417">
        <v>5.3900727305945191</v>
      </c>
      <c r="CG417">
        <v>0</v>
      </c>
      <c r="CH417">
        <v>0</v>
      </c>
      <c r="CI417">
        <v>0</v>
      </c>
      <c r="CJ417">
        <v>4.3347182822957846</v>
      </c>
      <c r="CK417">
        <v>0</v>
      </c>
      <c r="CL417">
        <v>5.2723856193373724</v>
      </c>
      <c r="CM417">
        <v>0</v>
      </c>
      <c r="CN417">
        <v>0.51428145412588488</v>
      </c>
      <c r="CO417">
        <v>0</v>
      </c>
      <c r="CP417">
        <v>0</v>
      </c>
      <c r="CQ417">
        <v>0</v>
      </c>
      <c r="CR417">
        <v>1.325995741414252</v>
      </c>
      <c r="CS417">
        <v>0</v>
      </c>
      <c r="CT417">
        <v>0.27884421487689781</v>
      </c>
      <c r="CU417">
        <v>0.94959780939260752</v>
      </c>
      <c r="CV417">
        <v>0</v>
      </c>
      <c r="CW417">
        <v>0</v>
      </c>
      <c r="CX417">
        <v>0</v>
      </c>
      <c r="CY417">
        <v>0</v>
      </c>
    </row>
    <row r="418">
      <c r="A418" t="s">
        <v>691</v>
      </c>
      <c r="B418">
        <v>2018</v>
      </c>
      <c r="C418" t="s">
        <v>699</v>
      </c>
      <c r="D418">
        <v>341</v>
      </c>
      <c r="E418" t="s">
        <v>148</v>
      </c>
      <c r="F418" t="s">
        <v>49</v>
      </c>
      <c r="G418" t="s">
        <v>836</v>
      </c>
      <c r="H418">
        <v>0.023126734505087902</v>
      </c>
      <c r="I418">
        <v>0.026089225150012999</v>
      </c>
      <c r="J418">
        <v>0.20057306590257881</v>
      </c>
      <c r="K418">
        <v>1.138111350353737</v>
      </c>
      <c r="L418">
        <v>13.896366083445489</v>
      </c>
      <c r="M418">
        <v>0.072992700729927001</v>
      </c>
      <c r="N418">
        <v>1.470588235294118</v>
      </c>
      <c r="O418">
        <v>4.1575492341356668</v>
      </c>
      <c r="P418">
        <v>7.5829383886255934</v>
      </c>
      <c r="Q418">
        <v>32.549019607843142</v>
      </c>
      <c r="R418">
        <v>0</v>
      </c>
      <c r="S418">
        <v>0.067567567567567599</v>
      </c>
      <c r="T418">
        <v>0</v>
      </c>
      <c r="U418">
        <v>0.37562604340567612</v>
      </c>
      <c r="V418">
        <v>4.434589800443459</v>
      </c>
      <c r="W418" t="s">
        <v>344</v>
      </c>
      <c r="X418" t="s">
        <v>524</v>
      </c>
      <c r="Y418" t="s">
        <v>346</v>
      </c>
      <c r="Z418" t="s">
        <v>347</v>
      </c>
      <c r="AA418" t="s">
        <v>348</v>
      </c>
      <c r="AB418" t="s">
        <v>349</v>
      </c>
      <c r="AC418" t="s">
        <v>350</v>
      </c>
      <c r="AD418" t="s">
        <v>351</v>
      </c>
      <c r="AE418" t="s">
        <v>352</v>
      </c>
      <c r="AF418" t="s">
        <v>353</v>
      </c>
      <c r="AG418" t="s">
        <v>354</v>
      </c>
      <c r="AH418" t="s">
        <v>355</v>
      </c>
      <c r="AI418" t="s">
        <v>356</v>
      </c>
      <c r="AJ418" t="s">
        <v>357</v>
      </c>
      <c r="AK418" t="s">
        <v>358</v>
      </c>
      <c r="AL418" t="s">
        <v>359</v>
      </c>
      <c r="AM418" t="s">
        <v>360</v>
      </c>
      <c r="AN418" t="s">
        <v>361</v>
      </c>
      <c r="AO418" t="s">
        <v>362</v>
      </c>
      <c r="AP418" t="s">
        <v>363</v>
      </c>
      <c r="AQ418" t="s">
        <v>364</v>
      </c>
      <c r="AR418" t="s">
        <v>365</v>
      </c>
      <c r="AS418">
        <v>2.550335570469799</v>
      </c>
      <c r="AT418">
        <v>1.359516616314199</v>
      </c>
      <c r="AU418">
        <v>11.221719457013579</v>
      </c>
      <c r="AV418">
        <v>2.1244309559939301</v>
      </c>
      <c r="AW418">
        <v>0.39893617021276601</v>
      </c>
      <c r="AX418">
        <v>1.059602649006623</v>
      </c>
      <c r="AY418">
        <v>0.27051397655545539</v>
      </c>
      <c r="AZ418">
        <v>0.53648068669527893</v>
      </c>
      <c r="BA418">
        <v>4.3224299065420562</v>
      </c>
      <c r="BB418">
        <v>1.2893982808022919</v>
      </c>
      <c r="BC418">
        <v>3.8863976083707019</v>
      </c>
      <c r="BD418">
        <v>1.606425702811245</v>
      </c>
      <c r="BE418">
        <v>4.5454545454545459</v>
      </c>
      <c r="BF418">
        <v>1.735357917570499</v>
      </c>
      <c r="BG418">
        <v>1.272984441301273</v>
      </c>
      <c r="BH418">
        <v>3.9267015706806281</v>
      </c>
      <c r="BI418">
        <v>1.2635379061371841</v>
      </c>
      <c r="BJ418">
        <v>2.0862308762169679</v>
      </c>
      <c r="BK418">
        <v>1.8518518518518521</v>
      </c>
      <c r="BL418">
        <v>1.449275362318841</v>
      </c>
      <c r="BM418">
        <v>4.3282236248872863</v>
      </c>
      <c r="BN418">
        <v>0.53191489361702127</v>
      </c>
      <c r="BO418">
        <v>1</v>
      </c>
      <c r="BP418">
        <v>1</v>
      </c>
      <c r="BQ418">
        <v>7</v>
      </c>
      <c r="BR418">
        <v>37</v>
      </c>
      <c r="BS418">
        <v>413</v>
      </c>
      <c r="BT418">
        <v>1</v>
      </c>
      <c r="BU418">
        <v>16</v>
      </c>
      <c r="BV418">
        <v>38</v>
      </c>
      <c r="BW418">
        <v>64</v>
      </c>
      <c r="BX418">
        <v>249</v>
      </c>
      <c r="BY418">
        <v>0</v>
      </c>
      <c r="BZ418">
        <v>2</v>
      </c>
      <c r="CA418">
        <v>0</v>
      </c>
      <c r="CB418">
        <v>9</v>
      </c>
      <c r="CC418">
        <v>80</v>
      </c>
      <c r="CD418">
        <v>19</v>
      </c>
      <c r="CE418">
        <v>9</v>
      </c>
      <c r="CF418">
        <v>124</v>
      </c>
      <c r="CG418">
        <v>14</v>
      </c>
      <c r="CH418">
        <v>3</v>
      </c>
      <c r="CI418">
        <v>8</v>
      </c>
      <c r="CJ418">
        <v>3</v>
      </c>
      <c r="CK418">
        <v>5</v>
      </c>
      <c r="CL418">
        <v>37</v>
      </c>
      <c r="CM418">
        <v>9</v>
      </c>
      <c r="CN418">
        <v>26</v>
      </c>
      <c r="CO418">
        <v>12</v>
      </c>
      <c r="CP418">
        <v>34</v>
      </c>
      <c r="CQ418">
        <v>16</v>
      </c>
      <c r="CR418">
        <v>9</v>
      </c>
      <c r="CS418">
        <v>30</v>
      </c>
      <c r="CT418">
        <v>7</v>
      </c>
      <c r="CU418">
        <v>15</v>
      </c>
      <c r="CV418">
        <v>13</v>
      </c>
      <c r="CW418">
        <v>12</v>
      </c>
      <c r="CX418">
        <v>48</v>
      </c>
      <c r="CY418">
        <v>6</v>
      </c>
    </row>
    <row r="419">
      <c r="A419" t="s">
        <v>691</v>
      </c>
      <c r="B419">
        <v>2018</v>
      </c>
      <c r="C419" t="s">
        <v>699</v>
      </c>
      <c r="D419">
        <v>342</v>
      </c>
      <c r="E419" t="s">
        <v>148</v>
      </c>
      <c r="F419" t="s">
        <v>48</v>
      </c>
      <c r="G419" t="s">
        <v>197</v>
      </c>
      <c r="H419">
        <v>99.976873265494916</v>
      </c>
      <c r="I419">
        <v>99.973910774849983</v>
      </c>
      <c r="J419">
        <v>99.799426934097426</v>
      </c>
      <c r="K419">
        <v>98.861888649646261</v>
      </c>
      <c r="L419">
        <v>86.103633916554514</v>
      </c>
      <c r="M419">
        <v>99.927007299270073</v>
      </c>
      <c r="N419">
        <v>98.529411764705884</v>
      </c>
      <c r="O419">
        <v>95.842450765864328</v>
      </c>
      <c r="P419">
        <v>92.417061611374407</v>
      </c>
      <c r="Q419">
        <v>67.450980392156865</v>
      </c>
      <c r="R419">
        <v>100</v>
      </c>
      <c r="S419">
        <v>99.932432432432421</v>
      </c>
      <c r="T419">
        <v>100</v>
      </c>
      <c r="U419">
        <v>99.624373956594326</v>
      </c>
      <c r="V419">
        <v>95.565410199556538</v>
      </c>
      <c r="W419" t="s">
        <v>344</v>
      </c>
      <c r="X419" t="s">
        <v>524</v>
      </c>
      <c r="Y419" t="s">
        <v>346</v>
      </c>
      <c r="Z419" t="s">
        <v>347</v>
      </c>
      <c r="AA419" t="s">
        <v>348</v>
      </c>
      <c r="AB419" t="s">
        <v>349</v>
      </c>
      <c r="AC419" t="s">
        <v>350</v>
      </c>
      <c r="AD419" t="s">
        <v>351</v>
      </c>
      <c r="AE419" t="s">
        <v>352</v>
      </c>
      <c r="AF419" t="s">
        <v>353</v>
      </c>
      <c r="AG419" t="s">
        <v>354</v>
      </c>
      <c r="AH419" t="s">
        <v>355</v>
      </c>
      <c r="AI419" t="s">
        <v>356</v>
      </c>
      <c r="AJ419" t="s">
        <v>357</v>
      </c>
      <c r="AK419" t="s">
        <v>358</v>
      </c>
      <c r="AL419" t="s">
        <v>359</v>
      </c>
      <c r="AM419" t="s">
        <v>360</v>
      </c>
      <c r="AN419" t="s">
        <v>361</v>
      </c>
      <c r="AO419" t="s">
        <v>362</v>
      </c>
      <c r="AP419" t="s">
        <v>363</v>
      </c>
      <c r="AQ419" t="s">
        <v>364</v>
      </c>
      <c r="AR419" t="s">
        <v>365</v>
      </c>
      <c r="AS419">
        <v>97.449664429530202</v>
      </c>
      <c r="AT419">
        <v>98.64048338368579</v>
      </c>
      <c r="AU419">
        <v>88.778280542986423</v>
      </c>
      <c r="AV419">
        <v>97.87556904400607</v>
      </c>
      <c r="AW419">
        <v>99.601063829787222</v>
      </c>
      <c r="AX419">
        <v>98.940397350993379</v>
      </c>
      <c r="AY419">
        <v>99.729486023444551</v>
      </c>
      <c r="AZ419">
        <v>99.463519313304715</v>
      </c>
      <c r="BA419">
        <v>95.677570093457945</v>
      </c>
      <c r="BB419">
        <v>98.710601719197712</v>
      </c>
      <c r="BC419">
        <v>96.1136023916293</v>
      </c>
      <c r="BD419">
        <v>98.393574297188763</v>
      </c>
      <c r="BE419">
        <v>95.454545454545453</v>
      </c>
      <c r="BF419">
        <v>98.264642082429503</v>
      </c>
      <c r="BG419">
        <v>98.727015558698724</v>
      </c>
      <c r="BH419">
        <v>96.073298429319379</v>
      </c>
      <c r="BI419">
        <v>98.736462093862826</v>
      </c>
      <c r="BJ419">
        <v>97.913769123783041</v>
      </c>
      <c r="BK419">
        <v>98.148148148148152</v>
      </c>
      <c r="BL419">
        <v>98.550724637681171</v>
      </c>
      <c r="BM419">
        <v>95.671776375112714</v>
      </c>
      <c r="BN419">
        <v>99.468085106382972</v>
      </c>
      <c r="BO419">
        <v>4323</v>
      </c>
      <c r="BP419">
        <v>3832</v>
      </c>
      <c r="BQ419">
        <v>3483</v>
      </c>
      <c r="BR419">
        <v>3214</v>
      </c>
      <c r="BS419">
        <v>2559</v>
      </c>
      <c r="BT419">
        <v>1369</v>
      </c>
      <c r="BU419">
        <v>1072</v>
      </c>
      <c r="BV419">
        <v>876</v>
      </c>
      <c r="BW419">
        <v>780</v>
      </c>
      <c r="BX419">
        <v>516</v>
      </c>
      <c r="BY419">
        <v>3138</v>
      </c>
      <c r="BZ419">
        <v>2958</v>
      </c>
      <c r="CA419">
        <v>2591</v>
      </c>
      <c r="CB419">
        <v>2387</v>
      </c>
      <c r="CC419">
        <v>1724</v>
      </c>
      <c r="CD419">
        <v>726</v>
      </c>
      <c r="CE419">
        <v>653</v>
      </c>
      <c r="CF419">
        <v>981</v>
      </c>
      <c r="CG419">
        <v>645</v>
      </c>
      <c r="CH419">
        <v>749</v>
      </c>
      <c r="CI419">
        <v>747</v>
      </c>
      <c r="CJ419">
        <v>1106</v>
      </c>
      <c r="CK419">
        <v>927</v>
      </c>
      <c r="CL419">
        <v>819</v>
      </c>
      <c r="CM419">
        <v>689</v>
      </c>
      <c r="CN419">
        <v>643</v>
      </c>
      <c r="CO419">
        <v>735</v>
      </c>
      <c r="CP419">
        <v>714</v>
      </c>
      <c r="CQ419">
        <v>906</v>
      </c>
      <c r="CR419">
        <v>698</v>
      </c>
      <c r="CS419">
        <v>734</v>
      </c>
      <c r="CT419">
        <v>547</v>
      </c>
      <c r="CU419">
        <v>704</v>
      </c>
      <c r="CV419">
        <v>689</v>
      </c>
      <c r="CW419">
        <v>816</v>
      </c>
      <c r="CX419">
        <v>1061</v>
      </c>
      <c r="CY419">
        <v>1122</v>
      </c>
    </row>
    <row r="420">
      <c r="A420" t="s">
        <v>691</v>
      </c>
      <c r="B420">
        <v>2018</v>
      </c>
      <c r="C420" t="s">
        <v>699</v>
      </c>
      <c r="D420">
        <v>343</v>
      </c>
      <c r="E420" t="s">
        <v>143</v>
      </c>
      <c r="F420" t="s">
        <v>49</v>
      </c>
      <c r="G420" t="s">
        <v>837</v>
      </c>
      <c r="H420">
        <v>0.092506938020351495</v>
      </c>
      <c r="I420">
        <v>0.2608922515001304</v>
      </c>
      <c r="J420">
        <v>0.60171919770773641</v>
      </c>
      <c r="K420">
        <v>2.768378960319902</v>
      </c>
      <c r="L420">
        <v>20.154777927321671</v>
      </c>
      <c r="M420">
        <v>0.218978102189781</v>
      </c>
      <c r="N420">
        <v>3.3088235294117649</v>
      </c>
      <c r="O420">
        <v>8.0962800875273526</v>
      </c>
      <c r="P420">
        <v>13.03317535545024</v>
      </c>
      <c r="Q420">
        <v>42.352941176470587</v>
      </c>
      <c r="R420">
        <v>0.031867431485022302</v>
      </c>
      <c r="S420">
        <v>0.16891891891891889</v>
      </c>
      <c r="T420">
        <v>0.42454650714010028</v>
      </c>
      <c r="U420">
        <v>1.043405676126878</v>
      </c>
      <c r="V420">
        <v>7.4833702882483362</v>
      </c>
      <c r="W420" t="s">
        <v>344</v>
      </c>
      <c r="X420" t="s">
        <v>524</v>
      </c>
      <c r="Y420" t="s">
        <v>346</v>
      </c>
      <c r="Z420" t="s">
        <v>347</v>
      </c>
      <c r="AA420" t="s">
        <v>348</v>
      </c>
      <c r="AB420" t="s">
        <v>349</v>
      </c>
      <c r="AC420" t="s">
        <v>350</v>
      </c>
      <c r="AD420" t="s">
        <v>351</v>
      </c>
      <c r="AE420" t="s">
        <v>352</v>
      </c>
      <c r="AF420" t="s">
        <v>353</v>
      </c>
      <c r="AG420" t="s">
        <v>354</v>
      </c>
      <c r="AH420" t="s">
        <v>355</v>
      </c>
      <c r="AI420" t="s">
        <v>356</v>
      </c>
      <c r="AJ420" t="s">
        <v>357</v>
      </c>
      <c r="AK420" t="s">
        <v>358</v>
      </c>
      <c r="AL420" t="s">
        <v>359</v>
      </c>
      <c r="AM420" t="s">
        <v>360</v>
      </c>
      <c r="AN420" t="s">
        <v>361</v>
      </c>
      <c r="AO420" t="s">
        <v>362</v>
      </c>
      <c r="AP420" t="s">
        <v>363</v>
      </c>
      <c r="AQ420" t="s">
        <v>364</v>
      </c>
      <c r="AR420" t="s">
        <v>365</v>
      </c>
      <c r="AS420">
        <v>3.624161073825503</v>
      </c>
      <c r="AT420">
        <v>2.2658610271903319</v>
      </c>
      <c r="AU420">
        <v>17.375565610859731</v>
      </c>
      <c r="AV420">
        <v>3.1866464339908949</v>
      </c>
      <c r="AW420">
        <v>0.66489361702127658</v>
      </c>
      <c r="AX420">
        <v>1.324503311258278</v>
      </c>
      <c r="AY420">
        <v>0.7213706041478809</v>
      </c>
      <c r="AZ420">
        <v>0.53648068669527893</v>
      </c>
      <c r="BA420">
        <v>8.5280373831775691</v>
      </c>
      <c r="BB420">
        <v>2.1489971346704868</v>
      </c>
      <c r="BC420">
        <v>6.1285500747384152</v>
      </c>
      <c r="BD420">
        <v>2.811244979919679</v>
      </c>
      <c r="BE420">
        <v>6.1497326203208562</v>
      </c>
      <c r="BF420">
        <v>2.2776572668112798</v>
      </c>
      <c r="BG420">
        <v>1.6973125884016971</v>
      </c>
      <c r="BH420">
        <v>6.0209424083769632</v>
      </c>
      <c r="BI420">
        <v>1.9855595667870041</v>
      </c>
      <c r="BJ420">
        <v>2.642559109874826</v>
      </c>
      <c r="BK420">
        <v>2.8490028490028489</v>
      </c>
      <c r="BL420">
        <v>3.623188405797102</v>
      </c>
      <c r="BM420">
        <v>6.3119927862939589</v>
      </c>
      <c r="BN420">
        <v>1.418439716312057</v>
      </c>
      <c r="BO420">
        <v>4</v>
      </c>
      <c r="BP420">
        <v>10</v>
      </c>
      <c r="BQ420">
        <v>21</v>
      </c>
      <c r="BR420">
        <v>90</v>
      </c>
      <c r="BS420">
        <v>599</v>
      </c>
      <c r="BT420">
        <v>3</v>
      </c>
      <c r="BU420">
        <v>36</v>
      </c>
      <c r="BV420">
        <v>74</v>
      </c>
      <c r="BW420">
        <v>110</v>
      </c>
      <c r="BX420">
        <v>324</v>
      </c>
      <c r="BY420">
        <v>1</v>
      </c>
      <c r="BZ420">
        <v>5</v>
      </c>
      <c r="CA420">
        <v>11</v>
      </c>
      <c r="CB420">
        <v>25</v>
      </c>
      <c r="CC420">
        <v>135</v>
      </c>
      <c r="CD420">
        <v>27</v>
      </c>
      <c r="CE420">
        <v>15</v>
      </c>
      <c r="CF420">
        <v>192</v>
      </c>
      <c r="CG420">
        <v>21</v>
      </c>
      <c r="CH420">
        <v>5</v>
      </c>
      <c r="CI420">
        <v>10</v>
      </c>
      <c r="CJ420">
        <v>8</v>
      </c>
      <c r="CK420">
        <v>5</v>
      </c>
      <c r="CL420">
        <v>73</v>
      </c>
      <c r="CM420">
        <v>15</v>
      </c>
      <c r="CN420">
        <v>41</v>
      </c>
      <c r="CO420">
        <v>21</v>
      </c>
      <c r="CP420">
        <v>46</v>
      </c>
      <c r="CQ420">
        <v>21</v>
      </c>
      <c r="CR420">
        <v>12</v>
      </c>
      <c r="CS420">
        <v>46</v>
      </c>
      <c r="CT420">
        <v>11</v>
      </c>
      <c r="CU420">
        <v>19</v>
      </c>
      <c r="CV420">
        <v>20</v>
      </c>
      <c r="CW420">
        <v>30</v>
      </c>
      <c r="CX420">
        <v>70</v>
      </c>
      <c r="CY420">
        <v>16</v>
      </c>
    </row>
    <row r="421">
      <c r="A421" t="s">
        <v>691</v>
      </c>
      <c r="B421">
        <v>2018</v>
      </c>
      <c r="C421" t="s">
        <v>699</v>
      </c>
      <c r="D421">
        <v>344</v>
      </c>
      <c r="E421" t="s">
        <v>143</v>
      </c>
      <c r="F421" t="s">
        <v>48</v>
      </c>
      <c r="G421" t="s">
        <v>197</v>
      </c>
      <c r="H421">
        <v>99.90749306197965</v>
      </c>
      <c r="I421">
        <v>99.739107748499862</v>
      </c>
      <c r="J421">
        <v>99.398280802292263</v>
      </c>
      <c r="K421">
        <v>97.231621039680093</v>
      </c>
      <c r="L421">
        <v>79.845222072678339</v>
      </c>
      <c r="M421">
        <v>99.78102189781022</v>
      </c>
      <c r="N421">
        <v>96.691176470588232</v>
      </c>
      <c r="O421">
        <v>91.903719912472653</v>
      </c>
      <c r="P421">
        <v>86.966824644549774</v>
      </c>
      <c r="Q421">
        <v>57.647058823529413</v>
      </c>
      <c r="R421">
        <v>99.968132568514974</v>
      </c>
      <c r="S421">
        <v>99.831081081081081</v>
      </c>
      <c r="T421">
        <v>99.575453492859907</v>
      </c>
      <c r="U421">
        <v>98.956594323873119</v>
      </c>
      <c r="V421">
        <v>92.516629711751662</v>
      </c>
      <c r="W421" t="s">
        <v>344</v>
      </c>
      <c r="X421" t="s">
        <v>524</v>
      </c>
      <c r="Y421" t="s">
        <v>346</v>
      </c>
      <c r="Z421" t="s">
        <v>347</v>
      </c>
      <c r="AA421" t="s">
        <v>348</v>
      </c>
      <c r="AB421" t="s">
        <v>349</v>
      </c>
      <c r="AC421" t="s">
        <v>350</v>
      </c>
      <c r="AD421" t="s">
        <v>351</v>
      </c>
      <c r="AE421" t="s">
        <v>352</v>
      </c>
      <c r="AF421" t="s">
        <v>353</v>
      </c>
      <c r="AG421" t="s">
        <v>354</v>
      </c>
      <c r="AH421" t="s">
        <v>355</v>
      </c>
      <c r="AI421" t="s">
        <v>356</v>
      </c>
      <c r="AJ421" t="s">
        <v>357</v>
      </c>
      <c r="AK421" t="s">
        <v>358</v>
      </c>
      <c r="AL421" t="s">
        <v>359</v>
      </c>
      <c r="AM421" t="s">
        <v>360</v>
      </c>
      <c r="AN421" t="s">
        <v>361</v>
      </c>
      <c r="AO421" t="s">
        <v>362</v>
      </c>
      <c r="AP421" t="s">
        <v>363</v>
      </c>
      <c r="AQ421" t="s">
        <v>364</v>
      </c>
      <c r="AR421" t="s">
        <v>365</v>
      </c>
      <c r="AS421">
        <v>96.375838926174495</v>
      </c>
      <c r="AT421">
        <v>97.734138972809674</v>
      </c>
      <c r="AU421">
        <v>82.624434389140262</v>
      </c>
      <c r="AV421">
        <v>96.813353566009113</v>
      </c>
      <c r="AW421">
        <v>99.335106382978722</v>
      </c>
      <c r="AX421">
        <v>98.675496688741731</v>
      </c>
      <c r="AY421">
        <v>99.278629395852107</v>
      </c>
      <c r="AZ421">
        <v>99.463519313304715</v>
      </c>
      <c r="BA421">
        <v>91.471962616822438</v>
      </c>
      <c r="BB421">
        <v>97.851002865329519</v>
      </c>
      <c r="BC421">
        <v>93.871449925261587</v>
      </c>
      <c r="BD421">
        <v>97.188755020080322</v>
      </c>
      <c r="BE421">
        <v>93.850267379679138</v>
      </c>
      <c r="BF421">
        <v>97.722342733188711</v>
      </c>
      <c r="BG421">
        <v>98.302687411598299</v>
      </c>
      <c r="BH421">
        <v>93.979057591623032</v>
      </c>
      <c r="BI421">
        <v>98.014440433212997</v>
      </c>
      <c r="BJ421">
        <v>97.357440890125162</v>
      </c>
      <c r="BK421">
        <v>97.150997150997156</v>
      </c>
      <c r="BL421">
        <v>96.376811594202891</v>
      </c>
      <c r="BM421">
        <v>93.688007213706044</v>
      </c>
      <c r="BN421">
        <v>98.581560283687935</v>
      </c>
      <c r="BO421">
        <v>4320</v>
      </c>
      <c r="BP421">
        <v>3823</v>
      </c>
      <c r="BQ421">
        <v>3469</v>
      </c>
      <c r="BR421">
        <v>3161</v>
      </c>
      <c r="BS421">
        <v>2373</v>
      </c>
      <c r="BT421">
        <v>1367</v>
      </c>
      <c r="BU421">
        <v>1052</v>
      </c>
      <c r="BV421">
        <v>840</v>
      </c>
      <c r="BW421">
        <v>734</v>
      </c>
      <c r="BX421">
        <v>441</v>
      </c>
      <c r="BY421">
        <v>3137</v>
      </c>
      <c r="BZ421">
        <v>2955</v>
      </c>
      <c r="CA421">
        <v>2580</v>
      </c>
      <c r="CB421">
        <v>2371</v>
      </c>
      <c r="CC421">
        <v>1669</v>
      </c>
      <c r="CD421">
        <v>718</v>
      </c>
      <c r="CE421">
        <v>647</v>
      </c>
      <c r="CF421">
        <v>913</v>
      </c>
      <c r="CG421">
        <v>638</v>
      </c>
      <c r="CH421">
        <v>747</v>
      </c>
      <c r="CI421">
        <v>745</v>
      </c>
      <c r="CJ421">
        <v>1101</v>
      </c>
      <c r="CK421">
        <v>927</v>
      </c>
      <c r="CL421">
        <v>783</v>
      </c>
      <c r="CM421">
        <v>683</v>
      </c>
      <c r="CN421">
        <v>628</v>
      </c>
      <c r="CO421">
        <v>726</v>
      </c>
      <c r="CP421">
        <v>702</v>
      </c>
      <c r="CQ421">
        <v>901</v>
      </c>
      <c r="CR421">
        <v>695</v>
      </c>
      <c r="CS421">
        <v>718</v>
      </c>
      <c r="CT421">
        <v>543</v>
      </c>
      <c r="CU421">
        <v>700</v>
      </c>
      <c r="CV421">
        <v>682</v>
      </c>
      <c r="CW421">
        <v>798</v>
      </c>
      <c r="CX421">
        <v>1039</v>
      </c>
      <c r="CY421">
        <v>1112</v>
      </c>
    </row>
    <row r="422">
      <c r="A422" t="s">
        <v>691</v>
      </c>
      <c r="B422">
        <v>2018</v>
      </c>
      <c r="C422" t="s">
        <v>699</v>
      </c>
      <c r="D422">
        <v>345</v>
      </c>
      <c r="E422" t="s">
        <v>144</v>
      </c>
      <c r="F422" t="s">
        <v>49</v>
      </c>
      <c r="G422" t="s">
        <v>838</v>
      </c>
      <c r="H422">
        <v>0.92506938020351526</v>
      </c>
      <c r="I422">
        <v>2.3480302635011738</v>
      </c>
      <c r="J422">
        <v>5.2435530085959883</v>
      </c>
      <c r="K422">
        <v>13.56505690556752</v>
      </c>
      <c r="L422">
        <v>38.694481830417217</v>
      </c>
      <c r="M422">
        <v>2.2627737226277369</v>
      </c>
      <c r="N422">
        <v>15.992647058823531</v>
      </c>
      <c r="O422">
        <v>27.352297592997811</v>
      </c>
      <c r="P422">
        <v>35.78199052132701</v>
      </c>
      <c r="Q422">
        <v>58.954248366013083</v>
      </c>
      <c r="R422">
        <v>0.89228808158062467</v>
      </c>
      <c r="S422">
        <v>1.790540540540541</v>
      </c>
      <c r="T422">
        <v>3.5121574681590122</v>
      </c>
      <c r="U422">
        <v>7.5125208681135227</v>
      </c>
      <c r="V422">
        <v>19.068736141906871</v>
      </c>
      <c r="W422" t="s">
        <v>344</v>
      </c>
      <c r="X422" t="s">
        <v>524</v>
      </c>
      <c r="Y422" t="s">
        <v>346</v>
      </c>
      <c r="Z422" t="s">
        <v>347</v>
      </c>
      <c r="AA422" t="s">
        <v>348</v>
      </c>
      <c r="AB422" t="s">
        <v>349</v>
      </c>
      <c r="AC422" t="s">
        <v>350</v>
      </c>
      <c r="AD422" t="s">
        <v>351</v>
      </c>
      <c r="AE422" t="s">
        <v>352</v>
      </c>
      <c r="AF422" t="s">
        <v>353</v>
      </c>
      <c r="AG422" t="s">
        <v>354</v>
      </c>
      <c r="AH422" t="s">
        <v>355</v>
      </c>
      <c r="AI422" t="s">
        <v>356</v>
      </c>
      <c r="AJ422" t="s">
        <v>357</v>
      </c>
      <c r="AK422" t="s">
        <v>358</v>
      </c>
      <c r="AL422" t="s">
        <v>359</v>
      </c>
      <c r="AM422" t="s">
        <v>360</v>
      </c>
      <c r="AN422" t="s">
        <v>361</v>
      </c>
      <c r="AO422" t="s">
        <v>362</v>
      </c>
      <c r="AP422" t="s">
        <v>363</v>
      </c>
      <c r="AQ422" t="s">
        <v>364</v>
      </c>
      <c r="AR422" t="s">
        <v>365</v>
      </c>
      <c r="AS422">
        <v>12.483221476510071</v>
      </c>
      <c r="AT422">
        <v>6.3444108761329314</v>
      </c>
      <c r="AU422">
        <v>30.497737556561091</v>
      </c>
      <c r="AV422">
        <v>14.871016691957511</v>
      </c>
      <c r="AW422">
        <v>1.861702127659574</v>
      </c>
      <c r="AX422">
        <v>5.298013245033113</v>
      </c>
      <c r="AY422">
        <v>5.9513074842200187</v>
      </c>
      <c r="AZ422">
        <v>0.85836909871244638</v>
      </c>
      <c r="BA422">
        <v>13.901869158878499</v>
      </c>
      <c r="BB422">
        <v>8.3094555873925504</v>
      </c>
      <c r="BC422">
        <v>13.45291479820628</v>
      </c>
      <c r="BD422">
        <v>7.3627844712182062</v>
      </c>
      <c r="BE422">
        <v>17.245989304812831</v>
      </c>
      <c r="BF422">
        <v>7.4837310195227769</v>
      </c>
      <c r="BG422">
        <v>3.8189533239038189</v>
      </c>
      <c r="BH422">
        <v>26.308900523560212</v>
      </c>
      <c r="BI422">
        <v>3.4296028880866429</v>
      </c>
      <c r="BJ422">
        <v>9.0403337969401942</v>
      </c>
      <c r="BK422">
        <v>10.256410256410261</v>
      </c>
      <c r="BL422">
        <v>6.4009661835748801</v>
      </c>
      <c r="BM422">
        <v>20.10820559062218</v>
      </c>
      <c r="BN422">
        <v>2.3049645390070919</v>
      </c>
      <c r="BO422">
        <v>40</v>
      </c>
      <c r="BP422">
        <v>90</v>
      </c>
      <c r="BQ422">
        <v>183</v>
      </c>
      <c r="BR422">
        <v>441</v>
      </c>
      <c r="BS422">
        <v>1150</v>
      </c>
      <c r="BT422">
        <v>31</v>
      </c>
      <c r="BU422">
        <v>174</v>
      </c>
      <c r="BV422">
        <v>250</v>
      </c>
      <c r="BW422">
        <v>302</v>
      </c>
      <c r="BX422">
        <v>451</v>
      </c>
      <c r="BY422">
        <v>28</v>
      </c>
      <c r="BZ422">
        <v>53</v>
      </c>
      <c r="CA422">
        <v>91</v>
      </c>
      <c r="CB422">
        <v>180</v>
      </c>
      <c r="CC422">
        <v>344</v>
      </c>
      <c r="CD422">
        <v>93</v>
      </c>
      <c r="CE422">
        <v>42</v>
      </c>
      <c r="CF422">
        <v>337</v>
      </c>
      <c r="CG422">
        <v>98</v>
      </c>
      <c r="CH422">
        <v>14</v>
      </c>
      <c r="CI422">
        <v>40</v>
      </c>
      <c r="CJ422">
        <v>66</v>
      </c>
      <c r="CK422">
        <v>8</v>
      </c>
      <c r="CL422">
        <v>119</v>
      </c>
      <c r="CM422">
        <v>58</v>
      </c>
      <c r="CN422">
        <v>90</v>
      </c>
      <c r="CO422">
        <v>55</v>
      </c>
      <c r="CP422">
        <v>129</v>
      </c>
      <c r="CQ422">
        <v>69</v>
      </c>
      <c r="CR422">
        <v>27</v>
      </c>
      <c r="CS422">
        <v>201</v>
      </c>
      <c r="CT422">
        <v>19</v>
      </c>
      <c r="CU422">
        <v>65</v>
      </c>
      <c r="CV422">
        <v>72</v>
      </c>
      <c r="CW422">
        <v>53</v>
      </c>
      <c r="CX422">
        <v>223</v>
      </c>
      <c r="CY422">
        <v>26</v>
      </c>
    </row>
    <row r="423">
      <c r="A423" t="s">
        <v>691</v>
      </c>
      <c r="B423">
        <v>2018</v>
      </c>
      <c r="C423" t="s">
        <v>699</v>
      </c>
      <c r="D423">
        <v>346</v>
      </c>
      <c r="E423" t="s">
        <v>144</v>
      </c>
      <c r="F423" t="s">
        <v>48</v>
      </c>
      <c r="G423" t="s">
        <v>197</v>
      </c>
      <c r="H423">
        <v>99.07493061979649</v>
      </c>
      <c r="I423">
        <v>97.651969736498828</v>
      </c>
      <c r="J423">
        <v>94.756446991404005</v>
      </c>
      <c r="K423">
        <v>86.434943094432484</v>
      </c>
      <c r="L423">
        <v>61.305518169582783</v>
      </c>
      <c r="M423">
        <v>97.737226277372258</v>
      </c>
      <c r="N423">
        <v>84.007352941176478</v>
      </c>
      <c r="O423">
        <v>72.647702407002186</v>
      </c>
      <c r="P423">
        <v>64.218009478672982</v>
      </c>
      <c r="Q423">
        <v>41.045751633986917</v>
      </c>
      <c r="R423">
        <v>99.107711918419369</v>
      </c>
      <c r="S423">
        <v>98.209459459459453</v>
      </c>
      <c r="T423">
        <v>96.487842531840982</v>
      </c>
      <c r="U423">
        <v>92.487479131886474</v>
      </c>
      <c r="V423">
        <v>80.931263858093132</v>
      </c>
      <c r="W423" t="s">
        <v>344</v>
      </c>
      <c r="X423" t="s">
        <v>524</v>
      </c>
      <c r="Y423" t="s">
        <v>346</v>
      </c>
      <c r="Z423" t="s">
        <v>347</v>
      </c>
      <c r="AA423" t="s">
        <v>348</v>
      </c>
      <c r="AB423" t="s">
        <v>349</v>
      </c>
      <c r="AC423" t="s">
        <v>350</v>
      </c>
      <c r="AD423" t="s">
        <v>351</v>
      </c>
      <c r="AE423" t="s">
        <v>352</v>
      </c>
      <c r="AF423" t="s">
        <v>353</v>
      </c>
      <c r="AG423" t="s">
        <v>354</v>
      </c>
      <c r="AH423" t="s">
        <v>355</v>
      </c>
      <c r="AI423" t="s">
        <v>356</v>
      </c>
      <c r="AJ423" t="s">
        <v>357</v>
      </c>
      <c r="AK423" t="s">
        <v>358</v>
      </c>
      <c r="AL423" t="s">
        <v>359</v>
      </c>
      <c r="AM423" t="s">
        <v>360</v>
      </c>
      <c r="AN423" t="s">
        <v>361</v>
      </c>
      <c r="AO423" t="s">
        <v>362</v>
      </c>
      <c r="AP423" t="s">
        <v>363</v>
      </c>
      <c r="AQ423" t="s">
        <v>364</v>
      </c>
      <c r="AR423" t="s">
        <v>365</v>
      </c>
      <c r="AS423">
        <v>87.516778523489933</v>
      </c>
      <c r="AT423">
        <v>93.65558912386706</v>
      </c>
      <c r="AU423">
        <v>69.502262443438909</v>
      </c>
      <c r="AV423">
        <v>85.128983308042493</v>
      </c>
      <c r="AW423">
        <v>98.138297872340431</v>
      </c>
      <c r="AX423">
        <v>94.701986754966882</v>
      </c>
      <c r="AY423">
        <v>94.04869251577999</v>
      </c>
      <c r="AZ423">
        <v>99.141630901287556</v>
      </c>
      <c r="BA423">
        <v>86.098130841121502</v>
      </c>
      <c r="BB423">
        <v>91.690544412607451</v>
      </c>
      <c r="BC423">
        <v>86.54708520179372</v>
      </c>
      <c r="BD423">
        <v>92.637215528781795</v>
      </c>
      <c r="BE423">
        <v>82.754010695187162</v>
      </c>
      <c r="BF423">
        <v>92.516268980477221</v>
      </c>
      <c r="BG423">
        <v>96.181046676096187</v>
      </c>
      <c r="BH423">
        <v>73.691099476439788</v>
      </c>
      <c r="BI423">
        <v>96.570397111913351</v>
      </c>
      <c r="BJ423">
        <v>90.959666203059811</v>
      </c>
      <c r="BK423">
        <v>89.743589743589752</v>
      </c>
      <c r="BL423">
        <v>93.59903381642512</v>
      </c>
      <c r="BM423">
        <v>79.891794409377809</v>
      </c>
      <c r="BN423">
        <v>97.695035460992912</v>
      </c>
      <c r="BO423">
        <v>4284</v>
      </c>
      <c r="BP423">
        <v>3743</v>
      </c>
      <c r="BQ423">
        <v>3307</v>
      </c>
      <c r="BR423">
        <v>2810</v>
      </c>
      <c r="BS423">
        <v>1822</v>
      </c>
      <c r="BT423">
        <v>1339</v>
      </c>
      <c r="BU423">
        <v>914</v>
      </c>
      <c r="BV423">
        <v>664</v>
      </c>
      <c r="BW423">
        <v>542</v>
      </c>
      <c r="BX423">
        <v>314</v>
      </c>
      <c r="BY423">
        <v>3110</v>
      </c>
      <c r="BZ423">
        <v>2907</v>
      </c>
      <c r="CA423">
        <v>2500</v>
      </c>
      <c r="CB423">
        <v>2216</v>
      </c>
      <c r="CC423">
        <v>1460</v>
      </c>
      <c r="CD423">
        <v>652</v>
      </c>
      <c r="CE423">
        <v>620</v>
      </c>
      <c r="CF423">
        <v>768</v>
      </c>
      <c r="CG423">
        <v>561</v>
      </c>
      <c r="CH423">
        <v>738</v>
      </c>
      <c r="CI423">
        <v>715</v>
      </c>
      <c r="CJ423">
        <v>1043</v>
      </c>
      <c r="CK423">
        <v>924</v>
      </c>
      <c r="CL423">
        <v>737</v>
      </c>
      <c r="CM423">
        <v>640</v>
      </c>
      <c r="CN423">
        <v>579</v>
      </c>
      <c r="CO423">
        <v>692</v>
      </c>
      <c r="CP423">
        <v>619</v>
      </c>
      <c r="CQ423">
        <v>853</v>
      </c>
      <c r="CR423">
        <v>680</v>
      </c>
      <c r="CS423">
        <v>563</v>
      </c>
      <c r="CT423">
        <v>535</v>
      </c>
      <c r="CU423">
        <v>654</v>
      </c>
      <c r="CV423">
        <v>630</v>
      </c>
      <c r="CW423">
        <v>775</v>
      </c>
      <c r="CX423">
        <v>886</v>
      </c>
      <c r="CY423">
        <v>1102</v>
      </c>
    </row>
    <row r="424">
      <c r="A424" t="s">
        <v>691</v>
      </c>
      <c r="B424">
        <v>2018</v>
      </c>
      <c r="C424" t="s">
        <v>699</v>
      </c>
      <c r="D424">
        <v>347</v>
      </c>
      <c r="E424" t="s">
        <v>145</v>
      </c>
      <c r="F424" t="s">
        <v>49</v>
      </c>
      <c r="G424" t="s">
        <v>839</v>
      </c>
      <c r="H424">
        <v>0.023126734505087902</v>
      </c>
      <c r="I424">
        <v>0.026089225150012999</v>
      </c>
      <c r="J424">
        <v>0.28653295128939832</v>
      </c>
      <c r="K424">
        <v>1.568748077514611</v>
      </c>
      <c r="L424">
        <v>14.838492597577391</v>
      </c>
      <c r="M424">
        <v>0.145985401459854</v>
      </c>
      <c r="N424">
        <v>1.7463235294117649</v>
      </c>
      <c r="O424">
        <v>4.5951859956236323</v>
      </c>
      <c r="P424">
        <v>8.1753554502369674</v>
      </c>
      <c r="Q424">
        <v>32.941176470588232</v>
      </c>
      <c r="R424">
        <v>0</v>
      </c>
      <c r="S424">
        <v>0.067567567567567599</v>
      </c>
      <c r="T424">
        <v>0</v>
      </c>
      <c r="U424">
        <v>0.58430717863105175</v>
      </c>
      <c r="V424">
        <v>5.7649667405764964</v>
      </c>
      <c r="W424" t="s">
        <v>344</v>
      </c>
      <c r="X424" t="s">
        <v>524</v>
      </c>
      <c r="Y424" t="s">
        <v>346</v>
      </c>
      <c r="Z424" t="s">
        <v>347</v>
      </c>
      <c r="AA424" t="s">
        <v>348</v>
      </c>
      <c r="AB424" t="s">
        <v>349</v>
      </c>
      <c r="AC424" t="s">
        <v>350</v>
      </c>
      <c r="AD424" t="s">
        <v>351</v>
      </c>
      <c r="AE424" t="s">
        <v>352</v>
      </c>
      <c r="AF424" t="s">
        <v>353</v>
      </c>
      <c r="AG424" t="s">
        <v>354</v>
      </c>
      <c r="AH424" t="s">
        <v>355</v>
      </c>
      <c r="AI424" t="s">
        <v>356</v>
      </c>
      <c r="AJ424" t="s">
        <v>357</v>
      </c>
      <c r="AK424" t="s">
        <v>358</v>
      </c>
      <c r="AL424" t="s">
        <v>359</v>
      </c>
      <c r="AM424" t="s">
        <v>360</v>
      </c>
      <c r="AN424" t="s">
        <v>361</v>
      </c>
      <c r="AO424" t="s">
        <v>362</v>
      </c>
      <c r="AP424" t="s">
        <v>363</v>
      </c>
      <c r="AQ424" t="s">
        <v>364</v>
      </c>
      <c r="AR424" t="s">
        <v>365</v>
      </c>
      <c r="AS424">
        <v>2.6845637583892619</v>
      </c>
      <c r="AT424">
        <v>1.661631419939577</v>
      </c>
      <c r="AU424">
        <v>11.674208144796379</v>
      </c>
      <c r="AV424">
        <v>2.7314112291350532</v>
      </c>
      <c r="AW424">
        <v>0.39893617021276601</v>
      </c>
      <c r="AX424">
        <v>1.324503311258278</v>
      </c>
      <c r="AY424">
        <v>0.27051397655545539</v>
      </c>
      <c r="AZ424">
        <v>0.75107296137339052</v>
      </c>
      <c r="BA424">
        <v>4.6728971962616823</v>
      </c>
      <c r="BB424">
        <v>1.432664756446991</v>
      </c>
      <c r="BC424">
        <v>4.0358744394618844</v>
      </c>
      <c r="BD424">
        <v>1.7402945113788491</v>
      </c>
      <c r="BE424">
        <v>5.213903743315508</v>
      </c>
      <c r="BF424">
        <v>1.843817787418655</v>
      </c>
      <c r="BG424">
        <v>1.272984441301273</v>
      </c>
      <c r="BH424">
        <v>4.1884816753926701</v>
      </c>
      <c r="BI424">
        <v>1.4440433212996391</v>
      </c>
      <c r="BJ424">
        <v>2.503477051460361</v>
      </c>
      <c r="BK424">
        <v>1.8518518518518521</v>
      </c>
      <c r="BL424">
        <v>2.1739130434782612</v>
      </c>
      <c r="BM424">
        <v>4.6889089269612274</v>
      </c>
      <c r="BN424">
        <v>0.62056737588652489</v>
      </c>
      <c r="BO424">
        <v>1</v>
      </c>
      <c r="BP424">
        <v>1</v>
      </c>
      <c r="BQ424">
        <v>10</v>
      </c>
      <c r="BR424">
        <v>51</v>
      </c>
      <c r="BS424">
        <v>441</v>
      </c>
      <c r="BT424">
        <v>2</v>
      </c>
      <c r="BU424">
        <v>19</v>
      </c>
      <c r="BV424">
        <v>42</v>
      </c>
      <c r="BW424">
        <v>69</v>
      </c>
      <c r="BX424">
        <v>252</v>
      </c>
      <c r="BY424">
        <v>0</v>
      </c>
      <c r="BZ424">
        <v>2</v>
      </c>
      <c r="CA424">
        <v>0</v>
      </c>
      <c r="CB424">
        <v>14</v>
      </c>
      <c r="CC424">
        <v>104</v>
      </c>
      <c r="CD424">
        <v>20</v>
      </c>
      <c r="CE424">
        <v>11</v>
      </c>
      <c r="CF424">
        <v>129</v>
      </c>
      <c r="CG424">
        <v>18</v>
      </c>
      <c r="CH424">
        <v>3</v>
      </c>
      <c r="CI424">
        <v>10</v>
      </c>
      <c r="CJ424">
        <v>3</v>
      </c>
      <c r="CK424">
        <v>7</v>
      </c>
      <c r="CL424">
        <v>40</v>
      </c>
      <c r="CM424">
        <v>10</v>
      </c>
      <c r="CN424">
        <v>27</v>
      </c>
      <c r="CO424">
        <v>13</v>
      </c>
      <c r="CP424">
        <v>39</v>
      </c>
      <c r="CQ424">
        <v>17</v>
      </c>
      <c r="CR424">
        <v>9</v>
      </c>
      <c r="CS424">
        <v>32</v>
      </c>
      <c r="CT424">
        <v>8</v>
      </c>
      <c r="CU424">
        <v>18</v>
      </c>
      <c r="CV424">
        <v>13</v>
      </c>
      <c r="CW424">
        <v>18</v>
      </c>
      <c r="CX424">
        <v>52</v>
      </c>
      <c r="CY424">
        <v>7</v>
      </c>
    </row>
    <row r="425">
      <c r="A425" t="s">
        <v>691</v>
      </c>
      <c r="B425">
        <v>2018</v>
      </c>
      <c r="C425" t="s">
        <v>699</v>
      </c>
      <c r="D425">
        <v>348</v>
      </c>
      <c r="E425" t="s">
        <v>145</v>
      </c>
      <c r="F425" t="s">
        <v>48</v>
      </c>
      <c r="G425" t="s">
        <v>197</v>
      </c>
      <c r="H425">
        <v>99.976873265494916</v>
      </c>
      <c r="I425">
        <v>99.973910774849983</v>
      </c>
      <c r="J425">
        <v>99.713467048710598</v>
      </c>
      <c r="K425">
        <v>98.431251922485387</v>
      </c>
      <c r="L425">
        <v>85.161507402422615</v>
      </c>
      <c r="M425">
        <v>99.854014598540147</v>
      </c>
      <c r="N425">
        <v>98.253676470588232</v>
      </c>
      <c r="O425">
        <v>95.404814004376377</v>
      </c>
      <c r="P425">
        <v>91.824644549763036</v>
      </c>
      <c r="Q425">
        <v>67.058823529411754</v>
      </c>
      <c r="R425">
        <v>100</v>
      </c>
      <c r="S425">
        <v>99.932432432432421</v>
      </c>
      <c r="T425">
        <v>100</v>
      </c>
      <c r="U425">
        <v>99.41569282136895</v>
      </c>
      <c r="V425">
        <v>94.235033259423503</v>
      </c>
      <c r="W425" t="s">
        <v>344</v>
      </c>
      <c r="X425" t="s">
        <v>524</v>
      </c>
      <c r="Y425" t="s">
        <v>346</v>
      </c>
      <c r="Z425" t="s">
        <v>347</v>
      </c>
      <c r="AA425" t="s">
        <v>348</v>
      </c>
      <c r="AB425" t="s">
        <v>349</v>
      </c>
      <c r="AC425" t="s">
        <v>350</v>
      </c>
      <c r="AD425" t="s">
        <v>351</v>
      </c>
      <c r="AE425" t="s">
        <v>352</v>
      </c>
      <c r="AF425" t="s">
        <v>353</v>
      </c>
      <c r="AG425" t="s">
        <v>354</v>
      </c>
      <c r="AH425" t="s">
        <v>355</v>
      </c>
      <c r="AI425" t="s">
        <v>356</v>
      </c>
      <c r="AJ425" t="s">
        <v>357</v>
      </c>
      <c r="AK425" t="s">
        <v>358</v>
      </c>
      <c r="AL425" t="s">
        <v>359</v>
      </c>
      <c r="AM425" t="s">
        <v>360</v>
      </c>
      <c r="AN425" t="s">
        <v>361</v>
      </c>
      <c r="AO425" t="s">
        <v>362</v>
      </c>
      <c r="AP425" t="s">
        <v>363</v>
      </c>
      <c r="AQ425" t="s">
        <v>364</v>
      </c>
      <c r="AR425" t="s">
        <v>365</v>
      </c>
      <c r="AS425">
        <v>97.31543624161074</v>
      </c>
      <c r="AT425">
        <v>98.338368580060418</v>
      </c>
      <c r="AU425">
        <v>88.325791855203619</v>
      </c>
      <c r="AV425">
        <v>97.268588770864952</v>
      </c>
      <c r="AW425">
        <v>99.601063829787222</v>
      </c>
      <c r="AX425">
        <v>98.675496688741731</v>
      </c>
      <c r="AY425">
        <v>99.729486023444551</v>
      </c>
      <c r="AZ425">
        <v>99.248927038626604</v>
      </c>
      <c r="BA425">
        <v>95.327102803738313</v>
      </c>
      <c r="BB425">
        <v>98.567335243553018</v>
      </c>
      <c r="BC425">
        <v>95.964125560538122</v>
      </c>
      <c r="BD425">
        <v>98.259705488621151</v>
      </c>
      <c r="BE425">
        <v>94.786096256684488</v>
      </c>
      <c r="BF425">
        <v>98.156182212581342</v>
      </c>
      <c r="BG425">
        <v>98.727015558698724</v>
      </c>
      <c r="BH425">
        <v>95.81151832460732</v>
      </c>
      <c r="BI425">
        <v>98.555956678700369</v>
      </c>
      <c r="BJ425">
        <v>97.496522948539649</v>
      </c>
      <c r="BK425">
        <v>98.148148148148152</v>
      </c>
      <c r="BL425">
        <v>97.826086956521735</v>
      </c>
      <c r="BM425">
        <v>95.311091073038781</v>
      </c>
      <c r="BN425">
        <v>99.379432624113477</v>
      </c>
      <c r="BO425">
        <v>4323</v>
      </c>
      <c r="BP425">
        <v>3832</v>
      </c>
      <c r="BQ425">
        <v>3480</v>
      </c>
      <c r="BR425">
        <v>3200</v>
      </c>
      <c r="BS425">
        <v>2531</v>
      </c>
      <c r="BT425">
        <v>1368</v>
      </c>
      <c r="BU425">
        <v>1069</v>
      </c>
      <c r="BV425">
        <v>872</v>
      </c>
      <c r="BW425">
        <v>775</v>
      </c>
      <c r="BX425">
        <v>513</v>
      </c>
      <c r="BY425">
        <v>3138</v>
      </c>
      <c r="BZ425">
        <v>2958</v>
      </c>
      <c r="CA425">
        <v>2591</v>
      </c>
      <c r="CB425">
        <v>2382</v>
      </c>
      <c r="CC425">
        <v>1700</v>
      </c>
      <c r="CD425">
        <v>725</v>
      </c>
      <c r="CE425">
        <v>651</v>
      </c>
      <c r="CF425">
        <v>976</v>
      </c>
      <c r="CG425">
        <v>641</v>
      </c>
      <c r="CH425">
        <v>749</v>
      </c>
      <c r="CI425">
        <v>745</v>
      </c>
      <c r="CJ425">
        <v>1106</v>
      </c>
      <c r="CK425">
        <v>925</v>
      </c>
      <c r="CL425">
        <v>816</v>
      </c>
      <c r="CM425">
        <v>688</v>
      </c>
      <c r="CN425">
        <v>642</v>
      </c>
      <c r="CO425">
        <v>734</v>
      </c>
      <c r="CP425">
        <v>709</v>
      </c>
      <c r="CQ425">
        <v>905</v>
      </c>
      <c r="CR425">
        <v>698</v>
      </c>
      <c r="CS425">
        <v>732</v>
      </c>
      <c r="CT425">
        <v>546</v>
      </c>
      <c r="CU425">
        <v>701</v>
      </c>
      <c r="CV425">
        <v>689</v>
      </c>
      <c r="CW425">
        <v>810</v>
      </c>
      <c r="CX425">
        <v>1057</v>
      </c>
      <c r="CY425">
        <v>1121</v>
      </c>
    </row>
    <row r="426">
      <c r="A426" t="s">
        <v>691</v>
      </c>
      <c r="B426">
        <v>2018</v>
      </c>
      <c r="C426" t="s">
        <v>699</v>
      </c>
      <c r="D426">
        <v>349</v>
      </c>
      <c r="E426" t="s">
        <v>146</v>
      </c>
      <c r="F426" t="s">
        <v>49</v>
      </c>
      <c r="G426" t="s">
        <v>197</v>
      </c>
      <c r="H426">
        <v>15.70305272895467</v>
      </c>
      <c r="I426">
        <v>21.314896947560658</v>
      </c>
      <c r="J426">
        <v>28.395415472779369</v>
      </c>
      <c r="K426">
        <v>49.307905259920027</v>
      </c>
      <c r="L426">
        <v>83.109017496635261</v>
      </c>
      <c r="M426">
        <v>18.248175182481749</v>
      </c>
      <c r="N426">
        <v>59.191176470588239</v>
      </c>
      <c r="O426">
        <v>79.540481400437642</v>
      </c>
      <c r="P426">
        <v>86.729857819905206</v>
      </c>
      <c r="Q426">
        <v>93.986928104575156</v>
      </c>
      <c r="R426">
        <v>16.061185468451239</v>
      </c>
      <c r="S426">
        <v>19.69594594594594</v>
      </c>
      <c r="T426">
        <v>24.314936318023928</v>
      </c>
      <c r="U426">
        <v>33.597662771285478</v>
      </c>
      <c r="V426">
        <v>53.547671840354766</v>
      </c>
      <c r="W426" t="s">
        <v>344</v>
      </c>
      <c r="X426" t="s">
        <v>524</v>
      </c>
      <c r="Y426" t="s">
        <v>346</v>
      </c>
      <c r="Z426" t="s">
        <v>347</v>
      </c>
      <c r="AA426" t="s">
        <v>348</v>
      </c>
      <c r="AB426" t="s">
        <v>349</v>
      </c>
      <c r="AC426" t="s">
        <v>350</v>
      </c>
      <c r="AD426" t="s">
        <v>351</v>
      </c>
      <c r="AE426" t="s">
        <v>352</v>
      </c>
      <c r="AF426" t="s">
        <v>353</v>
      </c>
      <c r="AG426" t="s">
        <v>354</v>
      </c>
      <c r="AH426" t="s">
        <v>355</v>
      </c>
      <c r="AI426" t="s">
        <v>356</v>
      </c>
      <c r="AJ426" t="s">
        <v>357</v>
      </c>
      <c r="AK426" t="s">
        <v>358</v>
      </c>
      <c r="AL426" t="s">
        <v>359</v>
      </c>
      <c r="AM426" t="s">
        <v>360</v>
      </c>
      <c r="AN426" t="s">
        <v>361</v>
      </c>
      <c r="AO426" t="s">
        <v>362</v>
      </c>
      <c r="AP426" t="s">
        <v>363</v>
      </c>
      <c r="AQ426" t="s">
        <v>364</v>
      </c>
      <c r="AR426" t="s">
        <v>365</v>
      </c>
      <c r="AS426">
        <v>42.818791946308728</v>
      </c>
      <c r="AT426">
        <v>30.966767371601211</v>
      </c>
      <c r="AU426">
        <v>77.194570135746616</v>
      </c>
      <c r="AV426">
        <v>40.364188163884677</v>
      </c>
      <c r="AW426">
        <v>28.723404255319149</v>
      </c>
      <c r="AX426">
        <v>22.251655629139069</v>
      </c>
      <c r="AY426">
        <v>30.027051397655551</v>
      </c>
      <c r="AZ426">
        <v>8.7982832618025757</v>
      </c>
      <c r="BA426">
        <v>46.495327102803742</v>
      </c>
      <c r="BB426">
        <v>28.796561604584529</v>
      </c>
      <c r="BC426">
        <v>38.863976083707023</v>
      </c>
      <c r="BD426">
        <v>49.263721552878181</v>
      </c>
      <c r="BE426">
        <v>45.320855614973262</v>
      </c>
      <c r="BF426">
        <v>36.876355748373101</v>
      </c>
      <c r="BG426">
        <v>19.23620933521924</v>
      </c>
      <c r="BH426">
        <v>56.937172774869097</v>
      </c>
      <c r="BI426">
        <v>19.85559566787003</v>
      </c>
      <c r="BJ426">
        <v>32.26703755215577</v>
      </c>
      <c r="BK426">
        <v>34.615384615384613</v>
      </c>
      <c r="BL426">
        <v>29.227053140096618</v>
      </c>
      <c r="BM426">
        <v>48.602344454463477</v>
      </c>
      <c r="BN426">
        <v>24.37943262411348</v>
      </c>
      <c r="BO426">
        <v>679</v>
      </c>
      <c r="BP426">
        <v>817</v>
      </c>
      <c r="BQ426">
        <v>991</v>
      </c>
      <c r="BR426">
        <v>1603</v>
      </c>
      <c r="BS426">
        <v>2470</v>
      </c>
      <c r="BT426">
        <v>250</v>
      </c>
      <c r="BU426">
        <v>644</v>
      </c>
      <c r="BV426">
        <v>727</v>
      </c>
      <c r="BW426">
        <v>732</v>
      </c>
      <c r="BX426">
        <v>719</v>
      </c>
      <c r="BY426">
        <v>504</v>
      </c>
      <c r="BZ426">
        <v>583</v>
      </c>
      <c r="CA426">
        <v>630</v>
      </c>
      <c r="CB426">
        <v>805</v>
      </c>
      <c r="CC426">
        <v>966</v>
      </c>
      <c r="CD426">
        <v>319</v>
      </c>
      <c r="CE426">
        <v>205</v>
      </c>
      <c r="CF426">
        <v>853</v>
      </c>
      <c r="CG426">
        <v>266</v>
      </c>
      <c r="CH426">
        <v>216</v>
      </c>
      <c r="CI426">
        <v>168</v>
      </c>
      <c r="CJ426">
        <v>333</v>
      </c>
      <c r="CK426">
        <v>82</v>
      </c>
      <c r="CL426">
        <v>398</v>
      </c>
      <c r="CM426">
        <v>201</v>
      </c>
      <c r="CN426">
        <v>260</v>
      </c>
      <c r="CO426">
        <v>368</v>
      </c>
      <c r="CP426">
        <v>339</v>
      </c>
      <c r="CQ426">
        <v>340</v>
      </c>
      <c r="CR426">
        <v>136</v>
      </c>
      <c r="CS426">
        <v>435</v>
      </c>
      <c r="CT426">
        <v>110</v>
      </c>
      <c r="CU426">
        <v>232</v>
      </c>
      <c r="CV426">
        <v>243</v>
      </c>
      <c r="CW426">
        <v>242</v>
      </c>
      <c r="CX426">
        <v>539</v>
      </c>
      <c r="CY426">
        <v>275</v>
      </c>
    </row>
    <row r="427">
      <c r="A427" t="s">
        <v>691</v>
      </c>
      <c r="B427">
        <v>2018</v>
      </c>
      <c r="C427" t="s">
        <v>699</v>
      </c>
      <c r="D427">
        <v>350</v>
      </c>
      <c r="E427" t="s">
        <v>146</v>
      </c>
      <c r="F427" t="s">
        <v>48</v>
      </c>
      <c r="G427" t="s">
        <v>197</v>
      </c>
      <c r="H427">
        <v>84.296947271045326</v>
      </c>
      <c r="I427">
        <v>78.685103052439345</v>
      </c>
      <c r="J427">
        <v>71.604584527220624</v>
      </c>
      <c r="K427">
        <v>50.692094740079973</v>
      </c>
      <c r="L427">
        <v>16.890982503364739</v>
      </c>
      <c r="M427">
        <v>81.751824817518255</v>
      </c>
      <c r="N427">
        <v>40.808823529411761</v>
      </c>
      <c r="O427">
        <v>20.459518599562362</v>
      </c>
      <c r="P427">
        <v>13.270142180094791</v>
      </c>
      <c r="Q427">
        <v>6.0130718954248374</v>
      </c>
      <c r="R427">
        <v>83.938814531548758</v>
      </c>
      <c r="S427">
        <v>80.304054054054049</v>
      </c>
      <c r="T427">
        <v>75.685063681976075</v>
      </c>
      <c r="U427">
        <v>66.402337228714529</v>
      </c>
      <c r="V427">
        <v>46.452328159645234</v>
      </c>
      <c r="W427" t="s">
        <v>344</v>
      </c>
      <c r="X427" t="s">
        <v>524</v>
      </c>
      <c r="Y427" t="s">
        <v>346</v>
      </c>
      <c r="Z427" t="s">
        <v>347</v>
      </c>
      <c r="AA427" t="s">
        <v>348</v>
      </c>
      <c r="AB427" t="s">
        <v>349</v>
      </c>
      <c r="AC427" t="s">
        <v>350</v>
      </c>
      <c r="AD427" t="s">
        <v>351</v>
      </c>
      <c r="AE427" t="s">
        <v>352</v>
      </c>
      <c r="AF427" t="s">
        <v>353</v>
      </c>
      <c r="AG427" t="s">
        <v>354</v>
      </c>
      <c r="AH427" t="s">
        <v>355</v>
      </c>
      <c r="AI427" t="s">
        <v>356</v>
      </c>
      <c r="AJ427" t="s">
        <v>357</v>
      </c>
      <c r="AK427" t="s">
        <v>358</v>
      </c>
      <c r="AL427" t="s">
        <v>359</v>
      </c>
      <c r="AM427" t="s">
        <v>360</v>
      </c>
      <c r="AN427" t="s">
        <v>361</v>
      </c>
      <c r="AO427" t="s">
        <v>362</v>
      </c>
      <c r="AP427" t="s">
        <v>363</v>
      </c>
      <c r="AQ427" t="s">
        <v>364</v>
      </c>
      <c r="AR427" t="s">
        <v>365</v>
      </c>
      <c r="AS427">
        <v>57.181208053691279</v>
      </c>
      <c r="AT427">
        <v>69.033232628398792</v>
      </c>
      <c r="AU427">
        <v>22.805429864253391</v>
      </c>
      <c r="AV427">
        <v>59.635811836115323</v>
      </c>
      <c r="AW427">
        <v>71.276595744680847</v>
      </c>
      <c r="AX427">
        <v>77.74834437086092</v>
      </c>
      <c r="AY427">
        <v>69.972948602344459</v>
      </c>
      <c r="AZ427">
        <v>91.201716738197419</v>
      </c>
      <c r="BA427">
        <v>53.504672897196258</v>
      </c>
      <c r="BB427">
        <v>71.203438395415475</v>
      </c>
      <c r="BC427">
        <v>61.13602391629297</v>
      </c>
      <c r="BD427">
        <v>50.736278447121819</v>
      </c>
      <c r="BE427">
        <v>54.679144385026731</v>
      </c>
      <c r="BF427">
        <v>63.123644251626899</v>
      </c>
      <c r="BG427">
        <v>80.763790664780771</v>
      </c>
      <c r="BH427">
        <v>43.062827225130889</v>
      </c>
      <c r="BI427">
        <v>80.144404332129966</v>
      </c>
      <c r="BJ427">
        <v>67.73296244784423</v>
      </c>
      <c r="BK427">
        <v>65.384615384615387</v>
      </c>
      <c r="BL427">
        <v>70.772946859903385</v>
      </c>
      <c r="BM427">
        <v>51.397655545536523</v>
      </c>
      <c r="BN427">
        <v>75.620567375886523</v>
      </c>
      <c r="BO427">
        <v>3645</v>
      </c>
      <c r="BP427">
        <v>3016</v>
      </c>
      <c r="BQ427">
        <v>2499</v>
      </c>
      <c r="BR427">
        <v>1648</v>
      </c>
      <c r="BS427">
        <v>502</v>
      </c>
      <c r="BT427">
        <v>1120</v>
      </c>
      <c r="BU427">
        <v>444</v>
      </c>
      <c r="BV427">
        <v>187</v>
      </c>
      <c r="BW427">
        <v>112</v>
      </c>
      <c r="BX427">
        <v>46</v>
      </c>
      <c r="BY427">
        <v>2634</v>
      </c>
      <c r="BZ427">
        <v>2377</v>
      </c>
      <c r="CA427">
        <v>1961</v>
      </c>
      <c r="CB427">
        <v>1591</v>
      </c>
      <c r="CC427">
        <v>838</v>
      </c>
      <c r="CD427">
        <v>426</v>
      </c>
      <c r="CE427">
        <v>457</v>
      </c>
      <c r="CF427">
        <v>252</v>
      </c>
      <c r="CG427">
        <v>393</v>
      </c>
      <c r="CH427">
        <v>536</v>
      </c>
      <c r="CI427">
        <v>587</v>
      </c>
      <c r="CJ427">
        <v>776</v>
      </c>
      <c r="CK427">
        <v>850</v>
      </c>
      <c r="CL427">
        <v>458</v>
      </c>
      <c r="CM427">
        <v>497</v>
      </c>
      <c r="CN427">
        <v>409</v>
      </c>
      <c r="CO427">
        <v>379</v>
      </c>
      <c r="CP427">
        <v>409</v>
      </c>
      <c r="CQ427">
        <v>582</v>
      </c>
      <c r="CR427">
        <v>571</v>
      </c>
      <c r="CS427">
        <v>329</v>
      </c>
      <c r="CT427">
        <v>444</v>
      </c>
      <c r="CU427">
        <v>487</v>
      </c>
      <c r="CV427">
        <v>459</v>
      </c>
      <c r="CW427">
        <v>586</v>
      </c>
      <c r="CX427">
        <v>570</v>
      </c>
      <c r="CY427">
        <v>853</v>
      </c>
    </row>
    <row r="428">
      <c r="A428" t="s">
        <v>691</v>
      </c>
      <c r="B428">
        <v>2018</v>
      </c>
      <c r="C428" t="s">
        <v>699</v>
      </c>
      <c r="D428">
        <v>351</v>
      </c>
      <c r="E428" t="s">
        <v>147</v>
      </c>
      <c r="F428" t="s">
        <v>49</v>
      </c>
      <c r="G428" t="s">
        <v>197</v>
      </c>
      <c r="H428">
        <v>0.23126734505087879</v>
      </c>
      <c r="I428">
        <v>0.5217845030002608</v>
      </c>
      <c r="J428">
        <v>1.1174785100286531</v>
      </c>
      <c r="K428">
        <v>3.998769609350969</v>
      </c>
      <c r="L428">
        <v>21.938088829071329</v>
      </c>
      <c r="M428">
        <v>0.36496350364963498</v>
      </c>
      <c r="N428">
        <v>4.4117647058823533</v>
      </c>
      <c r="O428">
        <v>9.0809628008752732</v>
      </c>
      <c r="P428">
        <v>14.099526066350711</v>
      </c>
      <c r="Q428">
        <v>43.529411764705877</v>
      </c>
      <c r="R428">
        <v>0.19120458891013381</v>
      </c>
      <c r="S428">
        <v>0.5067567567567568</v>
      </c>
      <c r="T428">
        <v>0.73330760324199151</v>
      </c>
      <c r="U428">
        <v>1.8363939899833051</v>
      </c>
      <c r="V428">
        <v>9.922394678492239</v>
      </c>
      <c r="W428" t="s">
        <v>344</v>
      </c>
      <c r="X428" t="s">
        <v>524</v>
      </c>
      <c r="Y428" t="s">
        <v>346</v>
      </c>
      <c r="Z428" t="s">
        <v>347</v>
      </c>
      <c r="AA428" t="s">
        <v>348</v>
      </c>
      <c r="AB428" t="s">
        <v>349</v>
      </c>
      <c r="AC428" t="s">
        <v>350</v>
      </c>
      <c r="AD428" t="s">
        <v>351</v>
      </c>
      <c r="AE428" t="s">
        <v>352</v>
      </c>
      <c r="AF428" t="s">
        <v>353</v>
      </c>
      <c r="AG428" t="s">
        <v>354</v>
      </c>
      <c r="AH428" t="s">
        <v>355</v>
      </c>
      <c r="AI428" t="s">
        <v>356</v>
      </c>
      <c r="AJ428" t="s">
        <v>357</v>
      </c>
      <c r="AK428" t="s">
        <v>358</v>
      </c>
      <c r="AL428" t="s">
        <v>359</v>
      </c>
      <c r="AM428" t="s">
        <v>360</v>
      </c>
      <c r="AN428" t="s">
        <v>361</v>
      </c>
      <c r="AO428" t="s">
        <v>362</v>
      </c>
      <c r="AP428" t="s">
        <v>363</v>
      </c>
      <c r="AQ428" t="s">
        <v>364</v>
      </c>
      <c r="AR428" t="s">
        <v>365</v>
      </c>
      <c r="AS428">
        <v>3.7583892617449659</v>
      </c>
      <c r="AT428">
        <v>2.5679758308157101</v>
      </c>
      <c r="AU428">
        <v>18.642533936651581</v>
      </c>
      <c r="AV428">
        <v>4.4006069802731407</v>
      </c>
      <c r="AW428">
        <v>0.66489361702127658</v>
      </c>
      <c r="AX428">
        <v>2.1192052980132452</v>
      </c>
      <c r="AY428">
        <v>0.90171325518485124</v>
      </c>
      <c r="AZ428">
        <v>0.75107296137339052</v>
      </c>
      <c r="BA428">
        <v>9.5794392523364476</v>
      </c>
      <c r="BB428">
        <v>2.435530085959885</v>
      </c>
      <c r="BC428">
        <v>6.5769805680119582</v>
      </c>
      <c r="BD428">
        <v>3.2128514056224891</v>
      </c>
      <c r="BE428">
        <v>7.4866310160427796</v>
      </c>
      <c r="BF428">
        <v>2.6030368763557479</v>
      </c>
      <c r="BG428">
        <v>1.98019801980198</v>
      </c>
      <c r="BH428">
        <v>7.8534031413612562</v>
      </c>
      <c r="BI428">
        <v>2.5270758122743682</v>
      </c>
      <c r="BJ428">
        <v>3.05980528511822</v>
      </c>
      <c r="BK428">
        <v>3.7037037037037028</v>
      </c>
      <c r="BL428">
        <v>5.3140096618357484</v>
      </c>
      <c r="BM428">
        <v>7.6645626690712358</v>
      </c>
      <c r="BN428">
        <v>1.861702127659574</v>
      </c>
      <c r="BO428">
        <v>10</v>
      </c>
      <c r="BP428">
        <v>20</v>
      </c>
      <c r="BQ428">
        <v>39</v>
      </c>
      <c r="BR428">
        <v>130</v>
      </c>
      <c r="BS428">
        <v>652</v>
      </c>
      <c r="BT428">
        <v>5</v>
      </c>
      <c r="BU428">
        <v>48</v>
      </c>
      <c r="BV428">
        <v>83</v>
      </c>
      <c r="BW428">
        <v>119</v>
      </c>
      <c r="BX428">
        <v>333</v>
      </c>
      <c r="BY428">
        <v>6</v>
      </c>
      <c r="BZ428">
        <v>15</v>
      </c>
      <c r="CA428">
        <v>19</v>
      </c>
      <c r="CB428">
        <v>44</v>
      </c>
      <c r="CC428">
        <v>179</v>
      </c>
      <c r="CD428">
        <v>28</v>
      </c>
      <c r="CE428">
        <v>17</v>
      </c>
      <c r="CF428">
        <v>206</v>
      </c>
      <c r="CG428">
        <v>29</v>
      </c>
      <c r="CH428">
        <v>5</v>
      </c>
      <c r="CI428">
        <v>16</v>
      </c>
      <c r="CJ428">
        <v>10</v>
      </c>
      <c r="CK428">
        <v>7</v>
      </c>
      <c r="CL428">
        <v>82</v>
      </c>
      <c r="CM428">
        <v>17</v>
      </c>
      <c r="CN428">
        <v>44</v>
      </c>
      <c r="CO428">
        <v>24</v>
      </c>
      <c r="CP428">
        <v>56</v>
      </c>
      <c r="CQ428">
        <v>24</v>
      </c>
      <c r="CR428">
        <v>14</v>
      </c>
      <c r="CS428">
        <v>60</v>
      </c>
      <c r="CT428">
        <v>14</v>
      </c>
      <c r="CU428">
        <v>22</v>
      </c>
      <c r="CV428">
        <v>26</v>
      </c>
      <c r="CW428">
        <v>44</v>
      </c>
      <c r="CX428">
        <v>85</v>
      </c>
      <c r="CY428">
        <v>21</v>
      </c>
    </row>
    <row r="429">
      <c r="A429" t="s">
        <v>691</v>
      </c>
      <c r="B429">
        <v>2018</v>
      </c>
      <c r="C429" t="s">
        <v>699</v>
      </c>
      <c r="D429">
        <v>352</v>
      </c>
      <c r="E429" t="s">
        <v>147</v>
      </c>
      <c r="F429" t="s">
        <v>48</v>
      </c>
      <c r="G429" t="s">
        <v>197</v>
      </c>
      <c r="H429">
        <v>99.768732654949119</v>
      </c>
      <c r="I429">
        <v>99.478215496999738</v>
      </c>
      <c r="J429">
        <v>98.882521489971339</v>
      </c>
      <c r="K429">
        <v>96.001230390649027</v>
      </c>
      <c r="L429">
        <v>78.061911170928667</v>
      </c>
      <c r="M429">
        <v>99.635036496350367</v>
      </c>
      <c r="N429">
        <v>95.588235294117652</v>
      </c>
      <c r="O429">
        <v>90.91903719912473</v>
      </c>
      <c r="P429">
        <v>85.900473933649295</v>
      </c>
      <c r="Q429">
        <v>56.470588235294123</v>
      </c>
      <c r="R429">
        <v>99.808795411089875</v>
      </c>
      <c r="S429">
        <v>99.493243243243242</v>
      </c>
      <c r="T429">
        <v>99.266692396758003</v>
      </c>
      <c r="U429">
        <v>98.163606010016693</v>
      </c>
      <c r="V429">
        <v>90.077605321507761</v>
      </c>
      <c r="W429" t="s">
        <v>344</v>
      </c>
      <c r="X429" t="s">
        <v>524</v>
      </c>
      <c r="Y429" t="s">
        <v>346</v>
      </c>
      <c r="Z429" t="s">
        <v>347</v>
      </c>
      <c r="AA429" t="s">
        <v>348</v>
      </c>
      <c r="AB429" t="s">
        <v>349</v>
      </c>
      <c r="AC429" t="s">
        <v>350</v>
      </c>
      <c r="AD429" t="s">
        <v>351</v>
      </c>
      <c r="AE429" t="s">
        <v>352</v>
      </c>
      <c r="AF429" t="s">
        <v>353</v>
      </c>
      <c r="AG429" t="s">
        <v>354</v>
      </c>
      <c r="AH429" t="s">
        <v>355</v>
      </c>
      <c r="AI429" t="s">
        <v>356</v>
      </c>
      <c r="AJ429" t="s">
        <v>357</v>
      </c>
      <c r="AK429" t="s">
        <v>358</v>
      </c>
      <c r="AL429" t="s">
        <v>359</v>
      </c>
      <c r="AM429" t="s">
        <v>360</v>
      </c>
      <c r="AN429" t="s">
        <v>361</v>
      </c>
      <c r="AO429" t="s">
        <v>362</v>
      </c>
      <c r="AP429" t="s">
        <v>363</v>
      </c>
      <c r="AQ429" t="s">
        <v>364</v>
      </c>
      <c r="AR429" t="s">
        <v>365</v>
      </c>
      <c r="AS429">
        <v>96.241610738255034</v>
      </c>
      <c r="AT429">
        <v>97.432024169184288</v>
      </c>
      <c r="AU429">
        <v>81.357466063348411</v>
      </c>
      <c r="AV429">
        <v>95.599393019726861</v>
      </c>
      <c r="AW429">
        <v>99.335106382978722</v>
      </c>
      <c r="AX429">
        <v>97.880794701986744</v>
      </c>
      <c r="AY429">
        <v>99.098286744815141</v>
      </c>
      <c r="AZ429">
        <v>99.248927038626604</v>
      </c>
      <c r="BA429">
        <v>90.420560747663544</v>
      </c>
      <c r="BB429">
        <v>97.564469914040117</v>
      </c>
      <c r="BC429">
        <v>93.423019431988038</v>
      </c>
      <c r="BD429">
        <v>96.787148594377513</v>
      </c>
      <c r="BE429">
        <v>92.513368983957221</v>
      </c>
      <c r="BF429">
        <v>97.396963123644255</v>
      </c>
      <c r="BG429">
        <v>98.019801980198025</v>
      </c>
      <c r="BH429">
        <v>92.146596858638745</v>
      </c>
      <c r="BI429">
        <v>97.472924187725624</v>
      </c>
      <c r="BJ429">
        <v>96.940194714881784</v>
      </c>
      <c r="BK429">
        <v>96.296296296296291</v>
      </c>
      <c r="BL429">
        <v>94.685990338164245</v>
      </c>
      <c r="BM429">
        <v>92.335437330928755</v>
      </c>
      <c r="BN429">
        <v>98.138297872340431</v>
      </c>
      <c r="BO429">
        <v>4314</v>
      </c>
      <c r="BP429">
        <v>3813</v>
      </c>
      <c r="BQ429">
        <v>3451</v>
      </c>
      <c r="BR429">
        <v>3121</v>
      </c>
      <c r="BS429">
        <v>2320</v>
      </c>
      <c r="BT429">
        <v>1365</v>
      </c>
      <c r="BU429">
        <v>1040</v>
      </c>
      <c r="BV429">
        <v>831</v>
      </c>
      <c r="BW429">
        <v>725</v>
      </c>
      <c r="BX429">
        <v>432</v>
      </c>
      <c r="BY429">
        <v>3132</v>
      </c>
      <c r="BZ429">
        <v>2945</v>
      </c>
      <c r="CA429">
        <v>2572</v>
      </c>
      <c r="CB429">
        <v>2352</v>
      </c>
      <c r="CC429">
        <v>1625</v>
      </c>
      <c r="CD429">
        <v>717</v>
      </c>
      <c r="CE429">
        <v>645</v>
      </c>
      <c r="CF429">
        <v>899</v>
      </c>
      <c r="CG429">
        <v>630</v>
      </c>
      <c r="CH429">
        <v>747</v>
      </c>
      <c r="CI429">
        <v>739</v>
      </c>
      <c r="CJ429">
        <v>1099</v>
      </c>
      <c r="CK429">
        <v>925</v>
      </c>
      <c r="CL429">
        <v>774</v>
      </c>
      <c r="CM429">
        <v>681</v>
      </c>
      <c r="CN429">
        <v>625</v>
      </c>
      <c r="CO429">
        <v>723</v>
      </c>
      <c r="CP429">
        <v>692</v>
      </c>
      <c r="CQ429">
        <v>898</v>
      </c>
      <c r="CR429">
        <v>693</v>
      </c>
      <c r="CS429">
        <v>704</v>
      </c>
      <c r="CT429">
        <v>540</v>
      </c>
      <c r="CU429">
        <v>697</v>
      </c>
      <c r="CV429">
        <v>676</v>
      </c>
      <c r="CW429">
        <v>784</v>
      </c>
      <c r="CX429">
        <v>1024</v>
      </c>
      <c r="CY429">
        <v>1107</v>
      </c>
    </row>
    <row r="430">
      <c r="A430" t="s">
        <v>691</v>
      </c>
      <c r="B430">
        <v>2018</v>
      </c>
      <c r="C430" t="s">
        <v>699</v>
      </c>
      <c r="D430">
        <v>353</v>
      </c>
      <c r="E430" t="s">
        <v>137</v>
      </c>
      <c r="F430" t="s">
        <v>49</v>
      </c>
      <c r="G430" t="s">
        <v>197</v>
      </c>
      <c r="H430">
        <v>4.7641073080481036</v>
      </c>
      <c r="I430">
        <v>7.8789459953039387</v>
      </c>
      <c r="J430">
        <v>13.151862464183379</v>
      </c>
      <c r="K430">
        <v>23.162103968009841</v>
      </c>
      <c r="L430">
        <v>45.053835800807533</v>
      </c>
      <c r="M430">
        <v>7.664233576642336</v>
      </c>
      <c r="N430">
        <v>21.32352941176471</v>
      </c>
      <c r="O430">
        <v>34.573304157549231</v>
      </c>
      <c r="P430">
        <v>41.824644549763043</v>
      </c>
      <c r="Q430">
        <v>61.830065359477118</v>
      </c>
      <c r="R430">
        <v>4.7163798597833013</v>
      </c>
      <c r="S430">
        <v>6.5202702702702702</v>
      </c>
      <c r="T430">
        <v>11.23118487070629</v>
      </c>
      <c r="U430">
        <v>16.402337228714529</v>
      </c>
      <c r="V430">
        <v>30.764966740576501</v>
      </c>
      <c r="W430" t="s">
        <v>344</v>
      </c>
      <c r="X430" t="s">
        <v>524</v>
      </c>
      <c r="Y430" t="s">
        <v>346</v>
      </c>
      <c r="Z430" t="s">
        <v>347</v>
      </c>
      <c r="AA430" t="s">
        <v>348</v>
      </c>
      <c r="AB430" t="s">
        <v>349</v>
      </c>
      <c r="AC430" t="s">
        <v>350</v>
      </c>
      <c r="AD430" t="s">
        <v>351</v>
      </c>
      <c r="AE430" t="s">
        <v>352</v>
      </c>
      <c r="AF430" t="s">
        <v>353</v>
      </c>
      <c r="AG430" t="s">
        <v>354</v>
      </c>
      <c r="AH430" t="s">
        <v>355</v>
      </c>
      <c r="AI430" t="s">
        <v>356</v>
      </c>
      <c r="AJ430" t="s">
        <v>357</v>
      </c>
      <c r="AK430" t="s">
        <v>358</v>
      </c>
      <c r="AL430" t="s">
        <v>359</v>
      </c>
      <c r="AM430" t="s">
        <v>360</v>
      </c>
      <c r="AN430" t="s">
        <v>361</v>
      </c>
      <c r="AO430" t="s">
        <v>362</v>
      </c>
      <c r="AP430" t="s">
        <v>363</v>
      </c>
      <c r="AQ430" t="s">
        <v>364</v>
      </c>
      <c r="AR430" t="s">
        <v>365</v>
      </c>
      <c r="AS430">
        <v>19.865771812080538</v>
      </c>
      <c r="AT430">
        <v>14.50151057401813</v>
      </c>
      <c r="AU430">
        <v>33.574660633484157</v>
      </c>
      <c r="AV430">
        <v>29.893778452200301</v>
      </c>
      <c r="AW430">
        <v>4.2553191489361701</v>
      </c>
      <c r="AX430">
        <v>11.65562913907285</v>
      </c>
      <c r="AY430">
        <v>10.550045085662759</v>
      </c>
      <c r="AZ430">
        <v>3.32618025751073</v>
      </c>
      <c r="BA430">
        <v>20.09345794392523</v>
      </c>
      <c r="BB430">
        <v>19.054441260744991</v>
      </c>
      <c r="BC430">
        <v>23.318385650224219</v>
      </c>
      <c r="BD430">
        <v>10.441767068273091</v>
      </c>
      <c r="BE430">
        <v>32.486631016042793</v>
      </c>
      <c r="BF430">
        <v>11.496746203904561</v>
      </c>
      <c r="BG430">
        <v>7.2135785007072144</v>
      </c>
      <c r="BH430">
        <v>38.481675392670162</v>
      </c>
      <c r="BI430">
        <v>7.7617328519855606</v>
      </c>
      <c r="BJ430">
        <v>12.23922114047288</v>
      </c>
      <c r="BK430">
        <v>21.652421652421651</v>
      </c>
      <c r="BL430">
        <v>10.6280193236715</v>
      </c>
      <c r="BM430">
        <v>29.035166816952209</v>
      </c>
      <c r="BN430">
        <v>4.6985815602836878</v>
      </c>
      <c r="BO430">
        <v>206</v>
      </c>
      <c r="BP430">
        <v>302</v>
      </c>
      <c r="BQ430">
        <v>459</v>
      </c>
      <c r="BR430">
        <v>753</v>
      </c>
      <c r="BS430">
        <v>1339</v>
      </c>
      <c r="BT430">
        <v>105</v>
      </c>
      <c r="BU430">
        <v>232</v>
      </c>
      <c r="BV430">
        <v>316</v>
      </c>
      <c r="BW430">
        <v>353</v>
      </c>
      <c r="BX430">
        <v>473</v>
      </c>
      <c r="BY430">
        <v>148</v>
      </c>
      <c r="BZ430">
        <v>193</v>
      </c>
      <c r="CA430">
        <v>291</v>
      </c>
      <c r="CB430">
        <v>393</v>
      </c>
      <c r="CC430">
        <v>555</v>
      </c>
      <c r="CD430">
        <v>148</v>
      </c>
      <c r="CE430">
        <v>96</v>
      </c>
      <c r="CF430">
        <v>371</v>
      </c>
      <c r="CG430">
        <v>197</v>
      </c>
      <c r="CH430">
        <v>32</v>
      </c>
      <c r="CI430">
        <v>88</v>
      </c>
      <c r="CJ430">
        <v>117</v>
      </c>
      <c r="CK430">
        <v>31</v>
      </c>
      <c r="CL430">
        <v>172</v>
      </c>
      <c r="CM430">
        <v>133</v>
      </c>
      <c r="CN430">
        <v>156</v>
      </c>
      <c r="CO430">
        <v>78</v>
      </c>
      <c r="CP430">
        <v>243</v>
      </c>
      <c r="CQ430">
        <v>106</v>
      </c>
      <c r="CR430">
        <v>51</v>
      </c>
      <c r="CS430">
        <v>294</v>
      </c>
      <c r="CT430">
        <v>43</v>
      </c>
      <c r="CU430">
        <v>88</v>
      </c>
      <c r="CV430">
        <v>152</v>
      </c>
      <c r="CW430">
        <v>88</v>
      </c>
      <c r="CX430">
        <v>322</v>
      </c>
      <c r="CY430">
        <v>53</v>
      </c>
    </row>
    <row r="431">
      <c r="A431" t="s">
        <v>691</v>
      </c>
      <c r="B431">
        <v>2018</v>
      </c>
      <c r="C431" t="s">
        <v>699</v>
      </c>
      <c r="D431">
        <v>354</v>
      </c>
      <c r="E431" t="s">
        <v>137</v>
      </c>
      <c r="F431" t="s">
        <v>48</v>
      </c>
      <c r="G431" t="s">
        <v>197</v>
      </c>
      <c r="H431">
        <v>95.235892691951889</v>
      </c>
      <c r="I431">
        <v>92.121054004696063</v>
      </c>
      <c r="J431">
        <v>86.848137535816619</v>
      </c>
      <c r="K431">
        <v>76.837896031990155</v>
      </c>
      <c r="L431">
        <v>54.946164199192459</v>
      </c>
      <c r="M431">
        <v>92.335766423357668</v>
      </c>
      <c r="N431">
        <v>78.67647058823529</v>
      </c>
      <c r="O431">
        <v>65.426695842450769</v>
      </c>
      <c r="P431">
        <v>58.175355450236957</v>
      </c>
      <c r="Q431">
        <v>38.169934640522882</v>
      </c>
      <c r="R431">
        <v>95.283620140216698</v>
      </c>
      <c r="S431">
        <v>93.479729729729726</v>
      </c>
      <c r="T431">
        <v>88.768815129293714</v>
      </c>
      <c r="U431">
        <v>83.597662771285471</v>
      </c>
      <c r="V431">
        <v>69.235033259423503</v>
      </c>
      <c r="W431" t="s">
        <v>344</v>
      </c>
      <c r="X431" t="s">
        <v>524</v>
      </c>
      <c r="Y431" t="s">
        <v>346</v>
      </c>
      <c r="Z431" t="s">
        <v>347</v>
      </c>
      <c r="AA431" t="s">
        <v>348</v>
      </c>
      <c r="AB431" t="s">
        <v>349</v>
      </c>
      <c r="AC431" t="s">
        <v>350</v>
      </c>
      <c r="AD431" t="s">
        <v>351</v>
      </c>
      <c r="AE431" t="s">
        <v>352</v>
      </c>
      <c r="AF431" t="s">
        <v>353</v>
      </c>
      <c r="AG431" t="s">
        <v>354</v>
      </c>
      <c r="AH431" t="s">
        <v>355</v>
      </c>
      <c r="AI431" t="s">
        <v>356</v>
      </c>
      <c r="AJ431" t="s">
        <v>357</v>
      </c>
      <c r="AK431" t="s">
        <v>358</v>
      </c>
      <c r="AL431" t="s">
        <v>359</v>
      </c>
      <c r="AM431" t="s">
        <v>360</v>
      </c>
      <c r="AN431" t="s">
        <v>361</v>
      </c>
      <c r="AO431" t="s">
        <v>362</v>
      </c>
      <c r="AP431" t="s">
        <v>363</v>
      </c>
      <c r="AQ431" t="s">
        <v>364</v>
      </c>
      <c r="AR431" t="s">
        <v>365</v>
      </c>
      <c r="AS431">
        <v>80.134228187919462</v>
      </c>
      <c r="AT431">
        <v>85.498489425981873</v>
      </c>
      <c r="AU431">
        <v>66.425339366515828</v>
      </c>
      <c r="AV431">
        <v>70.106221547799692</v>
      </c>
      <c r="AW431">
        <v>95.744680851063833</v>
      </c>
      <c r="AX431">
        <v>88.344370860927157</v>
      </c>
      <c r="AY431">
        <v>89.449954914337241</v>
      </c>
      <c r="AZ431">
        <v>96.673819742489272</v>
      </c>
      <c r="BA431">
        <v>79.90654205607477</v>
      </c>
      <c r="BB431">
        <v>80.94555873925502</v>
      </c>
      <c r="BC431">
        <v>76.681614349775785</v>
      </c>
      <c r="BD431">
        <v>89.558232931726906</v>
      </c>
      <c r="BE431">
        <v>67.513368983957221</v>
      </c>
      <c r="BF431">
        <v>88.50325379609545</v>
      </c>
      <c r="BG431">
        <v>92.786421499292786</v>
      </c>
      <c r="BH431">
        <v>61.518324607329838</v>
      </c>
      <c r="BI431">
        <v>92.238267148014444</v>
      </c>
      <c r="BJ431">
        <v>87.760778859527122</v>
      </c>
      <c r="BK431">
        <v>78.347578347578349</v>
      </c>
      <c r="BL431">
        <v>89.371980676328505</v>
      </c>
      <c r="BM431">
        <v>70.964833183047787</v>
      </c>
      <c r="BN431">
        <v>95.301418439716315</v>
      </c>
      <c r="BO431">
        <v>4118</v>
      </c>
      <c r="BP431">
        <v>3531</v>
      </c>
      <c r="BQ431">
        <v>3031</v>
      </c>
      <c r="BR431">
        <v>2498</v>
      </c>
      <c r="BS431">
        <v>1633</v>
      </c>
      <c r="BT431">
        <v>1265</v>
      </c>
      <c r="BU431">
        <v>856</v>
      </c>
      <c r="BV431">
        <v>598</v>
      </c>
      <c r="BW431">
        <v>491</v>
      </c>
      <c r="BX431">
        <v>292</v>
      </c>
      <c r="BY431">
        <v>2990</v>
      </c>
      <c r="BZ431">
        <v>2767</v>
      </c>
      <c r="CA431">
        <v>2300</v>
      </c>
      <c r="CB431">
        <v>2003</v>
      </c>
      <c r="CC431">
        <v>1249</v>
      </c>
      <c r="CD431">
        <v>597</v>
      </c>
      <c r="CE431">
        <v>566</v>
      </c>
      <c r="CF431">
        <v>734</v>
      </c>
      <c r="CG431">
        <v>462</v>
      </c>
      <c r="CH431">
        <v>720</v>
      </c>
      <c r="CI431">
        <v>667</v>
      </c>
      <c r="CJ431">
        <v>992</v>
      </c>
      <c r="CK431">
        <v>901</v>
      </c>
      <c r="CL431">
        <v>684</v>
      </c>
      <c r="CM431">
        <v>565</v>
      </c>
      <c r="CN431">
        <v>513</v>
      </c>
      <c r="CO431">
        <v>669</v>
      </c>
      <c r="CP431">
        <v>505</v>
      </c>
      <c r="CQ431">
        <v>816</v>
      </c>
      <c r="CR431">
        <v>656</v>
      </c>
      <c r="CS431">
        <v>470</v>
      </c>
      <c r="CT431">
        <v>511</v>
      </c>
      <c r="CU431">
        <v>631</v>
      </c>
      <c r="CV431">
        <v>550</v>
      </c>
      <c r="CW431">
        <v>740</v>
      </c>
      <c r="CX431">
        <v>787</v>
      </c>
      <c r="CY431">
        <v>1075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Water</vt:lpstr>
      <vt:lpstr>Sanitation</vt:lpstr>
      <vt:lpstr>Hygiene</vt:lpstr>
      <vt:lpstr>DHS04</vt:lpstr>
      <vt:lpstr>DHS09</vt:lpstr>
      <vt:lpstr>MIS11</vt:lpstr>
      <vt:lpstr>AIS13</vt:lpstr>
      <vt:lpstr>MIS16</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2021-05-25T18:26:24Z</dcterms:modified>
</cp:coreProperties>
</file>